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mc:AlternateContent xmlns:mc="http://schemas.openxmlformats.org/markup-compatibility/2006">
    <mc:Choice Requires="x15">
      <x15ac:absPath xmlns:x15ac="http://schemas.microsoft.com/office/spreadsheetml/2010/11/ac" url="https://cvltt-my.sharepoint.com/personal/romainbardin_cvltt_onmicrosoft_com/Documents/7- Partenaires/1- ETAT, ANS/6- ANS 2024/8- Évaluation/"/>
    </mc:Choice>
  </mc:AlternateContent>
  <xr:revisionPtr revIDLastSave="41" documentId="13_ncr:1_{D1C4162D-97BB-3842-A1F3-7E881615B740}" xr6:coauthVersionLast="47" xr6:coauthVersionMax="47" xr10:uidLastSave="{0702EFA4-571C-0A41-8F2E-F372382D30A4}"/>
  <bookViews>
    <workbookView xWindow="0" yWindow="500" windowWidth="25600" windowHeight="14400" activeTab="2" xr2:uid="{9FC7323F-A054-4ED1-8236-151A9B150973}"/>
  </bookViews>
  <sheets>
    <sheet name="Notice" sheetId="9" r:id="rId1"/>
    <sheet name="Instruction CLUB" sheetId="1" r:id="rId2"/>
    <sheet name="Instruction CD" sheetId="8" r:id="rId3"/>
    <sheet name="Export Action" sheetId="3" state="hidden" r:id="rId4"/>
    <sheet name="Export Dossier" sheetId="4" state="hidden" r:id="rId5"/>
    <sheet name="Export 2023" sheetId="5" state="hidden" r:id="rId6"/>
    <sheet name="Export 2022" sheetId="6" state="hidden" r:id="rId7"/>
    <sheet name="F(X)" sheetId="2" state="hidden" r:id="rId8"/>
  </sheets>
  <definedNames>
    <definedName name="_xlnm._FilterDatabase" localSheetId="6" hidden="1">'Export 2022'!$B$2:$AL$627</definedName>
    <definedName name="_xlnm._FilterDatabase" localSheetId="5" hidden="1">'Export 2023'!$B$2:$AL$575</definedName>
    <definedName name="_xlnm._FilterDatabase" localSheetId="3" hidden="1">'Export Action'!$A$2:$BB$1349</definedName>
    <definedName name="_xlnm._FilterDatabase" localSheetId="4" hidden="1">'Export Dossier'!$B$2:$AL$511</definedName>
    <definedName name="_xlnm._FilterDatabase" localSheetId="2" hidden="1">'Instruction CD'!$V$3:$W$3</definedName>
    <definedName name="_xlnm._FilterDatabase" localSheetId="1" hidden="1">'Instruction CLUB'!$V$3:$W$3</definedName>
    <definedName name="Complétude">'F(X)'!$A$1:$A$2</definedName>
    <definedName name="GAAP">'F(X)'!$C$1:$C$2</definedName>
    <definedName name="Notation">'F(X)'!$E$1:$E$4</definedName>
    <definedName name="zone_impression" localSheetId="2">'Instruction CD'!$A$3:$U$1645</definedName>
    <definedName name="zone_impression">'Instruction CLUB'!$A$3:$U$1904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2" i="8" l="1"/>
  <c r="D7" i="1"/>
  <c r="Q1052" i="1"/>
  <c r="A97" i="8"/>
  <c r="B97" i="8" s="1"/>
  <c r="D97" i="8"/>
  <c r="F97" i="8"/>
  <c r="J97" i="8"/>
  <c r="K97" i="8"/>
  <c r="L97" i="8"/>
  <c r="P97" i="8"/>
  <c r="Q97" i="8"/>
  <c r="R97" i="8"/>
  <c r="A98" i="8"/>
  <c r="D98" i="8"/>
  <c r="F98" i="8"/>
  <c r="J98" i="8"/>
  <c r="K98" i="8"/>
  <c r="L98" i="8"/>
  <c r="P98" i="8"/>
  <c r="Q98" i="8"/>
  <c r="R98" i="8"/>
  <c r="A99" i="8"/>
  <c r="B99" i="8" s="1"/>
  <c r="D99" i="8"/>
  <c r="F99" i="8"/>
  <c r="J99" i="8"/>
  <c r="K99" i="8"/>
  <c r="L99" i="8"/>
  <c r="P99" i="8"/>
  <c r="Q99" i="8"/>
  <c r="R99" i="8"/>
  <c r="A100" i="8"/>
  <c r="N100" i="8" s="1"/>
  <c r="D100" i="8"/>
  <c r="F100" i="8"/>
  <c r="J100" i="8"/>
  <c r="K100" i="8"/>
  <c r="L100" i="8"/>
  <c r="P100" i="8"/>
  <c r="Q100" i="8"/>
  <c r="R100" i="8"/>
  <c r="A101" i="8"/>
  <c r="B101" i="8" s="1"/>
  <c r="D101" i="8"/>
  <c r="F101" i="8"/>
  <c r="J101" i="8"/>
  <c r="K101" i="8"/>
  <c r="L101" i="8"/>
  <c r="P101" i="8"/>
  <c r="Q101" i="8"/>
  <c r="R101" i="8"/>
  <c r="A102" i="8"/>
  <c r="E102" i="8" s="1"/>
  <c r="D102" i="8"/>
  <c r="F102" i="8"/>
  <c r="J102" i="8"/>
  <c r="K102" i="8"/>
  <c r="L102" i="8"/>
  <c r="P102" i="8"/>
  <c r="Q102" i="8"/>
  <c r="R102" i="8"/>
  <c r="A103" i="8"/>
  <c r="N103" i="8" s="1"/>
  <c r="D103" i="8"/>
  <c r="F103" i="8"/>
  <c r="J103" i="8"/>
  <c r="K103" i="8"/>
  <c r="L103" i="8"/>
  <c r="P103" i="8"/>
  <c r="Q103" i="8"/>
  <c r="R103" i="8"/>
  <c r="A104" i="8"/>
  <c r="D104" i="8"/>
  <c r="F104" i="8"/>
  <c r="J104" i="8"/>
  <c r="K104" i="8"/>
  <c r="L104" i="8"/>
  <c r="P104" i="8"/>
  <c r="Q104" i="8"/>
  <c r="R104" i="8"/>
  <c r="A105" i="8"/>
  <c r="D105" i="8"/>
  <c r="F105" i="8"/>
  <c r="J105" i="8"/>
  <c r="K105" i="8"/>
  <c r="L105" i="8"/>
  <c r="P105" i="8"/>
  <c r="Q105" i="8"/>
  <c r="R105" i="8"/>
  <c r="A106" i="8"/>
  <c r="D106" i="8"/>
  <c r="F106" i="8"/>
  <c r="J106" i="8"/>
  <c r="K106" i="8"/>
  <c r="L106" i="8"/>
  <c r="P106" i="8"/>
  <c r="Q106" i="8"/>
  <c r="R106" i="8"/>
  <c r="A107" i="8"/>
  <c r="B107" i="8" s="1"/>
  <c r="D107" i="8"/>
  <c r="F107" i="8"/>
  <c r="J107" i="8"/>
  <c r="K107" i="8"/>
  <c r="L107" i="8"/>
  <c r="P107" i="8"/>
  <c r="Q107" i="8"/>
  <c r="R107" i="8"/>
  <c r="A108" i="8"/>
  <c r="N108" i="8" s="1"/>
  <c r="D108" i="8"/>
  <c r="F108" i="8"/>
  <c r="J108" i="8"/>
  <c r="K108" i="8"/>
  <c r="L108" i="8"/>
  <c r="P108" i="8"/>
  <c r="Q108" i="8"/>
  <c r="R108" i="8"/>
  <c r="A109" i="8"/>
  <c r="M109" i="8" s="1"/>
  <c r="D109" i="8"/>
  <c r="F109" i="8"/>
  <c r="J109" i="8"/>
  <c r="K109" i="8"/>
  <c r="L109" i="8"/>
  <c r="P109" i="8"/>
  <c r="Q109" i="8"/>
  <c r="R109" i="8"/>
  <c r="A110" i="8"/>
  <c r="B110" i="8" s="1"/>
  <c r="D110" i="8"/>
  <c r="F110" i="8"/>
  <c r="J110" i="8"/>
  <c r="K110" i="8"/>
  <c r="L110" i="8"/>
  <c r="P110" i="8"/>
  <c r="Q110" i="8"/>
  <c r="R110" i="8"/>
  <c r="A111" i="8"/>
  <c r="B111" i="8" s="1"/>
  <c r="D111" i="8"/>
  <c r="F111" i="8"/>
  <c r="J111" i="8"/>
  <c r="K111" i="8"/>
  <c r="L111" i="8"/>
  <c r="P111" i="8"/>
  <c r="Q111" i="8"/>
  <c r="R111" i="8"/>
  <c r="A112" i="8"/>
  <c r="E112" i="8" s="1"/>
  <c r="D112" i="8"/>
  <c r="F112" i="8"/>
  <c r="J112" i="8"/>
  <c r="K112" i="8"/>
  <c r="L112" i="8"/>
  <c r="P112" i="8"/>
  <c r="Q112" i="8"/>
  <c r="R112" i="8"/>
  <c r="A113" i="8"/>
  <c r="M113" i="8" s="1"/>
  <c r="D113" i="8"/>
  <c r="F113" i="8"/>
  <c r="J113" i="8"/>
  <c r="K113" i="8"/>
  <c r="L113" i="8"/>
  <c r="P113" i="8"/>
  <c r="Q113" i="8"/>
  <c r="R113" i="8"/>
  <c r="A114" i="8"/>
  <c r="B114" i="8" s="1"/>
  <c r="D114" i="8"/>
  <c r="F114" i="8"/>
  <c r="J114" i="8"/>
  <c r="K114" i="8"/>
  <c r="L114" i="8"/>
  <c r="P114" i="8"/>
  <c r="Q114" i="8"/>
  <c r="R114" i="8"/>
  <c r="A115" i="8"/>
  <c r="B115" i="8" s="1"/>
  <c r="D115" i="8"/>
  <c r="F115" i="8"/>
  <c r="J115" i="8"/>
  <c r="K115" i="8"/>
  <c r="L115" i="8"/>
  <c r="P115" i="8"/>
  <c r="Q115" i="8"/>
  <c r="R115" i="8"/>
  <c r="A116" i="8"/>
  <c r="M116" i="8" s="1"/>
  <c r="D116" i="8"/>
  <c r="F116" i="8"/>
  <c r="J116" i="8"/>
  <c r="K116" i="8"/>
  <c r="L116" i="8"/>
  <c r="P116" i="8"/>
  <c r="Q116" i="8"/>
  <c r="R116" i="8"/>
  <c r="A117" i="8"/>
  <c r="D117" i="8"/>
  <c r="F117" i="8"/>
  <c r="J117" i="8"/>
  <c r="K117" i="8"/>
  <c r="L117" i="8"/>
  <c r="P117" i="8"/>
  <c r="Q117" i="8"/>
  <c r="R117" i="8"/>
  <c r="A118" i="8"/>
  <c r="B118" i="8" s="1"/>
  <c r="D118" i="8"/>
  <c r="F118" i="8"/>
  <c r="J118" i="8"/>
  <c r="K118" i="8"/>
  <c r="L118" i="8"/>
  <c r="P118" i="8"/>
  <c r="Q118" i="8"/>
  <c r="R118" i="8"/>
  <c r="A119" i="8"/>
  <c r="B119" i="8" s="1"/>
  <c r="D119" i="8"/>
  <c r="F119" i="8"/>
  <c r="J119" i="8"/>
  <c r="K119" i="8"/>
  <c r="L119" i="8"/>
  <c r="P119" i="8"/>
  <c r="Q119" i="8"/>
  <c r="R119" i="8"/>
  <c r="A120" i="8"/>
  <c r="O120" i="8" s="1"/>
  <c r="D120" i="8"/>
  <c r="F120" i="8"/>
  <c r="J120" i="8"/>
  <c r="K120" i="8"/>
  <c r="L120" i="8"/>
  <c r="P120" i="8"/>
  <c r="Q120" i="8"/>
  <c r="R120" i="8"/>
  <c r="A121" i="8"/>
  <c r="O121" i="8" s="1"/>
  <c r="D121" i="8"/>
  <c r="F121" i="8"/>
  <c r="J121" i="8"/>
  <c r="K121" i="8"/>
  <c r="L121" i="8"/>
  <c r="P121" i="8"/>
  <c r="Q121" i="8"/>
  <c r="R121" i="8"/>
  <c r="A122" i="8"/>
  <c r="E122" i="8" s="1"/>
  <c r="D122" i="8"/>
  <c r="F122" i="8"/>
  <c r="J122" i="8"/>
  <c r="K122" i="8"/>
  <c r="L122" i="8"/>
  <c r="P122" i="8"/>
  <c r="Q122" i="8"/>
  <c r="R122" i="8"/>
  <c r="A123" i="8"/>
  <c r="D123" i="8"/>
  <c r="F123" i="8"/>
  <c r="J123" i="8"/>
  <c r="K123" i="8"/>
  <c r="L123" i="8"/>
  <c r="P123" i="8"/>
  <c r="Q123" i="8"/>
  <c r="R123" i="8"/>
  <c r="A124" i="8"/>
  <c r="B124" i="8" s="1"/>
  <c r="D124" i="8"/>
  <c r="F124" i="8"/>
  <c r="J124" i="8"/>
  <c r="K124" i="8"/>
  <c r="L124" i="8"/>
  <c r="P124" i="8"/>
  <c r="Q124" i="8"/>
  <c r="R124" i="8"/>
  <c r="A125" i="8"/>
  <c r="B125" i="8" s="1"/>
  <c r="D125" i="8"/>
  <c r="F125" i="8"/>
  <c r="J125" i="8"/>
  <c r="K125" i="8"/>
  <c r="L125" i="8"/>
  <c r="P125" i="8"/>
  <c r="Q125" i="8"/>
  <c r="R125" i="8"/>
  <c r="A126" i="8"/>
  <c r="E126" i="8" s="1"/>
  <c r="D126" i="8"/>
  <c r="F126" i="8"/>
  <c r="J126" i="8"/>
  <c r="K126" i="8"/>
  <c r="L126" i="8"/>
  <c r="P126" i="8"/>
  <c r="Q126" i="8"/>
  <c r="R126" i="8"/>
  <c r="A127" i="8"/>
  <c r="M127" i="8" s="1"/>
  <c r="D127" i="8"/>
  <c r="F127" i="8"/>
  <c r="J127" i="8"/>
  <c r="K127" i="8"/>
  <c r="L127" i="8"/>
  <c r="P127" i="8"/>
  <c r="Q127" i="8"/>
  <c r="R127" i="8"/>
  <c r="A128" i="8"/>
  <c r="E128" i="8" s="1"/>
  <c r="D128" i="8"/>
  <c r="F128" i="8"/>
  <c r="J128" i="8"/>
  <c r="K128" i="8"/>
  <c r="L128" i="8"/>
  <c r="P128" i="8"/>
  <c r="Q128" i="8"/>
  <c r="R128" i="8"/>
  <c r="A129" i="8"/>
  <c r="B129" i="8" s="1"/>
  <c r="D129" i="8"/>
  <c r="F129" i="8"/>
  <c r="J129" i="8"/>
  <c r="K129" i="8"/>
  <c r="L129" i="8"/>
  <c r="P129" i="8"/>
  <c r="Q129" i="8"/>
  <c r="R129" i="8"/>
  <c r="A130" i="8"/>
  <c r="E130" i="8" s="1"/>
  <c r="D130" i="8"/>
  <c r="F130" i="8"/>
  <c r="J130" i="8"/>
  <c r="K130" i="8"/>
  <c r="L130" i="8"/>
  <c r="P130" i="8"/>
  <c r="Q130" i="8"/>
  <c r="R130" i="8"/>
  <c r="A131" i="8"/>
  <c r="M131" i="8" s="1"/>
  <c r="D131" i="8"/>
  <c r="F131" i="8"/>
  <c r="J131" i="8"/>
  <c r="K131" i="8"/>
  <c r="L131" i="8"/>
  <c r="P131" i="8"/>
  <c r="Q131" i="8"/>
  <c r="R131" i="8"/>
  <c r="A132" i="8"/>
  <c r="O132" i="8" s="1"/>
  <c r="D132" i="8"/>
  <c r="F132" i="8"/>
  <c r="J132" i="8"/>
  <c r="K132" i="8"/>
  <c r="L132" i="8"/>
  <c r="P132" i="8"/>
  <c r="Q132" i="8"/>
  <c r="R132" i="8"/>
  <c r="A133" i="8"/>
  <c r="E133" i="8" s="1"/>
  <c r="D133" i="8"/>
  <c r="F133" i="8"/>
  <c r="J133" i="8"/>
  <c r="K133" i="8"/>
  <c r="L133" i="8"/>
  <c r="P133" i="8"/>
  <c r="Q133" i="8"/>
  <c r="R133" i="8"/>
  <c r="A134" i="8"/>
  <c r="D134" i="8"/>
  <c r="F134" i="8"/>
  <c r="J134" i="8"/>
  <c r="K134" i="8"/>
  <c r="L134" i="8"/>
  <c r="P134" i="8"/>
  <c r="Q134" i="8"/>
  <c r="R134" i="8"/>
  <c r="A135" i="8"/>
  <c r="O135" i="8" s="1"/>
  <c r="D135" i="8"/>
  <c r="F135" i="8"/>
  <c r="J135" i="8"/>
  <c r="K135" i="8"/>
  <c r="L135" i="8"/>
  <c r="P135" i="8"/>
  <c r="Q135" i="8"/>
  <c r="R135" i="8"/>
  <c r="A136" i="8"/>
  <c r="O136" i="8" s="1"/>
  <c r="D136" i="8"/>
  <c r="F136" i="8"/>
  <c r="J136" i="8"/>
  <c r="K136" i="8"/>
  <c r="L136" i="8"/>
  <c r="P136" i="8"/>
  <c r="Q136" i="8"/>
  <c r="R136" i="8"/>
  <c r="A137" i="8"/>
  <c r="D137" i="8"/>
  <c r="F137" i="8"/>
  <c r="J137" i="8"/>
  <c r="K137" i="8"/>
  <c r="L137" i="8"/>
  <c r="P137" i="8"/>
  <c r="Q137" i="8"/>
  <c r="R137" i="8"/>
  <c r="A138" i="8"/>
  <c r="M138" i="8" s="1"/>
  <c r="D138" i="8"/>
  <c r="F138" i="8"/>
  <c r="J138" i="8"/>
  <c r="K138" i="8"/>
  <c r="L138" i="8"/>
  <c r="P138" i="8"/>
  <c r="Q138" i="8"/>
  <c r="R138" i="8"/>
  <c r="A139" i="8"/>
  <c r="O139" i="8" s="1"/>
  <c r="D139" i="8"/>
  <c r="F139" i="8"/>
  <c r="J139" i="8"/>
  <c r="K139" i="8"/>
  <c r="L139" i="8"/>
  <c r="P139" i="8"/>
  <c r="Q139" i="8"/>
  <c r="R139" i="8"/>
  <c r="A140" i="8"/>
  <c r="B140" i="8" s="1"/>
  <c r="D140" i="8"/>
  <c r="F140" i="8"/>
  <c r="J140" i="8"/>
  <c r="K140" i="8"/>
  <c r="L140" i="8"/>
  <c r="P140" i="8"/>
  <c r="Q140" i="8"/>
  <c r="R140" i="8"/>
  <c r="A141" i="8"/>
  <c r="D141" i="8"/>
  <c r="F141" i="8"/>
  <c r="J141" i="8"/>
  <c r="K141" i="8"/>
  <c r="L141" i="8"/>
  <c r="P141" i="8"/>
  <c r="Q141" i="8"/>
  <c r="R141" i="8"/>
  <c r="A142" i="8"/>
  <c r="E142" i="8" s="1"/>
  <c r="D142" i="8"/>
  <c r="F142" i="8"/>
  <c r="J142" i="8"/>
  <c r="K142" i="8"/>
  <c r="L142" i="8"/>
  <c r="P142" i="8"/>
  <c r="Q142" i="8"/>
  <c r="R142" i="8"/>
  <c r="A143" i="8"/>
  <c r="B143" i="8" s="1"/>
  <c r="D143" i="8"/>
  <c r="F143" i="8"/>
  <c r="J143" i="8"/>
  <c r="K143" i="8"/>
  <c r="L143" i="8"/>
  <c r="P143" i="8"/>
  <c r="Q143" i="8"/>
  <c r="R143" i="8"/>
  <c r="A144" i="8"/>
  <c r="O144" i="8" s="1"/>
  <c r="D144" i="8"/>
  <c r="F144" i="8"/>
  <c r="J144" i="8"/>
  <c r="K144" i="8"/>
  <c r="L144" i="8"/>
  <c r="P144" i="8"/>
  <c r="Q144" i="8"/>
  <c r="R144" i="8"/>
  <c r="A145" i="8"/>
  <c r="O145" i="8" s="1"/>
  <c r="D145" i="8"/>
  <c r="F145" i="8"/>
  <c r="J145" i="8"/>
  <c r="K145" i="8"/>
  <c r="L145" i="8"/>
  <c r="P145" i="8"/>
  <c r="Q145" i="8"/>
  <c r="R145" i="8"/>
  <c r="A146" i="8"/>
  <c r="D146" i="8"/>
  <c r="F146" i="8"/>
  <c r="J146" i="8"/>
  <c r="K146" i="8"/>
  <c r="L146" i="8"/>
  <c r="P146" i="8"/>
  <c r="Q146" i="8"/>
  <c r="R146" i="8"/>
  <c r="A147" i="8"/>
  <c r="B147" i="8" s="1"/>
  <c r="D147" i="8"/>
  <c r="F147" i="8"/>
  <c r="J147" i="8"/>
  <c r="K147" i="8"/>
  <c r="L147" i="8"/>
  <c r="P147" i="8"/>
  <c r="Q147" i="8"/>
  <c r="R147" i="8"/>
  <c r="A148" i="8"/>
  <c r="E148" i="8" s="1"/>
  <c r="D148" i="8"/>
  <c r="F148" i="8"/>
  <c r="J148" i="8"/>
  <c r="K148" i="8"/>
  <c r="L148" i="8"/>
  <c r="P148" i="8"/>
  <c r="Q148" i="8"/>
  <c r="R148" i="8"/>
  <c r="A149" i="8"/>
  <c r="B149" i="8" s="1"/>
  <c r="D149" i="8"/>
  <c r="F149" i="8"/>
  <c r="J149" i="8"/>
  <c r="K149" i="8"/>
  <c r="L149" i="8"/>
  <c r="P149" i="8"/>
  <c r="Q149" i="8"/>
  <c r="R149" i="8"/>
  <c r="A150" i="8"/>
  <c r="O150" i="8" s="1"/>
  <c r="D150" i="8"/>
  <c r="F150" i="8"/>
  <c r="J150" i="8"/>
  <c r="K150" i="8"/>
  <c r="L150" i="8"/>
  <c r="P150" i="8"/>
  <c r="Q150" i="8"/>
  <c r="R150" i="8"/>
  <c r="A151" i="8"/>
  <c r="E151" i="8" s="1"/>
  <c r="D151" i="8"/>
  <c r="F151" i="8"/>
  <c r="J151" i="8"/>
  <c r="K151" i="8"/>
  <c r="L151" i="8"/>
  <c r="P151" i="8"/>
  <c r="Q151" i="8"/>
  <c r="R151" i="8"/>
  <c r="A152" i="8"/>
  <c r="D152" i="8"/>
  <c r="F152" i="8"/>
  <c r="J152" i="8"/>
  <c r="K152" i="8"/>
  <c r="L152" i="8"/>
  <c r="P152" i="8"/>
  <c r="Q152" i="8"/>
  <c r="R152" i="8"/>
  <c r="A153" i="8"/>
  <c r="M153" i="8" s="1"/>
  <c r="D153" i="8"/>
  <c r="F153" i="8"/>
  <c r="J153" i="8"/>
  <c r="K153" i="8"/>
  <c r="L153" i="8"/>
  <c r="P153" i="8"/>
  <c r="Q153" i="8"/>
  <c r="R153" i="8"/>
  <c r="A154" i="8"/>
  <c r="B154" i="8" s="1"/>
  <c r="D154" i="8"/>
  <c r="F154" i="8"/>
  <c r="J154" i="8"/>
  <c r="K154" i="8"/>
  <c r="L154" i="8"/>
  <c r="P154" i="8"/>
  <c r="Q154" i="8"/>
  <c r="R154" i="8"/>
  <c r="A155" i="8"/>
  <c r="B155" i="8" s="1"/>
  <c r="D155" i="8"/>
  <c r="F155" i="8"/>
  <c r="J155" i="8"/>
  <c r="K155" i="8"/>
  <c r="L155" i="8"/>
  <c r="P155" i="8"/>
  <c r="Q155" i="8"/>
  <c r="R155" i="8"/>
  <c r="A156" i="8"/>
  <c r="M156" i="8" s="1"/>
  <c r="D156" i="8"/>
  <c r="F156" i="8"/>
  <c r="J156" i="8"/>
  <c r="K156" i="8"/>
  <c r="L156" i="8"/>
  <c r="P156" i="8"/>
  <c r="Q156" i="8"/>
  <c r="R156" i="8"/>
  <c r="A157" i="8"/>
  <c r="O157" i="8" s="1"/>
  <c r="D157" i="8"/>
  <c r="F157" i="8"/>
  <c r="J157" i="8"/>
  <c r="K157" i="8"/>
  <c r="L157" i="8"/>
  <c r="P157" i="8"/>
  <c r="Q157" i="8"/>
  <c r="R157" i="8"/>
  <c r="A158" i="8"/>
  <c r="E158" i="8" s="1"/>
  <c r="D158" i="8"/>
  <c r="F158" i="8"/>
  <c r="J158" i="8"/>
  <c r="K158" i="8"/>
  <c r="L158" i="8"/>
  <c r="P158" i="8"/>
  <c r="Q158" i="8"/>
  <c r="R158" i="8"/>
  <c r="A159" i="8"/>
  <c r="O159" i="8" s="1"/>
  <c r="D159" i="8"/>
  <c r="F159" i="8"/>
  <c r="J159" i="8"/>
  <c r="K159" i="8"/>
  <c r="L159" i="8"/>
  <c r="P159" i="8"/>
  <c r="Q159" i="8"/>
  <c r="R159" i="8"/>
  <c r="A160" i="8"/>
  <c r="O160" i="8" s="1"/>
  <c r="D160" i="8"/>
  <c r="F160" i="8"/>
  <c r="J160" i="8"/>
  <c r="K160" i="8"/>
  <c r="L160" i="8"/>
  <c r="P160" i="8"/>
  <c r="Q160" i="8"/>
  <c r="R160" i="8"/>
  <c r="A161" i="8"/>
  <c r="M161" i="8" s="1"/>
  <c r="D161" i="8"/>
  <c r="F161" i="8"/>
  <c r="J161" i="8"/>
  <c r="K161" i="8"/>
  <c r="L161" i="8"/>
  <c r="P161" i="8"/>
  <c r="Q161" i="8"/>
  <c r="R161" i="8"/>
  <c r="A162" i="8"/>
  <c r="E162" i="8" s="1"/>
  <c r="D162" i="8"/>
  <c r="F162" i="8"/>
  <c r="J162" i="8"/>
  <c r="K162" i="8"/>
  <c r="L162" i="8"/>
  <c r="P162" i="8"/>
  <c r="Q162" i="8"/>
  <c r="R162" i="8"/>
  <c r="A163" i="8"/>
  <c r="D163" i="8"/>
  <c r="F163" i="8"/>
  <c r="J163" i="8"/>
  <c r="K163" i="8"/>
  <c r="L163" i="8"/>
  <c r="P163" i="8"/>
  <c r="Q163" i="8"/>
  <c r="R163" i="8"/>
  <c r="A164" i="8"/>
  <c r="B164" i="8" s="1"/>
  <c r="D164" i="8"/>
  <c r="F164" i="8"/>
  <c r="J164" i="8"/>
  <c r="K164" i="8"/>
  <c r="L164" i="8"/>
  <c r="P164" i="8"/>
  <c r="Q164" i="8"/>
  <c r="R164" i="8"/>
  <c r="A165" i="8"/>
  <c r="B165" i="8" s="1"/>
  <c r="D165" i="8"/>
  <c r="F165" i="8"/>
  <c r="J165" i="8"/>
  <c r="K165" i="8"/>
  <c r="L165" i="8"/>
  <c r="P165" i="8"/>
  <c r="Q165" i="8"/>
  <c r="R165" i="8"/>
  <c r="A166" i="8"/>
  <c r="D166" i="8"/>
  <c r="F166" i="8"/>
  <c r="J166" i="8"/>
  <c r="K166" i="8"/>
  <c r="L166" i="8"/>
  <c r="P166" i="8"/>
  <c r="Q166" i="8"/>
  <c r="R166" i="8"/>
  <c r="A167" i="8"/>
  <c r="B167" i="8" s="1"/>
  <c r="D167" i="8"/>
  <c r="F167" i="8"/>
  <c r="J167" i="8"/>
  <c r="K167" i="8"/>
  <c r="L167" i="8"/>
  <c r="P167" i="8"/>
  <c r="Q167" i="8"/>
  <c r="R167" i="8"/>
  <c r="A168" i="8"/>
  <c r="D168" i="8"/>
  <c r="F168" i="8"/>
  <c r="J168" i="8"/>
  <c r="K168" i="8"/>
  <c r="L168" i="8"/>
  <c r="P168" i="8"/>
  <c r="Q168" i="8"/>
  <c r="R168" i="8"/>
  <c r="A169" i="8"/>
  <c r="M169" i="8" s="1"/>
  <c r="D169" i="8"/>
  <c r="F169" i="8"/>
  <c r="J169" i="8"/>
  <c r="K169" i="8"/>
  <c r="L169" i="8"/>
  <c r="P169" i="8"/>
  <c r="Q169" i="8"/>
  <c r="R169" i="8"/>
  <c r="A170" i="8"/>
  <c r="D170" i="8"/>
  <c r="F170" i="8"/>
  <c r="J170" i="8"/>
  <c r="K170" i="8"/>
  <c r="L170" i="8"/>
  <c r="P170" i="8"/>
  <c r="Q170" i="8"/>
  <c r="R170" i="8"/>
  <c r="A171" i="8"/>
  <c r="B171" i="8" s="1"/>
  <c r="D171" i="8"/>
  <c r="F171" i="8"/>
  <c r="J171" i="8"/>
  <c r="K171" i="8"/>
  <c r="L171" i="8"/>
  <c r="P171" i="8"/>
  <c r="Q171" i="8"/>
  <c r="R171" i="8"/>
  <c r="A172" i="8"/>
  <c r="B172" i="8" s="1"/>
  <c r="D172" i="8"/>
  <c r="F172" i="8"/>
  <c r="J172" i="8"/>
  <c r="K172" i="8"/>
  <c r="L172" i="8"/>
  <c r="P172" i="8"/>
  <c r="Q172" i="8"/>
  <c r="R172" i="8"/>
  <c r="A173" i="8"/>
  <c r="M173" i="8" s="1"/>
  <c r="D173" i="8"/>
  <c r="F173" i="8"/>
  <c r="J173" i="8"/>
  <c r="K173" i="8"/>
  <c r="L173" i="8"/>
  <c r="P173" i="8"/>
  <c r="Q173" i="8"/>
  <c r="R173" i="8"/>
  <c r="A174" i="8"/>
  <c r="O174" i="8" s="1"/>
  <c r="D174" i="8"/>
  <c r="F174" i="8"/>
  <c r="J174" i="8"/>
  <c r="K174" i="8"/>
  <c r="L174" i="8"/>
  <c r="P174" i="8"/>
  <c r="Q174" i="8"/>
  <c r="R174" i="8"/>
  <c r="A175" i="8"/>
  <c r="D175" i="8"/>
  <c r="F175" i="8"/>
  <c r="J175" i="8"/>
  <c r="K175" i="8"/>
  <c r="L175" i="8"/>
  <c r="P175" i="8"/>
  <c r="Q175" i="8"/>
  <c r="R175" i="8"/>
  <c r="A176" i="8"/>
  <c r="M176" i="8" s="1"/>
  <c r="D176" i="8"/>
  <c r="F176" i="8"/>
  <c r="J176" i="8"/>
  <c r="K176" i="8"/>
  <c r="L176" i="8"/>
  <c r="P176" i="8"/>
  <c r="Q176" i="8"/>
  <c r="R176" i="8"/>
  <c r="A177" i="8"/>
  <c r="O177" i="8" s="1"/>
  <c r="D177" i="8"/>
  <c r="F177" i="8"/>
  <c r="J177" i="8"/>
  <c r="K177" i="8"/>
  <c r="L177" i="8"/>
  <c r="P177" i="8"/>
  <c r="Q177" i="8"/>
  <c r="R177" i="8"/>
  <c r="A178" i="8"/>
  <c r="B178" i="8" s="1"/>
  <c r="D178" i="8"/>
  <c r="F178" i="8"/>
  <c r="J178" i="8"/>
  <c r="K178" i="8"/>
  <c r="L178" i="8"/>
  <c r="P178" i="8"/>
  <c r="Q178" i="8"/>
  <c r="R178" i="8"/>
  <c r="A179" i="8"/>
  <c r="M179" i="8" s="1"/>
  <c r="D179" i="8"/>
  <c r="F179" i="8"/>
  <c r="J179" i="8"/>
  <c r="K179" i="8"/>
  <c r="L179" i="8"/>
  <c r="P179" i="8"/>
  <c r="Q179" i="8"/>
  <c r="R179" i="8"/>
  <c r="A180" i="8"/>
  <c r="E180" i="8" s="1"/>
  <c r="D180" i="8"/>
  <c r="F180" i="8"/>
  <c r="J180" i="8"/>
  <c r="K180" i="8"/>
  <c r="L180" i="8"/>
  <c r="P180" i="8"/>
  <c r="Q180" i="8"/>
  <c r="R180" i="8"/>
  <c r="A181" i="8"/>
  <c r="M181" i="8" s="1"/>
  <c r="D181" i="8"/>
  <c r="F181" i="8"/>
  <c r="J181" i="8"/>
  <c r="K181" i="8"/>
  <c r="L181" i="8"/>
  <c r="P181" i="8"/>
  <c r="Q181" i="8"/>
  <c r="R181" i="8"/>
  <c r="A182" i="8"/>
  <c r="D182" i="8"/>
  <c r="F182" i="8"/>
  <c r="J182" i="8"/>
  <c r="K182" i="8"/>
  <c r="L182" i="8"/>
  <c r="P182" i="8"/>
  <c r="Q182" i="8"/>
  <c r="R182" i="8"/>
  <c r="A183" i="8"/>
  <c r="E183" i="8" s="1"/>
  <c r="D183" i="8"/>
  <c r="F183" i="8"/>
  <c r="J183" i="8"/>
  <c r="K183" i="8"/>
  <c r="L183" i="8"/>
  <c r="P183" i="8"/>
  <c r="Q183" i="8"/>
  <c r="R183" i="8"/>
  <c r="A184" i="8"/>
  <c r="O184" i="8" s="1"/>
  <c r="D184" i="8"/>
  <c r="F184" i="8"/>
  <c r="J184" i="8"/>
  <c r="K184" i="8"/>
  <c r="L184" i="8"/>
  <c r="P184" i="8"/>
  <c r="Q184" i="8"/>
  <c r="R184" i="8"/>
  <c r="A185" i="8"/>
  <c r="D185" i="8"/>
  <c r="F185" i="8"/>
  <c r="J185" i="8"/>
  <c r="K185" i="8"/>
  <c r="L185" i="8"/>
  <c r="P185" i="8"/>
  <c r="Q185" i="8"/>
  <c r="R185" i="8"/>
  <c r="A186" i="8"/>
  <c r="E186" i="8" s="1"/>
  <c r="D186" i="8"/>
  <c r="F186" i="8"/>
  <c r="J186" i="8"/>
  <c r="K186" i="8"/>
  <c r="L186" i="8"/>
  <c r="P186" i="8"/>
  <c r="Q186" i="8"/>
  <c r="R186" i="8"/>
  <c r="A187" i="8"/>
  <c r="D187" i="8"/>
  <c r="F187" i="8"/>
  <c r="J187" i="8"/>
  <c r="K187" i="8"/>
  <c r="L187" i="8"/>
  <c r="P187" i="8"/>
  <c r="Q187" i="8"/>
  <c r="R187" i="8"/>
  <c r="A188" i="8"/>
  <c r="B188" i="8" s="1"/>
  <c r="D188" i="8"/>
  <c r="F188" i="8"/>
  <c r="J188" i="8"/>
  <c r="K188" i="8"/>
  <c r="L188" i="8"/>
  <c r="P188" i="8"/>
  <c r="Q188" i="8"/>
  <c r="R188" i="8"/>
  <c r="A189" i="8"/>
  <c r="B189" i="8" s="1"/>
  <c r="D189" i="8"/>
  <c r="F189" i="8"/>
  <c r="J189" i="8"/>
  <c r="K189" i="8"/>
  <c r="L189" i="8"/>
  <c r="P189" i="8"/>
  <c r="Q189" i="8"/>
  <c r="R189" i="8"/>
  <c r="A190" i="8"/>
  <c r="B190" i="8" s="1"/>
  <c r="D190" i="8"/>
  <c r="F190" i="8"/>
  <c r="J190" i="8"/>
  <c r="K190" i="8"/>
  <c r="L190" i="8"/>
  <c r="P190" i="8"/>
  <c r="Q190" i="8"/>
  <c r="R190" i="8"/>
  <c r="A191" i="8"/>
  <c r="O191" i="8" s="1"/>
  <c r="D191" i="8"/>
  <c r="F191" i="8"/>
  <c r="J191" i="8"/>
  <c r="K191" i="8"/>
  <c r="L191" i="8"/>
  <c r="P191" i="8"/>
  <c r="Q191" i="8"/>
  <c r="R191" i="8"/>
  <c r="A192" i="8"/>
  <c r="E192" i="8" s="1"/>
  <c r="D192" i="8"/>
  <c r="F192" i="8"/>
  <c r="J192" i="8"/>
  <c r="K192" i="8"/>
  <c r="L192" i="8"/>
  <c r="P192" i="8"/>
  <c r="Q192" i="8"/>
  <c r="R192" i="8"/>
  <c r="A193" i="8"/>
  <c r="B193" i="8" s="1"/>
  <c r="D193" i="8"/>
  <c r="F193" i="8"/>
  <c r="J193" i="8"/>
  <c r="K193" i="8"/>
  <c r="L193" i="8"/>
  <c r="P193" i="8"/>
  <c r="Q193" i="8"/>
  <c r="R193" i="8"/>
  <c r="A194" i="8"/>
  <c r="E194" i="8" s="1"/>
  <c r="D194" i="8"/>
  <c r="F194" i="8"/>
  <c r="J194" i="8"/>
  <c r="K194" i="8"/>
  <c r="L194" i="8"/>
  <c r="P194" i="8"/>
  <c r="Q194" i="8"/>
  <c r="R194" i="8"/>
  <c r="A195" i="8"/>
  <c r="M195" i="8" s="1"/>
  <c r="D195" i="8"/>
  <c r="F195" i="8"/>
  <c r="J195" i="8"/>
  <c r="K195" i="8"/>
  <c r="L195" i="8"/>
  <c r="P195" i="8"/>
  <c r="Q195" i="8"/>
  <c r="R195" i="8"/>
  <c r="A196" i="8"/>
  <c r="N196" i="8" s="1"/>
  <c r="D196" i="8"/>
  <c r="F196" i="8"/>
  <c r="J196" i="8"/>
  <c r="K196" i="8"/>
  <c r="L196" i="8"/>
  <c r="P196" i="8"/>
  <c r="Q196" i="8"/>
  <c r="R196" i="8"/>
  <c r="A197" i="8"/>
  <c r="D197" i="8"/>
  <c r="F197" i="8"/>
  <c r="J197" i="8"/>
  <c r="K197" i="8"/>
  <c r="L197" i="8"/>
  <c r="P197" i="8"/>
  <c r="Q197" i="8"/>
  <c r="R197" i="8"/>
  <c r="A198" i="8"/>
  <c r="D198" i="8"/>
  <c r="F198" i="8"/>
  <c r="J198" i="8"/>
  <c r="K198" i="8"/>
  <c r="L198" i="8"/>
  <c r="P198" i="8"/>
  <c r="Q198" i="8"/>
  <c r="R198" i="8"/>
  <c r="A199" i="8"/>
  <c r="E199" i="8" s="1"/>
  <c r="D199" i="8"/>
  <c r="F199" i="8"/>
  <c r="J199" i="8"/>
  <c r="K199" i="8"/>
  <c r="L199" i="8"/>
  <c r="P199" i="8"/>
  <c r="Q199" i="8"/>
  <c r="R199" i="8"/>
  <c r="A200" i="8"/>
  <c r="E200" i="8" s="1"/>
  <c r="D200" i="8"/>
  <c r="F200" i="8"/>
  <c r="J200" i="8"/>
  <c r="K200" i="8"/>
  <c r="L200" i="8"/>
  <c r="P200" i="8"/>
  <c r="Q200" i="8"/>
  <c r="R200" i="8"/>
  <c r="A201" i="8"/>
  <c r="O201" i="8" s="1"/>
  <c r="D201" i="8"/>
  <c r="F201" i="8"/>
  <c r="J201" i="8"/>
  <c r="K201" i="8"/>
  <c r="L201" i="8"/>
  <c r="P201" i="8"/>
  <c r="Q201" i="8"/>
  <c r="R201" i="8"/>
  <c r="A202" i="8"/>
  <c r="D202" i="8"/>
  <c r="F202" i="8"/>
  <c r="J202" i="8"/>
  <c r="K202" i="8"/>
  <c r="L202" i="8"/>
  <c r="P202" i="8"/>
  <c r="Q202" i="8"/>
  <c r="R202" i="8"/>
  <c r="A203" i="8"/>
  <c r="B203" i="8" s="1"/>
  <c r="D203" i="8"/>
  <c r="F203" i="8"/>
  <c r="J203" i="8"/>
  <c r="K203" i="8"/>
  <c r="L203" i="8"/>
  <c r="P203" i="8"/>
  <c r="Q203" i="8"/>
  <c r="R203" i="8"/>
  <c r="A204" i="8"/>
  <c r="D204" i="8"/>
  <c r="F204" i="8"/>
  <c r="J204" i="8"/>
  <c r="K204" i="8"/>
  <c r="L204" i="8"/>
  <c r="P204" i="8"/>
  <c r="Q204" i="8"/>
  <c r="R204" i="8"/>
  <c r="A205" i="8"/>
  <c r="O205" i="8" s="1"/>
  <c r="D205" i="8"/>
  <c r="F205" i="8"/>
  <c r="J205" i="8"/>
  <c r="K205" i="8"/>
  <c r="L205" i="8"/>
  <c r="P205" i="8"/>
  <c r="Q205" i="8"/>
  <c r="R205" i="8"/>
  <c r="A206" i="8"/>
  <c r="B206" i="8" s="1"/>
  <c r="D206" i="8"/>
  <c r="F206" i="8"/>
  <c r="J206" i="8"/>
  <c r="K206" i="8"/>
  <c r="L206" i="8"/>
  <c r="P206" i="8"/>
  <c r="Q206" i="8"/>
  <c r="R206" i="8"/>
  <c r="A207" i="8"/>
  <c r="M207" i="8" s="1"/>
  <c r="D207" i="8"/>
  <c r="F207" i="8"/>
  <c r="J207" i="8"/>
  <c r="K207" i="8"/>
  <c r="L207" i="8"/>
  <c r="P207" i="8"/>
  <c r="Q207" i="8"/>
  <c r="R207" i="8"/>
  <c r="A208" i="8"/>
  <c r="M208" i="8" s="1"/>
  <c r="D208" i="8"/>
  <c r="F208" i="8"/>
  <c r="J208" i="8"/>
  <c r="K208" i="8"/>
  <c r="L208" i="8"/>
  <c r="P208" i="8"/>
  <c r="Q208" i="8"/>
  <c r="R208" i="8"/>
  <c r="A209" i="8"/>
  <c r="M209" i="8" s="1"/>
  <c r="D209" i="8"/>
  <c r="F209" i="8"/>
  <c r="J209" i="8"/>
  <c r="K209" i="8"/>
  <c r="L209" i="8"/>
  <c r="P209" i="8"/>
  <c r="Q209" i="8"/>
  <c r="R209" i="8"/>
  <c r="A210" i="8"/>
  <c r="N210" i="8" s="1"/>
  <c r="D210" i="8"/>
  <c r="F210" i="8"/>
  <c r="J210" i="8"/>
  <c r="K210" i="8"/>
  <c r="L210" i="8"/>
  <c r="P210" i="8"/>
  <c r="Q210" i="8"/>
  <c r="R210" i="8"/>
  <c r="A211" i="8"/>
  <c r="B211" i="8" s="1"/>
  <c r="D211" i="8"/>
  <c r="F211" i="8"/>
  <c r="J211" i="8"/>
  <c r="K211" i="8"/>
  <c r="L211" i="8"/>
  <c r="P211" i="8"/>
  <c r="Q211" i="8"/>
  <c r="R211" i="8"/>
  <c r="A212" i="8"/>
  <c r="D212" i="8"/>
  <c r="F212" i="8"/>
  <c r="J212" i="8"/>
  <c r="K212" i="8"/>
  <c r="L212" i="8"/>
  <c r="P212" i="8"/>
  <c r="Q212" i="8"/>
  <c r="R212" i="8"/>
  <c r="A213" i="8"/>
  <c r="B213" i="8" s="1"/>
  <c r="D213" i="8"/>
  <c r="F213" i="8"/>
  <c r="J213" i="8"/>
  <c r="K213" i="8"/>
  <c r="L213" i="8"/>
  <c r="P213" i="8"/>
  <c r="Q213" i="8"/>
  <c r="R213" i="8"/>
  <c r="A214" i="8"/>
  <c r="O214" i="8" s="1"/>
  <c r="D214" i="8"/>
  <c r="F214" i="8"/>
  <c r="J214" i="8"/>
  <c r="K214" i="8"/>
  <c r="L214" i="8"/>
  <c r="P214" i="8"/>
  <c r="Q214" i="8"/>
  <c r="R214" i="8"/>
  <c r="A215" i="8"/>
  <c r="O215" i="8" s="1"/>
  <c r="D215" i="8"/>
  <c r="F215" i="8"/>
  <c r="J215" i="8"/>
  <c r="K215" i="8"/>
  <c r="L215" i="8"/>
  <c r="P215" i="8"/>
  <c r="Q215" i="8"/>
  <c r="R215" i="8"/>
  <c r="A216" i="8"/>
  <c r="D216" i="8"/>
  <c r="F216" i="8"/>
  <c r="J216" i="8"/>
  <c r="K216" i="8"/>
  <c r="L216" i="8"/>
  <c r="P216" i="8"/>
  <c r="Q216" i="8"/>
  <c r="R216" i="8"/>
  <c r="A217" i="8"/>
  <c r="M217" i="8" s="1"/>
  <c r="D217" i="8"/>
  <c r="F217" i="8"/>
  <c r="J217" i="8"/>
  <c r="K217" i="8"/>
  <c r="L217" i="8"/>
  <c r="P217" i="8"/>
  <c r="Q217" i="8"/>
  <c r="R217" i="8"/>
  <c r="A218" i="8"/>
  <c r="D218" i="8"/>
  <c r="F218" i="8"/>
  <c r="J218" i="8"/>
  <c r="K218" i="8"/>
  <c r="L218" i="8"/>
  <c r="P218" i="8"/>
  <c r="Q218" i="8"/>
  <c r="R218" i="8"/>
  <c r="A219" i="8"/>
  <c r="E219" i="8" s="1"/>
  <c r="D219" i="8"/>
  <c r="F219" i="8"/>
  <c r="J219" i="8"/>
  <c r="K219" i="8"/>
  <c r="L219" i="8"/>
  <c r="P219" i="8"/>
  <c r="Q219" i="8"/>
  <c r="R219" i="8"/>
  <c r="A220" i="8"/>
  <c r="M220" i="8" s="1"/>
  <c r="D220" i="8"/>
  <c r="F220" i="8"/>
  <c r="J220" i="8"/>
  <c r="K220" i="8"/>
  <c r="L220" i="8"/>
  <c r="P220" i="8"/>
  <c r="Q220" i="8"/>
  <c r="R220" i="8"/>
  <c r="A221" i="8"/>
  <c r="D221" i="8"/>
  <c r="F221" i="8"/>
  <c r="J221" i="8"/>
  <c r="K221" i="8"/>
  <c r="L221" i="8"/>
  <c r="P221" i="8"/>
  <c r="Q221" i="8"/>
  <c r="R221" i="8"/>
  <c r="A222" i="8"/>
  <c r="E222" i="8" s="1"/>
  <c r="D222" i="8"/>
  <c r="F222" i="8"/>
  <c r="J222" i="8"/>
  <c r="K222" i="8"/>
  <c r="L222" i="8"/>
  <c r="P222" i="8"/>
  <c r="Q222" i="8"/>
  <c r="R222" i="8"/>
  <c r="A223" i="8"/>
  <c r="B223" i="8" s="1"/>
  <c r="D223" i="8"/>
  <c r="F223" i="8"/>
  <c r="J223" i="8"/>
  <c r="K223" i="8"/>
  <c r="L223" i="8"/>
  <c r="P223" i="8"/>
  <c r="Q223" i="8"/>
  <c r="R223" i="8"/>
  <c r="A224" i="8"/>
  <c r="D224" i="8"/>
  <c r="F224" i="8"/>
  <c r="J224" i="8"/>
  <c r="K224" i="8"/>
  <c r="L224" i="8"/>
  <c r="P224" i="8"/>
  <c r="Q224" i="8"/>
  <c r="R224" i="8"/>
  <c r="A225" i="8"/>
  <c r="E225" i="8" s="1"/>
  <c r="D225" i="8"/>
  <c r="F225" i="8"/>
  <c r="J225" i="8"/>
  <c r="K225" i="8"/>
  <c r="L225" i="8"/>
  <c r="P225" i="8"/>
  <c r="Q225" i="8"/>
  <c r="R225" i="8"/>
  <c r="A226" i="8"/>
  <c r="D226" i="8"/>
  <c r="F226" i="8"/>
  <c r="J226" i="8"/>
  <c r="K226" i="8"/>
  <c r="L226" i="8"/>
  <c r="P226" i="8"/>
  <c r="Q226" i="8"/>
  <c r="R226" i="8"/>
  <c r="A227" i="8"/>
  <c r="D227" i="8"/>
  <c r="F227" i="8"/>
  <c r="J227" i="8"/>
  <c r="K227" i="8"/>
  <c r="L227" i="8"/>
  <c r="P227" i="8"/>
  <c r="Q227" i="8"/>
  <c r="R227" i="8"/>
  <c r="A228" i="8"/>
  <c r="N228" i="8" s="1"/>
  <c r="D228" i="8"/>
  <c r="F228" i="8"/>
  <c r="J228" i="8"/>
  <c r="K228" i="8"/>
  <c r="L228" i="8"/>
  <c r="P228" i="8"/>
  <c r="Q228" i="8"/>
  <c r="R228" i="8"/>
  <c r="A229" i="8"/>
  <c r="D229" i="8"/>
  <c r="F229" i="8"/>
  <c r="J229" i="8"/>
  <c r="K229" i="8"/>
  <c r="L229" i="8"/>
  <c r="P229" i="8"/>
  <c r="Q229" i="8"/>
  <c r="R229" i="8"/>
  <c r="A230" i="8"/>
  <c r="D230" i="8"/>
  <c r="F230" i="8"/>
  <c r="J230" i="8"/>
  <c r="K230" i="8"/>
  <c r="L230" i="8"/>
  <c r="P230" i="8"/>
  <c r="Q230" i="8"/>
  <c r="R230" i="8"/>
  <c r="A231" i="8"/>
  <c r="B231" i="8" s="1"/>
  <c r="D231" i="8"/>
  <c r="F231" i="8"/>
  <c r="J231" i="8"/>
  <c r="K231" i="8"/>
  <c r="L231" i="8"/>
  <c r="P231" i="8"/>
  <c r="Q231" i="8"/>
  <c r="R231" i="8"/>
  <c r="A232" i="8"/>
  <c r="E232" i="8" s="1"/>
  <c r="D232" i="8"/>
  <c r="F232" i="8"/>
  <c r="J232" i="8"/>
  <c r="K232" i="8"/>
  <c r="L232" i="8"/>
  <c r="P232" i="8"/>
  <c r="Q232" i="8"/>
  <c r="R232" i="8"/>
  <c r="A233" i="8"/>
  <c r="D233" i="8"/>
  <c r="F233" i="8"/>
  <c r="J233" i="8"/>
  <c r="K233" i="8"/>
  <c r="L233" i="8"/>
  <c r="P233" i="8"/>
  <c r="Q233" i="8"/>
  <c r="R233" i="8"/>
  <c r="A234" i="8"/>
  <c r="E234" i="8" s="1"/>
  <c r="D234" i="8"/>
  <c r="F234" i="8"/>
  <c r="J234" i="8"/>
  <c r="K234" i="8"/>
  <c r="L234" i="8"/>
  <c r="P234" i="8"/>
  <c r="Q234" i="8"/>
  <c r="R234" i="8"/>
  <c r="A235" i="8"/>
  <c r="D235" i="8"/>
  <c r="F235" i="8"/>
  <c r="J235" i="8"/>
  <c r="K235" i="8"/>
  <c r="L235" i="8"/>
  <c r="P235" i="8"/>
  <c r="Q235" i="8"/>
  <c r="R235" i="8"/>
  <c r="A236" i="8"/>
  <c r="B236" i="8" s="1"/>
  <c r="D236" i="8"/>
  <c r="F236" i="8"/>
  <c r="J236" i="8"/>
  <c r="K236" i="8"/>
  <c r="L236" i="8"/>
  <c r="P236" i="8"/>
  <c r="Q236" i="8"/>
  <c r="R236" i="8"/>
  <c r="A237" i="8"/>
  <c r="E237" i="8" s="1"/>
  <c r="D237" i="8"/>
  <c r="F237" i="8"/>
  <c r="J237" i="8"/>
  <c r="K237" i="8"/>
  <c r="L237" i="8"/>
  <c r="P237" i="8"/>
  <c r="Q237" i="8"/>
  <c r="R237" i="8"/>
  <c r="A238" i="8"/>
  <c r="B238" i="8" s="1"/>
  <c r="D238" i="8"/>
  <c r="F238" i="8"/>
  <c r="J238" i="8"/>
  <c r="K238" i="8"/>
  <c r="L238" i="8"/>
  <c r="P238" i="8"/>
  <c r="Q238" i="8"/>
  <c r="R238" i="8"/>
  <c r="A239" i="8"/>
  <c r="N239" i="8" s="1"/>
  <c r="D239" i="8"/>
  <c r="F239" i="8"/>
  <c r="J239" i="8"/>
  <c r="K239" i="8"/>
  <c r="L239" i="8"/>
  <c r="P239" i="8"/>
  <c r="Q239" i="8"/>
  <c r="R239" i="8"/>
  <c r="A240" i="8"/>
  <c r="D240" i="8"/>
  <c r="F240" i="8"/>
  <c r="J240" i="8"/>
  <c r="K240" i="8"/>
  <c r="L240" i="8"/>
  <c r="P240" i="8"/>
  <c r="Q240" i="8"/>
  <c r="R240" i="8"/>
  <c r="A241" i="8"/>
  <c r="O241" i="8" s="1"/>
  <c r="D241" i="8"/>
  <c r="F241" i="8"/>
  <c r="J241" i="8"/>
  <c r="K241" i="8"/>
  <c r="L241" i="8"/>
  <c r="P241" i="8"/>
  <c r="Q241" i="8"/>
  <c r="R241" i="8"/>
  <c r="A242" i="8"/>
  <c r="D242" i="8"/>
  <c r="F242" i="8"/>
  <c r="J242" i="8"/>
  <c r="K242" i="8"/>
  <c r="L242" i="8"/>
  <c r="P242" i="8"/>
  <c r="Q242" i="8"/>
  <c r="R242" i="8"/>
  <c r="A243" i="8"/>
  <c r="B243" i="8" s="1"/>
  <c r="D243" i="8"/>
  <c r="F243" i="8"/>
  <c r="J243" i="8"/>
  <c r="K243" i="8"/>
  <c r="L243" i="8"/>
  <c r="P243" i="8"/>
  <c r="Q243" i="8"/>
  <c r="R243" i="8"/>
  <c r="A244" i="8"/>
  <c r="D244" i="8"/>
  <c r="F244" i="8"/>
  <c r="J244" i="8"/>
  <c r="K244" i="8"/>
  <c r="L244" i="8"/>
  <c r="P244" i="8"/>
  <c r="Q244" i="8"/>
  <c r="R244" i="8"/>
  <c r="A245" i="8"/>
  <c r="D245" i="8"/>
  <c r="F245" i="8"/>
  <c r="J245" i="8"/>
  <c r="K245" i="8"/>
  <c r="L245" i="8"/>
  <c r="P245" i="8"/>
  <c r="Q245" i="8"/>
  <c r="R245" i="8"/>
  <c r="A246" i="8"/>
  <c r="D246" i="8"/>
  <c r="F246" i="8"/>
  <c r="J246" i="8"/>
  <c r="K246" i="8"/>
  <c r="L246" i="8"/>
  <c r="P246" i="8"/>
  <c r="Q246" i="8"/>
  <c r="R246" i="8"/>
  <c r="A247" i="8"/>
  <c r="B247" i="8" s="1"/>
  <c r="D247" i="8"/>
  <c r="F247" i="8"/>
  <c r="J247" i="8"/>
  <c r="K247" i="8"/>
  <c r="L247" i="8"/>
  <c r="P247" i="8"/>
  <c r="Q247" i="8"/>
  <c r="R247" i="8"/>
  <c r="A248" i="8"/>
  <c r="M248" i="8" s="1"/>
  <c r="D248" i="8"/>
  <c r="F248" i="8"/>
  <c r="J248" i="8"/>
  <c r="K248" i="8"/>
  <c r="L248" i="8"/>
  <c r="P248" i="8"/>
  <c r="Q248" i="8"/>
  <c r="R248" i="8"/>
  <c r="A249" i="8"/>
  <c r="B249" i="8" s="1"/>
  <c r="D249" i="8"/>
  <c r="F249" i="8"/>
  <c r="J249" i="8"/>
  <c r="K249" i="8"/>
  <c r="L249" i="8"/>
  <c r="P249" i="8"/>
  <c r="Q249" i="8"/>
  <c r="R249" i="8"/>
  <c r="A250" i="8"/>
  <c r="M250" i="8" s="1"/>
  <c r="D250" i="8"/>
  <c r="F250" i="8"/>
  <c r="J250" i="8"/>
  <c r="K250" i="8"/>
  <c r="L250" i="8"/>
  <c r="P250" i="8"/>
  <c r="Q250" i="8"/>
  <c r="R250" i="8"/>
  <c r="A251" i="8"/>
  <c r="D251" i="8"/>
  <c r="F251" i="8"/>
  <c r="J251" i="8"/>
  <c r="K251" i="8"/>
  <c r="L251" i="8"/>
  <c r="P251" i="8"/>
  <c r="Q251" i="8"/>
  <c r="R251" i="8"/>
  <c r="A252" i="8"/>
  <c r="B252" i="8" s="1"/>
  <c r="D252" i="8"/>
  <c r="F252" i="8"/>
  <c r="J252" i="8"/>
  <c r="K252" i="8"/>
  <c r="L252" i="8"/>
  <c r="P252" i="8"/>
  <c r="Q252" i="8"/>
  <c r="R252" i="8"/>
  <c r="A253" i="8"/>
  <c r="D253" i="8"/>
  <c r="F253" i="8"/>
  <c r="J253" i="8"/>
  <c r="K253" i="8"/>
  <c r="L253" i="8"/>
  <c r="P253" i="8"/>
  <c r="Q253" i="8"/>
  <c r="R253" i="8"/>
  <c r="A254" i="8"/>
  <c r="B254" i="8" s="1"/>
  <c r="D254" i="8"/>
  <c r="F254" i="8"/>
  <c r="J254" i="8"/>
  <c r="K254" i="8"/>
  <c r="L254" i="8"/>
  <c r="P254" i="8"/>
  <c r="Q254" i="8"/>
  <c r="R254" i="8"/>
  <c r="A255" i="8"/>
  <c r="B255" i="8" s="1"/>
  <c r="D255" i="8"/>
  <c r="F255" i="8"/>
  <c r="J255" i="8"/>
  <c r="K255" i="8"/>
  <c r="L255" i="8"/>
  <c r="P255" i="8"/>
  <c r="Q255" i="8"/>
  <c r="R255" i="8"/>
  <c r="A256" i="8"/>
  <c r="D256" i="8"/>
  <c r="F256" i="8"/>
  <c r="J256" i="8"/>
  <c r="K256" i="8"/>
  <c r="L256" i="8"/>
  <c r="P256" i="8"/>
  <c r="Q256" i="8"/>
  <c r="R256" i="8"/>
  <c r="A257" i="8"/>
  <c r="D257" i="8"/>
  <c r="F257" i="8"/>
  <c r="J257" i="8"/>
  <c r="K257" i="8"/>
  <c r="L257" i="8"/>
  <c r="P257" i="8"/>
  <c r="Q257" i="8"/>
  <c r="R257" i="8"/>
  <c r="A258" i="8"/>
  <c r="M258" i="8" s="1"/>
  <c r="D258" i="8"/>
  <c r="F258" i="8"/>
  <c r="J258" i="8"/>
  <c r="K258" i="8"/>
  <c r="L258" i="8"/>
  <c r="P258" i="8"/>
  <c r="Q258" i="8"/>
  <c r="R258" i="8"/>
  <c r="A259" i="8"/>
  <c r="D259" i="8"/>
  <c r="F259" i="8"/>
  <c r="J259" i="8"/>
  <c r="K259" i="8"/>
  <c r="L259" i="8"/>
  <c r="P259" i="8"/>
  <c r="Q259" i="8"/>
  <c r="R259" i="8"/>
  <c r="A260" i="8"/>
  <c r="B260" i="8" s="1"/>
  <c r="D260" i="8"/>
  <c r="F260" i="8"/>
  <c r="J260" i="8"/>
  <c r="K260" i="8"/>
  <c r="L260" i="8"/>
  <c r="P260" i="8"/>
  <c r="Q260" i="8"/>
  <c r="R260" i="8"/>
  <c r="A261" i="8"/>
  <c r="E261" i="8" s="1"/>
  <c r="D261" i="8"/>
  <c r="F261" i="8"/>
  <c r="J261" i="8"/>
  <c r="K261" i="8"/>
  <c r="L261" i="8"/>
  <c r="P261" i="8"/>
  <c r="Q261" i="8"/>
  <c r="R261" i="8"/>
  <c r="A262" i="8"/>
  <c r="B262" i="8" s="1"/>
  <c r="D262" i="8"/>
  <c r="F262" i="8"/>
  <c r="J262" i="8"/>
  <c r="K262" i="8"/>
  <c r="L262" i="8"/>
  <c r="P262" i="8"/>
  <c r="Q262" i="8"/>
  <c r="R262" i="8"/>
  <c r="A263" i="8"/>
  <c r="B263" i="8" s="1"/>
  <c r="D263" i="8"/>
  <c r="F263" i="8"/>
  <c r="J263" i="8"/>
  <c r="K263" i="8"/>
  <c r="L263" i="8"/>
  <c r="P263" i="8"/>
  <c r="Q263" i="8"/>
  <c r="R263" i="8"/>
  <c r="A264" i="8"/>
  <c r="E264" i="8" s="1"/>
  <c r="D264" i="8"/>
  <c r="F264" i="8"/>
  <c r="J264" i="8"/>
  <c r="K264" i="8"/>
  <c r="L264" i="8"/>
  <c r="P264" i="8"/>
  <c r="Q264" i="8"/>
  <c r="R264" i="8"/>
  <c r="A265" i="8"/>
  <c r="D265" i="8"/>
  <c r="F265" i="8"/>
  <c r="J265" i="8"/>
  <c r="K265" i="8"/>
  <c r="L265" i="8"/>
  <c r="P265" i="8"/>
  <c r="Q265" i="8"/>
  <c r="R265" i="8"/>
  <c r="A266" i="8"/>
  <c r="M266" i="8" s="1"/>
  <c r="D266" i="8"/>
  <c r="F266" i="8"/>
  <c r="J266" i="8"/>
  <c r="K266" i="8"/>
  <c r="L266" i="8"/>
  <c r="P266" i="8"/>
  <c r="Q266" i="8"/>
  <c r="R266" i="8"/>
  <c r="A267" i="8"/>
  <c r="M267" i="8" s="1"/>
  <c r="D267" i="8"/>
  <c r="F267" i="8"/>
  <c r="J267" i="8"/>
  <c r="K267" i="8"/>
  <c r="L267" i="8"/>
  <c r="P267" i="8"/>
  <c r="Q267" i="8"/>
  <c r="R267" i="8"/>
  <c r="A268" i="8"/>
  <c r="O268" i="8" s="1"/>
  <c r="D268" i="8"/>
  <c r="F268" i="8"/>
  <c r="J268" i="8"/>
  <c r="K268" i="8"/>
  <c r="L268" i="8"/>
  <c r="P268" i="8"/>
  <c r="Q268" i="8"/>
  <c r="R268" i="8"/>
  <c r="A269" i="8"/>
  <c r="B269" i="8" s="1"/>
  <c r="D269" i="8"/>
  <c r="F269" i="8"/>
  <c r="J269" i="8"/>
  <c r="K269" i="8"/>
  <c r="L269" i="8"/>
  <c r="P269" i="8"/>
  <c r="Q269" i="8"/>
  <c r="R269" i="8"/>
  <c r="A270" i="8"/>
  <c r="E270" i="8" s="1"/>
  <c r="D270" i="8"/>
  <c r="F270" i="8"/>
  <c r="J270" i="8"/>
  <c r="K270" i="8"/>
  <c r="L270" i="8"/>
  <c r="P270" i="8"/>
  <c r="Q270" i="8"/>
  <c r="R270" i="8"/>
  <c r="A271" i="8"/>
  <c r="N271" i="8" s="1"/>
  <c r="D271" i="8"/>
  <c r="F271" i="8"/>
  <c r="J271" i="8"/>
  <c r="K271" i="8"/>
  <c r="L271" i="8"/>
  <c r="P271" i="8"/>
  <c r="Q271" i="8"/>
  <c r="R271" i="8"/>
  <c r="A272" i="8"/>
  <c r="B272" i="8" s="1"/>
  <c r="D272" i="8"/>
  <c r="F272" i="8"/>
  <c r="J272" i="8"/>
  <c r="K272" i="8"/>
  <c r="L272" i="8"/>
  <c r="P272" i="8"/>
  <c r="Q272" i="8"/>
  <c r="R272" i="8"/>
  <c r="A273" i="8"/>
  <c r="D273" i="8"/>
  <c r="F273" i="8"/>
  <c r="J273" i="8"/>
  <c r="K273" i="8"/>
  <c r="L273" i="8"/>
  <c r="P273" i="8"/>
  <c r="Q273" i="8"/>
  <c r="R273" i="8"/>
  <c r="A274" i="8"/>
  <c r="B274" i="8" s="1"/>
  <c r="D274" i="8"/>
  <c r="F274" i="8"/>
  <c r="J274" i="8"/>
  <c r="K274" i="8"/>
  <c r="L274" i="8"/>
  <c r="P274" i="8"/>
  <c r="Q274" i="8"/>
  <c r="R274" i="8"/>
  <c r="A275" i="8"/>
  <c r="D275" i="8"/>
  <c r="F275" i="8"/>
  <c r="J275" i="8"/>
  <c r="K275" i="8"/>
  <c r="L275" i="8"/>
  <c r="P275" i="8"/>
  <c r="Q275" i="8"/>
  <c r="R275" i="8"/>
  <c r="A276" i="8"/>
  <c r="D276" i="8"/>
  <c r="F276" i="8"/>
  <c r="J276" i="8"/>
  <c r="K276" i="8"/>
  <c r="L276" i="8"/>
  <c r="P276" i="8"/>
  <c r="Q276" i="8"/>
  <c r="R276" i="8"/>
  <c r="A277" i="8"/>
  <c r="O277" i="8" s="1"/>
  <c r="D277" i="8"/>
  <c r="F277" i="8"/>
  <c r="J277" i="8"/>
  <c r="K277" i="8"/>
  <c r="L277" i="8"/>
  <c r="P277" i="8"/>
  <c r="Q277" i="8"/>
  <c r="R277" i="8"/>
  <c r="A278" i="8"/>
  <c r="E278" i="8" s="1"/>
  <c r="D278" i="8"/>
  <c r="F278" i="8"/>
  <c r="J278" i="8"/>
  <c r="K278" i="8"/>
  <c r="L278" i="8"/>
  <c r="P278" i="8"/>
  <c r="Q278" i="8"/>
  <c r="R278" i="8"/>
  <c r="A279" i="8"/>
  <c r="M279" i="8" s="1"/>
  <c r="D279" i="8"/>
  <c r="F279" i="8"/>
  <c r="J279" i="8"/>
  <c r="K279" i="8"/>
  <c r="L279" i="8"/>
  <c r="P279" i="8"/>
  <c r="Q279" i="8"/>
  <c r="R279" i="8"/>
  <c r="A280" i="8"/>
  <c r="D280" i="8"/>
  <c r="F280" i="8"/>
  <c r="J280" i="8"/>
  <c r="K280" i="8"/>
  <c r="L280" i="8"/>
  <c r="P280" i="8"/>
  <c r="Q280" i="8"/>
  <c r="R280" i="8"/>
  <c r="A281" i="8"/>
  <c r="D281" i="8"/>
  <c r="F281" i="8"/>
  <c r="J281" i="8"/>
  <c r="K281" i="8"/>
  <c r="L281" i="8"/>
  <c r="P281" i="8"/>
  <c r="Q281" i="8"/>
  <c r="R281" i="8"/>
  <c r="A282" i="8"/>
  <c r="N282" i="8" s="1"/>
  <c r="F282" i="8"/>
  <c r="J282" i="8"/>
  <c r="K282" i="8"/>
  <c r="L282" i="8"/>
  <c r="P282" i="8"/>
  <c r="Q282" i="8"/>
  <c r="R282" i="8"/>
  <c r="A283" i="8"/>
  <c r="B283" i="8" s="1"/>
  <c r="D283" i="8"/>
  <c r="F283" i="8"/>
  <c r="J283" i="8"/>
  <c r="K283" i="8"/>
  <c r="L283" i="8"/>
  <c r="P283" i="8"/>
  <c r="Q283" i="8"/>
  <c r="R283" i="8"/>
  <c r="A44" i="1"/>
  <c r="F78" i="1"/>
  <c r="F652" i="1"/>
  <c r="A357" i="1"/>
  <c r="B357" i="1" s="1"/>
  <c r="A358" i="1"/>
  <c r="E358" i="1" s="1"/>
  <c r="A359" i="1"/>
  <c r="E359" i="1" s="1"/>
  <c r="A360" i="1"/>
  <c r="B360" i="1" s="1"/>
  <c r="A361" i="1"/>
  <c r="M361" i="1" s="1"/>
  <c r="A362" i="1"/>
  <c r="E362" i="1" s="1"/>
  <c r="A363" i="1"/>
  <c r="E363" i="1" s="1"/>
  <c r="A364" i="1"/>
  <c r="N364" i="1" s="1"/>
  <c r="A365" i="1"/>
  <c r="M365" i="1" s="1"/>
  <c r="A366" i="1"/>
  <c r="E366" i="1" s="1"/>
  <c r="A367" i="1"/>
  <c r="E367" i="1" s="1"/>
  <c r="A368" i="1"/>
  <c r="A369" i="1"/>
  <c r="M369" i="1" s="1"/>
  <c r="A370" i="1"/>
  <c r="E370" i="1" s="1"/>
  <c r="A371" i="1"/>
  <c r="E371" i="1" s="1"/>
  <c r="A372" i="1"/>
  <c r="N372" i="1" s="1"/>
  <c r="A373" i="1"/>
  <c r="M373" i="1" s="1"/>
  <c r="A374" i="1"/>
  <c r="M374" i="1" s="1"/>
  <c r="A375" i="1"/>
  <c r="M375" i="1" s="1"/>
  <c r="A376" i="1"/>
  <c r="N376" i="1" s="1"/>
  <c r="A377" i="1"/>
  <c r="M377" i="1" s="1"/>
  <c r="A378" i="1"/>
  <c r="A379" i="1"/>
  <c r="E379" i="1" s="1"/>
  <c r="A380" i="1"/>
  <c r="E380" i="1" s="1"/>
  <c r="A381" i="1"/>
  <c r="M381" i="1" s="1"/>
  <c r="A382" i="1"/>
  <c r="N382" i="1" s="1"/>
  <c r="A383" i="1"/>
  <c r="B383" i="1" s="1"/>
  <c r="A384" i="1"/>
  <c r="M384" i="1" s="1"/>
  <c r="A385" i="1"/>
  <c r="M385" i="1" s="1"/>
  <c r="A386" i="1"/>
  <c r="A387" i="1"/>
  <c r="E387" i="1" s="1"/>
  <c r="A388" i="1"/>
  <c r="E388" i="1" s="1"/>
  <c r="A389" i="1"/>
  <c r="M389" i="1" s="1"/>
  <c r="A390" i="1"/>
  <c r="E390" i="1" s="1"/>
  <c r="A391" i="1"/>
  <c r="A392" i="1"/>
  <c r="A393" i="1"/>
  <c r="M393" i="1" s="1"/>
  <c r="A394" i="1"/>
  <c r="A395" i="1"/>
  <c r="E395" i="1" s="1"/>
  <c r="A396" i="1"/>
  <c r="M396" i="1" s="1"/>
  <c r="A397" i="1"/>
  <c r="A398" i="1"/>
  <c r="M398" i="1" s="1"/>
  <c r="A399" i="1"/>
  <c r="M399" i="1" s="1"/>
  <c r="A400" i="1"/>
  <c r="A401" i="1"/>
  <c r="M401" i="1" s="1"/>
  <c r="A402" i="1"/>
  <c r="A403" i="1"/>
  <c r="E403" i="1" s="1"/>
  <c r="A404" i="1"/>
  <c r="N404" i="1" s="1"/>
  <c r="A405" i="1"/>
  <c r="M405" i="1" s="1"/>
  <c r="A406" i="1"/>
  <c r="A407" i="1"/>
  <c r="M407" i="1" s="1"/>
  <c r="A408" i="1"/>
  <c r="A409" i="1"/>
  <c r="M409" i="1" s="1"/>
  <c r="A410" i="1"/>
  <c r="A411" i="1"/>
  <c r="E411" i="1" s="1"/>
  <c r="A412" i="1"/>
  <c r="A413" i="1"/>
  <c r="M413" i="1" s="1"/>
  <c r="A414" i="1"/>
  <c r="M414" i="1" s="1"/>
  <c r="A415" i="1"/>
  <c r="M415" i="1" s="1"/>
  <c r="A416" i="1"/>
  <c r="A417" i="1"/>
  <c r="M417" i="1" s="1"/>
  <c r="A418" i="1"/>
  <c r="E418" i="1" s="1"/>
  <c r="A419" i="1"/>
  <c r="E419" i="1" s="1"/>
  <c r="A420" i="1"/>
  <c r="E420" i="1" s="1"/>
  <c r="A421" i="1"/>
  <c r="O421" i="1" s="1"/>
  <c r="A422" i="1"/>
  <c r="M422" i="1" s="1"/>
  <c r="A423" i="1"/>
  <c r="E423" i="1" s="1"/>
  <c r="A424" i="1"/>
  <c r="B424" i="1" s="1"/>
  <c r="A425" i="1"/>
  <c r="A426" i="1"/>
  <c r="A427" i="1"/>
  <c r="E427" i="1" s="1"/>
  <c r="A428" i="1"/>
  <c r="E428" i="1" s="1"/>
  <c r="A429" i="1"/>
  <c r="M429" i="1" s="1"/>
  <c r="A430" i="1"/>
  <c r="E430" i="1" s="1"/>
  <c r="A431" i="1"/>
  <c r="O431" i="1" s="1"/>
  <c r="A432" i="1"/>
  <c r="M432" i="1" s="1"/>
  <c r="A433" i="1"/>
  <c r="A434" i="1"/>
  <c r="A435" i="1"/>
  <c r="E435" i="1" s="1"/>
  <c r="A436" i="1"/>
  <c r="M436" i="1" s="1"/>
  <c r="A437" i="1"/>
  <c r="N437" i="1" s="1"/>
  <c r="A438" i="1"/>
  <c r="E438" i="1" s="1"/>
  <c r="A439" i="1"/>
  <c r="M439" i="1" s="1"/>
  <c r="A440" i="1"/>
  <c r="M440" i="1" s="1"/>
  <c r="A441" i="1"/>
  <c r="A442" i="1"/>
  <c r="E442" i="1" s="1"/>
  <c r="A443" i="1"/>
  <c r="E443" i="1" s="1"/>
  <c r="A444" i="1"/>
  <c r="E444" i="1" s="1"/>
  <c r="A445" i="1"/>
  <c r="B445" i="1" s="1"/>
  <c r="A446" i="1"/>
  <c r="E446" i="1" s="1"/>
  <c r="A447" i="1"/>
  <c r="M447" i="1" s="1"/>
  <c r="A448" i="1"/>
  <c r="A449" i="1"/>
  <c r="M449" i="1" s="1"/>
  <c r="A450" i="1"/>
  <c r="A451" i="1"/>
  <c r="E451" i="1" s="1"/>
  <c r="A452" i="1"/>
  <c r="E452" i="1" s="1"/>
  <c r="A453" i="1"/>
  <c r="B453" i="1" s="1"/>
  <c r="A454" i="1"/>
  <c r="E454" i="1" s="1"/>
  <c r="A455" i="1"/>
  <c r="E455" i="1" s="1"/>
  <c r="A456" i="1"/>
  <c r="N456" i="1" s="1"/>
  <c r="A457" i="1"/>
  <c r="A458" i="1"/>
  <c r="E458" i="1" s="1"/>
  <c r="A459" i="1"/>
  <c r="E459" i="1" s="1"/>
  <c r="A460" i="1"/>
  <c r="B460" i="1" s="1"/>
  <c r="A461" i="1"/>
  <c r="M461" i="1" s="1"/>
  <c r="A462" i="1"/>
  <c r="N462" i="1" s="1"/>
  <c r="A463" i="1"/>
  <c r="M463" i="1" s="1"/>
  <c r="A464" i="1"/>
  <c r="M464" i="1" s="1"/>
  <c r="A465" i="1"/>
  <c r="A466" i="1"/>
  <c r="A467" i="1"/>
  <c r="E467" i="1" s="1"/>
  <c r="A468" i="1"/>
  <c r="M468" i="1" s="1"/>
  <c r="A469" i="1"/>
  <c r="E469" i="1" s="1"/>
  <c r="A470" i="1"/>
  <c r="A471" i="1"/>
  <c r="E471" i="1" s="1"/>
  <c r="A472" i="1"/>
  <c r="A473" i="1"/>
  <c r="A474" i="1"/>
  <c r="E474" i="1" s="1"/>
  <c r="A475" i="1"/>
  <c r="E475" i="1" s="1"/>
  <c r="A476" i="1"/>
  <c r="B476" i="1" s="1"/>
  <c r="A477" i="1"/>
  <c r="E477" i="1" s="1"/>
  <c r="A478" i="1"/>
  <c r="A479" i="1"/>
  <c r="B479" i="1" s="1"/>
  <c r="A480" i="1"/>
  <c r="A481" i="1"/>
  <c r="B481" i="1" s="1"/>
  <c r="A482" i="1"/>
  <c r="E482" i="1" s="1"/>
  <c r="A483" i="1"/>
  <c r="E483" i="1" s="1"/>
  <c r="A484" i="1"/>
  <c r="E484" i="1" s="1"/>
  <c r="A485" i="1"/>
  <c r="M485" i="1" s="1"/>
  <c r="A486" i="1"/>
  <c r="M486" i="1" s="1"/>
  <c r="A487" i="1"/>
  <c r="E487" i="1" s="1"/>
  <c r="A488" i="1"/>
  <c r="A489" i="1"/>
  <c r="A490" i="1"/>
  <c r="A491" i="1"/>
  <c r="O491" i="1" s="1"/>
  <c r="A492" i="1"/>
  <c r="A493" i="1"/>
  <c r="E493" i="1" s="1"/>
  <c r="A494" i="1"/>
  <c r="E494" i="1" s="1"/>
  <c r="A495" i="1"/>
  <c r="N495" i="1" s="1"/>
  <c r="A496" i="1"/>
  <c r="B496" i="1" s="1"/>
  <c r="A497" i="1"/>
  <c r="A498" i="1"/>
  <c r="A499" i="1"/>
  <c r="N499" i="1" s="1"/>
  <c r="A500" i="1"/>
  <c r="N500" i="1" s="1"/>
  <c r="A501" i="1"/>
  <c r="E501" i="1" s="1"/>
  <c r="A502" i="1"/>
  <c r="E502" i="1" s="1"/>
  <c r="A503" i="1"/>
  <c r="A504" i="1"/>
  <c r="A505" i="1"/>
  <c r="A506" i="1"/>
  <c r="A507" i="1"/>
  <c r="B507" i="1" s="1"/>
  <c r="A508" i="1"/>
  <c r="O508" i="1" s="1"/>
  <c r="A509" i="1"/>
  <c r="B509" i="1" s="1"/>
  <c r="A510" i="1"/>
  <c r="E510" i="1" s="1"/>
  <c r="A511" i="1"/>
  <c r="A512" i="1"/>
  <c r="A513" i="1"/>
  <c r="A514" i="1"/>
  <c r="B514" i="1" s="1"/>
  <c r="A515" i="1"/>
  <c r="N515" i="1" s="1"/>
  <c r="A516" i="1"/>
  <c r="E516" i="1" s="1"/>
  <c r="A517" i="1"/>
  <c r="E517" i="1" s="1"/>
  <c r="A518" i="1"/>
  <c r="E518" i="1" s="1"/>
  <c r="A519" i="1"/>
  <c r="M519" i="1" s="1"/>
  <c r="A520" i="1"/>
  <c r="O520" i="1" s="1"/>
  <c r="A521" i="1"/>
  <c r="A522" i="1"/>
  <c r="O522" i="1" s="1"/>
  <c r="A523" i="1"/>
  <c r="N523" i="1" s="1"/>
  <c r="A524" i="1"/>
  <c r="E524" i="1" s="1"/>
  <c r="A525" i="1"/>
  <c r="N525" i="1" s="1"/>
  <c r="A526" i="1"/>
  <c r="E526" i="1" s="1"/>
  <c r="A527" i="1"/>
  <c r="B527" i="1" s="1"/>
  <c r="A528" i="1"/>
  <c r="N528" i="1" s="1"/>
  <c r="A529" i="1"/>
  <c r="A530" i="1"/>
  <c r="B530" i="1" s="1"/>
  <c r="A531" i="1"/>
  <c r="B531" i="1" s="1"/>
  <c r="A532" i="1"/>
  <c r="A533" i="1"/>
  <c r="B533" i="1" s="1"/>
  <c r="A534" i="1"/>
  <c r="E534" i="1" s="1"/>
  <c r="A535" i="1"/>
  <c r="E535" i="1" s="1"/>
  <c r="A536" i="1"/>
  <c r="B536" i="1" s="1"/>
  <c r="A537" i="1"/>
  <c r="A538" i="1"/>
  <c r="A539" i="1"/>
  <c r="N539" i="1" s="1"/>
  <c r="A540" i="1"/>
  <c r="M540" i="1" s="1"/>
  <c r="A541" i="1"/>
  <c r="N541" i="1" s="1"/>
  <c r="A542" i="1"/>
  <c r="E542" i="1" s="1"/>
  <c r="A543" i="1"/>
  <c r="E543" i="1" s="1"/>
  <c r="A544" i="1"/>
  <c r="A545" i="1"/>
  <c r="A546" i="1"/>
  <c r="N546" i="1" s="1"/>
  <c r="A547" i="1"/>
  <c r="E547" i="1" s="1"/>
  <c r="A548" i="1"/>
  <c r="A549" i="1"/>
  <c r="E549" i="1" s="1"/>
  <c r="A550" i="1"/>
  <c r="E550" i="1" s="1"/>
  <c r="A551" i="1"/>
  <c r="E551" i="1" s="1"/>
  <c r="A552" i="1"/>
  <c r="A553" i="1"/>
  <c r="A554" i="1"/>
  <c r="N554" i="1" s="1"/>
  <c r="A555" i="1"/>
  <c r="E555" i="1" s="1"/>
  <c r="A556" i="1"/>
  <c r="O556" i="1" s="1"/>
  <c r="A557" i="1"/>
  <c r="E557" i="1" s="1"/>
  <c r="A558" i="1"/>
  <c r="E558" i="1" s="1"/>
  <c r="A559" i="1"/>
  <c r="M559" i="1" s="1"/>
  <c r="A560" i="1"/>
  <c r="A561" i="1"/>
  <c r="N561" i="1" s="1"/>
  <c r="A562" i="1"/>
  <c r="A563" i="1"/>
  <c r="B563" i="1" s="1"/>
  <c r="A564" i="1"/>
  <c r="A565" i="1"/>
  <c r="E565" i="1" s="1"/>
  <c r="A566" i="1"/>
  <c r="E566" i="1" s="1"/>
  <c r="A567" i="1"/>
  <c r="M567" i="1" s="1"/>
  <c r="A568" i="1"/>
  <c r="B568" i="1" s="1"/>
  <c r="A569" i="1"/>
  <c r="A570" i="1"/>
  <c r="N570" i="1" s="1"/>
  <c r="A571" i="1"/>
  <c r="E571" i="1" s="1"/>
  <c r="A572" i="1"/>
  <c r="A573" i="1"/>
  <c r="E573" i="1" s="1"/>
  <c r="A574" i="1"/>
  <c r="E574" i="1" s="1"/>
  <c r="A575" i="1"/>
  <c r="N575" i="1" s="1"/>
  <c r="A576" i="1"/>
  <c r="A577" i="1"/>
  <c r="A578" i="1"/>
  <c r="M578" i="1" s="1"/>
  <c r="A579" i="1"/>
  <c r="E579" i="1" s="1"/>
  <c r="A580" i="1"/>
  <c r="O580" i="1" s="1"/>
  <c r="A581" i="1"/>
  <c r="E581" i="1" s="1"/>
  <c r="A582" i="1"/>
  <c r="E582" i="1" s="1"/>
  <c r="A583" i="1"/>
  <c r="B583" i="1" s="1"/>
  <c r="A584" i="1"/>
  <c r="A585" i="1"/>
  <c r="A586" i="1"/>
  <c r="O586" i="1" s="1"/>
  <c r="A587" i="1"/>
  <c r="M587" i="1" s="1"/>
  <c r="A588" i="1"/>
  <c r="E588" i="1" s="1"/>
  <c r="A589" i="1"/>
  <c r="M589" i="1" s="1"/>
  <c r="A590" i="1"/>
  <c r="E590" i="1" s="1"/>
  <c r="A591" i="1"/>
  <c r="E591" i="1" s="1"/>
  <c r="A592" i="1"/>
  <c r="N592" i="1" s="1"/>
  <c r="A593" i="1"/>
  <c r="A594" i="1"/>
  <c r="B594" i="1" s="1"/>
  <c r="A595" i="1"/>
  <c r="E595" i="1" s="1"/>
  <c r="A596" i="1"/>
  <c r="A597" i="1"/>
  <c r="E597" i="1" s="1"/>
  <c r="A598" i="1"/>
  <c r="E598" i="1" s="1"/>
  <c r="A599" i="1"/>
  <c r="E599" i="1" s="1"/>
  <c r="A600" i="1"/>
  <c r="A601" i="1"/>
  <c r="A602" i="1"/>
  <c r="O602" i="1" s="1"/>
  <c r="A603" i="1"/>
  <c r="E603" i="1" s="1"/>
  <c r="A604" i="1"/>
  <c r="N604" i="1" s="1"/>
  <c r="A605" i="1"/>
  <c r="E605" i="1" s="1"/>
  <c r="A606" i="1"/>
  <c r="N606" i="1" s="1"/>
  <c r="A607" i="1"/>
  <c r="E607" i="1" s="1"/>
  <c r="A608" i="1"/>
  <c r="A609" i="1"/>
  <c r="A610" i="1"/>
  <c r="O610" i="1" s="1"/>
  <c r="A611" i="1"/>
  <c r="E611" i="1" s="1"/>
  <c r="A612" i="1"/>
  <c r="N612" i="1" s="1"/>
  <c r="A613" i="1"/>
  <c r="E613" i="1" s="1"/>
  <c r="A614" i="1"/>
  <c r="E614" i="1" s="1"/>
  <c r="A615" i="1"/>
  <c r="E615" i="1" s="1"/>
  <c r="A616" i="1"/>
  <c r="A617" i="1"/>
  <c r="A618" i="1"/>
  <c r="A619" i="1"/>
  <c r="M619" i="1" s="1"/>
  <c r="A620" i="1"/>
  <c r="O620" i="1" s="1"/>
  <c r="A621" i="1"/>
  <c r="O621" i="1" s="1"/>
  <c r="A622" i="1"/>
  <c r="A623" i="1"/>
  <c r="E623" i="1" s="1"/>
  <c r="A624" i="1"/>
  <c r="N624" i="1" s="1"/>
  <c r="A625" i="1"/>
  <c r="A626" i="1"/>
  <c r="B626" i="1" s="1"/>
  <c r="A627" i="1"/>
  <c r="N627" i="1" s="1"/>
  <c r="A628" i="1"/>
  <c r="A629" i="1"/>
  <c r="M629" i="1" s="1"/>
  <c r="A630" i="1"/>
  <c r="E630" i="1" s="1"/>
  <c r="A631" i="1"/>
  <c r="M631" i="1" s="1"/>
  <c r="A632" i="1"/>
  <c r="A633" i="1"/>
  <c r="O633" i="1" s="1"/>
  <c r="A634" i="1"/>
  <c r="A635" i="1"/>
  <c r="B635" i="1" s="1"/>
  <c r="A636" i="1"/>
  <c r="E636" i="1" s="1"/>
  <c r="A637" i="1"/>
  <c r="E637" i="1" s="1"/>
  <c r="A638" i="1"/>
  <c r="E638" i="1" s="1"/>
  <c r="A639" i="1"/>
  <c r="E639" i="1" s="1"/>
  <c r="A640" i="1"/>
  <c r="A641" i="1"/>
  <c r="A642" i="1"/>
  <c r="E642" i="1" s="1"/>
  <c r="A643" i="1"/>
  <c r="B643" i="1" s="1"/>
  <c r="A644" i="1"/>
  <c r="E644" i="1" s="1"/>
  <c r="A645" i="1"/>
  <c r="M645" i="1" s="1"/>
  <c r="A646" i="1"/>
  <c r="E646" i="1" s="1"/>
  <c r="A647" i="1"/>
  <c r="E647" i="1" s="1"/>
  <c r="A648" i="1"/>
  <c r="O648" i="1" s="1"/>
  <c r="A649" i="1"/>
  <c r="M649" i="1" s="1"/>
  <c r="A650" i="1"/>
  <c r="E650" i="1" s="1"/>
  <c r="A651" i="1"/>
  <c r="E651" i="1" s="1"/>
  <c r="A652" i="1"/>
  <c r="M652" i="1" s="1"/>
  <c r="A653" i="1"/>
  <c r="E653" i="1" s="1"/>
  <c r="A654" i="1"/>
  <c r="E654" i="1" s="1"/>
  <c r="A655" i="1"/>
  <c r="E655" i="1" s="1"/>
  <c r="A656" i="1"/>
  <c r="E656" i="1" s="1"/>
  <c r="A657" i="1"/>
  <c r="A658" i="1"/>
  <c r="A659" i="1"/>
  <c r="E659" i="1" s="1"/>
  <c r="A660" i="1"/>
  <c r="M660" i="1" s="1"/>
  <c r="A661" i="1"/>
  <c r="E661" i="1" s="1"/>
  <c r="A662" i="1"/>
  <c r="A663" i="1"/>
  <c r="E663" i="1" s="1"/>
  <c r="A664" i="1"/>
  <c r="A665" i="1"/>
  <c r="A666" i="1"/>
  <c r="A667" i="1"/>
  <c r="N667" i="1" s="1"/>
  <c r="A668" i="1"/>
  <c r="E668" i="1" s="1"/>
  <c r="A669" i="1"/>
  <c r="M669" i="1" s="1"/>
  <c r="A670" i="1"/>
  <c r="E670" i="1" s="1"/>
  <c r="A671" i="1"/>
  <c r="O671" i="1" s="1"/>
  <c r="A672" i="1"/>
  <c r="E672" i="1" s="1"/>
  <c r="A673" i="1"/>
  <c r="A674" i="1"/>
  <c r="E674" i="1" s="1"/>
  <c r="A675" i="1"/>
  <c r="E675" i="1" s="1"/>
  <c r="A676" i="1"/>
  <c r="A677" i="1"/>
  <c r="E677" i="1" s="1"/>
  <c r="A678" i="1"/>
  <c r="E678" i="1" s="1"/>
  <c r="A679" i="1"/>
  <c r="E679" i="1" s="1"/>
  <c r="A680" i="1"/>
  <c r="A681" i="1"/>
  <c r="A682" i="1"/>
  <c r="E682" i="1" s="1"/>
  <c r="A683" i="1"/>
  <c r="E683" i="1" s="1"/>
  <c r="A684" i="1"/>
  <c r="E684" i="1" s="1"/>
  <c r="A685" i="1"/>
  <c r="E685" i="1" s="1"/>
  <c r="A686" i="1"/>
  <c r="E686" i="1" s="1"/>
  <c r="A687" i="1"/>
  <c r="A688" i="1"/>
  <c r="M688" i="1" s="1"/>
  <c r="A689" i="1"/>
  <c r="A690" i="1"/>
  <c r="E690" i="1" s="1"/>
  <c r="A691" i="1"/>
  <c r="M691" i="1" s="1"/>
  <c r="A692" i="1"/>
  <c r="E692" i="1" s="1"/>
  <c r="A693" i="1"/>
  <c r="B693" i="1" s="1"/>
  <c r="A694" i="1"/>
  <c r="B694" i="1" s="1"/>
  <c r="A695" i="1"/>
  <c r="N695" i="1" s="1"/>
  <c r="A696" i="1"/>
  <c r="A697" i="1"/>
  <c r="N697" i="1" s="1"/>
  <c r="A698" i="1"/>
  <c r="E698" i="1" s="1"/>
  <c r="A699" i="1"/>
  <c r="O699" i="1" s="1"/>
  <c r="A700" i="1"/>
  <c r="E700" i="1" s="1"/>
  <c r="A701" i="1"/>
  <c r="A702" i="1"/>
  <c r="E702" i="1" s="1"/>
  <c r="A703" i="1"/>
  <c r="E703" i="1" s="1"/>
  <c r="A704" i="1"/>
  <c r="A705" i="1"/>
  <c r="A706" i="1"/>
  <c r="A707" i="1"/>
  <c r="B707" i="1" s="1"/>
  <c r="A708" i="1"/>
  <c r="A709" i="1"/>
  <c r="E709" i="1" s="1"/>
  <c r="A710" i="1"/>
  <c r="E710" i="1" s="1"/>
  <c r="A711" i="1"/>
  <c r="E711" i="1" s="1"/>
  <c r="A712" i="1"/>
  <c r="A713" i="1"/>
  <c r="A714" i="1"/>
  <c r="E714" i="1" s="1"/>
  <c r="A715" i="1"/>
  <c r="E715" i="1" s="1"/>
  <c r="A716" i="1"/>
  <c r="A717" i="1"/>
  <c r="E717" i="1" s="1"/>
  <c r="A718" i="1"/>
  <c r="E718" i="1" s="1"/>
  <c r="A719" i="1"/>
  <c r="M719" i="1" s="1"/>
  <c r="A720" i="1"/>
  <c r="A721" i="1"/>
  <c r="E721" i="1" s="1"/>
  <c r="A722" i="1"/>
  <c r="E722" i="1" s="1"/>
  <c r="A723" i="1"/>
  <c r="M723" i="1" s="1"/>
  <c r="A724" i="1"/>
  <c r="E724" i="1" s="1"/>
  <c r="A725" i="1"/>
  <c r="E725" i="1" s="1"/>
  <c r="A726" i="1"/>
  <c r="E726" i="1" s="1"/>
  <c r="A727" i="1"/>
  <c r="O727" i="1" s="1"/>
  <c r="A728" i="1"/>
  <c r="E728" i="1" s="1"/>
  <c r="A729" i="1"/>
  <c r="B729" i="1" s="1"/>
  <c r="A730" i="1"/>
  <c r="A731" i="1"/>
  <c r="O731" i="1" s="1"/>
  <c r="A732" i="1"/>
  <c r="E732" i="1" s="1"/>
  <c r="A733" i="1"/>
  <c r="A734" i="1"/>
  <c r="E734" i="1" s="1"/>
  <c r="A735" i="1"/>
  <c r="E735" i="1" s="1"/>
  <c r="A736" i="1"/>
  <c r="B736" i="1" s="1"/>
  <c r="A737" i="1"/>
  <c r="E737" i="1" s="1"/>
  <c r="A738" i="1"/>
  <c r="E738" i="1" s="1"/>
  <c r="A739" i="1"/>
  <c r="E739" i="1" s="1"/>
  <c r="A740" i="1"/>
  <c r="A741" i="1"/>
  <c r="M741" i="1" s="1"/>
  <c r="A742" i="1"/>
  <c r="E742" i="1" s="1"/>
  <c r="A743" i="1"/>
  <c r="A744" i="1"/>
  <c r="E744" i="1" s="1"/>
  <c r="A745" i="1"/>
  <c r="O745" i="1" s="1"/>
  <c r="A746" i="1"/>
  <c r="E746" i="1" s="1"/>
  <c r="A747" i="1"/>
  <c r="E747" i="1" s="1"/>
  <c r="A748" i="1"/>
  <c r="E748" i="1" s="1"/>
  <c r="A749" i="1"/>
  <c r="E749" i="1" s="1"/>
  <c r="A750" i="1"/>
  <c r="E750" i="1" s="1"/>
  <c r="A751" i="1"/>
  <c r="M751" i="1" s="1"/>
  <c r="A752" i="1"/>
  <c r="E752" i="1" s="1"/>
  <c r="A753" i="1"/>
  <c r="E753" i="1" s="1"/>
  <c r="A754" i="1"/>
  <c r="A755" i="1"/>
  <c r="E755" i="1" s="1"/>
  <c r="A756" i="1"/>
  <c r="E756" i="1" s="1"/>
  <c r="A757" i="1"/>
  <c r="E757" i="1" s="1"/>
  <c r="A758" i="1"/>
  <c r="E758" i="1" s="1"/>
  <c r="A759" i="1"/>
  <c r="E759" i="1" s="1"/>
  <c r="A760" i="1"/>
  <c r="M760" i="1" s="1"/>
  <c r="A761" i="1"/>
  <c r="M761" i="1" s="1"/>
  <c r="A762" i="1"/>
  <c r="E762" i="1" s="1"/>
  <c r="A763" i="1"/>
  <c r="B763" i="1" s="1"/>
  <c r="A764" i="1"/>
  <c r="E764" i="1" s="1"/>
  <c r="A765" i="1"/>
  <c r="N765" i="1" s="1"/>
  <c r="A766" i="1"/>
  <c r="E766" i="1" s="1"/>
  <c r="A767" i="1"/>
  <c r="E767" i="1" s="1"/>
  <c r="A768" i="1"/>
  <c r="A769" i="1"/>
  <c r="A770" i="1"/>
  <c r="E770" i="1" s="1"/>
  <c r="A771" i="1"/>
  <c r="E771" i="1" s="1"/>
  <c r="A772" i="1"/>
  <c r="A773" i="1"/>
  <c r="E773" i="1" s="1"/>
  <c r="A774" i="1"/>
  <c r="E774" i="1" s="1"/>
  <c r="A775" i="1"/>
  <c r="B775" i="1" s="1"/>
  <c r="A776" i="1"/>
  <c r="A777" i="1"/>
  <c r="E777" i="1" s="1"/>
  <c r="A778" i="1"/>
  <c r="E778" i="1" s="1"/>
  <c r="A779" i="1"/>
  <c r="E779" i="1" s="1"/>
  <c r="A780" i="1"/>
  <c r="N780" i="1" s="1"/>
  <c r="A781" i="1"/>
  <c r="B781" i="1" s="1"/>
  <c r="A782" i="1"/>
  <c r="E782" i="1" s="1"/>
  <c r="A783" i="1"/>
  <c r="E783" i="1" s="1"/>
  <c r="A784" i="1"/>
  <c r="A785" i="1"/>
  <c r="E785" i="1" s="1"/>
  <c r="A786" i="1"/>
  <c r="E786" i="1" s="1"/>
  <c r="A787" i="1"/>
  <c r="O787" i="1" s="1"/>
  <c r="A788" i="1"/>
  <c r="E788" i="1" s="1"/>
  <c r="A789" i="1"/>
  <c r="E789" i="1" s="1"/>
  <c r="A790" i="1"/>
  <c r="E790" i="1" s="1"/>
  <c r="A791" i="1"/>
  <c r="O791" i="1" s="1"/>
  <c r="A792" i="1"/>
  <c r="E792" i="1" s="1"/>
  <c r="A793" i="1"/>
  <c r="O793" i="1" s="1"/>
  <c r="A794" i="1"/>
  <c r="E794" i="1" s="1"/>
  <c r="A795" i="1"/>
  <c r="E795" i="1" s="1"/>
  <c r="A796" i="1"/>
  <c r="B796" i="1" s="1"/>
  <c r="A797" i="1"/>
  <c r="E797" i="1" s="1"/>
  <c r="A798" i="1"/>
  <c r="E798" i="1" s="1"/>
  <c r="A799" i="1"/>
  <c r="N799" i="1" s="1"/>
  <c r="A800" i="1"/>
  <c r="E800" i="1" s="1"/>
  <c r="A801" i="1"/>
  <c r="B801" i="1" s="1"/>
  <c r="A802" i="1"/>
  <c r="E802" i="1" s="1"/>
  <c r="A803" i="1"/>
  <c r="E803" i="1" s="1"/>
  <c r="A804" i="1"/>
  <c r="A805" i="1"/>
  <c r="E805" i="1" s="1"/>
  <c r="A806" i="1"/>
  <c r="E806" i="1" s="1"/>
  <c r="A807" i="1"/>
  <c r="E807" i="1" s="1"/>
  <c r="A808" i="1"/>
  <c r="M808" i="1" s="1"/>
  <c r="A809" i="1"/>
  <c r="N809" i="1" s="1"/>
  <c r="A810" i="1"/>
  <c r="E810" i="1" s="1"/>
  <c r="A811" i="1"/>
  <c r="E811" i="1" s="1"/>
  <c r="A812" i="1"/>
  <c r="E812" i="1" s="1"/>
  <c r="A813" i="1"/>
  <c r="B813" i="1" s="1"/>
  <c r="A814" i="1"/>
  <c r="E814" i="1" s="1"/>
  <c r="A815" i="1"/>
  <c r="E815" i="1" s="1"/>
  <c r="A816" i="1"/>
  <c r="A817" i="1"/>
  <c r="N817" i="1" s="1"/>
  <c r="A818" i="1"/>
  <c r="A819" i="1"/>
  <c r="E819" i="1" s="1"/>
  <c r="A820" i="1"/>
  <c r="E820" i="1" s="1"/>
  <c r="A821" i="1"/>
  <c r="B821" i="1" s="1"/>
  <c r="A822" i="1"/>
  <c r="E822" i="1" s="1"/>
  <c r="A823" i="1"/>
  <c r="E823" i="1" s="1"/>
  <c r="A824" i="1"/>
  <c r="A825" i="1"/>
  <c r="M825" i="1" s="1"/>
  <c r="A826" i="1"/>
  <c r="E826" i="1" s="1"/>
  <c r="A827" i="1"/>
  <c r="E827" i="1" s="1"/>
  <c r="A828" i="1"/>
  <c r="M828" i="1" s="1"/>
  <c r="A829" i="1"/>
  <c r="E829" i="1" s="1"/>
  <c r="A830" i="1"/>
  <c r="E830" i="1" s="1"/>
  <c r="A831" i="1"/>
  <c r="A832" i="1"/>
  <c r="E832" i="1" s="1"/>
  <c r="A833" i="1"/>
  <c r="E833" i="1" s="1"/>
  <c r="A834" i="1"/>
  <c r="E834" i="1" s="1"/>
  <c r="A835" i="1"/>
  <c r="B835" i="1" s="1"/>
  <c r="A836" i="1"/>
  <c r="E836" i="1" s="1"/>
  <c r="A837" i="1"/>
  <c r="B837" i="1" s="1"/>
  <c r="A838" i="1"/>
  <c r="E838" i="1" s="1"/>
  <c r="A839" i="1"/>
  <c r="A840" i="1"/>
  <c r="E840" i="1" s="1"/>
  <c r="A841" i="1"/>
  <c r="E841" i="1" s="1"/>
  <c r="A842" i="1"/>
  <c r="E842" i="1" s="1"/>
  <c r="A843" i="1"/>
  <c r="E843" i="1" s="1"/>
  <c r="A844" i="1"/>
  <c r="A845" i="1"/>
  <c r="E845" i="1" s="1"/>
  <c r="A846" i="1"/>
  <c r="A847" i="1"/>
  <c r="B847" i="1" s="1"/>
  <c r="A848" i="1"/>
  <c r="N848" i="1" s="1"/>
  <c r="A849" i="1"/>
  <c r="E849" i="1" s="1"/>
  <c r="A850" i="1"/>
  <c r="E850" i="1" s="1"/>
  <c r="A851" i="1"/>
  <c r="O851" i="1" s="1"/>
  <c r="A852" i="1"/>
  <c r="A853" i="1"/>
  <c r="N853" i="1" s="1"/>
  <c r="A854" i="1"/>
  <c r="A855" i="1"/>
  <c r="A856" i="1"/>
  <c r="E856" i="1" s="1"/>
  <c r="A857" i="1"/>
  <c r="M857" i="1" s="1"/>
  <c r="A858" i="1"/>
  <c r="E858" i="1" s="1"/>
  <c r="A859" i="1"/>
  <c r="O859" i="1" s="1"/>
  <c r="A860" i="1"/>
  <c r="B860" i="1" s="1"/>
  <c r="A861" i="1"/>
  <c r="E861" i="1" s="1"/>
  <c r="A862" i="1"/>
  <c r="A863" i="1"/>
  <c r="A864" i="1"/>
  <c r="A865" i="1"/>
  <c r="M865" i="1" s="1"/>
  <c r="A866" i="1"/>
  <c r="E866" i="1" s="1"/>
  <c r="A867" i="1"/>
  <c r="B867" i="1" s="1"/>
  <c r="A868" i="1"/>
  <c r="E868" i="1" s="1"/>
  <c r="A869" i="1"/>
  <c r="N869" i="1" s="1"/>
  <c r="A870" i="1"/>
  <c r="A871" i="1"/>
  <c r="E871" i="1" s="1"/>
  <c r="A872" i="1"/>
  <c r="A873" i="1"/>
  <c r="N873" i="1" s="1"/>
  <c r="A874" i="1"/>
  <c r="E874" i="1" s="1"/>
  <c r="A875" i="1"/>
  <c r="E875" i="1" s="1"/>
  <c r="A876" i="1"/>
  <c r="E876" i="1" s="1"/>
  <c r="A877" i="1"/>
  <c r="A878" i="1"/>
  <c r="A879" i="1"/>
  <c r="E879" i="1" s="1"/>
  <c r="A880" i="1"/>
  <c r="A881" i="1"/>
  <c r="E881" i="1" s="1"/>
  <c r="A882" i="1"/>
  <c r="E882" i="1" s="1"/>
  <c r="A883" i="1"/>
  <c r="E883" i="1" s="1"/>
  <c r="A884" i="1"/>
  <c r="E884" i="1" s="1"/>
  <c r="A885" i="1"/>
  <c r="E885" i="1" s="1"/>
  <c r="A886" i="1"/>
  <c r="A887" i="1"/>
  <c r="E887" i="1" s="1"/>
  <c r="A888" i="1"/>
  <c r="N888" i="1" s="1"/>
  <c r="A889" i="1"/>
  <c r="E889" i="1" s="1"/>
  <c r="A890" i="1"/>
  <c r="E890" i="1" s="1"/>
  <c r="A891" i="1"/>
  <c r="E891" i="1" s="1"/>
  <c r="A892" i="1"/>
  <c r="E892" i="1" s="1"/>
  <c r="A893" i="1"/>
  <c r="E893" i="1" s="1"/>
  <c r="A894" i="1"/>
  <c r="A895" i="1"/>
  <c r="A896" i="1"/>
  <c r="E896" i="1" s="1"/>
  <c r="A897" i="1"/>
  <c r="E897" i="1" s="1"/>
  <c r="A898" i="1"/>
  <c r="E898" i="1" s="1"/>
  <c r="A899" i="1"/>
  <c r="E899" i="1" s="1"/>
  <c r="A900" i="1"/>
  <c r="E900" i="1" s="1"/>
  <c r="A901" i="1"/>
  <c r="M901" i="1" s="1"/>
  <c r="A902" i="1"/>
  <c r="E902" i="1" s="1"/>
  <c r="A903" i="1"/>
  <c r="O903" i="1" s="1"/>
  <c r="A904" i="1"/>
  <c r="E904" i="1" s="1"/>
  <c r="A905" i="1"/>
  <c r="E905" i="1" s="1"/>
  <c r="A906" i="1"/>
  <c r="E906" i="1" s="1"/>
  <c r="A907" i="1"/>
  <c r="E907" i="1" s="1"/>
  <c r="A908" i="1"/>
  <c r="E908" i="1" s="1"/>
  <c r="A909" i="1"/>
  <c r="E909" i="1" s="1"/>
  <c r="A910" i="1"/>
  <c r="A911" i="1"/>
  <c r="A912" i="1"/>
  <c r="E912" i="1" s="1"/>
  <c r="A913" i="1"/>
  <c r="A914" i="1"/>
  <c r="A915" i="1"/>
  <c r="E915" i="1" s="1"/>
  <c r="A916" i="1"/>
  <c r="E916" i="1" s="1"/>
  <c r="A917" i="1"/>
  <c r="A918" i="1"/>
  <c r="A919" i="1"/>
  <c r="A920" i="1"/>
  <c r="E920" i="1" s="1"/>
  <c r="A921" i="1"/>
  <c r="E921" i="1" s="1"/>
  <c r="A922" i="1"/>
  <c r="A923" i="1"/>
  <c r="E923" i="1" s="1"/>
  <c r="A924" i="1"/>
  <c r="E924" i="1" s="1"/>
  <c r="A925" i="1"/>
  <c r="E925" i="1" s="1"/>
  <c r="A926" i="1"/>
  <c r="E926" i="1" s="1"/>
  <c r="A927" i="1"/>
  <c r="A928" i="1"/>
  <c r="O928" i="1" s="1"/>
  <c r="A929" i="1"/>
  <c r="E929" i="1" s="1"/>
  <c r="A930" i="1"/>
  <c r="E930" i="1" s="1"/>
  <c r="A931" i="1"/>
  <c r="E931" i="1" s="1"/>
  <c r="A932" i="1"/>
  <c r="E932" i="1" s="1"/>
  <c r="A933" i="1"/>
  <c r="E933" i="1" s="1"/>
  <c r="A934" i="1"/>
  <c r="A935" i="1"/>
  <c r="A936" i="1"/>
  <c r="E936" i="1" s="1"/>
  <c r="A937" i="1"/>
  <c r="M937" i="1" s="1"/>
  <c r="A938" i="1"/>
  <c r="E938" i="1" s="1"/>
  <c r="A939" i="1"/>
  <c r="A940" i="1"/>
  <c r="E940" i="1" s="1"/>
  <c r="A941" i="1"/>
  <c r="M941" i="1" s="1"/>
  <c r="A942" i="1"/>
  <c r="A943" i="1"/>
  <c r="A944" i="1"/>
  <c r="E944" i="1" s="1"/>
  <c r="A945" i="1"/>
  <c r="N945" i="1" s="1"/>
  <c r="A946" i="1"/>
  <c r="E946" i="1" s="1"/>
  <c r="A947" i="1"/>
  <c r="E947" i="1" s="1"/>
  <c r="A948" i="1"/>
  <c r="A949" i="1"/>
  <c r="E949" i="1" s="1"/>
  <c r="A950" i="1"/>
  <c r="A951" i="1"/>
  <c r="E951" i="1" s="1"/>
  <c r="A952" i="1"/>
  <c r="M952" i="1" s="1"/>
  <c r="A953" i="1"/>
  <c r="A954" i="1"/>
  <c r="E954" i="1" s="1"/>
  <c r="A955" i="1"/>
  <c r="E955" i="1" s="1"/>
  <c r="A956" i="1"/>
  <c r="E956" i="1" s="1"/>
  <c r="A957" i="1"/>
  <c r="E957" i="1" s="1"/>
  <c r="A958" i="1"/>
  <c r="A959" i="1"/>
  <c r="E959" i="1" s="1"/>
  <c r="A960" i="1"/>
  <c r="O960" i="1" s="1"/>
  <c r="A961" i="1"/>
  <c r="E961" i="1" s="1"/>
  <c r="A962" i="1"/>
  <c r="E962" i="1" s="1"/>
  <c r="A963" i="1"/>
  <c r="E963" i="1" s="1"/>
  <c r="A964" i="1"/>
  <c r="A965" i="1"/>
  <c r="E965" i="1" s="1"/>
  <c r="A966" i="1"/>
  <c r="A967" i="1"/>
  <c r="E967" i="1" s="1"/>
  <c r="A968" i="1"/>
  <c r="A969" i="1"/>
  <c r="E969" i="1" s="1"/>
  <c r="A970" i="1"/>
  <c r="E970" i="1" s="1"/>
  <c r="A971" i="1"/>
  <c r="E971" i="1" s="1"/>
  <c r="A972" i="1"/>
  <c r="E972" i="1" s="1"/>
  <c r="A973" i="1"/>
  <c r="E973" i="1" s="1"/>
  <c r="A974" i="1"/>
  <c r="A975" i="1"/>
  <c r="A976" i="1"/>
  <c r="E976" i="1" s="1"/>
  <c r="A977" i="1"/>
  <c r="E977" i="1" s="1"/>
  <c r="A978" i="1"/>
  <c r="E978" i="1" s="1"/>
  <c r="A979" i="1"/>
  <c r="E979" i="1" s="1"/>
  <c r="A980" i="1"/>
  <c r="E980" i="1" s="1"/>
  <c r="A981" i="1"/>
  <c r="E981" i="1" s="1"/>
  <c r="A982" i="1"/>
  <c r="E982" i="1" s="1"/>
  <c r="A983" i="1"/>
  <c r="A984" i="1"/>
  <c r="E984" i="1" s="1"/>
  <c r="A985" i="1"/>
  <c r="E985" i="1" s="1"/>
  <c r="A986" i="1"/>
  <c r="E986" i="1" s="1"/>
  <c r="A987" i="1"/>
  <c r="E987" i="1" s="1"/>
  <c r="A988" i="1"/>
  <c r="E988" i="1" s="1"/>
  <c r="A989" i="1"/>
  <c r="E989" i="1" s="1"/>
  <c r="A990" i="1"/>
  <c r="A991" i="1"/>
  <c r="E991" i="1" s="1"/>
  <c r="A992" i="1"/>
  <c r="A993" i="1"/>
  <c r="E993" i="1" s="1"/>
  <c r="A994" i="1"/>
  <c r="E994" i="1" s="1"/>
  <c r="A995" i="1"/>
  <c r="E995" i="1" s="1"/>
  <c r="A996" i="1"/>
  <c r="E996" i="1" s="1"/>
  <c r="A997" i="1"/>
  <c r="M997" i="1" s="1"/>
  <c r="A998" i="1"/>
  <c r="A999" i="1"/>
  <c r="E999" i="1" s="1"/>
  <c r="A1000" i="1"/>
  <c r="A1001" i="1"/>
  <c r="O1001" i="1" s="1"/>
  <c r="A1002" i="1"/>
  <c r="E1002" i="1" s="1"/>
  <c r="A1003" i="1"/>
  <c r="E1003" i="1" s="1"/>
  <c r="A1004" i="1"/>
  <c r="E1004" i="1" s="1"/>
  <c r="A1005" i="1"/>
  <c r="E1005" i="1" s="1"/>
  <c r="A1006" i="1"/>
  <c r="A1007" i="1"/>
  <c r="A1008" i="1"/>
  <c r="E1008" i="1" s="1"/>
  <c r="A1009" i="1"/>
  <c r="E1009" i="1" s="1"/>
  <c r="A1010" i="1"/>
  <c r="E1010" i="1" s="1"/>
  <c r="A1011" i="1"/>
  <c r="E1011" i="1" s="1"/>
  <c r="A1012" i="1"/>
  <c r="E1012" i="1" s="1"/>
  <c r="A1013" i="1"/>
  <c r="E1013" i="1" s="1"/>
  <c r="A1014" i="1"/>
  <c r="A1015" i="1"/>
  <c r="E1015" i="1" s="1"/>
  <c r="A1016" i="1"/>
  <c r="N1016" i="1" s="1"/>
  <c r="A1017" i="1"/>
  <c r="E1017" i="1" s="1"/>
  <c r="A1018" i="1"/>
  <c r="E1018" i="1" s="1"/>
  <c r="A1019" i="1"/>
  <c r="E1019" i="1" s="1"/>
  <c r="A1020" i="1"/>
  <c r="E1020" i="1" s="1"/>
  <c r="A1021" i="1"/>
  <c r="E1021" i="1" s="1"/>
  <c r="A1022" i="1"/>
  <c r="A1023" i="1"/>
  <c r="E1023" i="1" s="1"/>
  <c r="A1024" i="1"/>
  <c r="A1025" i="1"/>
  <c r="E1025" i="1" s="1"/>
  <c r="A1026" i="1"/>
  <c r="E1026" i="1" s="1"/>
  <c r="A1027" i="1"/>
  <c r="E1027" i="1" s="1"/>
  <c r="A1028" i="1"/>
  <c r="E1028" i="1" s="1"/>
  <c r="A1029" i="1"/>
  <c r="E1029" i="1" s="1"/>
  <c r="A1030" i="1"/>
  <c r="A1031" i="1"/>
  <c r="A1032" i="1"/>
  <c r="E1032" i="1" s="1"/>
  <c r="A1033" i="1"/>
  <c r="E1033" i="1" s="1"/>
  <c r="A1034" i="1"/>
  <c r="E1034" i="1" s="1"/>
  <c r="A1035" i="1"/>
  <c r="E1035" i="1" s="1"/>
  <c r="A1036" i="1"/>
  <c r="E1036" i="1" s="1"/>
  <c r="A1037" i="1"/>
  <c r="E1037" i="1" s="1"/>
  <c r="A1038" i="1"/>
  <c r="E1038" i="1" s="1"/>
  <c r="A1039" i="1"/>
  <c r="A1040" i="1"/>
  <c r="A1041" i="1"/>
  <c r="E1041" i="1" s="1"/>
  <c r="A1042" i="1"/>
  <c r="E1042" i="1" s="1"/>
  <c r="A1043" i="1"/>
  <c r="M1043" i="1" s="1"/>
  <c r="A1044" i="1"/>
  <c r="E1044" i="1" s="1"/>
  <c r="A1045" i="1"/>
  <c r="E1045" i="1" s="1"/>
  <c r="A1046" i="1"/>
  <c r="A1047" i="1"/>
  <c r="E1047" i="1" s="1"/>
  <c r="A1048" i="1"/>
  <c r="E1048" i="1" s="1"/>
  <c r="A1049" i="1"/>
  <c r="E1049" i="1" s="1"/>
  <c r="A1050" i="1"/>
  <c r="E1050" i="1" s="1"/>
  <c r="A1051" i="1"/>
  <c r="M1051" i="1" s="1"/>
  <c r="A1052" i="1"/>
  <c r="E1052" i="1" s="1"/>
  <c r="A1053" i="1"/>
  <c r="E1053" i="1" s="1"/>
  <c r="A1054" i="1"/>
  <c r="A1055" i="1"/>
  <c r="E1055" i="1" s="1"/>
  <c r="A1056" i="1"/>
  <c r="E1056" i="1" s="1"/>
  <c r="A1057" i="1"/>
  <c r="A1058" i="1"/>
  <c r="E1058" i="1" s="1"/>
  <c r="A1059" i="1"/>
  <c r="M1059" i="1" s="1"/>
  <c r="A1060" i="1"/>
  <c r="E1060" i="1" s="1"/>
  <c r="A1061" i="1"/>
  <c r="E1061" i="1" s="1"/>
  <c r="A1062" i="1"/>
  <c r="A1063" i="1"/>
  <c r="E1063" i="1" s="1"/>
  <c r="A1064" i="1"/>
  <c r="E1064" i="1" s="1"/>
  <c r="A1065" i="1"/>
  <c r="E1065" i="1" s="1"/>
  <c r="A1066" i="1"/>
  <c r="E1066" i="1" s="1"/>
  <c r="A1067" i="1"/>
  <c r="M1067" i="1" s="1"/>
  <c r="A1068" i="1"/>
  <c r="E1068" i="1" s="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E1526" i="1" s="1"/>
  <c r="A1527" i="1"/>
  <c r="E1527" i="1" s="1"/>
  <c r="A1528" i="1"/>
  <c r="E1528" i="1" s="1"/>
  <c r="A1529" i="1"/>
  <c r="E1529" i="1" s="1"/>
  <c r="A1530" i="1"/>
  <c r="E1530" i="1" s="1"/>
  <c r="A1531" i="1"/>
  <c r="E1531" i="1" s="1"/>
  <c r="A1532" i="1"/>
  <c r="E1532" i="1" s="1"/>
  <c r="A1533" i="1"/>
  <c r="E1533" i="1" s="1"/>
  <c r="A1534" i="1"/>
  <c r="E1534" i="1" s="1"/>
  <c r="A1535" i="1"/>
  <c r="E1535" i="1" s="1"/>
  <c r="A1536" i="1"/>
  <c r="E1536" i="1" s="1"/>
  <c r="A1537" i="1"/>
  <c r="E1537" i="1" s="1"/>
  <c r="A1538" i="1"/>
  <c r="E1538" i="1" s="1"/>
  <c r="A1539" i="1"/>
  <c r="E1539" i="1" s="1"/>
  <c r="A1540" i="1"/>
  <c r="E1540" i="1" s="1"/>
  <c r="A1541" i="1"/>
  <c r="E1541" i="1" s="1"/>
  <c r="A1542" i="1"/>
  <c r="E1542" i="1" s="1"/>
  <c r="A1543" i="1"/>
  <c r="E1543" i="1" s="1"/>
  <c r="A1544" i="1"/>
  <c r="E1544" i="1" s="1"/>
  <c r="A1545" i="1"/>
  <c r="E1545" i="1" s="1"/>
  <c r="A1546" i="1"/>
  <c r="E1546" i="1" s="1"/>
  <c r="A1547" i="1"/>
  <c r="E1547" i="1" s="1"/>
  <c r="A1548" i="1"/>
  <c r="E1548" i="1" s="1"/>
  <c r="A1549" i="1"/>
  <c r="E1549" i="1" s="1"/>
  <c r="A1550" i="1"/>
  <c r="E1550" i="1" s="1"/>
  <c r="A1551" i="1"/>
  <c r="E1551" i="1" s="1"/>
  <c r="A1552" i="1"/>
  <c r="E1552" i="1" s="1"/>
  <c r="A1553" i="1"/>
  <c r="E1553" i="1" s="1"/>
  <c r="A1554" i="1"/>
  <c r="E1554" i="1" s="1"/>
  <c r="A1555" i="1"/>
  <c r="E1555" i="1" s="1"/>
  <c r="A1556" i="1"/>
  <c r="E1556" i="1" s="1"/>
  <c r="A1557" i="1"/>
  <c r="E1557" i="1" s="1"/>
  <c r="A1558" i="1"/>
  <c r="E1558" i="1" s="1"/>
  <c r="A1559" i="1"/>
  <c r="E1559" i="1" s="1"/>
  <c r="A1560" i="1"/>
  <c r="E1560" i="1" s="1"/>
  <c r="A1561" i="1"/>
  <c r="E1561" i="1" s="1"/>
  <c r="A1562" i="1"/>
  <c r="E1562" i="1" s="1"/>
  <c r="A1563" i="1"/>
  <c r="E1563" i="1" s="1"/>
  <c r="A1564" i="1"/>
  <c r="E1564" i="1" s="1"/>
  <c r="A1565" i="1"/>
  <c r="E1565" i="1" s="1"/>
  <c r="A1566" i="1"/>
  <c r="E1566" i="1" s="1"/>
  <c r="A1567" i="1"/>
  <c r="E1567" i="1" s="1"/>
  <c r="A1568" i="1"/>
  <c r="E1568" i="1" s="1"/>
  <c r="A1569" i="1"/>
  <c r="E1569" i="1" s="1"/>
  <c r="A1570" i="1"/>
  <c r="E1570" i="1" s="1"/>
  <c r="A1571" i="1"/>
  <c r="E1571" i="1" s="1"/>
  <c r="A1572" i="1"/>
  <c r="E1572" i="1" s="1"/>
  <c r="A1573" i="1"/>
  <c r="E1573" i="1" s="1"/>
  <c r="A1574" i="1"/>
  <c r="E1574" i="1" s="1"/>
  <c r="A1575" i="1"/>
  <c r="E1575" i="1" s="1"/>
  <c r="A1576" i="1"/>
  <c r="E1576" i="1" s="1"/>
  <c r="A1577" i="1"/>
  <c r="E1577" i="1" s="1"/>
  <c r="A1578" i="1"/>
  <c r="E1578" i="1" s="1"/>
  <c r="A1579" i="1"/>
  <c r="E1579" i="1" s="1"/>
  <c r="A1580" i="1"/>
  <c r="E1580" i="1" s="1"/>
  <c r="A1581" i="1"/>
  <c r="E1581" i="1" s="1"/>
  <c r="A1582" i="1"/>
  <c r="E1582" i="1" s="1"/>
  <c r="A1583" i="1"/>
  <c r="E1583" i="1" s="1"/>
  <c r="A1584" i="1"/>
  <c r="E1584" i="1" s="1"/>
  <c r="A1585" i="1"/>
  <c r="E1585" i="1" s="1"/>
  <c r="A1586" i="1"/>
  <c r="E1586" i="1" s="1"/>
  <c r="A1587" i="1"/>
  <c r="E1587" i="1" s="1"/>
  <c r="A1588" i="1"/>
  <c r="E1588" i="1" s="1"/>
  <c r="A1589" i="1"/>
  <c r="E1589" i="1" s="1"/>
  <c r="A1590" i="1"/>
  <c r="E1590" i="1" s="1"/>
  <c r="A1591" i="1"/>
  <c r="E1591" i="1" s="1"/>
  <c r="A1592" i="1"/>
  <c r="E1592" i="1" s="1"/>
  <c r="A1593" i="1"/>
  <c r="E1593" i="1" s="1"/>
  <c r="A1594" i="1"/>
  <c r="E1594" i="1" s="1"/>
  <c r="A1595" i="1"/>
  <c r="E1595" i="1" s="1"/>
  <c r="A1596" i="1"/>
  <c r="E1596" i="1" s="1"/>
  <c r="A1597" i="1"/>
  <c r="E1597" i="1" s="1"/>
  <c r="A1598" i="1"/>
  <c r="E1598" i="1" s="1"/>
  <c r="A1599" i="1"/>
  <c r="E1599" i="1" s="1"/>
  <c r="A1600" i="1"/>
  <c r="E1600" i="1" s="1"/>
  <c r="A1601" i="1"/>
  <c r="E1601" i="1" s="1"/>
  <c r="A1602" i="1"/>
  <c r="E1602" i="1" s="1"/>
  <c r="A1603" i="1"/>
  <c r="E1603" i="1" s="1"/>
  <c r="A1604" i="1"/>
  <c r="E1604" i="1" s="1"/>
  <c r="A1605" i="1"/>
  <c r="E1605" i="1" s="1"/>
  <c r="A1606" i="1"/>
  <c r="E1606" i="1" s="1"/>
  <c r="A1607" i="1"/>
  <c r="E1607" i="1" s="1"/>
  <c r="A1608" i="1"/>
  <c r="E1608" i="1" s="1"/>
  <c r="A1609" i="1"/>
  <c r="E1609" i="1" s="1"/>
  <c r="A1610" i="1"/>
  <c r="E1610" i="1" s="1"/>
  <c r="A1611" i="1"/>
  <c r="E1611" i="1" s="1"/>
  <c r="A1612" i="1"/>
  <c r="E1612" i="1" s="1"/>
  <c r="A1613" i="1"/>
  <c r="E1613" i="1" s="1"/>
  <c r="A1614" i="1"/>
  <c r="E1614" i="1" s="1"/>
  <c r="A1615" i="1"/>
  <c r="E1615" i="1" s="1"/>
  <c r="A1616" i="1"/>
  <c r="E1616" i="1" s="1"/>
  <c r="A1617" i="1"/>
  <c r="E1617" i="1" s="1"/>
  <c r="A1618" i="1"/>
  <c r="E1618" i="1" s="1"/>
  <c r="A1619" i="1"/>
  <c r="E1619" i="1" s="1"/>
  <c r="A1620" i="1"/>
  <c r="E1620" i="1" s="1"/>
  <c r="A1621" i="1"/>
  <c r="E1621" i="1" s="1"/>
  <c r="A1622" i="1"/>
  <c r="E1622" i="1" s="1"/>
  <c r="A1623" i="1"/>
  <c r="E1623" i="1" s="1"/>
  <c r="A1624" i="1"/>
  <c r="E1624" i="1" s="1"/>
  <c r="A1625" i="1"/>
  <c r="E1625" i="1" s="1"/>
  <c r="A1626" i="1"/>
  <c r="E1626" i="1" s="1"/>
  <c r="A1627" i="1"/>
  <c r="E1627" i="1" s="1"/>
  <c r="A1628" i="1"/>
  <c r="E1628" i="1" s="1"/>
  <c r="A1629" i="1"/>
  <c r="E1629" i="1" s="1"/>
  <c r="A1630" i="1"/>
  <c r="E1630" i="1" s="1"/>
  <c r="A1631" i="1"/>
  <c r="E1631" i="1" s="1"/>
  <c r="A1632" i="1"/>
  <c r="E1632" i="1" s="1"/>
  <c r="A1633" i="1"/>
  <c r="E1633" i="1" s="1"/>
  <c r="A1634" i="1"/>
  <c r="E1634" i="1" s="1"/>
  <c r="A1635" i="1"/>
  <c r="E1635" i="1" s="1"/>
  <c r="A1636" i="1"/>
  <c r="E1636" i="1" s="1"/>
  <c r="A1637" i="1"/>
  <c r="E1637" i="1" s="1"/>
  <c r="A1638" i="1"/>
  <c r="E1638" i="1" s="1"/>
  <c r="A1639" i="1"/>
  <c r="E1639" i="1" s="1"/>
  <c r="A1640" i="1"/>
  <c r="E1640" i="1" s="1"/>
  <c r="A1641" i="1"/>
  <c r="E1641" i="1" s="1"/>
  <c r="A1642" i="1"/>
  <c r="E1642" i="1" s="1"/>
  <c r="A1643" i="1"/>
  <c r="E1643" i="1" s="1"/>
  <c r="A1644" i="1"/>
  <c r="E1644" i="1" s="1"/>
  <c r="A1645" i="1"/>
  <c r="E1645" i="1" s="1"/>
  <c r="A1646" i="1"/>
  <c r="E1646" i="1" s="1"/>
  <c r="A1647" i="1"/>
  <c r="E1647" i="1" s="1"/>
  <c r="A1648" i="1"/>
  <c r="E1648" i="1" s="1"/>
  <c r="A1649" i="1"/>
  <c r="E1649" i="1" s="1"/>
  <c r="A1650" i="1"/>
  <c r="E1650" i="1" s="1"/>
  <c r="A1651" i="1"/>
  <c r="E1651" i="1" s="1"/>
  <c r="A1652" i="1"/>
  <c r="E1652" i="1" s="1"/>
  <c r="A1653" i="1"/>
  <c r="E1653" i="1" s="1"/>
  <c r="A1654" i="1"/>
  <c r="E1654" i="1" s="1"/>
  <c r="A1655" i="1"/>
  <c r="E1655" i="1" s="1"/>
  <c r="A1656" i="1"/>
  <c r="E1656" i="1" s="1"/>
  <c r="A1657" i="1"/>
  <c r="E1657" i="1" s="1"/>
  <c r="A1658" i="1"/>
  <c r="E1658" i="1" s="1"/>
  <c r="A1659" i="1"/>
  <c r="E1659" i="1" s="1"/>
  <c r="A1660" i="1"/>
  <c r="E1660" i="1" s="1"/>
  <c r="A1661" i="1"/>
  <c r="E1661" i="1" s="1"/>
  <c r="A1662" i="1"/>
  <c r="E1662" i="1" s="1"/>
  <c r="A1663" i="1"/>
  <c r="E1663" i="1" s="1"/>
  <c r="A1664" i="1"/>
  <c r="E1664" i="1" s="1"/>
  <c r="A1665" i="1"/>
  <c r="E1665" i="1" s="1"/>
  <c r="A1666" i="1"/>
  <c r="E1666" i="1" s="1"/>
  <c r="A1667" i="1"/>
  <c r="E1667" i="1" s="1"/>
  <c r="A1668" i="1"/>
  <c r="E1668" i="1" s="1"/>
  <c r="A1669" i="1"/>
  <c r="E1669" i="1" s="1"/>
  <c r="A1670" i="1"/>
  <c r="E1670" i="1" s="1"/>
  <c r="A1671" i="1"/>
  <c r="E1671" i="1" s="1"/>
  <c r="A1672" i="1"/>
  <c r="E1672" i="1" s="1"/>
  <c r="A1673" i="1"/>
  <c r="E1673" i="1" s="1"/>
  <c r="A1674" i="1"/>
  <c r="E1674" i="1" s="1"/>
  <c r="A1675" i="1"/>
  <c r="E1675" i="1" s="1"/>
  <c r="A1676" i="1"/>
  <c r="E1676" i="1" s="1"/>
  <c r="A1677" i="1"/>
  <c r="E1677" i="1" s="1"/>
  <c r="A1678" i="1"/>
  <c r="E1678" i="1" s="1"/>
  <c r="A1679" i="1"/>
  <c r="E1679" i="1" s="1"/>
  <c r="A1680" i="1"/>
  <c r="E1680" i="1" s="1"/>
  <c r="A1681" i="1"/>
  <c r="E1681" i="1" s="1"/>
  <c r="A1682" i="1"/>
  <c r="E1682" i="1" s="1"/>
  <c r="A1683" i="1"/>
  <c r="E1683" i="1" s="1"/>
  <c r="A1684" i="1"/>
  <c r="E1684" i="1" s="1"/>
  <c r="A1685" i="1"/>
  <c r="E1685" i="1" s="1"/>
  <c r="A1686" i="1"/>
  <c r="E1686" i="1" s="1"/>
  <c r="A1687" i="1"/>
  <c r="E1687" i="1" s="1"/>
  <c r="A1688" i="1"/>
  <c r="E1688" i="1" s="1"/>
  <c r="A1689" i="1"/>
  <c r="E1689" i="1" s="1"/>
  <c r="A1690" i="1"/>
  <c r="E1690" i="1" s="1"/>
  <c r="A1691" i="1"/>
  <c r="E1691" i="1" s="1"/>
  <c r="A1692" i="1"/>
  <c r="E1692" i="1" s="1"/>
  <c r="A1693" i="1"/>
  <c r="E1693" i="1" s="1"/>
  <c r="A1694" i="1"/>
  <c r="E1694" i="1" s="1"/>
  <c r="A1695" i="1"/>
  <c r="E1695" i="1" s="1"/>
  <c r="A1696" i="1"/>
  <c r="E1696" i="1" s="1"/>
  <c r="A1697" i="1"/>
  <c r="E1697" i="1" s="1"/>
  <c r="A1698" i="1"/>
  <c r="E1698" i="1" s="1"/>
  <c r="A1699" i="1"/>
  <c r="E1699" i="1" s="1"/>
  <c r="A1700" i="1"/>
  <c r="E1700" i="1" s="1"/>
  <c r="A1701" i="1"/>
  <c r="E1701" i="1" s="1"/>
  <c r="A1702" i="1"/>
  <c r="E1702" i="1" s="1"/>
  <c r="A1703" i="1"/>
  <c r="E1703" i="1" s="1"/>
  <c r="A1704" i="1"/>
  <c r="E1704" i="1" s="1"/>
  <c r="A1705" i="1"/>
  <c r="E1705" i="1" s="1"/>
  <c r="A1706" i="1"/>
  <c r="E1706" i="1" s="1"/>
  <c r="A1707" i="1"/>
  <c r="E1707" i="1" s="1"/>
  <c r="A1708" i="1"/>
  <c r="E1708" i="1" s="1"/>
  <c r="A1709" i="1"/>
  <c r="E1709" i="1" s="1"/>
  <c r="A1710" i="1"/>
  <c r="E1710" i="1" s="1"/>
  <c r="A1711" i="1"/>
  <c r="E1711" i="1" s="1"/>
  <c r="A1712" i="1"/>
  <c r="E1712" i="1" s="1"/>
  <c r="A1713" i="1"/>
  <c r="E1713" i="1" s="1"/>
  <c r="A1714" i="1"/>
  <c r="E1714" i="1" s="1"/>
  <c r="A1715" i="1"/>
  <c r="E1715" i="1" s="1"/>
  <c r="A1716" i="1"/>
  <c r="E1716" i="1" s="1"/>
  <c r="A1717" i="1"/>
  <c r="E1717" i="1" s="1"/>
  <c r="A1718" i="1"/>
  <c r="E1718" i="1" s="1"/>
  <c r="A1719" i="1"/>
  <c r="E1719" i="1" s="1"/>
  <c r="A1720" i="1"/>
  <c r="E1720" i="1" s="1"/>
  <c r="A1721" i="1"/>
  <c r="E1721" i="1" s="1"/>
  <c r="A1722" i="1"/>
  <c r="E1722" i="1" s="1"/>
  <c r="A1723" i="1"/>
  <c r="E1723" i="1" s="1"/>
  <c r="A1724" i="1"/>
  <c r="E1724" i="1" s="1"/>
  <c r="A1725" i="1"/>
  <c r="E1725" i="1" s="1"/>
  <c r="A1726" i="1"/>
  <c r="E1726" i="1" s="1"/>
  <c r="A1727" i="1"/>
  <c r="E1727" i="1" s="1"/>
  <c r="A1728" i="1"/>
  <c r="E1728" i="1" s="1"/>
  <c r="A1729" i="1"/>
  <c r="E1729" i="1" s="1"/>
  <c r="A1730" i="1"/>
  <c r="E1730" i="1" s="1"/>
  <c r="A1731" i="1"/>
  <c r="E1731" i="1" s="1"/>
  <c r="A1732" i="1"/>
  <c r="E1732" i="1" s="1"/>
  <c r="A1733" i="1"/>
  <c r="E1733" i="1" s="1"/>
  <c r="A1734" i="1"/>
  <c r="E1734" i="1" s="1"/>
  <c r="A1735" i="1"/>
  <c r="E1735" i="1" s="1"/>
  <c r="A1736" i="1"/>
  <c r="E1736" i="1" s="1"/>
  <c r="A1737" i="1"/>
  <c r="E1737" i="1" s="1"/>
  <c r="A1738" i="1"/>
  <c r="E1738" i="1" s="1"/>
  <c r="A1739" i="1"/>
  <c r="E1739" i="1" s="1"/>
  <c r="A1740" i="1"/>
  <c r="E1740" i="1" s="1"/>
  <c r="A1741" i="1"/>
  <c r="E1741" i="1" s="1"/>
  <c r="A1742" i="1"/>
  <c r="E1742" i="1" s="1"/>
  <c r="A1743" i="1"/>
  <c r="E1743" i="1" s="1"/>
  <c r="A1744" i="1"/>
  <c r="E1744" i="1" s="1"/>
  <c r="A1745" i="1"/>
  <c r="E1745" i="1" s="1"/>
  <c r="A1746" i="1"/>
  <c r="E1746" i="1" s="1"/>
  <c r="A1747" i="1"/>
  <c r="E1747" i="1" s="1"/>
  <c r="A1748" i="1"/>
  <c r="E1748" i="1" s="1"/>
  <c r="A1749" i="1"/>
  <c r="E1749" i="1" s="1"/>
  <c r="A1750" i="1"/>
  <c r="E1750" i="1" s="1"/>
  <c r="A1751" i="1"/>
  <c r="E1751" i="1" s="1"/>
  <c r="A1752" i="1"/>
  <c r="E1752" i="1" s="1"/>
  <c r="A1753" i="1"/>
  <c r="E1753" i="1" s="1"/>
  <c r="A1754" i="1"/>
  <c r="E1754" i="1" s="1"/>
  <c r="A1755" i="1"/>
  <c r="E1755" i="1" s="1"/>
  <c r="A1756" i="1"/>
  <c r="E1756" i="1" s="1"/>
  <c r="A1757" i="1"/>
  <c r="E1757" i="1" s="1"/>
  <c r="A1758" i="1"/>
  <c r="E1758" i="1" s="1"/>
  <c r="A1759" i="1"/>
  <c r="E1759" i="1" s="1"/>
  <c r="A1760" i="1"/>
  <c r="E1760" i="1" s="1"/>
  <c r="A1761" i="1"/>
  <c r="E1761" i="1" s="1"/>
  <c r="A1762" i="1"/>
  <c r="E1762" i="1" s="1"/>
  <c r="A1763" i="1"/>
  <c r="E1763" i="1" s="1"/>
  <c r="A1764" i="1"/>
  <c r="E1764" i="1" s="1"/>
  <c r="A1765" i="1"/>
  <c r="E1765" i="1" s="1"/>
  <c r="A1766" i="1"/>
  <c r="E1766" i="1" s="1"/>
  <c r="A1767" i="1"/>
  <c r="E1767" i="1" s="1"/>
  <c r="A1768" i="1"/>
  <c r="E1768" i="1" s="1"/>
  <c r="A1769" i="1"/>
  <c r="E1769" i="1" s="1"/>
  <c r="A1770" i="1"/>
  <c r="E1770" i="1" s="1"/>
  <c r="A1771" i="1"/>
  <c r="E1771" i="1" s="1"/>
  <c r="A1772" i="1"/>
  <c r="E1772" i="1" s="1"/>
  <c r="A1773" i="1"/>
  <c r="E1773" i="1" s="1"/>
  <c r="A1774" i="1"/>
  <c r="E1774" i="1" s="1"/>
  <c r="A1775" i="1"/>
  <c r="E1775" i="1" s="1"/>
  <c r="A1776" i="1"/>
  <c r="E1776" i="1" s="1"/>
  <c r="A1777" i="1"/>
  <c r="E1777" i="1" s="1"/>
  <c r="A1778" i="1"/>
  <c r="E1778" i="1" s="1"/>
  <c r="A1779" i="1"/>
  <c r="E1779" i="1" s="1"/>
  <c r="A1780" i="1"/>
  <c r="E1780" i="1" s="1"/>
  <c r="A1781" i="1"/>
  <c r="E1781" i="1" s="1"/>
  <c r="A1782" i="1"/>
  <c r="E1782" i="1" s="1"/>
  <c r="A1783" i="1"/>
  <c r="E1783" i="1" s="1"/>
  <c r="A1784" i="1"/>
  <c r="E1784" i="1" s="1"/>
  <c r="A1785" i="1"/>
  <c r="E1785" i="1" s="1"/>
  <c r="A1786" i="1"/>
  <c r="E1786" i="1" s="1"/>
  <c r="A1787" i="1"/>
  <c r="E1787" i="1" s="1"/>
  <c r="A1788" i="1"/>
  <c r="E1788" i="1" s="1"/>
  <c r="A1789" i="1"/>
  <c r="E1789" i="1" s="1"/>
  <c r="A1790" i="1"/>
  <c r="E1790" i="1" s="1"/>
  <c r="A1791" i="1"/>
  <c r="E1791" i="1" s="1"/>
  <c r="A1792" i="1"/>
  <c r="E1792" i="1" s="1"/>
  <c r="A1793" i="1"/>
  <c r="E1793" i="1" s="1"/>
  <c r="A1794" i="1"/>
  <c r="E1794" i="1" s="1"/>
  <c r="A1795" i="1"/>
  <c r="E1795" i="1" s="1"/>
  <c r="A1796" i="1"/>
  <c r="E1796" i="1" s="1"/>
  <c r="A1797" i="1"/>
  <c r="E1797" i="1" s="1"/>
  <c r="A1798" i="1"/>
  <c r="E1798" i="1" s="1"/>
  <c r="A1799" i="1"/>
  <c r="E1799" i="1" s="1"/>
  <c r="A1800" i="1"/>
  <c r="E1800" i="1" s="1"/>
  <c r="A1801" i="1"/>
  <c r="E1801" i="1" s="1"/>
  <c r="A1802" i="1"/>
  <c r="E1802" i="1" s="1"/>
  <c r="A1803" i="1"/>
  <c r="E1803" i="1" s="1"/>
  <c r="A1804" i="1"/>
  <c r="E1804" i="1" s="1"/>
  <c r="A1805" i="1"/>
  <c r="E1805" i="1" s="1"/>
  <c r="A1806" i="1"/>
  <c r="E1806" i="1" s="1"/>
  <c r="A1807" i="1"/>
  <c r="E1807" i="1" s="1"/>
  <c r="A1808" i="1"/>
  <c r="E1808" i="1" s="1"/>
  <c r="A1809" i="1"/>
  <c r="E1809" i="1" s="1"/>
  <c r="A1810" i="1"/>
  <c r="E1810" i="1" s="1"/>
  <c r="A1811" i="1"/>
  <c r="E1811" i="1" s="1"/>
  <c r="A1812" i="1"/>
  <c r="E1812" i="1" s="1"/>
  <c r="A1813" i="1"/>
  <c r="E1813" i="1" s="1"/>
  <c r="A1814" i="1"/>
  <c r="E1814" i="1" s="1"/>
  <c r="A1815" i="1"/>
  <c r="E1815" i="1" s="1"/>
  <c r="A1816" i="1"/>
  <c r="E1816" i="1" s="1"/>
  <c r="A1817" i="1"/>
  <c r="E1817" i="1" s="1"/>
  <c r="A1818" i="1"/>
  <c r="E1818" i="1" s="1"/>
  <c r="A1819" i="1"/>
  <c r="E1819" i="1" s="1"/>
  <c r="A1820" i="1"/>
  <c r="E1820" i="1" s="1"/>
  <c r="A1821" i="1"/>
  <c r="E1821" i="1" s="1"/>
  <c r="A1822" i="1"/>
  <c r="E1822" i="1" s="1"/>
  <c r="A1823" i="1"/>
  <c r="E1823" i="1" s="1"/>
  <c r="A1824" i="1"/>
  <c r="E1824" i="1" s="1"/>
  <c r="A1825" i="1"/>
  <c r="E1825" i="1" s="1"/>
  <c r="A1826" i="1"/>
  <c r="E1826" i="1" s="1"/>
  <c r="A1827" i="1"/>
  <c r="E1827" i="1" s="1"/>
  <c r="A1828" i="1"/>
  <c r="E1828" i="1" s="1"/>
  <c r="A1829" i="1"/>
  <c r="E1829" i="1" s="1"/>
  <c r="A1830" i="1"/>
  <c r="E1830" i="1" s="1"/>
  <c r="A1831" i="1"/>
  <c r="E1831" i="1" s="1"/>
  <c r="A1832" i="1"/>
  <c r="E1832" i="1" s="1"/>
  <c r="A1833" i="1"/>
  <c r="E1833" i="1" s="1"/>
  <c r="A1834" i="1"/>
  <c r="E1834" i="1" s="1"/>
  <c r="A1835" i="1"/>
  <c r="E1835" i="1" s="1"/>
  <c r="A1836" i="1"/>
  <c r="E1836" i="1" s="1"/>
  <c r="A1837" i="1"/>
  <c r="E1837" i="1" s="1"/>
  <c r="A1838" i="1"/>
  <c r="E1838" i="1" s="1"/>
  <c r="A1839" i="1"/>
  <c r="E1839" i="1" s="1"/>
  <c r="A1840" i="1"/>
  <c r="E1840" i="1" s="1"/>
  <c r="A1841" i="1"/>
  <c r="E1841" i="1" s="1"/>
  <c r="A1842" i="1"/>
  <c r="E1842" i="1" s="1"/>
  <c r="A1843" i="1"/>
  <c r="E1843" i="1" s="1"/>
  <c r="A1844" i="1"/>
  <c r="E1844" i="1" s="1"/>
  <c r="A1845" i="1"/>
  <c r="E1845" i="1" s="1"/>
  <c r="A1846" i="1"/>
  <c r="E1846" i="1" s="1"/>
  <c r="A1847" i="1"/>
  <c r="E1847" i="1" s="1"/>
  <c r="A1848" i="1"/>
  <c r="E1848" i="1" s="1"/>
  <c r="A1849" i="1"/>
  <c r="E1849" i="1" s="1"/>
  <c r="A1850" i="1"/>
  <c r="E1850" i="1" s="1"/>
  <c r="A1851" i="1"/>
  <c r="E1851" i="1" s="1"/>
  <c r="A1852" i="1"/>
  <c r="E1852" i="1" s="1"/>
  <c r="A1853" i="1"/>
  <c r="E1853" i="1" s="1"/>
  <c r="A1854" i="1"/>
  <c r="E1854" i="1" s="1"/>
  <c r="A1855" i="1"/>
  <c r="E1855" i="1" s="1"/>
  <c r="A1856" i="1"/>
  <c r="E1856" i="1" s="1"/>
  <c r="A1857" i="1"/>
  <c r="E1857" i="1" s="1"/>
  <c r="A1858" i="1"/>
  <c r="E1858" i="1" s="1"/>
  <c r="A1859" i="1"/>
  <c r="E1859" i="1" s="1"/>
  <c r="A1860" i="1"/>
  <c r="E1860" i="1" s="1"/>
  <c r="A1861" i="1"/>
  <c r="E1861" i="1" s="1"/>
  <c r="A1862" i="1"/>
  <c r="E1862" i="1" s="1"/>
  <c r="A1863" i="1"/>
  <c r="E1863" i="1" s="1"/>
  <c r="A1864" i="1"/>
  <c r="E1864" i="1" s="1"/>
  <c r="A1865" i="1"/>
  <c r="E1865" i="1" s="1"/>
  <c r="A1866" i="1"/>
  <c r="E1866" i="1" s="1"/>
  <c r="A1867" i="1"/>
  <c r="E1867" i="1" s="1"/>
  <c r="A1868" i="1"/>
  <c r="E1868" i="1" s="1"/>
  <c r="A1869" i="1"/>
  <c r="E1869" i="1" s="1"/>
  <c r="A1870" i="1"/>
  <c r="E1870" i="1" s="1"/>
  <c r="A1871" i="1"/>
  <c r="E1871" i="1" s="1"/>
  <c r="A1872" i="1"/>
  <c r="E1872" i="1" s="1"/>
  <c r="A1873" i="1"/>
  <c r="E1873" i="1" s="1"/>
  <c r="A1874" i="1"/>
  <c r="E1874" i="1" s="1"/>
  <c r="A1875" i="1"/>
  <c r="E1875" i="1" s="1"/>
  <c r="A1876" i="1"/>
  <c r="E1876" i="1" s="1"/>
  <c r="A1877" i="1"/>
  <c r="E1877" i="1" s="1"/>
  <c r="A1878" i="1"/>
  <c r="E1878" i="1" s="1"/>
  <c r="A1879" i="1"/>
  <c r="E1879" i="1" s="1"/>
  <c r="A1880" i="1"/>
  <c r="E1880" i="1" s="1"/>
  <c r="A1881" i="1"/>
  <c r="E1881" i="1" s="1"/>
  <c r="A1882" i="1"/>
  <c r="E1882" i="1" s="1"/>
  <c r="A1883" i="1"/>
  <c r="E1883" i="1" s="1"/>
  <c r="A1884" i="1"/>
  <c r="E1884" i="1" s="1"/>
  <c r="A1885" i="1"/>
  <c r="E1885" i="1" s="1"/>
  <c r="A1886" i="1"/>
  <c r="E1886" i="1" s="1"/>
  <c r="A1887" i="1"/>
  <c r="E1887" i="1" s="1"/>
  <c r="A1888" i="1"/>
  <c r="E1888" i="1" s="1"/>
  <c r="A1889" i="1"/>
  <c r="E1889" i="1" s="1"/>
  <c r="A1890" i="1"/>
  <c r="E1890" i="1" s="1"/>
  <c r="A1891" i="1"/>
  <c r="E1891" i="1" s="1"/>
  <c r="A1892" i="1"/>
  <c r="E1892" i="1" s="1"/>
  <c r="A1893" i="1"/>
  <c r="E1893" i="1" s="1"/>
  <c r="A1894" i="1"/>
  <c r="E1894" i="1" s="1"/>
  <c r="A1895" i="1"/>
  <c r="E1895" i="1" s="1"/>
  <c r="A1896" i="1"/>
  <c r="E1896" i="1" s="1"/>
  <c r="A1897" i="1"/>
  <c r="E1897" i="1" s="1"/>
  <c r="A1898" i="1"/>
  <c r="E1898" i="1" s="1"/>
  <c r="A1899" i="1"/>
  <c r="E1899" i="1" s="1"/>
  <c r="A1900" i="1"/>
  <c r="E1900" i="1" s="1"/>
  <c r="A1901" i="1"/>
  <c r="E1901" i="1" s="1"/>
  <c r="A1902" i="1"/>
  <c r="E1902" i="1" s="1"/>
  <c r="A1903" i="1"/>
  <c r="E1903" i="1" s="1"/>
  <c r="A1904" i="1"/>
  <c r="E1904" i="1" s="1"/>
  <c r="E383" i="1"/>
  <c r="E396" i="1"/>
  <c r="E404" i="1"/>
  <c r="E414" i="1"/>
  <c r="E460" i="1"/>
  <c r="E660" i="1"/>
  <c r="E666" i="1"/>
  <c r="D357" i="1"/>
  <c r="F357" i="1"/>
  <c r="J357" i="1"/>
  <c r="K357" i="1"/>
  <c r="L357" i="1"/>
  <c r="P357" i="1"/>
  <c r="Q357" i="1"/>
  <c r="R357" i="1"/>
  <c r="D358" i="1"/>
  <c r="F358" i="1"/>
  <c r="J358" i="1"/>
  <c r="K358" i="1"/>
  <c r="L358" i="1"/>
  <c r="P358" i="1"/>
  <c r="Q358" i="1"/>
  <c r="R358" i="1"/>
  <c r="D359" i="1"/>
  <c r="F359" i="1"/>
  <c r="J359" i="1"/>
  <c r="K359" i="1"/>
  <c r="L359" i="1"/>
  <c r="N359" i="1"/>
  <c r="P359" i="1"/>
  <c r="Q359" i="1"/>
  <c r="R359" i="1"/>
  <c r="D360" i="1"/>
  <c r="F360" i="1"/>
  <c r="J360" i="1"/>
  <c r="K360" i="1"/>
  <c r="L360" i="1"/>
  <c r="P360" i="1"/>
  <c r="Q360" i="1"/>
  <c r="R360" i="1"/>
  <c r="D361" i="1"/>
  <c r="F361" i="1"/>
  <c r="J361" i="1"/>
  <c r="K361" i="1"/>
  <c r="L361" i="1"/>
  <c r="P361" i="1"/>
  <c r="Q361" i="1"/>
  <c r="R361" i="1"/>
  <c r="D362" i="1"/>
  <c r="F362" i="1"/>
  <c r="J362" i="1"/>
  <c r="K362" i="1"/>
  <c r="L362" i="1"/>
  <c r="N362" i="1"/>
  <c r="P362" i="1"/>
  <c r="Q362" i="1"/>
  <c r="R362" i="1"/>
  <c r="D363" i="1"/>
  <c r="F363" i="1"/>
  <c r="J363" i="1"/>
  <c r="K363" i="1"/>
  <c r="L363" i="1"/>
  <c r="P363" i="1"/>
  <c r="Q363" i="1"/>
  <c r="R363" i="1"/>
  <c r="D364" i="1"/>
  <c r="F364" i="1"/>
  <c r="J364" i="1"/>
  <c r="K364" i="1"/>
  <c r="L364" i="1"/>
  <c r="M364" i="1"/>
  <c r="P364" i="1"/>
  <c r="Q364" i="1"/>
  <c r="R364" i="1"/>
  <c r="D365" i="1"/>
  <c r="F365" i="1"/>
  <c r="J365" i="1"/>
  <c r="K365" i="1"/>
  <c r="L365" i="1"/>
  <c r="P365" i="1"/>
  <c r="Q365" i="1"/>
  <c r="R365" i="1"/>
  <c r="D366" i="1"/>
  <c r="F366" i="1"/>
  <c r="J366" i="1"/>
  <c r="K366" i="1"/>
  <c r="L366" i="1"/>
  <c r="P366" i="1"/>
  <c r="Q366" i="1"/>
  <c r="R366" i="1"/>
  <c r="D367" i="1"/>
  <c r="F367" i="1"/>
  <c r="J367" i="1"/>
  <c r="K367" i="1"/>
  <c r="L367" i="1"/>
  <c r="N367" i="1"/>
  <c r="P367" i="1"/>
  <c r="Q367" i="1"/>
  <c r="R367" i="1"/>
  <c r="D368" i="1"/>
  <c r="F368" i="1"/>
  <c r="J368" i="1"/>
  <c r="K368" i="1"/>
  <c r="L368" i="1"/>
  <c r="P368" i="1"/>
  <c r="Q368" i="1"/>
  <c r="R368" i="1"/>
  <c r="D369" i="1"/>
  <c r="F369" i="1"/>
  <c r="J369" i="1"/>
  <c r="K369" i="1"/>
  <c r="L369" i="1"/>
  <c r="P369" i="1"/>
  <c r="Q369" i="1"/>
  <c r="R369" i="1"/>
  <c r="D370" i="1"/>
  <c r="F370" i="1"/>
  <c r="J370" i="1"/>
  <c r="K370" i="1"/>
  <c r="L370" i="1"/>
  <c r="N370" i="1"/>
  <c r="O370" i="1"/>
  <c r="P370" i="1"/>
  <c r="Q370" i="1"/>
  <c r="R370" i="1"/>
  <c r="D371" i="1"/>
  <c r="F371" i="1"/>
  <c r="J371" i="1"/>
  <c r="K371" i="1"/>
  <c r="L371" i="1"/>
  <c r="P371" i="1"/>
  <c r="Q371" i="1"/>
  <c r="R371" i="1"/>
  <c r="D372" i="1"/>
  <c r="F372" i="1"/>
  <c r="J372" i="1"/>
  <c r="K372" i="1"/>
  <c r="L372" i="1"/>
  <c r="P372" i="1"/>
  <c r="Q372" i="1"/>
  <c r="R372" i="1"/>
  <c r="D373" i="1"/>
  <c r="F373" i="1"/>
  <c r="J373" i="1"/>
  <c r="K373" i="1"/>
  <c r="L373" i="1"/>
  <c r="P373" i="1"/>
  <c r="Q373" i="1"/>
  <c r="R373" i="1"/>
  <c r="D374" i="1"/>
  <c r="F374" i="1"/>
  <c r="J374" i="1"/>
  <c r="K374" i="1"/>
  <c r="L374" i="1"/>
  <c r="N374" i="1"/>
  <c r="P374" i="1"/>
  <c r="Q374" i="1"/>
  <c r="R374" i="1"/>
  <c r="B375" i="1"/>
  <c r="D375" i="1"/>
  <c r="F375" i="1"/>
  <c r="J375" i="1"/>
  <c r="K375" i="1"/>
  <c r="L375" i="1"/>
  <c r="O375" i="1"/>
  <c r="P375" i="1"/>
  <c r="Q375" i="1"/>
  <c r="R375" i="1"/>
  <c r="D376" i="1"/>
  <c r="F376" i="1"/>
  <c r="J376" i="1"/>
  <c r="K376" i="1"/>
  <c r="L376" i="1"/>
  <c r="P376" i="1"/>
  <c r="Q376" i="1"/>
  <c r="R376" i="1"/>
  <c r="D377" i="1"/>
  <c r="F377" i="1"/>
  <c r="J377" i="1"/>
  <c r="K377" i="1"/>
  <c r="L377" i="1"/>
  <c r="P377" i="1"/>
  <c r="Q377" i="1"/>
  <c r="R377" i="1"/>
  <c r="D378" i="1"/>
  <c r="F378" i="1"/>
  <c r="J378" i="1"/>
  <c r="K378" i="1"/>
  <c r="L378" i="1"/>
  <c r="P378" i="1"/>
  <c r="Q378" i="1"/>
  <c r="R378" i="1"/>
  <c r="D379" i="1"/>
  <c r="F379" i="1"/>
  <c r="J379" i="1"/>
  <c r="K379" i="1"/>
  <c r="L379" i="1"/>
  <c r="P379" i="1"/>
  <c r="Q379" i="1"/>
  <c r="R379" i="1"/>
  <c r="B380" i="1"/>
  <c r="D380" i="1"/>
  <c r="F380" i="1"/>
  <c r="J380" i="1"/>
  <c r="K380" i="1"/>
  <c r="L380" i="1"/>
  <c r="N380" i="1"/>
  <c r="O380" i="1"/>
  <c r="P380" i="1"/>
  <c r="Q380" i="1"/>
  <c r="R380" i="1"/>
  <c r="D381" i="1"/>
  <c r="F381" i="1"/>
  <c r="J381" i="1"/>
  <c r="K381" i="1"/>
  <c r="L381" i="1"/>
  <c r="P381" i="1"/>
  <c r="Q381" i="1"/>
  <c r="R381" i="1"/>
  <c r="D382" i="1"/>
  <c r="F382" i="1"/>
  <c r="J382" i="1"/>
  <c r="K382" i="1"/>
  <c r="L382" i="1"/>
  <c r="M382" i="1"/>
  <c r="P382" i="1"/>
  <c r="Q382" i="1"/>
  <c r="R382" i="1"/>
  <c r="D383" i="1"/>
  <c r="F383" i="1"/>
  <c r="J383" i="1"/>
  <c r="K383" i="1"/>
  <c r="L383" i="1"/>
  <c r="P383" i="1"/>
  <c r="Q383" i="1"/>
  <c r="R383" i="1"/>
  <c r="D384" i="1"/>
  <c r="F384" i="1"/>
  <c r="J384" i="1"/>
  <c r="K384" i="1"/>
  <c r="L384" i="1"/>
  <c r="P384" i="1"/>
  <c r="Q384" i="1"/>
  <c r="R384" i="1"/>
  <c r="D385" i="1"/>
  <c r="F385" i="1"/>
  <c r="J385" i="1"/>
  <c r="K385" i="1"/>
  <c r="L385" i="1"/>
  <c r="P385" i="1"/>
  <c r="Q385" i="1"/>
  <c r="R385" i="1"/>
  <c r="D386" i="1"/>
  <c r="F386" i="1"/>
  <c r="J386" i="1"/>
  <c r="K386" i="1"/>
  <c r="L386" i="1"/>
  <c r="P386" i="1"/>
  <c r="Q386" i="1"/>
  <c r="R386" i="1"/>
  <c r="D387" i="1"/>
  <c r="F387" i="1"/>
  <c r="J387" i="1"/>
  <c r="K387" i="1"/>
  <c r="L387" i="1"/>
  <c r="P387" i="1"/>
  <c r="Q387" i="1"/>
  <c r="R387" i="1"/>
  <c r="B388" i="1"/>
  <c r="D388" i="1"/>
  <c r="F388" i="1"/>
  <c r="J388" i="1"/>
  <c r="K388" i="1"/>
  <c r="L388" i="1"/>
  <c r="M388" i="1"/>
  <c r="O388" i="1"/>
  <c r="P388" i="1"/>
  <c r="Q388" i="1"/>
  <c r="R388" i="1"/>
  <c r="D389" i="1"/>
  <c r="F389" i="1"/>
  <c r="J389" i="1"/>
  <c r="K389" i="1"/>
  <c r="L389" i="1"/>
  <c r="P389" i="1"/>
  <c r="Q389" i="1"/>
  <c r="R389" i="1"/>
  <c r="D390" i="1"/>
  <c r="F390" i="1"/>
  <c r="J390" i="1"/>
  <c r="K390" i="1"/>
  <c r="L390" i="1"/>
  <c r="P390" i="1"/>
  <c r="Q390" i="1"/>
  <c r="R390" i="1"/>
  <c r="D391" i="1"/>
  <c r="F391" i="1"/>
  <c r="J391" i="1"/>
  <c r="K391" i="1"/>
  <c r="L391" i="1"/>
  <c r="N391" i="1"/>
  <c r="P391" i="1"/>
  <c r="Q391" i="1"/>
  <c r="R391" i="1"/>
  <c r="D392" i="1"/>
  <c r="F392" i="1"/>
  <c r="J392" i="1"/>
  <c r="K392" i="1"/>
  <c r="L392" i="1"/>
  <c r="P392" i="1"/>
  <c r="Q392" i="1"/>
  <c r="R392" i="1"/>
  <c r="D393" i="1"/>
  <c r="F393" i="1"/>
  <c r="J393" i="1"/>
  <c r="K393" i="1"/>
  <c r="L393" i="1"/>
  <c r="P393" i="1"/>
  <c r="Q393" i="1"/>
  <c r="R393" i="1"/>
  <c r="D394" i="1"/>
  <c r="F394" i="1"/>
  <c r="J394" i="1"/>
  <c r="K394" i="1"/>
  <c r="L394" i="1"/>
  <c r="O394" i="1"/>
  <c r="P394" i="1"/>
  <c r="Q394" i="1"/>
  <c r="R394" i="1"/>
  <c r="D395" i="1"/>
  <c r="F395" i="1"/>
  <c r="J395" i="1"/>
  <c r="K395" i="1"/>
  <c r="L395" i="1"/>
  <c r="P395" i="1"/>
  <c r="Q395" i="1"/>
  <c r="R395" i="1"/>
  <c r="D396" i="1"/>
  <c r="F396" i="1"/>
  <c r="J396" i="1"/>
  <c r="K396" i="1"/>
  <c r="L396" i="1"/>
  <c r="N396" i="1"/>
  <c r="O396" i="1"/>
  <c r="P396" i="1"/>
  <c r="Q396" i="1"/>
  <c r="R396" i="1"/>
  <c r="D397" i="1"/>
  <c r="F397" i="1"/>
  <c r="J397" i="1"/>
  <c r="K397" i="1"/>
  <c r="L397" i="1"/>
  <c r="M397" i="1"/>
  <c r="P397" i="1"/>
  <c r="Q397" i="1"/>
  <c r="R397" i="1"/>
  <c r="D398" i="1"/>
  <c r="F398" i="1"/>
  <c r="J398" i="1"/>
  <c r="K398" i="1"/>
  <c r="L398" i="1"/>
  <c r="P398" i="1"/>
  <c r="Q398" i="1"/>
  <c r="R398" i="1"/>
  <c r="D399" i="1"/>
  <c r="F399" i="1"/>
  <c r="J399" i="1"/>
  <c r="K399" i="1"/>
  <c r="L399" i="1"/>
  <c r="N399" i="1"/>
  <c r="P399" i="1"/>
  <c r="Q399" i="1"/>
  <c r="R399" i="1"/>
  <c r="D400" i="1"/>
  <c r="F400" i="1"/>
  <c r="J400" i="1"/>
  <c r="K400" i="1"/>
  <c r="L400" i="1"/>
  <c r="P400" i="1"/>
  <c r="Q400" i="1"/>
  <c r="R400" i="1"/>
  <c r="D401" i="1"/>
  <c r="F401" i="1"/>
  <c r="J401" i="1"/>
  <c r="K401" i="1"/>
  <c r="L401" i="1"/>
  <c r="P401" i="1"/>
  <c r="Q401" i="1"/>
  <c r="R401" i="1"/>
  <c r="D402" i="1"/>
  <c r="F402" i="1"/>
  <c r="J402" i="1"/>
  <c r="K402" i="1"/>
  <c r="L402" i="1"/>
  <c r="P402" i="1"/>
  <c r="Q402" i="1"/>
  <c r="R402" i="1"/>
  <c r="D403" i="1"/>
  <c r="F403" i="1"/>
  <c r="J403" i="1"/>
  <c r="K403" i="1"/>
  <c r="L403" i="1"/>
  <c r="P403" i="1"/>
  <c r="Q403" i="1"/>
  <c r="R403" i="1"/>
  <c r="D404" i="1"/>
  <c r="F404" i="1"/>
  <c r="J404" i="1"/>
  <c r="K404" i="1"/>
  <c r="L404" i="1"/>
  <c r="P404" i="1"/>
  <c r="Q404" i="1"/>
  <c r="R404" i="1"/>
  <c r="D405" i="1"/>
  <c r="F405" i="1"/>
  <c r="J405" i="1"/>
  <c r="K405" i="1"/>
  <c r="L405" i="1"/>
  <c r="P405" i="1"/>
  <c r="Q405" i="1"/>
  <c r="R405" i="1"/>
  <c r="D406" i="1"/>
  <c r="F406" i="1"/>
  <c r="J406" i="1"/>
  <c r="K406" i="1"/>
  <c r="L406" i="1"/>
  <c r="N406" i="1"/>
  <c r="P406" i="1"/>
  <c r="Q406" i="1"/>
  <c r="R406" i="1"/>
  <c r="D407" i="1"/>
  <c r="F407" i="1"/>
  <c r="J407" i="1"/>
  <c r="K407" i="1"/>
  <c r="L407" i="1"/>
  <c r="N407" i="1"/>
  <c r="P407" i="1"/>
  <c r="Q407" i="1"/>
  <c r="R407" i="1"/>
  <c r="D408" i="1"/>
  <c r="F408" i="1"/>
  <c r="J408" i="1"/>
  <c r="K408" i="1"/>
  <c r="L408" i="1"/>
  <c r="P408" i="1"/>
  <c r="Q408" i="1"/>
  <c r="R408" i="1"/>
  <c r="D409" i="1"/>
  <c r="F409" i="1"/>
  <c r="J409" i="1"/>
  <c r="K409" i="1"/>
  <c r="L409" i="1"/>
  <c r="P409" i="1"/>
  <c r="Q409" i="1"/>
  <c r="R409" i="1"/>
  <c r="D410" i="1"/>
  <c r="F410" i="1"/>
  <c r="J410" i="1"/>
  <c r="K410" i="1"/>
  <c r="L410" i="1"/>
  <c r="P410" i="1"/>
  <c r="Q410" i="1"/>
  <c r="R410" i="1"/>
  <c r="D411" i="1"/>
  <c r="F411" i="1"/>
  <c r="J411" i="1"/>
  <c r="K411" i="1"/>
  <c r="L411" i="1"/>
  <c r="P411" i="1"/>
  <c r="Q411" i="1"/>
  <c r="R411" i="1"/>
  <c r="D412" i="1"/>
  <c r="F412" i="1"/>
  <c r="J412" i="1"/>
  <c r="K412" i="1"/>
  <c r="L412" i="1"/>
  <c r="P412" i="1"/>
  <c r="Q412" i="1"/>
  <c r="R412" i="1"/>
  <c r="D413" i="1"/>
  <c r="F413" i="1"/>
  <c r="J413" i="1"/>
  <c r="K413" i="1"/>
  <c r="L413" i="1"/>
  <c r="P413" i="1"/>
  <c r="Q413" i="1"/>
  <c r="R413" i="1"/>
  <c r="B414" i="1"/>
  <c r="D414" i="1"/>
  <c r="F414" i="1"/>
  <c r="J414" i="1"/>
  <c r="K414" i="1"/>
  <c r="L414" i="1"/>
  <c r="P414" i="1"/>
  <c r="Q414" i="1"/>
  <c r="R414" i="1"/>
  <c r="D415" i="1"/>
  <c r="F415" i="1"/>
  <c r="J415" i="1"/>
  <c r="K415" i="1"/>
  <c r="L415" i="1"/>
  <c r="P415" i="1"/>
  <c r="Q415" i="1"/>
  <c r="R415" i="1"/>
  <c r="D416" i="1"/>
  <c r="F416" i="1"/>
  <c r="J416" i="1"/>
  <c r="K416" i="1"/>
  <c r="L416" i="1"/>
  <c r="P416" i="1"/>
  <c r="Q416" i="1"/>
  <c r="R416" i="1"/>
  <c r="D417" i="1"/>
  <c r="F417" i="1"/>
  <c r="J417" i="1"/>
  <c r="K417" i="1"/>
  <c r="L417" i="1"/>
  <c r="P417" i="1"/>
  <c r="Q417" i="1"/>
  <c r="R417" i="1"/>
  <c r="D418" i="1"/>
  <c r="F418" i="1"/>
  <c r="J418" i="1"/>
  <c r="K418" i="1"/>
  <c r="L418" i="1"/>
  <c r="M418" i="1"/>
  <c r="P418" i="1"/>
  <c r="Q418" i="1"/>
  <c r="R418" i="1"/>
  <c r="D419" i="1"/>
  <c r="F419" i="1"/>
  <c r="J419" i="1"/>
  <c r="K419" i="1"/>
  <c r="L419" i="1"/>
  <c r="P419" i="1"/>
  <c r="Q419" i="1"/>
  <c r="R419" i="1"/>
  <c r="D420" i="1"/>
  <c r="F420" i="1"/>
  <c r="J420" i="1"/>
  <c r="K420" i="1"/>
  <c r="L420" i="1"/>
  <c r="O420" i="1"/>
  <c r="P420" i="1"/>
  <c r="Q420" i="1"/>
  <c r="R420" i="1"/>
  <c r="D421" i="1"/>
  <c r="F421" i="1"/>
  <c r="J421" i="1"/>
  <c r="K421" i="1"/>
  <c r="L421" i="1"/>
  <c r="P421" i="1"/>
  <c r="Q421" i="1"/>
  <c r="R421" i="1"/>
  <c r="D422" i="1"/>
  <c r="F422" i="1"/>
  <c r="J422" i="1"/>
  <c r="K422" i="1"/>
  <c r="L422" i="1"/>
  <c r="P422" i="1"/>
  <c r="Q422" i="1"/>
  <c r="R422" i="1"/>
  <c r="B423" i="1"/>
  <c r="D423" i="1"/>
  <c r="F423" i="1"/>
  <c r="J423" i="1"/>
  <c r="K423" i="1"/>
  <c r="L423" i="1"/>
  <c r="P423" i="1"/>
  <c r="Q423" i="1"/>
  <c r="R423" i="1"/>
  <c r="D424" i="1"/>
  <c r="F424" i="1"/>
  <c r="J424" i="1"/>
  <c r="K424" i="1"/>
  <c r="L424" i="1"/>
  <c r="P424" i="1"/>
  <c r="Q424" i="1"/>
  <c r="R424" i="1"/>
  <c r="D425" i="1"/>
  <c r="F425" i="1"/>
  <c r="J425" i="1"/>
  <c r="K425" i="1"/>
  <c r="L425" i="1"/>
  <c r="P425" i="1"/>
  <c r="Q425" i="1"/>
  <c r="R425" i="1"/>
  <c r="D426" i="1"/>
  <c r="F426" i="1"/>
  <c r="J426" i="1"/>
  <c r="K426" i="1"/>
  <c r="L426" i="1"/>
  <c r="P426" i="1"/>
  <c r="Q426" i="1"/>
  <c r="R426" i="1"/>
  <c r="D427" i="1"/>
  <c r="F427" i="1"/>
  <c r="J427" i="1"/>
  <c r="K427" i="1"/>
  <c r="L427" i="1"/>
  <c r="P427" i="1"/>
  <c r="Q427" i="1"/>
  <c r="R427" i="1"/>
  <c r="B428" i="1"/>
  <c r="D428" i="1"/>
  <c r="F428" i="1"/>
  <c r="J428" i="1"/>
  <c r="K428" i="1"/>
  <c r="L428" i="1"/>
  <c r="O428" i="1"/>
  <c r="P428" i="1"/>
  <c r="Q428" i="1"/>
  <c r="R428" i="1"/>
  <c r="D429" i="1"/>
  <c r="F429" i="1"/>
  <c r="J429" i="1"/>
  <c r="K429" i="1"/>
  <c r="L429" i="1"/>
  <c r="P429" i="1"/>
  <c r="Q429" i="1"/>
  <c r="R429" i="1"/>
  <c r="D430" i="1"/>
  <c r="F430" i="1"/>
  <c r="J430" i="1"/>
  <c r="K430" i="1"/>
  <c r="L430" i="1"/>
  <c r="P430" i="1"/>
  <c r="Q430" i="1"/>
  <c r="R430" i="1"/>
  <c r="D431" i="1"/>
  <c r="F431" i="1"/>
  <c r="J431" i="1"/>
  <c r="K431" i="1"/>
  <c r="L431" i="1"/>
  <c r="P431" i="1"/>
  <c r="Q431" i="1"/>
  <c r="R431" i="1"/>
  <c r="D432" i="1"/>
  <c r="F432" i="1"/>
  <c r="J432" i="1"/>
  <c r="K432" i="1"/>
  <c r="L432" i="1"/>
  <c r="P432" i="1"/>
  <c r="Q432" i="1"/>
  <c r="R432" i="1"/>
  <c r="D433" i="1"/>
  <c r="F433" i="1"/>
  <c r="J433" i="1"/>
  <c r="K433" i="1"/>
  <c r="L433" i="1"/>
  <c r="P433" i="1"/>
  <c r="Q433" i="1"/>
  <c r="R433" i="1"/>
  <c r="D434" i="1"/>
  <c r="F434" i="1"/>
  <c r="J434" i="1"/>
  <c r="K434" i="1"/>
  <c r="L434" i="1"/>
  <c r="P434" i="1"/>
  <c r="Q434" i="1"/>
  <c r="R434" i="1"/>
  <c r="D435" i="1"/>
  <c r="F435" i="1"/>
  <c r="J435" i="1"/>
  <c r="K435" i="1"/>
  <c r="L435" i="1"/>
  <c r="P435" i="1"/>
  <c r="Q435" i="1"/>
  <c r="R435" i="1"/>
  <c r="D436" i="1"/>
  <c r="F436" i="1"/>
  <c r="J436" i="1"/>
  <c r="K436" i="1"/>
  <c r="L436" i="1"/>
  <c r="O436" i="1"/>
  <c r="P436" i="1"/>
  <c r="Q436" i="1"/>
  <c r="R436" i="1"/>
  <c r="D437" i="1"/>
  <c r="F437" i="1"/>
  <c r="J437" i="1"/>
  <c r="K437" i="1"/>
  <c r="L437" i="1"/>
  <c r="P437" i="1"/>
  <c r="Q437" i="1"/>
  <c r="R437" i="1"/>
  <c r="D438" i="1"/>
  <c r="F438" i="1"/>
  <c r="J438" i="1"/>
  <c r="K438" i="1"/>
  <c r="L438" i="1"/>
  <c r="O438" i="1"/>
  <c r="P438" i="1"/>
  <c r="Q438" i="1"/>
  <c r="R438" i="1"/>
  <c r="D439" i="1"/>
  <c r="F439" i="1"/>
  <c r="J439" i="1"/>
  <c r="K439" i="1"/>
  <c r="L439" i="1"/>
  <c r="P439" i="1"/>
  <c r="Q439" i="1"/>
  <c r="R439" i="1"/>
  <c r="D440" i="1"/>
  <c r="F440" i="1"/>
  <c r="J440" i="1"/>
  <c r="K440" i="1"/>
  <c r="L440" i="1"/>
  <c r="P440" i="1"/>
  <c r="Q440" i="1"/>
  <c r="R440" i="1"/>
  <c r="D441" i="1"/>
  <c r="F441" i="1"/>
  <c r="J441" i="1"/>
  <c r="K441" i="1"/>
  <c r="L441" i="1"/>
  <c r="P441" i="1"/>
  <c r="Q441" i="1"/>
  <c r="R441" i="1"/>
  <c r="D442" i="1"/>
  <c r="F442" i="1"/>
  <c r="J442" i="1"/>
  <c r="K442" i="1"/>
  <c r="L442" i="1"/>
  <c r="P442" i="1"/>
  <c r="Q442" i="1"/>
  <c r="R442" i="1"/>
  <c r="D443" i="1"/>
  <c r="F443" i="1"/>
  <c r="J443" i="1"/>
  <c r="K443" i="1"/>
  <c r="L443" i="1"/>
  <c r="P443" i="1"/>
  <c r="Q443" i="1"/>
  <c r="R443" i="1"/>
  <c r="B444" i="1"/>
  <c r="D444" i="1"/>
  <c r="F444" i="1"/>
  <c r="J444" i="1"/>
  <c r="K444" i="1"/>
  <c r="L444" i="1"/>
  <c r="M444" i="1"/>
  <c r="P444" i="1"/>
  <c r="Q444" i="1"/>
  <c r="R444" i="1"/>
  <c r="D445" i="1"/>
  <c r="F445" i="1"/>
  <c r="J445" i="1"/>
  <c r="K445" i="1"/>
  <c r="L445" i="1"/>
  <c r="P445" i="1"/>
  <c r="Q445" i="1"/>
  <c r="R445" i="1"/>
  <c r="D446" i="1"/>
  <c r="F446" i="1"/>
  <c r="J446" i="1"/>
  <c r="K446" i="1"/>
  <c r="L446" i="1"/>
  <c r="N446" i="1"/>
  <c r="P446" i="1"/>
  <c r="Q446" i="1"/>
  <c r="R446" i="1"/>
  <c r="D447" i="1"/>
  <c r="F447" i="1"/>
  <c r="J447" i="1"/>
  <c r="K447" i="1"/>
  <c r="L447" i="1"/>
  <c r="P447" i="1"/>
  <c r="Q447" i="1"/>
  <c r="R447" i="1"/>
  <c r="D448" i="1"/>
  <c r="F448" i="1"/>
  <c r="J448" i="1"/>
  <c r="K448" i="1"/>
  <c r="L448" i="1"/>
  <c r="P448" i="1"/>
  <c r="Q448" i="1"/>
  <c r="R448" i="1"/>
  <c r="D449" i="1"/>
  <c r="F449" i="1"/>
  <c r="J449" i="1"/>
  <c r="K449" i="1"/>
  <c r="L449" i="1"/>
  <c r="P449" i="1"/>
  <c r="Q449" i="1"/>
  <c r="R449" i="1"/>
  <c r="D450" i="1"/>
  <c r="F450" i="1"/>
  <c r="J450" i="1"/>
  <c r="K450" i="1"/>
  <c r="L450" i="1"/>
  <c r="M450" i="1"/>
  <c r="P450" i="1"/>
  <c r="Q450" i="1"/>
  <c r="R450" i="1"/>
  <c r="D451" i="1"/>
  <c r="F451" i="1"/>
  <c r="J451" i="1"/>
  <c r="K451" i="1"/>
  <c r="L451" i="1"/>
  <c r="P451" i="1"/>
  <c r="Q451" i="1"/>
  <c r="R451" i="1"/>
  <c r="D452" i="1"/>
  <c r="F452" i="1"/>
  <c r="J452" i="1"/>
  <c r="K452" i="1"/>
  <c r="L452" i="1"/>
  <c r="M452" i="1"/>
  <c r="P452" i="1"/>
  <c r="Q452" i="1"/>
  <c r="R452" i="1"/>
  <c r="D453" i="1"/>
  <c r="F453" i="1"/>
  <c r="J453" i="1"/>
  <c r="K453" i="1"/>
  <c r="L453" i="1"/>
  <c r="P453" i="1"/>
  <c r="Q453" i="1"/>
  <c r="R453" i="1"/>
  <c r="D454" i="1"/>
  <c r="F454" i="1"/>
  <c r="J454" i="1"/>
  <c r="K454" i="1"/>
  <c r="L454" i="1"/>
  <c r="P454" i="1"/>
  <c r="Q454" i="1"/>
  <c r="R454" i="1"/>
  <c r="B455" i="1"/>
  <c r="D455" i="1"/>
  <c r="F455" i="1"/>
  <c r="J455" i="1"/>
  <c r="K455" i="1"/>
  <c r="L455" i="1"/>
  <c r="N455" i="1"/>
  <c r="P455" i="1"/>
  <c r="Q455" i="1"/>
  <c r="R455" i="1"/>
  <c r="D456" i="1"/>
  <c r="F456" i="1"/>
  <c r="J456" i="1"/>
  <c r="K456" i="1"/>
  <c r="L456" i="1"/>
  <c r="P456" i="1"/>
  <c r="Q456" i="1"/>
  <c r="R456" i="1"/>
  <c r="D457" i="1"/>
  <c r="F457" i="1"/>
  <c r="J457" i="1"/>
  <c r="K457" i="1"/>
  <c r="L457" i="1"/>
  <c r="M457" i="1"/>
  <c r="P457" i="1"/>
  <c r="Q457" i="1"/>
  <c r="R457" i="1"/>
  <c r="D458" i="1"/>
  <c r="F458" i="1"/>
  <c r="J458" i="1"/>
  <c r="K458" i="1"/>
  <c r="L458" i="1"/>
  <c r="M458" i="1"/>
  <c r="P458" i="1"/>
  <c r="Q458" i="1"/>
  <c r="R458" i="1"/>
  <c r="D459" i="1"/>
  <c r="F459" i="1"/>
  <c r="J459" i="1"/>
  <c r="K459" i="1"/>
  <c r="L459" i="1"/>
  <c r="O459" i="1"/>
  <c r="P459" i="1"/>
  <c r="Q459" i="1"/>
  <c r="R459" i="1"/>
  <c r="D460" i="1"/>
  <c r="F460" i="1"/>
  <c r="J460" i="1"/>
  <c r="K460" i="1"/>
  <c r="L460" i="1"/>
  <c r="P460" i="1"/>
  <c r="Q460" i="1"/>
  <c r="R460" i="1"/>
  <c r="D461" i="1"/>
  <c r="F461" i="1"/>
  <c r="J461" i="1"/>
  <c r="K461" i="1"/>
  <c r="L461" i="1"/>
  <c r="P461" i="1"/>
  <c r="Q461" i="1"/>
  <c r="R461" i="1"/>
  <c r="D462" i="1"/>
  <c r="F462" i="1"/>
  <c r="J462" i="1"/>
  <c r="K462" i="1"/>
  <c r="L462" i="1"/>
  <c r="P462" i="1"/>
  <c r="Q462" i="1"/>
  <c r="R462" i="1"/>
  <c r="D463" i="1"/>
  <c r="F463" i="1"/>
  <c r="J463" i="1"/>
  <c r="K463" i="1"/>
  <c r="L463" i="1"/>
  <c r="P463" i="1"/>
  <c r="Q463" i="1"/>
  <c r="R463" i="1"/>
  <c r="D464" i="1"/>
  <c r="F464" i="1"/>
  <c r="J464" i="1"/>
  <c r="K464" i="1"/>
  <c r="L464" i="1"/>
  <c r="P464" i="1"/>
  <c r="Q464" i="1"/>
  <c r="R464" i="1"/>
  <c r="D465" i="1"/>
  <c r="F465" i="1"/>
  <c r="J465" i="1"/>
  <c r="K465" i="1"/>
  <c r="L465" i="1"/>
  <c r="P465" i="1"/>
  <c r="Q465" i="1"/>
  <c r="R465" i="1"/>
  <c r="B466" i="1"/>
  <c r="D466" i="1"/>
  <c r="F466" i="1"/>
  <c r="J466" i="1"/>
  <c r="K466" i="1"/>
  <c r="L466" i="1"/>
  <c r="P466" i="1"/>
  <c r="Q466" i="1"/>
  <c r="R466" i="1"/>
  <c r="D467" i="1"/>
  <c r="F467" i="1"/>
  <c r="J467" i="1"/>
  <c r="K467" i="1"/>
  <c r="L467" i="1"/>
  <c r="P467" i="1"/>
  <c r="Q467" i="1"/>
  <c r="R467" i="1"/>
  <c r="B468" i="1"/>
  <c r="D468" i="1"/>
  <c r="F468" i="1"/>
  <c r="J468" i="1"/>
  <c r="K468" i="1"/>
  <c r="L468" i="1"/>
  <c r="N468" i="1"/>
  <c r="O468" i="1"/>
  <c r="P468" i="1"/>
  <c r="Q468" i="1"/>
  <c r="R468" i="1"/>
  <c r="D469" i="1"/>
  <c r="F469" i="1"/>
  <c r="J469" i="1"/>
  <c r="K469" i="1"/>
  <c r="L469" i="1"/>
  <c r="P469" i="1"/>
  <c r="Q469" i="1"/>
  <c r="R469" i="1"/>
  <c r="D470" i="1"/>
  <c r="F470" i="1"/>
  <c r="J470" i="1"/>
  <c r="K470" i="1"/>
  <c r="L470" i="1"/>
  <c r="P470" i="1"/>
  <c r="Q470" i="1"/>
  <c r="R470" i="1"/>
  <c r="B471" i="1"/>
  <c r="D471" i="1"/>
  <c r="F471" i="1"/>
  <c r="J471" i="1"/>
  <c r="K471" i="1"/>
  <c r="L471" i="1"/>
  <c r="P471" i="1"/>
  <c r="Q471" i="1"/>
  <c r="R471" i="1"/>
  <c r="D472" i="1"/>
  <c r="F472" i="1"/>
  <c r="J472" i="1"/>
  <c r="K472" i="1"/>
  <c r="L472" i="1"/>
  <c r="P472" i="1"/>
  <c r="Q472" i="1"/>
  <c r="R472" i="1"/>
  <c r="D473" i="1"/>
  <c r="F473" i="1"/>
  <c r="J473" i="1"/>
  <c r="K473" i="1"/>
  <c r="L473" i="1"/>
  <c r="P473" i="1"/>
  <c r="Q473" i="1"/>
  <c r="R473" i="1"/>
  <c r="D474" i="1"/>
  <c r="F474" i="1"/>
  <c r="J474" i="1"/>
  <c r="K474" i="1"/>
  <c r="L474" i="1"/>
  <c r="M474" i="1"/>
  <c r="N474" i="1"/>
  <c r="P474" i="1"/>
  <c r="Q474" i="1"/>
  <c r="R474" i="1"/>
  <c r="D475" i="1"/>
  <c r="F475" i="1"/>
  <c r="J475" i="1"/>
  <c r="K475" i="1"/>
  <c r="L475" i="1"/>
  <c r="P475" i="1"/>
  <c r="Q475" i="1"/>
  <c r="R475" i="1"/>
  <c r="D476" i="1"/>
  <c r="F476" i="1"/>
  <c r="J476" i="1"/>
  <c r="K476" i="1"/>
  <c r="L476" i="1"/>
  <c r="N476" i="1"/>
  <c r="P476" i="1"/>
  <c r="Q476" i="1"/>
  <c r="R476" i="1"/>
  <c r="D477" i="1"/>
  <c r="F477" i="1"/>
  <c r="J477" i="1"/>
  <c r="K477" i="1"/>
  <c r="L477" i="1"/>
  <c r="P477" i="1"/>
  <c r="Q477" i="1"/>
  <c r="R477" i="1"/>
  <c r="D478" i="1"/>
  <c r="F478" i="1"/>
  <c r="J478" i="1"/>
  <c r="K478" i="1"/>
  <c r="L478" i="1"/>
  <c r="O478" i="1"/>
  <c r="P478" i="1"/>
  <c r="Q478" i="1"/>
  <c r="R478" i="1"/>
  <c r="D479" i="1"/>
  <c r="F479" i="1"/>
  <c r="J479" i="1"/>
  <c r="K479" i="1"/>
  <c r="L479" i="1"/>
  <c r="P479" i="1"/>
  <c r="Q479" i="1"/>
  <c r="R479" i="1"/>
  <c r="D480" i="1"/>
  <c r="F480" i="1"/>
  <c r="J480" i="1"/>
  <c r="K480" i="1"/>
  <c r="L480" i="1"/>
  <c r="P480" i="1"/>
  <c r="Q480" i="1"/>
  <c r="R480" i="1"/>
  <c r="D481" i="1"/>
  <c r="F481" i="1"/>
  <c r="J481" i="1"/>
  <c r="K481" i="1"/>
  <c r="L481" i="1"/>
  <c r="P481" i="1"/>
  <c r="Q481" i="1"/>
  <c r="R481" i="1"/>
  <c r="D482" i="1"/>
  <c r="F482" i="1"/>
  <c r="J482" i="1"/>
  <c r="K482" i="1"/>
  <c r="L482" i="1"/>
  <c r="N482" i="1"/>
  <c r="P482" i="1"/>
  <c r="Q482" i="1"/>
  <c r="R482" i="1"/>
  <c r="D483" i="1"/>
  <c r="F483" i="1"/>
  <c r="J483" i="1"/>
  <c r="K483" i="1"/>
  <c r="L483" i="1"/>
  <c r="P483" i="1"/>
  <c r="Q483" i="1"/>
  <c r="R483" i="1"/>
  <c r="D484" i="1"/>
  <c r="F484" i="1"/>
  <c r="J484" i="1"/>
  <c r="K484" i="1"/>
  <c r="L484" i="1"/>
  <c r="N484" i="1"/>
  <c r="O484" i="1"/>
  <c r="P484" i="1"/>
  <c r="Q484" i="1"/>
  <c r="R484" i="1"/>
  <c r="D485" i="1"/>
  <c r="F485" i="1"/>
  <c r="J485" i="1"/>
  <c r="K485" i="1"/>
  <c r="L485" i="1"/>
  <c r="P485" i="1"/>
  <c r="Q485" i="1"/>
  <c r="R485" i="1"/>
  <c r="D486" i="1"/>
  <c r="F486" i="1"/>
  <c r="J486" i="1"/>
  <c r="K486" i="1"/>
  <c r="L486" i="1"/>
  <c r="P486" i="1"/>
  <c r="Q486" i="1"/>
  <c r="R486" i="1"/>
  <c r="D487" i="1"/>
  <c r="F487" i="1"/>
  <c r="J487" i="1"/>
  <c r="K487" i="1"/>
  <c r="L487" i="1"/>
  <c r="P487" i="1"/>
  <c r="Q487" i="1"/>
  <c r="R487" i="1"/>
  <c r="D488" i="1"/>
  <c r="F488" i="1"/>
  <c r="J488" i="1"/>
  <c r="K488" i="1"/>
  <c r="L488" i="1"/>
  <c r="P488" i="1"/>
  <c r="Q488" i="1"/>
  <c r="R488" i="1"/>
  <c r="D489" i="1"/>
  <c r="F489" i="1"/>
  <c r="J489" i="1"/>
  <c r="K489" i="1"/>
  <c r="L489" i="1"/>
  <c r="P489" i="1"/>
  <c r="Q489" i="1"/>
  <c r="R489" i="1"/>
  <c r="D490" i="1"/>
  <c r="F490" i="1"/>
  <c r="J490" i="1"/>
  <c r="K490" i="1"/>
  <c r="L490" i="1"/>
  <c r="N490" i="1"/>
  <c r="P490" i="1"/>
  <c r="Q490" i="1"/>
  <c r="R490" i="1"/>
  <c r="D491" i="1"/>
  <c r="F491" i="1"/>
  <c r="J491" i="1"/>
  <c r="K491" i="1"/>
  <c r="L491" i="1"/>
  <c r="P491" i="1"/>
  <c r="Q491" i="1"/>
  <c r="R491" i="1"/>
  <c r="B492" i="1"/>
  <c r="D492" i="1"/>
  <c r="F492" i="1"/>
  <c r="J492" i="1"/>
  <c r="K492" i="1"/>
  <c r="L492" i="1"/>
  <c r="P492" i="1"/>
  <c r="Q492" i="1"/>
  <c r="R492" i="1"/>
  <c r="D493" i="1"/>
  <c r="F493" i="1"/>
  <c r="J493" i="1"/>
  <c r="K493" i="1"/>
  <c r="L493" i="1"/>
  <c r="P493" i="1"/>
  <c r="Q493" i="1"/>
  <c r="R493" i="1"/>
  <c r="D494" i="1"/>
  <c r="F494" i="1"/>
  <c r="J494" i="1"/>
  <c r="K494" i="1"/>
  <c r="L494" i="1"/>
  <c r="P494" i="1"/>
  <c r="Q494" i="1"/>
  <c r="R494" i="1"/>
  <c r="D495" i="1"/>
  <c r="F495" i="1"/>
  <c r="J495" i="1"/>
  <c r="K495" i="1"/>
  <c r="L495" i="1"/>
  <c r="M495" i="1"/>
  <c r="P495" i="1"/>
  <c r="Q495" i="1"/>
  <c r="R495" i="1"/>
  <c r="D496" i="1"/>
  <c r="F496" i="1"/>
  <c r="J496" i="1"/>
  <c r="K496" i="1"/>
  <c r="L496" i="1"/>
  <c r="P496" i="1"/>
  <c r="Q496" i="1"/>
  <c r="R496" i="1"/>
  <c r="D497" i="1"/>
  <c r="F497" i="1"/>
  <c r="J497" i="1"/>
  <c r="K497" i="1"/>
  <c r="L497" i="1"/>
  <c r="P497" i="1"/>
  <c r="Q497" i="1"/>
  <c r="R497" i="1"/>
  <c r="D498" i="1"/>
  <c r="F498" i="1"/>
  <c r="J498" i="1"/>
  <c r="K498" i="1"/>
  <c r="L498" i="1"/>
  <c r="O498" i="1"/>
  <c r="P498" i="1"/>
  <c r="Q498" i="1"/>
  <c r="R498" i="1"/>
  <c r="D499" i="1"/>
  <c r="F499" i="1"/>
  <c r="J499" i="1"/>
  <c r="K499" i="1"/>
  <c r="L499" i="1"/>
  <c r="P499" i="1"/>
  <c r="Q499" i="1"/>
  <c r="R499" i="1"/>
  <c r="D500" i="1"/>
  <c r="F500" i="1"/>
  <c r="J500" i="1"/>
  <c r="K500" i="1"/>
  <c r="L500" i="1"/>
  <c r="P500" i="1"/>
  <c r="Q500" i="1"/>
  <c r="R500" i="1"/>
  <c r="D501" i="1"/>
  <c r="F501" i="1"/>
  <c r="J501" i="1"/>
  <c r="K501" i="1"/>
  <c r="L501" i="1"/>
  <c r="P501" i="1"/>
  <c r="Q501" i="1"/>
  <c r="R501" i="1"/>
  <c r="D502" i="1"/>
  <c r="F502" i="1"/>
  <c r="J502" i="1"/>
  <c r="K502" i="1"/>
  <c r="L502" i="1"/>
  <c r="P502" i="1"/>
  <c r="Q502" i="1"/>
  <c r="R502" i="1"/>
  <c r="D503" i="1"/>
  <c r="F503" i="1"/>
  <c r="J503" i="1"/>
  <c r="K503" i="1"/>
  <c r="L503" i="1"/>
  <c r="O503" i="1"/>
  <c r="P503" i="1"/>
  <c r="Q503" i="1"/>
  <c r="R503" i="1"/>
  <c r="D504" i="1"/>
  <c r="F504" i="1"/>
  <c r="J504" i="1"/>
  <c r="K504" i="1"/>
  <c r="L504" i="1"/>
  <c r="P504" i="1"/>
  <c r="Q504" i="1"/>
  <c r="R504" i="1"/>
  <c r="D505" i="1"/>
  <c r="F505" i="1"/>
  <c r="J505" i="1"/>
  <c r="K505" i="1"/>
  <c r="L505" i="1"/>
  <c r="N505" i="1"/>
  <c r="P505" i="1"/>
  <c r="Q505" i="1"/>
  <c r="R505" i="1"/>
  <c r="B506" i="1"/>
  <c r="D506" i="1"/>
  <c r="F506" i="1"/>
  <c r="J506" i="1"/>
  <c r="K506" i="1"/>
  <c r="L506" i="1"/>
  <c r="N506" i="1"/>
  <c r="O506" i="1"/>
  <c r="P506" i="1"/>
  <c r="Q506" i="1"/>
  <c r="R506" i="1"/>
  <c r="D507" i="1"/>
  <c r="F507" i="1"/>
  <c r="J507" i="1"/>
  <c r="K507" i="1"/>
  <c r="L507" i="1"/>
  <c r="P507" i="1"/>
  <c r="Q507" i="1"/>
  <c r="R507" i="1"/>
  <c r="B508" i="1"/>
  <c r="D508" i="1"/>
  <c r="F508" i="1"/>
  <c r="J508" i="1"/>
  <c r="K508" i="1"/>
  <c r="L508" i="1"/>
  <c r="P508" i="1"/>
  <c r="Q508" i="1"/>
  <c r="R508" i="1"/>
  <c r="D509" i="1"/>
  <c r="F509" i="1"/>
  <c r="J509" i="1"/>
  <c r="K509" i="1"/>
  <c r="L509" i="1"/>
  <c r="P509" i="1"/>
  <c r="Q509" i="1"/>
  <c r="R509" i="1"/>
  <c r="D510" i="1"/>
  <c r="F510" i="1"/>
  <c r="J510" i="1"/>
  <c r="K510" i="1"/>
  <c r="L510" i="1"/>
  <c r="P510" i="1"/>
  <c r="Q510" i="1"/>
  <c r="R510" i="1"/>
  <c r="D511" i="1"/>
  <c r="F511" i="1"/>
  <c r="J511" i="1"/>
  <c r="K511" i="1"/>
  <c r="L511" i="1"/>
  <c r="P511" i="1"/>
  <c r="Q511" i="1"/>
  <c r="R511" i="1"/>
  <c r="D512" i="1"/>
  <c r="F512" i="1"/>
  <c r="J512" i="1"/>
  <c r="K512" i="1"/>
  <c r="L512" i="1"/>
  <c r="P512" i="1"/>
  <c r="Q512" i="1"/>
  <c r="R512" i="1"/>
  <c r="D513" i="1"/>
  <c r="F513" i="1"/>
  <c r="J513" i="1"/>
  <c r="K513" i="1"/>
  <c r="L513" i="1"/>
  <c r="P513" i="1"/>
  <c r="Q513" i="1"/>
  <c r="R513" i="1"/>
  <c r="D514" i="1"/>
  <c r="F514" i="1"/>
  <c r="J514" i="1"/>
  <c r="K514" i="1"/>
  <c r="L514" i="1"/>
  <c r="O514" i="1"/>
  <c r="P514" i="1"/>
  <c r="Q514" i="1"/>
  <c r="R514" i="1"/>
  <c r="D515" i="1"/>
  <c r="F515" i="1"/>
  <c r="J515" i="1"/>
  <c r="K515" i="1"/>
  <c r="L515" i="1"/>
  <c r="P515" i="1"/>
  <c r="Q515" i="1"/>
  <c r="R515" i="1"/>
  <c r="D516" i="1"/>
  <c r="F516" i="1"/>
  <c r="J516" i="1"/>
  <c r="K516" i="1"/>
  <c r="L516" i="1"/>
  <c r="M516" i="1"/>
  <c r="P516" i="1"/>
  <c r="Q516" i="1"/>
  <c r="R516" i="1"/>
  <c r="D517" i="1"/>
  <c r="F517" i="1"/>
  <c r="J517" i="1"/>
  <c r="K517" i="1"/>
  <c r="L517" i="1"/>
  <c r="P517" i="1"/>
  <c r="Q517" i="1"/>
  <c r="R517" i="1"/>
  <c r="B518" i="1"/>
  <c r="D518" i="1"/>
  <c r="F518" i="1"/>
  <c r="J518" i="1"/>
  <c r="K518" i="1"/>
  <c r="L518" i="1"/>
  <c r="N518" i="1"/>
  <c r="O518" i="1"/>
  <c r="P518" i="1"/>
  <c r="Q518" i="1"/>
  <c r="R518" i="1"/>
  <c r="D519" i="1"/>
  <c r="F519" i="1"/>
  <c r="J519" i="1"/>
  <c r="K519" i="1"/>
  <c r="L519" i="1"/>
  <c r="P519" i="1"/>
  <c r="Q519" i="1"/>
  <c r="R519" i="1"/>
  <c r="D520" i="1"/>
  <c r="F520" i="1"/>
  <c r="J520" i="1"/>
  <c r="K520" i="1"/>
  <c r="L520" i="1"/>
  <c r="P520" i="1"/>
  <c r="Q520" i="1"/>
  <c r="R520" i="1"/>
  <c r="D521" i="1"/>
  <c r="F521" i="1"/>
  <c r="J521" i="1"/>
  <c r="K521" i="1"/>
  <c r="L521" i="1"/>
  <c r="P521" i="1"/>
  <c r="Q521" i="1"/>
  <c r="R521" i="1"/>
  <c r="B522" i="1"/>
  <c r="D522" i="1"/>
  <c r="F522" i="1"/>
  <c r="J522" i="1"/>
  <c r="K522" i="1"/>
  <c r="L522" i="1"/>
  <c r="N522" i="1"/>
  <c r="P522" i="1"/>
  <c r="Q522" i="1"/>
  <c r="R522" i="1"/>
  <c r="D523" i="1"/>
  <c r="F523" i="1"/>
  <c r="J523" i="1"/>
  <c r="K523" i="1"/>
  <c r="L523" i="1"/>
  <c r="P523" i="1"/>
  <c r="Q523" i="1"/>
  <c r="R523" i="1"/>
  <c r="D524" i="1"/>
  <c r="F524" i="1"/>
  <c r="J524" i="1"/>
  <c r="K524" i="1"/>
  <c r="L524" i="1"/>
  <c r="M524" i="1"/>
  <c r="N524" i="1"/>
  <c r="P524" i="1"/>
  <c r="Q524" i="1"/>
  <c r="R524" i="1"/>
  <c r="D525" i="1"/>
  <c r="F525" i="1"/>
  <c r="J525" i="1"/>
  <c r="K525" i="1"/>
  <c r="L525" i="1"/>
  <c r="P525" i="1"/>
  <c r="Q525" i="1"/>
  <c r="R525" i="1"/>
  <c r="D526" i="1"/>
  <c r="F526" i="1"/>
  <c r="J526" i="1"/>
  <c r="K526" i="1"/>
  <c r="L526" i="1"/>
  <c r="M526" i="1"/>
  <c r="P526" i="1"/>
  <c r="Q526" i="1"/>
  <c r="R526" i="1"/>
  <c r="D527" i="1"/>
  <c r="F527" i="1"/>
  <c r="J527" i="1"/>
  <c r="K527" i="1"/>
  <c r="L527" i="1"/>
  <c r="P527" i="1"/>
  <c r="Q527" i="1"/>
  <c r="R527" i="1"/>
  <c r="D528" i="1"/>
  <c r="F528" i="1"/>
  <c r="J528" i="1"/>
  <c r="K528" i="1"/>
  <c r="L528" i="1"/>
  <c r="P528" i="1"/>
  <c r="Q528" i="1"/>
  <c r="R528" i="1"/>
  <c r="D529" i="1"/>
  <c r="F529" i="1"/>
  <c r="J529" i="1"/>
  <c r="K529" i="1"/>
  <c r="L529" i="1"/>
  <c r="P529" i="1"/>
  <c r="Q529" i="1"/>
  <c r="R529" i="1"/>
  <c r="D530" i="1"/>
  <c r="F530" i="1"/>
  <c r="J530" i="1"/>
  <c r="K530" i="1"/>
  <c r="L530" i="1"/>
  <c r="N530" i="1"/>
  <c r="O530" i="1"/>
  <c r="P530" i="1"/>
  <c r="Q530" i="1"/>
  <c r="R530" i="1"/>
  <c r="D531" i="1"/>
  <c r="F531" i="1"/>
  <c r="J531" i="1"/>
  <c r="K531" i="1"/>
  <c r="L531" i="1"/>
  <c r="P531" i="1"/>
  <c r="Q531" i="1"/>
  <c r="R531" i="1"/>
  <c r="B532" i="1"/>
  <c r="D532" i="1"/>
  <c r="F532" i="1"/>
  <c r="J532" i="1"/>
  <c r="K532" i="1"/>
  <c r="L532" i="1"/>
  <c r="O532" i="1"/>
  <c r="P532" i="1"/>
  <c r="Q532" i="1"/>
  <c r="R532" i="1"/>
  <c r="D533" i="1"/>
  <c r="F533" i="1"/>
  <c r="J533" i="1"/>
  <c r="K533" i="1"/>
  <c r="L533" i="1"/>
  <c r="N533" i="1"/>
  <c r="O533" i="1"/>
  <c r="P533" i="1"/>
  <c r="Q533" i="1"/>
  <c r="R533" i="1"/>
  <c r="D534" i="1"/>
  <c r="F534" i="1"/>
  <c r="J534" i="1"/>
  <c r="K534" i="1"/>
  <c r="L534" i="1"/>
  <c r="P534" i="1"/>
  <c r="Q534" i="1"/>
  <c r="R534" i="1"/>
  <c r="D535" i="1"/>
  <c r="F535" i="1"/>
  <c r="J535" i="1"/>
  <c r="K535" i="1"/>
  <c r="L535" i="1"/>
  <c r="P535" i="1"/>
  <c r="Q535" i="1"/>
  <c r="R535" i="1"/>
  <c r="D536" i="1"/>
  <c r="F536" i="1"/>
  <c r="J536" i="1"/>
  <c r="K536" i="1"/>
  <c r="L536" i="1"/>
  <c r="P536" i="1"/>
  <c r="Q536" i="1"/>
  <c r="R536" i="1"/>
  <c r="D537" i="1"/>
  <c r="F537" i="1"/>
  <c r="J537" i="1"/>
  <c r="K537" i="1"/>
  <c r="L537" i="1"/>
  <c r="P537" i="1"/>
  <c r="Q537" i="1"/>
  <c r="R537" i="1"/>
  <c r="B538" i="1"/>
  <c r="D538" i="1"/>
  <c r="F538" i="1"/>
  <c r="J538" i="1"/>
  <c r="K538" i="1"/>
  <c r="L538" i="1"/>
  <c r="N538" i="1"/>
  <c r="O538" i="1"/>
  <c r="P538" i="1"/>
  <c r="Q538" i="1"/>
  <c r="R538" i="1"/>
  <c r="D539" i="1"/>
  <c r="F539" i="1"/>
  <c r="J539" i="1"/>
  <c r="K539" i="1"/>
  <c r="L539" i="1"/>
  <c r="P539" i="1"/>
  <c r="Q539" i="1"/>
  <c r="R539" i="1"/>
  <c r="D540" i="1"/>
  <c r="F540" i="1"/>
  <c r="J540" i="1"/>
  <c r="K540" i="1"/>
  <c r="L540" i="1"/>
  <c r="N540" i="1"/>
  <c r="P540" i="1"/>
  <c r="Q540" i="1"/>
  <c r="R540" i="1"/>
  <c r="D541" i="1"/>
  <c r="F541" i="1"/>
  <c r="J541" i="1"/>
  <c r="K541" i="1"/>
  <c r="L541" i="1"/>
  <c r="P541" i="1"/>
  <c r="Q541" i="1"/>
  <c r="R541" i="1"/>
  <c r="D542" i="1"/>
  <c r="F542" i="1"/>
  <c r="J542" i="1"/>
  <c r="K542" i="1"/>
  <c r="L542" i="1"/>
  <c r="P542" i="1"/>
  <c r="Q542" i="1"/>
  <c r="R542" i="1"/>
  <c r="B543" i="1"/>
  <c r="D543" i="1"/>
  <c r="F543" i="1"/>
  <c r="J543" i="1"/>
  <c r="K543" i="1"/>
  <c r="L543" i="1"/>
  <c r="N543" i="1"/>
  <c r="P543" i="1"/>
  <c r="Q543" i="1"/>
  <c r="R543" i="1"/>
  <c r="D544" i="1"/>
  <c r="F544" i="1"/>
  <c r="J544" i="1"/>
  <c r="K544" i="1"/>
  <c r="L544" i="1"/>
  <c r="P544" i="1"/>
  <c r="Q544" i="1"/>
  <c r="R544" i="1"/>
  <c r="D545" i="1"/>
  <c r="F545" i="1"/>
  <c r="J545" i="1"/>
  <c r="K545" i="1"/>
  <c r="L545" i="1"/>
  <c r="P545" i="1"/>
  <c r="Q545" i="1"/>
  <c r="R545" i="1"/>
  <c r="B546" i="1"/>
  <c r="D546" i="1"/>
  <c r="F546" i="1"/>
  <c r="J546" i="1"/>
  <c r="K546" i="1"/>
  <c r="L546" i="1"/>
  <c r="O546" i="1"/>
  <c r="P546" i="1"/>
  <c r="Q546" i="1"/>
  <c r="R546" i="1"/>
  <c r="D547" i="1"/>
  <c r="F547" i="1"/>
  <c r="J547" i="1"/>
  <c r="K547" i="1"/>
  <c r="L547" i="1"/>
  <c r="P547" i="1"/>
  <c r="Q547" i="1"/>
  <c r="R547" i="1"/>
  <c r="D548" i="1"/>
  <c r="F548" i="1"/>
  <c r="J548" i="1"/>
  <c r="K548" i="1"/>
  <c r="L548" i="1"/>
  <c r="N548" i="1"/>
  <c r="P548" i="1"/>
  <c r="Q548" i="1"/>
  <c r="R548" i="1"/>
  <c r="D549" i="1"/>
  <c r="F549" i="1"/>
  <c r="J549" i="1"/>
  <c r="K549" i="1"/>
  <c r="L549" i="1"/>
  <c r="P549" i="1"/>
  <c r="Q549" i="1"/>
  <c r="R549" i="1"/>
  <c r="D550" i="1"/>
  <c r="F550" i="1"/>
  <c r="J550" i="1"/>
  <c r="K550" i="1"/>
  <c r="L550" i="1"/>
  <c r="P550" i="1"/>
  <c r="Q550" i="1"/>
  <c r="R550" i="1"/>
  <c r="D551" i="1"/>
  <c r="F551" i="1"/>
  <c r="J551" i="1"/>
  <c r="K551" i="1"/>
  <c r="L551" i="1"/>
  <c r="P551" i="1"/>
  <c r="Q551" i="1"/>
  <c r="R551" i="1"/>
  <c r="D552" i="1"/>
  <c r="F552" i="1"/>
  <c r="J552" i="1"/>
  <c r="K552" i="1"/>
  <c r="L552" i="1"/>
  <c r="P552" i="1"/>
  <c r="Q552" i="1"/>
  <c r="R552" i="1"/>
  <c r="D553" i="1"/>
  <c r="F553" i="1"/>
  <c r="J553" i="1"/>
  <c r="K553" i="1"/>
  <c r="L553" i="1"/>
  <c r="P553" i="1"/>
  <c r="Q553" i="1"/>
  <c r="R553" i="1"/>
  <c r="B554" i="1"/>
  <c r="D554" i="1"/>
  <c r="F554" i="1"/>
  <c r="J554" i="1"/>
  <c r="K554" i="1"/>
  <c r="L554" i="1"/>
  <c r="O554" i="1"/>
  <c r="P554" i="1"/>
  <c r="Q554" i="1"/>
  <c r="R554" i="1"/>
  <c r="D555" i="1"/>
  <c r="F555" i="1"/>
  <c r="J555" i="1"/>
  <c r="K555" i="1"/>
  <c r="L555" i="1"/>
  <c r="P555" i="1"/>
  <c r="Q555" i="1"/>
  <c r="R555" i="1"/>
  <c r="B556" i="1"/>
  <c r="D556" i="1"/>
  <c r="F556" i="1"/>
  <c r="J556" i="1"/>
  <c r="K556" i="1"/>
  <c r="L556" i="1"/>
  <c r="P556" i="1"/>
  <c r="Q556" i="1"/>
  <c r="R556" i="1"/>
  <c r="D557" i="1"/>
  <c r="F557" i="1"/>
  <c r="J557" i="1"/>
  <c r="K557" i="1"/>
  <c r="L557" i="1"/>
  <c r="P557" i="1"/>
  <c r="Q557" i="1"/>
  <c r="R557" i="1"/>
  <c r="D558" i="1"/>
  <c r="F558" i="1"/>
  <c r="J558" i="1"/>
  <c r="K558" i="1"/>
  <c r="L558" i="1"/>
  <c r="N558" i="1"/>
  <c r="P558" i="1"/>
  <c r="Q558" i="1"/>
  <c r="R558" i="1"/>
  <c r="D559" i="1"/>
  <c r="F559" i="1"/>
  <c r="J559" i="1"/>
  <c r="K559" i="1"/>
  <c r="L559" i="1"/>
  <c r="P559" i="1"/>
  <c r="Q559" i="1"/>
  <c r="R559" i="1"/>
  <c r="D560" i="1"/>
  <c r="F560" i="1"/>
  <c r="J560" i="1"/>
  <c r="K560" i="1"/>
  <c r="L560" i="1"/>
  <c r="P560" i="1"/>
  <c r="Q560" i="1"/>
  <c r="R560" i="1"/>
  <c r="D561" i="1"/>
  <c r="F561" i="1"/>
  <c r="J561" i="1"/>
  <c r="K561" i="1"/>
  <c r="L561" i="1"/>
  <c r="P561" i="1"/>
  <c r="Q561" i="1"/>
  <c r="R561" i="1"/>
  <c r="B562" i="1"/>
  <c r="D562" i="1"/>
  <c r="F562" i="1"/>
  <c r="J562" i="1"/>
  <c r="K562" i="1"/>
  <c r="L562" i="1"/>
  <c r="N562" i="1"/>
  <c r="O562" i="1"/>
  <c r="P562" i="1"/>
  <c r="Q562" i="1"/>
  <c r="R562" i="1"/>
  <c r="D563" i="1"/>
  <c r="F563" i="1"/>
  <c r="J563" i="1"/>
  <c r="K563" i="1"/>
  <c r="L563" i="1"/>
  <c r="P563" i="1"/>
  <c r="Q563" i="1"/>
  <c r="R563" i="1"/>
  <c r="B564" i="1"/>
  <c r="D564" i="1"/>
  <c r="F564" i="1"/>
  <c r="J564" i="1"/>
  <c r="K564" i="1"/>
  <c r="L564" i="1"/>
  <c r="P564" i="1"/>
  <c r="Q564" i="1"/>
  <c r="R564" i="1"/>
  <c r="B565" i="1"/>
  <c r="D565" i="1"/>
  <c r="F565" i="1"/>
  <c r="J565" i="1"/>
  <c r="K565" i="1"/>
  <c r="L565" i="1"/>
  <c r="N565" i="1"/>
  <c r="O565" i="1"/>
  <c r="P565" i="1"/>
  <c r="Q565" i="1"/>
  <c r="R565" i="1"/>
  <c r="D566" i="1"/>
  <c r="F566" i="1"/>
  <c r="J566" i="1"/>
  <c r="K566" i="1"/>
  <c r="L566" i="1"/>
  <c r="P566" i="1"/>
  <c r="Q566" i="1"/>
  <c r="R566" i="1"/>
  <c r="D567" i="1"/>
  <c r="F567" i="1"/>
  <c r="J567" i="1"/>
  <c r="K567" i="1"/>
  <c r="L567" i="1"/>
  <c r="P567" i="1"/>
  <c r="Q567" i="1"/>
  <c r="R567" i="1"/>
  <c r="D568" i="1"/>
  <c r="F568" i="1"/>
  <c r="J568" i="1"/>
  <c r="K568" i="1"/>
  <c r="L568" i="1"/>
  <c r="P568" i="1"/>
  <c r="Q568" i="1"/>
  <c r="R568" i="1"/>
  <c r="D569" i="1"/>
  <c r="F569" i="1"/>
  <c r="J569" i="1"/>
  <c r="K569" i="1"/>
  <c r="L569" i="1"/>
  <c r="P569" i="1"/>
  <c r="Q569" i="1"/>
  <c r="R569" i="1"/>
  <c r="B570" i="1"/>
  <c r="D570" i="1"/>
  <c r="F570" i="1"/>
  <c r="J570" i="1"/>
  <c r="K570" i="1"/>
  <c r="L570" i="1"/>
  <c r="O570" i="1"/>
  <c r="P570" i="1"/>
  <c r="Q570" i="1"/>
  <c r="R570" i="1"/>
  <c r="D571" i="1"/>
  <c r="F571" i="1"/>
  <c r="J571" i="1"/>
  <c r="K571" i="1"/>
  <c r="L571" i="1"/>
  <c r="P571" i="1"/>
  <c r="Q571" i="1"/>
  <c r="R571" i="1"/>
  <c r="D572" i="1"/>
  <c r="F572" i="1"/>
  <c r="J572" i="1"/>
  <c r="K572" i="1"/>
  <c r="L572" i="1"/>
  <c r="M572" i="1"/>
  <c r="N572" i="1"/>
  <c r="P572" i="1"/>
  <c r="Q572" i="1"/>
  <c r="R572" i="1"/>
  <c r="D573" i="1"/>
  <c r="F573" i="1"/>
  <c r="J573" i="1"/>
  <c r="K573" i="1"/>
  <c r="L573" i="1"/>
  <c r="P573" i="1"/>
  <c r="Q573" i="1"/>
  <c r="R573" i="1"/>
  <c r="D574" i="1"/>
  <c r="F574" i="1"/>
  <c r="J574" i="1"/>
  <c r="K574" i="1"/>
  <c r="L574" i="1"/>
  <c r="P574" i="1"/>
  <c r="Q574" i="1"/>
  <c r="R574" i="1"/>
  <c r="D575" i="1"/>
  <c r="F575" i="1"/>
  <c r="J575" i="1"/>
  <c r="K575" i="1"/>
  <c r="L575" i="1"/>
  <c r="P575" i="1"/>
  <c r="Q575" i="1"/>
  <c r="R575" i="1"/>
  <c r="D576" i="1"/>
  <c r="F576" i="1"/>
  <c r="J576" i="1"/>
  <c r="K576" i="1"/>
  <c r="L576" i="1"/>
  <c r="P576" i="1"/>
  <c r="Q576" i="1"/>
  <c r="R576" i="1"/>
  <c r="D577" i="1"/>
  <c r="F577" i="1"/>
  <c r="J577" i="1"/>
  <c r="K577" i="1"/>
  <c r="L577" i="1"/>
  <c r="P577" i="1"/>
  <c r="Q577" i="1"/>
  <c r="R577" i="1"/>
  <c r="B578" i="1"/>
  <c r="D578" i="1"/>
  <c r="F578" i="1"/>
  <c r="J578" i="1"/>
  <c r="K578" i="1"/>
  <c r="L578" i="1"/>
  <c r="O578" i="1"/>
  <c r="P578" i="1"/>
  <c r="Q578" i="1"/>
  <c r="R578" i="1"/>
  <c r="D579" i="1"/>
  <c r="F579" i="1"/>
  <c r="J579" i="1"/>
  <c r="K579" i="1"/>
  <c r="L579" i="1"/>
  <c r="P579" i="1"/>
  <c r="Q579" i="1"/>
  <c r="R579" i="1"/>
  <c r="D580" i="1"/>
  <c r="F580" i="1"/>
  <c r="J580" i="1"/>
  <c r="K580" i="1"/>
  <c r="L580" i="1"/>
  <c r="N580" i="1"/>
  <c r="P580" i="1"/>
  <c r="Q580" i="1"/>
  <c r="R580" i="1"/>
  <c r="D581" i="1"/>
  <c r="F581" i="1"/>
  <c r="J581" i="1"/>
  <c r="K581" i="1"/>
  <c r="L581" i="1"/>
  <c r="P581" i="1"/>
  <c r="Q581" i="1"/>
  <c r="R581" i="1"/>
  <c r="D582" i="1"/>
  <c r="F582" i="1"/>
  <c r="J582" i="1"/>
  <c r="K582" i="1"/>
  <c r="L582" i="1"/>
  <c r="P582" i="1"/>
  <c r="Q582" i="1"/>
  <c r="R582" i="1"/>
  <c r="D583" i="1"/>
  <c r="F583" i="1"/>
  <c r="J583" i="1"/>
  <c r="K583" i="1"/>
  <c r="L583" i="1"/>
  <c r="O583" i="1"/>
  <c r="P583" i="1"/>
  <c r="Q583" i="1"/>
  <c r="R583" i="1"/>
  <c r="D584" i="1"/>
  <c r="F584" i="1"/>
  <c r="J584" i="1"/>
  <c r="K584" i="1"/>
  <c r="L584" i="1"/>
  <c r="P584" i="1"/>
  <c r="Q584" i="1"/>
  <c r="R584" i="1"/>
  <c r="D585" i="1"/>
  <c r="F585" i="1"/>
  <c r="J585" i="1"/>
  <c r="K585" i="1"/>
  <c r="L585" i="1"/>
  <c r="P585" i="1"/>
  <c r="Q585" i="1"/>
  <c r="R585" i="1"/>
  <c r="B586" i="1"/>
  <c r="D586" i="1"/>
  <c r="F586" i="1"/>
  <c r="J586" i="1"/>
  <c r="K586" i="1"/>
  <c r="L586" i="1"/>
  <c r="N586" i="1"/>
  <c r="P586" i="1"/>
  <c r="Q586" i="1"/>
  <c r="R586" i="1"/>
  <c r="D587" i="1"/>
  <c r="F587" i="1"/>
  <c r="J587" i="1"/>
  <c r="K587" i="1"/>
  <c r="L587" i="1"/>
  <c r="P587" i="1"/>
  <c r="Q587" i="1"/>
  <c r="R587" i="1"/>
  <c r="B588" i="1"/>
  <c r="D588" i="1"/>
  <c r="F588" i="1"/>
  <c r="J588" i="1"/>
  <c r="K588" i="1"/>
  <c r="L588" i="1"/>
  <c r="M588" i="1"/>
  <c r="O588" i="1"/>
  <c r="P588" i="1"/>
  <c r="Q588" i="1"/>
  <c r="R588" i="1"/>
  <c r="D589" i="1"/>
  <c r="F589" i="1"/>
  <c r="J589" i="1"/>
  <c r="K589" i="1"/>
  <c r="L589" i="1"/>
  <c r="P589" i="1"/>
  <c r="Q589" i="1"/>
  <c r="R589" i="1"/>
  <c r="B590" i="1"/>
  <c r="D590" i="1"/>
  <c r="F590" i="1"/>
  <c r="J590" i="1"/>
  <c r="K590" i="1"/>
  <c r="L590" i="1"/>
  <c r="M590" i="1"/>
  <c r="N590" i="1"/>
  <c r="O590" i="1"/>
  <c r="P590" i="1"/>
  <c r="Q590" i="1"/>
  <c r="R590" i="1"/>
  <c r="D591" i="1"/>
  <c r="F591" i="1"/>
  <c r="J591" i="1"/>
  <c r="K591" i="1"/>
  <c r="L591" i="1"/>
  <c r="P591" i="1"/>
  <c r="Q591" i="1"/>
  <c r="R591" i="1"/>
  <c r="D592" i="1"/>
  <c r="F592" i="1"/>
  <c r="J592" i="1"/>
  <c r="K592" i="1"/>
  <c r="L592" i="1"/>
  <c r="P592" i="1"/>
  <c r="Q592" i="1"/>
  <c r="R592" i="1"/>
  <c r="D593" i="1"/>
  <c r="F593" i="1"/>
  <c r="J593" i="1"/>
  <c r="K593" i="1"/>
  <c r="L593" i="1"/>
  <c r="N593" i="1"/>
  <c r="P593" i="1"/>
  <c r="Q593" i="1"/>
  <c r="R593" i="1"/>
  <c r="D594" i="1"/>
  <c r="F594" i="1"/>
  <c r="J594" i="1"/>
  <c r="K594" i="1"/>
  <c r="L594" i="1"/>
  <c r="N594" i="1"/>
  <c r="P594" i="1"/>
  <c r="Q594" i="1"/>
  <c r="R594" i="1"/>
  <c r="D595" i="1"/>
  <c r="F595" i="1"/>
  <c r="J595" i="1"/>
  <c r="K595" i="1"/>
  <c r="L595" i="1"/>
  <c r="P595" i="1"/>
  <c r="Q595" i="1"/>
  <c r="R595" i="1"/>
  <c r="B596" i="1"/>
  <c r="D596" i="1"/>
  <c r="F596" i="1"/>
  <c r="J596" i="1"/>
  <c r="K596" i="1"/>
  <c r="L596" i="1"/>
  <c r="P596" i="1"/>
  <c r="Q596" i="1"/>
  <c r="R596" i="1"/>
  <c r="D597" i="1"/>
  <c r="F597" i="1"/>
  <c r="J597" i="1"/>
  <c r="K597" i="1"/>
  <c r="L597" i="1"/>
  <c r="P597" i="1"/>
  <c r="Q597" i="1"/>
  <c r="R597" i="1"/>
  <c r="D598" i="1"/>
  <c r="F598" i="1"/>
  <c r="J598" i="1"/>
  <c r="K598" i="1"/>
  <c r="L598" i="1"/>
  <c r="P598" i="1"/>
  <c r="Q598" i="1"/>
  <c r="R598" i="1"/>
  <c r="B599" i="1"/>
  <c r="D599" i="1"/>
  <c r="F599" i="1"/>
  <c r="J599" i="1"/>
  <c r="K599" i="1"/>
  <c r="L599" i="1"/>
  <c r="P599" i="1"/>
  <c r="Q599" i="1"/>
  <c r="R599" i="1"/>
  <c r="D600" i="1"/>
  <c r="F600" i="1"/>
  <c r="J600" i="1"/>
  <c r="K600" i="1"/>
  <c r="L600" i="1"/>
  <c r="P600" i="1"/>
  <c r="Q600" i="1"/>
  <c r="R600" i="1"/>
  <c r="D601" i="1"/>
  <c r="F601" i="1"/>
  <c r="J601" i="1"/>
  <c r="K601" i="1"/>
  <c r="L601" i="1"/>
  <c r="P601" i="1"/>
  <c r="Q601" i="1"/>
  <c r="R601" i="1"/>
  <c r="B602" i="1"/>
  <c r="D602" i="1"/>
  <c r="F602" i="1"/>
  <c r="J602" i="1"/>
  <c r="K602" i="1"/>
  <c r="L602" i="1"/>
  <c r="N602" i="1"/>
  <c r="P602" i="1"/>
  <c r="Q602" i="1"/>
  <c r="R602" i="1"/>
  <c r="D603" i="1"/>
  <c r="F603" i="1"/>
  <c r="J603" i="1"/>
  <c r="K603" i="1"/>
  <c r="L603" i="1"/>
  <c r="P603" i="1"/>
  <c r="Q603" i="1"/>
  <c r="R603" i="1"/>
  <c r="D604" i="1"/>
  <c r="F604" i="1"/>
  <c r="J604" i="1"/>
  <c r="K604" i="1"/>
  <c r="L604" i="1"/>
  <c r="P604" i="1"/>
  <c r="Q604" i="1"/>
  <c r="R604" i="1"/>
  <c r="D605" i="1"/>
  <c r="F605" i="1"/>
  <c r="J605" i="1"/>
  <c r="K605" i="1"/>
  <c r="L605" i="1"/>
  <c r="P605" i="1"/>
  <c r="Q605" i="1"/>
  <c r="R605" i="1"/>
  <c r="D606" i="1"/>
  <c r="F606" i="1"/>
  <c r="J606" i="1"/>
  <c r="K606" i="1"/>
  <c r="L606" i="1"/>
  <c r="P606" i="1"/>
  <c r="Q606" i="1"/>
  <c r="R606" i="1"/>
  <c r="D607" i="1"/>
  <c r="F607" i="1"/>
  <c r="J607" i="1"/>
  <c r="K607" i="1"/>
  <c r="L607" i="1"/>
  <c r="M607" i="1"/>
  <c r="P607" i="1"/>
  <c r="Q607" i="1"/>
  <c r="R607" i="1"/>
  <c r="D608" i="1"/>
  <c r="F608" i="1"/>
  <c r="J608" i="1"/>
  <c r="K608" i="1"/>
  <c r="L608" i="1"/>
  <c r="P608" i="1"/>
  <c r="Q608" i="1"/>
  <c r="R608" i="1"/>
  <c r="D609" i="1"/>
  <c r="F609" i="1"/>
  <c r="J609" i="1"/>
  <c r="K609" i="1"/>
  <c r="L609" i="1"/>
  <c r="P609" i="1"/>
  <c r="Q609" i="1"/>
  <c r="R609" i="1"/>
  <c r="B610" i="1"/>
  <c r="D610" i="1"/>
  <c r="F610" i="1"/>
  <c r="J610" i="1"/>
  <c r="K610" i="1"/>
  <c r="L610" i="1"/>
  <c r="N610" i="1"/>
  <c r="P610" i="1"/>
  <c r="Q610" i="1"/>
  <c r="R610" i="1"/>
  <c r="D611" i="1"/>
  <c r="F611" i="1"/>
  <c r="J611" i="1"/>
  <c r="K611" i="1"/>
  <c r="L611" i="1"/>
  <c r="P611" i="1"/>
  <c r="Q611" i="1"/>
  <c r="R611" i="1"/>
  <c r="D612" i="1"/>
  <c r="F612" i="1"/>
  <c r="J612" i="1"/>
  <c r="K612" i="1"/>
  <c r="L612" i="1"/>
  <c r="P612" i="1"/>
  <c r="Q612" i="1"/>
  <c r="R612" i="1"/>
  <c r="D613" i="1"/>
  <c r="F613" i="1"/>
  <c r="J613" i="1"/>
  <c r="K613" i="1"/>
  <c r="L613" i="1"/>
  <c r="M613" i="1"/>
  <c r="N613" i="1"/>
  <c r="P613" i="1"/>
  <c r="Q613" i="1"/>
  <c r="R613" i="1"/>
  <c r="D614" i="1"/>
  <c r="F614" i="1"/>
  <c r="J614" i="1"/>
  <c r="K614" i="1"/>
  <c r="L614" i="1"/>
  <c r="P614" i="1"/>
  <c r="Q614" i="1"/>
  <c r="R614" i="1"/>
  <c r="D615" i="1"/>
  <c r="F615" i="1"/>
  <c r="J615" i="1"/>
  <c r="K615" i="1"/>
  <c r="L615" i="1"/>
  <c r="P615" i="1"/>
  <c r="Q615" i="1"/>
  <c r="R615" i="1"/>
  <c r="D616" i="1"/>
  <c r="F616" i="1"/>
  <c r="J616" i="1"/>
  <c r="K616" i="1"/>
  <c r="L616" i="1"/>
  <c r="P616" i="1"/>
  <c r="Q616" i="1"/>
  <c r="R616" i="1"/>
  <c r="D617" i="1"/>
  <c r="F617" i="1"/>
  <c r="J617" i="1"/>
  <c r="K617" i="1"/>
  <c r="L617" i="1"/>
  <c r="P617" i="1"/>
  <c r="Q617" i="1"/>
  <c r="R617" i="1"/>
  <c r="B618" i="1"/>
  <c r="D618" i="1"/>
  <c r="F618" i="1"/>
  <c r="J618" i="1"/>
  <c r="K618" i="1"/>
  <c r="L618" i="1"/>
  <c r="N618" i="1"/>
  <c r="O618" i="1"/>
  <c r="P618" i="1"/>
  <c r="Q618" i="1"/>
  <c r="R618" i="1"/>
  <c r="D619" i="1"/>
  <c r="F619" i="1"/>
  <c r="J619" i="1"/>
  <c r="K619" i="1"/>
  <c r="L619" i="1"/>
  <c r="P619" i="1"/>
  <c r="Q619" i="1"/>
  <c r="R619" i="1"/>
  <c r="B620" i="1"/>
  <c r="D620" i="1"/>
  <c r="F620" i="1"/>
  <c r="J620" i="1"/>
  <c r="K620" i="1"/>
  <c r="L620" i="1"/>
  <c r="M620" i="1"/>
  <c r="P620" i="1"/>
  <c r="Q620" i="1"/>
  <c r="R620" i="1"/>
  <c r="D621" i="1"/>
  <c r="F621" i="1"/>
  <c r="J621" i="1"/>
  <c r="K621" i="1"/>
  <c r="L621" i="1"/>
  <c r="P621" i="1"/>
  <c r="Q621" i="1"/>
  <c r="R621" i="1"/>
  <c r="B622" i="1"/>
  <c r="D622" i="1"/>
  <c r="F622" i="1"/>
  <c r="J622" i="1"/>
  <c r="K622" i="1"/>
  <c r="L622" i="1"/>
  <c r="M622" i="1"/>
  <c r="O622" i="1"/>
  <c r="P622" i="1"/>
  <c r="Q622" i="1"/>
  <c r="R622" i="1"/>
  <c r="D623" i="1"/>
  <c r="F623" i="1"/>
  <c r="J623" i="1"/>
  <c r="K623" i="1"/>
  <c r="L623" i="1"/>
  <c r="P623" i="1"/>
  <c r="Q623" i="1"/>
  <c r="R623" i="1"/>
  <c r="D624" i="1"/>
  <c r="F624" i="1"/>
  <c r="J624" i="1"/>
  <c r="K624" i="1"/>
  <c r="L624" i="1"/>
  <c r="P624" i="1"/>
  <c r="Q624" i="1"/>
  <c r="R624" i="1"/>
  <c r="D625" i="1"/>
  <c r="F625" i="1"/>
  <c r="J625" i="1"/>
  <c r="K625" i="1"/>
  <c r="L625" i="1"/>
  <c r="P625" i="1"/>
  <c r="Q625" i="1"/>
  <c r="R625" i="1"/>
  <c r="D626" i="1"/>
  <c r="F626" i="1"/>
  <c r="J626" i="1"/>
  <c r="K626" i="1"/>
  <c r="L626" i="1"/>
  <c r="N626" i="1"/>
  <c r="O626" i="1"/>
  <c r="P626" i="1"/>
  <c r="Q626" i="1"/>
  <c r="R626" i="1"/>
  <c r="D627" i="1"/>
  <c r="F627" i="1"/>
  <c r="J627" i="1"/>
  <c r="K627" i="1"/>
  <c r="L627" i="1"/>
  <c r="P627" i="1"/>
  <c r="Q627" i="1"/>
  <c r="R627" i="1"/>
  <c r="B628" i="1"/>
  <c r="D628" i="1"/>
  <c r="F628" i="1"/>
  <c r="J628" i="1"/>
  <c r="K628" i="1"/>
  <c r="L628" i="1"/>
  <c r="P628" i="1"/>
  <c r="Q628" i="1"/>
  <c r="R628" i="1"/>
  <c r="D629" i="1"/>
  <c r="F629" i="1"/>
  <c r="J629" i="1"/>
  <c r="K629" i="1"/>
  <c r="L629" i="1"/>
  <c r="P629" i="1"/>
  <c r="Q629" i="1"/>
  <c r="R629" i="1"/>
  <c r="D630" i="1"/>
  <c r="F630" i="1"/>
  <c r="J630" i="1"/>
  <c r="K630" i="1"/>
  <c r="L630" i="1"/>
  <c r="P630" i="1"/>
  <c r="Q630" i="1"/>
  <c r="R630" i="1"/>
  <c r="D631" i="1"/>
  <c r="F631" i="1"/>
  <c r="J631" i="1"/>
  <c r="K631" i="1"/>
  <c r="L631" i="1"/>
  <c r="P631" i="1"/>
  <c r="Q631" i="1"/>
  <c r="R631" i="1"/>
  <c r="D632" i="1"/>
  <c r="F632" i="1"/>
  <c r="J632" i="1"/>
  <c r="K632" i="1"/>
  <c r="L632" i="1"/>
  <c r="P632" i="1"/>
  <c r="Q632" i="1"/>
  <c r="R632" i="1"/>
  <c r="D633" i="1"/>
  <c r="F633" i="1"/>
  <c r="J633" i="1"/>
  <c r="K633" i="1"/>
  <c r="L633" i="1"/>
  <c r="P633" i="1"/>
  <c r="Q633" i="1"/>
  <c r="R633" i="1"/>
  <c r="B634" i="1"/>
  <c r="D634" i="1"/>
  <c r="F634" i="1"/>
  <c r="J634" i="1"/>
  <c r="K634" i="1"/>
  <c r="L634" i="1"/>
  <c r="N634" i="1"/>
  <c r="O634" i="1"/>
  <c r="P634" i="1"/>
  <c r="Q634" i="1"/>
  <c r="R634" i="1"/>
  <c r="D635" i="1"/>
  <c r="F635" i="1"/>
  <c r="J635" i="1"/>
  <c r="K635" i="1"/>
  <c r="L635" i="1"/>
  <c r="P635" i="1"/>
  <c r="Q635" i="1"/>
  <c r="R635" i="1"/>
  <c r="B636" i="1"/>
  <c r="D636" i="1"/>
  <c r="F636" i="1"/>
  <c r="J636" i="1"/>
  <c r="K636" i="1"/>
  <c r="L636" i="1"/>
  <c r="O636" i="1"/>
  <c r="P636" i="1"/>
  <c r="Q636" i="1"/>
  <c r="R636" i="1"/>
  <c r="D637" i="1"/>
  <c r="F637" i="1"/>
  <c r="J637" i="1"/>
  <c r="K637" i="1"/>
  <c r="L637" i="1"/>
  <c r="N637" i="1"/>
  <c r="P637" i="1"/>
  <c r="Q637" i="1"/>
  <c r="R637" i="1"/>
  <c r="D638" i="1"/>
  <c r="F638" i="1"/>
  <c r="J638" i="1"/>
  <c r="K638" i="1"/>
  <c r="L638" i="1"/>
  <c r="N638" i="1"/>
  <c r="P638" i="1"/>
  <c r="Q638" i="1"/>
  <c r="R638" i="1"/>
  <c r="D639" i="1"/>
  <c r="F639" i="1"/>
  <c r="J639" i="1"/>
  <c r="K639" i="1"/>
  <c r="L639" i="1"/>
  <c r="P639" i="1"/>
  <c r="Q639" i="1"/>
  <c r="R639" i="1"/>
  <c r="D640" i="1"/>
  <c r="F640" i="1"/>
  <c r="J640" i="1"/>
  <c r="K640" i="1"/>
  <c r="L640" i="1"/>
  <c r="P640" i="1"/>
  <c r="Q640" i="1"/>
  <c r="R640" i="1"/>
  <c r="B641" i="1"/>
  <c r="D641" i="1"/>
  <c r="F641" i="1"/>
  <c r="J641" i="1"/>
  <c r="K641" i="1"/>
  <c r="L641" i="1"/>
  <c r="P641" i="1"/>
  <c r="Q641" i="1"/>
  <c r="R641" i="1"/>
  <c r="B642" i="1"/>
  <c r="D642" i="1"/>
  <c r="F642" i="1"/>
  <c r="J642" i="1"/>
  <c r="K642" i="1"/>
  <c r="L642" i="1"/>
  <c r="M642" i="1"/>
  <c r="N642" i="1"/>
  <c r="O642" i="1"/>
  <c r="P642" i="1"/>
  <c r="Q642" i="1"/>
  <c r="R642" i="1"/>
  <c r="D643" i="1"/>
  <c r="F643" i="1"/>
  <c r="J643" i="1"/>
  <c r="K643" i="1"/>
  <c r="L643" i="1"/>
  <c r="P643" i="1"/>
  <c r="Q643" i="1"/>
  <c r="R643" i="1"/>
  <c r="D644" i="1"/>
  <c r="F644" i="1"/>
  <c r="J644" i="1"/>
  <c r="K644" i="1"/>
  <c r="L644" i="1"/>
  <c r="O644" i="1"/>
  <c r="P644" i="1"/>
  <c r="Q644" i="1"/>
  <c r="R644" i="1"/>
  <c r="D645" i="1"/>
  <c r="F645" i="1"/>
  <c r="J645" i="1"/>
  <c r="K645" i="1"/>
  <c r="L645" i="1"/>
  <c r="P645" i="1"/>
  <c r="Q645" i="1"/>
  <c r="R645" i="1"/>
  <c r="B646" i="1"/>
  <c r="D646" i="1"/>
  <c r="F646" i="1"/>
  <c r="J646" i="1"/>
  <c r="K646" i="1"/>
  <c r="L646" i="1"/>
  <c r="P646" i="1"/>
  <c r="Q646" i="1"/>
  <c r="R646" i="1"/>
  <c r="D647" i="1"/>
  <c r="F647" i="1"/>
  <c r="J647" i="1"/>
  <c r="K647" i="1"/>
  <c r="L647" i="1"/>
  <c r="M647" i="1"/>
  <c r="N647" i="1"/>
  <c r="P647" i="1"/>
  <c r="Q647" i="1"/>
  <c r="R647" i="1"/>
  <c r="D648" i="1"/>
  <c r="F648" i="1"/>
  <c r="J648" i="1"/>
  <c r="K648" i="1"/>
  <c r="L648" i="1"/>
  <c r="P648" i="1"/>
  <c r="Q648" i="1"/>
  <c r="R648" i="1"/>
  <c r="D649" i="1"/>
  <c r="F649" i="1"/>
  <c r="J649" i="1"/>
  <c r="K649" i="1"/>
  <c r="L649" i="1"/>
  <c r="P649" i="1"/>
  <c r="Q649" i="1"/>
  <c r="R649" i="1"/>
  <c r="B650" i="1"/>
  <c r="D650" i="1"/>
  <c r="F650" i="1"/>
  <c r="J650" i="1"/>
  <c r="K650" i="1"/>
  <c r="L650" i="1"/>
  <c r="M650" i="1"/>
  <c r="N650" i="1"/>
  <c r="O650" i="1"/>
  <c r="P650" i="1"/>
  <c r="Q650" i="1"/>
  <c r="R650" i="1"/>
  <c r="D651" i="1"/>
  <c r="F651" i="1"/>
  <c r="J651" i="1"/>
  <c r="K651" i="1"/>
  <c r="L651" i="1"/>
  <c r="P651" i="1"/>
  <c r="Q651" i="1"/>
  <c r="R651" i="1"/>
  <c r="B652" i="1"/>
  <c r="D652" i="1"/>
  <c r="J652" i="1"/>
  <c r="K652" i="1"/>
  <c r="L652" i="1"/>
  <c r="P652" i="1"/>
  <c r="Q652" i="1"/>
  <c r="R652" i="1"/>
  <c r="B653" i="1"/>
  <c r="D653" i="1"/>
  <c r="F653" i="1"/>
  <c r="J653" i="1"/>
  <c r="K653" i="1"/>
  <c r="L653" i="1"/>
  <c r="O653" i="1"/>
  <c r="P653" i="1"/>
  <c r="Q653" i="1"/>
  <c r="R653" i="1"/>
  <c r="D654" i="1"/>
  <c r="F654" i="1"/>
  <c r="J654" i="1"/>
  <c r="K654" i="1"/>
  <c r="L654" i="1"/>
  <c r="P654" i="1"/>
  <c r="Q654" i="1"/>
  <c r="R654" i="1"/>
  <c r="D655" i="1"/>
  <c r="F655" i="1"/>
  <c r="J655" i="1"/>
  <c r="K655" i="1"/>
  <c r="L655" i="1"/>
  <c r="P655" i="1"/>
  <c r="Q655" i="1"/>
  <c r="R655" i="1"/>
  <c r="D656" i="1"/>
  <c r="F656" i="1"/>
  <c r="J656" i="1"/>
  <c r="K656" i="1"/>
  <c r="L656" i="1"/>
  <c r="P656" i="1"/>
  <c r="Q656" i="1"/>
  <c r="R656" i="1"/>
  <c r="D657" i="1"/>
  <c r="F657" i="1"/>
  <c r="J657" i="1"/>
  <c r="K657" i="1"/>
  <c r="L657" i="1"/>
  <c r="P657" i="1"/>
  <c r="Q657" i="1"/>
  <c r="R657" i="1"/>
  <c r="B658" i="1"/>
  <c r="D658" i="1"/>
  <c r="F658" i="1"/>
  <c r="J658" i="1"/>
  <c r="K658" i="1"/>
  <c r="L658" i="1"/>
  <c r="M658" i="1"/>
  <c r="O658" i="1"/>
  <c r="P658" i="1"/>
  <c r="Q658" i="1"/>
  <c r="R658" i="1"/>
  <c r="D659" i="1"/>
  <c r="F659" i="1"/>
  <c r="J659" i="1"/>
  <c r="K659" i="1"/>
  <c r="L659" i="1"/>
  <c r="P659" i="1"/>
  <c r="Q659" i="1"/>
  <c r="R659" i="1"/>
  <c r="D660" i="1"/>
  <c r="F660" i="1"/>
  <c r="J660" i="1"/>
  <c r="K660" i="1"/>
  <c r="L660" i="1"/>
  <c r="N660" i="1"/>
  <c r="P660" i="1"/>
  <c r="Q660" i="1"/>
  <c r="R660" i="1"/>
  <c r="D661" i="1"/>
  <c r="F661" i="1"/>
  <c r="J661" i="1"/>
  <c r="K661" i="1"/>
  <c r="L661" i="1"/>
  <c r="M661" i="1"/>
  <c r="P661" i="1"/>
  <c r="Q661" i="1"/>
  <c r="R661" i="1"/>
  <c r="B662" i="1"/>
  <c r="D662" i="1"/>
  <c r="F662" i="1"/>
  <c r="J662" i="1"/>
  <c r="K662" i="1"/>
  <c r="L662" i="1"/>
  <c r="N662" i="1"/>
  <c r="O662" i="1"/>
  <c r="P662" i="1"/>
  <c r="Q662" i="1"/>
  <c r="R662" i="1"/>
  <c r="D663" i="1"/>
  <c r="F663" i="1"/>
  <c r="J663" i="1"/>
  <c r="K663" i="1"/>
  <c r="L663" i="1"/>
  <c r="P663" i="1"/>
  <c r="Q663" i="1"/>
  <c r="R663" i="1"/>
  <c r="D664" i="1"/>
  <c r="F664" i="1"/>
  <c r="J664" i="1"/>
  <c r="K664" i="1"/>
  <c r="L664" i="1"/>
  <c r="P664" i="1"/>
  <c r="Q664" i="1"/>
  <c r="R664" i="1"/>
  <c r="D665" i="1"/>
  <c r="F665" i="1"/>
  <c r="J665" i="1"/>
  <c r="K665" i="1"/>
  <c r="L665" i="1"/>
  <c r="P665" i="1"/>
  <c r="Q665" i="1"/>
  <c r="R665" i="1"/>
  <c r="B666" i="1"/>
  <c r="D666" i="1"/>
  <c r="F666" i="1"/>
  <c r="J666" i="1"/>
  <c r="K666" i="1"/>
  <c r="L666" i="1"/>
  <c r="M666" i="1"/>
  <c r="N666" i="1"/>
  <c r="O666" i="1"/>
  <c r="P666" i="1"/>
  <c r="Q666" i="1"/>
  <c r="R666" i="1"/>
  <c r="D667" i="1"/>
  <c r="F667" i="1"/>
  <c r="J667" i="1"/>
  <c r="K667" i="1"/>
  <c r="L667" i="1"/>
  <c r="P667" i="1"/>
  <c r="Q667" i="1"/>
  <c r="R667" i="1"/>
  <c r="B668" i="1"/>
  <c r="D668" i="1"/>
  <c r="F668" i="1"/>
  <c r="J668" i="1"/>
  <c r="K668" i="1"/>
  <c r="L668" i="1"/>
  <c r="O668" i="1"/>
  <c r="P668" i="1"/>
  <c r="Q668" i="1"/>
  <c r="R668" i="1"/>
  <c r="D669" i="1"/>
  <c r="F669" i="1"/>
  <c r="J669" i="1"/>
  <c r="K669" i="1"/>
  <c r="L669" i="1"/>
  <c r="P669" i="1"/>
  <c r="Q669" i="1"/>
  <c r="R669" i="1"/>
  <c r="B670" i="1"/>
  <c r="D670" i="1"/>
  <c r="F670" i="1"/>
  <c r="J670" i="1"/>
  <c r="K670" i="1"/>
  <c r="L670" i="1"/>
  <c r="N670" i="1"/>
  <c r="O670" i="1"/>
  <c r="P670" i="1"/>
  <c r="Q670" i="1"/>
  <c r="R670" i="1"/>
  <c r="D671" i="1"/>
  <c r="F671" i="1"/>
  <c r="J671" i="1"/>
  <c r="K671" i="1"/>
  <c r="L671" i="1"/>
  <c r="P671" i="1"/>
  <c r="Q671" i="1"/>
  <c r="R671" i="1"/>
  <c r="D672" i="1"/>
  <c r="F672" i="1"/>
  <c r="J672" i="1"/>
  <c r="K672" i="1"/>
  <c r="L672" i="1"/>
  <c r="P672" i="1"/>
  <c r="Q672" i="1"/>
  <c r="R672" i="1"/>
  <c r="D673" i="1"/>
  <c r="F673" i="1"/>
  <c r="J673" i="1"/>
  <c r="K673" i="1"/>
  <c r="L673" i="1"/>
  <c r="P673" i="1"/>
  <c r="Q673" i="1"/>
  <c r="R673" i="1"/>
  <c r="B674" i="1"/>
  <c r="D674" i="1"/>
  <c r="F674" i="1"/>
  <c r="J674" i="1"/>
  <c r="K674" i="1"/>
  <c r="L674" i="1"/>
  <c r="M674" i="1"/>
  <c r="N674" i="1"/>
  <c r="O674" i="1"/>
  <c r="P674" i="1"/>
  <c r="Q674" i="1"/>
  <c r="R674" i="1"/>
  <c r="B675" i="1"/>
  <c r="D675" i="1"/>
  <c r="F675" i="1"/>
  <c r="J675" i="1"/>
  <c r="K675" i="1"/>
  <c r="L675" i="1"/>
  <c r="P675" i="1"/>
  <c r="Q675" i="1"/>
  <c r="R675" i="1"/>
  <c r="B676" i="1"/>
  <c r="D676" i="1"/>
  <c r="F676" i="1"/>
  <c r="J676" i="1"/>
  <c r="K676" i="1"/>
  <c r="L676" i="1"/>
  <c r="M676" i="1"/>
  <c r="O676" i="1"/>
  <c r="P676" i="1"/>
  <c r="Q676" i="1"/>
  <c r="R676" i="1"/>
  <c r="D677" i="1"/>
  <c r="F677" i="1"/>
  <c r="J677" i="1"/>
  <c r="K677" i="1"/>
  <c r="L677" i="1"/>
  <c r="P677" i="1"/>
  <c r="Q677" i="1"/>
  <c r="R677" i="1"/>
  <c r="D678" i="1"/>
  <c r="F678" i="1"/>
  <c r="J678" i="1"/>
  <c r="K678" i="1"/>
  <c r="L678" i="1"/>
  <c r="P678" i="1"/>
  <c r="Q678" i="1"/>
  <c r="R678" i="1"/>
  <c r="D679" i="1"/>
  <c r="F679" i="1"/>
  <c r="J679" i="1"/>
  <c r="K679" i="1"/>
  <c r="L679" i="1"/>
  <c r="P679" i="1"/>
  <c r="Q679" i="1"/>
  <c r="R679" i="1"/>
  <c r="D680" i="1"/>
  <c r="F680" i="1"/>
  <c r="J680" i="1"/>
  <c r="K680" i="1"/>
  <c r="L680" i="1"/>
  <c r="P680" i="1"/>
  <c r="Q680" i="1"/>
  <c r="R680" i="1"/>
  <c r="D681" i="1"/>
  <c r="F681" i="1"/>
  <c r="J681" i="1"/>
  <c r="K681" i="1"/>
  <c r="L681" i="1"/>
  <c r="N681" i="1"/>
  <c r="P681" i="1"/>
  <c r="Q681" i="1"/>
  <c r="R681" i="1"/>
  <c r="D682" i="1"/>
  <c r="F682" i="1"/>
  <c r="J682" i="1"/>
  <c r="K682" i="1"/>
  <c r="L682" i="1"/>
  <c r="M682" i="1"/>
  <c r="N682" i="1"/>
  <c r="P682" i="1"/>
  <c r="Q682" i="1"/>
  <c r="R682" i="1"/>
  <c r="D683" i="1"/>
  <c r="F683" i="1"/>
  <c r="J683" i="1"/>
  <c r="K683" i="1"/>
  <c r="L683" i="1"/>
  <c r="P683" i="1"/>
  <c r="Q683" i="1"/>
  <c r="R683" i="1"/>
  <c r="B684" i="1"/>
  <c r="D684" i="1"/>
  <c r="F684" i="1"/>
  <c r="J684" i="1"/>
  <c r="K684" i="1"/>
  <c r="L684" i="1"/>
  <c r="M684" i="1"/>
  <c r="N684" i="1"/>
  <c r="O684" i="1"/>
  <c r="P684" i="1"/>
  <c r="Q684" i="1"/>
  <c r="R684" i="1"/>
  <c r="D685" i="1"/>
  <c r="F685" i="1"/>
  <c r="J685" i="1"/>
  <c r="K685" i="1"/>
  <c r="L685" i="1"/>
  <c r="O685" i="1"/>
  <c r="P685" i="1"/>
  <c r="Q685" i="1"/>
  <c r="R685" i="1"/>
  <c r="D686" i="1"/>
  <c r="F686" i="1"/>
  <c r="J686" i="1"/>
  <c r="K686" i="1"/>
  <c r="L686" i="1"/>
  <c r="P686" i="1"/>
  <c r="Q686" i="1"/>
  <c r="R686" i="1"/>
  <c r="B687" i="1"/>
  <c r="D687" i="1"/>
  <c r="F687" i="1"/>
  <c r="J687" i="1"/>
  <c r="K687" i="1"/>
  <c r="L687" i="1"/>
  <c r="P687" i="1"/>
  <c r="Q687" i="1"/>
  <c r="R687" i="1"/>
  <c r="D688" i="1"/>
  <c r="F688" i="1"/>
  <c r="J688" i="1"/>
  <c r="K688" i="1"/>
  <c r="L688" i="1"/>
  <c r="P688" i="1"/>
  <c r="Q688" i="1"/>
  <c r="R688" i="1"/>
  <c r="D689" i="1"/>
  <c r="F689" i="1"/>
  <c r="J689" i="1"/>
  <c r="K689" i="1"/>
  <c r="L689" i="1"/>
  <c r="N689" i="1"/>
  <c r="P689" i="1"/>
  <c r="Q689" i="1"/>
  <c r="R689" i="1"/>
  <c r="B690" i="1"/>
  <c r="D690" i="1"/>
  <c r="F690" i="1"/>
  <c r="J690" i="1"/>
  <c r="K690" i="1"/>
  <c r="L690" i="1"/>
  <c r="M690" i="1"/>
  <c r="N690" i="1"/>
  <c r="O690" i="1"/>
  <c r="P690" i="1"/>
  <c r="Q690" i="1"/>
  <c r="R690" i="1"/>
  <c r="D691" i="1"/>
  <c r="F691" i="1"/>
  <c r="J691" i="1"/>
  <c r="K691" i="1"/>
  <c r="L691" i="1"/>
  <c r="O691" i="1"/>
  <c r="P691" i="1"/>
  <c r="Q691" i="1"/>
  <c r="R691" i="1"/>
  <c r="B692" i="1"/>
  <c r="D692" i="1"/>
  <c r="F692" i="1"/>
  <c r="J692" i="1"/>
  <c r="K692" i="1"/>
  <c r="L692" i="1"/>
  <c r="N692" i="1"/>
  <c r="O692" i="1"/>
  <c r="P692" i="1"/>
  <c r="Q692" i="1"/>
  <c r="R692" i="1"/>
  <c r="D693" i="1"/>
  <c r="F693" i="1"/>
  <c r="J693" i="1"/>
  <c r="K693" i="1"/>
  <c r="L693" i="1"/>
  <c r="P693" i="1"/>
  <c r="Q693" i="1"/>
  <c r="R693" i="1"/>
  <c r="D694" i="1"/>
  <c r="F694" i="1"/>
  <c r="J694" i="1"/>
  <c r="K694" i="1"/>
  <c r="L694" i="1"/>
  <c r="M694" i="1"/>
  <c r="N694" i="1"/>
  <c r="P694" i="1"/>
  <c r="Q694" i="1"/>
  <c r="R694" i="1"/>
  <c r="D695" i="1"/>
  <c r="F695" i="1"/>
  <c r="J695" i="1"/>
  <c r="K695" i="1"/>
  <c r="L695" i="1"/>
  <c r="P695" i="1"/>
  <c r="Q695" i="1"/>
  <c r="R695" i="1"/>
  <c r="D696" i="1"/>
  <c r="F696" i="1"/>
  <c r="J696" i="1"/>
  <c r="K696" i="1"/>
  <c r="L696" i="1"/>
  <c r="P696" i="1"/>
  <c r="Q696" i="1"/>
  <c r="R696" i="1"/>
  <c r="D697" i="1"/>
  <c r="F697" i="1"/>
  <c r="J697" i="1"/>
  <c r="K697" i="1"/>
  <c r="L697" i="1"/>
  <c r="P697" i="1"/>
  <c r="Q697" i="1"/>
  <c r="R697" i="1"/>
  <c r="B698" i="1"/>
  <c r="D698" i="1"/>
  <c r="F698" i="1"/>
  <c r="J698" i="1"/>
  <c r="K698" i="1"/>
  <c r="L698" i="1"/>
  <c r="M698" i="1"/>
  <c r="O698" i="1"/>
  <c r="P698" i="1"/>
  <c r="Q698" i="1"/>
  <c r="R698" i="1"/>
  <c r="D699" i="1"/>
  <c r="F699" i="1"/>
  <c r="J699" i="1"/>
  <c r="K699" i="1"/>
  <c r="L699" i="1"/>
  <c r="P699" i="1"/>
  <c r="Q699" i="1"/>
  <c r="R699" i="1"/>
  <c r="B700" i="1"/>
  <c r="D700" i="1"/>
  <c r="F700" i="1"/>
  <c r="J700" i="1"/>
  <c r="K700" i="1"/>
  <c r="L700" i="1"/>
  <c r="M700" i="1"/>
  <c r="N700" i="1"/>
  <c r="O700" i="1"/>
  <c r="P700" i="1"/>
  <c r="Q700" i="1"/>
  <c r="R700" i="1"/>
  <c r="D701" i="1"/>
  <c r="F701" i="1"/>
  <c r="J701" i="1"/>
  <c r="K701" i="1"/>
  <c r="L701" i="1"/>
  <c r="M701" i="1"/>
  <c r="P701" i="1"/>
  <c r="Q701" i="1"/>
  <c r="R701" i="1"/>
  <c r="B702" i="1"/>
  <c r="D702" i="1"/>
  <c r="F702" i="1"/>
  <c r="J702" i="1"/>
  <c r="K702" i="1"/>
  <c r="L702" i="1"/>
  <c r="O702" i="1"/>
  <c r="P702" i="1"/>
  <c r="Q702" i="1"/>
  <c r="R702" i="1"/>
  <c r="D703" i="1"/>
  <c r="F703" i="1"/>
  <c r="J703" i="1"/>
  <c r="K703" i="1"/>
  <c r="L703" i="1"/>
  <c r="M703" i="1"/>
  <c r="P703" i="1"/>
  <c r="Q703" i="1"/>
  <c r="R703" i="1"/>
  <c r="D704" i="1"/>
  <c r="F704" i="1"/>
  <c r="J704" i="1"/>
  <c r="K704" i="1"/>
  <c r="L704" i="1"/>
  <c r="P704" i="1"/>
  <c r="Q704" i="1"/>
  <c r="R704" i="1"/>
  <c r="D705" i="1"/>
  <c r="F705" i="1"/>
  <c r="J705" i="1"/>
  <c r="K705" i="1"/>
  <c r="L705" i="1"/>
  <c r="P705" i="1"/>
  <c r="Q705" i="1"/>
  <c r="R705" i="1"/>
  <c r="D706" i="1"/>
  <c r="F706" i="1"/>
  <c r="J706" i="1"/>
  <c r="K706" i="1"/>
  <c r="L706" i="1"/>
  <c r="O706" i="1"/>
  <c r="P706" i="1"/>
  <c r="Q706" i="1"/>
  <c r="R706" i="1"/>
  <c r="D707" i="1"/>
  <c r="F707" i="1"/>
  <c r="J707" i="1"/>
  <c r="K707" i="1"/>
  <c r="L707" i="1"/>
  <c r="P707" i="1"/>
  <c r="Q707" i="1"/>
  <c r="R707" i="1"/>
  <c r="D708" i="1"/>
  <c r="F708" i="1"/>
  <c r="J708" i="1"/>
  <c r="K708" i="1"/>
  <c r="L708" i="1"/>
  <c r="M708" i="1"/>
  <c r="P708" i="1"/>
  <c r="Q708" i="1"/>
  <c r="R708" i="1"/>
  <c r="B709" i="1"/>
  <c r="D709" i="1"/>
  <c r="F709" i="1"/>
  <c r="J709" i="1"/>
  <c r="K709" i="1"/>
  <c r="L709" i="1"/>
  <c r="N709" i="1"/>
  <c r="O709" i="1"/>
  <c r="P709" i="1"/>
  <c r="Q709" i="1"/>
  <c r="R709" i="1"/>
  <c r="D710" i="1"/>
  <c r="F710" i="1"/>
  <c r="J710" i="1"/>
  <c r="K710" i="1"/>
  <c r="L710" i="1"/>
  <c r="P710" i="1"/>
  <c r="Q710" i="1"/>
  <c r="R710" i="1"/>
  <c r="D711" i="1"/>
  <c r="F711" i="1"/>
  <c r="J711" i="1"/>
  <c r="K711" i="1"/>
  <c r="L711" i="1"/>
  <c r="P711" i="1"/>
  <c r="Q711" i="1"/>
  <c r="R711" i="1"/>
  <c r="D712" i="1"/>
  <c r="F712" i="1"/>
  <c r="J712" i="1"/>
  <c r="K712" i="1"/>
  <c r="L712" i="1"/>
  <c r="P712" i="1"/>
  <c r="Q712" i="1"/>
  <c r="R712" i="1"/>
  <c r="D713" i="1"/>
  <c r="F713" i="1"/>
  <c r="J713" i="1"/>
  <c r="K713" i="1"/>
  <c r="L713" i="1"/>
  <c r="N713" i="1"/>
  <c r="P713" i="1"/>
  <c r="Q713" i="1"/>
  <c r="R713" i="1"/>
  <c r="B714" i="1"/>
  <c r="D714" i="1"/>
  <c r="F714" i="1"/>
  <c r="J714" i="1"/>
  <c r="K714" i="1"/>
  <c r="L714" i="1"/>
  <c r="O714" i="1"/>
  <c r="P714" i="1"/>
  <c r="Q714" i="1"/>
  <c r="R714" i="1"/>
  <c r="D715" i="1"/>
  <c r="F715" i="1"/>
  <c r="J715" i="1"/>
  <c r="K715" i="1"/>
  <c r="L715" i="1"/>
  <c r="P715" i="1"/>
  <c r="Q715" i="1"/>
  <c r="R715" i="1"/>
  <c r="B716" i="1"/>
  <c r="D716" i="1"/>
  <c r="F716" i="1"/>
  <c r="J716" i="1"/>
  <c r="K716" i="1"/>
  <c r="L716" i="1"/>
  <c r="M716" i="1"/>
  <c r="O716" i="1"/>
  <c r="P716" i="1"/>
  <c r="Q716" i="1"/>
  <c r="R716" i="1"/>
  <c r="D717" i="1"/>
  <c r="F717" i="1"/>
  <c r="J717" i="1"/>
  <c r="K717" i="1"/>
  <c r="L717" i="1"/>
  <c r="P717" i="1"/>
  <c r="Q717" i="1"/>
  <c r="R717" i="1"/>
  <c r="B718" i="1"/>
  <c r="D718" i="1"/>
  <c r="F718" i="1"/>
  <c r="J718" i="1"/>
  <c r="K718" i="1"/>
  <c r="L718" i="1"/>
  <c r="M718" i="1"/>
  <c r="N718" i="1"/>
  <c r="O718" i="1"/>
  <c r="P718" i="1"/>
  <c r="Q718" i="1"/>
  <c r="R718" i="1"/>
  <c r="D719" i="1"/>
  <c r="F719" i="1"/>
  <c r="J719" i="1"/>
  <c r="K719" i="1"/>
  <c r="L719" i="1"/>
  <c r="P719" i="1"/>
  <c r="Q719" i="1"/>
  <c r="R719" i="1"/>
  <c r="D720" i="1"/>
  <c r="F720" i="1"/>
  <c r="J720" i="1"/>
  <c r="K720" i="1"/>
  <c r="L720" i="1"/>
  <c r="P720" i="1"/>
  <c r="Q720" i="1"/>
  <c r="R720" i="1"/>
  <c r="B721" i="1"/>
  <c r="D721" i="1"/>
  <c r="F721" i="1"/>
  <c r="J721" i="1"/>
  <c r="K721" i="1"/>
  <c r="L721" i="1"/>
  <c r="N721" i="1"/>
  <c r="O721" i="1"/>
  <c r="P721" i="1"/>
  <c r="Q721" i="1"/>
  <c r="R721" i="1"/>
  <c r="B722" i="1"/>
  <c r="D722" i="1"/>
  <c r="F722" i="1"/>
  <c r="J722" i="1"/>
  <c r="K722" i="1"/>
  <c r="L722" i="1"/>
  <c r="O722" i="1"/>
  <c r="P722" i="1"/>
  <c r="Q722" i="1"/>
  <c r="R722" i="1"/>
  <c r="D723" i="1"/>
  <c r="F723" i="1"/>
  <c r="J723" i="1"/>
  <c r="K723" i="1"/>
  <c r="L723" i="1"/>
  <c r="P723" i="1"/>
  <c r="Q723" i="1"/>
  <c r="R723" i="1"/>
  <c r="B724" i="1"/>
  <c r="D724" i="1"/>
  <c r="F724" i="1"/>
  <c r="J724" i="1"/>
  <c r="K724" i="1"/>
  <c r="L724" i="1"/>
  <c r="M724" i="1"/>
  <c r="N724" i="1"/>
  <c r="O724" i="1"/>
  <c r="P724" i="1"/>
  <c r="Q724" i="1"/>
  <c r="R724" i="1"/>
  <c r="D725" i="1"/>
  <c r="F725" i="1"/>
  <c r="J725" i="1"/>
  <c r="K725" i="1"/>
  <c r="L725" i="1"/>
  <c r="M725" i="1"/>
  <c r="P725" i="1"/>
  <c r="Q725" i="1"/>
  <c r="R725" i="1"/>
  <c r="B726" i="1"/>
  <c r="D726" i="1"/>
  <c r="F726" i="1"/>
  <c r="J726" i="1"/>
  <c r="K726" i="1"/>
  <c r="L726" i="1"/>
  <c r="N726" i="1"/>
  <c r="O726" i="1"/>
  <c r="P726" i="1"/>
  <c r="Q726" i="1"/>
  <c r="R726" i="1"/>
  <c r="D727" i="1"/>
  <c r="F727" i="1"/>
  <c r="J727" i="1"/>
  <c r="K727" i="1"/>
  <c r="L727" i="1"/>
  <c r="P727" i="1"/>
  <c r="Q727" i="1"/>
  <c r="R727" i="1"/>
  <c r="D728" i="1"/>
  <c r="F728" i="1"/>
  <c r="J728" i="1"/>
  <c r="K728" i="1"/>
  <c r="L728" i="1"/>
  <c r="P728" i="1"/>
  <c r="Q728" i="1"/>
  <c r="R728" i="1"/>
  <c r="D729" i="1"/>
  <c r="F729" i="1"/>
  <c r="J729" i="1"/>
  <c r="K729" i="1"/>
  <c r="L729" i="1"/>
  <c r="P729" i="1"/>
  <c r="Q729" i="1"/>
  <c r="R729" i="1"/>
  <c r="D730" i="1"/>
  <c r="F730" i="1"/>
  <c r="J730" i="1"/>
  <c r="K730" i="1"/>
  <c r="L730" i="1"/>
  <c r="O730" i="1"/>
  <c r="P730" i="1"/>
  <c r="Q730" i="1"/>
  <c r="R730" i="1"/>
  <c r="D731" i="1"/>
  <c r="F731" i="1"/>
  <c r="J731" i="1"/>
  <c r="K731" i="1"/>
  <c r="L731" i="1"/>
  <c r="P731" i="1"/>
  <c r="Q731" i="1"/>
  <c r="R731" i="1"/>
  <c r="B732" i="1"/>
  <c r="D732" i="1"/>
  <c r="F732" i="1"/>
  <c r="J732" i="1"/>
  <c r="K732" i="1"/>
  <c r="L732" i="1"/>
  <c r="M732" i="1"/>
  <c r="N732" i="1"/>
  <c r="O732" i="1"/>
  <c r="P732" i="1"/>
  <c r="Q732" i="1"/>
  <c r="R732" i="1"/>
  <c r="B733" i="1"/>
  <c r="D733" i="1"/>
  <c r="F733" i="1"/>
  <c r="J733" i="1"/>
  <c r="K733" i="1"/>
  <c r="L733" i="1"/>
  <c r="P733" i="1"/>
  <c r="Q733" i="1"/>
  <c r="R733" i="1"/>
  <c r="D734" i="1"/>
  <c r="F734" i="1"/>
  <c r="J734" i="1"/>
  <c r="K734" i="1"/>
  <c r="L734" i="1"/>
  <c r="P734" i="1"/>
  <c r="Q734" i="1"/>
  <c r="R734" i="1"/>
  <c r="D735" i="1"/>
  <c r="F735" i="1"/>
  <c r="J735" i="1"/>
  <c r="K735" i="1"/>
  <c r="L735" i="1"/>
  <c r="P735" i="1"/>
  <c r="Q735" i="1"/>
  <c r="R735" i="1"/>
  <c r="D736" i="1"/>
  <c r="F736" i="1"/>
  <c r="J736" i="1"/>
  <c r="K736" i="1"/>
  <c r="L736" i="1"/>
  <c r="P736" i="1"/>
  <c r="Q736" i="1"/>
  <c r="R736" i="1"/>
  <c r="B737" i="1"/>
  <c r="D737" i="1"/>
  <c r="F737" i="1"/>
  <c r="J737" i="1"/>
  <c r="K737" i="1"/>
  <c r="L737" i="1"/>
  <c r="M737" i="1"/>
  <c r="O737" i="1"/>
  <c r="P737" i="1"/>
  <c r="Q737" i="1"/>
  <c r="R737" i="1"/>
  <c r="D738" i="1"/>
  <c r="F738" i="1"/>
  <c r="J738" i="1"/>
  <c r="K738" i="1"/>
  <c r="L738" i="1"/>
  <c r="P738" i="1"/>
  <c r="Q738" i="1"/>
  <c r="R738" i="1"/>
  <c r="B739" i="1"/>
  <c r="D739" i="1"/>
  <c r="F739" i="1"/>
  <c r="J739" i="1"/>
  <c r="K739" i="1"/>
  <c r="L739" i="1"/>
  <c r="P739" i="1"/>
  <c r="Q739" i="1"/>
  <c r="R739" i="1"/>
  <c r="B740" i="1"/>
  <c r="D740" i="1"/>
  <c r="F740" i="1"/>
  <c r="J740" i="1"/>
  <c r="K740" i="1"/>
  <c r="L740" i="1"/>
  <c r="N740" i="1"/>
  <c r="O740" i="1"/>
  <c r="P740" i="1"/>
  <c r="Q740" i="1"/>
  <c r="R740" i="1"/>
  <c r="D741" i="1"/>
  <c r="F741" i="1"/>
  <c r="J741" i="1"/>
  <c r="K741" i="1"/>
  <c r="L741" i="1"/>
  <c r="P741" i="1"/>
  <c r="Q741" i="1"/>
  <c r="R741" i="1"/>
  <c r="B742" i="1"/>
  <c r="D742" i="1"/>
  <c r="F742" i="1"/>
  <c r="J742" i="1"/>
  <c r="K742" i="1"/>
  <c r="L742" i="1"/>
  <c r="N742" i="1"/>
  <c r="O742" i="1"/>
  <c r="P742" i="1"/>
  <c r="Q742" i="1"/>
  <c r="R742" i="1"/>
  <c r="D743" i="1"/>
  <c r="F743" i="1"/>
  <c r="J743" i="1"/>
  <c r="K743" i="1"/>
  <c r="L743" i="1"/>
  <c r="M743" i="1"/>
  <c r="P743" i="1"/>
  <c r="Q743" i="1"/>
  <c r="R743" i="1"/>
  <c r="D744" i="1"/>
  <c r="F744" i="1"/>
  <c r="J744" i="1"/>
  <c r="K744" i="1"/>
  <c r="L744" i="1"/>
  <c r="P744" i="1"/>
  <c r="Q744" i="1"/>
  <c r="R744" i="1"/>
  <c r="B745" i="1"/>
  <c r="D745" i="1"/>
  <c r="F745" i="1"/>
  <c r="J745" i="1"/>
  <c r="K745" i="1"/>
  <c r="L745" i="1"/>
  <c r="P745" i="1"/>
  <c r="Q745" i="1"/>
  <c r="R745" i="1"/>
  <c r="D746" i="1"/>
  <c r="F746" i="1"/>
  <c r="J746" i="1"/>
  <c r="K746" i="1"/>
  <c r="L746" i="1"/>
  <c r="P746" i="1"/>
  <c r="Q746" i="1"/>
  <c r="R746" i="1"/>
  <c r="D747" i="1"/>
  <c r="F747" i="1"/>
  <c r="J747" i="1"/>
  <c r="K747" i="1"/>
  <c r="L747" i="1"/>
  <c r="N747" i="1"/>
  <c r="P747" i="1"/>
  <c r="Q747" i="1"/>
  <c r="R747" i="1"/>
  <c r="D748" i="1"/>
  <c r="F748" i="1"/>
  <c r="J748" i="1"/>
  <c r="K748" i="1"/>
  <c r="L748" i="1"/>
  <c r="M748" i="1"/>
  <c r="N748" i="1"/>
  <c r="P748" i="1"/>
  <c r="Q748" i="1"/>
  <c r="R748" i="1"/>
  <c r="D749" i="1"/>
  <c r="F749" i="1"/>
  <c r="J749" i="1"/>
  <c r="K749" i="1"/>
  <c r="L749" i="1"/>
  <c r="P749" i="1"/>
  <c r="Q749" i="1"/>
  <c r="R749" i="1"/>
  <c r="D750" i="1"/>
  <c r="F750" i="1"/>
  <c r="J750" i="1"/>
  <c r="K750" i="1"/>
  <c r="L750" i="1"/>
  <c r="M750" i="1"/>
  <c r="N750" i="1"/>
  <c r="P750" i="1"/>
  <c r="Q750" i="1"/>
  <c r="R750" i="1"/>
  <c r="D751" i="1"/>
  <c r="F751" i="1"/>
  <c r="J751" i="1"/>
  <c r="K751" i="1"/>
  <c r="L751" i="1"/>
  <c r="P751" i="1"/>
  <c r="Q751" i="1"/>
  <c r="R751" i="1"/>
  <c r="D752" i="1"/>
  <c r="F752" i="1"/>
  <c r="J752" i="1"/>
  <c r="K752" i="1"/>
  <c r="L752" i="1"/>
  <c r="P752" i="1"/>
  <c r="Q752" i="1"/>
  <c r="R752" i="1"/>
  <c r="D753" i="1"/>
  <c r="F753" i="1"/>
  <c r="J753" i="1"/>
  <c r="K753" i="1"/>
  <c r="L753" i="1"/>
  <c r="P753" i="1"/>
  <c r="Q753" i="1"/>
  <c r="R753" i="1"/>
  <c r="D754" i="1"/>
  <c r="F754" i="1"/>
  <c r="J754" i="1"/>
  <c r="K754" i="1"/>
  <c r="L754" i="1"/>
  <c r="P754" i="1"/>
  <c r="Q754" i="1"/>
  <c r="R754" i="1"/>
  <c r="D755" i="1"/>
  <c r="F755" i="1"/>
  <c r="J755" i="1"/>
  <c r="K755" i="1"/>
  <c r="L755" i="1"/>
  <c r="P755" i="1"/>
  <c r="Q755" i="1"/>
  <c r="R755" i="1"/>
  <c r="D756" i="1"/>
  <c r="F756" i="1"/>
  <c r="J756" i="1"/>
  <c r="K756" i="1"/>
  <c r="L756" i="1"/>
  <c r="M756" i="1"/>
  <c r="P756" i="1"/>
  <c r="Q756" i="1"/>
  <c r="R756" i="1"/>
  <c r="B757" i="1"/>
  <c r="D757" i="1"/>
  <c r="F757" i="1"/>
  <c r="J757" i="1"/>
  <c r="K757" i="1"/>
  <c r="L757" i="1"/>
  <c r="O757" i="1"/>
  <c r="P757" i="1"/>
  <c r="Q757" i="1"/>
  <c r="R757" i="1"/>
  <c r="B758" i="1"/>
  <c r="D758" i="1"/>
  <c r="F758" i="1"/>
  <c r="J758" i="1"/>
  <c r="K758" i="1"/>
  <c r="L758" i="1"/>
  <c r="O758" i="1"/>
  <c r="P758" i="1"/>
  <c r="Q758" i="1"/>
  <c r="R758" i="1"/>
  <c r="D759" i="1"/>
  <c r="F759" i="1"/>
  <c r="J759" i="1"/>
  <c r="K759" i="1"/>
  <c r="L759" i="1"/>
  <c r="M759" i="1"/>
  <c r="P759" i="1"/>
  <c r="Q759" i="1"/>
  <c r="R759" i="1"/>
  <c r="D760" i="1"/>
  <c r="F760" i="1"/>
  <c r="J760" i="1"/>
  <c r="K760" i="1"/>
  <c r="L760" i="1"/>
  <c r="P760" i="1"/>
  <c r="Q760" i="1"/>
  <c r="R760" i="1"/>
  <c r="B761" i="1"/>
  <c r="D761" i="1"/>
  <c r="F761" i="1"/>
  <c r="J761" i="1"/>
  <c r="K761" i="1"/>
  <c r="L761" i="1"/>
  <c r="P761" i="1"/>
  <c r="Q761" i="1"/>
  <c r="R761" i="1"/>
  <c r="D762" i="1"/>
  <c r="F762" i="1"/>
  <c r="J762" i="1"/>
  <c r="K762" i="1"/>
  <c r="L762" i="1"/>
  <c r="M762" i="1"/>
  <c r="P762" i="1"/>
  <c r="Q762" i="1"/>
  <c r="R762" i="1"/>
  <c r="D763" i="1"/>
  <c r="F763" i="1"/>
  <c r="J763" i="1"/>
  <c r="K763" i="1"/>
  <c r="L763" i="1"/>
  <c r="P763" i="1"/>
  <c r="Q763" i="1"/>
  <c r="R763" i="1"/>
  <c r="D764" i="1"/>
  <c r="F764" i="1"/>
  <c r="J764" i="1"/>
  <c r="K764" i="1"/>
  <c r="L764" i="1"/>
  <c r="M764" i="1"/>
  <c r="P764" i="1"/>
  <c r="Q764" i="1"/>
  <c r="R764" i="1"/>
  <c r="D765" i="1"/>
  <c r="F765" i="1"/>
  <c r="J765" i="1"/>
  <c r="K765" i="1"/>
  <c r="L765" i="1"/>
  <c r="P765" i="1"/>
  <c r="Q765" i="1"/>
  <c r="R765" i="1"/>
  <c r="D766" i="1"/>
  <c r="F766" i="1"/>
  <c r="J766" i="1"/>
  <c r="K766" i="1"/>
  <c r="L766" i="1"/>
  <c r="M766" i="1"/>
  <c r="N766" i="1"/>
  <c r="P766" i="1"/>
  <c r="Q766" i="1"/>
  <c r="R766" i="1"/>
  <c r="D767" i="1"/>
  <c r="F767" i="1"/>
  <c r="J767" i="1"/>
  <c r="K767" i="1"/>
  <c r="L767" i="1"/>
  <c r="P767" i="1"/>
  <c r="Q767" i="1"/>
  <c r="R767" i="1"/>
  <c r="D768" i="1"/>
  <c r="F768" i="1"/>
  <c r="J768" i="1"/>
  <c r="K768" i="1"/>
  <c r="L768" i="1"/>
  <c r="P768" i="1"/>
  <c r="Q768" i="1"/>
  <c r="R768" i="1"/>
  <c r="D769" i="1"/>
  <c r="F769" i="1"/>
  <c r="J769" i="1"/>
  <c r="K769" i="1"/>
  <c r="L769" i="1"/>
  <c r="N769" i="1"/>
  <c r="O769" i="1"/>
  <c r="P769" i="1"/>
  <c r="Q769" i="1"/>
  <c r="R769" i="1"/>
  <c r="B770" i="1"/>
  <c r="D770" i="1"/>
  <c r="F770" i="1"/>
  <c r="J770" i="1"/>
  <c r="K770" i="1"/>
  <c r="L770" i="1"/>
  <c r="N770" i="1"/>
  <c r="O770" i="1"/>
  <c r="P770" i="1"/>
  <c r="Q770" i="1"/>
  <c r="R770" i="1"/>
  <c r="D771" i="1"/>
  <c r="F771" i="1"/>
  <c r="J771" i="1"/>
  <c r="K771" i="1"/>
  <c r="L771" i="1"/>
  <c r="P771" i="1"/>
  <c r="Q771" i="1"/>
  <c r="R771" i="1"/>
  <c r="B772" i="1"/>
  <c r="D772" i="1"/>
  <c r="F772" i="1"/>
  <c r="J772" i="1"/>
  <c r="K772" i="1"/>
  <c r="L772" i="1"/>
  <c r="N772" i="1"/>
  <c r="O772" i="1"/>
  <c r="P772" i="1"/>
  <c r="Q772" i="1"/>
  <c r="R772" i="1"/>
  <c r="D773" i="1"/>
  <c r="F773" i="1"/>
  <c r="J773" i="1"/>
  <c r="K773" i="1"/>
  <c r="L773" i="1"/>
  <c r="M773" i="1"/>
  <c r="P773" i="1"/>
  <c r="Q773" i="1"/>
  <c r="R773" i="1"/>
  <c r="B774" i="1"/>
  <c r="D774" i="1"/>
  <c r="F774" i="1"/>
  <c r="J774" i="1"/>
  <c r="K774" i="1"/>
  <c r="L774" i="1"/>
  <c r="M774" i="1"/>
  <c r="N774" i="1"/>
  <c r="O774" i="1"/>
  <c r="P774" i="1"/>
  <c r="Q774" i="1"/>
  <c r="R774" i="1"/>
  <c r="D775" i="1"/>
  <c r="F775" i="1"/>
  <c r="J775" i="1"/>
  <c r="K775" i="1"/>
  <c r="L775" i="1"/>
  <c r="P775" i="1"/>
  <c r="Q775" i="1"/>
  <c r="R775" i="1"/>
  <c r="D776" i="1"/>
  <c r="F776" i="1"/>
  <c r="J776" i="1"/>
  <c r="K776" i="1"/>
  <c r="L776" i="1"/>
  <c r="P776" i="1"/>
  <c r="Q776" i="1"/>
  <c r="R776" i="1"/>
  <c r="D777" i="1"/>
  <c r="F777" i="1"/>
  <c r="J777" i="1"/>
  <c r="K777" i="1"/>
  <c r="L777" i="1"/>
  <c r="P777" i="1"/>
  <c r="Q777" i="1"/>
  <c r="R777" i="1"/>
  <c r="B778" i="1"/>
  <c r="D778" i="1"/>
  <c r="F778" i="1"/>
  <c r="J778" i="1"/>
  <c r="K778" i="1"/>
  <c r="L778" i="1"/>
  <c r="M778" i="1"/>
  <c r="N778" i="1"/>
  <c r="O778" i="1"/>
  <c r="P778" i="1"/>
  <c r="Q778" i="1"/>
  <c r="R778" i="1"/>
  <c r="D779" i="1"/>
  <c r="F779" i="1"/>
  <c r="J779" i="1"/>
  <c r="K779" i="1"/>
  <c r="L779" i="1"/>
  <c r="P779" i="1"/>
  <c r="Q779" i="1"/>
  <c r="R779" i="1"/>
  <c r="D780" i="1"/>
  <c r="F780" i="1"/>
  <c r="J780" i="1"/>
  <c r="K780" i="1"/>
  <c r="L780" i="1"/>
  <c r="P780" i="1"/>
  <c r="Q780" i="1"/>
  <c r="R780" i="1"/>
  <c r="D781" i="1"/>
  <c r="F781" i="1"/>
  <c r="J781" i="1"/>
  <c r="K781" i="1"/>
  <c r="L781" i="1"/>
  <c r="M781" i="1"/>
  <c r="P781" i="1"/>
  <c r="Q781" i="1"/>
  <c r="R781" i="1"/>
  <c r="B782" i="1"/>
  <c r="D782" i="1"/>
  <c r="F782" i="1"/>
  <c r="J782" i="1"/>
  <c r="K782" i="1"/>
  <c r="L782" i="1"/>
  <c r="O782" i="1"/>
  <c r="P782" i="1"/>
  <c r="Q782" i="1"/>
  <c r="R782" i="1"/>
  <c r="D783" i="1"/>
  <c r="F783" i="1"/>
  <c r="J783" i="1"/>
  <c r="K783" i="1"/>
  <c r="L783" i="1"/>
  <c r="P783" i="1"/>
  <c r="Q783" i="1"/>
  <c r="R783" i="1"/>
  <c r="D784" i="1"/>
  <c r="F784" i="1"/>
  <c r="J784" i="1"/>
  <c r="K784" i="1"/>
  <c r="L784" i="1"/>
  <c r="P784" i="1"/>
  <c r="Q784" i="1"/>
  <c r="R784" i="1"/>
  <c r="B785" i="1"/>
  <c r="D785" i="1"/>
  <c r="F785" i="1"/>
  <c r="J785" i="1"/>
  <c r="K785" i="1"/>
  <c r="L785" i="1"/>
  <c r="M785" i="1"/>
  <c r="N785" i="1"/>
  <c r="O785" i="1"/>
  <c r="P785" i="1"/>
  <c r="Q785" i="1"/>
  <c r="R785" i="1"/>
  <c r="B786" i="1"/>
  <c r="D786" i="1"/>
  <c r="F786" i="1"/>
  <c r="J786" i="1"/>
  <c r="K786" i="1"/>
  <c r="L786" i="1"/>
  <c r="N786" i="1"/>
  <c r="O786" i="1"/>
  <c r="P786" i="1"/>
  <c r="Q786" i="1"/>
  <c r="R786" i="1"/>
  <c r="D787" i="1"/>
  <c r="F787" i="1"/>
  <c r="J787" i="1"/>
  <c r="K787" i="1"/>
  <c r="L787" i="1"/>
  <c r="P787" i="1"/>
  <c r="Q787" i="1"/>
  <c r="R787" i="1"/>
  <c r="B788" i="1"/>
  <c r="D788" i="1"/>
  <c r="F788" i="1"/>
  <c r="J788" i="1"/>
  <c r="K788" i="1"/>
  <c r="L788" i="1"/>
  <c r="M788" i="1"/>
  <c r="N788" i="1"/>
  <c r="O788" i="1"/>
  <c r="P788" i="1"/>
  <c r="Q788" i="1"/>
  <c r="R788" i="1"/>
  <c r="D789" i="1"/>
  <c r="F789" i="1"/>
  <c r="J789" i="1"/>
  <c r="K789" i="1"/>
  <c r="L789" i="1"/>
  <c r="P789" i="1"/>
  <c r="Q789" i="1"/>
  <c r="R789" i="1"/>
  <c r="B790" i="1"/>
  <c r="D790" i="1"/>
  <c r="F790" i="1"/>
  <c r="J790" i="1"/>
  <c r="K790" i="1"/>
  <c r="L790" i="1"/>
  <c r="M790" i="1"/>
  <c r="N790" i="1"/>
  <c r="O790" i="1"/>
  <c r="P790" i="1"/>
  <c r="Q790" i="1"/>
  <c r="R790" i="1"/>
  <c r="D791" i="1"/>
  <c r="F791" i="1"/>
  <c r="J791" i="1"/>
  <c r="K791" i="1"/>
  <c r="L791" i="1"/>
  <c r="P791" i="1"/>
  <c r="Q791" i="1"/>
  <c r="R791" i="1"/>
  <c r="D792" i="1"/>
  <c r="F792" i="1"/>
  <c r="J792" i="1"/>
  <c r="K792" i="1"/>
  <c r="L792" i="1"/>
  <c r="P792" i="1"/>
  <c r="Q792" i="1"/>
  <c r="R792" i="1"/>
  <c r="B793" i="1"/>
  <c r="D793" i="1"/>
  <c r="F793" i="1"/>
  <c r="J793" i="1"/>
  <c r="K793" i="1"/>
  <c r="L793" i="1"/>
  <c r="N793" i="1"/>
  <c r="P793" i="1"/>
  <c r="Q793" i="1"/>
  <c r="R793" i="1"/>
  <c r="D794" i="1"/>
  <c r="F794" i="1"/>
  <c r="J794" i="1"/>
  <c r="K794" i="1"/>
  <c r="L794" i="1"/>
  <c r="P794" i="1"/>
  <c r="Q794" i="1"/>
  <c r="R794" i="1"/>
  <c r="D795" i="1"/>
  <c r="F795" i="1"/>
  <c r="J795" i="1"/>
  <c r="K795" i="1"/>
  <c r="L795" i="1"/>
  <c r="P795" i="1"/>
  <c r="Q795" i="1"/>
  <c r="R795" i="1"/>
  <c r="D796" i="1"/>
  <c r="F796" i="1"/>
  <c r="J796" i="1"/>
  <c r="K796" i="1"/>
  <c r="L796" i="1"/>
  <c r="N796" i="1"/>
  <c r="O796" i="1"/>
  <c r="P796" i="1"/>
  <c r="Q796" i="1"/>
  <c r="R796" i="1"/>
  <c r="B797" i="1"/>
  <c r="D797" i="1"/>
  <c r="F797" i="1"/>
  <c r="J797" i="1"/>
  <c r="K797" i="1"/>
  <c r="L797" i="1"/>
  <c r="O797" i="1"/>
  <c r="P797" i="1"/>
  <c r="Q797" i="1"/>
  <c r="R797" i="1"/>
  <c r="D798" i="1"/>
  <c r="F798" i="1"/>
  <c r="J798" i="1"/>
  <c r="K798" i="1"/>
  <c r="L798" i="1"/>
  <c r="M798" i="1"/>
  <c r="P798" i="1"/>
  <c r="Q798" i="1"/>
  <c r="R798" i="1"/>
  <c r="D799" i="1"/>
  <c r="F799" i="1"/>
  <c r="J799" i="1"/>
  <c r="K799" i="1"/>
  <c r="L799" i="1"/>
  <c r="O799" i="1"/>
  <c r="P799" i="1"/>
  <c r="Q799" i="1"/>
  <c r="R799" i="1"/>
  <c r="D800" i="1"/>
  <c r="F800" i="1"/>
  <c r="J800" i="1"/>
  <c r="K800" i="1"/>
  <c r="L800" i="1"/>
  <c r="P800" i="1"/>
  <c r="Q800" i="1"/>
  <c r="R800" i="1"/>
  <c r="D801" i="1"/>
  <c r="F801" i="1"/>
  <c r="J801" i="1"/>
  <c r="K801" i="1"/>
  <c r="L801" i="1"/>
  <c r="P801" i="1"/>
  <c r="Q801" i="1"/>
  <c r="R801" i="1"/>
  <c r="D802" i="1"/>
  <c r="F802" i="1"/>
  <c r="J802" i="1"/>
  <c r="K802" i="1"/>
  <c r="L802" i="1"/>
  <c r="P802" i="1"/>
  <c r="Q802" i="1"/>
  <c r="R802" i="1"/>
  <c r="D803" i="1"/>
  <c r="F803" i="1"/>
  <c r="J803" i="1"/>
  <c r="K803" i="1"/>
  <c r="L803" i="1"/>
  <c r="O803" i="1"/>
  <c r="P803" i="1"/>
  <c r="Q803" i="1"/>
  <c r="R803" i="1"/>
  <c r="D804" i="1"/>
  <c r="F804" i="1"/>
  <c r="J804" i="1"/>
  <c r="K804" i="1"/>
  <c r="L804" i="1"/>
  <c r="M804" i="1"/>
  <c r="N804" i="1"/>
  <c r="P804" i="1"/>
  <c r="Q804" i="1"/>
  <c r="R804" i="1"/>
  <c r="D805" i="1"/>
  <c r="F805" i="1"/>
  <c r="J805" i="1"/>
  <c r="K805" i="1"/>
  <c r="L805" i="1"/>
  <c r="P805" i="1"/>
  <c r="Q805" i="1"/>
  <c r="R805" i="1"/>
  <c r="B806" i="1"/>
  <c r="D806" i="1"/>
  <c r="F806" i="1"/>
  <c r="J806" i="1"/>
  <c r="K806" i="1"/>
  <c r="L806" i="1"/>
  <c r="O806" i="1"/>
  <c r="P806" i="1"/>
  <c r="Q806" i="1"/>
  <c r="R806" i="1"/>
  <c r="D807" i="1"/>
  <c r="F807" i="1"/>
  <c r="J807" i="1"/>
  <c r="K807" i="1"/>
  <c r="L807" i="1"/>
  <c r="M807" i="1"/>
  <c r="N807" i="1"/>
  <c r="P807" i="1"/>
  <c r="Q807" i="1"/>
  <c r="R807" i="1"/>
  <c r="D808" i="1"/>
  <c r="F808" i="1"/>
  <c r="J808" i="1"/>
  <c r="K808" i="1"/>
  <c r="L808" i="1"/>
  <c r="P808" i="1"/>
  <c r="Q808" i="1"/>
  <c r="R808" i="1"/>
  <c r="D809" i="1"/>
  <c r="F809" i="1"/>
  <c r="J809" i="1"/>
  <c r="K809" i="1"/>
  <c r="L809" i="1"/>
  <c r="M809" i="1"/>
  <c r="P809" i="1"/>
  <c r="Q809" i="1"/>
  <c r="R809" i="1"/>
  <c r="D810" i="1"/>
  <c r="F810" i="1"/>
  <c r="J810" i="1"/>
  <c r="K810" i="1"/>
  <c r="L810" i="1"/>
  <c r="P810" i="1"/>
  <c r="Q810" i="1"/>
  <c r="R810" i="1"/>
  <c r="D811" i="1"/>
  <c r="F811" i="1"/>
  <c r="J811" i="1"/>
  <c r="K811" i="1"/>
  <c r="L811" i="1"/>
  <c r="P811" i="1"/>
  <c r="Q811" i="1"/>
  <c r="R811" i="1"/>
  <c r="D812" i="1"/>
  <c r="F812" i="1"/>
  <c r="J812" i="1"/>
  <c r="K812" i="1"/>
  <c r="L812" i="1"/>
  <c r="M812" i="1"/>
  <c r="N812" i="1"/>
  <c r="P812" i="1"/>
  <c r="Q812" i="1"/>
  <c r="R812" i="1"/>
  <c r="D813" i="1"/>
  <c r="F813" i="1"/>
  <c r="J813" i="1"/>
  <c r="K813" i="1"/>
  <c r="L813" i="1"/>
  <c r="P813" i="1"/>
  <c r="Q813" i="1"/>
  <c r="R813" i="1"/>
  <c r="B814" i="1"/>
  <c r="D814" i="1"/>
  <c r="F814" i="1"/>
  <c r="J814" i="1"/>
  <c r="K814" i="1"/>
  <c r="L814" i="1"/>
  <c r="M814" i="1"/>
  <c r="N814" i="1"/>
  <c r="O814" i="1"/>
  <c r="P814" i="1"/>
  <c r="Q814" i="1"/>
  <c r="R814" i="1"/>
  <c r="B815" i="1"/>
  <c r="D815" i="1"/>
  <c r="F815" i="1"/>
  <c r="J815" i="1"/>
  <c r="K815" i="1"/>
  <c r="L815" i="1"/>
  <c r="P815" i="1"/>
  <c r="Q815" i="1"/>
  <c r="R815" i="1"/>
  <c r="D816" i="1"/>
  <c r="F816" i="1"/>
  <c r="J816" i="1"/>
  <c r="K816" i="1"/>
  <c r="L816" i="1"/>
  <c r="P816" i="1"/>
  <c r="Q816" i="1"/>
  <c r="R816" i="1"/>
  <c r="B817" i="1"/>
  <c r="D817" i="1"/>
  <c r="F817" i="1"/>
  <c r="J817" i="1"/>
  <c r="K817" i="1"/>
  <c r="L817" i="1"/>
  <c r="P817" i="1"/>
  <c r="Q817" i="1"/>
  <c r="R817" i="1"/>
  <c r="D818" i="1"/>
  <c r="F818" i="1"/>
  <c r="J818" i="1"/>
  <c r="K818" i="1"/>
  <c r="L818" i="1"/>
  <c r="N818" i="1"/>
  <c r="P818" i="1"/>
  <c r="Q818" i="1"/>
  <c r="R818" i="1"/>
  <c r="D819" i="1"/>
  <c r="F819" i="1"/>
  <c r="J819" i="1"/>
  <c r="K819" i="1"/>
  <c r="L819" i="1"/>
  <c r="P819" i="1"/>
  <c r="Q819" i="1"/>
  <c r="R819" i="1"/>
  <c r="B820" i="1"/>
  <c r="D820" i="1"/>
  <c r="F820" i="1"/>
  <c r="J820" i="1"/>
  <c r="K820" i="1"/>
  <c r="L820" i="1"/>
  <c r="N820" i="1"/>
  <c r="O820" i="1"/>
  <c r="P820" i="1"/>
  <c r="Q820" i="1"/>
  <c r="R820" i="1"/>
  <c r="D821" i="1"/>
  <c r="F821" i="1"/>
  <c r="J821" i="1"/>
  <c r="K821" i="1"/>
  <c r="L821" i="1"/>
  <c r="O821" i="1"/>
  <c r="P821" i="1"/>
  <c r="Q821" i="1"/>
  <c r="R821" i="1"/>
  <c r="B822" i="1"/>
  <c r="D822" i="1"/>
  <c r="F822" i="1"/>
  <c r="J822" i="1"/>
  <c r="K822" i="1"/>
  <c r="L822" i="1"/>
  <c r="O822" i="1"/>
  <c r="P822" i="1"/>
  <c r="Q822" i="1"/>
  <c r="R822" i="1"/>
  <c r="D823" i="1"/>
  <c r="F823" i="1"/>
  <c r="J823" i="1"/>
  <c r="K823" i="1"/>
  <c r="L823" i="1"/>
  <c r="M823" i="1"/>
  <c r="P823" i="1"/>
  <c r="Q823" i="1"/>
  <c r="R823" i="1"/>
  <c r="D824" i="1"/>
  <c r="F824" i="1"/>
  <c r="J824" i="1"/>
  <c r="K824" i="1"/>
  <c r="L824" i="1"/>
  <c r="P824" i="1"/>
  <c r="Q824" i="1"/>
  <c r="R824" i="1"/>
  <c r="D825" i="1"/>
  <c r="F825" i="1"/>
  <c r="J825" i="1"/>
  <c r="K825" i="1"/>
  <c r="L825" i="1"/>
  <c r="P825" i="1"/>
  <c r="Q825" i="1"/>
  <c r="R825" i="1"/>
  <c r="B826" i="1"/>
  <c r="D826" i="1"/>
  <c r="F826" i="1"/>
  <c r="J826" i="1"/>
  <c r="K826" i="1"/>
  <c r="L826" i="1"/>
  <c r="N826" i="1"/>
  <c r="O826" i="1"/>
  <c r="P826" i="1"/>
  <c r="Q826" i="1"/>
  <c r="R826" i="1"/>
  <c r="D827" i="1"/>
  <c r="F827" i="1"/>
  <c r="J827" i="1"/>
  <c r="K827" i="1"/>
  <c r="L827" i="1"/>
  <c r="P827" i="1"/>
  <c r="Q827" i="1"/>
  <c r="R827" i="1"/>
  <c r="B828" i="1"/>
  <c r="D828" i="1"/>
  <c r="F828" i="1"/>
  <c r="J828" i="1"/>
  <c r="K828" i="1"/>
  <c r="L828" i="1"/>
  <c r="O828" i="1"/>
  <c r="P828" i="1"/>
  <c r="Q828" i="1"/>
  <c r="R828" i="1"/>
  <c r="D829" i="1"/>
  <c r="F829" i="1"/>
  <c r="J829" i="1"/>
  <c r="K829" i="1"/>
  <c r="L829" i="1"/>
  <c r="P829" i="1"/>
  <c r="Q829" i="1"/>
  <c r="R829" i="1"/>
  <c r="B830" i="1"/>
  <c r="D830" i="1"/>
  <c r="F830" i="1"/>
  <c r="J830" i="1"/>
  <c r="K830" i="1"/>
  <c r="L830" i="1"/>
  <c r="O830" i="1"/>
  <c r="P830" i="1"/>
  <c r="Q830" i="1"/>
  <c r="R830" i="1"/>
  <c r="D831" i="1"/>
  <c r="F831" i="1"/>
  <c r="J831" i="1"/>
  <c r="K831" i="1"/>
  <c r="L831" i="1"/>
  <c r="M831" i="1"/>
  <c r="P831" i="1"/>
  <c r="Q831" i="1"/>
  <c r="R831" i="1"/>
  <c r="D832" i="1"/>
  <c r="F832" i="1"/>
  <c r="J832" i="1"/>
  <c r="K832" i="1"/>
  <c r="L832" i="1"/>
  <c r="P832" i="1"/>
  <c r="Q832" i="1"/>
  <c r="R832" i="1"/>
  <c r="D833" i="1"/>
  <c r="F833" i="1"/>
  <c r="J833" i="1"/>
  <c r="K833" i="1"/>
  <c r="L833" i="1"/>
  <c r="M833" i="1"/>
  <c r="P833" i="1"/>
  <c r="Q833" i="1"/>
  <c r="R833" i="1"/>
  <c r="D834" i="1"/>
  <c r="F834" i="1"/>
  <c r="J834" i="1"/>
  <c r="K834" i="1"/>
  <c r="L834" i="1"/>
  <c r="P834" i="1"/>
  <c r="Q834" i="1"/>
  <c r="R834" i="1"/>
  <c r="D835" i="1"/>
  <c r="F835" i="1"/>
  <c r="J835" i="1"/>
  <c r="K835" i="1"/>
  <c r="L835" i="1"/>
  <c r="P835" i="1"/>
  <c r="Q835" i="1"/>
  <c r="R835" i="1"/>
  <c r="B836" i="1"/>
  <c r="D836" i="1"/>
  <c r="F836" i="1"/>
  <c r="J836" i="1"/>
  <c r="K836" i="1"/>
  <c r="L836" i="1"/>
  <c r="M836" i="1"/>
  <c r="O836" i="1"/>
  <c r="P836" i="1"/>
  <c r="Q836" i="1"/>
  <c r="R836" i="1"/>
  <c r="D837" i="1"/>
  <c r="F837" i="1"/>
  <c r="J837" i="1"/>
  <c r="K837" i="1"/>
  <c r="L837" i="1"/>
  <c r="P837" i="1"/>
  <c r="Q837" i="1"/>
  <c r="R837" i="1"/>
  <c r="B838" i="1"/>
  <c r="D838" i="1"/>
  <c r="F838" i="1"/>
  <c r="J838" i="1"/>
  <c r="K838" i="1"/>
  <c r="L838" i="1"/>
  <c r="N838" i="1"/>
  <c r="O838" i="1"/>
  <c r="P838" i="1"/>
  <c r="Q838" i="1"/>
  <c r="R838" i="1"/>
  <c r="D839" i="1"/>
  <c r="F839" i="1"/>
  <c r="J839" i="1"/>
  <c r="K839" i="1"/>
  <c r="L839" i="1"/>
  <c r="P839" i="1"/>
  <c r="Q839" i="1"/>
  <c r="R839" i="1"/>
  <c r="D840" i="1"/>
  <c r="F840" i="1"/>
  <c r="J840" i="1"/>
  <c r="K840" i="1"/>
  <c r="L840" i="1"/>
  <c r="P840" i="1"/>
  <c r="Q840" i="1"/>
  <c r="R840" i="1"/>
  <c r="B841" i="1"/>
  <c r="D841" i="1"/>
  <c r="F841" i="1"/>
  <c r="J841" i="1"/>
  <c r="K841" i="1"/>
  <c r="L841" i="1"/>
  <c r="P841" i="1"/>
  <c r="Q841" i="1"/>
  <c r="R841" i="1"/>
  <c r="D842" i="1"/>
  <c r="F842" i="1"/>
  <c r="J842" i="1"/>
  <c r="K842" i="1"/>
  <c r="L842" i="1"/>
  <c r="P842" i="1"/>
  <c r="Q842" i="1"/>
  <c r="R842" i="1"/>
  <c r="D843" i="1"/>
  <c r="F843" i="1"/>
  <c r="J843" i="1"/>
  <c r="K843" i="1"/>
  <c r="L843" i="1"/>
  <c r="P843" i="1"/>
  <c r="Q843" i="1"/>
  <c r="R843" i="1"/>
  <c r="B844" i="1"/>
  <c r="D844" i="1"/>
  <c r="F844" i="1"/>
  <c r="J844" i="1"/>
  <c r="K844" i="1"/>
  <c r="L844" i="1"/>
  <c r="N844" i="1"/>
  <c r="P844" i="1"/>
  <c r="Q844" i="1"/>
  <c r="R844" i="1"/>
  <c r="D845" i="1"/>
  <c r="F845" i="1"/>
  <c r="J845" i="1"/>
  <c r="K845" i="1"/>
  <c r="L845" i="1"/>
  <c r="P845" i="1"/>
  <c r="Q845" i="1"/>
  <c r="R845" i="1"/>
  <c r="B846" i="1"/>
  <c r="D846" i="1"/>
  <c r="F846" i="1"/>
  <c r="J846" i="1"/>
  <c r="K846" i="1"/>
  <c r="L846" i="1"/>
  <c r="N846" i="1"/>
  <c r="O846" i="1"/>
  <c r="P846" i="1"/>
  <c r="Q846" i="1"/>
  <c r="R846" i="1"/>
  <c r="D847" i="1"/>
  <c r="F847" i="1"/>
  <c r="J847" i="1"/>
  <c r="K847" i="1"/>
  <c r="L847" i="1"/>
  <c r="M847" i="1"/>
  <c r="P847" i="1"/>
  <c r="Q847" i="1"/>
  <c r="R847" i="1"/>
  <c r="D848" i="1"/>
  <c r="F848" i="1"/>
  <c r="J848" i="1"/>
  <c r="K848" i="1"/>
  <c r="L848" i="1"/>
  <c r="P848" i="1"/>
  <c r="Q848" i="1"/>
  <c r="R848" i="1"/>
  <c r="B849" i="1"/>
  <c r="D849" i="1"/>
  <c r="F849" i="1"/>
  <c r="J849" i="1"/>
  <c r="K849" i="1"/>
  <c r="L849" i="1"/>
  <c r="P849" i="1"/>
  <c r="Q849" i="1"/>
  <c r="R849" i="1"/>
  <c r="D850" i="1"/>
  <c r="F850" i="1"/>
  <c r="J850" i="1"/>
  <c r="K850" i="1"/>
  <c r="L850" i="1"/>
  <c r="M850" i="1"/>
  <c r="N850" i="1"/>
  <c r="P850" i="1"/>
  <c r="Q850" i="1"/>
  <c r="R850" i="1"/>
  <c r="D851" i="1"/>
  <c r="F851" i="1"/>
  <c r="J851" i="1"/>
  <c r="K851" i="1"/>
  <c r="L851" i="1"/>
  <c r="P851" i="1"/>
  <c r="Q851" i="1"/>
  <c r="R851" i="1"/>
  <c r="B852" i="1"/>
  <c r="D852" i="1"/>
  <c r="F852" i="1"/>
  <c r="J852" i="1"/>
  <c r="K852" i="1"/>
  <c r="L852" i="1"/>
  <c r="N852" i="1"/>
  <c r="O852" i="1"/>
  <c r="P852" i="1"/>
  <c r="Q852" i="1"/>
  <c r="R852" i="1"/>
  <c r="D853" i="1"/>
  <c r="F853" i="1"/>
  <c r="J853" i="1"/>
  <c r="K853" i="1"/>
  <c r="L853" i="1"/>
  <c r="P853" i="1"/>
  <c r="Q853" i="1"/>
  <c r="R853" i="1"/>
  <c r="D854" i="1"/>
  <c r="F854" i="1"/>
  <c r="J854" i="1"/>
  <c r="K854" i="1"/>
  <c r="L854" i="1"/>
  <c r="P854" i="1"/>
  <c r="Q854" i="1"/>
  <c r="R854" i="1"/>
  <c r="D855" i="1"/>
  <c r="F855" i="1"/>
  <c r="J855" i="1"/>
  <c r="K855" i="1"/>
  <c r="L855" i="1"/>
  <c r="P855" i="1"/>
  <c r="Q855" i="1"/>
  <c r="R855" i="1"/>
  <c r="D856" i="1"/>
  <c r="F856" i="1"/>
  <c r="J856" i="1"/>
  <c r="K856" i="1"/>
  <c r="L856" i="1"/>
  <c r="P856" i="1"/>
  <c r="Q856" i="1"/>
  <c r="R856" i="1"/>
  <c r="B857" i="1"/>
  <c r="D857" i="1"/>
  <c r="F857" i="1"/>
  <c r="J857" i="1"/>
  <c r="K857" i="1"/>
  <c r="L857" i="1"/>
  <c r="O857" i="1"/>
  <c r="P857" i="1"/>
  <c r="Q857" i="1"/>
  <c r="R857" i="1"/>
  <c r="B858" i="1"/>
  <c r="D858" i="1"/>
  <c r="F858" i="1"/>
  <c r="J858" i="1"/>
  <c r="K858" i="1"/>
  <c r="L858" i="1"/>
  <c r="N858" i="1"/>
  <c r="O858" i="1"/>
  <c r="P858" i="1"/>
  <c r="Q858" i="1"/>
  <c r="R858" i="1"/>
  <c r="D859" i="1"/>
  <c r="F859" i="1"/>
  <c r="J859" i="1"/>
  <c r="K859" i="1"/>
  <c r="L859" i="1"/>
  <c r="P859" i="1"/>
  <c r="Q859" i="1"/>
  <c r="R859" i="1"/>
  <c r="D860" i="1"/>
  <c r="F860" i="1"/>
  <c r="J860" i="1"/>
  <c r="K860" i="1"/>
  <c r="L860" i="1"/>
  <c r="N860" i="1"/>
  <c r="O860" i="1"/>
  <c r="P860" i="1"/>
  <c r="Q860" i="1"/>
  <c r="R860" i="1"/>
  <c r="D861" i="1"/>
  <c r="F861" i="1"/>
  <c r="J861" i="1"/>
  <c r="K861" i="1"/>
  <c r="L861" i="1"/>
  <c r="P861" i="1"/>
  <c r="Q861" i="1"/>
  <c r="R861" i="1"/>
  <c r="D862" i="1"/>
  <c r="F862" i="1"/>
  <c r="J862" i="1"/>
  <c r="K862" i="1"/>
  <c r="L862" i="1"/>
  <c r="M862" i="1"/>
  <c r="N862" i="1"/>
  <c r="P862" i="1"/>
  <c r="Q862" i="1"/>
  <c r="R862" i="1"/>
  <c r="D863" i="1"/>
  <c r="F863" i="1"/>
  <c r="J863" i="1"/>
  <c r="K863" i="1"/>
  <c r="L863" i="1"/>
  <c r="P863" i="1"/>
  <c r="Q863" i="1"/>
  <c r="R863" i="1"/>
  <c r="D864" i="1"/>
  <c r="F864" i="1"/>
  <c r="J864" i="1"/>
  <c r="K864" i="1"/>
  <c r="L864" i="1"/>
  <c r="P864" i="1"/>
  <c r="Q864" i="1"/>
  <c r="R864" i="1"/>
  <c r="D865" i="1"/>
  <c r="F865" i="1"/>
  <c r="J865" i="1"/>
  <c r="K865" i="1"/>
  <c r="L865" i="1"/>
  <c r="N865" i="1"/>
  <c r="P865" i="1"/>
  <c r="Q865" i="1"/>
  <c r="R865" i="1"/>
  <c r="D866" i="1"/>
  <c r="F866" i="1"/>
  <c r="J866" i="1"/>
  <c r="K866" i="1"/>
  <c r="L866" i="1"/>
  <c r="P866" i="1"/>
  <c r="Q866" i="1"/>
  <c r="R866" i="1"/>
  <c r="D867" i="1"/>
  <c r="F867" i="1"/>
  <c r="J867" i="1"/>
  <c r="K867" i="1"/>
  <c r="L867" i="1"/>
  <c r="P867" i="1"/>
  <c r="Q867" i="1"/>
  <c r="R867" i="1"/>
  <c r="B868" i="1"/>
  <c r="D868" i="1"/>
  <c r="F868" i="1"/>
  <c r="J868" i="1"/>
  <c r="K868" i="1"/>
  <c r="L868" i="1"/>
  <c r="M868" i="1"/>
  <c r="N868" i="1"/>
  <c r="O868" i="1"/>
  <c r="P868" i="1"/>
  <c r="Q868" i="1"/>
  <c r="R868" i="1"/>
  <c r="D869" i="1"/>
  <c r="F869" i="1"/>
  <c r="J869" i="1"/>
  <c r="K869" i="1"/>
  <c r="L869" i="1"/>
  <c r="M869" i="1"/>
  <c r="P869" i="1"/>
  <c r="Q869" i="1"/>
  <c r="R869" i="1"/>
  <c r="D870" i="1"/>
  <c r="F870" i="1"/>
  <c r="J870" i="1"/>
  <c r="K870" i="1"/>
  <c r="L870" i="1"/>
  <c r="P870" i="1"/>
  <c r="Q870" i="1"/>
  <c r="R870" i="1"/>
  <c r="D871" i="1"/>
  <c r="F871" i="1"/>
  <c r="J871" i="1"/>
  <c r="K871" i="1"/>
  <c r="L871" i="1"/>
  <c r="P871" i="1"/>
  <c r="Q871" i="1"/>
  <c r="R871" i="1"/>
  <c r="D872" i="1"/>
  <c r="F872" i="1"/>
  <c r="J872" i="1"/>
  <c r="K872" i="1"/>
  <c r="L872" i="1"/>
  <c r="P872" i="1"/>
  <c r="Q872" i="1"/>
  <c r="R872" i="1"/>
  <c r="D873" i="1"/>
  <c r="F873" i="1"/>
  <c r="J873" i="1"/>
  <c r="K873" i="1"/>
  <c r="L873" i="1"/>
  <c r="P873" i="1"/>
  <c r="Q873" i="1"/>
  <c r="R873" i="1"/>
  <c r="D874" i="1"/>
  <c r="F874" i="1"/>
  <c r="J874" i="1"/>
  <c r="K874" i="1"/>
  <c r="L874" i="1"/>
  <c r="P874" i="1"/>
  <c r="Q874" i="1"/>
  <c r="R874" i="1"/>
  <c r="D875" i="1"/>
  <c r="F875" i="1"/>
  <c r="J875" i="1"/>
  <c r="K875" i="1"/>
  <c r="L875" i="1"/>
  <c r="P875" i="1"/>
  <c r="Q875" i="1"/>
  <c r="R875" i="1"/>
  <c r="D876" i="1"/>
  <c r="F876" i="1"/>
  <c r="J876" i="1"/>
  <c r="K876" i="1"/>
  <c r="L876" i="1"/>
  <c r="M876" i="1"/>
  <c r="P876" i="1"/>
  <c r="Q876" i="1"/>
  <c r="R876" i="1"/>
  <c r="D877" i="1"/>
  <c r="F877" i="1"/>
  <c r="J877" i="1"/>
  <c r="K877" i="1"/>
  <c r="L877" i="1"/>
  <c r="O877" i="1"/>
  <c r="P877" i="1"/>
  <c r="Q877" i="1"/>
  <c r="R877" i="1"/>
  <c r="D878" i="1"/>
  <c r="F878" i="1"/>
  <c r="J878" i="1"/>
  <c r="K878" i="1"/>
  <c r="L878" i="1"/>
  <c r="P878" i="1"/>
  <c r="Q878" i="1"/>
  <c r="R878" i="1"/>
  <c r="D879" i="1"/>
  <c r="F879" i="1"/>
  <c r="J879" i="1"/>
  <c r="K879" i="1"/>
  <c r="L879" i="1"/>
  <c r="P879" i="1"/>
  <c r="Q879" i="1"/>
  <c r="R879" i="1"/>
  <c r="D880" i="1"/>
  <c r="F880" i="1"/>
  <c r="J880" i="1"/>
  <c r="K880" i="1"/>
  <c r="L880" i="1"/>
  <c r="P880" i="1"/>
  <c r="Q880" i="1"/>
  <c r="R880" i="1"/>
  <c r="B881" i="1"/>
  <c r="D881" i="1"/>
  <c r="F881" i="1"/>
  <c r="J881" i="1"/>
  <c r="K881" i="1"/>
  <c r="L881" i="1"/>
  <c r="N881" i="1"/>
  <c r="P881" i="1"/>
  <c r="Q881" i="1"/>
  <c r="R881" i="1"/>
  <c r="D882" i="1"/>
  <c r="F882" i="1"/>
  <c r="J882" i="1"/>
  <c r="K882" i="1"/>
  <c r="L882" i="1"/>
  <c r="N882" i="1"/>
  <c r="P882" i="1"/>
  <c r="Q882" i="1"/>
  <c r="R882" i="1"/>
  <c r="D883" i="1"/>
  <c r="F883" i="1"/>
  <c r="J883" i="1"/>
  <c r="K883" i="1"/>
  <c r="L883" i="1"/>
  <c r="P883" i="1"/>
  <c r="Q883" i="1"/>
  <c r="R883" i="1"/>
  <c r="B884" i="1"/>
  <c r="D884" i="1"/>
  <c r="F884" i="1"/>
  <c r="J884" i="1"/>
  <c r="K884" i="1"/>
  <c r="L884" i="1"/>
  <c r="M884" i="1"/>
  <c r="N884" i="1"/>
  <c r="O884" i="1"/>
  <c r="P884" i="1"/>
  <c r="Q884" i="1"/>
  <c r="R884" i="1"/>
  <c r="D885" i="1"/>
  <c r="F885" i="1"/>
  <c r="J885" i="1"/>
  <c r="K885" i="1"/>
  <c r="L885" i="1"/>
  <c r="P885" i="1"/>
  <c r="Q885" i="1"/>
  <c r="R885" i="1"/>
  <c r="B886" i="1"/>
  <c r="D886" i="1"/>
  <c r="F886" i="1"/>
  <c r="J886" i="1"/>
  <c r="K886" i="1"/>
  <c r="L886" i="1"/>
  <c r="O886" i="1"/>
  <c r="P886" i="1"/>
  <c r="Q886" i="1"/>
  <c r="R886" i="1"/>
  <c r="D887" i="1"/>
  <c r="F887" i="1"/>
  <c r="J887" i="1"/>
  <c r="K887" i="1"/>
  <c r="L887" i="1"/>
  <c r="P887" i="1"/>
  <c r="Q887" i="1"/>
  <c r="R887" i="1"/>
  <c r="D888" i="1"/>
  <c r="F888" i="1"/>
  <c r="J888" i="1"/>
  <c r="K888" i="1"/>
  <c r="L888" i="1"/>
  <c r="P888" i="1"/>
  <c r="Q888" i="1"/>
  <c r="R888" i="1"/>
  <c r="B889" i="1"/>
  <c r="D889" i="1"/>
  <c r="F889" i="1"/>
  <c r="J889" i="1"/>
  <c r="K889" i="1"/>
  <c r="L889" i="1"/>
  <c r="M889" i="1"/>
  <c r="N889" i="1"/>
  <c r="O889" i="1"/>
  <c r="P889" i="1"/>
  <c r="Q889" i="1"/>
  <c r="R889" i="1"/>
  <c r="B890" i="1"/>
  <c r="D890" i="1"/>
  <c r="F890" i="1"/>
  <c r="J890" i="1"/>
  <c r="K890" i="1"/>
  <c r="L890" i="1"/>
  <c r="O890" i="1"/>
  <c r="P890" i="1"/>
  <c r="Q890" i="1"/>
  <c r="R890" i="1"/>
  <c r="D891" i="1"/>
  <c r="F891" i="1"/>
  <c r="J891" i="1"/>
  <c r="K891" i="1"/>
  <c r="L891" i="1"/>
  <c r="P891" i="1"/>
  <c r="Q891" i="1"/>
  <c r="R891" i="1"/>
  <c r="D892" i="1"/>
  <c r="F892" i="1"/>
  <c r="J892" i="1"/>
  <c r="K892" i="1"/>
  <c r="L892" i="1"/>
  <c r="M892" i="1"/>
  <c r="P892" i="1"/>
  <c r="Q892" i="1"/>
  <c r="R892" i="1"/>
  <c r="D893" i="1"/>
  <c r="F893" i="1"/>
  <c r="J893" i="1"/>
  <c r="K893" i="1"/>
  <c r="L893" i="1"/>
  <c r="P893" i="1"/>
  <c r="Q893" i="1"/>
  <c r="R893" i="1"/>
  <c r="D894" i="1"/>
  <c r="F894" i="1"/>
  <c r="J894" i="1"/>
  <c r="K894" i="1"/>
  <c r="L894" i="1"/>
  <c r="P894" i="1"/>
  <c r="Q894" i="1"/>
  <c r="R894" i="1"/>
  <c r="D895" i="1"/>
  <c r="F895" i="1"/>
  <c r="J895" i="1"/>
  <c r="K895" i="1"/>
  <c r="L895" i="1"/>
  <c r="P895" i="1"/>
  <c r="Q895" i="1"/>
  <c r="R895" i="1"/>
  <c r="B896" i="1"/>
  <c r="D896" i="1"/>
  <c r="F896" i="1"/>
  <c r="J896" i="1"/>
  <c r="K896" i="1"/>
  <c r="L896" i="1"/>
  <c r="P896" i="1"/>
  <c r="Q896" i="1"/>
  <c r="R896" i="1"/>
  <c r="D897" i="1"/>
  <c r="F897" i="1"/>
  <c r="J897" i="1"/>
  <c r="K897" i="1"/>
  <c r="L897" i="1"/>
  <c r="P897" i="1"/>
  <c r="Q897" i="1"/>
  <c r="R897" i="1"/>
  <c r="D898" i="1"/>
  <c r="F898" i="1"/>
  <c r="J898" i="1"/>
  <c r="K898" i="1"/>
  <c r="L898" i="1"/>
  <c r="P898" i="1"/>
  <c r="Q898" i="1"/>
  <c r="R898" i="1"/>
  <c r="D899" i="1"/>
  <c r="F899" i="1"/>
  <c r="J899" i="1"/>
  <c r="K899" i="1"/>
  <c r="L899" i="1"/>
  <c r="P899" i="1"/>
  <c r="Q899" i="1"/>
  <c r="R899" i="1"/>
  <c r="B900" i="1"/>
  <c r="D900" i="1"/>
  <c r="F900" i="1"/>
  <c r="J900" i="1"/>
  <c r="K900" i="1"/>
  <c r="L900" i="1"/>
  <c r="M900" i="1"/>
  <c r="N900" i="1"/>
  <c r="O900" i="1"/>
  <c r="P900" i="1"/>
  <c r="Q900" i="1"/>
  <c r="R900" i="1"/>
  <c r="D901" i="1"/>
  <c r="F901" i="1"/>
  <c r="J901" i="1"/>
  <c r="K901" i="1"/>
  <c r="L901" i="1"/>
  <c r="P901" i="1"/>
  <c r="Q901" i="1"/>
  <c r="R901" i="1"/>
  <c r="D902" i="1"/>
  <c r="F902" i="1"/>
  <c r="J902" i="1"/>
  <c r="K902" i="1"/>
  <c r="L902" i="1"/>
  <c r="P902" i="1"/>
  <c r="Q902" i="1"/>
  <c r="R902" i="1"/>
  <c r="D903" i="1"/>
  <c r="F903" i="1"/>
  <c r="J903" i="1"/>
  <c r="K903" i="1"/>
  <c r="L903" i="1"/>
  <c r="P903" i="1"/>
  <c r="Q903" i="1"/>
  <c r="R903" i="1"/>
  <c r="D904" i="1"/>
  <c r="F904" i="1"/>
  <c r="J904" i="1"/>
  <c r="K904" i="1"/>
  <c r="L904" i="1"/>
  <c r="P904" i="1"/>
  <c r="Q904" i="1"/>
  <c r="R904" i="1"/>
  <c r="D905" i="1"/>
  <c r="F905" i="1"/>
  <c r="J905" i="1"/>
  <c r="K905" i="1"/>
  <c r="L905" i="1"/>
  <c r="M905" i="1"/>
  <c r="P905" i="1"/>
  <c r="Q905" i="1"/>
  <c r="R905" i="1"/>
  <c r="D906" i="1"/>
  <c r="F906" i="1"/>
  <c r="J906" i="1"/>
  <c r="K906" i="1"/>
  <c r="L906" i="1"/>
  <c r="P906" i="1"/>
  <c r="Q906" i="1"/>
  <c r="R906" i="1"/>
  <c r="D907" i="1"/>
  <c r="F907" i="1"/>
  <c r="J907" i="1"/>
  <c r="K907" i="1"/>
  <c r="L907" i="1"/>
  <c r="O907" i="1"/>
  <c r="P907" i="1"/>
  <c r="Q907" i="1"/>
  <c r="R907" i="1"/>
  <c r="D908" i="1"/>
  <c r="F908" i="1"/>
  <c r="J908" i="1"/>
  <c r="K908" i="1"/>
  <c r="L908" i="1"/>
  <c r="M908" i="1"/>
  <c r="P908" i="1"/>
  <c r="Q908" i="1"/>
  <c r="R908" i="1"/>
  <c r="D909" i="1"/>
  <c r="F909" i="1"/>
  <c r="J909" i="1"/>
  <c r="K909" i="1"/>
  <c r="L909" i="1"/>
  <c r="P909" i="1"/>
  <c r="Q909" i="1"/>
  <c r="R909" i="1"/>
  <c r="D910" i="1"/>
  <c r="F910" i="1"/>
  <c r="J910" i="1"/>
  <c r="K910" i="1"/>
  <c r="L910" i="1"/>
  <c r="P910" i="1"/>
  <c r="Q910" i="1"/>
  <c r="R910" i="1"/>
  <c r="D911" i="1"/>
  <c r="F911" i="1"/>
  <c r="J911" i="1"/>
  <c r="K911" i="1"/>
  <c r="L911" i="1"/>
  <c r="P911" i="1"/>
  <c r="Q911" i="1"/>
  <c r="R911" i="1"/>
  <c r="D912" i="1"/>
  <c r="F912" i="1"/>
  <c r="J912" i="1"/>
  <c r="K912" i="1"/>
  <c r="L912" i="1"/>
  <c r="P912" i="1"/>
  <c r="Q912" i="1"/>
  <c r="R912" i="1"/>
  <c r="D913" i="1"/>
  <c r="F913" i="1"/>
  <c r="J913" i="1"/>
  <c r="K913" i="1"/>
  <c r="L913" i="1"/>
  <c r="N913" i="1"/>
  <c r="O913" i="1"/>
  <c r="P913" i="1"/>
  <c r="Q913" i="1"/>
  <c r="R913" i="1"/>
  <c r="D914" i="1"/>
  <c r="F914" i="1"/>
  <c r="J914" i="1"/>
  <c r="K914" i="1"/>
  <c r="L914" i="1"/>
  <c r="N914" i="1"/>
  <c r="P914" i="1"/>
  <c r="Q914" i="1"/>
  <c r="R914" i="1"/>
  <c r="D915" i="1"/>
  <c r="F915" i="1"/>
  <c r="J915" i="1"/>
  <c r="K915" i="1"/>
  <c r="L915" i="1"/>
  <c r="P915" i="1"/>
  <c r="Q915" i="1"/>
  <c r="R915" i="1"/>
  <c r="B916" i="1"/>
  <c r="D916" i="1"/>
  <c r="F916" i="1"/>
  <c r="J916" i="1"/>
  <c r="K916" i="1"/>
  <c r="L916" i="1"/>
  <c r="M916" i="1"/>
  <c r="N916" i="1"/>
  <c r="O916" i="1"/>
  <c r="P916" i="1"/>
  <c r="Q916" i="1"/>
  <c r="R916" i="1"/>
  <c r="D917" i="1"/>
  <c r="F917" i="1"/>
  <c r="J917" i="1"/>
  <c r="K917" i="1"/>
  <c r="L917" i="1"/>
  <c r="P917" i="1"/>
  <c r="Q917" i="1"/>
  <c r="R917" i="1"/>
  <c r="D918" i="1"/>
  <c r="F918" i="1"/>
  <c r="J918" i="1"/>
  <c r="K918" i="1"/>
  <c r="L918" i="1"/>
  <c r="M918" i="1"/>
  <c r="N918" i="1"/>
  <c r="P918" i="1"/>
  <c r="Q918" i="1"/>
  <c r="R918" i="1"/>
  <c r="D919" i="1"/>
  <c r="F919" i="1"/>
  <c r="J919" i="1"/>
  <c r="K919" i="1"/>
  <c r="L919" i="1"/>
  <c r="P919" i="1"/>
  <c r="Q919" i="1"/>
  <c r="R919" i="1"/>
  <c r="D920" i="1"/>
  <c r="F920" i="1"/>
  <c r="J920" i="1"/>
  <c r="K920" i="1"/>
  <c r="L920" i="1"/>
  <c r="P920" i="1"/>
  <c r="Q920" i="1"/>
  <c r="R920" i="1"/>
  <c r="B921" i="1"/>
  <c r="D921" i="1"/>
  <c r="F921" i="1"/>
  <c r="J921" i="1"/>
  <c r="K921" i="1"/>
  <c r="L921" i="1"/>
  <c r="P921" i="1"/>
  <c r="Q921" i="1"/>
  <c r="R921" i="1"/>
  <c r="B922" i="1"/>
  <c r="D922" i="1"/>
  <c r="F922" i="1"/>
  <c r="J922" i="1"/>
  <c r="K922" i="1"/>
  <c r="L922" i="1"/>
  <c r="P922" i="1"/>
  <c r="Q922" i="1"/>
  <c r="R922" i="1"/>
  <c r="D923" i="1"/>
  <c r="F923" i="1"/>
  <c r="J923" i="1"/>
  <c r="K923" i="1"/>
  <c r="L923" i="1"/>
  <c r="P923" i="1"/>
  <c r="Q923" i="1"/>
  <c r="R923" i="1"/>
  <c r="D924" i="1"/>
  <c r="F924" i="1"/>
  <c r="J924" i="1"/>
  <c r="K924" i="1"/>
  <c r="L924" i="1"/>
  <c r="M924" i="1"/>
  <c r="P924" i="1"/>
  <c r="Q924" i="1"/>
  <c r="R924" i="1"/>
  <c r="D925" i="1"/>
  <c r="F925" i="1"/>
  <c r="J925" i="1"/>
  <c r="K925" i="1"/>
  <c r="L925" i="1"/>
  <c r="O925" i="1"/>
  <c r="P925" i="1"/>
  <c r="Q925" i="1"/>
  <c r="R925" i="1"/>
  <c r="B926" i="1"/>
  <c r="D926" i="1"/>
  <c r="F926" i="1"/>
  <c r="J926" i="1"/>
  <c r="K926" i="1"/>
  <c r="L926" i="1"/>
  <c r="M926" i="1"/>
  <c r="N926" i="1"/>
  <c r="O926" i="1"/>
  <c r="P926" i="1"/>
  <c r="Q926" i="1"/>
  <c r="R926" i="1"/>
  <c r="D927" i="1"/>
  <c r="F927" i="1"/>
  <c r="J927" i="1"/>
  <c r="K927" i="1"/>
  <c r="L927" i="1"/>
  <c r="P927" i="1"/>
  <c r="Q927" i="1"/>
  <c r="R927" i="1"/>
  <c r="D928" i="1"/>
  <c r="F928" i="1"/>
  <c r="J928" i="1"/>
  <c r="K928" i="1"/>
  <c r="L928" i="1"/>
  <c r="P928" i="1"/>
  <c r="Q928" i="1"/>
  <c r="R928" i="1"/>
  <c r="B929" i="1"/>
  <c r="D929" i="1"/>
  <c r="F929" i="1"/>
  <c r="J929" i="1"/>
  <c r="K929" i="1"/>
  <c r="L929" i="1"/>
  <c r="N929" i="1"/>
  <c r="P929" i="1"/>
  <c r="Q929" i="1"/>
  <c r="R929" i="1"/>
  <c r="D930" i="1"/>
  <c r="F930" i="1"/>
  <c r="J930" i="1"/>
  <c r="K930" i="1"/>
  <c r="L930" i="1"/>
  <c r="P930" i="1"/>
  <c r="Q930" i="1"/>
  <c r="R930" i="1"/>
  <c r="B931" i="1"/>
  <c r="D931" i="1"/>
  <c r="F931" i="1"/>
  <c r="J931" i="1"/>
  <c r="K931" i="1"/>
  <c r="L931" i="1"/>
  <c r="P931" i="1"/>
  <c r="Q931" i="1"/>
  <c r="R931" i="1"/>
  <c r="B932" i="1"/>
  <c r="D932" i="1"/>
  <c r="F932" i="1"/>
  <c r="J932" i="1"/>
  <c r="K932" i="1"/>
  <c r="L932" i="1"/>
  <c r="O932" i="1"/>
  <c r="P932" i="1"/>
  <c r="Q932" i="1"/>
  <c r="R932" i="1"/>
  <c r="D933" i="1"/>
  <c r="F933" i="1"/>
  <c r="J933" i="1"/>
  <c r="K933" i="1"/>
  <c r="L933" i="1"/>
  <c r="P933" i="1"/>
  <c r="Q933" i="1"/>
  <c r="R933" i="1"/>
  <c r="D934" i="1"/>
  <c r="F934" i="1"/>
  <c r="J934" i="1"/>
  <c r="K934" i="1"/>
  <c r="L934" i="1"/>
  <c r="M934" i="1"/>
  <c r="P934" i="1"/>
  <c r="Q934" i="1"/>
  <c r="R934" i="1"/>
  <c r="D935" i="1"/>
  <c r="F935" i="1"/>
  <c r="J935" i="1"/>
  <c r="K935" i="1"/>
  <c r="L935" i="1"/>
  <c r="P935" i="1"/>
  <c r="Q935" i="1"/>
  <c r="R935" i="1"/>
  <c r="D936" i="1"/>
  <c r="F936" i="1"/>
  <c r="J936" i="1"/>
  <c r="K936" i="1"/>
  <c r="L936" i="1"/>
  <c r="P936" i="1"/>
  <c r="Q936" i="1"/>
  <c r="R936" i="1"/>
  <c r="D937" i="1"/>
  <c r="F937" i="1"/>
  <c r="J937" i="1"/>
  <c r="K937" i="1"/>
  <c r="L937" i="1"/>
  <c r="O937" i="1"/>
  <c r="P937" i="1"/>
  <c r="Q937" i="1"/>
  <c r="R937" i="1"/>
  <c r="D938" i="1"/>
  <c r="F938" i="1"/>
  <c r="J938" i="1"/>
  <c r="K938" i="1"/>
  <c r="L938" i="1"/>
  <c r="P938" i="1"/>
  <c r="Q938" i="1"/>
  <c r="R938" i="1"/>
  <c r="B939" i="1"/>
  <c r="D939" i="1"/>
  <c r="F939" i="1"/>
  <c r="J939" i="1"/>
  <c r="K939" i="1"/>
  <c r="L939" i="1"/>
  <c r="P939" i="1"/>
  <c r="Q939" i="1"/>
  <c r="R939" i="1"/>
  <c r="D940" i="1"/>
  <c r="F940" i="1"/>
  <c r="J940" i="1"/>
  <c r="K940" i="1"/>
  <c r="L940" i="1"/>
  <c r="N940" i="1"/>
  <c r="P940" i="1"/>
  <c r="Q940" i="1"/>
  <c r="R940" i="1"/>
  <c r="D941" i="1"/>
  <c r="F941" i="1"/>
  <c r="J941" i="1"/>
  <c r="K941" i="1"/>
  <c r="L941" i="1"/>
  <c r="P941" i="1"/>
  <c r="Q941" i="1"/>
  <c r="R941" i="1"/>
  <c r="D942" i="1"/>
  <c r="F942" i="1"/>
  <c r="J942" i="1"/>
  <c r="K942" i="1"/>
  <c r="L942" i="1"/>
  <c r="P942" i="1"/>
  <c r="Q942" i="1"/>
  <c r="R942" i="1"/>
  <c r="D943" i="1"/>
  <c r="F943" i="1"/>
  <c r="J943" i="1"/>
  <c r="K943" i="1"/>
  <c r="L943" i="1"/>
  <c r="M943" i="1"/>
  <c r="N943" i="1"/>
  <c r="P943" i="1"/>
  <c r="Q943" i="1"/>
  <c r="R943" i="1"/>
  <c r="D944" i="1"/>
  <c r="F944" i="1"/>
  <c r="J944" i="1"/>
  <c r="K944" i="1"/>
  <c r="L944" i="1"/>
  <c r="P944" i="1"/>
  <c r="Q944" i="1"/>
  <c r="R944" i="1"/>
  <c r="D945" i="1"/>
  <c r="F945" i="1"/>
  <c r="J945" i="1"/>
  <c r="K945" i="1"/>
  <c r="L945" i="1"/>
  <c r="P945" i="1"/>
  <c r="Q945" i="1"/>
  <c r="R945" i="1"/>
  <c r="D946" i="1"/>
  <c r="F946" i="1"/>
  <c r="J946" i="1"/>
  <c r="K946" i="1"/>
  <c r="L946" i="1"/>
  <c r="M946" i="1"/>
  <c r="N946" i="1"/>
  <c r="P946" i="1"/>
  <c r="Q946" i="1"/>
  <c r="R946" i="1"/>
  <c r="D947" i="1"/>
  <c r="F947" i="1"/>
  <c r="J947" i="1"/>
  <c r="K947" i="1"/>
  <c r="L947" i="1"/>
  <c r="P947" i="1"/>
  <c r="Q947" i="1"/>
  <c r="R947" i="1"/>
  <c r="D948" i="1"/>
  <c r="F948" i="1"/>
  <c r="J948" i="1"/>
  <c r="K948" i="1"/>
  <c r="L948" i="1"/>
  <c r="O948" i="1"/>
  <c r="P948" i="1"/>
  <c r="Q948" i="1"/>
  <c r="R948" i="1"/>
  <c r="D949" i="1"/>
  <c r="F949" i="1"/>
  <c r="J949" i="1"/>
  <c r="K949" i="1"/>
  <c r="L949" i="1"/>
  <c r="P949" i="1"/>
  <c r="Q949" i="1"/>
  <c r="R949" i="1"/>
  <c r="D950" i="1"/>
  <c r="F950" i="1"/>
  <c r="J950" i="1"/>
  <c r="K950" i="1"/>
  <c r="L950" i="1"/>
  <c r="P950" i="1"/>
  <c r="Q950" i="1"/>
  <c r="R950" i="1"/>
  <c r="D951" i="1"/>
  <c r="F951" i="1"/>
  <c r="J951" i="1"/>
  <c r="K951" i="1"/>
  <c r="L951" i="1"/>
  <c r="P951" i="1"/>
  <c r="Q951" i="1"/>
  <c r="R951" i="1"/>
  <c r="D952" i="1"/>
  <c r="F952" i="1"/>
  <c r="J952" i="1"/>
  <c r="K952" i="1"/>
  <c r="L952" i="1"/>
  <c r="P952" i="1"/>
  <c r="Q952" i="1"/>
  <c r="R952" i="1"/>
  <c r="B953" i="1"/>
  <c r="D953" i="1"/>
  <c r="F953" i="1"/>
  <c r="J953" i="1"/>
  <c r="K953" i="1"/>
  <c r="L953" i="1"/>
  <c r="P953" i="1"/>
  <c r="Q953" i="1"/>
  <c r="R953" i="1"/>
  <c r="B954" i="1"/>
  <c r="D954" i="1"/>
  <c r="F954" i="1"/>
  <c r="J954" i="1"/>
  <c r="K954" i="1"/>
  <c r="L954" i="1"/>
  <c r="O954" i="1"/>
  <c r="P954" i="1"/>
  <c r="Q954" i="1"/>
  <c r="R954" i="1"/>
  <c r="D955" i="1"/>
  <c r="F955" i="1"/>
  <c r="J955" i="1"/>
  <c r="K955" i="1"/>
  <c r="L955" i="1"/>
  <c r="P955" i="1"/>
  <c r="Q955" i="1"/>
  <c r="R955" i="1"/>
  <c r="D956" i="1"/>
  <c r="F956" i="1"/>
  <c r="J956" i="1"/>
  <c r="K956" i="1"/>
  <c r="L956" i="1"/>
  <c r="M956" i="1"/>
  <c r="N956" i="1"/>
  <c r="P956" i="1"/>
  <c r="Q956" i="1"/>
  <c r="R956" i="1"/>
  <c r="D957" i="1"/>
  <c r="F957" i="1"/>
  <c r="J957" i="1"/>
  <c r="K957" i="1"/>
  <c r="L957" i="1"/>
  <c r="P957" i="1"/>
  <c r="Q957" i="1"/>
  <c r="R957" i="1"/>
  <c r="D958" i="1"/>
  <c r="F958" i="1"/>
  <c r="J958" i="1"/>
  <c r="K958" i="1"/>
  <c r="L958" i="1"/>
  <c r="P958" i="1"/>
  <c r="Q958" i="1"/>
  <c r="R958" i="1"/>
  <c r="D959" i="1"/>
  <c r="F959" i="1"/>
  <c r="J959" i="1"/>
  <c r="K959" i="1"/>
  <c r="L959" i="1"/>
  <c r="P959" i="1"/>
  <c r="Q959" i="1"/>
  <c r="R959" i="1"/>
  <c r="D960" i="1"/>
  <c r="F960" i="1"/>
  <c r="J960" i="1"/>
  <c r="K960" i="1"/>
  <c r="L960" i="1"/>
  <c r="P960" i="1"/>
  <c r="Q960" i="1"/>
  <c r="R960" i="1"/>
  <c r="D961" i="1"/>
  <c r="F961" i="1"/>
  <c r="J961" i="1"/>
  <c r="K961" i="1"/>
  <c r="L961" i="1"/>
  <c r="M961" i="1"/>
  <c r="N961" i="1"/>
  <c r="P961" i="1"/>
  <c r="Q961" i="1"/>
  <c r="R961" i="1"/>
  <c r="D962" i="1"/>
  <c r="F962" i="1"/>
  <c r="J962" i="1"/>
  <c r="K962" i="1"/>
  <c r="L962" i="1"/>
  <c r="P962" i="1"/>
  <c r="Q962" i="1"/>
  <c r="R962" i="1"/>
  <c r="D963" i="1"/>
  <c r="F963" i="1"/>
  <c r="J963" i="1"/>
  <c r="K963" i="1"/>
  <c r="L963" i="1"/>
  <c r="P963" i="1"/>
  <c r="Q963" i="1"/>
  <c r="R963" i="1"/>
  <c r="B964" i="1"/>
  <c r="D964" i="1"/>
  <c r="F964" i="1"/>
  <c r="J964" i="1"/>
  <c r="K964" i="1"/>
  <c r="L964" i="1"/>
  <c r="M964" i="1"/>
  <c r="O964" i="1"/>
  <c r="P964" i="1"/>
  <c r="Q964" i="1"/>
  <c r="R964" i="1"/>
  <c r="D965" i="1"/>
  <c r="F965" i="1"/>
  <c r="J965" i="1"/>
  <c r="K965" i="1"/>
  <c r="L965" i="1"/>
  <c r="P965" i="1"/>
  <c r="Q965" i="1"/>
  <c r="R965" i="1"/>
  <c r="D966" i="1"/>
  <c r="F966" i="1"/>
  <c r="J966" i="1"/>
  <c r="K966" i="1"/>
  <c r="L966" i="1"/>
  <c r="M966" i="1"/>
  <c r="N966" i="1"/>
  <c r="P966" i="1"/>
  <c r="Q966" i="1"/>
  <c r="R966" i="1"/>
  <c r="D967" i="1"/>
  <c r="F967" i="1"/>
  <c r="J967" i="1"/>
  <c r="K967" i="1"/>
  <c r="L967" i="1"/>
  <c r="P967" i="1"/>
  <c r="Q967" i="1"/>
  <c r="R967" i="1"/>
  <c r="D968" i="1"/>
  <c r="F968" i="1"/>
  <c r="J968" i="1"/>
  <c r="K968" i="1"/>
  <c r="L968" i="1"/>
  <c r="P968" i="1"/>
  <c r="Q968" i="1"/>
  <c r="R968" i="1"/>
  <c r="D969" i="1"/>
  <c r="F969" i="1"/>
  <c r="J969" i="1"/>
  <c r="K969" i="1"/>
  <c r="L969" i="1"/>
  <c r="P969" i="1"/>
  <c r="Q969" i="1"/>
  <c r="R969" i="1"/>
  <c r="D970" i="1"/>
  <c r="F970" i="1"/>
  <c r="J970" i="1"/>
  <c r="K970" i="1"/>
  <c r="L970" i="1"/>
  <c r="P970" i="1"/>
  <c r="Q970" i="1"/>
  <c r="R970" i="1"/>
  <c r="D971" i="1"/>
  <c r="F971" i="1"/>
  <c r="J971" i="1"/>
  <c r="K971" i="1"/>
  <c r="L971" i="1"/>
  <c r="O971" i="1"/>
  <c r="P971" i="1"/>
  <c r="Q971" i="1"/>
  <c r="R971" i="1"/>
  <c r="B972" i="1"/>
  <c r="D972" i="1"/>
  <c r="F972" i="1"/>
  <c r="J972" i="1"/>
  <c r="K972" i="1"/>
  <c r="L972" i="1"/>
  <c r="M972" i="1"/>
  <c r="N972" i="1"/>
  <c r="O972" i="1"/>
  <c r="P972" i="1"/>
  <c r="Q972" i="1"/>
  <c r="R972" i="1"/>
  <c r="D973" i="1"/>
  <c r="F973" i="1"/>
  <c r="J973" i="1"/>
  <c r="K973" i="1"/>
  <c r="L973" i="1"/>
  <c r="P973" i="1"/>
  <c r="Q973" i="1"/>
  <c r="R973" i="1"/>
  <c r="D974" i="1"/>
  <c r="F974" i="1"/>
  <c r="J974" i="1"/>
  <c r="K974" i="1"/>
  <c r="L974" i="1"/>
  <c r="P974" i="1"/>
  <c r="Q974" i="1"/>
  <c r="R974" i="1"/>
  <c r="D975" i="1"/>
  <c r="F975" i="1"/>
  <c r="J975" i="1"/>
  <c r="K975" i="1"/>
  <c r="L975" i="1"/>
  <c r="P975" i="1"/>
  <c r="Q975" i="1"/>
  <c r="R975" i="1"/>
  <c r="D976" i="1"/>
  <c r="F976" i="1"/>
  <c r="J976" i="1"/>
  <c r="K976" i="1"/>
  <c r="L976" i="1"/>
  <c r="P976" i="1"/>
  <c r="Q976" i="1"/>
  <c r="R976" i="1"/>
  <c r="D977" i="1"/>
  <c r="F977" i="1"/>
  <c r="J977" i="1"/>
  <c r="K977" i="1"/>
  <c r="L977" i="1"/>
  <c r="M977" i="1"/>
  <c r="P977" i="1"/>
  <c r="Q977" i="1"/>
  <c r="R977" i="1"/>
  <c r="D978" i="1"/>
  <c r="F978" i="1"/>
  <c r="J978" i="1"/>
  <c r="K978" i="1"/>
  <c r="L978" i="1"/>
  <c r="N978" i="1"/>
  <c r="P978" i="1"/>
  <c r="Q978" i="1"/>
  <c r="R978" i="1"/>
  <c r="D979" i="1"/>
  <c r="F979" i="1"/>
  <c r="J979" i="1"/>
  <c r="K979" i="1"/>
  <c r="L979" i="1"/>
  <c r="P979" i="1"/>
  <c r="Q979" i="1"/>
  <c r="R979" i="1"/>
  <c r="B980" i="1"/>
  <c r="D980" i="1"/>
  <c r="F980" i="1"/>
  <c r="J980" i="1"/>
  <c r="K980" i="1"/>
  <c r="L980" i="1"/>
  <c r="N980" i="1"/>
  <c r="O980" i="1"/>
  <c r="P980" i="1"/>
  <c r="Q980" i="1"/>
  <c r="R980" i="1"/>
  <c r="D981" i="1"/>
  <c r="F981" i="1"/>
  <c r="J981" i="1"/>
  <c r="K981" i="1"/>
  <c r="L981" i="1"/>
  <c r="P981" i="1"/>
  <c r="Q981" i="1"/>
  <c r="R981" i="1"/>
  <c r="B982" i="1"/>
  <c r="D982" i="1"/>
  <c r="F982" i="1"/>
  <c r="J982" i="1"/>
  <c r="K982" i="1"/>
  <c r="L982" i="1"/>
  <c r="N982" i="1"/>
  <c r="O982" i="1"/>
  <c r="P982" i="1"/>
  <c r="Q982" i="1"/>
  <c r="R982" i="1"/>
  <c r="D983" i="1"/>
  <c r="F983" i="1"/>
  <c r="J983" i="1"/>
  <c r="K983" i="1"/>
  <c r="L983" i="1"/>
  <c r="P983" i="1"/>
  <c r="Q983" i="1"/>
  <c r="R983" i="1"/>
  <c r="D984" i="1"/>
  <c r="F984" i="1"/>
  <c r="J984" i="1"/>
  <c r="K984" i="1"/>
  <c r="L984" i="1"/>
  <c r="P984" i="1"/>
  <c r="Q984" i="1"/>
  <c r="R984" i="1"/>
  <c r="B985" i="1"/>
  <c r="D985" i="1"/>
  <c r="F985" i="1"/>
  <c r="J985" i="1"/>
  <c r="K985" i="1"/>
  <c r="L985" i="1"/>
  <c r="M985" i="1"/>
  <c r="N985" i="1"/>
  <c r="O985" i="1"/>
  <c r="P985" i="1"/>
  <c r="Q985" i="1"/>
  <c r="R985" i="1"/>
  <c r="B986" i="1"/>
  <c r="D986" i="1"/>
  <c r="F986" i="1"/>
  <c r="J986" i="1"/>
  <c r="K986" i="1"/>
  <c r="L986" i="1"/>
  <c r="O986" i="1"/>
  <c r="P986" i="1"/>
  <c r="Q986" i="1"/>
  <c r="R986" i="1"/>
  <c r="D987" i="1"/>
  <c r="F987" i="1"/>
  <c r="J987" i="1"/>
  <c r="K987" i="1"/>
  <c r="L987" i="1"/>
  <c r="P987" i="1"/>
  <c r="Q987" i="1"/>
  <c r="R987" i="1"/>
  <c r="B988" i="1"/>
  <c r="D988" i="1"/>
  <c r="F988" i="1"/>
  <c r="J988" i="1"/>
  <c r="K988" i="1"/>
  <c r="L988" i="1"/>
  <c r="M988" i="1"/>
  <c r="O988" i="1"/>
  <c r="P988" i="1"/>
  <c r="Q988" i="1"/>
  <c r="R988" i="1"/>
  <c r="D989" i="1"/>
  <c r="F989" i="1"/>
  <c r="J989" i="1"/>
  <c r="K989" i="1"/>
  <c r="L989" i="1"/>
  <c r="P989" i="1"/>
  <c r="Q989" i="1"/>
  <c r="R989" i="1"/>
  <c r="D990" i="1"/>
  <c r="F990" i="1"/>
  <c r="J990" i="1"/>
  <c r="K990" i="1"/>
  <c r="L990" i="1"/>
  <c r="N990" i="1"/>
  <c r="O990" i="1"/>
  <c r="P990" i="1"/>
  <c r="Q990" i="1"/>
  <c r="R990" i="1"/>
  <c r="D991" i="1"/>
  <c r="F991" i="1"/>
  <c r="J991" i="1"/>
  <c r="K991" i="1"/>
  <c r="L991" i="1"/>
  <c r="P991" i="1"/>
  <c r="Q991" i="1"/>
  <c r="R991" i="1"/>
  <c r="D992" i="1"/>
  <c r="F992" i="1"/>
  <c r="J992" i="1"/>
  <c r="K992" i="1"/>
  <c r="L992" i="1"/>
  <c r="P992" i="1"/>
  <c r="Q992" i="1"/>
  <c r="R992" i="1"/>
  <c r="D993" i="1"/>
  <c r="F993" i="1"/>
  <c r="J993" i="1"/>
  <c r="K993" i="1"/>
  <c r="L993" i="1"/>
  <c r="P993" i="1"/>
  <c r="Q993" i="1"/>
  <c r="R993" i="1"/>
  <c r="D994" i="1"/>
  <c r="F994" i="1"/>
  <c r="J994" i="1"/>
  <c r="K994" i="1"/>
  <c r="L994" i="1"/>
  <c r="P994" i="1"/>
  <c r="Q994" i="1"/>
  <c r="R994" i="1"/>
  <c r="D995" i="1"/>
  <c r="F995" i="1"/>
  <c r="J995" i="1"/>
  <c r="K995" i="1"/>
  <c r="L995" i="1"/>
  <c r="P995" i="1"/>
  <c r="Q995" i="1"/>
  <c r="R995" i="1"/>
  <c r="B996" i="1"/>
  <c r="D996" i="1"/>
  <c r="F996" i="1"/>
  <c r="J996" i="1"/>
  <c r="K996" i="1"/>
  <c r="L996" i="1"/>
  <c r="M996" i="1"/>
  <c r="O996" i="1"/>
  <c r="P996" i="1"/>
  <c r="Q996" i="1"/>
  <c r="R996" i="1"/>
  <c r="D997" i="1"/>
  <c r="F997" i="1"/>
  <c r="J997" i="1"/>
  <c r="K997" i="1"/>
  <c r="L997" i="1"/>
  <c r="P997" i="1"/>
  <c r="Q997" i="1"/>
  <c r="R997" i="1"/>
  <c r="D998" i="1"/>
  <c r="F998" i="1"/>
  <c r="J998" i="1"/>
  <c r="K998" i="1"/>
  <c r="L998" i="1"/>
  <c r="M998" i="1"/>
  <c r="N998" i="1"/>
  <c r="P998" i="1"/>
  <c r="Q998" i="1"/>
  <c r="R998" i="1"/>
  <c r="D999" i="1"/>
  <c r="F999" i="1"/>
  <c r="J999" i="1"/>
  <c r="K999" i="1"/>
  <c r="L999" i="1"/>
  <c r="P999" i="1"/>
  <c r="Q999" i="1"/>
  <c r="R999" i="1"/>
  <c r="D1000" i="1"/>
  <c r="F1000" i="1"/>
  <c r="J1000" i="1"/>
  <c r="K1000" i="1"/>
  <c r="L1000" i="1"/>
  <c r="P1000" i="1"/>
  <c r="Q1000" i="1"/>
  <c r="R1000" i="1"/>
  <c r="D1001" i="1"/>
  <c r="F1001" i="1"/>
  <c r="J1001" i="1"/>
  <c r="K1001" i="1"/>
  <c r="L1001" i="1"/>
  <c r="M1001" i="1"/>
  <c r="P1001" i="1"/>
  <c r="Q1001" i="1"/>
  <c r="R1001" i="1"/>
  <c r="D1002" i="1"/>
  <c r="F1002" i="1"/>
  <c r="J1002" i="1"/>
  <c r="K1002" i="1"/>
  <c r="L1002" i="1"/>
  <c r="P1002" i="1"/>
  <c r="Q1002" i="1"/>
  <c r="R1002" i="1"/>
  <c r="D1003" i="1"/>
  <c r="F1003" i="1"/>
  <c r="J1003" i="1"/>
  <c r="K1003" i="1"/>
  <c r="L1003" i="1"/>
  <c r="P1003" i="1"/>
  <c r="Q1003" i="1"/>
  <c r="R1003" i="1"/>
  <c r="D1004" i="1"/>
  <c r="F1004" i="1"/>
  <c r="J1004" i="1"/>
  <c r="K1004" i="1"/>
  <c r="L1004" i="1"/>
  <c r="M1004" i="1"/>
  <c r="P1004" i="1"/>
  <c r="Q1004" i="1"/>
  <c r="R1004" i="1"/>
  <c r="D1005" i="1"/>
  <c r="F1005" i="1"/>
  <c r="J1005" i="1"/>
  <c r="K1005" i="1"/>
  <c r="L1005" i="1"/>
  <c r="P1005" i="1"/>
  <c r="Q1005" i="1"/>
  <c r="R1005" i="1"/>
  <c r="D1006" i="1"/>
  <c r="F1006" i="1"/>
  <c r="J1006" i="1"/>
  <c r="K1006" i="1"/>
  <c r="L1006" i="1"/>
  <c r="M1006" i="1"/>
  <c r="P1006" i="1"/>
  <c r="Q1006" i="1"/>
  <c r="R1006" i="1"/>
  <c r="D1007" i="1"/>
  <c r="F1007" i="1"/>
  <c r="J1007" i="1"/>
  <c r="K1007" i="1"/>
  <c r="L1007" i="1"/>
  <c r="P1007" i="1"/>
  <c r="Q1007" i="1"/>
  <c r="R1007" i="1"/>
  <c r="D1008" i="1"/>
  <c r="F1008" i="1"/>
  <c r="J1008" i="1"/>
  <c r="K1008" i="1"/>
  <c r="L1008" i="1"/>
  <c r="P1008" i="1"/>
  <c r="Q1008" i="1"/>
  <c r="R1008" i="1"/>
  <c r="B1009" i="1"/>
  <c r="D1009" i="1"/>
  <c r="F1009" i="1"/>
  <c r="J1009" i="1"/>
  <c r="K1009" i="1"/>
  <c r="L1009" i="1"/>
  <c r="P1009" i="1"/>
  <c r="Q1009" i="1"/>
  <c r="R1009" i="1"/>
  <c r="D1010" i="1"/>
  <c r="F1010" i="1"/>
  <c r="J1010" i="1"/>
  <c r="K1010" i="1"/>
  <c r="L1010" i="1"/>
  <c r="M1010" i="1"/>
  <c r="N1010" i="1"/>
  <c r="P1010" i="1"/>
  <c r="Q1010" i="1"/>
  <c r="R1010" i="1"/>
  <c r="D1011" i="1"/>
  <c r="F1011" i="1"/>
  <c r="J1011" i="1"/>
  <c r="K1011" i="1"/>
  <c r="L1011" i="1"/>
  <c r="O1011" i="1"/>
  <c r="P1011" i="1"/>
  <c r="Q1011" i="1"/>
  <c r="R1011" i="1"/>
  <c r="D1012" i="1"/>
  <c r="F1012" i="1"/>
  <c r="J1012" i="1"/>
  <c r="K1012" i="1"/>
  <c r="L1012" i="1"/>
  <c r="M1012" i="1"/>
  <c r="N1012" i="1"/>
  <c r="P1012" i="1"/>
  <c r="Q1012" i="1"/>
  <c r="R1012" i="1"/>
  <c r="D1013" i="1"/>
  <c r="F1013" i="1"/>
  <c r="J1013" i="1"/>
  <c r="K1013" i="1"/>
  <c r="L1013" i="1"/>
  <c r="P1013" i="1"/>
  <c r="Q1013" i="1"/>
  <c r="R1013" i="1"/>
  <c r="B1014" i="1"/>
  <c r="D1014" i="1"/>
  <c r="F1014" i="1"/>
  <c r="J1014" i="1"/>
  <c r="K1014" i="1"/>
  <c r="L1014" i="1"/>
  <c r="O1014" i="1"/>
  <c r="P1014" i="1"/>
  <c r="Q1014" i="1"/>
  <c r="R1014" i="1"/>
  <c r="D1015" i="1"/>
  <c r="F1015" i="1"/>
  <c r="J1015" i="1"/>
  <c r="K1015" i="1"/>
  <c r="L1015" i="1"/>
  <c r="P1015" i="1"/>
  <c r="Q1015" i="1"/>
  <c r="R1015" i="1"/>
  <c r="D1016" i="1"/>
  <c r="F1016" i="1"/>
  <c r="J1016" i="1"/>
  <c r="K1016" i="1"/>
  <c r="L1016" i="1"/>
  <c r="P1016" i="1"/>
  <c r="Q1016" i="1"/>
  <c r="R1016" i="1"/>
  <c r="D1017" i="1"/>
  <c r="F1017" i="1"/>
  <c r="J1017" i="1"/>
  <c r="K1017" i="1"/>
  <c r="L1017" i="1"/>
  <c r="P1017" i="1"/>
  <c r="Q1017" i="1"/>
  <c r="R1017" i="1"/>
  <c r="B1018" i="1"/>
  <c r="D1018" i="1"/>
  <c r="F1018" i="1"/>
  <c r="J1018" i="1"/>
  <c r="K1018" i="1"/>
  <c r="L1018" i="1"/>
  <c r="O1018" i="1"/>
  <c r="P1018" i="1"/>
  <c r="Q1018" i="1"/>
  <c r="R1018" i="1"/>
  <c r="D1019" i="1"/>
  <c r="F1019" i="1"/>
  <c r="J1019" i="1"/>
  <c r="K1019" i="1"/>
  <c r="L1019" i="1"/>
  <c r="O1019" i="1"/>
  <c r="P1019" i="1"/>
  <c r="Q1019" i="1"/>
  <c r="R1019" i="1"/>
  <c r="B1020" i="1"/>
  <c r="D1020" i="1"/>
  <c r="F1020" i="1"/>
  <c r="J1020" i="1"/>
  <c r="K1020" i="1"/>
  <c r="L1020" i="1"/>
  <c r="M1020" i="1"/>
  <c r="N1020" i="1"/>
  <c r="O1020" i="1"/>
  <c r="P1020" i="1"/>
  <c r="Q1020" i="1"/>
  <c r="R1020" i="1"/>
  <c r="D1021" i="1"/>
  <c r="F1021" i="1"/>
  <c r="J1021" i="1"/>
  <c r="K1021" i="1"/>
  <c r="L1021" i="1"/>
  <c r="P1021" i="1"/>
  <c r="Q1021" i="1"/>
  <c r="R1021" i="1"/>
  <c r="D1022" i="1"/>
  <c r="F1022" i="1"/>
  <c r="J1022" i="1"/>
  <c r="K1022" i="1"/>
  <c r="L1022" i="1"/>
  <c r="M1022" i="1"/>
  <c r="N1022" i="1"/>
  <c r="P1022" i="1"/>
  <c r="Q1022" i="1"/>
  <c r="R1022" i="1"/>
  <c r="D1023" i="1"/>
  <c r="F1023" i="1"/>
  <c r="J1023" i="1"/>
  <c r="K1023" i="1"/>
  <c r="L1023" i="1"/>
  <c r="P1023" i="1"/>
  <c r="Q1023" i="1"/>
  <c r="R1023" i="1"/>
  <c r="D1024" i="1"/>
  <c r="F1024" i="1"/>
  <c r="J1024" i="1"/>
  <c r="K1024" i="1"/>
  <c r="L1024" i="1"/>
  <c r="P1024" i="1"/>
  <c r="Q1024" i="1"/>
  <c r="R1024" i="1"/>
  <c r="B1025" i="1"/>
  <c r="D1025" i="1"/>
  <c r="F1025" i="1"/>
  <c r="J1025" i="1"/>
  <c r="K1025" i="1"/>
  <c r="L1025" i="1"/>
  <c r="M1025" i="1"/>
  <c r="N1025" i="1"/>
  <c r="O1025" i="1"/>
  <c r="P1025" i="1"/>
  <c r="Q1025" i="1"/>
  <c r="R1025" i="1"/>
  <c r="D1026" i="1"/>
  <c r="F1026" i="1"/>
  <c r="J1026" i="1"/>
  <c r="K1026" i="1"/>
  <c r="L1026" i="1"/>
  <c r="P1026" i="1"/>
  <c r="Q1026" i="1"/>
  <c r="R1026" i="1"/>
  <c r="D1027" i="1"/>
  <c r="F1027" i="1"/>
  <c r="J1027" i="1"/>
  <c r="K1027" i="1"/>
  <c r="L1027" i="1"/>
  <c r="P1027" i="1"/>
  <c r="Q1027" i="1"/>
  <c r="R1027" i="1"/>
  <c r="B1028" i="1"/>
  <c r="D1028" i="1"/>
  <c r="F1028" i="1"/>
  <c r="J1028" i="1"/>
  <c r="K1028" i="1"/>
  <c r="L1028" i="1"/>
  <c r="M1028" i="1"/>
  <c r="O1028" i="1"/>
  <c r="P1028" i="1"/>
  <c r="Q1028" i="1"/>
  <c r="R1028" i="1"/>
  <c r="D1029" i="1"/>
  <c r="F1029" i="1"/>
  <c r="J1029" i="1"/>
  <c r="K1029" i="1"/>
  <c r="L1029" i="1"/>
  <c r="P1029" i="1"/>
  <c r="Q1029" i="1"/>
  <c r="R1029" i="1"/>
  <c r="B1030" i="1"/>
  <c r="D1030" i="1"/>
  <c r="F1030" i="1"/>
  <c r="J1030" i="1"/>
  <c r="K1030" i="1"/>
  <c r="L1030" i="1"/>
  <c r="O1030" i="1"/>
  <c r="P1030" i="1"/>
  <c r="Q1030" i="1"/>
  <c r="R1030" i="1"/>
  <c r="D1031" i="1"/>
  <c r="F1031" i="1"/>
  <c r="J1031" i="1"/>
  <c r="K1031" i="1"/>
  <c r="L1031" i="1"/>
  <c r="O1031" i="1"/>
  <c r="P1031" i="1"/>
  <c r="Q1031" i="1"/>
  <c r="R1031" i="1"/>
  <c r="D1032" i="1"/>
  <c r="F1032" i="1"/>
  <c r="J1032" i="1"/>
  <c r="K1032" i="1"/>
  <c r="L1032" i="1"/>
  <c r="P1032" i="1"/>
  <c r="Q1032" i="1"/>
  <c r="R1032" i="1"/>
  <c r="D1033" i="1"/>
  <c r="F1033" i="1"/>
  <c r="J1033" i="1"/>
  <c r="K1033" i="1"/>
  <c r="L1033" i="1"/>
  <c r="M1033" i="1"/>
  <c r="N1033" i="1"/>
  <c r="P1033" i="1"/>
  <c r="Q1033" i="1"/>
  <c r="R1033" i="1"/>
  <c r="D1034" i="1"/>
  <c r="F1034" i="1"/>
  <c r="J1034" i="1"/>
  <c r="K1034" i="1"/>
  <c r="L1034" i="1"/>
  <c r="P1034" i="1"/>
  <c r="Q1034" i="1"/>
  <c r="R1034" i="1"/>
  <c r="D1035" i="1"/>
  <c r="F1035" i="1"/>
  <c r="J1035" i="1"/>
  <c r="K1035" i="1"/>
  <c r="L1035" i="1"/>
  <c r="P1035" i="1"/>
  <c r="Q1035" i="1"/>
  <c r="R1035" i="1"/>
  <c r="B1036" i="1"/>
  <c r="D1036" i="1"/>
  <c r="F1036" i="1"/>
  <c r="J1036" i="1"/>
  <c r="K1036" i="1"/>
  <c r="L1036" i="1"/>
  <c r="N1036" i="1"/>
  <c r="O1036" i="1"/>
  <c r="P1036" i="1"/>
  <c r="Q1036" i="1"/>
  <c r="R1036" i="1"/>
  <c r="D1037" i="1"/>
  <c r="F1037" i="1"/>
  <c r="J1037" i="1"/>
  <c r="K1037" i="1"/>
  <c r="L1037" i="1"/>
  <c r="P1037" i="1"/>
  <c r="Q1037" i="1"/>
  <c r="R1037" i="1"/>
  <c r="B1038" i="1"/>
  <c r="D1038" i="1"/>
  <c r="F1038" i="1"/>
  <c r="J1038" i="1"/>
  <c r="K1038" i="1"/>
  <c r="L1038" i="1"/>
  <c r="M1038" i="1"/>
  <c r="N1038" i="1"/>
  <c r="O1038" i="1"/>
  <c r="P1038" i="1"/>
  <c r="Q1038" i="1"/>
  <c r="R1038" i="1"/>
  <c r="D1039" i="1"/>
  <c r="F1039" i="1"/>
  <c r="J1039" i="1"/>
  <c r="K1039" i="1"/>
  <c r="L1039" i="1"/>
  <c r="P1039" i="1"/>
  <c r="Q1039" i="1"/>
  <c r="R1039" i="1"/>
  <c r="D1040" i="1"/>
  <c r="F1040" i="1"/>
  <c r="J1040" i="1"/>
  <c r="K1040" i="1"/>
  <c r="L1040" i="1"/>
  <c r="P1040" i="1"/>
  <c r="Q1040" i="1"/>
  <c r="R1040" i="1"/>
  <c r="D1041" i="1"/>
  <c r="F1041" i="1"/>
  <c r="J1041" i="1"/>
  <c r="K1041" i="1"/>
  <c r="L1041" i="1"/>
  <c r="P1041" i="1"/>
  <c r="Q1041" i="1"/>
  <c r="R1041" i="1"/>
  <c r="B1042" i="1"/>
  <c r="D1042" i="1"/>
  <c r="F1042" i="1"/>
  <c r="J1042" i="1"/>
  <c r="K1042" i="1"/>
  <c r="L1042" i="1"/>
  <c r="M1042" i="1"/>
  <c r="N1042" i="1"/>
  <c r="O1042" i="1"/>
  <c r="P1042" i="1"/>
  <c r="Q1042" i="1"/>
  <c r="R1042" i="1"/>
  <c r="D1043" i="1"/>
  <c r="F1043" i="1"/>
  <c r="J1043" i="1"/>
  <c r="K1043" i="1"/>
  <c r="L1043" i="1"/>
  <c r="P1043" i="1"/>
  <c r="Q1043" i="1"/>
  <c r="R1043" i="1"/>
  <c r="D1044" i="1"/>
  <c r="F1044" i="1"/>
  <c r="J1044" i="1"/>
  <c r="K1044" i="1"/>
  <c r="L1044" i="1"/>
  <c r="M1044" i="1"/>
  <c r="P1044" i="1"/>
  <c r="Q1044" i="1"/>
  <c r="R1044" i="1"/>
  <c r="D1045" i="1"/>
  <c r="F1045" i="1"/>
  <c r="J1045" i="1"/>
  <c r="K1045" i="1"/>
  <c r="L1045" i="1"/>
  <c r="P1045" i="1"/>
  <c r="Q1045" i="1"/>
  <c r="R1045" i="1"/>
  <c r="B1046" i="1"/>
  <c r="D1046" i="1"/>
  <c r="F1046" i="1"/>
  <c r="J1046" i="1"/>
  <c r="K1046" i="1"/>
  <c r="L1046" i="1"/>
  <c r="N1046" i="1"/>
  <c r="O1046" i="1"/>
  <c r="P1046" i="1"/>
  <c r="Q1046" i="1"/>
  <c r="R1046" i="1"/>
  <c r="D1047" i="1"/>
  <c r="F1047" i="1"/>
  <c r="J1047" i="1"/>
  <c r="K1047" i="1"/>
  <c r="L1047" i="1"/>
  <c r="P1047" i="1"/>
  <c r="Q1047" i="1"/>
  <c r="R1047" i="1"/>
  <c r="D1048" i="1"/>
  <c r="F1048" i="1"/>
  <c r="J1048" i="1"/>
  <c r="K1048" i="1"/>
  <c r="L1048" i="1"/>
  <c r="P1048" i="1"/>
  <c r="Q1048" i="1"/>
  <c r="R1048" i="1"/>
  <c r="B1049" i="1"/>
  <c r="D1049" i="1"/>
  <c r="F1049" i="1"/>
  <c r="J1049" i="1"/>
  <c r="K1049" i="1"/>
  <c r="L1049" i="1"/>
  <c r="M1049" i="1"/>
  <c r="N1049" i="1"/>
  <c r="O1049" i="1"/>
  <c r="P1049" i="1"/>
  <c r="Q1049" i="1"/>
  <c r="R1049" i="1"/>
  <c r="B1050" i="1"/>
  <c r="D1050" i="1"/>
  <c r="F1050" i="1"/>
  <c r="J1050" i="1"/>
  <c r="K1050" i="1"/>
  <c r="L1050" i="1"/>
  <c r="O1050" i="1"/>
  <c r="P1050" i="1"/>
  <c r="Q1050" i="1"/>
  <c r="R1050" i="1"/>
  <c r="D1051" i="1"/>
  <c r="F1051" i="1"/>
  <c r="J1051" i="1"/>
  <c r="K1051" i="1"/>
  <c r="L1051" i="1"/>
  <c r="P1051" i="1"/>
  <c r="Q1051" i="1"/>
  <c r="R1051" i="1"/>
  <c r="B1052" i="1"/>
  <c r="D1052" i="1"/>
  <c r="F1052" i="1"/>
  <c r="J1052" i="1"/>
  <c r="K1052" i="1"/>
  <c r="L1052" i="1"/>
  <c r="M1052" i="1"/>
  <c r="O1052" i="1"/>
  <c r="P1052" i="1"/>
  <c r="R1052" i="1"/>
  <c r="D1053" i="1"/>
  <c r="F1053" i="1"/>
  <c r="J1053" i="1"/>
  <c r="K1053" i="1"/>
  <c r="L1053" i="1"/>
  <c r="P1053" i="1"/>
  <c r="Q1053" i="1"/>
  <c r="R1053" i="1"/>
  <c r="D1054" i="1"/>
  <c r="F1054" i="1"/>
  <c r="J1054" i="1"/>
  <c r="K1054" i="1"/>
  <c r="L1054" i="1"/>
  <c r="P1054" i="1"/>
  <c r="Q1054" i="1"/>
  <c r="R1054" i="1"/>
  <c r="D1055" i="1"/>
  <c r="F1055" i="1"/>
  <c r="J1055" i="1"/>
  <c r="K1055" i="1"/>
  <c r="L1055" i="1"/>
  <c r="P1055" i="1"/>
  <c r="Q1055" i="1"/>
  <c r="R1055" i="1"/>
  <c r="D1056" i="1"/>
  <c r="F1056" i="1"/>
  <c r="J1056" i="1"/>
  <c r="K1056" i="1"/>
  <c r="L1056" i="1"/>
  <c r="P1056" i="1"/>
  <c r="Q1056" i="1"/>
  <c r="R1056" i="1"/>
  <c r="D1057" i="1"/>
  <c r="F1057" i="1"/>
  <c r="J1057" i="1"/>
  <c r="K1057" i="1"/>
  <c r="L1057" i="1"/>
  <c r="O1057" i="1"/>
  <c r="P1057" i="1"/>
  <c r="Q1057" i="1"/>
  <c r="R1057" i="1"/>
  <c r="D1058" i="1"/>
  <c r="F1058" i="1"/>
  <c r="J1058" i="1"/>
  <c r="K1058" i="1"/>
  <c r="L1058" i="1"/>
  <c r="P1058" i="1"/>
  <c r="Q1058" i="1"/>
  <c r="R1058" i="1"/>
  <c r="B1059" i="1"/>
  <c r="D1059" i="1"/>
  <c r="F1059" i="1"/>
  <c r="J1059" i="1"/>
  <c r="K1059" i="1"/>
  <c r="L1059" i="1"/>
  <c r="P1059" i="1"/>
  <c r="Q1059" i="1"/>
  <c r="R1059" i="1"/>
  <c r="B1060" i="1"/>
  <c r="D1060" i="1"/>
  <c r="F1060" i="1"/>
  <c r="J1060" i="1"/>
  <c r="K1060" i="1"/>
  <c r="L1060" i="1"/>
  <c r="M1060" i="1"/>
  <c r="N1060" i="1"/>
  <c r="O1060" i="1"/>
  <c r="P1060" i="1"/>
  <c r="Q1060" i="1"/>
  <c r="R1060" i="1"/>
  <c r="D1061" i="1"/>
  <c r="F1061" i="1"/>
  <c r="J1061" i="1"/>
  <c r="K1061" i="1"/>
  <c r="L1061" i="1"/>
  <c r="P1061" i="1"/>
  <c r="Q1061" i="1"/>
  <c r="R1061" i="1"/>
  <c r="D1062" i="1"/>
  <c r="F1062" i="1"/>
  <c r="J1062" i="1"/>
  <c r="K1062" i="1"/>
  <c r="L1062" i="1"/>
  <c r="P1062" i="1"/>
  <c r="Q1062" i="1"/>
  <c r="R1062" i="1"/>
  <c r="D1063" i="1"/>
  <c r="F1063" i="1"/>
  <c r="J1063" i="1"/>
  <c r="K1063" i="1"/>
  <c r="L1063" i="1"/>
  <c r="M1063" i="1"/>
  <c r="P1063" i="1"/>
  <c r="Q1063" i="1"/>
  <c r="R1063" i="1"/>
  <c r="D1064" i="1"/>
  <c r="F1064" i="1"/>
  <c r="J1064" i="1"/>
  <c r="K1064" i="1"/>
  <c r="L1064" i="1"/>
  <c r="P1064" i="1"/>
  <c r="Q1064" i="1"/>
  <c r="R1064" i="1"/>
  <c r="D1065" i="1"/>
  <c r="F1065" i="1"/>
  <c r="J1065" i="1"/>
  <c r="K1065" i="1"/>
  <c r="L1065" i="1"/>
  <c r="P1065" i="1"/>
  <c r="Q1065" i="1"/>
  <c r="R1065" i="1"/>
  <c r="D1066" i="1"/>
  <c r="F1066" i="1"/>
  <c r="J1066" i="1"/>
  <c r="K1066" i="1"/>
  <c r="L1066" i="1"/>
  <c r="M1066" i="1"/>
  <c r="P1066" i="1"/>
  <c r="Q1066" i="1"/>
  <c r="R1066" i="1"/>
  <c r="D1067" i="1"/>
  <c r="F1067" i="1"/>
  <c r="J1067" i="1"/>
  <c r="K1067" i="1"/>
  <c r="L1067" i="1"/>
  <c r="P1067" i="1"/>
  <c r="Q1067" i="1"/>
  <c r="R1067" i="1"/>
  <c r="B1068" i="1"/>
  <c r="D1068" i="1"/>
  <c r="F1068" i="1"/>
  <c r="J1068" i="1"/>
  <c r="K1068" i="1"/>
  <c r="L1068" i="1"/>
  <c r="N1068" i="1"/>
  <c r="O1068" i="1"/>
  <c r="P1068" i="1"/>
  <c r="Q1068" i="1"/>
  <c r="R1068" i="1"/>
  <c r="M945" i="1" l="1"/>
  <c r="M765" i="1"/>
  <c r="M753" i="1"/>
  <c r="B1041" i="1"/>
  <c r="B969" i="1"/>
  <c r="O801" i="1"/>
  <c r="O729" i="1"/>
  <c r="B429" i="1"/>
  <c r="B525" i="1"/>
  <c r="O969" i="1"/>
  <c r="O993" i="1"/>
  <c r="M993" i="1"/>
  <c r="B825" i="1"/>
  <c r="B753" i="1"/>
  <c r="B645" i="1"/>
  <c r="M549" i="1"/>
  <c r="B873" i="1"/>
  <c r="M969" i="1"/>
  <c r="O921" i="1"/>
  <c r="N921" i="1"/>
  <c r="M717" i="1"/>
  <c r="O429" i="1"/>
  <c r="M921" i="1"/>
  <c r="O849" i="1"/>
  <c r="N837" i="1"/>
  <c r="N777" i="1"/>
  <c r="O873" i="1"/>
  <c r="M837" i="1"/>
  <c r="O753" i="1"/>
  <c r="N753" i="1"/>
  <c r="B685" i="1"/>
  <c r="N683" i="1"/>
  <c r="M1065" i="1"/>
  <c r="N1052" i="1"/>
  <c r="M1036" i="1"/>
  <c r="N1028" i="1"/>
  <c r="N1017" i="1"/>
  <c r="O1009" i="1"/>
  <c r="N996" i="1"/>
  <c r="N988" i="1"/>
  <c r="M978" i="1"/>
  <c r="N969" i="1"/>
  <c r="O961" i="1"/>
  <c r="B961" i="1"/>
  <c r="M940" i="1"/>
  <c r="B937" i="1"/>
  <c r="O929" i="1"/>
  <c r="M925" i="1"/>
  <c r="N908" i="1"/>
  <c r="N897" i="1"/>
  <c r="O881" i="1"/>
  <c r="N849" i="1"/>
  <c r="M841" i="1"/>
  <c r="N836" i="1"/>
  <c r="O812" i="1"/>
  <c r="B812" i="1"/>
  <c r="M780" i="1"/>
  <c r="M770" i="1"/>
  <c r="N762" i="1"/>
  <c r="N756" i="1"/>
  <c r="O748" i="1"/>
  <c r="B748" i="1"/>
  <c r="N729" i="1"/>
  <c r="B717" i="1"/>
  <c r="N698" i="1"/>
  <c r="M692" i="1"/>
  <c r="O682" i="1"/>
  <c r="B682" i="1"/>
  <c r="N669" i="1"/>
  <c r="O645" i="1"/>
  <c r="B644" i="1"/>
  <c r="O594" i="1"/>
  <c r="N588" i="1"/>
  <c r="N578" i="1"/>
  <c r="O540" i="1"/>
  <c r="N514" i="1"/>
  <c r="M476" i="1"/>
  <c r="M460" i="1"/>
  <c r="B420" i="1"/>
  <c r="B370" i="1"/>
  <c r="M357" i="1"/>
  <c r="E578" i="1"/>
  <c r="M518" i="1"/>
  <c r="B638" i="1"/>
  <c r="N438" i="1"/>
  <c r="O638" i="1"/>
  <c r="B510" i="1"/>
  <c r="M268" i="8"/>
  <c r="M261" i="8"/>
  <c r="N157" i="8"/>
  <c r="N107" i="8"/>
  <c r="M101" i="8"/>
  <c r="M190" i="8"/>
  <c r="M97" i="8"/>
  <c r="B282" i="8"/>
  <c r="B159" i="8"/>
  <c r="E243" i="8"/>
  <c r="B214" i="8"/>
  <c r="B201" i="8"/>
  <c r="O243" i="8"/>
  <c r="M121" i="8"/>
  <c r="O194" i="8"/>
  <c r="N126" i="8"/>
  <c r="O199" i="8"/>
  <c r="O172" i="8"/>
  <c r="N159" i="8"/>
  <c r="N154" i="8"/>
  <c r="E136" i="8"/>
  <c r="N201" i="8"/>
  <c r="N149" i="8"/>
  <c r="M199" i="8"/>
  <c r="M164" i="8"/>
  <c r="E161" i="8"/>
  <c r="O97" i="8"/>
  <c r="O923" i="1"/>
  <c r="O619" i="1"/>
  <c r="B523" i="1"/>
  <c r="B971" i="1"/>
  <c r="B907" i="1"/>
  <c r="O667" i="1"/>
  <c r="O651" i="1"/>
  <c r="B1067" i="1"/>
  <c r="O1003" i="1"/>
  <c r="O995" i="1"/>
  <c r="B987" i="1"/>
  <c r="O979" i="1"/>
  <c r="B947" i="1"/>
  <c r="B883" i="1"/>
  <c r="B875" i="1"/>
  <c r="B843" i="1"/>
  <c r="O747" i="1"/>
  <c r="B723" i="1"/>
  <c r="B691" i="1"/>
  <c r="O683" i="1"/>
  <c r="B683" i="1"/>
  <c r="O635" i="1"/>
  <c r="M579" i="1"/>
  <c r="N451" i="1"/>
  <c r="N435" i="1"/>
  <c r="O1067" i="1"/>
  <c r="B1043" i="1"/>
  <c r="B963" i="1"/>
  <c r="O843" i="1"/>
  <c r="B795" i="1"/>
  <c r="B755" i="1"/>
  <c r="O739" i="1"/>
  <c r="O723" i="1"/>
  <c r="N715" i="1"/>
  <c r="O707" i="1"/>
  <c r="B699" i="1"/>
  <c r="M683" i="1"/>
  <c r="N459" i="1"/>
  <c r="B891" i="1"/>
  <c r="O1059" i="1"/>
  <c r="O931" i="1"/>
  <c r="O915" i="1"/>
  <c r="O819" i="1"/>
  <c r="O795" i="1"/>
  <c r="B779" i="1"/>
  <c r="B771" i="1"/>
  <c r="O755" i="1"/>
  <c r="N739" i="1"/>
  <c r="B731" i="1"/>
  <c r="N707" i="1"/>
  <c r="M603" i="1"/>
  <c r="O587" i="1"/>
  <c r="B387" i="1"/>
  <c r="O987" i="1"/>
  <c r="B955" i="1"/>
  <c r="O947" i="1"/>
  <c r="O883" i="1"/>
  <c r="O875" i="1"/>
  <c r="O1035" i="1"/>
  <c r="B1027" i="1"/>
  <c r="O1043" i="1"/>
  <c r="O963" i="1"/>
  <c r="O955" i="1"/>
  <c r="O891" i="1"/>
  <c r="N795" i="1"/>
  <c r="O779" i="1"/>
  <c r="O771" i="1"/>
  <c r="N755" i="1"/>
  <c r="O643" i="1"/>
  <c r="M483" i="1"/>
  <c r="O1027" i="1"/>
  <c r="B899" i="1"/>
  <c r="B787" i="1"/>
  <c r="N779" i="1"/>
  <c r="N771" i="1"/>
  <c r="B667" i="1"/>
  <c r="B651" i="1"/>
  <c r="O611" i="1"/>
  <c r="B491" i="1"/>
  <c r="N427" i="1"/>
  <c r="B1051" i="1"/>
  <c r="B995" i="1"/>
  <c r="B979" i="1"/>
  <c r="B811" i="1"/>
  <c r="M611" i="1"/>
  <c r="B1019" i="1"/>
  <c r="B819" i="1"/>
  <c r="B803" i="1"/>
  <c r="N699" i="1"/>
  <c r="O675" i="1"/>
  <c r="N659" i="1"/>
  <c r="N651" i="1"/>
  <c r="M643" i="1"/>
  <c r="N595" i="1"/>
  <c r="B555" i="1"/>
  <c r="B547" i="1"/>
  <c r="B539" i="1"/>
  <c r="B443" i="1"/>
  <c r="M363" i="1"/>
  <c r="B1035" i="1"/>
  <c r="B1011" i="1"/>
  <c r="B1003" i="1"/>
  <c r="B923" i="1"/>
  <c r="B827" i="1"/>
  <c r="O811" i="1"/>
  <c r="N702" i="1"/>
  <c r="M675" i="1"/>
  <c r="M659" i="1"/>
  <c r="M651" i="1"/>
  <c r="O646" i="1"/>
  <c r="M627" i="1"/>
  <c r="M595" i="1"/>
  <c r="B571" i="1"/>
  <c r="O555" i="1"/>
  <c r="O547" i="1"/>
  <c r="N491" i="1"/>
  <c r="B475" i="1"/>
  <c r="O443" i="1"/>
  <c r="B411" i="1"/>
  <c r="B619" i="1"/>
  <c r="B611" i="1"/>
  <c r="N603" i="1"/>
  <c r="O571" i="1"/>
  <c r="M555" i="1"/>
  <c r="N547" i="1"/>
  <c r="O539" i="1"/>
  <c r="B499" i="1"/>
  <c r="M443" i="1"/>
  <c r="O411" i="1"/>
  <c r="N371" i="1"/>
  <c r="B587" i="1"/>
  <c r="N579" i="1"/>
  <c r="M571" i="1"/>
  <c r="O563" i="1"/>
  <c r="O475" i="1"/>
  <c r="M411" i="1"/>
  <c r="M395" i="1"/>
  <c r="N727" i="1"/>
  <c r="N583" i="1"/>
  <c r="O575" i="1"/>
  <c r="M551" i="1"/>
  <c r="O543" i="1"/>
  <c r="M383" i="1"/>
  <c r="O423" i="1"/>
  <c r="E941" i="1"/>
  <c r="O455" i="1"/>
  <c r="N607" i="1"/>
  <c r="O415" i="1"/>
  <c r="M367" i="1"/>
  <c r="E527" i="1"/>
  <c r="N763" i="1"/>
  <c r="B747" i="1"/>
  <c r="M715" i="1"/>
  <c r="N675" i="1"/>
  <c r="O659" i="1"/>
  <c r="B659" i="1"/>
  <c r="M635" i="1"/>
  <c r="N563" i="1"/>
  <c r="N555" i="1"/>
  <c r="B459" i="1"/>
  <c r="N443" i="1"/>
  <c r="M435" i="1"/>
  <c r="M403" i="1"/>
  <c r="N611" i="1"/>
  <c r="O603" i="1"/>
  <c r="B603" i="1"/>
  <c r="O595" i="1"/>
  <c r="B595" i="1"/>
  <c r="O579" i="1"/>
  <c r="B579" i="1"/>
  <c r="M547" i="1"/>
  <c r="B419" i="1"/>
  <c r="N411" i="1"/>
  <c r="O371" i="1"/>
  <c r="B371" i="1"/>
  <c r="N531" i="1"/>
  <c r="O523" i="1"/>
  <c r="N475" i="1"/>
  <c r="B427" i="1"/>
  <c r="N419" i="1"/>
  <c r="B395" i="1"/>
  <c r="N379" i="1"/>
  <c r="M371" i="1"/>
  <c r="O363" i="1"/>
  <c r="B363" i="1"/>
  <c r="B915" i="1"/>
  <c r="O899" i="1"/>
  <c r="O827" i="1"/>
  <c r="N803" i="1"/>
  <c r="O715" i="1"/>
  <c r="B715" i="1"/>
  <c r="N571" i="1"/>
  <c r="N483" i="1"/>
  <c r="M475" i="1"/>
  <c r="N467" i="1"/>
  <c r="O435" i="1"/>
  <c r="B435" i="1"/>
  <c r="O427" i="1"/>
  <c r="B403" i="1"/>
  <c r="O395" i="1"/>
  <c r="N387" i="1"/>
  <c r="M379" i="1"/>
  <c r="N363" i="1"/>
  <c r="E917" i="1"/>
  <c r="N917" i="1"/>
  <c r="N877" i="1"/>
  <c r="M877" i="1"/>
  <c r="E869" i="1"/>
  <c r="B869" i="1"/>
  <c r="O869" i="1"/>
  <c r="E821" i="1"/>
  <c r="M821" i="1"/>
  <c r="E813" i="1"/>
  <c r="O813" i="1"/>
  <c r="E733" i="1"/>
  <c r="O733" i="1"/>
  <c r="B701" i="1"/>
  <c r="N701" i="1"/>
  <c r="M693" i="1"/>
  <c r="O693" i="1"/>
  <c r="E621" i="1"/>
  <c r="B621" i="1"/>
  <c r="E964" i="1"/>
  <c r="N964" i="1"/>
  <c r="E948" i="1"/>
  <c r="B948" i="1"/>
  <c r="E860" i="1"/>
  <c r="M860" i="1"/>
  <c r="E852" i="1"/>
  <c r="M852" i="1"/>
  <c r="E844" i="1"/>
  <c r="O844" i="1"/>
  <c r="E828" i="1"/>
  <c r="N828" i="1"/>
  <c r="E804" i="1"/>
  <c r="B804" i="1"/>
  <c r="O804" i="1"/>
  <c r="E796" i="1"/>
  <c r="M796" i="1"/>
  <c r="E772" i="1"/>
  <c r="M772" i="1"/>
  <c r="E740" i="1"/>
  <c r="M740" i="1"/>
  <c r="E716" i="1"/>
  <c r="N716" i="1"/>
  <c r="E628" i="1"/>
  <c r="M628" i="1"/>
  <c r="N532" i="1"/>
  <c r="M532" i="1"/>
  <c r="N412" i="1"/>
  <c r="M412" i="1"/>
  <c r="E372" i="1"/>
  <c r="M372" i="1"/>
  <c r="E781" i="1"/>
  <c r="E939" i="1"/>
  <c r="O939" i="1"/>
  <c r="E867" i="1"/>
  <c r="O867" i="1"/>
  <c r="E859" i="1"/>
  <c r="B859" i="1"/>
  <c r="E851" i="1"/>
  <c r="B851" i="1"/>
  <c r="E835" i="1"/>
  <c r="O835" i="1"/>
  <c r="E787" i="1"/>
  <c r="N787" i="1"/>
  <c r="E763" i="1"/>
  <c r="O763" i="1"/>
  <c r="E731" i="1"/>
  <c r="N731" i="1"/>
  <c r="E723" i="1"/>
  <c r="N723" i="1"/>
  <c r="E707" i="1"/>
  <c r="M707" i="1"/>
  <c r="E699" i="1"/>
  <c r="M699" i="1"/>
  <c r="E643" i="1"/>
  <c r="N643" i="1"/>
  <c r="E635" i="1"/>
  <c r="N635" i="1"/>
  <c r="E619" i="1"/>
  <c r="N619" i="1"/>
  <c r="E563" i="1"/>
  <c r="M563" i="1"/>
  <c r="E515" i="1"/>
  <c r="M515" i="1"/>
  <c r="E507" i="1"/>
  <c r="O507" i="1"/>
  <c r="E499" i="1"/>
  <c r="O499" i="1"/>
  <c r="E491" i="1"/>
  <c r="M491" i="1"/>
  <c r="E922" i="1"/>
  <c r="O922" i="1"/>
  <c r="E914" i="1"/>
  <c r="M914" i="1"/>
  <c r="E818" i="1"/>
  <c r="M818" i="1"/>
  <c r="E754" i="1"/>
  <c r="M754" i="1"/>
  <c r="M730" i="1"/>
  <c r="B730" i="1"/>
  <c r="E706" i="1"/>
  <c r="B706" i="1"/>
  <c r="E658" i="1"/>
  <c r="N658" i="1"/>
  <c r="E953" i="1"/>
  <c r="O953" i="1"/>
  <c r="E945" i="1"/>
  <c r="B945" i="1"/>
  <c r="O945" i="1"/>
  <c r="E913" i="1"/>
  <c r="B913" i="1"/>
  <c r="E857" i="1"/>
  <c r="N857" i="1"/>
  <c r="E825" i="1"/>
  <c r="O825" i="1"/>
  <c r="E801" i="1"/>
  <c r="N801" i="1"/>
  <c r="E769" i="1"/>
  <c r="B769" i="1"/>
  <c r="B885" i="1"/>
  <c r="N861" i="1"/>
  <c r="N901" i="1"/>
  <c r="B893" i="1"/>
  <c r="B805" i="1"/>
  <c r="B749" i="1"/>
  <c r="N557" i="1"/>
  <c r="N957" i="1"/>
  <c r="N885" i="1"/>
  <c r="N821" i="1"/>
  <c r="M885" i="1"/>
  <c r="M1029" i="1"/>
  <c r="M909" i="1"/>
  <c r="N893" i="1"/>
  <c r="O853" i="1"/>
  <c r="O845" i="1"/>
  <c r="O773" i="1"/>
  <c r="B773" i="1"/>
  <c r="N733" i="1"/>
  <c r="O717" i="1"/>
  <c r="N644" i="1"/>
  <c r="N636" i="1"/>
  <c r="O628" i="1"/>
  <c r="N605" i="1"/>
  <c r="B580" i="1"/>
  <c r="B516" i="1"/>
  <c r="N509" i="1"/>
  <c r="O461" i="1"/>
  <c r="N428" i="1"/>
  <c r="N420" i="1"/>
  <c r="M404" i="1"/>
  <c r="E532" i="1"/>
  <c r="N1037" i="1"/>
  <c r="M1021" i="1"/>
  <c r="O885" i="1"/>
  <c r="N933" i="1"/>
  <c r="N1045" i="1"/>
  <c r="O893" i="1"/>
  <c r="B853" i="1"/>
  <c r="B845" i="1"/>
  <c r="N829" i="1"/>
  <c r="M1053" i="1"/>
  <c r="B925" i="1"/>
  <c r="B877" i="1"/>
  <c r="M853" i="1"/>
  <c r="N845" i="1"/>
  <c r="O805" i="1"/>
  <c r="N781" i="1"/>
  <c r="N773" i="1"/>
  <c r="O749" i="1"/>
  <c r="M644" i="1"/>
  <c r="N628" i="1"/>
  <c r="M604" i="1"/>
  <c r="N477" i="1"/>
  <c r="N460" i="1"/>
  <c r="M420" i="1"/>
  <c r="O412" i="1"/>
  <c r="M482" i="1"/>
  <c r="M467" i="1"/>
  <c r="N458" i="1"/>
  <c r="M451" i="1"/>
  <c r="M427" i="1"/>
  <c r="O419" i="1"/>
  <c r="O403" i="1"/>
  <c r="N395" i="1"/>
  <c r="O387" i="1"/>
  <c r="O379" i="1"/>
  <c r="B379" i="1"/>
  <c r="M362" i="1"/>
  <c r="N501" i="1"/>
  <c r="O493" i="1"/>
  <c r="B493" i="1"/>
  <c r="M477" i="1"/>
  <c r="E765" i="1"/>
  <c r="N973" i="1"/>
  <c r="N717" i="1"/>
  <c r="M709" i="1"/>
  <c r="N685" i="1"/>
  <c r="M679" i="1"/>
  <c r="N653" i="1"/>
  <c r="N645" i="1"/>
  <c r="N621" i="1"/>
  <c r="O597" i="1"/>
  <c r="B597" i="1"/>
  <c r="B589" i="1"/>
  <c r="M565" i="1"/>
  <c r="N551" i="1"/>
  <c r="B541" i="1"/>
  <c r="M501" i="1"/>
  <c r="N493" i="1"/>
  <c r="B463" i="1"/>
  <c r="M455" i="1"/>
  <c r="B421" i="1"/>
  <c r="O359" i="1"/>
  <c r="B359" i="1"/>
  <c r="E901" i="1"/>
  <c r="E741" i="1"/>
  <c r="E645" i="1"/>
  <c r="E509" i="1"/>
  <c r="M685" i="1"/>
  <c r="O677" i="1"/>
  <c r="B677" i="1"/>
  <c r="M653" i="1"/>
  <c r="N629" i="1"/>
  <c r="M621" i="1"/>
  <c r="N597" i="1"/>
  <c r="O589" i="1"/>
  <c r="O581" i="1"/>
  <c r="B581" i="1"/>
  <c r="O573" i="1"/>
  <c r="B573" i="1"/>
  <c r="O541" i="1"/>
  <c r="O525" i="1"/>
  <c r="N517" i="1"/>
  <c r="M493" i="1"/>
  <c r="N487" i="1"/>
  <c r="O445" i="1"/>
  <c r="E877" i="1"/>
  <c r="E629" i="1"/>
  <c r="M1045" i="1"/>
  <c r="M957" i="1"/>
  <c r="O1061" i="1"/>
  <c r="B1061" i="1"/>
  <c r="N1005" i="1"/>
  <c r="N989" i="1"/>
  <c r="O949" i="1"/>
  <c r="B949" i="1"/>
  <c r="M893" i="1"/>
  <c r="N797" i="1"/>
  <c r="N757" i="1"/>
  <c r="N749" i="1"/>
  <c r="M1005" i="1"/>
  <c r="M989" i="1"/>
  <c r="N941" i="1"/>
  <c r="O909" i="1"/>
  <c r="B909" i="1"/>
  <c r="M813" i="1"/>
  <c r="M805" i="1"/>
  <c r="M797" i="1"/>
  <c r="N789" i="1"/>
  <c r="O765" i="1"/>
  <c r="B765" i="1"/>
  <c r="M757" i="1"/>
  <c r="M749" i="1"/>
  <c r="N741" i="1"/>
  <c r="O725" i="1"/>
  <c r="B725" i="1"/>
  <c r="N677" i="1"/>
  <c r="B669" i="1"/>
  <c r="O661" i="1"/>
  <c r="B661" i="1"/>
  <c r="M597" i="1"/>
  <c r="N581" i="1"/>
  <c r="N573" i="1"/>
  <c r="O549" i="1"/>
  <c r="B549" i="1"/>
  <c r="B535" i="1"/>
  <c r="M517" i="1"/>
  <c r="N485" i="1"/>
  <c r="O469" i="1"/>
  <c r="O463" i="1"/>
  <c r="B461" i="1"/>
  <c r="O453" i="1"/>
  <c r="M445" i="1"/>
  <c r="N439" i="1"/>
  <c r="M359" i="1"/>
  <c r="E476" i="1"/>
  <c r="E373" i="1"/>
  <c r="O973" i="1"/>
  <c r="B973" i="1"/>
  <c r="O965" i="1"/>
  <c r="B965" i="1"/>
  <c r="M933" i="1"/>
  <c r="O1005" i="1"/>
  <c r="B1005" i="1"/>
  <c r="O989" i="1"/>
  <c r="B989" i="1"/>
  <c r="N965" i="1"/>
  <c r="M973" i="1"/>
  <c r="M965" i="1"/>
  <c r="O941" i="1"/>
  <c r="B941" i="1"/>
  <c r="M845" i="1"/>
  <c r="N813" i="1"/>
  <c r="N805" i="1"/>
  <c r="O789" i="1"/>
  <c r="B789" i="1"/>
  <c r="O741" i="1"/>
  <c r="B741" i="1"/>
  <c r="M733" i="1"/>
  <c r="N1061" i="1"/>
  <c r="O997" i="1"/>
  <c r="B997" i="1"/>
  <c r="N949" i="1"/>
  <c r="M1061" i="1"/>
  <c r="O1013" i="1"/>
  <c r="B1013" i="1"/>
  <c r="N997" i="1"/>
  <c r="O981" i="1"/>
  <c r="B981" i="1"/>
  <c r="M949" i="1"/>
  <c r="O917" i="1"/>
  <c r="B917" i="1"/>
  <c r="N909" i="1"/>
  <c r="O901" i="1"/>
  <c r="B901" i="1"/>
  <c r="O861" i="1"/>
  <c r="B861" i="1"/>
  <c r="O829" i="1"/>
  <c r="B829" i="1"/>
  <c r="M789" i="1"/>
  <c r="N725" i="1"/>
  <c r="M677" i="1"/>
  <c r="O669" i="1"/>
  <c r="N661" i="1"/>
  <c r="O637" i="1"/>
  <c r="B637" i="1"/>
  <c r="O605" i="1"/>
  <c r="B605" i="1"/>
  <c r="M581" i="1"/>
  <c r="M573" i="1"/>
  <c r="O557" i="1"/>
  <c r="B557" i="1"/>
  <c r="N549" i="1"/>
  <c r="B540" i="1"/>
  <c r="O524" i="1"/>
  <c r="B524" i="1"/>
  <c r="O516" i="1"/>
  <c r="B484" i="1"/>
  <c r="M479" i="1"/>
  <c r="M469" i="1"/>
  <c r="N452" i="1"/>
  <c r="O444" i="1"/>
  <c r="B437" i="1"/>
  <c r="B431" i="1"/>
  <c r="E997" i="1"/>
  <c r="E853" i="1"/>
  <c r="E701" i="1"/>
  <c r="E837" i="1"/>
  <c r="M1037" i="1"/>
  <c r="O1053" i="1"/>
  <c r="B1053" i="1"/>
  <c r="O1029" i="1"/>
  <c r="B1029" i="1"/>
  <c r="O1021" i="1"/>
  <c r="B1021" i="1"/>
  <c r="N1013" i="1"/>
  <c r="N981" i="1"/>
  <c r="N1053" i="1"/>
  <c r="O1045" i="1"/>
  <c r="B1045" i="1"/>
  <c r="O1037" i="1"/>
  <c r="B1037" i="1"/>
  <c r="N1029" i="1"/>
  <c r="N1021" i="1"/>
  <c r="M1013" i="1"/>
  <c r="M981" i="1"/>
  <c r="O957" i="1"/>
  <c r="B957" i="1"/>
  <c r="O933" i="1"/>
  <c r="B933" i="1"/>
  <c r="N925" i="1"/>
  <c r="M917" i="1"/>
  <c r="M861" i="1"/>
  <c r="O837" i="1"/>
  <c r="M829" i="1"/>
  <c r="O781" i="1"/>
  <c r="O701" i="1"/>
  <c r="M637" i="1"/>
  <c r="O613" i="1"/>
  <c r="B613" i="1"/>
  <c r="M605" i="1"/>
  <c r="M557" i="1"/>
  <c r="M509" i="1"/>
  <c r="O477" i="1"/>
  <c r="B477" i="1"/>
  <c r="O437" i="1"/>
  <c r="N415" i="1"/>
  <c r="O399" i="1"/>
  <c r="O367" i="1"/>
  <c r="B367" i="1"/>
  <c r="E669" i="1"/>
  <c r="E437" i="1"/>
  <c r="E708" i="1"/>
  <c r="N708" i="1"/>
  <c r="E676" i="1"/>
  <c r="N676" i="1"/>
  <c r="E620" i="1"/>
  <c r="N620" i="1"/>
  <c r="E612" i="1"/>
  <c r="M612" i="1"/>
  <c r="E596" i="1"/>
  <c r="N596" i="1"/>
  <c r="E580" i="1"/>
  <c r="M580" i="1"/>
  <c r="E572" i="1"/>
  <c r="B572" i="1"/>
  <c r="O572" i="1"/>
  <c r="E564" i="1"/>
  <c r="N564" i="1"/>
  <c r="E556" i="1"/>
  <c r="N556" i="1"/>
  <c r="E548" i="1"/>
  <c r="B548" i="1"/>
  <c r="O548" i="1"/>
  <c r="E508" i="1"/>
  <c r="M508" i="1"/>
  <c r="E500" i="1"/>
  <c r="B500" i="1"/>
  <c r="O500" i="1"/>
  <c r="E492" i="1"/>
  <c r="M492" i="1"/>
  <c r="E436" i="1"/>
  <c r="N436" i="1"/>
  <c r="B259" i="8"/>
  <c r="N259" i="8"/>
  <c r="M168" i="8"/>
  <c r="O168" i="8"/>
  <c r="M163" i="8"/>
  <c r="N163" i="8"/>
  <c r="E691" i="1"/>
  <c r="N691" i="1"/>
  <c r="E667" i="1"/>
  <c r="M667" i="1"/>
  <c r="E627" i="1"/>
  <c r="B627" i="1"/>
  <c r="O627" i="1"/>
  <c r="E587" i="1"/>
  <c r="N587" i="1"/>
  <c r="E539" i="1"/>
  <c r="M539" i="1"/>
  <c r="E531" i="1"/>
  <c r="M531" i="1"/>
  <c r="E523" i="1"/>
  <c r="M523" i="1"/>
  <c r="B265" i="8"/>
  <c r="M265" i="8"/>
  <c r="N183" i="8"/>
  <c r="E652" i="1"/>
  <c r="N198" i="8"/>
  <c r="B198" i="8"/>
  <c r="M183" i="8"/>
  <c r="N516" i="1"/>
  <c r="N508" i="1"/>
  <c r="M500" i="1"/>
  <c r="M484" i="1"/>
  <c r="N444" i="1"/>
  <c r="B412" i="1"/>
  <c r="N388" i="1"/>
  <c r="E540" i="1"/>
  <c r="E468" i="1"/>
  <c r="O269" i="8"/>
  <c r="N269" i="8"/>
  <c r="N265" i="8"/>
  <c r="B229" i="8"/>
  <c r="M229" i="8"/>
  <c r="N194" i="8"/>
  <c r="M126" i="8"/>
  <c r="E275" i="8"/>
  <c r="M275" i="8"/>
  <c r="O275" i="8"/>
  <c r="B256" i="8"/>
  <c r="E256" i="8"/>
  <c r="B235" i="8"/>
  <c r="M235" i="8"/>
  <c r="M223" i="8"/>
  <c r="E197" i="8"/>
  <c r="M197" i="8"/>
  <c r="M111" i="8"/>
  <c r="E583" i="1"/>
  <c r="M583" i="1"/>
  <c r="E575" i="1"/>
  <c r="B575" i="1"/>
  <c r="E511" i="1"/>
  <c r="M511" i="1"/>
  <c r="N503" i="1"/>
  <c r="B503" i="1"/>
  <c r="N431" i="1"/>
  <c r="M431" i="1"/>
  <c r="E391" i="1"/>
  <c r="M391" i="1"/>
  <c r="O229" i="8"/>
  <c r="N150" i="8"/>
  <c r="B708" i="1"/>
  <c r="N668" i="1"/>
  <c r="B660" i="1"/>
  <c r="O652" i="1"/>
  <c r="M636" i="1"/>
  <c r="B612" i="1"/>
  <c r="B604" i="1"/>
  <c r="O596" i="1"/>
  <c r="O564" i="1"/>
  <c r="M556" i="1"/>
  <c r="M548" i="1"/>
  <c r="O531" i="1"/>
  <c r="O517" i="1"/>
  <c r="B517" i="1"/>
  <c r="O515" i="1"/>
  <c r="B515" i="1"/>
  <c r="O509" i="1"/>
  <c r="N507" i="1"/>
  <c r="O501" i="1"/>
  <c r="B501" i="1"/>
  <c r="M499" i="1"/>
  <c r="O492" i="1"/>
  <c r="M453" i="1"/>
  <c r="M437" i="1"/>
  <c r="M428" i="1"/>
  <c r="O404" i="1"/>
  <c r="B404" i="1"/>
  <c r="M380" i="1"/>
  <c r="O364" i="1"/>
  <c r="B364" i="1"/>
  <c r="E780" i="1"/>
  <c r="E604" i="1"/>
  <c r="E662" i="1"/>
  <c r="M662" i="1"/>
  <c r="E622" i="1"/>
  <c r="N622" i="1"/>
  <c r="E478" i="1"/>
  <c r="N478" i="1"/>
  <c r="E470" i="1"/>
  <c r="N470" i="1"/>
  <c r="E406" i="1"/>
  <c r="O406" i="1"/>
  <c r="E281" i="8"/>
  <c r="M281" i="8"/>
  <c r="N281" i="8"/>
  <c r="O256" i="8"/>
  <c r="O240" i="8"/>
  <c r="M240" i="8"/>
  <c r="N240" i="8"/>
  <c r="B205" i="8"/>
  <c r="E205" i="8"/>
  <c r="M201" i="8"/>
  <c r="N197" i="8"/>
  <c r="M150" i="8"/>
  <c r="M1068" i="1"/>
  <c r="O1044" i="1"/>
  <c r="B1044" i="1"/>
  <c r="O1004" i="1"/>
  <c r="B1004" i="1"/>
  <c r="M980" i="1"/>
  <c r="N948" i="1"/>
  <c r="N932" i="1"/>
  <c r="O924" i="1"/>
  <c r="B924" i="1"/>
  <c r="O892" i="1"/>
  <c r="B892" i="1"/>
  <c r="O876" i="1"/>
  <c r="B876" i="1"/>
  <c r="M844" i="1"/>
  <c r="M820" i="1"/>
  <c r="O815" i="1"/>
  <c r="O780" i="1"/>
  <c r="B780" i="1"/>
  <c r="O764" i="1"/>
  <c r="B764" i="1"/>
  <c r="O1051" i="1"/>
  <c r="N1044" i="1"/>
  <c r="O1012" i="1"/>
  <c r="B1012" i="1"/>
  <c r="N1004" i="1"/>
  <c r="O956" i="1"/>
  <c r="B956" i="1"/>
  <c r="M948" i="1"/>
  <c r="O940" i="1"/>
  <c r="B940" i="1"/>
  <c r="M932" i="1"/>
  <c r="N924" i="1"/>
  <c r="O908" i="1"/>
  <c r="B908" i="1"/>
  <c r="N892" i="1"/>
  <c r="N876" i="1"/>
  <c r="M783" i="1"/>
  <c r="N764" i="1"/>
  <c r="O756" i="1"/>
  <c r="B756" i="1"/>
  <c r="O708" i="1"/>
  <c r="M668" i="1"/>
  <c r="O660" i="1"/>
  <c r="N652" i="1"/>
  <c r="O612" i="1"/>
  <c r="O604" i="1"/>
  <c r="M596" i="1"/>
  <c r="M564" i="1"/>
  <c r="M507" i="1"/>
  <c r="N492" i="1"/>
  <c r="O476" i="1"/>
  <c r="O460" i="1"/>
  <c r="O452" i="1"/>
  <c r="B452" i="1"/>
  <c r="B436" i="1"/>
  <c r="B396" i="1"/>
  <c r="O372" i="1"/>
  <c r="B372" i="1"/>
  <c r="E412" i="1"/>
  <c r="E693" i="1"/>
  <c r="N693" i="1"/>
  <c r="B629" i="1"/>
  <c r="O629" i="1"/>
  <c r="E589" i="1"/>
  <c r="N589" i="1"/>
  <c r="E541" i="1"/>
  <c r="M541" i="1"/>
  <c r="E533" i="1"/>
  <c r="M533" i="1"/>
  <c r="E525" i="1"/>
  <c r="M525" i="1"/>
  <c r="E485" i="1"/>
  <c r="B485" i="1"/>
  <c r="O485" i="1"/>
  <c r="N469" i="1"/>
  <c r="B469" i="1"/>
  <c r="N421" i="1"/>
  <c r="M421" i="1"/>
  <c r="E204" i="8"/>
  <c r="M204" i="8"/>
  <c r="N204" i="8"/>
  <c r="N164" i="8"/>
  <c r="B163" i="8"/>
  <c r="O143" i="8"/>
  <c r="N214" i="8"/>
  <c r="N191" i="8"/>
  <c r="N135" i="8"/>
  <c r="O483" i="1"/>
  <c r="B483" i="1"/>
  <c r="O467" i="1"/>
  <c r="B467" i="1"/>
  <c r="M459" i="1"/>
  <c r="O451" i="1"/>
  <c r="B451" i="1"/>
  <c r="M419" i="1"/>
  <c r="N403" i="1"/>
  <c r="M387" i="1"/>
  <c r="N207" i="8"/>
  <c r="M191" i="8"/>
  <c r="O180" i="8"/>
  <c r="M140" i="8"/>
  <c r="M135" i="8"/>
  <c r="E863" i="1"/>
  <c r="N863" i="1"/>
  <c r="O863" i="1"/>
  <c r="B863" i="1"/>
  <c r="E1062" i="1"/>
  <c r="M1062" i="1"/>
  <c r="B1062" i="1"/>
  <c r="O1062" i="1"/>
  <c r="N1062" i="1"/>
  <c r="E1046" i="1"/>
  <c r="M1046" i="1"/>
  <c r="E1030" i="1"/>
  <c r="M1030" i="1"/>
  <c r="N1030" i="1"/>
  <c r="E1022" i="1"/>
  <c r="B1022" i="1"/>
  <c r="O1022" i="1"/>
  <c r="E1014" i="1"/>
  <c r="M1014" i="1"/>
  <c r="N1014" i="1"/>
  <c r="E1006" i="1"/>
  <c r="N1006" i="1"/>
  <c r="B1006" i="1"/>
  <c r="O1006" i="1"/>
  <c r="E998" i="1"/>
  <c r="B998" i="1"/>
  <c r="O998" i="1"/>
  <c r="E990" i="1"/>
  <c r="M990" i="1"/>
  <c r="E974" i="1"/>
  <c r="M974" i="1"/>
  <c r="N974" i="1"/>
  <c r="B974" i="1"/>
  <c r="O974" i="1"/>
  <c r="E966" i="1"/>
  <c r="B966" i="1"/>
  <c r="O966" i="1"/>
  <c r="E958" i="1"/>
  <c r="M958" i="1"/>
  <c r="N958" i="1"/>
  <c r="B958" i="1"/>
  <c r="O958" i="1"/>
  <c r="E950" i="1"/>
  <c r="M950" i="1"/>
  <c r="N950" i="1"/>
  <c r="B950" i="1"/>
  <c r="O950" i="1"/>
  <c r="E942" i="1"/>
  <c r="M942" i="1"/>
  <c r="N942" i="1"/>
  <c r="B942" i="1"/>
  <c r="O942" i="1"/>
  <c r="E934" i="1"/>
  <c r="N934" i="1"/>
  <c r="B934" i="1"/>
  <c r="O934" i="1"/>
  <c r="E918" i="1"/>
  <c r="B918" i="1"/>
  <c r="O918" i="1"/>
  <c r="E910" i="1"/>
  <c r="M910" i="1"/>
  <c r="N910" i="1"/>
  <c r="B910" i="1"/>
  <c r="O910" i="1"/>
  <c r="M902" i="1"/>
  <c r="N902" i="1"/>
  <c r="B902" i="1"/>
  <c r="O902" i="1"/>
  <c r="E894" i="1"/>
  <c r="M894" i="1"/>
  <c r="N894" i="1"/>
  <c r="B894" i="1"/>
  <c r="O894" i="1"/>
  <c r="E886" i="1"/>
  <c r="M886" i="1"/>
  <c r="N886" i="1"/>
  <c r="E878" i="1"/>
  <c r="M878" i="1"/>
  <c r="N878" i="1"/>
  <c r="B878" i="1"/>
  <c r="O878" i="1"/>
  <c r="E870" i="1"/>
  <c r="M870" i="1"/>
  <c r="N870" i="1"/>
  <c r="B870" i="1"/>
  <c r="O870" i="1"/>
  <c r="E862" i="1"/>
  <c r="B862" i="1"/>
  <c r="O862" i="1"/>
  <c r="E854" i="1"/>
  <c r="M854" i="1"/>
  <c r="N854" i="1"/>
  <c r="B854" i="1"/>
  <c r="O854" i="1"/>
  <c r="E846" i="1"/>
  <c r="M846" i="1"/>
  <c r="E1007" i="1"/>
  <c r="M1007" i="1"/>
  <c r="M935" i="1"/>
  <c r="N935" i="1"/>
  <c r="B1056" i="1"/>
  <c r="E1054" i="1"/>
  <c r="M1054" i="1"/>
  <c r="N1054" i="1"/>
  <c r="B1054" i="1"/>
  <c r="O1054" i="1"/>
  <c r="M982" i="1"/>
  <c r="E1040" i="1"/>
  <c r="M1040" i="1"/>
  <c r="E1016" i="1"/>
  <c r="B1016" i="1"/>
  <c r="E992" i="1"/>
  <c r="O992" i="1"/>
  <c r="B992" i="1"/>
  <c r="N560" i="1"/>
  <c r="B560" i="1"/>
  <c r="E1024" i="1"/>
  <c r="M1024" i="1"/>
  <c r="N1024" i="1"/>
  <c r="E1000" i="1"/>
  <c r="B1000" i="1"/>
  <c r="O1000" i="1"/>
  <c r="E776" i="1"/>
  <c r="O776" i="1"/>
  <c r="E696" i="1"/>
  <c r="M696" i="1"/>
  <c r="B632" i="1"/>
  <c r="N632" i="1"/>
  <c r="E1031" i="1"/>
  <c r="B1031" i="1"/>
  <c r="E975" i="1"/>
  <c r="B975" i="1"/>
  <c r="N1031" i="1"/>
  <c r="O1016" i="1"/>
  <c r="O975" i="1"/>
  <c r="N887" i="1"/>
  <c r="N1047" i="1"/>
  <c r="B990" i="1"/>
  <c r="M887" i="1"/>
  <c r="B640" i="1"/>
  <c r="O640" i="1"/>
  <c r="E1039" i="1"/>
  <c r="O1039" i="1"/>
  <c r="B1039" i="1"/>
  <c r="E983" i="1"/>
  <c r="N983" i="1"/>
  <c r="O983" i="1"/>
  <c r="B983" i="1"/>
  <c r="N919" i="1"/>
  <c r="O919" i="1"/>
  <c r="B919" i="1"/>
  <c r="N912" i="1"/>
  <c r="M1047" i="1"/>
  <c r="M832" i="1"/>
  <c r="E968" i="1"/>
  <c r="M968" i="1"/>
  <c r="O968" i="1"/>
  <c r="E960" i="1"/>
  <c r="B960" i="1"/>
  <c r="E927" i="1"/>
  <c r="M927" i="1"/>
  <c r="O896" i="1"/>
  <c r="O1056" i="1"/>
  <c r="M838" i="1"/>
  <c r="N830" i="1"/>
  <c r="N822" i="1"/>
  <c r="N806" i="1"/>
  <c r="N782" i="1"/>
  <c r="N758" i="1"/>
  <c r="M742" i="1"/>
  <c r="M726" i="1"/>
  <c r="N711" i="1"/>
  <c r="M702" i="1"/>
  <c r="O678" i="1"/>
  <c r="B678" i="1"/>
  <c r="M670" i="1"/>
  <c r="N646" i="1"/>
  <c r="M638" i="1"/>
  <c r="N615" i="1"/>
  <c r="M606" i="1"/>
  <c r="O599" i="1"/>
  <c r="M574" i="1"/>
  <c r="O566" i="1"/>
  <c r="B566" i="1"/>
  <c r="M470" i="1"/>
  <c r="M462" i="1"/>
  <c r="M446" i="1"/>
  <c r="E462" i="1"/>
  <c r="M822" i="1"/>
  <c r="M806" i="1"/>
  <c r="M782" i="1"/>
  <c r="M758" i="1"/>
  <c r="O734" i="1"/>
  <c r="B734" i="1"/>
  <c r="M711" i="1"/>
  <c r="N678" i="1"/>
  <c r="B663" i="1"/>
  <c r="O654" i="1"/>
  <c r="B654" i="1"/>
  <c r="M615" i="1"/>
  <c r="B614" i="1"/>
  <c r="N566" i="1"/>
  <c r="O510" i="1"/>
  <c r="O414" i="1"/>
  <c r="N390" i="1"/>
  <c r="E694" i="1"/>
  <c r="M830" i="1"/>
  <c r="N815" i="1"/>
  <c r="N734" i="1"/>
  <c r="O710" i="1"/>
  <c r="B710" i="1"/>
  <c r="O686" i="1"/>
  <c r="B686" i="1"/>
  <c r="M678" i="1"/>
  <c r="B671" i="1"/>
  <c r="O663" i="1"/>
  <c r="N654" i="1"/>
  <c r="B639" i="1"/>
  <c r="O630" i="1"/>
  <c r="B630" i="1"/>
  <c r="O614" i="1"/>
  <c r="N598" i="1"/>
  <c r="B582" i="1"/>
  <c r="M566" i="1"/>
  <c r="M542" i="1"/>
  <c r="B494" i="1"/>
  <c r="B486" i="1"/>
  <c r="M390" i="1"/>
  <c r="E631" i="1"/>
  <c r="E495" i="1"/>
  <c r="E382" i="1"/>
  <c r="O798" i="1"/>
  <c r="B798" i="1"/>
  <c r="O783" i="1"/>
  <c r="B783" i="1"/>
  <c r="M767" i="1"/>
  <c r="M734" i="1"/>
  <c r="N719" i="1"/>
  <c r="N710" i="1"/>
  <c r="N686" i="1"/>
  <c r="N663" i="1"/>
  <c r="M654" i="1"/>
  <c r="N630" i="1"/>
  <c r="N614" i="1"/>
  <c r="M598" i="1"/>
  <c r="B558" i="1"/>
  <c r="N534" i="1"/>
  <c r="N398" i="1"/>
  <c r="N366" i="1"/>
  <c r="O823" i="1"/>
  <c r="B823" i="1"/>
  <c r="M815" i="1"/>
  <c r="N847" i="1"/>
  <c r="N823" i="1"/>
  <c r="N798" i="1"/>
  <c r="N783" i="1"/>
  <c r="O766" i="1"/>
  <c r="B766" i="1"/>
  <c r="O750" i="1"/>
  <c r="B750" i="1"/>
  <c r="M710" i="1"/>
  <c r="N703" i="1"/>
  <c r="O694" i="1"/>
  <c r="M686" i="1"/>
  <c r="O639" i="1"/>
  <c r="M630" i="1"/>
  <c r="O607" i="1"/>
  <c r="B607" i="1"/>
  <c r="M591" i="1"/>
  <c r="O582" i="1"/>
  <c r="O558" i="1"/>
  <c r="M534" i="1"/>
  <c r="N526" i="1"/>
  <c r="M503" i="1"/>
  <c r="O494" i="1"/>
  <c r="O486" i="1"/>
  <c r="B478" i="1"/>
  <c r="B438" i="1"/>
  <c r="B406" i="1"/>
  <c r="E486" i="1"/>
  <c r="E415" i="1"/>
  <c r="N552" i="1"/>
  <c r="O552" i="1"/>
  <c r="B552" i="1"/>
  <c r="E488" i="1"/>
  <c r="M488" i="1"/>
  <c r="N488" i="1"/>
  <c r="B488" i="1"/>
  <c r="O488" i="1"/>
  <c r="E480" i="1"/>
  <c r="N480" i="1"/>
  <c r="O480" i="1"/>
  <c r="B480" i="1"/>
  <c r="E464" i="1"/>
  <c r="N464" i="1"/>
  <c r="B464" i="1"/>
  <c r="O464" i="1"/>
  <c r="O416" i="1"/>
  <c r="B416" i="1"/>
  <c r="E408" i="1"/>
  <c r="M408" i="1"/>
  <c r="N392" i="1"/>
  <c r="O392" i="1"/>
  <c r="B392" i="1"/>
  <c r="N544" i="1"/>
  <c r="O544" i="1"/>
  <c r="B544" i="1"/>
  <c r="B1064" i="1"/>
  <c r="E943" i="1"/>
  <c r="B943" i="1"/>
  <c r="O943" i="1"/>
  <c r="E935" i="1"/>
  <c r="B935" i="1"/>
  <c r="O935" i="1"/>
  <c r="E919" i="1"/>
  <c r="M919" i="1"/>
  <c r="E911" i="1"/>
  <c r="B911" i="1"/>
  <c r="O911" i="1"/>
  <c r="E903" i="1"/>
  <c r="M903" i="1"/>
  <c r="N903" i="1"/>
  <c r="M895" i="1"/>
  <c r="E895" i="1"/>
  <c r="E855" i="1"/>
  <c r="M855" i="1"/>
  <c r="N855" i="1"/>
  <c r="B839" i="1"/>
  <c r="O839" i="1"/>
  <c r="E839" i="1"/>
  <c r="E831" i="1"/>
  <c r="N831" i="1"/>
  <c r="B831" i="1"/>
  <c r="O831" i="1"/>
  <c r="E799" i="1"/>
  <c r="M799" i="1"/>
  <c r="E791" i="1"/>
  <c r="M791" i="1"/>
  <c r="N791" i="1"/>
  <c r="E775" i="1"/>
  <c r="M775" i="1"/>
  <c r="N751" i="1"/>
  <c r="B751" i="1"/>
  <c r="O751" i="1"/>
  <c r="E743" i="1"/>
  <c r="B743" i="1"/>
  <c r="O743" i="1"/>
  <c r="E727" i="1"/>
  <c r="M727" i="1"/>
  <c r="E719" i="1"/>
  <c r="B719" i="1"/>
  <c r="O719" i="1"/>
  <c r="E695" i="1"/>
  <c r="B695" i="1"/>
  <c r="O695" i="1"/>
  <c r="M687" i="1"/>
  <c r="E687" i="1"/>
  <c r="E671" i="1"/>
  <c r="M671" i="1"/>
  <c r="N671" i="1"/>
  <c r="E816" i="1"/>
  <c r="B816" i="1"/>
  <c r="O816" i="1"/>
  <c r="E784" i="1"/>
  <c r="N784" i="1"/>
  <c r="E704" i="1"/>
  <c r="B704" i="1"/>
  <c r="O704" i="1"/>
  <c r="E664" i="1"/>
  <c r="M664" i="1"/>
  <c r="N664" i="1"/>
  <c r="E648" i="1"/>
  <c r="M648" i="1"/>
  <c r="N648" i="1"/>
  <c r="M616" i="1"/>
  <c r="N616" i="1"/>
  <c r="O616" i="1"/>
  <c r="N576" i="1"/>
  <c r="O576" i="1"/>
  <c r="B576" i="1"/>
  <c r="N656" i="1"/>
  <c r="E864" i="1"/>
  <c r="M864" i="1"/>
  <c r="E824" i="1"/>
  <c r="N824" i="1"/>
  <c r="O824" i="1"/>
  <c r="E712" i="1"/>
  <c r="N712" i="1"/>
  <c r="O712" i="1"/>
  <c r="E680" i="1"/>
  <c r="M680" i="1"/>
  <c r="N680" i="1"/>
  <c r="N512" i="1"/>
  <c r="O512" i="1"/>
  <c r="N1056" i="1"/>
  <c r="M1016" i="1"/>
  <c r="N960" i="1"/>
  <c r="N896" i="1"/>
  <c r="B840" i="1"/>
  <c r="N688" i="1"/>
  <c r="B680" i="1"/>
  <c r="N640" i="1"/>
  <c r="B520" i="1"/>
  <c r="N1008" i="1"/>
  <c r="N952" i="1"/>
  <c r="O856" i="1"/>
  <c r="B712" i="1"/>
  <c r="N967" i="1"/>
  <c r="B895" i="1"/>
  <c r="O888" i="1"/>
  <c r="O871" i="1"/>
  <c r="B871" i="1"/>
  <c r="M863" i="1"/>
  <c r="N856" i="1"/>
  <c r="O848" i="1"/>
  <c r="M840" i="1"/>
  <c r="B800" i="1"/>
  <c r="O792" i="1"/>
  <c r="B792" i="1"/>
  <c r="O775" i="1"/>
  <c r="N760" i="1"/>
  <c r="N744" i="1"/>
  <c r="O728" i="1"/>
  <c r="B728" i="1"/>
  <c r="M695" i="1"/>
  <c r="O687" i="1"/>
  <c r="O680" i="1"/>
  <c r="M663" i="1"/>
  <c r="M656" i="1"/>
  <c r="N536" i="1"/>
  <c r="N520" i="1"/>
  <c r="O376" i="1"/>
  <c r="E847" i="1"/>
  <c r="E384" i="1"/>
  <c r="E952" i="1"/>
  <c r="B952" i="1"/>
  <c r="O952" i="1"/>
  <c r="E872" i="1"/>
  <c r="M872" i="1"/>
  <c r="N872" i="1"/>
  <c r="E768" i="1"/>
  <c r="N768" i="1"/>
  <c r="O768" i="1"/>
  <c r="E736" i="1"/>
  <c r="M736" i="1"/>
  <c r="N736" i="1"/>
  <c r="N608" i="1"/>
  <c r="O608" i="1"/>
  <c r="B608" i="1"/>
  <c r="M584" i="1"/>
  <c r="N584" i="1"/>
  <c r="O584" i="1"/>
  <c r="B584" i="1"/>
  <c r="O1064" i="1"/>
  <c r="O1008" i="1"/>
  <c r="B1008" i="1"/>
  <c r="N1000" i="1"/>
  <c r="N992" i="1"/>
  <c r="M1056" i="1"/>
  <c r="B1048" i="1"/>
  <c r="N1039" i="1"/>
  <c r="O1023" i="1"/>
  <c r="B1023" i="1"/>
  <c r="M1000" i="1"/>
  <c r="M992" i="1"/>
  <c r="N975" i="1"/>
  <c r="M960" i="1"/>
  <c r="M896" i="1"/>
  <c r="B888" i="1"/>
  <c r="B848" i="1"/>
  <c r="O744" i="1"/>
  <c r="O736" i="1"/>
  <c r="O536" i="1"/>
  <c r="M1039" i="1"/>
  <c r="M975" i="1"/>
  <c r="O936" i="1"/>
  <c r="B936" i="1"/>
  <c r="N928" i="1"/>
  <c r="N911" i="1"/>
  <c r="B904" i="1"/>
  <c r="O1055" i="1"/>
  <c r="B1055" i="1"/>
  <c r="M1048" i="1"/>
  <c r="B1032" i="1"/>
  <c r="M1023" i="1"/>
  <c r="N1015" i="1"/>
  <c r="O999" i="1"/>
  <c r="B999" i="1"/>
  <c r="O991" i="1"/>
  <c r="B991" i="1"/>
  <c r="O984" i="1"/>
  <c r="B984" i="1"/>
  <c r="M967" i="1"/>
  <c r="O959" i="1"/>
  <c r="B959" i="1"/>
  <c r="O951" i="1"/>
  <c r="B951" i="1"/>
  <c r="O944" i="1"/>
  <c r="B944" i="1"/>
  <c r="N936" i="1"/>
  <c r="M911" i="1"/>
  <c r="O904" i="1"/>
  <c r="O895" i="1"/>
  <c r="O879" i="1"/>
  <c r="B879" i="1"/>
  <c r="N871" i="1"/>
  <c r="M856" i="1"/>
  <c r="B855" i="1"/>
  <c r="B824" i="1"/>
  <c r="N808" i="1"/>
  <c r="O800" i="1"/>
  <c r="N792" i="1"/>
  <c r="N775" i="1"/>
  <c r="B752" i="1"/>
  <c r="M744" i="1"/>
  <c r="O735" i="1"/>
  <c r="B735" i="1"/>
  <c r="N728" i="1"/>
  <c r="N704" i="1"/>
  <c r="N687" i="1"/>
  <c r="O624" i="1"/>
  <c r="B384" i="1"/>
  <c r="E751" i="1"/>
  <c r="E880" i="1"/>
  <c r="M880" i="1"/>
  <c r="N880" i="1"/>
  <c r="E848" i="1"/>
  <c r="M848" i="1"/>
  <c r="E760" i="1"/>
  <c r="B760" i="1"/>
  <c r="O760" i="1"/>
  <c r="O600" i="1"/>
  <c r="B600" i="1"/>
  <c r="B928" i="1"/>
  <c r="O872" i="1"/>
  <c r="M776" i="1"/>
  <c r="N1064" i="1"/>
  <c r="M1031" i="1"/>
  <c r="M983" i="1"/>
  <c r="O967" i="1"/>
  <c r="B967" i="1"/>
  <c r="B856" i="1"/>
  <c r="O840" i="1"/>
  <c r="B744" i="1"/>
  <c r="B624" i="1"/>
  <c r="N600" i="1"/>
  <c r="O560" i="1"/>
  <c r="M1064" i="1"/>
  <c r="O1048" i="1"/>
  <c r="N1023" i="1"/>
  <c r="O1015" i="1"/>
  <c r="B1015" i="1"/>
  <c r="M1008" i="1"/>
  <c r="O1063" i="1"/>
  <c r="B1063" i="1"/>
  <c r="N1055" i="1"/>
  <c r="O1040" i="1"/>
  <c r="B1040" i="1"/>
  <c r="O1032" i="1"/>
  <c r="M1015" i="1"/>
  <c r="O1007" i="1"/>
  <c r="B1007" i="1"/>
  <c r="N999" i="1"/>
  <c r="N991" i="1"/>
  <c r="N984" i="1"/>
  <c r="O976" i="1"/>
  <c r="B976" i="1"/>
  <c r="N959" i="1"/>
  <c r="N951" i="1"/>
  <c r="N944" i="1"/>
  <c r="M936" i="1"/>
  <c r="O927" i="1"/>
  <c r="B927" i="1"/>
  <c r="O920" i="1"/>
  <c r="B920" i="1"/>
  <c r="M904" i="1"/>
  <c r="B903" i="1"/>
  <c r="N895" i="1"/>
  <c r="N879" i="1"/>
  <c r="M871" i="1"/>
  <c r="B864" i="1"/>
  <c r="N839" i="1"/>
  <c r="M800" i="1"/>
  <c r="M792" i="1"/>
  <c r="B791" i="1"/>
  <c r="O767" i="1"/>
  <c r="B767" i="1"/>
  <c r="O759" i="1"/>
  <c r="B759" i="1"/>
  <c r="O752" i="1"/>
  <c r="N735" i="1"/>
  <c r="M728" i="1"/>
  <c r="M704" i="1"/>
  <c r="O679" i="1"/>
  <c r="B679" i="1"/>
  <c r="O672" i="1"/>
  <c r="B672" i="1"/>
  <c r="B664" i="1"/>
  <c r="B592" i="1"/>
  <c r="O568" i="1"/>
  <c r="B528" i="1"/>
  <c r="B512" i="1"/>
  <c r="N432" i="1"/>
  <c r="E928" i="1"/>
  <c r="M928" i="1"/>
  <c r="E888" i="1"/>
  <c r="M888" i="1"/>
  <c r="E808" i="1"/>
  <c r="B808" i="1"/>
  <c r="O808" i="1"/>
  <c r="E720" i="1"/>
  <c r="M720" i="1"/>
  <c r="E688" i="1"/>
  <c r="B688" i="1"/>
  <c r="O688" i="1"/>
  <c r="N504" i="1"/>
  <c r="O504" i="1"/>
  <c r="B504" i="1"/>
  <c r="M912" i="1"/>
  <c r="B768" i="1"/>
  <c r="O656" i="1"/>
  <c r="B656" i="1"/>
  <c r="N1063" i="1"/>
  <c r="M1055" i="1"/>
  <c r="O1047" i="1"/>
  <c r="B1047" i="1"/>
  <c r="N1040" i="1"/>
  <c r="M1032" i="1"/>
  <c r="O1024" i="1"/>
  <c r="B1024" i="1"/>
  <c r="N1007" i="1"/>
  <c r="M999" i="1"/>
  <c r="M991" i="1"/>
  <c r="M984" i="1"/>
  <c r="N976" i="1"/>
  <c r="B968" i="1"/>
  <c r="M959" i="1"/>
  <c r="M951" i="1"/>
  <c r="M944" i="1"/>
  <c r="N927" i="1"/>
  <c r="N920" i="1"/>
  <c r="O887" i="1"/>
  <c r="B887" i="1"/>
  <c r="M879" i="1"/>
  <c r="O864" i="1"/>
  <c r="O855" i="1"/>
  <c r="O847" i="1"/>
  <c r="M839" i="1"/>
  <c r="O832" i="1"/>
  <c r="B832" i="1"/>
  <c r="N816" i="1"/>
  <c r="O807" i="1"/>
  <c r="B807" i="1"/>
  <c r="B799" i="1"/>
  <c r="N767" i="1"/>
  <c r="N759" i="1"/>
  <c r="M752" i="1"/>
  <c r="N743" i="1"/>
  <c r="M735" i="1"/>
  <c r="B727" i="1"/>
  <c r="O711" i="1"/>
  <c r="B711" i="1"/>
  <c r="O703" i="1"/>
  <c r="B703" i="1"/>
  <c r="O696" i="1"/>
  <c r="B696" i="1"/>
  <c r="N679" i="1"/>
  <c r="N672" i="1"/>
  <c r="B648" i="1"/>
  <c r="B616" i="1"/>
  <c r="N568" i="1"/>
  <c r="O528" i="1"/>
  <c r="M976" i="1"/>
  <c r="M920" i="1"/>
  <c r="O912" i="1"/>
  <c r="B912" i="1"/>
  <c r="B872" i="1"/>
  <c r="N864" i="1"/>
  <c r="N832" i="1"/>
  <c r="M816" i="1"/>
  <c r="M784" i="1"/>
  <c r="B776" i="1"/>
  <c r="N720" i="1"/>
  <c r="N696" i="1"/>
  <c r="M672" i="1"/>
  <c r="O664" i="1"/>
  <c r="O632" i="1"/>
  <c r="O592" i="1"/>
  <c r="O655" i="1"/>
  <c r="B655" i="1"/>
  <c r="N639" i="1"/>
  <c r="O631" i="1"/>
  <c r="B631" i="1"/>
  <c r="N599" i="1"/>
  <c r="M575" i="1"/>
  <c r="O567" i="1"/>
  <c r="B567" i="1"/>
  <c r="M558" i="1"/>
  <c r="O550" i="1"/>
  <c r="B550" i="1"/>
  <c r="M543" i="1"/>
  <c r="O535" i="1"/>
  <c r="N510" i="1"/>
  <c r="N494" i="1"/>
  <c r="N486" i="1"/>
  <c r="M478" i="1"/>
  <c r="O471" i="1"/>
  <c r="N463" i="1"/>
  <c r="M438" i="1"/>
  <c r="N423" i="1"/>
  <c r="N414" i="1"/>
  <c r="M406" i="1"/>
  <c r="M366" i="1"/>
  <c r="E479" i="1"/>
  <c r="E447" i="1"/>
  <c r="E407" i="1"/>
  <c r="E375" i="1"/>
  <c r="N655" i="1"/>
  <c r="M646" i="1"/>
  <c r="M639" i="1"/>
  <c r="N631" i="1"/>
  <c r="O623" i="1"/>
  <c r="B623" i="1"/>
  <c r="M614" i="1"/>
  <c r="O606" i="1"/>
  <c r="B606" i="1"/>
  <c r="M599" i="1"/>
  <c r="N582" i="1"/>
  <c r="N567" i="1"/>
  <c r="N550" i="1"/>
  <c r="N535" i="1"/>
  <c r="N527" i="1"/>
  <c r="O519" i="1"/>
  <c r="B519" i="1"/>
  <c r="M510" i="1"/>
  <c r="O502" i="1"/>
  <c r="B502" i="1"/>
  <c r="M494" i="1"/>
  <c r="N471" i="1"/>
  <c r="O454" i="1"/>
  <c r="B454" i="1"/>
  <c r="N447" i="1"/>
  <c r="N430" i="1"/>
  <c r="M423" i="1"/>
  <c r="N358" i="1"/>
  <c r="E606" i="1"/>
  <c r="E567" i="1"/>
  <c r="E519" i="1"/>
  <c r="M655" i="1"/>
  <c r="N623" i="1"/>
  <c r="O591" i="1"/>
  <c r="B591" i="1"/>
  <c r="M582" i="1"/>
  <c r="O574" i="1"/>
  <c r="B574" i="1"/>
  <c r="O559" i="1"/>
  <c r="B559" i="1"/>
  <c r="M550" i="1"/>
  <c r="O542" i="1"/>
  <c r="B542" i="1"/>
  <c r="M527" i="1"/>
  <c r="N519" i="1"/>
  <c r="N502" i="1"/>
  <c r="O462" i="1"/>
  <c r="B462" i="1"/>
  <c r="N454" i="1"/>
  <c r="B439" i="1"/>
  <c r="M430" i="1"/>
  <c r="B422" i="1"/>
  <c r="B399" i="1"/>
  <c r="N383" i="1"/>
  <c r="N375" i="1"/>
  <c r="E559" i="1"/>
  <c r="E431" i="1"/>
  <c r="E399" i="1"/>
  <c r="O647" i="1"/>
  <c r="B647" i="1"/>
  <c r="M623" i="1"/>
  <c r="O615" i="1"/>
  <c r="B615" i="1"/>
  <c r="O598" i="1"/>
  <c r="B598" i="1"/>
  <c r="N591" i="1"/>
  <c r="N574" i="1"/>
  <c r="N559" i="1"/>
  <c r="N542" i="1"/>
  <c r="O534" i="1"/>
  <c r="B534" i="1"/>
  <c r="O526" i="1"/>
  <c r="B526" i="1"/>
  <c r="O511" i="1"/>
  <c r="B511" i="1"/>
  <c r="M502" i="1"/>
  <c r="O495" i="1"/>
  <c r="B495" i="1"/>
  <c r="B487" i="1"/>
  <c r="O470" i="1"/>
  <c r="B470" i="1"/>
  <c r="M454" i="1"/>
  <c r="O446" i="1"/>
  <c r="B446" i="1"/>
  <c r="O439" i="1"/>
  <c r="O422" i="1"/>
  <c r="B415" i="1"/>
  <c r="O551" i="1"/>
  <c r="B551" i="1"/>
  <c r="N511" i="1"/>
  <c r="O487" i="1"/>
  <c r="N479" i="1"/>
  <c r="N422" i="1"/>
  <c r="E503" i="1"/>
  <c r="E463" i="1"/>
  <c r="E422" i="1"/>
  <c r="N275" i="8"/>
  <c r="B275" i="8"/>
  <c r="M249" i="8"/>
  <c r="N215" i="8"/>
  <c r="E195" i="8"/>
  <c r="M157" i="8"/>
  <c r="M143" i="8"/>
  <c r="O115" i="8"/>
  <c r="O111" i="8"/>
  <c r="E109" i="8"/>
  <c r="O101" i="8"/>
  <c r="N267" i="8"/>
  <c r="M255" i="8"/>
  <c r="M215" i="8"/>
  <c r="N206" i="8"/>
  <c r="N193" i="8"/>
  <c r="N167" i="8"/>
  <c r="N263" i="8"/>
  <c r="M243" i="8"/>
  <c r="N171" i="8"/>
  <c r="O151" i="8"/>
  <c r="N129" i="8"/>
  <c r="B1065" i="1"/>
  <c r="O1041" i="1"/>
  <c r="B977" i="1"/>
  <c r="N953" i="1"/>
  <c r="M929" i="1"/>
  <c r="M913" i="1"/>
  <c r="B905" i="1"/>
  <c r="O278" i="8"/>
  <c r="O266" i="8"/>
  <c r="M263" i="8"/>
  <c r="N248" i="8"/>
  <c r="O192" i="8"/>
  <c r="M171" i="8"/>
  <c r="M159" i="8"/>
  <c r="M151" i="8"/>
  <c r="N142" i="8"/>
  <c r="O133" i="8"/>
  <c r="M129" i="8"/>
  <c r="N118" i="8"/>
  <c r="M114" i="8"/>
  <c r="N1009" i="1"/>
  <c r="B1001" i="1"/>
  <c r="O905" i="1"/>
  <c r="B897" i="1"/>
  <c r="O1065" i="1"/>
  <c r="M1041" i="1"/>
  <c r="O1033" i="1"/>
  <c r="B1033" i="1"/>
  <c r="M1009" i="1"/>
  <c r="B993" i="1"/>
  <c r="O977" i="1"/>
  <c r="M953" i="1"/>
  <c r="N905" i="1"/>
  <c r="O897" i="1"/>
  <c r="M881" i="1"/>
  <c r="M849" i="1"/>
  <c r="O841" i="1"/>
  <c r="N833" i="1"/>
  <c r="M801" i="1"/>
  <c r="M721" i="1"/>
  <c r="M535" i="1"/>
  <c r="O527" i="1"/>
  <c r="M487" i="1"/>
  <c r="O479" i="1"/>
  <c r="M471" i="1"/>
  <c r="O391" i="1"/>
  <c r="B391" i="1"/>
  <c r="O383" i="1"/>
  <c r="M269" i="8"/>
  <c r="M214" i="8"/>
  <c r="M205" i="8"/>
  <c r="E172" i="8"/>
  <c r="O165" i="8"/>
  <c r="M155" i="8"/>
  <c r="M142" i="8"/>
  <c r="M118" i="8"/>
  <c r="N274" i="8"/>
  <c r="M262" i="8"/>
  <c r="E249" i="8"/>
  <c r="M237" i="8"/>
  <c r="O208" i="8"/>
  <c r="M165" i="8"/>
  <c r="E143" i="8"/>
  <c r="M132" i="8"/>
  <c r="B130" i="8"/>
  <c r="O122" i="8"/>
  <c r="E115" i="8"/>
  <c r="B157" i="8"/>
  <c r="E283" i="8"/>
  <c r="O281" i="8"/>
  <c r="B281" i="8"/>
  <c r="E277" i="8"/>
  <c r="E272" i="8"/>
  <c r="M272" i="8"/>
  <c r="B271" i="8"/>
  <c r="E269" i="8"/>
  <c r="B267" i="8"/>
  <c r="M260" i="8"/>
  <c r="M256" i="8"/>
  <c r="O248" i="8"/>
  <c r="B248" i="8"/>
  <c r="O249" i="8"/>
  <c r="N249" i="8"/>
  <c r="E248" i="8"/>
  <c r="B241" i="8"/>
  <c r="N238" i="8"/>
  <c r="N241" i="8"/>
  <c r="M241" i="8"/>
  <c r="B240" i="8"/>
  <c r="M238" i="8"/>
  <c r="O236" i="8"/>
  <c r="M236" i="8"/>
  <c r="N234" i="8"/>
  <c r="E235" i="8"/>
  <c r="M234" i="8"/>
  <c r="O235" i="8"/>
  <c r="N235" i="8"/>
  <c r="M231" i="8"/>
  <c r="E229" i="8"/>
  <c r="O232" i="8"/>
  <c r="E231" i="8"/>
  <c r="O231" i="8"/>
  <c r="N229" i="8"/>
  <c r="N231" i="8"/>
  <c r="M222" i="8"/>
  <c r="E223" i="8"/>
  <c r="O223" i="8"/>
  <c r="M225" i="8"/>
  <c r="N223" i="8"/>
  <c r="O219" i="8"/>
  <c r="E214" i="8"/>
  <c r="B215" i="8"/>
  <c r="E207" i="8"/>
  <c r="M206" i="8"/>
  <c r="O207" i="8"/>
  <c r="B207" i="8"/>
  <c r="O204" i="8"/>
  <c r="B204" i="8"/>
  <c r="N199" i="8"/>
  <c r="B199" i="8"/>
  <c r="E201" i="8"/>
  <c r="O197" i="8"/>
  <c r="B197" i="8"/>
  <c r="M193" i="8"/>
  <c r="N189" i="8"/>
  <c r="O190" i="8"/>
  <c r="E190" i="8"/>
  <c r="M189" i="8"/>
  <c r="N190" i="8"/>
  <c r="B191" i="8"/>
  <c r="B186" i="8"/>
  <c r="O186" i="8"/>
  <c r="O183" i="8"/>
  <c r="B183" i="8"/>
  <c r="O176" i="8"/>
  <c r="E176" i="8"/>
  <c r="M167" i="8"/>
  <c r="E168" i="8"/>
  <c r="E165" i="8"/>
  <c r="N165" i="8"/>
  <c r="N162" i="8"/>
  <c r="M162" i="8"/>
  <c r="E155" i="8"/>
  <c r="E157" i="8"/>
  <c r="O155" i="8"/>
  <c r="N155" i="8"/>
  <c r="N151" i="8"/>
  <c r="B151" i="8"/>
  <c r="O154" i="8"/>
  <c r="M148" i="8"/>
  <c r="B150" i="8"/>
  <c r="E145" i="8"/>
  <c r="M145" i="8"/>
  <c r="O142" i="8"/>
  <c r="B142" i="8"/>
  <c r="E140" i="8"/>
  <c r="O140" i="8"/>
  <c r="N140" i="8"/>
  <c r="B139" i="8"/>
  <c r="B133" i="8"/>
  <c r="N133" i="8"/>
  <c r="B135" i="8"/>
  <c r="N132" i="8"/>
  <c r="B132" i="8"/>
  <c r="E131" i="8"/>
  <c r="E132" i="8"/>
  <c r="O130" i="8"/>
  <c r="N125" i="8"/>
  <c r="M125" i="8"/>
  <c r="O126" i="8"/>
  <c r="B126" i="8"/>
  <c r="O125" i="8"/>
  <c r="B122" i="8"/>
  <c r="E121" i="8"/>
  <c r="N121" i="8"/>
  <c r="B121" i="8"/>
  <c r="M119" i="8"/>
  <c r="O119" i="8"/>
  <c r="E119" i="8"/>
  <c r="N119" i="8"/>
  <c r="O112" i="8"/>
  <c r="O110" i="8"/>
  <c r="M115" i="8"/>
  <c r="E111" i="8"/>
  <c r="N110" i="8"/>
  <c r="N111" i="8"/>
  <c r="E101" i="8"/>
  <c r="B227" i="8"/>
  <c r="M227" i="8"/>
  <c r="B221" i="8"/>
  <c r="N221" i="8"/>
  <c r="O221" i="8"/>
  <c r="E221" i="8"/>
  <c r="M202" i="8"/>
  <c r="N202" i="8"/>
  <c r="E170" i="8"/>
  <c r="M170" i="8"/>
  <c r="N170" i="8"/>
  <c r="O137" i="8"/>
  <c r="B137" i="8"/>
  <c r="N137" i="8"/>
  <c r="E137" i="8"/>
  <c r="B134" i="8"/>
  <c r="N134" i="8"/>
  <c r="M134" i="8"/>
  <c r="E108" i="8"/>
  <c r="M108" i="8"/>
  <c r="B108" i="8"/>
  <c r="O108" i="8"/>
  <c r="O103" i="8"/>
  <c r="M103" i="8"/>
  <c r="B103" i="8"/>
  <c r="E100" i="8"/>
  <c r="B100" i="8"/>
  <c r="O100" i="8"/>
  <c r="M100" i="8"/>
  <c r="O259" i="8"/>
  <c r="E259" i="8"/>
  <c r="B251" i="8"/>
  <c r="N251" i="8"/>
  <c r="O251" i="8"/>
  <c r="B246" i="8"/>
  <c r="M246" i="8"/>
  <c r="E226" i="8"/>
  <c r="M226" i="8"/>
  <c r="N226" i="8"/>
  <c r="B182" i="8"/>
  <c r="N182" i="8"/>
  <c r="O182" i="8"/>
  <c r="E182" i="8"/>
  <c r="E166" i="8"/>
  <c r="M166" i="8"/>
  <c r="B116" i="8"/>
  <c r="N116" i="8"/>
  <c r="O116" i="8"/>
  <c r="E116" i="8"/>
  <c r="O113" i="8"/>
  <c r="B113" i="8"/>
  <c r="N113" i="8"/>
  <c r="E113" i="8"/>
  <c r="M137" i="8"/>
  <c r="M123" i="8"/>
  <c r="E123" i="8"/>
  <c r="B264" i="8"/>
  <c r="N264" i="8"/>
  <c r="O264" i="8"/>
  <c r="N246" i="8"/>
  <c r="E245" i="8"/>
  <c r="M245" i="8"/>
  <c r="E187" i="8"/>
  <c r="M187" i="8"/>
  <c r="M182" i="8"/>
  <c r="O282" i="8"/>
  <c r="E282" i="8"/>
  <c r="O271" i="8"/>
  <c r="E271" i="8"/>
  <c r="B218" i="8"/>
  <c r="O218" i="8"/>
  <c r="O152" i="8"/>
  <c r="E280" i="8"/>
  <c r="M276" i="8"/>
  <c r="O276" i="8"/>
  <c r="O267" i="8"/>
  <c r="E267" i="8"/>
  <c r="M259" i="8"/>
  <c r="M251" i="8"/>
  <c r="N227" i="8"/>
  <c r="M221" i="8"/>
  <c r="B141" i="8"/>
  <c r="N141" i="8"/>
  <c r="E141" i="8"/>
  <c r="O141" i="8"/>
  <c r="B105" i="8"/>
  <c r="M105" i="8"/>
  <c r="E105" i="8"/>
  <c r="O274" i="8"/>
  <c r="E274" i="8"/>
  <c r="M264" i="8"/>
  <c r="B257" i="8"/>
  <c r="N257" i="8"/>
  <c r="O257" i="8"/>
  <c r="E257" i="8"/>
  <c r="M282" i="8"/>
  <c r="E279" i="8"/>
  <c r="M274" i="8"/>
  <c r="M271" i="8"/>
  <c r="M253" i="8"/>
  <c r="E253" i="8"/>
  <c r="B244" i="8"/>
  <c r="M244" i="8"/>
  <c r="B175" i="8"/>
  <c r="N175" i="8"/>
  <c r="O175" i="8"/>
  <c r="E175" i="8"/>
  <c r="O279" i="8"/>
  <c r="M257" i="8"/>
  <c r="B239" i="8"/>
  <c r="M239" i="8"/>
  <c r="M228" i="8"/>
  <c r="B228" i="8"/>
  <c r="O228" i="8"/>
  <c r="B179" i="8"/>
  <c r="N179" i="8"/>
  <c r="O179" i="8"/>
  <c r="E179" i="8"/>
  <c r="B127" i="8"/>
  <c r="N127" i="8"/>
  <c r="O127" i="8"/>
  <c r="E127" i="8"/>
  <c r="B104" i="8"/>
  <c r="M104" i="8"/>
  <c r="O104" i="8"/>
  <c r="E251" i="8"/>
  <c r="O244" i="8"/>
  <c r="O209" i="8"/>
  <c r="B209" i="8"/>
  <c r="N209" i="8"/>
  <c r="E209" i="8"/>
  <c r="O196" i="8"/>
  <c r="M196" i="8"/>
  <c r="B196" i="8"/>
  <c r="O185" i="8"/>
  <c r="E185" i="8"/>
  <c r="M185" i="8"/>
  <c r="M175" i="8"/>
  <c r="B174" i="8"/>
  <c r="N174" i="8"/>
  <c r="M141" i="8"/>
  <c r="B278" i="8"/>
  <c r="N256" i="8"/>
  <c r="N254" i="8"/>
  <c r="O252" i="8"/>
  <c r="N247" i="8"/>
  <c r="N243" i="8"/>
  <c r="O234" i="8"/>
  <c r="B234" i="8"/>
  <c r="M232" i="8"/>
  <c r="E206" i="8"/>
  <c r="N205" i="8"/>
  <c r="O200" i="8"/>
  <c r="B194" i="8"/>
  <c r="M177" i="8"/>
  <c r="E171" i="8"/>
  <c r="E167" i="8"/>
  <c r="O164" i="8"/>
  <c r="E159" i="8"/>
  <c r="M158" i="8"/>
  <c r="E150" i="8"/>
  <c r="N145" i="8"/>
  <c r="B145" i="8"/>
  <c r="N143" i="8"/>
  <c r="M133" i="8"/>
  <c r="N122" i="8"/>
  <c r="E118" i="8"/>
  <c r="N115" i="8"/>
  <c r="M112" i="8"/>
  <c r="M254" i="8"/>
  <c r="M252" i="8"/>
  <c r="M247" i="8"/>
  <c r="M230" i="8"/>
  <c r="O206" i="8"/>
  <c r="O171" i="8"/>
  <c r="O167" i="8"/>
  <c r="E153" i="8"/>
  <c r="N124" i="8"/>
  <c r="O118" i="8"/>
  <c r="E265" i="8"/>
  <c r="E240" i="8"/>
  <c r="O211" i="8"/>
  <c r="N203" i="8"/>
  <c r="E191" i="8"/>
  <c r="N188" i="8"/>
  <c r="N186" i="8"/>
  <c r="M180" i="8"/>
  <c r="O147" i="8"/>
  <c r="E135" i="8"/>
  <c r="M219" i="8"/>
  <c r="E215" i="8"/>
  <c r="M283" i="8"/>
  <c r="M277" i="8"/>
  <c r="O265" i="8"/>
  <c r="N262" i="8"/>
  <c r="O260" i="8"/>
  <c r="N255" i="8"/>
  <c r="E241" i="8"/>
  <c r="M211" i="8"/>
  <c r="M203" i="8"/>
  <c r="M188" i="8"/>
  <c r="E177" i="8"/>
  <c r="M172" i="8"/>
  <c r="M147" i="8"/>
  <c r="N130" i="8"/>
  <c r="O128" i="8"/>
  <c r="N114" i="8"/>
  <c r="N169" i="8"/>
  <c r="B242" i="8"/>
  <c r="N242" i="8"/>
  <c r="O242" i="8"/>
  <c r="E174" i="8"/>
  <c r="E146" i="8"/>
  <c r="M146" i="8"/>
  <c r="B146" i="8"/>
  <c r="O146" i="8"/>
  <c r="E139" i="8"/>
  <c r="B117" i="8"/>
  <c r="N117" i="8"/>
  <c r="O117" i="8"/>
  <c r="O280" i="8"/>
  <c r="N279" i="8"/>
  <c r="B279" i="8"/>
  <c r="M278" i="8"/>
  <c r="E276" i="8"/>
  <c r="O263" i="8"/>
  <c r="O255" i="8"/>
  <c r="O247" i="8"/>
  <c r="M242" i="8"/>
  <c r="O239" i="8"/>
  <c r="E228" i="8"/>
  <c r="O224" i="8"/>
  <c r="E220" i="8"/>
  <c r="E202" i="8"/>
  <c r="B202" i="8"/>
  <c r="O202" i="8"/>
  <c r="B195" i="8"/>
  <c r="N195" i="8"/>
  <c r="O195" i="8"/>
  <c r="O193" i="8"/>
  <c r="E193" i="8"/>
  <c r="E181" i="8"/>
  <c r="M174" i="8"/>
  <c r="E173" i="8"/>
  <c r="E164" i="8"/>
  <c r="E156" i="8"/>
  <c r="O153" i="8"/>
  <c r="B153" i="8"/>
  <c r="N153" i="8"/>
  <c r="B148" i="8"/>
  <c r="N148" i="8"/>
  <c r="O148" i="8"/>
  <c r="M139" i="8"/>
  <c r="E125" i="8"/>
  <c r="B123" i="8"/>
  <c r="N123" i="8"/>
  <c r="O123" i="8"/>
  <c r="M120" i="8"/>
  <c r="M117" i="8"/>
  <c r="O114" i="8"/>
  <c r="E110" i="8"/>
  <c r="O99" i="8"/>
  <c r="E99" i="8"/>
  <c r="M99" i="8"/>
  <c r="O233" i="8"/>
  <c r="E233" i="8"/>
  <c r="O169" i="8"/>
  <c r="E169" i="8"/>
  <c r="B258" i="8"/>
  <c r="N258" i="8"/>
  <c r="O258" i="8"/>
  <c r="B250" i="8"/>
  <c r="N250" i="8"/>
  <c r="O250" i="8"/>
  <c r="M233" i="8"/>
  <c r="B160" i="8"/>
  <c r="N160" i="8"/>
  <c r="M160" i="8"/>
  <c r="B144" i="8"/>
  <c r="N144" i="8"/>
  <c r="E144" i="8"/>
  <c r="N139" i="8"/>
  <c r="N280" i="8"/>
  <c r="B280" i="8"/>
  <c r="O270" i="8"/>
  <c r="B270" i="8"/>
  <c r="E263" i="8"/>
  <c r="B261" i="8"/>
  <c r="N261" i="8"/>
  <c r="O261" i="8"/>
  <c r="E255" i="8"/>
  <c r="B253" i="8"/>
  <c r="N253" i="8"/>
  <c r="O253" i="8"/>
  <c r="E247" i="8"/>
  <c r="B245" i="8"/>
  <c r="N245" i="8"/>
  <c r="O245" i="8"/>
  <c r="E239" i="8"/>
  <c r="B237" i="8"/>
  <c r="N237" i="8"/>
  <c r="O237" i="8"/>
  <c r="B222" i="8"/>
  <c r="N222" i="8"/>
  <c r="O222" i="8"/>
  <c r="B216" i="8"/>
  <c r="N216" i="8"/>
  <c r="M216" i="8"/>
  <c r="E216" i="8"/>
  <c r="O188" i="8"/>
  <c r="E188" i="8"/>
  <c r="B184" i="8"/>
  <c r="N184" i="8"/>
  <c r="E184" i="8"/>
  <c r="O178" i="8"/>
  <c r="B158" i="8"/>
  <c r="N158" i="8"/>
  <c r="O158" i="8"/>
  <c r="N146" i="8"/>
  <c r="M144" i="8"/>
  <c r="E114" i="8"/>
  <c r="M110" i="8"/>
  <c r="N99" i="8"/>
  <c r="N233" i="8"/>
  <c r="B120" i="8"/>
  <c r="N120" i="8"/>
  <c r="E120" i="8"/>
  <c r="N278" i="8"/>
  <c r="B224" i="8"/>
  <c r="N224" i="8"/>
  <c r="M224" i="8"/>
  <c r="M212" i="8"/>
  <c r="M280" i="8"/>
  <c r="N270" i="8"/>
  <c r="O213" i="8"/>
  <c r="E213" i="8"/>
  <c r="E178" i="8"/>
  <c r="O283" i="8"/>
  <c r="E273" i="8"/>
  <c r="O272" i="8"/>
  <c r="M270" i="8"/>
  <c r="E230" i="8"/>
  <c r="E218" i="8"/>
  <c r="M218" i="8"/>
  <c r="O216" i="8"/>
  <c r="M213" i="8"/>
  <c r="O198" i="8"/>
  <c r="E198" i="8"/>
  <c r="M184" i="8"/>
  <c r="M178" i="8"/>
  <c r="B152" i="8"/>
  <c r="N152" i="8"/>
  <c r="M152" i="8"/>
  <c r="E152" i="8"/>
  <c r="N138" i="8"/>
  <c r="B131" i="8"/>
  <c r="N131" i="8"/>
  <c r="O131" i="8"/>
  <c r="O129" i="8"/>
  <c r="E129" i="8"/>
  <c r="B109" i="8"/>
  <c r="N109" i="8"/>
  <c r="O109" i="8"/>
  <c r="M273" i="8"/>
  <c r="O217" i="8"/>
  <c r="B217" i="8"/>
  <c r="N217" i="8"/>
  <c r="B212" i="8"/>
  <c r="N212" i="8"/>
  <c r="O212" i="8"/>
  <c r="B266" i="8"/>
  <c r="N266" i="8"/>
  <c r="B276" i="8"/>
  <c r="N276" i="8"/>
  <c r="B181" i="8"/>
  <c r="N181" i="8"/>
  <c r="O181" i="8"/>
  <c r="B173" i="8"/>
  <c r="N173" i="8"/>
  <c r="O173" i="8"/>
  <c r="N283" i="8"/>
  <c r="N277" i="8"/>
  <c r="B277" i="8"/>
  <c r="O273" i="8"/>
  <c r="N272" i="8"/>
  <c r="B268" i="8"/>
  <c r="N268" i="8"/>
  <c r="E268" i="8"/>
  <c r="O227" i="8"/>
  <c r="E227" i="8"/>
  <c r="O225" i="8"/>
  <c r="B225" i="8"/>
  <c r="N225" i="8"/>
  <c r="N218" i="8"/>
  <c r="E217" i="8"/>
  <c r="E212" i="8"/>
  <c r="O203" i="8"/>
  <c r="M198" i="8"/>
  <c r="O189" i="8"/>
  <c r="O163" i="8"/>
  <c r="E163" i="8"/>
  <c r="O161" i="8"/>
  <c r="B161" i="8"/>
  <c r="N161" i="8"/>
  <c r="O149" i="8"/>
  <c r="E149" i="8"/>
  <c r="O124" i="8"/>
  <c r="E124" i="8"/>
  <c r="B220" i="8"/>
  <c r="N220" i="8"/>
  <c r="O220" i="8"/>
  <c r="N213" i="8"/>
  <c r="N178" i="8"/>
  <c r="B156" i="8"/>
  <c r="N156" i="8"/>
  <c r="O156" i="8"/>
  <c r="E138" i="8"/>
  <c r="B138" i="8"/>
  <c r="O138" i="8"/>
  <c r="N273" i="8"/>
  <c r="B273" i="8"/>
  <c r="E266" i="8"/>
  <c r="O262" i="8"/>
  <c r="E262" i="8"/>
  <c r="E258" i="8"/>
  <c r="O254" i="8"/>
  <c r="E254" i="8"/>
  <c r="E250" i="8"/>
  <c r="O246" i="8"/>
  <c r="E246" i="8"/>
  <c r="E242" i="8"/>
  <c r="O238" i="8"/>
  <c r="E238" i="8"/>
  <c r="B233" i="8"/>
  <c r="B230" i="8"/>
  <c r="N230" i="8"/>
  <c r="O230" i="8"/>
  <c r="E224" i="8"/>
  <c r="E210" i="8"/>
  <c r="M210" i="8"/>
  <c r="B210" i="8"/>
  <c r="O210" i="8"/>
  <c r="B208" i="8"/>
  <c r="N208" i="8"/>
  <c r="E208" i="8"/>
  <c r="E203" i="8"/>
  <c r="E189" i="8"/>
  <c r="B187" i="8"/>
  <c r="N187" i="8"/>
  <c r="O187" i="8"/>
  <c r="B169" i="8"/>
  <c r="B166" i="8"/>
  <c r="N166" i="8"/>
  <c r="O166" i="8"/>
  <c r="E160" i="8"/>
  <c r="E154" i="8"/>
  <c r="M154" i="8"/>
  <c r="M149" i="8"/>
  <c r="O134" i="8"/>
  <c r="E134" i="8"/>
  <c r="M124" i="8"/>
  <c r="E117" i="8"/>
  <c r="B106" i="8"/>
  <c r="N106" i="8"/>
  <c r="O106" i="8"/>
  <c r="E106" i="8"/>
  <c r="M106" i="8"/>
  <c r="N219" i="8"/>
  <c r="B219" i="8"/>
  <c r="B200" i="8"/>
  <c r="N200" i="8"/>
  <c r="E196" i="8"/>
  <c r="N185" i="8"/>
  <c r="B185" i="8"/>
  <c r="N180" i="8"/>
  <c r="B180" i="8"/>
  <c r="O170" i="8"/>
  <c r="B170" i="8"/>
  <c r="B136" i="8"/>
  <c r="N136" i="8"/>
  <c r="O107" i="8"/>
  <c r="E107" i="8"/>
  <c r="E260" i="8"/>
  <c r="E252" i="8"/>
  <c r="E244" i="8"/>
  <c r="E236" i="8"/>
  <c r="E211" i="8"/>
  <c r="M200" i="8"/>
  <c r="M194" i="8"/>
  <c r="B176" i="8"/>
  <c r="N176" i="8"/>
  <c r="E147" i="8"/>
  <c r="M136" i="8"/>
  <c r="M130" i="8"/>
  <c r="B112" i="8"/>
  <c r="N112" i="8"/>
  <c r="M107" i="8"/>
  <c r="B102" i="8"/>
  <c r="N102" i="8"/>
  <c r="O102" i="8"/>
  <c r="B98" i="8"/>
  <c r="N98" i="8"/>
  <c r="O98" i="8"/>
  <c r="E98" i="8"/>
  <c r="M102" i="8"/>
  <c r="N260" i="8"/>
  <c r="N252" i="8"/>
  <c r="N244" i="8"/>
  <c r="N236" i="8"/>
  <c r="O226" i="8"/>
  <c r="B226" i="8"/>
  <c r="N211" i="8"/>
  <c r="B192" i="8"/>
  <c r="N192" i="8"/>
  <c r="N177" i="8"/>
  <c r="B177" i="8"/>
  <c r="N172" i="8"/>
  <c r="O162" i="8"/>
  <c r="B162" i="8"/>
  <c r="N147" i="8"/>
  <c r="B128" i="8"/>
  <c r="N128" i="8"/>
  <c r="M98" i="8"/>
  <c r="B232" i="8"/>
  <c r="N232" i="8"/>
  <c r="M192" i="8"/>
  <c r="M186" i="8"/>
  <c r="B168" i="8"/>
  <c r="N168" i="8"/>
  <c r="M128" i="8"/>
  <c r="M122" i="8"/>
  <c r="E103" i="8"/>
  <c r="N101" i="8"/>
  <c r="E104" i="8"/>
  <c r="E97" i="8"/>
  <c r="O105" i="8"/>
  <c r="N104" i="8"/>
  <c r="N105" i="8"/>
  <c r="N97" i="8"/>
  <c r="E1057" i="1"/>
  <c r="N1057" i="1"/>
  <c r="E1001" i="1"/>
  <c r="N1001" i="1"/>
  <c r="E937" i="1"/>
  <c r="N937" i="1"/>
  <c r="E873" i="1"/>
  <c r="M873" i="1"/>
  <c r="E865" i="1"/>
  <c r="B865" i="1"/>
  <c r="O865" i="1"/>
  <c r="E817" i="1"/>
  <c r="M817" i="1"/>
  <c r="E809" i="1"/>
  <c r="B809" i="1"/>
  <c r="O809" i="1"/>
  <c r="E793" i="1"/>
  <c r="M793" i="1"/>
  <c r="E761" i="1"/>
  <c r="N761" i="1"/>
  <c r="E745" i="1"/>
  <c r="M745" i="1"/>
  <c r="E729" i="1"/>
  <c r="M729" i="1"/>
  <c r="E713" i="1"/>
  <c r="B713" i="1"/>
  <c r="O713" i="1"/>
  <c r="E705" i="1"/>
  <c r="M705" i="1"/>
  <c r="B705" i="1"/>
  <c r="O705" i="1"/>
  <c r="E697" i="1"/>
  <c r="M697" i="1"/>
  <c r="B697" i="1"/>
  <c r="O697" i="1"/>
  <c r="E689" i="1"/>
  <c r="M689" i="1"/>
  <c r="B689" i="1"/>
  <c r="O689" i="1"/>
  <c r="E681" i="1"/>
  <c r="M681" i="1"/>
  <c r="B681" i="1"/>
  <c r="O681" i="1"/>
  <c r="E673" i="1"/>
  <c r="M673" i="1"/>
  <c r="B673" i="1"/>
  <c r="O673" i="1"/>
  <c r="E665" i="1"/>
  <c r="M665" i="1"/>
  <c r="B665" i="1"/>
  <c r="O665" i="1"/>
  <c r="E657" i="1"/>
  <c r="M657" i="1"/>
  <c r="B657" i="1"/>
  <c r="O657" i="1"/>
  <c r="E649" i="1"/>
  <c r="N649" i="1"/>
  <c r="E641" i="1"/>
  <c r="M641" i="1"/>
  <c r="N641" i="1"/>
  <c r="E633" i="1"/>
  <c r="M633" i="1"/>
  <c r="E625" i="1"/>
  <c r="B625" i="1"/>
  <c r="O625" i="1"/>
  <c r="E617" i="1"/>
  <c r="M617" i="1"/>
  <c r="N617" i="1"/>
  <c r="B617" i="1"/>
  <c r="O617" i="1"/>
  <c r="E609" i="1"/>
  <c r="M609" i="1"/>
  <c r="N609" i="1"/>
  <c r="B609" i="1"/>
  <c r="O609" i="1"/>
  <c r="E601" i="1"/>
  <c r="B601" i="1"/>
  <c r="O601" i="1"/>
  <c r="M601" i="1"/>
  <c r="E593" i="1"/>
  <c r="M593" i="1"/>
  <c r="B593" i="1"/>
  <c r="O593" i="1"/>
  <c r="E585" i="1"/>
  <c r="M585" i="1"/>
  <c r="N585" i="1"/>
  <c r="B585" i="1"/>
  <c r="O585" i="1"/>
  <c r="E577" i="1"/>
  <c r="M577" i="1"/>
  <c r="N577" i="1"/>
  <c r="B577" i="1"/>
  <c r="O577" i="1"/>
  <c r="E569" i="1"/>
  <c r="B569" i="1"/>
  <c r="O569" i="1"/>
  <c r="M569" i="1"/>
  <c r="E561" i="1"/>
  <c r="M561" i="1"/>
  <c r="B561" i="1"/>
  <c r="O561" i="1"/>
  <c r="E553" i="1"/>
  <c r="M553" i="1"/>
  <c r="N553" i="1"/>
  <c r="B553" i="1"/>
  <c r="O553" i="1"/>
  <c r="E545" i="1"/>
  <c r="M545" i="1"/>
  <c r="N545" i="1"/>
  <c r="B545" i="1"/>
  <c r="O545" i="1"/>
  <c r="E537" i="1"/>
  <c r="B537" i="1"/>
  <c r="O537" i="1"/>
  <c r="M537" i="1"/>
  <c r="E529" i="1"/>
  <c r="M529" i="1"/>
  <c r="N529" i="1"/>
  <c r="B529" i="1"/>
  <c r="O529" i="1"/>
  <c r="E521" i="1"/>
  <c r="M521" i="1"/>
  <c r="N521" i="1"/>
  <c r="B521" i="1"/>
  <c r="O521" i="1"/>
  <c r="E513" i="1"/>
  <c r="M513" i="1"/>
  <c r="N513" i="1"/>
  <c r="B513" i="1"/>
  <c r="O513" i="1"/>
  <c r="E505" i="1"/>
  <c r="B505" i="1"/>
  <c r="O505" i="1"/>
  <c r="M505" i="1"/>
  <c r="E497" i="1"/>
  <c r="M497" i="1"/>
  <c r="N497" i="1"/>
  <c r="B497" i="1"/>
  <c r="O497" i="1"/>
  <c r="E489" i="1"/>
  <c r="M489" i="1"/>
  <c r="N489" i="1"/>
  <c r="E481" i="1"/>
  <c r="N481" i="1"/>
  <c r="O481" i="1"/>
  <c r="M473" i="1"/>
  <c r="O473" i="1"/>
  <c r="B473" i="1"/>
  <c r="O465" i="1"/>
  <c r="M465" i="1"/>
  <c r="B465" i="1"/>
  <c r="O457" i="1"/>
  <c r="B457" i="1"/>
  <c r="O449" i="1"/>
  <c r="B449" i="1"/>
  <c r="M441" i="1"/>
  <c r="O441" i="1"/>
  <c r="B441" i="1"/>
  <c r="B433" i="1"/>
  <c r="M433" i="1"/>
  <c r="M425" i="1"/>
  <c r="O425" i="1"/>
  <c r="B425" i="1"/>
  <c r="N673" i="1"/>
  <c r="B633" i="1"/>
  <c r="N537" i="1"/>
  <c r="N1065" i="1"/>
  <c r="B1057" i="1"/>
  <c r="O1017" i="1"/>
  <c r="B1017" i="1"/>
  <c r="N993" i="1"/>
  <c r="N977" i="1"/>
  <c r="N825" i="1"/>
  <c r="O777" i="1"/>
  <c r="B777" i="1"/>
  <c r="M769" i="1"/>
  <c r="N745" i="1"/>
  <c r="M713" i="1"/>
  <c r="N657" i="1"/>
  <c r="N633" i="1"/>
  <c r="M1057" i="1"/>
  <c r="N1041" i="1"/>
  <c r="M1017" i="1"/>
  <c r="M897" i="1"/>
  <c r="N841" i="1"/>
  <c r="O833" i="1"/>
  <c r="B833" i="1"/>
  <c r="O817" i="1"/>
  <c r="M777" i="1"/>
  <c r="O761" i="1"/>
  <c r="N737" i="1"/>
  <c r="N705" i="1"/>
  <c r="N601" i="1"/>
  <c r="O433" i="1"/>
  <c r="N665" i="1"/>
  <c r="B649" i="1"/>
  <c r="O641" i="1"/>
  <c r="N625" i="1"/>
  <c r="O649" i="1"/>
  <c r="M625" i="1"/>
  <c r="N569" i="1"/>
  <c r="N1048" i="1"/>
  <c r="N1032" i="1"/>
  <c r="N968" i="1"/>
  <c r="N904" i="1"/>
  <c r="O880" i="1"/>
  <c r="B880" i="1"/>
  <c r="N840" i="1"/>
  <c r="M824" i="1"/>
  <c r="N800" i="1"/>
  <c r="O784" i="1"/>
  <c r="B784" i="1"/>
  <c r="N776" i="1"/>
  <c r="M768" i="1"/>
  <c r="N752" i="1"/>
  <c r="O720" i="1"/>
  <c r="B720" i="1"/>
  <c r="M712" i="1"/>
  <c r="E634" i="1"/>
  <c r="M634" i="1"/>
  <c r="E626" i="1"/>
  <c r="M626" i="1"/>
  <c r="E618" i="1"/>
  <c r="M618" i="1"/>
  <c r="E610" i="1"/>
  <c r="M610" i="1"/>
  <c r="E602" i="1"/>
  <c r="M602" i="1"/>
  <c r="E594" i="1"/>
  <c r="M594" i="1"/>
  <c r="E586" i="1"/>
  <c r="M586" i="1"/>
  <c r="E570" i="1"/>
  <c r="M570" i="1"/>
  <c r="E562" i="1"/>
  <c r="M562" i="1"/>
  <c r="E554" i="1"/>
  <c r="M554" i="1"/>
  <c r="E546" i="1"/>
  <c r="M546" i="1"/>
  <c r="E538" i="1"/>
  <c r="M538" i="1"/>
  <c r="M530" i="1"/>
  <c r="E530" i="1"/>
  <c r="E522" i="1"/>
  <c r="M522" i="1"/>
  <c r="E514" i="1"/>
  <c r="M514" i="1"/>
  <c r="E506" i="1"/>
  <c r="M506" i="1"/>
  <c r="E498" i="1"/>
  <c r="M498" i="1"/>
  <c r="N498" i="1"/>
  <c r="E490" i="1"/>
  <c r="M490" i="1"/>
  <c r="E466" i="1"/>
  <c r="O466" i="1"/>
  <c r="N450" i="1"/>
  <c r="B450" i="1"/>
  <c r="O450" i="1"/>
  <c r="E434" i="1"/>
  <c r="M434" i="1"/>
  <c r="N434" i="1"/>
  <c r="B434" i="1"/>
  <c r="O434" i="1"/>
  <c r="M426" i="1"/>
  <c r="O426" i="1"/>
  <c r="B426" i="1"/>
  <c r="N410" i="1"/>
  <c r="M410" i="1"/>
  <c r="N402" i="1"/>
  <c r="E402" i="1"/>
  <c r="M402" i="1"/>
  <c r="M394" i="1"/>
  <c r="B394" i="1"/>
  <c r="E386" i="1"/>
  <c r="N386" i="1"/>
  <c r="O386" i="1"/>
  <c r="B386" i="1"/>
  <c r="E378" i="1"/>
  <c r="M378" i="1"/>
  <c r="N378" i="1"/>
  <c r="E730" i="1"/>
  <c r="E640" i="1"/>
  <c r="M640" i="1"/>
  <c r="M632" i="1"/>
  <c r="E632" i="1"/>
  <c r="E624" i="1"/>
  <c r="M624" i="1"/>
  <c r="E608" i="1"/>
  <c r="M608" i="1"/>
  <c r="E600" i="1"/>
  <c r="M600" i="1"/>
  <c r="E592" i="1"/>
  <c r="M592" i="1"/>
  <c r="E576" i="1"/>
  <c r="M576" i="1"/>
  <c r="E568" i="1"/>
  <c r="M568" i="1"/>
  <c r="E560" i="1"/>
  <c r="M560" i="1"/>
  <c r="E552" i="1"/>
  <c r="M552" i="1"/>
  <c r="E544" i="1"/>
  <c r="M544" i="1"/>
  <c r="E536" i="1"/>
  <c r="M536" i="1"/>
  <c r="M528" i="1"/>
  <c r="E528" i="1"/>
  <c r="E520" i="1"/>
  <c r="M520" i="1"/>
  <c r="E512" i="1"/>
  <c r="M512" i="1"/>
  <c r="M504" i="1"/>
  <c r="E504" i="1"/>
  <c r="E496" i="1"/>
  <c r="M496" i="1"/>
  <c r="N496" i="1"/>
  <c r="M472" i="1"/>
  <c r="N472" i="1"/>
  <c r="B472" i="1"/>
  <c r="O472" i="1"/>
  <c r="E456" i="1"/>
  <c r="B456" i="1"/>
  <c r="O456" i="1"/>
  <c r="E448" i="1"/>
  <c r="M448" i="1"/>
  <c r="N448" i="1"/>
  <c r="B448" i="1"/>
  <c r="O448" i="1"/>
  <c r="E440" i="1"/>
  <c r="N440" i="1"/>
  <c r="B440" i="1"/>
  <c r="O440" i="1"/>
  <c r="N424" i="1"/>
  <c r="O424" i="1"/>
  <c r="E416" i="1"/>
  <c r="M416" i="1"/>
  <c r="N416" i="1"/>
  <c r="N400" i="1"/>
  <c r="O400" i="1"/>
  <c r="B400" i="1"/>
  <c r="M368" i="1"/>
  <c r="N368" i="1"/>
  <c r="B368" i="1"/>
  <c r="N922" i="1"/>
  <c r="M922" i="1"/>
  <c r="N962" i="1"/>
  <c r="N930" i="1"/>
  <c r="N898" i="1"/>
  <c r="N866" i="1"/>
  <c r="N834" i="1"/>
  <c r="O802" i="1"/>
  <c r="B802" i="1"/>
  <c r="N794" i="1"/>
  <c r="M786" i="1"/>
  <c r="O738" i="1"/>
  <c r="B738" i="1"/>
  <c r="N730" i="1"/>
  <c r="N722" i="1"/>
  <c r="N714" i="1"/>
  <c r="N706" i="1"/>
  <c r="B442" i="1"/>
  <c r="O384" i="1"/>
  <c r="B378" i="1"/>
  <c r="M370" i="1"/>
  <c r="N1018" i="1"/>
  <c r="N986" i="1"/>
  <c r="N954" i="1"/>
  <c r="O1058" i="1"/>
  <c r="B1058" i="1"/>
  <c r="O1026" i="1"/>
  <c r="B1026" i="1"/>
  <c r="M1018" i="1"/>
  <c r="O962" i="1"/>
  <c r="B962" i="1"/>
  <c r="M954" i="1"/>
  <c r="O898" i="1"/>
  <c r="B898" i="1"/>
  <c r="O866" i="1"/>
  <c r="B866" i="1"/>
  <c r="O834" i="1"/>
  <c r="B834" i="1"/>
  <c r="M826" i="1"/>
  <c r="O794" i="1"/>
  <c r="B794" i="1"/>
  <c r="N1058" i="1"/>
  <c r="N1026" i="1"/>
  <c r="N994" i="1"/>
  <c r="O1066" i="1"/>
  <c r="B1066" i="1"/>
  <c r="M1058" i="1"/>
  <c r="O1034" i="1"/>
  <c r="B1034" i="1"/>
  <c r="M1026" i="1"/>
  <c r="O1002" i="1"/>
  <c r="B1002" i="1"/>
  <c r="M994" i="1"/>
  <c r="O970" i="1"/>
  <c r="B970" i="1"/>
  <c r="M962" i="1"/>
  <c r="O938" i="1"/>
  <c r="B938" i="1"/>
  <c r="M930" i="1"/>
  <c r="O906" i="1"/>
  <c r="B906" i="1"/>
  <c r="M898" i="1"/>
  <c r="O874" i="1"/>
  <c r="B874" i="1"/>
  <c r="M866" i="1"/>
  <c r="O842" i="1"/>
  <c r="B842" i="1"/>
  <c r="M834" i="1"/>
  <c r="O810" i="1"/>
  <c r="B810" i="1"/>
  <c r="N802" i="1"/>
  <c r="M794" i="1"/>
  <c r="O746" i="1"/>
  <c r="B746" i="1"/>
  <c r="N738" i="1"/>
  <c r="M722" i="1"/>
  <c r="M714" i="1"/>
  <c r="M706" i="1"/>
  <c r="B498" i="1"/>
  <c r="O496" i="1"/>
  <c r="M480" i="1"/>
  <c r="O458" i="1"/>
  <c r="B458" i="1"/>
  <c r="M456" i="1"/>
  <c r="O408" i="1"/>
  <c r="B408" i="1"/>
  <c r="N384" i="1"/>
  <c r="E472" i="1"/>
  <c r="E450" i="1"/>
  <c r="N1050" i="1"/>
  <c r="N890" i="1"/>
  <c r="M1050" i="1"/>
  <c r="O994" i="1"/>
  <c r="B994" i="1"/>
  <c r="M986" i="1"/>
  <c r="O930" i="1"/>
  <c r="B930" i="1"/>
  <c r="M890" i="1"/>
  <c r="M858" i="1"/>
  <c r="N1066" i="1"/>
  <c r="N1034" i="1"/>
  <c r="N1002" i="1"/>
  <c r="N970" i="1"/>
  <c r="N938" i="1"/>
  <c r="N906" i="1"/>
  <c r="N874" i="1"/>
  <c r="N842" i="1"/>
  <c r="N810" i="1"/>
  <c r="M802" i="1"/>
  <c r="O754" i="1"/>
  <c r="B754" i="1"/>
  <c r="N746" i="1"/>
  <c r="M738" i="1"/>
  <c r="O442" i="1"/>
  <c r="N408" i="1"/>
  <c r="O378" i="1"/>
  <c r="E584" i="1"/>
  <c r="M882" i="1"/>
  <c r="M1034" i="1"/>
  <c r="O1010" i="1"/>
  <c r="B1010" i="1"/>
  <c r="M1002" i="1"/>
  <c r="O978" i="1"/>
  <c r="B978" i="1"/>
  <c r="M970" i="1"/>
  <c r="O946" i="1"/>
  <c r="B946" i="1"/>
  <c r="M938" i="1"/>
  <c r="O914" i="1"/>
  <c r="B914" i="1"/>
  <c r="M906" i="1"/>
  <c r="O882" i="1"/>
  <c r="B882" i="1"/>
  <c r="M874" i="1"/>
  <c r="O850" i="1"/>
  <c r="B850" i="1"/>
  <c r="M842" i="1"/>
  <c r="O818" i="1"/>
  <c r="B818" i="1"/>
  <c r="M810" i="1"/>
  <c r="O762" i="1"/>
  <c r="B762" i="1"/>
  <c r="N754" i="1"/>
  <c r="M746" i="1"/>
  <c r="E616" i="1"/>
  <c r="O489" i="1"/>
  <c r="B489" i="1"/>
  <c r="M481" i="1"/>
  <c r="O362" i="1"/>
  <c r="B362" i="1"/>
  <c r="E426" i="1"/>
  <c r="N426" i="1"/>
  <c r="E432" i="1"/>
  <c r="B432" i="1"/>
  <c r="O432" i="1"/>
  <c r="E424" i="1"/>
  <c r="M424" i="1"/>
  <c r="E400" i="1"/>
  <c r="M400" i="1"/>
  <c r="E392" i="1"/>
  <c r="M392" i="1"/>
  <c r="E376" i="1"/>
  <c r="M376" i="1"/>
  <c r="E360" i="1"/>
  <c r="M360" i="1"/>
  <c r="B447" i="1"/>
  <c r="O447" i="1"/>
  <c r="B407" i="1"/>
  <c r="O407" i="1"/>
  <c r="B430" i="1"/>
  <c r="O430" i="1"/>
  <c r="N466" i="1"/>
  <c r="N442" i="1"/>
  <c r="O418" i="1"/>
  <c r="B418" i="1"/>
  <c r="B410" i="1"/>
  <c r="O402" i="1"/>
  <c r="B402" i="1"/>
  <c r="N394" i="1"/>
  <c r="M386" i="1"/>
  <c r="O360" i="1"/>
  <c r="E394" i="1"/>
  <c r="E368" i="1"/>
  <c r="O490" i="1"/>
  <c r="B490" i="1"/>
  <c r="O482" i="1"/>
  <c r="B482" i="1"/>
  <c r="O474" i="1"/>
  <c r="B474" i="1"/>
  <c r="M466" i="1"/>
  <c r="M442" i="1"/>
  <c r="N418" i="1"/>
  <c r="O410" i="1"/>
  <c r="B376" i="1"/>
  <c r="O368" i="1"/>
  <c r="N360" i="1"/>
  <c r="E439" i="1"/>
  <c r="E410" i="1"/>
  <c r="E473" i="1"/>
  <c r="N473" i="1"/>
  <c r="E465" i="1"/>
  <c r="N465" i="1"/>
  <c r="E457" i="1"/>
  <c r="N457" i="1"/>
  <c r="N449" i="1"/>
  <c r="E449" i="1"/>
  <c r="E441" i="1"/>
  <c r="N441" i="1"/>
  <c r="E433" i="1"/>
  <c r="N433" i="1"/>
  <c r="E425" i="1"/>
  <c r="N425" i="1"/>
  <c r="E417" i="1"/>
  <c r="N417" i="1"/>
  <c r="B417" i="1"/>
  <c r="O417" i="1"/>
  <c r="E409" i="1"/>
  <c r="N409" i="1"/>
  <c r="B409" i="1"/>
  <c r="O409" i="1"/>
  <c r="E401" i="1"/>
  <c r="N401" i="1"/>
  <c r="B401" i="1"/>
  <c r="O401" i="1"/>
  <c r="E393" i="1"/>
  <c r="N393" i="1"/>
  <c r="B393" i="1"/>
  <c r="O393" i="1"/>
  <c r="N385" i="1"/>
  <c r="E385" i="1"/>
  <c r="B385" i="1"/>
  <c r="O385" i="1"/>
  <c r="E377" i="1"/>
  <c r="N377" i="1"/>
  <c r="B377" i="1"/>
  <c r="O377" i="1"/>
  <c r="E369" i="1"/>
  <c r="N369" i="1"/>
  <c r="B369" i="1"/>
  <c r="O369" i="1"/>
  <c r="E361" i="1"/>
  <c r="N361" i="1"/>
  <c r="B361" i="1"/>
  <c r="O361" i="1"/>
  <c r="B398" i="1"/>
  <c r="O398" i="1"/>
  <c r="E398" i="1"/>
  <c r="B390" i="1"/>
  <c r="O390" i="1"/>
  <c r="B382" i="1"/>
  <c r="O382" i="1"/>
  <c r="B374" i="1"/>
  <c r="O374" i="1"/>
  <c r="E374" i="1"/>
  <c r="B366" i="1"/>
  <c r="O366" i="1"/>
  <c r="B358" i="1"/>
  <c r="O358" i="1"/>
  <c r="M358" i="1"/>
  <c r="N461" i="1"/>
  <c r="E461" i="1"/>
  <c r="E453" i="1"/>
  <c r="N453" i="1"/>
  <c r="E445" i="1"/>
  <c r="N445" i="1"/>
  <c r="N429" i="1"/>
  <c r="E429" i="1"/>
  <c r="N413" i="1"/>
  <c r="B413" i="1"/>
  <c r="O413" i="1"/>
  <c r="E413" i="1"/>
  <c r="E405" i="1"/>
  <c r="N405" i="1"/>
  <c r="B405" i="1"/>
  <c r="O405" i="1"/>
  <c r="E397" i="1"/>
  <c r="N397" i="1"/>
  <c r="B397" i="1"/>
  <c r="O397" i="1"/>
  <c r="N389" i="1"/>
  <c r="B389" i="1"/>
  <c r="O389" i="1"/>
  <c r="E389" i="1"/>
  <c r="E381" i="1"/>
  <c r="N381" i="1"/>
  <c r="B381" i="1"/>
  <c r="O381" i="1"/>
  <c r="N373" i="1"/>
  <c r="B373" i="1"/>
  <c r="O373" i="1"/>
  <c r="N365" i="1"/>
  <c r="B365" i="1"/>
  <c r="O365" i="1"/>
  <c r="N357" i="1"/>
  <c r="O357" i="1"/>
  <c r="E357" i="1"/>
  <c r="E421" i="1"/>
  <c r="E365" i="1"/>
  <c r="E1043" i="1"/>
  <c r="E1051" i="1"/>
  <c r="E1059" i="1"/>
  <c r="E1067" i="1"/>
  <c r="E364" i="1"/>
  <c r="N1067" i="1"/>
  <c r="N1059" i="1"/>
  <c r="N1051" i="1"/>
  <c r="N1043" i="1"/>
  <c r="N1035" i="1"/>
  <c r="N1027" i="1"/>
  <c r="N1019" i="1"/>
  <c r="N1011" i="1"/>
  <c r="N1003" i="1"/>
  <c r="N995" i="1"/>
  <c r="N987" i="1"/>
  <c r="N979" i="1"/>
  <c r="N971" i="1"/>
  <c r="N963" i="1"/>
  <c r="N955" i="1"/>
  <c r="N947" i="1"/>
  <c r="N939" i="1"/>
  <c r="N931" i="1"/>
  <c r="N923" i="1"/>
  <c r="N915" i="1"/>
  <c r="N907" i="1"/>
  <c r="N899" i="1"/>
  <c r="N891" i="1"/>
  <c r="N883" i="1"/>
  <c r="N875" i="1"/>
  <c r="N867" i="1"/>
  <c r="N859" i="1"/>
  <c r="N851" i="1"/>
  <c r="N843" i="1"/>
  <c r="N835" i="1"/>
  <c r="N819" i="1"/>
  <c r="N811" i="1"/>
  <c r="M1035" i="1"/>
  <c r="M1019" i="1"/>
  <c r="M1011" i="1"/>
  <c r="M1003" i="1"/>
  <c r="M979" i="1"/>
  <c r="M955" i="1"/>
  <c r="M947" i="1"/>
  <c r="M939" i="1"/>
  <c r="M931" i="1"/>
  <c r="M923" i="1"/>
  <c r="M915" i="1"/>
  <c r="M907" i="1"/>
  <c r="M899" i="1"/>
  <c r="M891" i="1"/>
  <c r="M883" i="1"/>
  <c r="M875" i="1"/>
  <c r="M867" i="1"/>
  <c r="M859" i="1"/>
  <c r="M851" i="1"/>
  <c r="M843" i="1"/>
  <c r="M835" i="1"/>
  <c r="M827" i="1"/>
  <c r="M819" i="1"/>
  <c r="M811" i="1"/>
  <c r="M803" i="1"/>
  <c r="M795" i="1"/>
  <c r="M787" i="1"/>
  <c r="M779" i="1"/>
  <c r="M771" i="1"/>
  <c r="M763" i="1"/>
  <c r="M755" i="1"/>
  <c r="M747" i="1"/>
  <c r="M739" i="1"/>
  <c r="M731" i="1"/>
  <c r="N827" i="1"/>
  <c r="M1027" i="1"/>
  <c r="M995" i="1"/>
  <c r="M987" i="1"/>
  <c r="M971" i="1"/>
  <c r="M963" i="1"/>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70" i="8"/>
  <c r="R1071" i="8"/>
  <c r="R1072" i="8"/>
  <c r="R1073" i="8"/>
  <c r="R1074" i="8"/>
  <c r="R1075" i="8"/>
  <c r="R1076" i="8"/>
  <c r="R1077" i="8"/>
  <c r="R1078" i="8"/>
  <c r="R1079" i="8"/>
  <c r="R1080" i="8"/>
  <c r="R1081" i="8"/>
  <c r="R1082" i="8"/>
  <c r="R1083" i="8"/>
  <c r="R1084" i="8"/>
  <c r="R1085" i="8"/>
  <c r="R1086" i="8"/>
  <c r="R1087" i="8"/>
  <c r="R1088" i="8"/>
  <c r="R1089" i="8"/>
  <c r="R1090" i="8"/>
  <c r="R1091" i="8"/>
  <c r="R1092" i="8"/>
  <c r="R1093" i="8"/>
  <c r="R1094" i="8"/>
  <c r="R1095" i="8"/>
  <c r="R1096" i="8"/>
  <c r="R1097" i="8"/>
  <c r="R1098" i="8"/>
  <c r="R1099" i="8"/>
  <c r="R1100" i="8"/>
  <c r="R1101" i="8"/>
  <c r="R1102" i="8"/>
  <c r="R1103" i="8"/>
  <c r="R1104" i="8"/>
  <c r="R1105" i="8"/>
  <c r="R1106" i="8"/>
  <c r="R1107" i="8"/>
  <c r="R1108" i="8"/>
  <c r="R1109" i="8"/>
  <c r="R1110" i="8"/>
  <c r="R1111" i="8"/>
  <c r="R1112" i="8"/>
  <c r="R1113" i="8"/>
  <c r="R1114" i="8"/>
  <c r="R1115" i="8"/>
  <c r="R1116" i="8"/>
  <c r="R1117" i="8"/>
  <c r="R1118" i="8"/>
  <c r="R1119" i="8"/>
  <c r="R1120" i="8"/>
  <c r="R1121" i="8"/>
  <c r="R1122" i="8"/>
  <c r="R1123" i="8"/>
  <c r="R1124" i="8"/>
  <c r="R1125" i="8"/>
  <c r="R1126" i="8"/>
  <c r="R1127" i="8"/>
  <c r="R1128" i="8"/>
  <c r="R1129" i="8"/>
  <c r="R1130" i="8"/>
  <c r="R1131" i="8"/>
  <c r="R1132" i="8"/>
  <c r="R1133" i="8"/>
  <c r="R1134" i="8"/>
  <c r="R1135" i="8"/>
  <c r="R1136" i="8"/>
  <c r="R1137" i="8"/>
  <c r="R1138" i="8"/>
  <c r="R1139" i="8"/>
  <c r="R1140" i="8"/>
  <c r="R1141" i="8"/>
  <c r="R1142" i="8"/>
  <c r="R1143" i="8"/>
  <c r="R1144" i="8"/>
  <c r="R1145" i="8"/>
  <c r="R1146" i="8"/>
  <c r="R1147" i="8"/>
  <c r="R1148" i="8"/>
  <c r="R1149" i="8"/>
  <c r="R1150" i="8"/>
  <c r="R1151" i="8"/>
  <c r="R1152" i="8"/>
  <c r="R1153" i="8"/>
  <c r="R1154" i="8"/>
  <c r="R1155" i="8"/>
  <c r="R1156" i="8"/>
  <c r="R1157" i="8"/>
  <c r="R1158" i="8"/>
  <c r="R1159" i="8"/>
  <c r="R1160" i="8"/>
  <c r="R1161" i="8"/>
  <c r="R1162" i="8"/>
  <c r="R1163" i="8"/>
  <c r="R1164" i="8"/>
  <c r="R1165" i="8"/>
  <c r="R1166" i="8"/>
  <c r="R1167" i="8"/>
  <c r="R1168" i="8"/>
  <c r="R1169" i="8"/>
  <c r="R1170" i="8"/>
  <c r="R1171" i="8"/>
  <c r="R1172" i="8"/>
  <c r="R1173" i="8"/>
  <c r="R1174" i="8"/>
  <c r="R1175" i="8"/>
  <c r="R1176" i="8"/>
  <c r="R1177" i="8"/>
  <c r="R1178" i="8"/>
  <c r="R1179" i="8"/>
  <c r="R1180" i="8"/>
  <c r="R1181" i="8"/>
  <c r="R1182" i="8"/>
  <c r="R1183" i="8"/>
  <c r="R1184" i="8"/>
  <c r="R1185" i="8"/>
  <c r="R1186" i="8"/>
  <c r="R1187" i="8"/>
  <c r="R1188" i="8"/>
  <c r="R1189" i="8"/>
  <c r="R1190" i="8"/>
  <c r="R1191" i="8"/>
  <c r="R1192" i="8"/>
  <c r="R1193" i="8"/>
  <c r="R1194" i="8"/>
  <c r="R1195" i="8"/>
  <c r="R1196" i="8"/>
  <c r="R1197" i="8"/>
  <c r="R1198" i="8"/>
  <c r="R1199" i="8"/>
  <c r="R1200" i="8"/>
  <c r="R1201" i="8"/>
  <c r="R1202" i="8"/>
  <c r="R1203" i="8"/>
  <c r="R1204" i="8"/>
  <c r="R1205" i="8"/>
  <c r="R1206" i="8"/>
  <c r="R1207" i="8"/>
  <c r="R1208" i="8"/>
  <c r="R1209" i="8"/>
  <c r="R1210" i="8"/>
  <c r="R1211" i="8"/>
  <c r="R1212" i="8"/>
  <c r="R1213" i="8"/>
  <c r="R1214" i="8"/>
  <c r="R1215" i="8"/>
  <c r="R1216" i="8"/>
  <c r="R1217" i="8"/>
  <c r="R1218" i="8"/>
  <c r="R1219" i="8"/>
  <c r="R1220" i="8"/>
  <c r="R1221" i="8"/>
  <c r="R1222" i="8"/>
  <c r="R1223" i="8"/>
  <c r="R1224" i="8"/>
  <c r="R1225" i="8"/>
  <c r="R1226" i="8"/>
  <c r="R1227" i="8"/>
  <c r="R1228" i="8"/>
  <c r="R1229" i="8"/>
  <c r="R1230" i="8"/>
  <c r="R1231" i="8"/>
  <c r="R1232" i="8"/>
  <c r="R1233" i="8"/>
  <c r="R1234" i="8"/>
  <c r="R1235" i="8"/>
  <c r="R1236" i="8"/>
  <c r="R1237" i="8"/>
  <c r="R1238" i="8"/>
  <c r="R1239" i="8"/>
  <c r="R1240" i="8"/>
  <c r="R1241" i="8"/>
  <c r="R1242" i="8"/>
  <c r="R1243" i="8"/>
  <c r="R1244" i="8"/>
  <c r="R1245" i="8"/>
  <c r="R1246" i="8"/>
  <c r="R1247" i="8"/>
  <c r="R1248" i="8"/>
  <c r="R1249" i="8"/>
  <c r="R1250" i="8"/>
  <c r="R1251" i="8"/>
  <c r="R1252" i="8"/>
  <c r="R1253" i="8"/>
  <c r="R1254" i="8"/>
  <c r="R1255" i="8"/>
  <c r="R1256" i="8"/>
  <c r="R1257" i="8"/>
  <c r="R1258" i="8"/>
  <c r="R1259" i="8"/>
  <c r="R1260" i="8"/>
  <c r="R1261" i="8"/>
  <c r="R1262" i="8"/>
  <c r="R1263" i="8"/>
  <c r="R1264" i="8"/>
  <c r="R1265" i="8"/>
  <c r="R1266" i="8"/>
  <c r="R1267" i="8"/>
  <c r="R1268" i="8"/>
  <c r="R1269" i="8"/>
  <c r="R1270" i="8"/>
  <c r="R1271" i="8"/>
  <c r="R1272" i="8"/>
  <c r="R1273" i="8"/>
  <c r="R1274" i="8"/>
  <c r="R1275" i="8"/>
  <c r="R1276" i="8"/>
  <c r="R1277" i="8"/>
  <c r="R1278" i="8"/>
  <c r="R1279" i="8"/>
  <c r="R1280" i="8"/>
  <c r="R1281" i="8"/>
  <c r="R1282" i="8"/>
  <c r="R1283" i="8"/>
  <c r="R1284" i="8"/>
  <c r="R1285" i="8"/>
  <c r="R1286" i="8"/>
  <c r="R1287" i="8"/>
  <c r="R1288" i="8"/>
  <c r="R1289" i="8"/>
  <c r="R1290" i="8"/>
  <c r="R1291" i="8"/>
  <c r="R1292" i="8"/>
  <c r="R1293" i="8"/>
  <c r="R1294" i="8"/>
  <c r="R1295" i="8"/>
  <c r="R1296" i="8"/>
  <c r="R1297" i="8"/>
  <c r="R1298" i="8"/>
  <c r="R1299" i="8"/>
  <c r="R1300" i="8"/>
  <c r="R1301" i="8"/>
  <c r="R1302" i="8"/>
  <c r="R1303" i="8"/>
  <c r="R1304" i="8"/>
  <c r="R1305" i="8"/>
  <c r="R1306" i="8"/>
  <c r="R1307" i="8"/>
  <c r="R1308" i="8"/>
  <c r="R1309" i="8"/>
  <c r="R1310" i="8"/>
  <c r="R1311" i="8"/>
  <c r="R1312" i="8"/>
  <c r="R1313" i="8"/>
  <c r="R1314" i="8"/>
  <c r="R1315" i="8"/>
  <c r="R1316" i="8"/>
  <c r="R1317" i="8"/>
  <c r="R1318" i="8"/>
  <c r="R1319" i="8"/>
  <c r="R1320" i="8"/>
  <c r="R1321" i="8"/>
  <c r="R1322" i="8"/>
  <c r="R1323" i="8"/>
  <c r="R1324" i="8"/>
  <c r="R1325" i="8"/>
  <c r="R1326" i="8"/>
  <c r="R1327" i="8"/>
  <c r="R1328" i="8"/>
  <c r="R1329" i="8"/>
  <c r="R1330" i="8"/>
  <c r="R1331" i="8"/>
  <c r="R1332" i="8"/>
  <c r="R1333" i="8"/>
  <c r="R1334" i="8"/>
  <c r="R1335" i="8"/>
  <c r="R1336" i="8"/>
  <c r="R1337" i="8"/>
  <c r="R1338" i="8"/>
  <c r="R1339" i="8"/>
  <c r="R1340" i="8"/>
  <c r="R1341" i="8"/>
  <c r="R1342" i="8"/>
  <c r="R1343" i="8"/>
  <c r="R1344" i="8"/>
  <c r="R1345" i="8"/>
  <c r="R1346" i="8"/>
  <c r="R1347" i="8"/>
  <c r="R1348" i="8"/>
  <c r="R1349" i="8"/>
  <c r="R1350" i="8"/>
  <c r="R1351" i="8"/>
  <c r="R1352" i="8"/>
  <c r="R1353" i="8"/>
  <c r="R1354" i="8"/>
  <c r="R1355" i="8"/>
  <c r="R1356" i="8"/>
  <c r="R1357" i="8"/>
  <c r="R1358" i="8"/>
  <c r="R1359" i="8"/>
  <c r="R1360" i="8"/>
  <c r="R1361" i="8"/>
  <c r="R1362" i="8"/>
  <c r="R1363" i="8"/>
  <c r="R1364" i="8"/>
  <c r="R1365" i="8"/>
  <c r="R1366" i="8"/>
  <c r="R1367" i="8"/>
  <c r="R1368" i="8"/>
  <c r="R1369" i="8"/>
  <c r="R1370" i="8"/>
  <c r="R1371" i="8"/>
  <c r="R1372" i="8"/>
  <c r="R1373" i="8"/>
  <c r="R1374" i="8"/>
  <c r="R1375" i="8"/>
  <c r="R1376" i="8"/>
  <c r="R1377" i="8"/>
  <c r="R1378" i="8"/>
  <c r="R1379" i="8"/>
  <c r="R1380" i="8"/>
  <c r="R1381" i="8"/>
  <c r="R1382" i="8"/>
  <c r="R1383" i="8"/>
  <c r="R1384" i="8"/>
  <c r="R1385" i="8"/>
  <c r="R1386" i="8"/>
  <c r="R1387" i="8"/>
  <c r="R1388" i="8"/>
  <c r="R1389" i="8"/>
  <c r="R1390" i="8"/>
  <c r="R1391" i="8"/>
  <c r="R1392" i="8"/>
  <c r="R1393" i="8"/>
  <c r="R1394" i="8"/>
  <c r="R1395" i="8"/>
  <c r="R1396" i="8"/>
  <c r="R1397" i="8"/>
  <c r="R1398" i="8"/>
  <c r="R1399" i="8"/>
  <c r="R1400" i="8"/>
  <c r="R1401" i="8"/>
  <c r="R1402" i="8"/>
  <c r="R1403" i="8"/>
  <c r="R1404" i="8"/>
  <c r="R1405" i="8"/>
  <c r="R1406" i="8"/>
  <c r="R1407" i="8"/>
  <c r="R1408" i="8"/>
  <c r="R1409" i="8"/>
  <c r="R1410" i="8"/>
  <c r="R1411" i="8"/>
  <c r="R1412" i="8"/>
  <c r="R1413" i="8"/>
  <c r="R1414" i="8"/>
  <c r="R1415" i="8"/>
  <c r="R1416" i="8"/>
  <c r="R1417" i="8"/>
  <c r="R1418" i="8"/>
  <c r="R1419" i="8"/>
  <c r="R1420" i="8"/>
  <c r="R1421" i="8"/>
  <c r="R1422" i="8"/>
  <c r="R1423" i="8"/>
  <c r="R1424" i="8"/>
  <c r="R1425" i="8"/>
  <c r="R1426" i="8"/>
  <c r="R1427" i="8"/>
  <c r="R1428" i="8"/>
  <c r="R1429" i="8"/>
  <c r="R1430" i="8"/>
  <c r="R1431" i="8"/>
  <c r="R1432" i="8"/>
  <c r="R1433" i="8"/>
  <c r="R1434" i="8"/>
  <c r="R1435" i="8"/>
  <c r="R1436" i="8"/>
  <c r="R1437" i="8"/>
  <c r="R1438" i="8"/>
  <c r="R1439" i="8"/>
  <c r="R1440" i="8"/>
  <c r="R1441" i="8"/>
  <c r="R1442" i="8"/>
  <c r="R1443" i="8"/>
  <c r="R1444" i="8"/>
  <c r="R1445" i="8"/>
  <c r="R1446" i="8"/>
  <c r="R1447" i="8"/>
  <c r="R1448" i="8"/>
  <c r="R1449" i="8"/>
  <c r="R1450" i="8"/>
  <c r="R1451" i="8"/>
  <c r="R1452" i="8"/>
  <c r="R1453" i="8"/>
  <c r="R1454" i="8"/>
  <c r="R1455" i="8"/>
  <c r="R1456" i="8"/>
  <c r="R1457" i="8"/>
  <c r="R1458" i="8"/>
  <c r="R1459" i="8"/>
  <c r="R1460" i="8"/>
  <c r="R1461" i="8"/>
  <c r="R1462" i="8"/>
  <c r="R1463" i="8"/>
  <c r="R1464" i="8"/>
  <c r="R1465" i="8"/>
  <c r="R1466" i="8"/>
  <c r="R1467" i="8"/>
  <c r="R1468" i="8"/>
  <c r="R1469" i="8"/>
  <c r="R1470" i="8"/>
  <c r="R1471" i="8"/>
  <c r="R1472" i="8"/>
  <c r="R1473" i="8"/>
  <c r="R1474" i="8"/>
  <c r="R1475" i="8"/>
  <c r="R1476" i="8"/>
  <c r="R1477" i="8"/>
  <c r="R1478" i="8"/>
  <c r="R1479" i="8"/>
  <c r="R1480" i="8"/>
  <c r="R1481" i="8"/>
  <c r="R1482" i="8"/>
  <c r="R1483" i="8"/>
  <c r="R1484" i="8"/>
  <c r="R1485" i="8"/>
  <c r="R1486" i="8"/>
  <c r="R1487" i="8"/>
  <c r="R1488" i="8"/>
  <c r="R1489" i="8"/>
  <c r="R1490" i="8"/>
  <c r="R1491" i="8"/>
  <c r="R1492" i="8"/>
  <c r="R1493" i="8"/>
  <c r="R1494" i="8"/>
  <c r="R1495" i="8"/>
  <c r="R1496" i="8"/>
  <c r="R1497" i="8"/>
  <c r="R1498" i="8"/>
  <c r="R1499" i="8"/>
  <c r="R1500" i="8"/>
  <c r="R1501" i="8"/>
  <c r="R1502" i="8"/>
  <c r="R1503" i="8"/>
  <c r="R1504" i="8"/>
  <c r="R1505" i="8"/>
  <c r="R1506" i="8"/>
  <c r="R1507" i="8"/>
  <c r="R1508" i="8"/>
  <c r="R1509" i="8"/>
  <c r="R1510" i="8"/>
  <c r="R1511" i="8"/>
  <c r="R1512" i="8"/>
  <c r="R1513" i="8"/>
  <c r="R1514" i="8"/>
  <c r="R1515" i="8"/>
  <c r="R1516" i="8"/>
  <c r="R1517" i="8"/>
  <c r="R1518" i="8"/>
  <c r="R1519" i="8"/>
  <c r="R1520" i="8"/>
  <c r="R1521" i="8"/>
  <c r="R1522" i="8"/>
  <c r="R1523" i="8"/>
  <c r="R1524" i="8"/>
  <c r="R1525" i="8"/>
  <c r="R1526" i="8"/>
  <c r="R1527" i="8"/>
  <c r="R1528" i="8"/>
  <c r="R1529" i="8"/>
  <c r="R1530" i="8"/>
  <c r="R1531" i="8"/>
  <c r="R1532" i="8"/>
  <c r="R1533" i="8"/>
  <c r="R1534" i="8"/>
  <c r="R1535" i="8"/>
  <c r="R1536" i="8"/>
  <c r="R1537" i="8"/>
  <c r="R1538" i="8"/>
  <c r="R1539" i="8"/>
  <c r="R1540" i="8"/>
  <c r="R1541" i="8"/>
  <c r="R1542" i="8"/>
  <c r="R1543" i="8"/>
  <c r="R1544" i="8"/>
  <c r="R1545" i="8"/>
  <c r="R1546" i="8"/>
  <c r="R1547" i="8"/>
  <c r="R1548" i="8"/>
  <c r="R1549" i="8"/>
  <c r="R1550" i="8"/>
  <c r="R1551" i="8"/>
  <c r="R1552" i="8"/>
  <c r="R1553" i="8"/>
  <c r="R1554" i="8"/>
  <c r="R1555" i="8"/>
  <c r="R1556" i="8"/>
  <c r="R1557" i="8"/>
  <c r="R1558" i="8"/>
  <c r="R1559" i="8"/>
  <c r="R1560" i="8"/>
  <c r="R1561" i="8"/>
  <c r="R1562" i="8"/>
  <c r="R1563" i="8"/>
  <c r="R1564" i="8"/>
  <c r="R1565" i="8"/>
  <c r="R1566" i="8"/>
  <c r="R1567" i="8"/>
  <c r="R1568" i="8"/>
  <c r="R1569" i="8"/>
  <c r="R1570" i="8"/>
  <c r="R1571" i="8"/>
  <c r="R1572" i="8"/>
  <c r="R1573" i="8"/>
  <c r="R1574" i="8"/>
  <c r="R1575" i="8"/>
  <c r="R1576" i="8"/>
  <c r="R1577" i="8"/>
  <c r="R1578" i="8"/>
  <c r="R1579" i="8"/>
  <c r="R1580" i="8"/>
  <c r="R1581" i="8"/>
  <c r="R1582" i="8"/>
  <c r="R1583" i="8"/>
  <c r="R1584" i="8"/>
  <c r="R1585" i="8"/>
  <c r="R1586" i="8"/>
  <c r="R1587" i="8"/>
  <c r="R1588" i="8"/>
  <c r="R1589" i="8"/>
  <c r="R1590" i="8"/>
  <c r="R1591" i="8"/>
  <c r="R1592" i="8"/>
  <c r="R1593" i="8"/>
  <c r="R1594" i="8"/>
  <c r="R1595" i="8"/>
  <c r="R1596" i="8"/>
  <c r="R1597" i="8"/>
  <c r="R1598" i="8"/>
  <c r="R1599" i="8"/>
  <c r="R1600" i="8"/>
  <c r="R1601" i="8"/>
  <c r="R1602" i="8"/>
  <c r="R1603" i="8"/>
  <c r="R1604" i="8"/>
  <c r="R1605" i="8"/>
  <c r="R1606" i="8"/>
  <c r="R1607" i="8"/>
  <c r="R1608" i="8"/>
  <c r="R1609" i="8"/>
  <c r="R1610" i="8"/>
  <c r="R1611" i="8"/>
  <c r="R1612" i="8"/>
  <c r="R1613" i="8"/>
  <c r="R1614" i="8"/>
  <c r="R1615" i="8"/>
  <c r="R1616" i="8"/>
  <c r="R1617" i="8"/>
  <c r="R1618" i="8"/>
  <c r="R1619" i="8"/>
  <c r="R1620" i="8"/>
  <c r="R1621" i="8"/>
  <c r="R1622" i="8"/>
  <c r="R1623" i="8"/>
  <c r="R1624" i="8"/>
  <c r="R1625" i="8"/>
  <c r="R1626" i="8"/>
  <c r="R1627" i="8"/>
  <c r="R1628" i="8"/>
  <c r="R1629" i="8"/>
  <c r="R1630" i="8"/>
  <c r="R1631" i="8"/>
  <c r="R1632" i="8"/>
  <c r="R1633" i="8"/>
  <c r="R1634" i="8"/>
  <c r="R1635" i="8"/>
  <c r="R1636" i="8"/>
  <c r="R1637" i="8"/>
  <c r="R1638" i="8"/>
  <c r="R1639" i="8"/>
  <c r="R1640" i="8"/>
  <c r="R1641" i="8"/>
  <c r="R1642" i="8"/>
  <c r="R1643" i="8"/>
  <c r="R1644" i="8"/>
  <c r="R1645" i="8"/>
  <c r="R6" i="1"/>
  <c r="R4" i="1"/>
  <c r="R5"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P4" i="1"/>
  <c r="D4" i="8" l="1"/>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F1" i="8"/>
  <c r="C1" i="8"/>
  <c r="F5" i="1"/>
  <c r="D4" i="1"/>
  <c r="D5" i="1"/>
  <c r="D6"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K191" i="1"/>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4" i="8"/>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4" i="1"/>
  <c r="P7" i="1"/>
  <c r="V1" i="8" l="1"/>
  <c r="F31" i="1"/>
  <c r="F4" i="1"/>
  <c r="P96" i="8"/>
  <c r="L96" i="8"/>
  <c r="K96" i="8"/>
  <c r="J96" i="8"/>
  <c r="F96" i="8"/>
  <c r="A96" i="8"/>
  <c r="P95" i="8"/>
  <c r="L95" i="8"/>
  <c r="K95" i="8"/>
  <c r="J95" i="8"/>
  <c r="F95" i="8"/>
  <c r="A95" i="8"/>
  <c r="M95" i="8" s="1"/>
  <c r="P94" i="8"/>
  <c r="L94" i="8"/>
  <c r="K94" i="8"/>
  <c r="J94" i="8"/>
  <c r="F94" i="8"/>
  <c r="A94" i="8"/>
  <c r="P93" i="8"/>
  <c r="L93" i="8"/>
  <c r="K93" i="8"/>
  <c r="J93" i="8"/>
  <c r="F93" i="8"/>
  <c r="A93" i="8"/>
  <c r="P92" i="8"/>
  <c r="L92" i="8"/>
  <c r="K92" i="8"/>
  <c r="J92" i="8"/>
  <c r="F92" i="8"/>
  <c r="A92" i="8"/>
  <c r="P91" i="8"/>
  <c r="L91" i="8"/>
  <c r="K91" i="8"/>
  <c r="J91" i="8"/>
  <c r="F91" i="8"/>
  <c r="A91" i="8"/>
  <c r="M91" i="8" s="1"/>
  <c r="P90" i="8"/>
  <c r="L90" i="8"/>
  <c r="K90" i="8"/>
  <c r="J90" i="8"/>
  <c r="F90" i="8"/>
  <c r="A90" i="8"/>
  <c r="M90" i="8" s="1"/>
  <c r="P89" i="8"/>
  <c r="L89" i="8"/>
  <c r="K89" i="8"/>
  <c r="J89" i="8"/>
  <c r="F89" i="8"/>
  <c r="A89" i="8"/>
  <c r="M89" i="8" s="1"/>
  <c r="P88" i="8"/>
  <c r="L88" i="8"/>
  <c r="K88" i="8"/>
  <c r="J88" i="8"/>
  <c r="F88" i="8"/>
  <c r="A88" i="8"/>
  <c r="P87" i="8"/>
  <c r="L87" i="8"/>
  <c r="K87" i="8"/>
  <c r="J87" i="8"/>
  <c r="F87" i="8"/>
  <c r="A87" i="8"/>
  <c r="M87" i="8" s="1"/>
  <c r="P86" i="8"/>
  <c r="L86" i="8"/>
  <c r="K86" i="8"/>
  <c r="J86" i="8"/>
  <c r="F86" i="8"/>
  <c r="A86" i="8"/>
  <c r="M86" i="8" s="1"/>
  <c r="P85" i="8"/>
  <c r="L85" i="8"/>
  <c r="K85" i="8"/>
  <c r="J85" i="8"/>
  <c r="F85" i="8"/>
  <c r="A85" i="8"/>
  <c r="M85" i="8" s="1"/>
  <c r="P84" i="8"/>
  <c r="L84" i="8"/>
  <c r="K84" i="8"/>
  <c r="J84" i="8"/>
  <c r="F84" i="8"/>
  <c r="A84" i="8"/>
  <c r="P83" i="8"/>
  <c r="L83" i="8"/>
  <c r="K83" i="8"/>
  <c r="J83" i="8"/>
  <c r="F83" i="8"/>
  <c r="A83" i="8"/>
  <c r="M83" i="8" s="1"/>
  <c r="P82" i="8"/>
  <c r="L82" i="8"/>
  <c r="K82" i="8"/>
  <c r="J82" i="8"/>
  <c r="F82" i="8"/>
  <c r="A82" i="8"/>
  <c r="P81" i="8"/>
  <c r="L81" i="8"/>
  <c r="K81" i="8"/>
  <c r="J81" i="8"/>
  <c r="F81" i="8"/>
  <c r="A81" i="8"/>
  <c r="M81" i="8" s="1"/>
  <c r="P80" i="8"/>
  <c r="L80" i="8"/>
  <c r="K80" i="8"/>
  <c r="J80" i="8"/>
  <c r="F80" i="8"/>
  <c r="A80" i="8"/>
  <c r="M80" i="8" s="1"/>
  <c r="P79" i="8"/>
  <c r="L79" i="8"/>
  <c r="K79" i="8"/>
  <c r="J79" i="8"/>
  <c r="F79" i="8"/>
  <c r="A79" i="8"/>
  <c r="M79" i="8" s="1"/>
  <c r="P78" i="8"/>
  <c r="L78" i="8"/>
  <c r="K78" i="8"/>
  <c r="J78" i="8"/>
  <c r="F78" i="8"/>
  <c r="A78" i="8"/>
  <c r="M78" i="8" s="1"/>
  <c r="P77" i="8"/>
  <c r="L77" i="8"/>
  <c r="K77" i="8"/>
  <c r="J77" i="8"/>
  <c r="F77" i="8"/>
  <c r="A77" i="8"/>
  <c r="M77" i="8" s="1"/>
  <c r="P76" i="8"/>
  <c r="L76" i="8"/>
  <c r="K76" i="8"/>
  <c r="J76" i="8"/>
  <c r="F76" i="8"/>
  <c r="A76" i="8"/>
  <c r="P75" i="8"/>
  <c r="L75" i="8"/>
  <c r="K75" i="8"/>
  <c r="J75" i="8"/>
  <c r="F75" i="8"/>
  <c r="A75" i="8"/>
  <c r="M75" i="8" s="1"/>
  <c r="P74" i="8"/>
  <c r="L74" i="8"/>
  <c r="K74" i="8"/>
  <c r="J74" i="8"/>
  <c r="F74" i="8"/>
  <c r="A74" i="8"/>
  <c r="M74" i="8" s="1"/>
  <c r="P73" i="8"/>
  <c r="L73" i="8"/>
  <c r="K73" i="8"/>
  <c r="J73" i="8"/>
  <c r="F73" i="8"/>
  <c r="A73" i="8"/>
  <c r="M73" i="8" s="1"/>
  <c r="P72" i="8"/>
  <c r="L72" i="8"/>
  <c r="K72" i="8"/>
  <c r="J72" i="8"/>
  <c r="F72" i="8"/>
  <c r="A72" i="8"/>
  <c r="M72" i="8" s="1"/>
  <c r="P71" i="8"/>
  <c r="L71" i="8"/>
  <c r="K71" i="8"/>
  <c r="J71" i="8"/>
  <c r="F71" i="8"/>
  <c r="A71" i="8"/>
  <c r="M71" i="8" s="1"/>
  <c r="P70" i="8"/>
  <c r="L70" i="8"/>
  <c r="K70" i="8"/>
  <c r="J70" i="8"/>
  <c r="F70" i="8"/>
  <c r="A70" i="8"/>
  <c r="M70" i="8" s="1"/>
  <c r="P69" i="8"/>
  <c r="L69" i="8"/>
  <c r="K69" i="8"/>
  <c r="J69" i="8"/>
  <c r="F69" i="8"/>
  <c r="A69" i="8"/>
  <c r="M69" i="8" s="1"/>
  <c r="P68" i="8"/>
  <c r="L68" i="8"/>
  <c r="K68" i="8"/>
  <c r="J68" i="8"/>
  <c r="F68" i="8"/>
  <c r="A68" i="8"/>
  <c r="P67" i="8"/>
  <c r="L67" i="8"/>
  <c r="K67" i="8"/>
  <c r="J67" i="8"/>
  <c r="F67" i="8"/>
  <c r="A67" i="8"/>
  <c r="M67" i="8" s="1"/>
  <c r="P66" i="8"/>
  <c r="L66" i="8"/>
  <c r="K66" i="8"/>
  <c r="J66" i="8"/>
  <c r="F66" i="8"/>
  <c r="A66" i="8"/>
  <c r="M66" i="8" s="1"/>
  <c r="P65" i="8"/>
  <c r="L65" i="8"/>
  <c r="K65" i="8"/>
  <c r="J65" i="8"/>
  <c r="F65" i="8"/>
  <c r="A65" i="8"/>
  <c r="M65" i="8" s="1"/>
  <c r="P64" i="8"/>
  <c r="L64" i="8"/>
  <c r="K64" i="8"/>
  <c r="J64" i="8"/>
  <c r="F64" i="8"/>
  <c r="A64" i="8"/>
  <c r="M64" i="8" s="1"/>
  <c r="P63" i="8"/>
  <c r="L63" i="8"/>
  <c r="K63" i="8"/>
  <c r="J63" i="8"/>
  <c r="F63" i="8"/>
  <c r="A63" i="8"/>
  <c r="M63" i="8" s="1"/>
  <c r="P62" i="8"/>
  <c r="L62" i="8"/>
  <c r="K62" i="8"/>
  <c r="J62" i="8"/>
  <c r="F62" i="8"/>
  <c r="A62" i="8"/>
  <c r="M62" i="8" s="1"/>
  <c r="P61" i="8"/>
  <c r="L61" i="8"/>
  <c r="K61" i="8"/>
  <c r="J61" i="8"/>
  <c r="F61" i="8"/>
  <c r="A61" i="8"/>
  <c r="M61" i="8" s="1"/>
  <c r="P60" i="8"/>
  <c r="L60" i="8"/>
  <c r="K60" i="8"/>
  <c r="J60" i="8"/>
  <c r="F60" i="8"/>
  <c r="A60" i="8"/>
  <c r="P59" i="8"/>
  <c r="L59" i="8"/>
  <c r="K59" i="8"/>
  <c r="J59" i="8"/>
  <c r="F59" i="8"/>
  <c r="A59" i="8"/>
  <c r="M59" i="8" s="1"/>
  <c r="P58" i="8"/>
  <c r="L58" i="8"/>
  <c r="K58" i="8"/>
  <c r="J58" i="8"/>
  <c r="F58" i="8"/>
  <c r="A58" i="8"/>
  <c r="M58" i="8" s="1"/>
  <c r="P57" i="8"/>
  <c r="L57" i="8"/>
  <c r="K57" i="8"/>
  <c r="J57" i="8"/>
  <c r="F57" i="8"/>
  <c r="A57" i="8"/>
  <c r="M57" i="8" s="1"/>
  <c r="P56" i="8"/>
  <c r="L56" i="8"/>
  <c r="K56" i="8"/>
  <c r="J56" i="8"/>
  <c r="F56" i="8"/>
  <c r="A56" i="8"/>
  <c r="P55" i="8"/>
  <c r="L55" i="8"/>
  <c r="K55" i="8"/>
  <c r="J55" i="8"/>
  <c r="F55" i="8"/>
  <c r="A55" i="8"/>
  <c r="M55" i="8" s="1"/>
  <c r="P54" i="8"/>
  <c r="L54" i="8"/>
  <c r="K54" i="8"/>
  <c r="J54" i="8"/>
  <c r="F54" i="8"/>
  <c r="A54" i="8"/>
  <c r="M54" i="8" s="1"/>
  <c r="P53" i="8"/>
  <c r="L53" i="8"/>
  <c r="K53" i="8"/>
  <c r="J53" i="8"/>
  <c r="F53" i="8"/>
  <c r="A53" i="8"/>
  <c r="M53" i="8" s="1"/>
  <c r="P52" i="8"/>
  <c r="L52" i="8"/>
  <c r="K52" i="8"/>
  <c r="J52" i="8"/>
  <c r="F52" i="8"/>
  <c r="A52" i="8"/>
  <c r="P51" i="8"/>
  <c r="L51" i="8"/>
  <c r="K51" i="8"/>
  <c r="J51" i="8"/>
  <c r="F51" i="8"/>
  <c r="A51" i="8"/>
  <c r="M51" i="8" s="1"/>
  <c r="P50" i="8"/>
  <c r="L50" i="8"/>
  <c r="K50" i="8"/>
  <c r="J50" i="8"/>
  <c r="F50" i="8"/>
  <c r="A50" i="8"/>
  <c r="P49" i="8"/>
  <c r="L49" i="8"/>
  <c r="K49" i="8"/>
  <c r="J49" i="8"/>
  <c r="F49" i="8"/>
  <c r="A49" i="8"/>
  <c r="M49" i="8" s="1"/>
  <c r="P48" i="8"/>
  <c r="L48" i="8"/>
  <c r="K48" i="8"/>
  <c r="J48" i="8"/>
  <c r="F48" i="8"/>
  <c r="A48" i="8"/>
  <c r="P47" i="8"/>
  <c r="L47" i="8"/>
  <c r="K47" i="8"/>
  <c r="J47" i="8"/>
  <c r="F47" i="8"/>
  <c r="A47" i="8"/>
  <c r="M47" i="8" s="1"/>
  <c r="P46" i="8"/>
  <c r="L46" i="8"/>
  <c r="K46" i="8"/>
  <c r="J46" i="8"/>
  <c r="F46" i="8"/>
  <c r="A46" i="8"/>
  <c r="M46" i="8" s="1"/>
  <c r="P45" i="8"/>
  <c r="L45" i="8"/>
  <c r="K45" i="8"/>
  <c r="J45" i="8"/>
  <c r="F45" i="8"/>
  <c r="A45" i="8"/>
  <c r="M45" i="8" s="1"/>
  <c r="P44" i="8"/>
  <c r="L44" i="8"/>
  <c r="K44" i="8"/>
  <c r="J44" i="8"/>
  <c r="F44" i="8"/>
  <c r="A44" i="8"/>
  <c r="O44" i="8" s="1"/>
  <c r="P43" i="8"/>
  <c r="L43" i="8"/>
  <c r="K43" i="8"/>
  <c r="J43" i="8"/>
  <c r="F43" i="8"/>
  <c r="A43" i="8"/>
  <c r="M43" i="8" s="1"/>
  <c r="P42" i="8"/>
  <c r="L42" i="8"/>
  <c r="K42" i="8"/>
  <c r="J42" i="8"/>
  <c r="F42" i="8"/>
  <c r="A42" i="8"/>
  <c r="N42" i="8" s="1"/>
  <c r="P41" i="8"/>
  <c r="L41" i="8"/>
  <c r="K41" i="8"/>
  <c r="J41" i="8"/>
  <c r="F41" i="8"/>
  <c r="A41" i="8"/>
  <c r="M41" i="8" s="1"/>
  <c r="P40" i="8"/>
  <c r="L40" i="8"/>
  <c r="K40" i="8"/>
  <c r="J40" i="8"/>
  <c r="F40" i="8"/>
  <c r="A40" i="8"/>
  <c r="N40" i="8" s="1"/>
  <c r="P39" i="8"/>
  <c r="L39" i="8"/>
  <c r="K39" i="8"/>
  <c r="J39" i="8"/>
  <c r="F39" i="8"/>
  <c r="A39" i="8"/>
  <c r="M39" i="8" s="1"/>
  <c r="P38" i="8"/>
  <c r="L38" i="8"/>
  <c r="K38" i="8"/>
  <c r="J38" i="8"/>
  <c r="F38" i="8"/>
  <c r="A38" i="8"/>
  <c r="P37" i="8"/>
  <c r="L37" i="8"/>
  <c r="K37" i="8"/>
  <c r="J37" i="8"/>
  <c r="F37" i="8"/>
  <c r="A37" i="8"/>
  <c r="M37" i="8" s="1"/>
  <c r="P36" i="8"/>
  <c r="L36" i="8"/>
  <c r="K36" i="8"/>
  <c r="J36" i="8"/>
  <c r="F36" i="8"/>
  <c r="A36" i="8"/>
  <c r="N36" i="8" s="1"/>
  <c r="P35" i="8"/>
  <c r="L35" i="8"/>
  <c r="K35" i="8"/>
  <c r="J35" i="8"/>
  <c r="F35" i="8"/>
  <c r="A35" i="8"/>
  <c r="M35" i="8" s="1"/>
  <c r="P34" i="8"/>
  <c r="L34" i="8"/>
  <c r="K34" i="8"/>
  <c r="J34" i="8"/>
  <c r="F34" i="8"/>
  <c r="A34" i="8"/>
  <c r="N34" i="8" s="1"/>
  <c r="P33" i="8"/>
  <c r="L33" i="8"/>
  <c r="K33" i="8"/>
  <c r="J33" i="8"/>
  <c r="F33" i="8"/>
  <c r="A33" i="8"/>
  <c r="M33" i="8" s="1"/>
  <c r="P32" i="8"/>
  <c r="L32" i="8"/>
  <c r="K32" i="8"/>
  <c r="J32" i="8"/>
  <c r="F32" i="8"/>
  <c r="A32" i="8"/>
  <c r="P31" i="8"/>
  <c r="L31" i="8"/>
  <c r="K31" i="8"/>
  <c r="J31" i="8"/>
  <c r="F31" i="8"/>
  <c r="A31" i="8"/>
  <c r="M31" i="8" s="1"/>
  <c r="P30" i="8"/>
  <c r="L30" i="8"/>
  <c r="K30" i="8"/>
  <c r="J30" i="8"/>
  <c r="F30" i="8"/>
  <c r="A30" i="8"/>
  <c r="N30" i="8" s="1"/>
  <c r="P29" i="8"/>
  <c r="L29" i="8"/>
  <c r="K29" i="8"/>
  <c r="J29" i="8"/>
  <c r="F29" i="8"/>
  <c r="A29" i="8"/>
  <c r="M29" i="8" s="1"/>
  <c r="P28" i="8"/>
  <c r="L28" i="8"/>
  <c r="K28" i="8"/>
  <c r="J28" i="8"/>
  <c r="F28" i="8"/>
  <c r="A28" i="8"/>
  <c r="N28" i="8" s="1"/>
  <c r="P27" i="8"/>
  <c r="L27" i="8"/>
  <c r="K27" i="8"/>
  <c r="J27" i="8"/>
  <c r="F27" i="8"/>
  <c r="A27" i="8"/>
  <c r="M27" i="8" s="1"/>
  <c r="P26" i="8"/>
  <c r="L26" i="8"/>
  <c r="K26" i="8"/>
  <c r="J26" i="8"/>
  <c r="F26" i="8"/>
  <c r="A26" i="8"/>
  <c r="N26" i="8" s="1"/>
  <c r="P25" i="8"/>
  <c r="L25" i="8"/>
  <c r="K25" i="8"/>
  <c r="J25" i="8"/>
  <c r="F25" i="8"/>
  <c r="A25" i="8"/>
  <c r="M25" i="8" s="1"/>
  <c r="P24" i="8"/>
  <c r="L24" i="8"/>
  <c r="K24" i="8"/>
  <c r="J24" i="8"/>
  <c r="F24" i="8"/>
  <c r="A24" i="8"/>
  <c r="N24" i="8" s="1"/>
  <c r="P23" i="8"/>
  <c r="L23" i="8"/>
  <c r="K23" i="8"/>
  <c r="J23" i="8"/>
  <c r="F23" i="8"/>
  <c r="A23" i="8"/>
  <c r="M23" i="8" s="1"/>
  <c r="P22" i="8"/>
  <c r="L22" i="8"/>
  <c r="K22" i="8"/>
  <c r="J22" i="8"/>
  <c r="F22" i="8"/>
  <c r="A22" i="8"/>
  <c r="P21" i="8"/>
  <c r="L21" i="8"/>
  <c r="K21" i="8"/>
  <c r="J21" i="8"/>
  <c r="F21" i="8"/>
  <c r="A21" i="8"/>
  <c r="M21" i="8" s="1"/>
  <c r="P20" i="8"/>
  <c r="L20" i="8"/>
  <c r="K20" i="8"/>
  <c r="J20" i="8"/>
  <c r="F20" i="8"/>
  <c r="A20" i="8"/>
  <c r="N20" i="8" s="1"/>
  <c r="P19" i="8"/>
  <c r="L19" i="8"/>
  <c r="K19" i="8"/>
  <c r="J19" i="8"/>
  <c r="F19" i="8"/>
  <c r="A19" i="8"/>
  <c r="M19" i="8" s="1"/>
  <c r="P18" i="8"/>
  <c r="L18" i="8"/>
  <c r="K18" i="8"/>
  <c r="J18" i="8"/>
  <c r="F18" i="8"/>
  <c r="A18" i="8"/>
  <c r="N18" i="8" s="1"/>
  <c r="P17" i="8"/>
  <c r="L17" i="8"/>
  <c r="K17" i="8"/>
  <c r="J17" i="8"/>
  <c r="F17" i="8"/>
  <c r="A17" i="8"/>
  <c r="M17" i="8" s="1"/>
  <c r="P16" i="8"/>
  <c r="L16" i="8"/>
  <c r="K16" i="8"/>
  <c r="J16" i="8"/>
  <c r="F16" i="8"/>
  <c r="A16" i="8"/>
  <c r="P15" i="8"/>
  <c r="L15" i="8"/>
  <c r="K15" i="8"/>
  <c r="J15" i="8"/>
  <c r="F15" i="8"/>
  <c r="A15" i="8"/>
  <c r="M15" i="8" s="1"/>
  <c r="P14" i="8"/>
  <c r="L14" i="8"/>
  <c r="K14" i="8"/>
  <c r="J14" i="8"/>
  <c r="F14" i="8"/>
  <c r="A14" i="8"/>
  <c r="N14" i="8" s="1"/>
  <c r="P13" i="8"/>
  <c r="L13" i="8"/>
  <c r="K13" i="8"/>
  <c r="J13" i="8"/>
  <c r="F13" i="8"/>
  <c r="A13" i="8"/>
  <c r="N13" i="8" s="1"/>
  <c r="P12" i="8"/>
  <c r="L12" i="8"/>
  <c r="K12" i="8"/>
  <c r="J12" i="8"/>
  <c r="F12" i="8"/>
  <c r="A12" i="8"/>
  <c r="P11" i="8"/>
  <c r="L11" i="8"/>
  <c r="K11" i="8"/>
  <c r="J11" i="8"/>
  <c r="F11" i="8"/>
  <c r="A11" i="8"/>
  <c r="N11" i="8" s="1"/>
  <c r="P10" i="8"/>
  <c r="L10" i="8"/>
  <c r="K10" i="8"/>
  <c r="J10" i="8"/>
  <c r="F10" i="8"/>
  <c r="A10" i="8"/>
  <c r="N10" i="8" s="1"/>
  <c r="P9" i="8"/>
  <c r="L9" i="8"/>
  <c r="K9" i="8"/>
  <c r="J9" i="8"/>
  <c r="F9" i="8"/>
  <c r="A9" i="8"/>
  <c r="B9" i="8" s="1"/>
  <c r="P8" i="8"/>
  <c r="L8" i="8"/>
  <c r="K8" i="8"/>
  <c r="J8" i="8"/>
  <c r="F8" i="8"/>
  <c r="A8" i="8"/>
  <c r="P7" i="8"/>
  <c r="L7" i="8"/>
  <c r="K7" i="8"/>
  <c r="J7" i="8"/>
  <c r="F7" i="8"/>
  <c r="A7" i="8"/>
  <c r="N7" i="8" s="1"/>
  <c r="P6" i="8"/>
  <c r="L6" i="8"/>
  <c r="K6" i="8"/>
  <c r="J6" i="8"/>
  <c r="F6" i="8"/>
  <c r="A6" i="8"/>
  <c r="N6" i="8" s="1"/>
  <c r="P5" i="8"/>
  <c r="L5" i="8"/>
  <c r="K5" i="8"/>
  <c r="J5" i="8"/>
  <c r="F5" i="8"/>
  <c r="A5" i="8"/>
  <c r="B5" i="8" s="1"/>
  <c r="P4" i="8"/>
  <c r="K4" i="8"/>
  <c r="J4" i="8"/>
  <c r="F4" i="8"/>
  <c r="A4" i="8"/>
  <c r="V2" i="8"/>
  <c r="C2" i="8" l="1"/>
  <c r="N5" i="8"/>
  <c r="B33" i="8"/>
  <c r="E66" i="8"/>
  <c r="O31" i="8"/>
  <c r="B19" i="8"/>
  <c r="B29" i="8"/>
  <c r="N9" i="8"/>
  <c r="E70" i="8"/>
  <c r="B39" i="8"/>
  <c r="E46" i="8"/>
  <c r="O39" i="8"/>
  <c r="O35" i="8"/>
  <c r="B35" i="8"/>
  <c r="B27" i="8"/>
  <c r="O23" i="8"/>
  <c r="O25" i="8"/>
  <c r="B23" i="8"/>
  <c r="B21" i="8"/>
  <c r="B17" i="8"/>
  <c r="O19" i="8"/>
  <c r="O15" i="8"/>
  <c r="B37" i="8"/>
  <c r="B43" i="8"/>
  <c r="E78" i="8"/>
  <c r="B25" i="8"/>
  <c r="B31" i="8"/>
  <c r="O33" i="8"/>
  <c r="O21" i="8"/>
  <c r="O27" i="8"/>
  <c r="O41" i="8"/>
  <c r="B15" i="8"/>
  <c r="O17" i="8"/>
  <c r="O29" i="8"/>
  <c r="B41" i="8"/>
  <c r="E74" i="8"/>
  <c r="O37" i="8"/>
  <c r="O43" i="8"/>
  <c r="M32" i="8"/>
  <c r="E32" i="8"/>
  <c r="O32" i="8"/>
  <c r="B32" i="8"/>
  <c r="M22" i="8"/>
  <c r="E22" i="8"/>
  <c r="O22" i="8"/>
  <c r="B22" i="8"/>
  <c r="M13" i="8"/>
  <c r="E13" i="8"/>
  <c r="O13" i="8"/>
  <c r="M28" i="8"/>
  <c r="E28" i="8"/>
  <c r="O28" i="8"/>
  <c r="B28" i="8"/>
  <c r="M82" i="8"/>
  <c r="E82" i="8"/>
  <c r="M18" i="8"/>
  <c r="E18" i="8"/>
  <c r="O18" i="8"/>
  <c r="B18" i="8"/>
  <c r="N44" i="8"/>
  <c r="E44" i="8"/>
  <c r="B44" i="8"/>
  <c r="B13" i="8"/>
  <c r="M34" i="8"/>
  <c r="E34" i="8"/>
  <c r="O34" i="8"/>
  <c r="B34" i="8"/>
  <c r="M24" i="8"/>
  <c r="E24" i="8"/>
  <c r="O24" i="8"/>
  <c r="B24" i="8"/>
  <c r="M40" i="8"/>
  <c r="E40" i="8"/>
  <c r="O40" i="8"/>
  <c r="B40" i="8"/>
  <c r="M8" i="8"/>
  <c r="E8" i="8"/>
  <c r="O8" i="8"/>
  <c r="B8" i="8"/>
  <c r="M12" i="8"/>
  <c r="E12" i="8"/>
  <c r="O12" i="8"/>
  <c r="B12" i="8"/>
  <c r="M38" i="8"/>
  <c r="E38" i="8"/>
  <c r="O38" i="8"/>
  <c r="B38" i="8"/>
  <c r="M5" i="8"/>
  <c r="E5" i="8"/>
  <c r="O5" i="8"/>
  <c r="M9" i="8"/>
  <c r="E9" i="8"/>
  <c r="O9" i="8"/>
  <c r="M6" i="8"/>
  <c r="E6" i="8"/>
  <c r="O6" i="8"/>
  <c r="B6" i="8"/>
  <c r="M10" i="8"/>
  <c r="E10" i="8"/>
  <c r="B10" i="8"/>
  <c r="O10" i="8"/>
  <c r="M14" i="8"/>
  <c r="E14" i="8"/>
  <c r="O14" i="8"/>
  <c r="B14" i="8"/>
  <c r="M30" i="8"/>
  <c r="E30" i="8"/>
  <c r="O30" i="8"/>
  <c r="B30" i="8"/>
  <c r="M16" i="8"/>
  <c r="E16" i="8"/>
  <c r="O16" i="8"/>
  <c r="B16" i="8"/>
  <c r="M7" i="8"/>
  <c r="E7" i="8"/>
  <c r="O7" i="8"/>
  <c r="M11" i="8"/>
  <c r="E11" i="8"/>
  <c r="O11" i="8"/>
  <c r="N16" i="8"/>
  <c r="M20" i="8"/>
  <c r="E20" i="8"/>
  <c r="O20" i="8"/>
  <c r="B20" i="8"/>
  <c r="N32" i="8"/>
  <c r="M36" i="8"/>
  <c r="E36" i="8"/>
  <c r="O36" i="8"/>
  <c r="B36" i="8"/>
  <c r="M50" i="8"/>
  <c r="E50" i="8"/>
  <c r="M94" i="8"/>
  <c r="E94" i="8"/>
  <c r="B7" i="8"/>
  <c r="N8" i="8"/>
  <c r="B11" i="8"/>
  <c r="N12" i="8"/>
  <c r="N22" i="8"/>
  <c r="M26" i="8"/>
  <c r="E26" i="8"/>
  <c r="O26" i="8"/>
  <c r="B26" i="8"/>
  <c r="N38" i="8"/>
  <c r="M42" i="8"/>
  <c r="E42" i="8"/>
  <c r="O42" i="8"/>
  <c r="B42" i="8"/>
  <c r="E15" i="8"/>
  <c r="E17" i="8"/>
  <c r="E19" i="8"/>
  <c r="E21" i="8"/>
  <c r="E23" i="8"/>
  <c r="E25" i="8"/>
  <c r="E27" i="8"/>
  <c r="E29" i="8"/>
  <c r="E31" i="8"/>
  <c r="E33" i="8"/>
  <c r="E35" i="8"/>
  <c r="E37" i="8"/>
  <c r="E39" i="8"/>
  <c r="E41" i="8"/>
  <c r="E43" i="8"/>
  <c r="E58" i="8"/>
  <c r="E90" i="8"/>
  <c r="E62" i="8"/>
  <c r="E54" i="8"/>
  <c r="E86" i="8"/>
  <c r="N15" i="8"/>
  <c r="N17" i="8"/>
  <c r="N19" i="8"/>
  <c r="N21" i="8"/>
  <c r="N23" i="8"/>
  <c r="N25" i="8"/>
  <c r="N27" i="8"/>
  <c r="N29" i="8"/>
  <c r="N31" i="8"/>
  <c r="N33" i="8"/>
  <c r="N35" i="8"/>
  <c r="N37" i="8"/>
  <c r="N39" i="8"/>
  <c r="N41" i="8"/>
  <c r="N43" i="8"/>
  <c r="N52" i="8"/>
  <c r="B52" i="8"/>
  <c r="N76" i="8"/>
  <c r="B76" i="8"/>
  <c r="N45" i="8"/>
  <c r="B45" i="8"/>
  <c r="O45" i="8"/>
  <c r="N57" i="8"/>
  <c r="B57" i="8"/>
  <c r="O57" i="8"/>
  <c r="N61" i="8"/>
  <c r="B61" i="8"/>
  <c r="O61" i="8"/>
  <c r="N65" i="8"/>
  <c r="B65" i="8"/>
  <c r="O65" i="8"/>
  <c r="N69" i="8"/>
  <c r="B69" i="8"/>
  <c r="O69" i="8"/>
  <c r="N77" i="8"/>
  <c r="B77" i="8"/>
  <c r="O77" i="8"/>
  <c r="N85" i="8"/>
  <c r="B85" i="8"/>
  <c r="O85" i="8"/>
  <c r="N89" i="8"/>
  <c r="B89" i="8"/>
  <c r="O89" i="8"/>
  <c r="N56" i="8"/>
  <c r="B56" i="8"/>
  <c r="N60" i="8"/>
  <c r="B60" i="8"/>
  <c r="O60" i="8"/>
  <c r="N84" i="8"/>
  <c r="B84" i="8"/>
  <c r="O84" i="8"/>
  <c r="O96" i="8"/>
  <c r="N49" i="8"/>
  <c r="B49" i="8"/>
  <c r="O49" i="8"/>
  <c r="N53" i="8"/>
  <c r="B53" i="8"/>
  <c r="O53" i="8"/>
  <c r="N73" i="8"/>
  <c r="B73" i="8"/>
  <c r="O73" i="8"/>
  <c r="N81" i="8"/>
  <c r="B81" i="8"/>
  <c r="O81" i="8"/>
  <c r="N93" i="8"/>
  <c r="B93" i="8"/>
  <c r="O93" i="8"/>
  <c r="M4" i="8"/>
  <c r="M44" i="8"/>
  <c r="E45" i="8"/>
  <c r="M48" i="8"/>
  <c r="E49" i="8"/>
  <c r="M52" i="8"/>
  <c r="E53" i="8"/>
  <c r="M56" i="8"/>
  <c r="E57" i="8"/>
  <c r="M60" i="8"/>
  <c r="E61" i="8"/>
  <c r="E65" i="8"/>
  <c r="M68" i="8"/>
  <c r="E69" i="8"/>
  <c r="E73" i="8"/>
  <c r="M76" i="8"/>
  <c r="E77" i="8"/>
  <c r="E81" i="8"/>
  <c r="M84" i="8"/>
  <c r="E85" i="8"/>
  <c r="M88" i="8"/>
  <c r="E89" i="8"/>
  <c r="M92" i="8"/>
  <c r="E93" i="8"/>
  <c r="M96" i="8"/>
  <c r="N4" i="8"/>
  <c r="N64" i="8"/>
  <c r="B64" i="8"/>
  <c r="O64" i="8"/>
  <c r="O68" i="8"/>
  <c r="O76" i="8"/>
  <c r="N80" i="8"/>
  <c r="B80" i="8"/>
  <c r="O80" i="8"/>
  <c r="E92" i="8"/>
  <c r="O52" i="8"/>
  <c r="N72" i="8"/>
  <c r="B72" i="8"/>
  <c r="O72" i="8"/>
  <c r="B4" i="8"/>
  <c r="V5" i="8" s="1" a="1"/>
  <c r="V5" i="8" s="1"/>
  <c r="O4" i="8"/>
  <c r="E48" i="8"/>
  <c r="E64" i="8"/>
  <c r="E68" i="8"/>
  <c r="E76" i="8"/>
  <c r="E80" i="8"/>
  <c r="N51" i="8"/>
  <c r="B51" i="8"/>
  <c r="O51" i="8"/>
  <c r="N55" i="8"/>
  <c r="B55" i="8"/>
  <c r="O55" i="8"/>
  <c r="N59" i="8"/>
  <c r="B59" i="8"/>
  <c r="O59" i="8"/>
  <c r="N63" i="8"/>
  <c r="B63" i="8"/>
  <c r="O63" i="8"/>
  <c r="N67" i="8"/>
  <c r="B67" i="8"/>
  <c r="O67" i="8"/>
  <c r="N79" i="8"/>
  <c r="B79" i="8"/>
  <c r="O79" i="8"/>
  <c r="N87" i="8"/>
  <c r="B87" i="8"/>
  <c r="O87" i="8"/>
  <c r="N91" i="8"/>
  <c r="B91" i="8"/>
  <c r="O91" i="8"/>
  <c r="O56" i="8"/>
  <c r="E56" i="8"/>
  <c r="E72" i="8"/>
  <c r="E84" i="8"/>
  <c r="E88" i="8"/>
  <c r="E96" i="8"/>
  <c r="E4" i="8"/>
  <c r="N47" i="8"/>
  <c r="B47" i="8"/>
  <c r="O47" i="8"/>
  <c r="N71" i="8"/>
  <c r="B71" i="8"/>
  <c r="O71" i="8"/>
  <c r="N75" i="8"/>
  <c r="B75" i="8"/>
  <c r="O75" i="8"/>
  <c r="N83" i="8"/>
  <c r="B83" i="8"/>
  <c r="O83" i="8"/>
  <c r="N95" i="8"/>
  <c r="B95" i="8"/>
  <c r="O95" i="8"/>
  <c r="E47" i="8"/>
  <c r="E51" i="8"/>
  <c r="E55" i="8"/>
  <c r="E59" i="8"/>
  <c r="E63" i="8"/>
  <c r="E67" i="8"/>
  <c r="E71" i="8"/>
  <c r="E75" i="8"/>
  <c r="E79" i="8"/>
  <c r="E83" i="8"/>
  <c r="E87" i="8"/>
  <c r="E91" i="8"/>
  <c r="E95" i="8"/>
  <c r="N48" i="8"/>
  <c r="B48" i="8"/>
  <c r="O48" i="8"/>
  <c r="N92" i="8"/>
  <c r="B92" i="8"/>
  <c r="O92" i="8"/>
  <c r="N96" i="8"/>
  <c r="B96" i="8"/>
  <c r="E52" i="8"/>
  <c r="E60" i="8"/>
  <c r="T4" i="8"/>
  <c r="T5" i="8" s="1"/>
  <c r="T6" i="8" s="1"/>
  <c r="T7" i="8" s="1"/>
  <c r="T8" i="8" s="1"/>
  <c r="T9" i="8" s="1"/>
  <c r="T10" i="8" s="1"/>
  <c r="T11" i="8" s="1"/>
  <c r="T12" i="8" s="1"/>
  <c r="T13" i="8" s="1"/>
  <c r="T14" i="8" s="1"/>
  <c r="T15" i="8" s="1"/>
  <c r="T16" i="8" s="1"/>
  <c r="T17" i="8" s="1"/>
  <c r="T18" i="8" s="1"/>
  <c r="T19" i="8" s="1"/>
  <c r="T20" i="8" s="1"/>
  <c r="T21" i="8" s="1"/>
  <c r="T22" i="8" s="1"/>
  <c r="T23" i="8" s="1"/>
  <c r="T24" i="8" s="1"/>
  <c r="T25" i="8" s="1"/>
  <c r="T26" i="8" s="1"/>
  <c r="T27" i="8" s="1"/>
  <c r="T28" i="8" s="1"/>
  <c r="T29" i="8" s="1"/>
  <c r="T30" i="8" s="1"/>
  <c r="T31" i="8" s="1"/>
  <c r="T32" i="8" s="1"/>
  <c r="T33" i="8" s="1"/>
  <c r="T34" i="8" s="1"/>
  <c r="T35" i="8" s="1"/>
  <c r="T36" i="8" s="1"/>
  <c r="T37" i="8" s="1"/>
  <c r="T38" i="8" s="1"/>
  <c r="T39" i="8" s="1"/>
  <c r="T40" i="8" s="1"/>
  <c r="T41" i="8" s="1"/>
  <c r="T42" i="8" s="1"/>
  <c r="T43" i="8" s="1"/>
  <c r="T44" i="8" s="1"/>
  <c r="T45" i="8" s="1"/>
  <c r="T46" i="8" s="1"/>
  <c r="T47" i="8" s="1"/>
  <c r="T48" i="8" s="1"/>
  <c r="T49" i="8" s="1"/>
  <c r="T50" i="8" s="1"/>
  <c r="T51" i="8" s="1"/>
  <c r="T52" i="8" s="1"/>
  <c r="T53" i="8" s="1"/>
  <c r="T54" i="8" s="1"/>
  <c r="T55" i="8" s="1"/>
  <c r="T56" i="8" s="1"/>
  <c r="T57" i="8" s="1"/>
  <c r="T58" i="8" s="1"/>
  <c r="T59" i="8" s="1"/>
  <c r="T60" i="8" s="1"/>
  <c r="T61" i="8" s="1"/>
  <c r="T62" i="8" s="1"/>
  <c r="T63" i="8" s="1"/>
  <c r="T64" i="8" s="1"/>
  <c r="T65" i="8" s="1"/>
  <c r="T66" i="8" s="1"/>
  <c r="T67" i="8" s="1"/>
  <c r="T68" i="8" s="1"/>
  <c r="T69" i="8" s="1"/>
  <c r="T70" i="8" s="1"/>
  <c r="T71" i="8" s="1"/>
  <c r="T72" i="8" s="1"/>
  <c r="T73" i="8" s="1"/>
  <c r="T74" i="8" s="1"/>
  <c r="T75" i="8" s="1"/>
  <c r="T76" i="8" s="1"/>
  <c r="T77" i="8" s="1"/>
  <c r="T78" i="8" s="1"/>
  <c r="T79" i="8" s="1"/>
  <c r="T80" i="8" s="1"/>
  <c r="T81" i="8" s="1"/>
  <c r="T82" i="8" s="1"/>
  <c r="T83" i="8" s="1"/>
  <c r="T84" i="8" s="1"/>
  <c r="T85" i="8" s="1"/>
  <c r="T86" i="8" s="1"/>
  <c r="T87" i="8" s="1"/>
  <c r="T88" i="8" s="1"/>
  <c r="T89" i="8" s="1"/>
  <c r="T90" i="8" s="1"/>
  <c r="T91" i="8" s="1"/>
  <c r="T92" i="8" s="1"/>
  <c r="T93" i="8" s="1"/>
  <c r="T94" i="8" s="1"/>
  <c r="T95" i="8" s="1"/>
  <c r="T96" i="8" s="1"/>
  <c r="T97" i="8" s="1"/>
  <c r="T98" i="8" s="1"/>
  <c r="T99" i="8" s="1"/>
  <c r="T100" i="8" s="1"/>
  <c r="T101" i="8" s="1"/>
  <c r="T102" i="8" s="1"/>
  <c r="T103" i="8" s="1"/>
  <c r="T104" i="8" s="1"/>
  <c r="T105" i="8" s="1"/>
  <c r="T106" i="8" s="1"/>
  <c r="T107" i="8" s="1"/>
  <c r="T108" i="8" s="1"/>
  <c r="T109" i="8" s="1"/>
  <c r="T110" i="8" s="1"/>
  <c r="T111" i="8" s="1"/>
  <c r="T112" i="8" s="1"/>
  <c r="T113" i="8" s="1"/>
  <c r="T114" i="8" s="1"/>
  <c r="T115" i="8" s="1"/>
  <c r="T116" i="8" s="1"/>
  <c r="T117" i="8" s="1"/>
  <c r="T118" i="8" s="1"/>
  <c r="T119" i="8" s="1"/>
  <c r="T120" i="8" s="1"/>
  <c r="T121" i="8" s="1"/>
  <c r="T122" i="8" s="1"/>
  <c r="T123" i="8" s="1"/>
  <c r="T124" i="8" s="1"/>
  <c r="T125" i="8" s="1"/>
  <c r="T126" i="8" s="1"/>
  <c r="T127" i="8" s="1"/>
  <c r="T128" i="8" s="1"/>
  <c r="T129" i="8" s="1"/>
  <c r="T130" i="8" s="1"/>
  <c r="T131" i="8" s="1"/>
  <c r="T132" i="8" s="1"/>
  <c r="T133" i="8" s="1"/>
  <c r="T134" i="8" s="1"/>
  <c r="T135" i="8" s="1"/>
  <c r="T136" i="8" s="1"/>
  <c r="T137" i="8" s="1"/>
  <c r="T138" i="8" s="1"/>
  <c r="T139" i="8" s="1"/>
  <c r="T140" i="8" s="1"/>
  <c r="T141" i="8" s="1"/>
  <c r="T142" i="8" s="1"/>
  <c r="T143" i="8" s="1"/>
  <c r="T144" i="8" s="1"/>
  <c r="T145" i="8" s="1"/>
  <c r="T146" i="8" s="1"/>
  <c r="T147" i="8" s="1"/>
  <c r="T148" i="8" s="1"/>
  <c r="T149" i="8" s="1"/>
  <c r="T150" i="8" s="1"/>
  <c r="T151" i="8" s="1"/>
  <c r="T152" i="8" s="1"/>
  <c r="T153" i="8" s="1"/>
  <c r="T154" i="8" s="1"/>
  <c r="T155" i="8" s="1"/>
  <c r="T156" i="8" s="1"/>
  <c r="T157" i="8" s="1"/>
  <c r="T158" i="8" s="1"/>
  <c r="T159" i="8" s="1"/>
  <c r="T160" i="8" s="1"/>
  <c r="T161" i="8" s="1"/>
  <c r="T162" i="8" s="1"/>
  <c r="T163" i="8" s="1"/>
  <c r="T164" i="8" s="1"/>
  <c r="T165" i="8" s="1"/>
  <c r="T166" i="8" s="1"/>
  <c r="T167" i="8" s="1"/>
  <c r="T168" i="8" s="1"/>
  <c r="T169" i="8" s="1"/>
  <c r="T170" i="8" s="1"/>
  <c r="T171" i="8" s="1"/>
  <c r="T172" i="8" s="1"/>
  <c r="T173" i="8" s="1"/>
  <c r="T174" i="8" s="1"/>
  <c r="T175" i="8" s="1"/>
  <c r="T176" i="8" s="1"/>
  <c r="T177" i="8" s="1"/>
  <c r="T178" i="8" s="1"/>
  <c r="T179" i="8" s="1"/>
  <c r="T180" i="8" s="1"/>
  <c r="T181" i="8" s="1"/>
  <c r="T182" i="8" s="1"/>
  <c r="T183" i="8" s="1"/>
  <c r="T184" i="8" s="1"/>
  <c r="T185" i="8" s="1"/>
  <c r="T186" i="8" s="1"/>
  <c r="T187" i="8" s="1"/>
  <c r="T188" i="8" s="1"/>
  <c r="T189" i="8" s="1"/>
  <c r="T190" i="8" s="1"/>
  <c r="T191" i="8" s="1"/>
  <c r="T192" i="8" s="1"/>
  <c r="T193" i="8" s="1"/>
  <c r="T194" i="8" s="1"/>
  <c r="T195" i="8" s="1"/>
  <c r="T196" i="8" s="1"/>
  <c r="T197" i="8" s="1"/>
  <c r="T198" i="8" s="1"/>
  <c r="T199" i="8" s="1"/>
  <c r="T200" i="8" s="1"/>
  <c r="T201" i="8" s="1"/>
  <c r="T202" i="8" s="1"/>
  <c r="T203" i="8" s="1"/>
  <c r="T204" i="8" s="1"/>
  <c r="T205" i="8" s="1"/>
  <c r="T206" i="8" s="1"/>
  <c r="T207" i="8" s="1"/>
  <c r="T208" i="8" s="1"/>
  <c r="T209" i="8" s="1"/>
  <c r="T210" i="8" s="1"/>
  <c r="T211" i="8" s="1"/>
  <c r="T212" i="8" s="1"/>
  <c r="T213" i="8" s="1"/>
  <c r="T214" i="8" s="1"/>
  <c r="T215" i="8" s="1"/>
  <c r="T216" i="8" s="1"/>
  <c r="T217" i="8" s="1"/>
  <c r="T218" i="8" s="1"/>
  <c r="T219" i="8" s="1"/>
  <c r="T220" i="8" s="1"/>
  <c r="T221" i="8" s="1"/>
  <c r="T222" i="8" s="1"/>
  <c r="T223" i="8" s="1"/>
  <c r="T224" i="8" s="1"/>
  <c r="T225" i="8" s="1"/>
  <c r="T226" i="8" s="1"/>
  <c r="T227" i="8" s="1"/>
  <c r="T228" i="8" s="1"/>
  <c r="T229" i="8" s="1"/>
  <c r="T230" i="8" s="1"/>
  <c r="T231" i="8" s="1"/>
  <c r="T232" i="8" s="1"/>
  <c r="T233" i="8" s="1"/>
  <c r="T234" i="8" s="1"/>
  <c r="T235" i="8" s="1"/>
  <c r="T236" i="8" s="1"/>
  <c r="T237" i="8" s="1"/>
  <c r="T238" i="8" s="1"/>
  <c r="T239" i="8" s="1"/>
  <c r="T240" i="8" s="1"/>
  <c r="T241" i="8" s="1"/>
  <c r="T242" i="8" s="1"/>
  <c r="T243" i="8" s="1"/>
  <c r="T244" i="8" s="1"/>
  <c r="T245" i="8" s="1"/>
  <c r="T246" i="8" s="1"/>
  <c r="T247" i="8" s="1"/>
  <c r="T248" i="8" s="1"/>
  <c r="T249" i="8" s="1"/>
  <c r="T250" i="8" s="1"/>
  <c r="T251" i="8" s="1"/>
  <c r="T252" i="8" s="1"/>
  <c r="T253" i="8" s="1"/>
  <c r="T254" i="8" s="1"/>
  <c r="T255" i="8" s="1"/>
  <c r="T256" i="8" s="1"/>
  <c r="T257" i="8" s="1"/>
  <c r="T258" i="8" s="1"/>
  <c r="T259" i="8" s="1"/>
  <c r="T260" i="8" s="1"/>
  <c r="T261" i="8" s="1"/>
  <c r="T262" i="8" s="1"/>
  <c r="T263" i="8" s="1"/>
  <c r="T264" i="8" s="1"/>
  <c r="T265" i="8" s="1"/>
  <c r="T266" i="8" s="1"/>
  <c r="T267" i="8" s="1"/>
  <c r="T268" i="8" s="1"/>
  <c r="T269" i="8" s="1"/>
  <c r="T270" i="8" s="1"/>
  <c r="T271" i="8" s="1"/>
  <c r="T272" i="8" s="1"/>
  <c r="T273" i="8" s="1"/>
  <c r="T274" i="8" s="1"/>
  <c r="T275" i="8" s="1"/>
  <c r="T276" i="8" s="1"/>
  <c r="T277" i="8" s="1"/>
  <c r="T278" i="8" s="1"/>
  <c r="T279" i="8" s="1"/>
  <c r="T280" i="8" s="1"/>
  <c r="T281" i="8" s="1"/>
  <c r="T282" i="8" s="1"/>
  <c r="T283" i="8" s="1"/>
  <c r="T284" i="8" s="1"/>
  <c r="T285" i="8" s="1"/>
  <c r="T286" i="8" s="1"/>
  <c r="T287" i="8" s="1"/>
  <c r="T288" i="8" s="1"/>
  <c r="T289" i="8" s="1"/>
  <c r="T290" i="8" s="1"/>
  <c r="T291" i="8" s="1"/>
  <c r="T292" i="8" s="1"/>
  <c r="T293" i="8" s="1"/>
  <c r="T294" i="8" s="1"/>
  <c r="T295" i="8" s="1"/>
  <c r="T296" i="8" s="1"/>
  <c r="T297" i="8" s="1"/>
  <c r="T298" i="8" s="1"/>
  <c r="T299" i="8" s="1"/>
  <c r="T300" i="8" s="1"/>
  <c r="T301" i="8" s="1"/>
  <c r="T302" i="8" s="1"/>
  <c r="T303" i="8" s="1"/>
  <c r="T304" i="8" s="1"/>
  <c r="T305" i="8" s="1"/>
  <c r="T306" i="8" s="1"/>
  <c r="T307" i="8" s="1"/>
  <c r="T308" i="8" s="1"/>
  <c r="T309" i="8" s="1"/>
  <c r="T310" i="8" s="1"/>
  <c r="T311" i="8" s="1"/>
  <c r="T312" i="8" s="1"/>
  <c r="T313" i="8" s="1"/>
  <c r="T314" i="8" s="1"/>
  <c r="T315" i="8" s="1"/>
  <c r="T316" i="8" s="1"/>
  <c r="T317" i="8" s="1"/>
  <c r="T318" i="8" s="1"/>
  <c r="T319" i="8" s="1"/>
  <c r="T320" i="8" s="1"/>
  <c r="T321" i="8" s="1"/>
  <c r="T322" i="8" s="1"/>
  <c r="T323" i="8" s="1"/>
  <c r="T324" i="8" s="1"/>
  <c r="T325" i="8" s="1"/>
  <c r="T326" i="8" s="1"/>
  <c r="T327" i="8" s="1"/>
  <c r="T328" i="8" s="1"/>
  <c r="T329" i="8" s="1"/>
  <c r="T330" i="8" s="1"/>
  <c r="T331" i="8" s="1"/>
  <c r="T332" i="8" s="1"/>
  <c r="T333" i="8" s="1"/>
  <c r="T334" i="8" s="1"/>
  <c r="T335" i="8" s="1"/>
  <c r="T336" i="8" s="1"/>
  <c r="T337" i="8" s="1"/>
  <c r="T338" i="8" s="1"/>
  <c r="T339" i="8" s="1"/>
  <c r="T340" i="8" s="1"/>
  <c r="T341" i="8" s="1"/>
  <c r="T342" i="8" s="1"/>
  <c r="T343" i="8" s="1"/>
  <c r="T344" i="8" s="1"/>
  <c r="T345" i="8" s="1"/>
  <c r="T346" i="8" s="1"/>
  <c r="T347" i="8" s="1"/>
  <c r="T348" i="8" s="1"/>
  <c r="T349" i="8" s="1"/>
  <c r="T350" i="8" s="1"/>
  <c r="T351" i="8" s="1"/>
  <c r="T352" i="8" s="1"/>
  <c r="T353" i="8" s="1"/>
  <c r="T354" i="8" s="1"/>
  <c r="T355" i="8" s="1"/>
  <c r="T356" i="8" s="1"/>
  <c r="T357" i="8" s="1"/>
  <c r="T358" i="8" s="1"/>
  <c r="T359" i="8" s="1"/>
  <c r="T360" i="8" s="1"/>
  <c r="T361" i="8" s="1"/>
  <c r="T362" i="8" s="1"/>
  <c r="T363" i="8" s="1"/>
  <c r="T364" i="8" s="1"/>
  <c r="T365" i="8" s="1"/>
  <c r="T366" i="8" s="1"/>
  <c r="T367" i="8" s="1"/>
  <c r="T368" i="8" s="1"/>
  <c r="T369" i="8" s="1"/>
  <c r="T370" i="8" s="1"/>
  <c r="T371" i="8" s="1"/>
  <c r="T372" i="8" s="1"/>
  <c r="T373" i="8" s="1"/>
  <c r="T374" i="8" s="1"/>
  <c r="T375" i="8" s="1"/>
  <c r="T376" i="8" s="1"/>
  <c r="T377" i="8" s="1"/>
  <c r="T378" i="8" s="1"/>
  <c r="T379" i="8" s="1"/>
  <c r="T380" i="8" s="1"/>
  <c r="T381" i="8" s="1"/>
  <c r="T382" i="8" s="1"/>
  <c r="T383" i="8" s="1"/>
  <c r="T384" i="8" s="1"/>
  <c r="T385" i="8" s="1"/>
  <c r="T386" i="8" s="1"/>
  <c r="T387" i="8" s="1"/>
  <c r="T388" i="8" s="1"/>
  <c r="T389" i="8" s="1"/>
  <c r="T390" i="8" s="1"/>
  <c r="T391" i="8" s="1"/>
  <c r="T392" i="8" s="1"/>
  <c r="T393" i="8" s="1"/>
  <c r="T394" i="8" s="1"/>
  <c r="T395" i="8" s="1"/>
  <c r="T396" i="8" s="1"/>
  <c r="T397" i="8" s="1"/>
  <c r="T398" i="8" s="1"/>
  <c r="T399" i="8" s="1"/>
  <c r="T400" i="8" s="1"/>
  <c r="T401" i="8" s="1"/>
  <c r="T402" i="8" s="1"/>
  <c r="T403" i="8" s="1"/>
  <c r="T404" i="8" s="1"/>
  <c r="T405" i="8" s="1"/>
  <c r="T406" i="8" s="1"/>
  <c r="T407" i="8" s="1"/>
  <c r="T408" i="8" s="1"/>
  <c r="T409" i="8" s="1"/>
  <c r="T410" i="8" s="1"/>
  <c r="T411" i="8" s="1"/>
  <c r="T412" i="8" s="1"/>
  <c r="T413" i="8" s="1"/>
  <c r="T414" i="8" s="1"/>
  <c r="T415" i="8" s="1"/>
  <c r="T416" i="8" s="1"/>
  <c r="T417" i="8" s="1"/>
  <c r="T418" i="8" s="1"/>
  <c r="T419" i="8" s="1"/>
  <c r="T420" i="8" s="1"/>
  <c r="T421" i="8" s="1"/>
  <c r="T422" i="8" s="1"/>
  <c r="T423" i="8" s="1"/>
  <c r="T424" i="8" s="1"/>
  <c r="T425" i="8" s="1"/>
  <c r="T426" i="8" s="1"/>
  <c r="T427" i="8" s="1"/>
  <c r="T428" i="8" s="1"/>
  <c r="T429" i="8" s="1"/>
  <c r="T430" i="8" s="1"/>
  <c r="T431" i="8" s="1"/>
  <c r="T432" i="8" s="1"/>
  <c r="T433" i="8" s="1"/>
  <c r="T434" i="8" s="1"/>
  <c r="T435" i="8" s="1"/>
  <c r="T436" i="8" s="1"/>
  <c r="T437" i="8" s="1"/>
  <c r="T438" i="8" s="1"/>
  <c r="T439" i="8" s="1"/>
  <c r="T440" i="8" s="1"/>
  <c r="T441" i="8" s="1"/>
  <c r="T442" i="8" s="1"/>
  <c r="T443" i="8" s="1"/>
  <c r="T444" i="8" s="1"/>
  <c r="T445" i="8" s="1"/>
  <c r="T446" i="8" s="1"/>
  <c r="T447" i="8" s="1"/>
  <c r="T448" i="8" s="1"/>
  <c r="T449" i="8" s="1"/>
  <c r="T450" i="8" s="1"/>
  <c r="T451" i="8" s="1"/>
  <c r="T452" i="8" s="1"/>
  <c r="T453" i="8" s="1"/>
  <c r="T454" i="8" s="1"/>
  <c r="T455" i="8" s="1"/>
  <c r="T456" i="8" s="1"/>
  <c r="T457" i="8" s="1"/>
  <c r="T458" i="8" s="1"/>
  <c r="T459" i="8" s="1"/>
  <c r="T460" i="8" s="1"/>
  <c r="T461" i="8" s="1"/>
  <c r="T462" i="8" s="1"/>
  <c r="T463" i="8" s="1"/>
  <c r="T464" i="8" s="1"/>
  <c r="T465" i="8" s="1"/>
  <c r="T466" i="8" s="1"/>
  <c r="T467" i="8" s="1"/>
  <c r="T468" i="8" s="1"/>
  <c r="T469" i="8" s="1"/>
  <c r="T470" i="8" s="1"/>
  <c r="T471" i="8" s="1"/>
  <c r="T472" i="8" s="1"/>
  <c r="T473" i="8" s="1"/>
  <c r="T474" i="8" s="1"/>
  <c r="T475" i="8" s="1"/>
  <c r="T476" i="8" s="1"/>
  <c r="T477" i="8" s="1"/>
  <c r="T478" i="8" s="1"/>
  <c r="T479" i="8" s="1"/>
  <c r="T480" i="8" s="1"/>
  <c r="T481" i="8" s="1"/>
  <c r="T482" i="8" s="1"/>
  <c r="T483" i="8" s="1"/>
  <c r="T484" i="8" s="1"/>
  <c r="T485" i="8" s="1"/>
  <c r="T486" i="8" s="1"/>
  <c r="T487" i="8" s="1"/>
  <c r="T488" i="8" s="1"/>
  <c r="T489" i="8" s="1"/>
  <c r="T490" i="8" s="1"/>
  <c r="T491" i="8" s="1"/>
  <c r="T492" i="8" s="1"/>
  <c r="T493" i="8" s="1"/>
  <c r="T494" i="8" s="1"/>
  <c r="T495" i="8" s="1"/>
  <c r="T496" i="8" s="1"/>
  <c r="T497" i="8" s="1"/>
  <c r="T498" i="8" s="1"/>
  <c r="T499" i="8" s="1"/>
  <c r="T500" i="8" s="1"/>
  <c r="T501" i="8" s="1"/>
  <c r="T502" i="8" s="1"/>
  <c r="T503" i="8" s="1"/>
  <c r="T504" i="8" s="1"/>
  <c r="T505" i="8" s="1"/>
  <c r="T506" i="8" s="1"/>
  <c r="T507" i="8" s="1"/>
  <c r="T508" i="8" s="1"/>
  <c r="T509" i="8" s="1"/>
  <c r="T510" i="8" s="1"/>
  <c r="T511" i="8" s="1"/>
  <c r="T512" i="8" s="1"/>
  <c r="T513" i="8" s="1"/>
  <c r="T514" i="8" s="1"/>
  <c r="T515" i="8" s="1"/>
  <c r="T516" i="8" s="1"/>
  <c r="T517" i="8" s="1"/>
  <c r="T518" i="8" s="1"/>
  <c r="T519" i="8" s="1"/>
  <c r="T520" i="8" s="1"/>
  <c r="T521" i="8" s="1"/>
  <c r="T522" i="8" s="1"/>
  <c r="T523" i="8" s="1"/>
  <c r="T524" i="8" s="1"/>
  <c r="T525" i="8" s="1"/>
  <c r="T526" i="8" s="1"/>
  <c r="T527" i="8" s="1"/>
  <c r="T528" i="8" s="1"/>
  <c r="T529" i="8" s="1"/>
  <c r="T530" i="8" s="1"/>
  <c r="T531" i="8" s="1"/>
  <c r="T532" i="8" s="1"/>
  <c r="T533" i="8" s="1"/>
  <c r="T534" i="8" s="1"/>
  <c r="T535" i="8" s="1"/>
  <c r="T536" i="8" s="1"/>
  <c r="T537" i="8" s="1"/>
  <c r="T538" i="8" s="1"/>
  <c r="T539" i="8" s="1"/>
  <c r="T540" i="8" s="1"/>
  <c r="T541" i="8" s="1"/>
  <c r="T542" i="8" s="1"/>
  <c r="T543" i="8" s="1"/>
  <c r="T544" i="8" s="1"/>
  <c r="T545" i="8" s="1"/>
  <c r="T546" i="8" s="1"/>
  <c r="T547" i="8" s="1"/>
  <c r="T548" i="8" s="1"/>
  <c r="T549" i="8" s="1"/>
  <c r="T550" i="8" s="1"/>
  <c r="T551" i="8" s="1"/>
  <c r="T552" i="8" s="1"/>
  <c r="T553" i="8" s="1"/>
  <c r="T554" i="8" s="1"/>
  <c r="T555" i="8" s="1"/>
  <c r="T556" i="8" s="1"/>
  <c r="T557" i="8" s="1"/>
  <c r="T558" i="8" s="1"/>
  <c r="T559" i="8" s="1"/>
  <c r="T560" i="8" s="1"/>
  <c r="T561" i="8" s="1"/>
  <c r="T562" i="8" s="1"/>
  <c r="T563" i="8" s="1"/>
  <c r="T564" i="8" s="1"/>
  <c r="T565" i="8" s="1"/>
  <c r="T566" i="8" s="1"/>
  <c r="T567" i="8" s="1"/>
  <c r="T568" i="8" s="1"/>
  <c r="T569" i="8" s="1"/>
  <c r="T570" i="8" s="1"/>
  <c r="T571" i="8" s="1"/>
  <c r="T572" i="8" s="1"/>
  <c r="T573" i="8" s="1"/>
  <c r="T574" i="8" s="1"/>
  <c r="T575" i="8" s="1"/>
  <c r="T576" i="8" s="1"/>
  <c r="T577" i="8" s="1"/>
  <c r="T578" i="8" s="1"/>
  <c r="T579" i="8" s="1"/>
  <c r="T580" i="8" s="1"/>
  <c r="T581" i="8" s="1"/>
  <c r="T582" i="8" s="1"/>
  <c r="T583" i="8" s="1"/>
  <c r="T584" i="8" s="1"/>
  <c r="T585" i="8" s="1"/>
  <c r="T586" i="8" s="1"/>
  <c r="T587" i="8" s="1"/>
  <c r="T588" i="8" s="1"/>
  <c r="T589" i="8" s="1"/>
  <c r="T590" i="8" s="1"/>
  <c r="T591" i="8" s="1"/>
  <c r="T592" i="8" s="1"/>
  <c r="T593" i="8" s="1"/>
  <c r="T594" i="8" s="1"/>
  <c r="T595" i="8" s="1"/>
  <c r="T596" i="8" s="1"/>
  <c r="T597" i="8" s="1"/>
  <c r="T598" i="8" s="1"/>
  <c r="T599" i="8" s="1"/>
  <c r="T600" i="8" s="1"/>
  <c r="T601" i="8" s="1"/>
  <c r="T602" i="8" s="1"/>
  <c r="T603" i="8" s="1"/>
  <c r="T604" i="8" s="1"/>
  <c r="T605" i="8" s="1"/>
  <c r="T606" i="8" s="1"/>
  <c r="T607" i="8" s="1"/>
  <c r="T608" i="8" s="1"/>
  <c r="T609" i="8" s="1"/>
  <c r="T610" i="8" s="1"/>
  <c r="T611" i="8" s="1"/>
  <c r="T612" i="8" s="1"/>
  <c r="T613" i="8" s="1"/>
  <c r="T614" i="8" s="1"/>
  <c r="T615" i="8" s="1"/>
  <c r="T616" i="8" s="1"/>
  <c r="T617" i="8" s="1"/>
  <c r="T618" i="8" s="1"/>
  <c r="T619" i="8" s="1"/>
  <c r="T620" i="8" s="1"/>
  <c r="T621" i="8" s="1"/>
  <c r="T622" i="8" s="1"/>
  <c r="T623" i="8" s="1"/>
  <c r="T624" i="8" s="1"/>
  <c r="T625" i="8" s="1"/>
  <c r="T626" i="8" s="1"/>
  <c r="T627" i="8" s="1"/>
  <c r="T628" i="8" s="1"/>
  <c r="T629" i="8" s="1"/>
  <c r="T630" i="8" s="1"/>
  <c r="T631" i="8" s="1"/>
  <c r="T632" i="8" s="1"/>
  <c r="T633" i="8" s="1"/>
  <c r="T634" i="8" s="1"/>
  <c r="T635" i="8" s="1"/>
  <c r="T636" i="8" s="1"/>
  <c r="T637" i="8" s="1"/>
  <c r="T638" i="8" s="1"/>
  <c r="T639" i="8" s="1"/>
  <c r="T640" i="8" s="1"/>
  <c r="T641" i="8" s="1"/>
  <c r="T642" i="8" s="1"/>
  <c r="T643" i="8" s="1"/>
  <c r="T644" i="8" s="1"/>
  <c r="T645" i="8" s="1"/>
  <c r="T646" i="8" s="1"/>
  <c r="T647" i="8" s="1"/>
  <c r="T648" i="8" s="1"/>
  <c r="T649" i="8" s="1"/>
  <c r="T650" i="8" s="1"/>
  <c r="T651" i="8" s="1"/>
  <c r="T652" i="8" s="1"/>
  <c r="T653" i="8" s="1"/>
  <c r="T654" i="8" s="1"/>
  <c r="T655" i="8" s="1"/>
  <c r="T656" i="8" s="1"/>
  <c r="T657" i="8" s="1"/>
  <c r="T658" i="8" s="1"/>
  <c r="T659" i="8" s="1"/>
  <c r="T660" i="8" s="1"/>
  <c r="T661" i="8" s="1"/>
  <c r="T662" i="8" s="1"/>
  <c r="T663" i="8" s="1"/>
  <c r="T664" i="8" s="1"/>
  <c r="T665" i="8" s="1"/>
  <c r="T666" i="8" s="1"/>
  <c r="T667" i="8" s="1"/>
  <c r="T668" i="8" s="1"/>
  <c r="T669" i="8" s="1"/>
  <c r="T670" i="8" s="1"/>
  <c r="T671" i="8" s="1"/>
  <c r="T672" i="8" s="1"/>
  <c r="T673" i="8" s="1"/>
  <c r="T674" i="8" s="1"/>
  <c r="T675" i="8" s="1"/>
  <c r="T676" i="8" s="1"/>
  <c r="T677" i="8" s="1"/>
  <c r="T678" i="8" s="1"/>
  <c r="T679" i="8" s="1"/>
  <c r="T680" i="8" s="1"/>
  <c r="T681" i="8" s="1"/>
  <c r="T682" i="8" s="1"/>
  <c r="T683" i="8" s="1"/>
  <c r="T684" i="8" s="1"/>
  <c r="T685" i="8" s="1"/>
  <c r="T686" i="8" s="1"/>
  <c r="T687" i="8" s="1"/>
  <c r="T688" i="8" s="1"/>
  <c r="T689" i="8" s="1"/>
  <c r="T690" i="8" s="1"/>
  <c r="T691" i="8" s="1"/>
  <c r="T692" i="8" s="1"/>
  <c r="T693" i="8" s="1"/>
  <c r="T694" i="8" s="1"/>
  <c r="T695" i="8" s="1"/>
  <c r="T696" i="8" s="1"/>
  <c r="T697" i="8" s="1"/>
  <c r="T698" i="8" s="1"/>
  <c r="T699" i="8" s="1"/>
  <c r="T700" i="8" s="1"/>
  <c r="T701" i="8" s="1"/>
  <c r="T702" i="8" s="1"/>
  <c r="T703" i="8" s="1"/>
  <c r="T704" i="8" s="1"/>
  <c r="T705" i="8" s="1"/>
  <c r="T706" i="8" s="1"/>
  <c r="T707" i="8" s="1"/>
  <c r="T708" i="8" s="1"/>
  <c r="T709" i="8" s="1"/>
  <c r="T710" i="8" s="1"/>
  <c r="T711" i="8" s="1"/>
  <c r="T712" i="8" s="1"/>
  <c r="T713" i="8" s="1"/>
  <c r="T714" i="8" s="1"/>
  <c r="T715" i="8" s="1"/>
  <c r="T716" i="8" s="1"/>
  <c r="T717" i="8" s="1"/>
  <c r="T718" i="8" s="1"/>
  <c r="T719" i="8" s="1"/>
  <c r="T720" i="8" s="1"/>
  <c r="T721" i="8" s="1"/>
  <c r="T722" i="8" s="1"/>
  <c r="T723" i="8" s="1"/>
  <c r="T724" i="8" s="1"/>
  <c r="T725" i="8" s="1"/>
  <c r="T726" i="8" s="1"/>
  <c r="T727" i="8" s="1"/>
  <c r="T728" i="8" s="1"/>
  <c r="T729" i="8" s="1"/>
  <c r="T730" i="8" s="1"/>
  <c r="T731" i="8" s="1"/>
  <c r="T732" i="8" s="1"/>
  <c r="T733" i="8" s="1"/>
  <c r="T734" i="8" s="1"/>
  <c r="T735" i="8" s="1"/>
  <c r="T736" i="8" s="1"/>
  <c r="T737" i="8" s="1"/>
  <c r="T738" i="8" s="1"/>
  <c r="T739" i="8" s="1"/>
  <c r="T740" i="8" s="1"/>
  <c r="T741" i="8" s="1"/>
  <c r="T742" i="8" s="1"/>
  <c r="T743" i="8" s="1"/>
  <c r="T744" i="8" s="1"/>
  <c r="T745" i="8" s="1"/>
  <c r="T746" i="8" s="1"/>
  <c r="T747" i="8" s="1"/>
  <c r="T748" i="8" s="1"/>
  <c r="T749" i="8" s="1"/>
  <c r="T750" i="8" s="1"/>
  <c r="T751" i="8" s="1"/>
  <c r="T752" i="8" s="1"/>
  <c r="T753" i="8" s="1"/>
  <c r="T754" i="8" s="1"/>
  <c r="T755" i="8" s="1"/>
  <c r="T756" i="8" s="1"/>
  <c r="T757" i="8" s="1"/>
  <c r="T758" i="8" s="1"/>
  <c r="T759" i="8" s="1"/>
  <c r="T760" i="8" s="1"/>
  <c r="T761" i="8" s="1"/>
  <c r="T762" i="8" s="1"/>
  <c r="T763" i="8" s="1"/>
  <c r="T764" i="8" s="1"/>
  <c r="T765" i="8" s="1"/>
  <c r="T766" i="8" s="1"/>
  <c r="T767" i="8" s="1"/>
  <c r="T768" i="8" s="1"/>
  <c r="T769" i="8" s="1"/>
  <c r="T770" i="8" s="1"/>
  <c r="T771" i="8" s="1"/>
  <c r="T772" i="8" s="1"/>
  <c r="T773" i="8" s="1"/>
  <c r="T774" i="8" s="1"/>
  <c r="T775" i="8" s="1"/>
  <c r="T776" i="8" s="1"/>
  <c r="T777" i="8" s="1"/>
  <c r="T778" i="8" s="1"/>
  <c r="T779" i="8" s="1"/>
  <c r="T780" i="8" s="1"/>
  <c r="T781" i="8" s="1"/>
  <c r="T782" i="8" s="1"/>
  <c r="T783" i="8" s="1"/>
  <c r="T784" i="8" s="1"/>
  <c r="T785" i="8" s="1"/>
  <c r="T786" i="8" s="1"/>
  <c r="T787" i="8" s="1"/>
  <c r="T788" i="8" s="1"/>
  <c r="T789" i="8" s="1"/>
  <c r="T790" i="8" s="1"/>
  <c r="T791" i="8" s="1"/>
  <c r="T792" i="8" s="1"/>
  <c r="T793" i="8" s="1"/>
  <c r="T794" i="8" s="1"/>
  <c r="T795" i="8" s="1"/>
  <c r="T796" i="8" s="1"/>
  <c r="T797" i="8" s="1"/>
  <c r="T798" i="8" s="1"/>
  <c r="T799" i="8" s="1"/>
  <c r="T800" i="8" s="1"/>
  <c r="T801" i="8" s="1"/>
  <c r="T802" i="8" s="1"/>
  <c r="T803" i="8" s="1"/>
  <c r="T804" i="8" s="1"/>
  <c r="T805" i="8" s="1"/>
  <c r="T806" i="8" s="1"/>
  <c r="T807" i="8" s="1"/>
  <c r="T808" i="8" s="1"/>
  <c r="T809" i="8" s="1"/>
  <c r="T810" i="8" s="1"/>
  <c r="T811" i="8" s="1"/>
  <c r="T812" i="8" s="1"/>
  <c r="T813" i="8" s="1"/>
  <c r="T814" i="8" s="1"/>
  <c r="T815" i="8" s="1"/>
  <c r="T816" i="8" s="1"/>
  <c r="T817" i="8" s="1"/>
  <c r="T818" i="8" s="1"/>
  <c r="T819" i="8" s="1"/>
  <c r="T820" i="8" s="1"/>
  <c r="T821" i="8" s="1"/>
  <c r="T822" i="8" s="1"/>
  <c r="T823" i="8" s="1"/>
  <c r="T824" i="8" s="1"/>
  <c r="T825" i="8" s="1"/>
  <c r="T826" i="8" s="1"/>
  <c r="T827" i="8" s="1"/>
  <c r="T828" i="8" s="1"/>
  <c r="T829" i="8" s="1"/>
  <c r="T830" i="8" s="1"/>
  <c r="T831" i="8" s="1"/>
  <c r="T832" i="8" s="1"/>
  <c r="T833" i="8" s="1"/>
  <c r="T834" i="8" s="1"/>
  <c r="T835" i="8" s="1"/>
  <c r="T836" i="8" s="1"/>
  <c r="T837" i="8" s="1"/>
  <c r="T838" i="8" s="1"/>
  <c r="T839" i="8" s="1"/>
  <c r="T840" i="8" s="1"/>
  <c r="T841" i="8" s="1"/>
  <c r="T842" i="8" s="1"/>
  <c r="T843" i="8" s="1"/>
  <c r="T844" i="8" s="1"/>
  <c r="T845" i="8" s="1"/>
  <c r="T846" i="8" s="1"/>
  <c r="T847" i="8" s="1"/>
  <c r="T848" i="8" s="1"/>
  <c r="T849" i="8" s="1"/>
  <c r="T850" i="8" s="1"/>
  <c r="T851" i="8" s="1"/>
  <c r="T852" i="8" s="1"/>
  <c r="T853" i="8" s="1"/>
  <c r="T854" i="8" s="1"/>
  <c r="T855" i="8" s="1"/>
  <c r="T856" i="8" s="1"/>
  <c r="T857" i="8" s="1"/>
  <c r="T858" i="8" s="1"/>
  <c r="T859" i="8" s="1"/>
  <c r="T860" i="8" s="1"/>
  <c r="T861" i="8" s="1"/>
  <c r="T862" i="8" s="1"/>
  <c r="T863" i="8" s="1"/>
  <c r="T864" i="8" s="1"/>
  <c r="T865" i="8" s="1"/>
  <c r="T866" i="8" s="1"/>
  <c r="T867" i="8" s="1"/>
  <c r="T868" i="8" s="1"/>
  <c r="T869" i="8" s="1"/>
  <c r="T870" i="8" s="1"/>
  <c r="T871" i="8" s="1"/>
  <c r="T872" i="8" s="1"/>
  <c r="T873" i="8" s="1"/>
  <c r="T874" i="8" s="1"/>
  <c r="T875" i="8" s="1"/>
  <c r="T876" i="8" s="1"/>
  <c r="T877" i="8" s="1"/>
  <c r="T878" i="8" s="1"/>
  <c r="T879" i="8" s="1"/>
  <c r="T880" i="8" s="1"/>
  <c r="T881" i="8" s="1"/>
  <c r="T882" i="8" s="1"/>
  <c r="T883" i="8" s="1"/>
  <c r="T884" i="8" s="1"/>
  <c r="T885" i="8" s="1"/>
  <c r="T886" i="8" s="1"/>
  <c r="T887" i="8" s="1"/>
  <c r="T888" i="8" s="1"/>
  <c r="T889" i="8" s="1"/>
  <c r="T890" i="8" s="1"/>
  <c r="T891" i="8" s="1"/>
  <c r="T892" i="8" s="1"/>
  <c r="T893" i="8" s="1"/>
  <c r="T894" i="8" s="1"/>
  <c r="T895" i="8" s="1"/>
  <c r="T896" i="8" s="1"/>
  <c r="T897" i="8" s="1"/>
  <c r="T898" i="8" s="1"/>
  <c r="T899" i="8" s="1"/>
  <c r="T900" i="8" s="1"/>
  <c r="T901" i="8" s="1"/>
  <c r="T902" i="8" s="1"/>
  <c r="T903" i="8" s="1"/>
  <c r="T904" i="8" s="1"/>
  <c r="T905" i="8" s="1"/>
  <c r="T906" i="8" s="1"/>
  <c r="T907" i="8" s="1"/>
  <c r="T908" i="8" s="1"/>
  <c r="T909" i="8" s="1"/>
  <c r="T910" i="8" s="1"/>
  <c r="T911" i="8" s="1"/>
  <c r="T912" i="8" s="1"/>
  <c r="T913" i="8" s="1"/>
  <c r="T914" i="8" s="1"/>
  <c r="T915" i="8" s="1"/>
  <c r="T916" i="8" s="1"/>
  <c r="T917" i="8" s="1"/>
  <c r="T918" i="8" s="1"/>
  <c r="T919" i="8" s="1"/>
  <c r="T920" i="8" s="1"/>
  <c r="T921" i="8" s="1"/>
  <c r="T922" i="8" s="1"/>
  <c r="T923" i="8" s="1"/>
  <c r="T924" i="8" s="1"/>
  <c r="T925" i="8" s="1"/>
  <c r="T926" i="8" s="1"/>
  <c r="T927" i="8" s="1"/>
  <c r="T928" i="8" s="1"/>
  <c r="T929" i="8" s="1"/>
  <c r="T930" i="8" s="1"/>
  <c r="T931" i="8" s="1"/>
  <c r="T932" i="8" s="1"/>
  <c r="T933" i="8" s="1"/>
  <c r="T934" i="8" s="1"/>
  <c r="T935" i="8" s="1"/>
  <c r="T936" i="8" s="1"/>
  <c r="T937" i="8" s="1"/>
  <c r="T938" i="8" s="1"/>
  <c r="T939" i="8" s="1"/>
  <c r="T940" i="8" s="1"/>
  <c r="T941" i="8" s="1"/>
  <c r="T942" i="8" s="1"/>
  <c r="T943" i="8" s="1"/>
  <c r="T944" i="8" s="1"/>
  <c r="T945" i="8" s="1"/>
  <c r="T946" i="8" s="1"/>
  <c r="T947" i="8" s="1"/>
  <c r="T948" i="8" s="1"/>
  <c r="T949" i="8" s="1"/>
  <c r="T950" i="8" s="1"/>
  <c r="T951" i="8" s="1"/>
  <c r="T952" i="8" s="1"/>
  <c r="T953" i="8" s="1"/>
  <c r="T954" i="8" s="1"/>
  <c r="T955" i="8" s="1"/>
  <c r="T956" i="8" s="1"/>
  <c r="T957" i="8" s="1"/>
  <c r="T958" i="8" s="1"/>
  <c r="T959" i="8" s="1"/>
  <c r="T960" i="8" s="1"/>
  <c r="T961" i="8" s="1"/>
  <c r="T962" i="8" s="1"/>
  <c r="T963" i="8" s="1"/>
  <c r="T964" i="8" s="1"/>
  <c r="T965" i="8" s="1"/>
  <c r="T966" i="8" s="1"/>
  <c r="T967" i="8" s="1"/>
  <c r="T968" i="8" s="1"/>
  <c r="T969" i="8" s="1"/>
  <c r="T970" i="8" s="1"/>
  <c r="T971" i="8" s="1"/>
  <c r="T972" i="8" s="1"/>
  <c r="T973" i="8" s="1"/>
  <c r="T974" i="8" s="1"/>
  <c r="T975" i="8" s="1"/>
  <c r="T976" i="8" s="1"/>
  <c r="T977" i="8" s="1"/>
  <c r="T978" i="8" s="1"/>
  <c r="T979" i="8" s="1"/>
  <c r="T980" i="8" s="1"/>
  <c r="T981" i="8" s="1"/>
  <c r="T982" i="8" s="1"/>
  <c r="T983" i="8" s="1"/>
  <c r="T984" i="8" s="1"/>
  <c r="T985" i="8" s="1"/>
  <c r="T986" i="8" s="1"/>
  <c r="T987" i="8" s="1"/>
  <c r="T988" i="8" s="1"/>
  <c r="T989" i="8" s="1"/>
  <c r="T990" i="8" s="1"/>
  <c r="T991" i="8" s="1"/>
  <c r="T992" i="8" s="1"/>
  <c r="T993" i="8" s="1"/>
  <c r="T994" i="8" s="1"/>
  <c r="T995" i="8" s="1"/>
  <c r="T996" i="8" s="1"/>
  <c r="T997" i="8" s="1"/>
  <c r="T998" i="8" s="1"/>
  <c r="T999" i="8" s="1"/>
  <c r="T1000" i="8" s="1"/>
  <c r="T1001" i="8" s="1"/>
  <c r="T1002" i="8" s="1"/>
  <c r="T1003" i="8" s="1"/>
  <c r="T1004" i="8" s="1"/>
  <c r="T1005" i="8" s="1"/>
  <c r="T1006" i="8" s="1"/>
  <c r="T1007" i="8" s="1"/>
  <c r="T1008" i="8" s="1"/>
  <c r="T1009" i="8" s="1"/>
  <c r="T1010" i="8" s="1"/>
  <c r="T1011" i="8" s="1"/>
  <c r="T1012" i="8" s="1"/>
  <c r="T1013" i="8" s="1"/>
  <c r="T1014" i="8" s="1"/>
  <c r="T1015" i="8" s="1"/>
  <c r="T1016" i="8" s="1"/>
  <c r="T1017" i="8" s="1"/>
  <c r="T1018" i="8" s="1"/>
  <c r="T1019" i="8" s="1"/>
  <c r="T1020" i="8" s="1"/>
  <c r="T1021" i="8" s="1"/>
  <c r="T1022" i="8" s="1"/>
  <c r="T1023" i="8" s="1"/>
  <c r="T1024" i="8" s="1"/>
  <c r="T1025" i="8" s="1"/>
  <c r="T1026" i="8" s="1"/>
  <c r="T1027" i="8" s="1"/>
  <c r="T1028" i="8" s="1"/>
  <c r="T1029" i="8" s="1"/>
  <c r="T1030" i="8" s="1"/>
  <c r="T1031" i="8" s="1"/>
  <c r="T1032" i="8" s="1"/>
  <c r="T1033" i="8" s="1"/>
  <c r="T1034" i="8" s="1"/>
  <c r="T1035" i="8" s="1"/>
  <c r="T1036" i="8" s="1"/>
  <c r="T1037" i="8" s="1"/>
  <c r="T1038" i="8" s="1"/>
  <c r="T1039" i="8" s="1"/>
  <c r="T1040" i="8" s="1"/>
  <c r="T1041" i="8" s="1"/>
  <c r="T1042" i="8" s="1"/>
  <c r="T1043" i="8" s="1"/>
  <c r="T1044" i="8" s="1"/>
  <c r="T1045" i="8" s="1"/>
  <c r="T1046" i="8" s="1"/>
  <c r="T1047" i="8" s="1"/>
  <c r="T1048" i="8" s="1"/>
  <c r="T1049" i="8" s="1"/>
  <c r="T1050" i="8" s="1"/>
  <c r="T1051" i="8" s="1"/>
  <c r="T1052" i="8" s="1"/>
  <c r="T1053" i="8" s="1"/>
  <c r="T1054" i="8" s="1"/>
  <c r="T1055" i="8" s="1"/>
  <c r="T1056" i="8" s="1"/>
  <c r="T1057" i="8" s="1"/>
  <c r="T1058" i="8" s="1"/>
  <c r="T1059" i="8" s="1"/>
  <c r="T1060" i="8" s="1"/>
  <c r="T1061" i="8" s="1"/>
  <c r="T1062" i="8" s="1"/>
  <c r="T1063" i="8" s="1"/>
  <c r="T1064" i="8" s="1"/>
  <c r="T1065" i="8" s="1"/>
  <c r="T1066" i="8" s="1"/>
  <c r="T1067" i="8" s="1"/>
  <c r="T1068" i="8" s="1"/>
  <c r="T1069" i="8" s="1"/>
  <c r="T1070" i="8" s="1"/>
  <c r="T1071" i="8" s="1"/>
  <c r="T1072" i="8" s="1"/>
  <c r="T1073" i="8" s="1"/>
  <c r="T1074" i="8" s="1"/>
  <c r="T1075" i="8" s="1"/>
  <c r="T1076" i="8" s="1"/>
  <c r="T1077" i="8" s="1"/>
  <c r="T1078" i="8" s="1"/>
  <c r="T1079" i="8" s="1"/>
  <c r="T1080" i="8" s="1"/>
  <c r="T1081" i="8" s="1"/>
  <c r="T1082" i="8" s="1"/>
  <c r="T1083" i="8" s="1"/>
  <c r="T1084" i="8" s="1"/>
  <c r="T1085" i="8" s="1"/>
  <c r="T1086" i="8" s="1"/>
  <c r="T1087" i="8" s="1"/>
  <c r="T1088" i="8" s="1"/>
  <c r="T1089" i="8" s="1"/>
  <c r="T1090" i="8" s="1"/>
  <c r="T1091" i="8" s="1"/>
  <c r="T1092" i="8" s="1"/>
  <c r="T1093" i="8" s="1"/>
  <c r="T1094" i="8" s="1"/>
  <c r="T1095" i="8" s="1"/>
  <c r="T1096" i="8" s="1"/>
  <c r="T1097" i="8" s="1"/>
  <c r="T1098" i="8" s="1"/>
  <c r="T1099" i="8" s="1"/>
  <c r="T1100" i="8" s="1"/>
  <c r="T1101" i="8" s="1"/>
  <c r="T1102" i="8" s="1"/>
  <c r="T1103" i="8" s="1"/>
  <c r="T1104" i="8" s="1"/>
  <c r="T1105" i="8" s="1"/>
  <c r="T1106" i="8" s="1"/>
  <c r="T1107" i="8" s="1"/>
  <c r="T1108" i="8" s="1"/>
  <c r="T1109" i="8" s="1"/>
  <c r="T1110" i="8" s="1"/>
  <c r="T1111" i="8" s="1"/>
  <c r="T1112" i="8" s="1"/>
  <c r="T1113" i="8" s="1"/>
  <c r="T1114" i="8" s="1"/>
  <c r="T1115" i="8" s="1"/>
  <c r="T1116" i="8" s="1"/>
  <c r="T1117" i="8" s="1"/>
  <c r="T1118" i="8" s="1"/>
  <c r="T1119" i="8" s="1"/>
  <c r="T1120" i="8" s="1"/>
  <c r="T1121" i="8" s="1"/>
  <c r="T1122" i="8" s="1"/>
  <c r="T1123" i="8" s="1"/>
  <c r="T1124" i="8" s="1"/>
  <c r="T1125" i="8" s="1"/>
  <c r="T1126" i="8" s="1"/>
  <c r="T1127" i="8" s="1"/>
  <c r="T1128" i="8" s="1"/>
  <c r="T1129" i="8" s="1"/>
  <c r="T1130" i="8" s="1"/>
  <c r="T1131" i="8" s="1"/>
  <c r="T1132" i="8" s="1"/>
  <c r="T1133" i="8" s="1"/>
  <c r="T1134" i="8" s="1"/>
  <c r="T1135" i="8" s="1"/>
  <c r="T1136" i="8" s="1"/>
  <c r="T1137" i="8" s="1"/>
  <c r="T1138" i="8" s="1"/>
  <c r="T1139" i="8" s="1"/>
  <c r="T1140" i="8" s="1"/>
  <c r="T1141" i="8" s="1"/>
  <c r="T1142" i="8" s="1"/>
  <c r="T1143" i="8" s="1"/>
  <c r="T1144" i="8" s="1"/>
  <c r="T1145" i="8" s="1"/>
  <c r="T1146" i="8" s="1"/>
  <c r="T1147" i="8" s="1"/>
  <c r="T1148" i="8" s="1"/>
  <c r="T1149" i="8" s="1"/>
  <c r="T1150" i="8" s="1"/>
  <c r="T1151" i="8" s="1"/>
  <c r="T1152" i="8" s="1"/>
  <c r="T1153" i="8" s="1"/>
  <c r="T1154" i="8" s="1"/>
  <c r="T1155" i="8" s="1"/>
  <c r="T1156" i="8" s="1"/>
  <c r="T1157" i="8" s="1"/>
  <c r="T1158" i="8" s="1"/>
  <c r="T1159" i="8" s="1"/>
  <c r="T1160" i="8" s="1"/>
  <c r="T1161" i="8" s="1"/>
  <c r="T1162" i="8" s="1"/>
  <c r="T1163" i="8" s="1"/>
  <c r="T1164" i="8" s="1"/>
  <c r="T1165" i="8" s="1"/>
  <c r="T1166" i="8" s="1"/>
  <c r="T1167" i="8" s="1"/>
  <c r="T1168" i="8" s="1"/>
  <c r="T1169" i="8" s="1"/>
  <c r="T1170" i="8" s="1"/>
  <c r="T1171" i="8" s="1"/>
  <c r="T1172" i="8" s="1"/>
  <c r="T1173" i="8" s="1"/>
  <c r="T1174" i="8" s="1"/>
  <c r="T1175" i="8" s="1"/>
  <c r="T1176" i="8" s="1"/>
  <c r="T1177" i="8" s="1"/>
  <c r="T1178" i="8" s="1"/>
  <c r="T1179" i="8" s="1"/>
  <c r="T1180" i="8" s="1"/>
  <c r="T1181" i="8" s="1"/>
  <c r="T1182" i="8" s="1"/>
  <c r="T1183" i="8" s="1"/>
  <c r="T1184" i="8" s="1"/>
  <c r="T1185" i="8" s="1"/>
  <c r="T1186" i="8" s="1"/>
  <c r="T1187" i="8" s="1"/>
  <c r="T1188" i="8" s="1"/>
  <c r="T1189" i="8" s="1"/>
  <c r="T1190" i="8" s="1"/>
  <c r="T1191" i="8" s="1"/>
  <c r="T1192" i="8" s="1"/>
  <c r="T1193" i="8" s="1"/>
  <c r="T1194" i="8" s="1"/>
  <c r="T1195" i="8" s="1"/>
  <c r="T1196" i="8" s="1"/>
  <c r="T1197" i="8" s="1"/>
  <c r="T1198" i="8" s="1"/>
  <c r="T1199" i="8" s="1"/>
  <c r="T1200" i="8" s="1"/>
  <c r="T1201" i="8" s="1"/>
  <c r="T1202" i="8" s="1"/>
  <c r="T1203" i="8" s="1"/>
  <c r="T1204" i="8" s="1"/>
  <c r="T1205" i="8" s="1"/>
  <c r="T1206" i="8" s="1"/>
  <c r="T1207" i="8" s="1"/>
  <c r="T1208" i="8" s="1"/>
  <c r="T1209" i="8" s="1"/>
  <c r="T1210" i="8" s="1"/>
  <c r="T1211" i="8" s="1"/>
  <c r="T1212" i="8" s="1"/>
  <c r="T1213" i="8" s="1"/>
  <c r="T1214" i="8" s="1"/>
  <c r="T1215" i="8" s="1"/>
  <c r="T1216" i="8" s="1"/>
  <c r="T1217" i="8" s="1"/>
  <c r="T1218" i="8" s="1"/>
  <c r="T1219" i="8" s="1"/>
  <c r="T1220" i="8" s="1"/>
  <c r="T1221" i="8" s="1"/>
  <c r="T1222" i="8" s="1"/>
  <c r="T1223" i="8" s="1"/>
  <c r="T1224" i="8" s="1"/>
  <c r="T1225" i="8" s="1"/>
  <c r="T1226" i="8" s="1"/>
  <c r="T1227" i="8" s="1"/>
  <c r="T1228" i="8" s="1"/>
  <c r="T1229" i="8" s="1"/>
  <c r="T1230" i="8" s="1"/>
  <c r="T1231" i="8" s="1"/>
  <c r="T1232" i="8" s="1"/>
  <c r="T1233" i="8" s="1"/>
  <c r="T1234" i="8" s="1"/>
  <c r="T1235" i="8" s="1"/>
  <c r="T1236" i="8" s="1"/>
  <c r="T1237" i="8" s="1"/>
  <c r="T1238" i="8" s="1"/>
  <c r="T1239" i="8" s="1"/>
  <c r="T1240" i="8" s="1"/>
  <c r="T1241" i="8" s="1"/>
  <c r="T1242" i="8" s="1"/>
  <c r="T1243" i="8" s="1"/>
  <c r="T1244" i="8" s="1"/>
  <c r="T1245" i="8" s="1"/>
  <c r="T1246" i="8" s="1"/>
  <c r="T1247" i="8" s="1"/>
  <c r="T1248" i="8" s="1"/>
  <c r="T1249" i="8" s="1"/>
  <c r="T1250" i="8" s="1"/>
  <c r="T1251" i="8" s="1"/>
  <c r="T1252" i="8" s="1"/>
  <c r="T1253" i="8" s="1"/>
  <c r="T1254" i="8" s="1"/>
  <c r="T1255" i="8" s="1"/>
  <c r="T1256" i="8" s="1"/>
  <c r="T1257" i="8" s="1"/>
  <c r="T1258" i="8" s="1"/>
  <c r="T1259" i="8" s="1"/>
  <c r="T1260" i="8" s="1"/>
  <c r="T1261" i="8" s="1"/>
  <c r="T1262" i="8" s="1"/>
  <c r="T1263" i="8" s="1"/>
  <c r="T1264" i="8" s="1"/>
  <c r="T1265" i="8" s="1"/>
  <c r="T1266" i="8" s="1"/>
  <c r="T1267" i="8" s="1"/>
  <c r="T1268" i="8" s="1"/>
  <c r="T1269" i="8" s="1"/>
  <c r="T1270" i="8" s="1"/>
  <c r="T1271" i="8" s="1"/>
  <c r="T1272" i="8" s="1"/>
  <c r="T1273" i="8" s="1"/>
  <c r="T1274" i="8" s="1"/>
  <c r="T1275" i="8" s="1"/>
  <c r="T1276" i="8" s="1"/>
  <c r="T1277" i="8" s="1"/>
  <c r="T1278" i="8" s="1"/>
  <c r="T1279" i="8" s="1"/>
  <c r="T1280" i="8" s="1"/>
  <c r="T1281" i="8" s="1"/>
  <c r="T1282" i="8" s="1"/>
  <c r="T1283" i="8" s="1"/>
  <c r="T1284" i="8" s="1"/>
  <c r="T1285" i="8" s="1"/>
  <c r="T1286" i="8" s="1"/>
  <c r="T1287" i="8" s="1"/>
  <c r="T1288" i="8" s="1"/>
  <c r="T1289" i="8" s="1"/>
  <c r="T1290" i="8" s="1"/>
  <c r="T1291" i="8" s="1"/>
  <c r="T1292" i="8" s="1"/>
  <c r="T1293" i="8" s="1"/>
  <c r="T1294" i="8" s="1"/>
  <c r="T1295" i="8" s="1"/>
  <c r="T1296" i="8" s="1"/>
  <c r="T1297" i="8" s="1"/>
  <c r="T1298" i="8" s="1"/>
  <c r="T1299" i="8" s="1"/>
  <c r="T1300" i="8" s="1"/>
  <c r="T1301" i="8" s="1"/>
  <c r="T1302" i="8" s="1"/>
  <c r="T1303" i="8" s="1"/>
  <c r="T1304" i="8" s="1"/>
  <c r="T1305" i="8" s="1"/>
  <c r="T1306" i="8" s="1"/>
  <c r="T1307" i="8" s="1"/>
  <c r="T1308" i="8" s="1"/>
  <c r="T1309" i="8" s="1"/>
  <c r="T1310" i="8" s="1"/>
  <c r="T1311" i="8" s="1"/>
  <c r="T1312" i="8" s="1"/>
  <c r="T1313" i="8" s="1"/>
  <c r="T1314" i="8" s="1"/>
  <c r="T1315" i="8" s="1"/>
  <c r="T1316" i="8" s="1"/>
  <c r="T1317" i="8" s="1"/>
  <c r="T1318" i="8" s="1"/>
  <c r="T1319" i="8" s="1"/>
  <c r="T1320" i="8" s="1"/>
  <c r="T1321" i="8" s="1"/>
  <c r="T1322" i="8" s="1"/>
  <c r="T1323" i="8" s="1"/>
  <c r="T1324" i="8" s="1"/>
  <c r="T1325" i="8" s="1"/>
  <c r="T1326" i="8" s="1"/>
  <c r="T1327" i="8" s="1"/>
  <c r="T1328" i="8" s="1"/>
  <c r="T1329" i="8" s="1"/>
  <c r="T1330" i="8" s="1"/>
  <c r="T1331" i="8" s="1"/>
  <c r="T1332" i="8" s="1"/>
  <c r="T1333" i="8" s="1"/>
  <c r="T1334" i="8" s="1"/>
  <c r="T1335" i="8" s="1"/>
  <c r="T1336" i="8" s="1"/>
  <c r="T1337" i="8" s="1"/>
  <c r="T1338" i="8" s="1"/>
  <c r="T1339" i="8" s="1"/>
  <c r="T1340" i="8" s="1"/>
  <c r="T1341" i="8" s="1"/>
  <c r="T1342" i="8" s="1"/>
  <c r="T1343" i="8" s="1"/>
  <c r="T1344" i="8" s="1"/>
  <c r="T1345" i="8" s="1"/>
  <c r="T1346" i="8" s="1"/>
  <c r="T1347" i="8" s="1"/>
  <c r="T1348" i="8" s="1"/>
  <c r="T1349" i="8" s="1"/>
  <c r="T1350" i="8" s="1"/>
  <c r="T1351" i="8" s="1"/>
  <c r="T1352" i="8" s="1"/>
  <c r="T1353" i="8" s="1"/>
  <c r="T1354" i="8" s="1"/>
  <c r="T1355" i="8" s="1"/>
  <c r="T1356" i="8" s="1"/>
  <c r="T1357" i="8" s="1"/>
  <c r="T1358" i="8" s="1"/>
  <c r="T1359" i="8" s="1"/>
  <c r="T1360" i="8" s="1"/>
  <c r="T1361" i="8" s="1"/>
  <c r="T1362" i="8" s="1"/>
  <c r="T1363" i="8" s="1"/>
  <c r="T1364" i="8" s="1"/>
  <c r="T1365" i="8" s="1"/>
  <c r="T1366" i="8" s="1"/>
  <c r="T1367" i="8" s="1"/>
  <c r="T1368" i="8" s="1"/>
  <c r="T1369" i="8" s="1"/>
  <c r="T1370" i="8" s="1"/>
  <c r="T1371" i="8" s="1"/>
  <c r="T1372" i="8" s="1"/>
  <c r="T1373" i="8" s="1"/>
  <c r="T1374" i="8" s="1"/>
  <c r="T1375" i="8" s="1"/>
  <c r="T1376" i="8" s="1"/>
  <c r="T1377" i="8" s="1"/>
  <c r="T1378" i="8" s="1"/>
  <c r="T1379" i="8" s="1"/>
  <c r="T1380" i="8" s="1"/>
  <c r="T1381" i="8" s="1"/>
  <c r="T1382" i="8" s="1"/>
  <c r="T1383" i="8" s="1"/>
  <c r="T1384" i="8" s="1"/>
  <c r="T1385" i="8" s="1"/>
  <c r="T1386" i="8" s="1"/>
  <c r="T1387" i="8" s="1"/>
  <c r="T1388" i="8" s="1"/>
  <c r="T1389" i="8" s="1"/>
  <c r="T1390" i="8" s="1"/>
  <c r="T1391" i="8" s="1"/>
  <c r="T1392" i="8" s="1"/>
  <c r="T1393" i="8" s="1"/>
  <c r="T1394" i="8" s="1"/>
  <c r="T1395" i="8" s="1"/>
  <c r="T1396" i="8" s="1"/>
  <c r="T1397" i="8" s="1"/>
  <c r="T1398" i="8" s="1"/>
  <c r="T1399" i="8" s="1"/>
  <c r="T1400" i="8" s="1"/>
  <c r="T1401" i="8" s="1"/>
  <c r="T1402" i="8" s="1"/>
  <c r="T1403" i="8" s="1"/>
  <c r="T1404" i="8" s="1"/>
  <c r="T1405" i="8" s="1"/>
  <c r="T1406" i="8" s="1"/>
  <c r="T1407" i="8" s="1"/>
  <c r="T1408" i="8" s="1"/>
  <c r="T1409" i="8" s="1"/>
  <c r="T1410" i="8" s="1"/>
  <c r="T1411" i="8" s="1"/>
  <c r="T1412" i="8" s="1"/>
  <c r="T1413" i="8" s="1"/>
  <c r="T1414" i="8" s="1"/>
  <c r="T1415" i="8" s="1"/>
  <c r="T1416" i="8" s="1"/>
  <c r="T1417" i="8" s="1"/>
  <c r="T1418" i="8" s="1"/>
  <c r="T1419" i="8" s="1"/>
  <c r="T1420" i="8" s="1"/>
  <c r="T1421" i="8" s="1"/>
  <c r="T1422" i="8" s="1"/>
  <c r="T1423" i="8" s="1"/>
  <c r="T1424" i="8" s="1"/>
  <c r="T1425" i="8" s="1"/>
  <c r="T1426" i="8" s="1"/>
  <c r="T1427" i="8" s="1"/>
  <c r="T1428" i="8" s="1"/>
  <c r="T1429" i="8" s="1"/>
  <c r="T1430" i="8" s="1"/>
  <c r="T1431" i="8" s="1"/>
  <c r="T1432" i="8" s="1"/>
  <c r="T1433" i="8" s="1"/>
  <c r="T1434" i="8" s="1"/>
  <c r="T1435" i="8" s="1"/>
  <c r="T1436" i="8" s="1"/>
  <c r="T1437" i="8" s="1"/>
  <c r="T1438" i="8" s="1"/>
  <c r="T1439" i="8" s="1"/>
  <c r="T1440" i="8" s="1"/>
  <c r="T1441" i="8" s="1"/>
  <c r="T1442" i="8" s="1"/>
  <c r="T1443" i="8" s="1"/>
  <c r="T1444" i="8" s="1"/>
  <c r="T1445" i="8" s="1"/>
  <c r="T1446" i="8" s="1"/>
  <c r="T1447" i="8" s="1"/>
  <c r="T1448" i="8" s="1"/>
  <c r="T1449" i="8" s="1"/>
  <c r="T1450" i="8" s="1"/>
  <c r="T1451" i="8" s="1"/>
  <c r="T1452" i="8" s="1"/>
  <c r="T1453" i="8" s="1"/>
  <c r="T1454" i="8" s="1"/>
  <c r="T1455" i="8" s="1"/>
  <c r="T1456" i="8" s="1"/>
  <c r="T1457" i="8" s="1"/>
  <c r="T1458" i="8" s="1"/>
  <c r="T1459" i="8" s="1"/>
  <c r="T1460" i="8" s="1"/>
  <c r="T1461" i="8" s="1"/>
  <c r="T1462" i="8" s="1"/>
  <c r="T1463" i="8" s="1"/>
  <c r="T1464" i="8" s="1"/>
  <c r="T1465" i="8" s="1"/>
  <c r="T1466" i="8" s="1"/>
  <c r="T1467" i="8" s="1"/>
  <c r="T1468" i="8" s="1"/>
  <c r="T1469" i="8" s="1"/>
  <c r="T1470" i="8" s="1"/>
  <c r="T1471" i="8" s="1"/>
  <c r="T1472" i="8" s="1"/>
  <c r="T1473" i="8" s="1"/>
  <c r="T1474" i="8" s="1"/>
  <c r="T1475" i="8" s="1"/>
  <c r="T1476" i="8" s="1"/>
  <c r="T1477" i="8" s="1"/>
  <c r="T1478" i="8" s="1"/>
  <c r="T1479" i="8" s="1"/>
  <c r="T1480" i="8" s="1"/>
  <c r="T1481" i="8" s="1"/>
  <c r="T1482" i="8" s="1"/>
  <c r="T1483" i="8" s="1"/>
  <c r="T1484" i="8" s="1"/>
  <c r="T1485" i="8" s="1"/>
  <c r="T1486" i="8" s="1"/>
  <c r="T1487" i="8" s="1"/>
  <c r="T1488" i="8" s="1"/>
  <c r="T1489" i="8" s="1"/>
  <c r="T1490" i="8" s="1"/>
  <c r="T1491" i="8" s="1"/>
  <c r="T1492" i="8" s="1"/>
  <c r="T1493" i="8" s="1"/>
  <c r="T1494" i="8" s="1"/>
  <c r="T1495" i="8" s="1"/>
  <c r="T1496" i="8" s="1"/>
  <c r="T1497" i="8" s="1"/>
  <c r="T1498" i="8" s="1"/>
  <c r="T1499" i="8" s="1"/>
  <c r="T1500" i="8" s="1"/>
  <c r="T1501" i="8" s="1"/>
  <c r="T1502" i="8" s="1"/>
  <c r="T1503" i="8" s="1"/>
  <c r="T1504" i="8" s="1"/>
  <c r="T1505" i="8" s="1"/>
  <c r="T1506" i="8" s="1"/>
  <c r="T1507" i="8" s="1"/>
  <c r="T1508" i="8" s="1"/>
  <c r="T1509" i="8" s="1"/>
  <c r="T1510" i="8" s="1"/>
  <c r="T1511" i="8" s="1"/>
  <c r="T1512" i="8" s="1"/>
  <c r="T1513" i="8" s="1"/>
  <c r="T1514" i="8" s="1"/>
  <c r="T1515" i="8" s="1"/>
  <c r="T1516" i="8" s="1"/>
  <c r="T1517" i="8" s="1"/>
  <c r="T1518" i="8" s="1"/>
  <c r="T1519" i="8" s="1"/>
  <c r="T1520" i="8" s="1"/>
  <c r="T1521" i="8" s="1"/>
  <c r="T1522" i="8" s="1"/>
  <c r="T1523" i="8" s="1"/>
  <c r="T1524" i="8" s="1"/>
  <c r="T1525" i="8" s="1"/>
  <c r="T1526" i="8" s="1"/>
  <c r="T1527" i="8" s="1"/>
  <c r="T1528" i="8" s="1"/>
  <c r="T1529" i="8" s="1"/>
  <c r="T1530" i="8" s="1"/>
  <c r="T1531" i="8" s="1"/>
  <c r="T1532" i="8" s="1"/>
  <c r="T1533" i="8" s="1"/>
  <c r="T1534" i="8" s="1"/>
  <c r="T1535" i="8" s="1"/>
  <c r="T1536" i="8" s="1"/>
  <c r="T1537" i="8" s="1"/>
  <c r="T1538" i="8" s="1"/>
  <c r="T1539" i="8" s="1"/>
  <c r="T1540" i="8" s="1"/>
  <c r="T1541" i="8" s="1"/>
  <c r="T1542" i="8" s="1"/>
  <c r="T1543" i="8" s="1"/>
  <c r="T1544" i="8" s="1"/>
  <c r="T1545" i="8" s="1"/>
  <c r="T1546" i="8" s="1"/>
  <c r="T1547" i="8" s="1"/>
  <c r="T1548" i="8" s="1"/>
  <c r="T1549" i="8" s="1"/>
  <c r="T1550" i="8" s="1"/>
  <c r="T1551" i="8" s="1"/>
  <c r="T1552" i="8" s="1"/>
  <c r="T1553" i="8" s="1"/>
  <c r="T1554" i="8" s="1"/>
  <c r="T1555" i="8" s="1"/>
  <c r="T1556" i="8" s="1"/>
  <c r="T1557" i="8" s="1"/>
  <c r="T1558" i="8" s="1"/>
  <c r="T1559" i="8" s="1"/>
  <c r="T1560" i="8" s="1"/>
  <c r="T1561" i="8" s="1"/>
  <c r="T1562" i="8" s="1"/>
  <c r="T1563" i="8" s="1"/>
  <c r="T1564" i="8" s="1"/>
  <c r="T1565" i="8" s="1"/>
  <c r="T1566" i="8" s="1"/>
  <c r="T1567" i="8" s="1"/>
  <c r="T1568" i="8" s="1"/>
  <c r="T1569" i="8" s="1"/>
  <c r="T1570" i="8" s="1"/>
  <c r="T1571" i="8" s="1"/>
  <c r="T1572" i="8" s="1"/>
  <c r="T1573" i="8" s="1"/>
  <c r="T1574" i="8" s="1"/>
  <c r="T1575" i="8" s="1"/>
  <c r="T1576" i="8" s="1"/>
  <c r="T1577" i="8" s="1"/>
  <c r="T1578" i="8" s="1"/>
  <c r="T1579" i="8" s="1"/>
  <c r="T1580" i="8" s="1"/>
  <c r="T1581" i="8" s="1"/>
  <c r="T1582" i="8" s="1"/>
  <c r="T1583" i="8" s="1"/>
  <c r="T1584" i="8" s="1"/>
  <c r="T1585" i="8" s="1"/>
  <c r="T1586" i="8" s="1"/>
  <c r="T1587" i="8" s="1"/>
  <c r="T1588" i="8" s="1"/>
  <c r="T1589" i="8" s="1"/>
  <c r="T1590" i="8" s="1"/>
  <c r="T1591" i="8" s="1"/>
  <c r="T1592" i="8" s="1"/>
  <c r="T1593" i="8" s="1"/>
  <c r="T1594" i="8" s="1"/>
  <c r="T1595" i="8" s="1"/>
  <c r="T1596" i="8" s="1"/>
  <c r="T1597" i="8" s="1"/>
  <c r="T1598" i="8" s="1"/>
  <c r="T1599" i="8" s="1"/>
  <c r="T1600" i="8" s="1"/>
  <c r="T1601" i="8" s="1"/>
  <c r="T1602" i="8" s="1"/>
  <c r="T1603" i="8" s="1"/>
  <c r="T1604" i="8" s="1"/>
  <c r="T1605" i="8" s="1"/>
  <c r="T1606" i="8" s="1"/>
  <c r="T1607" i="8" s="1"/>
  <c r="T1608" i="8" s="1"/>
  <c r="T1609" i="8" s="1"/>
  <c r="T1610" i="8" s="1"/>
  <c r="T1611" i="8" s="1"/>
  <c r="T1612" i="8" s="1"/>
  <c r="T1613" i="8" s="1"/>
  <c r="T1614" i="8" s="1"/>
  <c r="T1615" i="8" s="1"/>
  <c r="T1616" i="8" s="1"/>
  <c r="T1617" i="8" s="1"/>
  <c r="T1618" i="8" s="1"/>
  <c r="T1619" i="8" s="1"/>
  <c r="T1620" i="8" s="1"/>
  <c r="T1621" i="8" s="1"/>
  <c r="T1622" i="8" s="1"/>
  <c r="T1623" i="8" s="1"/>
  <c r="T1624" i="8" s="1"/>
  <c r="T1625" i="8" s="1"/>
  <c r="T1626" i="8" s="1"/>
  <c r="T1627" i="8" s="1"/>
  <c r="T1628" i="8" s="1"/>
  <c r="T1629" i="8" s="1"/>
  <c r="T1630" i="8" s="1"/>
  <c r="T1631" i="8" s="1"/>
  <c r="T1632" i="8" s="1"/>
  <c r="T1633" i="8" s="1"/>
  <c r="T1634" i="8" s="1"/>
  <c r="T1635" i="8" s="1"/>
  <c r="T1636" i="8" s="1"/>
  <c r="T1637" i="8" s="1"/>
  <c r="T1638" i="8" s="1"/>
  <c r="T1639" i="8" s="1"/>
  <c r="T1640" i="8" s="1"/>
  <c r="T1641" i="8" s="1"/>
  <c r="T1642" i="8" s="1"/>
  <c r="T1643" i="8" s="1"/>
  <c r="T1644" i="8" s="1"/>
  <c r="T1645" i="8" s="1"/>
  <c r="N46" i="8"/>
  <c r="B46" i="8"/>
  <c r="O46" i="8"/>
  <c r="N50" i="8"/>
  <c r="B50" i="8"/>
  <c r="O50" i="8"/>
  <c r="N54" i="8"/>
  <c r="B54" i="8"/>
  <c r="O54" i="8"/>
  <c r="N58" i="8"/>
  <c r="B58" i="8"/>
  <c r="O58" i="8"/>
  <c r="N62" i="8"/>
  <c r="B62" i="8"/>
  <c r="O62" i="8"/>
  <c r="N66" i="8"/>
  <c r="B66" i="8"/>
  <c r="O66" i="8"/>
  <c r="N70" i="8"/>
  <c r="B70" i="8"/>
  <c r="O70" i="8"/>
  <c r="N74" i="8"/>
  <c r="B74" i="8"/>
  <c r="O74" i="8"/>
  <c r="N78" i="8"/>
  <c r="B78" i="8"/>
  <c r="O78" i="8"/>
  <c r="N82" i="8"/>
  <c r="B82" i="8"/>
  <c r="O82" i="8"/>
  <c r="N86" i="8"/>
  <c r="B86" i="8"/>
  <c r="O86" i="8"/>
  <c r="N90" i="8"/>
  <c r="B90" i="8"/>
  <c r="O90" i="8"/>
  <c r="N94" i="8"/>
  <c r="B94" i="8"/>
  <c r="O94" i="8"/>
  <c r="N68" i="8"/>
  <c r="B68" i="8"/>
  <c r="N88" i="8"/>
  <c r="B88" i="8"/>
  <c r="O88" i="8"/>
  <c r="M93" i="8"/>
  <c r="A4" i="1"/>
  <c r="E4" i="1" s="1"/>
  <c r="A356" i="1"/>
  <c r="A355" i="1"/>
  <c r="E355" i="1" s="1"/>
  <c r="A354" i="1"/>
  <c r="E354" i="1" s="1"/>
  <c r="A353" i="1"/>
  <c r="E353" i="1" s="1"/>
  <c r="A352" i="1"/>
  <c r="E352" i="1" s="1"/>
  <c r="A351" i="1"/>
  <c r="E351" i="1" s="1"/>
  <c r="A350" i="1"/>
  <c r="E350" i="1" s="1"/>
  <c r="A349" i="1"/>
  <c r="E349" i="1" s="1"/>
  <c r="A348" i="1"/>
  <c r="E348" i="1" s="1"/>
  <c r="A347" i="1"/>
  <c r="E347" i="1" s="1"/>
  <c r="A346" i="1"/>
  <c r="E346" i="1" s="1"/>
  <c r="A345" i="1"/>
  <c r="E345" i="1" s="1"/>
  <c r="A344" i="1"/>
  <c r="E344" i="1" s="1"/>
  <c r="A343" i="1"/>
  <c r="E343" i="1" s="1"/>
  <c r="A342" i="1"/>
  <c r="E342" i="1" s="1"/>
  <c r="A341" i="1"/>
  <c r="E341" i="1" s="1"/>
  <c r="A340" i="1"/>
  <c r="E340" i="1" s="1"/>
  <c r="A339" i="1"/>
  <c r="E339" i="1" s="1"/>
  <c r="A338" i="1"/>
  <c r="E338" i="1" s="1"/>
  <c r="A337" i="1"/>
  <c r="E337" i="1" s="1"/>
  <c r="A336" i="1"/>
  <c r="E336" i="1" s="1"/>
  <c r="A335" i="1"/>
  <c r="E335" i="1" s="1"/>
  <c r="A334" i="1"/>
  <c r="E334" i="1" s="1"/>
  <c r="A333" i="1"/>
  <c r="E333" i="1" s="1"/>
  <c r="A332" i="1"/>
  <c r="E332" i="1" s="1"/>
  <c r="A331" i="1"/>
  <c r="E331" i="1" s="1"/>
  <c r="A330" i="1"/>
  <c r="E330" i="1" s="1"/>
  <c r="A329" i="1"/>
  <c r="E329" i="1" s="1"/>
  <c r="A328" i="1"/>
  <c r="E328" i="1" s="1"/>
  <c r="A327" i="1"/>
  <c r="E327" i="1" s="1"/>
  <c r="A326" i="1"/>
  <c r="E326" i="1" s="1"/>
  <c r="A325" i="1"/>
  <c r="E325" i="1" s="1"/>
  <c r="A324" i="1"/>
  <c r="E324" i="1" s="1"/>
  <c r="A323" i="1"/>
  <c r="E323" i="1" s="1"/>
  <c r="A322" i="1"/>
  <c r="E322" i="1" s="1"/>
  <c r="A321" i="1"/>
  <c r="E321" i="1" s="1"/>
  <c r="A320" i="1"/>
  <c r="E320" i="1" s="1"/>
  <c r="A319" i="1"/>
  <c r="E319" i="1" s="1"/>
  <c r="A318" i="1"/>
  <c r="E318" i="1" s="1"/>
  <c r="A317" i="1"/>
  <c r="E317" i="1" s="1"/>
  <c r="A316" i="1"/>
  <c r="E316" i="1" s="1"/>
  <c r="A315" i="1"/>
  <c r="E315" i="1" s="1"/>
  <c r="A314" i="1"/>
  <c r="E314" i="1" s="1"/>
  <c r="A313" i="1"/>
  <c r="E313" i="1" s="1"/>
  <c r="A312" i="1"/>
  <c r="E312" i="1" s="1"/>
  <c r="A311" i="1"/>
  <c r="E311" i="1" s="1"/>
  <c r="A310" i="1"/>
  <c r="E310" i="1" s="1"/>
  <c r="A309" i="1"/>
  <c r="E309" i="1" s="1"/>
  <c r="A308" i="1"/>
  <c r="E308" i="1" s="1"/>
  <c r="A307" i="1"/>
  <c r="E307" i="1" s="1"/>
  <c r="A306" i="1"/>
  <c r="E306" i="1" s="1"/>
  <c r="A305" i="1"/>
  <c r="E305" i="1" s="1"/>
  <c r="A304" i="1"/>
  <c r="E304" i="1" s="1"/>
  <c r="A303" i="1"/>
  <c r="E303" i="1" s="1"/>
  <c r="A302" i="1"/>
  <c r="E302" i="1" s="1"/>
  <c r="A301" i="1"/>
  <c r="E301" i="1" s="1"/>
  <c r="A300" i="1"/>
  <c r="E300" i="1" s="1"/>
  <c r="A299" i="1"/>
  <c r="E299" i="1" s="1"/>
  <c r="A298" i="1"/>
  <c r="E298" i="1" s="1"/>
  <c r="A297" i="1"/>
  <c r="E297" i="1" s="1"/>
  <c r="A296" i="1"/>
  <c r="E296" i="1" s="1"/>
  <c r="A295" i="1"/>
  <c r="E295" i="1" s="1"/>
  <c r="A294" i="1"/>
  <c r="E294" i="1" s="1"/>
  <c r="A293" i="1"/>
  <c r="E293" i="1" s="1"/>
  <c r="A292" i="1"/>
  <c r="E292" i="1" s="1"/>
  <c r="A291" i="1"/>
  <c r="E291" i="1" s="1"/>
  <c r="A290" i="1"/>
  <c r="E290" i="1" s="1"/>
  <c r="A289" i="1"/>
  <c r="E289" i="1" s="1"/>
  <c r="A288" i="1"/>
  <c r="E288" i="1" s="1"/>
  <c r="A287" i="1"/>
  <c r="E287" i="1" s="1"/>
  <c r="A286" i="1"/>
  <c r="E286" i="1" s="1"/>
  <c r="A285" i="1"/>
  <c r="E285" i="1" s="1"/>
  <c r="A284" i="1"/>
  <c r="E284" i="1" s="1"/>
  <c r="A283" i="1"/>
  <c r="E283" i="1" s="1"/>
  <c r="A282" i="1"/>
  <c r="E282" i="1" s="1"/>
  <c r="A281" i="1"/>
  <c r="E281" i="1" s="1"/>
  <c r="A280" i="1"/>
  <c r="E280" i="1" s="1"/>
  <c r="A279" i="1"/>
  <c r="E279" i="1" s="1"/>
  <c r="A278" i="1"/>
  <c r="E278" i="1" s="1"/>
  <c r="A277" i="1"/>
  <c r="E277" i="1" s="1"/>
  <c r="A276" i="1"/>
  <c r="E276" i="1" s="1"/>
  <c r="A275" i="1"/>
  <c r="E275" i="1" s="1"/>
  <c r="A274" i="1"/>
  <c r="E274" i="1" s="1"/>
  <c r="A273" i="1"/>
  <c r="E273" i="1" s="1"/>
  <c r="A272" i="1"/>
  <c r="E272" i="1" s="1"/>
  <c r="A271" i="1"/>
  <c r="E271" i="1" s="1"/>
  <c r="A270" i="1"/>
  <c r="E270" i="1" s="1"/>
  <c r="A269" i="1"/>
  <c r="E269" i="1" s="1"/>
  <c r="A268" i="1"/>
  <c r="E268" i="1" s="1"/>
  <c r="A267" i="1"/>
  <c r="E267" i="1" s="1"/>
  <c r="A266" i="1"/>
  <c r="E266" i="1" s="1"/>
  <c r="A265" i="1"/>
  <c r="E265" i="1" s="1"/>
  <c r="A264" i="1"/>
  <c r="E264" i="1" s="1"/>
  <c r="A263" i="1"/>
  <c r="E263" i="1" s="1"/>
  <c r="A262" i="1"/>
  <c r="E262" i="1" s="1"/>
  <c r="A261" i="1"/>
  <c r="E261" i="1" s="1"/>
  <c r="A260" i="1"/>
  <c r="E260" i="1" s="1"/>
  <c r="A259" i="1"/>
  <c r="E259" i="1" s="1"/>
  <c r="A258" i="1"/>
  <c r="E258" i="1" s="1"/>
  <c r="A257" i="1"/>
  <c r="E257" i="1" s="1"/>
  <c r="A256" i="1"/>
  <c r="E256" i="1" s="1"/>
  <c r="A255" i="1"/>
  <c r="E255" i="1" s="1"/>
  <c r="A254" i="1"/>
  <c r="E254" i="1" s="1"/>
  <c r="A253" i="1"/>
  <c r="E253" i="1" s="1"/>
  <c r="A252" i="1"/>
  <c r="E252" i="1" s="1"/>
  <c r="A251" i="1"/>
  <c r="E251" i="1" s="1"/>
  <c r="A250" i="1"/>
  <c r="E250" i="1" s="1"/>
  <c r="A249" i="1"/>
  <c r="E249" i="1" s="1"/>
  <c r="A248" i="1"/>
  <c r="E248" i="1" s="1"/>
  <c r="A247" i="1"/>
  <c r="E247" i="1" s="1"/>
  <c r="A246" i="1"/>
  <c r="E246" i="1" s="1"/>
  <c r="A245" i="1"/>
  <c r="E245" i="1" s="1"/>
  <c r="A244" i="1"/>
  <c r="E244" i="1" s="1"/>
  <c r="A243" i="1"/>
  <c r="E243" i="1" s="1"/>
  <c r="A242" i="1"/>
  <c r="E242" i="1" s="1"/>
  <c r="A241" i="1"/>
  <c r="E241" i="1" s="1"/>
  <c r="A240" i="1"/>
  <c r="E240" i="1" s="1"/>
  <c r="A239" i="1"/>
  <c r="E239" i="1" s="1"/>
  <c r="A238" i="1"/>
  <c r="E238" i="1" s="1"/>
  <c r="A237" i="1"/>
  <c r="E237" i="1" s="1"/>
  <c r="A236" i="1"/>
  <c r="E236" i="1" s="1"/>
  <c r="A235" i="1"/>
  <c r="E235" i="1" s="1"/>
  <c r="A234" i="1"/>
  <c r="E234" i="1" s="1"/>
  <c r="A233" i="1"/>
  <c r="E233" i="1" s="1"/>
  <c r="A232" i="1"/>
  <c r="E232" i="1" s="1"/>
  <c r="A231" i="1"/>
  <c r="E231" i="1" s="1"/>
  <c r="A230" i="1"/>
  <c r="E230" i="1" s="1"/>
  <c r="A229" i="1"/>
  <c r="E229" i="1" s="1"/>
  <c r="A228" i="1"/>
  <c r="E228" i="1" s="1"/>
  <c r="A227" i="1"/>
  <c r="E227" i="1" s="1"/>
  <c r="A226" i="1"/>
  <c r="E226" i="1" s="1"/>
  <c r="A225" i="1"/>
  <c r="E225" i="1" s="1"/>
  <c r="A224" i="1"/>
  <c r="E224" i="1" s="1"/>
  <c r="A223" i="1"/>
  <c r="E223" i="1" s="1"/>
  <c r="A222" i="1"/>
  <c r="E222" i="1" s="1"/>
  <c r="A221" i="1"/>
  <c r="E221" i="1" s="1"/>
  <c r="A220" i="1"/>
  <c r="E220" i="1" s="1"/>
  <c r="A219" i="1"/>
  <c r="E219" i="1" s="1"/>
  <c r="A218" i="1"/>
  <c r="E218" i="1" s="1"/>
  <c r="A217" i="1"/>
  <c r="E217" i="1" s="1"/>
  <c r="A216" i="1"/>
  <c r="E216" i="1" s="1"/>
  <c r="A215" i="1"/>
  <c r="E215" i="1" s="1"/>
  <c r="A214" i="1"/>
  <c r="E214" i="1" s="1"/>
  <c r="A213" i="1"/>
  <c r="E213" i="1" s="1"/>
  <c r="A212" i="1"/>
  <c r="E212" i="1" s="1"/>
  <c r="A211" i="1"/>
  <c r="E211" i="1" s="1"/>
  <c r="A210" i="1"/>
  <c r="E210" i="1" s="1"/>
  <c r="A209" i="1"/>
  <c r="E209" i="1" s="1"/>
  <c r="A208" i="1"/>
  <c r="E208" i="1" s="1"/>
  <c r="A207" i="1"/>
  <c r="E207" i="1" s="1"/>
  <c r="A206" i="1"/>
  <c r="E206" i="1" s="1"/>
  <c r="A205" i="1"/>
  <c r="E205" i="1" s="1"/>
  <c r="A204" i="1"/>
  <c r="E204" i="1" s="1"/>
  <c r="A203" i="1"/>
  <c r="E203" i="1" s="1"/>
  <c r="A202" i="1"/>
  <c r="E202" i="1" s="1"/>
  <c r="A201" i="1"/>
  <c r="E201" i="1" s="1"/>
  <c r="A200" i="1"/>
  <c r="E200" i="1" s="1"/>
  <c r="A199" i="1"/>
  <c r="E199" i="1" s="1"/>
  <c r="A198" i="1"/>
  <c r="E198" i="1" s="1"/>
  <c r="A197" i="1"/>
  <c r="E197" i="1" s="1"/>
  <c r="A196" i="1"/>
  <c r="E196" i="1" s="1"/>
  <c r="A195" i="1"/>
  <c r="E195" i="1" s="1"/>
  <c r="A194" i="1"/>
  <c r="E194" i="1" s="1"/>
  <c r="A193" i="1"/>
  <c r="E193" i="1" s="1"/>
  <c r="A192" i="1"/>
  <c r="E192" i="1" s="1"/>
  <c r="A191" i="1"/>
  <c r="E191" i="1" s="1"/>
  <c r="A190" i="1"/>
  <c r="E190" i="1" s="1"/>
  <c r="A189" i="1"/>
  <c r="E189" i="1" s="1"/>
  <c r="A188" i="1"/>
  <c r="E188" i="1" s="1"/>
  <c r="A187" i="1"/>
  <c r="E187" i="1" s="1"/>
  <c r="A186" i="1"/>
  <c r="E186" i="1" s="1"/>
  <c r="A185" i="1"/>
  <c r="E185" i="1" s="1"/>
  <c r="A184" i="1"/>
  <c r="E184" i="1" s="1"/>
  <c r="A183" i="1"/>
  <c r="E183" i="1" s="1"/>
  <c r="A182" i="1"/>
  <c r="E182" i="1" s="1"/>
  <c r="A181" i="1"/>
  <c r="E181" i="1" s="1"/>
  <c r="A180" i="1"/>
  <c r="E180" i="1" s="1"/>
  <c r="A179" i="1"/>
  <c r="E179" i="1" s="1"/>
  <c r="A178" i="1"/>
  <c r="E178" i="1" s="1"/>
  <c r="A177" i="1"/>
  <c r="E177" i="1" s="1"/>
  <c r="A176" i="1"/>
  <c r="E176" i="1" s="1"/>
  <c r="A175" i="1"/>
  <c r="E175" i="1" s="1"/>
  <c r="A174" i="1"/>
  <c r="E174" i="1" s="1"/>
  <c r="A173" i="1"/>
  <c r="E173" i="1" s="1"/>
  <c r="A172" i="1"/>
  <c r="E172" i="1" s="1"/>
  <c r="A171" i="1"/>
  <c r="E171" i="1" s="1"/>
  <c r="A170" i="1"/>
  <c r="E170" i="1" s="1"/>
  <c r="A169" i="1"/>
  <c r="E169" i="1" s="1"/>
  <c r="A168" i="1"/>
  <c r="E168" i="1" s="1"/>
  <c r="A167" i="1"/>
  <c r="E167" i="1" s="1"/>
  <c r="A166" i="1"/>
  <c r="E166" i="1" s="1"/>
  <c r="A165" i="1"/>
  <c r="E165" i="1" s="1"/>
  <c r="A164" i="1"/>
  <c r="E164" i="1" s="1"/>
  <c r="A163" i="1"/>
  <c r="E163" i="1" s="1"/>
  <c r="A162" i="1"/>
  <c r="E162" i="1" s="1"/>
  <c r="A161" i="1"/>
  <c r="E161" i="1" s="1"/>
  <c r="A160" i="1"/>
  <c r="E160" i="1" s="1"/>
  <c r="A159" i="1"/>
  <c r="E159" i="1" s="1"/>
  <c r="A158" i="1"/>
  <c r="E158" i="1" s="1"/>
  <c r="A157" i="1"/>
  <c r="E157" i="1" s="1"/>
  <c r="A156" i="1"/>
  <c r="E156" i="1" s="1"/>
  <c r="A155" i="1"/>
  <c r="E155" i="1" s="1"/>
  <c r="A154" i="1"/>
  <c r="E154" i="1" s="1"/>
  <c r="A153" i="1"/>
  <c r="E153" i="1" s="1"/>
  <c r="A152" i="1"/>
  <c r="E152" i="1" s="1"/>
  <c r="A151" i="1"/>
  <c r="E151" i="1" s="1"/>
  <c r="A150" i="1"/>
  <c r="E150" i="1" s="1"/>
  <c r="A149" i="1"/>
  <c r="E149" i="1" s="1"/>
  <c r="A148" i="1"/>
  <c r="E148" i="1" s="1"/>
  <c r="A147" i="1"/>
  <c r="E147" i="1" s="1"/>
  <c r="A146" i="1"/>
  <c r="E146" i="1" s="1"/>
  <c r="A145" i="1"/>
  <c r="E145" i="1" s="1"/>
  <c r="A144" i="1"/>
  <c r="E144" i="1" s="1"/>
  <c r="A143" i="1"/>
  <c r="E143" i="1" s="1"/>
  <c r="A142" i="1"/>
  <c r="E142" i="1" s="1"/>
  <c r="A141" i="1"/>
  <c r="E141" i="1" s="1"/>
  <c r="A140" i="1"/>
  <c r="E140" i="1" s="1"/>
  <c r="A139" i="1"/>
  <c r="E139" i="1" s="1"/>
  <c r="A138" i="1"/>
  <c r="E138" i="1" s="1"/>
  <c r="A137" i="1"/>
  <c r="E137" i="1" s="1"/>
  <c r="A136" i="1"/>
  <c r="E136" i="1" s="1"/>
  <c r="A135" i="1"/>
  <c r="E135" i="1" s="1"/>
  <c r="A134" i="1"/>
  <c r="E134" i="1" s="1"/>
  <c r="A133" i="1"/>
  <c r="E133" i="1" s="1"/>
  <c r="A132" i="1"/>
  <c r="E132" i="1" s="1"/>
  <c r="A131" i="1"/>
  <c r="E131" i="1" s="1"/>
  <c r="A130" i="1"/>
  <c r="E130" i="1" s="1"/>
  <c r="A129" i="1"/>
  <c r="E129" i="1" s="1"/>
  <c r="A128" i="1"/>
  <c r="E128" i="1" s="1"/>
  <c r="A127" i="1"/>
  <c r="E127" i="1" s="1"/>
  <c r="A126" i="1"/>
  <c r="E126" i="1" s="1"/>
  <c r="A125" i="1"/>
  <c r="E125" i="1" s="1"/>
  <c r="A124" i="1"/>
  <c r="E124" i="1" s="1"/>
  <c r="A123" i="1"/>
  <c r="E123" i="1" s="1"/>
  <c r="A122" i="1"/>
  <c r="E122" i="1" s="1"/>
  <c r="A121" i="1"/>
  <c r="E121" i="1" s="1"/>
  <c r="A120" i="1"/>
  <c r="E120" i="1" s="1"/>
  <c r="A119" i="1"/>
  <c r="E119" i="1" s="1"/>
  <c r="A118" i="1"/>
  <c r="E118" i="1" s="1"/>
  <c r="A117" i="1"/>
  <c r="E117" i="1" s="1"/>
  <c r="A116" i="1"/>
  <c r="E116" i="1" s="1"/>
  <c r="A115" i="1"/>
  <c r="E115" i="1" s="1"/>
  <c r="A114" i="1"/>
  <c r="E114" i="1" s="1"/>
  <c r="A113" i="1"/>
  <c r="E113" i="1" s="1"/>
  <c r="A112" i="1"/>
  <c r="E112" i="1" s="1"/>
  <c r="A111" i="1"/>
  <c r="E111" i="1" s="1"/>
  <c r="A110" i="1"/>
  <c r="E110" i="1" s="1"/>
  <c r="A109" i="1"/>
  <c r="E109" i="1" s="1"/>
  <c r="A108" i="1"/>
  <c r="E108" i="1" s="1"/>
  <c r="A107" i="1"/>
  <c r="E107" i="1" s="1"/>
  <c r="A106" i="1"/>
  <c r="E106" i="1" s="1"/>
  <c r="A105" i="1"/>
  <c r="E105" i="1" s="1"/>
  <c r="A104" i="1"/>
  <c r="E104" i="1" s="1"/>
  <c r="A103" i="1"/>
  <c r="E103" i="1" s="1"/>
  <c r="A102" i="1"/>
  <c r="E102" i="1" s="1"/>
  <c r="A101" i="1"/>
  <c r="E101" i="1" s="1"/>
  <c r="A100" i="1"/>
  <c r="E100" i="1" s="1"/>
  <c r="A99" i="1"/>
  <c r="E99" i="1" s="1"/>
  <c r="A98" i="1"/>
  <c r="E98" i="1" s="1"/>
  <c r="A97" i="1"/>
  <c r="E97" i="1" s="1"/>
  <c r="A96" i="1"/>
  <c r="E96" i="1" s="1"/>
  <c r="A95" i="1"/>
  <c r="E95" i="1" s="1"/>
  <c r="A94" i="1"/>
  <c r="E94" i="1" s="1"/>
  <c r="A93" i="1"/>
  <c r="E93" i="1" s="1"/>
  <c r="A92" i="1"/>
  <c r="E92" i="1" s="1"/>
  <c r="A91" i="1"/>
  <c r="E91" i="1" s="1"/>
  <c r="A90" i="1"/>
  <c r="E90" i="1" s="1"/>
  <c r="A89" i="1"/>
  <c r="E89" i="1" s="1"/>
  <c r="A88" i="1"/>
  <c r="E88" i="1" s="1"/>
  <c r="A87" i="1"/>
  <c r="E87" i="1" s="1"/>
  <c r="A86" i="1"/>
  <c r="E86" i="1" s="1"/>
  <c r="A85" i="1"/>
  <c r="E85" i="1" s="1"/>
  <c r="A84" i="1"/>
  <c r="E84" i="1" s="1"/>
  <c r="A83" i="1"/>
  <c r="E83" i="1" s="1"/>
  <c r="A82" i="1"/>
  <c r="E82" i="1" s="1"/>
  <c r="A81" i="1"/>
  <c r="E81" i="1" s="1"/>
  <c r="A80" i="1"/>
  <c r="E80" i="1" s="1"/>
  <c r="A79" i="1"/>
  <c r="E79" i="1" s="1"/>
  <c r="A78" i="1"/>
  <c r="E78" i="1" s="1"/>
  <c r="A77" i="1"/>
  <c r="E77" i="1" s="1"/>
  <c r="A76" i="1"/>
  <c r="E76" i="1" s="1"/>
  <c r="A75" i="1"/>
  <c r="E75" i="1" s="1"/>
  <c r="A74" i="1"/>
  <c r="E74" i="1" s="1"/>
  <c r="A73" i="1"/>
  <c r="E73" i="1" s="1"/>
  <c r="A72" i="1"/>
  <c r="E72" i="1" s="1"/>
  <c r="A71" i="1"/>
  <c r="E71" i="1" s="1"/>
  <c r="A70" i="1"/>
  <c r="E70" i="1" s="1"/>
  <c r="A69" i="1"/>
  <c r="E69" i="1" s="1"/>
  <c r="A68" i="1"/>
  <c r="E68" i="1" s="1"/>
  <c r="A67" i="1"/>
  <c r="E67" i="1" s="1"/>
  <c r="A66" i="1"/>
  <c r="E66" i="1" s="1"/>
  <c r="A65" i="1"/>
  <c r="E65" i="1" s="1"/>
  <c r="A64" i="1"/>
  <c r="E64" i="1" s="1"/>
  <c r="A63" i="1"/>
  <c r="E63" i="1" s="1"/>
  <c r="A62" i="1"/>
  <c r="E62" i="1" s="1"/>
  <c r="A61" i="1"/>
  <c r="E61" i="1" s="1"/>
  <c r="A60" i="1"/>
  <c r="E60" i="1" s="1"/>
  <c r="A59" i="1"/>
  <c r="E59" i="1" s="1"/>
  <c r="A58" i="1"/>
  <c r="E58" i="1" s="1"/>
  <c r="A57" i="1"/>
  <c r="E57" i="1" s="1"/>
  <c r="A56" i="1"/>
  <c r="E56" i="1" s="1"/>
  <c r="A55" i="1"/>
  <c r="E55" i="1" s="1"/>
  <c r="A54" i="1"/>
  <c r="E54" i="1" s="1"/>
  <c r="A53" i="1"/>
  <c r="E53" i="1" s="1"/>
  <c r="A52" i="1"/>
  <c r="E52" i="1" s="1"/>
  <c r="A51" i="1"/>
  <c r="E51" i="1" s="1"/>
  <c r="A50" i="1"/>
  <c r="E50" i="1" s="1"/>
  <c r="A49" i="1"/>
  <c r="E49" i="1" s="1"/>
  <c r="A48" i="1"/>
  <c r="E48" i="1" s="1"/>
  <c r="A47" i="1"/>
  <c r="E47" i="1" s="1"/>
  <c r="A46" i="1"/>
  <c r="E46" i="1" s="1"/>
  <c r="A45" i="1"/>
  <c r="E45" i="1" s="1"/>
  <c r="E44" i="1"/>
  <c r="A43" i="1"/>
  <c r="E43" i="1" s="1"/>
  <c r="A42" i="1"/>
  <c r="E42" i="1" s="1"/>
  <c r="A41" i="1"/>
  <c r="E41" i="1" s="1"/>
  <c r="A40" i="1"/>
  <c r="E40" i="1" s="1"/>
  <c r="A39" i="1"/>
  <c r="E39" i="1" s="1"/>
  <c r="A38" i="1"/>
  <c r="E38" i="1" s="1"/>
  <c r="A37" i="1"/>
  <c r="E37" i="1" s="1"/>
  <c r="A36" i="1"/>
  <c r="E36" i="1" s="1"/>
  <c r="A35" i="1"/>
  <c r="E35" i="1" s="1"/>
  <c r="A34" i="1"/>
  <c r="E34" i="1" s="1"/>
  <c r="A33" i="1"/>
  <c r="E33" i="1" s="1"/>
  <c r="A32" i="1"/>
  <c r="E32" i="1" s="1"/>
  <c r="A31" i="1"/>
  <c r="E31" i="1" s="1"/>
  <c r="A30" i="1"/>
  <c r="E30" i="1" s="1"/>
  <c r="A29" i="1"/>
  <c r="E29" i="1" s="1"/>
  <c r="A28" i="1"/>
  <c r="E28" i="1" s="1"/>
  <c r="A27" i="1"/>
  <c r="E27" i="1" s="1"/>
  <c r="A26" i="1"/>
  <c r="E26" i="1" s="1"/>
  <c r="A25" i="1"/>
  <c r="E25" i="1" s="1"/>
  <c r="A24" i="1"/>
  <c r="E24" i="1" s="1"/>
  <c r="A23" i="1"/>
  <c r="E23" i="1" s="1"/>
  <c r="A22" i="1"/>
  <c r="E22" i="1" s="1"/>
  <c r="A21" i="1"/>
  <c r="E21" i="1" s="1"/>
  <c r="A20" i="1"/>
  <c r="E20" i="1" s="1"/>
  <c r="A19" i="1"/>
  <c r="E19" i="1" s="1"/>
  <c r="A18" i="1"/>
  <c r="E18" i="1" s="1"/>
  <c r="A17" i="1"/>
  <c r="E17" i="1" s="1"/>
  <c r="A16" i="1"/>
  <c r="E16" i="1" s="1"/>
  <c r="A15" i="1"/>
  <c r="E15" i="1" s="1"/>
  <c r="A14" i="1"/>
  <c r="E14" i="1" s="1"/>
  <c r="A13" i="1"/>
  <c r="E13" i="1" s="1"/>
  <c r="A12" i="1"/>
  <c r="E12" i="1" s="1"/>
  <c r="A11" i="1"/>
  <c r="E11" i="1" s="1"/>
  <c r="A10" i="1"/>
  <c r="E10" i="1" s="1"/>
  <c r="A9" i="1"/>
  <c r="E9" i="1" s="1"/>
  <c r="A8" i="1"/>
  <c r="E8" i="1" s="1"/>
  <c r="A7" i="1"/>
  <c r="E7" i="1" s="1"/>
  <c r="A6" i="1"/>
  <c r="A5" i="1"/>
  <c r="E5" i="1" s="1"/>
  <c r="F264" i="1"/>
  <c r="J264" i="1"/>
  <c r="K264" i="1"/>
  <c r="L264" i="1"/>
  <c r="P264" i="1"/>
  <c r="F265" i="1"/>
  <c r="J265" i="1"/>
  <c r="K265" i="1"/>
  <c r="L265" i="1"/>
  <c r="P265" i="1"/>
  <c r="F266" i="1"/>
  <c r="J266" i="1"/>
  <c r="K266" i="1"/>
  <c r="L266" i="1"/>
  <c r="P266" i="1"/>
  <c r="F267" i="1"/>
  <c r="J267" i="1"/>
  <c r="K267" i="1"/>
  <c r="L267" i="1"/>
  <c r="P267" i="1"/>
  <c r="F268" i="1"/>
  <c r="J268" i="1"/>
  <c r="K268" i="1"/>
  <c r="L268" i="1"/>
  <c r="P268" i="1"/>
  <c r="F269" i="1"/>
  <c r="J269" i="1"/>
  <c r="K269" i="1"/>
  <c r="L269" i="1"/>
  <c r="P269" i="1"/>
  <c r="F270" i="1"/>
  <c r="J270" i="1"/>
  <c r="K270" i="1"/>
  <c r="L270" i="1"/>
  <c r="P270" i="1"/>
  <c r="F271" i="1"/>
  <c r="J271" i="1"/>
  <c r="K271" i="1"/>
  <c r="L271" i="1"/>
  <c r="P271" i="1"/>
  <c r="F272" i="1"/>
  <c r="J272" i="1"/>
  <c r="K272" i="1"/>
  <c r="L272" i="1"/>
  <c r="P272" i="1"/>
  <c r="F273" i="1"/>
  <c r="J273" i="1"/>
  <c r="K273" i="1"/>
  <c r="L273" i="1"/>
  <c r="P273" i="1"/>
  <c r="F274" i="1"/>
  <c r="J274" i="1"/>
  <c r="K274" i="1"/>
  <c r="L274" i="1"/>
  <c r="P274" i="1"/>
  <c r="F275" i="1"/>
  <c r="J275" i="1"/>
  <c r="K275" i="1"/>
  <c r="L275" i="1"/>
  <c r="P275" i="1"/>
  <c r="F276" i="1"/>
  <c r="J276" i="1"/>
  <c r="K276" i="1"/>
  <c r="L276" i="1"/>
  <c r="P276" i="1"/>
  <c r="F277" i="1"/>
  <c r="J277" i="1"/>
  <c r="K277" i="1"/>
  <c r="L277" i="1"/>
  <c r="P277" i="1"/>
  <c r="F278" i="1"/>
  <c r="J278" i="1"/>
  <c r="K278" i="1"/>
  <c r="L278" i="1"/>
  <c r="P278" i="1"/>
  <c r="F279" i="1"/>
  <c r="J279" i="1"/>
  <c r="K279" i="1"/>
  <c r="L279" i="1"/>
  <c r="P279" i="1"/>
  <c r="F280" i="1"/>
  <c r="J280" i="1"/>
  <c r="K280" i="1"/>
  <c r="L280" i="1"/>
  <c r="P280" i="1"/>
  <c r="F281" i="1"/>
  <c r="J281" i="1"/>
  <c r="K281" i="1"/>
  <c r="L281" i="1"/>
  <c r="P281" i="1"/>
  <c r="F282" i="1"/>
  <c r="J282" i="1"/>
  <c r="K282" i="1"/>
  <c r="L282" i="1"/>
  <c r="P282" i="1"/>
  <c r="F283" i="1"/>
  <c r="J283" i="1"/>
  <c r="K283" i="1"/>
  <c r="L283" i="1"/>
  <c r="P283" i="1"/>
  <c r="F284" i="1"/>
  <c r="J284" i="1"/>
  <c r="K284" i="1"/>
  <c r="L284" i="1"/>
  <c r="P284" i="1"/>
  <c r="F285" i="1"/>
  <c r="J285" i="1"/>
  <c r="K285" i="1"/>
  <c r="L285" i="1"/>
  <c r="P285" i="1"/>
  <c r="F286" i="1"/>
  <c r="J286" i="1"/>
  <c r="K286" i="1"/>
  <c r="L286" i="1"/>
  <c r="P286" i="1"/>
  <c r="F287" i="1"/>
  <c r="J287" i="1"/>
  <c r="K287" i="1"/>
  <c r="L287" i="1"/>
  <c r="P287" i="1"/>
  <c r="F288" i="1"/>
  <c r="J288" i="1"/>
  <c r="K288" i="1"/>
  <c r="L288" i="1"/>
  <c r="P288" i="1"/>
  <c r="F289" i="1"/>
  <c r="J289" i="1"/>
  <c r="K289" i="1"/>
  <c r="L289" i="1"/>
  <c r="P289" i="1"/>
  <c r="F290" i="1"/>
  <c r="J290" i="1"/>
  <c r="K290" i="1"/>
  <c r="L290" i="1"/>
  <c r="P290" i="1"/>
  <c r="F291" i="1"/>
  <c r="J291" i="1"/>
  <c r="K291" i="1"/>
  <c r="L291" i="1"/>
  <c r="P291" i="1"/>
  <c r="F292" i="1"/>
  <c r="J292" i="1"/>
  <c r="K292" i="1"/>
  <c r="L292" i="1"/>
  <c r="P292" i="1"/>
  <c r="F293" i="1"/>
  <c r="J293" i="1"/>
  <c r="K293" i="1"/>
  <c r="L293" i="1"/>
  <c r="P293" i="1"/>
  <c r="F294" i="1"/>
  <c r="J294" i="1"/>
  <c r="K294" i="1"/>
  <c r="L294" i="1"/>
  <c r="P294" i="1"/>
  <c r="F295" i="1"/>
  <c r="J295" i="1"/>
  <c r="K295" i="1"/>
  <c r="L295" i="1"/>
  <c r="P295" i="1"/>
  <c r="F296" i="1"/>
  <c r="J296" i="1"/>
  <c r="K296" i="1"/>
  <c r="L296" i="1"/>
  <c r="P296" i="1"/>
  <c r="F297" i="1"/>
  <c r="J297" i="1"/>
  <c r="K297" i="1"/>
  <c r="L297" i="1"/>
  <c r="P297" i="1"/>
  <c r="F298" i="1"/>
  <c r="J298" i="1"/>
  <c r="K298" i="1"/>
  <c r="L298" i="1"/>
  <c r="P298" i="1"/>
  <c r="F299" i="1"/>
  <c r="J299" i="1"/>
  <c r="K299" i="1"/>
  <c r="L299" i="1"/>
  <c r="P299" i="1"/>
  <c r="F300" i="1"/>
  <c r="J300" i="1"/>
  <c r="K300" i="1"/>
  <c r="L300" i="1"/>
  <c r="P300" i="1"/>
  <c r="F301" i="1"/>
  <c r="J301" i="1"/>
  <c r="K301" i="1"/>
  <c r="L301" i="1"/>
  <c r="P301" i="1"/>
  <c r="F302" i="1"/>
  <c r="J302" i="1"/>
  <c r="K302" i="1"/>
  <c r="L302" i="1"/>
  <c r="P302" i="1"/>
  <c r="F303" i="1"/>
  <c r="J303" i="1"/>
  <c r="K303" i="1"/>
  <c r="L303" i="1"/>
  <c r="P303" i="1"/>
  <c r="F304" i="1"/>
  <c r="J304" i="1"/>
  <c r="K304" i="1"/>
  <c r="L304" i="1"/>
  <c r="P304" i="1"/>
  <c r="F305" i="1"/>
  <c r="J305" i="1"/>
  <c r="K305" i="1"/>
  <c r="L305" i="1"/>
  <c r="P305" i="1"/>
  <c r="F306" i="1"/>
  <c r="J306" i="1"/>
  <c r="K306" i="1"/>
  <c r="L306" i="1"/>
  <c r="P306" i="1"/>
  <c r="F307" i="1"/>
  <c r="J307" i="1"/>
  <c r="K307" i="1"/>
  <c r="L307" i="1"/>
  <c r="P307" i="1"/>
  <c r="F308" i="1"/>
  <c r="J308" i="1"/>
  <c r="K308" i="1"/>
  <c r="L308" i="1"/>
  <c r="P308" i="1"/>
  <c r="F309" i="1"/>
  <c r="J309" i="1"/>
  <c r="K309" i="1"/>
  <c r="L309" i="1"/>
  <c r="P309" i="1"/>
  <c r="F310" i="1"/>
  <c r="J310" i="1"/>
  <c r="K310" i="1"/>
  <c r="L310" i="1"/>
  <c r="P310" i="1"/>
  <c r="F311" i="1"/>
  <c r="J311" i="1"/>
  <c r="K311" i="1"/>
  <c r="L311" i="1"/>
  <c r="P311" i="1"/>
  <c r="F312" i="1"/>
  <c r="J312" i="1"/>
  <c r="K312" i="1"/>
  <c r="L312" i="1"/>
  <c r="P312" i="1"/>
  <c r="F313" i="1"/>
  <c r="J313" i="1"/>
  <c r="K313" i="1"/>
  <c r="L313" i="1"/>
  <c r="P313" i="1"/>
  <c r="F314" i="1"/>
  <c r="J314" i="1"/>
  <c r="K314" i="1"/>
  <c r="L314" i="1"/>
  <c r="P314" i="1"/>
  <c r="F315" i="1"/>
  <c r="J315" i="1"/>
  <c r="K315" i="1"/>
  <c r="L315" i="1"/>
  <c r="P315" i="1"/>
  <c r="F316" i="1"/>
  <c r="J316" i="1"/>
  <c r="K316" i="1"/>
  <c r="L316" i="1"/>
  <c r="P316" i="1"/>
  <c r="F317" i="1"/>
  <c r="J317" i="1"/>
  <c r="K317" i="1"/>
  <c r="L317" i="1"/>
  <c r="P317" i="1"/>
  <c r="F318" i="1"/>
  <c r="J318" i="1"/>
  <c r="K318" i="1"/>
  <c r="L318" i="1"/>
  <c r="P318" i="1"/>
  <c r="F319" i="1"/>
  <c r="J319" i="1"/>
  <c r="K319" i="1"/>
  <c r="L319" i="1"/>
  <c r="P319" i="1"/>
  <c r="F320" i="1"/>
  <c r="J320" i="1"/>
  <c r="K320" i="1"/>
  <c r="L320" i="1"/>
  <c r="P320" i="1"/>
  <c r="F321" i="1"/>
  <c r="J321" i="1"/>
  <c r="K321" i="1"/>
  <c r="L321" i="1"/>
  <c r="P321" i="1"/>
  <c r="F322" i="1"/>
  <c r="J322" i="1"/>
  <c r="K322" i="1"/>
  <c r="L322" i="1"/>
  <c r="P322" i="1"/>
  <c r="F323" i="1"/>
  <c r="J323" i="1"/>
  <c r="K323" i="1"/>
  <c r="L323" i="1"/>
  <c r="P323" i="1"/>
  <c r="F324" i="1"/>
  <c r="J324" i="1"/>
  <c r="K324" i="1"/>
  <c r="L324" i="1"/>
  <c r="P324" i="1"/>
  <c r="F325" i="1"/>
  <c r="J325" i="1"/>
  <c r="K325" i="1"/>
  <c r="L325" i="1"/>
  <c r="P325" i="1"/>
  <c r="F326" i="1"/>
  <c r="J326" i="1"/>
  <c r="K326" i="1"/>
  <c r="L326" i="1"/>
  <c r="P326" i="1"/>
  <c r="F327" i="1"/>
  <c r="J327" i="1"/>
  <c r="K327" i="1"/>
  <c r="L327" i="1"/>
  <c r="P327" i="1"/>
  <c r="F328" i="1"/>
  <c r="J328" i="1"/>
  <c r="K328" i="1"/>
  <c r="L328" i="1"/>
  <c r="P328" i="1"/>
  <c r="F329" i="1"/>
  <c r="J329" i="1"/>
  <c r="K329" i="1"/>
  <c r="L329" i="1"/>
  <c r="P329" i="1"/>
  <c r="F330" i="1"/>
  <c r="J330" i="1"/>
  <c r="K330" i="1"/>
  <c r="L330" i="1"/>
  <c r="P330" i="1"/>
  <c r="F331" i="1"/>
  <c r="J331" i="1"/>
  <c r="K331" i="1"/>
  <c r="L331" i="1"/>
  <c r="P331" i="1"/>
  <c r="F332" i="1"/>
  <c r="J332" i="1"/>
  <c r="K332" i="1"/>
  <c r="L332" i="1"/>
  <c r="P332" i="1"/>
  <c r="F333" i="1"/>
  <c r="J333" i="1"/>
  <c r="K333" i="1"/>
  <c r="L333" i="1"/>
  <c r="P333" i="1"/>
  <c r="F334" i="1"/>
  <c r="J334" i="1"/>
  <c r="K334" i="1"/>
  <c r="L334" i="1"/>
  <c r="P334" i="1"/>
  <c r="F335" i="1"/>
  <c r="J335" i="1"/>
  <c r="K335" i="1"/>
  <c r="L335" i="1"/>
  <c r="P335" i="1"/>
  <c r="F336" i="1"/>
  <c r="J336" i="1"/>
  <c r="K336" i="1"/>
  <c r="L336" i="1"/>
  <c r="P336" i="1"/>
  <c r="F337" i="1"/>
  <c r="J337" i="1"/>
  <c r="K337" i="1"/>
  <c r="L337" i="1"/>
  <c r="P337" i="1"/>
  <c r="F338" i="1"/>
  <c r="J338" i="1"/>
  <c r="K338" i="1"/>
  <c r="L338" i="1"/>
  <c r="P338" i="1"/>
  <c r="F339" i="1"/>
  <c r="J339" i="1"/>
  <c r="K339" i="1"/>
  <c r="L339" i="1"/>
  <c r="P339" i="1"/>
  <c r="F340" i="1"/>
  <c r="J340" i="1"/>
  <c r="K340" i="1"/>
  <c r="L340" i="1"/>
  <c r="P340" i="1"/>
  <c r="F341" i="1"/>
  <c r="J341" i="1"/>
  <c r="K341" i="1"/>
  <c r="L341" i="1"/>
  <c r="P341" i="1"/>
  <c r="F342" i="1"/>
  <c r="J342" i="1"/>
  <c r="K342" i="1"/>
  <c r="L342" i="1"/>
  <c r="P342" i="1"/>
  <c r="F343" i="1"/>
  <c r="J343" i="1"/>
  <c r="K343" i="1"/>
  <c r="L343" i="1"/>
  <c r="P343" i="1"/>
  <c r="F344" i="1"/>
  <c r="J344" i="1"/>
  <c r="K344" i="1"/>
  <c r="L344" i="1"/>
  <c r="P344" i="1"/>
  <c r="F345" i="1"/>
  <c r="J345" i="1"/>
  <c r="K345" i="1"/>
  <c r="L345" i="1"/>
  <c r="P345" i="1"/>
  <c r="F346" i="1"/>
  <c r="J346" i="1"/>
  <c r="K346" i="1"/>
  <c r="L346" i="1"/>
  <c r="P346" i="1"/>
  <c r="F347" i="1"/>
  <c r="J347" i="1"/>
  <c r="K347" i="1"/>
  <c r="L347" i="1"/>
  <c r="P347" i="1"/>
  <c r="F348" i="1"/>
  <c r="J348" i="1"/>
  <c r="K348" i="1"/>
  <c r="L348" i="1"/>
  <c r="P348" i="1"/>
  <c r="F349" i="1"/>
  <c r="J349" i="1"/>
  <c r="K349" i="1"/>
  <c r="L349" i="1"/>
  <c r="P349" i="1"/>
  <c r="F350" i="1"/>
  <c r="J350" i="1"/>
  <c r="K350" i="1"/>
  <c r="L350" i="1"/>
  <c r="P350" i="1"/>
  <c r="F351" i="1"/>
  <c r="J351" i="1"/>
  <c r="K351" i="1"/>
  <c r="L351" i="1"/>
  <c r="P351" i="1"/>
  <c r="F352" i="1"/>
  <c r="J352" i="1"/>
  <c r="K352" i="1"/>
  <c r="L352" i="1"/>
  <c r="P352" i="1"/>
  <c r="F353" i="1"/>
  <c r="J353" i="1"/>
  <c r="K353" i="1"/>
  <c r="L353" i="1"/>
  <c r="P353" i="1"/>
  <c r="F354" i="1"/>
  <c r="J354" i="1"/>
  <c r="K354" i="1"/>
  <c r="L354" i="1"/>
  <c r="P354" i="1"/>
  <c r="F355" i="1"/>
  <c r="J355" i="1"/>
  <c r="K355" i="1"/>
  <c r="L355" i="1"/>
  <c r="P355" i="1"/>
  <c r="F356" i="1"/>
  <c r="J356" i="1"/>
  <c r="K356" i="1"/>
  <c r="L356" i="1"/>
  <c r="P356" i="1"/>
  <c r="V2" i="1"/>
  <c r="C2" i="1" s="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4" i="1"/>
  <c r="P5" i="1"/>
  <c r="P6"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F6" i="1"/>
  <c r="F7" i="1"/>
  <c r="F8" i="1"/>
  <c r="F9" i="1"/>
  <c r="F10" i="1"/>
  <c r="F11" i="1"/>
  <c r="F12" i="1"/>
  <c r="F13" i="1"/>
  <c r="F14" i="1"/>
  <c r="F15" i="1"/>
  <c r="F16" i="1"/>
  <c r="F17" i="1"/>
  <c r="F18" i="1"/>
  <c r="F19" i="1"/>
  <c r="F20" i="1"/>
  <c r="F21" i="1"/>
  <c r="F22" i="1"/>
  <c r="F23" i="1"/>
  <c r="F24" i="1"/>
  <c r="F25" i="1"/>
  <c r="F26" i="1"/>
  <c r="F27" i="1"/>
  <c r="F28" i="1"/>
  <c r="F29" i="1"/>
  <c r="F30"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B234" i="1" l="1"/>
  <c r="E356" i="1"/>
  <c r="B164" i="1"/>
  <c r="B132" i="1"/>
  <c r="B44" i="1"/>
  <c r="O258" i="1"/>
  <c r="O154" i="1"/>
  <c r="B151" i="1"/>
  <c r="O263" i="1"/>
  <c r="B263" i="1"/>
  <c r="B247" i="1"/>
  <c r="O111" i="1"/>
  <c r="O87" i="1"/>
  <c r="B249" i="1"/>
  <c r="B17" i="1"/>
  <c r="B353" i="1"/>
  <c r="B119" i="1"/>
  <c r="O247" i="1"/>
  <c r="O23" i="1"/>
  <c r="B223" i="1"/>
  <c r="B95" i="1"/>
  <c r="O231" i="1"/>
  <c r="O15" i="1"/>
  <c r="B207" i="1"/>
  <c r="B79" i="1"/>
  <c r="O207" i="1"/>
  <c r="B183" i="1"/>
  <c r="O191" i="1"/>
  <c r="B167" i="1"/>
  <c r="B39" i="1"/>
  <c r="O135" i="1"/>
  <c r="N223" i="1"/>
  <c r="B118" i="1"/>
  <c r="O190" i="1"/>
  <c r="B246" i="1"/>
  <c r="B166" i="1"/>
  <c r="O169" i="1"/>
  <c r="O14" i="1"/>
  <c r="N321" i="1"/>
  <c r="B54" i="1"/>
  <c r="O225" i="1"/>
  <c r="O209" i="1"/>
  <c r="O110" i="1"/>
  <c r="B158" i="1"/>
  <c r="B78" i="1"/>
  <c r="B214" i="1"/>
  <c r="B206" i="1"/>
  <c r="B121" i="1"/>
  <c r="E6" i="1"/>
  <c r="N6" i="1"/>
  <c r="B70" i="1"/>
  <c r="B6" i="1"/>
  <c r="O230" i="1"/>
  <c r="O182" i="1"/>
  <c r="O102" i="1"/>
  <c r="B238" i="1"/>
  <c r="B198" i="1"/>
  <c r="B46" i="1"/>
  <c r="O254" i="1"/>
  <c r="O54" i="1"/>
  <c r="B182" i="1"/>
  <c r="B142" i="1"/>
  <c r="O206" i="1"/>
  <c r="O46" i="1"/>
  <c r="O166" i="1"/>
  <c r="O70" i="1"/>
  <c r="B230" i="1"/>
  <c r="N134" i="1"/>
  <c r="B262" i="1"/>
  <c r="B174" i="1"/>
  <c r="B94" i="1"/>
  <c r="B30" i="1"/>
  <c r="O246" i="1"/>
  <c r="O198" i="1"/>
  <c r="O134" i="1"/>
  <c r="M241" i="1"/>
  <c r="B110" i="1"/>
  <c r="B150" i="1"/>
  <c r="B102" i="1"/>
  <c r="B254" i="1"/>
  <c r="B222" i="1"/>
  <c r="B126" i="1"/>
  <c r="B22" i="1"/>
  <c r="O238" i="1"/>
  <c r="N265" i="1"/>
  <c r="B67" i="1"/>
  <c r="O291" i="1"/>
  <c r="N107" i="1"/>
  <c r="M102" i="1"/>
  <c r="M182" i="1"/>
  <c r="M15" i="1"/>
  <c r="N31" i="1"/>
  <c r="N39" i="1"/>
  <c r="O47" i="1"/>
  <c r="M55" i="1"/>
  <c r="O63" i="1"/>
  <c r="M95" i="1"/>
  <c r="N135" i="1"/>
  <c r="M151" i="1"/>
  <c r="N215" i="1"/>
  <c r="N279" i="1"/>
  <c r="M335" i="1"/>
  <c r="O343" i="1"/>
  <c r="B59" i="1"/>
  <c r="O139" i="1"/>
  <c r="O281" i="1"/>
  <c r="B26" i="1"/>
  <c r="O82" i="1"/>
  <c r="O90" i="1"/>
  <c r="O98" i="1"/>
  <c r="B114" i="1"/>
  <c r="O138" i="1"/>
  <c r="B146" i="1"/>
  <c r="B154" i="1"/>
  <c r="B170" i="1"/>
  <c r="B178" i="1"/>
  <c r="N186" i="1"/>
  <c r="O194" i="1"/>
  <c r="O226" i="1"/>
  <c r="O250" i="1"/>
  <c r="B43" i="1"/>
  <c r="O67" i="1"/>
  <c r="N27" i="1"/>
  <c r="O299" i="1"/>
  <c r="B267" i="1"/>
  <c r="M227" i="1"/>
  <c r="M163" i="1"/>
  <c r="M355" i="1"/>
  <c r="B315" i="1"/>
  <c r="M99" i="1"/>
  <c r="B75" i="1"/>
  <c r="O179" i="1"/>
  <c r="B155" i="1"/>
  <c r="O107" i="1"/>
  <c r="B11" i="1"/>
  <c r="N163" i="1"/>
  <c r="M19" i="1"/>
  <c r="M339" i="1"/>
  <c r="B179" i="1"/>
  <c r="B251" i="1"/>
  <c r="B123" i="1"/>
  <c r="B99" i="1"/>
  <c r="O203" i="1"/>
  <c r="O171" i="1"/>
  <c r="O59" i="1"/>
  <c r="O19" i="1"/>
  <c r="N219" i="1"/>
  <c r="N155" i="1"/>
  <c r="N99" i="1"/>
  <c r="N19" i="1"/>
  <c r="M219" i="1"/>
  <c r="M155" i="1"/>
  <c r="M91" i="1"/>
  <c r="M11" i="1"/>
  <c r="B347" i="1"/>
  <c r="B331" i="1"/>
  <c r="O315" i="1"/>
  <c r="N299" i="1"/>
  <c r="B203" i="1"/>
  <c r="B171" i="1"/>
  <c r="N315" i="1"/>
  <c r="B147" i="1"/>
  <c r="O195" i="1"/>
  <c r="O131" i="1"/>
  <c r="O91" i="1"/>
  <c r="O51" i="1"/>
  <c r="N259" i="1"/>
  <c r="N203" i="1"/>
  <c r="N139" i="1"/>
  <c r="N83" i="1"/>
  <c r="M259" i="1"/>
  <c r="M203" i="1"/>
  <c r="M139" i="1"/>
  <c r="M75" i="1"/>
  <c r="N347" i="1"/>
  <c r="N331" i="1"/>
  <c r="M315" i="1"/>
  <c r="B307" i="1"/>
  <c r="M291" i="1"/>
  <c r="M347" i="1"/>
  <c r="M331" i="1"/>
  <c r="O283" i="1"/>
  <c r="O251" i="1"/>
  <c r="O227" i="1"/>
  <c r="O99" i="1"/>
  <c r="B27" i="1"/>
  <c r="O163" i="1"/>
  <c r="O123" i="1"/>
  <c r="B187" i="1"/>
  <c r="N243" i="1"/>
  <c r="N187" i="1"/>
  <c r="N131" i="1"/>
  <c r="N51" i="1"/>
  <c r="M243" i="1"/>
  <c r="M187" i="1"/>
  <c r="M123" i="1"/>
  <c r="M43" i="1"/>
  <c r="B339" i="1"/>
  <c r="O307" i="1"/>
  <c r="N283" i="1"/>
  <c r="B227" i="1"/>
  <c r="B35" i="1"/>
  <c r="N211" i="1"/>
  <c r="N147" i="1"/>
  <c r="N91" i="1"/>
  <c r="N11" i="1"/>
  <c r="M211" i="1"/>
  <c r="M147" i="1"/>
  <c r="M83" i="1"/>
  <c r="O331" i="1"/>
  <c r="B195" i="1"/>
  <c r="B91" i="1"/>
  <c r="O219" i="1"/>
  <c r="O11" i="1"/>
  <c r="N251" i="1"/>
  <c r="N195" i="1"/>
  <c r="N75" i="1"/>
  <c r="M251" i="1"/>
  <c r="M195" i="1"/>
  <c r="M131" i="1"/>
  <c r="M51" i="1"/>
  <c r="B243" i="1"/>
  <c r="B219" i="1"/>
  <c r="B139" i="1"/>
  <c r="B115" i="1"/>
  <c r="B83" i="1"/>
  <c r="B51" i="1"/>
  <c r="O243" i="1"/>
  <c r="O211" i="1"/>
  <c r="O155" i="1"/>
  <c r="O115" i="1"/>
  <c r="O83" i="1"/>
  <c r="O43" i="1"/>
  <c r="B163" i="1"/>
  <c r="B19" i="1"/>
  <c r="O187" i="1"/>
  <c r="O75" i="1"/>
  <c r="O35" i="1"/>
  <c r="N235" i="1"/>
  <c r="N179" i="1"/>
  <c r="N123" i="1"/>
  <c r="N43" i="1"/>
  <c r="M179" i="1"/>
  <c r="M115" i="1"/>
  <c r="M35" i="1"/>
  <c r="O339" i="1"/>
  <c r="N323" i="1"/>
  <c r="N307" i="1"/>
  <c r="B299" i="1"/>
  <c r="M283" i="1"/>
  <c r="O347" i="1"/>
  <c r="B259" i="1"/>
  <c r="B235" i="1"/>
  <c r="B211" i="1"/>
  <c r="B131" i="1"/>
  <c r="B107" i="1"/>
  <c r="O259" i="1"/>
  <c r="O235" i="1"/>
  <c r="O147" i="1"/>
  <c r="O27" i="1"/>
  <c r="N227" i="1"/>
  <c r="N171" i="1"/>
  <c r="N115" i="1"/>
  <c r="N35" i="1"/>
  <c r="M235" i="1"/>
  <c r="M171" i="1"/>
  <c r="M107" i="1"/>
  <c r="M27" i="1"/>
  <c r="N355" i="1"/>
  <c r="N339" i="1"/>
  <c r="M323" i="1"/>
  <c r="B323" i="1"/>
  <c r="O170" i="1"/>
  <c r="M299" i="1"/>
  <c r="B291" i="1"/>
  <c r="O146" i="1"/>
  <c r="M275" i="1"/>
  <c r="N267" i="1"/>
  <c r="M307" i="1"/>
  <c r="B283" i="1"/>
  <c r="M267" i="1"/>
  <c r="B355" i="1"/>
  <c r="V11" i="8" a="1"/>
  <c r="V11" i="8" s="1"/>
  <c r="V74" i="8" a="1"/>
  <c r="V74" i="8" s="1"/>
  <c r="V59" i="8" a="1"/>
  <c r="V59" i="8" s="1"/>
  <c r="V97" i="8" a="1"/>
  <c r="V97" i="8" s="1"/>
  <c r="V77" i="8" a="1"/>
  <c r="V77" i="8" s="1"/>
  <c r="V30" i="8" a="1"/>
  <c r="V30" i="8" s="1"/>
  <c r="V32" i="8" a="1"/>
  <c r="V32" i="8" s="1"/>
  <c r="V19" i="8" a="1"/>
  <c r="V19" i="8" s="1"/>
  <c r="V21" i="8" a="1"/>
  <c r="V21" i="8" s="1"/>
  <c r="V35" i="8" a="1"/>
  <c r="V35" i="8" s="1"/>
  <c r="V68" i="8" a="1"/>
  <c r="V68" i="8" s="1"/>
  <c r="V94" i="8" a="1"/>
  <c r="V94" i="8" s="1"/>
  <c r="V62" i="8" a="1"/>
  <c r="V62" i="8" s="1"/>
  <c r="V92" i="8" a="1"/>
  <c r="V92" i="8" s="1"/>
  <c r="V75" i="8" a="1"/>
  <c r="V75" i="8" s="1"/>
  <c r="V91" i="8" a="1"/>
  <c r="V91" i="8" s="1"/>
  <c r="V73" i="8" a="1"/>
  <c r="V73" i="8" s="1"/>
  <c r="V56" i="8" a="1"/>
  <c r="V56" i="8" s="1"/>
  <c r="V61" i="8" a="1"/>
  <c r="V61" i="8" s="1"/>
  <c r="V26" i="8" a="1"/>
  <c r="V26" i="8" s="1"/>
  <c r="V28" i="8" a="1"/>
  <c r="V28" i="8" s="1"/>
  <c r="V13" i="8" a="1"/>
  <c r="V13" i="8" s="1"/>
  <c r="V15" i="8" a="1"/>
  <c r="V15" i="8" s="1"/>
  <c r="V29" i="8" a="1"/>
  <c r="V29" i="8" s="1"/>
  <c r="V82" i="8" a="1"/>
  <c r="V82" i="8" s="1"/>
  <c r="V67" i="8" a="1"/>
  <c r="V67" i="8" s="1"/>
  <c r="V64" i="8" a="1"/>
  <c r="V64" i="8" s="1"/>
  <c r="V89" i="8" a="1"/>
  <c r="V89" i="8" s="1"/>
  <c r="V22" i="8" a="1"/>
  <c r="V22" i="8" s="1"/>
  <c r="V24" i="8" a="1"/>
  <c r="V24" i="8" s="1"/>
  <c r="V7" i="8" a="1"/>
  <c r="V7" i="8" s="1"/>
  <c r="V9" i="8" a="1"/>
  <c r="V9" i="8" s="1"/>
  <c r="V23" i="8" a="1"/>
  <c r="V23" i="8" s="1"/>
  <c r="V50" i="8" a="1"/>
  <c r="V50" i="8" s="1"/>
  <c r="V70" i="8" a="1"/>
  <c r="V70" i="8" s="1"/>
  <c r="V95" i="8" a="1"/>
  <c r="V95" i="8" s="1"/>
  <c r="V55" i="8" a="1"/>
  <c r="V55" i="8" s="1"/>
  <c r="V93" i="8" a="1"/>
  <c r="V93" i="8" s="1"/>
  <c r="V69" i="8" a="1"/>
  <c r="V69" i="8" s="1"/>
  <c r="V14" i="8" a="1"/>
  <c r="V14" i="8" s="1"/>
  <c r="V20" i="8" a="1"/>
  <c r="V20" i="8" s="1"/>
  <c r="V12" i="8" a="1"/>
  <c r="V12" i="8" s="1"/>
  <c r="V17" i="8" a="1"/>
  <c r="V17" i="8" s="1"/>
  <c r="V90" i="8" a="1"/>
  <c r="V90" i="8" s="1"/>
  <c r="V58" i="8" a="1"/>
  <c r="V58" i="8" s="1"/>
  <c r="V48" i="8" a="1"/>
  <c r="V48" i="8" s="1"/>
  <c r="V71" i="8" a="1"/>
  <c r="V71" i="8" s="1"/>
  <c r="V87" i="8" a="1"/>
  <c r="V87" i="8" s="1"/>
  <c r="V72" i="8" a="1"/>
  <c r="V72" i="8" s="1"/>
  <c r="V53" i="8" a="1"/>
  <c r="V53" i="8" s="1"/>
  <c r="V84" i="8" a="1"/>
  <c r="V84" i="8" s="1"/>
  <c r="V57" i="8" a="1"/>
  <c r="V57" i="8" s="1"/>
  <c r="V8" i="8" a="1"/>
  <c r="V8" i="8" s="1"/>
  <c r="V43" i="8" a="1"/>
  <c r="V43" i="8" s="1"/>
  <c r="V18" i="8" a="1"/>
  <c r="V18" i="8" s="1"/>
  <c r="V78" i="8" a="1"/>
  <c r="V78" i="8" s="1"/>
  <c r="V46" i="8" a="1"/>
  <c r="V46" i="8" s="1"/>
  <c r="V63" i="8" a="1"/>
  <c r="V63" i="8" s="1"/>
  <c r="V1645" i="8" a="1"/>
  <c r="V1645" i="8" s="1"/>
  <c r="V1644" i="8" a="1"/>
  <c r="V1644" i="8" s="1"/>
  <c r="V1641" i="8" a="1"/>
  <c r="V1641" i="8" s="1"/>
  <c r="V1628" i="8" a="1"/>
  <c r="V1628" i="8" s="1"/>
  <c r="V1625" i="8" a="1"/>
  <c r="V1625" i="8" s="1"/>
  <c r="V1612" i="8" a="1"/>
  <c r="V1612" i="8" s="1"/>
  <c r="V1609" i="8" a="1"/>
  <c r="V1609" i="8" s="1"/>
  <c r="V1596" i="8" a="1"/>
  <c r="V1596" i="8" s="1"/>
  <c r="V1593" i="8" a="1"/>
  <c r="V1593" i="8" s="1"/>
  <c r="V1580" i="8" a="1"/>
  <c r="V1580" i="8" s="1"/>
  <c r="V1577" i="8" a="1"/>
  <c r="V1577" i="8" s="1"/>
  <c r="V1564" i="8" a="1"/>
  <c r="V1564" i="8" s="1"/>
  <c r="V1561" i="8" a="1"/>
  <c r="V1561" i="8" s="1"/>
  <c r="V1546" i="8" a="1"/>
  <c r="V1546" i="8" s="1"/>
  <c r="V1538" i="8" a="1"/>
  <c r="V1538" i="8" s="1"/>
  <c r="V1530" i="8" a="1"/>
  <c r="V1530" i="8" s="1"/>
  <c r="V1522" i="8" a="1"/>
  <c r="V1522" i="8" s="1"/>
  <c r="V1514" i="8" a="1"/>
  <c r="V1514" i="8" s="1"/>
  <c r="V1506" i="8" a="1"/>
  <c r="V1506" i="8" s="1"/>
  <c r="V1498" i="8" a="1"/>
  <c r="V1498" i="8" s="1"/>
  <c r="V1490" i="8" a="1"/>
  <c r="V1490" i="8" s="1"/>
  <c r="V1483" i="8" a="1"/>
  <c r="V1483" i="8" s="1"/>
  <c r="V1476" i="8" a="1"/>
  <c r="V1476" i="8" s="1"/>
  <c r="V1474" i="8" a="1"/>
  <c r="V1474" i="8" s="1"/>
  <c r="V1634" i="8" a="1"/>
  <c r="V1634" i="8" s="1"/>
  <c r="V1631" i="8" a="1"/>
  <c r="V1631" i="8" s="1"/>
  <c r="V1618" i="8" a="1"/>
  <c r="V1618" i="8" s="1"/>
  <c r="V1615" i="8" a="1"/>
  <c r="V1615" i="8" s="1"/>
  <c r="V1602" i="8" a="1"/>
  <c r="V1602" i="8" s="1"/>
  <c r="V1599" i="8" a="1"/>
  <c r="V1599" i="8" s="1"/>
  <c r="V1586" i="8" a="1"/>
  <c r="V1586" i="8" s="1"/>
  <c r="V1583" i="8" a="1"/>
  <c r="V1583" i="8" s="1"/>
  <c r="V1570" i="8" a="1"/>
  <c r="V1570" i="8" s="1"/>
  <c r="V1567" i="8" a="1"/>
  <c r="V1567" i="8" s="1"/>
  <c r="V1554" i="8" a="1"/>
  <c r="V1554" i="8" s="1"/>
  <c r="V1551" i="8" a="1"/>
  <c r="V1551" i="8" s="1"/>
  <c r="V1543" i="8" a="1"/>
  <c r="V1543" i="8" s="1"/>
  <c r="V1535" i="8" a="1"/>
  <c r="V1535" i="8" s="1"/>
  <c r="V1527" i="8" a="1"/>
  <c r="V1527" i="8" s="1"/>
  <c r="V1519" i="8" a="1"/>
  <c r="V1519" i="8" s="1"/>
  <c r="V1511" i="8" a="1"/>
  <c r="V1511" i="8" s="1"/>
  <c r="V1503" i="8" a="1"/>
  <c r="V1503" i="8" s="1"/>
  <c r="V1495" i="8" a="1"/>
  <c r="V1495" i="8" s="1"/>
  <c r="V1485" i="8" a="1"/>
  <c r="V1485" i="8" s="1"/>
  <c r="V1478" i="8" a="1"/>
  <c r="V1478" i="8" s="1"/>
  <c r="V1640" i="8" a="1"/>
  <c r="V1640" i="8" s="1"/>
  <c r="V1637" i="8" a="1"/>
  <c r="V1637" i="8" s="1"/>
  <c r="V1624" i="8" a="1"/>
  <c r="V1624" i="8" s="1"/>
  <c r="V1621" i="8" a="1"/>
  <c r="V1621" i="8" s="1"/>
  <c r="V1608" i="8" a="1"/>
  <c r="V1608" i="8" s="1"/>
  <c r="V1605" i="8" a="1"/>
  <c r="V1605" i="8" s="1"/>
  <c r="V1592" i="8" a="1"/>
  <c r="V1592" i="8" s="1"/>
  <c r="V1589" i="8" a="1"/>
  <c r="V1589" i="8" s="1"/>
  <c r="V1576" i="8" a="1"/>
  <c r="V1576" i="8" s="1"/>
  <c r="V1573" i="8" a="1"/>
  <c r="V1573" i="8" s="1"/>
  <c r="V1560" i="8" a="1"/>
  <c r="V1560" i="8" s="1"/>
  <c r="V1557" i="8" a="1"/>
  <c r="V1557" i="8" s="1"/>
  <c r="V1548" i="8" a="1"/>
  <c r="V1548" i="8" s="1"/>
  <c r="V1540" i="8" a="1"/>
  <c r="V1540" i="8" s="1"/>
  <c r="V1532" i="8" a="1"/>
  <c r="V1532" i="8" s="1"/>
  <c r="V1524" i="8" a="1"/>
  <c r="V1524" i="8" s="1"/>
  <c r="V1516" i="8" a="1"/>
  <c r="V1516" i="8" s="1"/>
  <c r="V1508" i="8" a="1"/>
  <c r="V1508" i="8" s="1"/>
  <c r="V1500" i="8" a="1"/>
  <c r="V1500" i="8" s="1"/>
  <c r="V1492" i="8" a="1"/>
  <c r="V1492" i="8" s="1"/>
  <c r="V1643" i="8" a="1"/>
  <c r="V1643" i="8" s="1"/>
  <c r="V1630" i="8" a="1"/>
  <c r="V1630" i="8" s="1"/>
  <c r="V1627" i="8" a="1"/>
  <c r="V1627" i="8" s="1"/>
  <c r="V1614" i="8" a="1"/>
  <c r="V1614" i="8" s="1"/>
  <c r="V1611" i="8" a="1"/>
  <c r="V1611" i="8" s="1"/>
  <c r="V1598" i="8" a="1"/>
  <c r="V1598" i="8" s="1"/>
  <c r="V1595" i="8" a="1"/>
  <c r="V1595" i="8" s="1"/>
  <c r="V1582" i="8" a="1"/>
  <c r="V1582" i="8" s="1"/>
  <c r="V1579" i="8" a="1"/>
  <c r="V1579" i="8" s="1"/>
  <c r="V1566" i="8" a="1"/>
  <c r="V1566" i="8" s="1"/>
  <c r="V1563" i="8" a="1"/>
  <c r="V1563" i="8" s="1"/>
  <c r="V1545" i="8" a="1"/>
  <c r="V1545" i="8" s="1"/>
  <c r="V1537" i="8" a="1"/>
  <c r="V1537" i="8" s="1"/>
  <c r="V1529" i="8" a="1"/>
  <c r="V1529" i="8" s="1"/>
  <c r="V1521" i="8" a="1"/>
  <c r="V1521" i="8" s="1"/>
  <c r="V1513" i="8" a="1"/>
  <c r="V1513" i="8" s="1"/>
  <c r="V1505" i="8" a="1"/>
  <c r="V1505" i="8" s="1"/>
  <c r="V1497" i="8" a="1"/>
  <c r="V1497" i="8" s="1"/>
  <c r="V1636" i="8" a="1"/>
  <c r="V1636" i="8" s="1"/>
  <c r="V1633" i="8" a="1"/>
  <c r="V1633" i="8" s="1"/>
  <c r="V1620" i="8" a="1"/>
  <c r="V1620" i="8" s="1"/>
  <c r="V1617" i="8" a="1"/>
  <c r="V1617" i="8" s="1"/>
  <c r="V1604" i="8" a="1"/>
  <c r="V1604" i="8" s="1"/>
  <c r="V1601" i="8" a="1"/>
  <c r="V1601" i="8" s="1"/>
  <c r="V1588" i="8" a="1"/>
  <c r="V1588" i="8" s="1"/>
  <c r="V1585" i="8" a="1"/>
  <c r="V1585" i="8" s="1"/>
  <c r="V1572" i="8" a="1"/>
  <c r="V1572" i="8" s="1"/>
  <c r="V1569" i="8" a="1"/>
  <c r="V1569" i="8" s="1"/>
  <c r="V1556" i="8" a="1"/>
  <c r="V1556" i="8" s="1"/>
  <c r="V1553" i="8" a="1"/>
  <c r="V1553" i="8" s="1"/>
  <c r="V1550" i="8" a="1"/>
  <c r="V1550" i="8" s="1"/>
  <c r="V1542" i="8" a="1"/>
  <c r="V1542" i="8" s="1"/>
  <c r="V1534" i="8" a="1"/>
  <c r="V1534" i="8" s="1"/>
  <c r="V1526" i="8" a="1"/>
  <c r="V1526" i="8" s="1"/>
  <c r="V1518" i="8" a="1"/>
  <c r="V1518" i="8" s="1"/>
  <c r="V1510" i="8" a="1"/>
  <c r="V1510" i="8" s="1"/>
  <c r="V1502" i="8" a="1"/>
  <c r="V1502" i="8" s="1"/>
  <c r="V1494" i="8" a="1"/>
  <c r="V1494" i="8" s="1"/>
  <c r="V1484" i="8" a="1"/>
  <c r="V1484" i="8" s="1"/>
  <c r="V1642" i="8" a="1"/>
  <c r="V1642" i="8" s="1"/>
  <c r="V1639" i="8" a="1"/>
  <c r="V1639" i="8" s="1"/>
  <c r="V1626" i="8" a="1"/>
  <c r="V1626" i="8" s="1"/>
  <c r="V1623" i="8" a="1"/>
  <c r="V1623" i="8" s="1"/>
  <c r="V1610" i="8" a="1"/>
  <c r="V1610" i="8" s="1"/>
  <c r="V1607" i="8" a="1"/>
  <c r="V1607" i="8" s="1"/>
  <c r="V1594" i="8" a="1"/>
  <c r="V1594" i="8" s="1"/>
  <c r="V1591" i="8" a="1"/>
  <c r="V1591" i="8" s="1"/>
  <c r="V1578" i="8" a="1"/>
  <c r="V1578" i="8" s="1"/>
  <c r="V1575" i="8" a="1"/>
  <c r="V1575" i="8" s="1"/>
  <c r="V1562" i="8" a="1"/>
  <c r="V1562" i="8" s="1"/>
  <c r="V1559" i="8" a="1"/>
  <c r="V1559" i="8" s="1"/>
  <c r="V1547" i="8" a="1"/>
  <c r="V1547" i="8" s="1"/>
  <c r="V1539" i="8" a="1"/>
  <c r="V1539" i="8" s="1"/>
  <c r="V1531" i="8" a="1"/>
  <c r="V1531" i="8" s="1"/>
  <c r="V1523" i="8" a="1"/>
  <c r="V1523" i="8" s="1"/>
  <c r="V1515" i="8" a="1"/>
  <c r="V1515" i="8" s="1"/>
  <c r="V1507" i="8" a="1"/>
  <c r="V1507" i="8" s="1"/>
  <c r="V1499" i="8" a="1"/>
  <c r="V1499" i="8" s="1"/>
  <c r="V1491" i="8" a="1"/>
  <c r="V1491" i="8" s="1"/>
  <c r="V1486" i="8" a="1"/>
  <c r="V1486" i="8" s="1"/>
  <c r="V1632" i="8" a="1"/>
  <c r="V1632" i="8" s="1"/>
  <c r="V1629" i="8" a="1"/>
  <c r="V1629" i="8" s="1"/>
  <c r="V1616" i="8" a="1"/>
  <c r="V1616" i="8" s="1"/>
  <c r="V1613" i="8" a="1"/>
  <c r="V1613" i="8" s="1"/>
  <c r="V1600" i="8" a="1"/>
  <c r="V1600" i="8" s="1"/>
  <c r="V1597" i="8" a="1"/>
  <c r="V1597" i="8" s="1"/>
  <c r="V1584" i="8" a="1"/>
  <c r="V1584" i="8" s="1"/>
  <c r="V1581" i="8" a="1"/>
  <c r="V1581" i="8" s="1"/>
  <c r="V1568" i="8" a="1"/>
  <c r="V1568" i="8" s="1"/>
  <c r="V1565" i="8" a="1"/>
  <c r="V1565" i="8" s="1"/>
  <c r="V1552" i="8" a="1"/>
  <c r="V1552" i="8" s="1"/>
  <c r="V1544" i="8" a="1"/>
  <c r="V1544" i="8" s="1"/>
  <c r="V1536" i="8" a="1"/>
  <c r="V1536" i="8" s="1"/>
  <c r="V1528" i="8" a="1"/>
  <c r="V1528" i="8" s="1"/>
  <c r="V1520" i="8" a="1"/>
  <c r="V1520" i="8" s="1"/>
  <c r="V1512" i="8" a="1"/>
  <c r="V1512" i="8" s="1"/>
  <c r="V1504" i="8" a="1"/>
  <c r="V1504" i="8" s="1"/>
  <c r="V1496" i="8" a="1"/>
  <c r="V1496" i="8" s="1"/>
  <c r="V1488" i="8" a="1"/>
  <c r="V1488" i="8" s="1"/>
  <c r="V1479" i="8" a="1"/>
  <c r="V1479" i="8" s="1"/>
  <c r="V1590" i="8" a="1"/>
  <c r="V1590" i="8" s="1"/>
  <c r="V1525" i="8" a="1"/>
  <c r="V1525" i="8" s="1"/>
  <c r="V1493" i="8" a="1"/>
  <c r="V1493" i="8" s="1"/>
  <c r="V1472" i="8" a="1"/>
  <c r="V1472" i="8" s="1"/>
  <c r="V1465" i="8" a="1"/>
  <c r="V1465" i="8" s="1"/>
  <c r="V1456" i="8" a="1"/>
  <c r="V1456" i="8" s="1"/>
  <c r="V1449" i="8" a="1"/>
  <c r="V1449" i="8" s="1"/>
  <c r="V1440" i="8" a="1"/>
  <c r="V1440" i="8" s="1"/>
  <c r="V1433" i="8" a="1"/>
  <c r="V1433" i="8" s="1"/>
  <c r="V1424" i="8" a="1"/>
  <c r="V1424" i="8" s="1"/>
  <c r="V1417" i="8" a="1"/>
  <c r="V1417" i="8" s="1"/>
  <c r="V1408" i="8" a="1"/>
  <c r="V1408" i="8" s="1"/>
  <c r="V1603" i="8" a="1"/>
  <c r="V1603" i="8" s="1"/>
  <c r="V1480" i="8" a="1"/>
  <c r="V1480" i="8" s="1"/>
  <c r="V1467" i="8" a="1"/>
  <c r="V1467" i="8" s="1"/>
  <c r="V1458" i="8" a="1"/>
  <c r="V1458" i="8" s="1"/>
  <c r="V1451" i="8" a="1"/>
  <c r="V1451" i="8" s="1"/>
  <c r="V1442" i="8" a="1"/>
  <c r="V1442" i="8" s="1"/>
  <c r="V1435" i="8" a="1"/>
  <c r="V1435" i="8" s="1"/>
  <c r="V1426" i="8" a="1"/>
  <c r="V1426" i="8" s="1"/>
  <c r="V1419" i="8" a="1"/>
  <c r="V1419" i="8" s="1"/>
  <c r="V1410" i="8" a="1"/>
  <c r="V1410" i="8" s="1"/>
  <c r="V1403" i="8" a="1"/>
  <c r="V1403" i="8" s="1"/>
  <c r="V1394" i="8" a="1"/>
  <c r="V1394" i="8" s="1"/>
  <c r="V1387" i="8" a="1"/>
  <c r="V1387" i="8" s="1"/>
  <c r="V1622" i="8" a="1"/>
  <c r="V1622" i="8" s="1"/>
  <c r="V1555" i="8" a="1"/>
  <c r="V1555" i="8" s="1"/>
  <c r="V1549" i="8" a="1"/>
  <c r="V1549" i="8" s="1"/>
  <c r="V1517" i="8" a="1"/>
  <c r="V1517" i="8" s="1"/>
  <c r="V1487" i="8" a="1"/>
  <c r="V1487" i="8" s="1"/>
  <c r="V1477" i="8" a="1"/>
  <c r="V1477" i="8" s="1"/>
  <c r="V1469" i="8" a="1"/>
  <c r="V1469" i="8" s="1"/>
  <c r="V1460" i="8" a="1"/>
  <c r="V1460" i="8" s="1"/>
  <c r="V1453" i="8" a="1"/>
  <c r="V1453" i="8" s="1"/>
  <c r="V1444" i="8" a="1"/>
  <c r="V1444" i="8" s="1"/>
  <c r="V1437" i="8" a="1"/>
  <c r="V1437" i="8" s="1"/>
  <c r="V1428" i="8" a="1"/>
  <c r="V1428" i="8" s="1"/>
  <c r="V1635" i="8" a="1"/>
  <c r="V1635" i="8" s="1"/>
  <c r="V1574" i="8" a="1"/>
  <c r="V1574" i="8" s="1"/>
  <c r="V1471" i="8" a="1"/>
  <c r="V1471" i="8" s="1"/>
  <c r="V1462" i="8" a="1"/>
  <c r="V1462" i="8" s="1"/>
  <c r="V1455" i="8" a="1"/>
  <c r="V1455" i="8" s="1"/>
  <c r="V1446" i="8" a="1"/>
  <c r="V1446" i="8" s="1"/>
  <c r="V1439" i="8" a="1"/>
  <c r="V1439" i="8" s="1"/>
  <c r="V1430" i="8" a="1"/>
  <c r="V1430" i="8" s="1"/>
  <c r="V1423" i="8" a="1"/>
  <c r="V1423" i="8" s="1"/>
  <c r="V1414" i="8" a="1"/>
  <c r="V1414" i="8" s="1"/>
  <c r="V1407" i="8" a="1"/>
  <c r="V1407" i="8" s="1"/>
  <c r="V1398" i="8" a="1"/>
  <c r="V1398" i="8" s="1"/>
  <c r="V1587" i="8" a="1"/>
  <c r="V1587" i="8" s="1"/>
  <c r="V1541" i="8" a="1"/>
  <c r="V1541" i="8" s="1"/>
  <c r="V1509" i="8" a="1"/>
  <c r="V1509" i="8" s="1"/>
  <c r="V1482" i="8" a="1"/>
  <c r="V1482" i="8" s="1"/>
  <c r="V1473" i="8" a="1"/>
  <c r="V1473" i="8" s="1"/>
  <c r="V1464" i="8" a="1"/>
  <c r="V1464" i="8" s="1"/>
  <c r="V1457" i="8" a="1"/>
  <c r="V1457" i="8" s="1"/>
  <c r="V1448" i="8" a="1"/>
  <c r="V1448" i="8" s="1"/>
  <c r="V1441" i="8" a="1"/>
  <c r="V1441" i="8" s="1"/>
  <c r="V1432" i="8" a="1"/>
  <c r="V1432" i="8" s="1"/>
  <c r="V1425" i="8" a="1"/>
  <c r="V1425" i="8" s="1"/>
  <c r="V1619" i="8" a="1"/>
  <c r="V1619" i="8" s="1"/>
  <c r="V1558" i="8" a="1"/>
  <c r="V1558" i="8" s="1"/>
  <c r="V1533" i="8" a="1"/>
  <c r="V1533" i="8" s="1"/>
  <c r="V1501" i="8" a="1"/>
  <c r="V1501" i="8" s="1"/>
  <c r="V1489" i="8" a="1"/>
  <c r="V1489" i="8" s="1"/>
  <c r="V1475" i="8" a="1"/>
  <c r="V1475" i="8" s="1"/>
  <c r="V1468" i="8" a="1"/>
  <c r="V1468" i="8" s="1"/>
  <c r="V1461" i="8" a="1"/>
  <c r="V1461" i="8" s="1"/>
  <c r="V1452" i="8" a="1"/>
  <c r="V1452" i="8" s="1"/>
  <c r="V1445" i="8" a="1"/>
  <c r="V1445" i="8" s="1"/>
  <c r="V1436" i="8" a="1"/>
  <c r="V1436" i="8" s="1"/>
  <c r="V1443" i="8" a="1"/>
  <c r="V1443" i="8" s="1"/>
  <c r="V1438" i="8" a="1"/>
  <c r="V1438" i="8" s="1"/>
  <c r="V1429" i="8" a="1"/>
  <c r="V1429" i="8" s="1"/>
  <c r="V1422" i="8" a="1"/>
  <c r="V1422" i="8" s="1"/>
  <c r="V1409" i="8" a="1"/>
  <c r="V1409" i="8" s="1"/>
  <c r="V1395" i="8" a="1"/>
  <c r="V1395" i="8" s="1"/>
  <c r="V1385" i="8" a="1"/>
  <c r="V1385" i="8" s="1"/>
  <c r="V1380" i="8" a="1"/>
  <c r="V1380" i="8" s="1"/>
  <c r="V1371" i="8" a="1"/>
  <c r="V1371" i="8" s="1"/>
  <c r="V1364" i="8" a="1"/>
  <c r="V1364" i="8" s="1"/>
  <c r="V1355" i="8" a="1"/>
  <c r="V1355" i="8" s="1"/>
  <c r="V1348" i="8" a="1"/>
  <c r="V1348" i="8" s="1"/>
  <c r="V1339" i="8" a="1"/>
  <c r="V1339" i="8" s="1"/>
  <c r="V1332" i="8" a="1"/>
  <c r="V1332" i="8" s="1"/>
  <c r="V1323" i="8" a="1"/>
  <c r="V1323" i="8" s="1"/>
  <c r="V1316" i="8" a="1"/>
  <c r="V1316" i="8" s="1"/>
  <c r="V1307" i="8" a="1"/>
  <c r="V1307" i="8" s="1"/>
  <c r="V1300" i="8" a="1"/>
  <c r="V1300" i="8" s="1"/>
  <c r="V1291" i="8" a="1"/>
  <c r="V1291" i="8" s="1"/>
  <c r="V1284" i="8" a="1"/>
  <c r="V1284" i="8" s="1"/>
  <c r="V1275" i="8" a="1"/>
  <c r="V1275" i="8" s="1"/>
  <c r="V1268" i="8" a="1"/>
  <c r="V1268" i="8" s="1"/>
  <c r="V1259" i="8" a="1"/>
  <c r="V1259" i="8" s="1"/>
  <c r="V1252" i="8" a="1"/>
  <c r="V1252" i="8" s="1"/>
  <c r="V1243" i="8" a="1"/>
  <c r="V1243" i="8" s="1"/>
  <c r="V1236" i="8" a="1"/>
  <c r="V1236" i="8" s="1"/>
  <c r="V1606" i="8" a="1"/>
  <c r="V1606" i="8" s="1"/>
  <c r="V1447" i="8" a="1"/>
  <c r="V1447" i="8" s="1"/>
  <c r="V1415" i="8" a="1"/>
  <c r="V1415" i="8" s="1"/>
  <c r="V1412" i="8" a="1"/>
  <c r="V1412" i="8" s="1"/>
  <c r="V1406" i="8" a="1"/>
  <c r="V1406" i="8" s="1"/>
  <c r="V1400" i="8" a="1"/>
  <c r="V1400" i="8" s="1"/>
  <c r="V1390" i="8" a="1"/>
  <c r="V1390" i="8" s="1"/>
  <c r="V1373" i="8" a="1"/>
  <c r="V1373" i="8" s="1"/>
  <c r="V1366" i="8" a="1"/>
  <c r="V1366" i="8" s="1"/>
  <c r="V1357" i="8" a="1"/>
  <c r="V1357" i="8" s="1"/>
  <c r="V1350" i="8" a="1"/>
  <c r="V1350" i="8" s="1"/>
  <c r="V1341" i="8" a="1"/>
  <c r="V1341" i="8" s="1"/>
  <c r="V1334" i="8" a="1"/>
  <c r="V1334" i="8" s="1"/>
  <c r="V1325" i="8" a="1"/>
  <c r="V1325" i="8" s="1"/>
  <c r="V1318" i="8" a="1"/>
  <c r="V1318" i="8" s="1"/>
  <c r="V1309" i="8" a="1"/>
  <c r="V1309" i="8" s="1"/>
  <c r="V1302" i="8" a="1"/>
  <c r="V1302" i="8" s="1"/>
  <c r="V1293" i="8" a="1"/>
  <c r="V1293" i="8" s="1"/>
  <c r="V1286" i="8" a="1"/>
  <c r="V1286" i="8" s="1"/>
  <c r="V1277" i="8" a="1"/>
  <c r="V1277" i="8" s="1"/>
  <c r="V1270" i="8" a="1"/>
  <c r="V1270" i="8" s="1"/>
  <c r="V1261" i="8" a="1"/>
  <c r="V1261" i="8" s="1"/>
  <c r="V1254" i="8" a="1"/>
  <c r="V1254" i="8" s="1"/>
  <c r="V1245" i="8" a="1"/>
  <c r="V1245" i="8" s="1"/>
  <c r="V1238" i="8" a="1"/>
  <c r="V1238" i="8" s="1"/>
  <c r="V1229" i="8" a="1"/>
  <c r="V1229" i="8" s="1"/>
  <c r="V1222" i="8" a="1"/>
  <c r="V1222" i="8" s="1"/>
  <c r="V1481" i="8" a="1"/>
  <c r="V1481" i="8" s="1"/>
  <c r="V1466" i="8" a="1"/>
  <c r="V1466" i="8" s="1"/>
  <c r="V1421" i="8" a="1"/>
  <c r="V1421" i="8" s="1"/>
  <c r="V1418" i="8" a="1"/>
  <c r="V1418" i="8" s="1"/>
  <c r="V1397" i="8" a="1"/>
  <c r="V1397" i="8" s="1"/>
  <c r="V1392" i="8" a="1"/>
  <c r="V1392" i="8" s="1"/>
  <c r="V1382" i="8" a="1"/>
  <c r="V1382" i="8" s="1"/>
  <c r="V1375" i="8" a="1"/>
  <c r="V1375" i="8" s="1"/>
  <c r="V1368" i="8" a="1"/>
  <c r="V1368" i="8" s="1"/>
  <c r="V1359" i="8" a="1"/>
  <c r="V1359" i="8" s="1"/>
  <c r="V1352" i="8" a="1"/>
  <c r="V1352" i="8" s="1"/>
  <c r="V1343" i="8" a="1"/>
  <c r="V1343" i="8" s="1"/>
  <c r="V1336" i="8" a="1"/>
  <c r="V1336" i="8" s="1"/>
  <c r="V1327" i="8" a="1"/>
  <c r="V1327" i="8" s="1"/>
  <c r="V1320" i="8" a="1"/>
  <c r="V1320" i="8" s="1"/>
  <c r="V1311" i="8" a="1"/>
  <c r="V1311" i="8" s="1"/>
  <c r="V1304" i="8" a="1"/>
  <c r="V1304" i="8" s="1"/>
  <c r="V1295" i="8" a="1"/>
  <c r="V1295" i="8" s="1"/>
  <c r="V1288" i="8" a="1"/>
  <c r="V1288" i="8" s="1"/>
  <c r="V1279" i="8" a="1"/>
  <c r="V1279" i="8" s="1"/>
  <c r="V1272" i="8" a="1"/>
  <c r="V1272" i="8" s="1"/>
  <c r="V1263" i="8" a="1"/>
  <c r="V1263" i="8" s="1"/>
  <c r="V1256" i="8" a="1"/>
  <c r="V1256" i="8" s="1"/>
  <c r="V1247" i="8" a="1"/>
  <c r="V1247" i="8" s="1"/>
  <c r="V1240" i="8" a="1"/>
  <c r="V1240" i="8" s="1"/>
  <c r="V1231" i="8" a="1"/>
  <c r="V1231" i="8" s="1"/>
  <c r="V1224" i="8" a="1"/>
  <c r="V1224" i="8" s="1"/>
  <c r="V1405" i="8" a="1"/>
  <c r="V1405" i="8" s="1"/>
  <c r="V1389" i="8" a="1"/>
  <c r="V1389" i="8" s="1"/>
  <c r="V1384" i="8" a="1"/>
  <c r="V1384" i="8" s="1"/>
  <c r="V1377" i="8" a="1"/>
  <c r="V1377" i="8" s="1"/>
  <c r="V1370" i="8" a="1"/>
  <c r="V1370" i="8" s="1"/>
  <c r="V1361" i="8" a="1"/>
  <c r="V1361" i="8" s="1"/>
  <c r="V1354" i="8" a="1"/>
  <c r="V1354" i="8" s="1"/>
  <c r="V1345" i="8" a="1"/>
  <c r="V1345" i="8" s="1"/>
  <c r="V1338" i="8" a="1"/>
  <c r="V1338" i="8" s="1"/>
  <c r="V1329" i="8" a="1"/>
  <c r="V1329" i="8" s="1"/>
  <c r="V1322" i="8" a="1"/>
  <c r="V1322" i="8" s="1"/>
  <c r="V1313" i="8" a="1"/>
  <c r="V1313" i="8" s="1"/>
  <c r="V1306" i="8" a="1"/>
  <c r="V1306" i="8" s="1"/>
  <c r="V1297" i="8" a="1"/>
  <c r="V1297" i="8" s="1"/>
  <c r="V1290" i="8" a="1"/>
  <c r="V1290" i="8" s="1"/>
  <c r="V1281" i="8" a="1"/>
  <c r="V1281" i="8" s="1"/>
  <c r="V1274" i="8" a="1"/>
  <c r="V1274" i="8" s="1"/>
  <c r="V1265" i="8" a="1"/>
  <c r="V1265" i="8" s="1"/>
  <c r="V1258" i="8" a="1"/>
  <c r="V1258" i="8" s="1"/>
  <c r="V1249" i="8" a="1"/>
  <c r="V1249" i="8" s="1"/>
  <c r="V1242" i="8" a="1"/>
  <c r="V1242" i="8" s="1"/>
  <c r="V1233" i="8" a="1"/>
  <c r="V1233" i="8" s="1"/>
  <c r="V1226" i="8" a="1"/>
  <c r="V1226" i="8" s="1"/>
  <c r="V1217" i="8" a="1"/>
  <c r="V1217" i="8" s="1"/>
  <c r="V1210" i="8" a="1"/>
  <c r="V1210" i="8" s="1"/>
  <c r="V1201" i="8" a="1"/>
  <c r="V1201" i="8" s="1"/>
  <c r="V1194" i="8" a="1"/>
  <c r="V1194" i="8" s="1"/>
  <c r="V1185" i="8" a="1"/>
  <c r="V1185" i="8" s="1"/>
  <c r="V1178" i="8" a="1"/>
  <c r="V1178" i="8" s="1"/>
  <c r="V1169" i="8" a="1"/>
  <c r="V1169" i="8" s="1"/>
  <c r="V1162" i="8" a="1"/>
  <c r="V1162" i="8" s="1"/>
  <c r="V1470" i="8" a="1"/>
  <c r="V1470" i="8" s="1"/>
  <c r="V1450" i="8" a="1"/>
  <c r="V1450" i="8" s="1"/>
  <c r="V1431" i="8" a="1"/>
  <c r="V1431" i="8" s="1"/>
  <c r="V1427" i="8" a="1"/>
  <c r="V1427" i="8" s="1"/>
  <c r="V1571" i="8" a="1"/>
  <c r="V1571" i="8" s="1"/>
  <c r="V1459" i="8" a="1"/>
  <c r="V1459" i="8" s="1"/>
  <c r="V1454" i="8" a="1"/>
  <c r="V1454" i="8" s="1"/>
  <c r="V1434" i="8" a="1"/>
  <c r="V1434" i="8" s="1"/>
  <c r="V1416" i="8" a="1"/>
  <c r="V1416" i="8" s="1"/>
  <c r="V1413" i="8" a="1"/>
  <c r="V1413" i="8" s="1"/>
  <c r="V1404" i="8" a="1"/>
  <c r="V1404" i="8" s="1"/>
  <c r="V1393" i="8" a="1"/>
  <c r="V1393" i="8" s="1"/>
  <c r="V1383" i="8" a="1"/>
  <c r="V1383" i="8" s="1"/>
  <c r="V1376" i="8" a="1"/>
  <c r="V1376" i="8" s="1"/>
  <c r="V1367" i="8" a="1"/>
  <c r="V1367" i="8" s="1"/>
  <c r="V1360" i="8" a="1"/>
  <c r="V1360" i="8" s="1"/>
  <c r="V1351" i="8" a="1"/>
  <c r="V1351" i="8" s="1"/>
  <c r="V1344" i="8" a="1"/>
  <c r="V1344" i="8" s="1"/>
  <c r="V1335" i="8" a="1"/>
  <c r="V1335" i="8" s="1"/>
  <c r="V1328" i="8" a="1"/>
  <c r="V1328" i="8" s="1"/>
  <c r="V1319" i="8" a="1"/>
  <c r="V1319" i="8" s="1"/>
  <c r="V1312" i="8" a="1"/>
  <c r="V1312" i="8" s="1"/>
  <c r="V1303" i="8" a="1"/>
  <c r="V1303" i="8" s="1"/>
  <c r="V1296" i="8" a="1"/>
  <c r="V1296" i="8" s="1"/>
  <c r="V1386" i="8" a="1"/>
  <c r="V1386" i="8" s="1"/>
  <c r="V1378" i="8" a="1"/>
  <c r="V1378" i="8" s="1"/>
  <c r="V1353" i="8" a="1"/>
  <c r="V1353" i="8" s="1"/>
  <c r="V1349" i="8" a="1"/>
  <c r="V1349" i="8" s="1"/>
  <c r="V1340" i="8" a="1"/>
  <c r="V1340" i="8" s="1"/>
  <c r="V1299" i="8" a="1"/>
  <c r="V1299" i="8" s="1"/>
  <c r="V1228" i="8" a="1"/>
  <c r="V1228" i="8" s="1"/>
  <c r="V1212" i="8" a="1"/>
  <c r="V1212" i="8" s="1"/>
  <c r="V1207" i="8" a="1"/>
  <c r="V1207" i="8" s="1"/>
  <c r="V1202" i="8" a="1"/>
  <c r="V1202" i="8" s="1"/>
  <c r="V1197" i="8" a="1"/>
  <c r="V1197" i="8" s="1"/>
  <c r="V1192" i="8" a="1"/>
  <c r="V1192" i="8" s="1"/>
  <c r="V1187" i="8" a="1"/>
  <c r="V1187" i="8" s="1"/>
  <c r="V1177" i="8" a="1"/>
  <c r="V1177" i="8" s="1"/>
  <c r="V1172" i="8" a="1"/>
  <c r="V1172" i="8" s="1"/>
  <c r="V1167" i="8" a="1"/>
  <c r="V1167" i="8" s="1"/>
  <c r="V1155" i="8" a="1"/>
  <c r="V1155" i="8" s="1"/>
  <c r="V1148" i="8" a="1"/>
  <c r="V1148" i="8" s="1"/>
  <c r="V1139" i="8" a="1"/>
  <c r="V1139" i="8" s="1"/>
  <c r="V1132" i="8" a="1"/>
  <c r="V1132" i="8" s="1"/>
  <c r="V1123" i="8" a="1"/>
  <c r="V1123" i="8" s="1"/>
  <c r="V1116" i="8" a="1"/>
  <c r="V1116" i="8" s="1"/>
  <c r="V1107" i="8" a="1"/>
  <c r="V1107" i="8" s="1"/>
  <c r="V1369" i="8" a="1"/>
  <c r="V1369" i="8" s="1"/>
  <c r="V1365" i="8" a="1"/>
  <c r="V1365" i="8" s="1"/>
  <c r="V1356" i="8" a="1"/>
  <c r="V1356" i="8" s="1"/>
  <c r="V1315" i="8" a="1"/>
  <c r="V1315" i="8" s="1"/>
  <c r="V1225" i="8" a="1"/>
  <c r="V1225" i="8" s="1"/>
  <c r="V1214" i="8" a="1"/>
  <c r="V1214" i="8" s="1"/>
  <c r="V1184" i="8" a="1"/>
  <c r="V1184" i="8" s="1"/>
  <c r="V1174" i="8" a="1"/>
  <c r="V1174" i="8" s="1"/>
  <c r="V1164" i="8" a="1"/>
  <c r="V1164" i="8" s="1"/>
  <c r="V1157" i="8" a="1"/>
  <c r="V1157" i="8" s="1"/>
  <c r="V1150" i="8" a="1"/>
  <c r="V1150" i="8" s="1"/>
  <c r="V1141" i="8" a="1"/>
  <c r="V1141" i="8" s="1"/>
  <c r="V1134" i="8" a="1"/>
  <c r="V1134" i="8" s="1"/>
  <c r="V1125" i="8" a="1"/>
  <c r="V1125" i="8" s="1"/>
  <c r="V1118" i="8" a="1"/>
  <c r="V1118" i="8" s="1"/>
  <c r="V1109" i="8" a="1"/>
  <c r="V1109" i="8" s="1"/>
  <c r="V1402" i="8" a="1"/>
  <c r="V1402" i="8" s="1"/>
  <c r="V1381" i="8" a="1"/>
  <c r="V1381" i="8" s="1"/>
  <c r="V1372" i="8" a="1"/>
  <c r="V1372" i="8" s="1"/>
  <c r="V1331" i="8" a="1"/>
  <c r="V1331" i="8" s="1"/>
  <c r="V1294" i="8" a="1"/>
  <c r="V1294" i="8" s="1"/>
  <c r="V1287" i="8" a="1"/>
  <c r="V1287" i="8" s="1"/>
  <c r="V1280" i="8" a="1"/>
  <c r="V1280" i="8" s="1"/>
  <c r="V1276" i="8" a="1"/>
  <c r="V1276" i="8" s="1"/>
  <c r="V1273" i="8" a="1"/>
  <c r="V1273" i="8" s="1"/>
  <c r="V1266" i="8" a="1"/>
  <c r="V1266" i="8" s="1"/>
  <c r="V1262" i="8" a="1"/>
  <c r="V1262" i="8" s="1"/>
  <c r="V1255" i="8" a="1"/>
  <c r="V1255" i="8" s="1"/>
  <c r="V1248" i="8" a="1"/>
  <c r="V1248" i="8" s="1"/>
  <c r="V1244" i="8" a="1"/>
  <c r="V1244" i="8" s="1"/>
  <c r="V1241" i="8" a="1"/>
  <c r="V1241" i="8" s="1"/>
  <c r="V1234" i="8" a="1"/>
  <c r="V1234" i="8" s="1"/>
  <c r="V1219" i="8" a="1"/>
  <c r="V1219" i="8" s="1"/>
  <c r="V1209" i="8" a="1"/>
  <c r="V1209" i="8" s="1"/>
  <c r="V1204" i="8" a="1"/>
  <c r="V1204" i="8" s="1"/>
  <c r="V1199" i="8" a="1"/>
  <c r="V1199" i="8" s="1"/>
  <c r="V1189" i="8" a="1"/>
  <c r="V1189" i="8" s="1"/>
  <c r="V1179" i="8" a="1"/>
  <c r="V1179" i="8" s="1"/>
  <c r="V1166" i="8" a="1"/>
  <c r="V1166" i="8" s="1"/>
  <c r="V1159" i="8" a="1"/>
  <c r="V1159" i="8" s="1"/>
  <c r="V1152" i="8" a="1"/>
  <c r="V1152" i="8" s="1"/>
  <c r="V1143" i="8" a="1"/>
  <c r="V1143" i="8" s="1"/>
  <c r="V1136" i="8" a="1"/>
  <c r="V1136" i="8" s="1"/>
  <c r="V1127" i="8" a="1"/>
  <c r="V1127" i="8" s="1"/>
  <c r="V1120" i="8" a="1"/>
  <c r="V1120" i="8" s="1"/>
  <c r="V1111" i="8" a="1"/>
  <c r="V1111" i="8" s="1"/>
  <c r="V1463" i="8" a="1"/>
  <c r="V1463" i="8" s="1"/>
  <c r="V1347" i="8" a="1"/>
  <c r="V1347" i="8" s="1"/>
  <c r="V1310" i="8" a="1"/>
  <c r="V1310" i="8" s="1"/>
  <c r="V1298" i="8" a="1"/>
  <c r="V1298" i="8" s="1"/>
  <c r="V1283" i="8" a="1"/>
  <c r="V1283" i="8" s="1"/>
  <c r="V1269" i="8" a="1"/>
  <c r="V1269" i="8" s="1"/>
  <c r="V1251" i="8" a="1"/>
  <c r="V1251" i="8" s="1"/>
  <c r="V1237" i="8" a="1"/>
  <c r="V1237" i="8" s="1"/>
  <c r="V1230" i="8" a="1"/>
  <c r="V1230" i="8" s="1"/>
  <c r="V1216" i="8" a="1"/>
  <c r="V1216" i="8" s="1"/>
  <c r="V1206" i="8" a="1"/>
  <c r="V1206" i="8" s="1"/>
  <c r="V1196" i="8" a="1"/>
  <c r="V1196" i="8" s="1"/>
  <c r="V1191" i="8" a="1"/>
  <c r="V1191" i="8" s="1"/>
  <c r="V1186" i="8" a="1"/>
  <c r="V1186" i="8" s="1"/>
  <c r="V1181" i="8" a="1"/>
  <c r="V1181" i="8" s="1"/>
  <c r="V1176" i="8" a="1"/>
  <c r="V1176" i="8" s="1"/>
  <c r="V1171" i="8" a="1"/>
  <c r="V1171" i="8" s="1"/>
  <c r="V1161" i="8" a="1"/>
  <c r="V1161" i="8" s="1"/>
  <c r="V1154" i="8" a="1"/>
  <c r="V1154" i="8" s="1"/>
  <c r="V1145" i="8" a="1"/>
  <c r="V1145" i="8" s="1"/>
  <c r="V1138" i="8" a="1"/>
  <c r="V1138" i="8" s="1"/>
  <c r="V1129" i="8" a="1"/>
  <c r="V1129" i="8" s="1"/>
  <c r="V1122" i="8" a="1"/>
  <c r="V1122" i="8" s="1"/>
  <c r="V1113" i="8" a="1"/>
  <c r="V1113" i="8" s="1"/>
  <c r="V1358" i="8" a="1"/>
  <c r="V1358" i="8" s="1"/>
  <c r="V1346" i="8" a="1"/>
  <c r="V1346" i="8" s="1"/>
  <c r="V1321" i="8" a="1"/>
  <c r="V1321" i="8" s="1"/>
  <c r="V1317" i="8" a="1"/>
  <c r="V1317" i="8" s="1"/>
  <c r="V1308" i="8" a="1"/>
  <c r="V1308" i="8" s="1"/>
  <c r="V1292" i="8" a="1"/>
  <c r="V1292" i="8" s="1"/>
  <c r="V1289" i="8" a="1"/>
  <c r="V1289" i="8" s="1"/>
  <c r="V1282" i="8" a="1"/>
  <c r="V1282" i="8" s="1"/>
  <c r="V1278" i="8" a="1"/>
  <c r="V1278" i="8" s="1"/>
  <c r="V1271" i="8" a="1"/>
  <c r="V1271" i="8" s="1"/>
  <c r="V1264" i="8" a="1"/>
  <c r="V1264" i="8" s="1"/>
  <c r="V1260" i="8" a="1"/>
  <c r="V1260" i="8" s="1"/>
  <c r="V1257" i="8" a="1"/>
  <c r="V1257" i="8" s="1"/>
  <c r="V1250" i="8" a="1"/>
  <c r="V1250" i="8" s="1"/>
  <c r="V1246" i="8" a="1"/>
  <c r="V1246" i="8" s="1"/>
  <c r="V1239" i="8" a="1"/>
  <c r="V1239" i="8" s="1"/>
  <c r="V1223" i="8" a="1"/>
  <c r="V1223" i="8" s="1"/>
  <c r="V1200" i="8" a="1"/>
  <c r="V1200" i="8" s="1"/>
  <c r="V1190" i="8" a="1"/>
  <c r="V1190" i="8" s="1"/>
  <c r="V1180" i="8" a="1"/>
  <c r="V1180" i="8" s="1"/>
  <c r="V1175" i="8" a="1"/>
  <c r="V1175" i="8" s="1"/>
  <c r="V1170" i="8" a="1"/>
  <c r="V1170" i="8" s="1"/>
  <c r="V1165" i="8" a="1"/>
  <c r="V1165" i="8" s="1"/>
  <c r="V1160" i="8" a="1"/>
  <c r="V1160" i="8" s="1"/>
  <c r="V1151" i="8" a="1"/>
  <c r="V1151" i="8" s="1"/>
  <c r="V1638" i="8" a="1"/>
  <c r="V1638" i="8" s="1"/>
  <c r="V1420" i="8" a="1"/>
  <c r="V1420" i="8" s="1"/>
  <c r="V1399" i="8" a="1"/>
  <c r="V1399" i="8" s="1"/>
  <c r="V1391" i="8" a="1"/>
  <c r="V1391" i="8" s="1"/>
  <c r="V1374" i="8" a="1"/>
  <c r="V1374" i="8" s="1"/>
  <c r="V1362" i="8" a="1"/>
  <c r="V1362" i="8" s="1"/>
  <c r="V1337" i="8" a="1"/>
  <c r="V1337" i="8" s="1"/>
  <c r="V1333" i="8" a="1"/>
  <c r="V1333" i="8" s="1"/>
  <c r="V1324" i="8" a="1"/>
  <c r="V1324" i="8" s="1"/>
  <c r="V1285" i="8" a="1"/>
  <c r="V1285" i="8" s="1"/>
  <c r="V1267" i="8" a="1"/>
  <c r="V1267" i="8" s="1"/>
  <c r="V1253" i="8" a="1"/>
  <c r="V1253" i="8" s="1"/>
  <c r="V1235" i="8" a="1"/>
  <c r="V1235" i="8" s="1"/>
  <c r="V1232" i="8" a="1"/>
  <c r="V1232" i="8" s="1"/>
  <c r="V1220" i="8" a="1"/>
  <c r="V1220" i="8" s="1"/>
  <c r="V1215" i="8" a="1"/>
  <c r="V1215" i="8" s="1"/>
  <c r="V1205" i="8" a="1"/>
  <c r="V1205" i="8" s="1"/>
  <c r="V1195" i="8" a="1"/>
  <c r="V1195" i="8" s="1"/>
  <c r="V1182" i="8" a="1"/>
  <c r="V1182" i="8" s="1"/>
  <c r="V1153" i="8" a="1"/>
  <c r="V1153" i="8" s="1"/>
  <c r="V1146" i="8" a="1"/>
  <c r="V1146" i="8" s="1"/>
  <c r="V1137" i="8" a="1"/>
  <c r="V1137" i="8" s="1"/>
  <c r="V1130" i="8" a="1"/>
  <c r="V1130" i="8" s="1"/>
  <c r="V1121" i="8" a="1"/>
  <c r="V1121" i="8" s="1"/>
  <c r="V1401" i="8" a="1"/>
  <c r="V1401" i="8" s="1"/>
  <c r="V1203" i="8" a="1"/>
  <c r="V1203" i="8" s="1"/>
  <c r="V1193" i="8" a="1"/>
  <c r="V1193" i="8" s="1"/>
  <c r="V1156" i="8" a="1"/>
  <c r="V1156" i="8" s="1"/>
  <c r="V1147" i="8" a="1"/>
  <c r="V1147" i="8" s="1"/>
  <c r="V1126" i="8" a="1"/>
  <c r="V1126" i="8" s="1"/>
  <c r="V1108" i="8" a="1"/>
  <c r="V1108" i="8" s="1"/>
  <c r="V1103" i="8" a="1"/>
  <c r="V1103" i="8" s="1"/>
  <c r="V1096" i="8" a="1"/>
  <c r="V1096" i="8" s="1"/>
  <c r="V1087" i="8" a="1"/>
  <c r="V1087" i="8" s="1"/>
  <c r="V1080" i="8" a="1"/>
  <c r="V1080" i="8" s="1"/>
  <c r="V1071" i="8" a="1"/>
  <c r="V1071" i="8" s="1"/>
  <c r="V1064" i="8" a="1"/>
  <c r="V1064" i="8" s="1"/>
  <c r="V1055" i="8" a="1"/>
  <c r="V1055" i="8" s="1"/>
  <c r="V1342" i="8" a="1"/>
  <c r="V1342" i="8" s="1"/>
  <c r="V1218" i="8" a="1"/>
  <c r="V1218" i="8" s="1"/>
  <c r="V1213" i="8" a="1"/>
  <c r="V1213" i="8" s="1"/>
  <c r="V1208" i="8" a="1"/>
  <c r="V1208" i="8" s="1"/>
  <c r="V1142" i="8" a="1"/>
  <c r="V1142" i="8" s="1"/>
  <c r="V1105" i="8" a="1"/>
  <c r="V1105" i="8" s="1"/>
  <c r="V1098" i="8" a="1"/>
  <c r="V1098" i="8" s="1"/>
  <c r="V1089" i="8" a="1"/>
  <c r="V1089" i="8" s="1"/>
  <c r="V1082" i="8" a="1"/>
  <c r="V1082" i="8" s="1"/>
  <c r="V1073" i="8" a="1"/>
  <c r="V1073" i="8" s="1"/>
  <c r="V1066" i="8" a="1"/>
  <c r="V1066" i="8" s="1"/>
  <c r="V1057" i="8" a="1"/>
  <c r="V1057" i="8" s="1"/>
  <c r="V1050" i="8" a="1"/>
  <c r="V1050" i="8" s="1"/>
  <c r="V1379" i="8" a="1"/>
  <c r="V1379" i="8" s="1"/>
  <c r="V1114" i="8" a="1"/>
  <c r="V1114" i="8" s="1"/>
  <c r="V1100" i="8" a="1"/>
  <c r="V1100" i="8" s="1"/>
  <c r="V1091" i="8" a="1"/>
  <c r="V1091" i="8" s="1"/>
  <c r="V1314" i="8" a="1"/>
  <c r="V1314" i="8" s="1"/>
  <c r="V1301" i="8" a="1"/>
  <c r="V1301" i="8" s="1"/>
  <c r="V1133" i="8" a="1"/>
  <c r="V1133" i="8" s="1"/>
  <c r="V1117" i="8" a="1"/>
  <c r="V1117" i="8" s="1"/>
  <c r="V1110" i="8" a="1"/>
  <c r="V1110" i="8" s="1"/>
  <c r="V1102" i="8" a="1"/>
  <c r="V1102" i="8" s="1"/>
  <c r="V1093" i="8" a="1"/>
  <c r="V1093" i="8" s="1"/>
  <c r="V1086" i="8" a="1"/>
  <c r="V1086" i="8" s="1"/>
  <c r="V1077" i="8" a="1"/>
  <c r="V1077" i="8" s="1"/>
  <c r="V1070" i="8" a="1"/>
  <c r="V1070" i="8" s="1"/>
  <c r="V1061" i="8" a="1"/>
  <c r="V1061" i="8" s="1"/>
  <c r="V1054" i="8" a="1"/>
  <c r="V1054" i="8" s="1"/>
  <c r="V1045" i="8" a="1"/>
  <c r="V1045" i="8" s="1"/>
  <c r="V1043" i="8" a="1"/>
  <c r="V1043" i="8" s="1"/>
  <c r="V1326" i="8" a="1"/>
  <c r="V1326" i="8" s="1"/>
  <c r="V1227" i="8" a="1"/>
  <c r="V1227" i="8" s="1"/>
  <c r="V1221" i="8" a="1"/>
  <c r="V1221" i="8" s="1"/>
  <c r="V1211" i="8" a="1"/>
  <c r="V1211" i="8" s="1"/>
  <c r="V1149" i="8" a="1"/>
  <c r="V1149" i="8" s="1"/>
  <c r="V1124" i="8" a="1"/>
  <c r="V1124" i="8" s="1"/>
  <c r="V1104" i="8" a="1"/>
  <c r="V1104" i="8" s="1"/>
  <c r="V1095" i="8" a="1"/>
  <c r="V1095" i="8" s="1"/>
  <c r="V1088" i="8" a="1"/>
  <c r="V1088" i="8" s="1"/>
  <c r="V1079" i="8" a="1"/>
  <c r="V1079" i="8" s="1"/>
  <c r="V1072" i="8" a="1"/>
  <c r="V1072" i="8" s="1"/>
  <c r="V1063" i="8" a="1"/>
  <c r="V1063" i="8" s="1"/>
  <c r="V1396" i="8" a="1"/>
  <c r="V1396" i="8" s="1"/>
  <c r="V1173" i="8" a="1"/>
  <c r="V1173" i="8" s="1"/>
  <c r="V1163" i="8" a="1"/>
  <c r="V1163" i="8" s="1"/>
  <c r="V1144" i="8" a="1"/>
  <c r="V1144" i="8" s="1"/>
  <c r="V1119" i="8" a="1"/>
  <c r="V1119" i="8" s="1"/>
  <c r="V1112" i="8" a="1"/>
  <c r="V1112" i="8" s="1"/>
  <c r="V1099" i="8" a="1"/>
  <c r="V1099" i="8" s="1"/>
  <c r="V1092" i="8" a="1"/>
  <c r="V1092" i="8" s="1"/>
  <c r="V1083" i="8" a="1"/>
  <c r="V1083" i="8" s="1"/>
  <c r="V1076" i="8" a="1"/>
  <c r="V1076" i="8" s="1"/>
  <c r="V1067" i="8" a="1"/>
  <c r="V1067" i="8" s="1"/>
  <c r="V1060" i="8" a="1"/>
  <c r="V1060" i="8" s="1"/>
  <c r="V1051" i="8" a="1"/>
  <c r="V1051" i="8" s="1"/>
  <c r="V1075" i="8" a="1"/>
  <c r="V1075" i="8" s="1"/>
  <c r="V1062" i="8" a="1"/>
  <c r="V1062" i="8" s="1"/>
  <c r="V1038" i="8" a="1"/>
  <c r="V1038" i="8" s="1"/>
  <c r="V1029" i="8" a="1"/>
  <c r="V1029" i="8" s="1"/>
  <c r="V1022" i="8" a="1"/>
  <c r="V1022" i="8" s="1"/>
  <c r="V1013" i="8" a="1"/>
  <c r="V1013" i="8" s="1"/>
  <c r="V1006" i="8" a="1"/>
  <c r="V1006" i="8" s="1"/>
  <c r="V997" i="8" a="1"/>
  <c r="V997" i="8" s="1"/>
  <c r="V990" i="8" a="1"/>
  <c r="V990" i="8" s="1"/>
  <c r="V981" i="8" a="1"/>
  <c r="V981" i="8" s="1"/>
  <c r="V974" i="8" a="1"/>
  <c r="V974" i="8" s="1"/>
  <c r="V965" i="8" a="1"/>
  <c r="V965" i="8" s="1"/>
  <c r="V1131" i="8" a="1"/>
  <c r="V1131" i="8" s="1"/>
  <c r="V1106" i="8" a="1"/>
  <c r="V1106" i="8" s="1"/>
  <c r="V1101" i="8" a="1"/>
  <c r="V1101" i="8" s="1"/>
  <c r="V1078" i="8" a="1"/>
  <c r="V1078" i="8" s="1"/>
  <c r="V1040" i="8" a="1"/>
  <c r="V1040" i="8" s="1"/>
  <c r="V1031" i="8" a="1"/>
  <c r="V1031" i="8" s="1"/>
  <c r="V1024" i="8" a="1"/>
  <c r="V1024" i="8" s="1"/>
  <c r="V1015" i="8" a="1"/>
  <c r="V1015" i="8" s="1"/>
  <c r="V1008" i="8" a="1"/>
  <c r="V1008" i="8" s="1"/>
  <c r="V999" i="8" a="1"/>
  <c r="V999" i="8" s="1"/>
  <c r="V992" i="8" a="1"/>
  <c r="V992" i="8" s="1"/>
  <c r="V983" i="8" a="1"/>
  <c r="V983" i="8" s="1"/>
  <c r="V976" i="8" a="1"/>
  <c r="V976" i="8" s="1"/>
  <c r="V967" i="8" a="1"/>
  <c r="V967" i="8" s="1"/>
  <c r="V960" i="8" a="1"/>
  <c r="V960" i="8" s="1"/>
  <c r="V1411" i="8" a="1"/>
  <c r="V1411" i="8" s="1"/>
  <c r="V1388" i="8" a="1"/>
  <c r="V1388" i="8" s="1"/>
  <c r="V1305" i="8" a="1"/>
  <c r="V1305" i="8" s="1"/>
  <c r="V1158" i="8" a="1"/>
  <c r="V1158" i="8" s="1"/>
  <c r="V1074" i="8" a="1"/>
  <c r="V1074" i="8" s="1"/>
  <c r="V1058" i="8" a="1"/>
  <c r="V1058" i="8" s="1"/>
  <c r="V1048" i="8" a="1"/>
  <c r="V1048" i="8" s="1"/>
  <c r="V1042" i="8" a="1"/>
  <c r="V1042" i="8" s="1"/>
  <c r="V1033" i="8" a="1"/>
  <c r="V1033" i="8" s="1"/>
  <c r="V1026" i="8" a="1"/>
  <c r="V1026" i="8" s="1"/>
  <c r="V1198" i="8" a="1"/>
  <c r="V1198" i="8" s="1"/>
  <c r="V1090" i="8" a="1"/>
  <c r="V1090" i="8" s="1"/>
  <c r="V1069" i="8" a="1"/>
  <c r="V1069" i="8" s="1"/>
  <c r="V1065" i="8" a="1"/>
  <c r="V1065" i="8" s="1"/>
  <c r="V1035" i="8" a="1"/>
  <c r="V1035" i="8" s="1"/>
  <c r="V1028" i="8" a="1"/>
  <c r="V1028" i="8" s="1"/>
  <c r="V1019" i="8" a="1"/>
  <c r="V1019" i="8" s="1"/>
  <c r="V1012" i="8" a="1"/>
  <c r="V1012" i="8" s="1"/>
  <c r="V1003" i="8" a="1"/>
  <c r="V1003" i="8" s="1"/>
  <c r="V996" i="8" a="1"/>
  <c r="V996" i="8" s="1"/>
  <c r="V987" i="8" a="1"/>
  <c r="V987" i="8" s="1"/>
  <c r="V980" i="8" a="1"/>
  <c r="V980" i="8" s="1"/>
  <c r="V971" i="8" a="1"/>
  <c r="V971" i="8" s="1"/>
  <c r="V964" i="8" a="1"/>
  <c r="V964" i="8" s="1"/>
  <c r="V955" i="8" a="1"/>
  <c r="V955" i="8" s="1"/>
  <c r="V1135" i="8" a="1"/>
  <c r="V1135" i="8" s="1"/>
  <c r="V1168" i="8" a="1"/>
  <c r="V1168" i="8" s="1"/>
  <c r="V1140" i="8" a="1"/>
  <c r="V1140" i="8" s="1"/>
  <c r="V1115" i="8" a="1"/>
  <c r="V1115" i="8" s="1"/>
  <c r="V1084" i="8" a="1"/>
  <c r="V1084" i="8" s="1"/>
  <c r="V1046" i="8" a="1"/>
  <c r="V1046" i="8" s="1"/>
  <c r="V1041" i="8" a="1"/>
  <c r="V1041" i="8" s="1"/>
  <c r="V1034" i="8" a="1"/>
  <c r="V1034" i="8" s="1"/>
  <c r="V1025" i="8" a="1"/>
  <c r="V1025" i="8" s="1"/>
  <c r="V1018" i="8" a="1"/>
  <c r="V1018" i="8" s="1"/>
  <c r="V1009" i="8" a="1"/>
  <c r="V1009" i="8" s="1"/>
  <c r="V1002" i="8" a="1"/>
  <c r="V1002" i="8" s="1"/>
  <c r="V993" i="8" a="1"/>
  <c r="V993" i="8" s="1"/>
  <c r="V986" i="8" a="1"/>
  <c r="V986" i="8" s="1"/>
  <c r="V977" i="8" a="1"/>
  <c r="V977" i="8" s="1"/>
  <c r="V970" i="8" a="1"/>
  <c r="V970" i="8" s="1"/>
  <c r="V961" i="8" a="1"/>
  <c r="V961" i="8" s="1"/>
  <c r="V954" i="8" a="1"/>
  <c r="V954" i="8" s="1"/>
  <c r="V1059" i="8" a="1"/>
  <c r="V1059" i="8" s="1"/>
  <c r="V1053" i="8" a="1"/>
  <c r="V1053" i="8" s="1"/>
  <c r="V1036" i="8" a="1"/>
  <c r="V1036" i="8" s="1"/>
  <c r="V1020" i="8" a="1"/>
  <c r="V1020" i="8" s="1"/>
  <c r="V995" i="8" a="1"/>
  <c r="V995" i="8" s="1"/>
  <c r="V988" i="8" a="1"/>
  <c r="V988" i="8" s="1"/>
  <c r="V963" i="8" a="1"/>
  <c r="V963" i="8" s="1"/>
  <c r="V951" i="8" a="1"/>
  <c r="V951" i="8" s="1"/>
  <c r="V943" i="8" a="1"/>
  <c r="V943" i="8" s="1"/>
  <c r="V935" i="8" a="1"/>
  <c r="V935" i="8" s="1"/>
  <c r="V927" i="8" a="1"/>
  <c r="V927" i="8" s="1"/>
  <c r="V919" i="8" a="1"/>
  <c r="V919" i="8" s="1"/>
  <c r="V911" i="8" a="1"/>
  <c r="V911" i="8" s="1"/>
  <c r="V903" i="8" a="1"/>
  <c r="V903" i="8" s="1"/>
  <c r="V895" i="8" a="1"/>
  <c r="V895" i="8" s="1"/>
  <c r="V887" i="8" a="1"/>
  <c r="V887" i="8" s="1"/>
  <c r="V879" i="8" a="1"/>
  <c r="V879" i="8" s="1"/>
  <c r="V871" i="8" a="1"/>
  <c r="V871" i="8" s="1"/>
  <c r="V863" i="8" a="1"/>
  <c r="V863" i="8" s="1"/>
  <c r="V855" i="8" a="1"/>
  <c r="V855" i="8" s="1"/>
  <c r="V847" i="8" a="1"/>
  <c r="V847" i="8" s="1"/>
  <c r="V839" i="8" a="1"/>
  <c r="V839" i="8" s="1"/>
  <c r="V831" i="8" a="1"/>
  <c r="V831" i="8" s="1"/>
  <c r="V823" i="8" a="1"/>
  <c r="V823" i="8" s="1"/>
  <c r="V815" i="8" a="1"/>
  <c r="V815" i="8" s="1"/>
  <c r="V807" i="8" a="1"/>
  <c r="V807" i="8" s="1"/>
  <c r="V799" i="8" a="1"/>
  <c r="V799" i="8" s="1"/>
  <c r="V791" i="8" a="1"/>
  <c r="V791" i="8" s="1"/>
  <c r="V783" i="8" a="1"/>
  <c r="V783" i="8" s="1"/>
  <c r="V775" i="8" a="1"/>
  <c r="V775" i="8" s="1"/>
  <c r="V767" i="8" a="1"/>
  <c r="V767" i="8" s="1"/>
  <c r="V759" i="8" a="1"/>
  <c r="V759" i="8" s="1"/>
  <c r="V751" i="8" a="1"/>
  <c r="V751" i="8" s="1"/>
  <c r="V743" i="8" a="1"/>
  <c r="V743" i="8" s="1"/>
  <c r="V1094" i="8" a="1"/>
  <c r="V1094" i="8" s="1"/>
  <c r="V1081" i="8" a="1"/>
  <c r="V1081" i="8" s="1"/>
  <c r="V1027" i="8" a="1"/>
  <c r="V1027" i="8" s="1"/>
  <c r="V1016" i="8" a="1"/>
  <c r="V1016" i="8" s="1"/>
  <c r="V1005" i="8" a="1"/>
  <c r="V1005" i="8" s="1"/>
  <c r="V998" i="8" a="1"/>
  <c r="V998" i="8" s="1"/>
  <c r="V984" i="8" a="1"/>
  <c r="V984" i="8" s="1"/>
  <c r="V973" i="8" a="1"/>
  <c r="V973" i="8" s="1"/>
  <c r="V966" i="8" a="1"/>
  <c r="V966" i="8" s="1"/>
  <c r="V948" i="8" a="1"/>
  <c r="V948" i="8" s="1"/>
  <c r="V940" i="8" a="1"/>
  <c r="V940" i="8" s="1"/>
  <c r="V932" i="8" a="1"/>
  <c r="V932" i="8" s="1"/>
  <c r="V924" i="8" a="1"/>
  <c r="V924" i="8" s="1"/>
  <c r="V916" i="8" a="1"/>
  <c r="V916" i="8" s="1"/>
  <c r="V908" i="8" a="1"/>
  <c r="V908" i="8" s="1"/>
  <c r="V900" i="8" a="1"/>
  <c r="V900" i="8" s="1"/>
  <c r="V892" i="8" a="1"/>
  <c r="V892" i="8" s="1"/>
  <c r="V884" i="8" a="1"/>
  <c r="V884" i="8" s="1"/>
  <c r="V876" i="8" a="1"/>
  <c r="V876" i="8" s="1"/>
  <c r="V868" i="8" a="1"/>
  <c r="V868" i="8" s="1"/>
  <c r="V860" i="8" a="1"/>
  <c r="V860" i="8" s="1"/>
  <c r="V852" i="8" a="1"/>
  <c r="V852" i="8" s="1"/>
  <c r="V844" i="8" a="1"/>
  <c r="V844" i="8" s="1"/>
  <c r="V836" i="8" a="1"/>
  <c r="V836" i="8" s="1"/>
  <c r="V828" i="8" a="1"/>
  <c r="V828" i="8" s="1"/>
  <c r="V820" i="8" a="1"/>
  <c r="V820" i="8" s="1"/>
  <c r="V812" i="8" a="1"/>
  <c r="V812" i="8" s="1"/>
  <c r="V804" i="8" a="1"/>
  <c r="V804" i="8" s="1"/>
  <c r="V796" i="8" a="1"/>
  <c r="V796" i="8" s="1"/>
  <c r="V1363" i="8" a="1"/>
  <c r="V1363" i="8" s="1"/>
  <c r="V1068" i="8" a="1"/>
  <c r="V1068" i="8" s="1"/>
  <c r="V1052" i="8" a="1"/>
  <c r="V1052" i="8" s="1"/>
  <c r="V1047" i="8" a="1"/>
  <c r="V1047" i="8" s="1"/>
  <c r="V1039" i="8" a="1"/>
  <c r="V1039" i="8" s="1"/>
  <c r="V1030" i="8" a="1"/>
  <c r="V1030" i="8" s="1"/>
  <c r="V1023" i="8" a="1"/>
  <c r="V1023" i="8" s="1"/>
  <c r="V994" i="8" a="1"/>
  <c r="V994" i="8" s="1"/>
  <c r="V991" i="8" a="1"/>
  <c r="V991" i="8" s="1"/>
  <c r="V956" i="8" a="1"/>
  <c r="V956" i="8" s="1"/>
  <c r="V953" i="8" a="1"/>
  <c r="V953" i="8" s="1"/>
  <c r="V945" i="8" a="1"/>
  <c r="V945" i="8" s="1"/>
  <c r="V937" i="8" a="1"/>
  <c r="V937" i="8" s="1"/>
  <c r="V929" i="8" a="1"/>
  <c r="V929" i="8" s="1"/>
  <c r="V921" i="8" a="1"/>
  <c r="V921" i="8" s="1"/>
  <c r="V913" i="8" a="1"/>
  <c r="V913" i="8" s="1"/>
  <c r="V905" i="8" a="1"/>
  <c r="V905" i="8" s="1"/>
  <c r="V897" i="8" a="1"/>
  <c r="V897" i="8" s="1"/>
  <c r="V889" i="8" a="1"/>
  <c r="V889" i="8" s="1"/>
  <c r="V881" i="8" a="1"/>
  <c r="V881" i="8" s="1"/>
  <c r="V873" i="8" a="1"/>
  <c r="V873" i="8" s="1"/>
  <c r="V865" i="8" a="1"/>
  <c r="V865" i="8" s="1"/>
  <c r="V857" i="8" a="1"/>
  <c r="V857" i="8" s="1"/>
  <c r="V849" i="8" a="1"/>
  <c r="V849" i="8" s="1"/>
  <c r="V841" i="8" a="1"/>
  <c r="V841" i="8" s="1"/>
  <c r="V833" i="8" a="1"/>
  <c r="V833" i="8" s="1"/>
  <c r="V825" i="8" a="1"/>
  <c r="V825" i="8" s="1"/>
  <c r="V817" i="8" a="1"/>
  <c r="V817" i="8" s="1"/>
  <c r="V809" i="8" a="1"/>
  <c r="V809" i="8" s="1"/>
  <c r="V801" i="8" a="1"/>
  <c r="V801" i="8" s="1"/>
  <c r="V793" i="8" a="1"/>
  <c r="V793" i="8" s="1"/>
  <c r="V1183" i="8" a="1"/>
  <c r="V1183" i="8" s="1"/>
  <c r="V1128" i="8" a="1"/>
  <c r="V1128" i="8" s="1"/>
  <c r="V1001" i="8" a="1"/>
  <c r="V1001" i="8" s="1"/>
  <c r="V969" i="8" a="1"/>
  <c r="V969" i="8" s="1"/>
  <c r="V962" i="8" a="1"/>
  <c r="V962" i="8" s="1"/>
  <c r="V959" i="8" a="1"/>
  <c r="V959" i="8" s="1"/>
  <c r="V950" i="8" a="1"/>
  <c r="V950" i="8" s="1"/>
  <c r="V942" i="8" a="1"/>
  <c r="V942" i="8" s="1"/>
  <c r="V934" i="8" a="1"/>
  <c r="V934" i="8" s="1"/>
  <c r="V926" i="8" a="1"/>
  <c r="V926" i="8" s="1"/>
  <c r="V918" i="8" a="1"/>
  <c r="V918" i="8" s="1"/>
  <c r="V910" i="8" a="1"/>
  <c r="V910" i="8" s="1"/>
  <c r="V902" i="8" a="1"/>
  <c r="V902" i="8" s="1"/>
  <c r="V894" i="8" a="1"/>
  <c r="V894" i="8" s="1"/>
  <c r="V886" i="8" a="1"/>
  <c r="V886" i="8" s="1"/>
  <c r="V878" i="8" a="1"/>
  <c r="V878" i="8" s="1"/>
  <c r="V870" i="8" a="1"/>
  <c r="V870" i="8" s="1"/>
  <c r="V862" i="8" a="1"/>
  <c r="V862" i="8" s="1"/>
  <c r="V854" i="8" a="1"/>
  <c r="V854" i="8" s="1"/>
  <c r="V846" i="8" a="1"/>
  <c r="V846" i="8" s="1"/>
  <c r="V838" i="8" a="1"/>
  <c r="V838" i="8" s="1"/>
  <c r="V830" i="8" a="1"/>
  <c r="V830" i="8" s="1"/>
  <c r="V822" i="8" a="1"/>
  <c r="V822" i="8" s="1"/>
  <c r="V814" i="8" a="1"/>
  <c r="V814" i="8" s="1"/>
  <c r="V806" i="8" a="1"/>
  <c r="V806" i="8" s="1"/>
  <c r="V798" i="8" a="1"/>
  <c r="V798" i="8" s="1"/>
  <c r="V790" i="8" a="1"/>
  <c r="V790" i="8" s="1"/>
  <c r="V782" i="8" a="1"/>
  <c r="V782" i="8" s="1"/>
  <c r="V774" i="8" a="1"/>
  <c r="V774" i="8" s="1"/>
  <c r="V766" i="8" a="1"/>
  <c r="V766" i="8" s="1"/>
  <c r="V758" i="8" a="1"/>
  <c r="V758" i="8" s="1"/>
  <c r="V750" i="8" a="1"/>
  <c r="V750" i="8" s="1"/>
  <c r="V1330" i="8" a="1"/>
  <c r="V1330" i="8" s="1"/>
  <c r="V1085" i="8" a="1"/>
  <c r="V1085" i="8" s="1"/>
  <c r="V1056" i="8" a="1"/>
  <c r="V1056" i="8" s="1"/>
  <c r="V1011" i="8" a="1"/>
  <c r="V1011" i="8" s="1"/>
  <c r="V1004" i="8" a="1"/>
  <c r="V1004" i="8" s="1"/>
  <c r="V979" i="8" a="1"/>
  <c r="V979" i="8" s="1"/>
  <c r="V972" i="8" a="1"/>
  <c r="V972" i="8" s="1"/>
  <c r="V947" i="8" a="1"/>
  <c r="V947" i="8" s="1"/>
  <c r="V939" i="8" a="1"/>
  <c r="V939" i="8" s="1"/>
  <c r="V931" i="8" a="1"/>
  <c r="V931" i="8" s="1"/>
  <c r="V923" i="8" a="1"/>
  <c r="V923" i="8" s="1"/>
  <c r="V915" i="8" a="1"/>
  <c r="V915" i="8" s="1"/>
  <c r="V907" i="8" a="1"/>
  <c r="V907" i="8" s="1"/>
  <c r="V899" i="8" a="1"/>
  <c r="V899" i="8" s="1"/>
  <c r="V891" i="8" a="1"/>
  <c r="V891" i="8" s="1"/>
  <c r="V883" i="8" a="1"/>
  <c r="V883" i="8" s="1"/>
  <c r="V875" i="8" a="1"/>
  <c r="V875" i="8" s="1"/>
  <c r="V1010" i="8" a="1"/>
  <c r="V1010" i="8" s="1"/>
  <c r="V1007" i="8" a="1"/>
  <c r="V1007" i="8" s="1"/>
  <c r="V978" i="8" a="1"/>
  <c r="V978" i="8" s="1"/>
  <c r="V975" i="8" a="1"/>
  <c r="V975" i="8" s="1"/>
  <c r="V949" i="8" a="1"/>
  <c r="V949" i="8" s="1"/>
  <c r="V941" i="8" a="1"/>
  <c r="V941" i="8" s="1"/>
  <c r="V933" i="8" a="1"/>
  <c r="V933" i="8" s="1"/>
  <c r="V925" i="8" a="1"/>
  <c r="V925" i="8" s="1"/>
  <c r="V917" i="8" a="1"/>
  <c r="V917" i="8" s="1"/>
  <c r="V909" i="8" a="1"/>
  <c r="V909" i="8" s="1"/>
  <c r="V901" i="8" a="1"/>
  <c r="V901" i="8" s="1"/>
  <c r="V893" i="8" a="1"/>
  <c r="V893" i="8" s="1"/>
  <c r="V885" i="8" a="1"/>
  <c r="V885" i="8" s="1"/>
  <c r="V877" i="8" a="1"/>
  <c r="V877" i="8" s="1"/>
  <c r="V869" i="8" a="1"/>
  <c r="V869" i="8" s="1"/>
  <c r="V861" i="8" a="1"/>
  <c r="V861" i="8" s="1"/>
  <c r="V853" i="8" a="1"/>
  <c r="V853" i="8" s="1"/>
  <c r="V845" i="8" a="1"/>
  <c r="V845" i="8" s="1"/>
  <c r="V837" i="8" a="1"/>
  <c r="V837" i="8" s="1"/>
  <c r="V829" i="8" a="1"/>
  <c r="V829" i="8" s="1"/>
  <c r="V821" i="8" a="1"/>
  <c r="V821" i="8" s="1"/>
  <c r="V813" i="8" a="1"/>
  <c r="V813" i="8" s="1"/>
  <c r="V805" i="8" a="1"/>
  <c r="V805" i="8" s="1"/>
  <c r="V797" i="8" a="1"/>
  <c r="V797" i="8" s="1"/>
  <c r="V789" i="8" a="1"/>
  <c r="V789" i="8" s="1"/>
  <c r="V781" i="8" a="1"/>
  <c r="V781" i="8" s="1"/>
  <c r="V773" i="8" a="1"/>
  <c r="V773" i="8" s="1"/>
  <c r="V765" i="8" a="1"/>
  <c r="V765" i="8" s="1"/>
  <c r="V757" i="8" a="1"/>
  <c r="V757" i="8" s="1"/>
  <c r="V749" i="8" a="1"/>
  <c r="V749" i="8" s="1"/>
  <c r="V741" i="8" a="1"/>
  <c r="V741" i="8" s="1"/>
  <c r="V733" i="8" a="1"/>
  <c r="V733" i="8" s="1"/>
  <c r="V725" i="8" a="1"/>
  <c r="V725" i="8" s="1"/>
  <c r="V1044" i="8" a="1"/>
  <c r="V1044" i="8" s="1"/>
  <c r="V928" i="8" a="1"/>
  <c r="V928" i="8" s="1"/>
  <c r="V896" i="8" a="1"/>
  <c r="V896" i="8" s="1"/>
  <c r="V866" i="8" a="1"/>
  <c r="V866" i="8" s="1"/>
  <c r="V851" i="8" a="1"/>
  <c r="V851" i="8" s="1"/>
  <c r="V832" i="8" a="1"/>
  <c r="V832" i="8" s="1"/>
  <c r="V802" i="8" a="1"/>
  <c r="V802" i="8" s="1"/>
  <c r="V780" i="8" a="1"/>
  <c r="V780" i="8" s="1"/>
  <c r="V769" i="8" a="1"/>
  <c r="V769" i="8" s="1"/>
  <c r="V754" i="8" a="1"/>
  <c r="V754" i="8" s="1"/>
  <c r="V719" i="8" a="1"/>
  <c r="V719" i="8" s="1"/>
  <c r="V711" i="8" a="1"/>
  <c r="V711" i="8" s="1"/>
  <c r="V703" i="8" a="1"/>
  <c r="V703" i="8" s="1"/>
  <c r="V695" i="8" a="1"/>
  <c r="V695" i="8" s="1"/>
  <c r="V687" i="8" a="1"/>
  <c r="V687" i="8" s="1"/>
  <c r="V680" i="8" a="1"/>
  <c r="V680" i="8" s="1"/>
  <c r="V673" i="8" a="1"/>
  <c r="V673" i="8" s="1"/>
  <c r="V1037" i="8" a="1"/>
  <c r="V1037" i="8" s="1"/>
  <c r="V1014" i="8" a="1"/>
  <c r="V1014" i="8" s="1"/>
  <c r="V989" i="8" a="1"/>
  <c r="V989" i="8" s="1"/>
  <c r="V958" i="8" a="1"/>
  <c r="V958" i="8" s="1"/>
  <c r="V946" i="8" a="1"/>
  <c r="V946" i="8" s="1"/>
  <c r="V914" i="8" a="1"/>
  <c r="V914" i="8" s="1"/>
  <c r="V882" i="8" a="1"/>
  <c r="V882" i="8" s="1"/>
  <c r="V856" i="8" a="1"/>
  <c r="V856" i="8" s="1"/>
  <c r="V826" i="8" a="1"/>
  <c r="V826" i="8" s="1"/>
  <c r="V811" i="8" a="1"/>
  <c r="V811" i="8" s="1"/>
  <c r="V792" i="8" a="1"/>
  <c r="V792" i="8" s="1"/>
  <c r="V784" i="8" a="1"/>
  <c r="V784" i="8" s="1"/>
  <c r="V772" i="8" a="1"/>
  <c r="V772" i="8" s="1"/>
  <c r="V761" i="8" a="1"/>
  <c r="V761" i="8" s="1"/>
  <c r="V746" i="8" a="1"/>
  <c r="V746" i="8" s="1"/>
  <c r="V730" i="8" a="1"/>
  <c r="V730" i="8" s="1"/>
  <c r="V727" i="8" a="1"/>
  <c r="V727" i="8" s="1"/>
  <c r="V724" i="8" a="1"/>
  <c r="V724" i="8" s="1"/>
  <c r="V1188" i="8" a="1"/>
  <c r="V1188" i="8" s="1"/>
  <c r="V1049" i="8" a="1"/>
  <c r="V1049" i="8" s="1"/>
  <c r="V1000" i="8" a="1"/>
  <c r="V1000" i="8" s="1"/>
  <c r="V952" i="8" a="1"/>
  <c r="V952" i="8" s="1"/>
  <c r="V920" i="8" a="1"/>
  <c r="V920" i="8" s="1"/>
  <c r="V888" i="8" a="1"/>
  <c r="V888" i="8" s="1"/>
  <c r="V850" i="8" a="1"/>
  <c r="V850" i="8" s="1"/>
  <c r="V835" i="8" a="1"/>
  <c r="V835" i="8" s="1"/>
  <c r="V816" i="8" a="1"/>
  <c r="V816" i="8" s="1"/>
  <c r="V787" i="8" a="1"/>
  <c r="V787" i="8" s="1"/>
  <c r="V776" i="8" a="1"/>
  <c r="V776" i="8" s="1"/>
  <c r="V764" i="8" a="1"/>
  <c r="V764" i="8" s="1"/>
  <c r="V753" i="8" a="1"/>
  <c r="V753" i="8" s="1"/>
  <c r="V742" i="8" a="1"/>
  <c r="V742" i="8" s="1"/>
  <c r="V739" i="8" a="1"/>
  <c r="V739" i="8" s="1"/>
  <c r="V736" i="8" a="1"/>
  <c r="V736" i="8" s="1"/>
  <c r="V721" i="8" a="1"/>
  <c r="V721" i="8" s="1"/>
  <c r="V713" i="8" a="1"/>
  <c r="V713" i="8" s="1"/>
  <c r="V982" i="8" a="1"/>
  <c r="V982" i="8" s="1"/>
  <c r="V957" i="8" a="1"/>
  <c r="V957" i="8" s="1"/>
  <c r="V938" i="8" a="1"/>
  <c r="V938" i="8" s="1"/>
  <c r="V906" i="8" a="1"/>
  <c r="V906" i="8" s="1"/>
  <c r="V874" i="8" a="1"/>
  <c r="V874" i="8" s="1"/>
  <c r="V859" i="8" a="1"/>
  <c r="V859" i="8" s="1"/>
  <c r="V840" i="8" a="1"/>
  <c r="V840" i="8" s="1"/>
  <c r="V810" i="8" a="1"/>
  <c r="V810" i="8" s="1"/>
  <c r="V795" i="8" a="1"/>
  <c r="V795" i="8" s="1"/>
  <c r="V779" i="8" a="1"/>
  <c r="V779" i="8" s="1"/>
  <c r="V768" i="8" a="1"/>
  <c r="V768" i="8" s="1"/>
  <c r="V756" i="8" a="1"/>
  <c r="V756" i="8" s="1"/>
  <c r="V745" i="8" a="1"/>
  <c r="V745" i="8" s="1"/>
  <c r="V718" i="8" a="1"/>
  <c r="V718" i="8" s="1"/>
  <c r="V710" i="8" a="1"/>
  <c r="V710" i="8" s="1"/>
  <c r="V702" i="8" a="1"/>
  <c r="V702" i="8" s="1"/>
  <c r="V694" i="8" a="1"/>
  <c r="V694" i="8" s="1"/>
  <c r="V686" i="8" a="1"/>
  <c r="V686" i="8" s="1"/>
  <c r="V679" i="8" a="1"/>
  <c r="V679" i="8" s="1"/>
  <c r="V968" i="8" a="1"/>
  <c r="V968" i="8" s="1"/>
  <c r="V944" i="8" a="1"/>
  <c r="V944" i="8" s="1"/>
  <c r="V912" i="8" a="1"/>
  <c r="V912" i="8" s="1"/>
  <c r="V880" i="8" a="1"/>
  <c r="V880" i="8" s="1"/>
  <c r="V864" i="8" a="1"/>
  <c r="V864" i="8" s="1"/>
  <c r="V834" i="8" a="1"/>
  <c r="V834" i="8" s="1"/>
  <c r="V819" i="8" a="1"/>
  <c r="V819" i="8" s="1"/>
  <c r="V800" i="8" a="1"/>
  <c r="V800" i="8" s="1"/>
  <c r="V786" i="8" a="1"/>
  <c r="V786" i="8" s="1"/>
  <c r="V771" i="8" a="1"/>
  <c r="V771" i="8" s="1"/>
  <c r="V760" i="8" a="1"/>
  <c r="V760" i="8" s="1"/>
  <c r="V748" i="8" a="1"/>
  <c r="V748" i="8" s="1"/>
  <c r="V738" i="8" a="1"/>
  <c r="V738" i="8" s="1"/>
  <c r="V735" i="8" a="1"/>
  <c r="V735" i="8" s="1"/>
  <c r="V732" i="8" a="1"/>
  <c r="V732" i="8" s="1"/>
  <c r="V729" i="8" a="1"/>
  <c r="V729" i="8" s="1"/>
  <c r="V726" i="8" a="1"/>
  <c r="V726" i="8" s="1"/>
  <c r="V723" i="8" a="1"/>
  <c r="V723" i="8" s="1"/>
  <c r="V1017" i="8" a="1"/>
  <c r="V1017" i="8" s="1"/>
  <c r="V930" i="8" a="1"/>
  <c r="V930" i="8" s="1"/>
  <c r="V898" i="8" a="1"/>
  <c r="V898" i="8" s="1"/>
  <c r="V858" i="8" a="1"/>
  <c r="V858" i="8" s="1"/>
  <c r="V843" i="8" a="1"/>
  <c r="V843" i="8" s="1"/>
  <c r="V1097" i="8" a="1"/>
  <c r="V1097" i="8" s="1"/>
  <c r="V936" i="8" a="1"/>
  <c r="V936" i="8" s="1"/>
  <c r="V904" i="8" a="1"/>
  <c r="V904" i="8" s="1"/>
  <c r="V867" i="8" a="1"/>
  <c r="V867" i="8" s="1"/>
  <c r="V848" i="8" a="1"/>
  <c r="V848" i="8" s="1"/>
  <c r="V818" i="8" a="1"/>
  <c r="V818" i="8" s="1"/>
  <c r="V803" i="8" a="1"/>
  <c r="V803" i="8" s="1"/>
  <c r="V785" i="8" a="1"/>
  <c r="V785" i="8" s="1"/>
  <c r="V770" i="8" a="1"/>
  <c r="V770" i="8" s="1"/>
  <c r="V755" i="8" a="1"/>
  <c r="V755" i="8" s="1"/>
  <c r="V744" i="8" a="1"/>
  <c r="V744" i="8" s="1"/>
  <c r="V717" i="8" a="1"/>
  <c r="V717" i="8" s="1"/>
  <c r="V709" i="8" a="1"/>
  <c r="V709" i="8" s="1"/>
  <c r="V701" i="8" a="1"/>
  <c r="V701" i="8" s="1"/>
  <c r="V693" i="8" a="1"/>
  <c r="V693" i="8" s="1"/>
  <c r="V685" i="8" a="1"/>
  <c r="V685" i="8" s="1"/>
  <c r="V676" i="8" a="1"/>
  <c r="V676" i="8" s="1"/>
  <c r="V788" i="8" a="1"/>
  <c r="V788" i="8" s="1"/>
  <c r="V708" i="8" a="1"/>
  <c r="V708" i="8" s="1"/>
  <c r="V697" i="8" a="1"/>
  <c r="V697" i="8" s="1"/>
  <c r="V674" i="8" a="1"/>
  <c r="V674" i="8" s="1"/>
  <c r="V671" i="8" a="1"/>
  <c r="V671" i="8" s="1"/>
  <c r="V663" i="8" a="1"/>
  <c r="V663" i="8" s="1"/>
  <c r="V655" i="8" a="1"/>
  <c r="V655" i="8" s="1"/>
  <c r="V647" i="8" a="1"/>
  <c r="V647" i="8" s="1"/>
  <c r="V639" i="8" a="1"/>
  <c r="V639" i="8" s="1"/>
  <c r="V631" i="8" a="1"/>
  <c r="V631" i="8" s="1"/>
  <c r="V623" i="8" a="1"/>
  <c r="V623" i="8" s="1"/>
  <c r="V615" i="8" a="1"/>
  <c r="V615" i="8" s="1"/>
  <c r="V607" i="8" a="1"/>
  <c r="V607" i="8" s="1"/>
  <c r="V599" i="8" a="1"/>
  <c r="V599" i="8" s="1"/>
  <c r="V589" i="8" a="1"/>
  <c r="V589" i="8" s="1"/>
  <c r="V580" i="8" a="1"/>
  <c r="V580" i="8" s="1"/>
  <c r="V573" i="8" a="1"/>
  <c r="V573" i="8" s="1"/>
  <c r="V564" i="8" a="1"/>
  <c r="V564" i="8" s="1"/>
  <c r="V557" i="8" a="1"/>
  <c r="V557" i="8" s="1"/>
  <c r="V548" i="8" a="1"/>
  <c r="V548" i="8" s="1"/>
  <c r="V541" i="8" a="1"/>
  <c r="V541" i="8" s="1"/>
  <c r="V532" i="8" a="1"/>
  <c r="V532" i="8" s="1"/>
  <c r="V525" i="8" a="1"/>
  <c r="V525" i="8" s="1"/>
  <c r="V516" i="8" a="1"/>
  <c r="V516" i="8" s="1"/>
  <c r="V509" i="8" a="1"/>
  <c r="V509" i="8" s="1"/>
  <c r="V500" i="8" a="1"/>
  <c r="V500" i="8" s="1"/>
  <c r="V493" i="8" a="1"/>
  <c r="V493" i="8" s="1"/>
  <c r="V484" i="8" a="1"/>
  <c r="V484" i="8" s="1"/>
  <c r="V477" i="8" a="1"/>
  <c r="V477" i="8" s="1"/>
  <c r="V468" i="8" a="1"/>
  <c r="V468" i="8" s="1"/>
  <c r="V461" i="8" a="1"/>
  <c r="V461" i="8" s="1"/>
  <c r="V452" i="8" a="1"/>
  <c r="V452" i="8" s="1"/>
  <c r="V445" i="8" a="1"/>
  <c r="V445" i="8" s="1"/>
  <c r="V436" i="8" a="1"/>
  <c r="V436" i="8" s="1"/>
  <c r="V429" i="8" a="1"/>
  <c r="V429" i="8" s="1"/>
  <c r="V420" i="8" a="1"/>
  <c r="V420" i="8" s="1"/>
  <c r="V413" i="8" a="1"/>
  <c r="V413" i="8" s="1"/>
  <c r="V411" i="8" a="1"/>
  <c r="V411" i="8" s="1"/>
  <c r="V409" i="8" a="1"/>
  <c r="V409" i="8" s="1"/>
  <c r="V407" i="8" a="1"/>
  <c r="V407" i="8" s="1"/>
  <c r="V405" i="8" a="1"/>
  <c r="V405" i="8" s="1"/>
  <c r="V1021" i="8" a="1"/>
  <c r="V1021" i="8" s="1"/>
  <c r="V808" i="8" a="1"/>
  <c r="V808" i="8" s="1"/>
  <c r="V794" i="8" a="1"/>
  <c r="V794" i="8" s="1"/>
  <c r="V762" i="8" a="1"/>
  <c r="V762" i="8" s="1"/>
  <c r="V716" i="8" a="1"/>
  <c r="V716" i="8" s="1"/>
  <c r="V712" i="8" a="1"/>
  <c r="V712" i="8" s="1"/>
  <c r="V700" i="8" a="1"/>
  <c r="V700" i="8" s="1"/>
  <c r="V689" i="8" a="1"/>
  <c r="V689" i="8" s="1"/>
  <c r="V682" i="8" a="1"/>
  <c r="V682" i="8" s="1"/>
  <c r="V668" i="8" a="1"/>
  <c r="V668" i="8" s="1"/>
  <c r="V660" i="8" a="1"/>
  <c r="V660" i="8" s="1"/>
  <c r="V652" i="8" a="1"/>
  <c r="V652" i="8" s="1"/>
  <c r="V644" i="8" a="1"/>
  <c r="V644" i="8" s="1"/>
  <c r="V636" i="8" a="1"/>
  <c r="V636" i="8" s="1"/>
  <c r="V628" i="8" a="1"/>
  <c r="V628" i="8" s="1"/>
  <c r="V620" i="8" a="1"/>
  <c r="V620" i="8" s="1"/>
  <c r="V612" i="8" a="1"/>
  <c r="V612" i="8" s="1"/>
  <c r="V604" i="8" a="1"/>
  <c r="V604" i="8" s="1"/>
  <c r="V596" i="8" a="1"/>
  <c r="V596" i="8" s="1"/>
  <c r="V591" i="8" a="1"/>
  <c r="V591" i="8" s="1"/>
  <c r="V582" i="8" a="1"/>
  <c r="V582" i="8" s="1"/>
  <c r="V575" i="8" a="1"/>
  <c r="V575" i="8" s="1"/>
  <c r="V566" i="8" a="1"/>
  <c r="V566" i="8" s="1"/>
  <c r="V559" i="8" a="1"/>
  <c r="V559" i="8" s="1"/>
  <c r="V550" i="8" a="1"/>
  <c r="V550" i="8" s="1"/>
  <c r="V543" i="8" a="1"/>
  <c r="V543" i="8" s="1"/>
  <c r="V534" i="8" a="1"/>
  <c r="V534" i="8" s="1"/>
  <c r="V527" i="8" a="1"/>
  <c r="V527" i="8" s="1"/>
  <c r="V518" i="8" a="1"/>
  <c r="V518" i="8" s="1"/>
  <c r="V511" i="8" a="1"/>
  <c r="V511" i="8" s="1"/>
  <c r="V502" i="8" a="1"/>
  <c r="V502" i="8" s="1"/>
  <c r="V495" i="8" a="1"/>
  <c r="V495" i="8" s="1"/>
  <c r="V486" i="8" a="1"/>
  <c r="V486" i="8" s="1"/>
  <c r="V479" i="8" a="1"/>
  <c r="V479" i="8" s="1"/>
  <c r="V470" i="8" a="1"/>
  <c r="V470" i="8" s="1"/>
  <c r="V463" i="8" a="1"/>
  <c r="V463" i="8" s="1"/>
  <c r="V454" i="8" a="1"/>
  <c r="V454" i="8" s="1"/>
  <c r="V447" i="8" a="1"/>
  <c r="V447" i="8" s="1"/>
  <c r="V438" i="8" a="1"/>
  <c r="V438" i="8" s="1"/>
  <c r="V431" i="8" a="1"/>
  <c r="V431" i="8" s="1"/>
  <c r="V872" i="8" a="1"/>
  <c r="V872" i="8" s="1"/>
  <c r="V842" i="8" a="1"/>
  <c r="V842" i="8" s="1"/>
  <c r="V737" i="8" a="1"/>
  <c r="V737" i="8" s="1"/>
  <c r="V704" i="8" a="1"/>
  <c r="V704" i="8" s="1"/>
  <c r="V692" i="8" a="1"/>
  <c r="V692" i="8" s="1"/>
  <c r="V665" i="8" a="1"/>
  <c r="V665" i="8" s="1"/>
  <c r="V657" i="8" a="1"/>
  <c r="V657" i="8" s="1"/>
  <c r="V649" i="8" a="1"/>
  <c r="V649" i="8" s="1"/>
  <c r="V641" i="8" a="1"/>
  <c r="V641" i="8" s="1"/>
  <c r="V633" i="8" a="1"/>
  <c r="V633" i="8" s="1"/>
  <c r="V625" i="8" a="1"/>
  <c r="V625" i="8" s="1"/>
  <c r="V617" i="8" a="1"/>
  <c r="V617" i="8" s="1"/>
  <c r="V609" i="8" a="1"/>
  <c r="V609" i="8" s="1"/>
  <c r="V601" i="8" a="1"/>
  <c r="V601" i="8" s="1"/>
  <c r="V593" i="8" a="1"/>
  <c r="V593" i="8" s="1"/>
  <c r="V584" i="8" a="1"/>
  <c r="V584" i="8" s="1"/>
  <c r="V577" i="8" a="1"/>
  <c r="V577" i="8" s="1"/>
  <c r="V568" i="8" a="1"/>
  <c r="V568" i="8" s="1"/>
  <c r="V561" i="8" a="1"/>
  <c r="V561" i="8" s="1"/>
  <c r="V552" i="8" a="1"/>
  <c r="V552" i="8" s="1"/>
  <c r="V545" i="8" a="1"/>
  <c r="V545" i="8" s="1"/>
  <c r="V536" i="8" a="1"/>
  <c r="V536" i="8" s="1"/>
  <c r="V529" i="8" a="1"/>
  <c r="V529" i="8" s="1"/>
  <c r="V520" i="8" a="1"/>
  <c r="V520" i="8" s="1"/>
  <c r="V513" i="8" a="1"/>
  <c r="V513" i="8" s="1"/>
  <c r="V504" i="8" a="1"/>
  <c r="V504" i="8" s="1"/>
  <c r="V497" i="8" a="1"/>
  <c r="V497" i="8" s="1"/>
  <c r="V488" i="8" a="1"/>
  <c r="V488" i="8" s="1"/>
  <c r="V481" i="8" a="1"/>
  <c r="V481" i="8" s="1"/>
  <c r="V472" i="8" a="1"/>
  <c r="V472" i="8" s="1"/>
  <c r="V465" i="8" a="1"/>
  <c r="V465" i="8" s="1"/>
  <c r="V456" i="8" a="1"/>
  <c r="V456" i="8" s="1"/>
  <c r="V449" i="8" a="1"/>
  <c r="V449" i="8" s="1"/>
  <c r="V440" i="8" a="1"/>
  <c r="V440" i="8" s="1"/>
  <c r="V433" i="8" a="1"/>
  <c r="V433" i="8" s="1"/>
  <c r="V424" i="8" a="1"/>
  <c r="V424" i="8" s="1"/>
  <c r="V417" i="8" a="1"/>
  <c r="V417" i="8" s="1"/>
  <c r="V827" i="8" a="1"/>
  <c r="V827" i="8" s="1"/>
  <c r="V731" i="8" a="1"/>
  <c r="V731" i="8" s="1"/>
  <c r="V720" i="8" a="1"/>
  <c r="V720" i="8" s="1"/>
  <c r="V715" i="8" a="1"/>
  <c r="V715" i="8" s="1"/>
  <c r="V707" i="8" a="1"/>
  <c r="V707" i="8" s="1"/>
  <c r="V696" i="8" a="1"/>
  <c r="V696" i="8" s="1"/>
  <c r="V670" i="8" a="1"/>
  <c r="V670" i="8" s="1"/>
  <c r="V662" i="8" a="1"/>
  <c r="V662" i="8" s="1"/>
  <c r="V654" i="8" a="1"/>
  <c r="V654" i="8" s="1"/>
  <c r="V646" i="8" a="1"/>
  <c r="V646" i="8" s="1"/>
  <c r="V638" i="8" a="1"/>
  <c r="V638" i="8" s="1"/>
  <c r="V630" i="8" a="1"/>
  <c r="V630" i="8" s="1"/>
  <c r="V622" i="8" a="1"/>
  <c r="V622" i="8" s="1"/>
  <c r="V614" i="8" a="1"/>
  <c r="V614" i="8" s="1"/>
  <c r="V606" i="8" a="1"/>
  <c r="V606" i="8" s="1"/>
  <c r="V598" i="8" a="1"/>
  <c r="V598" i="8" s="1"/>
  <c r="V586" i="8" a="1"/>
  <c r="V586" i="8" s="1"/>
  <c r="V579" i="8" a="1"/>
  <c r="V579" i="8" s="1"/>
  <c r="V570" i="8" a="1"/>
  <c r="V570" i="8" s="1"/>
  <c r="V563" i="8" a="1"/>
  <c r="V563" i="8" s="1"/>
  <c r="V554" i="8" a="1"/>
  <c r="V554" i="8" s="1"/>
  <c r="V547" i="8" a="1"/>
  <c r="V547" i="8" s="1"/>
  <c r="V538" i="8" a="1"/>
  <c r="V538" i="8" s="1"/>
  <c r="V531" i="8" a="1"/>
  <c r="V531" i="8" s="1"/>
  <c r="V522" i="8" a="1"/>
  <c r="V522" i="8" s="1"/>
  <c r="V515" i="8" a="1"/>
  <c r="V515" i="8" s="1"/>
  <c r="V506" i="8" a="1"/>
  <c r="V506" i="8" s="1"/>
  <c r="V499" i="8" a="1"/>
  <c r="V499" i="8" s="1"/>
  <c r="V490" i="8" a="1"/>
  <c r="V490" i="8" s="1"/>
  <c r="V483" i="8" a="1"/>
  <c r="V483" i="8" s="1"/>
  <c r="V474" i="8" a="1"/>
  <c r="V474" i="8" s="1"/>
  <c r="V467" i="8" a="1"/>
  <c r="V467" i="8" s="1"/>
  <c r="V458" i="8" a="1"/>
  <c r="V458" i="8" s="1"/>
  <c r="V451" i="8" a="1"/>
  <c r="V451" i="8" s="1"/>
  <c r="V442" i="8" a="1"/>
  <c r="V442" i="8" s="1"/>
  <c r="V435" i="8" a="1"/>
  <c r="V435" i="8" s="1"/>
  <c r="V426" i="8" a="1"/>
  <c r="V426" i="8" s="1"/>
  <c r="V778" i="8" a="1"/>
  <c r="V778" i="8" s="1"/>
  <c r="V747" i="8" a="1"/>
  <c r="V747" i="8" s="1"/>
  <c r="V699" i="8" a="1"/>
  <c r="V699" i="8" s="1"/>
  <c r="V688" i="8" a="1"/>
  <c r="V688" i="8" s="1"/>
  <c r="V681" i="8" a="1"/>
  <c r="V681" i="8" s="1"/>
  <c r="V678" i="8" a="1"/>
  <c r="V678" i="8" s="1"/>
  <c r="V675" i="8" a="1"/>
  <c r="V675" i="8" s="1"/>
  <c r="V667" i="8" a="1"/>
  <c r="V667" i="8" s="1"/>
  <c r="V659" i="8" a="1"/>
  <c r="V659" i="8" s="1"/>
  <c r="V651" i="8" a="1"/>
  <c r="V651" i="8" s="1"/>
  <c r="V643" i="8" a="1"/>
  <c r="V643" i="8" s="1"/>
  <c r="V635" i="8" a="1"/>
  <c r="V635" i="8" s="1"/>
  <c r="V627" i="8" a="1"/>
  <c r="V627" i="8" s="1"/>
  <c r="V619" i="8" a="1"/>
  <c r="V619" i="8" s="1"/>
  <c r="V611" i="8" a="1"/>
  <c r="V611" i="8" s="1"/>
  <c r="V603" i="8" a="1"/>
  <c r="V603" i="8" s="1"/>
  <c r="V595" i="8" a="1"/>
  <c r="V595" i="8" s="1"/>
  <c r="V588" i="8" a="1"/>
  <c r="V588" i="8" s="1"/>
  <c r="V581" i="8" a="1"/>
  <c r="V581" i="8" s="1"/>
  <c r="V572" i="8" a="1"/>
  <c r="V572" i="8" s="1"/>
  <c r="V565" i="8" a="1"/>
  <c r="V565" i="8" s="1"/>
  <c r="V556" i="8" a="1"/>
  <c r="V556" i="8" s="1"/>
  <c r="V549" i="8" a="1"/>
  <c r="V549" i="8" s="1"/>
  <c r="V1032" i="8" a="1"/>
  <c r="V1032" i="8" s="1"/>
  <c r="V752" i="8" a="1"/>
  <c r="V752" i="8" s="1"/>
  <c r="V740" i="8" a="1"/>
  <c r="V740" i="8" s="1"/>
  <c r="V714" i="8" a="1"/>
  <c r="V714" i="8" s="1"/>
  <c r="V706" i="8" a="1"/>
  <c r="V706" i="8" s="1"/>
  <c r="V691" i="8" a="1"/>
  <c r="V691" i="8" s="1"/>
  <c r="V684" i="8" a="1"/>
  <c r="V684" i="8" s="1"/>
  <c r="V672" i="8" a="1"/>
  <c r="V672" i="8" s="1"/>
  <c r="V664" i="8" a="1"/>
  <c r="V664" i="8" s="1"/>
  <c r="V985" i="8" a="1"/>
  <c r="V985" i="8" s="1"/>
  <c r="V922" i="8" a="1"/>
  <c r="V922" i="8" s="1"/>
  <c r="V777" i="8" a="1"/>
  <c r="V777" i="8" s="1"/>
  <c r="V734" i="8" a="1"/>
  <c r="V734" i="8" s="1"/>
  <c r="V698" i="8" a="1"/>
  <c r="V698" i="8" s="1"/>
  <c r="V677" i="8" a="1"/>
  <c r="V677" i="8" s="1"/>
  <c r="V669" i="8" a="1"/>
  <c r="V669" i="8" s="1"/>
  <c r="V661" i="8" a="1"/>
  <c r="V661" i="8" s="1"/>
  <c r="V653" i="8" a="1"/>
  <c r="V653" i="8" s="1"/>
  <c r="V645" i="8" a="1"/>
  <c r="V645" i="8" s="1"/>
  <c r="V637" i="8" a="1"/>
  <c r="V637" i="8" s="1"/>
  <c r="V629" i="8" a="1"/>
  <c r="V629" i="8" s="1"/>
  <c r="V621" i="8" a="1"/>
  <c r="V621" i="8" s="1"/>
  <c r="V613" i="8" a="1"/>
  <c r="V613" i="8" s="1"/>
  <c r="V605" i="8" a="1"/>
  <c r="V605" i="8" s="1"/>
  <c r="V597" i="8" a="1"/>
  <c r="V597" i="8" s="1"/>
  <c r="V592" i="8" a="1"/>
  <c r="V592" i="8" s="1"/>
  <c r="V585" i="8" a="1"/>
  <c r="V585" i="8" s="1"/>
  <c r="V576" i="8" a="1"/>
  <c r="V576" i="8" s="1"/>
  <c r="V569" i="8" a="1"/>
  <c r="V569" i="8" s="1"/>
  <c r="V560" i="8" a="1"/>
  <c r="V560" i="8" s="1"/>
  <c r="V553" i="8" a="1"/>
  <c r="V553" i="8" s="1"/>
  <c r="V544" i="8" a="1"/>
  <c r="V544" i="8" s="1"/>
  <c r="V537" i="8" a="1"/>
  <c r="V537" i="8" s="1"/>
  <c r="V528" i="8" a="1"/>
  <c r="V528" i="8" s="1"/>
  <c r="V521" i="8" a="1"/>
  <c r="V521" i="8" s="1"/>
  <c r="V512" i="8" a="1"/>
  <c r="V512" i="8" s="1"/>
  <c r="V505" i="8" a="1"/>
  <c r="V505" i="8" s="1"/>
  <c r="V496" i="8" a="1"/>
  <c r="V496" i="8" s="1"/>
  <c r="V489" i="8" a="1"/>
  <c r="V489" i="8" s="1"/>
  <c r="V480" i="8" a="1"/>
  <c r="V480" i="8" s="1"/>
  <c r="V473" i="8" a="1"/>
  <c r="V473" i="8" s="1"/>
  <c r="V464" i="8" a="1"/>
  <c r="V464" i="8" s="1"/>
  <c r="V457" i="8" a="1"/>
  <c r="V457" i="8" s="1"/>
  <c r="V448" i="8" a="1"/>
  <c r="V448" i="8" s="1"/>
  <c r="V441" i="8" a="1"/>
  <c r="V441" i="8" s="1"/>
  <c r="V432" i="8" a="1"/>
  <c r="V432" i="8" s="1"/>
  <c r="V425" i="8" a="1"/>
  <c r="V425" i="8" s="1"/>
  <c r="V416" i="8" a="1"/>
  <c r="V416" i="8" s="1"/>
  <c r="V890" i="8" a="1"/>
  <c r="V890" i="8" s="1"/>
  <c r="V824" i="8" a="1"/>
  <c r="V824" i="8" s="1"/>
  <c r="V763" i="8" a="1"/>
  <c r="V763" i="8" s="1"/>
  <c r="V728" i="8" a="1"/>
  <c r="V728" i="8" s="1"/>
  <c r="V722" i="8" a="1"/>
  <c r="V722" i="8" s="1"/>
  <c r="V705" i="8" a="1"/>
  <c r="V705" i="8" s="1"/>
  <c r="V690" i="8" a="1"/>
  <c r="V690" i="8" s="1"/>
  <c r="V683" i="8" a="1"/>
  <c r="V683" i="8" s="1"/>
  <c r="V666" i="8" a="1"/>
  <c r="V666" i="8" s="1"/>
  <c r="V658" i="8" a="1"/>
  <c r="V658" i="8" s="1"/>
  <c r="V650" i="8" a="1"/>
  <c r="V650" i="8" s="1"/>
  <c r="V642" i="8" a="1"/>
  <c r="V642" i="8" s="1"/>
  <c r="V634" i="8" a="1"/>
  <c r="V634" i="8" s="1"/>
  <c r="V626" i="8" a="1"/>
  <c r="V626" i="8" s="1"/>
  <c r="V618" i="8" a="1"/>
  <c r="V618" i="8" s="1"/>
  <c r="V610" i="8" a="1"/>
  <c r="V610" i="8" s="1"/>
  <c r="V602" i="8" a="1"/>
  <c r="V602" i="8" s="1"/>
  <c r="V594" i="8" a="1"/>
  <c r="V594" i="8" s="1"/>
  <c r="V587" i="8" a="1"/>
  <c r="V587" i="8" s="1"/>
  <c r="V578" i="8" a="1"/>
  <c r="V578" i="8" s="1"/>
  <c r="V571" i="8" a="1"/>
  <c r="V571" i="8" s="1"/>
  <c r="V562" i="8" a="1"/>
  <c r="V562" i="8" s="1"/>
  <c r="V555" i="8" a="1"/>
  <c r="V555" i="8" s="1"/>
  <c r="V546" i="8" a="1"/>
  <c r="V546" i="8" s="1"/>
  <c r="V539" i="8" a="1"/>
  <c r="V539" i="8" s="1"/>
  <c r="V530" i="8" a="1"/>
  <c r="V530" i="8" s="1"/>
  <c r="V523" i="8" a="1"/>
  <c r="V523" i="8" s="1"/>
  <c r="V514" i="8" a="1"/>
  <c r="V514" i="8" s="1"/>
  <c r="V507" i="8" a="1"/>
  <c r="V507" i="8" s="1"/>
  <c r="V498" i="8" a="1"/>
  <c r="V498" i="8" s="1"/>
  <c r="V491" i="8" a="1"/>
  <c r="V491" i="8" s="1"/>
  <c r="V482" i="8" a="1"/>
  <c r="V482" i="8" s="1"/>
  <c r="V475" i="8" a="1"/>
  <c r="V475" i="8" s="1"/>
  <c r="V466" i="8" a="1"/>
  <c r="V466" i="8" s="1"/>
  <c r="V459" i="8" a="1"/>
  <c r="V459" i="8" s="1"/>
  <c r="V450" i="8" a="1"/>
  <c r="V450" i="8" s="1"/>
  <c r="V443" i="8" a="1"/>
  <c r="V443" i="8" s="1"/>
  <c r="V434" i="8" a="1"/>
  <c r="V434" i="8" s="1"/>
  <c r="V427" i="8" a="1"/>
  <c r="V427" i="8" s="1"/>
  <c r="V418" i="8" a="1"/>
  <c r="V418" i="8" s="1"/>
  <c r="V632" i="8" a="1"/>
  <c r="V632" i="8" s="1"/>
  <c r="V590" i="8" a="1"/>
  <c r="V590" i="8" s="1"/>
  <c r="V508" i="8" a="1"/>
  <c r="V508" i="8" s="1"/>
  <c r="V503" i="8" a="1"/>
  <c r="V503" i="8" s="1"/>
  <c r="V444" i="8" a="1"/>
  <c r="V444" i="8" s="1"/>
  <c r="V439" i="8" a="1"/>
  <c r="V439" i="8" s="1"/>
  <c r="V624" i="8" a="1"/>
  <c r="V624" i="8" s="1"/>
  <c r="V583" i="8" a="1"/>
  <c r="V583" i="8" s="1"/>
  <c r="V542" i="8" a="1"/>
  <c r="V542" i="8" s="1"/>
  <c r="V517" i="8" a="1"/>
  <c r="V517" i="8" s="1"/>
  <c r="V478" i="8" a="1"/>
  <c r="V478" i="8" s="1"/>
  <c r="V453" i="8" a="1"/>
  <c r="V453" i="8" s="1"/>
  <c r="V421" i="8" a="1"/>
  <c r="V421" i="8" s="1"/>
  <c r="V616" i="8" a="1"/>
  <c r="V616" i="8" s="1"/>
  <c r="V558" i="8" a="1"/>
  <c r="V558" i="8" s="1"/>
  <c r="V492" i="8" a="1"/>
  <c r="V492" i="8" s="1"/>
  <c r="V487" i="8" a="1"/>
  <c r="V487" i="8" s="1"/>
  <c r="V408" i="8" a="1"/>
  <c r="V408" i="8" s="1"/>
  <c r="V608" i="8" a="1"/>
  <c r="V608" i="8" s="1"/>
  <c r="V551" i="8" a="1"/>
  <c r="V551" i="8" s="1"/>
  <c r="V526" i="8" a="1"/>
  <c r="V526" i="8" s="1"/>
  <c r="V501" i="8" a="1"/>
  <c r="V501" i="8" s="1"/>
  <c r="V462" i="8" a="1"/>
  <c r="V462" i="8" s="1"/>
  <c r="V437" i="8" a="1"/>
  <c r="V437" i="8" s="1"/>
  <c r="V428" i="8" a="1"/>
  <c r="V428" i="8" s="1"/>
  <c r="V600" i="8" a="1"/>
  <c r="V600" i="8" s="1"/>
  <c r="V540" i="8" a="1"/>
  <c r="V540" i="8" s="1"/>
  <c r="V535" i="8" a="1"/>
  <c r="V535" i="8" s="1"/>
  <c r="V476" i="8" a="1"/>
  <c r="V476" i="8" s="1"/>
  <c r="V471" i="8" a="1"/>
  <c r="V471" i="8" s="1"/>
  <c r="V410" i="8" a="1"/>
  <c r="V410" i="8" s="1"/>
  <c r="V656" i="8" a="1"/>
  <c r="V656" i="8" s="1"/>
  <c r="V574" i="8" a="1"/>
  <c r="V574" i="8" s="1"/>
  <c r="V510" i="8" a="1"/>
  <c r="V510" i="8" s="1"/>
  <c r="V485" i="8" a="1"/>
  <c r="V485" i="8" s="1"/>
  <c r="V446" i="8" a="1"/>
  <c r="V446" i="8" s="1"/>
  <c r="V423" i="8" a="1"/>
  <c r="V423" i="8" s="1"/>
  <c r="V648" i="8" a="1"/>
  <c r="V648" i="8" s="1"/>
  <c r="V567" i="8" a="1"/>
  <c r="V567" i="8" s="1"/>
  <c r="V524" i="8" a="1"/>
  <c r="V524" i="8" s="1"/>
  <c r="V519" i="8" a="1"/>
  <c r="V519" i="8" s="1"/>
  <c r="V460" i="8" a="1"/>
  <c r="V460" i="8" s="1"/>
  <c r="V455" i="8" a="1"/>
  <c r="V455" i="8" s="1"/>
  <c r="V419" i="8" a="1"/>
  <c r="V419" i="8" s="1"/>
  <c r="V414" i="8" a="1"/>
  <c r="V414" i="8" s="1"/>
  <c r="V533" i="8" a="1"/>
  <c r="V533" i="8" s="1"/>
  <c r="V399" i="8" a="1"/>
  <c r="V399" i="8" s="1"/>
  <c r="V404" i="8" a="1"/>
  <c r="V404" i="8" s="1"/>
  <c r="V415" i="8" a="1"/>
  <c r="V415" i="8" s="1"/>
  <c r="V412" i="8" a="1"/>
  <c r="V412" i="8" s="1"/>
  <c r="V406" i="8" a="1"/>
  <c r="V406" i="8" s="1"/>
  <c r="V386" i="8" a="1"/>
  <c r="V386" i="8" s="1"/>
  <c r="V383" i="8" a="1"/>
  <c r="V383" i="8" s="1"/>
  <c r="V370" i="8" a="1"/>
  <c r="V370" i="8" s="1"/>
  <c r="V367" i="8" a="1"/>
  <c r="V367" i="8" s="1"/>
  <c r="V343" i="8" a="1"/>
  <c r="V343" i="8" s="1"/>
  <c r="V334" i="8" a="1"/>
  <c r="V334" i="8" s="1"/>
  <c r="V422" i="8" a="1"/>
  <c r="V422" i="8" s="1"/>
  <c r="V402" i="8" a="1"/>
  <c r="V402" i="8" s="1"/>
  <c r="V392" i="8" a="1"/>
  <c r="V392" i="8" s="1"/>
  <c r="V389" i="8" a="1"/>
  <c r="V389" i="8" s="1"/>
  <c r="V376" i="8" a="1"/>
  <c r="V376" i="8" s="1"/>
  <c r="V373" i="8" a="1"/>
  <c r="V373" i="8" s="1"/>
  <c r="V360" i="8" a="1"/>
  <c r="V360" i="8" s="1"/>
  <c r="V357" i="8" a="1"/>
  <c r="V357" i="8" s="1"/>
  <c r="V354" i="8" a="1"/>
  <c r="V354" i="8" s="1"/>
  <c r="V348" i="8" a="1"/>
  <c r="V348" i="8" s="1"/>
  <c r="V337" i="8" a="1"/>
  <c r="V337" i="8" s="1"/>
  <c r="V331" i="8" a="1"/>
  <c r="V331" i="8" s="1"/>
  <c r="V328" i="8" a="1"/>
  <c r="V328" i="8" s="1"/>
  <c r="V325" i="8" a="1"/>
  <c r="V325" i="8" s="1"/>
  <c r="V322" i="8" a="1"/>
  <c r="V322" i="8" s="1"/>
  <c r="V316" i="8" a="1"/>
  <c r="V316" i="8" s="1"/>
  <c r="V305" i="8" a="1"/>
  <c r="V305" i="8" s="1"/>
  <c r="V299" i="8" a="1"/>
  <c r="V299" i="8" s="1"/>
  <c r="V296" i="8" a="1"/>
  <c r="V296" i="8" s="1"/>
  <c r="V293" i="8" a="1"/>
  <c r="V293" i="8" s="1"/>
  <c r="V290" i="8" a="1"/>
  <c r="V290" i="8" s="1"/>
  <c r="V284" i="8" a="1"/>
  <c r="V284" i="8" s="1"/>
  <c r="V273" i="8" a="1"/>
  <c r="V273" i="8" s="1"/>
  <c r="V267" i="8" a="1"/>
  <c r="V267" i="8" s="1"/>
  <c r="V264" i="8" a="1"/>
  <c r="V264" i="8" s="1"/>
  <c r="V261" i="8" a="1"/>
  <c r="V261" i="8" s="1"/>
  <c r="V258" i="8" a="1"/>
  <c r="V258" i="8" s="1"/>
  <c r="V252" i="8" a="1"/>
  <c r="V252" i="8" s="1"/>
  <c r="V241" i="8" a="1"/>
  <c r="V241" i="8" s="1"/>
  <c r="V235" i="8" a="1"/>
  <c r="V235" i="8" s="1"/>
  <c r="V232" i="8" a="1"/>
  <c r="V232" i="8" s="1"/>
  <c r="V229" i="8" a="1"/>
  <c r="V229" i="8" s="1"/>
  <c r="V226" i="8" a="1"/>
  <c r="V226" i="8" s="1"/>
  <c r="V220" i="8" a="1"/>
  <c r="V220" i="8" s="1"/>
  <c r="V209" i="8" a="1"/>
  <c r="V209" i="8" s="1"/>
  <c r="V203" i="8" a="1"/>
  <c r="V203" i="8" s="1"/>
  <c r="V200" i="8" a="1"/>
  <c r="V200" i="8" s="1"/>
  <c r="V197" i="8" a="1"/>
  <c r="V197" i="8" s="1"/>
  <c r="V194" i="8" a="1"/>
  <c r="V194" i="8" s="1"/>
  <c r="V188" i="8" a="1"/>
  <c r="V188" i="8" s="1"/>
  <c r="V177" i="8" a="1"/>
  <c r="V177" i="8" s="1"/>
  <c r="V171" i="8" a="1"/>
  <c r="V171" i="8" s="1"/>
  <c r="V168" i="8" a="1"/>
  <c r="V168" i="8" s="1"/>
  <c r="V494" i="8" a="1"/>
  <c r="V494" i="8" s="1"/>
  <c r="V398" i="8" a="1"/>
  <c r="V398" i="8" s="1"/>
  <c r="V395" i="8" a="1"/>
  <c r="V395" i="8" s="1"/>
  <c r="V382" i="8" a="1"/>
  <c r="V382" i="8" s="1"/>
  <c r="V379" i="8" a="1"/>
  <c r="V379" i="8" s="1"/>
  <c r="V366" i="8" a="1"/>
  <c r="V366" i="8" s="1"/>
  <c r="V363" i="8" a="1"/>
  <c r="V363" i="8" s="1"/>
  <c r="V351" i="8" a="1"/>
  <c r="V351" i="8" s="1"/>
  <c r="V342" i="8" a="1"/>
  <c r="V342" i="8" s="1"/>
  <c r="V319" i="8" a="1"/>
  <c r="V319" i="8" s="1"/>
  <c r="V310" i="8" a="1"/>
  <c r="V310" i="8" s="1"/>
  <c r="V287" i="8" a="1"/>
  <c r="V287" i="8" s="1"/>
  <c r="V278" i="8" a="1"/>
  <c r="V278" i="8" s="1"/>
  <c r="V255" i="8" a="1"/>
  <c r="V255" i="8" s="1"/>
  <c r="V246" i="8" a="1"/>
  <c r="V246" i="8" s="1"/>
  <c r="V223" i="8" a="1"/>
  <c r="V223" i="8" s="1"/>
  <c r="V214" i="8" a="1"/>
  <c r="V214" i="8" s="1"/>
  <c r="V191" i="8" a="1"/>
  <c r="V191" i="8" s="1"/>
  <c r="V182" i="8" a="1"/>
  <c r="V182" i="8" s="1"/>
  <c r="V159" i="8" a="1"/>
  <c r="V159" i="8" s="1"/>
  <c r="V150" i="8" a="1"/>
  <c r="V150" i="8" s="1"/>
  <c r="V127" i="8" a="1"/>
  <c r="V127" i="8" s="1"/>
  <c r="V118" i="8" a="1"/>
  <c r="V118" i="8" s="1"/>
  <c r="V388" i="8" a="1"/>
  <c r="V388" i="8" s="1"/>
  <c r="V385" i="8" a="1"/>
  <c r="V385" i="8" s="1"/>
  <c r="V372" i="8" a="1"/>
  <c r="V372" i="8" s="1"/>
  <c r="V369" i="8" a="1"/>
  <c r="V369" i="8" s="1"/>
  <c r="V356" i="8" a="1"/>
  <c r="V356" i="8" s="1"/>
  <c r="V345" i="8" a="1"/>
  <c r="V345" i="8" s="1"/>
  <c r="V339" i="8" a="1"/>
  <c r="V339" i="8" s="1"/>
  <c r="V336" i="8" a="1"/>
  <c r="V336" i="8" s="1"/>
  <c r="V333" i="8" a="1"/>
  <c r="V333" i="8" s="1"/>
  <c r="V330" i="8" a="1"/>
  <c r="V330" i="8" s="1"/>
  <c r="V324" i="8" a="1"/>
  <c r="V324" i="8" s="1"/>
  <c r="V313" i="8" a="1"/>
  <c r="V313" i="8" s="1"/>
  <c r="V307" i="8" a="1"/>
  <c r="V307" i="8" s="1"/>
  <c r="V304" i="8" a="1"/>
  <c r="V304" i="8" s="1"/>
  <c r="V301" i="8" a="1"/>
  <c r="V301" i="8" s="1"/>
  <c r="V298" i="8" a="1"/>
  <c r="V298" i="8" s="1"/>
  <c r="V292" i="8" a="1"/>
  <c r="V292" i="8" s="1"/>
  <c r="V281" i="8" a="1"/>
  <c r="V281" i="8" s="1"/>
  <c r="V275" i="8" a="1"/>
  <c r="V275" i="8" s="1"/>
  <c r="V272" i="8" a="1"/>
  <c r="V272" i="8" s="1"/>
  <c r="V269" i="8" a="1"/>
  <c r="V269" i="8" s="1"/>
  <c r="V266" i="8" a="1"/>
  <c r="V266" i="8" s="1"/>
  <c r="V260" i="8" a="1"/>
  <c r="V260" i="8" s="1"/>
  <c r="V249" i="8" a="1"/>
  <c r="V249" i="8" s="1"/>
  <c r="V243" i="8" a="1"/>
  <c r="V243" i="8" s="1"/>
  <c r="V240" i="8" a="1"/>
  <c r="V240" i="8" s="1"/>
  <c r="V237" i="8" a="1"/>
  <c r="V237" i="8" s="1"/>
  <c r="V234" i="8" a="1"/>
  <c r="V234" i="8" s="1"/>
  <c r="V228" i="8" a="1"/>
  <c r="V228" i="8" s="1"/>
  <c r="V217" i="8" a="1"/>
  <c r="V217" i="8" s="1"/>
  <c r="V211" i="8" a="1"/>
  <c r="V211" i="8" s="1"/>
  <c r="V208" i="8" a="1"/>
  <c r="V208" i="8" s="1"/>
  <c r="V205" i="8" a="1"/>
  <c r="V205" i="8" s="1"/>
  <c r="V202" i="8" a="1"/>
  <c r="V202" i="8" s="1"/>
  <c r="V196" i="8" a="1"/>
  <c r="V196" i="8" s="1"/>
  <c r="V185" i="8" a="1"/>
  <c r="V185" i="8" s="1"/>
  <c r="V179" i="8" a="1"/>
  <c r="V179" i="8" s="1"/>
  <c r="V176" i="8" a="1"/>
  <c r="V176" i="8" s="1"/>
  <c r="V173" i="8" a="1"/>
  <c r="V173" i="8" s="1"/>
  <c r="V170" i="8" a="1"/>
  <c r="V170" i="8" s="1"/>
  <c r="V164" i="8" a="1"/>
  <c r="V164" i="8" s="1"/>
  <c r="V153" i="8" a="1"/>
  <c r="V153" i="8" s="1"/>
  <c r="V147" i="8" a="1"/>
  <c r="V147" i="8" s="1"/>
  <c r="V469" i="8" a="1"/>
  <c r="V469" i="8" s="1"/>
  <c r="V401" i="8" a="1"/>
  <c r="V401" i="8" s="1"/>
  <c r="V394" i="8" a="1"/>
  <c r="V394" i="8" s="1"/>
  <c r="V391" i="8" a="1"/>
  <c r="V391" i="8" s="1"/>
  <c r="V378" i="8" a="1"/>
  <c r="V378" i="8" s="1"/>
  <c r="V375" i="8" a="1"/>
  <c r="V375" i="8" s="1"/>
  <c r="V362" i="8" a="1"/>
  <c r="V362" i="8" s="1"/>
  <c r="V359" i="8" a="1"/>
  <c r="V359" i="8" s="1"/>
  <c r="V350" i="8" a="1"/>
  <c r="V350" i="8" s="1"/>
  <c r="V327" i="8" a="1"/>
  <c r="V327" i="8" s="1"/>
  <c r="V318" i="8" a="1"/>
  <c r="V318" i="8" s="1"/>
  <c r="V295" i="8" a="1"/>
  <c r="V295" i="8" s="1"/>
  <c r="V286" i="8" a="1"/>
  <c r="V286" i="8" s="1"/>
  <c r="V263" i="8" a="1"/>
  <c r="V263" i="8" s="1"/>
  <c r="V254" i="8" a="1"/>
  <c r="V254" i="8" s="1"/>
  <c r="V231" i="8" a="1"/>
  <c r="V231" i="8" s="1"/>
  <c r="V222" i="8" a="1"/>
  <c r="V222" i="8" s="1"/>
  <c r="V199" i="8" a="1"/>
  <c r="V199" i="8" s="1"/>
  <c r="V190" i="8" a="1"/>
  <c r="V190" i="8" s="1"/>
  <c r="V167" i="8" a="1"/>
  <c r="V167" i="8" s="1"/>
  <c r="V158" i="8" a="1"/>
  <c r="V158" i="8" s="1"/>
  <c r="V135" i="8" a="1"/>
  <c r="V135" i="8" s="1"/>
  <c r="V126" i="8" a="1"/>
  <c r="V126" i="8" s="1"/>
  <c r="V103" i="8" a="1"/>
  <c r="V103" i="8" s="1"/>
  <c r="V640" i="8" a="1"/>
  <c r="V640" i="8" s="1"/>
  <c r="V397" i="8" a="1"/>
  <c r="V397" i="8" s="1"/>
  <c r="V384" i="8" a="1"/>
  <c r="V384" i="8" s="1"/>
  <c r="V381" i="8" a="1"/>
  <c r="V381" i="8" s="1"/>
  <c r="V368" i="8" a="1"/>
  <c r="V368" i="8" s="1"/>
  <c r="V365" i="8" a="1"/>
  <c r="V365" i="8" s="1"/>
  <c r="V353" i="8" a="1"/>
  <c r="V353" i="8" s="1"/>
  <c r="V347" i="8" a="1"/>
  <c r="V347" i="8" s="1"/>
  <c r="V344" i="8" a="1"/>
  <c r="V344" i="8" s="1"/>
  <c r="V341" i="8" a="1"/>
  <c r="V341" i="8" s="1"/>
  <c r="V338" i="8" a="1"/>
  <c r="V338" i="8" s="1"/>
  <c r="V332" i="8" a="1"/>
  <c r="V332" i="8" s="1"/>
  <c r="V321" i="8" a="1"/>
  <c r="V321" i="8" s="1"/>
  <c r="V315" i="8" a="1"/>
  <c r="V315" i="8" s="1"/>
  <c r="V312" i="8" a="1"/>
  <c r="V312" i="8" s="1"/>
  <c r="V309" i="8" a="1"/>
  <c r="V309" i="8" s="1"/>
  <c r="V306" i="8" a="1"/>
  <c r="V306" i="8" s="1"/>
  <c r="V300" i="8" a="1"/>
  <c r="V300" i="8" s="1"/>
  <c r="V289" i="8" a="1"/>
  <c r="V289" i="8" s="1"/>
  <c r="V283" i="8" a="1"/>
  <c r="V283" i="8" s="1"/>
  <c r="V280" i="8" a="1"/>
  <c r="V280" i="8" s="1"/>
  <c r="V277" i="8" a="1"/>
  <c r="V277" i="8" s="1"/>
  <c r="V274" i="8" a="1"/>
  <c r="V274" i="8" s="1"/>
  <c r="V268" i="8" a="1"/>
  <c r="V268" i="8" s="1"/>
  <c r="V257" i="8" a="1"/>
  <c r="V257" i="8" s="1"/>
  <c r="V251" i="8" a="1"/>
  <c r="V251" i="8" s="1"/>
  <c r="V248" i="8" a="1"/>
  <c r="V248" i="8" s="1"/>
  <c r="V245" i="8" a="1"/>
  <c r="V245" i="8" s="1"/>
  <c r="V242" i="8" a="1"/>
  <c r="V242" i="8" s="1"/>
  <c r="V236" i="8" a="1"/>
  <c r="V236" i="8" s="1"/>
  <c r="V225" i="8" a="1"/>
  <c r="V225" i="8" s="1"/>
  <c r="V219" i="8" a="1"/>
  <c r="V219" i="8" s="1"/>
  <c r="V216" i="8" a="1"/>
  <c r="V216" i="8" s="1"/>
  <c r="V213" i="8" a="1"/>
  <c r="V213" i="8" s="1"/>
  <c r="V210" i="8" a="1"/>
  <c r="V210" i="8" s="1"/>
  <c r="V430" i="8" a="1"/>
  <c r="V430" i="8" s="1"/>
  <c r="V400" i="8" a="1"/>
  <c r="V400" i="8" s="1"/>
  <c r="V390" i="8" a="1"/>
  <c r="V390" i="8" s="1"/>
  <c r="V387" i="8" a="1"/>
  <c r="V387" i="8" s="1"/>
  <c r="V374" i="8" a="1"/>
  <c r="V374" i="8" s="1"/>
  <c r="V371" i="8" a="1"/>
  <c r="V371" i="8" s="1"/>
  <c r="V358" i="8" a="1"/>
  <c r="V358" i="8" s="1"/>
  <c r="V335" i="8" a="1"/>
  <c r="V335" i="8" s="1"/>
  <c r="V326" i="8" a="1"/>
  <c r="V326" i="8" s="1"/>
  <c r="V303" i="8" a="1"/>
  <c r="V303" i="8" s="1"/>
  <c r="V294" i="8" a="1"/>
  <c r="V294" i="8" s="1"/>
  <c r="V271" i="8" a="1"/>
  <c r="V271" i="8" s="1"/>
  <c r="V262" i="8" a="1"/>
  <c r="V262" i="8" s="1"/>
  <c r="V239" i="8" a="1"/>
  <c r="V239" i="8" s="1"/>
  <c r="V230" i="8" a="1"/>
  <c r="V230" i="8" s="1"/>
  <c r="V207" i="8" a="1"/>
  <c r="V207" i="8" s="1"/>
  <c r="V198" i="8" a="1"/>
  <c r="V198" i="8" s="1"/>
  <c r="V175" i="8" a="1"/>
  <c r="V175" i="8" s="1"/>
  <c r="V166" i="8" a="1"/>
  <c r="V166" i="8" s="1"/>
  <c r="V143" i="8" a="1"/>
  <c r="V143" i="8" s="1"/>
  <c r="V134" i="8" a="1"/>
  <c r="V134" i="8" s="1"/>
  <c r="V111" i="8" a="1"/>
  <c r="V111" i="8" s="1"/>
  <c r="V102" i="8" a="1"/>
  <c r="V102" i="8" s="1"/>
  <c r="V403" i="8" a="1"/>
  <c r="V403" i="8" s="1"/>
  <c r="V396" i="8" a="1"/>
  <c r="V396" i="8" s="1"/>
  <c r="V393" i="8" a="1"/>
  <c r="V393" i="8" s="1"/>
  <c r="V380" i="8" a="1"/>
  <c r="V380" i="8" s="1"/>
  <c r="V377" i="8" a="1"/>
  <c r="V377" i="8" s="1"/>
  <c r="V364" i="8" a="1"/>
  <c r="V364" i="8" s="1"/>
  <c r="V352" i="8" a="1"/>
  <c r="V352" i="8" s="1"/>
  <c r="V346" i="8" a="1"/>
  <c r="V346" i="8" s="1"/>
  <c r="V340" i="8" a="1"/>
  <c r="V340" i="8" s="1"/>
  <c r="V238" i="8" a="1"/>
  <c r="V238" i="8" s="1"/>
  <c r="V181" i="8" a="1"/>
  <c r="V181" i="8" s="1"/>
  <c r="V172" i="8" a="1"/>
  <c r="V172" i="8" s="1"/>
  <c r="V162" i="8" a="1"/>
  <c r="V162" i="8" s="1"/>
  <c r="V154" i="8" a="1"/>
  <c r="V154" i="8" s="1"/>
  <c r="V146" i="8" a="1"/>
  <c r="V146" i="8" s="1"/>
  <c r="V120" i="8" a="1"/>
  <c r="V120" i="8" s="1"/>
  <c r="V99" i="8" a="1"/>
  <c r="V99" i="8" s="1"/>
  <c r="V320" i="8" a="1"/>
  <c r="V320" i="8" s="1"/>
  <c r="V314" i="8" a="1"/>
  <c r="V314" i="8" s="1"/>
  <c r="V276" i="8" a="1"/>
  <c r="V276" i="8" s="1"/>
  <c r="V265" i="8" a="1"/>
  <c r="V265" i="8" s="1"/>
  <c r="V259" i="8" a="1"/>
  <c r="V259" i="8" s="1"/>
  <c r="V253" i="8" a="1"/>
  <c r="V253" i="8" s="1"/>
  <c r="V215" i="8" a="1"/>
  <c r="V215" i="8" s="1"/>
  <c r="V189" i="8" a="1"/>
  <c r="V189" i="8" s="1"/>
  <c r="V142" i="8" a="1"/>
  <c r="V142" i="8" s="1"/>
  <c r="V139" i="8" a="1"/>
  <c r="V139" i="8" s="1"/>
  <c r="V131" i="8" a="1"/>
  <c r="V131" i="8" s="1"/>
  <c r="V123" i="8" a="1"/>
  <c r="V123" i="8" s="1"/>
  <c r="V116" i="8" a="1"/>
  <c r="V116" i="8" s="1"/>
  <c r="V270" i="8" a="1"/>
  <c r="V270" i="8" s="1"/>
  <c r="V204" i="8" a="1"/>
  <c r="V204" i="8" s="1"/>
  <c r="V193" i="8" a="1"/>
  <c r="V193" i="8" s="1"/>
  <c r="V184" i="8" a="1"/>
  <c r="V184" i="8" s="1"/>
  <c r="V180" i="8" a="1"/>
  <c r="V180" i="8" s="1"/>
  <c r="V161" i="8" a="1"/>
  <c r="V161" i="8" s="1"/>
  <c r="V157" i="8" a="1"/>
  <c r="V157" i="8" s="1"/>
  <c r="V149" i="8" a="1"/>
  <c r="V149" i="8" s="1"/>
  <c r="V109" i="8" a="1"/>
  <c r="V109" i="8" s="1"/>
  <c r="V98" i="8" a="1"/>
  <c r="V98" i="8" s="1"/>
  <c r="V308" i="8" a="1"/>
  <c r="V308" i="8" s="1"/>
  <c r="V297" i="8" a="1"/>
  <c r="V297" i="8" s="1"/>
  <c r="V291" i="8" a="1"/>
  <c r="V291" i="8" s="1"/>
  <c r="V285" i="8" a="1"/>
  <c r="V285" i="8" s="1"/>
  <c r="V247" i="8" a="1"/>
  <c r="V247" i="8" s="1"/>
  <c r="V224" i="8" a="1"/>
  <c r="V224" i="8" s="1"/>
  <c r="V218" i="8" a="1"/>
  <c r="V218" i="8" s="1"/>
  <c r="V165" i="8" a="1"/>
  <c r="V165" i="8" s="1"/>
  <c r="V145" i="8" a="1"/>
  <c r="V145" i="8" s="1"/>
  <c r="V138" i="8" a="1"/>
  <c r="V138" i="8" s="1"/>
  <c r="V130" i="8" a="1"/>
  <c r="V130" i="8" s="1"/>
  <c r="V122" i="8" a="1"/>
  <c r="V122" i="8" s="1"/>
  <c r="V119" i="8" a="1"/>
  <c r="V119" i="8" s="1"/>
  <c r="V112" i="8" a="1"/>
  <c r="V112" i="8" s="1"/>
  <c r="V105" i="8" a="1"/>
  <c r="V105" i="8" s="1"/>
  <c r="V101" i="8" a="1"/>
  <c r="V101" i="8" s="1"/>
  <c r="V361" i="8" a="1"/>
  <c r="V361" i="8" s="1"/>
  <c r="V355" i="8" a="1"/>
  <c r="V355" i="8" s="1"/>
  <c r="V349" i="8" a="1"/>
  <c r="V349" i="8" s="1"/>
  <c r="V302" i="8" a="1"/>
  <c r="V302" i="8" s="1"/>
  <c r="V192" i="8" a="1"/>
  <c r="V192" i="8" s="1"/>
  <c r="V187" i="8" a="1"/>
  <c r="V187" i="8" s="1"/>
  <c r="V160" i="8" a="1"/>
  <c r="V160" i="8" s="1"/>
  <c r="V156" i="8" a="1"/>
  <c r="V156" i="8" s="1"/>
  <c r="V152" i="8" a="1"/>
  <c r="V152" i="8" s="1"/>
  <c r="V148" i="8" a="1"/>
  <c r="V148" i="8" s="1"/>
  <c r="V141" i="8" a="1"/>
  <c r="V141" i="8" s="1"/>
  <c r="V115" i="8" a="1"/>
  <c r="V115" i="8" s="1"/>
  <c r="V108" i="8" a="1"/>
  <c r="V108" i="8" s="1"/>
  <c r="V329" i="8" a="1"/>
  <c r="V329" i="8" s="1"/>
  <c r="V323" i="8" a="1"/>
  <c r="V323" i="8" s="1"/>
  <c r="V317" i="8" a="1"/>
  <c r="V317" i="8" s="1"/>
  <c r="V279" i="8" a="1"/>
  <c r="V279" i="8" s="1"/>
  <c r="V256" i="8" a="1"/>
  <c r="V256" i="8" s="1"/>
  <c r="V250" i="8" a="1"/>
  <c r="V250" i="8" s="1"/>
  <c r="V212" i="8" a="1"/>
  <c r="V212" i="8" s="1"/>
  <c r="V183" i="8" a="1"/>
  <c r="V183" i="8" s="1"/>
  <c r="V174" i="8" a="1"/>
  <c r="V174" i="8" s="1"/>
  <c r="V169" i="8" a="1"/>
  <c r="V169" i="8" s="1"/>
  <c r="V144" i="8" a="1"/>
  <c r="V144" i="8" s="1"/>
  <c r="V137" i="8" a="1"/>
  <c r="V137" i="8" s="1"/>
  <c r="V133" i="8" a="1"/>
  <c r="V133" i="8" s="1"/>
  <c r="V129" i="8" a="1"/>
  <c r="V129" i="8" s="1"/>
  <c r="V125" i="8" a="1"/>
  <c r="V125" i="8" s="1"/>
  <c r="V104" i="8" a="1"/>
  <c r="V104" i="8" s="1"/>
  <c r="V100" i="8" a="1"/>
  <c r="V100" i="8" s="1"/>
  <c r="V186" i="8" a="1"/>
  <c r="V186" i="8" s="1"/>
  <c r="V178" i="8" a="1"/>
  <c r="V178" i="8" s="1"/>
  <c r="V163" i="8" a="1"/>
  <c r="V163" i="8" s="1"/>
  <c r="V155" i="8" a="1"/>
  <c r="V155" i="8" s="1"/>
  <c r="V140" i="8" a="1"/>
  <c r="V140" i="8" s="1"/>
  <c r="V121" i="8" a="1"/>
  <c r="V121" i="8" s="1"/>
  <c r="V114" i="8" a="1"/>
  <c r="V114" i="8" s="1"/>
  <c r="V311" i="8" a="1"/>
  <c r="V311" i="8" s="1"/>
  <c r="V288" i="8" a="1"/>
  <c r="V288" i="8" s="1"/>
  <c r="V282" i="8" a="1"/>
  <c r="V282" i="8" s="1"/>
  <c r="V244" i="8" a="1"/>
  <c r="V244" i="8" s="1"/>
  <c r="V233" i="8" a="1"/>
  <c r="V233" i="8" s="1"/>
  <c r="V227" i="8" a="1"/>
  <c r="V227" i="8" s="1"/>
  <c r="V221" i="8" a="1"/>
  <c r="V221" i="8" s="1"/>
  <c r="V206" i="8" a="1"/>
  <c r="V206" i="8" s="1"/>
  <c r="V132" i="8" a="1"/>
  <c r="V132" i="8" s="1"/>
  <c r="V106" i="8" a="1"/>
  <c r="V106" i="8" s="1"/>
  <c r="V151" i="8" a="1"/>
  <c r="V151" i="8" s="1"/>
  <c r="V124" i="8" a="1"/>
  <c r="V124" i="8" s="1"/>
  <c r="V117" i="8" a="1"/>
  <c r="V117" i="8" s="1"/>
  <c r="V195" i="8" a="1"/>
  <c r="V195" i="8" s="1"/>
  <c r="V136" i="8" a="1"/>
  <c r="V136" i="8" s="1"/>
  <c r="V110" i="8" a="1"/>
  <c r="V110" i="8" s="1"/>
  <c r="V201" i="8" a="1"/>
  <c r="V201" i="8" s="1"/>
  <c r="V128" i="8" a="1"/>
  <c r="V128" i="8" s="1"/>
  <c r="V113" i="8" a="1"/>
  <c r="V113" i="8" s="1"/>
  <c r="V107" i="8" a="1"/>
  <c r="V107" i="8" s="1"/>
  <c r="V4" i="8" a="1"/>
  <c r="V4" i="8" s="1"/>
  <c r="V80" i="8" a="1"/>
  <c r="V80" i="8" s="1"/>
  <c r="V85" i="8" a="1"/>
  <c r="V85" i="8" s="1"/>
  <c r="V76" i="8" a="1"/>
  <c r="V76" i="8" s="1"/>
  <c r="V42" i="8" a="1"/>
  <c r="V42" i="8" s="1"/>
  <c r="V44" i="8" a="1"/>
  <c r="V44" i="8" s="1"/>
  <c r="V37" i="8" a="1"/>
  <c r="V37" i="8" s="1"/>
  <c r="V39" i="8" a="1"/>
  <c r="V39" i="8" s="1"/>
  <c r="V6" i="8" a="1"/>
  <c r="V6" i="8" s="1"/>
  <c r="V66" i="8" a="1"/>
  <c r="V66" i="8" s="1"/>
  <c r="V96" i="8" a="1"/>
  <c r="V96" i="8" s="1"/>
  <c r="V83" i="8" a="1"/>
  <c r="V83" i="8" s="1"/>
  <c r="V51" i="8" a="1"/>
  <c r="V51" i="8" s="1"/>
  <c r="V81" i="8" a="1"/>
  <c r="V81" i="8" s="1"/>
  <c r="V65" i="8" a="1"/>
  <c r="V65" i="8" s="1"/>
  <c r="V40" i="8" a="1"/>
  <c r="V40" i="8" s="1"/>
  <c r="V38" i="8" a="1"/>
  <c r="V38" i="8" s="1"/>
  <c r="V31" i="8" a="1"/>
  <c r="V31" i="8" s="1"/>
  <c r="V33" i="8" a="1"/>
  <c r="V33" i="8" s="1"/>
  <c r="V10" i="8" a="1"/>
  <c r="V10" i="8" s="1"/>
  <c r="V88" i="8" a="1"/>
  <c r="V88" i="8" s="1"/>
  <c r="V86" i="8" a="1"/>
  <c r="V86" i="8" s="1"/>
  <c r="V54" i="8" a="1"/>
  <c r="V54" i="8" s="1"/>
  <c r="V47" i="8" a="1"/>
  <c r="V47" i="8" s="1"/>
  <c r="V79" i="8" a="1"/>
  <c r="V79" i="8" s="1"/>
  <c r="V49" i="8" a="1"/>
  <c r="V49" i="8" s="1"/>
  <c r="V60" i="8" a="1"/>
  <c r="V60" i="8" s="1"/>
  <c r="V45" i="8" a="1"/>
  <c r="V45" i="8" s="1"/>
  <c r="V52" i="8" a="1"/>
  <c r="V52" i="8" s="1"/>
  <c r="V34" i="8" a="1"/>
  <c r="V34" i="8" s="1"/>
  <c r="V36" i="8" a="1"/>
  <c r="V36" i="8" s="1"/>
  <c r="V25" i="8" a="1"/>
  <c r="V25" i="8" s="1"/>
  <c r="V27" i="8" a="1"/>
  <c r="V27" i="8" s="1"/>
  <c r="V41" i="8" a="1"/>
  <c r="V41" i="8" s="1"/>
  <c r="V16" i="8" a="1"/>
  <c r="V16" i="8" s="1"/>
  <c r="B135" i="1"/>
  <c r="B55" i="1"/>
  <c r="B275" i="1"/>
  <c r="O151" i="1"/>
  <c r="B343" i="1"/>
  <c r="B62" i="1"/>
  <c r="N94" i="1"/>
  <c r="B134" i="1"/>
  <c r="O118" i="1"/>
  <c r="O38" i="1"/>
  <c r="O6" i="1"/>
  <c r="B190" i="1"/>
  <c r="B86" i="1"/>
  <c r="B38" i="1"/>
  <c r="B14" i="1"/>
  <c r="O262" i="1"/>
  <c r="O142" i="1"/>
  <c r="O62" i="1"/>
  <c r="B335" i="1"/>
  <c r="M262" i="1"/>
  <c r="N262" i="1"/>
  <c r="M246" i="1"/>
  <c r="N214" i="1"/>
  <c r="M142" i="1"/>
  <c r="N246" i="1"/>
  <c r="N350" i="1"/>
  <c r="O334" i="1"/>
  <c r="B5" i="1"/>
  <c r="M13" i="1"/>
  <c r="O21" i="1"/>
  <c r="M29" i="1"/>
  <c r="M37" i="1"/>
  <c r="B53" i="1"/>
  <c r="M61" i="1"/>
  <c r="O69" i="1"/>
  <c r="O77" i="1"/>
  <c r="M85" i="1"/>
  <c r="B101" i="1"/>
  <c r="M109" i="1"/>
  <c r="O117" i="1"/>
  <c r="B125" i="1"/>
  <c r="M133" i="1"/>
  <c r="N141" i="1"/>
  <c r="M157" i="1"/>
  <c r="M165" i="1"/>
  <c r="B173" i="1"/>
  <c r="B181" i="1"/>
  <c r="N189" i="1"/>
  <c r="O205" i="1"/>
  <c r="M213" i="1"/>
  <c r="B221" i="1"/>
  <c r="B229" i="1"/>
  <c r="M237" i="1"/>
  <c r="B245" i="1"/>
  <c r="O253" i="1"/>
  <c r="O261" i="1"/>
  <c r="M269" i="1"/>
  <c r="B277" i="1"/>
  <c r="B285" i="1"/>
  <c r="B293" i="1"/>
  <c r="M301" i="1"/>
  <c r="B309" i="1"/>
  <c r="M317" i="1"/>
  <c r="N341" i="1"/>
  <c r="N349" i="1"/>
  <c r="M70" i="1"/>
  <c r="N102" i="1"/>
  <c r="N182" i="1"/>
  <c r="M238" i="1"/>
  <c r="B7" i="1"/>
  <c r="N15" i="1"/>
  <c r="B23" i="1"/>
  <c r="M31" i="1"/>
  <c r="O39" i="1"/>
  <c r="M63" i="1"/>
  <c r="O71" i="1"/>
  <c r="O79" i="1"/>
  <c r="N87" i="1"/>
  <c r="O95" i="1"/>
  <c r="B103" i="1"/>
  <c r="N111" i="1"/>
  <c r="N119" i="1"/>
  <c r="M127" i="1"/>
  <c r="N143" i="1"/>
  <c r="M159" i="1"/>
  <c r="M167" i="1"/>
  <c r="O175" i="1"/>
  <c r="M183" i="1"/>
  <c r="B191" i="1"/>
  <c r="N199" i="1"/>
  <c r="N207" i="1"/>
  <c r="M215" i="1"/>
  <c r="M223" i="1"/>
  <c r="O239" i="1"/>
  <c r="M247" i="1"/>
  <c r="N255" i="1"/>
  <c r="N263" i="1"/>
  <c r="B271" i="1"/>
  <c r="N287" i="1"/>
  <c r="M295" i="1"/>
  <c r="M303" i="1"/>
  <c r="B311" i="1"/>
  <c r="N319" i="1"/>
  <c r="M327" i="1"/>
  <c r="M351" i="1"/>
  <c r="N167" i="1"/>
  <c r="N79" i="1"/>
  <c r="M143" i="1"/>
  <c r="M47" i="1"/>
  <c r="M343" i="1"/>
  <c r="M287" i="1"/>
  <c r="M134" i="1"/>
  <c r="M8" i="1"/>
  <c r="O16" i="1"/>
  <c r="M24" i="1"/>
  <c r="O40" i="1"/>
  <c r="B56" i="1"/>
  <c r="M64" i="1"/>
  <c r="O72" i="1"/>
  <c r="B80" i="1"/>
  <c r="M88" i="1"/>
  <c r="M96" i="1"/>
  <c r="O104" i="1"/>
  <c r="B120" i="1"/>
  <c r="B128" i="1"/>
  <c r="M136" i="1"/>
  <c r="M144" i="1"/>
  <c r="B152" i="1"/>
  <c r="O168" i="1"/>
  <c r="M176" i="1"/>
  <c r="B184" i="1"/>
  <c r="N192" i="1"/>
  <c r="O200" i="1"/>
  <c r="O224" i="1"/>
  <c r="O240" i="1"/>
  <c r="M248" i="1"/>
  <c r="B256" i="1"/>
  <c r="B264" i="1"/>
  <c r="M272" i="1"/>
  <c r="N280" i="1"/>
  <c r="N288" i="1"/>
  <c r="M296" i="1"/>
  <c r="M312" i="1"/>
  <c r="M320" i="1"/>
  <c r="O352" i="1"/>
  <c r="N70" i="1"/>
  <c r="O9" i="1"/>
  <c r="M17" i="1"/>
  <c r="M25" i="1"/>
  <c r="B33" i="1"/>
  <c r="M41" i="1"/>
  <c r="N49" i="1"/>
  <c r="M65" i="1"/>
  <c r="N73" i="1"/>
  <c r="O81" i="1"/>
  <c r="M89" i="1"/>
  <c r="B97" i="1"/>
  <c r="O105" i="1"/>
  <c r="N113" i="1"/>
  <c r="N121" i="1"/>
  <c r="M129" i="1"/>
  <c r="B137" i="1"/>
  <c r="M145" i="1"/>
  <c r="O153" i="1"/>
  <c r="B161" i="1"/>
  <c r="O177" i="1"/>
  <c r="O185" i="1"/>
  <c r="N193" i="1"/>
  <c r="M201" i="1"/>
  <c r="B209" i="1"/>
  <c r="N217" i="1"/>
  <c r="B225" i="1"/>
  <c r="O233" i="1"/>
  <c r="O241" i="1"/>
  <c r="B257" i="1"/>
  <c r="B265" i="1"/>
  <c r="M273" i="1"/>
  <c r="M289" i="1"/>
  <c r="M297" i="1"/>
  <c r="M305" i="1"/>
  <c r="M313" i="1"/>
  <c r="B321" i="1"/>
  <c r="M329" i="1"/>
  <c r="M337" i="1"/>
  <c r="B345" i="1"/>
  <c r="N159" i="1"/>
  <c r="N71" i="1"/>
  <c r="M175" i="1"/>
  <c r="O319" i="1"/>
  <c r="N10" i="1"/>
  <c r="B18" i="1"/>
  <c r="M26" i="1"/>
  <c r="N34" i="1"/>
  <c r="O42" i="1"/>
  <c r="O50" i="1"/>
  <c r="M58" i="1"/>
  <c r="M66" i="1"/>
  <c r="N74" i="1"/>
  <c r="M82" i="1"/>
  <c r="B98" i="1"/>
  <c r="M106" i="1"/>
  <c r="O130" i="1"/>
  <c r="N138" i="1"/>
  <c r="N146" i="1"/>
  <c r="M154" i="1"/>
  <c r="M162" i="1"/>
  <c r="N170" i="1"/>
  <c r="M178" i="1"/>
  <c r="O186" i="1"/>
  <c r="M194" i="1"/>
  <c r="N202" i="1"/>
  <c r="M210" i="1"/>
  <c r="M218" i="1"/>
  <c r="N226" i="1"/>
  <c r="M234" i="1"/>
  <c r="M242" i="1"/>
  <c r="M250" i="1"/>
  <c r="M258" i="1"/>
  <c r="M266" i="1"/>
  <c r="M274" i="1"/>
  <c r="M290" i="1"/>
  <c r="M314" i="1"/>
  <c r="M330" i="1"/>
  <c r="M338" i="1"/>
  <c r="M354" i="1"/>
  <c r="N7" i="1"/>
  <c r="M87" i="1"/>
  <c r="N271" i="1"/>
  <c r="M59" i="1"/>
  <c r="M67" i="1"/>
  <c r="N291" i="1"/>
  <c r="M23" i="1"/>
  <c r="N327" i="1"/>
  <c r="B279" i="1"/>
  <c r="B12" i="1"/>
  <c r="B20" i="1"/>
  <c r="B28" i="1"/>
  <c r="B36" i="1"/>
  <c r="B52" i="1"/>
  <c r="B60" i="1"/>
  <c r="B68" i="1"/>
  <c r="B76" i="1"/>
  <c r="B84" i="1"/>
  <c r="B92" i="1"/>
  <c r="B100" i="1"/>
  <c r="B108" i="1"/>
  <c r="B116" i="1"/>
  <c r="B124" i="1"/>
  <c r="B140" i="1"/>
  <c r="B148" i="1"/>
  <c r="B156" i="1"/>
  <c r="B172" i="1"/>
  <c r="B196" i="1"/>
  <c r="B204" i="1"/>
  <c r="B220" i="1"/>
  <c r="B228" i="1"/>
  <c r="B236" i="1"/>
  <c r="B244" i="1"/>
  <c r="B252" i="1"/>
  <c r="N247" i="1"/>
  <c r="N191" i="1"/>
  <c r="N103" i="1"/>
  <c r="M263" i="1"/>
  <c r="M239" i="1"/>
  <c r="M207" i="1"/>
  <c r="M119" i="1"/>
  <c r="N343" i="1"/>
  <c r="N335" i="1"/>
  <c r="O327" i="1"/>
  <c r="B327" i="1"/>
  <c r="B319" i="1"/>
  <c r="O279" i="1"/>
  <c r="M271" i="1"/>
  <c r="B71" i="1"/>
  <c r="B31" i="1"/>
  <c r="B15" i="1"/>
  <c r="N127" i="1"/>
  <c r="N95" i="1"/>
  <c r="N63" i="1"/>
  <c r="M231" i="1"/>
  <c r="M199" i="1"/>
  <c r="M111" i="1"/>
  <c r="M319" i="1"/>
  <c r="N311" i="1"/>
  <c r="O303" i="1"/>
  <c r="B303" i="1"/>
  <c r="M279" i="1"/>
  <c r="B239" i="1"/>
  <c r="O167" i="1"/>
  <c r="B255" i="1"/>
  <c r="B47" i="1"/>
  <c r="O183" i="1"/>
  <c r="O143" i="1"/>
  <c r="N239" i="1"/>
  <c r="M79" i="1"/>
  <c r="M39" i="1"/>
  <c r="M7" i="1"/>
  <c r="M311" i="1"/>
  <c r="N303" i="1"/>
  <c r="B127" i="1"/>
  <c r="B111" i="1"/>
  <c r="N55" i="1"/>
  <c r="N23" i="1"/>
  <c r="M255" i="1"/>
  <c r="O223" i="1"/>
  <c r="O199" i="1"/>
  <c r="O119" i="1"/>
  <c r="O55" i="1"/>
  <c r="O7" i="1"/>
  <c r="M191" i="1"/>
  <c r="M135" i="1"/>
  <c r="M103" i="1"/>
  <c r="B351" i="1"/>
  <c r="O295" i="1"/>
  <c r="B295" i="1"/>
  <c r="B199" i="1"/>
  <c r="O127" i="1"/>
  <c r="O103" i="1"/>
  <c r="N183" i="1"/>
  <c r="N151" i="1"/>
  <c r="B215" i="1"/>
  <c r="B175" i="1"/>
  <c r="B159" i="1"/>
  <c r="B143" i="1"/>
  <c r="B87" i="1"/>
  <c r="B63" i="1"/>
  <c r="O255" i="1"/>
  <c r="O159" i="1"/>
  <c r="O31" i="1"/>
  <c r="N231" i="1"/>
  <c r="N175" i="1"/>
  <c r="N47" i="1"/>
  <c r="M71" i="1"/>
  <c r="O351" i="1"/>
  <c r="N295" i="1"/>
  <c r="O287" i="1"/>
  <c r="B287" i="1"/>
  <c r="N351" i="1"/>
  <c r="B231" i="1"/>
  <c r="O215" i="1"/>
  <c r="O271" i="1"/>
  <c r="M141" i="1"/>
  <c r="N106" i="1"/>
  <c r="N209" i="1"/>
  <c r="O353" i="1"/>
  <c r="M105" i="1"/>
  <c r="B281" i="1"/>
  <c r="N169" i="1"/>
  <c r="N345" i="1"/>
  <c r="O311" i="1"/>
  <c r="N238" i="1"/>
  <c r="B42" i="1"/>
  <c r="B258" i="1"/>
  <c r="B210" i="1"/>
  <c r="B90" i="1"/>
  <c r="N130" i="1"/>
  <c r="B242" i="1"/>
  <c r="B106" i="1"/>
  <c r="B50" i="1"/>
  <c r="O234" i="1"/>
  <c r="O218" i="1"/>
  <c r="O202" i="1"/>
  <c r="O106" i="1"/>
  <c r="O66" i="1"/>
  <c r="B250" i="1"/>
  <c r="B218" i="1"/>
  <c r="B202" i="1"/>
  <c r="B82" i="1"/>
  <c r="O210" i="1"/>
  <c r="O178" i="1"/>
  <c r="O162" i="1"/>
  <c r="O122" i="1"/>
  <c r="M217" i="1"/>
  <c r="M321" i="1"/>
  <c r="B169" i="1"/>
  <c r="O249" i="1"/>
  <c r="N225" i="1"/>
  <c r="M57" i="1"/>
  <c r="O289" i="1"/>
  <c r="B289" i="1"/>
  <c r="N281" i="1"/>
  <c r="B105" i="1"/>
  <c r="B65" i="1"/>
  <c r="B41" i="1"/>
  <c r="O193" i="1"/>
  <c r="O137" i="1"/>
  <c r="O121" i="1"/>
  <c r="O49" i="1"/>
  <c r="O34" i="1"/>
  <c r="O17" i="1"/>
  <c r="N258" i="1"/>
  <c r="N241" i="1"/>
  <c r="N185" i="1"/>
  <c r="N105" i="1"/>
  <c r="N41" i="1"/>
  <c r="N17" i="1"/>
  <c r="M257" i="1"/>
  <c r="M193" i="1"/>
  <c r="M177" i="1"/>
  <c r="M121" i="1"/>
  <c r="M81" i="1"/>
  <c r="M33" i="1"/>
  <c r="M9" i="1"/>
  <c r="M353" i="1"/>
  <c r="O329" i="1"/>
  <c r="B329" i="1"/>
  <c r="N289" i="1"/>
  <c r="M281" i="1"/>
  <c r="N145" i="1"/>
  <c r="N129" i="1"/>
  <c r="N65" i="1"/>
  <c r="M161" i="1"/>
  <c r="N257" i="1"/>
  <c r="N201" i="1"/>
  <c r="N161" i="1"/>
  <c r="N58" i="1"/>
  <c r="M233" i="1"/>
  <c r="N329" i="1"/>
  <c r="O297" i="1"/>
  <c r="B297" i="1"/>
  <c r="O273" i="1"/>
  <c r="B273" i="1"/>
  <c r="N250" i="1"/>
  <c r="M265" i="1"/>
  <c r="B193" i="1"/>
  <c r="B217" i="1"/>
  <c r="B177" i="1"/>
  <c r="B153" i="1"/>
  <c r="B49" i="1"/>
  <c r="B10" i="1"/>
  <c r="O257" i="1"/>
  <c r="O217" i="1"/>
  <c r="N81" i="1"/>
  <c r="N57" i="1"/>
  <c r="O305" i="1"/>
  <c r="B305" i="1"/>
  <c r="N297" i="1"/>
  <c r="N273" i="1"/>
  <c r="N137" i="1"/>
  <c r="M209" i="1"/>
  <c r="B138" i="1"/>
  <c r="B113" i="1"/>
  <c r="B74" i="1"/>
  <c r="B9" i="1"/>
  <c r="O242" i="1"/>
  <c r="O201" i="1"/>
  <c r="O161" i="1"/>
  <c r="O145" i="1"/>
  <c r="O89" i="1"/>
  <c r="O58" i="1"/>
  <c r="N177" i="1"/>
  <c r="N97" i="1"/>
  <c r="N33" i="1"/>
  <c r="N9" i="1"/>
  <c r="M249" i="1"/>
  <c r="M186" i="1"/>
  <c r="M170" i="1"/>
  <c r="M113" i="1"/>
  <c r="M73" i="1"/>
  <c r="O337" i="1"/>
  <c r="B337" i="1"/>
  <c r="O313" i="1"/>
  <c r="B313" i="1"/>
  <c r="N305" i="1"/>
  <c r="B145" i="1"/>
  <c r="N89" i="1"/>
  <c r="M153" i="1"/>
  <c r="M137" i="1"/>
  <c r="M97" i="1"/>
  <c r="M49" i="1"/>
  <c r="B241" i="1"/>
  <c r="B226" i="1"/>
  <c r="B201" i="1"/>
  <c r="B186" i="1"/>
  <c r="B162" i="1"/>
  <c r="B73" i="1"/>
  <c r="B58" i="1"/>
  <c r="B34" i="1"/>
  <c r="O129" i="1"/>
  <c r="O114" i="1"/>
  <c r="O57" i="1"/>
  <c r="O41" i="1"/>
  <c r="O26" i="1"/>
  <c r="O10" i="1"/>
  <c r="N249" i="1"/>
  <c r="N233" i="1"/>
  <c r="N153" i="1"/>
  <c r="M225" i="1"/>
  <c r="M185" i="1"/>
  <c r="M169" i="1"/>
  <c r="N337" i="1"/>
  <c r="N313" i="1"/>
  <c r="N234" i="1"/>
  <c r="B81" i="1"/>
  <c r="O97" i="1"/>
  <c r="O65" i="1"/>
  <c r="N353" i="1"/>
  <c r="M345" i="1"/>
  <c r="B233" i="1"/>
  <c r="B129" i="1"/>
  <c r="O33" i="1"/>
  <c r="B89" i="1"/>
  <c r="B25" i="1"/>
  <c r="O73" i="1"/>
  <c r="B185" i="1"/>
  <c r="B122" i="1"/>
  <c r="B57" i="1"/>
  <c r="O113" i="1"/>
  <c r="O25" i="1"/>
  <c r="O345" i="1"/>
  <c r="O321" i="1"/>
  <c r="O265" i="1"/>
  <c r="B260" i="1"/>
  <c r="B180" i="1"/>
  <c r="B212" i="1"/>
  <c r="B188" i="1"/>
  <c r="N59" i="1"/>
  <c r="N67" i="1"/>
  <c r="N25" i="1"/>
  <c r="O208" i="1"/>
  <c r="M34" i="1"/>
  <c r="O336" i="1"/>
  <c r="N216" i="1"/>
  <c r="N16" i="1"/>
  <c r="M344" i="1"/>
  <c r="N160" i="1"/>
  <c r="N32" i="1"/>
  <c r="M48" i="1"/>
  <c r="M50" i="1"/>
  <c r="B8" i="1"/>
  <c r="O232" i="1"/>
  <c r="B136" i="1"/>
  <c r="B72" i="1"/>
  <c r="O152" i="1"/>
  <c r="N176" i="1"/>
  <c r="N104" i="1"/>
  <c r="N48" i="1"/>
  <c r="M232" i="1"/>
  <c r="M120" i="1"/>
  <c r="M280" i="1"/>
  <c r="N232" i="1"/>
  <c r="B200" i="1"/>
  <c r="O96" i="1"/>
  <c r="N120" i="1"/>
  <c r="O176" i="1"/>
  <c r="B336" i="1"/>
  <c r="M130" i="1"/>
  <c r="N336" i="1"/>
  <c r="B328" i="1"/>
  <c r="N304" i="1"/>
  <c r="N312" i="1"/>
  <c r="M114" i="1"/>
  <c r="N42" i="1"/>
  <c r="M104" i="1"/>
  <c r="B216" i="1"/>
  <c r="M32" i="1"/>
  <c r="M16" i="1"/>
  <c r="O128" i="1"/>
  <c r="O48" i="1"/>
  <c r="B24" i="1"/>
  <c r="O24" i="1"/>
  <c r="N72" i="1"/>
  <c r="M256" i="1"/>
  <c r="B352" i="1"/>
  <c r="B296" i="1"/>
  <c r="O216" i="1"/>
  <c r="O160" i="1"/>
  <c r="O136" i="1"/>
  <c r="O56" i="1"/>
  <c r="N240" i="1"/>
  <c r="N128" i="1"/>
  <c r="M240" i="1"/>
  <c r="M226" i="1"/>
  <c r="M128" i="1"/>
  <c r="M42" i="1"/>
  <c r="N352" i="1"/>
  <c r="N328" i="1"/>
  <c r="O320" i="1"/>
  <c r="B320" i="1"/>
  <c r="O296" i="1"/>
  <c r="B288" i="1"/>
  <c r="M264" i="1"/>
  <c r="B144" i="1"/>
  <c r="M216" i="1"/>
  <c r="M200" i="1"/>
  <c r="M160" i="1"/>
  <c r="M184" i="1"/>
  <c r="M72" i="1"/>
  <c r="B32" i="1"/>
  <c r="N224" i="1"/>
  <c r="N210" i="1"/>
  <c r="N184" i="1"/>
  <c r="N168" i="1"/>
  <c r="N152" i="1"/>
  <c r="N112" i="1"/>
  <c r="N96" i="1"/>
  <c r="N82" i="1"/>
  <c r="N56" i="1"/>
  <c r="N40" i="1"/>
  <c r="N24" i="1"/>
  <c r="N8" i="1"/>
  <c r="M168" i="1"/>
  <c r="M112" i="1"/>
  <c r="M56" i="1"/>
  <c r="M352" i="1"/>
  <c r="M328" i="1"/>
  <c r="N320" i="1"/>
  <c r="N296" i="1"/>
  <c r="B280" i="1"/>
  <c r="O272" i="1"/>
  <c r="N162" i="1"/>
  <c r="M90" i="1"/>
  <c r="B208" i="1"/>
  <c r="N200" i="1"/>
  <c r="M336" i="1"/>
  <c r="O328" i="1"/>
  <c r="M304" i="1"/>
  <c r="N264" i="1"/>
  <c r="B304" i="1"/>
  <c r="B224" i="1"/>
  <c r="B160" i="1"/>
  <c r="B96" i="1"/>
  <c r="B232" i="1"/>
  <c r="B168" i="1"/>
  <c r="B104" i="1"/>
  <c r="B40" i="1"/>
  <c r="O248" i="1"/>
  <c r="O192" i="1"/>
  <c r="O112" i="1"/>
  <c r="B240" i="1"/>
  <c r="B194" i="1"/>
  <c r="B176" i="1"/>
  <c r="B130" i="1"/>
  <c r="B112" i="1"/>
  <c r="B66" i="1"/>
  <c r="B48" i="1"/>
  <c r="O144" i="1"/>
  <c r="O88" i="1"/>
  <c r="O74" i="1"/>
  <c r="O64" i="1"/>
  <c r="O32" i="1"/>
  <c r="O18" i="1"/>
  <c r="O8" i="1"/>
  <c r="N194" i="1"/>
  <c r="N136" i="1"/>
  <c r="N66" i="1"/>
  <c r="M224" i="1"/>
  <c r="M208" i="1"/>
  <c r="M192" i="1"/>
  <c r="M152" i="1"/>
  <c r="M40" i="1"/>
  <c r="B344" i="1"/>
  <c r="B312" i="1"/>
  <c r="O288" i="1"/>
  <c r="B16" i="1"/>
  <c r="O184" i="1"/>
  <c r="O80" i="1"/>
  <c r="O256" i="1"/>
  <c r="O120" i="1"/>
  <c r="N248" i="1"/>
  <c r="N208" i="1"/>
  <c r="N122" i="1"/>
  <c r="N80" i="1"/>
  <c r="M122" i="1"/>
  <c r="M80" i="1"/>
  <c r="O344" i="1"/>
  <c r="O312" i="1"/>
  <c r="M288" i="1"/>
  <c r="M146" i="1"/>
  <c r="N144" i="1"/>
  <c r="N88" i="1"/>
  <c r="B88" i="1"/>
  <c r="N256" i="1"/>
  <c r="B248" i="1"/>
  <c r="B192" i="1"/>
  <c r="B64" i="1"/>
  <c r="N64" i="1"/>
  <c r="N344" i="1"/>
  <c r="O29" i="1"/>
  <c r="N197" i="1"/>
  <c r="N117" i="1"/>
  <c r="M245" i="1"/>
  <c r="N221" i="1"/>
  <c r="B325" i="1"/>
  <c r="O125" i="1"/>
  <c r="O333" i="1"/>
  <c r="N245" i="1"/>
  <c r="N149" i="1"/>
  <c r="M197" i="1"/>
  <c r="O221" i="1"/>
  <c r="O165" i="1"/>
  <c r="O173" i="1"/>
  <c r="O85" i="1"/>
  <c r="B333" i="1"/>
  <c r="N325" i="1"/>
  <c r="N301" i="1"/>
  <c r="N69" i="1"/>
  <c r="N93" i="1"/>
  <c r="M117" i="1"/>
  <c r="N21" i="1"/>
  <c r="N45" i="1"/>
  <c r="M221" i="1"/>
  <c r="M173" i="1"/>
  <c r="M93" i="1"/>
  <c r="M69" i="1"/>
  <c r="M45" i="1"/>
  <c r="N333" i="1"/>
  <c r="M325" i="1"/>
  <c r="M341" i="1"/>
  <c r="N5" i="1"/>
  <c r="M253" i="1"/>
  <c r="M149" i="1"/>
  <c r="M125" i="1"/>
  <c r="M21" i="1"/>
  <c r="M333" i="1"/>
  <c r="N309" i="1"/>
  <c r="M293" i="1"/>
  <c r="N277" i="1"/>
  <c r="O229" i="1"/>
  <c r="O189" i="1"/>
  <c r="O149" i="1"/>
  <c r="N77" i="1"/>
  <c r="B317" i="1"/>
  <c r="O133" i="1"/>
  <c r="O37" i="1"/>
  <c r="N253" i="1"/>
  <c r="N173" i="1"/>
  <c r="O181" i="1"/>
  <c r="O141" i="1"/>
  <c r="O93" i="1"/>
  <c r="O45" i="1"/>
  <c r="N229" i="1"/>
  <c r="N125" i="1"/>
  <c r="N101" i="1"/>
  <c r="O237" i="1"/>
  <c r="O53" i="1"/>
  <c r="O5" i="1"/>
  <c r="N261" i="1"/>
  <c r="N205" i="1"/>
  <c r="N157" i="1"/>
  <c r="N29" i="1"/>
  <c r="M229" i="1"/>
  <c r="M205" i="1"/>
  <c r="M77" i="1"/>
  <c r="O245" i="1"/>
  <c r="O197" i="1"/>
  <c r="O101" i="1"/>
  <c r="O61" i="1"/>
  <c r="O13" i="1"/>
  <c r="N181" i="1"/>
  <c r="N133" i="1"/>
  <c r="N53" i="1"/>
  <c r="M181" i="1"/>
  <c r="M101" i="1"/>
  <c r="M53" i="1"/>
  <c r="M5" i="1"/>
  <c r="B349" i="1"/>
  <c r="O341" i="1"/>
  <c r="N317" i="1"/>
  <c r="B261" i="1"/>
  <c r="B253" i="1"/>
  <c r="B237" i="1"/>
  <c r="B213" i="1"/>
  <c r="B205" i="1"/>
  <c r="B197" i="1"/>
  <c r="B189" i="1"/>
  <c r="B165" i="1"/>
  <c r="B157" i="1"/>
  <c r="B149" i="1"/>
  <c r="B141" i="1"/>
  <c r="B133" i="1"/>
  <c r="B117" i="1"/>
  <c r="B109" i="1"/>
  <c r="B93" i="1"/>
  <c r="B85" i="1"/>
  <c r="B77" i="1"/>
  <c r="B69" i="1"/>
  <c r="B61" i="1"/>
  <c r="B45" i="1"/>
  <c r="B37" i="1"/>
  <c r="B29" i="1"/>
  <c r="B21" i="1"/>
  <c r="B13" i="1"/>
  <c r="O157" i="1"/>
  <c r="O109" i="1"/>
  <c r="N237" i="1"/>
  <c r="N213" i="1"/>
  <c r="N109" i="1"/>
  <c r="N85" i="1"/>
  <c r="N13" i="1"/>
  <c r="M261" i="1"/>
  <c r="M189" i="1"/>
  <c r="O349" i="1"/>
  <c r="M285" i="1"/>
  <c r="O213" i="1"/>
  <c r="N165" i="1"/>
  <c r="N61" i="1"/>
  <c r="N37" i="1"/>
  <c r="M349" i="1"/>
  <c r="B286" i="1"/>
  <c r="B350" i="1"/>
  <c r="O350" i="1"/>
  <c r="M350" i="1"/>
  <c r="N326" i="1"/>
  <c r="M326" i="1"/>
  <c r="O326" i="1"/>
  <c r="B326" i="1"/>
  <c r="M310" i="1"/>
  <c r="N310" i="1"/>
  <c r="O310" i="1"/>
  <c r="B310" i="1"/>
  <c r="B302" i="1"/>
  <c r="M302" i="1"/>
  <c r="N302" i="1"/>
  <c r="B278" i="1"/>
  <c r="N278" i="1"/>
  <c r="N270" i="1"/>
  <c r="B270" i="1"/>
  <c r="M254" i="1"/>
  <c r="N254" i="1"/>
  <c r="N230" i="1"/>
  <c r="M230" i="1"/>
  <c r="O222" i="1"/>
  <c r="N222" i="1"/>
  <c r="M222" i="1"/>
  <c r="M214" i="1"/>
  <c r="O214" i="1"/>
  <c r="N206" i="1"/>
  <c r="M206" i="1"/>
  <c r="N198" i="1"/>
  <c r="M198" i="1"/>
  <c r="N190" i="1"/>
  <c r="M190" i="1"/>
  <c r="M174" i="1"/>
  <c r="N174" i="1"/>
  <c r="N166" i="1"/>
  <c r="M166" i="1"/>
  <c r="N158" i="1"/>
  <c r="O158" i="1"/>
  <c r="M158" i="1"/>
  <c r="O150" i="1"/>
  <c r="N150" i="1"/>
  <c r="M150" i="1"/>
  <c r="N142" i="1"/>
  <c r="N126" i="1"/>
  <c r="M126" i="1"/>
  <c r="N118" i="1"/>
  <c r="M118" i="1"/>
  <c r="N110" i="1"/>
  <c r="M110" i="1"/>
  <c r="M94" i="1"/>
  <c r="O94" i="1"/>
  <c r="N86" i="1"/>
  <c r="M86" i="1"/>
  <c r="O86" i="1"/>
  <c r="N78" i="1"/>
  <c r="M78" i="1"/>
  <c r="M62" i="1"/>
  <c r="N62" i="1"/>
  <c r="M54" i="1"/>
  <c r="N54" i="1"/>
  <c r="N46" i="1"/>
  <c r="M46" i="1"/>
  <c r="N38" i="1"/>
  <c r="M38" i="1"/>
  <c r="O30" i="1"/>
  <c r="N30" i="1"/>
  <c r="M30" i="1"/>
  <c r="M22" i="1"/>
  <c r="O22" i="1"/>
  <c r="N22" i="1"/>
  <c r="N14" i="1"/>
  <c r="M14" i="1"/>
  <c r="M6" i="1"/>
  <c r="M342" i="1"/>
  <c r="N342" i="1"/>
  <c r="O342" i="1"/>
  <c r="B342" i="1"/>
  <c r="B334" i="1"/>
  <c r="M334" i="1"/>
  <c r="N318" i="1"/>
  <c r="O318" i="1"/>
  <c r="B318" i="1"/>
  <c r="N294" i="1"/>
  <c r="M294" i="1"/>
  <c r="O294" i="1"/>
  <c r="B294" i="1"/>
  <c r="O174" i="1"/>
  <c r="O126" i="1"/>
  <c r="O78" i="1"/>
  <c r="M318" i="1"/>
  <c r="O355" i="1"/>
  <c r="B341" i="1"/>
  <c r="O335" i="1"/>
  <c r="O323" i="1"/>
  <c r="O304" i="1"/>
  <c r="O293" i="1"/>
  <c r="O280" i="1"/>
  <c r="N275" i="1"/>
  <c r="B272" i="1"/>
  <c r="B346" i="1"/>
  <c r="N346" i="1"/>
  <c r="O322" i="1"/>
  <c r="B322" i="1"/>
  <c r="N306" i="1"/>
  <c r="M306" i="1"/>
  <c r="M298" i="1"/>
  <c r="B282" i="1"/>
  <c r="N282" i="1"/>
  <c r="N98" i="1"/>
  <c r="M98" i="1"/>
  <c r="M18" i="1"/>
  <c r="N18" i="1"/>
  <c r="N334" i="1"/>
  <c r="O325" i="1"/>
  <c r="O317" i="1"/>
  <c r="M309" i="1"/>
  <c r="M278" i="1"/>
  <c r="O277" i="1"/>
  <c r="O275" i="1"/>
  <c r="O270" i="1"/>
  <c r="O267" i="1"/>
  <c r="M277" i="1"/>
  <c r="M270" i="1"/>
  <c r="O302" i="1"/>
  <c r="N269" i="1"/>
  <c r="O301" i="1"/>
  <c r="B301" i="1"/>
  <c r="N293" i="1"/>
  <c r="O286" i="1"/>
  <c r="O309" i="1"/>
  <c r="M286" i="1"/>
  <c r="N285" i="1"/>
  <c r="N218" i="1"/>
  <c r="N154" i="1"/>
  <c r="N90" i="1"/>
  <c r="N26" i="1"/>
  <c r="M346" i="1"/>
  <c r="N322" i="1"/>
  <c r="O298" i="1"/>
  <c r="B298" i="1"/>
  <c r="N286" i="1"/>
  <c r="M282" i="1"/>
  <c r="N272" i="1"/>
  <c r="O269" i="1"/>
  <c r="B269" i="1"/>
  <c r="M202" i="1"/>
  <c r="M138" i="1"/>
  <c r="M74" i="1"/>
  <c r="M10" i="1"/>
  <c r="O338" i="1"/>
  <c r="B338" i="1"/>
  <c r="M322" i="1"/>
  <c r="N298" i="1"/>
  <c r="O274" i="1"/>
  <c r="B274" i="1"/>
  <c r="N338" i="1"/>
  <c r="O314" i="1"/>
  <c r="B314" i="1"/>
  <c r="O285" i="1"/>
  <c r="O278" i="1"/>
  <c r="N274" i="1"/>
  <c r="O264" i="1"/>
  <c r="N242" i="1"/>
  <c r="N178" i="1"/>
  <c r="N114" i="1"/>
  <c r="N50" i="1"/>
  <c r="O354" i="1"/>
  <c r="B354" i="1"/>
  <c r="N314" i="1"/>
  <c r="O290" i="1"/>
  <c r="B290" i="1"/>
  <c r="N354" i="1"/>
  <c r="O330" i="1"/>
  <c r="B330" i="1"/>
  <c r="N290" i="1"/>
  <c r="O266" i="1"/>
  <c r="B266" i="1"/>
  <c r="N330" i="1"/>
  <c r="O306" i="1"/>
  <c r="B306" i="1"/>
  <c r="N266" i="1"/>
  <c r="O346" i="1"/>
  <c r="O282" i="1"/>
  <c r="M332" i="1"/>
  <c r="B332" i="1"/>
  <c r="N332" i="1"/>
  <c r="O332" i="1"/>
  <c r="M284" i="1"/>
  <c r="B284" i="1"/>
  <c r="N284" i="1"/>
  <c r="O284" i="1"/>
  <c r="M228" i="1"/>
  <c r="N228" i="1"/>
  <c r="M196" i="1"/>
  <c r="N196" i="1"/>
  <c r="M164" i="1"/>
  <c r="N164" i="1"/>
  <c r="M156" i="1"/>
  <c r="N156" i="1"/>
  <c r="M148" i="1"/>
  <c r="N148" i="1"/>
  <c r="M140" i="1"/>
  <c r="N140" i="1"/>
  <c r="M132" i="1"/>
  <c r="N132" i="1"/>
  <c r="M124" i="1"/>
  <c r="N124" i="1"/>
  <c r="M116" i="1"/>
  <c r="N116" i="1"/>
  <c r="M108" i="1"/>
  <c r="N108" i="1"/>
  <c r="M100" i="1"/>
  <c r="N100" i="1"/>
  <c r="M92" i="1"/>
  <c r="N92" i="1"/>
  <c r="M84" i="1"/>
  <c r="N84" i="1"/>
  <c r="M76" i="1"/>
  <c r="N76" i="1"/>
  <c r="M68" i="1"/>
  <c r="N68" i="1"/>
  <c r="M60" i="1"/>
  <c r="N60" i="1"/>
  <c r="M52" i="1"/>
  <c r="N52" i="1"/>
  <c r="M44" i="1"/>
  <c r="O44" i="1"/>
  <c r="N44" i="1"/>
  <c r="M36" i="1"/>
  <c r="O36" i="1"/>
  <c r="N36" i="1"/>
  <c r="M28" i="1"/>
  <c r="O28" i="1"/>
  <c r="N28" i="1"/>
  <c r="M20" i="1"/>
  <c r="O20" i="1"/>
  <c r="N20" i="1"/>
  <c r="M12" i="1"/>
  <c r="O12" i="1"/>
  <c r="N12" i="1"/>
  <c r="M356" i="1"/>
  <c r="B356" i="1"/>
  <c r="N356" i="1"/>
  <c r="O356" i="1"/>
  <c r="M300" i="1"/>
  <c r="B300" i="1"/>
  <c r="N300" i="1"/>
  <c r="O300" i="1"/>
  <c r="M252" i="1"/>
  <c r="N252" i="1"/>
  <c r="M204" i="1"/>
  <c r="N204" i="1"/>
  <c r="O260" i="1"/>
  <c r="O252" i="1"/>
  <c r="O244" i="1"/>
  <c r="O236" i="1"/>
  <c r="O228" i="1"/>
  <c r="O220" i="1"/>
  <c r="O212" i="1"/>
  <c r="O204" i="1"/>
  <c r="O196" i="1"/>
  <c r="O188" i="1"/>
  <c r="O180" i="1"/>
  <c r="O172" i="1"/>
  <c r="O164" i="1"/>
  <c r="O156" i="1"/>
  <c r="O148" i="1"/>
  <c r="O140" i="1"/>
  <c r="O132" i="1"/>
  <c r="O124" i="1"/>
  <c r="O116" i="1"/>
  <c r="O108" i="1"/>
  <c r="O100" i="1"/>
  <c r="O92" i="1"/>
  <c r="O84" i="1"/>
  <c r="O76" i="1"/>
  <c r="O68" i="1"/>
  <c r="O60" i="1"/>
  <c r="O52" i="1"/>
  <c r="M348" i="1"/>
  <c r="B348" i="1"/>
  <c r="N348" i="1"/>
  <c r="O348" i="1"/>
  <c r="M316" i="1"/>
  <c r="B316" i="1"/>
  <c r="N316" i="1"/>
  <c r="O316" i="1"/>
  <c r="M276" i="1"/>
  <c r="B276" i="1"/>
  <c r="N276" i="1"/>
  <c r="O276" i="1"/>
  <c r="M236" i="1"/>
  <c r="N236" i="1"/>
  <c r="M188" i="1"/>
  <c r="N188" i="1"/>
  <c r="M340" i="1"/>
  <c r="B340" i="1"/>
  <c r="N340" i="1"/>
  <c r="O340" i="1"/>
  <c r="M292" i="1"/>
  <c r="B292" i="1"/>
  <c r="N292" i="1"/>
  <c r="O292" i="1"/>
  <c r="M244" i="1"/>
  <c r="N244" i="1"/>
  <c r="M180" i="1"/>
  <c r="N180" i="1"/>
  <c r="M324" i="1"/>
  <c r="B324" i="1"/>
  <c r="N324" i="1"/>
  <c r="O324" i="1"/>
  <c r="M268" i="1"/>
  <c r="B268" i="1"/>
  <c r="N268" i="1"/>
  <c r="O268" i="1"/>
  <c r="M220" i="1"/>
  <c r="N220" i="1"/>
  <c r="M172" i="1"/>
  <c r="N172" i="1"/>
  <c r="M308" i="1"/>
  <c r="B308" i="1"/>
  <c r="N308" i="1"/>
  <c r="O308" i="1"/>
  <c r="M260" i="1"/>
  <c r="N260" i="1"/>
  <c r="M212" i="1"/>
  <c r="N212" i="1"/>
  <c r="B4" i="1"/>
  <c r="T4" i="1"/>
  <c r="T5" i="1" s="1"/>
  <c r="T6" i="1" s="1"/>
  <c r="T7" i="1" s="1"/>
  <c r="T8" i="1" s="1"/>
  <c r="T9" i="1" s="1"/>
  <c r="T10" i="1" s="1"/>
  <c r="T11" i="1" s="1"/>
  <c r="T12" i="1" s="1"/>
  <c r="T13" i="1" s="1"/>
  <c r="T14" i="1" s="1"/>
  <c r="T15" i="1" s="1"/>
  <c r="T16" i="1" s="1"/>
  <c r="T17" i="1" s="1"/>
  <c r="T18" i="1" s="1"/>
  <c r="T19" i="1" s="1"/>
  <c r="T20" i="1" s="1"/>
  <c r="T21" i="1" s="1"/>
  <c r="T22" i="1" s="1"/>
  <c r="T23" i="1" s="1"/>
  <c r="T24" i="1" s="1"/>
  <c r="T25" i="1" s="1"/>
  <c r="T26" i="1" s="1"/>
  <c r="T27" i="1" s="1"/>
  <c r="T28" i="1" s="1"/>
  <c r="T29" i="1" s="1"/>
  <c r="T30" i="1" s="1"/>
  <c r="T31" i="1" s="1"/>
  <c r="T32" i="1" s="1"/>
  <c r="T33" i="1" s="1"/>
  <c r="T34" i="1" s="1"/>
  <c r="T35" i="1" s="1"/>
  <c r="T36" i="1" s="1"/>
  <c r="T37" i="1" s="1"/>
  <c r="T38" i="1" s="1"/>
  <c r="T39" i="1" s="1"/>
  <c r="T40" i="1" s="1"/>
  <c r="T41" i="1" s="1"/>
  <c r="T42" i="1" s="1"/>
  <c r="T43" i="1" s="1"/>
  <c r="T44" i="1" s="1"/>
  <c r="T45" i="1" s="1"/>
  <c r="T46" i="1" s="1"/>
  <c r="T47" i="1" s="1"/>
  <c r="T48" i="1" s="1"/>
  <c r="T49" i="1" s="1"/>
  <c r="T50" i="1" s="1"/>
  <c r="T51" i="1" s="1"/>
  <c r="T52" i="1" s="1"/>
  <c r="T53" i="1" s="1"/>
  <c r="T54" i="1" s="1"/>
  <c r="T55" i="1" s="1"/>
  <c r="T56" i="1" s="1"/>
  <c r="T57" i="1" s="1"/>
  <c r="T58" i="1" s="1"/>
  <c r="T59" i="1" s="1"/>
  <c r="T60" i="1" s="1"/>
  <c r="T61" i="1" s="1"/>
  <c r="T62" i="1" s="1"/>
  <c r="T63" i="1" s="1"/>
  <c r="T64" i="1" s="1"/>
  <c r="T65" i="1" s="1"/>
  <c r="T66" i="1" s="1"/>
  <c r="T67" i="1" s="1"/>
  <c r="T68" i="1" s="1"/>
  <c r="T69" i="1" s="1"/>
  <c r="T70" i="1" s="1"/>
  <c r="T71" i="1" s="1"/>
  <c r="T72" i="1" s="1"/>
  <c r="T73" i="1" s="1"/>
  <c r="T74" i="1" s="1"/>
  <c r="T75" i="1" s="1"/>
  <c r="T76" i="1" s="1"/>
  <c r="T77" i="1" s="1"/>
  <c r="T78" i="1" s="1"/>
  <c r="T79" i="1" s="1"/>
  <c r="T80" i="1" s="1"/>
  <c r="T81" i="1" s="1"/>
  <c r="T82" i="1" s="1"/>
  <c r="T83" i="1" s="1"/>
  <c r="T84" i="1" s="1"/>
  <c r="T85" i="1" s="1"/>
  <c r="T86" i="1" s="1"/>
  <c r="T87" i="1" s="1"/>
  <c r="T88" i="1" s="1"/>
  <c r="T89" i="1" s="1"/>
  <c r="T90" i="1" s="1"/>
  <c r="T91" i="1" s="1"/>
  <c r="T92" i="1" s="1"/>
  <c r="T93" i="1" s="1"/>
  <c r="T94" i="1" s="1"/>
  <c r="T95" i="1" s="1"/>
  <c r="T96" i="1" s="1"/>
  <c r="T97" i="1" s="1"/>
  <c r="T98" i="1" s="1"/>
  <c r="T99" i="1" s="1"/>
  <c r="T100" i="1" s="1"/>
  <c r="T101" i="1" s="1"/>
  <c r="T102" i="1" s="1"/>
  <c r="T103" i="1" s="1"/>
  <c r="T104" i="1" s="1"/>
  <c r="T105" i="1" s="1"/>
  <c r="T106" i="1" s="1"/>
  <c r="T107" i="1" s="1"/>
  <c r="T108" i="1" s="1"/>
  <c r="T109" i="1" s="1"/>
  <c r="T110" i="1" s="1"/>
  <c r="T111" i="1" s="1"/>
  <c r="T112" i="1" s="1"/>
  <c r="T113" i="1" s="1"/>
  <c r="T114" i="1" s="1"/>
  <c r="T115" i="1" s="1"/>
  <c r="T116" i="1" s="1"/>
  <c r="T117" i="1" s="1"/>
  <c r="T118" i="1" s="1"/>
  <c r="T119" i="1" s="1"/>
  <c r="T120" i="1" s="1"/>
  <c r="T121" i="1" s="1"/>
  <c r="T122" i="1" s="1"/>
  <c r="T123" i="1" s="1"/>
  <c r="T124" i="1" s="1"/>
  <c r="T125" i="1" s="1"/>
  <c r="T126" i="1" s="1"/>
  <c r="T127" i="1" s="1"/>
  <c r="T128" i="1" s="1"/>
  <c r="T129" i="1" s="1"/>
  <c r="T130" i="1" s="1"/>
  <c r="T131" i="1" s="1"/>
  <c r="T132" i="1" s="1"/>
  <c r="T133" i="1" s="1"/>
  <c r="T134" i="1" s="1"/>
  <c r="T135" i="1" s="1"/>
  <c r="T136" i="1" s="1"/>
  <c r="T137" i="1" s="1"/>
  <c r="T138" i="1" s="1"/>
  <c r="T139" i="1" s="1"/>
  <c r="T140" i="1" s="1"/>
  <c r="T141" i="1" s="1"/>
  <c r="T142" i="1" s="1"/>
  <c r="T143" i="1" s="1"/>
  <c r="T144" i="1" s="1"/>
  <c r="T145" i="1" s="1"/>
  <c r="T146" i="1" s="1"/>
  <c r="T147" i="1" s="1"/>
  <c r="T148" i="1" s="1"/>
  <c r="T149" i="1" s="1"/>
  <c r="T150" i="1" s="1"/>
  <c r="T151" i="1" s="1"/>
  <c r="T152" i="1" s="1"/>
  <c r="T153" i="1" s="1"/>
  <c r="T154" i="1" s="1"/>
  <c r="T155" i="1" s="1"/>
  <c r="T156" i="1" s="1"/>
  <c r="T157" i="1" s="1"/>
  <c r="T158" i="1" s="1"/>
  <c r="T159" i="1" s="1"/>
  <c r="T160" i="1" s="1"/>
  <c r="T161" i="1" s="1"/>
  <c r="T162" i="1" s="1"/>
  <c r="T163" i="1" s="1"/>
  <c r="T164" i="1" s="1"/>
  <c r="T165" i="1" s="1"/>
  <c r="T166" i="1" s="1"/>
  <c r="T167" i="1" s="1"/>
  <c r="T168" i="1" s="1"/>
  <c r="T169" i="1" s="1"/>
  <c r="T170" i="1" s="1"/>
  <c r="T171" i="1" s="1"/>
  <c r="T172" i="1" s="1"/>
  <c r="T173" i="1" s="1"/>
  <c r="T174" i="1" s="1"/>
  <c r="T175" i="1" s="1"/>
  <c r="T176" i="1" s="1"/>
  <c r="T177" i="1" s="1"/>
  <c r="T178" i="1" s="1"/>
  <c r="T179" i="1" s="1"/>
  <c r="T180" i="1" s="1"/>
  <c r="T181" i="1" s="1"/>
  <c r="T182" i="1" s="1"/>
  <c r="T183" i="1" s="1"/>
  <c r="T184" i="1" s="1"/>
  <c r="T185" i="1" s="1"/>
  <c r="T186" i="1" s="1"/>
  <c r="T187" i="1" s="1"/>
  <c r="T188" i="1" s="1"/>
  <c r="T189" i="1" s="1"/>
  <c r="T190" i="1" s="1"/>
  <c r="T191" i="1" s="1"/>
  <c r="T192" i="1" s="1"/>
  <c r="T193" i="1" s="1"/>
  <c r="T194" i="1" s="1"/>
  <c r="T195" i="1" s="1"/>
  <c r="T196" i="1" s="1"/>
  <c r="T197" i="1" s="1"/>
  <c r="T198" i="1" s="1"/>
  <c r="T199" i="1" s="1"/>
  <c r="T200" i="1" s="1"/>
  <c r="T201" i="1" s="1"/>
  <c r="T202" i="1" s="1"/>
  <c r="T203" i="1" s="1"/>
  <c r="T204" i="1" s="1"/>
  <c r="T205" i="1" s="1"/>
  <c r="T206" i="1" s="1"/>
  <c r="T207" i="1" s="1"/>
  <c r="T208" i="1" s="1"/>
  <c r="T209" i="1" s="1"/>
  <c r="T210" i="1" s="1"/>
  <c r="T211" i="1" s="1"/>
  <c r="T212" i="1" s="1"/>
  <c r="T213" i="1" s="1"/>
  <c r="T214" i="1" s="1"/>
  <c r="T215" i="1" s="1"/>
  <c r="T216" i="1" s="1"/>
  <c r="T217" i="1" s="1"/>
  <c r="T218" i="1" s="1"/>
  <c r="T219" i="1" s="1"/>
  <c r="T220" i="1" s="1"/>
  <c r="T221" i="1" s="1"/>
  <c r="T222" i="1" s="1"/>
  <c r="T223" i="1" s="1"/>
  <c r="T224" i="1" s="1"/>
  <c r="T225" i="1" s="1"/>
  <c r="T226" i="1" s="1"/>
  <c r="T227" i="1" s="1"/>
  <c r="T228" i="1" s="1"/>
  <c r="T229" i="1" s="1"/>
  <c r="T230" i="1" s="1"/>
  <c r="T231" i="1" s="1"/>
  <c r="T232" i="1" s="1"/>
  <c r="T233" i="1" s="1"/>
  <c r="T234" i="1" s="1"/>
  <c r="T235" i="1" s="1"/>
  <c r="T236" i="1" s="1"/>
  <c r="T237" i="1" s="1"/>
  <c r="T238" i="1" s="1"/>
  <c r="T239" i="1" s="1"/>
  <c r="T240" i="1" s="1"/>
  <c r="T241" i="1" s="1"/>
  <c r="T242" i="1" s="1"/>
  <c r="T243" i="1" s="1"/>
  <c r="T244" i="1" s="1"/>
  <c r="T245" i="1" s="1"/>
  <c r="T246" i="1" s="1"/>
  <c r="T247" i="1" s="1"/>
  <c r="T248" i="1" s="1"/>
  <c r="T249" i="1" s="1"/>
  <c r="T250" i="1" s="1"/>
  <c r="T251" i="1" s="1"/>
  <c r="T252" i="1" s="1"/>
  <c r="T253" i="1" s="1"/>
  <c r="T254" i="1" s="1"/>
  <c r="T255" i="1" s="1"/>
  <c r="T256" i="1" s="1"/>
  <c r="T257" i="1" s="1"/>
  <c r="T258" i="1" s="1"/>
  <c r="T259" i="1" s="1"/>
  <c r="T260" i="1" s="1"/>
  <c r="T261" i="1" s="1"/>
  <c r="T262" i="1" s="1"/>
  <c r="T263" i="1" s="1"/>
  <c r="T264" i="1" s="1"/>
  <c r="T265" i="1" s="1"/>
  <c r="T266" i="1" s="1"/>
  <c r="T267" i="1" s="1"/>
  <c r="T268" i="1" s="1"/>
  <c r="T269" i="1" s="1"/>
  <c r="T270" i="1" s="1"/>
  <c r="T271" i="1" s="1"/>
  <c r="T272" i="1" s="1"/>
  <c r="T273" i="1" s="1"/>
  <c r="T274" i="1" s="1"/>
  <c r="T275" i="1" s="1"/>
  <c r="T276" i="1" s="1"/>
  <c r="T277" i="1" s="1"/>
  <c r="T278" i="1" s="1"/>
  <c r="T279" i="1" s="1"/>
  <c r="T280" i="1" s="1"/>
  <c r="T281" i="1" s="1"/>
  <c r="T282" i="1" s="1"/>
  <c r="T283" i="1" s="1"/>
  <c r="T284" i="1" s="1"/>
  <c r="T285" i="1" s="1"/>
  <c r="T286" i="1" s="1"/>
  <c r="T287" i="1" s="1"/>
  <c r="T288" i="1" s="1"/>
  <c r="T289" i="1" s="1"/>
  <c r="T290" i="1" s="1"/>
  <c r="T291" i="1" s="1"/>
  <c r="T292" i="1" s="1"/>
  <c r="T293" i="1" s="1"/>
  <c r="T294" i="1" s="1"/>
  <c r="T295" i="1" s="1"/>
  <c r="T296" i="1" s="1"/>
  <c r="T297" i="1" s="1"/>
  <c r="T298" i="1" s="1"/>
  <c r="T299" i="1" s="1"/>
  <c r="T300" i="1" s="1"/>
  <c r="T301" i="1" s="1"/>
  <c r="T302" i="1" s="1"/>
  <c r="T303" i="1" s="1"/>
  <c r="T304" i="1" s="1"/>
  <c r="T305" i="1" s="1"/>
  <c r="T306" i="1" s="1"/>
  <c r="T307" i="1" s="1"/>
  <c r="T308" i="1" s="1"/>
  <c r="T309" i="1" s="1"/>
  <c r="T310" i="1" s="1"/>
  <c r="T311" i="1" s="1"/>
  <c r="T312" i="1" s="1"/>
  <c r="T313" i="1" s="1"/>
  <c r="T314" i="1" s="1"/>
  <c r="T315" i="1" s="1"/>
  <c r="T316" i="1" s="1"/>
  <c r="T317" i="1" s="1"/>
  <c r="T318" i="1" s="1"/>
  <c r="T319" i="1" s="1"/>
  <c r="T320" i="1" s="1"/>
  <c r="T321" i="1" s="1"/>
  <c r="T322" i="1" s="1"/>
  <c r="T323" i="1" s="1"/>
  <c r="T324" i="1" s="1"/>
  <c r="T325" i="1" s="1"/>
  <c r="T326" i="1" s="1"/>
  <c r="T327" i="1" s="1"/>
  <c r="T328" i="1" s="1"/>
  <c r="T329" i="1" s="1"/>
  <c r="T330" i="1" s="1"/>
  <c r="T331" i="1" s="1"/>
  <c r="T332" i="1" s="1"/>
  <c r="T333" i="1" s="1"/>
  <c r="T334" i="1" s="1"/>
  <c r="T335" i="1" s="1"/>
  <c r="T336" i="1" s="1"/>
  <c r="T337" i="1" s="1"/>
  <c r="T338" i="1" s="1"/>
  <c r="T339" i="1" s="1"/>
  <c r="T340" i="1" s="1"/>
  <c r="T341" i="1" s="1"/>
  <c r="T342" i="1" s="1"/>
  <c r="T343" i="1" s="1"/>
  <c r="T344" i="1" s="1"/>
  <c r="T345" i="1" s="1"/>
  <c r="T346" i="1" s="1"/>
  <c r="T347" i="1" s="1"/>
  <c r="T348" i="1" s="1"/>
  <c r="T349" i="1" s="1"/>
  <c r="T350" i="1" s="1"/>
  <c r="T351" i="1" s="1"/>
  <c r="T352" i="1" s="1"/>
  <c r="T353" i="1" s="1"/>
  <c r="T354" i="1" s="1"/>
  <c r="T355" i="1" s="1"/>
  <c r="T356" i="1" s="1"/>
  <c r="T357" i="1" s="1"/>
  <c r="T358" i="1" s="1"/>
  <c r="T359" i="1" s="1"/>
  <c r="T360" i="1" s="1"/>
  <c r="T361" i="1" s="1"/>
  <c r="T362" i="1" s="1"/>
  <c r="T363" i="1" s="1"/>
  <c r="T364" i="1" s="1"/>
  <c r="T365" i="1" s="1"/>
  <c r="T366" i="1" s="1"/>
  <c r="T367" i="1" s="1"/>
  <c r="T368" i="1" s="1"/>
  <c r="T369" i="1" s="1"/>
  <c r="T370" i="1" s="1"/>
  <c r="T371" i="1" s="1"/>
  <c r="T372" i="1" s="1"/>
  <c r="T373" i="1" s="1"/>
  <c r="T374" i="1" s="1"/>
  <c r="T375" i="1" s="1"/>
  <c r="T376" i="1" s="1"/>
  <c r="T377" i="1" s="1"/>
  <c r="T378" i="1" s="1"/>
  <c r="T379" i="1" s="1"/>
  <c r="T380" i="1" s="1"/>
  <c r="T381" i="1" s="1"/>
  <c r="T382" i="1" s="1"/>
  <c r="T383" i="1" s="1"/>
  <c r="T384" i="1" s="1"/>
  <c r="T385" i="1" s="1"/>
  <c r="T386" i="1" s="1"/>
  <c r="T387" i="1" s="1"/>
  <c r="T388" i="1" s="1"/>
  <c r="T389" i="1" s="1"/>
  <c r="T390" i="1" s="1"/>
  <c r="T391" i="1" s="1"/>
  <c r="T392" i="1" s="1"/>
  <c r="T393" i="1" s="1"/>
  <c r="T394" i="1" s="1"/>
  <c r="T395" i="1" s="1"/>
  <c r="T396" i="1" s="1"/>
  <c r="T397" i="1" s="1"/>
  <c r="T398" i="1" s="1"/>
  <c r="T399" i="1" s="1"/>
  <c r="T400" i="1" s="1"/>
  <c r="T401" i="1" s="1"/>
  <c r="T402" i="1" s="1"/>
  <c r="T403" i="1" s="1"/>
  <c r="T404" i="1" s="1"/>
  <c r="T405" i="1" s="1"/>
  <c r="T406" i="1" s="1"/>
  <c r="T407" i="1" s="1"/>
  <c r="T408" i="1" s="1"/>
  <c r="T409" i="1" s="1"/>
  <c r="T410" i="1" s="1"/>
  <c r="T411" i="1" s="1"/>
  <c r="T412" i="1" s="1"/>
  <c r="T413" i="1" s="1"/>
  <c r="T414" i="1" s="1"/>
  <c r="T415" i="1" s="1"/>
  <c r="T416" i="1" s="1"/>
  <c r="T417" i="1" s="1"/>
  <c r="T418" i="1" s="1"/>
  <c r="T419" i="1" s="1"/>
  <c r="T420" i="1" s="1"/>
  <c r="T421" i="1" s="1"/>
  <c r="T422" i="1" s="1"/>
  <c r="T423" i="1" s="1"/>
  <c r="T424" i="1" s="1"/>
  <c r="T425" i="1" s="1"/>
  <c r="T426" i="1" s="1"/>
  <c r="T427" i="1" s="1"/>
  <c r="T428" i="1" s="1"/>
  <c r="T429" i="1" s="1"/>
  <c r="T430" i="1" s="1"/>
  <c r="T431" i="1" s="1"/>
  <c r="T432" i="1" s="1"/>
  <c r="T433" i="1" s="1"/>
  <c r="T434" i="1" s="1"/>
  <c r="T435" i="1" s="1"/>
  <c r="T436" i="1" s="1"/>
  <c r="T437" i="1" s="1"/>
  <c r="T438" i="1" s="1"/>
  <c r="T439" i="1" s="1"/>
  <c r="T440" i="1" s="1"/>
  <c r="T441" i="1" s="1"/>
  <c r="T442" i="1" s="1"/>
  <c r="T443" i="1" s="1"/>
  <c r="T444" i="1" s="1"/>
  <c r="T445" i="1" s="1"/>
  <c r="T446" i="1" s="1"/>
  <c r="T447" i="1" s="1"/>
  <c r="T448" i="1" s="1"/>
  <c r="T449" i="1" s="1"/>
  <c r="T450" i="1" s="1"/>
  <c r="T451" i="1" s="1"/>
  <c r="T452" i="1" s="1"/>
  <c r="T453" i="1" s="1"/>
  <c r="T454" i="1" s="1"/>
  <c r="T455" i="1" s="1"/>
  <c r="T456" i="1" s="1"/>
  <c r="T457" i="1" s="1"/>
  <c r="T458" i="1" s="1"/>
  <c r="T459" i="1" s="1"/>
  <c r="T460" i="1" s="1"/>
  <c r="T461" i="1" s="1"/>
  <c r="T462" i="1" s="1"/>
  <c r="T463" i="1" s="1"/>
  <c r="T464" i="1" s="1"/>
  <c r="T465" i="1" s="1"/>
  <c r="T466" i="1" s="1"/>
  <c r="T467" i="1" s="1"/>
  <c r="T468" i="1" s="1"/>
  <c r="T469" i="1" s="1"/>
  <c r="T470" i="1" s="1"/>
  <c r="T471" i="1" s="1"/>
  <c r="T472" i="1" s="1"/>
  <c r="T473" i="1" s="1"/>
  <c r="T474" i="1" s="1"/>
  <c r="T475" i="1" s="1"/>
  <c r="T476" i="1" s="1"/>
  <c r="T477" i="1" s="1"/>
  <c r="T478" i="1" s="1"/>
  <c r="T479" i="1" s="1"/>
  <c r="T480" i="1" s="1"/>
  <c r="T481" i="1" s="1"/>
  <c r="T482" i="1" s="1"/>
  <c r="T483" i="1" s="1"/>
  <c r="T484" i="1" s="1"/>
  <c r="T485" i="1" s="1"/>
  <c r="T486" i="1" s="1"/>
  <c r="T487" i="1" s="1"/>
  <c r="T488" i="1" s="1"/>
  <c r="T489" i="1" s="1"/>
  <c r="T490" i="1" s="1"/>
  <c r="T491" i="1" s="1"/>
  <c r="T492" i="1" s="1"/>
  <c r="T493" i="1" s="1"/>
  <c r="T494" i="1" s="1"/>
  <c r="T495" i="1" s="1"/>
  <c r="T496" i="1" s="1"/>
  <c r="T497" i="1" s="1"/>
  <c r="T498" i="1" s="1"/>
  <c r="T499" i="1" s="1"/>
  <c r="T500" i="1" s="1"/>
  <c r="T501" i="1" s="1"/>
  <c r="T502" i="1" s="1"/>
  <c r="T503" i="1" s="1"/>
  <c r="T504" i="1" s="1"/>
  <c r="T505" i="1" s="1"/>
  <c r="T506" i="1" s="1"/>
  <c r="T507" i="1" s="1"/>
  <c r="T508" i="1" s="1"/>
  <c r="T509" i="1" s="1"/>
  <c r="T510" i="1" s="1"/>
  <c r="T511" i="1" s="1"/>
  <c r="T512" i="1" s="1"/>
  <c r="T513" i="1" s="1"/>
  <c r="T514" i="1" s="1"/>
  <c r="T515" i="1" s="1"/>
  <c r="T516" i="1" s="1"/>
  <c r="T517" i="1" s="1"/>
  <c r="T518" i="1" s="1"/>
  <c r="T519" i="1" s="1"/>
  <c r="T520" i="1" s="1"/>
  <c r="T521" i="1" s="1"/>
  <c r="T522" i="1" s="1"/>
  <c r="T523" i="1" s="1"/>
  <c r="T524" i="1" s="1"/>
  <c r="T525" i="1" s="1"/>
  <c r="T526" i="1" s="1"/>
  <c r="T527" i="1" s="1"/>
  <c r="T528" i="1" s="1"/>
  <c r="T529" i="1" s="1"/>
  <c r="T530" i="1" s="1"/>
  <c r="T531" i="1" s="1"/>
  <c r="T532" i="1" s="1"/>
  <c r="T533" i="1" s="1"/>
  <c r="T534" i="1" s="1"/>
  <c r="T535" i="1" s="1"/>
  <c r="T536" i="1" s="1"/>
  <c r="T537" i="1" s="1"/>
  <c r="T538" i="1" s="1"/>
  <c r="T539" i="1" s="1"/>
  <c r="T540" i="1" s="1"/>
  <c r="T541" i="1" s="1"/>
  <c r="T542" i="1" s="1"/>
  <c r="T543" i="1" s="1"/>
  <c r="T544" i="1" s="1"/>
  <c r="T545" i="1" s="1"/>
  <c r="T546" i="1" s="1"/>
  <c r="T547" i="1" s="1"/>
  <c r="T548" i="1" s="1"/>
  <c r="T549" i="1" s="1"/>
  <c r="T550" i="1" s="1"/>
  <c r="T551" i="1" s="1"/>
  <c r="T552" i="1" s="1"/>
  <c r="T553" i="1" s="1"/>
  <c r="T554" i="1" s="1"/>
  <c r="T555" i="1" s="1"/>
  <c r="T556" i="1" s="1"/>
  <c r="T557" i="1" s="1"/>
  <c r="T558" i="1" s="1"/>
  <c r="T559" i="1" s="1"/>
  <c r="T560" i="1" s="1"/>
  <c r="T561" i="1" s="1"/>
  <c r="T562" i="1" s="1"/>
  <c r="T563" i="1" s="1"/>
  <c r="T564" i="1" s="1"/>
  <c r="T565" i="1" s="1"/>
  <c r="T566" i="1" s="1"/>
  <c r="T567" i="1" s="1"/>
  <c r="T568" i="1" s="1"/>
  <c r="T569" i="1" s="1"/>
  <c r="T570" i="1" s="1"/>
  <c r="T571" i="1" s="1"/>
  <c r="T572" i="1" s="1"/>
  <c r="T573" i="1" s="1"/>
  <c r="T574" i="1" s="1"/>
  <c r="T575" i="1" s="1"/>
  <c r="T576" i="1" s="1"/>
  <c r="T577" i="1" s="1"/>
  <c r="T578" i="1" s="1"/>
  <c r="T579" i="1" s="1"/>
  <c r="T580" i="1" s="1"/>
  <c r="T581" i="1" s="1"/>
  <c r="T582" i="1" s="1"/>
  <c r="T583" i="1" s="1"/>
  <c r="T584" i="1" s="1"/>
  <c r="T585" i="1" s="1"/>
  <c r="T586" i="1" s="1"/>
  <c r="T587" i="1" s="1"/>
  <c r="T588" i="1" s="1"/>
  <c r="T589" i="1" s="1"/>
  <c r="T590" i="1" s="1"/>
  <c r="T591" i="1" s="1"/>
  <c r="T592" i="1" s="1"/>
  <c r="T593" i="1" s="1"/>
  <c r="T594" i="1" s="1"/>
  <c r="T595" i="1" s="1"/>
  <c r="T596" i="1" s="1"/>
  <c r="T597" i="1" s="1"/>
  <c r="T598" i="1" s="1"/>
  <c r="T599" i="1" s="1"/>
  <c r="T600" i="1" s="1"/>
  <c r="T601" i="1" s="1"/>
  <c r="T602" i="1" s="1"/>
  <c r="T603" i="1" s="1"/>
  <c r="T604" i="1" s="1"/>
  <c r="T605" i="1" s="1"/>
  <c r="T606" i="1" s="1"/>
  <c r="T607" i="1" s="1"/>
  <c r="T608" i="1" s="1"/>
  <c r="T609" i="1" s="1"/>
  <c r="T610" i="1" s="1"/>
  <c r="T611" i="1" s="1"/>
  <c r="T612" i="1" s="1"/>
  <c r="T613" i="1" s="1"/>
  <c r="T614" i="1" s="1"/>
  <c r="T615" i="1" s="1"/>
  <c r="T616" i="1" s="1"/>
  <c r="T617" i="1" s="1"/>
  <c r="T618" i="1" s="1"/>
  <c r="T619" i="1" s="1"/>
  <c r="T620" i="1" s="1"/>
  <c r="T621" i="1" s="1"/>
  <c r="T622" i="1" s="1"/>
  <c r="T623" i="1" s="1"/>
  <c r="T624" i="1" s="1"/>
  <c r="T625" i="1" s="1"/>
  <c r="T626" i="1" s="1"/>
  <c r="T627" i="1" s="1"/>
  <c r="T628" i="1" s="1"/>
  <c r="T629" i="1" s="1"/>
  <c r="T630" i="1" s="1"/>
  <c r="T631" i="1" s="1"/>
  <c r="T632" i="1" s="1"/>
  <c r="T633" i="1" s="1"/>
  <c r="T634" i="1" s="1"/>
  <c r="T635" i="1" s="1"/>
  <c r="T636" i="1" s="1"/>
  <c r="T637" i="1" s="1"/>
  <c r="T638" i="1" s="1"/>
  <c r="T639" i="1" s="1"/>
  <c r="T640" i="1" s="1"/>
  <c r="T641" i="1" s="1"/>
  <c r="T642" i="1" s="1"/>
  <c r="T643" i="1" s="1"/>
  <c r="T644" i="1" s="1"/>
  <c r="T645" i="1" s="1"/>
  <c r="T646" i="1" s="1"/>
  <c r="T647" i="1" s="1"/>
  <c r="T648" i="1" s="1"/>
  <c r="T649" i="1" s="1"/>
  <c r="T650" i="1" s="1"/>
  <c r="T651" i="1" s="1"/>
  <c r="T652" i="1" s="1"/>
  <c r="T653" i="1" s="1"/>
  <c r="T654" i="1" s="1"/>
  <c r="T655" i="1" s="1"/>
  <c r="T656" i="1" s="1"/>
  <c r="T657" i="1" s="1"/>
  <c r="T658" i="1" s="1"/>
  <c r="T659" i="1" s="1"/>
  <c r="T660" i="1" s="1"/>
  <c r="T661" i="1" s="1"/>
  <c r="T662" i="1" s="1"/>
  <c r="T663" i="1" s="1"/>
  <c r="T664" i="1" s="1"/>
  <c r="T665" i="1" s="1"/>
  <c r="T666" i="1" s="1"/>
  <c r="T667" i="1" s="1"/>
  <c r="T668" i="1" s="1"/>
  <c r="T669" i="1" s="1"/>
  <c r="T670" i="1" s="1"/>
  <c r="T671" i="1" s="1"/>
  <c r="T672" i="1" s="1"/>
  <c r="T673" i="1" s="1"/>
  <c r="T674" i="1" s="1"/>
  <c r="T675" i="1" s="1"/>
  <c r="T676" i="1" s="1"/>
  <c r="T677" i="1" s="1"/>
  <c r="T678" i="1" s="1"/>
  <c r="T679" i="1" s="1"/>
  <c r="T680" i="1" s="1"/>
  <c r="T681" i="1" s="1"/>
  <c r="T682" i="1" s="1"/>
  <c r="T683" i="1" s="1"/>
  <c r="T684" i="1" s="1"/>
  <c r="T685" i="1" s="1"/>
  <c r="T686" i="1" s="1"/>
  <c r="T687" i="1" s="1"/>
  <c r="T688" i="1" s="1"/>
  <c r="T689" i="1" s="1"/>
  <c r="T690" i="1" s="1"/>
  <c r="T691" i="1" s="1"/>
  <c r="T692" i="1" s="1"/>
  <c r="T693" i="1" s="1"/>
  <c r="T694" i="1" s="1"/>
  <c r="T695" i="1" s="1"/>
  <c r="T696" i="1" s="1"/>
  <c r="T697" i="1" s="1"/>
  <c r="T698" i="1" s="1"/>
  <c r="T699" i="1" s="1"/>
  <c r="T700" i="1" s="1"/>
  <c r="T701" i="1" s="1"/>
  <c r="T702" i="1" s="1"/>
  <c r="T703" i="1" s="1"/>
  <c r="T704" i="1" s="1"/>
  <c r="T705" i="1" s="1"/>
  <c r="T706" i="1" s="1"/>
  <c r="T707" i="1" s="1"/>
  <c r="T708" i="1" s="1"/>
  <c r="T709" i="1" s="1"/>
  <c r="T710" i="1" s="1"/>
  <c r="T711" i="1" s="1"/>
  <c r="T712" i="1" s="1"/>
  <c r="T713" i="1" s="1"/>
  <c r="T714" i="1" s="1"/>
  <c r="T715" i="1" s="1"/>
  <c r="T716" i="1" s="1"/>
  <c r="T717" i="1" s="1"/>
  <c r="T718" i="1" s="1"/>
  <c r="T719" i="1" s="1"/>
  <c r="T720" i="1" s="1"/>
  <c r="T721" i="1" s="1"/>
  <c r="T722" i="1" s="1"/>
  <c r="T723" i="1" s="1"/>
  <c r="T724" i="1" s="1"/>
  <c r="T725" i="1" s="1"/>
  <c r="T726" i="1" s="1"/>
  <c r="T727" i="1" s="1"/>
  <c r="T728" i="1" s="1"/>
  <c r="T729" i="1" s="1"/>
  <c r="T730" i="1" s="1"/>
  <c r="T731" i="1" s="1"/>
  <c r="T732" i="1" s="1"/>
  <c r="T733" i="1" s="1"/>
  <c r="T734" i="1" s="1"/>
  <c r="T735" i="1" s="1"/>
  <c r="T736" i="1" s="1"/>
  <c r="T737" i="1" s="1"/>
  <c r="T738" i="1" s="1"/>
  <c r="T739" i="1" s="1"/>
  <c r="T740" i="1" s="1"/>
  <c r="T741" i="1" s="1"/>
  <c r="T742" i="1" s="1"/>
  <c r="T743" i="1" s="1"/>
  <c r="T744" i="1" s="1"/>
  <c r="T745" i="1" s="1"/>
  <c r="T746" i="1" s="1"/>
  <c r="T747" i="1" s="1"/>
  <c r="T748" i="1" s="1"/>
  <c r="T749" i="1" s="1"/>
  <c r="T750" i="1" s="1"/>
  <c r="T751" i="1" s="1"/>
  <c r="T752" i="1" s="1"/>
  <c r="T753" i="1" s="1"/>
  <c r="T754" i="1" s="1"/>
  <c r="T755" i="1" s="1"/>
  <c r="T756" i="1" s="1"/>
  <c r="T757" i="1" s="1"/>
  <c r="T758" i="1" s="1"/>
  <c r="T759" i="1" s="1"/>
  <c r="T760" i="1" s="1"/>
  <c r="T761" i="1" s="1"/>
  <c r="T762" i="1" s="1"/>
  <c r="T763" i="1" s="1"/>
  <c r="T764" i="1" s="1"/>
  <c r="T765" i="1" s="1"/>
  <c r="T766" i="1" s="1"/>
  <c r="T767" i="1" s="1"/>
  <c r="T768" i="1" s="1"/>
  <c r="T769" i="1" s="1"/>
  <c r="T770" i="1" s="1"/>
  <c r="T771" i="1" s="1"/>
  <c r="T772" i="1" s="1"/>
  <c r="T773" i="1" s="1"/>
  <c r="T774" i="1" s="1"/>
  <c r="T775" i="1" s="1"/>
  <c r="T776" i="1" s="1"/>
  <c r="T777" i="1" s="1"/>
  <c r="T778" i="1" s="1"/>
  <c r="T779" i="1" s="1"/>
  <c r="T780" i="1" s="1"/>
  <c r="T781" i="1" s="1"/>
  <c r="T782" i="1" s="1"/>
  <c r="T783" i="1" s="1"/>
  <c r="T784" i="1" s="1"/>
  <c r="T785" i="1" s="1"/>
  <c r="T786" i="1" s="1"/>
  <c r="T787" i="1" s="1"/>
  <c r="T788" i="1" s="1"/>
  <c r="T789" i="1" s="1"/>
  <c r="T790" i="1" s="1"/>
  <c r="T791" i="1" s="1"/>
  <c r="T792" i="1" s="1"/>
  <c r="T793" i="1" s="1"/>
  <c r="T794" i="1" s="1"/>
  <c r="T795" i="1" s="1"/>
  <c r="T796" i="1" s="1"/>
  <c r="T797" i="1" s="1"/>
  <c r="T798" i="1" s="1"/>
  <c r="T799" i="1" s="1"/>
  <c r="T800" i="1" s="1"/>
  <c r="T801" i="1" s="1"/>
  <c r="T802" i="1" s="1"/>
  <c r="T803" i="1" s="1"/>
  <c r="T804" i="1" s="1"/>
  <c r="T805" i="1" s="1"/>
  <c r="T806" i="1" s="1"/>
  <c r="T807" i="1" s="1"/>
  <c r="T808" i="1" s="1"/>
  <c r="T809" i="1" s="1"/>
  <c r="T810" i="1" s="1"/>
  <c r="T811" i="1" s="1"/>
  <c r="T812" i="1" s="1"/>
  <c r="T813" i="1" s="1"/>
  <c r="T814" i="1" s="1"/>
  <c r="T815" i="1" s="1"/>
  <c r="T816" i="1" s="1"/>
  <c r="T817" i="1" s="1"/>
  <c r="T818" i="1" s="1"/>
  <c r="T819" i="1" s="1"/>
  <c r="T820" i="1" s="1"/>
  <c r="T821" i="1" s="1"/>
  <c r="T822" i="1" s="1"/>
  <c r="T823" i="1" s="1"/>
  <c r="T824" i="1" s="1"/>
  <c r="T825" i="1" s="1"/>
  <c r="T826" i="1" s="1"/>
  <c r="T827" i="1" s="1"/>
  <c r="T828" i="1" s="1"/>
  <c r="T829" i="1" s="1"/>
  <c r="T830" i="1" s="1"/>
  <c r="T831" i="1" s="1"/>
  <c r="T832" i="1" s="1"/>
  <c r="T833" i="1" s="1"/>
  <c r="T834" i="1" s="1"/>
  <c r="T835" i="1" s="1"/>
  <c r="T836" i="1" s="1"/>
  <c r="T837" i="1" s="1"/>
  <c r="T838" i="1" s="1"/>
  <c r="T839" i="1" s="1"/>
  <c r="T840" i="1" s="1"/>
  <c r="T841" i="1" s="1"/>
  <c r="T842" i="1" s="1"/>
  <c r="T843" i="1" s="1"/>
  <c r="T844" i="1" s="1"/>
  <c r="T845" i="1" s="1"/>
  <c r="T846" i="1" s="1"/>
  <c r="T847" i="1" s="1"/>
  <c r="T848" i="1" s="1"/>
  <c r="T849" i="1" s="1"/>
  <c r="T850" i="1" s="1"/>
  <c r="T851" i="1" s="1"/>
  <c r="T852" i="1" s="1"/>
  <c r="T853" i="1" s="1"/>
  <c r="T854" i="1" s="1"/>
  <c r="T855" i="1" s="1"/>
  <c r="T856" i="1" s="1"/>
  <c r="T857" i="1" s="1"/>
  <c r="T858" i="1" s="1"/>
  <c r="T859" i="1" s="1"/>
  <c r="T860" i="1" s="1"/>
  <c r="T861" i="1" s="1"/>
  <c r="T862" i="1" s="1"/>
  <c r="T863" i="1" s="1"/>
  <c r="T864" i="1" s="1"/>
  <c r="T865" i="1" s="1"/>
  <c r="T866" i="1" s="1"/>
  <c r="T867" i="1" s="1"/>
  <c r="T868" i="1" s="1"/>
  <c r="T869" i="1" s="1"/>
  <c r="T870" i="1" s="1"/>
  <c r="T871" i="1" s="1"/>
  <c r="T872" i="1" s="1"/>
  <c r="T873" i="1" s="1"/>
  <c r="T874" i="1" s="1"/>
  <c r="T875" i="1" s="1"/>
  <c r="T876" i="1" s="1"/>
  <c r="T877" i="1" s="1"/>
  <c r="T878" i="1" s="1"/>
  <c r="T879" i="1" s="1"/>
  <c r="T880" i="1" s="1"/>
  <c r="T881" i="1" s="1"/>
  <c r="T882" i="1" s="1"/>
  <c r="T883" i="1" s="1"/>
  <c r="T884" i="1" s="1"/>
  <c r="T885" i="1" s="1"/>
  <c r="T886" i="1" s="1"/>
  <c r="T887" i="1" s="1"/>
  <c r="T888" i="1" s="1"/>
  <c r="T889" i="1" s="1"/>
  <c r="T890" i="1" s="1"/>
  <c r="T891" i="1" s="1"/>
  <c r="T892" i="1" s="1"/>
  <c r="T893" i="1" s="1"/>
  <c r="T894" i="1" s="1"/>
  <c r="T895" i="1" s="1"/>
  <c r="T896" i="1" s="1"/>
  <c r="T897" i="1" s="1"/>
  <c r="T898" i="1" s="1"/>
  <c r="T899" i="1" s="1"/>
  <c r="T900" i="1" s="1"/>
  <c r="T901" i="1" s="1"/>
  <c r="T902" i="1" s="1"/>
  <c r="T903" i="1" s="1"/>
  <c r="T904" i="1" s="1"/>
  <c r="T905" i="1" s="1"/>
  <c r="T906" i="1" s="1"/>
  <c r="T907" i="1" s="1"/>
  <c r="T908" i="1" s="1"/>
  <c r="T909" i="1" s="1"/>
  <c r="T910" i="1" s="1"/>
  <c r="T911" i="1" s="1"/>
  <c r="T912" i="1" s="1"/>
  <c r="T913" i="1" s="1"/>
  <c r="T914" i="1" s="1"/>
  <c r="T915" i="1" s="1"/>
  <c r="T916" i="1" s="1"/>
  <c r="T917" i="1" s="1"/>
  <c r="T918" i="1" s="1"/>
  <c r="T919" i="1" s="1"/>
  <c r="T920" i="1" s="1"/>
  <c r="T921" i="1" s="1"/>
  <c r="T922" i="1" s="1"/>
  <c r="T923" i="1" s="1"/>
  <c r="T924" i="1" s="1"/>
  <c r="T925" i="1" s="1"/>
  <c r="T926" i="1" s="1"/>
  <c r="T927" i="1" s="1"/>
  <c r="T928" i="1" s="1"/>
  <c r="T929" i="1" s="1"/>
  <c r="T930" i="1" s="1"/>
  <c r="T931" i="1" s="1"/>
  <c r="T932" i="1" s="1"/>
  <c r="T933" i="1" s="1"/>
  <c r="T934" i="1" s="1"/>
  <c r="T935" i="1" s="1"/>
  <c r="T936" i="1" s="1"/>
  <c r="T937" i="1" s="1"/>
  <c r="T938" i="1" s="1"/>
  <c r="T939" i="1" s="1"/>
  <c r="T940" i="1" s="1"/>
  <c r="T941" i="1" s="1"/>
  <c r="T942" i="1" s="1"/>
  <c r="T943" i="1" s="1"/>
  <c r="T944" i="1" s="1"/>
  <c r="T945" i="1" s="1"/>
  <c r="T946" i="1" s="1"/>
  <c r="T947" i="1" s="1"/>
  <c r="T948" i="1" s="1"/>
  <c r="T949" i="1" s="1"/>
  <c r="T950" i="1" s="1"/>
  <c r="T951" i="1" s="1"/>
  <c r="T952" i="1" s="1"/>
  <c r="T953" i="1" s="1"/>
  <c r="T954" i="1" s="1"/>
  <c r="T955" i="1" s="1"/>
  <c r="T956" i="1" s="1"/>
  <c r="T957" i="1" s="1"/>
  <c r="T958" i="1" s="1"/>
  <c r="T959" i="1" s="1"/>
  <c r="T960" i="1" s="1"/>
  <c r="T961" i="1" s="1"/>
  <c r="T962" i="1" s="1"/>
  <c r="T963" i="1" s="1"/>
  <c r="T964" i="1" s="1"/>
  <c r="T965" i="1" s="1"/>
  <c r="T966" i="1" s="1"/>
  <c r="T967" i="1" s="1"/>
  <c r="T968" i="1" s="1"/>
  <c r="T969" i="1" s="1"/>
  <c r="T970" i="1" s="1"/>
  <c r="T971" i="1" s="1"/>
  <c r="T972" i="1" s="1"/>
  <c r="T973" i="1" s="1"/>
  <c r="T974" i="1" s="1"/>
  <c r="T975" i="1" s="1"/>
  <c r="T976" i="1" s="1"/>
  <c r="T977" i="1" s="1"/>
  <c r="T978" i="1" s="1"/>
  <c r="T979" i="1" s="1"/>
  <c r="T980" i="1" s="1"/>
  <c r="T981" i="1" s="1"/>
  <c r="T982" i="1" s="1"/>
  <c r="T983" i="1" s="1"/>
  <c r="T984" i="1" s="1"/>
  <c r="T985" i="1" s="1"/>
  <c r="T986" i="1" s="1"/>
  <c r="T987" i="1" s="1"/>
  <c r="T988" i="1" s="1"/>
  <c r="T989" i="1" s="1"/>
  <c r="T990" i="1" s="1"/>
  <c r="T991" i="1" s="1"/>
  <c r="T992" i="1" s="1"/>
  <c r="T993" i="1" s="1"/>
  <c r="T994" i="1" s="1"/>
  <c r="T995" i="1" s="1"/>
  <c r="T996" i="1" s="1"/>
  <c r="T997" i="1" s="1"/>
  <c r="T998" i="1" s="1"/>
  <c r="T999" i="1" s="1"/>
  <c r="T1000" i="1" s="1"/>
  <c r="T1001" i="1" s="1"/>
  <c r="T1002" i="1" s="1"/>
  <c r="T1003" i="1" s="1"/>
  <c r="T1004" i="1" s="1"/>
  <c r="T1005" i="1" s="1"/>
  <c r="T1006" i="1" s="1"/>
  <c r="T1007" i="1" s="1"/>
  <c r="T1008" i="1" s="1"/>
  <c r="T1009" i="1" s="1"/>
  <c r="T1010" i="1" s="1"/>
  <c r="T1011" i="1" s="1"/>
  <c r="T1012" i="1" s="1"/>
  <c r="T1013" i="1" s="1"/>
  <c r="T1014" i="1" s="1"/>
  <c r="T1015" i="1" s="1"/>
  <c r="T1016" i="1" s="1"/>
  <c r="T1017" i="1" s="1"/>
  <c r="T1018" i="1" s="1"/>
  <c r="T1019" i="1" s="1"/>
  <c r="T1020" i="1" s="1"/>
  <c r="T1021" i="1" s="1"/>
  <c r="T1022" i="1" s="1"/>
  <c r="T1023" i="1" s="1"/>
  <c r="T1024" i="1" s="1"/>
  <c r="T1025" i="1" s="1"/>
  <c r="T1026" i="1" s="1"/>
  <c r="T1027" i="1" s="1"/>
  <c r="T1028" i="1" s="1"/>
  <c r="T1029" i="1" s="1"/>
  <c r="T1030" i="1" s="1"/>
  <c r="T1031" i="1" s="1"/>
  <c r="T1032" i="1" s="1"/>
  <c r="T1033" i="1" s="1"/>
  <c r="T1034" i="1" s="1"/>
  <c r="T1035" i="1" s="1"/>
  <c r="T1036" i="1" s="1"/>
  <c r="T1037" i="1" s="1"/>
  <c r="T1038" i="1" s="1"/>
  <c r="T1039" i="1" s="1"/>
  <c r="T1040" i="1" s="1"/>
  <c r="T1041" i="1" s="1"/>
  <c r="T1042" i="1" s="1"/>
  <c r="T1043" i="1" s="1"/>
  <c r="T1044" i="1" s="1"/>
  <c r="T1045" i="1" s="1"/>
  <c r="T1046" i="1" s="1"/>
  <c r="T1047" i="1" s="1"/>
  <c r="T1048" i="1" s="1"/>
  <c r="T1049" i="1" s="1"/>
  <c r="T1050" i="1" s="1"/>
  <c r="T1051" i="1" s="1"/>
  <c r="T1052" i="1" s="1"/>
  <c r="T1053" i="1" s="1"/>
  <c r="T1054" i="1" s="1"/>
  <c r="T1055" i="1" s="1"/>
  <c r="T1056" i="1" s="1"/>
  <c r="T1057" i="1" s="1"/>
  <c r="T1058" i="1" s="1"/>
  <c r="T1059" i="1" s="1"/>
  <c r="T1060" i="1" s="1"/>
  <c r="T1061" i="1" s="1"/>
  <c r="T1062" i="1" s="1"/>
  <c r="T1063" i="1" s="1"/>
  <c r="T1064" i="1" s="1"/>
  <c r="T1065" i="1" s="1"/>
  <c r="T1066" i="1" s="1"/>
  <c r="T1067" i="1" s="1"/>
  <c r="T1068" i="1" s="1"/>
  <c r="T1069" i="1" s="1"/>
  <c r="T1070" i="1" s="1"/>
  <c r="T1071" i="1" s="1"/>
  <c r="T1072" i="1" s="1"/>
  <c r="T1073" i="1" s="1"/>
  <c r="T1074" i="1" s="1"/>
  <c r="T1075" i="1" s="1"/>
  <c r="T1076" i="1" s="1"/>
  <c r="T1077" i="1" s="1"/>
  <c r="T1078" i="1" s="1"/>
  <c r="T1079" i="1" s="1"/>
  <c r="T1080" i="1" s="1"/>
  <c r="T1081" i="1" s="1"/>
  <c r="T1082" i="1" s="1"/>
  <c r="T1083" i="1" s="1"/>
  <c r="T1084" i="1" s="1"/>
  <c r="T1085" i="1" s="1"/>
  <c r="T1086" i="1" s="1"/>
  <c r="T1087" i="1" s="1"/>
  <c r="T1088" i="1" s="1"/>
  <c r="T1089" i="1" s="1"/>
  <c r="T1090" i="1" s="1"/>
  <c r="T1091" i="1" s="1"/>
  <c r="T1092" i="1" s="1"/>
  <c r="T1093" i="1" s="1"/>
  <c r="T1094" i="1" s="1"/>
  <c r="T1095" i="1" s="1"/>
  <c r="T1096" i="1" s="1"/>
  <c r="T1097" i="1" s="1"/>
  <c r="T1098" i="1" s="1"/>
  <c r="T1099" i="1" s="1"/>
  <c r="T1100" i="1" s="1"/>
  <c r="T1101" i="1" s="1"/>
  <c r="T1102" i="1" s="1"/>
  <c r="T1103" i="1" s="1"/>
  <c r="T1104" i="1" s="1"/>
  <c r="T1105" i="1" s="1"/>
  <c r="T1106" i="1" s="1"/>
  <c r="T1107" i="1" s="1"/>
  <c r="T1108" i="1" s="1"/>
  <c r="T1109" i="1" s="1"/>
  <c r="T1110" i="1" s="1"/>
  <c r="T1111" i="1" s="1"/>
  <c r="T1112" i="1" s="1"/>
  <c r="T1113" i="1" s="1"/>
  <c r="T1114" i="1" s="1"/>
  <c r="T1115" i="1" s="1"/>
  <c r="T1116" i="1" s="1"/>
  <c r="T1117" i="1" s="1"/>
  <c r="T1118" i="1" s="1"/>
  <c r="T1119" i="1" s="1"/>
  <c r="T1120" i="1" s="1"/>
  <c r="T1121" i="1" s="1"/>
  <c r="T1122" i="1" s="1"/>
  <c r="T1123" i="1" s="1"/>
  <c r="T1124" i="1" s="1"/>
  <c r="T1125" i="1" s="1"/>
  <c r="T1126" i="1" s="1"/>
  <c r="T1127" i="1" s="1"/>
  <c r="T1128" i="1" s="1"/>
  <c r="T1129" i="1" s="1"/>
  <c r="T1130" i="1" s="1"/>
  <c r="T1131" i="1" s="1"/>
  <c r="T1132" i="1" s="1"/>
  <c r="T1133" i="1" s="1"/>
  <c r="T1134" i="1" s="1"/>
  <c r="T1135" i="1" s="1"/>
  <c r="T1136" i="1" s="1"/>
  <c r="T1137" i="1" s="1"/>
  <c r="T1138" i="1" s="1"/>
  <c r="T1139" i="1" s="1"/>
  <c r="T1140" i="1" s="1"/>
  <c r="T1141" i="1" s="1"/>
  <c r="T1142" i="1" s="1"/>
  <c r="T1143" i="1" s="1"/>
  <c r="T1144" i="1" s="1"/>
  <c r="T1145" i="1" s="1"/>
  <c r="T1146" i="1" s="1"/>
  <c r="T1147" i="1" s="1"/>
  <c r="T1148" i="1" s="1"/>
  <c r="T1149" i="1" s="1"/>
  <c r="T1150" i="1" s="1"/>
  <c r="T1151" i="1" s="1"/>
  <c r="T1152" i="1" s="1"/>
  <c r="T1153" i="1" s="1"/>
  <c r="T1154" i="1" s="1"/>
  <c r="T1155" i="1" s="1"/>
  <c r="T1156" i="1" s="1"/>
  <c r="T1157" i="1" s="1"/>
  <c r="T1158" i="1" s="1"/>
  <c r="T1159" i="1" s="1"/>
  <c r="T1160" i="1" s="1"/>
  <c r="T1161" i="1" s="1"/>
  <c r="T1162" i="1" s="1"/>
  <c r="T1163" i="1" s="1"/>
  <c r="T1164" i="1" s="1"/>
  <c r="T1165" i="1" s="1"/>
  <c r="T1166" i="1" s="1"/>
  <c r="T1167" i="1" s="1"/>
  <c r="T1168" i="1" s="1"/>
  <c r="T1169" i="1" s="1"/>
  <c r="T1170" i="1" s="1"/>
  <c r="T1171" i="1" s="1"/>
  <c r="T1172" i="1" s="1"/>
  <c r="T1173" i="1" s="1"/>
  <c r="T1174" i="1" s="1"/>
  <c r="T1175" i="1" s="1"/>
  <c r="T1176" i="1" s="1"/>
  <c r="T1177" i="1" s="1"/>
  <c r="T1178" i="1" s="1"/>
  <c r="T1179" i="1" s="1"/>
  <c r="T1180" i="1" s="1"/>
  <c r="T1181" i="1" s="1"/>
  <c r="T1182" i="1" s="1"/>
  <c r="T1183" i="1" s="1"/>
  <c r="T1184" i="1" s="1"/>
  <c r="T1185" i="1" s="1"/>
  <c r="T1186" i="1" s="1"/>
  <c r="T1187" i="1" s="1"/>
  <c r="T1188" i="1" s="1"/>
  <c r="T1189" i="1" s="1"/>
  <c r="T1190" i="1" s="1"/>
  <c r="T1191" i="1" s="1"/>
  <c r="T1192" i="1" s="1"/>
  <c r="T1193" i="1" s="1"/>
  <c r="T1194" i="1" s="1"/>
  <c r="T1195" i="1" s="1"/>
  <c r="T1196" i="1" s="1"/>
  <c r="T1197" i="1" s="1"/>
  <c r="T1198" i="1" s="1"/>
  <c r="T1199" i="1" s="1"/>
  <c r="T1200" i="1" s="1"/>
  <c r="T1201" i="1" s="1"/>
  <c r="T1202" i="1" s="1"/>
  <c r="T1203" i="1" s="1"/>
  <c r="T1204" i="1" s="1"/>
  <c r="T1205" i="1" s="1"/>
  <c r="T1206" i="1" s="1"/>
  <c r="T1207" i="1" s="1"/>
  <c r="T1208" i="1" s="1"/>
  <c r="T1209" i="1" s="1"/>
  <c r="T1210" i="1" s="1"/>
  <c r="T1211" i="1" s="1"/>
  <c r="T1212" i="1" s="1"/>
  <c r="T1213" i="1" s="1"/>
  <c r="T1214" i="1" s="1"/>
  <c r="T1215" i="1" s="1"/>
  <c r="T1216" i="1" s="1"/>
  <c r="T1217" i="1" s="1"/>
  <c r="T1218" i="1" s="1"/>
  <c r="T1219" i="1" s="1"/>
  <c r="T1220" i="1" s="1"/>
  <c r="T1221" i="1" s="1"/>
  <c r="T1222" i="1" s="1"/>
  <c r="T1223" i="1" s="1"/>
  <c r="T1224" i="1" s="1"/>
  <c r="T1225" i="1" s="1"/>
  <c r="T1226" i="1" s="1"/>
  <c r="T1227" i="1" s="1"/>
  <c r="T1228" i="1" s="1"/>
  <c r="T1229" i="1" s="1"/>
  <c r="T1230" i="1" s="1"/>
  <c r="T1231" i="1" s="1"/>
  <c r="T1232" i="1" s="1"/>
  <c r="T1233" i="1" s="1"/>
  <c r="T1234" i="1" s="1"/>
  <c r="T1235" i="1" s="1"/>
  <c r="T1236" i="1" s="1"/>
  <c r="T1237" i="1" s="1"/>
  <c r="T1238" i="1" s="1"/>
  <c r="T1239" i="1" s="1"/>
  <c r="T1240" i="1" s="1"/>
  <c r="T1241" i="1" s="1"/>
  <c r="T1242" i="1" s="1"/>
  <c r="T1243" i="1" s="1"/>
  <c r="T1244" i="1" s="1"/>
  <c r="T1245" i="1" s="1"/>
  <c r="T1246" i="1" s="1"/>
  <c r="T1247" i="1" s="1"/>
  <c r="T1248" i="1" s="1"/>
  <c r="T1249" i="1" s="1"/>
  <c r="T1250" i="1" s="1"/>
  <c r="T1251" i="1" s="1"/>
  <c r="T1252" i="1" s="1"/>
  <c r="T1253" i="1" s="1"/>
  <c r="T1254" i="1" s="1"/>
  <c r="T1255" i="1" s="1"/>
  <c r="T1256" i="1" s="1"/>
  <c r="T1257" i="1" s="1"/>
  <c r="T1258" i="1" s="1"/>
  <c r="T1259" i="1" s="1"/>
  <c r="T1260" i="1" s="1"/>
  <c r="T1261" i="1" s="1"/>
  <c r="T1262" i="1" s="1"/>
  <c r="T1263" i="1" s="1"/>
  <c r="T1264" i="1" s="1"/>
  <c r="T1265" i="1" s="1"/>
  <c r="T1266" i="1" s="1"/>
  <c r="T1267" i="1" s="1"/>
  <c r="T1268" i="1" s="1"/>
  <c r="T1269" i="1" s="1"/>
  <c r="T1270" i="1" s="1"/>
  <c r="T1271" i="1" s="1"/>
  <c r="T1272" i="1" s="1"/>
  <c r="T1273" i="1" s="1"/>
  <c r="T1274" i="1" s="1"/>
  <c r="T1275" i="1" s="1"/>
  <c r="T1276" i="1" s="1"/>
  <c r="T1277" i="1" s="1"/>
  <c r="T1278" i="1" s="1"/>
  <c r="T1279" i="1" s="1"/>
  <c r="T1280" i="1" s="1"/>
  <c r="T1281" i="1" s="1"/>
  <c r="T1282" i="1" s="1"/>
  <c r="T1283" i="1" s="1"/>
  <c r="T1284" i="1" s="1"/>
  <c r="T1285" i="1" s="1"/>
  <c r="T1286" i="1" s="1"/>
  <c r="T1287" i="1" s="1"/>
  <c r="T1288" i="1" s="1"/>
  <c r="T1289" i="1" s="1"/>
  <c r="T1290" i="1" s="1"/>
  <c r="T1291" i="1" s="1"/>
  <c r="T1292" i="1" s="1"/>
  <c r="T1293" i="1" s="1"/>
  <c r="T1294" i="1" s="1"/>
  <c r="T1295" i="1" s="1"/>
  <c r="T1296" i="1" s="1"/>
  <c r="T1297" i="1" s="1"/>
  <c r="T1298" i="1" s="1"/>
  <c r="T1299" i="1" s="1"/>
  <c r="T1300" i="1" s="1"/>
  <c r="T1301" i="1" s="1"/>
  <c r="T1302" i="1" s="1"/>
  <c r="T1303" i="1" s="1"/>
  <c r="T1304" i="1" s="1"/>
  <c r="T1305" i="1" s="1"/>
  <c r="T1306" i="1" s="1"/>
  <c r="T1307" i="1" s="1"/>
  <c r="T1308" i="1" s="1"/>
  <c r="T1309" i="1" s="1"/>
  <c r="T1310" i="1" s="1"/>
  <c r="T1311" i="1" s="1"/>
  <c r="T1312" i="1" s="1"/>
  <c r="T1313" i="1" s="1"/>
  <c r="T1314" i="1" s="1"/>
  <c r="T1315" i="1" s="1"/>
  <c r="T1316" i="1" s="1"/>
  <c r="T1317" i="1" s="1"/>
  <c r="T1318" i="1" s="1"/>
  <c r="T1319" i="1" s="1"/>
  <c r="T1320" i="1" s="1"/>
  <c r="T1321" i="1" s="1"/>
  <c r="T1322" i="1" s="1"/>
  <c r="T1323" i="1" s="1"/>
  <c r="T1324" i="1" s="1"/>
  <c r="T1325" i="1" s="1"/>
  <c r="T1326" i="1" s="1"/>
  <c r="T1327" i="1" s="1"/>
  <c r="T1328" i="1" s="1"/>
  <c r="T1329" i="1" s="1"/>
  <c r="T1330" i="1" s="1"/>
  <c r="T1331" i="1" s="1"/>
  <c r="T1332" i="1" s="1"/>
  <c r="T1333" i="1" s="1"/>
  <c r="T1334" i="1" s="1"/>
  <c r="T1335" i="1" s="1"/>
  <c r="T1336" i="1" s="1"/>
  <c r="T1337" i="1" s="1"/>
  <c r="T1338" i="1" s="1"/>
  <c r="T1339" i="1" s="1"/>
  <c r="T1340" i="1" s="1"/>
  <c r="T1341" i="1" s="1"/>
  <c r="T1342" i="1" s="1"/>
  <c r="T1343" i="1" s="1"/>
  <c r="T1344" i="1" s="1"/>
  <c r="T1345" i="1" s="1"/>
  <c r="T1346" i="1" s="1"/>
  <c r="T1347" i="1" s="1"/>
  <c r="T1348" i="1" s="1"/>
  <c r="T1349" i="1" s="1"/>
  <c r="T1350" i="1" s="1"/>
  <c r="T1351" i="1" s="1"/>
  <c r="T1352" i="1" s="1"/>
  <c r="T1353" i="1" s="1"/>
  <c r="T1354" i="1" s="1"/>
  <c r="T1355" i="1" s="1"/>
  <c r="T1356" i="1" s="1"/>
  <c r="T1357" i="1" s="1"/>
  <c r="T1358" i="1" s="1"/>
  <c r="T1359" i="1" s="1"/>
  <c r="T1360" i="1" s="1"/>
  <c r="T1361" i="1" s="1"/>
  <c r="T1362" i="1" s="1"/>
  <c r="T1363" i="1" s="1"/>
  <c r="T1364" i="1" s="1"/>
  <c r="T1365" i="1" s="1"/>
  <c r="T1366" i="1" s="1"/>
  <c r="T1367" i="1" s="1"/>
  <c r="T1368" i="1" s="1"/>
  <c r="T1369" i="1" s="1"/>
  <c r="T1370" i="1" s="1"/>
  <c r="T1371" i="1" s="1"/>
  <c r="T1372" i="1" s="1"/>
  <c r="T1373" i="1" s="1"/>
  <c r="T1374" i="1" s="1"/>
  <c r="T1375" i="1" s="1"/>
  <c r="T1376" i="1" s="1"/>
  <c r="T1377" i="1" s="1"/>
  <c r="T1378" i="1" s="1"/>
  <c r="T1379" i="1" s="1"/>
  <c r="T1380" i="1" s="1"/>
  <c r="T1381" i="1" s="1"/>
  <c r="T1382" i="1" s="1"/>
  <c r="T1383" i="1" s="1"/>
  <c r="T1384" i="1" s="1"/>
  <c r="T1385" i="1" s="1"/>
  <c r="T1386" i="1" s="1"/>
  <c r="T1387" i="1" s="1"/>
  <c r="T1388" i="1" s="1"/>
  <c r="T1389" i="1" s="1"/>
  <c r="T1390" i="1" s="1"/>
  <c r="T1391" i="1" s="1"/>
  <c r="T1392" i="1" s="1"/>
  <c r="T1393" i="1" s="1"/>
  <c r="T1394" i="1" s="1"/>
  <c r="T1395" i="1" s="1"/>
  <c r="T1396" i="1" s="1"/>
  <c r="T1397" i="1" s="1"/>
  <c r="T1398" i="1" s="1"/>
  <c r="T1399" i="1" s="1"/>
  <c r="T1400" i="1" s="1"/>
  <c r="T1401" i="1" s="1"/>
  <c r="T1402" i="1" s="1"/>
  <c r="T1403" i="1" s="1"/>
  <c r="T1404" i="1" s="1"/>
  <c r="T1405" i="1" s="1"/>
  <c r="T1406" i="1" s="1"/>
  <c r="T1407" i="1" s="1"/>
  <c r="T1408" i="1" s="1"/>
  <c r="T1409" i="1" s="1"/>
  <c r="T1410" i="1" s="1"/>
  <c r="T1411" i="1" s="1"/>
  <c r="T1412" i="1" s="1"/>
  <c r="T1413" i="1" s="1"/>
  <c r="T1414" i="1" s="1"/>
  <c r="T1415" i="1" s="1"/>
  <c r="T1416" i="1" s="1"/>
  <c r="T1417" i="1" s="1"/>
  <c r="T1418" i="1" s="1"/>
  <c r="T1419" i="1" s="1"/>
  <c r="T1420" i="1" s="1"/>
  <c r="T1421" i="1" s="1"/>
  <c r="T1422" i="1" s="1"/>
  <c r="T1423" i="1" s="1"/>
  <c r="T1424" i="1" s="1"/>
  <c r="T1425" i="1" s="1"/>
  <c r="T1426" i="1" s="1"/>
  <c r="T1427" i="1" s="1"/>
  <c r="T1428" i="1" s="1"/>
  <c r="T1429" i="1" s="1"/>
  <c r="T1430" i="1" s="1"/>
  <c r="T1431" i="1" s="1"/>
  <c r="T1432" i="1" s="1"/>
  <c r="T1433" i="1" s="1"/>
  <c r="T1434" i="1" s="1"/>
  <c r="T1435" i="1" s="1"/>
  <c r="T1436" i="1" s="1"/>
  <c r="T1437" i="1" s="1"/>
  <c r="T1438" i="1" s="1"/>
  <c r="T1439" i="1" s="1"/>
  <c r="T1440" i="1" s="1"/>
  <c r="T1441" i="1" s="1"/>
  <c r="T1442" i="1" s="1"/>
  <c r="T1443" i="1" s="1"/>
  <c r="T1444" i="1" s="1"/>
  <c r="T1445" i="1" s="1"/>
  <c r="T1446" i="1" s="1"/>
  <c r="T1447" i="1" s="1"/>
  <c r="T1448" i="1" s="1"/>
  <c r="T1449" i="1" s="1"/>
  <c r="T1450" i="1" s="1"/>
  <c r="T1451" i="1" s="1"/>
  <c r="T1452" i="1" s="1"/>
  <c r="T1453" i="1" s="1"/>
  <c r="T1454" i="1" s="1"/>
  <c r="T1455" i="1" s="1"/>
  <c r="T1456" i="1" s="1"/>
  <c r="T1457" i="1" s="1"/>
  <c r="T1458" i="1" s="1"/>
  <c r="T1459" i="1" s="1"/>
  <c r="T1460" i="1" s="1"/>
  <c r="T1461" i="1" s="1"/>
  <c r="T1462" i="1" s="1"/>
  <c r="T1463" i="1" s="1"/>
  <c r="T1464" i="1" s="1"/>
  <c r="T1465" i="1" s="1"/>
  <c r="T1466" i="1" s="1"/>
  <c r="T1467" i="1" s="1"/>
  <c r="T1468" i="1" s="1"/>
  <c r="T1469" i="1" s="1"/>
  <c r="T1470" i="1" s="1"/>
  <c r="T1471" i="1" s="1"/>
  <c r="T1472" i="1" s="1"/>
  <c r="T1473" i="1" s="1"/>
  <c r="T1474" i="1" s="1"/>
  <c r="T1475" i="1" s="1"/>
  <c r="T1476" i="1" s="1"/>
  <c r="T1477" i="1" s="1"/>
  <c r="T1478" i="1" s="1"/>
  <c r="T1479" i="1" s="1"/>
  <c r="T1480" i="1" s="1"/>
  <c r="T1481" i="1" s="1"/>
  <c r="T1482" i="1" s="1"/>
  <c r="T1483" i="1" s="1"/>
  <c r="T1484" i="1" s="1"/>
  <c r="T1485" i="1" s="1"/>
  <c r="T1486" i="1" s="1"/>
  <c r="T1487" i="1" s="1"/>
  <c r="T1488" i="1" s="1"/>
  <c r="T1489" i="1" s="1"/>
  <c r="T1490" i="1" s="1"/>
  <c r="T1491" i="1" s="1"/>
  <c r="T1492" i="1" s="1"/>
  <c r="T1493" i="1" s="1"/>
  <c r="T1494" i="1" s="1"/>
  <c r="T1495" i="1" s="1"/>
  <c r="T1496" i="1" s="1"/>
  <c r="T1497" i="1" s="1"/>
  <c r="T1498" i="1" s="1"/>
  <c r="T1499" i="1" s="1"/>
  <c r="T1500" i="1" s="1"/>
  <c r="T1501" i="1" s="1"/>
  <c r="T1502" i="1" s="1"/>
  <c r="T1503" i="1" s="1"/>
  <c r="T1504" i="1" s="1"/>
  <c r="T1505" i="1" s="1"/>
  <c r="T1506" i="1" s="1"/>
  <c r="T1507" i="1" s="1"/>
  <c r="T1508" i="1" s="1"/>
  <c r="T1509" i="1" s="1"/>
  <c r="T1510" i="1" s="1"/>
  <c r="T1511" i="1" s="1"/>
  <c r="T1512" i="1" s="1"/>
  <c r="T1513" i="1" s="1"/>
  <c r="T1514" i="1" s="1"/>
  <c r="T1515" i="1" s="1"/>
  <c r="T1516" i="1" s="1"/>
  <c r="T1517" i="1" s="1"/>
  <c r="T1518" i="1" s="1"/>
  <c r="T1519" i="1" s="1"/>
  <c r="T1520" i="1" s="1"/>
  <c r="T1521" i="1" s="1"/>
  <c r="T1522" i="1" s="1"/>
  <c r="T1523" i="1" s="1"/>
  <c r="T1524" i="1" s="1"/>
  <c r="T1525" i="1" s="1"/>
  <c r="T1526" i="1" s="1"/>
  <c r="T1527" i="1" s="1"/>
  <c r="T1528" i="1" s="1"/>
  <c r="T1529" i="1" s="1"/>
  <c r="T1530" i="1" s="1"/>
  <c r="T1531" i="1" s="1"/>
  <c r="T1532" i="1" s="1"/>
  <c r="T1533" i="1" s="1"/>
  <c r="T1534" i="1" s="1"/>
  <c r="T1535" i="1" s="1"/>
  <c r="T1536" i="1" s="1"/>
  <c r="T1537" i="1" s="1"/>
  <c r="T1538" i="1" s="1"/>
  <c r="T1539" i="1" s="1"/>
  <c r="T1540" i="1" s="1"/>
  <c r="T1541" i="1" s="1"/>
  <c r="T1542" i="1" s="1"/>
  <c r="T1543" i="1" s="1"/>
  <c r="T1544" i="1" s="1"/>
  <c r="T1545" i="1" s="1"/>
  <c r="T1546" i="1" s="1"/>
  <c r="T1547" i="1" s="1"/>
  <c r="T1548" i="1" s="1"/>
  <c r="T1549" i="1" s="1"/>
  <c r="T1550" i="1" s="1"/>
  <c r="T1551" i="1" s="1"/>
  <c r="T1552" i="1" s="1"/>
  <c r="T1553" i="1" s="1"/>
  <c r="T1554" i="1" s="1"/>
  <c r="T1555" i="1" s="1"/>
  <c r="T1556" i="1" s="1"/>
  <c r="T1557" i="1" s="1"/>
  <c r="T1558" i="1" s="1"/>
  <c r="T1559" i="1" s="1"/>
  <c r="T1560" i="1" s="1"/>
  <c r="T1561" i="1" s="1"/>
  <c r="T1562" i="1" s="1"/>
  <c r="T1563" i="1" s="1"/>
  <c r="T1564" i="1" s="1"/>
  <c r="T1565" i="1" s="1"/>
  <c r="T1566" i="1" s="1"/>
  <c r="T1567" i="1" s="1"/>
  <c r="T1568" i="1" s="1"/>
  <c r="T1569" i="1" s="1"/>
  <c r="T1570" i="1" s="1"/>
  <c r="T1571" i="1" s="1"/>
  <c r="T1572" i="1" s="1"/>
  <c r="T1573" i="1" s="1"/>
  <c r="T1574" i="1" s="1"/>
  <c r="T1575" i="1" s="1"/>
  <c r="T1576" i="1" s="1"/>
  <c r="T1577" i="1" s="1"/>
  <c r="T1578" i="1" s="1"/>
  <c r="T1579" i="1" s="1"/>
  <c r="T1580" i="1" s="1"/>
  <c r="T1581" i="1" s="1"/>
  <c r="T1582" i="1" s="1"/>
  <c r="T1583" i="1" s="1"/>
  <c r="T1584" i="1" s="1"/>
  <c r="T1585" i="1" s="1"/>
  <c r="T1586" i="1" s="1"/>
  <c r="T1587" i="1" s="1"/>
  <c r="T1588" i="1" s="1"/>
  <c r="T1589" i="1" s="1"/>
  <c r="T1590" i="1" s="1"/>
  <c r="T1591" i="1" s="1"/>
  <c r="T1592" i="1" s="1"/>
  <c r="T1593" i="1" s="1"/>
  <c r="T1594" i="1" s="1"/>
  <c r="T1595" i="1" s="1"/>
  <c r="T1596" i="1" s="1"/>
  <c r="T1597" i="1" s="1"/>
  <c r="T1598" i="1" s="1"/>
  <c r="T1599" i="1" s="1"/>
  <c r="T1600" i="1" s="1"/>
  <c r="T1601" i="1" s="1"/>
  <c r="T1602" i="1" s="1"/>
  <c r="T1603" i="1" s="1"/>
  <c r="T1604" i="1" s="1"/>
  <c r="T1605" i="1" s="1"/>
  <c r="T1606" i="1" s="1"/>
  <c r="T1607" i="1" s="1"/>
  <c r="T1608" i="1" s="1"/>
  <c r="T1609" i="1" s="1"/>
  <c r="T1610" i="1" s="1"/>
  <c r="T1611" i="1" s="1"/>
  <c r="T1612" i="1" s="1"/>
  <c r="T1613" i="1" s="1"/>
  <c r="T1614" i="1" s="1"/>
  <c r="T1615" i="1" s="1"/>
  <c r="T1616" i="1" s="1"/>
  <c r="T1617" i="1" s="1"/>
  <c r="T1618" i="1" s="1"/>
  <c r="T1619" i="1" s="1"/>
  <c r="T1620" i="1" s="1"/>
  <c r="T1621" i="1" s="1"/>
  <c r="T1622" i="1" s="1"/>
  <c r="T1623" i="1" s="1"/>
  <c r="T1624" i="1" s="1"/>
  <c r="T1625" i="1" s="1"/>
  <c r="T1626" i="1" s="1"/>
  <c r="T1627" i="1" s="1"/>
  <c r="T1628" i="1" s="1"/>
  <c r="T1629" i="1" s="1"/>
  <c r="T1630" i="1" s="1"/>
  <c r="T1631" i="1" s="1"/>
  <c r="T1632" i="1" s="1"/>
  <c r="T1633" i="1" s="1"/>
  <c r="T1634" i="1" s="1"/>
  <c r="T1635" i="1" s="1"/>
  <c r="T1636" i="1" s="1"/>
  <c r="T1637" i="1" s="1"/>
  <c r="T1638" i="1" s="1"/>
  <c r="T1639" i="1" s="1"/>
  <c r="T1640" i="1" s="1"/>
  <c r="T1641" i="1" s="1"/>
  <c r="T1642" i="1" s="1"/>
  <c r="T1643" i="1" s="1"/>
  <c r="T1644" i="1" s="1"/>
  <c r="T1645" i="1" s="1"/>
  <c r="T1646" i="1" s="1"/>
  <c r="T1647" i="1" s="1"/>
  <c r="T1648" i="1" s="1"/>
  <c r="T1649" i="1" s="1"/>
  <c r="T1650" i="1" s="1"/>
  <c r="T1651" i="1" s="1"/>
  <c r="T1652" i="1" s="1"/>
  <c r="T1653" i="1" s="1"/>
  <c r="T1654" i="1" s="1"/>
  <c r="T1655" i="1" s="1"/>
  <c r="T1656" i="1" s="1"/>
  <c r="T1657" i="1" s="1"/>
  <c r="T1658" i="1" s="1"/>
  <c r="T1659" i="1" s="1"/>
  <c r="T1660" i="1" s="1"/>
  <c r="T1661" i="1" s="1"/>
  <c r="T1662" i="1" s="1"/>
  <c r="T1663" i="1" s="1"/>
  <c r="T1664" i="1" s="1"/>
  <c r="T1665" i="1" s="1"/>
  <c r="T1666" i="1" s="1"/>
  <c r="T1667" i="1" s="1"/>
  <c r="T1668" i="1" s="1"/>
  <c r="T1669" i="1" s="1"/>
  <c r="T1670" i="1" s="1"/>
  <c r="T1671" i="1" s="1"/>
  <c r="T1672" i="1" s="1"/>
  <c r="T1673" i="1" s="1"/>
  <c r="T1674" i="1" s="1"/>
  <c r="T1675" i="1" s="1"/>
  <c r="T1676" i="1" s="1"/>
  <c r="T1677" i="1" s="1"/>
  <c r="T1678" i="1" s="1"/>
  <c r="T1679" i="1" s="1"/>
  <c r="T1680" i="1" s="1"/>
  <c r="T1681" i="1" s="1"/>
  <c r="T1682" i="1" s="1"/>
  <c r="T1683" i="1" s="1"/>
  <c r="T1684" i="1" s="1"/>
  <c r="T1685" i="1" s="1"/>
  <c r="T1686" i="1" s="1"/>
  <c r="T1687" i="1" s="1"/>
  <c r="T1688" i="1" s="1"/>
  <c r="T1689" i="1" s="1"/>
  <c r="T1690" i="1" s="1"/>
  <c r="T1691" i="1" s="1"/>
  <c r="T1692" i="1" s="1"/>
  <c r="T1693" i="1" s="1"/>
  <c r="T1694" i="1" s="1"/>
  <c r="T1695" i="1" s="1"/>
  <c r="T1696" i="1" s="1"/>
  <c r="T1697" i="1" s="1"/>
  <c r="T1698" i="1" s="1"/>
  <c r="T1699" i="1" s="1"/>
  <c r="T1700" i="1" s="1"/>
  <c r="T1701" i="1" s="1"/>
  <c r="T1702" i="1" s="1"/>
  <c r="T1703" i="1" s="1"/>
  <c r="T1704" i="1" s="1"/>
  <c r="T1705" i="1" s="1"/>
  <c r="T1706" i="1" s="1"/>
  <c r="T1707" i="1" s="1"/>
  <c r="T1708" i="1" s="1"/>
  <c r="T1709" i="1" s="1"/>
  <c r="T1710" i="1" s="1"/>
  <c r="T1711" i="1" s="1"/>
  <c r="T1712" i="1" s="1"/>
  <c r="T1713" i="1" s="1"/>
  <c r="T1714" i="1" s="1"/>
  <c r="T1715" i="1" s="1"/>
  <c r="T1716" i="1" s="1"/>
  <c r="T1717" i="1" s="1"/>
  <c r="T1718" i="1" s="1"/>
  <c r="T1719" i="1" s="1"/>
  <c r="T1720" i="1" s="1"/>
  <c r="T1721" i="1" s="1"/>
  <c r="T1722" i="1" s="1"/>
  <c r="T1723" i="1" s="1"/>
  <c r="T1724" i="1" s="1"/>
  <c r="T1725" i="1" s="1"/>
  <c r="T1726" i="1" s="1"/>
  <c r="T1727" i="1" s="1"/>
  <c r="T1728" i="1" s="1"/>
  <c r="T1729" i="1" s="1"/>
  <c r="T1730" i="1" s="1"/>
  <c r="T1731" i="1" s="1"/>
  <c r="T1732" i="1" s="1"/>
  <c r="T1733" i="1" s="1"/>
  <c r="T1734" i="1" s="1"/>
  <c r="T1735" i="1" s="1"/>
  <c r="T1736" i="1" s="1"/>
  <c r="T1737" i="1" s="1"/>
  <c r="T1738" i="1" s="1"/>
  <c r="T1739" i="1" s="1"/>
  <c r="T1740" i="1" s="1"/>
  <c r="T1741" i="1" s="1"/>
  <c r="T1742" i="1" s="1"/>
  <c r="T1743" i="1" s="1"/>
  <c r="T1744" i="1" s="1"/>
  <c r="T1745" i="1" s="1"/>
  <c r="T1746" i="1" s="1"/>
  <c r="T1747" i="1" s="1"/>
  <c r="T1748" i="1" s="1"/>
  <c r="T1749" i="1" s="1"/>
  <c r="T1750" i="1" s="1"/>
  <c r="T1751" i="1" s="1"/>
  <c r="T1752" i="1" s="1"/>
  <c r="T1753" i="1" s="1"/>
  <c r="T1754" i="1" s="1"/>
  <c r="T1755" i="1" s="1"/>
  <c r="T1756" i="1" s="1"/>
  <c r="T1757" i="1" s="1"/>
  <c r="T1758" i="1" s="1"/>
  <c r="T1759" i="1" s="1"/>
  <c r="T1760" i="1" s="1"/>
  <c r="T1761" i="1" s="1"/>
  <c r="T1762" i="1" s="1"/>
  <c r="T1763" i="1" s="1"/>
  <c r="T1764" i="1" s="1"/>
  <c r="T1765" i="1" s="1"/>
  <c r="T1766" i="1" s="1"/>
  <c r="T1767" i="1" s="1"/>
  <c r="T1768" i="1" s="1"/>
  <c r="T1769" i="1" s="1"/>
  <c r="T1770" i="1" s="1"/>
  <c r="T1771" i="1" s="1"/>
  <c r="T1772" i="1" s="1"/>
  <c r="T1773" i="1" s="1"/>
  <c r="T1774" i="1" s="1"/>
  <c r="T1775" i="1" s="1"/>
  <c r="T1776" i="1" s="1"/>
  <c r="T1777" i="1" s="1"/>
  <c r="T1778" i="1" s="1"/>
  <c r="T1779" i="1" s="1"/>
  <c r="T1780" i="1" s="1"/>
  <c r="T1781" i="1" s="1"/>
  <c r="T1782" i="1" s="1"/>
  <c r="T1783" i="1" s="1"/>
  <c r="T1784" i="1" s="1"/>
  <c r="T1785" i="1" s="1"/>
  <c r="T1786" i="1" s="1"/>
  <c r="T1787" i="1" s="1"/>
  <c r="T1788" i="1" s="1"/>
  <c r="T1789" i="1" s="1"/>
  <c r="T1790" i="1" s="1"/>
  <c r="T1791" i="1" s="1"/>
  <c r="T1792" i="1" s="1"/>
  <c r="T1793" i="1" s="1"/>
  <c r="T1794" i="1" s="1"/>
  <c r="T1795" i="1" s="1"/>
  <c r="T1796" i="1" s="1"/>
  <c r="T1797" i="1" s="1"/>
  <c r="T1798" i="1" s="1"/>
  <c r="T1799" i="1" s="1"/>
  <c r="T1800" i="1" s="1"/>
  <c r="T1801" i="1" s="1"/>
  <c r="T1802" i="1" s="1"/>
  <c r="T1803" i="1" s="1"/>
  <c r="T1804" i="1" s="1"/>
  <c r="T1805" i="1" s="1"/>
  <c r="T1806" i="1" s="1"/>
  <c r="T1807" i="1" s="1"/>
  <c r="T1808" i="1" s="1"/>
  <c r="T1809" i="1" s="1"/>
  <c r="T1810" i="1" s="1"/>
  <c r="T1811" i="1" s="1"/>
  <c r="T1812" i="1" s="1"/>
  <c r="T1813" i="1" s="1"/>
  <c r="T1814" i="1" s="1"/>
  <c r="T1815" i="1" s="1"/>
  <c r="T1816" i="1" s="1"/>
  <c r="T1817" i="1" s="1"/>
  <c r="T1818" i="1" s="1"/>
  <c r="T1819" i="1" s="1"/>
  <c r="T1820" i="1" s="1"/>
  <c r="T1821" i="1" s="1"/>
  <c r="T1822" i="1" s="1"/>
  <c r="T1823" i="1" s="1"/>
  <c r="T1824" i="1" s="1"/>
  <c r="T1825" i="1" s="1"/>
  <c r="T1826" i="1" s="1"/>
  <c r="T1827" i="1" s="1"/>
  <c r="T1828" i="1" s="1"/>
  <c r="T1829" i="1" s="1"/>
  <c r="T1830" i="1" s="1"/>
  <c r="T1831" i="1" s="1"/>
  <c r="T1832" i="1" s="1"/>
  <c r="T1833" i="1" s="1"/>
  <c r="T1834" i="1" s="1"/>
  <c r="T1835" i="1" s="1"/>
  <c r="T1836" i="1" s="1"/>
  <c r="T1837" i="1" s="1"/>
  <c r="T1838" i="1" s="1"/>
  <c r="T1839" i="1" s="1"/>
  <c r="T1840" i="1" s="1"/>
  <c r="T1841" i="1" s="1"/>
  <c r="T1842" i="1" s="1"/>
  <c r="T1843" i="1" s="1"/>
  <c r="T1844" i="1" s="1"/>
  <c r="T1845" i="1" s="1"/>
  <c r="T1846" i="1" s="1"/>
  <c r="T1847" i="1" s="1"/>
  <c r="T1848" i="1" s="1"/>
  <c r="T1849" i="1" s="1"/>
  <c r="T1850" i="1" s="1"/>
  <c r="T1851" i="1" s="1"/>
  <c r="T1852" i="1" s="1"/>
  <c r="T1853" i="1" s="1"/>
  <c r="T1854" i="1" s="1"/>
  <c r="T1855" i="1" s="1"/>
  <c r="T1856" i="1" s="1"/>
  <c r="T1857" i="1" s="1"/>
  <c r="T1858" i="1" s="1"/>
  <c r="T1859" i="1" s="1"/>
  <c r="T1860" i="1" s="1"/>
  <c r="T1861" i="1" s="1"/>
  <c r="T1862" i="1" s="1"/>
  <c r="T1863" i="1" s="1"/>
  <c r="T1864" i="1" s="1"/>
  <c r="T1865" i="1" s="1"/>
  <c r="T1866" i="1" s="1"/>
  <c r="T1867" i="1" s="1"/>
  <c r="T1868" i="1" s="1"/>
  <c r="T1869" i="1" s="1"/>
  <c r="T1870" i="1" s="1"/>
  <c r="T1871" i="1" s="1"/>
  <c r="T1872" i="1" s="1"/>
  <c r="T1873" i="1" s="1"/>
  <c r="T1874" i="1" s="1"/>
  <c r="T1875" i="1" s="1"/>
  <c r="T1876" i="1" s="1"/>
  <c r="T1877" i="1" s="1"/>
  <c r="T1878" i="1" s="1"/>
  <c r="T1879" i="1" s="1"/>
  <c r="T1880" i="1" s="1"/>
  <c r="T1881" i="1" s="1"/>
  <c r="T1882" i="1" s="1"/>
  <c r="T1883" i="1" s="1"/>
  <c r="T1884" i="1" s="1"/>
  <c r="T1885" i="1" s="1"/>
  <c r="T1886" i="1" s="1"/>
  <c r="T1887" i="1" s="1"/>
  <c r="T1888" i="1" s="1"/>
  <c r="T1889" i="1" s="1"/>
  <c r="T1890" i="1" s="1"/>
  <c r="T1891" i="1" s="1"/>
  <c r="T1892" i="1" s="1"/>
  <c r="T1893" i="1" s="1"/>
  <c r="T1894" i="1" s="1"/>
  <c r="T1895" i="1" s="1"/>
  <c r="T1896" i="1" s="1"/>
  <c r="T1897" i="1" s="1"/>
  <c r="T1898" i="1" s="1"/>
  <c r="T1899" i="1" s="1"/>
  <c r="T1900" i="1" s="1"/>
  <c r="T1901" i="1" s="1"/>
  <c r="T1902" i="1" s="1"/>
  <c r="T1903" i="1" s="1"/>
  <c r="T1904" i="1" s="1"/>
  <c r="N4" i="1"/>
  <c r="M4" i="1"/>
  <c r="O4" i="1"/>
  <c r="V1895" i="1" l="1" a="1"/>
  <c r="V1895" i="1" s="1"/>
  <c r="V1774" i="1" a="1"/>
  <c r="V1774" i="1" s="1"/>
  <c r="V1412" i="1" a="1"/>
  <c r="V1412" i="1" s="1"/>
  <c r="V206" i="1" a="1"/>
  <c r="V206" i="1" s="1"/>
  <c r="V1741" i="1" a="1"/>
  <c r="V1741" i="1" s="1"/>
  <c r="V93" i="1" a="1"/>
  <c r="V93" i="1" s="1"/>
  <c r="V795" i="1" a="1"/>
  <c r="V795" i="1" s="1"/>
  <c r="V1600" i="1" a="1"/>
  <c r="V1600" i="1" s="1"/>
  <c r="V1858" i="1" a="1"/>
  <c r="V1858" i="1" s="1"/>
  <c r="V1645" i="1" a="1"/>
  <c r="V1645" i="1" s="1"/>
  <c r="V1504" i="1" a="1"/>
  <c r="V1504" i="1" s="1"/>
  <c r="V1303" i="1" a="1"/>
  <c r="V1303" i="1" s="1"/>
  <c r="V255" i="1" a="1"/>
  <c r="V255" i="1" s="1"/>
  <c r="V1661" i="1" a="1"/>
  <c r="V1661" i="1" s="1"/>
  <c r="V12" i="1" a="1"/>
  <c r="V12" i="1" s="1"/>
  <c r="V1500" i="1" a="1"/>
  <c r="V1500" i="1" s="1"/>
  <c r="V1757" i="1" a="1"/>
  <c r="V1757" i="1" s="1"/>
  <c r="V109" i="1" a="1"/>
  <c r="V109" i="1" s="1"/>
  <c r="V1616" i="1" a="1"/>
  <c r="V1616" i="1" s="1"/>
  <c r="V1874" i="1" a="1"/>
  <c r="V1874" i="1" s="1"/>
  <c r="V222" i="1" a="1"/>
  <c r="V222" i="1" s="1"/>
  <c r="V1524" i="1" a="1"/>
  <c r="V1524" i="1" s="1"/>
  <c r="V1797" i="1" a="1"/>
  <c r="V1797" i="1" s="1"/>
  <c r="V731" i="1" a="1"/>
  <c r="V731" i="1" s="1"/>
  <c r="V1689" i="1" a="1"/>
  <c r="V1689" i="1" s="1"/>
  <c r="V462" i="1" a="1"/>
  <c r="V462" i="1" s="1"/>
  <c r="V1155" i="1" a="1"/>
  <c r="V1155" i="1" s="1"/>
  <c r="V1328" i="1" a="1"/>
  <c r="V1328" i="1" s="1"/>
  <c r="V1289" i="1" a="1"/>
  <c r="V1289" i="1" s="1"/>
  <c r="V771" i="1" a="1"/>
  <c r="V771" i="1" s="1"/>
  <c r="V1205" i="1" a="1"/>
  <c r="V1205" i="1" s="1"/>
  <c r="V1453" i="1" a="1"/>
  <c r="V1453" i="1" s="1"/>
  <c r="V1098" i="1" a="1"/>
  <c r="V1098" i="1" s="1"/>
  <c r="V1358" i="1" a="1"/>
  <c r="V1358" i="1" s="1"/>
  <c r="V840" i="1" a="1"/>
  <c r="V840" i="1" s="1"/>
  <c r="V1230" i="1" a="1"/>
  <c r="V1230" i="1" s="1"/>
  <c r="V1479" i="1" a="1"/>
  <c r="V1479" i="1" s="1"/>
  <c r="V1100" i="1" a="1"/>
  <c r="V1100" i="1" s="1"/>
  <c r="V1269" i="1" a="1"/>
  <c r="V1269" i="1" s="1"/>
  <c r="V1456" i="1" a="1"/>
  <c r="V1456" i="1" s="1"/>
  <c r="V907" i="1" a="1"/>
  <c r="V907" i="1" s="1"/>
  <c r="V1163" i="1" a="1"/>
  <c r="V1163" i="1" s="1"/>
  <c r="V1309" i="1" a="1"/>
  <c r="V1309" i="1" s="1"/>
  <c r="V1442" i="1" a="1"/>
  <c r="V1442" i="1" s="1"/>
  <c r="V1821" i="1" a="1"/>
  <c r="V1821" i="1" s="1"/>
  <c r="V1706" i="1" a="1"/>
  <c r="V1706" i="1" s="1"/>
  <c r="V1627" i="1" a="1"/>
  <c r="V1627" i="1" s="1"/>
  <c r="V1557" i="1" a="1"/>
  <c r="V1557" i="1" s="1"/>
  <c r="V1382" i="1" a="1"/>
  <c r="V1382" i="1" s="1"/>
  <c r="V192" i="1" a="1"/>
  <c r="V192" i="1" s="1"/>
  <c r="V104" i="1" a="1"/>
  <c r="V104" i="1" s="1"/>
  <c r="V32" i="1" a="1"/>
  <c r="V32" i="1" s="1"/>
  <c r="V1860" i="1" a="1"/>
  <c r="V1860" i="1" s="1"/>
  <c r="V1790" i="1" a="1"/>
  <c r="V1790" i="1" s="1"/>
  <c r="V1728" i="1" a="1"/>
  <c r="V1728" i="1" s="1"/>
  <c r="V1665" i="1" a="1"/>
  <c r="V1665" i="1" s="1"/>
  <c r="V1602" i="1" a="1"/>
  <c r="V1602" i="1" s="1"/>
  <c r="V1541" i="1" a="1"/>
  <c r="V1541" i="1" s="1"/>
  <c r="V1318" i="1" a="1"/>
  <c r="V1318" i="1" s="1"/>
  <c r="V247" i="1" a="1"/>
  <c r="V247" i="1" s="1"/>
  <c r="V135" i="1" a="1"/>
  <c r="V135" i="1" s="1"/>
  <c r="V7" i="1" a="1"/>
  <c r="V7" i="1" s="1"/>
  <c r="V1843" i="1" a="1"/>
  <c r="V1843" i="1" s="1"/>
  <c r="V1766" i="1" a="1"/>
  <c r="V1766" i="1" s="1"/>
  <c r="V1696" i="1" a="1"/>
  <c r="V1696" i="1" s="1"/>
  <c r="V1632" i="1" a="1"/>
  <c r="V1632" i="1" s="1"/>
  <c r="V1570" i="1" a="1"/>
  <c r="V1570" i="1" s="1"/>
  <c r="V1489" i="1" a="1"/>
  <c r="V1489" i="1" s="1"/>
  <c r="V945" i="1" a="1"/>
  <c r="V945" i="1" s="1"/>
  <c r="V127" i="1" a="1"/>
  <c r="V127" i="1" s="1"/>
  <c r="V262" i="1" a="1"/>
  <c r="V262" i="1" s="1"/>
  <c r="V198" i="1" a="1"/>
  <c r="V198" i="1" s="1"/>
  <c r="V134" i="1" a="1"/>
  <c r="V134" i="1" s="1"/>
  <c r="V70" i="1" a="1"/>
  <c r="V70" i="1" s="1"/>
  <c r="V6" i="1" a="1"/>
  <c r="V6" i="1" s="1"/>
  <c r="V1850" i="1" a="1"/>
  <c r="V1850" i="1" s="1"/>
  <c r="V1781" i="1" a="1"/>
  <c r="V1781" i="1" s="1"/>
  <c r="V1718" i="1" a="1"/>
  <c r="V1718" i="1" s="1"/>
  <c r="V1655" i="1" a="1"/>
  <c r="V1655" i="1" s="1"/>
  <c r="V1592" i="1" a="1"/>
  <c r="V1592" i="1" s="1"/>
  <c r="V1523" i="1" a="1"/>
  <c r="V1523" i="1" s="1"/>
  <c r="V1179" i="1" a="1"/>
  <c r="V1179" i="1" s="1"/>
  <c r="V149" i="1" a="1"/>
  <c r="V149" i="1" s="1"/>
  <c r="V85" i="1" a="1"/>
  <c r="V85" i="1" s="1"/>
  <c r="V21" i="1" a="1"/>
  <c r="V21" i="1" s="1"/>
  <c r="V1857" i="1" a="1"/>
  <c r="V1857" i="1" s="1"/>
  <c r="V1795" i="1" a="1"/>
  <c r="V1795" i="1" s="1"/>
  <c r="V1733" i="1" a="1"/>
  <c r="V1733" i="1" s="1"/>
  <c r="V1670" i="1" a="1"/>
  <c r="V1670" i="1" s="1"/>
  <c r="V1607" i="1" a="1"/>
  <c r="V1607" i="1" s="1"/>
  <c r="V1546" i="1" a="1"/>
  <c r="V1546" i="1" s="1"/>
  <c r="V1355" i="1" a="1"/>
  <c r="V1355" i="1" s="1"/>
  <c r="V180" i="1" a="1"/>
  <c r="V180" i="1" s="1"/>
  <c r="V116" i="1" a="1"/>
  <c r="V116" i="1" s="1"/>
  <c r="V52" i="1" a="1"/>
  <c r="V52" i="1" s="1"/>
  <c r="V1888" i="1" a="1"/>
  <c r="V1888" i="1" s="1"/>
  <c r="V1824" i="1" a="1"/>
  <c r="V1824" i="1" s="1"/>
  <c r="V1763" i="1" a="1"/>
  <c r="V1763" i="1" s="1"/>
  <c r="V1701" i="1" a="1"/>
  <c r="V1701" i="1" s="1"/>
  <c r="V1637" i="1" a="1"/>
  <c r="V1637" i="1" s="1"/>
  <c r="V1567" i="1" a="1"/>
  <c r="V1567" i="1" s="1"/>
  <c r="V1498" i="1" a="1"/>
  <c r="V1498" i="1" s="1"/>
  <c r="V1031" i="1" a="1"/>
  <c r="V1031" i="1" s="1"/>
  <c r="V92" i="1" a="1"/>
  <c r="V92" i="1" s="1"/>
  <c r="V1802" i="1" a="1"/>
  <c r="V1802" i="1" s="1"/>
  <c r="V1606" i="1" a="1"/>
  <c r="V1606" i="1" s="1"/>
  <c r="V136" i="1" a="1"/>
  <c r="V136" i="1" s="1"/>
  <c r="V1034" i="1" a="1"/>
  <c r="V1034" i="1" s="1"/>
  <c r="V1320" i="1" a="1"/>
  <c r="V1320" i="1" s="1"/>
  <c r="V893" i="1" a="1"/>
  <c r="V893" i="1" s="1"/>
  <c r="V1236" i="1" a="1"/>
  <c r="V1236" i="1" s="1"/>
  <c r="V1485" i="1" a="1"/>
  <c r="V1485" i="1" s="1"/>
  <c r="V1137" i="1" a="1"/>
  <c r="V1137" i="1" s="1"/>
  <c r="V1394" i="1" a="1"/>
  <c r="V1394" i="1" s="1"/>
  <c r="V955" i="1" a="1"/>
  <c r="V955" i="1" s="1"/>
  <c r="V1268" i="1" a="1"/>
  <c r="V1268" i="1" s="1"/>
  <c r="V531" i="1" a="1"/>
  <c r="V531" i="1" s="1"/>
  <c r="V1125" i="1" a="1"/>
  <c r="V1125" i="1" s="1"/>
  <c r="V1301" i="1" a="1"/>
  <c r="V1301" i="1" s="1"/>
  <c r="V1464" i="1" a="1"/>
  <c r="V1464" i="1" s="1"/>
  <c r="V983" i="1" a="1"/>
  <c r="V983" i="1" s="1"/>
  <c r="V1193" i="1" a="1"/>
  <c r="V1193" i="1" s="1"/>
  <c r="V1324" i="1" a="1"/>
  <c r="V1324" i="1" s="1"/>
  <c r="V1457" i="1" a="1"/>
  <c r="V1457" i="1" s="1"/>
  <c r="V1807" i="1" a="1"/>
  <c r="V1807" i="1" s="1"/>
  <c r="V1698" i="1" a="1"/>
  <c r="V1698" i="1" s="1"/>
  <c r="V1619" i="1" a="1"/>
  <c r="V1619" i="1" s="1"/>
  <c r="V1549" i="1" a="1"/>
  <c r="V1549" i="1" s="1"/>
  <c r="V1325" i="1" a="1"/>
  <c r="V1325" i="1" s="1"/>
  <c r="V176" i="1" a="1"/>
  <c r="V176" i="1" s="1"/>
  <c r="V96" i="1" a="1"/>
  <c r="V96" i="1" s="1"/>
  <c r="V24" i="1" a="1"/>
  <c r="V24" i="1" s="1"/>
  <c r="V1852" i="1" a="1"/>
  <c r="V1852" i="1" s="1"/>
  <c r="V1783" i="1" a="1"/>
  <c r="V1783" i="1" s="1"/>
  <c r="V1720" i="1" a="1"/>
  <c r="V1720" i="1" s="1"/>
  <c r="V1657" i="1" a="1"/>
  <c r="V1657" i="1" s="1"/>
  <c r="V1594" i="1" a="1"/>
  <c r="V1594" i="1" s="1"/>
  <c r="V1533" i="1" a="1"/>
  <c r="V1533" i="1" s="1"/>
  <c r="V1194" i="1" a="1"/>
  <c r="V1194" i="1" s="1"/>
  <c r="V239" i="1" a="1"/>
  <c r="V239" i="1" s="1"/>
  <c r="V119" i="1" a="1"/>
  <c r="V119" i="1" s="1"/>
  <c r="V1898" i="1" a="1"/>
  <c r="V1898" i="1" s="1"/>
  <c r="V1835" i="1" a="1"/>
  <c r="V1835" i="1" s="1"/>
  <c r="V1751" i="1" a="1"/>
  <c r="V1751" i="1" s="1"/>
  <c r="V1688" i="1" a="1"/>
  <c r="V1688" i="1" s="1"/>
  <c r="V1625" i="1" a="1"/>
  <c r="V1625" i="1" s="1"/>
  <c r="V1562" i="1" a="1"/>
  <c r="V1562" i="1" s="1"/>
  <c r="V1428" i="1" a="1"/>
  <c r="V1428" i="1" s="1"/>
  <c r="V702" i="1" a="1"/>
  <c r="V702" i="1" s="1"/>
  <c r="V111" i="1" a="1"/>
  <c r="V111" i="1" s="1"/>
  <c r="V254" i="1" a="1"/>
  <c r="V254" i="1" s="1"/>
  <c r="V190" i="1" a="1"/>
  <c r="V190" i="1" s="1"/>
  <c r="V126" i="1" a="1"/>
  <c r="V126" i="1" s="1"/>
  <c r="V62" i="1" a="1"/>
  <c r="V62" i="1" s="1"/>
  <c r="V4" i="1" a="1"/>
  <c r="V4" i="1" s="1"/>
  <c r="V1842" i="1" a="1"/>
  <c r="V1842" i="1" s="1"/>
  <c r="V1773" i="1" a="1"/>
  <c r="V1773" i="1" s="1"/>
  <c r="V1711" i="1" a="1"/>
  <c r="V1711" i="1" s="1"/>
  <c r="V1647" i="1" a="1"/>
  <c r="V1647" i="1" s="1"/>
  <c r="V1585" i="1" a="1"/>
  <c r="V1585" i="1" s="1"/>
  <c r="V1514" i="1" a="1"/>
  <c r="V1514" i="1" s="1"/>
  <c r="V1119" i="1" a="1"/>
  <c r="V1119" i="1" s="1"/>
  <c r="V141" i="1" a="1"/>
  <c r="V141" i="1" s="1"/>
  <c r="V77" i="1" a="1"/>
  <c r="V77" i="1" s="1"/>
  <c r="V13" i="1" a="1"/>
  <c r="V13" i="1" s="1"/>
  <c r="V1849" i="1" a="1"/>
  <c r="V1849" i="1" s="1"/>
  <c r="V1788" i="1" a="1"/>
  <c r="V1788" i="1" s="1"/>
  <c r="V1725" i="1" a="1"/>
  <c r="V1725" i="1" s="1"/>
  <c r="V1662" i="1" a="1"/>
  <c r="V1662" i="1" s="1"/>
  <c r="V1599" i="1" a="1"/>
  <c r="V1599" i="1" s="1"/>
  <c r="V1538" i="1" a="1"/>
  <c r="V1538" i="1" s="1"/>
  <c r="V1295" i="1" a="1"/>
  <c r="V1295" i="1" s="1"/>
  <c r="V172" i="1" a="1"/>
  <c r="V172" i="1" s="1"/>
  <c r="V108" i="1" a="1"/>
  <c r="V108" i="1" s="1"/>
  <c r="V44" i="1" a="1"/>
  <c r="V44" i="1" s="1"/>
  <c r="V1880" i="1" a="1"/>
  <c r="V1880" i="1" s="1"/>
  <c r="V1817" i="1" a="1"/>
  <c r="V1817" i="1" s="1"/>
  <c r="V1756" i="1" a="1"/>
  <c r="V1756" i="1" s="1"/>
  <c r="V1693" i="1" a="1"/>
  <c r="V1693" i="1" s="1"/>
  <c r="V1622" i="1" a="1"/>
  <c r="V1622" i="1" s="1"/>
  <c r="V1560" i="1" a="1"/>
  <c r="V1560" i="1" s="1"/>
  <c r="V1466" i="1" a="1"/>
  <c r="V1466" i="1" s="1"/>
  <c r="V855" i="1" a="1"/>
  <c r="V855" i="1" s="1"/>
  <c r="V1864" i="1" a="1"/>
  <c r="V1864" i="1" s="1"/>
  <c r="V1677" i="1" a="1"/>
  <c r="V1677" i="1" s="1"/>
  <c r="V1347" i="1" a="1"/>
  <c r="V1347" i="1" s="1"/>
  <c r="V1891" i="1" a="1"/>
  <c r="V1891" i="1" s="1"/>
  <c r="V1363" i="1" a="1"/>
  <c r="V1363" i="1" s="1"/>
  <c r="V992" i="1" a="1"/>
  <c r="V992" i="1" s="1"/>
  <c r="V1266" i="1" a="1"/>
  <c r="V1266" i="1" s="1"/>
  <c r="V558" i="1" a="1"/>
  <c r="V558" i="1" s="1"/>
  <c r="V1168" i="1" a="1"/>
  <c r="V1168" i="1" s="1"/>
  <c r="V1424" i="1" a="1"/>
  <c r="V1424" i="1" s="1"/>
  <c r="V1028" i="1" a="1"/>
  <c r="V1028" i="1" s="1"/>
  <c r="V1300" i="1" a="1"/>
  <c r="V1300" i="1" s="1"/>
  <c r="V664" i="1" a="1"/>
  <c r="V664" i="1" s="1"/>
  <c r="V1131" i="1" a="1"/>
  <c r="V1131" i="1" s="1"/>
  <c r="V1323" i="1" a="1"/>
  <c r="V1323" i="1" s="1"/>
  <c r="V1496" i="1" a="1"/>
  <c r="V1496" i="1" s="1"/>
  <c r="V1000" i="1" a="1"/>
  <c r="V1000" i="1" s="1"/>
  <c r="V1216" i="1" a="1"/>
  <c r="V1216" i="1" s="1"/>
  <c r="V1346" i="1" a="1"/>
  <c r="V1346" i="1" s="1"/>
  <c r="V1481" i="1" a="1"/>
  <c r="V1481" i="1" s="1"/>
  <c r="V1784" i="1" a="1"/>
  <c r="V1784" i="1" s="1"/>
  <c r="V1690" i="1" a="1"/>
  <c r="V1690" i="1" s="1"/>
  <c r="V1611" i="1" a="1"/>
  <c r="V1611" i="1" s="1"/>
  <c r="V1542" i="1" a="1"/>
  <c r="V1542" i="1" s="1"/>
  <c r="V1202" i="1" a="1"/>
  <c r="V1202" i="1" s="1"/>
  <c r="V168" i="1" a="1"/>
  <c r="V168" i="1" s="1"/>
  <c r="V88" i="1" a="1"/>
  <c r="V88" i="1" s="1"/>
  <c r="V16" i="1" a="1"/>
  <c r="V16" i="1" s="1"/>
  <c r="V1844" i="1" a="1"/>
  <c r="V1844" i="1" s="1"/>
  <c r="V1775" i="1" a="1"/>
  <c r="V1775" i="1" s="1"/>
  <c r="V1713" i="1" a="1"/>
  <c r="V1713" i="1" s="1"/>
  <c r="V1649" i="1" a="1"/>
  <c r="V1649" i="1" s="1"/>
  <c r="V1587" i="1" a="1"/>
  <c r="V1587" i="1" s="1"/>
  <c r="V1525" i="1" a="1"/>
  <c r="V1525" i="1" s="1"/>
  <c r="V1133" i="1" a="1"/>
  <c r="V1133" i="1" s="1"/>
  <c r="V231" i="1" a="1"/>
  <c r="V231" i="1" s="1"/>
  <c r="V103" i="1" a="1"/>
  <c r="V103" i="1" s="1"/>
  <c r="V1890" i="1" a="1"/>
  <c r="V1890" i="1" s="1"/>
  <c r="V1827" i="1" a="1"/>
  <c r="V1827" i="1" s="1"/>
  <c r="V1743" i="1" a="1"/>
  <c r="V1743" i="1" s="1"/>
  <c r="V1680" i="1" a="1"/>
  <c r="V1680" i="1" s="1"/>
  <c r="V1617" i="1" a="1"/>
  <c r="V1617" i="1" s="1"/>
  <c r="V1555" i="1" a="1"/>
  <c r="V1555" i="1" s="1"/>
  <c r="V1368" i="1" a="1"/>
  <c r="V1368" i="1" s="1"/>
  <c r="V223" i="1" a="1"/>
  <c r="V223" i="1" s="1"/>
  <c r="V95" i="1" a="1"/>
  <c r="V95" i="1" s="1"/>
  <c r="V246" i="1" a="1"/>
  <c r="V246" i="1" s="1"/>
  <c r="V182" i="1" a="1"/>
  <c r="V182" i="1" s="1"/>
  <c r="V118" i="1" a="1"/>
  <c r="V118" i="1" s="1"/>
  <c r="V54" i="1" a="1"/>
  <c r="V54" i="1" s="1"/>
  <c r="V1897" i="1" a="1"/>
  <c r="V1897" i="1" s="1"/>
  <c r="V1834" i="1" a="1"/>
  <c r="V1834" i="1" s="1"/>
  <c r="V1765" i="1" a="1"/>
  <c r="V1765" i="1" s="1"/>
  <c r="V1703" i="1" a="1"/>
  <c r="V1703" i="1" s="1"/>
  <c r="V1639" i="1" a="1"/>
  <c r="V1639" i="1" s="1"/>
  <c r="V1577" i="1" a="1"/>
  <c r="V1577" i="1" s="1"/>
  <c r="V1502" i="1" a="1"/>
  <c r="V1502" i="1" s="1"/>
  <c r="V1049" i="1" a="1"/>
  <c r="V1049" i="1" s="1"/>
  <c r="V133" i="1" a="1"/>
  <c r="V133" i="1" s="1"/>
  <c r="V69" i="1" a="1"/>
  <c r="V69" i="1" s="1"/>
  <c r="V5" i="1" a="1"/>
  <c r="V5" i="1" s="1"/>
  <c r="V1841" i="1" a="1"/>
  <c r="V1841" i="1" s="1"/>
  <c r="V1780" i="1" a="1"/>
  <c r="V1780" i="1" s="1"/>
  <c r="V1717" i="1" a="1"/>
  <c r="V1717" i="1" s="1"/>
  <c r="V1654" i="1" a="1"/>
  <c r="V1654" i="1" s="1"/>
  <c r="V1591" i="1" a="1"/>
  <c r="V1591" i="1" s="1"/>
  <c r="V1530" i="1" a="1"/>
  <c r="V1530" i="1" s="1"/>
  <c r="V1233" i="1" a="1"/>
  <c r="V1233" i="1" s="1"/>
  <c r="V164" i="1" a="1"/>
  <c r="V164" i="1" s="1"/>
  <c r="V100" i="1" a="1"/>
  <c r="V100" i="1" s="1"/>
  <c r="V36" i="1" a="1"/>
  <c r="V36" i="1" s="1"/>
  <c r="V1872" i="1" a="1"/>
  <c r="V1872" i="1" s="1"/>
  <c r="V1810" i="1" a="1"/>
  <c r="V1810" i="1" s="1"/>
  <c r="V1748" i="1" a="1"/>
  <c r="V1748" i="1" s="1"/>
  <c r="V1685" i="1" a="1"/>
  <c r="V1685" i="1" s="1"/>
  <c r="V1614" i="1" a="1"/>
  <c r="V1614" i="1" s="1"/>
  <c r="V1552" i="1" a="1"/>
  <c r="V1552" i="1" s="1"/>
  <c r="V1405" i="1" a="1"/>
  <c r="V1405" i="1" s="1"/>
  <c r="V610" i="1" a="1"/>
  <c r="V610" i="1" s="1"/>
  <c r="V1569" i="1" a="1"/>
  <c r="V1569" i="1" s="1"/>
  <c r="V1482" i="1" a="1"/>
  <c r="V1482" i="1" s="1"/>
  <c r="V914" i="1" a="1"/>
  <c r="V914" i="1" s="1"/>
  <c r="V125" i="1" a="1"/>
  <c r="V125" i="1" s="1"/>
  <c r="V61" i="1" a="1"/>
  <c r="V61" i="1" s="1"/>
  <c r="V1904" i="1" a="1"/>
  <c r="V1904" i="1" s="1"/>
  <c r="V1833" i="1" a="1"/>
  <c r="V1833" i="1" s="1"/>
  <c r="V1772" i="1" a="1"/>
  <c r="V1772" i="1" s="1"/>
  <c r="V1710" i="1" a="1"/>
  <c r="V1710" i="1" s="1"/>
  <c r="V1646" i="1" a="1"/>
  <c r="V1646" i="1" s="1"/>
  <c r="V1584" i="1" a="1"/>
  <c r="V1584" i="1" s="1"/>
  <c r="V1522" i="1" a="1"/>
  <c r="V1522" i="1" s="1"/>
  <c r="V1172" i="1" a="1"/>
  <c r="V1172" i="1" s="1"/>
  <c r="V156" i="1" a="1"/>
  <c r="V156" i="1" s="1"/>
  <c r="V28" i="1" a="1"/>
  <c r="V28" i="1" s="1"/>
  <c r="V1740" i="1" a="1"/>
  <c r="V1740" i="1" s="1"/>
  <c r="V1545" i="1" a="1"/>
  <c r="V1545" i="1" s="1"/>
  <c r="V984" i="1" a="1"/>
  <c r="V984" i="1" s="1"/>
  <c r="V1451" i="1" a="1"/>
  <c r="V1451" i="1" s="1"/>
  <c r="V1113" i="1" a="1"/>
  <c r="V1113" i="1" s="1"/>
  <c r="V1392" i="1" a="1"/>
  <c r="V1392" i="1" s="1"/>
  <c r="V1044" i="1" a="1"/>
  <c r="V1044" i="1" s="1"/>
  <c r="V1298" i="1" a="1"/>
  <c r="V1298" i="1" s="1"/>
  <c r="V716" i="1" a="1"/>
  <c r="V716" i="1" s="1"/>
  <c r="V1198" i="1" a="1"/>
  <c r="V1198" i="1" s="1"/>
  <c r="V1454" i="1" a="1"/>
  <c r="V1454" i="1" s="1"/>
  <c r="V1062" i="1" a="1"/>
  <c r="V1062" i="1" s="1"/>
  <c r="V1329" i="1" a="1"/>
  <c r="V1329" i="1" s="1"/>
  <c r="V786" i="1" a="1"/>
  <c r="V786" i="1" s="1"/>
  <c r="V1170" i="1" a="1"/>
  <c r="V1170" i="1" s="1"/>
  <c r="V1330" i="1" a="1"/>
  <c r="V1330" i="1" s="1"/>
  <c r="V438" i="1" a="1"/>
  <c r="V438" i="1" s="1"/>
  <c r="V1056" i="1" a="1"/>
  <c r="V1056" i="1" s="1"/>
  <c r="V1224" i="1" a="1"/>
  <c r="V1224" i="1" s="1"/>
  <c r="V1354" i="1" a="1"/>
  <c r="V1354" i="1" s="1"/>
  <c r="V1900" i="1" a="1"/>
  <c r="V1900" i="1" s="1"/>
  <c r="V1776" i="1" a="1"/>
  <c r="V1776" i="1" s="1"/>
  <c r="V1674" i="1" a="1"/>
  <c r="V1674" i="1" s="1"/>
  <c r="V1603" i="1" a="1"/>
  <c r="V1603" i="1" s="1"/>
  <c r="V1526" i="1" a="1"/>
  <c r="V1526" i="1" s="1"/>
  <c r="V1140" i="1" a="1"/>
  <c r="V1140" i="1" s="1"/>
  <c r="V160" i="1" a="1"/>
  <c r="V160" i="1" s="1"/>
  <c r="V80" i="1" a="1"/>
  <c r="V80" i="1" s="1"/>
  <c r="V8" i="1" a="1"/>
  <c r="V8" i="1" s="1"/>
  <c r="V1836" i="1" a="1"/>
  <c r="V1836" i="1" s="1"/>
  <c r="V1767" i="1" a="1"/>
  <c r="V1767" i="1" s="1"/>
  <c r="V1705" i="1" a="1"/>
  <c r="V1705" i="1" s="1"/>
  <c r="V1641" i="1" a="1"/>
  <c r="V1641" i="1" s="1"/>
  <c r="V1579" i="1" a="1"/>
  <c r="V1579" i="1" s="1"/>
  <c r="V1516" i="1" a="1"/>
  <c r="V1516" i="1" s="1"/>
  <c r="V1066" i="1" a="1"/>
  <c r="V1066" i="1" s="1"/>
  <c r="V215" i="1" a="1"/>
  <c r="V215" i="1" s="1"/>
  <c r="V87" i="1" a="1"/>
  <c r="V87" i="1" s="1"/>
  <c r="V1883" i="1" a="1"/>
  <c r="V1883" i="1" s="1"/>
  <c r="V1819" i="1" a="1"/>
  <c r="V1819" i="1" s="1"/>
  <c r="V1735" i="1" a="1"/>
  <c r="V1735" i="1" s="1"/>
  <c r="V1672" i="1" a="1"/>
  <c r="V1672" i="1" s="1"/>
  <c r="V1609" i="1" a="1"/>
  <c r="V1609" i="1" s="1"/>
  <c r="V1540" i="1" a="1"/>
  <c r="V1540" i="1" s="1"/>
  <c r="V1310" i="1" a="1"/>
  <c r="V1310" i="1" s="1"/>
  <c r="V207" i="1" a="1"/>
  <c r="V207" i="1" s="1"/>
  <c r="V79" i="1" a="1"/>
  <c r="V79" i="1" s="1"/>
  <c r="V238" i="1" a="1"/>
  <c r="V238" i="1" s="1"/>
  <c r="V174" i="1" a="1"/>
  <c r="V174" i="1" s="1"/>
  <c r="V110" i="1" a="1"/>
  <c r="V110" i="1" s="1"/>
  <c r="V46" i="1" a="1"/>
  <c r="V46" i="1" s="1"/>
  <c r="V1889" i="1" a="1"/>
  <c r="V1889" i="1" s="1"/>
  <c r="V1826" i="1" a="1"/>
  <c r="V1826" i="1" s="1"/>
  <c r="V1758" i="1" a="1"/>
  <c r="V1758" i="1" s="1"/>
  <c r="V1695" i="1" a="1"/>
  <c r="V1695" i="1" s="1"/>
  <c r="V1631" i="1" a="1"/>
  <c r="V1631" i="1" s="1"/>
  <c r="V891" i="1" a="1"/>
  <c r="V891" i="1" s="1"/>
  <c r="V1195" i="1" a="1"/>
  <c r="V1195" i="1" s="1"/>
  <c r="V1491" i="1" a="1"/>
  <c r="V1491" i="1" s="1"/>
  <c r="V1142" i="1" a="1"/>
  <c r="V1142" i="1" s="1"/>
  <c r="V1438" i="1" a="1"/>
  <c r="V1438" i="1" s="1"/>
  <c r="V1078" i="1" a="1"/>
  <c r="V1078" i="1" s="1"/>
  <c r="V1327" i="1" a="1"/>
  <c r="V1327" i="1" s="1"/>
  <c r="V839" i="1" a="1"/>
  <c r="V839" i="1" s="1"/>
  <c r="V1229" i="1" a="1"/>
  <c r="V1229" i="1" s="1"/>
  <c r="V1486" i="1" a="1"/>
  <c r="V1486" i="1" s="1"/>
  <c r="V1099" i="1" a="1"/>
  <c r="V1099" i="1" s="1"/>
  <c r="V1359" i="1" a="1"/>
  <c r="V1359" i="1" s="1"/>
  <c r="V906" i="1" a="1"/>
  <c r="V906" i="1" s="1"/>
  <c r="V1200" i="1" a="1"/>
  <c r="V1200" i="1" s="1"/>
  <c r="V1360" i="1" a="1"/>
  <c r="V1360" i="1" s="1"/>
  <c r="V532" i="1" a="1"/>
  <c r="V532" i="1" s="1"/>
  <c r="V1083" i="1" a="1"/>
  <c r="V1083" i="1" s="1"/>
  <c r="V1240" i="1" a="1"/>
  <c r="V1240" i="1" s="1"/>
  <c r="V1374" i="1" a="1"/>
  <c r="V1374" i="1" s="1"/>
  <c r="V1885" i="1" a="1"/>
  <c r="V1885" i="1" s="1"/>
  <c r="V1760" i="1" a="1"/>
  <c r="V1760" i="1" s="1"/>
  <c r="V1666" i="1" a="1"/>
  <c r="V1666" i="1" s="1"/>
  <c r="V1588" i="1" a="1"/>
  <c r="V1588" i="1" s="1"/>
  <c r="V1517" i="1" a="1"/>
  <c r="V1517" i="1" s="1"/>
  <c r="V1075" i="1" a="1"/>
  <c r="V1075" i="1" s="1"/>
  <c r="V144" i="1" a="1"/>
  <c r="V144" i="1" s="1"/>
  <c r="V72" i="1" a="1"/>
  <c r="V72" i="1" s="1"/>
  <c r="V1899" i="1" a="1"/>
  <c r="V1899" i="1" s="1"/>
  <c r="V1828" i="1" a="1"/>
  <c r="V1828" i="1" s="1"/>
  <c r="V1759" i="1" a="1"/>
  <c r="V1759" i="1" s="1"/>
  <c r="V1697" i="1" a="1"/>
  <c r="V1697" i="1" s="1"/>
  <c r="V1633" i="1" a="1"/>
  <c r="V1633" i="1" s="1"/>
  <c r="V1571" i="1" a="1"/>
  <c r="V1571" i="1" s="1"/>
  <c r="V1505" i="1" a="1"/>
  <c r="V1505" i="1" s="1"/>
  <c r="V962" i="1" a="1"/>
  <c r="V962" i="1" s="1"/>
  <c r="V199" i="1" a="1"/>
  <c r="V199" i="1" s="1"/>
  <c r="V71" i="1" a="1"/>
  <c r="V71" i="1" s="1"/>
  <c r="V1875" i="1" a="1"/>
  <c r="V1875" i="1" s="1"/>
  <c r="V1805" i="1" a="1"/>
  <c r="V1805" i="1" s="1"/>
  <c r="V1727" i="1" a="1"/>
  <c r="V1727" i="1" s="1"/>
  <c r="V1664" i="1" a="1"/>
  <c r="V1664" i="1" s="1"/>
  <c r="V1601" i="1" a="1"/>
  <c r="V1601" i="1" s="1"/>
  <c r="V1532" i="1" a="1"/>
  <c r="V1532" i="1" s="1"/>
  <c r="V1249" i="1" a="1"/>
  <c r="V1249" i="1" s="1"/>
  <c r="V191" i="1" a="1"/>
  <c r="V191" i="1" s="1"/>
  <c r="V63" i="1" a="1"/>
  <c r="V63" i="1" s="1"/>
  <c r="V230" i="1" a="1"/>
  <c r="V230" i="1" s="1"/>
  <c r="V166" i="1" a="1"/>
  <c r="V166" i="1" s="1"/>
  <c r="V102" i="1" a="1"/>
  <c r="V102" i="1" s="1"/>
  <c r="V38" i="1" a="1"/>
  <c r="V38" i="1" s="1"/>
  <c r="V1882" i="1" a="1"/>
  <c r="V1882" i="1" s="1"/>
  <c r="V1812" i="1" a="1"/>
  <c r="V1812" i="1" s="1"/>
  <c r="V1750" i="1" a="1"/>
  <c r="V1750" i="1" s="1"/>
  <c r="V1687" i="1" a="1"/>
  <c r="V1687" i="1" s="1"/>
  <c r="V1624" i="1" a="1"/>
  <c r="V1624" i="1" s="1"/>
  <c r="V1554" i="1" a="1"/>
  <c r="V1554" i="1" s="1"/>
  <c r="V1420" i="1" a="1"/>
  <c r="V1420" i="1" s="1"/>
  <c r="V181" i="1" a="1"/>
  <c r="V181" i="1" s="1"/>
  <c r="V117" i="1" a="1"/>
  <c r="V117" i="1" s="1"/>
  <c r="V53" i="1" a="1"/>
  <c r="V53" i="1" s="1"/>
  <c r="V1896" i="1" a="1"/>
  <c r="V1896" i="1" s="1"/>
  <c r="V1825" i="1" a="1"/>
  <c r="V1825" i="1" s="1"/>
  <c r="V1764" i="1" a="1"/>
  <c r="V1764" i="1" s="1"/>
  <c r="V1702" i="1" a="1"/>
  <c r="V1702" i="1" s="1"/>
  <c r="V1638" i="1" a="1"/>
  <c r="V1638" i="1" s="1"/>
  <c r="V1576" i="1" a="1"/>
  <c r="V1576" i="1" s="1"/>
  <c r="V1512" i="1" a="1"/>
  <c r="V1512" i="1" s="1"/>
  <c r="V1111" i="1" a="1"/>
  <c r="V1111" i="1" s="1"/>
  <c r="V148" i="1" a="1"/>
  <c r="V148" i="1" s="1"/>
  <c r="V84" i="1" a="1"/>
  <c r="V84" i="1" s="1"/>
  <c r="V20" i="1" a="1"/>
  <c r="V20" i="1" s="1"/>
  <c r="V1856" i="1" a="1"/>
  <c r="V1856" i="1" s="1"/>
  <c r="V1794" i="1" a="1"/>
  <c r="V1794" i="1" s="1"/>
  <c r="V1732" i="1" a="1"/>
  <c r="V1732" i="1" s="1"/>
  <c r="V1669" i="1" a="1"/>
  <c r="V1669" i="1" s="1"/>
  <c r="V1598" i="1" a="1"/>
  <c r="V1598" i="1" s="1"/>
  <c r="V1537" i="1" a="1"/>
  <c r="V1537" i="1" s="1"/>
  <c r="V1287" i="1" a="1"/>
  <c r="V1287" i="1" s="1"/>
  <c r="V1255" i="1" a="1"/>
  <c r="V1255" i="1" s="1"/>
  <c r="V1869" i="1" a="1"/>
  <c r="V1869" i="1" s="1"/>
  <c r="V1650" i="1" a="1"/>
  <c r="V1650" i="1" s="1"/>
  <c r="V1507" i="1" a="1"/>
  <c r="V1507" i="1" s="1"/>
  <c r="V501" i="1" a="1"/>
  <c r="V501" i="1" s="1"/>
  <c r="V1063" i="1" a="1"/>
  <c r="V1063" i="1" s="1"/>
  <c r="V806" i="1" a="1"/>
  <c r="V806" i="1" s="1"/>
  <c r="V305" i="1" a="1"/>
  <c r="V305" i="1" s="1"/>
  <c r="V1234" i="1" a="1"/>
  <c r="V1234" i="1" s="1"/>
  <c r="V367" i="1" a="1"/>
  <c r="V367" i="1" s="1"/>
  <c r="V1180" i="1" a="1"/>
  <c r="V1180" i="1" s="1"/>
  <c r="V1476" i="1" a="1"/>
  <c r="V1476" i="1" s="1"/>
  <c r="V1114" i="1" a="1"/>
  <c r="V1114" i="1" s="1"/>
  <c r="V1364" i="1" a="1"/>
  <c r="V1364" i="1" s="1"/>
  <c r="V954" i="1" a="1"/>
  <c r="V954" i="1" s="1"/>
  <c r="V1259" i="1" a="1"/>
  <c r="V1259" i="1" s="1"/>
  <c r="V312" i="1" a="1"/>
  <c r="V312" i="1" s="1"/>
  <c r="V1130" i="1" a="1"/>
  <c r="V1130" i="1" s="1"/>
  <c r="V1387" i="1" a="1"/>
  <c r="V1387" i="1" s="1"/>
  <c r="V1029" i="1" a="1"/>
  <c r="V1029" i="1" s="1"/>
  <c r="V1208" i="1" a="1"/>
  <c r="V1208" i="1" s="1"/>
  <c r="V1381" i="1" a="1"/>
  <c r="V1381" i="1" s="1"/>
  <c r="V665" i="1" a="1"/>
  <c r="V665" i="1" s="1"/>
  <c r="V1092" i="1" a="1"/>
  <c r="V1092" i="1" s="1"/>
  <c r="V1397" i="1" a="1"/>
  <c r="V1397" i="1" s="1"/>
  <c r="V1745" i="1" a="1"/>
  <c r="V1745" i="1" s="1"/>
  <c r="V1580" i="1" a="1"/>
  <c r="V1580" i="1" s="1"/>
  <c r="V64" i="1" a="1"/>
  <c r="V64" i="1" s="1"/>
  <c r="V649" i="1" a="1"/>
  <c r="V649" i="1" s="1"/>
  <c r="V1219" i="1" a="1"/>
  <c r="V1219" i="1" s="1"/>
  <c r="V374" i="1" a="1"/>
  <c r="V374" i="1" s="1"/>
  <c r="V1143" i="1" a="1"/>
  <c r="V1143" i="1" s="1"/>
  <c r="V1393" i="1" a="1"/>
  <c r="V1393" i="1" s="1"/>
  <c r="V1027" i="1" a="1"/>
  <c r="V1027" i="1" s="1"/>
  <c r="V1291" i="1" a="1"/>
  <c r="V1291" i="1" s="1"/>
  <c r="V595" i="1" a="1"/>
  <c r="V595" i="1" s="1"/>
  <c r="V1161" i="1" a="1"/>
  <c r="V1161" i="1" s="1"/>
  <c r="V1417" i="1" a="1"/>
  <c r="V1417" i="1" s="1"/>
  <c r="V1054" i="1" a="1"/>
  <c r="V1054" i="1" s="1"/>
  <c r="V1239" i="1" a="1"/>
  <c r="V1239" i="1" s="1"/>
  <c r="V1388" i="1" a="1"/>
  <c r="V1388" i="1" s="1"/>
  <c r="V755" i="1" a="1"/>
  <c r="V755" i="1" s="1"/>
  <c r="V1132" i="1" a="1"/>
  <c r="V1132" i="1" s="1"/>
  <c r="V1278" i="1" a="1"/>
  <c r="V1278" i="1" s="1"/>
  <c r="V1419" i="1" a="1"/>
  <c r="V1419" i="1" s="1"/>
  <c r="V1845" i="1" a="1"/>
  <c r="V1845" i="1" s="1"/>
  <c r="V1737" i="1" a="1"/>
  <c r="V1737" i="1" s="1"/>
  <c r="V1642" i="1" a="1"/>
  <c r="V1642" i="1" s="1"/>
  <c r="V1572" i="1" a="1"/>
  <c r="V1572" i="1" s="1"/>
  <c r="V1493" i="1" a="1"/>
  <c r="V1493" i="1" s="1"/>
  <c r="V762" i="1" a="1"/>
  <c r="V762" i="1" s="1"/>
  <c r="V128" i="1" a="1"/>
  <c r="V128" i="1" s="1"/>
  <c r="V56" i="1" a="1"/>
  <c r="V56" i="1" s="1"/>
  <c r="V1876" i="1" a="1"/>
  <c r="V1876" i="1" s="1"/>
  <c r="V1806" i="1" a="1"/>
  <c r="V1806" i="1" s="1"/>
  <c r="V1744" i="1" a="1"/>
  <c r="V1744" i="1" s="1"/>
  <c r="V1681" i="1" a="1"/>
  <c r="V1681" i="1" s="1"/>
  <c r="V1618" i="1" a="1"/>
  <c r="V1618" i="1" s="1"/>
  <c r="V1556" i="1" a="1"/>
  <c r="V1556" i="1" s="1"/>
  <c r="V1436" i="1" a="1"/>
  <c r="V1436" i="1" s="1"/>
  <c r="V167" i="1" a="1"/>
  <c r="V167" i="1" s="1"/>
  <c r="V39" i="1" a="1"/>
  <c r="V39" i="1" s="1"/>
  <c r="V1859" i="1" a="1"/>
  <c r="V1859" i="1" s="1"/>
  <c r="V1782" i="1" a="1"/>
  <c r="V1782" i="1" s="1"/>
  <c r="V1712" i="1" a="1"/>
  <c r="V1712" i="1" s="1"/>
  <c r="V1648" i="1" a="1"/>
  <c r="V1648" i="1" s="1"/>
  <c r="V1586" i="1" a="1"/>
  <c r="V1586" i="1" s="1"/>
  <c r="V1515" i="1" a="1"/>
  <c r="V1515" i="1" s="1"/>
  <c r="V1127" i="1" a="1"/>
  <c r="V1127" i="1" s="1"/>
  <c r="V159" i="1" a="1"/>
  <c r="V159" i="1" s="1"/>
  <c r="V31" i="1" a="1"/>
  <c r="V31" i="1" s="1"/>
  <c r="V214" i="1" a="1"/>
  <c r="V214" i="1" s="1"/>
  <c r="V150" i="1" a="1"/>
  <c r="V150" i="1" s="1"/>
  <c r="V86" i="1" a="1"/>
  <c r="V86" i="1" s="1"/>
  <c r="V22" i="1" a="1"/>
  <c r="V22" i="1" s="1"/>
  <c r="V1866" i="1" a="1"/>
  <c r="V1866" i="1" s="1"/>
  <c r="V1796" i="1" a="1"/>
  <c r="V1796" i="1" s="1"/>
  <c r="V1734" i="1" a="1"/>
  <c r="V1734" i="1" s="1"/>
  <c r="V1671" i="1" a="1"/>
  <c r="V1671" i="1" s="1"/>
  <c r="V1608" i="1" a="1"/>
  <c r="V1608" i="1" s="1"/>
  <c r="V1539" i="1" a="1"/>
  <c r="V1539" i="1" s="1"/>
  <c r="V1302" i="1" a="1"/>
  <c r="V1302" i="1" s="1"/>
  <c r="V165" i="1" a="1"/>
  <c r="V165" i="1" s="1"/>
  <c r="V101" i="1" a="1"/>
  <c r="V101" i="1" s="1"/>
  <c r="V37" i="1" a="1"/>
  <c r="V37" i="1" s="1"/>
  <c r="V1873" i="1" a="1"/>
  <c r="V1873" i="1" s="1"/>
  <c r="V1811" i="1" a="1"/>
  <c r="V1811" i="1" s="1"/>
  <c r="V1749" i="1" a="1"/>
  <c r="V1749" i="1" s="1"/>
  <c r="V1686" i="1" a="1"/>
  <c r="V1686" i="1" s="1"/>
  <c r="V1623" i="1" a="1"/>
  <c r="V1623" i="1" s="1"/>
  <c r="V1561" i="1" a="1"/>
  <c r="V1561" i="1" s="1"/>
  <c r="V1474" i="1" a="1"/>
  <c r="V1474" i="1" s="1"/>
  <c r="V885" i="1" a="1"/>
  <c r="V885" i="1" s="1"/>
  <c r="V132" i="1" a="1"/>
  <c r="V132" i="1" s="1"/>
  <c r="V68" i="1" a="1"/>
  <c r="V68" i="1" s="1"/>
  <c r="V1903" i="1" a="1"/>
  <c r="V1903" i="1" s="1"/>
  <c r="V1840" i="1" a="1"/>
  <c r="V1840" i="1" s="1"/>
  <c r="V1779" i="1" a="1"/>
  <c r="V1779" i="1" s="1"/>
  <c r="V1716" i="1" a="1"/>
  <c r="V1716" i="1" s="1"/>
  <c r="V1653" i="1" a="1"/>
  <c r="V1653" i="1" s="1"/>
  <c r="V1583" i="1" a="1"/>
  <c r="V1583" i="1" s="1"/>
  <c r="V1520" i="1" a="1"/>
  <c r="V1520" i="1" s="1"/>
  <c r="V1164" i="1" a="1"/>
  <c r="V1164" i="1" s="1"/>
  <c r="V1709" i="1" a="1"/>
  <c r="V1709" i="1" s="1"/>
  <c r="V60" i="1" a="1"/>
  <c r="V60" i="1" s="1"/>
  <c r="V1553" i="1" a="1"/>
  <c r="V1553" i="1" s="1"/>
  <c r="V1803" i="1" a="1"/>
  <c r="V1803" i="1" s="1"/>
  <c r="V157" i="1" a="1"/>
  <c r="V157" i="1" s="1"/>
  <c r="V1663" i="1" a="1"/>
  <c r="V1663" i="1" s="1"/>
  <c r="V14" i="1" a="1"/>
  <c r="V14" i="1" s="1"/>
  <c r="V15" i="1" a="1"/>
  <c r="V15" i="1" s="1"/>
  <c r="V1578" i="1" a="1"/>
  <c r="V1578" i="1" s="1"/>
  <c r="V1851" i="1" a="1"/>
  <c r="V1851" i="1" s="1"/>
  <c r="V1375" i="1" a="1"/>
  <c r="V1375" i="1" s="1"/>
  <c r="V1736" i="1" a="1"/>
  <c r="V1736" i="1" s="1"/>
  <c r="V1443" i="1" a="1"/>
  <c r="V1443" i="1" s="1"/>
  <c r="V787" i="1" a="1"/>
  <c r="V787" i="1" s="1"/>
  <c r="V1061" i="1" a="1"/>
  <c r="V1061" i="1" s="1"/>
  <c r="V120" i="1" a="1"/>
  <c r="V120" i="1" s="1"/>
  <c r="V1225" i="1" a="1"/>
  <c r="V1225" i="1" s="1"/>
  <c r="V1724" i="1" a="1"/>
  <c r="V1724" i="1" s="1"/>
  <c r="V76" i="1" a="1"/>
  <c r="V76" i="1" s="1"/>
  <c r="V1568" i="1" a="1"/>
  <c r="V1568" i="1" s="1"/>
  <c r="V1818" i="1" a="1"/>
  <c r="V1818" i="1" s="1"/>
  <c r="V173" i="1" a="1"/>
  <c r="V173" i="1" s="1"/>
  <c r="V1679" i="1" a="1"/>
  <c r="V1679" i="1" s="1"/>
  <c r="V30" i="1" a="1"/>
  <c r="V30" i="1" s="1"/>
  <c r="V47" i="1" a="1"/>
  <c r="V47" i="1" s="1"/>
  <c r="V1593" i="1" a="1"/>
  <c r="V1593" i="1" s="1"/>
  <c r="V1867" i="1" a="1"/>
  <c r="V1867" i="1" s="1"/>
  <c r="V1490" i="1" a="1"/>
  <c r="V1490" i="1" s="1"/>
  <c r="V1752" i="1" a="1"/>
  <c r="V1752" i="1" s="1"/>
  <c r="V1564" i="1" a="1"/>
  <c r="V1564" i="1" s="1"/>
  <c r="V1418" i="1" a="1"/>
  <c r="V1418" i="1" s="1"/>
  <c r="V1423" i="1" a="1"/>
  <c r="V1423" i="1" s="1"/>
  <c r="V654" i="1" a="1"/>
  <c r="V654" i="1" s="1"/>
  <c r="V1511" i="1" a="1"/>
  <c r="V1511" i="1" s="1"/>
  <c r="V1771" i="1" a="1"/>
  <c r="V1771" i="1" s="1"/>
  <c r="V124" i="1" a="1"/>
  <c r="V124" i="1" s="1"/>
  <c r="V1615" i="1" a="1"/>
  <c r="V1615" i="1" s="1"/>
  <c r="V1865" i="1" a="1"/>
  <c r="V1865" i="1" s="1"/>
  <c r="V1241" i="1" a="1"/>
  <c r="V1241" i="1" s="1"/>
  <c r="V1726" i="1" a="1"/>
  <c r="V1726" i="1" s="1"/>
  <c r="V78" i="1" a="1"/>
  <c r="V78" i="1" s="1"/>
  <c r="V143" i="1" a="1"/>
  <c r="V143" i="1" s="1"/>
  <c r="V1640" i="1" a="1"/>
  <c r="V1640" i="1" s="1"/>
  <c r="V23" i="1" a="1"/>
  <c r="V23" i="1" s="1"/>
  <c r="V1548" i="1" a="1"/>
  <c r="V1548" i="1" s="1"/>
  <c r="V1798" i="1" a="1"/>
  <c r="V1798" i="1" s="1"/>
  <c r="V1634" i="1" a="1"/>
  <c r="V1634" i="1" s="1"/>
  <c r="V1261" i="1" a="1"/>
  <c r="V1261" i="1" s="1"/>
  <c r="V1175" i="1" a="1"/>
  <c r="V1175" i="1" s="1"/>
  <c r="V382" i="1" a="1"/>
  <c r="V382" i="1" s="1"/>
  <c r="V1286" i="1" a="1"/>
  <c r="V1286" i="1" s="1"/>
  <c r="V1529" i="1" a="1"/>
  <c r="V1529" i="1" s="1"/>
  <c r="V1787" i="1" a="1"/>
  <c r="V1787" i="1" s="1"/>
  <c r="V140" i="1" a="1"/>
  <c r="V140" i="1" s="1"/>
  <c r="V1630" i="1" a="1"/>
  <c r="V1630" i="1" s="1"/>
  <c r="V1881" i="1" a="1"/>
  <c r="V1881" i="1" s="1"/>
  <c r="V1362" i="1" a="1"/>
  <c r="V1362" i="1" s="1"/>
  <c r="V1742" i="1" a="1"/>
  <c r="V1742" i="1" s="1"/>
  <c r="V94" i="1" a="1"/>
  <c r="V94" i="1" s="1"/>
  <c r="V175" i="1" a="1"/>
  <c r="V175" i="1" s="1"/>
  <c r="V1656" i="1" a="1"/>
  <c r="V1656" i="1" s="1"/>
  <c r="V55" i="1" a="1"/>
  <c r="V55" i="1" s="1"/>
  <c r="V1563" i="1" a="1"/>
  <c r="V1563" i="1" s="1"/>
  <c r="V1813" i="1" a="1"/>
  <c r="V1813" i="1" s="1"/>
  <c r="V1721" i="1" a="1"/>
  <c r="V1721" i="1" s="1"/>
  <c r="V1064" i="1" a="1"/>
  <c r="V1064" i="1" s="1"/>
  <c r="V650" i="1" a="1"/>
  <c r="V650" i="1" s="1"/>
  <c r="V717" i="1" a="1"/>
  <c r="V717" i="1" s="1"/>
  <c r="V1575" i="1" a="1"/>
  <c r="V1575" i="1" s="1"/>
  <c r="V1832" i="1" a="1"/>
  <c r="V1832" i="1" s="1"/>
  <c r="V641" i="1" a="1"/>
  <c r="V641" i="1" s="1"/>
  <c r="V1678" i="1" a="1"/>
  <c r="V1678" i="1" s="1"/>
  <c r="V29" i="1" a="1"/>
  <c r="V29" i="1" s="1"/>
  <c r="V1531" i="1" a="1"/>
  <c r="V1531" i="1" s="1"/>
  <c r="V1789" i="1" a="1"/>
  <c r="V1789" i="1" s="1"/>
  <c r="V142" i="1" a="1"/>
  <c r="V142" i="1" s="1"/>
  <c r="V1057" i="1" a="1"/>
  <c r="V1057" i="1" s="1"/>
  <c r="V1704" i="1" a="1"/>
  <c r="V1704" i="1" s="1"/>
  <c r="V151" i="1" a="1"/>
  <c r="V151" i="1" s="1"/>
  <c r="V1610" i="1" a="1"/>
  <c r="V1610" i="1" s="1"/>
  <c r="V1868" i="1" a="1"/>
  <c r="V1868" i="1" s="1"/>
  <c r="V1837" i="1" a="1"/>
  <c r="V1837" i="1" s="1"/>
  <c r="V1448" i="1" a="1"/>
  <c r="V1448" i="1" s="1"/>
  <c r="V1251" i="1" a="1"/>
  <c r="V1251" i="1" s="1"/>
  <c r="V1673" i="1" a="1"/>
  <c r="V1673" i="1" s="1"/>
  <c r="V1102" i="1" a="1"/>
  <c r="V1102" i="1" s="1"/>
  <c r="V1590" i="1" a="1"/>
  <c r="V1590" i="1" s="1"/>
  <c r="V1848" i="1" a="1"/>
  <c r="V1848" i="1" s="1"/>
  <c r="V1040" i="1" a="1"/>
  <c r="V1040" i="1" s="1"/>
  <c r="V1694" i="1" a="1"/>
  <c r="V1694" i="1" s="1"/>
  <c r="V45" i="1" a="1"/>
  <c r="V45" i="1" s="1"/>
  <c r="V1547" i="1" a="1"/>
  <c r="V1547" i="1" s="1"/>
  <c r="V1804" i="1" a="1"/>
  <c r="V1804" i="1" s="1"/>
  <c r="V158" i="1" a="1"/>
  <c r="V158" i="1" s="1"/>
  <c r="V1186" i="1" a="1"/>
  <c r="V1186" i="1" s="1"/>
  <c r="V1719" i="1" a="1"/>
  <c r="V1719" i="1" s="1"/>
  <c r="V183" i="1" a="1"/>
  <c r="V183" i="1" s="1"/>
  <c r="V1626" i="1" a="1"/>
  <c r="V1626" i="1" s="1"/>
  <c r="V40" i="1" a="1"/>
  <c r="V40" i="1" s="1"/>
  <c r="V1427" i="1" a="1"/>
  <c r="V1427" i="1" s="1"/>
  <c r="V1191" i="1" a="1"/>
  <c r="V1191" i="1" s="1"/>
  <c r="V801" i="1" a="1"/>
  <c r="V801" i="1" s="1"/>
  <c r="V298" i="1" a="1"/>
  <c r="V298" i="1" s="1"/>
  <c r="V985" i="1" a="1"/>
  <c r="V985" i="1" s="1"/>
  <c r="V1112" i="1" a="1"/>
  <c r="V1112" i="1" s="1"/>
  <c r="V1203" i="1" a="1"/>
  <c r="V1203" i="1" s="1"/>
  <c r="V1280" i="1" a="1"/>
  <c r="V1280" i="1" s="1"/>
  <c r="V1348" i="1" a="1"/>
  <c r="V1348" i="1" s="1"/>
  <c r="V1429" i="1" a="1"/>
  <c r="V1429" i="1" s="1"/>
  <c r="V1499" i="1" a="1"/>
  <c r="V1499" i="1" s="1"/>
  <c r="V679" i="1" a="1"/>
  <c r="V679" i="1" s="1"/>
  <c r="V969" i="1" a="1"/>
  <c r="V969" i="1" s="1"/>
  <c r="V1077" i="1" a="1"/>
  <c r="V1077" i="1" s="1"/>
  <c r="V1158" i="1" a="1"/>
  <c r="V1158" i="1" s="1"/>
  <c r="V1227" i="1" a="1"/>
  <c r="V1227" i="1" s="1"/>
  <c r="V1297" i="1" a="1"/>
  <c r="V1297" i="1" s="1"/>
  <c r="V1370" i="1" a="1"/>
  <c r="V1370" i="1" s="1"/>
  <c r="V1445" i="1" a="1"/>
  <c r="V1445" i="1" s="1"/>
  <c r="V500" i="1" a="1"/>
  <c r="V500" i="1" s="1"/>
  <c r="V802" i="1" a="1"/>
  <c r="V802" i="1" s="1"/>
  <c r="V1013" i="1" a="1"/>
  <c r="V1013" i="1" s="1"/>
  <c r="V1088" i="1" a="1"/>
  <c r="V1088" i="1" s="1"/>
  <c r="V1151" i="1" a="1"/>
  <c r="V1151" i="1" s="1"/>
  <c r="V1213" i="1" a="1"/>
  <c r="V1213" i="1" s="1"/>
  <c r="V1274" i="1" a="1"/>
  <c r="V1274" i="1" s="1"/>
  <c r="V1335" i="1" a="1"/>
  <c r="V1335" i="1" s="1"/>
  <c r="V1400" i="1" a="1"/>
  <c r="V1400" i="1" s="1"/>
  <c r="V1461" i="1" a="1"/>
  <c r="V1461" i="1" s="1"/>
  <c r="V594" i="1" a="1"/>
  <c r="V594" i="1" s="1"/>
  <c r="V869" i="1" a="1"/>
  <c r="V869" i="1" s="1"/>
  <c r="V1036" i="1" a="1"/>
  <c r="V1036" i="1" s="1"/>
  <c r="V1107" i="1" a="1"/>
  <c r="V1107" i="1" s="1"/>
  <c r="V1176" i="1" a="1"/>
  <c r="V1176" i="1" s="1"/>
  <c r="V1237" i="1" a="1"/>
  <c r="V1237" i="1" s="1"/>
  <c r="V1299" i="1" a="1"/>
  <c r="V1299" i="1" s="1"/>
  <c r="V1365" i="1" a="1"/>
  <c r="V1365" i="1" s="1"/>
  <c r="V1432" i="1" a="1"/>
  <c r="V1432" i="1" s="1"/>
  <c r="V1494" i="1" a="1"/>
  <c r="V1494" i="1" s="1"/>
  <c r="V627" i="1" a="1"/>
  <c r="V627" i="1" s="1"/>
  <c r="V870" i="1" a="1"/>
  <c r="V870" i="1" s="1"/>
  <c r="V1037" i="1" a="1"/>
  <c r="V1037" i="1" s="1"/>
  <c r="V1108" i="1" a="1"/>
  <c r="V1108" i="1" s="1"/>
  <c r="V1169" i="1" a="1"/>
  <c r="V1169" i="1" s="1"/>
  <c r="V1238" i="1" a="1"/>
  <c r="V1238" i="1" s="1"/>
  <c r="V1307" i="1" a="1"/>
  <c r="V1307" i="1" s="1"/>
  <c r="V1366" i="1" a="1"/>
  <c r="V1366" i="1" s="1"/>
  <c r="V1425" i="1" a="1"/>
  <c r="V1425" i="1" s="1"/>
  <c r="V1487" i="1" a="1"/>
  <c r="V1487" i="1" s="1"/>
  <c r="V694" i="1" a="1"/>
  <c r="V694" i="1" s="1"/>
  <c r="V938" i="1" a="1"/>
  <c r="V938" i="1" s="1"/>
  <c r="V1073" i="1" a="1"/>
  <c r="V1073" i="1" s="1"/>
  <c r="V1146" i="1" a="1"/>
  <c r="V1146" i="1" s="1"/>
  <c r="V1215" i="1" a="1"/>
  <c r="V1215" i="1" s="1"/>
  <c r="V1277" i="1" a="1"/>
  <c r="V1277" i="1" s="1"/>
  <c r="V1338" i="1" a="1"/>
  <c r="V1338" i="1" s="1"/>
  <c r="V1396" i="1" a="1"/>
  <c r="V1396" i="1" s="1"/>
  <c r="V1472" i="1" a="1"/>
  <c r="V1472" i="1" s="1"/>
  <c r="V569" i="1" a="1"/>
  <c r="V569" i="1" s="1"/>
  <c r="V817" i="1" a="1"/>
  <c r="V817" i="1" s="1"/>
  <c r="V1021" i="1" a="1"/>
  <c r="V1021" i="1" s="1"/>
  <c r="V1101" i="1" a="1"/>
  <c r="V1101" i="1" s="1"/>
  <c r="V1171" i="1" a="1"/>
  <c r="V1171" i="1" s="1"/>
  <c r="V1232" i="1" a="1"/>
  <c r="V1232" i="1" s="1"/>
  <c r="V1294" i="1" a="1"/>
  <c r="V1294" i="1" s="1"/>
  <c r="V1361" i="1" a="1"/>
  <c r="V1361" i="1" s="1"/>
  <c r="V1435" i="1" a="1"/>
  <c r="V1435" i="1" s="1"/>
  <c r="V1892" i="1" a="1"/>
  <c r="V1892" i="1" s="1"/>
  <c r="V1829" i="1" a="1"/>
  <c r="V1829" i="1" s="1"/>
  <c r="V1768" i="1" a="1"/>
  <c r="V1768" i="1" s="1"/>
  <c r="V1134" i="1" a="1"/>
  <c r="V1134" i="1" s="1"/>
  <c r="V1218" i="1" a="1"/>
  <c r="V1218" i="1" s="1"/>
  <c r="V1288" i="1" a="1"/>
  <c r="V1288" i="1" s="1"/>
  <c r="V1369" i="1" a="1"/>
  <c r="V1369" i="1" s="1"/>
  <c r="V1437" i="1" a="1"/>
  <c r="V1437" i="1" s="1"/>
  <c r="V1513" i="1" a="1"/>
  <c r="V1513" i="1" s="1"/>
  <c r="V709" i="1" a="1"/>
  <c r="V709" i="1" s="1"/>
  <c r="V991" i="1" a="1"/>
  <c r="V991" i="1" s="1"/>
  <c r="V1096" i="1" a="1"/>
  <c r="V1096" i="1" s="1"/>
  <c r="V1166" i="1" a="1"/>
  <c r="V1166" i="1" s="1"/>
  <c r="V1235" i="1" a="1"/>
  <c r="V1235" i="1" s="1"/>
  <c r="V1304" i="1" a="1"/>
  <c r="V1304" i="1" s="1"/>
  <c r="V1377" i="1" a="1"/>
  <c r="V1377" i="1" s="1"/>
  <c r="V1452" i="1" a="1"/>
  <c r="V1452" i="1" s="1"/>
  <c r="V550" i="1" a="1"/>
  <c r="V550" i="1" s="1"/>
  <c r="V832" i="1" a="1"/>
  <c r="V832" i="1" s="1"/>
  <c r="V1024" i="1" a="1"/>
  <c r="V1024" i="1" s="1"/>
  <c r="V1097" i="1" a="1"/>
  <c r="V1097" i="1" s="1"/>
  <c r="V1159" i="1" a="1"/>
  <c r="V1159" i="1" s="1"/>
  <c r="V1220" i="1" a="1"/>
  <c r="V1220" i="1" s="1"/>
  <c r="V1282" i="1" a="1"/>
  <c r="V1282" i="1" s="1"/>
  <c r="V1350" i="1" a="1"/>
  <c r="V1350" i="1" s="1"/>
  <c r="V1407" i="1" a="1"/>
  <c r="V1407" i="1" s="1"/>
  <c r="V1469" i="1" a="1"/>
  <c r="V1469" i="1" s="1"/>
  <c r="V626" i="1" a="1"/>
  <c r="V626" i="1" s="1"/>
  <c r="V899" i="1" a="1"/>
  <c r="V899" i="1" s="1"/>
  <c r="V1045" i="1" a="1"/>
  <c r="V1045" i="1" s="1"/>
  <c r="V1115" i="1" a="1"/>
  <c r="V1115" i="1" s="1"/>
  <c r="V1182" i="1" a="1"/>
  <c r="V1182" i="1" s="1"/>
  <c r="V1245" i="1" a="1"/>
  <c r="V1245" i="1" s="1"/>
  <c r="V1306" i="1" a="1"/>
  <c r="V1306" i="1" s="1"/>
  <c r="V1379" i="1" a="1"/>
  <c r="V1379" i="1" s="1"/>
  <c r="V1440" i="1" a="1"/>
  <c r="V1440" i="1" s="1"/>
  <c r="V1501" i="1" a="1"/>
  <c r="V1501" i="1" s="1"/>
  <c r="V658" i="1" a="1"/>
  <c r="V658" i="1" s="1"/>
  <c r="V900" i="1" a="1"/>
  <c r="V900" i="1" s="1"/>
  <c r="V1046" i="1" a="1"/>
  <c r="V1046" i="1" s="1"/>
  <c r="V1116" i="1" a="1"/>
  <c r="V1116" i="1" s="1"/>
  <c r="V1177" i="1" a="1"/>
  <c r="V1177" i="1" s="1"/>
  <c r="V1246" i="1" a="1"/>
  <c r="V1246" i="1" s="1"/>
  <c r="V1315" i="1" a="1"/>
  <c r="V1315" i="1" s="1"/>
  <c r="V1372" i="1" a="1"/>
  <c r="V1372" i="1" s="1"/>
  <c r="V1433" i="1" a="1"/>
  <c r="V1433" i="1" s="1"/>
  <c r="V344" i="1" a="1"/>
  <c r="V344" i="1" s="1"/>
  <c r="V723" i="1" a="1"/>
  <c r="V723" i="1" s="1"/>
  <c r="V977" i="1" a="1"/>
  <c r="V977" i="1" s="1"/>
  <c r="V1082" i="1" a="1"/>
  <c r="V1082" i="1" s="1"/>
  <c r="V1154" i="1" a="1"/>
  <c r="V1154" i="1" s="1"/>
  <c r="V1223" i="1" a="1"/>
  <c r="V1223" i="1" s="1"/>
  <c r="V1285" i="1" a="1"/>
  <c r="V1285" i="1" s="1"/>
  <c r="V1345" i="1" a="1"/>
  <c r="V1345" i="1" s="1"/>
  <c r="V1403" i="1" a="1"/>
  <c r="V1403" i="1" s="1"/>
  <c r="V1480" i="1" a="1"/>
  <c r="V1480" i="1" s="1"/>
  <c r="V603" i="1" a="1"/>
  <c r="V603" i="1" s="1"/>
  <c r="V848" i="1" a="1"/>
  <c r="V848" i="1" s="1"/>
  <c r="V1030" i="1" a="1"/>
  <c r="V1030" i="1" s="1"/>
  <c r="V1118" i="1" a="1"/>
  <c r="V1118" i="1" s="1"/>
  <c r="V1178" i="1" a="1"/>
  <c r="V1178" i="1" s="1"/>
  <c r="V1032" i="1" a="1"/>
  <c r="V1032" i="1" s="1"/>
  <c r="V1149" i="1" a="1"/>
  <c r="V1149" i="1" s="1"/>
  <c r="V1226" i="1" a="1"/>
  <c r="V1226" i="1" s="1"/>
  <c r="V1296" i="1" a="1"/>
  <c r="V1296" i="1" s="1"/>
  <c r="V1376" i="1" a="1"/>
  <c r="V1376" i="1" s="1"/>
  <c r="V1444" i="1" a="1"/>
  <c r="V1444" i="1" s="1"/>
  <c r="V1521" i="1" a="1"/>
  <c r="V1521" i="1" s="1"/>
  <c r="V738" i="1" a="1"/>
  <c r="V738" i="1" s="1"/>
  <c r="V1023" i="1" a="1"/>
  <c r="V1023" i="1" s="1"/>
  <c r="V1105" i="1" a="1"/>
  <c r="V1105" i="1" s="1"/>
  <c r="V1174" i="1" a="1"/>
  <c r="V1174" i="1" s="1"/>
  <c r="V1243" i="1" a="1"/>
  <c r="V1243" i="1" s="1"/>
  <c r="V1312" i="1" a="1"/>
  <c r="V1312" i="1" s="1"/>
  <c r="V1384" i="1" a="1"/>
  <c r="V1384" i="1" s="1"/>
  <c r="V1460" i="1" a="1"/>
  <c r="V1460" i="1" s="1"/>
  <c r="V619" i="1" a="1"/>
  <c r="V619" i="1" s="1"/>
  <c r="V863" i="1" a="1"/>
  <c r="V863" i="1" s="1"/>
  <c r="V1035" i="1" a="1"/>
  <c r="V1035" i="1" s="1"/>
  <c r="V1106" i="1" a="1"/>
  <c r="V1106" i="1" s="1"/>
  <c r="V1167" i="1" a="1"/>
  <c r="V1167" i="1" s="1"/>
  <c r="V1228" i="1" a="1"/>
  <c r="V1228" i="1" s="1"/>
  <c r="V1290" i="1" a="1"/>
  <c r="V1290" i="1" s="1"/>
  <c r="V1357" i="1" a="1"/>
  <c r="V1357" i="1" s="1"/>
  <c r="V1415" i="1" a="1"/>
  <c r="V1415" i="1" s="1"/>
  <c r="V1477" i="1" a="1"/>
  <c r="V1477" i="1" s="1"/>
  <c r="V657" i="1" a="1"/>
  <c r="V657" i="1" s="1"/>
  <c r="V930" i="1" a="1"/>
  <c r="V930" i="1" s="1"/>
  <c r="V1052" i="1" a="1"/>
  <c r="V1052" i="1" s="1"/>
  <c r="V1123" i="1" a="1"/>
  <c r="V1123" i="1" s="1"/>
  <c r="V1190" i="1" a="1"/>
  <c r="V1190" i="1" s="1"/>
  <c r="V1253" i="1" a="1"/>
  <c r="V1253" i="1" s="1"/>
  <c r="V1314" i="1" a="1"/>
  <c r="V1314" i="1" s="1"/>
  <c r="V1386" i="1" a="1"/>
  <c r="V1386" i="1" s="1"/>
  <c r="V1447" i="1" a="1"/>
  <c r="V1447" i="1" s="1"/>
  <c r="V1508" i="1" a="1"/>
  <c r="V1508" i="1" s="1"/>
  <c r="V687" i="1" a="1"/>
  <c r="V687" i="1" s="1"/>
  <c r="V931" i="1" a="1"/>
  <c r="V931" i="1" s="1"/>
  <c r="V1053" i="1" a="1"/>
  <c r="V1053" i="1" s="1"/>
  <c r="V1124" i="1" a="1"/>
  <c r="V1124" i="1" s="1"/>
  <c r="V1183" i="1" a="1"/>
  <c r="V1183" i="1" s="1"/>
  <c r="V1260" i="1" a="1"/>
  <c r="V1260" i="1" s="1"/>
  <c r="V1322" i="1" a="1"/>
  <c r="V1322" i="1" s="1"/>
  <c r="V1380" i="1" a="1"/>
  <c r="V1380" i="1" s="1"/>
  <c r="V1441" i="1" a="1"/>
  <c r="V1441" i="1" s="1"/>
  <c r="V431" i="1" a="1"/>
  <c r="V431" i="1" s="1"/>
  <c r="V754" i="1" a="1"/>
  <c r="V754" i="1" s="1"/>
  <c r="V1016" i="1" a="1"/>
  <c r="V1016" i="1" s="1"/>
  <c r="V1091" i="1" a="1"/>
  <c r="V1091" i="1" s="1"/>
  <c r="V1162" i="1" a="1"/>
  <c r="V1162" i="1" s="1"/>
  <c r="V1231" i="1" a="1"/>
  <c r="V1231" i="1" s="1"/>
  <c r="V1293" i="1" a="1"/>
  <c r="V1293" i="1" s="1"/>
  <c r="V1353" i="1" a="1"/>
  <c r="V1353" i="1" s="1"/>
  <c r="V1410" i="1" a="1"/>
  <c r="V1410" i="1" s="1"/>
  <c r="V1488" i="1" a="1"/>
  <c r="V1488" i="1" s="1"/>
  <c r="V635" i="1" a="1"/>
  <c r="V635" i="1" s="1"/>
  <c r="V878" i="1" a="1"/>
  <c r="V878" i="1" s="1"/>
  <c r="V1039" i="1" a="1"/>
  <c r="V1039" i="1" s="1"/>
  <c r="V1126" i="1" a="1"/>
  <c r="V1126" i="1" s="1"/>
  <c r="V1185" i="1" a="1"/>
  <c r="V1185" i="1" s="1"/>
  <c r="V1248" i="1" a="1"/>
  <c r="V1248" i="1" s="1"/>
  <c r="V1317" i="1" a="1"/>
  <c r="V1317" i="1" s="1"/>
  <c r="V1389" i="1" a="1"/>
  <c r="V1389" i="1" s="1"/>
  <c r="V1449" i="1" a="1"/>
  <c r="V1449" i="1" s="1"/>
  <c r="V1877" i="1" a="1"/>
  <c r="V1877" i="1" s="1"/>
  <c r="V1814" i="1" a="1"/>
  <c r="V1814" i="1" s="1"/>
  <c r="V1753" i="1" a="1"/>
  <c r="V1753" i="1" s="1"/>
  <c r="V1682" i="1" a="1"/>
  <c r="V1682" i="1" s="1"/>
  <c r="V333" i="1" a="1"/>
  <c r="V333" i="1" s="1"/>
  <c r="V437" i="1" a="1"/>
  <c r="V437" i="1" s="1"/>
  <c r="V673" i="1" a="1"/>
  <c r="V673" i="1" s="1"/>
  <c r="V940" i="1" a="1"/>
  <c r="V940" i="1" s="1"/>
  <c r="V621" i="1" a="1"/>
  <c r="V621" i="1" s="1"/>
  <c r="V880" i="1" a="1"/>
  <c r="V880" i="1" s="1"/>
  <c r="V535" i="1" a="1"/>
  <c r="V535" i="1" s="1"/>
  <c r="V1076" i="1" a="1"/>
  <c r="V1076" i="1" s="1"/>
  <c r="V1165" i="1" a="1"/>
  <c r="V1165" i="1" s="1"/>
  <c r="V1242" i="1" a="1"/>
  <c r="V1242" i="1" s="1"/>
  <c r="V1311" i="1" a="1"/>
  <c r="V1311" i="1" s="1"/>
  <c r="V1391" i="1" a="1"/>
  <c r="V1391" i="1" s="1"/>
  <c r="V1459" i="1" a="1"/>
  <c r="V1459" i="1" s="1"/>
  <c r="V549" i="1" a="1"/>
  <c r="V549" i="1" s="1"/>
  <c r="V831" i="1" a="1"/>
  <c r="V831" i="1" s="1"/>
  <c r="V1043" i="1" a="1"/>
  <c r="V1043" i="1" s="1"/>
  <c r="V1121" i="1" a="1"/>
  <c r="V1121" i="1" s="1"/>
  <c r="V1188" i="1" a="1"/>
  <c r="V1188" i="1" s="1"/>
  <c r="V1257" i="1" a="1"/>
  <c r="V1257" i="1" s="1"/>
  <c r="V1334" i="1" a="1"/>
  <c r="V1334" i="1" s="1"/>
  <c r="V1414" i="1" a="1"/>
  <c r="V1414" i="1" s="1"/>
  <c r="V1484" i="1" a="1"/>
  <c r="V1484" i="1" s="1"/>
  <c r="V680" i="1" a="1"/>
  <c r="V680" i="1" s="1"/>
  <c r="V923" i="1" a="1"/>
  <c r="V923" i="1" s="1"/>
  <c r="V1051" i="1" a="1"/>
  <c r="V1051" i="1" s="1"/>
  <c r="V1122" i="1" a="1"/>
  <c r="V1122" i="1" s="1"/>
  <c r="V1181" i="1" a="1"/>
  <c r="V1181" i="1" s="1"/>
  <c r="V1244" i="1" a="1"/>
  <c r="V1244" i="1" s="1"/>
  <c r="V1305" i="1" a="1"/>
  <c r="V1305" i="1" s="1"/>
  <c r="V1371" i="1" a="1"/>
  <c r="V1371" i="1" s="1"/>
  <c r="V1431" i="1" a="1"/>
  <c r="V1431" i="1" s="1"/>
  <c r="V280" i="1" a="1"/>
  <c r="V280" i="1" s="1"/>
  <c r="V746" i="1" a="1"/>
  <c r="V746" i="1" s="1"/>
  <c r="V975" i="1" a="1"/>
  <c r="V975" i="1" s="1"/>
  <c r="V1070" i="1" a="1"/>
  <c r="V1070" i="1" s="1"/>
  <c r="V1144" i="1" a="1"/>
  <c r="V1144" i="1" s="1"/>
  <c r="V1206" i="1" a="1"/>
  <c r="V1206" i="1" s="1"/>
  <c r="V1267" i="1" a="1"/>
  <c r="V1267" i="1" s="1"/>
  <c r="V1336" i="1" a="1"/>
  <c r="V1336" i="1" s="1"/>
  <c r="V1401" i="1" a="1"/>
  <c r="V1401" i="1" s="1"/>
  <c r="V1462" i="1" a="1"/>
  <c r="V1462" i="1" s="1"/>
  <c r="V406" i="1" a="1"/>
  <c r="V406" i="1" s="1"/>
  <c r="V747" i="1" a="1"/>
  <c r="V747" i="1" s="1"/>
  <c r="V976" i="1" a="1"/>
  <c r="V976" i="1" s="1"/>
  <c r="V1072" i="1" a="1"/>
  <c r="V1072" i="1" s="1"/>
  <c r="V1138" i="1" a="1"/>
  <c r="V1138" i="1" s="1"/>
  <c r="V1199" i="1" a="1"/>
  <c r="V1199" i="1" s="1"/>
  <c r="V1276" i="1" a="1"/>
  <c r="V1276" i="1" s="1"/>
  <c r="V1337" i="1" a="1"/>
  <c r="V1337" i="1" s="1"/>
  <c r="V1395" i="1" a="1"/>
  <c r="V1395" i="1" s="1"/>
  <c r="V1455" i="1" a="1"/>
  <c r="V1455" i="1" s="1"/>
  <c r="V567" i="1" a="1"/>
  <c r="V567" i="1" s="1"/>
  <c r="V816" i="1" a="1"/>
  <c r="V816" i="1" s="1"/>
  <c r="V1038" i="1" a="1"/>
  <c r="V1038" i="1" s="1"/>
  <c r="V1109" i="1" a="1"/>
  <c r="V1109" i="1" s="1"/>
  <c r="V1184" i="1" a="1"/>
  <c r="V1184" i="1" s="1"/>
  <c r="V1247" i="1" a="1"/>
  <c r="V1247" i="1" s="1"/>
  <c r="V1308" i="1" a="1"/>
  <c r="V1308" i="1" s="1"/>
  <c r="V1367" i="1" a="1"/>
  <c r="V1367" i="1" s="1"/>
  <c r="V1426" i="1" a="1"/>
  <c r="V1426" i="1" s="1"/>
  <c r="V1503" i="1" a="1"/>
  <c r="V1503" i="1" s="1"/>
  <c r="V695" i="1" a="1"/>
  <c r="V695" i="1" s="1"/>
  <c r="V939" i="1" a="1"/>
  <c r="V939" i="1" s="1"/>
  <c r="V1065" i="1" a="1"/>
  <c r="V1065" i="1" s="1"/>
  <c r="V1139" i="1" a="1"/>
  <c r="V1139" i="1" s="1"/>
  <c r="V1201" i="1" a="1"/>
  <c r="V1201" i="1" s="1"/>
  <c r="V1262" i="1" a="1"/>
  <c r="V1262" i="1" s="1"/>
  <c r="V1331" i="1" a="1"/>
  <c r="V1331" i="1" s="1"/>
  <c r="V1404" i="1" a="1"/>
  <c r="V1404" i="1" s="1"/>
  <c r="V1465" i="1" a="1"/>
  <c r="V1465" i="1" s="1"/>
  <c r="V1861" i="1" a="1"/>
  <c r="V1861" i="1" s="1"/>
  <c r="V1799" i="1" a="1"/>
  <c r="V1799" i="1" s="1"/>
  <c r="V1250" i="1" a="1"/>
  <c r="V1250" i="1" s="1"/>
  <c r="V1319" i="1" a="1"/>
  <c r="V1319" i="1" s="1"/>
  <c r="V1398" i="1" a="1"/>
  <c r="V1398" i="1" s="1"/>
  <c r="V1475" i="1" a="1"/>
  <c r="V1475" i="1" s="1"/>
  <c r="V586" i="1" a="1"/>
  <c r="V586" i="1" s="1"/>
  <c r="V892" i="1" a="1"/>
  <c r="V892" i="1" s="1"/>
  <c r="V1050" i="1" a="1"/>
  <c r="V1050" i="1" s="1"/>
  <c r="V1128" i="1" a="1"/>
  <c r="V1128" i="1" s="1"/>
  <c r="V1196" i="1" a="1"/>
  <c r="V1196" i="1" s="1"/>
  <c r="V1265" i="1" a="1"/>
  <c r="V1265" i="1" s="1"/>
  <c r="V1349" i="1" a="1"/>
  <c r="V1349" i="1" s="1"/>
  <c r="V1422" i="1" a="1"/>
  <c r="V1422" i="1" s="1"/>
  <c r="V1492" i="1" a="1"/>
  <c r="V1492" i="1" s="1"/>
  <c r="V710" i="1" a="1"/>
  <c r="V710" i="1" s="1"/>
  <c r="V953" i="1" a="1"/>
  <c r="V953" i="1" s="1"/>
  <c r="V1060" i="1" a="1"/>
  <c r="V1060" i="1" s="1"/>
  <c r="V1129" i="1" a="1"/>
  <c r="V1129" i="1" s="1"/>
  <c r="V1189" i="1" a="1"/>
  <c r="V1189" i="1" s="1"/>
  <c r="V1252" i="1" a="1"/>
  <c r="V1252" i="1" s="1"/>
  <c r="V1313" i="1" a="1"/>
  <c r="V1313" i="1" s="1"/>
  <c r="V1378" i="1" a="1"/>
  <c r="V1378" i="1" s="1"/>
  <c r="V1439" i="1" a="1"/>
  <c r="V1439" i="1" s="1"/>
  <c r="V399" i="1" a="1"/>
  <c r="V399" i="1" s="1"/>
  <c r="V778" i="1" a="1"/>
  <c r="V778" i="1" s="1"/>
  <c r="V993" i="1" a="1"/>
  <c r="V993" i="1" s="1"/>
  <c r="V1080" i="1" a="1"/>
  <c r="V1080" i="1" s="1"/>
  <c r="V1152" i="1" a="1"/>
  <c r="V1152" i="1" s="1"/>
  <c r="V1214" i="1" a="1"/>
  <c r="V1214" i="1" s="1"/>
  <c r="V1275" i="1" a="1"/>
  <c r="V1275" i="1" s="1"/>
  <c r="V1343" i="1" a="1"/>
  <c r="V1343" i="1" s="1"/>
  <c r="V1408" i="1" a="1"/>
  <c r="V1408" i="1" s="1"/>
  <c r="V1470" i="1" a="1"/>
  <c r="V1470" i="1" s="1"/>
  <c r="V522" i="1" a="1"/>
  <c r="V522" i="1" s="1"/>
  <c r="V779" i="1" a="1"/>
  <c r="V779" i="1" s="1"/>
  <c r="V999" i="1" a="1"/>
  <c r="V999" i="1" s="1"/>
  <c r="V1081" i="1" a="1"/>
  <c r="V1081" i="1" s="1"/>
  <c r="V1145" i="1" a="1"/>
  <c r="V1145" i="1" s="1"/>
  <c r="V1207" i="1" a="1"/>
  <c r="V1207" i="1" s="1"/>
  <c r="V1284" i="1" a="1"/>
  <c r="V1284" i="1" s="1"/>
  <c r="V1344" i="1" a="1"/>
  <c r="V1344" i="1" s="1"/>
  <c r="V1402" i="1" a="1"/>
  <c r="V1402" i="1" s="1"/>
  <c r="V1463" i="1" a="1"/>
  <c r="V1463" i="1" s="1"/>
  <c r="V602" i="1" a="1"/>
  <c r="V602" i="1" s="1"/>
  <c r="V847" i="1" a="1"/>
  <c r="V847" i="1" s="1"/>
  <c r="V1047" i="1" a="1"/>
  <c r="V1047" i="1" s="1"/>
  <c r="V1117" i="1" a="1"/>
  <c r="V1117" i="1" s="1"/>
  <c r="V1192" i="1" a="1"/>
  <c r="V1192" i="1" s="1"/>
  <c r="V1254" i="1" a="1"/>
  <c r="V1254" i="1" s="1"/>
  <c r="V1316" i="1" a="1"/>
  <c r="V1316" i="1" s="1"/>
  <c r="V1373" i="1" a="1"/>
  <c r="V1373" i="1" s="1"/>
  <c r="V1434" i="1" a="1"/>
  <c r="V1434" i="1" s="1"/>
  <c r="V724" i="1" a="1"/>
  <c r="V724" i="1" s="1"/>
  <c r="V961" i="1" a="1"/>
  <c r="V961" i="1" s="1"/>
  <c r="V1074" i="1" a="1"/>
  <c r="V1074" i="1" s="1"/>
  <c r="V1147" i="1" a="1"/>
  <c r="V1147" i="1" s="1"/>
  <c r="V1209" i="1" a="1"/>
  <c r="V1209" i="1" s="1"/>
  <c r="V1270" i="1" a="1"/>
  <c r="V1270" i="1" s="1"/>
  <c r="V1339" i="1" a="1"/>
  <c r="V1339" i="1" s="1"/>
  <c r="V1411" i="1" a="1"/>
  <c r="V1411" i="1" s="1"/>
  <c r="V1473" i="1" a="1"/>
  <c r="V1473" i="1" s="1"/>
  <c r="V1853" i="1" a="1"/>
  <c r="V1853" i="1" s="1"/>
  <c r="V1791" i="1" a="1"/>
  <c r="V1791" i="1" s="1"/>
  <c r="V1729" i="1" a="1"/>
  <c r="V1729" i="1" s="1"/>
  <c r="V1658" i="1" a="1"/>
  <c r="V1658" i="1" s="1"/>
  <c r="V1595" i="1" a="1"/>
  <c r="V1595" i="1" s="1"/>
  <c r="V1534" i="1" a="1"/>
  <c r="V1534" i="1" s="1"/>
  <c r="V1263" i="1" a="1"/>
  <c r="V1263" i="1" s="1"/>
  <c r="V184" i="1" a="1"/>
  <c r="V184" i="1" s="1"/>
  <c r="V112" i="1" a="1"/>
  <c r="V112" i="1" s="1"/>
  <c r="V48" i="1" a="1"/>
  <c r="V48" i="1" s="1"/>
  <c r="V1884" i="1" a="1"/>
  <c r="V1884" i="1" s="1"/>
  <c r="V1820" i="1" a="1"/>
  <c r="V1820" i="1" s="1"/>
  <c r="V1565" i="1" a="1"/>
  <c r="V1565" i="1" s="1"/>
  <c r="V388" i="1" a="1"/>
  <c r="V388" i="1" s="1"/>
  <c r="V313" i="1" a="1"/>
  <c r="V313" i="1" s="1"/>
  <c r="V740" i="1" a="1"/>
  <c r="V740" i="1" s="1"/>
  <c r="V1017" i="1" a="1"/>
  <c r="V1017" i="1" s="1"/>
  <c r="V689" i="1" a="1"/>
  <c r="V689" i="1" s="1"/>
  <c r="V949" i="1" a="1"/>
  <c r="V949" i="1" s="1"/>
  <c r="V614" i="1" a="1"/>
  <c r="V614" i="1" s="1"/>
  <c r="V873" i="1" a="1"/>
  <c r="V873" i="1" s="1"/>
  <c r="V328" i="1" a="1"/>
  <c r="V328" i="1" s="1"/>
  <c r="V720" i="1" a="1"/>
  <c r="V720" i="1" s="1"/>
  <c r="V966" i="1" a="1"/>
  <c r="V966" i="1" s="1"/>
  <c r="V632" i="1" a="1"/>
  <c r="V632" i="1" s="1"/>
  <c r="V875" i="1" a="1"/>
  <c r="V875" i="1" s="1"/>
  <c r="V548" i="1" a="1"/>
  <c r="V548" i="1" s="1"/>
  <c r="V761" i="1" a="1"/>
  <c r="V761" i="1" s="1"/>
  <c r="V884" i="1" a="1"/>
  <c r="V884" i="1" s="1"/>
  <c r="V541" i="1" a="1"/>
  <c r="V541" i="1" s="1"/>
  <c r="V946" i="1" a="1"/>
  <c r="V946" i="1" s="1"/>
  <c r="V1094" i="1" a="1"/>
  <c r="V1094" i="1" s="1"/>
  <c r="V1187" i="1" a="1"/>
  <c r="V1187" i="1" s="1"/>
  <c r="V1256" i="1" a="1"/>
  <c r="V1256" i="1" s="1"/>
  <c r="V1326" i="1" a="1"/>
  <c r="V1326" i="1" s="1"/>
  <c r="V1413" i="1" a="1"/>
  <c r="V1413" i="1" s="1"/>
  <c r="V1483" i="1" a="1"/>
  <c r="V1483" i="1" s="1"/>
  <c r="V618" i="1" a="1"/>
  <c r="V618" i="1" s="1"/>
  <c r="V922" i="1" a="1"/>
  <c r="V922" i="1" s="1"/>
  <c r="V1059" i="1" a="1"/>
  <c r="V1059" i="1" s="1"/>
  <c r="V1135" i="1" a="1"/>
  <c r="V1135" i="1" s="1"/>
  <c r="V1204" i="1" a="1"/>
  <c r="V1204" i="1" s="1"/>
  <c r="V1281" i="1" a="1"/>
  <c r="V1281" i="1" s="1"/>
  <c r="V1356" i="1" a="1"/>
  <c r="V1356" i="1" s="1"/>
  <c r="V1430" i="1" a="1"/>
  <c r="V1430" i="1" s="1"/>
  <c r="V1506" i="1" a="1"/>
  <c r="V1506" i="1" s="1"/>
  <c r="V739" i="1" a="1"/>
  <c r="V739" i="1" s="1"/>
  <c r="V970" i="1" a="1"/>
  <c r="V970" i="1" s="1"/>
  <c r="V1069" i="1" a="1"/>
  <c r="V1069" i="1" s="1"/>
  <c r="V1136" i="1" a="1"/>
  <c r="V1136" i="1" s="1"/>
  <c r="V1197" i="1" a="1"/>
  <c r="V1197" i="1" s="1"/>
  <c r="V1258" i="1" a="1"/>
  <c r="V1258" i="1" s="1"/>
  <c r="V1321" i="1" a="1"/>
  <c r="V1321" i="1" s="1"/>
  <c r="V1385" i="1" a="1"/>
  <c r="V1385" i="1" s="1"/>
  <c r="V1446" i="1" a="1"/>
  <c r="V1446" i="1" s="1"/>
  <c r="V518" i="1" a="1"/>
  <c r="V518" i="1" s="1"/>
  <c r="V808" i="1" a="1"/>
  <c r="V808" i="1" s="1"/>
  <c r="V1014" i="1" a="1"/>
  <c r="V1014" i="1" s="1"/>
  <c r="V1089" i="1" a="1"/>
  <c r="V1089" i="1" s="1"/>
  <c r="V1160" i="1" a="1"/>
  <c r="V1160" i="1" s="1"/>
  <c r="V1221" i="1" a="1"/>
  <c r="V1221" i="1" s="1"/>
  <c r="V1283" i="1" a="1"/>
  <c r="V1283" i="1" s="1"/>
  <c r="V1351" i="1" a="1"/>
  <c r="V1351" i="1" s="1"/>
  <c r="V1416" i="1" a="1"/>
  <c r="V1416" i="1" s="1"/>
  <c r="V1478" i="1" a="1"/>
  <c r="V1478" i="1" s="1"/>
  <c r="V559" i="1" a="1"/>
  <c r="V559" i="1" s="1"/>
  <c r="V809" i="1" a="1"/>
  <c r="V809" i="1" s="1"/>
  <c r="V1015" i="1" a="1"/>
  <c r="V1015" i="1" s="1"/>
  <c r="V1090" i="1" a="1"/>
  <c r="V1090" i="1" s="1"/>
  <c r="V1153" i="1" a="1"/>
  <c r="V1153" i="1" s="1"/>
  <c r="V1222" i="1" a="1"/>
  <c r="V1222" i="1" s="1"/>
  <c r="V1292" i="1" a="1"/>
  <c r="V1292" i="1" s="1"/>
  <c r="V1352" i="1" a="1"/>
  <c r="V1352" i="1" s="1"/>
  <c r="V1409" i="1" a="1"/>
  <c r="V1409" i="1" s="1"/>
  <c r="V1471" i="1" a="1"/>
  <c r="V1471" i="1" s="1"/>
  <c r="V634" i="1" a="1"/>
  <c r="V634" i="1" s="1"/>
  <c r="V877" i="1" a="1"/>
  <c r="V877" i="1" s="1"/>
  <c r="V1264" i="1" a="1"/>
  <c r="V1264" i="1" s="1"/>
  <c r="V578" i="1" a="1"/>
  <c r="V578" i="1" s="1"/>
  <c r="V928" i="1" a="1"/>
  <c r="V928" i="1" s="1"/>
  <c r="V453" i="1" a="1"/>
  <c r="V453" i="1" s="1"/>
  <c r="V803" i="1" a="1"/>
  <c r="V803" i="1" s="1"/>
  <c r="V685" i="1" a="1"/>
  <c r="V685" i="1" s="1"/>
  <c r="V942" i="1" a="1"/>
  <c r="V942" i="1" s="1"/>
  <c r="V271" i="1" a="1"/>
  <c r="V271" i="1" s="1"/>
  <c r="V1157" i="1" a="1"/>
  <c r="V1157" i="1" s="1"/>
  <c r="V830" i="1" a="1"/>
  <c r="V830" i="1" s="1"/>
  <c r="V556" i="1" a="1"/>
  <c r="V556" i="1" s="1"/>
  <c r="V797" i="1" a="1"/>
  <c r="V797" i="1" s="1"/>
  <c r="V1068" i="1" a="1"/>
  <c r="V1068" i="1" s="1"/>
  <c r="V1421" i="1" a="1"/>
  <c r="V1421" i="1" s="1"/>
  <c r="V1104" i="1" a="1"/>
  <c r="V1104" i="1" s="1"/>
  <c r="V769" i="1" a="1"/>
  <c r="V769" i="1" s="1"/>
  <c r="V1020" i="1" a="1"/>
  <c r="V1020" i="1" s="1"/>
  <c r="V668" i="1" a="1"/>
  <c r="V668" i="1" s="1"/>
  <c r="V1383" i="1" a="1"/>
  <c r="V1383" i="1" s="1"/>
  <c r="V1058" i="1" a="1"/>
  <c r="V1058" i="1" s="1"/>
  <c r="V701" i="1" a="1"/>
  <c r="V701" i="1" s="1"/>
  <c r="V896" i="1" a="1"/>
  <c r="V896" i="1" s="1"/>
  <c r="V1002" i="1" a="1"/>
  <c r="V1002" i="1" s="1"/>
  <c r="V947" i="1" a="1"/>
  <c r="V947" i="1" s="1"/>
  <c r="V1341" i="1" a="1"/>
  <c r="V1341" i="1" s="1"/>
  <c r="V968" i="1" a="1"/>
  <c r="V968" i="1" s="1"/>
  <c r="V609" i="1" a="1"/>
  <c r="V609" i="1" s="1"/>
  <c r="V775" i="1" a="1"/>
  <c r="V775" i="1" s="1"/>
  <c r="V757" i="1" a="1"/>
  <c r="V757" i="1" s="1"/>
  <c r="V1723" i="1" a="1"/>
  <c r="V1723" i="1" s="1"/>
  <c r="V1495" i="1" a="1"/>
  <c r="V1495" i="1" s="1"/>
  <c r="V455" i="1" a="1"/>
  <c r="V455" i="1" s="1"/>
  <c r="V364" i="1" a="1"/>
  <c r="V364" i="1" s="1"/>
  <c r="V412" i="1" a="1"/>
  <c r="V412" i="1" s="1"/>
  <c r="V303" i="1" a="1"/>
  <c r="V303" i="1" s="1"/>
  <c r="V468" i="1" a="1"/>
  <c r="V468" i="1" s="1"/>
  <c r="V345" i="1" a="1"/>
  <c r="V345" i="1" s="1"/>
  <c r="V533" i="1" a="1"/>
  <c r="V533" i="1" s="1"/>
  <c r="V612" i="1" a="1"/>
  <c r="V612" i="1" s="1"/>
  <c r="V688" i="1" a="1"/>
  <c r="V688" i="1" s="1"/>
  <c r="V748" i="1" a="1"/>
  <c r="V748" i="1" s="1"/>
  <c r="V818" i="1" a="1"/>
  <c r="V818" i="1" s="1"/>
  <c r="V887" i="1" a="1"/>
  <c r="V887" i="1" s="1"/>
  <c r="V956" i="1" a="1"/>
  <c r="V956" i="1" s="1"/>
  <c r="V288" i="1" a="1"/>
  <c r="V288" i="1" s="1"/>
  <c r="V446" i="1" a="1"/>
  <c r="V446" i="1" s="1"/>
  <c r="V571" i="1" a="1"/>
  <c r="V571" i="1" s="1"/>
  <c r="V637" i="1" a="1"/>
  <c r="V637" i="1" s="1"/>
  <c r="V697" i="1" a="1"/>
  <c r="V697" i="1" s="1"/>
  <c r="V773" i="1" a="1"/>
  <c r="V773" i="1" s="1"/>
  <c r="V834" i="1" a="1"/>
  <c r="V834" i="1" s="1"/>
  <c r="V895" i="1" a="1"/>
  <c r="V895" i="1" s="1"/>
  <c r="V957" i="1" a="1"/>
  <c r="V957" i="1" s="1"/>
  <c r="V1018" i="1" a="1"/>
  <c r="V1018" i="1" s="1"/>
  <c r="V383" i="1" a="1"/>
  <c r="V383" i="1" s="1"/>
  <c r="V554" i="1" a="1"/>
  <c r="V554" i="1" s="1"/>
  <c r="V622" i="1" a="1"/>
  <c r="V622" i="1" s="1"/>
  <c r="V683" i="1" a="1"/>
  <c r="V683" i="1" s="1"/>
  <c r="V750" i="1" a="1"/>
  <c r="V750" i="1" s="1"/>
  <c r="V820" i="1" a="1"/>
  <c r="V820" i="1" s="1"/>
  <c r="V881" i="1" a="1"/>
  <c r="V881" i="1" s="1"/>
  <c r="V958" i="1" a="1"/>
  <c r="V958" i="1" s="1"/>
  <c r="V1019" i="1" a="1"/>
  <c r="V1019" i="1" s="1"/>
  <c r="V1079" i="1" a="1"/>
  <c r="V1079" i="1" s="1"/>
  <c r="V527" i="1" a="1"/>
  <c r="V527" i="1" s="1"/>
  <c r="V599" i="1" a="1"/>
  <c r="V599" i="1" s="1"/>
  <c r="V669" i="1" a="1"/>
  <c r="V669" i="1" s="1"/>
  <c r="V728" i="1" a="1"/>
  <c r="V728" i="1" s="1"/>
  <c r="V791" i="1" a="1"/>
  <c r="V791" i="1" s="1"/>
  <c r="V852" i="1" a="1"/>
  <c r="V852" i="1" s="1"/>
  <c r="V911" i="1" a="1"/>
  <c r="V911" i="1" s="1"/>
  <c r="V973" i="1" a="1"/>
  <c r="V973" i="1" s="1"/>
  <c r="V297" i="1" a="1"/>
  <c r="V297" i="1" s="1"/>
  <c r="V454" i="1" a="1"/>
  <c r="V454" i="1" s="1"/>
  <c r="V574" i="1" a="1"/>
  <c r="V574" i="1" s="1"/>
  <c r="V639" i="1" a="1"/>
  <c r="V639" i="1" s="1"/>
  <c r="V700" i="1" a="1"/>
  <c r="V700" i="1" s="1"/>
  <c r="V760" i="1" a="1"/>
  <c r="V760" i="1" s="1"/>
  <c r="V822" i="1" a="1"/>
  <c r="V822" i="1" s="1"/>
  <c r="V883" i="1" a="1"/>
  <c r="V883" i="1" s="1"/>
  <c r="V944" i="1" a="1"/>
  <c r="V944" i="1" s="1"/>
  <c r="V1005" i="1" a="1"/>
  <c r="V1005" i="1" s="1"/>
  <c r="V398" i="1" a="1"/>
  <c r="V398" i="1" s="1"/>
  <c r="V557" i="1" a="1"/>
  <c r="V557" i="1" s="1"/>
  <c r="V625" i="1" a="1"/>
  <c r="V625" i="1" s="1"/>
  <c r="V686" i="1" a="1"/>
  <c r="V686" i="1" s="1"/>
  <c r="V753" i="1" a="1"/>
  <c r="V753" i="1" s="1"/>
  <c r="V815" i="1" a="1"/>
  <c r="V815" i="1" s="1"/>
  <c r="V876" i="1" a="1"/>
  <c r="V876" i="1" s="1"/>
  <c r="V937" i="1" a="1"/>
  <c r="V937" i="1" s="1"/>
  <c r="V469" i="1" a="1"/>
  <c r="V469" i="1" s="1"/>
  <c r="V763" i="1" a="1"/>
  <c r="V763" i="1" s="1"/>
  <c r="V90" i="1" a="1"/>
  <c r="V90" i="1" s="1"/>
  <c r="V1006" i="1" a="1"/>
  <c r="V1006" i="1" s="1"/>
  <c r="V267" i="1" a="1"/>
  <c r="V267" i="1" s="1"/>
  <c r="V427" i="1" a="1"/>
  <c r="V427" i="1" s="1"/>
  <c r="V420" i="1" a="1"/>
  <c r="V420" i="1" s="1"/>
  <c r="V311" i="1" a="1"/>
  <c r="V311" i="1" s="1"/>
  <c r="V476" i="1" a="1"/>
  <c r="V476" i="1" s="1"/>
  <c r="V542" i="1" a="1"/>
  <c r="V542" i="1" s="1"/>
  <c r="V628" i="1" a="1"/>
  <c r="V628" i="1" s="1"/>
  <c r="V696" i="1" a="1"/>
  <c r="V696" i="1" s="1"/>
  <c r="V756" i="1" a="1"/>
  <c r="V756" i="1" s="1"/>
  <c r="V825" i="1" a="1"/>
  <c r="V825" i="1" s="1"/>
  <c r="V894" i="1" a="1"/>
  <c r="V894" i="1" s="1"/>
  <c r="V963" i="1" a="1"/>
  <c r="V963" i="1" s="1"/>
  <c r="V320" i="1" a="1"/>
  <c r="V320" i="1" s="1"/>
  <c r="V477" i="1" a="1"/>
  <c r="V477" i="1" s="1"/>
  <c r="V580" i="1" a="1"/>
  <c r="V580" i="1" s="1"/>
  <c r="V644" i="1" a="1"/>
  <c r="V644" i="1" s="1"/>
  <c r="V705" i="1" a="1"/>
  <c r="V705" i="1" s="1"/>
  <c r="V781" i="1" a="1"/>
  <c r="V781" i="1" s="1"/>
  <c r="V842" i="1" a="1"/>
  <c r="V842" i="1" s="1"/>
  <c r="V901" i="1" a="1"/>
  <c r="V901" i="1" s="1"/>
  <c r="V964" i="1" a="1"/>
  <c r="V964" i="1" s="1"/>
  <c r="V1025" i="1" a="1"/>
  <c r="V1025" i="1" s="1"/>
  <c r="V415" i="1" a="1"/>
  <c r="V415" i="1" s="1"/>
  <c r="V563" i="1" a="1"/>
  <c r="V563" i="1" s="1"/>
  <c r="V630" i="1" a="1"/>
  <c r="V630" i="1" s="1"/>
  <c r="V690" i="1" a="1"/>
  <c r="V690" i="1" s="1"/>
  <c r="V758" i="1" a="1"/>
  <c r="V758" i="1" s="1"/>
  <c r="V827" i="1" a="1"/>
  <c r="V827" i="1" s="1"/>
  <c r="V902" i="1" a="1"/>
  <c r="V902" i="1" s="1"/>
  <c r="V965" i="1" a="1"/>
  <c r="V965" i="1" s="1"/>
  <c r="V1026" i="1" a="1"/>
  <c r="V1026" i="1" s="1"/>
  <c r="V1087" i="1" a="1"/>
  <c r="V1087" i="1" s="1"/>
  <c r="V537" i="1" a="1"/>
  <c r="V537" i="1" s="1"/>
  <c r="V607" i="1" a="1"/>
  <c r="V607" i="1" s="1"/>
  <c r="V676" i="1" a="1"/>
  <c r="V676" i="1" s="1"/>
  <c r="V735" i="1" a="1"/>
  <c r="V735" i="1" s="1"/>
  <c r="V798" i="1" a="1"/>
  <c r="V798" i="1" s="1"/>
  <c r="V860" i="1" a="1"/>
  <c r="V860" i="1" s="1"/>
  <c r="V919" i="1" a="1"/>
  <c r="V919" i="1" s="1"/>
  <c r="V981" i="1" a="1"/>
  <c r="V981" i="1" s="1"/>
  <c r="V329" i="1" a="1"/>
  <c r="V329" i="1" s="1"/>
  <c r="V485" i="1" a="1"/>
  <c r="V485" i="1" s="1"/>
  <c r="V583" i="1" a="1"/>
  <c r="V583" i="1" s="1"/>
  <c r="V647" i="1" a="1"/>
  <c r="V647" i="1" s="1"/>
  <c r="V708" i="1" a="1"/>
  <c r="V708" i="1" s="1"/>
  <c r="V768" i="1" a="1"/>
  <c r="V768" i="1" s="1"/>
  <c r="V829" i="1" a="1"/>
  <c r="V829" i="1" s="1"/>
  <c r="V890" i="1" a="1"/>
  <c r="V890" i="1" s="1"/>
  <c r="V952" i="1" a="1"/>
  <c r="V952" i="1" s="1"/>
  <c r="V272" i="1" a="1"/>
  <c r="V272" i="1" s="1"/>
  <c r="V430" i="1" a="1"/>
  <c r="V430" i="1" s="1"/>
  <c r="V566" i="1" a="1"/>
  <c r="V566" i="1" s="1"/>
  <c r="V633" i="1" a="1"/>
  <c r="V633" i="1" s="1"/>
  <c r="V693" i="1" a="1"/>
  <c r="V693" i="1" s="1"/>
  <c r="V18" i="1" a="1"/>
  <c r="V18" i="1" s="1"/>
  <c r="V97" i="1" a="1"/>
  <c r="V97" i="1" s="1"/>
  <c r="V331" i="1" a="1"/>
  <c r="V331" i="1" s="1"/>
  <c r="V402" i="1" a="1"/>
  <c r="V402" i="1" s="1"/>
  <c r="V489" i="1" a="1"/>
  <c r="V489" i="1" s="1"/>
  <c r="V451" i="1" a="1"/>
  <c r="V451" i="1" s="1"/>
  <c r="V335" i="1" a="1"/>
  <c r="V335" i="1" s="1"/>
  <c r="V373" i="1" a="1"/>
  <c r="V373" i="1" s="1"/>
  <c r="V484" i="1" a="1"/>
  <c r="V484" i="1" s="1"/>
  <c r="V561" i="1" a="1"/>
  <c r="V561" i="1" s="1"/>
  <c r="V636" i="1" a="1"/>
  <c r="V636" i="1" s="1"/>
  <c r="V704" i="1" a="1"/>
  <c r="V704" i="1" s="1"/>
  <c r="V764" i="1" a="1"/>
  <c r="V764" i="1" s="1"/>
  <c r="V833" i="1" a="1"/>
  <c r="V833" i="1" s="1"/>
  <c r="V908" i="1" a="1"/>
  <c r="V908" i="1" s="1"/>
  <c r="V978" i="1" a="1"/>
  <c r="V978" i="1" s="1"/>
  <c r="V352" i="1" a="1"/>
  <c r="V352" i="1" s="1"/>
  <c r="V508" i="1" a="1"/>
  <c r="V508" i="1" s="1"/>
  <c r="V589" i="1" a="1"/>
  <c r="V589" i="1" s="1"/>
  <c r="V652" i="1" a="1"/>
  <c r="V652" i="1" s="1"/>
  <c r="V726" i="1" a="1"/>
  <c r="V726" i="1" s="1"/>
  <c r="V789" i="1" a="1"/>
  <c r="V789" i="1" s="1"/>
  <c r="V850" i="1" a="1"/>
  <c r="V850" i="1" s="1"/>
  <c r="V909" i="1" a="1"/>
  <c r="V909" i="1" s="1"/>
  <c r="V971" i="1" a="1"/>
  <c r="V971" i="1" s="1"/>
  <c r="V289" i="1" a="1"/>
  <c r="V289" i="1" s="1"/>
  <c r="V447" i="1" a="1"/>
  <c r="V447" i="1" s="1"/>
  <c r="V572" i="1" a="1"/>
  <c r="V572" i="1" s="1"/>
  <c r="V638" i="1" a="1"/>
  <c r="V638" i="1" s="1"/>
  <c r="V698" i="1" a="1"/>
  <c r="V698" i="1" s="1"/>
  <c r="V766" i="1" a="1"/>
  <c r="V766" i="1" s="1"/>
  <c r="V835" i="1" a="1"/>
  <c r="V835" i="1" s="1"/>
  <c r="V910" i="1" a="1"/>
  <c r="V910" i="1" s="1"/>
  <c r="V972" i="1" a="1"/>
  <c r="V972" i="1" s="1"/>
  <c r="V1033" i="1" a="1"/>
  <c r="V1033" i="1" s="1"/>
  <c r="V1095" i="1" a="1"/>
  <c r="V1095" i="1" s="1"/>
  <c r="V546" i="1" a="1"/>
  <c r="V546" i="1" s="1"/>
  <c r="V615" i="1" a="1"/>
  <c r="V615" i="1" s="1"/>
  <c r="V684" i="1" a="1"/>
  <c r="V684" i="1" s="1"/>
  <c r="V743" i="1" a="1"/>
  <c r="V743" i="1" s="1"/>
  <c r="V805" i="1" a="1"/>
  <c r="V805" i="1" s="1"/>
  <c r="V866" i="1" a="1"/>
  <c r="V866" i="1" s="1"/>
  <c r="V927" i="1" a="1"/>
  <c r="V927" i="1" s="1"/>
  <c r="V989" i="1" a="1"/>
  <c r="V989" i="1" s="1"/>
  <c r="V516" i="1" a="1"/>
  <c r="V516" i="1" s="1"/>
  <c r="V592" i="1" a="1"/>
  <c r="V592" i="1" s="1"/>
  <c r="V655" i="1" a="1"/>
  <c r="V655" i="1" s="1"/>
  <c r="V714" i="1" a="1"/>
  <c r="V714" i="1" s="1"/>
  <c r="V776" i="1" a="1"/>
  <c r="V776" i="1" s="1"/>
  <c r="V837" i="1" a="1"/>
  <c r="V837" i="1" s="1"/>
  <c r="V897" i="1" a="1"/>
  <c r="V897" i="1" s="1"/>
  <c r="V960" i="1" a="1"/>
  <c r="V960" i="1" s="1"/>
  <c r="V304" i="1" a="1"/>
  <c r="V304" i="1" s="1"/>
  <c r="V461" i="1" a="1"/>
  <c r="V461" i="1" s="1"/>
  <c r="V575" i="1" a="1"/>
  <c r="V575" i="1" s="1"/>
  <c r="V640" i="1" a="1"/>
  <c r="V640" i="1" s="1"/>
  <c r="V115" i="1" a="1"/>
  <c r="V115" i="1" s="1"/>
  <c r="V1846" i="1" a="1"/>
  <c r="V1846" i="1" s="1"/>
  <c r="V33" i="1" a="1"/>
  <c r="V33" i="1" s="1"/>
  <c r="V465" i="1" a="1"/>
  <c r="V465" i="1" s="1"/>
  <c r="V294" i="1" a="1"/>
  <c r="V294" i="1" s="1"/>
  <c r="V475" i="1" a="1"/>
  <c r="V475" i="1" s="1"/>
  <c r="V397" i="1" a="1"/>
  <c r="V397" i="1" s="1"/>
  <c r="V499" i="1" a="1"/>
  <c r="V499" i="1" s="1"/>
  <c r="V407" i="1" a="1"/>
  <c r="V407" i="1" s="1"/>
  <c r="V570" i="1" a="1"/>
  <c r="V570" i="1" s="1"/>
  <c r="V643" i="1" a="1"/>
  <c r="V643" i="1" s="1"/>
  <c r="V711" i="1" a="1"/>
  <c r="V711" i="1" s="1"/>
  <c r="V772" i="1" a="1"/>
  <c r="V772" i="1" s="1"/>
  <c r="V841" i="1" a="1"/>
  <c r="V841" i="1" s="1"/>
  <c r="V916" i="1" a="1"/>
  <c r="V916" i="1" s="1"/>
  <c r="V986" i="1" a="1"/>
  <c r="V986" i="1" s="1"/>
  <c r="V525" i="1" a="1"/>
  <c r="V525" i="1" s="1"/>
  <c r="V597" i="1" a="1"/>
  <c r="V597" i="1" s="1"/>
  <c r="V659" i="1" a="1"/>
  <c r="V659" i="1" s="1"/>
  <c r="V734" i="1" a="1"/>
  <c r="V734" i="1" s="1"/>
  <c r="V796" i="1" a="1"/>
  <c r="V796" i="1" s="1"/>
  <c r="V858" i="1" a="1"/>
  <c r="V858" i="1" s="1"/>
  <c r="V917" i="1" a="1"/>
  <c r="V917" i="1" s="1"/>
  <c r="V979" i="1" a="1"/>
  <c r="V979" i="1" s="1"/>
  <c r="V321" i="1" a="1"/>
  <c r="V321" i="1" s="1"/>
  <c r="V478" i="1" a="1"/>
  <c r="V478" i="1" s="1"/>
  <c r="V581" i="1" a="1"/>
  <c r="V581" i="1" s="1"/>
  <c r="V645" i="1" a="1"/>
  <c r="V645" i="1" s="1"/>
  <c r="V706" i="1" a="1"/>
  <c r="V706" i="1" s="1"/>
  <c r="V774" i="1" a="1"/>
  <c r="V774" i="1" s="1"/>
  <c r="V843" i="1" a="1"/>
  <c r="V843" i="1" s="1"/>
  <c r="V918" i="1" a="1"/>
  <c r="V918" i="1" s="1"/>
  <c r="V980" i="1" a="1"/>
  <c r="V980" i="1" s="1"/>
  <c r="V1041" i="1" a="1"/>
  <c r="V1041" i="1" s="1"/>
  <c r="V1103" i="1" a="1"/>
  <c r="V1103" i="1" s="1"/>
  <c r="V359" i="1" a="1"/>
  <c r="V359" i="1" s="1"/>
  <c r="V555" i="1" a="1"/>
  <c r="V555" i="1" s="1"/>
  <c r="V623" i="1" a="1"/>
  <c r="V623" i="1" s="1"/>
  <c r="V691" i="1" a="1"/>
  <c r="V691" i="1" s="1"/>
  <c r="V751" i="1" a="1"/>
  <c r="V751" i="1" s="1"/>
  <c r="V813" i="1" a="1"/>
  <c r="V813" i="1" s="1"/>
  <c r="V874" i="1" a="1"/>
  <c r="V874" i="1" s="1"/>
  <c r="V935" i="1" a="1"/>
  <c r="V935" i="1" s="1"/>
  <c r="V997" i="1" a="1"/>
  <c r="V997" i="1" s="1"/>
  <c r="V529" i="1" a="1"/>
  <c r="V529" i="1" s="1"/>
  <c r="V600" i="1" a="1"/>
  <c r="V600" i="1" s="1"/>
  <c r="V662" i="1" a="1"/>
  <c r="V662" i="1" s="1"/>
  <c r="V721" i="1" a="1"/>
  <c r="V721" i="1" s="1"/>
  <c r="V784" i="1" a="1"/>
  <c r="V784" i="1" s="1"/>
  <c r="V845" i="1" a="1"/>
  <c r="V845" i="1" s="1"/>
  <c r="V904" i="1" a="1"/>
  <c r="V904" i="1" s="1"/>
  <c r="V967" i="1" a="1"/>
  <c r="V967" i="1" s="1"/>
  <c r="V336" i="1" a="1"/>
  <c r="V336" i="1" s="1"/>
  <c r="V492" i="1" a="1"/>
  <c r="V492" i="1" s="1"/>
  <c r="V585" i="1" a="1"/>
  <c r="V585" i="1" s="1"/>
  <c r="V648" i="1" a="1"/>
  <c r="V648" i="1" s="1"/>
  <c r="V715" i="1" a="1"/>
  <c r="V715" i="1" s="1"/>
  <c r="V777" i="1" a="1"/>
  <c r="V777" i="1" s="1"/>
  <c r="V838" i="1" a="1"/>
  <c r="V838" i="1" s="1"/>
  <c r="V898" i="1" a="1"/>
  <c r="V898" i="1" s="1"/>
  <c r="V337" i="1" a="1"/>
  <c r="V337" i="1" s="1"/>
  <c r="V611" i="1" a="1"/>
  <c r="V611" i="1" s="1"/>
  <c r="V856" i="1" a="1"/>
  <c r="V856" i="1" s="1"/>
  <c r="V1042" i="1" a="1"/>
  <c r="V1042" i="1" s="1"/>
  <c r="V1120" i="1" a="1"/>
  <c r="V1120" i="1" s="1"/>
  <c r="V1684" i="1" a="1"/>
  <c r="V1684" i="1" s="1"/>
  <c r="V1777" i="1" a="1"/>
  <c r="V1777" i="1" s="1"/>
  <c r="V362" i="1" a="1"/>
  <c r="V362" i="1" s="1"/>
  <c r="V528" i="1" a="1"/>
  <c r="V528" i="1" s="1"/>
  <c r="V483" i="1" a="1"/>
  <c r="V483" i="1" s="1"/>
  <c r="V405" i="1" a="1"/>
  <c r="V405" i="1" s="1"/>
  <c r="V507" i="1" a="1"/>
  <c r="V507" i="1" s="1"/>
  <c r="V439" i="1" a="1"/>
  <c r="V439" i="1" s="1"/>
  <c r="V579" i="1" a="1"/>
  <c r="V579" i="1" s="1"/>
  <c r="V651" i="1" a="1"/>
  <c r="V651" i="1" s="1"/>
  <c r="V718" i="1" a="1"/>
  <c r="V718" i="1" s="1"/>
  <c r="V780" i="1" a="1"/>
  <c r="V780" i="1" s="1"/>
  <c r="V849" i="1" a="1"/>
  <c r="V849" i="1" s="1"/>
  <c r="V924" i="1" a="1"/>
  <c r="V924" i="1" s="1"/>
  <c r="V994" i="1" a="1"/>
  <c r="V994" i="1" s="1"/>
  <c r="V534" i="1" a="1"/>
  <c r="V534" i="1" s="1"/>
  <c r="V605" i="1" a="1"/>
  <c r="V605" i="1" s="1"/>
  <c r="V667" i="1" a="1"/>
  <c r="V667" i="1" s="1"/>
  <c r="V741" i="1" a="1"/>
  <c r="V741" i="1" s="1"/>
  <c r="V804" i="1" a="1"/>
  <c r="V804" i="1" s="1"/>
  <c r="V864" i="1" a="1"/>
  <c r="V864" i="1" s="1"/>
  <c r="V925" i="1" a="1"/>
  <c r="V925" i="1" s="1"/>
  <c r="V987" i="1" a="1"/>
  <c r="V987" i="1" s="1"/>
  <c r="V353" i="1" a="1"/>
  <c r="V353" i="1" s="1"/>
  <c r="V509" i="1" a="1"/>
  <c r="V509" i="1" s="1"/>
  <c r="V590" i="1" a="1"/>
  <c r="V590" i="1" s="1"/>
  <c r="V653" i="1" a="1"/>
  <c r="V653" i="1" s="1"/>
  <c r="V712" i="1" a="1"/>
  <c r="V712" i="1" s="1"/>
  <c r="V782" i="1" a="1"/>
  <c r="V782" i="1" s="1"/>
  <c r="V851" i="1" a="1"/>
  <c r="V851" i="1" s="1"/>
  <c r="V926" i="1" a="1"/>
  <c r="V926" i="1" s="1"/>
  <c r="V988" i="1" a="1"/>
  <c r="V988" i="1" s="1"/>
  <c r="V1048" i="1" a="1"/>
  <c r="V1048" i="1" s="1"/>
  <c r="V1110" i="1" a="1"/>
  <c r="V1110" i="1" s="1"/>
  <c r="V390" i="1" a="1"/>
  <c r="V390" i="1" s="1"/>
  <c r="V564" i="1" a="1"/>
  <c r="V564" i="1" s="1"/>
  <c r="V631" i="1" a="1"/>
  <c r="V631" i="1" s="1"/>
  <c r="V699" i="1" a="1"/>
  <c r="V699" i="1" s="1"/>
  <c r="V759" i="1" a="1"/>
  <c r="V759" i="1" s="1"/>
  <c r="V821" i="1" a="1"/>
  <c r="V821" i="1" s="1"/>
  <c r="V882" i="1" a="1"/>
  <c r="V882" i="1" s="1"/>
  <c r="V943" i="1" a="1"/>
  <c r="V943" i="1" s="1"/>
  <c r="V1004" i="1" a="1"/>
  <c r="V1004" i="1" s="1"/>
  <c r="V538" i="1" a="1"/>
  <c r="V538" i="1" s="1"/>
  <c r="V608" i="1" a="1"/>
  <c r="V608" i="1" s="1"/>
  <c r="V670" i="1" a="1"/>
  <c r="V670" i="1" s="1"/>
  <c r="V729" i="1" a="1"/>
  <c r="V729" i="1" s="1"/>
  <c r="V792" i="1" a="1"/>
  <c r="V792" i="1" s="1"/>
  <c r="V853" i="1" a="1"/>
  <c r="V853" i="1" s="1"/>
  <c r="V912" i="1" a="1"/>
  <c r="V912" i="1" s="1"/>
  <c r="V974" i="1" a="1"/>
  <c r="V974" i="1" s="1"/>
  <c r="V517" i="1" a="1"/>
  <c r="V517" i="1" s="1"/>
  <c r="V593" i="1" a="1"/>
  <c r="V593" i="1" s="1"/>
  <c r="V656" i="1" a="1"/>
  <c r="V656" i="1" s="1"/>
  <c r="V722" i="1" a="1"/>
  <c r="V722" i="1" s="1"/>
  <c r="V785" i="1" a="1"/>
  <c r="V785" i="1" s="1"/>
  <c r="V846" i="1" a="1"/>
  <c r="V846" i="1" s="1"/>
  <c r="V905" i="1" a="1"/>
  <c r="V905" i="1" s="1"/>
  <c r="V201" i="1" a="1"/>
  <c r="V201" i="1" s="1"/>
  <c r="V1707" i="1" a="1"/>
  <c r="V1707" i="1" s="1"/>
  <c r="V425" i="1" a="1"/>
  <c r="V425" i="1" s="1"/>
  <c r="V490" i="1" a="1"/>
  <c r="V490" i="1" s="1"/>
  <c r="V413" i="1" a="1"/>
  <c r="V413" i="1" s="1"/>
  <c r="V523" i="1" a="1"/>
  <c r="V523" i="1" s="1"/>
  <c r="V470" i="1" a="1"/>
  <c r="V470" i="1" s="1"/>
  <c r="V588" i="1" a="1"/>
  <c r="V588" i="1" s="1"/>
  <c r="V666" i="1" a="1"/>
  <c r="V666" i="1" s="1"/>
  <c r="V725" i="1" a="1"/>
  <c r="V725" i="1" s="1"/>
  <c r="V788" i="1" a="1"/>
  <c r="V788" i="1" s="1"/>
  <c r="V857" i="1" a="1"/>
  <c r="V857" i="1" s="1"/>
  <c r="V932" i="1" a="1"/>
  <c r="V932" i="1" s="1"/>
  <c r="V1001" i="1" a="1"/>
  <c r="V1001" i="1" s="1"/>
  <c r="V543" i="1" a="1"/>
  <c r="V543" i="1" s="1"/>
  <c r="V613" i="1" a="1"/>
  <c r="V613" i="1" s="1"/>
  <c r="V674" i="1" a="1"/>
  <c r="V674" i="1" s="1"/>
  <c r="V749" i="1" a="1"/>
  <c r="V749" i="1" s="1"/>
  <c r="V811" i="1" a="1"/>
  <c r="V811" i="1" s="1"/>
  <c r="V872" i="1" a="1"/>
  <c r="V872" i="1" s="1"/>
  <c r="V933" i="1" a="1"/>
  <c r="V933" i="1" s="1"/>
  <c r="V995" i="1" a="1"/>
  <c r="V995" i="1" s="1"/>
  <c r="V526" i="1" a="1"/>
  <c r="V526" i="1" s="1"/>
  <c r="V598" i="1" a="1"/>
  <c r="V598" i="1" s="1"/>
  <c r="V660" i="1" a="1"/>
  <c r="V660" i="1" s="1"/>
  <c r="V719" i="1" a="1"/>
  <c r="V719" i="1" s="1"/>
  <c r="V790" i="1" a="1"/>
  <c r="V790" i="1" s="1"/>
  <c r="V859" i="1" a="1"/>
  <c r="V859" i="1" s="1"/>
  <c r="V934" i="1" a="1"/>
  <c r="V934" i="1" s="1"/>
  <c r="V996" i="1" a="1"/>
  <c r="V996" i="1" s="1"/>
  <c r="V1055" i="1" a="1"/>
  <c r="V1055" i="1" s="1"/>
  <c r="V264" i="1" a="1"/>
  <c r="V264" i="1" s="1"/>
  <c r="V422" i="1" a="1"/>
  <c r="V422" i="1" s="1"/>
  <c r="V573" i="1" a="1"/>
  <c r="V573" i="1" s="1"/>
  <c r="V646" i="1" a="1"/>
  <c r="V646" i="1" s="1"/>
  <c r="V707" i="1" a="1"/>
  <c r="V707" i="1" s="1"/>
  <c r="V767" i="1" a="1"/>
  <c r="V767" i="1" s="1"/>
  <c r="V828" i="1" a="1"/>
  <c r="V828" i="1" s="1"/>
  <c r="V889" i="1" a="1"/>
  <c r="V889" i="1" s="1"/>
  <c r="V951" i="1" a="1"/>
  <c r="V951" i="1" s="1"/>
  <c r="V1012" i="1" a="1"/>
  <c r="V1012" i="1" s="1"/>
  <c r="V360" i="1" a="1"/>
  <c r="V360" i="1" s="1"/>
  <c r="V547" i="1" a="1"/>
  <c r="V547" i="1" s="1"/>
  <c r="V616" i="1" a="1"/>
  <c r="V616" i="1" s="1"/>
  <c r="V677" i="1" a="1"/>
  <c r="V677" i="1" s="1"/>
  <c r="V736" i="1" a="1"/>
  <c r="V736" i="1" s="1"/>
  <c r="V799" i="1" a="1"/>
  <c r="V799" i="1" s="1"/>
  <c r="V861" i="1" a="1"/>
  <c r="V861" i="1" s="1"/>
  <c r="V920" i="1" a="1"/>
  <c r="V920" i="1" s="1"/>
  <c r="V982" i="1" a="1"/>
  <c r="V982" i="1" s="1"/>
  <c r="V530" i="1" a="1"/>
  <c r="V530" i="1" s="1"/>
  <c r="V601" i="1" a="1"/>
  <c r="V601" i="1" s="1"/>
  <c r="V663" i="1" a="1"/>
  <c r="V663" i="1" s="1"/>
  <c r="V730" i="1" a="1"/>
  <c r="V730" i="1" s="1"/>
  <c r="V793" i="1" a="1"/>
  <c r="V793" i="1" s="1"/>
  <c r="V854" i="1" a="1"/>
  <c r="V854" i="1" s="1"/>
  <c r="V913" i="1" a="1"/>
  <c r="V913" i="1" s="1"/>
  <c r="V672" i="1" a="1"/>
  <c r="V672" i="1" s="1"/>
  <c r="V915" i="1" a="1"/>
  <c r="V915" i="1" s="1"/>
  <c r="V1067" i="1" a="1"/>
  <c r="V1067" i="1" s="1"/>
  <c r="V1141" i="1" a="1"/>
  <c r="V1141" i="1" s="1"/>
  <c r="V1211" i="1" a="1"/>
  <c r="V1211" i="1" s="1"/>
  <c r="V1272" i="1" a="1"/>
  <c r="V1272" i="1" s="1"/>
  <c r="V1333" i="1" a="1"/>
  <c r="V1333" i="1" s="1"/>
  <c r="V1406" i="1" a="1"/>
  <c r="V1406" i="1" s="1"/>
  <c r="V1467" i="1" a="1"/>
  <c r="V1467" i="1" s="1"/>
  <c r="V493" i="1" a="1"/>
  <c r="V493" i="1" s="1"/>
  <c r="V770" i="1" a="1"/>
  <c r="V770" i="1" s="1"/>
  <c r="V1008" i="1" a="1"/>
  <c r="V1008" i="1" s="1"/>
  <c r="V1086" i="1" a="1"/>
  <c r="V1086" i="1" s="1"/>
  <c r="V1150" i="1" a="1"/>
  <c r="V1150" i="1" s="1"/>
  <c r="V1212" i="1" a="1"/>
  <c r="V1212" i="1" s="1"/>
  <c r="V1273" i="1" a="1"/>
  <c r="V1273" i="1" s="1"/>
  <c r="V1342" i="1" a="1"/>
  <c r="V1342" i="1" s="1"/>
  <c r="V1399" i="1" a="1"/>
  <c r="V1399" i="1" s="1"/>
  <c r="V1468" i="1" a="1"/>
  <c r="V1468" i="1" s="1"/>
  <c r="V587" i="1" a="1"/>
  <c r="V587" i="1" s="1"/>
  <c r="V269" i="1" a="1"/>
  <c r="V269" i="1" s="1"/>
  <c r="V1173" i="1" a="1"/>
  <c r="V1173" i="1" s="1"/>
  <c r="V1085" i="1" a="1"/>
  <c r="V1085" i="1" s="1"/>
  <c r="V886" i="1" a="1"/>
  <c r="V886" i="1" s="1"/>
  <c r="V868" i="1" a="1"/>
  <c r="V868" i="1" s="1"/>
  <c r="V745" i="1" a="1"/>
  <c r="V745" i="1" s="1"/>
  <c r="V539" i="1" a="1"/>
  <c r="V539" i="1" s="1"/>
  <c r="V867" i="1" a="1"/>
  <c r="V867" i="1" s="1"/>
  <c r="V624" i="1" a="1"/>
  <c r="V624" i="1" s="1"/>
  <c r="V959" i="1" a="1"/>
  <c r="V959" i="1" s="1"/>
  <c r="V713" i="1" a="1"/>
  <c r="V713" i="1" s="1"/>
  <c r="V296" i="1" a="1"/>
  <c r="V296" i="1" s="1"/>
  <c r="V865" i="1" a="1"/>
  <c r="V865" i="1" s="1"/>
  <c r="V606" i="1" a="1"/>
  <c r="V606" i="1" s="1"/>
  <c r="V941" i="1" a="1"/>
  <c r="V941" i="1" s="1"/>
  <c r="V682" i="1" a="1"/>
  <c r="V682" i="1" s="1"/>
  <c r="V1009" i="1" a="1"/>
  <c r="V1009" i="1" s="1"/>
  <c r="V733" i="1" a="1"/>
  <c r="V733" i="1" s="1"/>
  <c r="V281" i="1" a="1"/>
  <c r="V281" i="1" s="1"/>
  <c r="V1635" i="1" a="1"/>
  <c r="V1635" i="1" s="1"/>
  <c r="V824" i="1" a="1"/>
  <c r="V824" i="1" s="1"/>
  <c r="V862" i="1" a="1"/>
  <c r="V862" i="1" s="1"/>
  <c r="V737" i="1" a="1"/>
  <c r="V737" i="1" s="1"/>
  <c r="V366" i="1" a="1"/>
  <c r="V366" i="1" s="1"/>
  <c r="V814" i="1" a="1"/>
  <c r="V814" i="1" s="1"/>
  <c r="V565" i="1" a="1"/>
  <c r="V565" i="1" s="1"/>
  <c r="V903" i="1" a="1"/>
  <c r="V903" i="1" s="1"/>
  <c r="V661" i="1" a="1"/>
  <c r="V661" i="1" s="1"/>
  <c r="V1071" i="1" a="1"/>
  <c r="V1071" i="1" s="1"/>
  <c r="V812" i="1" a="1"/>
  <c r="V812" i="1" s="1"/>
  <c r="V545" i="1" a="1"/>
  <c r="V545" i="1" s="1"/>
  <c r="V888" i="1" a="1"/>
  <c r="V888" i="1" s="1"/>
  <c r="V629" i="1" a="1"/>
  <c r="V629" i="1" s="1"/>
  <c r="V948" i="1" a="1"/>
  <c r="V948" i="1" s="1"/>
  <c r="V681" i="1" a="1"/>
  <c r="V681" i="1" s="1"/>
  <c r="V460" i="1" a="1"/>
  <c r="V460" i="1" s="1"/>
  <c r="V219" i="1" a="1"/>
  <c r="V219" i="1" s="1"/>
  <c r="V178" i="1" a="1"/>
  <c r="V178" i="1" s="1"/>
  <c r="V732" i="1" a="1"/>
  <c r="V732" i="1" s="1"/>
  <c r="V273" i="1" a="1"/>
  <c r="V273" i="1" s="1"/>
  <c r="V823" i="1" a="1"/>
  <c r="V823" i="1" s="1"/>
  <c r="V678" i="1" a="1"/>
  <c r="V678" i="1" s="1"/>
  <c r="V998" i="1" a="1"/>
  <c r="V998" i="1" s="1"/>
  <c r="V752" i="1" a="1"/>
  <c r="V752" i="1" s="1"/>
  <c r="V423" i="1" a="1"/>
  <c r="V423" i="1" s="1"/>
  <c r="V844" i="1" a="1"/>
  <c r="V844" i="1" s="1"/>
  <c r="V591" i="1" a="1"/>
  <c r="V591" i="1" s="1"/>
  <c r="V1011" i="1" a="1"/>
  <c r="V1011" i="1" s="1"/>
  <c r="V742" i="1" a="1"/>
  <c r="V742" i="1" s="1"/>
  <c r="V826" i="1" a="1"/>
  <c r="V826" i="1" s="1"/>
  <c r="V562" i="1" a="1"/>
  <c r="V562" i="1" s="1"/>
  <c r="V879" i="1" a="1"/>
  <c r="V879" i="1" s="1"/>
  <c r="V604" i="1" a="1"/>
  <c r="V604" i="1" s="1"/>
  <c r="V300" i="1" a="1"/>
  <c r="V300" i="1" s="1"/>
  <c r="V1007" i="1" a="1"/>
  <c r="V1007" i="1" s="1"/>
  <c r="V703" i="1" a="1"/>
  <c r="V703" i="1" s="1"/>
  <c r="V929" i="1" a="1"/>
  <c r="V929" i="1" s="1"/>
  <c r="V807" i="1" a="1"/>
  <c r="V807" i="1" s="1"/>
  <c r="V671" i="1" a="1"/>
  <c r="V671" i="1" s="1"/>
  <c r="V990" i="1" a="1"/>
  <c r="V990" i="1" s="1"/>
  <c r="V744" i="1" a="1"/>
  <c r="V744" i="1" s="1"/>
  <c r="V391" i="1" a="1"/>
  <c r="V391" i="1" s="1"/>
  <c r="V836" i="1" a="1"/>
  <c r="V836" i="1" s="1"/>
  <c r="V582" i="1" a="1"/>
  <c r="V582" i="1" s="1"/>
  <c r="V1003" i="1" a="1"/>
  <c r="V1003" i="1" s="1"/>
  <c r="V727" i="1" a="1"/>
  <c r="V727" i="1" s="1"/>
  <c r="V819" i="1" a="1"/>
  <c r="V819" i="1" s="1"/>
  <c r="V553" i="1" a="1"/>
  <c r="V553" i="1" s="1"/>
  <c r="V871" i="1" a="1"/>
  <c r="V871" i="1" s="1"/>
  <c r="V596" i="1" a="1"/>
  <c r="V596" i="1" s="1"/>
  <c r="V495" i="1" a="1"/>
  <c r="V495" i="1" s="1"/>
  <c r="V642" i="1" a="1"/>
  <c r="V642" i="1" s="1"/>
  <c r="V921" i="1" a="1"/>
  <c r="V921" i="1" s="1"/>
  <c r="V800" i="1" a="1"/>
  <c r="V800" i="1" s="1"/>
  <c r="V617" i="1" a="1"/>
  <c r="V617" i="1" s="1"/>
  <c r="V936" i="1" a="1"/>
  <c r="V936" i="1" s="1"/>
  <c r="V692" i="1" a="1"/>
  <c r="V692" i="1" s="1"/>
  <c r="V265" i="1" a="1"/>
  <c r="V265" i="1" s="1"/>
  <c r="V783" i="1" a="1"/>
  <c r="V783" i="1" s="1"/>
  <c r="V514" i="1" a="1"/>
  <c r="V514" i="1" s="1"/>
  <c r="V950" i="1" a="1"/>
  <c r="V950" i="1" s="1"/>
  <c r="V675" i="1" a="1"/>
  <c r="V675" i="1" s="1"/>
  <c r="V1010" i="1" a="1"/>
  <c r="V1010" i="1" s="1"/>
  <c r="V765" i="1" a="1"/>
  <c r="V765" i="1" s="1"/>
  <c r="V414" i="1" a="1"/>
  <c r="V414" i="1" s="1"/>
  <c r="V810" i="1" a="1"/>
  <c r="V810" i="1" s="1"/>
  <c r="V524" i="1" a="1"/>
  <c r="V524" i="1" s="1"/>
  <c r="V295" i="1" a="1"/>
  <c r="V295" i="1" s="1"/>
  <c r="V392" i="1" a="1"/>
  <c r="V392" i="1" s="1"/>
  <c r="V75" i="1" a="1"/>
  <c r="V75" i="1" s="1"/>
  <c r="V491" i="1" a="1"/>
  <c r="V491" i="1" s="1"/>
  <c r="V429" i="1" a="1"/>
  <c r="V429" i="1" s="1"/>
  <c r="V358" i="1" a="1"/>
  <c r="V358" i="1" s="1"/>
  <c r="V327" i="1" a="1"/>
  <c r="V327" i="1" s="1"/>
  <c r="V506" i="1" a="1"/>
  <c r="V506" i="1" s="1"/>
  <c r="V444" i="1" a="1"/>
  <c r="V444" i="1" s="1"/>
  <c r="V380" i="1" a="1"/>
  <c r="V380" i="1" s="1"/>
  <c r="V350" i="1" a="1"/>
  <c r="V350" i="1" s="1"/>
  <c r="V286" i="1" a="1"/>
  <c r="V286" i="1" s="1"/>
  <c r="V482" i="1" a="1"/>
  <c r="V482" i="1" s="1"/>
  <c r="V419" i="1" a="1"/>
  <c r="V419" i="1" s="1"/>
  <c r="V325" i="1" a="1"/>
  <c r="V325" i="1" s="1"/>
  <c r="V584" i="1" a="1"/>
  <c r="V584" i="1" s="1"/>
  <c r="V520" i="1" a="1"/>
  <c r="V520" i="1" s="1"/>
  <c r="V457" i="1" a="1"/>
  <c r="V457" i="1" s="1"/>
  <c r="V394" i="1" a="1"/>
  <c r="V394" i="1" s="1"/>
  <c r="V356" i="1" a="1"/>
  <c r="V356" i="1" s="1"/>
  <c r="V292" i="1" a="1"/>
  <c r="V292" i="1" s="1"/>
  <c r="V487" i="1" a="1"/>
  <c r="V487" i="1" s="1"/>
  <c r="V417" i="1" a="1"/>
  <c r="V417" i="1" s="1"/>
  <c r="V323" i="1" a="1"/>
  <c r="V323" i="1" s="1"/>
  <c r="V510" i="1" a="1"/>
  <c r="V510" i="1" s="1"/>
  <c r="V448" i="1" a="1"/>
  <c r="V448" i="1" s="1"/>
  <c r="V384" i="1" a="1"/>
  <c r="V384" i="1" s="1"/>
  <c r="V354" i="1" a="1"/>
  <c r="V354" i="1" s="1"/>
  <c r="V290" i="1" a="1"/>
  <c r="V290" i="1" s="1"/>
  <c r="V41" i="1" a="1"/>
  <c r="V41" i="1" s="1"/>
  <c r="V105" i="1" a="1"/>
  <c r="V105" i="1" s="1"/>
  <c r="V1084" i="1" a="1"/>
  <c r="V1084" i="1" s="1"/>
  <c r="V1509" i="1" a="1"/>
  <c r="V1509" i="1" s="1"/>
  <c r="V1573" i="1" a="1"/>
  <c r="V1573" i="1" s="1"/>
  <c r="V1643" i="1" a="1"/>
  <c r="V1643" i="1" s="1"/>
  <c r="V1714" i="1" a="1"/>
  <c r="V1714" i="1" s="1"/>
  <c r="V1785" i="1" a="1"/>
  <c r="V1785" i="1" s="1"/>
  <c r="V1854" i="1" a="1"/>
  <c r="V1854" i="1" s="1"/>
  <c r="V26" i="1" a="1"/>
  <c r="V26" i="1" s="1"/>
  <c r="V98" i="1" a="1"/>
  <c r="V98" i="1" s="1"/>
  <c r="V1786" i="1" a="1"/>
  <c r="V1786" i="1" s="1"/>
  <c r="V251" i="1" a="1"/>
  <c r="V251" i="1" s="1"/>
  <c r="V35" i="1" a="1"/>
  <c r="V35" i="1" s="1"/>
  <c r="V225" i="1" a="1"/>
  <c r="V225" i="1" s="1"/>
  <c r="V154" i="1" a="1"/>
  <c r="V154" i="1" s="1"/>
  <c r="V235" i="1" a="1"/>
  <c r="V235" i="1" s="1"/>
  <c r="V421" i="1" a="1"/>
  <c r="V421" i="1" s="1"/>
  <c r="V319" i="1" a="1"/>
  <c r="V319" i="1" s="1"/>
  <c r="V498" i="1" a="1"/>
  <c r="V498" i="1" s="1"/>
  <c r="V436" i="1" a="1"/>
  <c r="V436" i="1" s="1"/>
  <c r="V372" i="1" a="1"/>
  <c r="V372" i="1" s="1"/>
  <c r="V342" i="1" a="1"/>
  <c r="V342" i="1" s="1"/>
  <c r="V278" i="1" a="1"/>
  <c r="V278" i="1" s="1"/>
  <c r="V474" i="1" a="1"/>
  <c r="V474" i="1" s="1"/>
  <c r="V411" i="1" a="1"/>
  <c r="V411" i="1" s="1"/>
  <c r="V317" i="1" a="1"/>
  <c r="V317" i="1" s="1"/>
  <c r="V576" i="1" a="1"/>
  <c r="V576" i="1" s="1"/>
  <c r="V512" i="1" a="1"/>
  <c r="V512" i="1" s="1"/>
  <c r="V449" i="1" a="1"/>
  <c r="V449" i="1" s="1"/>
  <c r="V386" i="1" a="1"/>
  <c r="V386" i="1" s="1"/>
  <c r="V348" i="1" a="1"/>
  <c r="V348" i="1" s="1"/>
  <c r="V284" i="1" a="1"/>
  <c r="V284" i="1" s="1"/>
  <c r="V480" i="1" a="1"/>
  <c r="V480" i="1" s="1"/>
  <c r="V409" i="1" a="1"/>
  <c r="V409" i="1" s="1"/>
  <c r="V315" i="1" a="1"/>
  <c r="V315" i="1" s="1"/>
  <c r="V502" i="1" a="1"/>
  <c r="V502" i="1" s="1"/>
  <c r="V440" i="1" a="1"/>
  <c r="V440" i="1" s="1"/>
  <c r="V376" i="1" a="1"/>
  <c r="V376" i="1" s="1"/>
  <c r="V346" i="1" a="1"/>
  <c r="V346" i="1" s="1"/>
  <c r="V282" i="1" a="1"/>
  <c r="V282" i="1" s="1"/>
  <c r="V49" i="1" a="1"/>
  <c r="V49" i="1" s="1"/>
  <c r="V113" i="1" a="1"/>
  <c r="V113" i="1" s="1"/>
  <c r="V1148" i="1" a="1"/>
  <c r="V1148" i="1" s="1"/>
  <c r="V1518" i="1" a="1"/>
  <c r="V1518" i="1" s="1"/>
  <c r="V1581" i="1" a="1"/>
  <c r="V1581" i="1" s="1"/>
  <c r="V1651" i="1" a="1"/>
  <c r="V1651" i="1" s="1"/>
  <c r="V1722" i="1" a="1"/>
  <c r="V1722" i="1" s="1"/>
  <c r="V1792" i="1" a="1"/>
  <c r="V1792" i="1" s="1"/>
  <c r="V1862" i="1" a="1"/>
  <c r="V1862" i="1" s="1"/>
  <c r="V34" i="1" a="1"/>
  <c r="V34" i="1" s="1"/>
  <c r="V114" i="1" a="1"/>
  <c r="V114" i="1" s="1"/>
  <c r="V208" i="1" a="1"/>
  <c r="V208" i="1" s="1"/>
  <c r="V1605" i="1" a="1"/>
  <c r="V1605" i="1" s="1"/>
  <c r="V203" i="1" a="1"/>
  <c r="V203" i="1" s="1"/>
  <c r="V194" i="1" a="1"/>
  <c r="V194" i="1" s="1"/>
  <c r="V162" i="1" a="1"/>
  <c r="V162" i="1" s="1"/>
  <c r="V1700" i="1" a="1"/>
  <c r="V1700" i="1" s="1"/>
  <c r="V1156" i="1" a="1"/>
  <c r="V1156" i="1" s="1"/>
  <c r="V428" i="1" a="1"/>
  <c r="V428" i="1" s="1"/>
  <c r="V365" i="1" a="1"/>
  <c r="V365" i="1" s="1"/>
  <c r="V334" i="1" a="1"/>
  <c r="V334" i="1" s="1"/>
  <c r="V270" i="1" a="1"/>
  <c r="V270" i="1" s="1"/>
  <c r="V466" i="1" a="1"/>
  <c r="V466" i="1" s="1"/>
  <c r="V403" i="1" a="1"/>
  <c r="V403" i="1" s="1"/>
  <c r="V309" i="1" a="1"/>
  <c r="V309" i="1" s="1"/>
  <c r="V568" i="1" a="1"/>
  <c r="V568" i="1" s="1"/>
  <c r="V504" i="1" a="1"/>
  <c r="V504" i="1" s="1"/>
  <c r="V442" i="1" a="1"/>
  <c r="V442" i="1" s="1"/>
  <c r="V378" i="1" a="1"/>
  <c r="V378" i="1" s="1"/>
  <c r="V340" i="1" a="1"/>
  <c r="V340" i="1" s="1"/>
  <c r="V276" i="1" a="1"/>
  <c r="V276" i="1" s="1"/>
  <c r="V472" i="1" a="1"/>
  <c r="V472" i="1" s="1"/>
  <c r="V401" i="1" a="1"/>
  <c r="V401" i="1" s="1"/>
  <c r="V307" i="1" a="1"/>
  <c r="V307" i="1" s="1"/>
  <c r="V494" i="1" a="1"/>
  <c r="V494" i="1" s="1"/>
  <c r="V432" i="1" a="1"/>
  <c r="V432" i="1" s="1"/>
  <c r="V368" i="1" a="1"/>
  <c r="V368" i="1" s="1"/>
  <c r="V338" i="1" a="1"/>
  <c r="V338" i="1" s="1"/>
  <c r="V274" i="1" a="1"/>
  <c r="V274" i="1" s="1"/>
  <c r="V57" i="1" a="1"/>
  <c r="V57" i="1" s="1"/>
  <c r="V121" i="1" a="1"/>
  <c r="V121" i="1" s="1"/>
  <c r="V1210" i="1" a="1"/>
  <c r="V1210" i="1" s="1"/>
  <c r="V1527" i="1" a="1"/>
  <c r="V1527" i="1" s="1"/>
  <c r="V1589" i="1" a="1"/>
  <c r="V1589" i="1" s="1"/>
  <c r="V1659" i="1" a="1"/>
  <c r="V1659" i="1" s="1"/>
  <c r="V1730" i="1" a="1"/>
  <c r="V1730" i="1" s="1"/>
  <c r="V1800" i="1" a="1"/>
  <c r="V1800" i="1" s="1"/>
  <c r="V1870" i="1" a="1"/>
  <c r="V1870" i="1" s="1"/>
  <c r="V50" i="1" a="1"/>
  <c r="V50" i="1" s="1"/>
  <c r="V122" i="1" a="1"/>
  <c r="V122" i="1" s="1"/>
  <c r="V232" i="1" a="1"/>
  <c r="V232" i="1" s="1"/>
  <c r="V1668" i="1" a="1"/>
  <c r="V1668" i="1" s="1"/>
  <c r="V243" i="1" a="1"/>
  <c r="V243" i="1" s="1"/>
  <c r="V11" i="1" a="1"/>
  <c r="V11" i="1" s="1"/>
  <c r="V43" i="1" a="1"/>
  <c r="V43" i="1" s="1"/>
  <c r="V1762" i="1" a="1"/>
  <c r="V1762" i="1" s="1"/>
  <c r="V357" i="1" a="1"/>
  <c r="V357" i="1" s="1"/>
  <c r="V326" i="1" a="1"/>
  <c r="V326" i="1" s="1"/>
  <c r="V521" i="1" a="1"/>
  <c r="V521" i="1" s="1"/>
  <c r="V458" i="1" a="1"/>
  <c r="V458" i="1" s="1"/>
  <c r="V395" i="1" a="1"/>
  <c r="V395" i="1" s="1"/>
  <c r="V301" i="1" a="1"/>
  <c r="V301" i="1" s="1"/>
  <c r="V560" i="1" a="1"/>
  <c r="V560" i="1" s="1"/>
  <c r="V496" i="1" a="1"/>
  <c r="V496" i="1" s="1"/>
  <c r="V434" i="1" a="1"/>
  <c r="V434" i="1" s="1"/>
  <c r="V370" i="1" a="1"/>
  <c r="V370" i="1" s="1"/>
  <c r="V332" i="1" a="1"/>
  <c r="V332" i="1" s="1"/>
  <c r="V268" i="1" a="1"/>
  <c r="V268" i="1" s="1"/>
  <c r="V464" i="1" a="1"/>
  <c r="V464" i="1" s="1"/>
  <c r="V393" i="1" a="1"/>
  <c r="V393" i="1" s="1"/>
  <c r="V299" i="1" a="1"/>
  <c r="V299" i="1" s="1"/>
  <c r="V486" i="1" a="1"/>
  <c r="V486" i="1" s="1"/>
  <c r="V424" i="1" a="1"/>
  <c r="V424" i="1" s="1"/>
  <c r="V361" i="1" a="1"/>
  <c r="V361" i="1" s="1"/>
  <c r="V330" i="1" a="1"/>
  <c r="V330" i="1" s="1"/>
  <c r="V266" i="1" a="1"/>
  <c r="V266" i="1" s="1"/>
  <c r="V65" i="1" a="1"/>
  <c r="V65" i="1" s="1"/>
  <c r="V129" i="1" a="1"/>
  <c r="V129" i="1" s="1"/>
  <c r="V1271" i="1" a="1"/>
  <c r="V1271" i="1" s="1"/>
  <c r="V1535" i="1" a="1"/>
  <c r="V1535" i="1" s="1"/>
  <c r="V1596" i="1" a="1"/>
  <c r="V1596" i="1" s="1"/>
  <c r="V1667" i="1" a="1"/>
  <c r="V1667" i="1" s="1"/>
  <c r="V1738" i="1" a="1"/>
  <c r="V1738" i="1" s="1"/>
  <c r="V1808" i="1" a="1"/>
  <c r="V1808" i="1" s="1"/>
  <c r="V1886" i="1" a="1"/>
  <c r="V1886" i="1" s="1"/>
  <c r="V58" i="1" a="1"/>
  <c r="V58" i="1" s="1"/>
  <c r="V130" i="1" a="1"/>
  <c r="V130" i="1" s="1"/>
  <c r="V233" i="1" a="1"/>
  <c r="V233" i="1" s="1"/>
  <c r="V1855" i="1" a="1"/>
  <c r="V1855" i="1" s="1"/>
  <c r="V1613" i="1" a="1"/>
  <c r="V1613" i="1" s="1"/>
  <c r="V19" i="1" a="1"/>
  <c r="V19" i="1" s="1"/>
  <c r="V211" i="1" a="1"/>
  <c r="V211" i="1" s="1"/>
  <c r="V1644" i="1" a="1"/>
  <c r="V1644" i="1" s="1"/>
  <c r="V318" i="1" a="1"/>
  <c r="V318" i="1" s="1"/>
  <c r="V513" i="1" a="1"/>
  <c r="V513" i="1" s="1"/>
  <c r="V450" i="1" a="1"/>
  <c r="V450" i="1" s="1"/>
  <c r="V387" i="1" a="1"/>
  <c r="V387" i="1" s="1"/>
  <c r="V293" i="1" a="1"/>
  <c r="V293" i="1" s="1"/>
  <c r="V552" i="1" a="1"/>
  <c r="V552" i="1" s="1"/>
  <c r="V488" i="1" a="1"/>
  <c r="V488" i="1" s="1"/>
  <c r="V426" i="1" a="1"/>
  <c r="V426" i="1" s="1"/>
  <c r="V363" i="1" a="1"/>
  <c r="V363" i="1" s="1"/>
  <c r="V324" i="1" a="1"/>
  <c r="V324" i="1" s="1"/>
  <c r="V519" i="1" a="1"/>
  <c r="V519" i="1" s="1"/>
  <c r="V456" i="1" a="1"/>
  <c r="V456" i="1" s="1"/>
  <c r="V385" i="1" a="1"/>
  <c r="V385" i="1" s="1"/>
  <c r="V355" i="1" a="1"/>
  <c r="V355" i="1" s="1"/>
  <c r="V291" i="1" a="1"/>
  <c r="V291" i="1" s="1"/>
  <c r="V479" i="1" a="1"/>
  <c r="V479" i="1" s="1"/>
  <c r="V416" i="1" a="1"/>
  <c r="V416" i="1" s="1"/>
  <c r="V322" i="1" a="1"/>
  <c r="V322" i="1" s="1"/>
  <c r="V9" i="1" a="1"/>
  <c r="V9" i="1" s="1"/>
  <c r="V73" i="1" a="1"/>
  <c r="V73" i="1" s="1"/>
  <c r="V137" i="1" a="1"/>
  <c r="V137" i="1" s="1"/>
  <c r="V1332" i="1" a="1"/>
  <c r="V1332" i="1" s="1"/>
  <c r="V1543" i="1" a="1"/>
  <c r="V1543" i="1" s="1"/>
  <c r="V1604" i="1" a="1"/>
  <c r="V1604" i="1" s="1"/>
  <c r="V1675" i="1" a="1"/>
  <c r="V1675" i="1" s="1"/>
  <c r="V1746" i="1" a="1"/>
  <c r="V1746" i="1" s="1"/>
  <c r="V1822" i="1" a="1"/>
  <c r="V1822" i="1" s="1"/>
  <c r="V1893" i="1" a="1"/>
  <c r="V1893" i="1" s="1"/>
  <c r="V66" i="1" a="1"/>
  <c r="V66" i="1" s="1"/>
  <c r="V146" i="1" a="1"/>
  <c r="V146" i="1" s="1"/>
  <c r="V257" i="1" a="1"/>
  <c r="V257" i="1" s="1"/>
  <c r="V152" i="1" a="1"/>
  <c r="V152" i="1" s="1"/>
  <c r="V1863" i="1" a="1"/>
  <c r="V1863" i="1" s="1"/>
  <c r="V139" i="1" a="1"/>
  <c r="V139" i="1" s="1"/>
  <c r="V1022" i="1" a="1"/>
  <c r="V1022" i="1" s="1"/>
  <c r="V189" i="1" a="1"/>
  <c r="V189" i="1" s="1"/>
  <c r="V620" i="1" a="1"/>
  <c r="V620" i="1" s="1"/>
  <c r="V551" i="1" a="1"/>
  <c r="V551" i="1" s="1"/>
  <c r="V375" i="1" a="1"/>
  <c r="V375" i="1" s="1"/>
  <c r="V515" i="1" a="1"/>
  <c r="V515" i="1" s="1"/>
  <c r="V452" i="1" a="1"/>
  <c r="V452" i="1" s="1"/>
  <c r="V389" i="1" a="1"/>
  <c r="V389" i="1" s="1"/>
  <c r="V351" i="1" a="1"/>
  <c r="V351" i="1" s="1"/>
  <c r="V287" i="1" a="1"/>
  <c r="V287" i="1" s="1"/>
  <c r="V467" i="1" a="1"/>
  <c r="V467" i="1" s="1"/>
  <c r="V404" i="1" a="1"/>
  <c r="V404" i="1" s="1"/>
  <c r="V310" i="1" a="1"/>
  <c r="V310" i="1" s="1"/>
  <c r="V505" i="1" a="1"/>
  <c r="V505" i="1" s="1"/>
  <c r="V443" i="1" a="1"/>
  <c r="V443" i="1" s="1"/>
  <c r="V379" i="1" a="1"/>
  <c r="V379" i="1" s="1"/>
  <c r="V349" i="1" a="1"/>
  <c r="V349" i="1" s="1"/>
  <c r="V285" i="1" a="1"/>
  <c r="V285" i="1" s="1"/>
  <c r="V544" i="1" a="1"/>
  <c r="V544" i="1" s="1"/>
  <c r="V481" i="1" a="1"/>
  <c r="V481" i="1" s="1"/>
  <c r="V418" i="1" a="1"/>
  <c r="V418" i="1" s="1"/>
  <c r="V316" i="1" a="1"/>
  <c r="V316" i="1" s="1"/>
  <c r="V511" i="1" a="1"/>
  <c r="V511" i="1" s="1"/>
  <c r="V441" i="1" a="1"/>
  <c r="V441" i="1" s="1"/>
  <c r="V377" i="1" a="1"/>
  <c r="V377" i="1" s="1"/>
  <c r="V347" i="1" a="1"/>
  <c r="V347" i="1" s="1"/>
  <c r="V283" i="1" a="1"/>
  <c r="V283" i="1" s="1"/>
  <c r="V471" i="1" a="1"/>
  <c r="V471" i="1" s="1"/>
  <c r="V408" i="1" a="1"/>
  <c r="V408" i="1" s="1"/>
  <c r="V314" i="1" a="1"/>
  <c r="V314" i="1" s="1"/>
  <c r="V17" i="1" a="1"/>
  <c r="V17" i="1" s="1"/>
  <c r="V81" i="1" a="1"/>
  <c r="V81" i="1" s="1"/>
  <c r="V145" i="1" a="1"/>
  <c r="V145" i="1" s="1"/>
  <c r="V1390" i="1" a="1"/>
  <c r="V1390" i="1" s="1"/>
  <c r="V1550" i="1" a="1"/>
  <c r="V1550" i="1" s="1"/>
  <c r="V1612" i="1" a="1"/>
  <c r="V1612" i="1" s="1"/>
  <c r="V1683" i="1" a="1"/>
  <c r="V1683" i="1" s="1"/>
  <c r="V1761" i="1" a="1"/>
  <c r="V1761" i="1" s="1"/>
  <c r="V1830" i="1" a="1"/>
  <c r="V1830" i="1" s="1"/>
  <c r="V1901" i="1" a="1"/>
  <c r="V1901" i="1" s="1"/>
  <c r="V74" i="1" a="1"/>
  <c r="V74" i="1" s="1"/>
  <c r="V1279" i="1" a="1"/>
  <c r="V1279" i="1" s="1"/>
  <c r="V51" i="1" a="1"/>
  <c r="V51" i="1" s="1"/>
  <c r="V224" i="1" a="1"/>
  <c r="V224" i="1" s="1"/>
  <c r="V540" i="1" a="1"/>
  <c r="V540" i="1" s="1"/>
  <c r="V213" i="1" a="1"/>
  <c r="V213" i="1" s="1"/>
  <c r="V1629" i="1" a="1"/>
  <c r="V1629" i="1" s="1"/>
  <c r="V445" i="1" a="1"/>
  <c r="V445" i="1" s="1"/>
  <c r="V381" i="1" a="1"/>
  <c r="V381" i="1" s="1"/>
  <c r="V343" i="1" a="1"/>
  <c r="V343" i="1" s="1"/>
  <c r="V279" i="1" a="1"/>
  <c r="V279" i="1" s="1"/>
  <c r="V459" i="1" a="1"/>
  <c r="V459" i="1" s="1"/>
  <c r="V396" i="1" a="1"/>
  <c r="V396" i="1" s="1"/>
  <c r="V302" i="1" a="1"/>
  <c r="V302" i="1" s="1"/>
  <c r="V497" i="1" a="1"/>
  <c r="V497" i="1" s="1"/>
  <c r="V435" i="1" a="1"/>
  <c r="V435" i="1" s="1"/>
  <c r="V371" i="1" a="1"/>
  <c r="V371" i="1" s="1"/>
  <c r="V341" i="1" a="1"/>
  <c r="V341" i="1" s="1"/>
  <c r="V277" i="1" a="1"/>
  <c r="V277" i="1" s="1"/>
  <c r="V536" i="1" a="1"/>
  <c r="V536" i="1" s="1"/>
  <c r="V473" i="1" a="1"/>
  <c r="V473" i="1" s="1"/>
  <c r="V410" i="1" a="1"/>
  <c r="V410" i="1" s="1"/>
  <c r="V308" i="1" a="1"/>
  <c r="V308" i="1" s="1"/>
  <c r="V503" i="1" a="1"/>
  <c r="V503" i="1" s="1"/>
  <c r="V433" i="1" a="1"/>
  <c r="V433" i="1" s="1"/>
  <c r="V369" i="1" a="1"/>
  <c r="V369" i="1" s="1"/>
  <c r="V339" i="1" a="1"/>
  <c r="V339" i="1" s="1"/>
  <c r="V275" i="1" a="1"/>
  <c r="V275" i="1" s="1"/>
  <c r="V463" i="1" a="1"/>
  <c r="V463" i="1" s="1"/>
  <c r="V400" i="1" a="1"/>
  <c r="V400" i="1" s="1"/>
  <c r="V306" i="1" a="1"/>
  <c r="V306" i="1" s="1"/>
  <c r="V25" i="1" a="1"/>
  <c r="V25" i="1" s="1"/>
  <c r="V89" i="1" a="1"/>
  <c r="V89" i="1" s="1"/>
  <c r="V794" i="1" a="1"/>
  <c r="V794" i="1" s="1"/>
  <c r="V1450" i="1" a="1"/>
  <c r="V1450" i="1" s="1"/>
  <c r="V1558" i="1" a="1"/>
  <c r="V1558" i="1" s="1"/>
  <c r="V1620" i="1" a="1"/>
  <c r="V1620" i="1" s="1"/>
  <c r="V1699" i="1" a="1"/>
  <c r="V1699" i="1" s="1"/>
  <c r="V1769" i="1" a="1"/>
  <c r="V1769" i="1" s="1"/>
  <c r="V1838" i="1" a="1"/>
  <c r="V1838" i="1" s="1"/>
  <c r="V10" i="1" a="1"/>
  <c r="V10" i="1" s="1"/>
  <c r="V82" i="1" a="1"/>
  <c r="V82" i="1" s="1"/>
  <c r="V1536" i="1" a="1"/>
  <c r="V1536" i="1" s="1"/>
  <c r="V91" i="1" a="1"/>
  <c r="V91" i="1" s="1"/>
  <c r="V241" i="1" a="1"/>
  <c r="V241" i="1" s="1"/>
  <c r="V169" i="1" a="1"/>
  <c r="V169" i="1" s="1"/>
  <c r="V253" i="1" a="1"/>
  <c r="V253" i="1" s="1"/>
  <c r="V138" i="1" a="1"/>
  <c r="V138" i="1" s="1"/>
  <c r="V1847" i="1" a="1"/>
  <c r="V1847" i="1" s="1"/>
  <c r="V202" i="1" a="1"/>
  <c r="V202" i="1" s="1"/>
  <c r="V1340" i="1" a="1"/>
  <c r="V1340" i="1" s="1"/>
  <c r="V200" i="1" a="1"/>
  <c r="V200" i="1" s="1"/>
  <c r="V210" i="1" a="1"/>
  <c r="V210" i="1" s="1"/>
  <c r="V229" i="1" a="1"/>
  <c r="V229" i="1" s="1"/>
  <c r="V153" i="1" a="1"/>
  <c r="V153" i="1" s="1"/>
  <c r="V249" i="1" a="1"/>
  <c r="V249" i="1" s="1"/>
  <c r="V59" i="1" a="1"/>
  <c r="V59" i="1" s="1"/>
  <c r="V1559" i="1" a="1"/>
  <c r="V1559" i="1" s="1"/>
  <c r="V218" i="1" a="1"/>
  <c r="V218" i="1" s="1"/>
  <c r="V1497" i="1" a="1"/>
  <c r="V1497" i="1" s="1"/>
  <c r="V147" i="1" a="1"/>
  <c r="V147" i="1" s="1"/>
  <c r="V1823" i="1" a="1"/>
  <c r="V1823" i="1" s="1"/>
  <c r="V1831" i="1" a="1"/>
  <c r="V1831" i="1" s="1"/>
  <c r="V1217" i="1" a="1"/>
  <c r="V1217" i="1" s="1"/>
  <c r="V263" i="1" a="1"/>
  <c r="V263" i="1" s="1"/>
  <c r="V234" i="1" a="1"/>
  <c r="V234" i="1" s="1"/>
  <c r="V1544" i="1" a="1"/>
  <c r="V1544" i="1" s="1"/>
  <c r="V216" i="1" a="1"/>
  <c r="V216" i="1" s="1"/>
  <c r="V242" i="1" a="1"/>
  <c r="V242" i="1" s="1"/>
  <c r="V1551" i="1" a="1"/>
  <c r="V1551" i="1" s="1"/>
  <c r="V161" i="1" a="1"/>
  <c r="V161" i="1" s="1"/>
  <c r="V170" i="1" a="1"/>
  <c r="V170" i="1" s="1"/>
  <c r="V99" i="1" a="1"/>
  <c r="V99" i="1" s="1"/>
  <c r="V1621" i="1" a="1"/>
  <c r="V1621" i="1" s="1"/>
  <c r="V258" i="1" a="1"/>
  <c r="V258" i="1" s="1"/>
  <c r="V1566" i="1" a="1"/>
  <c r="V1566" i="1" s="1"/>
  <c r="V195" i="1" a="1"/>
  <c r="V195" i="1" s="1"/>
  <c r="V196" i="1" a="1"/>
  <c r="V196" i="1" s="1"/>
  <c r="V1715" i="1" a="1"/>
  <c r="V1715" i="1" s="1"/>
  <c r="V205" i="1" a="1"/>
  <c r="V205" i="1" s="1"/>
  <c r="V204" i="1" a="1"/>
  <c r="V204" i="1" s="1"/>
  <c r="V240" i="1" a="1"/>
  <c r="V240" i="1" s="1"/>
  <c r="V67" i="1" a="1"/>
  <c r="V67" i="1" s="1"/>
  <c r="V1676" i="1" a="1"/>
  <c r="V1676" i="1" s="1"/>
  <c r="V177" i="1" a="1"/>
  <c r="V177" i="1" s="1"/>
  <c r="V226" i="1" a="1"/>
  <c r="V226" i="1" s="1"/>
  <c r="V179" i="1" a="1"/>
  <c r="V179" i="1" s="1"/>
  <c r="V1747" i="1" a="1"/>
  <c r="V1747" i="1" s="1"/>
  <c r="V83" i="1" a="1"/>
  <c r="V83" i="1" s="1"/>
  <c r="V1692" i="1" a="1"/>
  <c r="V1692" i="1" s="1"/>
  <c r="V1510" i="1" a="1"/>
  <c r="V1510" i="1" s="1"/>
  <c r="V228" i="1" a="1"/>
  <c r="V228" i="1" s="1"/>
  <c r="V1628" i="1" a="1"/>
  <c r="V1628" i="1" s="1"/>
  <c r="V1691" i="1" a="1"/>
  <c r="V1691" i="1" s="1"/>
  <c r="V1754" i="1" a="1"/>
  <c r="V1754" i="1" s="1"/>
  <c r="V1815" i="1" a="1"/>
  <c r="V1815" i="1" s="1"/>
  <c r="V1878" i="1" a="1"/>
  <c r="V1878" i="1" s="1"/>
  <c r="V42" i="1" a="1"/>
  <c r="V42" i="1" s="1"/>
  <c r="V106" i="1" a="1"/>
  <c r="V106" i="1" s="1"/>
  <c r="V1597" i="1" a="1"/>
  <c r="V1597" i="1" s="1"/>
  <c r="V248" i="1" a="1"/>
  <c r="V248" i="1" s="1"/>
  <c r="V123" i="1" a="1"/>
  <c r="V123" i="1" s="1"/>
  <c r="V1731" i="1" a="1"/>
  <c r="V1731" i="1" s="1"/>
  <c r="V256" i="1" a="1"/>
  <c r="V256" i="1" s="1"/>
  <c r="V107" i="1" a="1"/>
  <c r="V107" i="1" s="1"/>
  <c r="V1739" i="1" a="1"/>
  <c r="V1739" i="1" s="1"/>
  <c r="V185" i="1" a="1"/>
  <c r="V185" i="1" s="1"/>
  <c r="V250" i="1" a="1"/>
  <c r="V250" i="1" s="1"/>
  <c r="V187" i="1" a="1"/>
  <c r="V187" i="1" s="1"/>
  <c r="V1809" i="1" a="1"/>
  <c r="V1809" i="1" s="1"/>
  <c r="V131" i="1" a="1"/>
  <c r="V131" i="1" s="1"/>
  <c r="V1755" i="1" a="1"/>
  <c r="V1755" i="1" s="1"/>
  <c r="V1574" i="1" a="1"/>
  <c r="V1574" i="1" s="1"/>
  <c r="V236" i="1" a="1"/>
  <c r="V236" i="1" s="1"/>
  <c r="V1660" i="1" a="1"/>
  <c r="V1660" i="1" s="1"/>
  <c r="V209" i="1" a="1"/>
  <c r="V209" i="1" s="1"/>
  <c r="V163" i="1" a="1"/>
  <c r="V163" i="1" s="1"/>
  <c r="V1793" i="1" a="1"/>
  <c r="V1793" i="1" s="1"/>
  <c r="V217" i="1" a="1"/>
  <c r="V217" i="1" s="1"/>
  <c r="V155" i="1" a="1"/>
  <c r="V155" i="1" s="1"/>
  <c r="V1801" i="1" a="1"/>
  <c r="V1801" i="1" s="1"/>
  <c r="V193" i="1" a="1"/>
  <c r="V193" i="1" s="1"/>
  <c r="V577" i="1" a="1"/>
  <c r="V577" i="1" s="1"/>
  <c r="V227" i="1" a="1"/>
  <c r="V227" i="1" s="1"/>
  <c r="V1871" i="1" a="1"/>
  <c r="V1871" i="1" s="1"/>
  <c r="V171" i="1" a="1"/>
  <c r="V171" i="1" s="1"/>
  <c r="V27" i="1" a="1"/>
  <c r="V27" i="1" s="1"/>
  <c r="V1636" i="1" a="1"/>
  <c r="V1636" i="1" s="1"/>
  <c r="V252" i="1" a="1"/>
  <c r="V252" i="1" s="1"/>
  <c r="V186" i="1" a="1"/>
  <c r="V186" i="1" s="1"/>
  <c r="V259" i="1" a="1"/>
  <c r="V259" i="1" s="1"/>
  <c r="V1816" i="1" a="1"/>
  <c r="V1816" i="1" s="1"/>
  <c r="V221" i="1" a="1"/>
  <c r="V221" i="1" s="1"/>
  <c r="V1887" i="1" a="1"/>
  <c r="V1887" i="1" s="1"/>
  <c r="V244" i="1" a="1"/>
  <c r="V244" i="1" s="1"/>
  <c r="V197" i="1" a="1"/>
  <c r="V197" i="1" s="1"/>
  <c r="V1458" i="1" a="1"/>
  <c r="V1458" i="1" s="1"/>
  <c r="V237" i="1" a="1"/>
  <c r="V237" i="1" s="1"/>
  <c r="V1879" i="1" a="1"/>
  <c r="V1879" i="1" s="1"/>
  <c r="V1093" i="1" a="1"/>
  <c r="V1093" i="1" s="1"/>
  <c r="V188" i="1" a="1"/>
  <c r="V188" i="1" s="1"/>
  <c r="V260" i="1" a="1"/>
  <c r="V260" i="1" s="1"/>
  <c r="V245" i="1" a="1"/>
  <c r="V245" i="1" s="1"/>
  <c r="V261" i="1" a="1"/>
  <c r="V261" i="1" s="1"/>
  <c r="V212" i="1" a="1"/>
  <c r="V212" i="1" s="1"/>
  <c r="V1519" i="1" a="1"/>
  <c r="V1519" i="1" s="1"/>
  <c r="V1902" i="1" a="1"/>
  <c r="V1902" i="1" s="1"/>
  <c r="V220" i="1" a="1"/>
  <c r="V220" i="1" s="1"/>
  <c r="V1582" i="1" a="1"/>
  <c r="V1582" i="1" s="1"/>
  <c r="V1708" i="1" a="1"/>
  <c r="V1708" i="1" s="1"/>
  <c r="V1770" i="1" a="1"/>
  <c r="V1770" i="1" s="1"/>
  <c r="V1894" i="1" a="1"/>
  <c r="V1894" i="1" s="1"/>
  <c r="V1528" i="1" a="1"/>
  <c r="V1528" i="1" s="1"/>
  <c r="V1652" i="1" a="1"/>
  <c r="V1652" i="1" s="1"/>
  <c r="V1778" i="1" a="1"/>
  <c r="V1778" i="1" s="1"/>
  <c r="V1839" i="1" a="1"/>
  <c r="V1839"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<sst xmlns="http://schemas.openxmlformats.org/spreadsheetml/2006/main" count="91483" uniqueCount="20084">
  <si>
    <t>MONTANT CLUBS</t>
  </si>
  <si>
    <t>ENVELOPPE GLOBALE COMMISSION REGIONALE</t>
  </si>
  <si>
    <t>NOM DE LA LIGUE :</t>
  </si>
  <si>
    <t>N° DOSSIER OSIRIS</t>
  </si>
  <si>
    <t>N° ACTION OSIRIS</t>
  </si>
  <si>
    <t>MODALITE / DISPOSITIF</t>
  </si>
  <si>
    <t>INTITULE DE L'ACTION</t>
  </si>
  <si>
    <t>COMPLETUDE</t>
  </si>
  <si>
    <t>PUBLIC (GENRE)</t>
  </si>
  <si>
    <t xml:space="preserve">PUBLIC (NOMBRE) </t>
  </si>
  <si>
    <t>MONTANT DEMANDE (DOSSIER)</t>
  </si>
  <si>
    <t>MONTANT DEMANDE (ACTION)</t>
  </si>
  <si>
    <t>TAUX DE FINANCEMENT</t>
  </si>
  <si>
    <t>NOTATION DE LA LIGUE</t>
  </si>
  <si>
    <t>MONTANT PROPOSE POUR L'ACTION</t>
  </si>
  <si>
    <t>RESPECT GRILLE APPEL A PROJET</t>
  </si>
  <si>
    <t xml:space="preserve">Complète </t>
  </si>
  <si>
    <t>Incomplète</t>
  </si>
  <si>
    <t>0 : non retenue</t>
  </si>
  <si>
    <t>1 : imprécise</t>
  </si>
  <si>
    <t>2 : cohérente</t>
  </si>
  <si>
    <t>3 : excellente</t>
  </si>
  <si>
    <t>Dossier/action</t>
  </si>
  <si>
    <t>Bénéficiaire</t>
  </si>
  <si>
    <t>Caractéristiques actions</t>
  </si>
  <si>
    <t>Fédération d'affiliation</t>
  </si>
  <si>
    <t>Publics bénéficiaires</t>
  </si>
  <si>
    <t>Territoires</t>
  </si>
  <si>
    <t>Evaluation</t>
  </si>
  <si>
    <t>Montants et versements</t>
  </si>
  <si>
    <t>Cofinanceurs</t>
  </si>
  <si>
    <t>Numero Action Osiris</t>
  </si>
  <si>
    <t>Service</t>
  </si>
  <si>
    <t>Sous-Type financement</t>
  </si>
  <si>
    <t>Etat dossier</t>
  </si>
  <si>
    <t>N° Dossier Compte Asso</t>
  </si>
  <si>
    <t>Nom du Salarie</t>
  </si>
  <si>
    <t>Pluriannuel</t>
  </si>
  <si>
    <t>Exercice début</t>
  </si>
  <si>
    <t>Exercice fin</t>
  </si>
  <si>
    <t>Récurrence</t>
  </si>
  <si>
    <t>N° RNA</t>
  </si>
  <si>
    <t>N° Siret</t>
  </si>
  <si>
    <t>Numéro Affiliation</t>
  </si>
  <si>
    <t>N° Sirepa</t>
  </si>
  <si>
    <t>Nom</t>
  </si>
  <si>
    <t>Type structure</t>
  </si>
  <si>
    <t>Type structure sportive</t>
  </si>
  <si>
    <t>Code postal</t>
  </si>
  <si>
    <t>Code Insee</t>
  </si>
  <si>
    <t>Champ d'action territorial</t>
  </si>
  <si>
    <t>Département</t>
  </si>
  <si>
    <t>Région</t>
  </si>
  <si>
    <t>Rang</t>
  </si>
  <si>
    <t>Intitulé</t>
  </si>
  <si>
    <t>Objectifs</t>
  </si>
  <si>
    <t>Description</t>
  </si>
  <si>
    <t>Commentaire Action</t>
  </si>
  <si>
    <t>Nature de l'aide</t>
  </si>
  <si>
    <t>Modalité de l'aide</t>
  </si>
  <si>
    <t>Objectifs opérationnels</t>
  </si>
  <si>
    <t>Modalité ou dispositif</t>
  </si>
  <si>
    <t>Responsable de l'action</t>
  </si>
  <si>
    <t>Fédération</t>
  </si>
  <si>
    <t>Nombre licenciés</t>
  </si>
  <si>
    <t>Nombre licenciées femmes</t>
  </si>
  <si>
    <t>Statut</t>
  </si>
  <si>
    <t>Tranche d'âge</t>
  </si>
  <si>
    <t>Genre</t>
  </si>
  <si>
    <t>Nombre</t>
  </si>
  <si>
    <t>Type (validité)</t>
  </si>
  <si>
    <t>Commentaire</t>
  </si>
  <si>
    <t>Indicateurs</t>
  </si>
  <si>
    <t>Coût (total charges)</t>
  </si>
  <si>
    <t>Demandé</t>
  </si>
  <si>
    <t>Proposé</t>
  </si>
  <si>
    <t>Accordé</t>
  </si>
  <si>
    <t>Montant Total Attribué</t>
  </si>
  <si>
    <t>Réalisé</t>
  </si>
  <si>
    <t>Compensation</t>
  </si>
  <si>
    <t>%Accordé/Demandé</t>
  </si>
  <si>
    <t>%Réalisé/Accordé</t>
  </si>
  <si>
    <t>Noms</t>
  </si>
  <si>
    <t>Montants demandés</t>
  </si>
  <si>
    <t>FFTT</t>
  </si>
  <si>
    <t>Projets sportifs fédéraux</t>
  </si>
  <si>
    <t>En cours d'instruction</t>
  </si>
  <si>
    <t>Non</t>
  </si>
  <si>
    <t>Première demande</t>
  </si>
  <si>
    <t>Association</t>
  </si>
  <si>
    <t>Club</t>
  </si>
  <si>
    <t>Départemental</t>
  </si>
  <si>
    <t>Sarthe</t>
  </si>
  <si>
    <t>Pays de la Loire</t>
  </si>
  <si>
    <t>Aide au projet</t>
  </si>
  <si>
    <t>Promotion du sport santé</t>
  </si>
  <si>
    <t>Ping Actif</t>
  </si>
  <si>
    <t>Fédération française Tennis de Table</t>
  </si>
  <si>
    <t>Grand public</t>
  </si>
  <si>
    <t>Séniors</t>
  </si>
  <si>
    <t>Mixte</t>
  </si>
  <si>
    <t>Public mixte</t>
  </si>
  <si>
    <t>Quartier politique de la ville</t>
  </si>
  <si>
    <t>Développement de la pratique</t>
  </si>
  <si>
    <t>Ping Educatif</t>
  </si>
  <si>
    <t>Public hors club</t>
  </si>
  <si>
    <t>Mineurs</t>
  </si>
  <si>
    <t>Animation vacances Olympiques et Paralympiques</t>
  </si>
  <si>
    <t>Animations vacances Olympiques et Paralympiques</t>
  </si>
  <si>
    <t>Toutes tranches d'âge</t>
  </si>
  <si>
    <t>Autres territoires (hors prioritaires)</t>
  </si>
  <si>
    <t>Renouvellement</t>
  </si>
  <si>
    <t>W381000007</t>
  </si>
  <si>
    <t>43310833900071</t>
  </si>
  <si>
    <t>5012800</t>
  </si>
  <si>
    <t>LIGUE AUVERGNE-RHONE-ALPES DE TENNIS DE TABLE (LAURA TT)</t>
  </si>
  <si>
    <t>Ligue/comité régional</t>
  </si>
  <si>
    <t>69007</t>
  </si>
  <si>
    <t>69387</t>
  </si>
  <si>
    <t>Régional</t>
  </si>
  <si>
    <t>Rhône</t>
  </si>
  <si>
    <t>Auvergne-Rhône-Alpes</t>
  </si>
  <si>
    <t>Structuration clubs/comités de demain</t>
  </si>
  <si>
    <t>Licenciés-Adhérents</t>
  </si>
  <si>
    <t>Nouvelles pratiques</t>
  </si>
  <si>
    <t>Accession territoriale au sport de haut niveau</t>
  </si>
  <si>
    <t>PPF - Actions sportives</t>
  </si>
  <si>
    <t>24-074444</t>
  </si>
  <si>
    <t>W501002160</t>
  </si>
  <si>
    <t>42501396800010</t>
  </si>
  <si>
    <t xml:space="preserve"> 09500117</t>
  </si>
  <si>
    <t>1600378</t>
  </si>
  <si>
    <t>SAINT-PAIR BRICQUEVILLE SUR MER TENNIS DE TABLE</t>
  </si>
  <si>
    <t>50380</t>
  </si>
  <si>
    <t>50532</t>
  </si>
  <si>
    <t>Local</t>
  </si>
  <si>
    <t>Manche</t>
  </si>
  <si>
    <t>Normandie</t>
  </si>
  <si>
    <t>Public valide</t>
  </si>
  <si>
    <t>PROMOTION DU SPORT SANTE</t>
  </si>
  <si>
    <t>Public atteint de pathologies</t>
  </si>
  <si>
    <t>PING VR</t>
  </si>
  <si>
    <t>FFTT-AURA-24-0001-1</t>
  </si>
  <si>
    <t>FFTT-AURA</t>
  </si>
  <si>
    <t>24-058508</t>
  </si>
  <si>
    <t>W263001679</t>
  </si>
  <si>
    <t>45015130300036</t>
  </si>
  <si>
    <t xml:space="preserve"> 01260054</t>
  </si>
  <si>
    <t>2205549</t>
  </si>
  <si>
    <t>VALENCE BOURG TENNIS DE TABLE (VBTT)</t>
  </si>
  <si>
    <t>26000</t>
  </si>
  <si>
    <t>26362</t>
  </si>
  <si>
    <t>Drôme</t>
  </si>
  <si>
    <t>Ping éducatif : recrutement et fidélisation des jeunes</t>
  </si>
  <si>
    <t>Nous allons développer notre partenariat avec les écoles primaires de l'agglomération valentinoise.
Notre objectif est d'accueillir dés la rentrée prochaine des enfants de 6 ans à 10 ans pour notre section baby ping.
Cette action existe depuis quelques années et elle est très appréciée par les écoles. Suite aux bons résultats de la saison dernière nous allons continuer à développer ces cycles.
La fidélisation et les nouvelles inscriptions seront des éléments qui nous permettront d'évaluer la portée de cette action.</t>
  </si>
  <si>
    <t>Pendant la saison 2024/2025, nous allons mettre en place des cycles auprès de plusieurs écoles en privilégiant les classes de CE2 et CM1.
Ces cycles seront proposés à 10 classes de CE2 et CM1. A la fin de chaque cycle, nous organiserons un tournoi avec chaque classe au sein de l'école ou de notre gymnase.
Nous récompenserons les enfants par des médailles et nous offrirons aux trois premiers garçons et filles de chaque classe un stage gratuit pendant les vacances.
Ce projet devrait toucher près de 300 élèves sur l'agglomération valentinoise.</t>
  </si>
  <si>
    <t>Cette action se déroulera sur l'agglomération valentinoise.</t>
  </si>
  <si>
    <t>Évolution et fidélisation du nombre de licenciés jeunes de 4 à 11 ans.</t>
  </si>
  <si>
    <t>Fédération française de Tennis de Table - Auvergne-Rhône-Alpes;</t>
  </si>
  <si>
    <t>FFTT-AURA-24-0001-2</t>
  </si>
  <si>
    <t>Ping actif: développement du ping santé (Alzheimer)</t>
  </si>
  <si>
    <t>Notre objectif est d’accueillir la saison prochaine des personnes atteintes de la maladie d'Alzheimer.
Cette action a été mise en place la saison dernière pour voir si ça pouvait plaire. Au vu des résultats nous avons décidé de la poursuivre.
Notre objectif est d'accueillir une dizaines de personnes toutes les semaines.</t>
  </si>
  <si>
    <t>Tous les mercredis de 10H30 à 11H30 nous accueillerons une dizaines de personnes atteintes de la maladie d’Alzheimer.
La séance se déroulera sous forme d'ateliers ou chaque personne pendant 1 heure pourra découvrir notre sport d'une manière ludique et pédagogique.
Chaque atelier proposera différentes facettes de notre sport et sera encadré par des bénévoles du club et de France Alzheimer. L'entraineur du club s'occupera d'organiser cette séance et de faire tourner chaque personne aux différents ateliers.</t>
  </si>
  <si>
    <t>Notre objectif est de satisfaire les personnes atteintes par cette maladie et d'augmenter le nombre de personnes à accueillir.</t>
  </si>
  <si>
    <t>FFTT-AURA-24-0002-1</t>
  </si>
  <si>
    <t>24-060559</t>
  </si>
  <si>
    <t>W691083066</t>
  </si>
  <si>
    <t>79213129400011</t>
  </si>
  <si>
    <t xml:space="preserve"> 01690218</t>
  </si>
  <si>
    <t>5010053</t>
  </si>
  <si>
    <t>MONQUI PONG</t>
  </si>
  <si>
    <t>69250</t>
  </si>
  <si>
    <t>69071</t>
  </si>
  <si>
    <t>Création de contenus pédagogico-ludiques innovants pour une promotion élargie de notre discipline sur les réseaux sociaux au delà du public pongiste</t>
  </si>
  <si>
    <t>- Développer nos différents réseaux sociaux, qui ont aujourd'hui plus vocation à promouvoir le tennis de table en général que le club Monqui Pong en particulier
- Expliciter et promouvoir la pratique du tennis de table en compétition au delà du public de pongistes</t>
  </si>
  <si>
    <t>Créer des contenus originaux et efficaces pour les réseaux sociaux demande du temps de préparation, de réalisation et de mise en ligne, mais aussi quelques investissements matériels et logiciels ainsi qu'occasionnellement l'aide de professionnels de la communication. Plusieurs nouveaux concepts sont ainsi à expérimenter :
- le "11-0 challenge"  : une déclinaison accélérée du concept "'Amateurs vs Pros", que l'on continuera de travailler en parallèle). Les plus jeunes internautes sont en effet plus friands de contenus "qui se consomment rapidement". Une "minute pédagogique" viendra apporter un peu de profondeur à ce contenu qui met avant le ping dans ses dimensions techniques, tactiques mais aussi conviviales
- "Une partie de ping avec..." : l'idée ici c'est d'aller à la rencontre de personnalités, pas forcément pongistes, pour parler de sport (de ping en particulier, ce que ça leur apporte notamment) mais aussi de leur domaine prédilection, afin de faire découvrir à la fois aux non-pongistes qui regarderaient ces vidéos le ping sous un angle original et inversement de faire découvrir aux pongistes qui nous suivent des gens et/ou des domaines qu'ils connaissent moins. De la même manière, l'idée est d'introduire auprès d'un public non averti des dimension de notre discipline dont le grand public est souvent loin de se douter. 
- "Souvenirs pongistes" : recueil d'anecdotes / souvenirs marquants de pongistes
- ... d'autres idées sont à l'étude à ce stade : "Qui nous mettra la plus grosse branlée ...en VR", sur twitch ?), Pinq Quiz pour apprendre les notions d'arbitrage de manière ludique etc...</t>
  </si>
  <si>
    <t>France et pays francophones majoritairement</t>
  </si>
  <si>
    <t>1/ Evolution du nombre d'abonnés / followers à nos réseaux sociaux
2/ Nombre de vues / likes aux contenus mis en ligne
3/ Qualité des commentaires postés</t>
  </si>
  <si>
    <t>FFTT-AURA-24-0002-2</t>
  </si>
  <si>
    <t>Monqui Pong Academy - volet performance</t>
  </si>
  <si>
    <t>Etoffer/muscler la dimension performance de l'enseignement pongiste proposé par nos éducateurs sportifs, afin d'amener des espoirs du club sur le chemin du haut niveau</t>
  </si>
  <si>
    <t>Jusqu'à présent, nous avons assis la Monqui Pong Academy sur 2 piliers : l'animation (le plaisir de jouer) et les apprentissages de base. 
L'objectif est de construire un troisième pilier pour mettre en place des outils et des formules spécifiques à l'objectif énoncé ci-dessus, notamment :
- édition d'un "livret du compétiteur" individuel (véritable guide et recueil de notes/conseils/bonnes pratiques à retenir pour optimiser sa propre performance, co-rédigé avec l'éducateur sportif ), 
mais aussi :
- mobilisation d'intervenants externes sur différents sujets connexes (préparation mentale, préparation physique, alimentation, autres éducateurs sportifs...)
- entrainements individuels, stages spécifiques, 
- affectation de certaines heures de travail des éducateurs au suivi en compétition individuelle de nos espoirs</t>
  </si>
  <si>
    <t>ETR - Actions sportives</t>
  </si>
  <si>
    <t>Monts d'or et Val de Saône (Lyon Nord)</t>
  </si>
  <si>
    <t>Performances réalisées dans le cadre des compétitions fédérales durant la saison 2024/2025</t>
  </si>
  <si>
    <t>FFTT-AURA-24-0002-3</t>
  </si>
  <si>
    <t>Développement des activités ping adapté et handi ping</t>
  </si>
  <si>
    <t>Pérenniser l'expérimentation Ping adapté en augmentant le nombre de participants à nos activités dédiées à ce public et recruter par ailleurs des publics Handi ping</t>
  </si>
  <si>
    <t>En prenant appui sur l'expérimentation réussie avec les ateliers saint léonard (mise en place d'un premier groupe Ping adapté le mardi matin durant la saison 2023/2024) :
- démarchage des structures locales accueillant des publics en situation de handicap, proposition de sessions test gratuites
- participation à des évènements spécialisés de type forum, journées portes ouvertes
- organisation d'au moins un évènement découverte dédié à ce public, à la journée
- communication spécifique</t>
  </si>
  <si>
    <t>Ping Inclusif</t>
  </si>
  <si>
    <t>Adultes</t>
  </si>
  <si>
    <t>Nombre de personnes en situation de handicap mental ou physique participant à nos activités</t>
  </si>
  <si>
    <t>FFTT-AURA-24-0003-1</t>
  </si>
  <si>
    <t>24-067453</t>
  </si>
  <si>
    <t>W632003154</t>
  </si>
  <si>
    <t>43855115200020</t>
  </si>
  <si>
    <t xml:space="preserve"> 01630191</t>
  </si>
  <si>
    <t>5012727</t>
  </si>
  <si>
    <t>TTLC (TENNIS DE TABLE LE CENDRE)</t>
  </si>
  <si>
    <t>63670</t>
  </si>
  <si>
    <t>63069</t>
  </si>
  <si>
    <t>Puy-de-Dôme</t>
  </si>
  <si>
    <t>Collaboration avec le monde scolaire</t>
  </si>
  <si>
    <t>Fidéliser les jeunes par la mise en place d'une structure d'entrainement dirigé par une brevet d'état
Organisation tournoi des écoles (existe depuis 5 ans)
Réalisation, d'initiation au tennis de table dans les 2 écoles primaires de la commune suivi de la réalisation d'un tournoi inter école en fin d'année scolaire. Cette initiation est réalisée par un encadrant du GE Sport
Obtenir le plus de licences decouvertes
Convertir certaines licences decouvertes en licences loisirs ou compétition
Participation au dispositif Génération Ping 2024
Celui pourrait avoir lieu dépendant la situation sanitaire en Juin puis éventuellement répété en Septembre, ce que nous avions pu faire en 2020</t>
  </si>
  <si>
    <t>Réalisation, d'initiation au tennis de table dans les 2 écoles primaires de la commune suivi de la réalisation d'un tournoi inter école en fin d'année scolaire. Cette initiation est réalisée par un encadrant salarié par le club
 Participation au dispositif Génération Ping 2024
Fidéliser les jeunes par la mise en place d'une structure d'entrainement dirigé par un brevet d'état.
Actuellement le club possède de trois  créneaux d'entrainement les mercredi de de 14 à 16h00 de 16h à 18h et les samedi de 10h à 12h00.
Les entraînements sont organisés un encadrant diplomés. 
Il est important de renouveler ce type d'évenement pour continuer à faire grandir le clubn, cette initative a permis de faire passer le club de 35 à 75 licenciés en quelques années</t>
  </si>
  <si>
    <t>Tous les enfants de Le Cendre</t>
  </si>
  <si>
    <t>Tous les enfants de Le Cendre
350 LIcences découvertes
Conversion de licences découvertes en licences classiques 15 environs</t>
  </si>
  <si>
    <t>Fédération française de Tennis de Table - Auvergne-Rhône-Alpes;Le cendre Fonctionnement et exceptionnel;Commune du Cendre;</t>
  </si>
  <si>
    <t>FFTT-AURA-24-0003-2</t>
  </si>
  <si>
    <t>Developper PING Santé</t>
  </si>
  <si>
    <t>Developper le ping santé
Mettre en relation les personnes atteintes de maladies degénératrices avec les valides
Développer le ping Alzeihmer/ Parkinson et Ping sur ordonnances</t>
  </si>
  <si>
    <t>Créer un creneau dès la reprise de Spetembre pour PING Parkinson et Pin g Alzeihmer, déja amorcés en 2023.
Labelliser le club Ping Parkinson.
Participation au championnat de France Pink Parkinson</t>
  </si>
  <si>
    <t>Tous les maisons de santé de Clermont Co
Ephad Du Cendre
France Parkison (Comité departemental)</t>
  </si>
  <si>
    <t>Nombre de nouveaux licenciés</t>
  </si>
  <si>
    <t>Fédération française de Tennis de Table - Auvergne-Rhône-Alpes;Puy-de-Dôme;Commune LE CENDRE;Fonctionnement ;</t>
  </si>
  <si>
    <t>FFTT-AURA-24-0004-1</t>
  </si>
  <si>
    <t>24-068814</t>
  </si>
  <si>
    <t>W423001239</t>
  </si>
  <si>
    <t>43276034600028</t>
  </si>
  <si>
    <t>2204140</t>
  </si>
  <si>
    <t>SAINT CHAMOND TENNIS DE TABLE (S.C.T.T)</t>
  </si>
  <si>
    <t>42400</t>
  </si>
  <si>
    <t>42207</t>
  </si>
  <si>
    <t>National</t>
  </si>
  <si>
    <t>Loire</t>
  </si>
  <si>
    <t>Développer le tennis de table au niveau scolaire</t>
  </si>
  <si>
    <t>Développer le tennis de table au niveau scolaire à partir des moyennes sections jusqu'au CM2.</t>
  </si>
  <si>
    <t>Ce projet se déroulera pendant toute l'année à travers diverses actions:
-En juillet et Août: organisation, certains mercredi, de tournois à la piscine à vagues de St Chamond, pour une découverte ludique du tennis de table.
-Début septembre: organisation d'un stand découverte du tennis de table dans le cadre de l'organisation municipale" Faites du Sport".
- Tout le long de l'année:
-Mercredi découverte pour tous les publics scolaires.
-Premier pas Pongiste sur 4 écoles du quartier.
-Cycles de tennis de table par classe sur 2 écoles du quartier.
-Fin Juin, mini compétition,à travers la coupe interscolaire organisée sur les écoles de la ville de St Chamond.</t>
  </si>
  <si>
    <t>Le quartier et les écoles sur lesquels va porter l'action, même s'il n 'est pas classé QPV, est un quartier avec de nombreux logements sociaux et une population peu aisée (ancien quartier Moulin Combat)</t>
  </si>
  <si>
    <t>Evolution du nombre de licenciés jeunes de 4 à 11 ans</t>
  </si>
  <si>
    <t>Fédération française de Tennis de Table - Auvergne-Rhône-Alpes;Autres établissements publics;</t>
  </si>
  <si>
    <t>FFTT-AURA-24-0005-1</t>
  </si>
  <si>
    <t>24-063653</t>
  </si>
  <si>
    <t>W032000699</t>
  </si>
  <si>
    <t>43843363300023</t>
  </si>
  <si>
    <t xml:space="preserve"> 01030299</t>
  </si>
  <si>
    <t>0301453</t>
  </si>
  <si>
    <t>ASSOCIATION SPORTIVE DE TENNIS DE TABLE DE MONTBEUGNY AUVERGNE (A.S.T.T.M.A)</t>
  </si>
  <si>
    <t>03340</t>
  </si>
  <si>
    <t>03180</t>
  </si>
  <si>
    <t>Allier</t>
  </si>
  <si>
    <t>Structuration de la politique du développement des jeunes</t>
  </si>
  <si>
    <t>Assurer le développement quantitatif et qualitatif des jeunes au sein du club et de manière durable.</t>
  </si>
  <si>
    <t>Mise en place d'un responsable technique diplômé, pilote du projet (embauché en CDI 15H/hebdo).
Encadrement des créneaux jeunes (baby ping/compétition) de manière professionnelle.
Mise en place d'encadrants bénévoles pour le public jeune loisir et compétition.
Mise en place d'une équipe de 4 coachs pour accompagner les jeunes sur les différentes compétitions inscription des jeunes dans différentes compétions.
Proposition d'encadrement des publics scolaires (TAP), Centre de loisirs , Passeport Jeunes (vacances scolaires Moulins Communauté), stages de perfectionnement club, tournois d'été.</t>
  </si>
  <si>
    <t>Le club représente la petite commune de Montbeugny depuis 25 ans. Il a porté pendant 15 ans le projet d'une salle communautaire de tennis de table qui a abouti à la création d'un splendide Complexe dit de la Raquette avec une salle partagée ping/bad sur la commune d'Yzeure. Cependant, si le club 
bénéficie aujourd'hui de cet équipement pour développer son projet, il reste fidèle à ses valeurs rurales en gardant une présence sur sa commune d'origine (créneau loisir/famille tous les mardis soirs à Montbeugny).volonté d'organiser de plus en plus de compétitions sur le territoire au Complexe  de la raquette( reconnaissance de la fédération et moins de déplacements pour nos jeunes.).</t>
  </si>
  <si>
    <t>rang 1.  minimale 29
               maximale 50 jeunes.
Progression du nombre de licenciés jeunes (baby ping/compétition/loisir) au club.
Progression du nombre d'équipes en championnat jeunes.
Participation à diverses compétitions jeunes.</t>
  </si>
  <si>
    <t>FFTT-AURA-24-0005-2</t>
  </si>
  <si>
    <t>PING ACTIF</t>
  </si>
  <si>
    <t>Ping bien être.</t>
  </si>
  <si>
    <t>Actions visant à attirer un public féminin, séniors, et de salariés d'entreprises.</t>
  </si>
  <si>
    <t>Complexe de la raquette à Yzeure</t>
  </si>
  <si>
    <t>FFTT-AURA-24-0006-1</t>
  </si>
  <si>
    <t>24-058151</t>
  </si>
  <si>
    <t>W381001379</t>
  </si>
  <si>
    <t>34892360800049</t>
  </si>
  <si>
    <t>2204348</t>
  </si>
  <si>
    <t>COMITE DEPARTEMENTAL DE L'ISERE DE TENNIS DE TABLE</t>
  </si>
  <si>
    <t>Comité départemental</t>
  </si>
  <si>
    <t>38500</t>
  </si>
  <si>
    <t>38563</t>
  </si>
  <si>
    <t>Isère</t>
  </si>
  <si>
    <t>Initiation au Tennis de Table en milieu scolaire</t>
  </si>
  <si>
    <t>Augmenter le nombre de licenciés dans le département de l'Isère.
Nous souhaitons dépasser le nombre de licenciés de la saison 2022-2023 qui fût notre meilleure saison en terme de nombre (la saison 2023-2024 n'étant pas terminée).
Nous espérons des retombées importantes dans nos clubs ruraux grâce à ces cycles d'initiation.</t>
  </si>
  <si>
    <t>INITIATION EN MILIEU SCOLAIRE RURAL
9 cycles d'initiation de 6 à 10 séances pour 27 classes auprès des écoles primaires du CP au CM2.
Prises de contact avec les directrices, directeurs d'école.
Organisation de Premiers Pas pongistes locaux dans chaque école.</t>
  </si>
  <si>
    <t>Communes La Côte Saint André, Saint Etienne de Crossey, Saint Blaise du Buis, La Murette, Saint Aupre, Saint Laurent du Pont</t>
  </si>
  <si>
    <t>Augmentation des licenciés en Isère au moyen d'un tableau comparatif des statistiques d'une
année sur l'autre.
Nombre de participants aux PPP locaux</t>
  </si>
  <si>
    <t>FFTT-AURA-24-0006-2</t>
  </si>
  <si>
    <t>Encadrer, structurer, développer les clubs en difficulté</t>
  </si>
  <si>
    <t>Structurer, accompagner et aider les petits clubs et moyennes structures sans entraîneur.</t>
  </si>
  <si>
    <t>Mise à disposition d'un éducateur sportif itinérant pour encadrer 1 à 2  séances hebdomadaires dans 7 clubs et 2 associations de retraités. Ce dispositif est un réel besoin et une demande forte de plusieurs clubs.
Cette mise à disposition s'accompagnera d'actions de développement: 
- Séances d'initiation dans l'école de la commune si c'est possible.
- Séances d'initiation santé - Bien être auprès du club du 3è âge de la commune
- Tournois amicaux ponctuels, journées portes ouvertes, etc...
Les actions seront mises en place par le DTD et conduites par 1 entraîneur itinérant salarié du comité.
Le club bénéficiaire devra former un Initiateur de club ou Animateur fédéral afin de structurer le club et prendre le relais de l'entraîneur du comité à moyen terme.
A noter que les actions de développement et de formation feront l'objet d'un contrat d'objectif afin que le club fasse des efforts pour se structurer, se développer et ainsi voler de ses propres ailes.</t>
  </si>
  <si>
    <t>Tout le département de l'Isère. QPV et ZRR inclus.
Villefontaine, Seyssins, Saint Etienne de Crossey, Tullins, Meyrieu, Morestel, Varces, Voiron</t>
  </si>
  <si>
    <t>Sauvegarder l'affiliation et la pratique des petits clubs.
Sauvegarder la pratique des antennes de clubs structurés en manque de moyens humains.
Développer l'activité et donc le nombre de licenciés à travers de l'initiation scolaire et des animations santé bien être auprès du public senior.
Créer ou affilier des clubs en répondant à la demande d'encadrement.</t>
  </si>
  <si>
    <t>FFTT-AURA-24-0006-3</t>
  </si>
  <si>
    <t>Formations Initiateur de club et Animateur Fédéral</t>
  </si>
  <si>
    <t>Améliorer et développer l’encadrement dans les clubs du département et former des assistants pour les entraîneurs brevetés et diplômés d’état.
Donner envie à certains de poursuivre vers l'Entraîneur Fédéral et même de se professionnaliser en passant le BPJEPS TT et/ou le DEJEPS.</t>
  </si>
  <si>
    <t>Une formation théorique de 2 fois 1 journée pour l'initiateur de club + 8h de stage pratique avec le Directeur Technique Départemental sur des actions du comité: stages vacances scolaires, animations scolaires, entraînements du Programme Performance Départemental.
Une formation théorique de 2 fois 2 journées pour l'Animateur Fédéral + 16h de stage pratique avec le Directeur Technique Départemental sur des actions du comité: Stages vacances scolaires, Animations scolaires, entraînements du Programme Performance Départemental.
à noter que les formations théoriques sont mutualisées avec les comités de Savoie et Haute Savoie.</t>
  </si>
  <si>
    <t>Les formations théoriques se déroulent à:
Moirans (38) le premier week end.
Chambéry (73) le 2è week end
Les parties pratiques ont lieu dans tout le département de l'Isère au gré des lieux d'actions départementales.</t>
  </si>
  <si>
    <t>Nombre d'initiateurs de club et d'animateur fédéraux inscrits et nombre ayant obtenu le diplôme.</t>
  </si>
  <si>
    <t>FFTT-AURA-24-0006-4</t>
  </si>
  <si>
    <t>Animations Ping VR</t>
  </si>
  <si>
    <t>Faire découvrir le ping virtuel au grand public afin d'attirer ces nouveaux pratiquants vers nos clubs affiliés et ainsi augmenter le nombre de licenciés.</t>
  </si>
  <si>
    <t>Une animation de 3 journées complètes de 9h  à 19h lors de la foire d'automne de Grenoble.
Nous tiendrons un stand pendant 3 jours au village sportif de la foire de Grenoble à Alpexpo.
La foire attire chaque année environ 15000 personnes.
Nous visons 1000 personnes essayant le ping réel et le ping virtuel sur les 3 journées.</t>
  </si>
  <si>
    <t>La foire se déroule à Grenoble mais attire des gens de tout le département et même des départements voisins et préfectures voisines: Chambéry, Annecy, Valence, ...</t>
  </si>
  <si>
    <t>Nombre de personnes venant sur le stand du comité de l'Isère pour essayer le ping réel et ping virtuel.</t>
  </si>
  <si>
    <t>FFTT-AURA-24-0007-1</t>
  </si>
  <si>
    <t>24-058820</t>
  </si>
  <si>
    <t>W732003834</t>
  </si>
  <si>
    <t>79846103400018</t>
  </si>
  <si>
    <t xml:space="preserve"> 01730089</t>
  </si>
  <si>
    <t>5006145</t>
  </si>
  <si>
    <t>CLUB DE TENNIS DE TABLE DE BELLEY-YENNE (C.T.T.B.Y)</t>
  </si>
  <si>
    <t>73170</t>
  </si>
  <si>
    <t>73330</t>
  </si>
  <si>
    <t>Savoie</t>
  </si>
  <si>
    <t>Découverte du Ping en milieu scolaire</t>
  </si>
  <si>
    <t>Proposer aux écoles primaires et élémentaires du Bassin Belleysan et du canton Yennois par le biais d'un projet pédagogique une séance gratuite d'initiation au tennis de table sur le gymnase de Belley ou le gymnase de Yenne pour faire découvrir le tennis de table aux élèves de chaque classe.  Permettre à l'enfant de se familiariser lors de cette séance avec une raquette de ping, des balles, une table et un filet et de ne pourquoi pas de se découvrir un attrait pour ce sport et de ce fait se licencier au club dans la section Ping 4-7 ans. Faire connaître l'existence du club de tennis de table de Belley-Yenne.
-100 participants de ce projet seront enregistrés en licences Loisirs (sans pratique sportives).</t>
  </si>
  <si>
    <t>Proposer 1 séance d'une heure à chaque classe répondant au projet "Découverte du Ping en milieu scolaire" une initiation au tennis de table sous forme de 6 ateliers ludiques. Les enfants seront répartis par groupe sous l'autorité de l'enseignant/enseignante et chaque groupe tournera toute les 6-8mn pour permettre à chacun de découvrir les différents ateliers qui leurs seront proposés. 
Chaque enfant participant à ce projet repartira avec un petit flyer, celui-ci comportant les informations nécessaires liées au club (créneaux, horaires, etc..), le Pass'Ping du club donnant droit à 2 séances gratuites sur le créneau dédié au Ping 4-7 ans et une raquette d'initiation. 
Un Pass'Ping sera également offert à l'enseignant/enseignante sur le créneau dédié aux Loisirs.</t>
  </si>
  <si>
    <t>Bassin Belleysan 
Canton de Yenne</t>
  </si>
  <si>
    <t>1/ Evolution des nouvelles licences dans la catégorie Poussins/poussines (-9 ans)
2/ Evolution des nouvelles licences dans la catégorie Benjamins/Benjamines (9 à 11 ans)
3/ Nombre d'écoles et de classes répondant à l'appel du projet "Découverte du Ping en milieu scolaire" 
4/ Retour Pass'Ping donnant droit à 2 séances gratuites</t>
  </si>
  <si>
    <t>FFTT-AURA-24-0007-2</t>
  </si>
  <si>
    <t>Ping pour tous</t>
  </si>
  <si>
    <t>Proposer un projet entièrement gratuit pour les établissements autour du sport adapté sous forme d'un cycle de 6 séances d'1heure par semaine comprenant des ateliers d'initiation à la pratique du tennis de table afin favoriser l'épanouissement des personnes.  Par le biais d'une pratique sportive adaptée, ludique, éducative, individuelle ou collective, favoriser l'épanouissement des personnes. Cette discipline pouvant être un complément aux soins, à l'éducation ou au travail répondant aux besoins biologiques, psychologiques et sociaux des personnes. Stimuler et valoriser les capacités et le développement physique de la personne, développer l'autonomie, le respect des règles, des consignes, une recherche de bien-être, de confiance en soi. Se confronter émotionnellement à d'autres, identifier les zones de jeu, gérer ses ressources physiques. 
-Les participants se verront offrir une raquette et un maillot du club
-Les participants seront licenciés en licences Promotionnelles.</t>
  </si>
  <si>
    <t>Mettre en place 6 ateliers avec comme objectifs spécifiques la maîtrise de l'action sur la balle dans l'espace et le temps (frotter la balle, taper la balle), la maîtrise du lancer de la balle avant le service, (faire rebondir la balle dans le cerceau), la maîtrise de la force et des trajectoires (viser les cibles placées à différentes distances sur la table). Le tennis de table nécessite vitesse de réaction, coordination motrice, de prises d'informations diverses et de résolution des problèmes liés à la tâche. Chaque situation présentera un aspect ludique que nous ferons évoluer au fil des séances, les participants évolueront de façon individuelle ou en petits groupe.</t>
  </si>
  <si>
    <t>Public en situation de handicap / parasport</t>
  </si>
  <si>
    <t>Communauté de commune du Bas-Bugey</t>
  </si>
  <si>
    <t>1/ Nombre de participants
2/ Nombre d'établissements répondant favorablement au projet
3/ Nombre de nouvelles licences</t>
  </si>
  <si>
    <t>FFTT-AURA-24-0008-1</t>
  </si>
  <si>
    <t>24-072288</t>
  </si>
  <si>
    <t>W421000575</t>
  </si>
  <si>
    <t>53293689500012</t>
  </si>
  <si>
    <t xml:space="preserve"> 01420151</t>
  </si>
  <si>
    <t>5012761</t>
  </si>
  <si>
    <t>ENTENTE FEURS/CIVENS TENNIS DE TABLE</t>
  </si>
  <si>
    <t>42110</t>
  </si>
  <si>
    <t>42065</t>
  </si>
  <si>
    <t>Recrutement et fidélisation des jeunes</t>
  </si>
  <si>
    <t>Fidéliser nos jeunes, recruter de nouveaux licenciés -18ans</t>
  </si>
  <si>
    <t>Afin de fidéliser et recruter les licenciés jeunes (-18ans) qui représentent 1/3 de nos effectifs, nous avons ciblé 1 orientation majeur : la continuité d'entraînements techniques par un entraîneur diplômé (objectif : fidélisation et développement).
Notre association se situe dans une zone dite ZRR, ainsi,afin de fidéliser nos licenciés jeunes et les faire évoluer techniquement afin qu'ils s'épanouissent encore plus dans notre association et notre discipline, nous avons souhaité faire intervenir à raison d'1h30 par semaine, un entraîneur diplômé. Cet entraînement est étayé par d'autres entraînements qui sont eux encadrés par des bénévoles du club</t>
  </si>
  <si>
    <t>Communes ZRR./bassins de vie pop &gt; 50% ZRR</t>
  </si>
  <si>
    <t>Jeunes issus de FEURS ou des communes alentours</t>
  </si>
  <si>
    <t>15 nouveaux licenciés jeunes</t>
  </si>
  <si>
    <t>FFTT-AURA-24-0008-2</t>
  </si>
  <si>
    <t>La féminisation</t>
  </si>
  <si>
    <t>Faire évoluer le nombre de licenciées féminines dans notre association, et sensibiliser le public féminin aux bienfaits de notre sport</t>
  </si>
  <si>
    <t>Sur ce point de la féminisation de notre association, notre objectif est - par l'organisation d'une journée découverte et placée sous la bannière Ruban Rose - de sensibiliser grâce à cette cause le public féminin sur la pratique d'une activité physique. Nous souhaitons également montrer que le tennis de table est une discipline totalement mixte, et apporte des bienfaits physiques et mentaux. Nous sommes arrivés à l'organisation de cet événement à la suite d'un combat mené par une personne proche du bureau de notre association. Ce combat contre la maladie a été gagné par cette personne - qui maintenant est licenciée au sein du club. Nous avons depuis décidé de nous engager dans ce combat, que le sport peut être un 'médicament' sans prescriptions, accessible à toutes. En Octobre 2023, nous avons organisé cette première journée découverte, ce qui a permis de recruter près de 10 licenciées féminines pour cette saison, mais également de reverser une somme d'argent à une association locale aidant les personnes touchées par la maladie.
Nous souhaitons en parallèle conserver nos 15 féminines en leur proposant un accueil privilégié qui a été entre récompensé par le label accueil auprès de la FFTT.</t>
  </si>
  <si>
    <t>Féminin</t>
  </si>
  <si>
    <t>FEURS et communes alentours</t>
  </si>
  <si>
    <t>15 nouvelles féminines et garder les féminines actuellement licenciées</t>
  </si>
  <si>
    <t>FFTT-AURA-24-0008-3</t>
  </si>
  <si>
    <t>Ping VR</t>
  </si>
  <si>
    <t>Actions visant au développement de la pratique de PingVR</t>
  </si>
  <si>
    <t>Dans le but de développer le tennis de table par de nouvelles pratiques, nous avons souhaité nous équiper de 2 casques de réalités virtuelles en profitant d'une commande groupée, ainsi que des logiciels et matériels nécessaires (jeux, batteries, poignées,...)</t>
  </si>
  <si>
    <t>FEURS et ses alentours</t>
  </si>
  <si>
    <t>nouveaux licenciés / nouveaux créneaux</t>
  </si>
  <si>
    <t>FFTT-AURA-24-0009-1</t>
  </si>
  <si>
    <t>24-073099</t>
  </si>
  <si>
    <t>W423004970</t>
  </si>
  <si>
    <t>31493813500022</t>
  </si>
  <si>
    <t xml:space="preserve"> 01420017</t>
  </si>
  <si>
    <t>2206495</t>
  </si>
  <si>
    <t>L'ETOILE DE MONTAUD</t>
  </si>
  <si>
    <t>42000</t>
  </si>
  <si>
    <t>42218</t>
  </si>
  <si>
    <t>le ping pong c'est la classe</t>
  </si>
  <si>
    <t>Rassembler les élèves des écoles aux alentours du club pendant des journées scolaires  en organisant des stages d'une journée par classe en collaboration avec les professeurs des écoles.</t>
  </si>
  <si>
    <t>Prévision : travailler avec quatre écoles aux alentours ce qui fait 5 classes par écoles soit environ 500 enfants.</t>
  </si>
  <si>
    <t>Ecole de sport</t>
  </si>
  <si>
    <t>Ecoles aux alentour de l'étoile de Montaud.</t>
  </si>
  <si>
    <t>nombre de licences jeunes au club</t>
  </si>
  <si>
    <t>FFTT-AURA-24-0009-2</t>
  </si>
  <si>
    <t>Développement de la pratique féminine</t>
  </si>
  <si>
    <t>Augmentation du nombre de licenciées féminines au sein de la section Tennis de Table de l'Etoile de Montaud.
Fidéliser les féminines qui ont pris une licence cette année sur plusieurs saisons.</t>
  </si>
  <si>
    <t>Au cours de la saison écoulée, deux journées ont été exclusivement réservées aux féminines avec 30 participantes sur chaque journée (6 licenciées de plus dans la section Tennis de Table de l'Etoile de Montaud).
- Dans le milieu scolaire, sensibiliser les féminines à la pratique du tennis de table par des séances d'initiation,
- Proposer des journées "Découverte" spécifique au public féminin.
- Un soir par semaine est consacré exclusivement à l'entraînement des féminines.</t>
  </si>
  <si>
    <t>Ville de Saint Etienne et quartier de Montaud</t>
  </si>
  <si>
    <t>Nombre de participantes aux Journées Découverte.</t>
  </si>
  <si>
    <t>FFTT-AURA-24-0009-3</t>
  </si>
  <si>
    <t>LES JEUNES</t>
  </si>
  <si>
    <t>Fidéliser les jeunes du club en les faisant progresser en leur offrant un entraînement spécifique par un entraîneur diplômé</t>
  </si>
  <si>
    <t>Mise en place de stages de perfectionnement pendant les périodes de vacances scolaires et entraînement hebdomadaire.</t>
  </si>
  <si>
    <t>Les stages 'Découverte" sont ouverts aux quartiers prioritaires de la Ville et pas seulement au quartier de Montaud.</t>
  </si>
  <si>
    <t>- Fidélisation du nombre de licences "Jeunes"
- Progression du niveau de pratique des jeunes, exemple plusieurs de nos jeunes pratiquants évoluent au niveau national en individuel.</t>
  </si>
  <si>
    <t>FFTT-AURA-24-0010-1</t>
  </si>
  <si>
    <t>24-067076</t>
  </si>
  <si>
    <t>W732004073</t>
  </si>
  <si>
    <t>44111207500011</t>
  </si>
  <si>
    <t xml:space="preserve"> 01730076</t>
  </si>
  <si>
    <t>2203096</t>
  </si>
  <si>
    <t>ENTENTE AIX GRESY DE TENNIS DE TABLE</t>
  </si>
  <si>
    <t>73100</t>
  </si>
  <si>
    <t>73008</t>
  </si>
  <si>
    <t>Recrutement et fidelisation des jeunes: Communication, événements et créneaux de pratique perfectionnement .</t>
  </si>
  <si>
    <t>Fini la crise sanitaire : Le club a retrouvé une énergie qui lui permet d'entrevoir l'avenir avec optimiste. 
Nouvelle équipe, nouveaux partenaires, nouveaux projets, le club se fixe de nombreux objectifs dans le but de recruter et fidéliser des jeunes : 
- Permettre aux jeunes de découvrir et pratiquer de manière régulière l'activité tennis de table 
- mettre en place une communication ciblée et stratégique permettant la valorisation du club et la fidélisation de ses licenciés
- Faire découvrir le club par une reprise de sa participation au forum des associations en septembre 2024
- Organiser des événements et des tournois conviviaux dans le but de fidéliser les jeunes et d'améliorer la cohésion interne
- Accompagner les jeunes sur les compétitions dans le but de les fidéliser
- Proposer des créneaux de pratique adaptés afin de faire progresser et fidéliser les jeunes compétiteurs
- Profiter de la dynamique autour les frères Lebrun</t>
  </si>
  <si>
    <t>Une nouvelle équipe s'est mise en place septembre 2023 (nouveau secrétaire / nouveau trésorier)  mettant en place de nombreux projets.
Le nouveau site internet et la nouvelle page Instagram sont venus dynamiser la communication du club afin de toucher de nouveaux publics et d'avoir un message adaptée à toutes les tranches d'ages.
Un gros événement de cohésion interne en présence du Maire et de la presse a été organisé en mars pour la remise du nouveau maillot attestant de l'arrivée d'un nouveau partenaire (voir articles joint au dossier). 
Depuis septembre 2023, le club a remis en place loisir/compétition enfant/ adulte avant chaque vacances scolaires. Ces événements (environ 30/50 participants) crées une cohésion interne forte et des rencontres entre générations du club. 
Les créneaux du lundi (1h30 de perfectionnement) du mardi (1h30 intermédiaire)  et jeudi (1h30 de perfectionnement ) affichent complet. La compétition et la progression des joueurs permet  donc de fidéliser les jeunes. 
Pour ces raisons différentes raisons le club prévoit d'ouvrir en septembre 2024 ,un nouveau créneau d'1h30 le vendredi soir afin de proposer un "débouché" au nombreux jeunes qui pratique dans les 3 créneaux de perfectionnement (soit 6 heure hebdomadaire sur 35 semaines).</t>
  </si>
  <si>
    <t>Ville d’Aix les Bains 
Ville de Gresy sur Aix</t>
  </si>
  <si>
    <t>nombre de jeunes inscrits</t>
  </si>
  <si>
    <t>FFTT-AURA-24-0010-2</t>
  </si>
  <si>
    <t>Ping Actif : bien etre loisir et santé</t>
  </si>
  <si>
    <t>Fini la crise sanitaire : le club évolue dans une nouvelle synergie et met en place de nouveaux projets dans le but de développer la pratique loisir santé bien être.
Il se fixe plusieurs objectifs :
- permettre la pratique loisir jeune et adulte dans le but d'améliorer la santé 
- Proposer des créneaux de pratique adapté aux loisirs jeunes et aux adultes 
- Proposer des stages de découverte afin de développer la pratique loisir
- Permettre une pratique loisir régulière afin de faire bouger les joueurs 
- Profiter de la dynamique autour les frères Lebrun pour développer la pratique loisir santé bien être
- Mettre en place des dispositifs ping santé Parkinson
- améliorer la santé des personnes atteints de la maladie de Parkinson</t>
  </si>
  <si>
    <t>La nouvelle dynamique autour du club a permis un fort développement de la pratique loisir santé bien être.
Entre autre, les nouveautés autour la communication digitale (Instagram / site web) et événementielles ont permis de bien remplir les créneaux de sport loisir bien être pour les jeunes et adultes. 
- Pour les jeunes débutants : 3 créneaux de 1 h30 de loisir santé bien être le mercredi (environ 20 jeunes par créneaux). 
- Pour les adultes / jeunes loisir : les mardi et mercredi les groupes sont encadrés et viennent accroitre l'offre de pratique.
- Organisation de stages en vacances scolaires ; 4 stages aux vacances d'été, de Toussaint et à Pacques : demi journée de pratique loisir découverte l'apres midi pour les jeunes du club mais aussi les non licenciées permettant la pratique d'une activité sportive.
Pour le sport santé en direction des pathologies une convention entre le club l'association Parkinson France a été signé en octobre 2023. Il y a désormais 7 pratiquants réguliers chaque semaine le mardi matin de 10 à 12h. Il y aussi 2 pratiquants réguliers au sein des créneaux classique du club en inclusion.  
L'impact positif du projet est déjà visible au sein du club : il est  1e de Savoie a décliner localement le partenariat existant entre la FFTT l'association Parkinson France.</t>
  </si>
  <si>
    <t>Ville d’Aix les Bains de Gresy sur Aix
Savoie</t>
  </si>
  <si>
    <t>remplissage des créneaux loisirs</t>
  </si>
  <si>
    <t>Fédération française de Tennis de Table - Auvergne-Rhône-Alpes;ville d'aix;</t>
  </si>
  <si>
    <t>FFTT-AURA-24-0011-1</t>
  </si>
  <si>
    <t>24-074060</t>
  </si>
  <si>
    <t>W263003490</t>
  </si>
  <si>
    <t>38157723800045</t>
  </si>
  <si>
    <t>2202404</t>
  </si>
  <si>
    <t>COMITE DROME-ARDECHE DE TENNIS DE TABLE</t>
  </si>
  <si>
    <t>Soutenir les actions PPP mise en place par les clubs locaux en partenariat avec les écoles
Recruter de nouveaux jeunes via la mise en place de cycles scolaires
Fidéliser les jeunes licenciés en leur proposant une compétition de masse adaptée</t>
  </si>
  <si>
    <t>Le Comité départemental met a disposition des moyens humains et matériels pour soutenir les actions à destination des scolaires.
Concrètement, les salariés du comité sont déployés pour aider à organiser les actions P.P.P, et soutenir les cycles scolaires.
Le Comité participe aussi financièrement à l'achat de raquettes pour en attribuer une à chaque enfant.
 De plus le Comité organise une compétition se déroulant sur plusieurs journées et sur plusieurs secteurs géographiques : 
- plusieurs journées sont organisées tout au long de la saison (la participation n'est pas obligatoire à chaque journée, aucune sanction sportive ni financière) : le licencié choisi donc si il veut faire tous les tours ou juste quelques-uns.
- afin de toucher tous les licenciés du comité et de limiter les déplacements, nous organisons la compétition sur 4 salles différentes. 
La compétition est ouverte à tous types de licences (compétition et loisir ...). Nous adaptons la formule de la compétition en fonction du nombre d'inscrits par secteur, le but étant de faire jouer le plus possible dans un temps raisonnable (horaire de fin limité pour ne pas effrayer les parents sur la longueur de la compétition.</t>
  </si>
  <si>
    <t>L'ensemble de nos actions se déroulent sur le territoire Drôme Ardèche, aussi bien en zone urbaine que rurale.</t>
  </si>
  <si>
    <t>Fédération française de Tennis de Table - Auvergne-Rhône-Alpes;Drôme;</t>
  </si>
  <si>
    <t>FFTT-AURA-24-0011-2</t>
  </si>
  <si>
    <t>aide à la Structuration des clubs</t>
  </si>
  <si>
    <t>- Visite de clubs pour estimer leurs besoins, notamment en terme de formation ( technique, bénévole, arbitrage ….)
- Faire émerger des vocations techniques ou arbitrales chez les bénévoles
- Former des cadres techniques pour encadrer la pratique dans les clubs (IC, AF)
- Former des arbitres et juges arbitres pour pérenniser l'organisation des compétitions départementales (AC, AR, JA1, JA2...), et améliorer la qualité de nos rencontres par équipes.</t>
  </si>
  <si>
    <t>Nous organisons des visites de clubs, où nous abordons les projets associatifs. Nous faisons un diagnostic, et nous soutenons les clubs dans leurs actions. Afin de répondre aux besoins des clubs nous organisons des formations techniques et arbitrages.
Nos formations techniques (IC + AF) sont organisées conjointement avec les comités du Rhône et de Loire/Haute-Loire. Cette mutualisation est intéressante à différents niveaux : 
- mutualisation des intervenants et cadres techniques départementaux
- Apports riches et variés en terme de technique et de pédagogie
- limiter les frais d'organisation pour chaque comité (mutualisation des déplacements…) 
Nous organisons plusieurs sessions de formations en arbitrage au sein du comité Drôme Ardèche. Le comité a fait l'effort de former 2 formateurs en arbitrage et juge arbitrage pour que le comité ait une vraie dynamique.</t>
  </si>
  <si>
    <t>Bénévoles</t>
  </si>
  <si>
    <t>Ces actions sont ouvertes à tous les licenciés du comité Drôme- Ardèche.</t>
  </si>
  <si>
    <t>nombres d'inscrits</t>
  </si>
  <si>
    <t>FFTT-AURA-24-0011-3</t>
  </si>
  <si>
    <t>Ping en milieu carcéral</t>
  </si>
  <si>
    <t>Développer la pratique du Ping auprès d'un public éloigné de la pratique sportive.
Utiliser Le tennis de table comme outil de lutte contre la récidive
Utiliser Le tennis de table comme outil d'aide à la réinsertion
Utiliser le tennis de table comme vecteur de bonne santé physique et mentale</t>
  </si>
  <si>
    <t>Le comité Drôme Ardèche organise des cycles auprès des détenus du centre pénitentiaire de Valence (Cycle sur la maison d'arrêt et cycle sur la centrale)
De plus, nous avons le projet d'organiser un tournoi mélangeant détenus et joueurs de clubs.
Notre cadre technique a participé à la formation Animateur Ping carcéral organisé par la FFTT à la maison d'arrêt de Bois d'Arcy</t>
  </si>
  <si>
    <t>Nous intervenons sur le centre pénitentiaire de Valence, qui se situe à proximité des quartiers QPV de la ville de Valence</t>
  </si>
  <si>
    <t>Nombre de détenus profitant des interventions</t>
  </si>
  <si>
    <t>FFTT-AURA-24-0011-4</t>
  </si>
  <si>
    <t>Le Ping VR</t>
  </si>
  <si>
    <t>La pratique du tennis de table en réalité virtuelle permet de compléter une pratique en club, de découvrir le tennis de table au travers du jeu Eleven Table Tennis, de présenter l'activité n'importe où avec un espace de 6m2 en intérieur.
Attirer des pratiquants éloignés des clubs traditionnels
Engager les débutants et promouvoir l'hybridation des pratiques sportives
Fidéliser les joueurs traditionnels et permettre aux clubs d'accueillir davantage de membres (sport santé, sport en entreprise, forum ...)</t>
  </si>
  <si>
    <t>Le comité Drôme Ardèche possède deux casques VR.
Le matériel est à la disposition des clubs du comité qui souhaitent mettre en place des actions de développement. de plus, notre cadre technique a été formé au Ping VR. Il participe aux actions "clubs" et/ou il forme un référent "club". (l'objectif étant de créer un réseau d'animateur Ping VR au sein des clubs du comité )
Les casques VR sont utilisés sur l'ensemble des stages "jeunes" départementaux, ainsi que sur nos actions féminines.</t>
  </si>
  <si>
    <t>les actions se déroulent sur l'ensemble du territoire Drôme Ardèche</t>
  </si>
  <si>
    <t>Nombre d'actions réalisées autour du Ping VR</t>
  </si>
  <si>
    <t>FFTT-AURA-24-0012-1</t>
  </si>
  <si>
    <t>24-071343</t>
  </si>
  <si>
    <t>W422000591</t>
  </si>
  <si>
    <t>44372744100042</t>
  </si>
  <si>
    <t xml:space="preserve"> 1420152</t>
  </si>
  <si>
    <t>2204136</t>
  </si>
  <si>
    <t>LOIRE NORD TENNIS DE TABLE LE COTEAU ROANNE</t>
  </si>
  <si>
    <t>42300</t>
  </si>
  <si>
    <t>42187</t>
  </si>
  <si>
    <t>Ping Bien ëtre</t>
  </si>
  <si>
    <t>Développer le Ping Bien être pour un public essentiellement féminin</t>
  </si>
  <si>
    <t>Une séance hebdomadaire comprenant 1,50 heure d'initiation au tennis de table dispensé par un éducateur professionnel de Tennis de Table accompagné  d'un animateur salarié et 1 heure de gymnastique d'entretien dispensé par un éducateur professionnel</t>
  </si>
  <si>
    <t>Région Roannaise</t>
  </si>
  <si>
    <t>Nombre de participants</t>
  </si>
  <si>
    <t>FFTT-AURA-24-0012-2</t>
  </si>
  <si>
    <t>Formation sportive et citoyenne</t>
  </si>
  <si>
    <t>Augmentation du niveau d'engagement sportif et citoyen des jeunes licenciés les plus motivés envers le club en particulier et le monde associatif en général</t>
  </si>
  <si>
    <t>3 séances hebdomadaire de 2 heures encadrés par  2 éducateurs sportifs salariés et 2 entraineurs bénévoles du club pour 12 mineurs 
Participation de 3 de ces jeunes à la Formation "Accès des Jeunes aux Responsabilités"  avec obligation de leurs implications dans la vie du club
Coaching de ces jeunes sur les compétitions</t>
  </si>
  <si>
    <t>Nombre de jeunes participant à l'action
Nombre de jeunes impliqué dans la vie du club
Evolution moyenne des points classement par joueur</t>
  </si>
  <si>
    <t>Fédération française de Tennis de Table - Auvergne-Rhône-Alpes;Roannais Agglomération;</t>
  </si>
  <si>
    <t>FFTT-AURA-24-0013-1</t>
  </si>
  <si>
    <t>24-069891</t>
  </si>
  <si>
    <t>W731001632</t>
  </si>
  <si>
    <t>41102806100017</t>
  </si>
  <si>
    <t xml:space="preserve"> 01730048</t>
  </si>
  <si>
    <t>2203097</t>
  </si>
  <si>
    <t>ASSOCIATION TENNIS DE TABLE D'ALBERTVILLE</t>
  </si>
  <si>
    <t>73200</t>
  </si>
  <si>
    <t>73011</t>
  </si>
  <si>
    <t>RECRUTEMENT ET FIDELISATION DES JEUNES</t>
  </si>
  <si>
    <t>Basé sur les mêmes axes de travail  de la saison précédente du recrutement et de la fidélisation des jeunes de nous avons  fixé les priorités suivantes : 
 Organisation de PPP avec 2 écoles primaires.
 Organisation de cycles scolaires avec l'école  primaire St François .
 Organisation de 2 cycles EMS (école municipal du sport) 
 Poursuite et fonctionnement d’une section BABY – PING
 Aide financière sur la cotisation pour les jeunes issus des PPP et des cycles scolaires avec les établissement en convention avec le TTA.</t>
  </si>
  <si>
    <t>Description des objectifs : 
 Nous maintenons l'aide de 30% sur le montant de la cotisation annuelle 2023/2024 fixée à  130€ pour les jeunes issus des écoles primaires avec lesquelles nous sommes en convention puis une aide de 50% sur le montant de la cotisation soit 50€ sur 100€ aux jeunes de la section Baby Ping issus des mêmes écoles avec lesquelles nous sommes en convention.     
 l’organisation de 3  PPP avec 2 écoles primaires  se feront sous différentes formes et modes d’organisation : 1 PPP de réalisé sous forme de cycle de 7 séances avec une classe mixte (petite , moyenne et grande section) de l’école primaire de Bonvillard .1 PPP réalisé sous forme de cycle de 4 séances avec 2 classes de grandes sections de maternelle de l’école primaire de ST François qui se sont déplacées dans notre salle spécifique de tennis de table. 1PPP organisé dans l’établissement de St François avec 2 classes de maternelle de moyenne et petite section sur une journée.
 L’organisation de 3  cycles scolaires de 6 séances avec 2 classes de CP, 2 classes de CE1 et 2 classes de CE2 de l’établissement de St François qui se déplaceront dans notre salle spécifique. 
 Pour  l’EMS (école municipal du sport) 2 cycles de 8 séances sur 2 trimestres  se déroule chaque mercredi de 14h00 à 15h00 et touche des jeunes de 4 à 7 ans 
 Le fonctionnement de la section Baby-Ping se déroule chaque mercredi de 15h00 à 16h00  durant la période scolaire juste après l’ EMS, la population des jeunes 4à 7 
        ans qui la fréquente sont issus des PPP et de l’ EMS.</t>
  </si>
  <si>
    <t>La commune d'Albertville de 20000 habitants dispose de 40 associations sportives affiliées à des fédération sportives ; le fait de nous être diversifié  depuis plusieurs années dans nos activités tennis de table et particulièrement dans la politique jeunes que nous menons avec le fonctionnement de notre école, les écoles primaires et l'EMS (école municipal du sport )  est très bien perçu par l'ensemble de nos élus et porteur de dynamique au profit des jeunes  pour la ville .</t>
  </si>
  <si>
    <t>Nombres de jeunes ayant suivi un cycle ou l'animation.
Nombre de licences  visée issus des PPP.
Nombre de participants EMS .
Nombre de licences aidées baby ping (- 50%) issus des ppp .
Nombres de licences  aidés (-30% cotisation)   issus des cycles scolaires.</t>
  </si>
  <si>
    <t>FFTT-AURA-24-0013-2</t>
  </si>
  <si>
    <t>Ping bien être pour un public loisir</t>
  </si>
  <si>
    <t>Poursuivre et dynamiser le fonctionnement de la section loisir adultes pour un public féminin / masculin 
Mise en place d'un partenariat avec la maison de retraite des Gentianes d'UGINE dans le cadre d'une convention pour un public de +65 ans</t>
  </si>
  <si>
    <t>Mise en place d'un entrainement dirigé  le  jeudi de 20h00 à 22h30 sous la responsabilité de notre entraineur diplômé Mandy BOISSON pour permettre à nos licenciés loisirs (femmes et hommes essentiellement vétérans ) de se perfectionner à la pratique du tennis de table.
Mise en place d'une conventions de 2 cycles de 6 à 8 séances sur la période printanière et automnale avec la maison de retraite des Gentianes d'UGINE pour mettre à des +65 ans en résidence autonomie de reprendre une activité sportive en salle .</t>
  </si>
  <si>
    <t>Ces actions en faveur d'un public d'un certain  âge répond tout a fait à des besoins et envies de pratiquer  une activité physique  adapté dans le cadre  du tennis de table . Cette action est bien perçu de nos élus qui l'encouragent pour le bien être de nos anciens .</t>
  </si>
  <si>
    <t>Personnes impliqués dans l'activité issus de la maison de retraite .  
Personnes impliqués à la section loisir .</t>
  </si>
  <si>
    <t>FFTT-AURA-24-0014-1</t>
  </si>
  <si>
    <t>24-071131</t>
  </si>
  <si>
    <t>W421002622</t>
  </si>
  <si>
    <t>42358233700022</t>
  </si>
  <si>
    <t xml:space="preserve"> 01420048</t>
  </si>
  <si>
    <t>2204145</t>
  </si>
  <si>
    <t>TENNIS DE TABLE MONTRONDAIS</t>
  </si>
  <si>
    <t>42210</t>
  </si>
  <si>
    <t>42149</t>
  </si>
  <si>
    <t>Tous au ping !</t>
  </si>
  <si>
    <t>o Proposer une animation sportive à destination principale des femmes de tous âges. En complément, ouvrir cette manifestation au public handisport. 
o Faire découvrir le tennis de table aux enfants scolarisés en maternelle et élémentaire de la commune et des communes voisines.</t>
  </si>
  <si>
    <t>• Organisation d’une demi-journée regroupant enfant-maman, joueur-compagne, handisports, loisirs… sous forme ludique. Offrir une licence découverte à chaque participante + remise de 50% sur licence classique idem en handi. Objectif de fréquentation :  30 personnes.
• Proposer des animations de découverte du tennis de table, gratuitement, aux établissements scolaire de Montrond-les-Bains (au gymnase) et aux villages environnants (directement dans l’établissement scolaire). Réaliser 1 à 6 séances/classe en utilisant le support fédéral du Premier Pas Pongiste. Offrir à chaque enfant un diplôme, une balle floquée PPP et un bracelet « Fédération Française de tennis de table ». Objectif : sensibiliser 10 classes différentes soit 250 à 300 enfants entre 01/2024 et 03/2025. Offrir une licence découverte à chaque participant</t>
  </si>
  <si>
    <t>Commune de Montrond-les-Bains et communes voisines.</t>
  </si>
  <si>
    <t>Nombre de participants animation promotion féminines et handi : 0 à 30</t>
  </si>
  <si>
    <t>FFTT-AURA-24-0014-2</t>
  </si>
  <si>
    <t>Ping Fun</t>
  </si>
  <si>
    <t>Objectifs :
- Elargir l’offre de pratiques proposées,
- Toucher un public différent de notre « cœur de cible » habituel,
- Rajeunir notre socle d’adhérents en ciblant plus particulièrement les 18-30 ans,
- Se positionner comme leaders dans la mise en avant de pratiques nouvelles sur le département et la région,
- Obtenir des aides grâce à ce projet innovant.
- Avoir 10 inscrits après périodes d'essai (35 à 45 essais via le forum des associations et autres)</t>
  </si>
  <si>
    <t>Créer une section promouvant les nouvelles pratiques proposées par la FFTT  : 
• Ping VR (avec championnat Eleven TT), ping-pong en réalité virtuelle
• ping extérieur, 
• Vince Pong (mélange entre tennis et ping-pong)
• Ultimate ping (Ping géant sur 4 tables)
• Hardbat (version Pongiste avec des picots sans mousse)
• D’autres pratiques peuvent s’imaginer</t>
  </si>
  <si>
    <t>Commune de Montrond-les-Bains et communes voisines</t>
  </si>
  <si>
    <t>FFTT-BFC-24-0001-1</t>
  </si>
  <si>
    <t>FFTT-BFC</t>
  </si>
  <si>
    <t>Renvoyé au compte asso</t>
  </si>
  <si>
    <t>24-069757</t>
  </si>
  <si>
    <t>W251002621</t>
  </si>
  <si>
    <t>81512692500016</t>
  </si>
  <si>
    <t xml:space="preserve"> 02250070</t>
  </si>
  <si>
    <t>0902421</t>
  </si>
  <si>
    <t>UNION SPORTIVE PONGISTE SAINT-VITOISE</t>
  </si>
  <si>
    <t>25410</t>
  </si>
  <si>
    <t>25527</t>
  </si>
  <si>
    <t>Doubs</t>
  </si>
  <si>
    <t>Bourgogne-Franche-Comté</t>
  </si>
  <si>
    <t>Club aujourd’hui reconnu à l’échelle Nationale : 2eme club de Bourgogne-Franche Comté (National 3). Bientôt 1er club à avoir 2 équipes de niveau National avec un objectif  d'avoir une N2 et une N3.
Nous avons réussi pour l'instant :
- le challenge d’attirer des joueurs de très haut niveau dans notre club avec 4 numérotés  (il faudra réussir à les conserver et à en faire venir d’autres),
- à devenir le meilleur club formateur de Bourgogne Franche Comité avec un rayonnement désormais national. Pour rappel, Saint-vit est depuis 2021 Club désigné pôle espoir régional dans lequel officient les meilleurs jeunes de la région (grosse attractivité sur St-Vit),
- à placer une 10aine de joueurs dans les meilleurs Français (N°7, N°20, N°35,..) 4 joueurs dans le TOP 100 et 10 joueurs dans le TOP 200
- à obtenir la meilleure progression nationale en point pour un de nos cadets/Juniors (+ 800 points),
- à remporter des compétitions majeures au niveau national et international : 7 victoires en tournoi National B, 3 critérium nationaux N2, deux ¼ de finaliste au France par classement, un ¼ de finaliste Vétérans aux championnats du monde, un médaillé de bronze aux championnats de France Benjamins (pour ne citer que les plus importantes), et bien sur de nombreux titrez régionaux/départementaux,
- à avoir tout dernièrement réussi à faire monter un de nos jeunes dans le niveau ultime en individuel (N1 = la ligue 1 au football),
- à développer de nouvelles sections comme le baby ping,
- à développer un partenariat avec le lycée Jules Haag et notre entraineur pour inscrire le Tennis de Table en PES.
Nos ambitions pour 2024 sont encore plus fortes (voir projet associatif 2022-2026) :
- Monter en N2 et avoir une seconde équipe de niveau National (pour y arriver nous sommes en tractation pour faire venir (revenir) un numéro 300 Français en provenance de Rambouillet (ex 200 et ex joueur de Dannemarie),
- Performer aux championnats de Frances et en N1 individuel 
- Développer notre pôle espoir avec + d’entraineurs pour + de services,
- Développer nos structures (potentiel 300 licenciés),
- Développer d’autres sections que la Haut niveau : le Ping Santé, le Handicap, les écoles et espaces jeune de St-Vit, le ping VR (réalité virtuelle). 
- Club engagé dans une nouvelle démarche de recrutement des contrats civiques locaux (1 fait + 1 en cours)
- Faire venir sur St-vit les meilleurs jeunes de la région (dont le numéro 1 Français Benjamin Marin JEAN de Dijon)
Ces ambitions (on espère gravir encore qq échelons ) nécessitent bien sur + de moyens financiers car cela impacte : 
- couts de fonctionnement du club 
- couts du Pôle espoir et du centre d’entrainement (cout des entraineurs supplémentaires de Haut niveau)
- couts des déplacements sur les compétitions (x3 avec des déplacements de + en + nombreux et éloignés et un volume de personnes concernées de + en + important avec + de joueurs et une organisation plus pro qu’avant : relanceurs, coachs, arbitres, juge arbitres)
- Couts des formations (Arbitres, JA, Entraineurs, Ping Santé, etc…)
- Couts de défraiement des joueurs de haut niveau, 
- Couts des contrats civiques
- Couts de développement des nouveaux services proposés aux Saint-vitois (Ping santé, Handicap, Féminines, Alzheimer, Stages externes, Stages Vacances, etc..)
- Etc…
Difficultés à compenser ces couts par le sponsoring et l’organisation d’évènementiels type lotos (limités à 2/an et moins lucratifs en cette période de crise)
Notre section Baby Ping nouvellement créée a connu un succès notable en 2022 et 2023. Fort de ce succès le club envisage d'élargir son offre en formant bénévoles et contrat civique.
Cela nécessitera l'achat de matériel adapté et des couts pour participer aux évènements Premiers pas pongistes, Top détection, etc...
Conclusion : Afin de se développer et de performer, notre club souhaite élargir le champ de son école de Tennis de Table sur les domaines travaillés ( Technique, Coaching en relance sparring, préparation mentale,...) et sur les stages en extérieur (pourquoi pas en chine).
Le développement de notre pôle espoir nécessite un budget important d'où la demande de subvention qui s'appuie sur un savoir faire désormais reconnu qui constitue la garantie de la bo,e utilisation du budget qui nous sera alloué.
REMARQUE IMPORTANTE : Le choix de la Ligue BFC est de fonctionner avec un pôle espoir organisé et structuré autour d'une dizaine de club support. Par conséquent les demandes de subvention ANS pour un comité ou une ligue doivent pouvoir être réaffecté à notre club qui assure un rôle décentralisé.
La subvention 2023 de 1000 euros n'a pas été à la hauteur des missions confiées et des résultats obtenus : voir plus haut le classement des joueurs du pôle espoir Saint-vit</t>
  </si>
  <si>
    <t>Pole espoir du Doubs à rayonnement Régional
Ouverture en 2024 sur l'extérieur (Partenariat Torpes, Vesoul, Roche,...Pôle international de Morez)</t>
  </si>
  <si>
    <t>Nombre de jeunes classés dans le TOP 100 Français = 5
Nombre de podium Championnat de France = 1
Nombre de jeune exerçant au plus haut niveau Français (N1) = 2 (dans les 16 meilleurs Français)</t>
  </si>
  <si>
    <t>Fédération française de Tennis de Table - Bourgogne-Franche-Comté;</t>
  </si>
  <si>
    <t>FFTT-BFC-24-0001-2</t>
  </si>
  <si>
    <t>CONTINUER NOS ACTIONS EN FAVEUR DU DEVELOPPEMENT DURABLE</t>
  </si>
  <si>
    <t>Continuer et renforcer nos actions en faveur du développement durable en rajoutant en 2024 une opération "des revêtements pour tous" : 
Action supplémentaire : Récupérer des revêtements faiblement usagers , organiser des collectes dans nos salles de sport et redistribuer localement (Loisirs, Baby ping, école de ping, francas,…) 
L'opération "des revêtements pour tous" permet de rendre accessible le tennis de table aux enfants les plus défavorisés (cout d’une plaque entre 20 et 80 Euros)
Le club s’engage à réaliser le montage des raquettes en créant un espace atelier montage. L’objectif est de donner la possibilité aux plus démunis de pouvoir jouer avec des revêtements de haute qualité sans se ruiner.</t>
  </si>
  <si>
    <t>Renforcer les actions suivante : 
-  Organisation de 2 journées annuelles de nettoyage des rives du Doubs 
-  Démarches d'achats en faveur de l'environnement (Eco cup, ....)
-  Récupération des revêtements usagers pour récupération des les zones défavorisées (Afrique)
-  Actions de communication (Site facebook) en faveur du développement durable (site très suivi - post à 2000 vues)
-  Logoter notre tenue par un logo "Développement durable" dans toutes les compétitions jusqu'au championnat de France.
- Trier nos déchets (3 poubelles spécifiques dans nos salle et 1 responsable développement durable au club)
- Mise en place d'un principe de covoiturage et de déplacements en minibus et en train à chaque fois que possible (SNCF partenaire avec 1000 euros de Billets pour favoriser les déplacements en train)
- Récupérer des revêtements faiblement usagers , organiser des collectes dans nos salles de sport et redistribuer localement (Loisirs, Baby ping, école de ping, francas,…) 
L'opération "des revêtements pour tous" permet de rendre accessible le tennis de table aux enfants les plus défavorisés (cout d’une plaque entre 20 et 80 Euros)
Le club s’engage à réaliser le montage des raquettes en créant un espace atelier montage. L’objectif est de donner la possibilité aux plus démunis de pouvoir jouer avec des revêtements de haute qualité sans se ruiner.</t>
  </si>
  <si>
    <t>Département avec visibilité nationale</t>
  </si>
  <si>
    <t>Nombres d'actions réalisées / actions prévues = 100 %</t>
  </si>
  <si>
    <t>FFTT-BFC-24-0001-3</t>
  </si>
  <si>
    <t>DEVELOPPER LE PING SANTE SUR TOUT LE TERRITOIRE GRAND BESANCON</t>
  </si>
  <si>
    <t>Améliorer  la  qualité  de  vie  de 30  personnes atteintes  de  pathologies  chroniques  ou  de  facteurs  de  risques par la pratique régulière d’une activité physique adaptée.</t>
  </si>
  <si>
    <t>La prescription de l’activité physique thérapeutique bénéficie en Bourgogne Franche‐Comté depuis 2012,  d’un dispositif spécifique  pour les parcours d’Accompagnement Sportif  pour la Santé (PASS). 
Ce dispositif est mis en œuvre par le Réseau sport‐santé Bourgogne‐Franche‐Comté avec lequel nous sommes en train de signer une convention.
Notre objectif est d'offrir un service ping santé pour améliorer  la  qualité  de  vie  des  personnes atteintes  de  pathologies  chroniques  ou  de  facteurs  de risques par la pratique régulière d’une activité physique adaptée.
Notre entraineur s'est formé au ping Santé en 2022 ce qui montre le sérieux de notre demande de subvention.
Actions: Avec le réseau sport santé B F C, l'idée est de crée une section sport santé pour la rentrée de septembre et d'offrir des séances individuelles ou collectives pour 30 patients</t>
  </si>
  <si>
    <t>Département - Grand Besançon</t>
  </si>
  <si>
    <t>30 patients accompagnés (parcours sportif)</t>
  </si>
  <si>
    <t>FFTT-BFC-24-0001-4</t>
  </si>
  <si>
    <t>OUVERTURE D'UNE SECTION FEMININE</t>
  </si>
  <si>
    <t>DEVELOPPEMENT DE LA SECTION FEMININE à la rentrée de septembre 2024
Engagement de féminines dans les compétitions féminines (Coupe, Finale par classement)
Féminisation du pôle espoir</t>
  </si>
  <si>
    <t>Féminiser le club de Saint-Vit avec l'arrivée d'adhérents féminins (mutations, nouvelles adhésions).
Publicité, recherche active, valorisation des féminines du club, création d'équipe Féminine sont autant de leviers qui seront activés pour atteindre l'objectif fixé.</t>
  </si>
  <si>
    <t>Commune de Saint-Vit et Département du Doubs</t>
  </si>
  <si>
    <t>Nombre de féminines Saison 2024/25 = 10</t>
  </si>
  <si>
    <t>FFTT-BFC-24-0002-1</t>
  </si>
  <si>
    <t>24-070673</t>
  </si>
  <si>
    <t>W702001479</t>
  </si>
  <si>
    <t>34329000300015</t>
  </si>
  <si>
    <t xml:space="preserve"> 02700002</t>
  </si>
  <si>
    <t>0900468</t>
  </si>
  <si>
    <t>L'ETOILE DE LA MOTTE</t>
  </si>
  <si>
    <t>70000</t>
  </si>
  <si>
    <t>70550</t>
  </si>
  <si>
    <t>Haute-Saône</t>
  </si>
  <si>
    <t>Jeunes : intervention en milieu scolaire + ping 4-7 ans</t>
  </si>
  <si>
    <t>Objectif 1 : permettre la découverte du tennis de table à un maximum d'écoliers de 6 à 14 ans au travers de séances sur le temps scolaire dans notre salle spécifique, encadré par l'éducateur sportif du club.
Objectif 2 : suivi et perfectionnement des collégiens sur le temps scolaire via la section sportive de collège René Cassin.
Objectif 3 : L'objectif est de permettre la découverte du tennis de table aux plus jeunes par le biais d'activités ludiques autour de la balle et de la raquette de tennis de table.
Cette découverte ludique permet d'accrocher et de fidéliser les jeunes pongistes afin qu'ils intègrent l'école de tennis de table du club par la suite.</t>
  </si>
  <si>
    <t>Objectif 1 : chaque année notre éducateur accueille une dizaine de classes de plusieurs écoles de l'agglomération vésulienne pour des sessions de 6 à 8 séances de 2h pendant les cours d'EPS, la salle est réservée à cet effet le mardi de 8h à 12h et le jeudi de 8h à 10h. Nous mettons à disposition des écoles la salle spécifique de 12 tables, le matériel d'initiation (balles, raquettes, tables) et les conseils de notre entraîneur afin que les jeunes découvrent notre sport dans les meilleures conditions. Ce sont ainsi plus de 200 élèves qui découvrent tous les ans la pratique du tennis de table. 
Objectif 2 : section sportive. En partenariat avec le collège René Cassin de Noidans (communauté de communes de l'agglomération de Vesoul), nous sélectionnons les pongistes collégiens prometteurs pour intégrer la section leurs donnant ainsi accès à une opportunité unique de perfectionnement. Les séances se déroulent dans notre salle et notre éducateur sportif prend en charge les élèves depuis la sortie du collège pour des séances de 2h les mardi et jeudi de 14h à 16h, durant les période scolaires.
Les séances se décomposent ateliers de paniers de balles, de renforcement physique et de jeux tactique et technique à la table.
Objectif 3 : Une séance le mercredi matin est organisée dans notre salle spécifique, encadrée par un éducateur salarié diplômé d'état et d'un bénévole.
La séance est destinée à 8 enfants qui participeront à des jeux d'équilibre, de coordination et de dextérité afin de ce familiariser de façon ludique avec l'exigence technique du tennis de table.
Cette activité est en place depuis plusieurs années au sein du club est rencontre un grand succès auprès de enfants.</t>
  </si>
  <si>
    <t>Vesoul et son agglomération</t>
  </si>
  <si>
    <t>Accueillir plus de 150élèves durant l'année
- Maintenir des partenariats avec plus écoles
Section :
- maintien de la section
- Sélectionner 8 à 12 candidats par an
- Progression des jeunes inscrits à la section</t>
  </si>
  <si>
    <t>Fédération française de Tennis de Table - Bourgogne-Franche-Comté;Haute-Saône;Haute-Saône;Vesoul agglo;</t>
  </si>
  <si>
    <t>FFTT-BFC-24-0002-2</t>
  </si>
  <si>
    <t>Ping santé : section Parkinson, Alzheimer</t>
  </si>
  <si>
    <t>L'objectif est de proposer une séance encadrée de tennis de table à un public atteint de la maladie de Parkinson ou d'Alzheimer.
A travers une pratique en loisir et dans une ambiance conviviale, les joueurs travaillent la motricité et la coordination tout en créant un espace d'échange entre les adhérents.</t>
  </si>
  <si>
    <t>1 =&gt; présence d'au moins 4 joueurs par séance</t>
  </si>
  <si>
    <t>W212008101</t>
  </si>
  <si>
    <t>38224502500202</t>
  </si>
  <si>
    <t>5012787</t>
  </si>
  <si>
    <t>ETOILE AUXONNAISE SECTION TENNIS DE TABLE ETOILE AUXONNAISE</t>
  </si>
  <si>
    <t>21130</t>
  </si>
  <si>
    <t>21038</t>
  </si>
  <si>
    <t>Côte-d'Or</t>
  </si>
  <si>
    <t>développement de la pratique</t>
  </si>
  <si>
    <t>FFTT-BFC-24-0004-1</t>
  </si>
  <si>
    <t>24-072193</t>
  </si>
  <si>
    <t>W702000595</t>
  </si>
  <si>
    <t>80464277500014</t>
  </si>
  <si>
    <t xml:space="preserve"> 02700074</t>
  </si>
  <si>
    <t>5004237</t>
  </si>
  <si>
    <t>ASSOCIATION CULTURELLE ET DE LOISIRS 'LA BANNIE'</t>
  </si>
  <si>
    <t>70160</t>
  </si>
  <si>
    <t>70518</t>
  </si>
  <si>
    <t>Masculin</t>
  </si>
  <si>
    <t>développement de notre sport en milieu rural</t>
  </si>
  <si>
    <t>nombre de licenciés</t>
  </si>
  <si>
    <t>FFTT-BFC-24-0005-1</t>
  </si>
  <si>
    <t>24-072720</t>
  </si>
  <si>
    <t>W212003952</t>
  </si>
  <si>
    <t>39339054700023</t>
  </si>
  <si>
    <t xml:space="preserve"> 040212598</t>
  </si>
  <si>
    <t>0400317</t>
  </si>
  <si>
    <t>DIJON TENNIS DE TABLE</t>
  </si>
  <si>
    <t>21000</t>
  </si>
  <si>
    <t>21231</t>
  </si>
  <si>
    <t>Promotion auprès des jeunes et Ecole de jeunes</t>
  </si>
  <si>
    <t>Promouvoir et développer les tennis de table auprès des jeunes
Faire découvrir le tennis de table au plus grnad nombre de jeunes possible
Développer diverses pratiques pour un accès à tous
Fidéliser les jeunes licenciés en proposant un accueil et une pratique de qualité et adapté à tous
Permettre aux jeunes qui le souhaite de progresser et s'investir dans une pratique intensive et fidélisante
Avoir une attention particulière et un accueil adapté aux publics porteurs de handicap physique ou mental
Avoir une attention particulière et un accueil adapté aux féminines</t>
  </si>
  <si>
    <t>Développer les actions de promotion et découverte : 
- cycles scolaires (environ 9 x 9 séances)
- cycles périscolaire (environ 4 cycles de 7 séances)
- stage et cycles municipaux (5 matinées à chaque vacances) + une séance hebdomadaire + une séance "sport handicap découverte à chaque vancances
- animation extérieures (fête du quartier prioritaire, samedis (6) olympiques en plein air en centre ville
Développer l'école de jeunes : 
- séances collectives et/ou individualisées quotidiennes (voir planning)
- séances spécifiques handi ou adaptées "handi-valides"
- séances spécifiques féminines
- suivi en compétition (70% des dépenses prises en charge par le club)
- 1 à 2 stages proposés lors de chaque vacances scolaires
- accès au stages à mi-tarif
- recherche moyens humains adaptés : entraineurs, relanceurs</t>
  </si>
  <si>
    <t>Club : quartier de la Fontaine d'Ouche à Dijon (éducation prioritaire)</t>
  </si>
  <si>
    <t>- Nombre de jeunes licenciés (nouveaux, départ ou renouvellement de licences)
- Nombres de jeunes féminines
- Npmbre de jeunes porteur de handicap
- Nombre de séances, de stages
- Nombre d'animation de découverte (stages, animations extérieures, cycles scolaires, périscolaires...)
- Progression technique, résultats (points classements...)
- Nombre de jeunes sélectionnés au niveau national et championnat de France</t>
  </si>
  <si>
    <t>Fédération française de Tennis de Table - Bourgogne-Franche-Comté;Convention Mairie de Dijon;</t>
  </si>
  <si>
    <t>FFTT-BFC-24-0005-2</t>
  </si>
  <si>
    <t>Développement pratique tennis de table santé-loisirs</t>
  </si>
  <si>
    <t>- Développer la pratique "santé/loisirs" adultes 
- Avoir une attention et accueil adpaté particulière pour le public féminin
- Avoir une attention particulière pour le oublic en situation de handicap
- Proposer des séances adaptés au publics adultes ayant des profils divers et variés
- Provoquer des passerelle entre les différents adhérents du club (jeunes/adultes/retraités...handi-valides...)</t>
  </si>
  <si>
    <t>Club quartier de la Fontaine d'Ouche 
+ extérieurs</t>
  </si>
  <si>
    <t>- Nombre d'adultes concernés par les actions : augmentation...
- Nombre d'adultes féminines
- Nombre d'animations
- Souhait de poursuivre (satisfaction)
- Nombre de séances ou animations mixant les publics</t>
  </si>
  <si>
    <t>FFTT-BFC-24-0006-1</t>
  </si>
  <si>
    <t>24-074049</t>
  </si>
  <si>
    <t>W712000281</t>
  </si>
  <si>
    <t>40049184100047</t>
  </si>
  <si>
    <t xml:space="preserve"> CD71</t>
  </si>
  <si>
    <t>5004618</t>
  </si>
  <si>
    <t>COMITE DEPARTEMENTAL DE SAONE-ET-LOIRE DE TENNIS DE TABLE</t>
  </si>
  <si>
    <t>71100</t>
  </si>
  <si>
    <t>71076</t>
  </si>
  <si>
    <t>Saône-et-Loire</t>
  </si>
  <si>
    <t>Actions de sensibilisation visant à promouvoir le tennis de table et attirer les jeunes de 4 à 11 ans dans les clubs sous une forme
opérationnelle (4-7ans, PPP, scolaires…).
Actions visant à fidéliser les licenciés jeunes dans les clubs via des interventions entrainement itinérant.
Soutiens auprès des clubs dans leurs actions vers les jeunes de 4 à 11 ans avec intervention gratuite PPP, baby ping, forum des sports</t>
  </si>
  <si>
    <t>département saône et loire</t>
  </si>
  <si>
    <t>1 Evolution du nombre de licenciés jeunes
2 Evolution des taux de renouvellement et d'abandon des jeunes
3 Nombre d'actions réalisées (PPP, Portes ouvertes, forum des sports)
4 Nombre d'inscrits dans les sections 4/7ans</t>
  </si>
  <si>
    <t>FFTT-BFC-24-0006-2</t>
  </si>
  <si>
    <t>accession territoriale au sport de haut niveau</t>
  </si>
  <si>
    <t>Actions de détection spécifiques mises en place dans le cadre du Projet de Performance Régional et/ou National de Détection</t>
  </si>
  <si>
    <t>Saône et loire</t>
  </si>
  <si>
    <t>nombre de participants aux stages (espéré 50)  et regroupements (espéré 10)
résultats sportifs: nombre de joueurs critérium évoluant N1 et N2 (espéré 8), nombre de qualifiés aux championnat de France (espéré 2)
Nombre de sélectionnés aux stages élites et détections régionaux (espéré 5)</t>
  </si>
  <si>
    <t>FFTT-BFC-24-0006-3</t>
  </si>
  <si>
    <t>La formation, accompagnement</t>
  </si>
  <si>
    <t>Augmentation du nombre de bénévoles formés à l'animation, l'entrainement, l'arbitrage et le juge arbitrage.
Augmentation du nombre de professionnels.
amélioration de la gestion des clubs par les bénévoles.
Création de club</t>
  </si>
  <si>
    <t>Nombre d'animateur, d'arbitre et de JA formés. (espéré 12)
Nombre de club supplémentaire créé
Nombre de professionnels formés et persistant sur le territoire (espéré 5 ETP + 1 nouveau)
Nombre de réunion au service des clubs (espéré 10)</t>
  </si>
  <si>
    <t>FFTT-BFC-24-0006-4</t>
  </si>
  <si>
    <t>nouvelles pratiques</t>
  </si>
  <si>
    <t>Ensemble du territoire de la Saône et loire</t>
  </si>
  <si>
    <t>FFTT-BRET-24-0001-1</t>
  </si>
  <si>
    <t>FFTT-BRET</t>
  </si>
  <si>
    <t>24-059715</t>
  </si>
  <si>
    <t>W561000487</t>
  </si>
  <si>
    <t>75409807700011</t>
  </si>
  <si>
    <t xml:space="preserve"> 03560025</t>
  </si>
  <si>
    <t>CLUB DE TENNIS DE TABLE ERDEVEN-BELZ</t>
  </si>
  <si>
    <t>56410</t>
  </si>
  <si>
    <t>56054</t>
  </si>
  <si>
    <t>Morbihan</t>
  </si>
  <si>
    <t>Bretagne</t>
  </si>
  <si>
    <t>Formation des jeunes</t>
  </si>
  <si>
    <t>Faire appel à un éducateur/ entraîneur formé au tennis de table offre de nombreux avantages. Leur expertise leur permet de transmettre efficacement les fondamentaux du sport, d'adapter leur enseignement aux besoins individuels des joueurs et de créer un environnement d'apprentissage stimulant. Leur formation leur permet également d'assurer la sécurité des participants et de favoriser une progression cohérente dans la pratique du tennis de table. En résumé, bénéficier des connaissances et compétences d'un éducateur qualifié est essentiel pour maximiser les progrès et le plaisir des joueurs de tous niveaux.</t>
  </si>
  <si>
    <t>Il est essentiel de tenir compte de notre public cible dans notre approche de la pratique du tennis de table. En favorisant l'entrée à cette discipline à partir de l'âge de 9 ans, nous prenons en considération les capacités physiques et cognitives des jeunes joueurs, ce qui leur permet de démarrer leur apprentissage de manière appropriée et progressive.
De plus, en visant un public mixte de tous les milieux, nous promouvons l'inclusion et la diversité au sein de notre club de tennis de table. En offrant une opportunité égale à tous les jeunes, quels que soient leur origine sociale ou leur milieu familial, nous créons un environnement inclusif où chacun peut s'épanouir et développer son potentiel.
En tenant compte de notre public dans nos décisions et nos initiatives, nous nous assurons que notre club de tennis de table reflète la richesse et la diversité de notre communauté. Nous offrons ainsi à chacun la possibilité de découvrir et de partager sa passion pour ce sport, tout en favorisant un sentiment d'appartenance et de camaraderie au sein de notre club.</t>
  </si>
  <si>
    <t>Le projet visant à rendre le tennis de table accessible à tous les jeunes des communes d'Erdeven, de Belz, ainsi que des autres communes avoisinantes telles que Ploemel, Locoal-Mendon, Etel et Plouharnel, est une initiative louable et porteuse de nombreux avantages pour la jeunesse locale.</t>
  </si>
  <si>
    <t>Fédération française de Tennis de Table - Bretagne;</t>
  </si>
  <si>
    <t>FFTT-BRET-24-0002-1</t>
  </si>
  <si>
    <t>24-068497</t>
  </si>
  <si>
    <t>W291003308</t>
  </si>
  <si>
    <t>40326530900027</t>
  </si>
  <si>
    <t>0501169</t>
  </si>
  <si>
    <t>COMITE DEPARTEMENTAL DE TENNIS DE TABLE DU FINISTERE</t>
  </si>
  <si>
    <t>29206</t>
  </si>
  <si>
    <t>29103</t>
  </si>
  <si>
    <t>Finistère</t>
  </si>
  <si>
    <t>Organisation d'une étape de Ping Tour 2024 dans une commune du centre rural du centre Finistère, ville de Carhaix-Plouguer (8000 habitants). En effet, après plusieurs dans des grandes villes, Brest et Quimper, nous avons voulu porter le tennis de table et le discours olympique en milieu rural.</t>
  </si>
  <si>
    <t>Lors d'un jour de marché, installation de 6 tables avec plusieurs ateliers qui concourent à l'organisation d'un Ping Tour. Ateliers ludiques et pédagogiques. Atelier Ping virtuel. La municipalité est fortement impliquée dans cette organisation et offre son appui logistique.</t>
  </si>
  <si>
    <t>Commune de Carhaix-Plouguer et alentours (communauté du Poher) et territoire plus général en fonction des vacanciers présents</t>
  </si>
  <si>
    <t>1. Nombre de participants, estimé entre entre 50 et 300 personnes
2. Nombre de licences évènementielles enregistrées, entre 50 et 100,
3. Nombre de licences loisirs ou compétitions dans les clubs de la communauté de communes, entre 5 et 15 licences.</t>
  </si>
  <si>
    <t>FFTT-BRET-24-0002-2</t>
  </si>
  <si>
    <t>Structuration club de demain</t>
  </si>
  <si>
    <t>La Formation. Mise en place de session de formations de proximité en direction de tous les publics.</t>
  </si>
  <si>
    <t>Organisation de sessions de formation à destination des bénévoles.
Participation des élus du comité dans des formations spécifiques pour les bénévoles. (filière technique - IC, AF, arbitre : AC, AR, JA1).
Formations techniques, formations arbitres de clubs, formations au logiciel GIRPE (sessions communes avec plusieurs clubs ou particulières à la demande).</t>
  </si>
  <si>
    <t>Ensemble du département</t>
  </si>
  <si>
    <t>Nombre de personnes formées qui exercent les différentes fonctions (techniciens, arbitres, bénévoles)</t>
  </si>
  <si>
    <t>FFTT-BRET-24-0002-3</t>
  </si>
  <si>
    <t>Ping Citoyen</t>
  </si>
  <si>
    <t>Actions de sensibilisation visant à promouvoir le tennis de table et attirer les jeunes de 4 à 11 ans dans les clubs sous une forme opérationnelle (4-7ans, PPP, scolaires...).
Actions visant à fidéliser les licenciés jeunes dans les clubs.</t>
  </si>
  <si>
    <t>Animations dans les écoles primaires du département.
Aide aux clubs qui organisent des opérations baby ping en direction des 4/7 ans.
Une manifestation dite Circuit Jeunes visant les jeunes scolaires, ouverte aux enfants nés en 2012, 2013, 2014 et après, garçons et filles.
Mise à disposition gratuite du Conseiller Technique le mercredi après-midi pour soutenir les bénévoles dans l'encadrement des jeunes.</t>
  </si>
  <si>
    <t>Ensemble du territoire urbain et rural</t>
  </si>
  <si>
    <t>Évolution du nombre de licenciés jeunes, nombre d'actions réalisées
Évolution des taux de renouvellement et d'abandon des jeunes
Nombre de participants.</t>
  </si>
  <si>
    <t>FFTT-BRET-24-0002-4</t>
  </si>
  <si>
    <t>Ping Citoyen - Féminisation</t>
  </si>
  <si>
    <t>La Féminisation. Mise en œuvre d'actions en direction du public féminin.</t>
  </si>
  <si>
    <t>Actions visant à promouvoir la pratique féminine et/ou mixte et l'implication des femmes au sein des structures.
Stages réservées aux féminines licenciées traditionnelles et promotionnelles, ou non licenciées, ouverts aux autres fédérations dont la Fédération Handisport.
Mise en place d'un championnat réservé aux féminines de tournois dédiés.
Sensibilisation des féminines à la formation.
Communication individuelle, création d'un page web spécifique pour mise en valeur.
Sessions de Fit Ping ouvertes à tous.
Sessions de Fit ping en partenariat avec une association qui s'occupe des femmes atteintes d'un cancer du sein.</t>
  </si>
  <si>
    <t>Nombre d'actions mises en œuvre
Évolution des licences féminines loisirs et compétitions
Nombre de femmes dirigeantes, cadres techniques, entraineurs ou arbitres</t>
  </si>
  <si>
    <t>FFTT-BRET-24-0002-5</t>
  </si>
  <si>
    <t>Ping VR et Fit Ping</t>
  </si>
  <si>
    <t>Développement des pratiques - Opération de communication</t>
  </si>
  <si>
    <t>Dans le cadre de l'anniversaire des 10 ans de l'ARENA, la ville de Brest souhaite mettre en avant son équipement en associant les comités départementaux afin de proposer des animations.
Le Comité du Finistère s'est positionné sur cette manifestation et organisera des ateliers de Ping VR et de Fit Ping en lien avec le service des Sports de la ville.</t>
  </si>
  <si>
    <t>La ville de Brest, la communauté de communes et celles environnantes. Il est probable que les participants viennent de tout le Finistère.</t>
  </si>
  <si>
    <t>FFTT-BRET-24-0003-1</t>
  </si>
  <si>
    <t>24-072985</t>
  </si>
  <si>
    <t>W291004994</t>
  </si>
  <si>
    <t>37934965700021</t>
  </si>
  <si>
    <t xml:space="preserve"> 03290018</t>
  </si>
  <si>
    <t>AMICALE LAIQUE - FOYER DES JEUNES ET D'EDUCATION POPULAIRE</t>
  </si>
  <si>
    <t>29820</t>
  </si>
  <si>
    <t>29069</t>
  </si>
  <si>
    <t>Promouvoir la pratique du tennis de table auprès d'un large public</t>
  </si>
  <si>
    <t>PING ACTIF vise en particulier à ouvrir notre salle à un large public qui va découvrir le tennis de table, une communication active a été mise en place au travers de la création en 2023 d’un site dédié à notre sport, et à la présence à un FORUM ouvert à tous qui a lieu début septembre sur notre commune. La proposition que nous avons faite est d’ouvrir la salle tous les dimanches matin de septembre à juin (non compris les vacances scolaires) de 10.00 à 12.00 en accès libre. Le club met à disposition l’ensemble des équipements et bien évidemment des raquettes. Plusieurs types de raquettes ont été achetées que ce soit des backside, picots, anti-top, soft….afin que les débutants dans cette discipline puisse mieux comprendre les incidences des revêtements. L’accueil des pratiquants est assuré par notre Président lui-même qui pratique depuis plus de 50 ans la discipline, et notre partenaire principal et unique est le Crédit Mutuel de GUILERS.</t>
  </si>
  <si>
    <t>Essentiellement prévu pour les résidents de la commune de GUILERS</t>
  </si>
  <si>
    <t>FFTT-BRET-24-0003-2</t>
  </si>
  <si>
    <t>PING EDUCATIF</t>
  </si>
  <si>
    <t>Faire connaître le tennis de table à des jeunes qui ont entre 6 et 12 ans</t>
  </si>
  <si>
    <t>L’objectif est sur une demi-journée (un samedi après-midi) d’accueillir et de faire connaître le tennis de table à environ 250 jeunes de la commune, issus des écoles élémentaires (2 sur la communes) du CP au CM2. Cette journée fait l’objet d’une communication dans les deux structures, et les groupes d’enfants qui arrivent par 10 en décalés peuvent pratiquer notre discipline sur 8 tables avec 8 bénévoles du club pour pouvoir assurer les premières recommandations techniques et pouvoir obtenir une relance satisfaisante.
Le principal atout est bien évidemment de faire une promotion du Tennis de Table en particulier à l’occasion de cette année olympique, mais aussi de « dénicher » des nouveaux talents, à qui nous proposerons d’intégrer le club avec un entraînement dédié chaque semaine avec un de nos jeunes joueurs lui aussi détecté à l’occasion d’une de ces journées il y a plusieurs années.
Par ailleurs, cette année, en partenariat avec la Mairie, une autre association qui accueille les jeunes pendant les vacances scolaires, nous organisons 4 après-midi tennis de table destinés aux jeunes. L’encadrement est assuré par un BP JEPS, et par un bénévole du club. L’objectif est d’accueillir 10 jeunes à chaque journée.
Enfin toute l’année, la salle est à disposition des élèves des collèges et lycées de la commune avec les professeurs d’éducation physique et sportive de chacun des établissements.
Afin de pouvoir, répondre à l’ensemble des manifestations organisées, le club procède chaque année à l’achat de deux nouvelles tables (car celles-ci souffrent) avec la venue des très nombreux jeunes, et achète du matériel technique, balles, raquette, et dispose également d’un lanceur de balle.</t>
  </si>
  <si>
    <t>Ville de guilers</t>
  </si>
  <si>
    <t>FFTT-BRET-24-0004-1</t>
  </si>
  <si>
    <t>24-076146</t>
  </si>
  <si>
    <t>W353000672</t>
  </si>
  <si>
    <t>77774679300028</t>
  </si>
  <si>
    <t>0502169</t>
  </si>
  <si>
    <t>LA TOUR D'AUVERGNE</t>
  </si>
  <si>
    <t>35000</t>
  </si>
  <si>
    <t>35238</t>
  </si>
  <si>
    <t>Ille-et-Vilaine</t>
  </si>
  <si>
    <t>Le PING pour tous</t>
  </si>
  <si>
    <t>Développer la pratique du tennis de table auprès 'un plus large public .
Augmenter le nombre de pratiquants de club  (jeunes) par des opérations scolaires sur toutes les écoles du quartiers ( au nombre de 7 publics et privées).
Fidéliser les arrivées de la saison précédentes.</t>
  </si>
  <si>
    <t>Continuité dans l'accueil et l'ouverture  de créneaux spéciaux:  accueil tous publics calibrés pour recevoir dans les meilleurs conditions (éducateur/salarié de la section ).
Utilisation de la salle supplémentaire (homologuée cette saison par le comité)
Forts nombre d'animations auprès des classes de niveau CM ( cour moyen 1et 2) assuré par l'éducateur de la section.
Continuer à intégrer les nouveaux licencié.e.s avec l'aide des bénévoles du club.
Multiplication des moyens de convivialité.
Action de fidélisation = communication auprès de s jeunes fin aout 2024
Développer les moments de stage pendants les vacances scolaires. La pratique du PING devient une pratique très régulière (fidélisation)</t>
  </si>
  <si>
    <t>RENNES tous quartier</t>
  </si>
  <si>
    <t>1/ Nombre de scolaires touchés par les opérations scolaires
Nombre de nouveaux licenciés jeunes au cours de la saison 2023 2024
Taux de renouvellement des nouveaux licenciés de la saison précédente</t>
  </si>
  <si>
    <t>FFTT-BRET-24-0004-2</t>
  </si>
  <si>
    <t>- Augmentation de l’effectif féminin .
Recruter de nouvelles licenciées.
      Développer la parité au sein du club
- Incitation des féminines à s'inscrire dans les opérations fédérales (stages comité,ligue,rassemblement)</t>
  </si>
  <si>
    <t>Inscription d’une équipe féminine ((Challenge féminin ,chpt féminin suivant effectif)
Organisation sur toute la saison de  plusieurs créneaux d’entrainements uniquement réservés aux féminines
Opération amène une copine avec récompense d'un tshirt du club
Action de promotion spécifique vers le public féminin de tous âges</t>
  </si>
  <si>
    <t>RENNES CENTRE</t>
  </si>
  <si>
    <t>nouvelles licences féminines
engagement joueuse/équipe féminine en championnat</t>
  </si>
  <si>
    <t>FFTT-CENT-24-0001-1</t>
  </si>
  <si>
    <t>FFTT-CENT</t>
  </si>
  <si>
    <t>24-064071</t>
  </si>
  <si>
    <t>W362000275</t>
  </si>
  <si>
    <t>77518782600117</t>
  </si>
  <si>
    <t xml:space="preserve"> 04360454</t>
  </si>
  <si>
    <t>0605135</t>
  </si>
  <si>
    <t>LA BERRICHONNE DE CHATEAUROUX La Berrichonne Chateauroux Tennis de Table</t>
  </si>
  <si>
    <t>36000</t>
  </si>
  <si>
    <t>36044</t>
  </si>
  <si>
    <t>Indre</t>
  </si>
  <si>
    <t>Centre-Val de Loire</t>
  </si>
  <si>
    <t>Féminisation</t>
  </si>
  <si>
    <t>Promotion du sport et en particulier du ping. "bien être" pour notre public féminin afin de fidéliser nos licenciées mais aussi d'attirer de nouvelle pratiquantes.</t>
  </si>
  <si>
    <t>Proposer à 3 reprises sur la saison sportive, un rendez-vous gratuit sur la journée ping bien être au féminin avec au programme des soins (pieds et peau) proposés par un de nos partenaires, une séance de fit ping tonic encadrée par un des éducateurs du club et une séance de pilate dirigée par une éducatrice diplômée de profession sport. Le midi un repas convivial sera pris entre les participantes au sein même de notre nouvelle salle de tennis de table réceptionnée en septembre. Les soins se dérouleront sur place dans les vestiaires avec un espace aménagé et un service dédié.</t>
  </si>
  <si>
    <t>L'action concerne Châteauroux principalement mais sera ouverte à l'ensemble des licenciées du départemental de l'Indre.</t>
  </si>
  <si>
    <t>Nombre de personnes présentes au total sur les 3 journées proposées.</t>
  </si>
  <si>
    <t>Fédération française de Tennis de Table - Centre-Val de Loire;</t>
  </si>
  <si>
    <t>FFTT-CENT-24-0001-2</t>
  </si>
  <si>
    <t>Ping citoyen</t>
  </si>
  <si>
    <t>Recruter de nouveaux adhérents au sein de notre association et notamment des jeunes de moins de 18 ans garçons et filles.</t>
  </si>
  <si>
    <t>Mise en place de 8 actions de recrutement encadrées par les éducateurs du club : 
- 2 tournois scolaires (un à chaque phase) destinés aux jeunes de moins de 18 ans,
- 2 interventions dans les quartiers et CLSH lors des vacances,
- 2 tournois spécifiques (1 tournoi parent enfant et 1 tournoi des copains),
- 2 après midi pour les féminines moins de 18 ans intitulées "le ping en jupette"</t>
  </si>
  <si>
    <t>Actions qui se dérouleront sur Châteauroux et les communes proches.</t>
  </si>
  <si>
    <t>Le nombre de jeunes de moins de 18 ans présents sur nos différentes actions ainsi que le retour en nombre de licences dans les catégories jeunes.</t>
  </si>
  <si>
    <t>FFTT-CENT-24-0001-3</t>
  </si>
  <si>
    <t>Ping loisirs et nouvelles pratiques</t>
  </si>
  <si>
    <t>Développer des animations extérieures lors du passage de la flamme dans l'Indre et utiliser les JO pour augmenter notre nombre de licenciés. En effet Châteauroux retenue comme ville organisatrice de l'épreuve de tir au CNTS va attirer près de 10 000 personnes sur cette période, nous souhaitons profiter de cette masse pour animer, initier et attirer de nouvelles personnes vers le ping !</t>
  </si>
  <si>
    <t>Projet en deux temps :
* Le 27 Mai 2024 lors du passage de la flamme, notre club va animer des ateliers avec des tables extérieures en pratique encadrée et différents jeux pour tous (plus de 8000 personnes attendues).
* Puis sur l'ensemble du mois de Juillet et Août dans le cadre de l'été sport proposé par la Mairie sur le parc de Belle Isle de 14h00 à 18h00. Nous souhaitons surfer sur l'image positive des JO et des frères LEBRUN pour attirer de nouveaux adhérents avec 4 tables extérieures à disposition. Du Lundi au Vendredi nos éducateurs seront présents pour des initiations et chaque Vendredi après midi un Tournoi avec récompenses sera organisé.</t>
  </si>
  <si>
    <t>Châteauroux, sur le chemin emprunté par la flamme olympique mais aussi au Parc de Belle Isle lors des actions été sport.</t>
  </si>
  <si>
    <t>Nombre de personnes qui vont passer au stand tennis de table et les retombées éventuelles en nombre de licenciés en Septembre.</t>
  </si>
  <si>
    <t>Fédération française de Tennis de Table - Centre-Val de Loire;Indre;Mairie de Châteauroux;</t>
  </si>
  <si>
    <t>FFTT-CENT-24-0002-1</t>
  </si>
  <si>
    <t>24-067722</t>
  </si>
  <si>
    <t>W373001422</t>
  </si>
  <si>
    <t>45288258200011</t>
  </si>
  <si>
    <t xml:space="preserve"> 04370690</t>
  </si>
  <si>
    <t>0602673</t>
  </si>
  <si>
    <t>AMICALE PONGISTE DE SAINT SENOCH</t>
  </si>
  <si>
    <t>37600</t>
  </si>
  <si>
    <t>37238</t>
  </si>
  <si>
    <t>Indre-et-Loire</t>
  </si>
  <si>
    <t>découverte du tennis de table pour des jeunes de 7 à 11 ans</t>
  </si>
  <si>
    <t>Faire découvrir le tennis de table au regroupement scolaire de notre zone rurale pour augmenter notre nombre de licencié jeune et pouvoir pérenniser notre club dans le temps.</t>
  </si>
  <si>
    <t>Organisation de 2 journées d’initiation au tennis de table pour le groupe scolaire ainsi que des tournois interne tous les trimestres avec les jeunes licenciés du club qui invitent 2 jeunes non licenciés.
En lien avec le directeur du regroupement scolaire, nous organisons 2 journées d'initiation au tennis de table pour les jeunes durant leur temps scolaire.</t>
  </si>
  <si>
    <t>zone rurale</t>
  </si>
  <si>
    <t>Le nombre de licenciés jeune à augmenté de 70 %
Le public touché est un regroupent scolaire en zone rurale</t>
  </si>
  <si>
    <t>Fédération française de Tennis de Table - Centre-Val de Loire;FDVA;</t>
  </si>
  <si>
    <t>FFTT-CENT-24-0003-1</t>
  </si>
  <si>
    <t>24-062921</t>
  </si>
  <si>
    <t>W183000798</t>
  </si>
  <si>
    <t>51992368400020</t>
  </si>
  <si>
    <t xml:space="preserve"> 04180696</t>
  </si>
  <si>
    <t>5012701</t>
  </si>
  <si>
    <t>VIERZON PING</t>
  </si>
  <si>
    <t>18100</t>
  </si>
  <si>
    <t>18279</t>
  </si>
  <si>
    <t>Cher</t>
  </si>
  <si>
    <t>Ping éducatif : Recrutement et fidélisation des jeunes</t>
  </si>
  <si>
    <t>- Recruter de nouveaux jeunes de 4 à 11 ans
- Fidélisation les jeunes déjà licenciés pour limiter le turn-over
- Former les encadrants à ce public</t>
  </si>
  <si>
    <t>- Participation au forum des associations
- Pérennisation de la section 4-7 ans, accueil de l'open moins de 10 ans
- Mise en place d'actions de recrutement et fidélisation comme le tournoi parents/enfants
- Mise en place de tournois interne au club pour fidéliser les pratiquants
- Mise en place d'actions de découverte du tennis de table pour les scolaires
- Renouvellement d'une équipe de jeunes pour leur faire découvrir la compétition
- Augmentation du volume horaire et de la qualité de l'encadrement avec l'engagement d'un éducateur professionnel
- Mise en place de stages sportifs
- Prise en charge financière de l'inscription aux autres compétitions
- Action promotion de la licence à tarif réduit en fin de saison
- Envoi de licenciés en formation fédérale</t>
  </si>
  <si>
    <t>Vierzon et son bassin de vie (40000 habitants) et plus particulièrement le centre-ville en QPV mais aussi des personnes résident en QPV (25% des licenciés).</t>
  </si>
  <si>
    <t>- Évolution du nombre de licenciés jeunes de 4 à 11 ans (poussins-benjamins)
- Nombre d'actions PPP réalisées
- Nombre d'enfants inscrits dans la section 4/7 ans
- Évolution du taux de renouvellement et d'abandon des jeunes</t>
  </si>
  <si>
    <t>Fédération française de Tennis de Table - Centre-Val de Loire;Centre-Val de Loire;</t>
  </si>
  <si>
    <t>FFTT-CENT-24-0003-2</t>
  </si>
  <si>
    <t>Nouvelles pratiques : Développement de nouvelles pratiques</t>
  </si>
  <si>
    <t>- Faire connaitre le tennis de table au plus grand nombre en allant au devant de la population (recrutement)
- Proposer une nouvelle offre de pratique (ping en extérieur)
- Renforcer l'accessibilité de la pratique (recrutement et fidélisation)
- Participer à la vie de la collectivité et renforcer les liens avec les institutions (partenariat)</t>
  </si>
  <si>
    <t>- Animations du Ping en extérieur : conventions avec municipalité pour animer le playgrounds de TT en projet (Programme des 5000 équipements de proximité - PEP5000).
- Créneau dédié de ce playground au moins une fois par semaine tout au long de l'année
- Organisation d'une programmation d'animations estivales en extérieur dans le cadre de l'opération été Ping : tournoi de double mixte, tournoi de fin de saison, Ping-squash, forum des associations</t>
  </si>
  <si>
    <t>Vierzon et son bassin de vie. La salle et le futur playground sont situés juste à côté d'un QPV</t>
  </si>
  <si>
    <t>Nombre de manifestations organisées
Nombre de participants
Nombre de licences créées
Nombre de nouveaux licenciés</t>
  </si>
  <si>
    <t>Fédération française de Tennis de Table - Centre-Val de Loire;Ville de Vierzon;</t>
  </si>
  <si>
    <t>FFTT-CENT-24-0003-3</t>
  </si>
  <si>
    <t>Animations JOP : vacances Olympiques et Paralympiques</t>
  </si>
  <si>
    <t>Faire découvrir le tennis de table, son accessibilité en lien avec les JOP</t>
  </si>
  <si>
    <t>Action spécifique d'animation pour les JOP Paris 2024 pour des publics prioritaires situés en territoire carencés à savoir le 25 juin avec l'école Molière labellisé génération 2024 et situé en centre-ville classé QPV.
Animation de 4 journées soit 6 demi-journées lors des vacances de printemps et été
Mettre en place une animation de type Ping Tour avec deux tables lors de la fête du quartier de Tunnel-Château (en QPV)</t>
  </si>
  <si>
    <t>Vierzon et son bassin ainsi que ses 3 QPV dont un où se situe la salle de tennis de table.</t>
  </si>
  <si>
    <t>- Nombre de personnes issues des QPV ou ZRR présents sur les animations
- Nombre de licences évènementielles ou découvertes créées
- Nombre de jours d'animations proposées</t>
  </si>
  <si>
    <t>FFTT-CENT-24-0004-1</t>
  </si>
  <si>
    <t>24-067860</t>
  </si>
  <si>
    <t>W181002795</t>
  </si>
  <si>
    <t>38979412400047</t>
  </si>
  <si>
    <t xml:space="preserve"> D18</t>
  </si>
  <si>
    <t>5010082</t>
  </si>
  <si>
    <t>COMITE DEPARTEMENTAL DU CHER DE TENNIS DE TABLE</t>
  </si>
  <si>
    <t>18000</t>
  </si>
  <si>
    <t>18033</t>
  </si>
  <si>
    <t>Nouvelles pratiques : Ping en extérieur-été ping</t>
  </si>
  <si>
    <t>Faire découvrir le tennis de table sous une forme ludique au plus grand nombre
Proposer des animations estivales aux habitants
Faire le lien entre pratique libre et une pratique encadrée en club
Contribuer à l'héritage Paris 2024</t>
  </si>
  <si>
    <t>Mise en place d'un Ping Tour de niveau 1 sur le parvis de la cathédrale de Bourges
Mise en place d'animations ping en extérieur via l'opération été ping
Participation aux olympiades du CDOS 18
Mise en place d'un tour du Cher du tennis de table "terres de jeux" et génération 2024 (20 dates)
Aide matériel à l'installation de site de ping en extérieur</t>
  </si>
  <si>
    <t>département du Cher</t>
  </si>
  <si>
    <t>Nombre de site créés ou réhabilités et animés
Nombre d'actions organisées ou soutenues
Nombre de clubs impliqués (Ping Ext, été Ping, Ping tour)
Nombre de licences évènementielles et libertés créées</t>
  </si>
  <si>
    <t>Fédération française de Tennis de Table - Centre-Val de Loire;Cher;Aides privées;</t>
  </si>
  <si>
    <t>FFTT-CENT-24-0004-2</t>
  </si>
  <si>
    <t>Structuration comités de demain : Animation Territoriale</t>
  </si>
  <si>
    <t>Structurer les clubs et le comité (projet associatif, bénévoles...)
Accompagner les clubs dans leur développement (aide subvention, animations...)
Montée en compétences des acteurs du tennis de table (formations)</t>
  </si>
  <si>
    <t>Transmission des informations
Mise en place de réunions locales pour solutionner les problématiques
Contact avec les dirigeants pour les inciter à s'investir sur la formation, le recrutement, la mise en place de projet associatif et de nouveaux clubs.
Accompagnement aux dossiers subventions
Tutorat et aide sur les dossiers d'apprentissage et d'emploi et participation au projet BPJEPS TT
Mailing et échanges téléphoniques très réguliers
Mise en place d'une réunion collaborative pour préparer le projet associatif du comité 2024-2028 avec recrutement de dirigeants
Organisation de sessions de formation à destination des bénévoles de clubs (IC, participation à l'examen EF, AR, JA1, GIRPE)</t>
  </si>
  <si>
    <t>Une majorité de clubs est située en ZRR</t>
  </si>
  <si>
    <t>Nombre de réunions organisées au service des clubs et avec les clubs dans la saison
Nombre de clubs/personnes impliquées pour chaque réunion
Nombre de clubs soutenus dans le ping éducatif et inclusif</t>
  </si>
  <si>
    <t>Fédération française de Tennis de Table - Centre-Val de Loire;Cher;</t>
  </si>
  <si>
    <t>FFTT-CENT-24-0004-3</t>
  </si>
  <si>
    <t>Faire découvrir le tennis de table aux plus jeunes
Promouvoir l'aspect ludique de l'activité
Développer le recrutement de jeunes pongistes (lien animation-clubs)
Développer la fidélisation des jeunes (passage de la licence promotionnelle à la licence traditionnelle)
Proposer un encadrement adapté aux capacités et la motivation différenciée des jeunes</t>
  </si>
  <si>
    <t>Mise en place d'initiations avec ateliers (PPP) ou cycles scolaires pour faire découvrir l'activité
Mise en place d'une opération de recrutement et détection départemental (open moins de 10 ans).
Mise en place d'une formation 4-7 ans
Organisation de compétitions parfois délocalisées ouvertes à tous et plus particulièrement les débutants (tournoi loisirs, tournoi des 500 pts, tournoi jeunes).
Poursuite d'une dynamique départemental d'entraînement autour de stages départementaux.
Mise en place d'un groupe de détection</t>
  </si>
  <si>
    <t>Le département du Cher</t>
  </si>
  <si>
    <t>Evolution du nombre de licenciés jeunes de 4 à 11 ans
Nombre d'actions PPP réalisées et/ou soutenues
Nombre d'enfants inscrits dans les sections 4-7 ans
Evolution des taux de renouvellement des jeunes</t>
  </si>
  <si>
    <t>FFTT-CENT-24-0005-1</t>
  </si>
  <si>
    <t>24-066153</t>
  </si>
  <si>
    <t>W182000237</t>
  </si>
  <si>
    <t>42006587200012</t>
  </si>
  <si>
    <t xml:space="preserve"> 418048</t>
  </si>
  <si>
    <t>0602058</t>
  </si>
  <si>
    <t>CERCLE PONGISTE DE BIGNY VALLENAY (CPBV)</t>
  </si>
  <si>
    <t>18190</t>
  </si>
  <si>
    <t>18270</t>
  </si>
  <si>
    <t>Découverte du tennis de table avec les écoles primaires</t>
  </si>
  <si>
    <t>Faire découvrir le tennis de table aux enfants des écoles primaires dans les communes environnantes de Vallenay à travers le premier pas pongiste, et ainsi amener les enfants à participer aux séances d'entrainement se déroulant le mercredi</t>
  </si>
  <si>
    <t>L'année passée nous avons réalisé le premier pas pongiste avec l'école primaire de Châteauneuf sur Cher. Pour la prochaine année scolaire contact a déjà été pris avec l'école de Levet, de Venesmes et de Vallenay. Ces trois communes sont situées dans notre communauté de communes. A l'issue de la découverte du tennis de table l'année passée 2 jeunes ont rejoint l'entraînement du mercredi après midi, d'autres étaient intéressés mais déjà engagés dans un autre sport. Le tennis de table est souvent peu et mal connu en milieu rural. Notre but faire connaître notre sport aussi bien à travers ces journées mais également lors de la journée portes ouvertes et l'organisation ce même jour d'un tournoi ouvert à tous.
Ce premier pas pongiste pourrait également être proposée aux écoles de Bruère Allichamps et Farges Allichamps, communes qui ne font pas partie de notre communauté de communes mais situées à moins de 10 kms de Vallenay.</t>
  </si>
  <si>
    <t>communauté de communes</t>
  </si>
  <si>
    <t>1 - Découverte du tennis de table</t>
  </si>
  <si>
    <t>Fédération française de Tennis de Table - Centre-Val de Loire;commune de Vallenay;</t>
  </si>
  <si>
    <t>FFTT-CENT-24-0006-1</t>
  </si>
  <si>
    <t>24-065998</t>
  </si>
  <si>
    <t>W452007121</t>
  </si>
  <si>
    <t>42505314700020</t>
  </si>
  <si>
    <t xml:space="preserve"> 23450026</t>
  </si>
  <si>
    <t>0600978</t>
  </si>
  <si>
    <t>ST MARCEAU ORLEANS T.T.</t>
  </si>
  <si>
    <t>45000</t>
  </si>
  <si>
    <t>45234</t>
  </si>
  <si>
    <t>Loiret</t>
  </si>
  <si>
    <t>Réduction des inégalités d'accès à la pratique.</t>
  </si>
  <si>
    <t>Les objectifs sont :
- Montrer que le tennis de table est un sport accessible à tous.
- Montrer qu'il n'y a pas de barrières de genre, sociales, économiques... à la pratique du tennis de table ou du ping pong.
- Favoriser le vivre ensemble, l'inclusion sociale.
- Lutter contre les préjugés, les discriminations, violences et incivilités dans le sport via le tennis de table.
- Accueillir des champions, des spécialistes de cette problématique pour échanger sur ces problèmes.
- Proposer des actions de mises en situation pour déconstruire les idées fausses (ex: changeons de regard).
- Recruter de nouveaux adhérents.</t>
  </si>
  <si>
    <t>- Participer au dispositif Orléans Mouv à destination des jeunes des quartiers prioritaires de la Ville.
- Proposer un créneau régulier pour les jeunes des Gens du Voyage, Centre'animation de la Ville, structures de quartiers (l'escale) tous les mercredis de 17 h à 18h.  
- Organiser des tournois: inter-quartiers, vivre-ensemble, mixte...
- Accueillir régulièrement des jeunes de foyers de vie, Instituts médicaux-éducatifs (IME...), de maisons sociales (maison DEZ'EL...)  pendant nos stages vacances.
- Favoriser les jeunes de la rue à pratiquer le tennis de table sur nos tables extérieures attenantes à la salle en proposant des animations.
- Faire de "changeons de regard" (13ème édition en 2024), l'événement qui permet de lutter contre les préjugés, discriminations, violences et incivilités dans le sport via le tennis de table. Comment? en proposant des mises en situation, des ateliers d'expérimentation, des moments d'échanges (conférences, tables rondes...) Faire passer des messages (charte, vidéos, ateliers...).</t>
  </si>
  <si>
    <t>Le territoire ciblé est la métropole orléanaise.</t>
  </si>
  <si>
    <t>1 Quantitatif: le nombre de participants
2 Qualitatif: ressentis des actions</t>
  </si>
  <si>
    <t>Fédération française de Tennis de Table - Centre-Val de Loire;Centre-Val de Loire;Loiret;Orléans;</t>
  </si>
  <si>
    <t>FFTT-CENT-24-0006-2</t>
  </si>
  <si>
    <t>Sport santé par le tennis de table</t>
  </si>
  <si>
    <t>Il s'agit d'encourager à l'activité physique et sportive, comme facteur de santé.
- Permettre à toute personne sédentaire, écartée de l'activité physique, de se refaire une santé physique, mentale et morale.
- Permettre aux malades en tout genres de combattre la maladie ou de se rééduquer par le tennis de table.
- Accueillir les personnes qui rentrent dans le dispositif sport sur ordonnance.
Les créneaux sportifs sont ouverts aux personnes jeunes et adultes, atteintes notamment de maladies chroniques, du cancer, de l'obésité, de la maladie de Parkinson et/ou des personnes retraitées.</t>
  </si>
  <si>
    <t>Le club a, à sa disposition par la mairie d'Orléans, la salle Harismendy à Saint Marceau, une salle spécifique de tennis de table avec 16 tables, avec du matériel adapté et bénéficie de 2 créneaux horaires les mardis et vendredis après-midi pour le sport santé.
De façon plus spécifique, les mardis et vendredis après-midi, le club propose d'une part un créneau pour les retraités, les sédentaires, les inactifs... qui souhaitent se dépenser physiquement et maintenir un capital santé grâce au tennis de table et d'autre part un créneau en parallèle pour des malades, des personnes atteintes du cancer, diabétiques, obèses, ou tout simplement des gens qui ne sont pas bien dans leur corps, envoyés par des organismes comme La Ligue contre le Cancer, l'association Après ALD45, France Parkinson... dans le but de les aider à mieux vivre après une pathologie lourde. Le but est de travailler les fonctions fondamentales que sont la coordination, les réflexes, le déplacement, l'équilibre, la répétition, la mémoire... tout en préservant les relations sociales. Les séances se divisent en deux parties: une partie d'exercices dites "éveil moteur, travail cardio-vasculaire... exercices hors tables" et une seconde partie à la table qui exploite les propriétés précédentes pour les inclure dans des exercices spécifiques tennis de table.
Le tennis de table est ainsi un remède pour mieux gérer la maladie, mieux se porter, de penser à autre chose, de repousser ses limites et de s'insérer socialement. Le club met à disposition un entraîneur diplômé d'Etat, spécialisé "ping santé" disposant du diplôme requis et docteur de son état.
Le club coopère aussi avec les entreprises notamment  Enedis, Oréliance, Oceania.... Il propose le temps des poses méridiennes de se déplacer sur place avec ses tables, pour permettre aux salariés de pratiquer le tennis de table à des fins de santé, de bien-être, d'intégration...
Le club favorise le tennis de table pour tous, à tous les moments de la vie : des créneaux sont réservés aux babies, jeunes, adultes, retraités, familles, pour ceux qui sont avec ou sans pathologie.</t>
  </si>
  <si>
    <t>Pas de zone géographique spécifique, sachant que la salle se situe à proximité immédiate d'un QPV (quartier Dauphine à Orléans), certaines personnes viennent d’assez loin dans un rayon de 30 kms autour d'Orléans.</t>
  </si>
  <si>
    <t>Quantitative : nombre de participants.
Qualitative : ressentis après séances.</t>
  </si>
  <si>
    <t>FFTT-CENT-24-0006-3</t>
  </si>
  <si>
    <t>Tennis de table pour les établissements scolaires</t>
  </si>
  <si>
    <t>Inciter les jeunes à faire du tennis de table
Proposer des séances en faveur des scolaires (écoliers, collégiens)
Intervenir auprès de l'AS du Collège Croix Saint Marceau
Favoriser les échanges inter-écoles, inter-collèges autour du tennis de table
Accueillir des compétitions de tennis de table (UGSEL...)
Organisation d'un challenge inter-écoles.</t>
  </si>
  <si>
    <t>Depuis la suppression des TAP, des ateliers périscolaires, rémunérés en tennis de table à Orléans,
le club Saint Marceau Orléans Tennis de Table n’a plus de contact direct avec les écoles primaires du quartier,
pourtant nombreuses. Or, les jeunes constituent le terreau de notre club. Il est donc indispensable de les re-conquérir.
Favoriser aussi les liens avec les collégiens du quartier en leur proposant des prestations de tennis de table durables et de qualité tout au long de l’année.
Nous proposons donc de maintenir des créneaux le midi entre 12h 30 et 13h30 (AS) et deux créneaux les lundis de 13h30 à 14h30 et de 15h à 16h pendant
le temps scolaire pour les écoliers et les collégiens. Le but étant de proposer des cycles de 7 séances à des classes d'écoliers et de lycées tout au long de l'année. 
Un challenge inter-écoles sera organisé avec les écoles participantes afin de clore cette année EDUC' PING.</t>
  </si>
  <si>
    <t>Orléans y compris les quartiers en QPV</t>
  </si>
  <si>
    <t>nombre d'élèves et nombre de futurs licenciés</t>
  </si>
  <si>
    <t>FFTT-CENT-24-0007-1</t>
  </si>
  <si>
    <t>24-069932</t>
  </si>
  <si>
    <t>W371001411</t>
  </si>
  <si>
    <t>79183182900019</t>
  </si>
  <si>
    <t xml:space="preserve"> 04370596</t>
  </si>
  <si>
    <t>0605243</t>
  </si>
  <si>
    <t>ASSOCIATION DE TENNIS DE TABLE LANGEAIS CINQ MARS LA PILE</t>
  </si>
  <si>
    <t>37130</t>
  </si>
  <si>
    <t>37123</t>
  </si>
  <si>
    <t>Organiser une initiation au tennis de table dans les ecoles primaires</t>
  </si>
  <si>
    <t>Faire découvrir le tennis de table à + de 600 enfants de notre secteur dans le but de les faire venir
dans notre club lors de la nouvelle saison en septembre 2024</t>
  </si>
  <si>
    <t>30 classes de primaires du secteurs (CP à CM2) vont venir pendant 2h s'essayer au tennis de
table.
Chaque enfant repartira avec un flyers du club et un goodie, nous souhaiterions  offrir une raquette 1er prix decathlon (3.50€) à chaque enfants pour booster à fond l'effet JO et Lebrun</t>
  </si>
  <si>
    <t>Ecoles primaire du secteur Langeais et Cinq Mars (Mazière, Lignières, Vallère, La chapelle aux
naux)</t>
  </si>
  <si>
    <t>Nombre de nouveaux licenciés la saison prochaine ayant participé à cette action.</t>
  </si>
  <si>
    <t>FFTT-CENT-24-0007-2</t>
  </si>
  <si>
    <t>Organisation d'animation estivales dans le cadre de l'opération été ping et en lien avec les JO 2024</t>
  </si>
  <si>
    <t>Participer à l'organisation de plusieurs manifestation extérieurs sur Langeais et Cinq Mars pour la promotion de notre sport et se mettre avant par rapport aux sports ayant une médiatisation supérieur.</t>
  </si>
  <si>
    <t>Participation à plusieurs manifestation exterieur rentrant dans l'été ping et les JO avec déplacement de matériel et de moyen humain (salariée et bénévole)
Sont prévu en juin: 
- manifestation avec le CROS et val touraine habitat au plus pret des enfants dans des quartiers sociaux
- manifestation avec la ville de Langeais autour des JO
- manifestation avec l'école primaire de Langeais pour la kermesse de fin d'année scolaire
Aout:
- Forums des association
Septembre:
- Mise en avant du club sur le Parking du Carrefour de Langeais avec démonstration et présentation du club</t>
  </si>
  <si>
    <t>Ville de Langeais</t>
  </si>
  <si>
    <t>Nouvelle inscription enregistré en septembre 2024</t>
  </si>
  <si>
    <t>FFTT-CENT-24-0008-1</t>
  </si>
  <si>
    <t>24-067899</t>
  </si>
  <si>
    <t>W372006217</t>
  </si>
  <si>
    <t>34025747600028</t>
  </si>
  <si>
    <t xml:space="preserve"> D37</t>
  </si>
  <si>
    <t>0601327</t>
  </si>
  <si>
    <t>COMITE DEPARTEMENTAL D'INDRE-ET-LOIRE DE TENNIS DE TABLE</t>
  </si>
  <si>
    <t>37210</t>
  </si>
  <si>
    <t>37179</t>
  </si>
  <si>
    <t>S'inscrire dans toutes les manifestations extérieures ouverte au grand public pour promouvoir la pratique pongiste.</t>
  </si>
  <si>
    <t>Participation caravane sportive du département (12 jours sur 6 communes). Proposer des interventions sur des communes souhaitant une animation lors de manifestations locales (notamment dans le cadre Terre de Jeux, de GCN 2024, et sur les communes de la caravane sportive 2022).  Solliciter régulièrement les centres d'accueil de jeunes lors des vacances scolaires et mercredi en dehors vacances. Participation aux "Mercredis Olympiques", organisation du Conseil Départemental Indre et Loire. Participer aux manifestations organisées par le Comité Olympique d'Indre et Loire, ouvertes aux Comités Sportifs.</t>
  </si>
  <si>
    <t>Sur l'ensemble de l'Indre et Loire et possible sollicitation de public, bénévoles, salariés des clubs de département limitrophes proches.</t>
  </si>
  <si>
    <t>- Nombre de participants - Nombre d'actions organisées ou soutenues - Nombre de licences créées - Nombre de nouveaux licenciés</t>
  </si>
  <si>
    <t>Fédération française de Tennis de Table - Centre-Val de Loire;Indre-et-Loire;</t>
  </si>
  <si>
    <t>FFTT-CENT-24-0008-2</t>
  </si>
  <si>
    <t>Organiser des visites régulières de clubs pour les accompagner dans leur structure, leur activité et leur développement. Organiser des sessions de formation filière fédérale technique et arbitres.</t>
  </si>
  <si>
    <t>Concevoir un planning de réunions des clubs selon des zones géographiques territoriales limitant les temps de déplacement. Leur faire partager leurs projets dans l'objectif de mutualiser les idées entre clubs voire d'inciter à ce rassembler pour des manifestations partagées.
Etablir calendrier de session de formation. Mise en place d'une convention avec les organismes de formation locaux pour contribuer aux cursus de formation des stagiaires en y intégrant les formations fédérales.</t>
  </si>
  <si>
    <t>Tous les clubs du département sont ciblés</t>
  </si>
  <si>
    <t>Nombre de réunions organisées - Nombre de personnes/clubs impliqués - Nombre d'actions nouvelles dans les clubs
- Nombre de groupements d'employeurs créés - Projets clubs réalisés -Sessions de formation</t>
  </si>
  <si>
    <t>FFTT-CENT-24-0008-3</t>
  </si>
  <si>
    <t>Actions vers les publics spécifiques relevant du milieu carcéral et des demandeurs d'emploi.</t>
  </si>
  <si>
    <t>Intervention en milieu carcéral Prison de Tours. Participation au premier tournoi régional en milieu carcéral en région centre Val de Loire (Châteaudun). Organisation d’in job dating autour du Ping sur la commune de Montbazon fin juin. Solliciter d'autres communes intéressées par une journée de job dating "autour du ping".</t>
  </si>
  <si>
    <t>Centre pénitentiaire de Tours et toutes communes du département concernant le job dating</t>
  </si>
  <si>
    <t>Nombres de séances convenues avec le milieu pénitentiaire. Nombre de communes concernées par une journée job dating</t>
  </si>
  <si>
    <t>FFTT-CENT-24-0008-4</t>
  </si>
  <si>
    <t>Instaurer des interventions sous forme de cycles de découvertes au sein des structures scolaires. Interventions dans les clubs vers les jeunes 4-11 ans.</t>
  </si>
  <si>
    <t>Via des conventions signées avec l'USEP et l'UGSEL mettre en place un planning d'interventions régulières dans les structures scolaires.
Solliciter les clubs qui ont des jeunes adhérents pour organiser des regroupements et promouvoir l'activité pongiste.
Animations spécifiques vers les jeunes licenciés "Loisirs".</t>
  </si>
  <si>
    <t>Ensemble du département d'Indre et Loire</t>
  </si>
  <si>
    <t>Nombre d'élèves et classes.</t>
  </si>
  <si>
    <t>Fédération française de Tennis de Table - Centre-Val de Loire;ANS Emploi;</t>
  </si>
  <si>
    <t>FFTT-CENT-24-0009-1</t>
  </si>
  <si>
    <t>24-057969</t>
  </si>
  <si>
    <t>W362000384</t>
  </si>
  <si>
    <t>38863837100046</t>
  </si>
  <si>
    <t>0601260</t>
  </si>
  <si>
    <t>COMITE DE L'INDRE DE TENNIS DE TABLE</t>
  </si>
  <si>
    <t>Proposer une animation différente et moderne du tennis de table en utilisant les tables extérieures de la Plaine des Sports de Châteauroux et l'espace de Beach. Attirer de nouveaux adhérents avec une pratique décalée sur sable et un tournoi national de beach'ping en soirée pour tous.</t>
  </si>
  <si>
    <t>Sur une semaine, le Comité va accueillir les écoles du secteur mais aussi du département avec la mise à disposition de plusieurs bus pour une initiation au tennis de table. L'animation va se dérouler sur sable pour plus de fun avec une équipe de bénévoles et un éducateur professionnel, au programme des jeux en dehors des tables mais aussi du ping à la table, des circuits d'habileté, des concours de services et un radar de vitesse.
Le Mercredi après midi sera réservé aux clubs de tennis de table de l'Indre (jeunes et adultes) pourront échanger la balle sur sable, les collèges seront aussi attendus sur ce créneau de 14h00 à 18h00.
Le Mercredi soir, la deuxième édition du Tournoi National de beach'ping sera organisé de 18h00 à 23h00 ouvert à tous, jeunes, adultes, licenciés ou non avec point restauration et buvette.</t>
  </si>
  <si>
    <t>Essentiellement les écoles proches de Châteauroux mais aussi les écoles primaires du département grâce à la mise en place d'un système de ramassage en bus.</t>
  </si>
  <si>
    <t>Nombre de jeunes présents lors des initiations de la semaine ainsi que le retour éventuel en club</t>
  </si>
  <si>
    <t>Fédération française de Tennis de Table - Centre-Val de Loire;Indre;</t>
  </si>
  <si>
    <t>FFTT-CENT-24-0009-2</t>
  </si>
  <si>
    <t>Accompagner le passage de la flamme des JO le 27 Mai à Châteauroux en proposant tout au long du parcours des animations pongistes et une grosse manifestation sur la Plaine des Sports de 10h00 à 21h00. Accueillir le public scolaire (collèges et écoles primaires) avec animations et démonstrations afin d'augmenter notre nombre de licenciés au sein du département. Nous devons surfer sur la vague des frères LEBRUN pour dynamiser notre pratique et booster le chiffre de nos adhérents.</t>
  </si>
  <si>
    <t>Différents points d'animation sur le passage de la flamme où des tables seront installées pour des démonstrations des jeunes licenciés de l'Indre, puis une fin sur la Plaine des Sports de Châteauroux avec un espace dédié au tennis de table. Dans cet espace une dizaine de table installées pour de la pratique libre, des circuits d'habileté pour les plus petits, des concours de services, un radar de vitesse et un robot seront proposés. Le ping VR animé par des spécialistes aura également sa place pour compléter le dispositif.</t>
  </si>
  <si>
    <t>L'ensemble du département de l'Indre et les communes traversées par la flamme.</t>
  </si>
  <si>
    <t>Nombre de personnes sur le passage de la flamme et sur la Plaine des Sports le 27 Mai, nombre de nouvelles licences après les JO.</t>
  </si>
  <si>
    <t>FFTT-CENT-24-0009-3</t>
  </si>
  <si>
    <t>Mise en place de cycles scolaires tout au long de la saison pour des clubs ruraux du département afin d'augmenter le nombre de jeunes âgés de 4 à 11 ans.</t>
  </si>
  <si>
    <t>Le Comité propose depuis plusieurs années déjà des initiations dans les écoles primaires du département gratuites encadrées par un professionnel. Les interventions se déroulent pendant le temps scolaire les jeudis et vendredis matin de 09h00 à 12h00. La finalité des cycles étant la participation au PPP, la création de licences événementielles mais aussi bien entendu le recrutement de licenciés sur les catégories jeunes. Plusieurs tournois de fin de cycle seront proposés avec récompenses et licences gratuites dans les clubs d'affiliation.</t>
  </si>
  <si>
    <t>Le département de l'Indre et les clubs ruraux sans éducateur professionnel.</t>
  </si>
  <si>
    <t>Nombre d'écoles initiées, nombre de jeunes présents sur les cycles et les retombées en nombre de licenciés au sein du département.</t>
  </si>
  <si>
    <t>FFTT-CENT-24-0009-4</t>
  </si>
  <si>
    <t>Formation des bénévoles</t>
  </si>
  <si>
    <t>Mise en place de différentes formations tout au long de l'année pour les bénévoles du département, pouvoir accueillir l'éventuel afflux de licenciés liés au JO et aux médailles décrochées en tennis de table, améliorer la qualité de nos clubs et des bénévoles.</t>
  </si>
  <si>
    <t>Plusieurs formations seront proposées notamment pour les Arbitres Régionaux (3 sessions organisées dans le 36), une formation de JA1°, une formation d'Initiateur de Club pour aider à l'encadrement des adhérents à la fin des JO, deux sessions organisées en tout début de saison 2024 / 2025 sur les thèmes : savoir accueillir les futurs licenciés et une soirée GIRPE pour la maîtrise de la gestion du championnat.</t>
  </si>
  <si>
    <t>L'ensemble du département de l'Indre.</t>
  </si>
  <si>
    <t>Nombre de personnes formées sur la saison mais aussi l'amélioration de l'accueil dans nos clubs et la fidélisation des adhérents.</t>
  </si>
  <si>
    <t>FFTT-GEST-24-0001-1</t>
  </si>
  <si>
    <t>FFTT-GEST</t>
  </si>
  <si>
    <t>24-064606</t>
  </si>
  <si>
    <t>W082000352</t>
  </si>
  <si>
    <t>50126442800019</t>
  </si>
  <si>
    <t xml:space="preserve"> 06080013</t>
  </si>
  <si>
    <t>PING PONG CLUB DE TAGNON</t>
  </si>
  <si>
    <t>08300</t>
  </si>
  <si>
    <t>08435</t>
  </si>
  <si>
    <t>Ardennes</t>
  </si>
  <si>
    <t>Grand Est</t>
  </si>
  <si>
    <t>Accompagnement  Péri-Scolaire nouveau Pôle  Scolaire  TAGNON</t>
  </si>
  <si>
    <t>Recrutement Jeunes Scolaires primaires
Partenariat   SPORT / EDUCATION</t>
  </si>
  <si>
    <t>Fédération française de Tennis de Table - Grand Est;Communauté de Communes du RETHELOIS;</t>
  </si>
  <si>
    <t>FFTT-GEST-24-0002-1</t>
  </si>
  <si>
    <t>24-063374</t>
  </si>
  <si>
    <t>45287715200010</t>
  </si>
  <si>
    <t xml:space="preserve"> 06680128</t>
  </si>
  <si>
    <t>0102851</t>
  </si>
  <si>
    <t>CERCLE SAINT SEBASTIEN BERGHEIM</t>
  </si>
  <si>
    <t>68127</t>
  </si>
  <si>
    <t>68295</t>
  </si>
  <si>
    <t>Haut-Rhin</t>
  </si>
  <si>
    <t>Promotion du Tennis de Table en milieu scolaire auprès des écoles primaires de la communauté de communes.
Faire venir les élèves au club de Tennis de Table de Bergheim.
Organiser des actions promotionnelles pour les enfants de moins de 11 ans et leur famille.</t>
  </si>
  <si>
    <t>Organisation de cycles de découverte de l'activité des élèves de Maternelle  et de l'école élémentaire.
Organisation de compétitions promotionnelles comme le Premier Pas Pongiste et des challenges Interclasses.
Organisation du Challenge Inter-écoles et de la Finale Inter-communale.
Organisation d'une matinée intergénérationnelle où les parents et grands-parents viennent jouer aves les enfants dans différents ateliers.
Entraînement hebdomadaire encadré par un breveté d'Etat durant 1h30.
Organisation de stages d'animation d'Eté durant 2 heures quotidiennes.</t>
  </si>
  <si>
    <t>Communauté de communes de Ribeauvillé</t>
  </si>
  <si>
    <t>380 jeunes en milieu scolaire.
1 quarantaine d'élèves participent à la finale inter-communale.
20 enfants participent au regroupement hebdomadaire.
1 dizaine d'enfants à chaque stage d'été.
1 quinzaine de familles participent au Ping en Famille</t>
  </si>
  <si>
    <t>Fédération française de Tennis de Table - Grand Est;Commune de Bergheim;Aides privées;</t>
  </si>
  <si>
    <t>FFTT-GEST-24-0002-2</t>
  </si>
  <si>
    <t>Développement de nouvelles pratiques: Ping réalité virtuelle</t>
  </si>
  <si>
    <t>Permettre d'apporter une autre façon d'aborder la pratique du Tennis de Table se rapprochant plus des jeux vidéos pour les adeptes du gaming.
Former des jeunes désireux de participer éventuellement au championnat de France VR.</t>
  </si>
  <si>
    <t>Investir dans du matériel de réalité virtuelle et créer un créneau spécifique de 1 heure hebdomadaire.
Utiliser l'appareil comme outil de promotion lors des manifestations de découverte de l'activité.</t>
  </si>
  <si>
    <t>Fédération française de Tennis de Table - Grand Est;Aides privées;</t>
  </si>
  <si>
    <t>FFTT-GEST-24-0002-3</t>
  </si>
  <si>
    <t>Ping Santé Bien-Etre</t>
  </si>
  <si>
    <t>Lutter contre la sédentarité et les maladies cardio-vasculaires et Alzheimer grâce à un travail de cardio doux, de motricité pour un public résident de l'EHPAD de Bergheim et les Séniors de la communauté de Communes de Ribeauvillé.
Améliorer le quotidien et le mental des enfants hospitalisés au service pédiatrique de l'hôpital Pasteur de Colmar par le biais de l'activité Tennis de Table.</t>
  </si>
  <si>
    <t>Mise à disposition d'une table de Tennis de Table à l'EHPAD et à l'hôpitale Pasteur de Colmar.
Intervention ponctuelle à l'EHPAD pour public atteint d'Alzheimer.
Mise en place d'un créneau hebdomadaire d'1h30 tous les mercredis matin à l'EHPAD de Bergheim par l'emploi civique du club local.
Mise en place d'un créneau tous les 15 jours de 2h au service pédiatrique de l'hôpital Pasteur de Colmar.</t>
  </si>
  <si>
    <t>Sur la commune de Bergheim.
Sur la ville de Colmar (Hôpital)</t>
  </si>
  <si>
    <t>FFTT-GEST-24-0003-1</t>
  </si>
  <si>
    <t>24-068090</t>
  </si>
  <si>
    <t>W511001387</t>
  </si>
  <si>
    <t>79344887900015</t>
  </si>
  <si>
    <t xml:space="preserve"> 06510112</t>
  </si>
  <si>
    <t>0702895</t>
  </si>
  <si>
    <t>CHALONS EN CHAMPAGNE TENNIS DE TABLE (C.C.T.T.)</t>
  </si>
  <si>
    <t>51000</t>
  </si>
  <si>
    <t>51108</t>
  </si>
  <si>
    <t>Marne</t>
  </si>
  <si>
    <t>Sport Santé et Ping Actif</t>
  </si>
  <si>
    <t>Proposer une offre de pratique diversifiée et adaptée aux publics :
- porteurs de pathologies 
- sédentaire ou en cours de sédentarisation
- séniors
- résidents de maison de retraite
A l'image des nombreuses interactions positives entre les vétérans et les pratiquants sport-santé, nous constatons et souhaitons conserver les bienfaits sociaux de ces activités.</t>
  </si>
  <si>
    <t>Une action qui se décline en trois projets : 
- créneau sport santé labellisé RSSBE le mardi matin de 10h00 à 11h30 encadré par Sylvain LOUVET, DEJEPS formé au sport-santé
- créneau Ping Bien-Etre à destination des séniors de plus de 65 ans le mardi de 09h à 11h30
- nouveau projet : mise en place de créneaux Ping Santé à destination des résidents de Maison de retraite encadré par Maxime BERTHELOT BPJEPS formé au Sport-Santé. Ce projet est lancé en partenariat avec le conseil départemental de la Marne et le CCAS de Châlons-en-Champagne.</t>
  </si>
  <si>
    <t>Nous intervenons sur Châlons-en-Champagne et son agglomération.</t>
  </si>
  <si>
    <t>Indicateur qualitatif : satisfaction des participants, des responsables de structure et de l'ensemble des parties prenantes
Indicateurs quantitatif : nombre de participants, fidélisation des pratiquants, renouvellement des partenariats avec les structures</t>
  </si>
  <si>
    <t>Fédération française de Tennis de Table - Grand Est;</t>
  </si>
  <si>
    <t>FFTT-GEST-24-0003-2</t>
  </si>
  <si>
    <t>Ping éducatif - recrutement et fidélisation</t>
  </si>
  <si>
    <t>Deux objectifs :
- pratique du tennis de table par un grand nombre d'enfants
- mise en place d'un groupe d'enfants avec une logique d'entrainement sportif et qualitatif.</t>
  </si>
  <si>
    <t>Développement du partenariat avec le groupe Scolaire Notre Dame Perrier (Maternelle, Primaire, Collège).
Cette action à vocation à faire pratiquer le tennis de table à l'ensemble des élèves du groupe scolaire. Cette école est notre pourvoyeur principal de jeunes licenciés. La proximité géographique entre l'école et notre salle d'entrainement est un réel atout.
En pratique, les élèves concernés sont de la moyenne section de maternelle jusqu'à la troisième. Pour les maternelles et les primaires, cela représente 4h par semaine de créneaux; pour le collège cela représente une douzaine de jeunes licenciés qui bénéficient de deux créneaux d'1h30 d'entrainements pendant le temps de midi.
Pour les primaires, nous leur proposons de mettre le pied à l'étrier pour la compétition en participant au Prim'Ping.</t>
  </si>
  <si>
    <t>Châlons en Champagne</t>
  </si>
  <si>
    <t>Indicateur qualitatif : satisfaction des élèves, du corps enseignants et des éducateurs, volonté de continuité de l'action par le corps enseignant
Indicateur quantitatif : nombre d'heures de pratique, nombre de participants au Prim Ping, nombre de nouvelles licences</t>
  </si>
  <si>
    <t>Fédération française de Tennis de Table - Grand Est;chalons en champagne;</t>
  </si>
  <si>
    <t>FFTT-GEST-24-0003-3</t>
  </si>
  <si>
    <t>Animation JOP</t>
  </si>
  <si>
    <t>Faire découvrir le tennis de table à un public éloigné de la pratique. Ces actions sont également l'occasion de valoriser les extraordinaires performances des frères LEBRUN probablement sélectionnés pour les JOP 2024.</t>
  </si>
  <si>
    <t>Organisation de 6 demi journée de découverte du tennis de table à destination des jeunes de quartiers prioritaires de Châlons en Champagne grâce à des partenariats avec différents Centre Sociaux et Culturels (CSC)</t>
  </si>
  <si>
    <t>Châlons en champagne</t>
  </si>
  <si>
    <t>Indicateurs qualitatifs : satisfaction des participants et de l'encadrement
Indicateurs quantitatifs : nombre de demi journées organisées</t>
  </si>
  <si>
    <t>Fédération française de Tennis de Table - Grand Est;Ville de Chalons en Champagne;</t>
  </si>
  <si>
    <t>FFTT-GEST-24-0004-1</t>
  </si>
  <si>
    <t>24-075449</t>
  </si>
  <si>
    <t>39486974700029</t>
  </si>
  <si>
    <t xml:space="preserve"> 06570005</t>
  </si>
  <si>
    <t>5004116</t>
  </si>
  <si>
    <t>ENTENTE SPORTIVE CREHANGE FAULQUEMONT TENNIS DE TABLE</t>
  </si>
  <si>
    <t>57380</t>
  </si>
  <si>
    <t>57209</t>
  </si>
  <si>
    <t>Moselle</t>
  </si>
  <si>
    <t>Recrutement et Fidélisation des Jeunes : "Ping en milieu scolaire" puis "Un parcours dédié de la Détection à la Formation"</t>
  </si>
  <si>
    <t>1. Ping en milieu scolaire
Développer le lien social et l'intégration entre les différents quartiers des villes, en permettant aux jeunes scolarisés dans les écoles de Faulquemont et Créhange de découvrir puis pratiquer une activité sportive. 
2. Un parcours dédié de la Détection à la Formation
Le sport doit être un vecteur d'intégration dans la vie sociale.
Tout mettre en œuvre pour que les jeunes s'épanouissent dans la vie associative, quelle que soit leur volonté : sportive et donc progression, loisir, bien-être...
Développer la pratique, promouvoir la discipline, attirer de nouveaux publics.</t>
  </si>
  <si>
    <t>1. Ping en milieu scolaire
Déplacement du cadre professionnel dans toutes les  écoles primaires de Faulquemont et Créhange (soit 4, une de plus qu'en 2023), une école à classe unique d'un village rural environnant (nouveauté 2024) et deux écoles maternelles de Faulquemont et Créhange (+1 par rapport à 2023) pour la mise en place de cycles au sein même des classes dans un premier temps.
Nous souhaitons mettre en place au minimum 24 cycles (+20%) de 7 séances avec 24 classes différentes en primaire, et 2 cycles avec 2 classes de maternelle dans le cadre du PPP notamment. Ces cycles ne sont pas que des enseignements sportifs purs, mais bien au contraire l'apprentissage des règles de la discipline, du respect sportif et du partage des valeurs.
Poursuite de ces cycles au sein même de la salle spécifique de Tennis de Table, pour un approfondissement avec des mises en situation plus réelles.
L'aboutissement du projet étant une rencontre inter-écoles pour les CM1 et CM2, sous forme d'un tournoi organisé en juin par le club toute une journée et mis en valeur localement, dont les parties seront arbitrés par les jeunes eux-mêmes encadrés par une quinzaine de bénévoles en plus du cadre professionnel. Un transport en bus sera fait entre les écoles participantes et la salle de TT, avec un nombre de participants supérieur à 160.
La reconnaissance des jeunes devant leurs parents et enseignants sera faite par l'attribution de nombreuses récompenses, en différenciant tant les niveaux scolaires que le sexe.
2. Un parcours dédié de la Détection à la Formation
Mise en place de séances de découverte et d'initiation à la pratique du Tennis de Table pour jeune et très jeune public débutant, avec un encadrement adapté, professionnel et à la charge du club.
Les jeunes sont ainsi pris en charge par le club dès 3 ans et jusqu'à leur majorité, leur permettant de s'épanouir dans un environnement associatif sain.
A l'issue de ce premier cycle d'initiation, il s'agit de faire progresser nos joueurs les plus prometteurs et les plus motivés en mettant en place un entraînement spécifique qualitatif, quantitatif et individualisé, en 4 groupes de niveau (groupe baby-ping, groupe débutant, groupe progression, groupe perfectionnement) 
Dans le même cursus de formation, l'organisation de stages techniques en interne, ou la participation à des stages externes, devra permettre la fidélisation de nos joueurs et une progression plus rapide. Le club incitera fortement à la participation à ces stages externes de CD ou de Ligue (voire fédéraux pour les meilleurs de la détection), et les prendra financièrement en charge. Nous souhaitons aussi accueillir sur notre site des stages des instances départementales notamment.
La mise en place de séances individualisées sera également un plus et permettra un travail spécifique au plus proche des besoins et attentes des jeunes licenciés.
Pour résumer... tout mettre techniquement en œuvre afin de développer et d'attirer plus de pratiquants, puis de les fidéliser. C'est par la qualité des services rendus que cela sera possible.</t>
  </si>
  <si>
    <t>COMMUNAUTE DE COMMUNES DU DISTRICT URBAIN DE FAULQUEMONT</t>
  </si>
  <si>
    <t>1. Ping en milieu scolaire
Retour et commentaires pédagogiques des équipes enseignantes et des municipalités
Nombre de classes et d'élèves touchés
2. Un parcours dédié de la Détection à la Formation
Nombre de jeunes adhérents au club et taux de fidélisation.
Taux d'abandon.
Progression et intérêt pour la discipline.</t>
  </si>
  <si>
    <t>Fédération française de Tennis de Table - Grand Est;Moselle;Faulquemont et Créhange;</t>
  </si>
  <si>
    <t>FFTT-GEST-24-0004-2</t>
  </si>
  <si>
    <t>Développement du dispositif Sport-Santé - "Ping Santé pour tous : Ados, Seniors, Professionnels"</t>
  </si>
  <si>
    <t>Objectif 1 :
Développer la pratique régulière d’activité physique ou sportive pour les personnes âgées de 65 ans ou plus.
Promouvoir auprès des seniors et des personnes âgées la pratique du sport à des fins de santé et de maintien de la forme physique.
Objectif 2 :
Mettre en place des séances de Tennis de Table ouvertes à tous, adaptées pour des joueurs en difficultés (handicaps physiques, mentaux), encadrées par notre professionnel, formé pour ce type d'action.
Mise en place de créneaux spécifiques avec des séances individualisées pour ces joueurs/joueuses, mais aussi intégration de ces personnes dans les groupes valides afin de favoriser le partage.
Mise en place d'actions en direction du public sport adapté, en liaison avec la FFSA avec qui nous venons de nous affilier.
Création de cycles à vocation sociale, en direction de personnes en difficultés de réinsertion et bénéficiaires du RSA.</t>
  </si>
  <si>
    <t>Objectif 1 :
Maintien pour ce public cible d'une section adaptée (une trentaine de membres minimum) avec des créneaux spécifiques, encadrés par un professionnel de l'activité, formé par le biais du dispositif Ping Santé de la Ligue du Grand Est Tennis de Table. Chaque séance suivra un déroulé spécifique, de l'échauffement aux exercices, conçus pour tenir compte des spécificités de ce public.
Relais auprès de ce public, en les incitant à suivre les directives de santé par le sport émises par le médecin régional, et à faire une visite médicale adaptée auprès d'un médecin partenaire du club.
Intervention une fois par trimestre d'une infirmière locale, venant du CCAS de Faulquemont, pour sensibiliser ce public à l'intérêt d'une pratique sportive.
Intervention pour un cycle long (20 séances) dans une Résidence Autonomie pour personnes âgées (groupe de 10 personnes maximum), avec mise en place de séances spécifiques sur place en collaboration avec les professionnels de santé et intervenants de la structure.
Objectif 2 :
Mise en place d'un cycle de 30 séances (doublé par rapport à N-1) avec l'Accueil de jour Hospitalor Créhange, la structure réservée aux jeunes autistes à Créhange (une dizaine de participants licenciés), et réaffiliation de notre club à la FFSA.
Intégration du club dans le dispositif "Ping Santé Grand Est" de la Ligue.
Formation continue du cadre professionnel du club à ces activités et mise en place de créneaux individualisés et de groupes, et de séances spécifiques à ces publics.
Accompagnement des professionnels des autres structures professionnalisées à l'encadrement de ces publics spécifiques.
Accompagnement réinsertion RSA : création d'un cycle de 8 séances étalée sur une durée de deux mois, avec les assistantes sociales du secteur.</t>
  </si>
  <si>
    <t>Taux de présence dans le groupe.
Retour des éducateurs spécialisés et des assistants sociaux.
Nombre de conventions spécifiques signées avec les centres spécialisés.
Nombre de licenciés.</t>
  </si>
  <si>
    <t>FFTT-GEST-24-0004-3</t>
  </si>
  <si>
    <t>Programme d'animations estivales et de découverte</t>
  </si>
  <si>
    <t>Faire une large promotion du tennis de table sous toutes ses formes, grâce à une action à deux objectifs permettant de surfer sur la vague JO et afin de bénéficier d'un capital sympathie important à la rentrée :
1- du ping partout et n'importe quand durant l'été, notamment en extérieur.
2- puis une journée porte-ouverte à la période de la rentrée.</t>
  </si>
  <si>
    <t>Objectif 1 : du ping partout et n'importe quand
Ouverture au moins quatre fois par semaine de notre salle spécifique et de ses abords extérieurs sécurisés et clos, au lieu de la période de fermeture traditionnelle... Activités encadrées durant cette période par notre cadre professionnel assisté de bénévoles, avec mise en place de séquences adaptées au public présent à l'instant T.
Location auprès du CD57TT de son matériel de Ping VR afin de proposer cette nouvelle pratique en accès libre mais encadré durant cette période estivale.
Organisation de deux tournois promotionnels gratuits et ouvert à tous, avec un accès réservé aux 5/16 ans, en juillet et août.
Organisation de plusieurs actions de promotion du Ping en Extérieur dans le cadre de l'opération Eté Ping : minimum 3 journées de découverte du ping sous toutes ses formes dans plusieurs lieux emblématiques de la ville (parcours de santé, place du marché, etc.)
Objectif 2 :
Mise en place d'une grande journée "Ping en Fête" au mois de septembre certainement, suite à une large campagne de communication estivale se basant entre autres sur le kit fédéral et des clips vidéos à l'échelon local.
Avec ateliers, défis, récompenses, etc.
Organisation dans la salle spécifique avec pratique VR et traditionnelle, ainsi que ses abords avec pratique extérieure.
Afin de permettre la promotion de la discipline sous toutes ses formes dès le début de la saison sportive et d'accueillir le plus de nouveaux adhérents possibles à la suite des JO.</t>
  </si>
  <si>
    <t>Nombre de personnes touchées et retombées pour le club.
Retour des communes suite aux animations.</t>
  </si>
  <si>
    <t>Fédération française de Tennis de Table - Grand Est;Faulquemont et Créhange;</t>
  </si>
  <si>
    <t>FFTT-HDF-24-0001-1</t>
  </si>
  <si>
    <t>FFTT-HDF</t>
  </si>
  <si>
    <t>24-060572</t>
  </si>
  <si>
    <t>W595014990</t>
  </si>
  <si>
    <t>45149333200022</t>
  </si>
  <si>
    <t>1504505</t>
  </si>
  <si>
    <t>CLUB DE TENNIS DE TABLE HAUBOURDINOIS</t>
  </si>
  <si>
    <t>59482</t>
  </si>
  <si>
    <t>59286</t>
  </si>
  <si>
    <t>Nord</t>
  </si>
  <si>
    <t>Hauts-de-France</t>
  </si>
  <si>
    <t>PING CITOYEN: recrûtement et fidélisation des jeunes</t>
  </si>
  <si>
    <t>- Attirer de nouveaux jeunes  de 4 à 7 ans
- Fidéliser nos jeunes de 4 à 11 ans.
- Développer les actions envers le public 4-11 ans.</t>
  </si>
  <si>
    <t>- Pérenniser notre partenariat avec l'éducation national
- Pérenniser nos temps d'intervention avec les écoles en cycle 2 et 3 (6-11ans), de manière hebdomadaire, sur les écoles primaires du quartier (QPV: Quartier du Parc)
- Mettre en place des créneaux jeunes hebdomadaires encadrés par notre éducateur diplômé pour fidéliser nos nouveaux adhérents liés à nos actions précédentes: 5 créneaux
- Interventions de notre éducateur dans le temps scolaire de l'école primaire du quartier à raison de deux fois par semaine: QPV
- Organisation d'un tournoi national avec une journée pour les jeunes.
- Ouverture de notre club aux jeunes non-adhérents lors de journées bien spécifiques: entrées libres: 6 samedis dans l'année.</t>
  </si>
  <si>
    <t>Haubourdin, Quartier Politique de la Ville: Quartier Du Parc</t>
  </si>
  <si>
    <t>Fédération française de Tennis de Table - Hauts-de-France;Nord;Haubourdin;</t>
  </si>
  <si>
    <t>FFTT-HDF-24-0001-2</t>
  </si>
  <si>
    <t>PING CITOYEN: La féminisation</t>
  </si>
  <si>
    <t>- Mettre en place des actions visant à développer la pratique féminine et/ou mixte
- Mettre en place des actions visant l'implication des femmes au sein des structures (instance dirigeantes)</t>
  </si>
  <si>
    <t>- Mettre en place 1 créneau spécifique public mixte pour l'inclusion des femmes
- Mettre en place un tournoi mixte pour l'inclusion des femme le jour de la journée de la femme. 
- Mettre en place 1 créneau féminin
- Mettre en place un créneau de Crossfit reservé au public féminin à raison d'une heure par semaine.
- Obtention du label sport féminin
- Organisation d'une porte ouverte pour la journée de la femme.
- Organiser un tournoi pour les femmes.</t>
  </si>
  <si>
    <t>Haubourdin dont quartier du Parc (QPV)</t>
  </si>
  <si>
    <t>FFTT-HDF-24-0001-3</t>
  </si>
  <si>
    <t>- S'inscrire dans le dispositif Sport-Santé-Bien-être
- Répondre aux besoins des publics handicapés pour le sport-santé
- Permettre aux personnes atteintes d'un handicap mental et/ou physique de pouvoir pratiquer une activité physique et encadrée dans le monde associatif</t>
  </si>
  <si>
    <t>- Signature d'une convention avec le foyer des CATTELAINES pour les personnes atteintes de déficience mentale
- Mettre en place des cycles de découverte pour le public handicapé
- Accueillir le public à raison d'une heure par semaine</t>
  </si>
  <si>
    <t>Le foyer des CATTELAINES
Haubourdin Quartier du Parc (QPV)</t>
  </si>
  <si>
    <t>Fédération française de Tennis de Table - Hauts-de-France;Haubourdin;</t>
  </si>
  <si>
    <t>FFTT-HDF-24-0002-1</t>
  </si>
  <si>
    <t>24-060626</t>
  </si>
  <si>
    <t>W627000135</t>
  </si>
  <si>
    <t>51010108200020</t>
  </si>
  <si>
    <t xml:space="preserve"> 07620119</t>
  </si>
  <si>
    <t>1504355</t>
  </si>
  <si>
    <t>TENNIS DE TABLE DE LEFOREST (T.T.L.)</t>
  </si>
  <si>
    <t>62790</t>
  </si>
  <si>
    <t>62497</t>
  </si>
  <si>
    <t>Pas-de-Calais</t>
  </si>
  <si>
    <t>PING CITOYEN: Recrutement et fidélisation des jeunes</t>
  </si>
  <si>
    <t>- Promouvoir le tennis de table et attirer de nouveaux jeunes de 4 à 11 ans
- Fidéliser les licenciés jeunes</t>
  </si>
  <si>
    <t>- Mettre en place des temps de découverte de la pratique du tennis de table dans le temps scolaire et également dans les temps périscolaire (Interventions de notre éducateur sportif professionnel sur les temps de pratique sportive du milieu scolaire et temps d'accueil, à partir de 16h30, pour ce même public hors club)
- Accueil pendant les périodes extra scolaires (vacances scolaires : Octobre, Février et Avril) pour des groupes d'enfants de 6 à 11 ans des centres de loisirs de la ville de Leforest.
- Mettre en place des journées portes ouvertes "thématique parentalité" sur le territoire de Leforest, Ostricourt, Evin Malmaison, Raimbeaucourt, Courcelles les Lens et Auby. (Dans différents QPV)
- Mise en place d'olympiades en partenariat avec différentes associations: Rugby, badminton, football. Pour la population de Leforest et de la CAHC pour la découverte du sport et de ses bienfaits dans le cadre du sport-santé. 
- Mettre en place 5 créneaux spécifiques pour nos nouveau adhérents de 6 à 14 ans. Ces créneaux seront encadrés par un Brevet d'Etat.
- Accueil des collégiens après l'école une fois par semaine.
- Création d'un temps de travail d'un éducateur sportif Brevet d’État à 35 heures et en CDI pour optimiser la qualité des prestations.
- Engagement des jeunes sur les compétitions de championnat par équipe jeunes et du critérium fédéral .</t>
  </si>
  <si>
    <t>Leforest, Ostricourt, Evin Malmaison, Raimbeaucourt, Courcelles les Lens et Auby. (Dans différents QPV)</t>
  </si>
  <si>
    <t>Fédération française de Tennis de Table - Hauts-de-France;ANS EMPLOI;Pas-de-Calais;Leforest;CAHC;Agence de services et de paiement;</t>
  </si>
  <si>
    <t>FFTT-HDF-24-0002-2</t>
  </si>
  <si>
    <t>PING SANTE: Droit à l'accès à la pratique pour les personnes déficientes</t>
  </si>
  <si>
    <t>- Permettre à des personnes en difficulté  de pouvoir bénéficier d'un encadrement pour la pratique du tennis de table</t>
  </si>
  <si>
    <t>- Mise en place d'une convention avec l'EPHAD l'orée du bois situé sur le territoire de LEFOREST:  personnes âgées: 1 créneau d'une heure trente par semaine.
- Mise en place d'une convention avec le SOLIHA: acteur de l'ESS: Permettre de faire sortir des personnes en difficulté du quotidien et afin de leur permettre de pratiquer du sport dans le cadre sport-santé dans une association: 1 créneau de 2 heures par semaine.</t>
  </si>
  <si>
    <t>Leforest</t>
  </si>
  <si>
    <t>Fédération française de Tennis de Table - Hauts-de-France;ANS Emploi;Agence de services et de paiement;Aides privées;</t>
  </si>
  <si>
    <t>FFTT-HDF-24-0003-1</t>
  </si>
  <si>
    <t>24-060695</t>
  </si>
  <si>
    <t>W621000245</t>
  </si>
  <si>
    <t>43151826500019</t>
  </si>
  <si>
    <t xml:space="preserve"> 07620100</t>
  </si>
  <si>
    <t>1504689</t>
  </si>
  <si>
    <t>CLUB AVIONNAIS DE TENNIS DE TABLE</t>
  </si>
  <si>
    <t>62210</t>
  </si>
  <si>
    <t>62065</t>
  </si>
  <si>
    <t>PING EDUCATIF : Recrutement et fidélisation des jeunes</t>
  </si>
  <si>
    <t>- Favoriser les interventions en milieu scolaire
- Développer et promouvoir le tennis de table auprès du public jeunes
- Fidéliser les jeunes
- Attirer de nouveaux jeunes de 4 à 11 ans.</t>
  </si>
  <si>
    <t>- Mettre en place 2 évènements portes ouvertes à destination des jeunes.
- Pérenniser notre partenariat avec l'éducation nationale afin de mettre en place des temps de découverte du tennis de table dans les différents quartiers de la ville.
- Mise en place d'évènements  exclusivement PPP (Premiers Pas Pongistes)
- Pérenniser les  6 créneaux d'entrainement jeunes jusqu'à 11 ans. 
- Création d'un créneau Baby ping de 4 à 7 ans</t>
  </si>
  <si>
    <t>Avion</t>
  </si>
  <si>
    <t>Fédération française de Tennis de Table - Hauts-de-France;Avion;CALL (Communauté d'Agglomération Lens-Liévin);</t>
  </si>
  <si>
    <t>FFTT-HDF-24-0003-2</t>
  </si>
  <si>
    <t>PING ACTIF SANTE: développement du dispositif Sport-Santé</t>
  </si>
  <si>
    <t>- Promotion du sport santé
- Favoriser l'accueil des personnes en situation de handicap
- Développer des partenariats avec des structures spécialisées
- Proposer des séances adaptées au sport-santé-bien-être</t>
  </si>
  <si>
    <t>- Pérenniser  les 2 conventions avec des établissements spécialisés dans la rééducation et dans le sport-adapté.: L’hôpital de jour d'Avion et l’Hôpital psychiatrique de Lens
- 1 créneau par semaine accueillant des déficients mentaux à pérenniser. (voir notre Facebook TT avion pour nos articles de presses et vidéos)
- Offrir du matériel pédagogique à l’hôpital de jour d'Avion: cerceaux, balles, raquettes, plots...</t>
  </si>
  <si>
    <t>Fédération française de Tennis de Table - Hauts-de-France;Avion;Aides privées;</t>
  </si>
  <si>
    <t>W627002409</t>
  </si>
  <si>
    <t>85204313200012</t>
  </si>
  <si>
    <t xml:space="preserve"> 7620082</t>
  </si>
  <si>
    <t>9017127</t>
  </si>
  <si>
    <t>ASSOCIATION ESPOIR MEURCHIN TENNIS DE TABLE</t>
  </si>
  <si>
    <t>62410</t>
  </si>
  <si>
    <t>62573</t>
  </si>
  <si>
    <t>- Développer et promouvoir le tennis de table auprès du public jeunes
- Fidéliser les jeunes
- Attirer de nouveaux jeunes de 4 à 11 ans.</t>
  </si>
  <si>
    <t>FFTT-HDF-24-0005-1</t>
  </si>
  <si>
    <t>24-060742</t>
  </si>
  <si>
    <t>W627005947</t>
  </si>
  <si>
    <t>82145780100016</t>
  </si>
  <si>
    <t xml:space="preserve"> 7620183</t>
  </si>
  <si>
    <t>9017189</t>
  </si>
  <si>
    <t>TENNIS DE TABLE HAISNES HULLUCH</t>
  </si>
  <si>
    <t>62464</t>
  </si>
  <si>
    <t>Communes d'Hulluch et Haisnes</t>
  </si>
  <si>
    <t>FFTT-HDF-24-0006-1</t>
  </si>
  <si>
    <t>24-060783</t>
  </si>
  <si>
    <t>W595005047</t>
  </si>
  <si>
    <t>50930580100011</t>
  </si>
  <si>
    <t xml:space="preserve"> 07590100</t>
  </si>
  <si>
    <t>5010060</t>
  </si>
  <si>
    <t>CLUB DE TENNIS DE TABLE SANTOIS</t>
  </si>
  <si>
    <t>59211</t>
  </si>
  <si>
    <t>59553</t>
  </si>
  <si>
    <t>Susciter l'envie de jouer au tennis de table en proposant une animation pongiste à l'ensemble des classes (Grandes Sections maternelles jusqu'au Cours Moyens) de l'école primaire publique de Santes
Poursuivre la découverte ludique du tennis de table aux très jeunes enfants par l'animation de la section 4-7 ans créée en septembre 2023
Fidéliser les jeunes licenciés par la poursuite des actions formatives encadrées</t>
  </si>
  <si>
    <t>Ecole publique Henri Matisse Santes (5 classes maternelles et 10 classes primaires)
Commune de Santes et environs.</t>
  </si>
  <si>
    <t>- Evolution du nombre de licenciés jeunes de 4 à 11 ans (poussins/benjamins)
- Nombre d'enfants inscrits dans la section 4/7ans</t>
  </si>
  <si>
    <t>Fédération française de Tennis de Table - Hauts-de-France;Commune de Santes;</t>
  </si>
  <si>
    <t>FFTT-HDF-24-0006-2</t>
  </si>
  <si>
    <t>Poursuivre les actions de tennis de table Bien-Etre auprès des aînés de la commune
Former un éducateur aux modules Santé Bien-Etre</t>
  </si>
  <si>
    <t>Commune de Santes et environs.</t>
  </si>
  <si>
    <t>- Nombre d'intervention à la résidence des Blés d'Or</t>
  </si>
  <si>
    <t>FFTT-HDF-24-0007-1</t>
  </si>
  <si>
    <t>24-061668</t>
  </si>
  <si>
    <t>W802001447</t>
  </si>
  <si>
    <t>41385023100015</t>
  </si>
  <si>
    <t xml:space="preserve"> 07800001</t>
  </si>
  <si>
    <t>1900342</t>
  </si>
  <si>
    <t>AMIENS SPORT TENNIS DE TABLE</t>
  </si>
  <si>
    <t>80000</t>
  </si>
  <si>
    <t>80021</t>
  </si>
  <si>
    <t>Somme</t>
  </si>
  <si>
    <t>Développement des dispositifs Ping Bien-Être et Ping Santé</t>
  </si>
  <si>
    <t>- Le sport pour prévenir
- Le sport pour accompagner un traitement
- Le sport pour faire reculer la récidive</t>
  </si>
  <si>
    <t>- Mise en place d'un groupe "loisirs" ouverts à tous 2 fois par semaine réunissant en moyenne une trentaine de participants vétérans pour la majorité
- Encadrement d'un groupe sport-santé (patients du service cancérologie" issu du CHU Amiens le mardi midi)
- Encadrement d'un groupe "Ping Alzheimer" 2 fois par mois en coopération avec l'association France Alzheimer Somme
- Encadrement d'un groupe "Ping Parkinson" 2 fois par mois en coopération avec le comité de la Somme - France Parkinson (participation d'une de nos pratiquantes à l'Open National Parkinson)
- Encadrement d'un groupe de l'"Espace Ressources Cancer" 1 fois par semaine en coopération avec la structure Appui Santé Somme
- Organisation de séances de découverte dans des maisons de retraite
- Mise en place d'animations ponctuelles Sport Entreprise
- Mise en place de tournois ludiques (1 à 3 par saison) visant à réunir les différents publics du club</t>
  </si>
  <si>
    <t>Amiens Métropole</t>
  </si>
  <si>
    <t>- Nombre d'événements organisés
- Nombre de participants
- Nombre de nouvelles licences
- Création de créneaux spécifiques et nombre de licenciés ou participants aux actions ou inscrits dans le créneau</t>
  </si>
  <si>
    <t>Fédération française de Tennis de Table - Hauts-de-France;Somme;Amiens Métropole;</t>
  </si>
  <si>
    <t>FFTT-HDF-24-0007-2</t>
  </si>
  <si>
    <t>Attirer de nouveaux publics jeunes
Recruter des jeunes
Fidéliser les jeunes</t>
  </si>
  <si>
    <t>Actions visant à promouvoir le tennis de table, à attirer de nouveaux publics jeunes et à les fidéliser dans le club :
- Coopération avec de nombreux établissements scolaires d'Amiens Métropole pour des séances au club ou dans les établissements scolaires (reconnaissance par la FFTT des actions mises en place par le label "Génération Ping 2024"). Ces séances s'adressent en priorité au public 4-7 ans
- Fonctionnement du groupe baby-ping réservée au public 4 - 7 ans
- Passerelles entre le groupe baby-ping et nos groupes d'initiation
- Participation à des opérations de promotion pour faire découvrir le tennis de table et le club en lien avec le service des sports d'Amiens Métropole (journée olympique / Fête du Sport en juin, salon des associations d'Amiens Métropole en septembre, installation de mini-tables dans le centre ville d'Amiens dans le cadre de l'opération "Un été à Amiens", animation dans les centres commerciaux en lien avec l'enseigne Intersport, partenaire du club, ...)
- Organisation pendant les vacances scolaires de stages de tennis de table réservés aux jeunes non-licenciés
- Organisation de cycles de découverte du tennis de table pour des établissements sociaux
- Mise en place d'entraînements adaptés (groupes de niveaux) en dehors du temps scolaire pour les moins de 18 ans scolarisés.
- Encadrement d'une section sportive avec l'établissement scolaire Saint-Martin situé à proximité du club. L'objectif est de proposer à ces jeunes une séance d'entraînement quotidienne dans le but de favoriser leur progression.</t>
  </si>
  <si>
    <t>- Evolution du nombre de licenciés jeunes de 4 à 11 ans (poussins/benjamins)
- Evolution des taux de renouvellement et d'abandon des jeunes
- Nombre de scolaires sensibilisés au tennis de table
- Nombre d'enfants inscrits dans la section 4/7ans</t>
  </si>
  <si>
    <t>FFTT-HDF-24-0007-3</t>
  </si>
  <si>
    <t>Développement des dispositifs d'inclusion</t>
  </si>
  <si>
    <t>- Favoriser les synergies locales entre collectivités, associations locales et nationales, et acteurs du sport du territoire
- Participer à rendre accessible la pratique sportive pour les publics les plus éloignés</t>
  </si>
  <si>
    <t>Organisation d'une manifestation "Du stade vers l'emploi" le mardi 17 septembre 2024 en coopération avec la FFTT et France Travail.
Nous souhaitons profiter de cet événement pour faire découvrir nos installations et notre projet à la fois aux demandeurs d'emploi et aux entreprises du territoire pour développer de nouveaux projets : création d'un groupe réservé aux demandeurs d'emploi avant de les inclure dans nos groupes traditionnels, développement d'animations sport entreprise, ...</t>
  </si>
  <si>
    <t>Nombre d'événements organisés
Nombre de participants
Nombre de nouvelles licences</t>
  </si>
  <si>
    <t>FFTT-HDF-24-0007-4</t>
  </si>
  <si>
    <t>Vacances Olympiques et Paralympiques</t>
  </si>
  <si>
    <t>- Mise en place d'animations sportives
- Proposer des activités sportives variées
- Associer le sport et la culture
- Permettre l'accès à ces animations sportives à tous en favorisant la mixité sociale et de genre</t>
  </si>
  <si>
    <t>Organisation de stages multi-activités pendant les vacances d'avril 2024 (1 stage de 5 jours) et pendant les vacances estivales 2024 (5 stages de 5 jours).
En plus du tennis de table, de nombreuses autres activités sportives et culturelles seront proposées.
Exemples d'activités sportives : sports collectifs, ultimate, canoë-kayak, course d'orientation, bowling, ...
Exemples d'activités culturelles : visite des hortillonnages d'Amiens, visite de la cathédrale d'Amiens, cinéma, jeux de société, visite des expositions de la Maison de la Culture d'Amiens.
En cette année 2024, un focus particulier sera mis sur l'olympisme et le paralympisme :
- expositions olympiques et paralympiques à la Maison de la Culture d'Amiens
- lien avec le projet "Amiens se prend au jeu 24"
- accueil des équipes du Japon du 18 au 23 juillet en stage de préparation terminale avant les Jeux Olympiques de Paris. Les participants aux stages seront invités à venir assister à l'entraînement de ces champions
- découverte de sports paralympiques
- retransmission des épreuves des Jeux Paralympiques ou idéalement organisation d'un déplacement aux Jeux Paralympiques si nous réussissons à obtenir des billets gratuits dans le cadre des actions handisport menées (communication récente de la FFTT à ce sujet).</t>
  </si>
  <si>
    <t>Nombre de jeunes issus des QPV ou ZRR
Nombre de nouvelles licences
Nombre de stages organisés</t>
  </si>
  <si>
    <t>Fédération française de Tennis de Table - Hauts-de-France;Amiens Métropole;</t>
  </si>
  <si>
    <t>FFTT-HDF-24-0008-1</t>
  </si>
  <si>
    <t>24-068711</t>
  </si>
  <si>
    <t>W801002753</t>
  </si>
  <si>
    <t>45288148500018</t>
  </si>
  <si>
    <t xml:space="preserve"> 07800004</t>
  </si>
  <si>
    <t>1900346</t>
  </si>
  <si>
    <t>TENNIS DE TABLE MERS LE TREPORT EU</t>
  </si>
  <si>
    <t>80350</t>
  </si>
  <si>
    <t>80533</t>
  </si>
  <si>
    <t>PING ACTIF - SANTE Initiation de tennis de table à l'IME : institut médicaux éducatif</t>
  </si>
  <si>
    <t>Faire découvrir le tennis de table aux jeunes de l'institut</t>
  </si>
  <si>
    <t>Séances de tennis de table adaptées à un public ayant un handicap 
Séances essentiellement basées sur des jeux ludiques et des exercices de mobilités
Les séances se dérouleront tous les mercredi de 17H30 à 19H00 de début septembre à fin juin, elles seront encadrées par notre entraineur diplômé et salarié au club Agbetoglo Komi-Mawussi</t>
  </si>
  <si>
    <t>Uniquement avec l'IME de la ville de Eu</t>
  </si>
  <si>
    <t>Satisfaction des jeunes</t>
  </si>
  <si>
    <t>Fédération française de Tennis de Table - Hauts-de-France;</t>
  </si>
  <si>
    <t>FFTT-HDF-24-0008-2</t>
  </si>
  <si>
    <t>PING EDUCATIF Initiation au tennis de table aux centres aérés et aux écoles primaires</t>
  </si>
  <si>
    <t>Initier les jeunes à la pratique du tennis de table afin d'augmenter le nombre de licencier
Séduire les jeunes avec des exercices ludiques et des moments conviviaux afin qu'ils rejoignent l'association en septembre
Ces séances seront encadrées par Olivier Necker brevet d'état</t>
  </si>
  <si>
    <t>Séance de découverte du tennis de table encadré par un entraineur diplômé sous la forme d'exercices ludiques et conviviaux
* Les élèves des écoles primaires participent à des séances d'initiation :
Classes de CP à CM2 : 7 séances d'1H30 chacune
5 classes de 20 à 25 enfants
* Les centres aérés de la com des com
Chaque groupe de chaque centre aéré : 2 séances de 2H00
Environ 200 enfants</t>
  </si>
  <si>
    <t>Les écoles touchées se situent à Eu
Les enfants des centres aérés viennent de la communautés de commune</t>
  </si>
  <si>
    <t>L'indicateur sera le nombre de licencié chez les jeunes la saison 2024/2025</t>
  </si>
  <si>
    <t>FFTT-HDF-24-0008-3</t>
  </si>
  <si>
    <t>PING INCLUSIF Tournoi inter entreprise</t>
  </si>
  <si>
    <t>Rassembler les passionnés de tennis de table des entreprises proche de notre association afin de promouvoir notre club auprès des joueurs non licenciés</t>
  </si>
  <si>
    <t>Tournoi sous forme spécial ne fonctionnant que par poule</t>
  </si>
  <si>
    <t>Nous allons communiquer sur un rayon de 50Km autour de notre club</t>
  </si>
  <si>
    <t>2 indicateurs de suivi</t>
  </si>
  <si>
    <t>FFTT-HDF-24-0008-4</t>
  </si>
  <si>
    <t>JOP 2024 Animation été</t>
  </si>
  <si>
    <t>Animé les villes de Le Tréport et Mers les Bains</t>
  </si>
  <si>
    <t>Installer 2 tables de tennis de table dans Mers les Bains et Le Tréport
Faire 2 animation d'une demie journée dans chaque ville encadrées par un prestataires de service : Olivier Necker brevet d'état et quelques bénévoles</t>
  </si>
  <si>
    <t>Les villes de Eu, de Mers les Bains et du Tréport</t>
  </si>
  <si>
    <t>2 indicateurs</t>
  </si>
  <si>
    <t>FFTT-HDF-24-0009-1</t>
  </si>
  <si>
    <t>24-069095</t>
  </si>
  <si>
    <t>W602001233</t>
  </si>
  <si>
    <t>34281749100018</t>
  </si>
  <si>
    <t xml:space="preserve"> 07600074</t>
  </si>
  <si>
    <t>1902613</t>
  </si>
  <si>
    <t>AMICALE DES ANCIENS ET ANCIENNES ELEVES DES ECOLES LAIQUES DE BRETEUIL SUR NOYE</t>
  </si>
  <si>
    <t>60120</t>
  </si>
  <si>
    <t>60104</t>
  </si>
  <si>
    <t>Oise</t>
  </si>
  <si>
    <t>Ping Educatif: Recruter et fidéliser les jeunes</t>
  </si>
  <si>
    <t>Poursuivre le développement des accueils jeunes loisir ou compétition démarré en septembre 2023 dans la nouvelle salle principalement dédiée au tennis de table.</t>
  </si>
  <si>
    <t>Le tennis de table avait que quelques créneaux majoritairement pour les jeunes dans une salle avec 5 tables. La nouvelle salle permet une pratique sur 10 tables. cela n'est possible que depuis la mi septembre. Des actions ont déjà eu lieu en fin d'année 2023 mais reste à amplifier pour un franc développement de ce sport. les actions prévues sont les suivantes:
  - mise en place de cycles EPS dans plusieurs écoles de nos villes d'intervention mais aussi dans les communes voisines.
  - des séances de découverte du Ping
  - des accueils périscolaire pendant les vacances
  - des participations aux différents forums de rentrée
  - un accueil de classes du collège voisin
  - une participation à l'opération 2 heures de sport en plus au collège
  - diverses actions de promotion (journeaux, flyers, réseaux sociaux, site internet, ..)
  - mettre en place des séances spécifiques pour les baby, les débutants, les pongistes confirmés, ..)
  - mettre en place en fin de saison sportive des activités ludiques, encourageantes pour donner envie de poursuivre aux jeunes déjà présents ( test balle blanche, récompenses, ..)
  - mettre en place des temps de convivialité.</t>
  </si>
  <si>
    <t>Le tennis de table intervient sur Breteuil en zone ZRR, sur les communes de Maignelay et Wavignies.</t>
  </si>
  <si>
    <t>Suivre l'évolution du nombre de licences jeunes nouvelles,le nombre d'actions réalisées et le nombre glbal de licences</t>
  </si>
  <si>
    <t>Fédération française de Tennis de Table - Hauts-de-France;CCOP;</t>
  </si>
  <si>
    <t>FFTT-HDF-24-0009-2</t>
  </si>
  <si>
    <t>Nouvelles pratiques: Développement</t>
  </si>
  <si>
    <t>Développer le Ping loisir sous toutes ses formes</t>
  </si>
  <si>
    <t>La nouvelle salle offre beaucoup plus de créneaux de pratique. Les objectifs existants depuis plusieurs années n'arrivaient pas à se concrétiser faute de créneaux de pratique.  L'installation en septembre a d'abord permis une installation des compétiteurs qui peuvent maintenant s'entraîner chaque soir. Le projet est de mener une vraie promotion du Ping loisir pour que tout le monde ait envie de venir. Les actions prévues sont:
  - développer les réseaux ( internet, flyers, ...) pour toucher différents publics comme les retraités, les mères de famille, les familles complètes, mobilité réduite, les adultes qui veulent bouger leur corps, 
  - mettre en place des créneaux spécifiques et des créneaux tout public
  - mettre en place des animations régulières (table ultimate, dark Ping, Tournoi amical,hardbat ..)
  - Proposer une pratique Ping VR
  - poursuivre la pratique développement durable amorcé depuis 2 ans
  - poursuivre les animations Eté Ping
  - ..</t>
  </si>
  <si>
    <t>accueil sur les 3 communes d'intervention Breteuil qui est en zone ZRR, Maignelay et Wavignies et les communes environnantes</t>
  </si>
  <si>
    <t>Mesurer le nombre d'actions faites, le nombre de licences nouvelles et le type de public touché, le nombre de créneaux actifs</t>
  </si>
  <si>
    <t>FFTT-HDF-24-0010-1</t>
  </si>
  <si>
    <t>24-060550</t>
  </si>
  <si>
    <t>W595014318</t>
  </si>
  <si>
    <t>42830197200116</t>
  </si>
  <si>
    <t xml:space="preserve"> 07590089</t>
  </si>
  <si>
    <t>5012427</t>
  </si>
  <si>
    <t>UNION SPORTIVE DE SAINT- ANDRE UNION SPORTIVE DE SAINT ANDRE SECTION TENNIS DE TABLE</t>
  </si>
  <si>
    <t>59493</t>
  </si>
  <si>
    <t>59009</t>
  </si>
  <si>
    <t>Développement de nouvelles pratiques à L'USSA TT</t>
  </si>
  <si>
    <t>-Capter de nouveaux pratiquants qui ont découvert le tennis de table au travers du jeu ou d'initiations.
-Fidéliser un nouveau public par une nouvelle forme de pratique au sein du club ou en dehors
-Apporter un côté "fun" et "moderne" à l'image de notre structure
-Créer des actions autour du ping VR, créatrices de lien social au club et en dehors.
-Proposer une activité novatrice au sein de notre structure.
-Améliorer les compétences dans la vie réelle grâce au virtuel.</t>
  </si>
  <si>
    <t>Le club a prévu l'achat de 8 kits casques VR + jeu Eleven table tennis.
Ce matériel est destiné à plusieurs actions :
La promotion et la création de cette nouvelle pratique au sein du club et la structuration de celle ci :
-Une séance par semaine, les adhérents de l'USSA pourront pratiquer le Ping VR au sein du club , encadré par l'éducateur sportif du club.
-Un challenge interne sera créé avec 4 tournois organisés dans la saison.
-Proposition de séances d'initiations et de perfectionnement lors des stages de tennis de table organisés pendant les vacances scolaires.
-Promotion de la communauté Discord "Eleven France" et incitation de nos joueurs ayant l'esprit de compétition à s'inscrire aux évènements.
-Promotion de la licence liberté pour que nos adhérents soient les ambassadeurs de celle ci ( amis et entourage hors club).
Recruter de nouveaux pratiquants qui ont découvert le tennis de table au travers du jeu ou de nos initiations "Ping VR".
-Organisation d'un tournoi ouvert à tous "Ping VR".
-Organisation d'initiations lors des cycles scolaires ( une séance sur le cycle).
-Organisation d'initiations des accueils de loisirs lors des vacances scolaires
-Proposer la licence liberté en la promouvant et proposer une licence "Ping VR loisir" au sein du club avec une tarification adaptée.
Le projet vise à développer une nouvelle pratique "fun" et "moderne" dont les amateurs de jeux vidéos et notamment les adolescents ' ( public difficile à capter) sont très friands.
Nous souhaitons également rendre accessible le "Ping VR" au plus grand nombre en louant nos casques :
Un système de location sera créé au club avec " un chèque de caution" pour les adhérents souhaitant jouer chez eux.
Un bénévole "Ping VR" sera designé pour s'occuper du matériel et garantir son intégrité.</t>
  </si>
  <si>
    <t>Le territoire est celui de St-André mais nous initierons sûrement beaucoup de joueurs n'étant pas dans ce territoire à la vue de l'engouement pour cette nouvelle pratique et du peu d'offre dans les alentours.</t>
  </si>
  <si>
    <t>-Nombre d'inscrits à la séance "Ping VR"
-Nombre de personnes initiés lors de ce projet
-Nombre de licences "liberté", loisir, ping VR prises
-Création effective de tous les évènements cités dans la description du projet.</t>
  </si>
  <si>
    <t>FFTT-HDF-24-0010-2</t>
  </si>
  <si>
    <t>Recrutement et fidélisation des jeunes de 4 à 11 ans à l'USSA TT</t>
  </si>
  <si>
    <t>-Augmenter le nombre d'adhérents de 4 à 11 ans
-Améliorer la qualité de la formation de l'US SAINT ANDRE Tennis de Table dès le plus jeune âge
-Investir sur l'avenir en proposant la formation des 4 ans (qualité de jeu)
-Promouvoir l'activité tennis de table chez les jeunes de 4 à 11 ans sur le temps scolaire
-Promouvoir l’activité tennis de table chez les jeunes de 4 à 11 ans sur le temps périscolaire
-Créer du lien entre les actions de promotions et le club à travers des évènements « premiers-pas-pongistes » ludiques et un tournoi-interclasse.
-Fidéliser la pratique des 4 à 11 ans au sein de notre structure
-Permettre aux écoliers d'avoir des cours de tennis de table gratuits d'une qualité supérieure grâce à notre entraineur diplômé d'état
-Fidéliser grâce à l’investissement sur plusieurs créneaux pour améliorer l’accueil et la qualité de ceux-ci.
-Fidéliser par le développement des qualités techniques des enfants et leur participation aux compétitions fédérales.
-Fidéliser par la création d’un évènement novateur permettant la création d’un fort sentiment d’appartenance pour les enfants et les parents</t>
  </si>
  <si>
    <t>Ce projet compte deux axes complémentaires, l’axe recrutement et l’axe fidélisation
1) Recrutement
a) Renforcement de la promotion du tennis de table en milieu scolaire élémentaire
Fort du succès du recrutement scolaire et des nombreux retours positifs des directeurs et instituteurs touchés par l’action, nous souhaitons renforcer la promotion du tennis de table au sein du milieu scolaire.
Lors de la saison prochaine le club interviendra 5 heures au sein des écoles de la ville.
3 heures en partenariat avec l’école des peupliers du CP au CM2.
2 heures avec l’école Curry-Ferry du CP au CM2
C’est donc une heure de plus d’encadrement, qui permettra à plus d’enfants de découvrir l’activité tennis de table avec un éducateur diplômé et ce lors d’un cycle de tennis de table (chaque classe effectuera 6 à 8 séances).
Un tournoi interclasse sera effectué pour les élèves de CM1 et CM2 de ces deux écoles.
Les enfants concernés sont les enfants de 4 à 11 ans, avec des classes différentes lors de chaque cycle.
Youssef Aguida notre éducateur sportif sera le responsable de ce projet et l’encadrant.
Le dispositif premier pas pongiste sera utilisé et des licences évènementielles ou découvertes crées.
Chaque enfant repartira de l’action avec 3 séances d’essai en club afin de créer du lien entre cette promotion de l’activité et le club.
b) Création de journée de promotion du tennis de table en milieu scolaire à destination des enfants de 4 à 6 ans :
Deux journées seront prévues avec les enfants de 4 à 6 ans de l’école « Les Peupliers » avec des ateliers ludiques permettant aux enfants de découvrir l’activité « Baby-Ping », ces ateliers seront mis en place par notre éducateur sportif et des bénévoles de l’association, ils seront appuyés par un service civique du club.
La date est encore à l’étude et une réunion de préparation sera effectuée au mois de juin entre l’école et le club.
Les enfants repartiront également avec 3 séances d’essai « Baby-Ping ».
Des licences évènementielles et découvertes seront effectuées.
c) Promotion de l’activité tennis de table sur le temps périscolaire avec des enfants de 4 à 11 ans :
Une journée par vacance scolaire sera dédiée à la découverte de l’activité tennis de table avec l’association CAP responsable des accueils de loisir de la ville.
Youssef initiera les enfants de plusieurs groupes par tranches d’âge au cours de la journée.
Des licences évènementielles seront effectuées et trois séances offertes au club seront distribuées aux enfants
Fidélisation :
a) Fidélisation par la création et la pérennisation d’un temps d’encadrement adapté
L’accueil et l’encadrement de qualité en club étant l’élément prépondérant à une bonne fidélisation des jeunes de 4 à 11 ans, l’USSA TT souhaite continuer à offrir le maximum de temps d’encadrement adapté aux différents pratiquants.
Ainsi en cohérence avec le projet de recrutement et de promotion de l’activité qui connaît un grand succès, l’USSA TT effectuera :
-Deux créneaux Baby-Ping seront pérennisé ( remis en place la saison dernière) pour permettre une qualité d’accueil chez les 4-7 ans et une suite naturelle à la promotion dans les écoles maternelles et le périscolaire.
- 1 créneau jeune débutants 7-11 ans sera ajouté pour permettre un accueil de qualité des nombreux nouveaux adhérents jeunes grâce aux actions de recrutement.
b) Fidélisation des jeunes par le développement de leurs qualités techniques et la participation aux compétitions fédérales
L’USSA fidélise également les jeunes par le développement de leur niveau sportif et un encadrement de qualité, en effet les jeunes effectuant les compétitions fédérales ont le taux de renouvellement le plus élevé de notre structure.
Les nombreux résultats sportifs dans les catégories jeunes de 5 à 11 ans montrent clairement la qualité de notre éducateur sportif ce qui contribue à la fidélisation :
-L’USSA était le club le plus représenté au top régional de détection dans les catégories U8-U9-U10
-Ruben Pomart a terminé 1er au top détection régional et départemental poussins / 2ème au championnat des Hauts de France Poussins
-Mathis Salembier a terminé vainqueur du championnat des Hauts-De-France poussins, et 2ème du championnat du Nord poussins.
-Paul Lejeune a terminé 1er au top détection départemental benjamin 1.
-Simon Salembier 1 et au top U8 départemental avec un an d’avance
Sacha Henno : 3ème au top régional détection poussins.
Victor Verwaerde : 5ème au top régional poussins / 4ème aux championnat des hauts de france Poussins
Ces résultats issus de la politique de formation, de recrutement et de fidélisation du club montrent la qualité de l’encadrement, que nous souhaitons continuer à renforcer au club.
c) Fidélisation par l’organisation d’un spectacle de noël destiné aux enfants
Nous souhaitons cette saison créer une action de fidélisation forte à destination des enfants et de leurs parents.
En effet il est très important de créer un sentiment d’appartenance au club et de créer des temps hors tennis de table ou tous les enfants du club et leurs parents sont rassemblés.
Nous allons organiser un spectacle de noël à destination des enfants un dimanche après-midi en privatisant une partie de la salle de spectacle « Le Spotlight » qui propose des spectacles de noël.
Cet évènement sera proposé gratuitement aux enfants du club et nous inviterons contre une petite participation des clubs avec qui le club a une entente des plus amicales et qui partagent les mêmes valeurs associatives.
Le club participera financièrement l’organisation et fera appel à une société d’évènementiel en lien avec le Spotlight.
Une communication forte sera organisée pour cet évènement dès la rentrée de septembre.
100 places sont disponibles pour cet évènement et nous espérons une salle comble pour cette action novatrice !</t>
  </si>
  <si>
    <t>Le territoire sera la commune de Saint-André-Lez-Lille.
Pour le spectacle " fidélisation des jeunes" de Noël le territoire sera étendu à plusieurs autres communes des clubs invités.</t>
  </si>
  <si>
    <t>Nombre de nouveaux adhérents de 4 à 11 ans
Nombre de participants aux créneaux baby-Ping et débutants 7-11 ans.
Nombre de participants aux actions de promotions scolaires
Nombre de participants aux actions de promotions périscolaires
Taux de conversion entre les actions de promotions et la prise de licence au club
Taux de renouvellement des jeunes de 4 à 11 ans lors du bilan de la saison 2024-2025
Appréciation des directeurs et instituteurs ayant participé à l'action
Appréciation du responsable des accueils de loisir</t>
  </si>
  <si>
    <t>Fédération française de Tennis de Table - Hauts-de-France;Mairie St André;</t>
  </si>
  <si>
    <t>FFTT-HDF-24-0011-1</t>
  </si>
  <si>
    <t>24-075674</t>
  </si>
  <si>
    <t>W601002461</t>
  </si>
  <si>
    <t>39966032300029</t>
  </si>
  <si>
    <t>1900828</t>
  </si>
  <si>
    <t>COMITE DEPARTEMENTAL DE L'OISE DE TENNIS DE TABLE</t>
  </si>
  <si>
    <t>60480</t>
  </si>
  <si>
    <t>60565</t>
  </si>
  <si>
    <t>Offrir aux jeunes des clubs un approfondissement de leur pratique avec des joueurs extérieurs et un renforcement technique. Offrir aux nouveaux jeunes une motivation pour s'investir durablement.</t>
  </si>
  <si>
    <t>Cinq  types d'actions pour recruter et fidéliser les jeunes de tous les clubs volontaires du département:
  - rassembler les meilleurs jeunes et meilleurs nouveaux jeunes pour approfondir leur technique et les confronter aux meilleurs des autres clubs. Accueillir en même temps les encadrants des clubs pour construire leur programme de progression
 - accueillir les nouveaux poussins sur une journée à chaque vacance avec un adulte du club pour détecter les futurs talents et les motiver
- regrouper une fois par mois les plus jeunes sur un après midi pour créer l'émulation et les faire progresser
- installer des temps de réflexion entre encadrants pour élargir leur pratique.
- mettre en place une compétition réservée aux 500 points sur chaque phase permettant de gagner ses premiers matchs et se motiver à poursuivre</t>
  </si>
  <si>
    <t>Actions offertes à tous les clubs du département qu'il soit en ZRR ou non</t>
  </si>
  <si>
    <t>Evolution du nombre de jeunes encadrés et de leur niveau et du nombre global de jeunes
Nombre de participants aux compétitions
nombre de cadres techniques participants</t>
  </si>
  <si>
    <t>Fédération française de Tennis de Table - Hauts-de-France;Oise;</t>
  </si>
  <si>
    <t>FFTT-HDF-24-0011-2</t>
  </si>
  <si>
    <t>Structuration des clubs</t>
  </si>
  <si>
    <t>Accompagner les clubs dans leur développement pour améliorer leurs résultats, leur professionnalisme et pour qu'ils soient plus visibles.</t>
  </si>
  <si>
    <t>Ce projet comporte plusieurs volets:
 - poursuivre l'organisation de colloques pour inciter les clubs à se développer et au travers d'échanges d'imaginer des actions appropriées et possibles à mettre en place
 - mettre en place des formations de techniciens pour que chaque club ait des cadres formés ( IC, AF,...)
 -mettre en place des formations arbitres et juge arbitre pour plus de professionnalisme dans les compétitions à domicile
 - augmenter le nombre de formations dirigeant pour accompagner les projets de développement
 - Récompenser les clubs dans leur développement par des challenges et trophées 
- améliorer la structuration du comité pour se rapprocher des clubs ( rôle des référents, visite de clubs, ...)</t>
  </si>
  <si>
    <t>tous les clubs du département en ZRR pour certains</t>
  </si>
  <si>
    <t>nombre d'actions menées, de novelles licences et nombre de participants aux actions</t>
  </si>
  <si>
    <t>FFTT-HDF-24-0011-3</t>
  </si>
  <si>
    <t>Nouvelles pratiques: développer les pratiques autre que la compétition</t>
  </si>
  <si>
    <t>Inciter les clubs à répondre aux sollicitations de la FFTT pour développer de nouvelles pratiques</t>
  </si>
  <si>
    <t>L'installation de tables en extérieur est dépendant des décisions des collectivités et fonction de la météo variable dans nos contrées. Cela évolue doucement et le comité suit l'évolution pour accompagner les clubs qui demandent.
Le projet est de se concentrer dans un premier temps sur toutes les autres pratiques qui complètent la pratique compétitive développée dans tous les clubs affiliés.
Pour cela le comité met en place plusieurs actions:
  - des colloques sur différents thèmes précis ( Ping loisir, Ping VR, Hartbat, Ping santé, Ping corpo, ...)
  - un accompagnement des clubs qui formulent des projets
  - des formations spécifiques
  - une aide financière aux clubs qui se lancent dans des projets
  - une aide financière sur les projets sur la période estivale ou sur les actions JO
  - la création de compétitions sur ces pratiques si plusieurs clubs les installent</t>
  </si>
  <si>
    <t>projet qui concerne tous les clubs de l'Oise en territoire ZRR ou non</t>
  </si>
  <si>
    <t>mesurer le nombre d'actions faites, le nombre de clubs impliqués, le nombre de pratiques nouvelles concernées</t>
  </si>
  <si>
    <t>FFTT-IDF-24-0001-1</t>
  </si>
  <si>
    <t>FFTT-IDF</t>
  </si>
  <si>
    <t>24-063020</t>
  </si>
  <si>
    <t>W943001522</t>
  </si>
  <si>
    <t>78570874400020</t>
  </si>
  <si>
    <t xml:space="preserve"> 08940012</t>
  </si>
  <si>
    <t>1001945</t>
  </si>
  <si>
    <t>ASSOCIATION AMICALE SPORTIVE DE FRESNES</t>
  </si>
  <si>
    <t>94260</t>
  </si>
  <si>
    <t>94034</t>
  </si>
  <si>
    <t>Val-de-Marne</t>
  </si>
  <si>
    <t>Île-de-France</t>
  </si>
  <si>
    <t>PING AU FEMININ</t>
  </si>
  <si>
    <t>Développer le tennis de table féminin.</t>
  </si>
  <si>
    <t>Mise en place d'un créneau spécifique pour les joueuses féminines avec des séances d'entrainements qui leur sont spécifiquement dédiées tous les quinze jours à partir de la rentrée prochaine pour créer une émulation entre elles avec une entraineuse féminine.
Afin de continuer et promouvoir le ping féminin, nous ouvrons les créneaux à d'autres clubs voisins pour les joueuses adultes.
Un créneau spécifique pour les filles de - 18 ans a également été créé.
A la rentrée, nous organiserons un évènement spécifique et des journées portes ouvertes dédiées pour les femmes et les filles qui devront inviter des proches pour augmenter la taille du groupe.
Pour celles intéressées, inscription à un tournoi. Pour favoriser l'accès à la compétition, organisation des tournois féminins dans notre gymnase.</t>
  </si>
  <si>
    <t>Concerne le public féminin de la ville de Fresnes et des communes avoisinantes.</t>
  </si>
  <si>
    <t>augmentation du nombre de licenciées féminines au club avec un objectif d'au moins 15
féminines supplémentaires.
Toucher au moins une trentaine de féminines lors de l'évènement spécifiquement organisée à la rentrée.</t>
  </si>
  <si>
    <t>Fédération française de Tennis de Table - Île-de-France;</t>
  </si>
  <si>
    <t>FFTT-IDF-24-0001-2</t>
  </si>
  <si>
    <t>Ouvrir à de nouvelles pratiques du tennis de table nos adhérents. 
Inciter les publics amateurs de virtuels, notamment jeunes,  à venir faire du sport.</t>
  </si>
  <si>
    <t>Nous souhaitons ouvrir de nouvelles possibilités de la pratique du tennis de table à nos adhérents mais aussi faire venir de nouveaux adhérents par le biais du virtuel. 
Nous voulons créer un créneau le samedi après midi de 14 h 0 à 18 h 00, animé par un bénévole pour découvrir et pratiquer le tennis de table en réalité virtuel. 
Les casques seront mis à disposition des adhérents. 
En parallèle, nous voulons créer des évènements pour faire la publicité de cette nouvelle activité : un à la rentrée de septembre, un en début d'année 2025, avec éventuellement organisation d'un tournoi en interne de ping VR.</t>
  </si>
  <si>
    <t>Fresnes et les communes avoisinantes.</t>
  </si>
  <si>
    <t>Augmenter le nombre de licenciés à la pratique du tennis de table, avoir des pratiques régulières du ping VR</t>
  </si>
  <si>
    <t>FFTT-IDF-24-0002-1</t>
  </si>
  <si>
    <t>24-063309</t>
  </si>
  <si>
    <t>W931002549</t>
  </si>
  <si>
    <t>33099782600020</t>
  </si>
  <si>
    <t xml:space="preserve"> 08930452</t>
  </si>
  <si>
    <t>1005372</t>
  </si>
  <si>
    <t>STADE DE LEST PAVILLONNAIS STADE DE L EST PAVILLONNAIS</t>
  </si>
  <si>
    <t>93320</t>
  </si>
  <si>
    <t>93057</t>
  </si>
  <si>
    <t>Seine-Saint-Denis</t>
  </si>
  <si>
    <t>PING FAMILLE</t>
  </si>
  <si>
    <t>Favoriser la pratique-Inter générationnelle du tennis de table en famille et entre amis.</t>
  </si>
  <si>
    <t>Périodicité :Ouverture de la salle de tennis de table 2 fois par mois le dimanche, repartie de la manière suivante:
-2 Dimanches de 10h à 15h00.
Les membres de la famille jouent ensemble et avec d'autres familles librement.
Possibilité d'accueillir un invité gratuitement extérieur au club pour une découverte de cette activité.
Pratique libre du tennis de table, ou sous forme de matchs , de mini tournois ou d'exercices ludiques.
Présence de bénévoles pour organiser l'évènement, l'animer et prodiguer des conseils d'ordre technique et physique aux participants .
Le club garde  un esprit sportif et convivial avec des dimanches à thèmes ( Halloween, galette des rois , La chasse aux oeufs)
Dans le cadre du JOP , le dimanche 2 juin aura lieu au club une journée découverte compétition qui sera organisée par les membres du bureau dans les conditions réelles . (Feuilles de match, arbitrage, règles du jeu, résultats et recompenses) 
L'action PING FAMILLE existe depuis 2018 , l'an dernier nous n'avons pas fait de demande par manque de temps mais le Ping Famille était maintenu au sein de notre club.</t>
  </si>
  <si>
    <t>Les Pavillons Sous Bois et villes limitrophes (Bondy, Livry-Gargan, le Raincy, Villemomble, Aulnay sous bois et Sevran)</t>
  </si>
  <si>
    <t>De cette pratique ludique ,l'inscription de  plusieurs jeunes  aux entrainements et d à la participation aux compétitions jeunes et  adultes.</t>
  </si>
  <si>
    <t>FFTT-IDF-24-0002-2</t>
  </si>
  <si>
    <t>HANDI PING</t>
  </si>
  <si>
    <t>Le club travaille depuis 2 ans sur le projet de créer une section handi- sport tennis de table pour les jeunes et les adultes  au sein du club en loisirs dans un premier temps , puis vers la compétition.
Elle souhaite de ce fait poursuivre son objectif de sensibilisation et d'inclusion des personnes en situation de  handicap. 
Malheureusement, les personnes handicapées peuvent souvent faire face à des obstacles qui rendent l’accès au sport plus difficile.
Les barrières physiques et les stéréotypes sociaux peuvent limiter leur participation et les priver des avantages que peut offrir la pratique sportive.
Nous souhaitons SENSIBILISER les consciences de l’importance de la pratique sportive pour tous les individus y compris ceux qui vivent avec un handicap.</t>
  </si>
  <si>
    <t>Suite à l AG du comité départemental Handisport de Seine Saint Denis , nous avons pu échanger avec les membres qui nous ont conforté dans notre volonté d'inclusion par le sport.
Démarches auprès des structures environnantes pour mettre en place un lien pour la rentrée sportive 2024-25
Finalisation du dossier affiliation à la FFH  courant mars 2024.
1 Rencontre par mois sur la base du volontariat des licenciés du club selon un calendrier établi en amont selon la disponibilité de chacun</t>
  </si>
  <si>
    <t>Les pavillons sous bois et les communes limitrophes</t>
  </si>
  <si>
    <t>Augmentation de licenciés en situation de handicap</t>
  </si>
  <si>
    <t>FFTT-IDF-24-0003-1</t>
  </si>
  <si>
    <t>24-063765</t>
  </si>
  <si>
    <t>W932001508</t>
  </si>
  <si>
    <t>42459276400023</t>
  </si>
  <si>
    <t xml:space="preserve"> 08930610</t>
  </si>
  <si>
    <t>1007256</t>
  </si>
  <si>
    <t>CLUB SPORTIF DE NOISY LE GRAND TENNIS DE TABLE Club Sportif Noisy-le-Grand Tennis de Table (CSNTT)</t>
  </si>
  <si>
    <t>93160</t>
  </si>
  <si>
    <t>93051</t>
  </si>
  <si>
    <t>Ping Educatif - Recrutement et fidélisation des jeunes</t>
  </si>
  <si>
    <t>Le Baby Ping est avant tout une activité ludique cherchant à développer la dextérité des enfants de 4 à 7 ans, conçue pour donner le goût futur du Tennis de Table. C’est une pré-initiation, et non une initiation pongiste, destinée à permettre la découverte du jeu tout en développant les qualités nécessaires à la pratique de notre sport.
L’objectif prioritaire, en s’amusant, est d’enrichir les conduites motrices de l’enfant en développant sa coordination, son adresse, sa mobilité, son équilibre, sa perception…
Les parents seront plus à même de laisser leur(s) enfant(s) pratiquer tel ou tel sport, s’ils perçoivent un encadrement compétent, mais aussi accueillant et à l’écoute. Il est très important pour les parents que leur(s) petit(s) se sentent bien.
Devant cette concurrence de plus en plus difficile (baby gym – baby       
judo – bébé nageur - …), il est nécessaire de mettre en avant les
qualités que notre sport permet de développer : Coordination – Concentration – Habileté /Adresse- Motricité.</t>
  </si>
  <si>
    <t>2 séances de Baby Ping de 1h seront proposées et encadrées par 2 entraineurs et 1 service civique à nos adhérents Baby-Ping (4/7ans). De plus nous interviendrons dans les centres de la ville afin d'initier les enfants à notre sport. Nos entraineurs proposeront des séances axés sur la découverte de notre sport et des jeux ludiques pour développer chez l'enfant sa Coordination – Concentration – Habileté /Adresse- Motricité.
En conséquence, le Baby Ping n’est pas en soi une finalité mais l’étape éducative qui prépare et facilite la phase d’initiation qui suivra. En effet, dès qu’un enfant est capable de réaliser des échanges réguliers et de jouer des points sur une table évolutive avec des balles adaptées, il est orienté vers l’initiation. Les enfants ne sont pas comparés les uns par rapport aux autres car leur évolution peut être très différente au niveau de leur maturité comme de leur motricité.
Voici comment pourrait s'articuler une séance de Baby Ping:
Accueil et prise en main : 5’
Echauffement : 10’
L’échauffement doit être ludique et en rapport si possible avec le Tennis de Table :
Placer / Bouger : Loup avec une balle de TT
Bouger / Contrôler : Course avec un ballon de baudruche sur la raquette (à faire également en jonglage)
Bouger : jeux de poursuite à 2 (compliquer le jeu en proposant de le faire avec les mains derrière la tête, les bras croisés…)
Bouger : Jeu des pinces à linge ou du foulard.
Ateliers : 30’ (5’ par atelier)
Partie table : 10’
L’idéal est de toujours proposer aux enfants, pendant la séance, de jouer à la table. Cela peut se faire sous forme de paniers de balles pendant les ateliers, ou sous forme de tournante. 
Si c’est sous forme de tournante, il s’agit plus de se défouler et de terminer la séance.
Les étirements : 5’ (augmenter la durée progressivement)
Il convient plus ici de leur donner une habitude. « On termine une séance de TT par des étirements ».
Leur proposer d’en faire un pour le dos (dos rond du chat), un pour les jambes, un pour les bras.
Ces séances seront également proposé lors de nos interventions dans les centres de loisir de la ville</t>
  </si>
  <si>
    <t>Les séances hebdomadaires sont dispensées au Gymnase Louison Bobet (7 rue de l'Université), 
Les séances d'initiations seront dispensées dans les centre de loisirs de la ville</t>
  </si>
  <si>
    <t>Nombre de licencié 
évolution du nombre de créneaux 4/7 ans
Nombre de manifestations 4/7ans organisés
Nombre de personnes formées</t>
  </si>
  <si>
    <t>Fédération française de Tennis de Table - Île-de-France;Ville de Noisy-le-grand - développement ;Villes de noisy le grand - fonctionnement;</t>
  </si>
  <si>
    <t>FFTT-IDF-24-0003-2</t>
  </si>
  <si>
    <t>Ping santé - Handisport et Sport adapté</t>
  </si>
  <si>
    <t>Pour la 7ème année consécutive, notre club propose au sein de sa section sport adapté une pratique sportive régulière à des personnes atteintes d'handicap psychique, supervisée par des professionnels dans un cadre thérapeutique par le biais de partenariats avec des instituts médicaux éducatifs (IME). Nous souhaitons poursuivre cette activité au vu des progrès observés et l'étendre en raison de nouvelles demandes. Des instituts d'éducation motrice (IEM) spécialisées dans l'accueil de personnes en situation d'handicap physique nous ont sollicité pour mettre en place un projet similaire. Nous souhaitons donc les intégrer dans ce dispositif tout en leur proposant un accompagnement individualisé. Afin de promouvoir ce type d'actions, nous allons mobiliser notre "ambassadeur" de haut niveau ayant déjà participer à différent Jeux Paralympique de Tennis de Table et en préparation pour les Jeux paralympiques de 2024 à Paris. Ainsi qu'à notre joueur champion de france 2022 en Handisport catégorie 8</t>
  </si>
  <si>
    <t>Sport adapté :
Le projet est mise en place en collaboration avec des IME de Noisy-le-Grand et Gagny, mais également ouvert à des personnes extérieures qui nous démarchent en direct, étant donné que peu de clubs dans le 93 sont en capacité d'accueillir ce type de publics.
Plusieurs actions sont déclinées pour renforcer la cohérence du projet dans son ensemble :
- des séances découverte à l'année au sein des IME pour recruter de nouveaux pratiquants (4 par an);
- un créneau hebdomadaire d'initiation ludique le mercredi de 14 à 15H et de 15h à 16h (72 par an);
- affiliation du club à la FFSA et licenciation des pratiquants pour formaliser  la section sport adapté.
Elle permet aux bénéficiaires de :
- se défouler pour retrouver une forme d'apaisement dans un contexte plus stimulant que celui des IME ;
- de lutter contre la sédentarité et de prendre goût à l'effort physique ;
- de développer leurs capacités psycho-motrices et de concentration ;
- de favoriser leur insertion sociale au contact d'un public mixte.
Le créneau sport adapté est animé en parallèle d'autres créneaux pour des "valides" ; ce projet permet ainsi de faire évoluer le regard sur l'handicap de nos jeunes adhérents. En les côtoyant tout au long de l'année, ils peuvent ainsi "dédiaboliser" leur perception de l'autisme.
Le Conseil Départemental nous a contacté par le biais du CDSA 93 afin de prendre part à un projet d'insertion professionnelle par le sport de ce type de publics, nous étudions donc avec eux la faisabilité de mettre en place un second créneau d'initiation
Handisport :
L'IEM des Chemins de Traverse, située à 300 mètres de notre lieu de pratique, s'est rapproché de notre club pour faire participer leurs bénéficiaires à nos séances de sport adapté. Les pathologies de ces jeunes différant de ceux des IME, nous continuons de mettre en place à la rentrée un créneau dédié "handi" (mercredi de 15 à 16h), en mobilisant d'autres IEM autour de ce projet et affilierons notre club à la FFH.
Pour mettre en avant ce type d'initiatives, le joueur de Noisy le Grand Melvyn RABILLARD, double champion de France dans sa catégorie de handicap (classe 8), a rejoint notre club il y à 2 ans et est l'ambassadeur de ces actions.
Il est important que ces structures puissent porter ce type de projets, car souvent les parents n'osent pas faire les démarches pour inscrire leur enfant à une activité physique, par méconnaissance des clubs accueillant ce
type de publics mais aussi parfois par honte de devoir imposer leur enfant et les contraintes inhérentes...
De plus nous organiserons des rencontres valide vs personne en situation de handicap. 
Nous accompagnerons notre sportif Melvyn dans ces déplacements nationaux tout le long de l'année.</t>
  </si>
  <si>
    <t>Les séances hebdomadaires sont dispensées au Gymnase Louison Bobet (7 rue de l'Université), situé à 300 mètres de l'IEM de Noisy-le-Grand (23 rue de l'Université - très pratique pour les déplacements de joueurs handis), et à proximité de l'IME de Noisy-le-Grand (5 minutes à pied).
Les séances découverte sont dispensées au sein même des IME de Noisy-le-Grand et Gagny.</t>
  </si>
  <si>
    <t>Sport adapté :
Un comité de pilotage se réunit tous les 3 mois pour faire un point sur les avancées du projet. Il est constitué des éducateurs spécialisés qui accompagnent les groupes d'enfants sur l'ensemble des activités, la responsable de service et le psychologue des IME, ainsi que de l'éducateur sportif référent du projet et unndirigeant de notre club.
Les critères d'évaluation reposent sur une grille mise en place par les professionnels des IME :
- Capacité à observer, exécuter et reproduire des gestes techniques (service, coup droit, revers).
- Coordination psychomotrice (anticipation de la trajectoire, analyse des effets et du rebond).
- Amélioration de la condition physique (souplesse, dynamisme capacité à répéter des efforts...)
- Attitude pendant les séances (respect des consignes, concentration, rapports avec autrui).
Handisport : une démarche similaire sera mise en place avec les partenaires du projet, mais au sein d'un comité de pilotage distinct où le psychomotricien remplacera le psychologue, étant donné les spécificités liées aux pathologies propres à ce type de public.</t>
  </si>
  <si>
    <t>Fédération française de Tennis de Table - Île-de-France;Ville de noisy-le-grand subvention d'objectif;Structure d'accueil - paiements des prestations;Agence de services et de paiement;</t>
  </si>
  <si>
    <t>FFTT-IDF-24-0003-3</t>
  </si>
  <si>
    <t>Ping Citoyen - La Féminisation</t>
  </si>
  <si>
    <t>Les objectifs de cette action consiste à :
- valoriser et promouvoir le tennis de table féminin
- développer des pratiques dédiés
- créer une identité et une culture du tennis de table féminin
- augmenter l'encadrement féminin au seins du club
- faire progresser les joueuses au niveau national</t>
  </si>
  <si>
    <t>Afin de réaliser les différents objectifs cités juste au dessus, nous allons proposer comme chaque année un créneau de tennis de table dédié pour nos féminines. Ce créneau aura lieu les vendredi de 18h à 19h30 au Gymnase Louison Bobet. Il sera encadré par Léa, joueuse et entraineur de l'équipe féminine.
Un tarif préférentiel sera également émis lors de l'inscription de joueuse féminine de moins de 18 ans afin de les inciter à venir dans notre club.
Cette année le club a engagée 2 équipes en championnat de France. Cela est du à l'épanouissement de nos jeunes qui sont toutes entrain de gravir des échellons. Le fait d'engager une équipe en PN et qui a ambition de monter en N3 et meme N2 montre que le club prend une nouvelle tournure au niveau de nos jeunes filles mais également de nos plus anciennes joueuses. Avec notamment la venue de Audrey Vershaere cela insufflera une nouvelle dynamique et cette dernière pourra apporter toute son expérience au sein de nos jeunes.
Un article paraitra également dans le journal de la ville afin de faire la promotion du sport féminin au seins de l'association. 
Enfin, l'appel au bénévolat permettra à chaque licencié ou parents de s'investir dans la vie du club (bureau, bénévolat lors d'évènements...)</t>
  </si>
  <si>
    <t>L'action est réalisée principalement dans la salle spécifique de tennis de table du Gymnase Louison Bobet, située au coeur du QPV Pavé Neuf (7 rue de l'Université). Elle peut aussi se dérouler au sein même des centres d'accueil de loisirs afin de promouvoir le ping féminin. 
Les compétitions par équipe (lors de la réception d'autre équipe féminine en championnat) se tiendront au Gymnase Louison Bobet
Les bénéficiaires sont issus de tous les quartiers de la Ville ainsi que des communes environnantes.</t>
  </si>
  <si>
    <t>Nombre d'actions mises en œuvre
Evolution des licences féminines (Tradi &amp; Promo)
Nombre de femmes dirigeantes, cadres techniques, entraineurs ou arbitres
Nombre de féminine participant au créneau dédié
Nombre de joueuses engagées en compétitions
Nombre de joueuses engagées à l'échelon National
Nombre de joueuses présentes lors des stages</t>
  </si>
  <si>
    <t>Fédération française de Tennis de Table - Île-de-France;Ville de Noisy-le-grand - subvention de fonctionnement;Ville de Noisy-le-grand - Politique de la ville;</t>
  </si>
  <si>
    <t>FFTT-IDF-24-0003-4</t>
  </si>
  <si>
    <t>Structuration du club de demain - développement durable</t>
  </si>
  <si>
    <t>Le pilier environnemental repose sur la volonté de préserver l’environnement en réduisant les risques et en en mesurant les impacts environnementaux liés à l’activité de nos associations sportives. Les enjeux pour celles-ci sont alors les suivants : 
- économiser et préserver les ressources naturelles,
- réduire et mieux gérer nos déchets,
- prendre en compte la durabilité dans le fonctionnement associatif en faisant la promotion du covoiturage, des transports doux</t>
  </si>
  <si>
    <t>Le club est présent chaque année dans différents rassemblements de la ville (noisy plage, forum des associations, écoles, stages...) avec un public large et varié, venant de différentes catégories sociaux professionnelles, de différents ages... Des évènements interne (tournoi interne, fête de fin d'année, tournoi nationale, réception des matchs de championnat de france par équipes...). 
Afin d'adopter les meilleurs comportement face à l'environnement Il fondera cette année encore son développement sur des modes de production et de consommations responsables. Pour ce faire, le club investira dans l'achat de bouteille afin de remplir les bouteilles d'eau de nos joueurs lors des entrainements et ainsi évité que ces derniers viennent utiliser un grand nombre de bouteille d'eau. Des poubelles disponibles dans le gymnase incitant les adhérents, les partenaires venant jouer, à faire le trie (verre, carton, plastique...). 
Lors des déplacements, les joueurs feront du covoiturage (championnat, tournoi, évènement, entrainement...) afin d'éviter à chacun de prendre sa propre voiture et ainsi réduire les rejets de gaz à effet de serre. Pour ce faire, nous créerons un groupe WhatsApp pour organiser le covoiturage ainsi qu'un espace sur notre site internet. Pour des plus gros déplacements (stage d'été, tournoi national) un mini-bus sera loué par le club afin de se rendre en nombre aux stages et compétitions exterieurs. C'est en mutualisant les véhicules (pour les pratiquants et les matériels) entre clubs voisins que nous arriverons à réduire nos consommations évitables de gaz polluant pour la planète.
Nous aiderons à l'utilisation des modes de transports doux (vélo, roller, marche) ou collectifs (train bus) en informant et affichant les plans des pistes cyclables et des transports en commun avec leur horaires. Un lieu d'attache sur le lieu de la pratique est déjà disponible.
Les balles usagées, les revêtements, le matériel cassé, seront réutilisé en temps que cible, décoration, usage de seconde main ou donner à des associations de recyclage ou d'association type Ping Sans Frontières ou à notre partenaire et distributeur CPING SPORT.
Les entraineurs et membre du bureau sensibiliseront les jeunes (et les moins jeunes), tout le long de l'année au tri des déchets et à l'anti gaspillage.
L'achat de nourriture en vrac (pour les buvettes notamment) sera privilégié afin d'éviter de jeter un trop gros nombre d'emballages.
Lors de notre tournoi national des joueurs venant de plusieurs villes de France sont amenés à participer à celui-ci, pour favoriser la réductions d'impact écologique nous fournirons par mail aux inscrits les plans d'accès à notre gymnase avec les modes de transports doux.
Enfin, 5 fois dans l'année les adhérents se réuniront afin de récolter les déchets et ordures déposé malencontreusement aux abord du gymnase et dans le gymnase afin de laisser un lieu accueillant mais aussi propre.
Une manifestation (compétition artistique) avec notre partenaire CIC est envisagée afin de faire prendre conscience à nos partenaires que le club met tout en place pour réduire sa consommation inutile. Ce tournoi des partenaires sera sous forme de challenge non pas sportif mais artistique en proposant de faire la meilleure sculpture, toile, art (etc) avec des objets que le club aura récolté (plaques, boite de balle, tee shirt de sport, chaussettes, short, balles en plastique, filet usagée, matériel cassé)</t>
  </si>
  <si>
    <t>Ce dispositif sera mis essentiellement au sein du gymnase Louison Bobet, en partenariat avec la Mairie et les collectivités locales compétentes.</t>
  </si>
  <si>
    <t>Le nombre de bouteille utilisées, le kg de déchets récoltés, les oeuvre réalisées, les aliments anti gaspi (recyclage, composte)</t>
  </si>
  <si>
    <t>Fédération française de Tennis de Table - Île-de-France;Politique de la ville de Noisy le grand;</t>
  </si>
  <si>
    <t>FFTT-IDF-24-0004-1</t>
  </si>
  <si>
    <t>24-064272</t>
  </si>
  <si>
    <t>W952002563</t>
  </si>
  <si>
    <t>43165433400017</t>
  </si>
  <si>
    <t xml:space="preserve"> 08950083</t>
  </si>
  <si>
    <t>1005766</t>
  </si>
  <si>
    <t>ASSOCIATION SPORTIVE DE ST GRATIEN</t>
  </si>
  <si>
    <t>95210</t>
  </si>
  <si>
    <t>95555</t>
  </si>
  <si>
    <t>Val-d'Oise</t>
  </si>
  <si>
    <t>TENNIS DE TABLE - Organisation de stages de découverte pour les écoliers et collégiens de la ville de Saint Gratien</t>
  </si>
  <si>
    <t>Permettre aux jeunes habitants de la ville de Saint Gratien de découvrir le tennis de table, et d'avoir une activité sportive pendant les vacances scolaires. Le but étant de les inciter ensuite à s'inscrire au club afin qu'ils pratiquent une activité structurante encadrée tout au long de l'année.</t>
  </si>
  <si>
    <t>L'association sportive de Saint Gratien section tennis de table organisera des stages de découverte de tennis de table gratuits durant les périodes de vacances scolaires, ouverts à tous les écoliers et collégiens de la ville de Saint Gratien (quartier des Raguenets inclus). Ces stages encadrés par un éducateur sportif permettront aux présents de découvrir et pratiquer le tennis de table au cours de séances adaptées.</t>
  </si>
  <si>
    <t>Quartiers de la ville de Saint Gratien</t>
  </si>
  <si>
    <t>1 - Satisfaction des bénéficiaires : 50% à 75%
2 - Prise de licences des bénéficiaires après les stages : 15% à 25%</t>
  </si>
  <si>
    <t>W943000054</t>
  </si>
  <si>
    <t>78568838300039</t>
  </si>
  <si>
    <t xml:space="preserve"> 08940326</t>
  </si>
  <si>
    <t>1001779</t>
  </si>
  <si>
    <t>ELAN DE CHEVILLY-LARUE - ASSOCIATION SPORTIVE</t>
  </si>
  <si>
    <t>94550</t>
  </si>
  <si>
    <t>94021</t>
  </si>
  <si>
    <t>Catégorie de joueurs et joueuses de 4 à 7 ans : Action recrutement et fidélisation des jeunes+ intervention en périscolaire + journée baby ping</t>
  </si>
  <si>
    <t>Objectifs : 
L'objectif  N°1 de cette action est de faire découvrir et sensibiliser les plus jeunes 4-7ans au tennis de table et qu'ils prennent goût à cette activité et ainsi les fidéliser au club. 
L'objectif  N° 2 :  Etoffer, dynamiser la catégorie via des interventions en périscolaire et des actions spécifiques ( stages sportifs pendant les conges solaires et journée baby ping) 
L'objectif  N°3 : Obtenir le label 4 – 7 ans</t>
  </si>
  <si>
    <t>Les cours sont assurés par un entraîneur diplômé, Philipe GEORGES  (carte professionnelle n° 09411ED0161) et sont dispensés à raison de 2h par semaine (jeudi de 17h à 18  et mercredi  de 16h à 17h) sur 36 semaines.
Les entrainements se déroulent dans la salle de tennis de table du Gymnase municipal Marcel Paul.
Pour la saison 2023-2024 le nombre de licenciés promotionnels de 4-7ans est de 18 (5 garçons et 8 filles). 
Pour la saison 2024-2025 nous espérons une augmentation des effectif de plus de 10% avec un maximum de 20 enfants de cette catégorie en cas de grand succès de l'action.
Mise en œuvre:
Le matériel (kit Baby Ping, balles, tables et autres supports pédagogiques) sera fourni par l'association.
Le budget prévisionnel de cette action prend en compte 
*L'achat de matériel: nouveaux kits  de balles et le matériel de base ( raquettes, ect ).
*Les frais de tournois et manifestations: Tournois premières balles, regroupements, actions baby ping,  jeux dark ping, moments conviviaux dans le cadre de tournois parents-enfants, mini-ateliers intergénérationnels....
* Le salaire de l'entraîneur
L’action s’appuie aussi sur l’organisation de PPP régulier tout au long de l’année avec une action masculine et une action féminine spécifique à chaque fois. 
Un grand " premier pas pongiste" est organisé de manière originale au mois de juin sous forme de dark ping.
Une intervention en préscolaire, initiée la saison dernière va être intensifiée afin de  recruter de nouveaux adhérents.
Par ailleurs, l'achat de tables d'extérieur subventionné par le projet P5000, favorise le rayonnement du club dans les écoles .</t>
  </si>
  <si>
    <t>Chevilly-Larue et sa zones QVP , puis EPT12.</t>
  </si>
  <si>
    <t>Assiduité- implication
Taux d'adhésion et de préadhésion
Féminisation 
Fidélisation: inscription sur catégorie supérieure</t>
  </si>
  <si>
    <t>Fédération française de Tennis de Table - Île-de-France;ville de Chevilly LARUE;</t>
  </si>
  <si>
    <t>FFTT-IDF-24-0006-1</t>
  </si>
  <si>
    <t>24-066262</t>
  </si>
  <si>
    <t>FFTT-IDF-24-0006-2</t>
  </si>
  <si>
    <t>VACANCES SPORTIVES</t>
  </si>
  <si>
    <t>* Approfondissement technique et perfectionnement des  jeunes joueurs des catégories de 5 à 10 ans ( poussins à minimes) .
*  Découverte d'une discipline olympique en extérieur , avec le matériel pédagogique du PEP 5000.
* Organiser des animations sportives  à destination des jeunes habitants du QVP des Sorbiers, n'ayant pas la possibilité de partir en vacances.</t>
  </si>
  <si>
    <t>1. Stage du 8 au 12/04/2024
Approfondissement technique et perfectionnement, a destination des 5-10 ans,
Nous attendons un effectif d'environ 10 joueurs licenciés du club et majoritairement issus de la zone QVP Sorbiers.
Le stage se déroule sur 5 jours, de 8h30 à 17h00 avec une pause méridienne de 90 minutes ( repas sur site).
1. Stage du 15 au 19/04/2024
Découverte d'une discipline olympique en extérieur , avec le matériel pédagogique du PEP 5000.
Nous attendons un effectif d'environ 24 joueurs issus de la zone QVP Sorbiers.
Le stage se déroule sur 5 jours, par sessions de demi-journées ( matin et après midi)  .
Sur chaque demi-journée, il est prévu une rotation  et un renouvellement des joueurs, en fonction des classes d'âge:
il est prévu de recevoir les 9-11 ans le matin, puis les 6-8 ans sur la session de l'après-midi.
Pour ce stage en extérieur, un investissement en matériel pédagogique est prévu: raquettes spécial extérieur, balles, ect.</t>
  </si>
  <si>
    <t>Zone QVP SORBIERS , principalement</t>
  </si>
  <si>
    <t>Nombre d'inscrits
implication
féminisation</t>
  </si>
  <si>
    <t>FFTT-IDF-24-0007-1</t>
  </si>
  <si>
    <t>24-068163</t>
  </si>
  <si>
    <t>W773001151</t>
  </si>
  <si>
    <t>43033661000042</t>
  </si>
  <si>
    <t xml:space="preserve"> 08770489</t>
  </si>
  <si>
    <t>5010086</t>
  </si>
  <si>
    <t>TENNIS DE TABLE NANGIS</t>
  </si>
  <si>
    <t>77520</t>
  </si>
  <si>
    <t>77454</t>
  </si>
  <si>
    <t>Seine-et-Marne</t>
  </si>
  <si>
    <t>Ping éducatif, Recrutement et fidélisation des jeunes</t>
  </si>
  <si>
    <t>Recrutement et fidélisation des jeunes.</t>
  </si>
  <si>
    <t>Action de sensibilisation visant à promouvoir le tennis de table et attirer de nouveaux publics jeunes dans le club.
Entrainement des jeunes par un entraineur diplômé d'état, de 1 à 3 séances par semaine.
Organisation de 4 stages de perfectionnement pendant les vacances scolaires avec l'entraineur diplômé  d'état.
Participation au forum des associations début septembre.
Notre club est partenaire du dispositif pass'port.
Organisation de "compétitions" (jeux pour les plus jeunes) tous les trimestres avec remise de récompenses.
Participation des jeunes aux différentes compétitions FFTT.</t>
  </si>
  <si>
    <t>55% zone rurale, et 45% Nangis</t>
  </si>
  <si>
    <t>1- Fidéliser le nombre d'adhérents tout au long de l'année.
2- Attirer de nouveaux jeunes adhérents (Filles et garçons).</t>
  </si>
  <si>
    <t>Fédération française de Tennis de Table - Île-de-France;Seine-et-Marne;Nangis et autres communes;</t>
  </si>
  <si>
    <t>FFTT-IDF-24-0007-2</t>
  </si>
  <si>
    <t>Ping actif, ping bien être</t>
  </si>
  <si>
    <t>Accueil des loisirs.</t>
  </si>
  <si>
    <t>Encadrement des loisirs par un entraîneur diplômé d'état. Apprentissage des gestes et postures du tennis de table.</t>
  </si>
  <si>
    <t>31% Nangis et 69% zone rurale.</t>
  </si>
  <si>
    <t>Fidélisation du public.</t>
  </si>
  <si>
    <t>Fédération française de Tennis de Table - Île-de-France;Seine-et-Marne;Nangis, autres communes;</t>
  </si>
  <si>
    <t>FFTT-IDF-24-0008-1</t>
  </si>
  <si>
    <t>24-058732</t>
  </si>
  <si>
    <t>W953002639</t>
  </si>
  <si>
    <t>35194540700036</t>
  </si>
  <si>
    <t xml:space="preserve"> 08951092</t>
  </si>
  <si>
    <t>1011647</t>
  </si>
  <si>
    <t>TENNIS DE TABLE JOUY-LE-MOUTIER - VAUREAL</t>
  </si>
  <si>
    <t>95490</t>
  </si>
  <si>
    <t>95637</t>
  </si>
  <si>
    <t>En commençant l'initiation le plus tôt possible nous espérons que les jeunes élèves des écoles primaires de Vauréal et Jouy le Moutier feront le pas vers la licenciation.</t>
  </si>
  <si>
    <t>Nous mettrons en place le planning des classes en relation avec le Conseiller pédagogique EPS IEN HAUTIL et tout les groupes scolaires de Vauréal.
5 cycles de 4 classes sont organisés durant l'année scolaire soit environ 500 élèves.
En collaboration avec la CPC Jouy-Eragny nous allons intégrer 4 classes de l'école des Noyers dans notre projet soit 100 élèves supplémentaire.
Organisation d'un tournoi "Olympe" entre 16 classes durant le mois de Juin remise de médailles à tout les participants ainsi qu'un trophée par classes participantes et la coupe remise en jeu tous les ans.
Afin d'inciter les jeunes à venir tester nous leurs offrons 3 cours d'essai ainsi qu'une raquette d'initiation au enfants ayant l'envie de vouloir s'inscrire. Achat de goodies Tennis de Table pour tout les participants.</t>
  </si>
  <si>
    <t>toutes les quartiers de Vauréal et Jouy le Moutier notamment Quartiers Prioritaires 2024 : Les Toupets - Côte Des Carrières</t>
  </si>
  <si>
    <t>Rang 1 Retour des enseignants  (0 mauvais à 5 très satisfait)
Rang  2 Nouvelles inscriptions</t>
  </si>
  <si>
    <t>Fédération française de Tennis de Table - Île-de-France;Autres établissements publics;</t>
  </si>
  <si>
    <t>FFTT-IDF-24-0008-2</t>
  </si>
  <si>
    <t>Animation Ping en extérieur</t>
  </si>
  <si>
    <t>Donner envie aux enfants d'une école à découvrir la pratique du tennis de table afin qu'ils souhaitent s'inscrire dans un club</t>
  </si>
  <si>
    <t>La directrice du groupe scolaire Les Jouannes à Jouy Le Moutier, nous a contacté car ils ont eu l'honneur d'être sélectionnée dans le dispositif  "une école, une table" mis en place en partenariat avec l'USEP
et la fédération française de tennis de table.
Nous allons effectuer l'inauguration de l'événement courant Avril qui sera suivi de plusieurs demi-journée d'initiations avec 16 classes (380 élèves).
Des médailles seront distribuées à chaque participant.
Des flyers et cartes de visites du club seront mis à dispositions.
Des raquettes seront offertes aux enfants souhaitant faire leurs premiers pas dans notre club.</t>
  </si>
  <si>
    <t>Quartier des Jouanes de Jouy Le Moutier</t>
  </si>
  <si>
    <t>1- Retour des enseignants (0 pas satisfait 5 très satisfait)
2- Nombre d'inscription</t>
  </si>
  <si>
    <t>FFTT-IDF-24-0008-3</t>
  </si>
  <si>
    <t>Développement Durable</t>
  </si>
  <si>
    <t>1 -Donner une seconde vie à notre matériel (tables et séparations) qui sont montées et démontées environ 700 fois par an (Convention Collège, Convention Retraite Sportives, 20 classes des groupes scolaires de la ville de Vauréal venant tous les jeudis et par notre associations).
2- Les groupes scolaires (de Vauréal et de Jouy le Moutier) seront  en mesure de proposer des animations de Tennis de Table pendant le temps périscolaire.
3- Intégrer le groupe scolaire afin de pouvoir donner des cours d'initiation directement dans l'école (plus simple à gérer que dans un gymnase commun à tous).</t>
  </si>
  <si>
    <t>Après réparations et rénovations nos tables ne sont plus aux normes pour organiser les manifestions tels que le criterium fédéral, le championnat des jeunes, les championnats de Paris et du département.
Lors du renouvellement de nos tables et séparations nous les offrons aux groupes scolaires et associations des villes de Vauréal et Jouy Le Moutier.</t>
  </si>
  <si>
    <t>tous les quartiers de Vauréal et Jouy Le Moutier notamment  Les Toupets - Côte Des Carrières</t>
  </si>
  <si>
    <t>- Nombre de tables et séparations données
- Nouveaux adhérents</t>
  </si>
  <si>
    <t>Fédération française de Tennis de Table - Île-de-France;Val-d'Oise;</t>
  </si>
  <si>
    <t>FFTT-IDF-24-0009-1</t>
  </si>
  <si>
    <t>24-069039</t>
  </si>
  <si>
    <t>W781002624</t>
  </si>
  <si>
    <t>44762613600025</t>
  </si>
  <si>
    <t xml:space="preserve"> 08780002</t>
  </si>
  <si>
    <t>1000350</t>
  </si>
  <si>
    <t>ALJ LIMAY TENNIS DE TABLE</t>
  </si>
  <si>
    <t>78520</t>
  </si>
  <si>
    <t>78335</t>
  </si>
  <si>
    <t>Yvelines</t>
  </si>
  <si>
    <t>Développement de la pratique sportive dans les territoires prioritaires notamment pour les féminines</t>
  </si>
  <si>
    <t>Développement du « Tennis de Table » au sein du club par la création d'équipes féminines dans une commune avec des quartiers en zone sensible. Collaboration avec les écoles primaires pour faire découvrir le Tennis de Table à une population plus importante</t>
  </si>
  <si>
    <t>Le club organise chaque saison en fin d'année scolaire (juin) un tournoi de Tennis de Table avec toutes les écoles
primaires de Limay pour les classes de CE2, CM1, CM2. Ce tournoi regroupe environ 200 enfants (garçons et
filles) et permet d'intéresser des jeunes à la pratique du Tennis de Table.
Engagement d'équipes féminines au niveau Départemental. Participation à des stages de perfectionnement
pendant les vacances scolaires organisés par le club et par le Comité Départemental des Yvelines</t>
  </si>
  <si>
    <t>Le quartier centre-sud peut être décomposé en 4 secteurs ayant des caractéristiques et des
problématiques propres : secteur Village, secteur Champart/Wilson, secteur gare, secteur Hautes Meunières/
Basses Meunières/Bas Caillois
- Nombre habitants 3 760
5 groupes scolaires maternelles/élémentaires et 1 lycée. Parmi ces établissements, les 5 groupes scolaires
maternelles/élémentaires sont en Zone d’Education Prioritaire.
o 1 maison de santé (secteur Gare)</t>
  </si>
  <si>
    <t>Nombre de participants et assiduité au cours de l'année dans les différentes catégories.</t>
  </si>
  <si>
    <t>FFTT-IDF-24-0009-2</t>
  </si>
  <si>
    <t>Développement et pratique du tennis de Table pour les seniors</t>
  </si>
  <si>
    <t>Nouvelles pratiques en direction des personnes seniors de plus de 60 ans</t>
  </si>
  <si>
    <t>Développer l'activité sportive régulière et/ou l'expérimentation de nouvelles pratiques en
direction des personnes seniors de plus de 60 ans.
Sensibiliser les personnes avec un handicape (Alzheimer- parkinson- longue maladie..........)</t>
  </si>
  <si>
    <t>Le quartier centre-sud peut être décomposé en 4 secteurs ayant des caractéristiques et des
problématiques propres : secteur Village, secteur Champart/Wilson, secteur gare, secteur Hautes Meunières/
Basses Meunières/Bas Caillois</t>
  </si>
  <si>
    <t>Assiduité des participants au cours de l'année. Retour de la satisfaction des éducateurs.
Bonne relation avec l'équipe dirigeante.
Pour encourager une pratique en compétition, pour les joueurs peu aguerris en FFTT, organisation d'un
championnat départemental au sein de la fédération FSGT de tennis de table auquel le club est affilié.
Proposer des démonstrations de Tennis de Table lors de manifestations organisées par la ville de Limay
( Forum des associations Téléthon portes ouverte,.............)
Utiliser les moyens de communication pour faire connaître la pratique du Tennis de Table aux seniors par le site internet du club, de la ville, le bulletin d'information de la ville, la brochure de début de saison éditée par le Service des Sports. Moyens de communication ( Facebook du club de l'ALJ Limay TT).</t>
  </si>
  <si>
    <t>FFTT-IDF-24-0009-3</t>
  </si>
  <si>
    <t>Découverte du Tennis de Table dans le cadre "Terre de Jeux 2024"</t>
  </si>
  <si>
    <t>Dans le cadre de l'année olympique 2024, faire connaître le Tennis de Table en organisant des manifestations pour tous public</t>
  </si>
  <si>
    <t>La ville de Limay a obtenue le label "Terre de jeux 2024". A ce titre le club de Tennis de Table organise des évènements autour de ce thème. Mise en place d'activité de découverte autour du Tennis de Table.
Organisation de rassemblement avec grand écran pour suivre avec la population les performances des joueurs et joueuses français lors des JO de Paris</t>
  </si>
  <si>
    <t>Nombres de personnes présentes</t>
  </si>
  <si>
    <t>FFTT-IDF-24-0010-1</t>
  </si>
  <si>
    <t>24-070597</t>
  </si>
  <si>
    <t>W922010292</t>
  </si>
  <si>
    <t>41485620300016</t>
  </si>
  <si>
    <t xml:space="preserve"> 08920312</t>
  </si>
  <si>
    <t>1009708</t>
  </si>
  <si>
    <t>ASSOCIATION SAINT-PIERRE DE NEUILLY</t>
  </si>
  <si>
    <t>92200</t>
  </si>
  <si>
    <t>92051</t>
  </si>
  <si>
    <t>Hauts-de-Seine</t>
  </si>
  <si>
    <t>Sport Santé - Développement du dispositif sport santé</t>
  </si>
  <si>
    <t>Dans la continuité de l'action santé initiée en 2022, nous accueillons le public en situation de Parkinson qui se compose désormais de 5 personnes (3 de plus que 2023) durant le créneau Hebdomadaire prévu toute la saison pour eux.
Créneaux encadré, par un entraineur diplômé et formée sport santé
- Nous avons signé un partenariat avec France Parkinson pour un meilleur relais de notre action envers ce public affilié et en pathologie parkinson
- La ville de Neuilly sur seine s'est dotée d'une maison "Sport Santé qui assure le diagnostic, offre un trimestre de suivi sportif à toutes les personnes ayant une palilogie avec des entraineurs diplômés et sur de la remise en forme.
- La ville nous oriente ensuite ceux qui veulent continuer leur cursus de soin à nos côtés au tennis de table
- Nous avons formé en 2023 une second éducateur en sport santé pour étoffer la structure et accueillir plus de personnes dès la rentrée 2024</t>
  </si>
  <si>
    <t>Maintenir un créneau hebdomadaire d'1h30
L'étoffer en volume avec 2 encadrants
Compléter le dispositif avec d'autres pathologie ou juste de la remise en forme à compter de septembre 2024</t>
  </si>
  <si>
    <t>Ville de Neuilly sur seine voire villes avoisinantes dépourvues de structures ou créneaux</t>
  </si>
  <si>
    <t>Nombre de malades accueillis</t>
  </si>
  <si>
    <t>Fédération française de Tennis de Table - Île-de-France;Ville de Neuilly sur seine;Autres établissements publics;</t>
  </si>
  <si>
    <t>FFTT-IDF-24-0010-2</t>
  </si>
  <si>
    <t>Recrutement et Fidélisation des Jeunes en milieu scolaire</t>
  </si>
  <si>
    <t>Développement de la pratique du tennis de table axé dans les écoles publiques de la ville de Neuilly sur seine et dans la continuité de ce projet mis en œuvre en Septembre 2023
Cela touche 17 classes de CM2 soit près de 450 enfants sur l'année
Partenariat Ecole Club Mairie</t>
  </si>
  <si>
    <t>Ils reçoivent 6 séances d'une heure par classe avec nos éducateurs sportifs qui accompagnent techniquement par leur expérience et compétences 
- Le programme de découverte, initiation et bilan se fait progressivement durant le cursus en corrélation avec les instituteurs
- Un bilan est assuré aussi avec la direction des sports et la coordinatrice pédagogique de la Ville qui en rapporte à l'éducation nationale
- Quelques enfants font le pont avec le club pour approfondir leur découverte et pratique et se licencient.</t>
  </si>
  <si>
    <t>Ville de Neuilly sur seine</t>
  </si>
  <si>
    <t>inscriptions au club post initiation découverte</t>
  </si>
  <si>
    <t>Fédération française de Tennis de Table - Île-de-France;Ville de Neuilly sur seine;</t>
  </si>
  <si>
    <t>FFTT-IDF-24-0010-3</t>
  </si>
  <si>
    <t>Maintenir un taux de féminisation à 16% avec des axes spécifiques pour les féminines et un soutien financier à toutes les actions dans lesquelles les licenciées du club seront présentes
Nous souhaitons relancer la partie compétition par équipes des féminines</t>
  </si>
  <si>
    <t>Encadrement spécifique pour les féminines et suivi sur les épreuves compétitives par un encadrant de club 
Prise en charge par le club de tous les frais d'inscription sur toutes les épreuves féminines
Prises en charge des frais sur les épreuves nationales des joueuses qui y évoluent depuis 2023 (déplacement, repas et couchage)
Accentuer la présence du club sur les tournois "féminins" et regroupements 
Formation AR et JA prévue et offertes pour la féminines</t>
  </si>
  <si>
    <t>Ville de Neuilly sur seine et féminines travaillant ou venant sur la ville pour ses structures sportives</t>
  </si>
  <si>
    <t>Croissance des licenciées</t>
  </si>
  <si>
    <t>FFTT-IDF-24-0011-1</t>
  </si>
  <si>
    <t>24-067338</t>
  </si>
  <si>
    <t>W953000190</t>
  </si>
  <si>
    <t>74988212200015</t>
  </si>
  <si>
    <t xml:space="preserve"> 08951449</t>
  </si>
  <si>
    <t>5010091</t>
  </si>
  <si>
    <t>ASSOCIATION SPORTIVE DE TENNIS DE TABLE DE MENUCOURT</t>
  </si>
  <si>
    <t>95180</t>
  </si>
  <si>
    <t>95388</t>
  </si>
  <si>
    <t>ASTT Menucourt 2024</t>
  </si>
  <si>
    <t>Accession territoriale au sport de haut niveau pour deux filles de notre club. 
Développement et accompagnement en compétition du secteur jeunes.</t>
  </si>
  <si>
    <t>Nous avons actuellement dans notre club une benjamine (Eléanore Mavropoulos) et une minime (Nao Cassier) qui ont atteint le niveau nationale en compétition individuelle. 
Nao Cassier va de plus participer au championnat de france dans sa catégorie prochainement. 
Nous aimerions pouvoir offrir à Eléanore et Nao des séances personnalisées avec des relanceurs. 
Mais également aider le club à financer les coachs qui les accompagnent en compétition durant l'intégralité du week end. 
Depuis maintenant 8 ans, nos entraîneurs organisent des journées de découverte du Tennis de Table dans les écoles voisines. 
Ces journées ont permis dans un premier temps d'augmenter le nombre de jeunes pratiquants et pratiquantes. Contribuant à faire de Menucourt l'un des meilleurs clubs formateurs du Val d'Oise (trois fois de suite à la troisième position). 
En plus de ces journées découvertes pour les écoles, nous souhaitons développer plus encore la pratique du mini ping pour les 5-7 ans avec un accompagnement personnalisé et d'avantage de matériels.</t>
  </si>
  <si>
    <t>Nous sommes un club résidant dans la ville de Menucourt à la frontière du vexin dans le département du Val d'Oise. 
Le club fonctionne grâce aux bénévoles, l'adhésion et la subvention communale. 
La vie associative est très présente et très importante dans la ville.</t>
  </si>
  <si>
    <t>Rang 1 : amener deux filles de notre club en championnat de France dans leur catégorie (0 / 10)
Rang 2 : Accompagner treizes jeunes du club en compétition et développer leur niveau sportif (0 / 10)</t>
  </si>
  <si>
    <t>FFTT-IDF-24-0012-1</t>
  </si>
  <si>
    <t>24-066116</t>
  </si>
  <si>
    <t>W771013655</t>
  </si>
  <si>
    <t>43919606400018</t>
  </si>
  <si>
    <t xml:space="preserve"> 08771201</t>
  </si>
  <si>
    <t>5010088</t>
  </si>
  <si>
    <t>CLUB DE TENNIS DE TABLE DE MONTHYON</t>
  </si>
  <si>
    <t>77122</t>
  </si>
  <si>
    <t>77309</t>
  </si>
  <si>
    <t>La mixité : notre priorité</t>
  </si>
  <si>
    <t>La mixité : notre priorité !
En 2024, nous avons planifié notre route autours de plusieurs animations ainsi qu’un accueil et un accompagnement spécifique pour ce public. Forts d’une expérience significative et plutôt réussie, nous inciterons l’accueil des grandes débutantes et la promotion externe et interne du tennis de table féminin.
En interne, nous continuerons à valoriser toutes les femmes actives, tant en bénévoles qu’en joueuses, nous insisterons sur la qualité de réception des nouvelles arrivantes en incluant, c’est important, le public masculin dans cette démarche d’accueil ouverte et bienveillante.
Notre démarche se déroule selon un schéma établi en plusieurs étapes dans lequel nos animations s’inscrivent :
• accueil féminin pour une approche facilitée
• acclimatation dans un univers spécifiquement féminin
• parrainage masculin
• adaptation en pleine mixité</t>
  </si>
  <si>
    <t>Nos actions :
1- Entraînementféminin
Mise en place d’une séance d’entraînement hebdomadaire réservée au public féminin intergénérationnel pour débuter la pratique.
2- EntreCopin’G
Organisation d’un regroupement féminin sous forme d’entraînement de 3h avec des pratiquantes de tous niveaux et de tous départements sans jamais user de comptage ou d’invoquer la compétition. L’objectif est de permettre aux débutantes de rencontrer, partager et échanger avec d’autres pratiquantes déjà plus aguerries.
3- DesCopin’G...etdesmioches
Organisation d’un tournoi amical par équipes. Les équipes sont composées d’une pratiquante féminine et d’un enfant. Les rencontres se déroulent au format Coupe Davis. L’objectif est de valoriser une approche intergénérationnelle et familiale.
4- Le1⁄4d’heureaméricaindesCopin’G
Mise en place d’un tournoi amical de doubles mixtes avec une règle permettant de rassurer le public féminin : chaque femme choisira son partenaire pour une approche de la mixité de manière ludique et maîtrisée.
5- LetournoidesCopin’G
Organisation du tournoi amical du club avec un tableau spécifiquement dédié à toutes les féminines du club et d’ailleurs. L’objectif est de faire cohabiter les pratiques (féminine, masculine, jeune, double ou simple, etc.) dans un contexte ludique et festif.
Après quelques séances et au gré de l’évolution de chacune, nous inciterons toutes les féminines à se diriger vers les premières compétitions de découverte type « Première Balle ». Nous les accompagnerons de même que notre public masculin débutant afin de créer une émulation autour du principe d’un club mixte et familial où chacune et chacun peut trouver sa place.</t>
  </si>
  <si>
    <t>régional</t>
  </si>
  <si>
    <t>rang 1 : nombre de participantes aux différentes actions 40/100
rang 2 : licences découvertes, loisirs ou compétition créées à partir des actions 10/80</t>
  </si>
  <si>
    <t>FFTT-IDF-24-0013-1</t>
  </si>
  <si>
    <t>24-065514</t>
  </si>
  <si>
    <t>W771006575</t>
  </si>
  <si>
    <t>39914024300029</t>
  </si>
  <si>
    <t xml:space="preserve"> AS77-051193</t>
  </si>
  <si>
    <t>1008119</t>
  </si>
  <si>
    <t>ENTENTE PONGISTE DE LOGNES</t>
  </si>
  <si>
    <t>77185</t>
  </si>
  <si>
    <t>77258</t>
  </si>
  <si>
    <t>Favoriser l'inclusion grâce au ping bien être</t>
  </si>
  <si>
    <t>- Former 1 éducateur à l'encadrement du ping bien être Module A (formation ping santé)
- Ouvrir les portes du club aux publics les plus fragiles et plus carencés (en rémission, souffrant de pathologies, isolés, en surpoids etc...)
- Proposer un véritable suivi des pratiquants avec les outils mis à disposition par la formation ping bien être (module A)
-Travailler en étroite collaboration avec les maisons de santé de proximité , France Alzheimer et France Parkinson
- Etre actif sur la labellisation du club à ce type de pratique.</t>
  </si>
  <si>
    <t>1. Axe formation à l'encadrement de ce type de pratique: Suite à un nouvel accord entre la LIGUEIDF TT et le CREPS IDF sur la formation DEJEPS, une nouvelle formation Ping bien être (module A) va être proposée aux stagiaires en formation DEJEPS Tennis de table désirant se spécialiser dans l'encadrement de cette pratique. Notre entraineur en formation sera inscrit pour suivre cette dernière au CREPS de Chatenay Malabry en juin prochain afin detre certifié et de pouvoir proposer un encadrement Ping Bien être la saison prochaine.
 2. Plan de communication et de développement: Le club de Lognes  va mettre en place une véritable campagne de promotion pour le sport santé. Il va par le biais de son agent de développement créer une plaquette explicative du sport santé et des bienfaits que cela peut avoir tant pour le pratiquant que pour le club. Une réunion d'information sera également planifiée pour l'ensemble des élus du club souhaitant participer et  développer ce type de pratique. L'agent de développement fera également référencer l'intervenant certifié"sport bien être" auprès des maisons de la santé de proximité, de la mairie et des diverses associations de la ville liées à la santé. 
3. L'accueil et le suivi des adhérents à ce type de pratique: Chaque adhérent sera suivi par l'encadrant qui fera un point chaque trimestre avec ces derniers. Dès l'inscription, plusieurs fiches de renseignements et d'évaluation seront mises à disposition des nouveaux pratiquants qui permettront de percevoir quelles sont les attentes et pourquoi ces personnes viennent faire du "Ping bien être". Les fiches comportant des renseignements assez personnels, il sera demandé aux nouveaux adhérents de communiquer simplement le résultat obtenu à la fin de chaque questionnaire, ce qui permettra à l'encadrant grâce à une grille de lecture, de comprendre de manière assez précise ce à quoi aspirent les nouveaux adhérents. Il mettra en place un programme adapté d'entrainement à chaque pratiquant et à la fin de chaque trimestre, il demandera à nouveau aux personnes de répondre aux tests et questionnaires donnés en début d'année afin de faire un point avec les pratiquants de l'évolution de leurs attentes par rapport à leurs réponses. Cette manière assez innovatrice d'encadrement permet d'avoir comme sur des compétiteurs des objectifs à atteindre avec ses divers pratiquants qu'ils soient physiques ou psychologiques.</t>
  </si>
  <si>
    <t>Sur la commune de Lognes et ses environs</t>
  </si>
  <si>
    <t>1. 20 personnes minimum
2 75% de renouvellement de licences ping bien être 
3. Labellisation fédérale au bout de deux saisons sur ce type de pratique</t>
  </si>
  <si>
    <t>FFTT-IDF-24-0013-2</t>
  </si>
  <si>
    <t>Developper le Ping 4/7 ans</t>
  </si>
  <si>
    <t>- proposer une pratique sportive dès 4 ans 
- participer au développement cognitif de l'enfant
- développer la coordination de l'enfant
- proposer une pratique du tennis de table ludique sous forme de jeux</t>
  </si>
  <si>
    <t>Depuis le début de cette saison le club de Lognes a ouvert deux créneaux consacrés au public 4/7 ans:
Le mercredi de 15h15 à 16h15
Le vendredi de 17h30  à 18h30.
Notre entraineur salarié accompagné de notre apprenti en formation DEJEPS encadrent une dizaine de jeunes enfants âgés de 4 à 7 ans à s'initier au tennis de table.
Chaque entraînement comporte plusieurs ateliers pour aider l'enfant à acquérir les qualités nécessaires à développer au tennis de table:
1- des ateliers parcours de motricité 
2- des ateliers équilibre 
3 -des ateliers coordinatio7n
4- des ateliers balles raquettes hors table
5 -des ateliers jeux à la table</t>
  </si>
  <si>
    <t>Sur la ville de Lognes et ses alentours</t>
  </si>
  <si>
    <t>Fidelisation de 70 % de licenciés.</t>
  </si>
  <si>
    <t>FFTT-IDF-24-0013-3</t>
  </si>
  <si>
    <t>Semaine Olympique , Choisis ton ping</t>
  </si>
  <si>
    <t>- Faire découvrir le tennis de table au plus grand nombre
- Lutter contre la sédentarité
- Animer une ville d'envergure à une activite sportive durant la periode estivale 
- Faire découvrir de nouvelles pratiques (Ping extérieur, Ping Virtuel)
- Fêter les JO par le biais d'une activité olympique</t>
  </si>
  <si>
    <t>Pendant toute une semaine , le tennis de table sera abordé sous toutes ses formes sur la ville de Lognes
Divers univers seront présentés:
 1. Le ping 4-7 ans: Parcours de motricité avec matériel adapté Jeux ludiques autour du tennis de table Mise à disposition des livrets 4-7 ans aux parents
 2.Le ping extérieur: Pratique du tennis de table en extérieur avec ses règles et matériel spécifiques (balles plus lourdes , tables extérieures, raquettes adaptées) Proposition d'animations spécifiques à ce type de pratique
 3. Le ping VR :Découverte de la pratique sportive du tennis de table à travers l'univers du virtuel Mise à disposition de casques VR, découverte de divers jeu d'animation et matchs connectés entre les divers pratiquants
 4. Le Ping club Animations en intérieur sur les tables du club de l'EP Lognes. Echanges avec joueurs du clubs Robot distributeur de balles 
5. Le ping santé pour nos séniors: Animations autour de la pratique du tennis de table pour nos séniors. Exercices spécifiques démontrant le bienfait du tennis de table d'un point de vu cardio vasculaire. Exercices spécifiques démontrant les bienfaits sur la mémoire et l'attention .Exercices spécifiques démontrant les bienfaits sur l'équilibre Tous ces univers seront encadrés par des entraîneurs diplômés et certifiés dans chaque type de pratique .
Des goodies seront remis aux participants Le samedi un tournoi spécifique parents/enfants/petits enfants sera proposé pour clôturer en beauté cette semaine, une raquette serra offerte à chaque participant (partenariat avec la FFTT sur le dispositif été Ping )</t>
  </si>
  <si>
    <t>Sur la ville de Lognes</t>
  </si>
  <si>
    <t>Participation massive toute au long de la semaine</t>
  </si>
  <si>
    <t>FFTT-IDF-24-0014-1</t>
  </si>
  <si>
    <t>24-074258</t>
  </si>
  <si>
    <t>W921000359</t>
  </si>
  <si>
    <t>30306988400037</t>
  </si>
  <si>
    <t>5004401</t>
  </si>
  <si>
    <t>UNION SPORTIVE MUNICIPALE DE MALAKOFF</t>
  </si>
  <si>
    <t>92240</t>
  </si>
  <si>
    <t>92046</t>
  </si>
  <si>
    <t>un sport olympique et paralympique pour tous avec un développement des actions relatives au para sport</t>
  </si>
  <si>
    <t>Favoriser la pratique du tennis-de-table pour les personnes en situation de handicap physique ou mentale</t>
  </si>
  <si>
    <t>L’USMM est un acteur essentiel de la santé par le sport sur Malakoff. Une section sport adapté a été créé en 2020 afin de développer la pratique multisports des personnes en situation de handicap.
La fédération française de tennis de table veut promouvoir le sport dans le milieu du handicap. Cela permet d’améliorer la concentration et de trouver de la motivation dans la pratique d’un sport.
La section tennis-de-table de l’USMM souhaite participer à cette démarche qui doit permettre de proposer un tennis-de-table accessible à tous, donnant du plaisir et profitable à tous.
C’est pourquoi l’USMM s’inscrit dans ce projet, notamment en partenariat avec la Fondation Darty, foyer d’hébergement de personnes en situation de handicap, sur la Commune de Malakoff. Le CCAS de la ville de Malakoff envoie également des personnes en situation de handicap participer au dispositif.
Pour encadrer une séance, il est nécessaire d’avoir un encadrement renforcé en nombre pour constituer de petits groupes selon les handicaps.
La section utilise l’ensemble du gymnase Duclos qui a toutes les infrastructures adéquates pour accueillir ce public et permettre la mise en place d'ateliers spécifiques à ce public.
L’idée est également de contacter les membres de l’équipe de France handisport afin qu’ils fassent une démonstration contre des joueurs du club. Et L'intervention de notre adhérent, Francis Chukwuemeka, para athlètes nigérian, qui est en qualification pour Paris 2024 est un vrai plus pour le dispositif.
Il s’agit d’organiser des ateliers de tennis de table ludiques afin de montrer que tout le monde peut pratiquer ce sport quel que soit le handicap.
L’idée est également de faire interagir les personnes handicapées avec des personnes valides du club.
Suite à une communication spécifique lors du forum des associations, l’objectif est de faire adhérer ces personnes afin de leur proposer un entrainement de deux heures hebdomadaires encadré par les entraîneurs présents. Nous faisons également le choix d’ouvrir aussi le créneau aux autres joueurs du club pour créer une mixité.
L’objectif est ainsi de favoriser l’intégration de ces personnes.</t>
  </si>
  <si>
    <t>Malakoff et villes alentours (issy, boulogne, ...)</t>
  </si>
  <si>
    <t>Les indicateurs sont les suivant :
- Mobilisation des personnes en situation de handicap autour du projet
- Assiduité aux entrainements, croissance de l'effectif 
- Enthousiasme et motivation
- Qualité des échanges entre chaque participants
L'évaluation du projet s'effectuera à différents moments en cours de projet, par des entretiens entre les différents acteurs.</t>
  </si>
  <si>
    <t>Fédération française de Tennis de Table - Île-de-France;Malakoff;</t>
  </si>
  <si>
    <t>FFTT-IDF-24-0014-2</t>
  </si>
  <si>
    <t>Le Ping, c'est aussi féminin</t>
  </si>
  <si>
    <t>Toucher un public féminin, en recherche de pratique libre et/ou compétitive
Faire jouer les pratiquantes occasionnels et les faire rejoindre la communauté fédérale puis le club.
Animer les équipements publics</t>
  </si>
  <si>
    <t>L'USMM est toujours en recherche de nouvelles pratiques pour toucher un nouveau public et se développer. les féminines sont en recherche de nouvelles pratiques.
La pratique libre se développant sur de nombreux sports, la section TT a souhaité proposer des actions de ping différentes, en cherchant à toucher ce public féminin. C’est une pratique accessible qui peut permettre au plus grand nombre d'exercer une activité physique conviviale.
Ainsi plusieurs fois dans l'année, les éducateurs et bénévoles de l'USMM vont à la rencontre du public dans les parcs où se situe des tables ouvertes à tous mais également lors d'initiation vers les entreprises (Humanis, Safran, ...).
Pendant le programme "Prenez l'été" et lors de la "Fete de la Ville", en partenariat avec La municipalité de Malakoff, plusieurs temps de ping en extérieur sont organisés dans les parcs de la ville</t>
  </si>
  <si>
    <t>Malakoff</t>
  </si>
  <si>
    <t>Nombre d'évènements organisés ; nombre de participants ; nombre de nouveaux adhérents à n+1 ; nombre d'entreprises participantes</t>
  </si>
  <si>
    <t>FFTT-IDF-24-0014-3</t>
  </si>
  <si>
    <t>Développement des passerelles entre la pratique du tennis de table scolaire et celle en club en s'appuyant sur les JOP</t>
  </si>
  <si>
    <t>faire adhérer le milieu scolaire à cette pratique et développer les retours vers notre section et ses adhérents grâce à la médiatisation estivale (JOP et frères Lebrun)</t>
  </si>
  <si>
    <t>L’USMM est un acteur majeur de la vie sociale des plus jeunes à Malakoff. Plusieurs actions sont donc mises en place au sein de la section tennis de table de l’USMM pour permettre un lien fort entre les écoles et les collèges de Malakoff : 
• Journée découverte de tennis de table en fin d'année scolaire et en septembre pour les enfants de 6 à 11 ans ;
• Participation à la Semaine Olympique et Paralympique et TOP92,  avec en plus la découverte du Para-tennis de table, grâce à notre adhèrent et athlète Francis Chukwuemeka, en qualification pour participer au JOP 2024
• Participation au projet USMM « Statut du jeunes collégiens sportifs » permettant un lien fort avec les collèges de la ville, notamment Paul Bert ;
• Participation au dispositif de carte passerelle entre l’école et le club lancée par le CNOSF.
Ces différents évènements tout au long de l’année permettent de toucher un public absent du club en début de saison.</t>
  </si>
  <si>
    <t>Augmentation du nombre d’adhérents, nombre d’écoles et de collèges touchés par le dispositif, nombre d’enfants touchés par le dispositif, satisfaction exprimée des enfants, des parents et des établissements scolaires.</t>
  </si>
  <si>
    <t>FFTT-IDF-24-0015-1</t>
  </si>
  <si>
    <t>24-070281</t>
  </si>
  <si>
    <t>W943000770</t>
  </si>
  <si>
    <t>31962520800032</t>
  </si>
  <si>
    <t>1002066</t>
  </si>
  <si>
    <t>UNION SPORTIVE DU KREMLIN-BICETRE</t>
  </si>
  <si>
    <t>94270</t>
  </si>
  <si>
    <t>94043</t>
  </si>
  <si>
    <t>ANIMATIONS VACANCES OLYMPIQUES ET PARALYMPIQUES</t>
  </si>
  <si>
    <t>Que les JOP soient une fête pour tout le monde, que chaque citoyen se sente impliqué et participant des JO.
Faire découvrir le tennis de table à des personnes éloignées de la pratique pour leur donner envie de suivre les JO et de s'inscrire dans un club.</t>
  </si>
  <si>
    <t>Animations organisées auprès des publics non licenciés :
- explication des règles du tennis de table dans les classes de CM1 de la ville avec présentation des champions français (notamment les frères Lebrun) et questions ludiques sur la vitesse de la balle, la hauteur du filet etc...
- organisation de mini-olympiades sur les dates J-30, J-50 etc... avec les scolaires accueillis en journées, avec des jeunes qui viennent dans le cadre périscolaire, avec les adhérents du club
- action le 21 juillet sur le passage de la flamme olympique (qui passe à proximité)
- mise à disposition d'un bénévole pour la fanzone de Créteil sur le stand CD94FFTT sur une journée
- accueil pendant 3 jours en juillet sur les 2 tables extérieures du Parc Pinel du Kremlin-Bicêtre : initiations, démonstrations, défis et jeux pour centres aérés et familles
- tables installées lors du forum des associations de la ville en septembre, avec sensibilisation au handicap dans le tennis de table</t>
  </si>
  <si>
    <t>Kremlin-Bicêtre</t>
  </si>
  <si>
    <t>nombre de personnes bénéficiaires</t>
  </si>
  <si>
    <t>FFTT-IDF-24-0015-2</t>
  </si>
  <si>
    <t>Ping éducatif : Accueil gratuit des scolaires au 3ème trimestre</t>
  </si>
  <si>
    <t>Faire découvrir le tennis de table à des jeunes non adhérents, dans le cadre scolaire, de façon ludique afin de les inciter à s'inscrire au club
Permettre de pratiquer le tennis de table à des jeunes non adhérents et plus globalement de pratiquer une activité sportive gratuitement
Donner le goût de la compétition</t>
  </si>
  <si>
    <t>Ouverture de créneaux d'entrainement spécifiques le vendredi soir aux jeunes des écoles au dernier trimestre
Organisation d'une semaine de découverte du babyping à toutes les classes de moyenne et grande section dans le cadre scolaire, en juin
Organisation d'un tournoi des CM1 avec tableau filles et tableau garçons un samedi de mai
Accueil pendant 10 jours (en fin de journée) des écoliers et collégiens participant à l'action 10 jours sans écran
Pour les actions 2 et 3 : organisation d'une démonstration de tennis de table par 2 à 4 jeunes du club
Remise de goodies et t-shirts.
Gouter de fin d'animation
Gratuité pour tous les participants</t>
  </si>
  <si>
    <t>jeunes scolarisés sur le Kremlin-Bicêtre</t>
  </si>
  <si>
    <t>nombre de bénéficiaires</t>
  </si>
  <si>
    <t>FFTT-IDF-24-0015-3</t>
  </si>
  <si>
    <t>Ping actif : proposer une offre aux ainés</t>
  </si>
  <si>
    <t>Faire pratiquer le tennis de table à des retraités
Reprise d'une activité physique pour certains via le tennis de table à des fins de prévention, de rééducation, de réadaptation, de réhabilitation, et de participation sociale
Sensibiliser à la pratique d'activité physique, même si c'est une activité adaptée à sa capacité physique</t>
  </si>
  <si>
    <t>Proposer 2 créneaux de jeu libre en après-midi pour les retraités
et 2 créneaux dirigés en soirée pour se mélanger avec des plus jeunes
Démonstration à l'espace Lacroix (foyer des anciens) du Kremlin-Bicêtre
Intervention dans les EhPAD du Kremlin-Bicêtre, de Vitry, de Villejuif et de Cachan une fois par semaine pendant une heure dans le cadre d’un programme thérapeutique adapté (intervention gratuite pour montrer notre savoir faire avant de signer un contrat avec l'ehpad)</t>
  </si>
  <si>
    <t>Principalement sur le Kremlin-Bicêtre et communes limitrophes</t>
  </si>
  <si>
    <t>FFTT-IDF-24-0016-1</t>
  </si>
  <si>
    <t>24-067792</t>
  </si>
  <si>
    <t>W782003350</t>
  </si>
  <si>
    <t>34168016300035</t>
  </si>
  <si>
    <t>5016449</t>
  </si>
  <si>
    <t>COMITE DEPARTEMENTAL DES YVELINES DE TENNIS DE TABLE</t>
  </si>
  <si>
    <t>78180</t>
  </si>
  <si>
    <t>78423</t>
  </si>
  <si>
    <t>Nouvelles pratiques : PING VR</t>
  </si>
  <si>
    <t>Développement du Ping VR par la recherche de nouveaux publics
1) Participation au JOP TOUR 78 dans une vingtaine de communes du département . Participation à la semaine olympique à la demande du club de Montigny le Bretonneux.
2) Création de 2 créneaux PING VR le midi pour les entreprises et étudiants
3) Formation d'animateurs PING VR
4) Prêt de casques aux clubs</t>
  </si>
  <si>
    <t>1) JOP TOUR : 
tous les mercredis après-midi jusqu'au 27 juillet
1 Stand VR avec un animateur formé et dédié + 1 stand animation encadré par un deuxième animateur avec mini-tables ou tables.
2) Créneau PING VR :
tous les mardis de 12h30-13h15 et 13h15-14h
janv-fev : création d'un flyer à destination des entreprises locales pour leur permettre de venir découvrir cette activité dans les locaux du comité avec un entraîneur dédié.
mars-avril : distribution / diffusion par mail
fin avril : début de l'activité
3) Mise en place d'une formation au comité pour permettre l'accès à nos casques et matériel par les clubs désirant emprunter notre matériel pour des animations - 1 en début d'année - à renouveler en fonction de la demande
4) Prêt de casques avec caution - sous condition d'avoir suivi une formation Ping Vr</t>
  </si>
  <si>
    <t>1) Communes des Yvelines de territoires divers  
24/01 → Moisson
31/01 → Bréval
07/02 → Septeuil
14/02 → Houdan
21/02 → Rambouillet
28/02 → Clairefontaine
06/03 → St-Rémy-lès-Chevreuse  
13/03 → Trappes
20/03 → Élancourt
27/03 → La Verrière
03/04 → Maurepas
10/04 → Plaisir
17/04 → Feucherolles
24/04 → Mantes-la-Ville
15/05 → Mantes-la-Jolie
22/05 → Limay
29/05 → Les Mureaux
12/06 → Vernouillet
19/06 → Chanteloup-les-Vignes
26/06 → Carrières-sous-Poissy
03/07 → Poissy
10/07 → Sartrouville
17/07 → Carrières-sur-Seine
24/07 → Guyancourt
2) Zone d'activités tertiaires et campus universitaire
3) Formation au siège du comité
4) Animations sur demande (déjà faites ou prévues à Jouy en Josas, Elancourt, Montigny le Bretonneux, Saint-Cyr, Sartrouville)</t>
  </si>
  <si>
    <t>Fédération française de Tennis de Table - Île-de-France;Yvelines;</t>
  </si>
  <si>
    <t>FFTT-IDF-24-0016-2</t>
  </si>
  <si>
    <t>Structuration de demain - Formations</t>
  </si>
  <si>
    <t>Permettre aux bénévoles de s'impliquer davantage dans la vie du tennis de table en leur assurant des formations</t>
  </si>
  <si>
    <t>Aide au développement et à la structuration par :
- des formations techniques "Initiateur de club", " Jeune Initiateur de club"  (nov 2024) et "Animateur fédéral" (du 19 au 23/02/24) qui vont donner aux jeunes le goût de s'impliquer dans l'encadrement,
- des formations d'arbitrage AR et JA1 (21/01/24, oct-nov 2024) et une formation continue des plus anciens juge-arbitres (20/01/24) avec l'objectif que chaque club ait au-moins une personne diplômée comme référent,
- des formations Ping VR pour développer cette nouvelle pratique auprès d'un nouveau public (janv 2024 puis à la demande)</t>
  </si>
  <si>
    <t>Les formations s'adressent aux licenciés de tout le département.
Formations d'arbitrage au comité
Formation Initiateur de club et Jeune Initiateur de club : théorie au comité, pratique dans un club
Formation Animateur fédéral : en parralèle d'un stage Jeunes à La Flèche</t>
  </si>
  <si>
    <t>FFTT-IDF-24-0016-3</t>
  </si>
  <si>
    <t>Renouvellement d'actions et mise en place de nouvelles actions pour promouvoir le tennis de table auprès des jeunes et les fidéliser.
Participation à de nombreuses journées dans différentes communes du département pour promouvoir le tennis de table.</t>
  </si>
  <si>
    <t>Actions de promotion
   Création d'un carnet de séances à destination des écoles.
   Journées des Jeunes Pousses (2 dates)
   Tournoi Poussins-Benjamins
   Participation à l'action 2heures de sport en plus en collège vers les classes ULIS.
Fidélisation
   CPS Détection réservés aux moins de 11ans   
   Création d'une division poussines dans certaines de nos compétitions
   Championnat individuel jeunes avec des divisions spécifiques féminines (6 dates dans une saison)</t>
  </si>
  <si>
    <t>Tous les clubs du département volontaires</t>
  </si>
  <si>
    <t>FFTT-IDF-24-0016-4</t>
  </si>
  <si>
    <t>Continuité des actions Ping Bien-être
Développement des actions en direction des vétérans
Promotion des actions Ping Santé</t>
  </si>
  <si>
    <t>- Nombreuses aides administratives pour les clubs ouvrant des sections HandiSport, Sport adapté, Parkinson, Alzheimer
- Ouverture de créneaux spécifiques et adaptés dans les compétitions départementales
- Création d'une compétition spécifique par équipes pour les vétérans leur laissant une liberté de dates et d'horaires
- Promotion des inscriptions d'éducateurs aux différentes formations.
- Développement de la promotion du Ping VR auprès des entreprises et des publics éloignés du TT par la participation aux manifestations JOP du département.</t>
  </si>
  <si>
    <t>Tous les clubs du département</t>
  </si>
  <si>
    <t>FFTT-IDF-24-0017-1</t>
  </si>
  <si>
    <t>24-075896</t>
  </si>
  <si>
    <t>W751004664</t>
  </si>
  <si>
    <t>42948046000014</t>
  </si>
  <si>
    <t xml:space="preserve"> 08750074</t>
  </si>
  <si>
    <t>1002106</t>
  </si>
  <si>
    <t>ESPERANCE DE REUILLY ER</t>
  </si>
  <si>
    <t>75012</t>
  </si>
  <si>
    <t>75112</t>
  </si>
  <si>
    <t>Paris</t>
  </si>
  <si>
    <t>ACTION N° 1 DEVELOPPEMENT DU TENNIS DE TABLE POUR LES JEUNES</t>
  </si>
  <si>
    <t>Recruter des jeunes, les former et les orienter vers le haut niveau du tennis de table.</t>
  </si>
  <si>
    <t>1- Le Recrutement et la Détection
Nous réalisons le recrutement et la détection des jeunes comme suit :
- Dans le milieu scolaire, en participant avec nos entraîneurs aux Ateliers Bleus Sportifs (ABS) et au Temps
d’Activités Périscolaires (TAP) organisés par la Mairie de PARIS.
- Dans les lieux publics, en participant à la Fête du Sport en juin et au Forum des Associations en septembre,
organisés par la Mairie du 12ème Arrondissement et l’OMS 12. Notre participation consiste à installer des
tables de Tennis de Table, un robot lance balles et à accueillir avec nos cadres techniques, tous les jeunes qui
veulent « taper » la balle.
- En organisant des stages Paris Sport Vacances de 5 jours, pendant les trois petites vacances scolaires, en
partenariat avec la Mairie de Paris. Les stages se déroulent dans notre salle (gymnase CARNOT), le club fourni
l’encadrement technique et la Mairie recrute les jeunes.
- En organisant l’atelier Tennis de Table (10 tables) des JO du 12ème, pendant les petites vacances de
Printemps, en partenariat avec la Mairie de Paris et l’OMS 12.
2- La Formation
La formation des jeunes est assurée au sein de notre Ecole de Tennis de Table, qui fonctionne sur 14 tables
comme suit :
- 6 séances « Initiation » de 1h30 du lundi au samedi.
- 3 séances « Espoir » de perfectionnement de 1h30 les lundi, mercredi et jeudi.
Chaque séance réunit entre 25 et 30 jeunes, elle est encadrée par deux entraîneurs diplômés et un ou deux relanceurs bénévoles.
Nous faisons un effort particulier pour les petites filles, en créant des groupes spéciaux et en proposant pour
les moins de 11 ans un tarif, très attractif, de 50€ pour la saison.
En fonction de leur progression et de leur sérieux, nous proposons aux jeunes, plusieurs séances
d’entrainement par semaine.
Les meilleurs jeunes entre ensuite dans le groupe « Elite » du club, participent au Pôle Départemental</t>
  </si>
  <si>
    <t>tous les jeunes du 12ème arrondissement , des arrondissements et communes limitrophes</t>
  </si>
  <si>
    <t>1  Progression des effectifs filles et garçons
2  Amélioration du niveau technique en tennis de table
3  Satisfaction des jeunes participants et des parents</t>
  </si>
  <si>
    <t>FFTT-IDF-24-0017-2</t>
  </si>
  <si>
    <t>PING ACTIF – PING BIEN ETRE POUR LES SENIORS</t>
  </si>
  <si>
    <t>L'objectif est de permettre à des seniors femmes et hommes dans un souci de bien être de s’initier et de pratiquer le tennis de table en loisirs</t>
  </si>
  <si>
    <t>L’action est organisée sur 4 séances de 1,5 heure les lundis, mardis, mercredis et samedis par semaine.
Ces séances concernent essentiellement des seniors de 30 à 80 ans qui souhaitent entretenir une bonne forme physique et psychologique en pratiquant régulièrement un sport, de manière douce, en l’occurrence le tennis de table.
Les séances sont encadrées par des entraineurs diplômés soucieux du bien-être des participants.
Les personnes peuvent également venir au club en jeu libre les samedis après-midi et les dimanches matin.
Ils sont également invités aux fêtes conviviales  organisées par le club deux fois par an.</t>
  </si>
  <si>
    <t>Habitants du 12 ème arrondissement et des arrondissements et communes limitrophes</t>
  </si>
  <si>
    <t>Amélioration de la forme physique et psychologique
satisfaction des participants
Amélioration de la mobilité</t>
  </si>
  <si>
    <t>FFTT-IDF-24-0017-3</t>
  </si>
  <si>
    <t>ANIMATION JOP 2024</t>
  </si>
  <si>
    <t>L'objectif est d’animer et d’initier à la pratique du tennis de table, jeunes et adultes, garçons et filles pendant une durée de cinq jours sur 6 tables au gymnase de REUILLY situé sur le site Allée VIVALDI du 12 ème arrondissement de PARIS
Sensibilisation des personnes à un sport olympique, le tennis de table</t>
  </si>
  <si>
    <t>Le projet comprend les trois actions suivantes en fonction des désidératas des participants :
Action 1  Initier à la pratique du tennis de table les personnes qui le souhaitent
(Enseignement du coup droit et du revers en attaque et en défense, ainsi que du service)
Action 2  Faire jouer au tennis de table en toute liberté les personnes qui le souhaitent
(Organisation de petits tournois conviviaux avec remise de récompenses)
Action 3  Faire jouer contre un robot les personnes qui le souhaitent
(Activité très prisés des participants à chaque manifestation sportive)</t>
  </si>
  <si>
    <t>le 12ème arrondissement et les arrondissements et communes limitrophes</t>
  </si>
  <si>
    <t>Sensibilisation à la pratique du tennis de table
Satisfaction des participants
Effectifs de recrutement pour les clubs de tennis de table</t>
  </si>
  <si>
    <t>FFTT-IDF-24-0018-1</t>
  </si>
  <si>
    <t>24-076801</t>
  </si>
  <si>
    <t>W922002600</t>
  </si>
  <si>
    <t>31899137900013</t>
  </si>
  <si>
    <t>1000252</t>
  </si>
  <si>
    <t>ENTENTE SPORTIVE DE NANTERRE</t>
  </si>
  <si>
    <t>92000</t>
  </si>
  <si>
    <t>92050</t>
  </si>
  <si>
    <t>DEVELOPPEMENT DU DISPOSITIF SPORT SANTE</t>
  </si>
  <si>
    <t>Mettre en œuvre des actions proposant des dispositifs « Ping Santé Bien Etre » pour un public loisirs.</t>
  </si>
  <si>
    <t>Grande Cause Nationale en 2024, la promotion de l’activité physique et sportive est une de nos priorités en tant qu’acteur du sport.
Situé dans un quartier référencé « PQV », la section permet d’offrir à la population locale un créneau spécifique dédié au sport santé avec un éducateur sportif diplômé d’Etat et certifié « Ping Santé Module A ».
Tout au long de l’année, les occasions de bouger seront nombreuses.
Des évènements seront proposés pour tous les âges avec des actions ciblant spécifiquement les publics les plus éloignés des activités physiques et sportives à savoir les femmes, les seniors, les étudiants, les personnes en situation de handicap.
Des actions de promotion seront faites auprès des associations de femmes comme la Maison des Femmes de Nanterre, association œuvrant pour le bien être des femmes en difficulté.
Une campagne d’information auprès du public de proximité et des autres quartiers de la ville sera mise en œuvre par les bénévoles de la section notamment en contactant les associations de retraités.
Un rapprochement avec l’université de Nanterre sera initié afin d’amener les étudiants à pratiquer une activité sportive.
Du matériel adapté sera mis à disposition afin d’allier notre activité sportive, le Tennis de Table, à la santé et au bien-être des participants et des participantes.
De plus, 2 autres créneaux sont dédiés aux entreprises. Créés lors du temps méridien, ils permettent de couper la journée de travail et de faire une activité sportive au moins une fois par semaine sans avoir à chercher un créneau dans leur temps libre.
La diminution du stress au travail est un des bénéfices que peut alors apporter cette séance de sport en plus de son bienfait sur l’organisme.
Des évènements ponctuels seront organisés en cours d’année afin de toucher un public non adhérent/licencié.</t>
  </si>
  <si>
    <t>QPV et tous autres quartiers de la Ville</t>
  </si>
  <si>
    <t>Notre club, ES Nanterre, étant labellisé « Ping Santé Bien Etre », notre présidente de section et l’équipe dirigeante s’efforceront de maintenir et améliorer les dispositifs mis en place pour cette action.</t>
  </si>
  <si>
    <t>Fédération française de Tennis de Table - Île-de-France;Mairie de Nanterre;</t>
  </si>
  <si>
    <t>FFTT-IDF-24-0018-2</t>
  </si>
  <si>
    <t>DEVELOPPEMENT DES NOUVELLES PRATIQUES</t>
  </si>
  <si>
    <t>Création et développement de la pratique de Ping VR</t>
  </si>
  <si>
    <t>A l’heure où le e sport est en plein essor, la section tennis de table souhaite se développer dans une nouvelle activité : le Ping VR.
Cela permettra de toucher un nouveau public.
Il sera possible de faire connaitre, de promouvoir et de jouer au Tennis de Table dans d’autres environnements que celui de la salle de pratique (en extérieur par exemple) en s’affranchissant des contraintes logistiques liées au matériel comme le déplacement des tables.
Ce ne seront plus les gens qui viendront au tennis de table mais le tennis de table qui viendra à eux.
Après une phase de tests et d’évaluation en interne en fin de saison 2023/2024, une promotion de cette nouvelle activité sera faite lors du Forum des Sports 
Du matériel spécifique (Casques de réalité virtuelle, logiciel de jeu ou encore adaptateur) sera acheté.
Pour cela, un espace dédié sera proposé aux adhérents.
Des bénévoles et/ou notre éducateur seront envoyés en formation afin d’initier les adhérents ou les non adhérents lors d’ateliers « découverte » et lors d’animations comme des journées « portes ouvertes ».
Nous veillerons alors au fait que, par cette nouvelle pratique, des non-adhérents au club deviennent des adhérents et donc des licenciés</t>
  </si>
  <si>
    <t>QPV et tous autres quartiers de la commune</t>
  </si>
  <si>
    <t>Nombre de participants
Nombre de licenciés ou participants aux actions
Nombre d’actions de promotion</t>
  </si>
  <si>
    <t>FFTT-IDF-24-0018-3</t>
  </si>
  <si>
    <t>Mettre en œuvre des actions visant à promouvoir le tennis de table et attirer de nouveaux publics jeunes de 4 à 11 ans dans le club sous une forme opérationnelle.
Mettre en œuvre des actions visant à fidéliser les licenciés jeunes.</t>
  </si>
  <si>
    <t>Située dans un quartier QPV, une des préoccupations de notre section est le recrutement et la fidélisation des jeunes.
2024 sera une année où nous continuerons de porter attention aux plus petits et plus précisément aux enfants de 4 à 11 ans.
Pour cela, nous agirons non seulement auprès du public déjà adhérent/licencié au club mais également aux non-adhérents.
Des animations seront organisées telles que des journées « portes ouvertes » dédiées (4-7 ans, scolaires, jeunes)
Le club investira également dans du matériel pédagogique adapté afin de mieux mettre en place des séances dédiées à ces très jeunes publics.
Une attention particulière sera portée aux jeunes féminines pour qui cette activité sportive n’est pas forcément à laquelle on pense dans un premier temps.
Fidéliser les jeunes licenciés, c’est assurer des créneaux quotidiens pour chacun et chacune mais aussi proposer des stages au jeune public loisir pendant les vacances scolaires : tous ne partent pas forcément en vacances et leur proposer une activité ne peut leur être que bénéfique.
Des formations tant techniques que dans l’arbitrage seront proposées aux jeunes, filles et garçons, afin de les aider dans leur démarche d’engagement citoyen. Participer à la vie de l’association est aussi l’occasion pour ces jeunes d’être actif au sein d’une structure, ici sportive, de s’investir et de contribuer à des actions qui permettent le bien vivre ensemble.
Dans le cadre scolaire et périscolaire, nous mettrons à disposition notre éducateur sportif qui, à l’aide de ses compétences techniques et organisationnelles, proposera des séances adaptées auprès des écoles demandeuses.
Pendant le temps scolaire, l’entraineur du club interviendra auprès de 4 classes du 3e cycle (CM1/CM2) sur une dizaine de séances d’initiation au tennis de table sur deux périodes à l’issue desquelles une finalité sera organisée. Cette mise à disposition se fera non seulement dans la salle de pratique du club mais aussi au sein des écoles disposant suffisamment de tables.
Afin d’assurer une passerelle entre l’école et le club, des invitations à assister aux séances d’entrainement seront offertes gratuitement auprès des élèves.
En ce qui concerne le périscolaire, l’entraineur prendra en charge les élèves souhaitant pratiquer le tennis de table durant toute la période scolaire.
Cette action se déroulera dans le quartier du Parc à Nanterre, quartier classé en QPV.
Que ce soit dans le temps scolaire ou périscolaire, le club mettra à disposition son matériel lorsque l’intervention se fera à la salle de pratique.
Des journées type « Premier Pas Pongiste » seront mises en place. 
Des actions sous formes de « portes ouvertes » seront organisées et dédiées au public émanant des écoles. A chacune de ces actions, des lots seront offerts aux participants.
L’obtention du label fédéral « Educ Ping » en 2023, signe de qualité et d’engagement, nous incite à renforcer notre politique auprès des jeunes.</t>
  </si>
  <si>
    <t>QPV et tous autres quartiers de la Ville de Nanterre</t>
  </si>
  <si>
    <t>Evolution du nombre de licenciés jeunes de 4 à 11 ans (poussins/benjamins)
Nombre d'actions réalisées
Nombre d'enfants inscrits entre 4 et 7 ans
Evolution du taux de renouvellement des jeunes
Nombre de nouveaux adhérent(e)s/licencié(e)s jeunes</t>
  </si>
  <si>
    <t>Fédération française de Tennis de Table - Île-de-France;Ville de Nanterre;</t>
  </si>
  <si>
    <t>FFTT-MAYO-24-0001-1</t>
  </si>
  <si>
    <t>FFTT-MAYO</t>
  </si>
  <si>
    <t>24-058887</t>
  </si>
  <si>
    <t>W9T1007175</t>
  </si>
  <si>
    <t>88814149600016</t>
  </si>
  <si>
    <t xml:space="preserve"> W9T1007175</t>
  </si>
  <si>
    <t>5012743</t>
  </si>
  <si>
    <t>TENNIS DE TABLE OUANGANI</t>
  </si>
  <si>
    <t>97670</t>
  </si>
  <si>
    <t>97614</t>
  </si>
  <si>
    <t>Mayotte</t>
  </si>
  <si>
    <t>Budget de fonctionnement et organisation de tournoi</t>
  </si>
  <si>
    <t>Obtenir le financement nécessaire qui va nous permettre de mettre en place des projets ambitieux qui pourront réunir plusieurs jeunes autour de ce sport.
Le but première de la demande de subvention est de pouvoir acheter du matériels, notamment des tables de tennis de table, en effet, nous constatons que les jeunes sont très intéressé par ce sport, mais malheureusement, nous n'avons pas beaucoup de tables et des raquettes pour tous les accueillir.</t>
  </si>
  <si>
    <t>Comme toute association, nous avons besoin d'une subvention afin de pouvoir faire fonctionner notre association. cela nous servira bien évidemment pour l'achat de matériels, mais aussi pour le financement de nos nombreux déplacements durant l'année..
Notre club organise également plusieurs fois des stages réunissant plusieurs jeunes et adultes de nombreux équipes de tennis de table de l'île. la subvention nous permettra d'organiser aux mieux ces évènements important.</t>
  </si>
  <si>
    <t>MAYOTTE</t>
  </si>
  <si>
    <t>- Augmentation du nombre de licenciés homme
- Augmentation du nombre de licenciés femme
- Augmentation du nombre des jeunes licenciés</t>
  </si>
  <si>
    <t>Fédération française de Tennis de Table - Mayotte;</t>
  </si>
  <si>
    <t>FFTT-MAYO-24-0002-1</t>
  </si>
  <si>
    <t>24-071535</t>
  </si>
  <si>
    <t>W9T1007434</t>
  </si>
  <si>
    <t>92334234900019</t>
  </si>
  <si>
    <t xml:space="preserve"> 369G0018</t>
  </si>
  <si>
    <t>TENNIS DE TABLE SADOIS</t>
  </si>
  <si>
    <t>97640</t>
  </si>
  <si>
    <t>97616</t>
  </si>
  <si>
    <t>Proposer la pratique du tennis de table au plus grand nombre</t>
  </si>
  <si>
    <t>Le but est de développer davantage d'activités pour la pratique du tennis de table, dans le but d'attirer davantage de personnes et de dynamiser le club.</t>
  </si>
  <si>
    <t>L'objectif était d'attirer les jeunes joueurs dans les différents établissements scolaires de la commune afin de repérer des joueurs potentiels de grande qualité.
Pour faire grandir le club.</t>
  </si>
  <si>
    <t>Toute la commune de sada</t>
  </si>
  <si>
    <t>8</t>
  </si>
  <si>
    <t>FFTT-NAQU-24-0001-1</t>
  </si>
  <si>
    <t>FFTT-NAQU</t>
  </si>
  <si>
    <t>24-065230</t>
  </si>
  <si>
    <t>W332030185</t>
  </si>
  <si>
    <t>44025772300013</t>
  </si>
  <si>
    <t xml:space="preserve"> 10330011</t>
  </si>
  <si>
    <t>5006193</t>
  </si>
  <si>
    <t>UNION SPORTIVE TALENCE TENNIS DE TABLE (USTTT)</t>
  </si>
  <si>
    <t>33400</t>
  </si>
  <si>
    <t>33522</t>
  </si>
  <si>
    <t>Gironde</t>
  </si>
  <si>
    <t>Nouvelle Aquitaine</t>
  </si>
  <si>
    <t>- Actions (dont scolaires) visant à promouvoir le tennis de table et attirer de nouveaux jeunes de 4 à 11 ans dans le club sous une forme opérationnelle (cycle scolaire, péri-scolaire, PPP, journée spécifique club, école de sport...). 
- Actions visant à développer ou organiser la pratique en faveur du public 4-7 ans (création et animation d'une section, formation 4-7 ans, Fête du Ping 4-7ans). 
- Actions visant à fidéliser les licenciés jeunes.</t>
  </si>
  <si>
    <t>Un salarié de l'US Talence Tennis de Table aura pour but de proposer des cycles de tennis de table dans les écoles de Talence, Pessac et Gradignan sur le temps scolaires mais aussi sur le temps périscolaire.</t>
  </si>
  <si>
    <t>Villes de Talence, Pessac et Gradignan</t>
  </si>
  <si>
    <t>Le projet sera réalisé avec succès si nous arrivons à proposer nos services aux écoles et mairies
de Talence, Pessac et Gradignan afin de développer la pratique du tennis de table.</t>
  </si>
  <si>
    <t>Fédération française de Tennis de Table - Nouvelle Aquitaine;</t>
  </si>
  <si>
    <t>FFTT-NAQU-24-0001-2</t>
  </si>
  <si>
    <t>Ping en extérieur</t>
  </si>
  <si>
    <t>Animations du Ping en extérieur vers un public non licencié : animation des tables existantes dans les parcs, conventions avec municipalité pour animer des tables existantes et des tables mobiles.</t>
  </si>
  <si>
    <t>La mairie de Talence a installé deux tables de tennis de table en dur dans un parc talençais. Nous allons également intervenir dans les QPV avec des tables mobiles pour favoriser la pratique du tennis de table et animer les 5 tables sur le territoire talençais.</t>
  </si>
  <si>
    <t>QPV Thouars, Raba, Crespy + Mairie, Médoquine, Fauvette</t>
  </si>
  <si>
    <t>Le projet sera réussi si nous arrivons à mettre en place des animations tennis de table durant l'été
sur les tables existantes et les tables mobiles mais aussi durant la saison d'hiver sur les tables en dur.</t>
  </si>
  <si>
    <t>FFTT-NAQU-24-0001-3</t>
  </si>
  <si>
    <t>Ping Santé</t>
  </si>
  <si>
    <t>- Actions proposant les dispositifs "Sport-Santé Bien-Être" : Seniors, Entreprises, Para Tennis de Table (création de sections Handi ou Sport adapté…)</t>
  </si>
  <si>
    <t>Un salarié de l'US Talence Tennis de Table aura pour but de proposer des cycles de tennis de table dans le cadre du dispositif "Sport-Santé Bien-Être" : Seniors, Entreprises, Para Tennis de Table (création de sections Handi ou Sport adapté…)</t>
  </si>
  <si>
    <t>Le projet sera réalisé avec succès si nous arrivons à proposer nos services aux structures et mairies de Talence, Pessac et Gradignan afin de développer la pratique du tennis de table.</t>
  </si>
  <si>
    <t>FFTT-NAQU-24-0001-4</t>
  </si>
  <si>
    <t>Développement durable</t>
  </si>
  <si>
    <t>L'objectif sera de sensibiliser les adhérents et les salariés de notre association au développement à travers divers actions : Achat de poubelles de tri, formation des éducateurs et bénévoles, interventions d'une société extérieure et achat de gourde en matériaux recyclables.</t>
  </si>
  <si>
    <t>Les villes de résidence des adhérents</t>
  </si>
  <si>
    <t>L'objectif sera atteint si nous arrivons à sensibiliser les adhérents et les salariés de notre association au développement à travers divers actions : Achat de poubelles de tri, formation des éducateurs et bénévoles, interventions d'une société extérieure et achat de gourde en matériaux recyclables.</t>
  </si>
  <si>
    <t>FFTT-NAQU-24-0002-1</t>
  </si>
  <si>
    <t>24-064434</t>
  </si>
  <si>
    <t>W472000972</t>
  </si>
  <si>
    <t>41398738900025</t>
  </si>
  <si>
    <t xml:space="preserve"> 17205</t>
  </si>
  <si>
    <t>0200602</t>
  </si>
  <si>
    <t>COMITE DEPARTEMENTAL DE TENNIS DE TABLE DE LOT ET GARONNE</t>
  </si>
  <si>
    <t>47200</t>
  </si>
  <si>
    <t>47157</t>
  </si>
  <si>
    <t>Lot-et-Garonne</t>
  </si>
  <si>
    <t>nouvelle pratique</t>
  </si>
  <si>
    <t>Ping en exterieur</t>
  </si>
  <si>
    <t>Pour les communes qui ont des tables en extérieur ,nous viendrons en soutient des clubs pour l'animation de ces aires de jeux.</t>
  </si>
  <si>
    <t>Nous n'avons pas partout et de manière équilibrée des tables extérieur</t>
  </si>
  <si>
    <t>1:le nombre de passage
2:les nouveaux arrivant dans nos clubs</t>
  </si>
  <si>
    <t>FFTT-NAQU-24-0002-2</t>
  </si>
  <si>
    <t>Ping educatif</t>
  </si>
  <si>
    <t>organisé à minimum deux sessions de stage par saison afin d'essayer de détecter les meilleurs</t>
  </si>
  <si>
    <t>Stage de découverte et perfectionnement</t>
  </si>
  <si>
    <t>Au delà ds clubs structurés ,permettre l’accès à ces prestations aux autres clubs</t>
  </si>
  <si>
    <t>le nombre de participants</t>
  </si>
  <si>
    <t>FFTT-NAQU-24-0003-1</t>
  </si>
  <si>
    <t>24-062105</t>
  </si>
  <si>
    <t>W232001832</t>
  </si>
  <si>
    <t>44797013800015</t>
  </si>
  <si>
    <t xml:space="preserve"> 10230111</t>
  </si>
  <si>
    <t>1200635</t>
  </si>
  <si>
    <t>TENNIS DE TABLE LE GRAND-BOURG</t>
  </si>
  <si>
    <t>23240</t>
  </si>
  <si>
    <t>23095</t>
  </si>
  <si>
    <t>Creuse</t>
  </si>
  <si>
    <t>Développement de la pratique - Recrutement et fIdélisation des jeunes : Ecole de sport</t>
  </si>
  <si>
    <t>Pérenniser l’école de tennis de table au sein du club et en augmenter ses effectifs</t>
  </si>
  <si>
    <t>Le club continuera à proposer aux écoles du secteur, des flyers et des affiches spécialement conçus pour l'association par la Fédération Française. Pour ce faire le club prendra contact avec les écoles de Grand-Bourg, Bénévent l’Abbaye, St Vaury et des alentours. 
En ce qui concerne les jeunes de l’école de tennis de table du Grand-Bourg, le club continuera d’accompagner ses licenciés sur les différentes compétitions auxquelles ils seront inscrits ou qualifiés. 
Il apportera sa contribution financière aux familles des enfants sélectionnés et désireux de participer à des stages et entraînements dispensés par la ligue Nouvelle Aquitaine ou encore des comités départementaux (Ufolep et FFTT).
Cette saison le club envisage également de racheter des «raquettes d’entraînement » (bois et revêtements) afin d’orienter les jeunes vers un style de jeu à leur convenance, des balles ainsi que des séparations.
De plus pour optimiser cette école, le club envisage d'augmenter le temps d’entraînement. Ainsi le club continuera à dédommager les déplacements de ses encadrants dans le cadre de l’activité de son école à la hauteur de 15€ par séance.
Enfin, avec la diminution du pouvoir d'achat, l'augmentation des coûts de l'énergie, le club a adhéré au dispositif pass'sport pour faciliter les prises de licences des jeunes et a décidé d'indemniser les déplacements aux compétitions régionales ou nationales de ses joueurs.</t>
  </si>
  <si>
    <t>La commune de Grand Bourg et ses communes limitrophes.</t>
  </si>
  <si>
    <t>- Intérêt pour ce sport
- Niveau sportif des joueurs
- Evolution du nombre de licenciés jeunes de 4 à 11 ans
- Orientation d’un style de jeu propre à chacun
- Augmentation de la capacité de licenciés pris en charge
- Augmentation des participations aux compétitions intra et extra départementale
- Evolution des taux de renouvellement et d'abandon des jeunes</t>
  </si>
  <si>
    <t>Fédération française de Tennis de Table - Nouvelle Aquitaine;FDVA 2;Creuse;Mairie;</t>
  </si>
  <si>
    <t>FFTT-NAQU-24-0003-2</t>
  </si>
  <si>
    <t>Développement durable : Orientation du club vers un sport plus responsable et vers l'éco-responsabilité.</t>
  </si>
  <si>
    <t>Agir en faveur de l'environnement et sensibiliser ses adhérents à l'éco-responsabilité.</t>
  </si>
  <si>
    <t>La transition écologique est un enjeu majeur, un sport comme le tennis de table se doit d'y participer. De plus dans un contexte économique difficile face auquel les collectivités sont confrontées, le club souhaite aider sa municipalité à limiter ses frais en énergie.
C'est pourquoi le club souhaite s'inscrire dans une démarche d'économie d'énergie en menant des actions telles que :
- utiliser a bon escient le nouvel éclairage LED mis en place par la mairie à savoir l'éclairage "sport" uniquement pendant les compétitions et utiliser l'éclairage "entrainement" au maximum durant les créneaux dédiés au club 
 - agir en faveur de l'environnement en sensibilisant ses licenciés vers la suppression des déchets plastiques (gobelets ou bouteilles) en acquérant des gobelets réutilisables ou en les équipant de gourdes.
Le club souhaite également inciter ses adhérents à recycler leurs matériels usagés et en faire don envers l'école de tennis de table . 
Le club souhaite matérialiser toutes ces actions avec une affiche visible à plusieurs endroits de sa salle
A travers ces actions le club souhaite amener ses adhérents vers l'éco-responsabilité.</t>
  </si>
  <si>
    <t>- Nombres d'actions mises en place 
- Bénéfices générés (économie d'énergie, financières)</t>
  </si>
  <si>
    <t>FFTT-NAQU-24-0003-3</t>
  </si>
  <si>
    <t>Promotion du sport santé - Développement du dispositif Ping "Bien être"</t>
  </si>
  <si>
    <t>Le club souhaite promouvoir sa discipline auprès des jeunes atteints d'un handicap mais également auprès des séniors souhaitant simplement pratiquer une activité physique.</t>
  </si>
  <si>
    <t>L'association a renouvelé ses partenariats avec les IME de la Ribbe et de La Roseraie pour accueillir des jeunes en difficulté.
Le club a une nouvelle fois ouvert ses créneaux d'entrainements jeunes et adultes  à ces nouveaux types de publics afin de favoriser leur bien être et favoriser la mixité.
Le club favorisera la prise de licence loisirs pour ces types de publics.</t>
  </si>
  <si>
    <t>- Nombre de participants
- Nombre de nouvelles licences</t>
  </si>
  <si>
    <t>Fédération française de Tennis de Table - Nouvelle Aquitaine;FDVA 2;</t>
  </si>
  <si>
    <t>FFTT-NAQU-24-0004-1</t>
  </si>
  <si>
    <t>24-067990</t>
  </si>
  <si>
    <t>W171000204</t>
  </si>
  <si>
    <t>50033642500029</t>
  </si>
  <si>
    <t xml:space="preserve"> 10170007</t>
  </si>
  <si>
    <t>5016564</t>
  </si>
  <si>
    <t>TENNIS DE TABLE MONTLIEU-LA-GARDE</t>
  </si>
  <si>
    <t>17210</t>
  </si>
  <si>
    <t>17074</t>
  </si>
  <si>
    <t>Charente-Maritime</t>
  </si>
  <si>
    <t>Optimiser l’attractivité du club et développer la pratique en faveur des jeunes</t>
  </si>
  <si>
    <t>• Renforcer la qualité d’accueil :
• Renforcer la fidélisation :
• Renforcer l’attraction :
• Améliorer et développer les relations avec l’environnement local :</t>
  </si>
  <si>
    <t>- Accueillir les nouveaux adhérents de tous horizons (Jeunes en priorité, et toute personne intéressée)
- Intégrer les parents des jeunes licenciés.
- Favoriser la sécurité et la santé des adhérents
- Accompagner les licenciés dans la découverte de l’activité
- Valoriser le bénévole
- Favoriser les échanges intergénérationnels
- Proposer un encadrement technique hebdomadaire
- Informer sur la vie du club
- Diffuser une image positive et dynamique
- Favoriser l’accueil des personnes handicapés
- Pérenniser et développer les actions clubs (stages, tournois, etc…)
- Développer les partenariats avec les entreprises et les commerçants locaux
- Collaborer avec les écoles et le centre de loisir
- Renforcer les relations avec les institutionnels (communes, communauté de commune, département, région) et les instances fédérales (comité, ligues, FFTT)</t>
  </si>
  <si>
    <t>D’un point de vu pongiste, le club de Tennis de Table de MONTLIEU fait figure de résistant. En effet, grâce à l’abnégation quotidienne de ses bénévoles, le club continue d’accueillir les joueurs de tennis de table de tous âges autour des tables alors que de nombreux clubs voisins (Montguyon, Montendre, St Aigulin) n’ont pas réussi à maintenir l’activité dans leur commune du Sud Charente-Maritime.
Ainsi, la situation géographique de Montlieu par rapport au département est une vraie contrainte quotidienne :
• Le centre départemental d’entrainement se trouve à Saintes (75 km)
• Les stages départementaux à Boyardville (130 km)
• La majorité des clubs entre Saintes et La Rochelle
• Le premier éducateur diplômé d’état réside à Saintes
• 80 % des compétitions se déroulent à plus d’une heure de route</t>
  </si>
  <si>
    <t>Augmentation du nombre de d'entrainements à destination des jeunes
Nombre de jeunes présents aux entrainements hebdomadaires
Nombre de jeunes sélectionnés en compétition et leurs résultats
Collaboration avec les écoles et le centre de loisir</t>
  </si>
  <si>
    <t>FFTT-NAQU-24-0005-1</t>
  </si>
  <si>
    <t>24-061463</t>
  </si>
  <si>
    <t>W792009758</t>
  </si>
  <si>
    <t>41765316900025</t>
  </si>
  <si>
    <t xml:space="preserve"> 10790185</t>
  </si>
  <si>
    <t>ST-MAIXENT SPORT ATHLETIQUE SAINT-MAIXENTAIS TENNIS DE TABLE - SASMTT</t>
  </si>
  <si>
    <t>79400</t>
  </si>
  <si>
    <t>79270</t>
  </si>
  <si>
    <t>Deux-Sèvres</t>
  </si>
  <si>
    <t>Notre rayonnement démarre de notre ville de St Maixent L' Ecole en passant par le département, la région Nouvelle Aquitaine jusqu'au territoire Français.
Grace à nos compétions par équipes et individuel, nos compétiteurs représente le SASMTT au niveau départemental, régionale et Nationale avec nos jeunes prodiges.</t>
  </si>
  <si>
    <t>FFTT-NAQU-24-0005-2</t>
  </si>
  <si>
    <t>Développement du sport santé</t>
  </si>
  <si>
    <t>Notre rayonnement resterai dans notre ville de St Maixent L' Ecole et les villes de la communauté de commune du "Haut Val de Sèvres"</t>
  </si>
  <si>
    <t>FFTT-NAQU-24-0006-1</t>
  </si>
  <si>
    <t>24-066220</t>
  </si>
  <si>
    <t>W174001547</t>
  </si>
  <si>
    <t>39886732500035</t>
  </si>
  <si>
    <t xml:space="preserve"> D17</t>
  </si>
  <si>
    <t>2000414</t>
  </si>
  <si>
    <t>COMITE DEPARTEMENTAL DE CHARENTE MARITIME DE TENNIS DE TABLE</t>
  </si>
  <si>
    <t>17100</t>
  </si>
  <si>
    <t>17415</t>
  </si>
  <si>
    <t>Développer les nouvelles pratiques / Agir pour et soutenir Été Ping</t>
  </si>
  <si>
    <t>Développer les nouvelles pratiques
Développer et soutenir les actions estivales</t>
  </si>
  <si>
    <t>Volet 1 : Mise en place et alimentation d'une page dédiée sur le site du comité concernant Été Ping.
Volet 2 : Développement du Ping VR par la formation à l'utilisation, le prêt de casques VR sous convention, et l'accompagnement des clubs dans leurs propositions d'évènements VR.
Volet 3 : Animations été ping 17 via la mise en place d'animations d'une demi-journée sur 15 centres de loisirs au mois de Juillet.</t>
  </si>
  <si>
    <t>Toute la Charente Maritime</t>
  </si>
  <si>
    <t>Nombre d'actions Ping VR effectués, et de formations à l'utilisation effectuées
Nombre d'animations en centres de loisirs
Nombre de mise à disposition des casques VR
Nombre d'animations Été Ping</t>
  </si>
  <si>
    <t>FFTT-NAQU-24-0006-2</t>
  </si>
  <si>
    <t>Structuration des clubs de demain</t>
  </si>
  <si>
    <t>Former des techniciens dans les clubs, à des fins de structuration de ces derniers.
Former des officiels pour les compétitions départementales, régionales, et nationales.
Continuer le travail de visites des clubs entamé la saison passée, notamment avec la nouvelle équipe dirigeante.
Le CD se doit d'inciter aux formations et de les proposer, mais ce sont bien les clubs qui inscrivent les personnes à former. Le nombre de sessions de formation est de fait très dépendant des inscriptions in fine.
La croissance du nombre de licenciés nous amène à penser que ce nombre devrait être en hausse sur l'exercice prochain.</t>
  </si>
  <si>
    <t>Volet 1 : Formations techniques : Initiateur de club + Animateur Fédéral
Volet 2 : Formations arbitrage : Arbitre Régionale + Juge Arbitre 1
Volet 3 : Visite des clubs : visiter au moins 10 clubs durant la saison (parmi ceux non visités la saison précédente)</t>
  </si>
  <si>
    <t>Toute la Charente Maritime + Autres départements pour l'IC, L'AF, l'AR et le JA1.</t>
  </si>
  <si>
    <t>Nombre de formations effectuées : IC  / AF / AR / JA 1
Nombre de personnes formées : IC  / AF / AR / JA 1
Nombre de clubs visités
Nombre de dirigeants présents lors des visites de clubs</t>
  </si>
  <si>
    <t>FFTT-NAQU-24-0006-3</t>
  </si>
  <si>
    <t>Augmenter le nombre de licenciés jeunes
Accompagner les clubs désirant créer une section 4/7ans
Fidéliser les jeunes dans les clubs peu structurés</t>
  </si>
  <si>
    <t>Volet 1 : Aide à la mise en place de cycles scolaires via la mise en relation clubs/DSDEN/écoles et l’accompagnement par le salarié du comité
Volet 2 : Mise en place d'une formation 4/7ans et accompagnement à la mise en place de la section au sein du club.
Volet 3 : Mise en place de stages dits "Pour tous" dans les clubs en ZRR et clubs peu structurés. Stages en commun avec les clubs des départements limitrophes.</t>
  </si>
  <si>
    <t>Toute la Charente Maritime, ainsi que les département limitrophes concernant les stages (principalement Dordogne et Charente)
Le succès d'un stage conjoint entre les clubs de Montlieu (17) et Baignes (16) , avec le support du CD17, nous incite à poursuivre dans cette voie et à l'amplifier vers le 24 Nord</t>
  </si>
  <si>
    <t>Nombre de cycles scolaires accompagnés ou réalisés par le CD17
Nombre de formation 4/7ans, de formé, et de section ouvertes ou en cours d'ouverture à la fin de la saison
Nombre de stage pour tous effectués, et nombre  participants et bénévoles investis.</t>
  </si>
  <si>
    <t>FFTT-NAQU-24-0007-1</t>
  </si>
  <si>
    <t>24-073956</t>
  </si>
  <si>
    <t>W172000370</t>
  </si>
  <si>
    <t>50367683500013</t>
  </si>
  <si>
    <t xml:space="preserve"> 10170064</t>
  </si>
  <si>
    <t>2003730</t>
  </si>
  <si>
    <t>CLUB PONGISTE FOURASIN</t>
  </si>
  <si>
    <t>17450</t>
  </si>
  <si>
    <t>17168</t>
  </si>
  <si>
    <t>Ping citoyen - Recrutement et fidélisation des jeunes dans le cadre de l'opération "Terres de Jeux 2024" pour laquelle la ville de Fouras est labellisée.</t>
  </si>
  <si>
    <t>Nos éducateurs sportifs, titulaires du DEJEPS en tennis de table, sont habilités par l’inspection
académique pour pouvoir intervenir durant le temps scolaire.
Trois objectifs principaux :
1/ créer une passerelle entre les scolaires et notre association. L'objectif est de faire découvrir et aimer notre
activité aux scolaires afin de les inciter à venir pratiquer en club.
2/ sensibiliser à l'olympisme par le parrainage d'Emmanuel Lebesson, champion d'Europe 2016 et qualifié aux
JO de Tokyo 2021
3/ détecter des jeunes et augmenter sensiblement le nombre de licenciés du club (des 4-7 ans au 12 ans)
4/ fidéliser les jeunes en faisant passer les grades de la méthode française d'enseignement du tennis de table</t>
  </si>
  <si>
    <t>Les éducateurs interviennent sur les écoles du territoire de la communauté Rochefort Océan à
travers des cycles éducatifs durant le temps scolaire (8 séances) s’achevant par l’obtention d’un diplôme : la
balle arc en ciel. Ils appuient leurs enseignements sur les supports fédéraux d'Educ-ping. Les élèves de 12
classes de 6 écoles soit environ 300 enfants par an, sont sensibilisés au tennis de table. Ils sont également
sensibilisés à l'olympisme dans le cadre de l'opération génération 2024.
Puis en fin d’année, autour de la journée nationale olympique du 23 juin, un grand tournoi inter-écoles
sont organisés au cours de journées festives pour les enfants regroupant chacune 250 enfants environ.
Depuis plusieurs années maintenant, Emmanuel Lebesson, champion d'Europe 2016 est parrain de cette
opération et transmet les valeurs olympiques sous forme de messages vidéo diffusés dans les classes
concernées.</t>
  </si>
  <si>
    <t>communauté d'agglomération Rochefort Océan</t>
  </si>
  <si>
    <t>Nombre de participants
Satisfaction des participants et encadrants
Nombre de jeunes prenant une licence sur le club</t>
  </si>
  <si>
    <t>Fédération française de Tennis de Table - Nouvelle Aquitaine;Rochefort Océan;Fouras;</t>
  </si>
  <si>
    <t>FFTT-NAQU-24-0007-2</t>
  </si>
  <si>
    <t>Ping santé : Développement du dispositif sport santé bien-être</t>
  </si>
  <si>
    <t>Le club pongiste fourasin adopte une démarche citoyenne visant dans le cadre de l'animation de la
communauté d'agglomération Rochefort Océan, à ouvrir ses portes à tous les publics.
Un gros effort est fait dans le cadre du sport santé bien-être avec des créneaux dédiés :
1/ à un groupe de patients en rémission du cancer,
2/ à un groupe de seniors (+ 65 ans)
3/ à des groupes de sport adapté
4/ Interventions sur les Ehpad de la communauté d'agglomération</t>
  </si>
  <si>
    <t>1/ permettre aux personnes retraitées de plus de 65 ans du territoire de la communauté d'agglomération Rochefort Océan et qui sont sédentaires, la possibilité de venir se retrouver et échanger autour du tennis de table pratiqué de manière sécurisante et modérée, avec les conseils d'un éducateur attentif aux problèmes de chacun. Cette action correspond à la composition d'une population locale comprenant 50% de seniors. L'action s'adresse à des personnes qui ne font pas ou peu habituellement de
sport.
2/ Groupes Ping cancer, Sport adapté
Plaisir d'échanger, de pratiquer, de se retrouver autour de notre activité. Amélioration du bien-être physique et psychique.
3/ Accueil de personnes âgées en provenace des Ehpad de la communauté d'agglomération Rochefort Océan.  Les interventions portent sur des exercices d'adresse, d'équilibre, d'habileté. Il s'agit également d'un moment convivial qui égaie la morosité du quotidien de ces personnes</t>
  </si>
  <si>
    <t>Satisfaction des participants. Assiduité
Nouvelles recrues</t>
  </si>
  <si>
    <t>FFTT-NAQU-24-0007-3</t>
  </si>
  <si>
    <t>Du stade vers l'emploi</t>
  </si>
  <si>
    <t>"Du stade vers l'emploi", c'est une opération visant  à faire se rencontrer, sous l'anonymat,  des recruteurs et des demandeurs d'emploi un matin où ils font équipe dans une activité  sportive, en l'occurrence, le tennis de table avant de parler CV, motivation, horaires d’embauche ou salaire.
Pour le club, c'est un nouveau coup de projecteur qui permet de faire découvrir notre association à un public peu habitué à franchir les portes d'une salle de sport. Peut-être certains d'entre eux reviendront-ils en tant que pratiquant ou spectateur.  Pour nous, bénévoles du club, cette action nous sort de notre zone de confort. Elle est source de motivation et de dynamisme . C'est une lourde logistique à mettre en place, trouver des animateurs (12), des bénévoles (10) pour s'occuper de l'accueil, des repas etc. Cela permet aux licenciés du club de se regrouper autour d'une action commune. C'est source de cohésion. C'est bien également de faire travailler les commerçants de Fouras.Cette action s'inscrit dans un projet que le club s'est fixé qui est d'animer sa collectivité, son territoire. Le club se fait également connaître. Il propose la licenciation à ceux qui veulent pratiquer l'activité et l'organisation de soirées pour les entreprises.</t>
  </si>
  <si>
    <t>"L'objectif est de casser les codes et d'aborder les entretiens de l'après-midi de manière plus détendue. Les activités sont conçues de manière à mettre en valeur les qualités professionnelles, humaines et relationnelles telles que l’esprit d’équipe, la solidarité, la capacité d’écoute et de mobilisation, la rigueur, le sens de l’anticipation, etc. Les dix ateliers proposés sont adaptés et sont sans notion de compétition. C’est ouvert à tous, pas besoin d’avis médical pour participer."Après les défis sportifs matinaux il y aura un déjeuner partagé puis, l'après-midi, les entreprises se dévoilent et présentent leurs divers postes. Le Job dating démarre dans une atmosphère détendue. 
 les partenaires sollicités  :
France travail (anciennement pôle emploi) bien sûr qui convoque les demandeurs d'emploi (le nombre pour cette journée est limité à 80) et les entreprises qui recrutent au nombre de 20. Le conseil départemental et la ville de Fouras sont associés à l'opération et apportent leur soutien logistique. Des personnels de la Fédération Française de tennis de table, de la ligue Nouvelle et du comité départemental seront présents et apporteront leur savoir faire pédagogique, notamment, en amont, dans la formation des animateurs.</t>
  </si>
  <si>
    <t>nombre de participants effectif
satisfaction des divers organisateurs demandeurs d'emploi et entreprises</t>
  </si>
  <si>
    <t>Fédération française de Tennis de Table - Nouvelle Aquitaine;Charente-Maritime;Fouras;</t>
  </si>
  <si>
    <t>FFTT-NAQU-24-0008-1</t>
  </si>
  <si>
    <t>24-059077</t>
  </si>
  <si>
    <t>W643004857</t>
  </si>
  <si>
    <t>47949733100013</t>
  </si>
  <si>
    <t xml:space="preserve"> 10640003</t>
  </si>
  <si>
    <t>0205370</t>
  </si>
  <si>
    <t>SECTION PALOISE TENNIS DE TABLE</t>
  </si>
  <si>
    <t>64000</t>
  </si>
  <si>
    <t>64445</t>
  </si>
  <si>
    <t>Pyrénées-Atlantiques</t>
  </si>
  <si>
    <t>Jeunes ( périscolaire, Baby Ping et En forme à PAU Junior), Stages Jeunes</t>
  </si>
  <si>
    <t>1 - Pérennisation et Augmentation des actions périscolaires Agglomération PAU notamment 4-7 Ans en maternelle
2- Création Section Baby Ping
3- Animation vacances scolaires dans le Cadre de "En forme à PAU Junior"
4 - Stage 1 semaine chaque vacances scolaire
5 - Formation éducateur  " Animateur ping 4-7 ans"</t>
  </si>
  <si>
    <t>1 : 4  à 6 sessions périscolaires par semaine soit de 12H30 à 14H soit de 16H à 17H30 en primaire (21 écoles 
concernées) sur 6 tables , 
Rotation par cycle de 2 semaines par école  , évolution envisagée  sur 2 éducateurs si augmentation de la demande
le partenariat avec la mairie existe depuis 5 ans pour cette action et nous a permis d'embaucher  un BPJEPS à temps complet
2 : Baby ping : 2 créneaux : mercredi matin et Samedi matin : 1H   
3 : animation Jeunes vacances scolaires
En partenariat  avec la mairie de PAU , notre éducateur anime 5 après-midis  sur chaque 1ere semaine vacances scolaires et lors  des grandes vacances ( 10 semaines de 5 Jours) à raison de 3H par aprés midi
4 :  5 stages "Club" de 1 semaine avec 20 Jeunes licenciés en moyenne  , 7H de pratique/Jour 
5 : Formation suivi par notre éducateur avec la ligue en Mars 2024</t>
  </si>
  <si>
    <t>agglomération de PAU</t>
  </si>
  <si>
    <t>1 = animation Jeunes vacances scolaires
En accord avec la mairie de PAU , nos éducateurs vont intervenir en lieu et place d'éducateurs BAFA de la 
mairie sur les semaines vacances scolaires y compris les grandes vacances ( 10 semaines de 5 Jours) à raison 
de 3H par aprés midimini 15 maxi 21
Nombre de Jeunes prenant la licence au club    mini 10  , pas de maxi ...
Nombre de participants : mini 160 , maxi 300</t>
  </si>
  <si>
    <t>Fédération française de Tennis de Table - Nouvelle Aquitaine;pau;</t>
  </si>
  <si>
    <t>FFTT-NAQU-24-0008-2</t>
  </si>
  <si>
    <t>Ping Santé et Ping Bien être</t>
  </si>
  <si>
    <t>1 = Permettre a des adultes de découvrir l'activité sportive de Tennis de Table et de s'intégrer ensuite dans un club pour poursuivre la pratique ( 7 à 8 personnes l'année dernière )
2 = Pratique régulière du Tennis de table en club sur 3 Créneaux Sport Santé en  aprés-midi
3 = Formation de notre BPJEPS au  module B Sport Santé ( Obtention du module A pendant le BPJEPS)
4 = Référencement  comme structure Sport Santé en cours</t>
  </si>
  <si>
    <t>1 = dans le cadre de "En Forme à Pau Estival " nous  animons des sessions de sport santé sur le site du domaine de CERS pour des
adultes  (Référencé ETE Ping) en extérieur 
16 Séances  d'1H30 sur des fin d aprés midi sur juillet et aout  : Elles sont référencées ETE PING chaque année
sur  6 tables pour pouvoir faire pratiquer 12personnes minimum simultanément
2 = 2 Créneaux de 3H les lundi AM et Vendredi AM et 1 créneaux d'1H le vendredi matin
L encadrement est fait par notre éducateur sportif</t>
  </si>
  <si>
    <t>Agglomération PAU</t>
  </si>
  <si>
    <t>FFTT-NAQU-24-0008-3</t>
  </si>
  <si>
    <t>agglomeration paloise y compris jeunes quartiers QPV et Handicapés 
On représentera aussi la FFSA sur les ateliers</t>
  </si>
  <si>
    <t>FFTT-NAQU-24-0009-1</t>
  </si>
  <si>
    <t>24-069968</t>
  </si>
  <si>
    <t>W161000822</t>
  </si>
  <si>
    <t>44428219800019</t>
  </si>
  <si>
    <t xml:space="preserve"> 10160024</t>
  </si>
  <si>
    <t>2001585</t>
  </si>
  <si>
    <t>TENNIS DE TABLE GOND-PONTOUVRE 1950 (T.T.G.P.)</t>
  </si>
  <si>
    <t>16160</t>
  </si>
  <si>
    <t>16154</t>
  </si>
  <si>
    <t>Charente</t>
  </si>
  <si>
    <t>Contribuer au développement des actions relatives au sport santé</t>
  </si>
  <si>
    <t>Le tennis de table est un sport de loisir et de compétition accessible à tous, quels que soient sa morphologie, son âge, sa condition physique. Notre association, TTGP 1950, est ouverte au plus grand nombre. Le sport santé est un enjeu pour ne pas dire une cause nationale qui va de paire avec son programme "Bouge 30 minutes par jour" lancé par le ministère des sports. Le sport santé est également en première ligne des objectifs de notre Fédération et notre priorité au sein de l'association. Le club est convaincu de ses bienfaits sur la santé et nos entraîneurs ont à cœur de porter ce projet. Le TTGP 1950 se fixe plusieurs objectifs avec le sport santé : redonner du bien être physique et mental aux pratiquants, lutter contre l'isolement en favorisant l'inclusion sociale, apporter une autre méthode d'initiation au tennis de table et encourager le dynamisme que l'on veut apporter au club. Nous espérons des retombées positives sur le club en accueillant ces nouveaux licenciés.</t>
  </si>
  <si>
    <t>Fruit d'une réflexion menée en réunion de travail avec nos entraîneurs la saison passée, nous cherchions ensemble le moyen de se développer tout en jouant un rôle social et respectueux. Après avoir ouvert la voie au sport adapté, ainsi que l'an dernier à l'Handisport, le sport santé nous paraissait évident. Il permet de surcroit d'augmenter le nombre de séances qui s'intègrent facilement dans le planning et d'augmenter le nombre de licenciés. En effet, l'augmentation du nombre de licenciés est l'un des facteurs permettant la pérennisation de nos 2 postes d'entraîneurs.
 A raison de 2 séances par semaine, les mardis et vendredis nos deux entraîneurs diplômés sport santé vont pouvoir apporter des exercices physiques adaptés autour du tennis de table en coordination avec les médecins prescripteurs et la maison de santé. L'objectif restant de concilier le sport pour se donner de l'énergie et le plaisir pour satisfaire le bien être mental.</t>
  </si>
  <si>
    <t>En premier lieu, l'activité se tiendra dans notre salle de tennis de table au 50 rue du Treuil à Gond-Pontouvre, agglomération d'Angoulême (Charente). Par la proximité des terrains de sport (terrain de football, terrain de handball), promenade vers la coulée "verte" bord du fleuve Charente ou du plan d'eau de la Grande prairie à Saint-Yrieix-sur-Charente ; certaines "sorties" extérieures pourront s'envisager selon la saison.</t>
  </si>
  <si>
    <t>Nombre de bénéficiaires sport santé</t>
  </si>
  <si>
    <t>FFTT-NAQU-24-0009-2</t>
  </si>
  <si>
    <t>Recrutement et fidélisation des scolaires</t>
  </si>
  <si>
    <t>Le club du TTGP 1950 axe sa politique de développement sur la formation et le recrutement de jeunes scolarisés en  fin de maternelle, primaire et début du collège.</t>
  </si>
  <si>
    <t>Suite à une année scolaire 2023-2024 qui s'était bien passée malgré le manque de retombée financière sur le club, et sollicité par la demande des écoles et de nos élus nous renouvelons l'expérience cette année. C'est par l'intermédiaire de nos deux entraîneurs salariés que nous pouvons remettre en place des séances d'initiation et d'entraînement auprès de ce jeune public.</t>
  </si>
  <si>
    <t>La commune de Gond-Pontouvre comprend 3 groupes scolaires : Ecoles du Treuil, Pierre et Marie Curie et Ecole du Pontouvre.</t>
  </si>
  <si>
    <t>Suite à l'année passée, nous avons revu nos objectifs et réorienté notre politique d'indicateurs. Nous avons intégré un pourcentage de satisfaction des écoles et revu nos chiffres sur les autres objectifs pour calquer à une vision plus en accord avec la réalité.</t>
  </si>
  <si>
    <t>FFTT-NAQU-24-0010-1</t>
  </si>
  <si>
    <t>24-075912</t>
  </si>
  <si>
    <t>W332007086</t>
  </si>
  <si>
    <t>32814665900011</t>
  </si>
  <si>
    <t xml:space="preserve"> 10330013</t>
  </si>
  <si>
    <t>0200491</t>
  </si>
  <si>
    <t>SPORT ATHLETIQUE MERIGNACAIS</t>
  </si>
  <si>
    <t>33700</t>
  </si>
  <si>
    <t>33281</t>
  </si>
  <si>
    <t>Amélioration et complément pour l'accueil et la formation des jeunes</t>
  </si>
  <si>
    <t>Amélioration de l'accueil et de la formation des jeunes</t>
  </si>
  <si>
    <t>Pour l’accueil des jeunes, nous intervenons déjà aux niveaux des écoles de Mérignac via les TAP ainsi que par l’intermédiaire de la classe sportive du collège Jules Ferry de Mérignac.
Mise en place du Premier Pas Pongiste.
Nous avons aussi mis en place des entraînements « élite » pour les meilleurs jeunes du club avec une relance effectuée par les joueurs de l’équipe 1ère évoluant en national.
L'école de tennis de table de la section pour l'ensemble des jeunes de la section avec relance de joueurs des équipes évoluant soit en Nationale 2 soit en Pré nationale pour encore améliorer la prestation. Augmentation du nombre de créneaux entraînements (3 le mercredi après-midi et 2 le samedi matin).
Stages jeunes pendant les vacances scolaires.
Accompagnement sur les championnats jeunes et critérium par les entraineurs.
Accueil des enfants de 4-7 ans dans le cadre du baby ping tous les jeudis.
La section tennis de table bénéficie depuis septembre 2022 de nouvelles installations sportives dont une salle spécifique, permettant de développer l'accueil des jeunes et de proposer plus d'actions à destination des jeunes.  La section tennis de table souhaite poursuivre ce développement sur 2024-2025.</t>
  </si>
  <si>
    <t>Commune et alentours (Bordeaux Métropole).</t>
  </si>
  <si>
    <t>Évolution du nombre de jeunes adhérents.</t>
  </si>
  <si>
    <t>Fédération française de Tennis de Table - Nouvelle Aquitaine;Gironde;MERIGNAC;</t>
  </si>
  <si>
    <t>FFTT-NAQU-24-0010-2</t>
  </si>
  <si>
    <t>Amélioration et complément action d'accueil du public  handicapé</t>
  </si>
  <si>
    <t>Améliorer l'accueil du public handicapé et du sport sénior pour le tennis de table</t>
  </si>
  <si>
    <t>Accueil des handicapés au sein de la section avec accompagnement de ceux-ci pour les entraînements (apprentissage des règles et de la technique du tennis de table) avec les valides et incorporation dans les équipes de championnat. Mise en place d'action au niveau des SESSAD et ITEP pour proposer un apprentissage pour les jeunes handicapés.
Participation à la journée de la cohésion sociale du SAM.
Création de créneaux dédiés pour l'accueil du sport sénior avec un entraineur.
La section tennis de table bénéficie depuis septembre 2022 de nouvelles installations sportives dont une salle spécifique, permettant de développer l'accueil des seniors et de proposer plus d'actions à destination du sport santé et du sport sénior.  La section tennis de table souhaite poursuivre ce développement sur 2024-2025.</t>
  </si>
  <si>
    <t>Intégration au mieux des handicapés au sein de la section (entraînements, compétitions, accompagnement…) et augmentation du nombre de licenciés handisport.</t>
  </si>
  <si>
    <t>FFTT-NAQU-24-0010-3</t>
  </si>
  <si>
    <t>TENNIS DE TABLE EN EXTERIEUR</t>
  </si>
  <si>
    <t>Proposer une découverte du tennis de table en extérieur au collège.</t>
  </si>
  <si>
    <t>Pour promouvoir la découverte du tennis de table en extérieur, nous mettons à disposition un éducateur pendant 1h entre midi et 14h au collège des Eyquems de Mérignac sur les 6 tables extérieures prévues à cet effet.</t>
  </si>
  <si>
    <t>MERIGNAC</t>
  </si>
  <si>
    <t>FFTT-NORM-24-0001-1</t>
  </si>
  <si>
    <t>FFTT-NORM</t>
  </si>
  <si>
    <t>24-067810</t>
  </si>
  <si>
    <t>W762005033</t>
  </si>
  <si>
    <t>75135283200032</t>
  </si>
  <si>
    <t xml:space="preserve"> 9760414</t>
  </si>
  <si>
    <t>5010102</t>
  </si>
  <si>
    <t>ASSOCIATION DE TENNIS DE TABLE DU HAVRE (ATTH)</t>
  </si>
  <si>
    <t>76620</t>
  </si>
  <si>
    <t>76351</t>
  </si>
  <si>
    <t>Seine-Maritime</t>
  </si>
  <si>
    <t>Ping ACtif</t>
  </si>
  <si>
    <t>Developpemnt du ping hors compétition (loisir, sport santé,et bien être)</t>
  </si>
  <si>
    <t>PIng santé:
Nous somme labellisé sport et handicap (4*)
Nous avons un partenariat avec "planeth sante" , ce qui nous permet d'accueillir le public que peux nous envoyé cette association (via des prescriptions médicales).
Nous avons mis en place un crénau  spécifique pour les féminines le samedi matin avec un  animateur diplomé (celui-ci propose une approche ludique de notre sport dans un environement plus favorable que lors des entrainement classique des compétiteurs et qui permet de découvrir ou redécouvrir aux féminines une activité sportive et modéré).
Le mercredi soir, un crénau est reservé aux Loisirs avec un encadrement, nous y acceuillons des séniors, des personnes à mobilité réduite.
Le mercredi après-midi, les retraité peuvent venir jouer et passer un bon moment.
Nous avons récruté pour la saison prochaine, une personne titulaire de la carte professionelle, qui en paralelle continuera un master APA (activité physique adapté)
Notre site de pratique est au Havre, mais nous avons aussi 2 autres sites (St ADresse, Cauville sur mer) afin de proposer une activité physique aux personnes de ces municipalité (d'autre municipalité sont demandeuse mais nosu n'avons les moyens d'embaucher d'autre nimateurs)
Nous somme en collaboration avec l'IME pour des seances découvertes.
Nous avons également un partenariat avec la société "Alceane" , les employés viennent dans nos installation tous les jeudi sur l'heure du midi avec un animateur du club , nous recherchons d'autres contacts avec d'autres entreprise</t>
  </si>
  <si>
    <t>aglomeration havraise, et cauville sur mer</t>
  </si>
  <si>
    <t>1-le nombre de  nouveaux licenciés (50)
2- le nombre de renouvellements (50)</t>
  </si>
  <si>
    <t>Fédération française de Tennis de Table - Normandie;</t>
  </si>
  <si>
    <t>FFTT-NORM-24-0001-2</t>
  </si>
  <si>
    <t>maintenir, augmenter le nombre de jeunes et les fideliser</t>
  </si>
  <si>
    <t>-Actions scolaires : Nous travaillons avec un certain nombres d'écoles tant public et privé
Via la ville du Havre :
nous organisons des stages pour les scolaires (peri-scolaire), des interventions dans les écoles (cette saison 3 midis par semaine)
nous participons à l'action "Découvrir le sport" de la ville du Havre
nous faisons de nombreuses animation dans les ecoles (pendant et hors temps scolaire)
En interne
Notre école de tennis de table permet aux jeunes de venir se former, s'entrainer très souvent, en plus des entrainements classiques nous organisons à chaques vacances scolaire (été, autonne, noel, fevrier, paques) des stages à des prix 
compétitifs (30€ la semaine) 
les samedis de rencontre de nationales, nous organisons un tournois des écoles
un tournoi amical est organiser tous les vendredis
nous leur proposons aussi pour le matériel des achats groupés
Nous proposons aussi aux jeune de St adresse et de Cauville sur mer une animation pongiste sur leur commune</t>
  </si>
  <si>
    <t>princiaplement ville du Havre et commune de St ADresse et Cauville sur Mer</t>
  </si>
  <si>
    <t>Nombre de licencié, evoluation du taux de renouvellement et d'abandon</t>
  </si>
  <si>
    <t>FFTT-NORM-24-0001-3</t>
  </si>
  <si>
    <t>developpement de nouvelles pratiques</t>
  </si>
  <si>
    <t>Ping VR:
Nous créons une section "ping VR" 
création de crenaux pour le ping VR, pret d'appareil, compétition de ping VR en interne dans un premier temps.
ping classique:
Tous l'été nous allons organiser un challenge de 10 tournois (10) ouvert à tous, licenciés comme loisirs.
Pendant 8 semaines des stages (ouvert à tous) seront organisés</t>
  </si>
  <si>
    <t>agglomeration Havraise</t>
  </si>
  <si>
    <t>Nombre de participant</t>
  </si>
  <si>
    <t>FFTT-NORM-24-0001-4</t>
  </si>
  <si>
    <t>Animation</t>
  </si>
  <si>
    <t>Organisation de stages ouvert à tous pendant toutes les vacances scolaires (y compris l'été).
Organisation d'une challenge d'été (10 tournoi durant l'été)
Organisation d'un  tournoi hebdomadaire</t>
  </si>
  <si>
    <t>agglomeration havraise et en particulier le quartier de notre salle</t>
  </si>
  <si>
    <t>Nombre de participants
Nombre d'animation</t>
  </si>
  <si>
    <t>FFTT-NORM-24-0002-1</t>
  </si>
  <si>
    <t>24-064124</t>
  </si>
  <si>
    <t>W273000309</t>
  </si>
  <si>
    <t>38151915600024</t>
  </si>
  <si>
    <t xml:space="preserve"> 09270006</t>
  </si>
  <si>
    <t>EVREUX ETUDIANTS CERCLE</t>
  </si>
  <si>
    <t>27000</t>
  </si>
  <si>
    <t>27229</t>
  </si>
  <si>
    <t>Eure</t>
  </si>
  <si>
    <t>DÉVELOPPEMENT DE LA PRATIQUE</t>
  </si>
  <si>
    <t>Actions visant à promouvoir le Tennis De Table envers les jeunes scolaires de 4 à 11 ans , afin de renforcer notre section "FIrst PIng 4 /7 ans" du samedi matin d'une part et d'autre part d'attirer de nouveaux pratiquants et les intégrer dans notre centre de formation du mercredi après midi.</t>
  </si>
  <si>
    <t>Première action prévue le 17 avril sur la place de la Mairie d'Evreux , semaine olympique organisée par la ville qui proposera à tout public l'accès à
 différents sports dont le Tennis De Table. Nous aurons 2 tables à notre disposition, et pendant cette journée ,nous accueillerons des jeunes et moins jeunes afin de les initier à notre discipline, nous poursuivrons par une démonstration par des joueurs et joueuses du club afin de montrer ce qu'est le Tennis De Table de haut niveau. Cette journée étant ouverte à tous, nous espérons toucher un large public et attirer de nouveaux joueurs.
Seconde  action, les 23 et 24 mai en partenariat avec l'OMS, nous allons accueillir à Jean Bouin, 200 élèves de CE2 soit 8 ans d'âge issus d'une dizaine d'écoles de la Ville et de l’agglomération. Sur ces deux jours, nous mettrons 4 tables à disposition des enfants encadrés par 4 bénévoles et notre entraîneur salarié, afin de leur donner les bases de notre sport. Nous en profiterons également de leur faire une démonstration par nos jeunes de haut niveau et il y aura un quizz pendant l'heure de midi sur notre discipline.
Troisième action, des stages pendant les vacances scolaires sont proposés à nos adhérents ( vacances de février, avril, vacances d'été et de la Toussaint) 3 jours à chaque vacance de 9H à 17H réservés à nos jeunes licenciés ,stages de perfectionnement qui permettent une bonne progression de leur niveau et qui ont une action de fidélisation indéniable de nos jeunes.
Quatrième action, intervention de notre éducateur lors du Village des Sports organisé par la Ville d'Evreux pendant 3 semaines en juillet. Accueil le matin, 2 fois par semaine,  des jeunes des centres aérés de l'agglomération. Initiation, jeux divers autour du Ping.</t>
  </si>
  <si>
    <t>Ville d'Evreux et agglomération.</t>
  </si>
  <si>
    <t>Fidéliser nos très jeunes joueurs souvent tentés de changer de sport tous les ans Avoir une dizaine de jeunes tous les ans pour notre session FIrst PIng. Attirer de nouveaux licenciés qui ne se seraient pas orientés vers le Tennis De table car sport peu médiatique et souvent considéré comme un loisir.Développer notre discipline et mieux faire connaitre notre sport.</t>
  </si>
  <si>
    <t>Fédération française de Tennis de Table - Normandie;Eure;Evreux;</t>
  </si>
  <si>
    <t>FFTT-NORM-24-0002-2</t>
  </si>
  <si>
    <t>Perpétrer nos partenariats avec La Musse ( hôpital spécialisé dans la rééducation des malades) et Planeth Patient ( plateforme normande d'éducation thérapeutique). Le but est d'amener des personnes atteintes de maladie ou en rééducation vers le sport et notre sport en particulier, en proposant 1H par semaine le jeudi de 18 à 19H  une séance d'initiation au tennis de table et également une prise en main d'exercices sportifs simples et basiques pour un accès en douceur à la pratique sportive. Notre éducateur diplômé d'état, accompagnera les personnes adressées par ces 2 organismes. Pour cela, nous avons signé une convention avec chaque établissement et nous nous engageons à rendre compte des séances réalisées. Le but est d'accueillir au maximum une dizaine de personnes souhaitant faire ou refaire du sport en lien avec leurs pathologies. 1 h par semaine toute l'année 2024 hors vacances.
Deuxième objectif, attirer des salariés d'entreprises de la zone industrielle se trouvant à moins de 1KM de notre salle. Pour cela, nous avons déjà engagés des démarches auprès de certaines d'entre elles et nous avons trouvé un accord avec SPX à qui nous proposons un créneau horaire d'une heure pour les salariés de cette entreprise le jeudi également mais de 19 à 20h et ce toujours accompagnés de notre éducateur sportif. Le but étant de proposer à ces salariés une heure de découverte de notre sport et d'amener certains à poursuivre au sein de notre club via la licence. 4 à 5 personnes par séance tout au long de l'année hors vacances.</t>
  </si>
  <si>
    <t>Proposer aux personnes en rééducation ou en voie de guérison, une découverte de notre sport, via des exercices physiques simples d'échauffement et de mise en condition, puis via des jeux la prise de raquette et enfin quelques matchs et le tout dans la bonne humeur et le respect de chacun. Pour cela, notre éducateur accueillera une dizaine de personnes au maximum tous les jeudis dans notre salle spécifique et proposera quelques exercices physiques adaptés puis une initiation au Tennis De Table.
Pour notre action envers le public actif ( accord avec SPX) une heure ludique autour du Tennis de Table de 19 à 20 H tous les jeudis et au maximum 10 personnes, en proposant des jeux et des petits matchs.</t>
  </si>
  <si>
    <t>Agglomération d'Evreux</t>
  </si>
  <si>
    <t>FFTT-NORM-24-0003-1</t>
  </si>
  <si>
    <t>24-065195</t>
  </si>
  <si>
    <t>W142012568</t>
  </si>
  <si>
    <t>83980276600015</t>
  </si>
  <si>
    <t xml:space="preserve"> 09140012</t>
  </si>
  <si>
    <t>5004338</t>
  </si>
  <si>
    <t>CABOURG TENNIS DE TABLE</t>
  </si>
  <si>
    <t>14390</t>
  </si>
  <si>
    <t>14117</t>
  </si>
  <si>
    <t>Calvados</t>
  </si>
  <si>
    <t>Accueil de seniors et d'un public atteint de pathologies diverses</t>
  </si>
  <si>
    <t>Accueillir des personnes atteintes de pathologies</t>
  </si>
  <si>
    <t>Nous pensons que l’activité tennis de table qui est déjà notoirement reconnue comme étant une discipline sportive pouvant être pratiquée par tous les âges et par tous les milieux peut se révéler un outil efficace de promotion de la santé pour le plus grand nombre. Dans un objectif de recherche de nouveaux publics, nous souhaitons que le club soit reconnu comme un lieu de prévention universelle mais aussi pourquoi pas à plus long terme labellisé comme un lieu de prescription pour des personnes atteintes de pathologie spécifiques. Parkinson- Alzheimer Notre salarié a été formé pour accueillir ce public spécifique. A ce titre, des actions spécifiques utilisant des modalités d’intervention pédagogiques appropriées et innovantes seront proposées et identifiées notamment vers ce public. Une collaboration avec les structures institutionnelles et associations œuvrant dans le domaine de la santé et du sport rentre dans le cadre de cet objectif.</t>
  </si>
  <si>
    <t>nous souhaitons développer sur l'intercommunalité NCPA ce qui représente un potentiel de 31000 habitants. Nous sommes les seuls à avoir mis en place cette structure qui à plus grande échelle nous permettra d'obtenir de meilleurs résultats</t>
  </si>
  <si>
    <t>Réalisation de 3 ateliers dirigés par le cadre technique accompagné par 3 bénévoles</t>
  </si>
  <si>
    <t>Fédération française de Tennis de Table - Normandie;Autres établissements publics;</t>
  </si>
  <si>
    <t>FFTT-NORM-24-0003-2</t>
  </si>
  <si>
    <t>Recrutement et formation d’un Educateur technique</t>
  </si>
  <si>
    <t>Nos éducateurs vieillissent, les départs en retraite se multiplient et c’est le cas de DIDIER GILLES
qui en 2025 bénéficiera d’une retraite bien méritée.
Notre responsabilité est d’anticiper cette situation et dès maintenant de trouver des solutions.
LE BPJEPS est la formation la mieux adaptée à la structure de notre club</t>
  </si>
  <si>
    <t>Les clubs ont changé, ils se sont professionnalisés. Les exigences des parents, des enfants ne nous permettent pas faire de «  l’à peu près ». La responsabilité des dirigeants, tous bénévoles, est constamment engagé.
C’est pour cette raison que nous avons inclus cette action prioritairement dans notre projet 2024
  Uns formation technique adaptée mais surtout une formation d’encadrement de personnes de tous âges et de niveaux différents. Faire vivre le club est la fonction la plus importante d’un salarié
Et l’importance de le former en présence de notre cadre technique encore en place, de le faire accepter par tous, nous parait nécessaire, car il ne suffit pas d’avoir le niveau il faut en avoir l’esprit. Le tutorat  est indispensable.</t>
  </si>
  <si>
    <t>Cabourg Merville Franceville et autres communes de l'intercommunalité</t>
  </si>
  <si>
    <t>35h de formation par semaine partage entre le club et le centre de formation</t>
  </si>
  <si>
    <t>FFTT-NORM-24-0003-3</t>
  </si>
  <si>
    <t>Flamme  Olympique</t>
  </si>
  <si>
    <t>Accueil de la Flamme Olympique sur CABOURG  et l'intercommunalité</t>
  </si>
  <si>
    <t>Nous profitons du passage de la flamme Olympique pour promouvoir le Tennis de Table dans notre région ainsi que  de la présence de nos élus ainsi que de la presse régionale et nationale pour organiser des activités autour du Tennis de table . 2500 enfants sont attendus. Tout le club  est impliqué dans cet événement .Plusieurs ateliers seront présentés sur le parcours de la Flamme. Cet évènement se déploie sur 3 jours. Une vingtaine de bénévoles interviendront  pendant ces trois jours.
Des démonstrations auront lieu en présence de notre équipe première
Dix tables seront installées  en plein centre de la Ville . Des créneaux sont déjà prévus pour des enfants de la maternelle au CM2.</t>
  </si>
  <si>
    <t>Tout le territoire de NCPA (intercommunalité de 35000 habitants)</t>
  </si>
  <si>
    <t>5 Ateliers prévu sur le parcours de la flamme</t>
  </si>
  <si>
    <t>Fédération française de Tennis de Table - Normandie;Ville de cabourg;</t>
  </si>
  <si>
    <t>FFTT-NORM-24-0004-1</t>
  </si>
  <si>
    <t>24-073811</t>
  </si>
  <si>
    <t>W504000372</t>
  </si>
  <si>
    <t>41902349400026</t>
  </si>
  <si>
    <t xml:space="preserve"> 09500003</t>
  </si>
  <si>
    <t>1600376</t>
  </si>
  <si>
    <t>PATRONAGE LAIQUE SAINT-LO (PLSL)</t>
  </si>
  <si>
    <t>50000</t>
  </si>
  <si>
    <t>50502</t>
  </si>
  <si>
    <t>LES JEUNES : Recrutement et fidélisation</t>
  </si>
  <si>
    <t>Recruter des jeunes suite aux interventions auprès des écoles
Fidéliser et faire progresser les jeunes minimes cadets juniors en les intégrant dans la dynamique de compétition</t>
  </si>
  <si>
    <t>Accueil de 4 classes sur un cycle scolaire soit 8h00 par classe
Regroupement inter-écoles en juin 2025 avec ateliers ludiques pour découverte de l'activité tennis de table
Organisation de 2 deml-journées PPP (1er pas pongiste) en septembre et octobre 2024
Organisation d'un Second Pas Pongiste
Partenariat avec le club de tennis de table de St Pair/Bricqueville pour 4 journées de stage lors des petites vacances scolaires
Suivi en compétition : 5 circuits jeunes départementaux - 4 tour de critérium fédéral - 2 top régionaux - finales départementales et régionales -</t>
  </si>
  <si>
    <t>Bassin Saint Lois</t>
  </si>
  <si>
    <t>FFTT-NORM-24-0004-2</t>
  </si>
  <si>
    <t>Mettre en place un projet d'encadrement Ping Santé Alzheimer, Parkinson....</t>
  </si>
  <si>
    <t>Se mettre en relation avec France Alzheimer et APM 50
Proposer des séances de tennis de table à ces publics afin de les intégrer dans notre section loisirs</t>
  </si>
  <si>
    <t>Bassin saint-lois</t>
  </si>
  <si>
    <t>Partenariat signé avec associations en charge de ces maladies</t>
  </si>
  <si>
    <t>FFTT-NORM-24-0005-1</t>
  </si>
  <si>
    <t>24-059780</t>
  </si>
  <si>
    <t>W763001522</t>
  </si>
  <si>
    <t>30387513200019</t>
  </si>
  <si>
    <t xml:space="preserve"> 09760011</t>
  </si>
  <si>
    <t>1701975</t>
  </si>
  <si>
    <t>STADE SOTTEVILLAIS CHEMINOT CLUB</t>
  </si>
  <si>
    <t>76300</t>
  </si>
  <si>
    <t>76681</t>
  </si>
  <si>
    <t>- Augmenter le nombre de licenciés dans nos catégories jeunes par la promotion de notre sport auprès de toutes les populations d’age scolaire non touchées par nos créneaux habituels de publicité ou de recrutement. Faire découvrir une pratique organisée, accompagnée et disciplinée au sein d’un club à ces mêmes jeunes.
-Développer une section 4-7 ans naissante</t>
  </si>
  <si>
    <t>-Notre école de jeunes fonctionne essentiellement sur le bouche à oreille et nous recrutons majoritairement dans les mêmes quartiers . Il est apparu intéressant de proposer aux jeunes des quartiers moins favorisés une approche directe de la pratique dans leur cadre scolaire.
Dans le cadre la convention de partenariat « Tennis de table à l’école », nous avons procédé à la demande d’agrément auprès de l’inspection académique. Nous avons ensuite proposé à 3 écoles primaires (dont une en QPV) des interventions dans leur cadre EPS. 
Nous démarrons cette année l’opération avec 20 classes de CE1 à CM2 qui ont répondu favorablement à notre offre. Chacune bénéficie d’une heure par semaine sur un cycle de 2 mois. Nous sommes encore en phase d’expérimentation mais les premiers résultats sont bons tant sur le ressenti des enseignants que sur l’appréciation de notre animateur qui relève un intérêt manifeste des enfants. Sur une moyenne basse de 25 élèves par classe, c’est au moins 500 enfants qui vont venir pratiquer le tennis de table dans notre club. L’expérience pourrait s’étendre avec toutefois une limite posée par ses coûts en personnel et infrastructure.
Nous envisageons également dans le cadre de la semaine olympique la mise place d’un tournoi inter écoles réunissant tous les enfants ayant assisté à nos séances. Il va s’agir d’un test pour valider notre capacité à organiser de type de rencontre d’une taille inhabituelle.
Parallèlement, nous avons conclu avec la ville une convention de partenariat pour l’accueil de plusieurs groupes de centres aérés. Nous leur proposons des séances en initiation par groupe de 12 tous les mercredis matin.
Nous animons également des séances gratuites d’initiations ou perfectionnement aux enfants non licenciés pendant tout l’été dans le cadre de l’opération un été au stade. 
Pour les écoles, les centres aérés et l’été au stade, la mairie nous met à disposition les salles et se charge de la promotion et organisation des groupes. Le club doit fournir les tables, les animateurs, raquettes, balles et matériel pédagogique, soit une charge financière conséquente que les aides municipales sont loin de couvrir.
Enfin, afin de lancer véritablement notre section, nous allons nous même réaliser une campagne de promotion pour l’accueil des 4-7 ans pour une meilleure lisibilité extérieure, voire des interventions en maternelle.</t>
  </si>
  <si>
    <t>FFTT-NORM-24-0005-2</t>
  </si>
  <si>
    <t>1.1 ACTIONS VISANT AU DEVELOPPEMENT DU PING VR</t>
  </si>
  <si>
    <t>- Augmenter le nombre de licenciés dans toutes les catégories de pratiquants par la promotion de notre sport en utilisant la découverte sous des formes inhabituelles. 
-Donner une image moderne et nomade du club</t>
  </si>
  <si>
    <t>Hors nos murs, nous proposons des découvertes de la pratique en VR. Nous avons tenté l’expérience dans un centre de rééducation fonctionnelle et dans un hôpital spécialisé avec un seul casque et nous avons été débordé par la demande. Nous sommes également sollicité pour animer, de façon itinérante dans les quartiers, des villages « olympiques » en proposant la découverte du ping VR. Enfin tout l’été, en parallèle de la pratique sur nos tables, nous proposons aux jeunes non licenciés d’essayer la VR. Là encore, nous avons été débordé par la demande et allons devoir étoffer notre offre.
Dans nos murs, nous avons testé avec de petits moyens des soirées dark ping conjuguées avec le ping VR. Nous avons testé une fois avec nos licenciés et une fois avec un partenaire. Le succès remporté par ces soirées nous amène à envisager leur développement pour pouvoir les proposer à nos adhérents d’une part mais aussi à des partenaires ou clubs amis.</t>
  </si>
  <si>
    <t>Gymnase Buisson en quartier QPV à Sotteville les Rouen à partir de mai 2024 (date de réouverture après travaux de rénovation) pour nos animations indoor.
Toutes les structures d’accueil sur le département</t>
  </si>
  <si>
    <t>-augmentation du nombre de prestations, 4 en phase de test, 4 supplémentaires chaque année.</t>
  </si>
  <si>
    <t>FFTT-OCC-24-0001-1</t>
  </si>
  <si>
    <t>FFTT-OCC</t>
  </si>
  <si>
    <t>24-058338</t>
  </si>
  <si>
    <t>W461001289</t>
  </si>
  <si>
    <t>45202948100028</t>
  </si>
  <si>
    <t xml:space="preserve"> 11460021</t>
  </si>
  <si>
    <t>9007135</t>
  </si>
  <si>
    <t>TENNIS DE TABLE DE REIGNAC</t>
  </si>
  <si>
    <t>46090</t>
  </si>
  <si>
    <t>46191</t>
  </si>
  <si>
    <t>Lot</t>
  </si>
  <si>
    <t>Occitanie</t>
  </si>
  <si>
    <t>Notre objectif est de promouvoir la pratique du tennis de table auprès 
des jeunes de 4 à 11 ans, en mettant un accent particulier sur l'inclusion 
des jeunes filles, de les attirer vers notre club, et de les fidéliser 
jusqu'à leur majorité.</t>
  </si>
  <si>
    <t>Nous mettrons en place des stratégies visant à rendre le tennis de table attrayant et accessible aux jeunes, indépendamment de leur genre. Ces actions se dérouleront sur une période de quatre ans, avec plusieurs étapes clés pour atteindre nos objectifs. Nous organiserons des événements de sensibilisation, tels que des journées découvertes et des démonstrations dans les écoles locales, en mettant en avant la participation des jeunes filles. Nous insisterons sur les avantages physiques, cognitifs et sociaux de la pratique de ce sport pour tous les enfants. Nous créerons des créneaux spécifiques adaptés aux besoins des jeunes débutants, en veillant à ce qu'ils soient ouverts et accueillants pour tous les genres. Ces créneaux seront encadrés par des animateurs qualifiés et motivés, sensibles à l'inclusion et à la diversité. Nous développerons des programmes de fidélisation attrayants qui prennent en compte les intérêts et les besoins spécifiques des jeunes filles, tout en veillant à ce que tous les membres du club se sentent inclus et valorisés. Cela inclura des activités sociales, des événements spéciaux et des opportunités de progression dans la pratique du tennis 
de table.
Nous évaluerons régulièrement l'efficacité de nos actions en matière d'inclusion des jeunes filles, en utilisant des indicateurs de performance tels que le nombre de participantes, le taux de rétention et les retours d'expérience des familles. Nous ajusterons nos stratégies en fonction des résultats obtenus, en veillant à ce que notre approche reste toujours inclusive et accessible à tous. Le recrutement et la fidélisation des jeunes, en mettant en avant l'inclusion des jeunes filles, sont essentiels pour assurer la pérennité et la croissance de notre club de tennis de table. En investissant dans la prochaine génération de joueuses et de joueurs, nous assurons non seulement l'avenir de notre sport, mais nous contribuons également au développement personnel et social de tous les enfants de notre communauté.
En mettant en œuvre ces actions de recrutement et de fidélisation des jeunes, en mettant en avant l'inclusion des jeunes filles, nous aspirons à créer un environnement accueillant et stimulant où tous les enfants, indépendamment de leur genre, peuvent développer leur passion pour le tennis de table et s'épanouir en tant qu'athlètes et individus. Nous sommes convaincus que ces efforts contribueront à faire du tennis de table un sport plus inclusif, diversifié et dynamique, tout en renforçant notre club et notre communauté</t>
  </si>
  <si>
    <t>Les villages de Mercuès et Espère.</t>
  </si>
  <si>
    <t>Nombre de participants au tournoi.
Nombre de jeunes licenciés de moins de 17 ans
Classement des meilleurs jeunes</t>
  </si>
  <si>
    <t>Fédération française de Tennis de Table - Occitanie;</t>
  </si>
  <si>
    <t>FFTT-OCC-24-0001-2</t>
  </si>
  <si>
    <t>Le développement de nouvelle pratique</t>
  </si>
  <si>
    <t>Nous proposons la mise en place d'une gamme variée d'activités novatrices pour dynamiser notre club et élargir notre base de membres. Chacune de ces actions vise à offrir une expérience unique et engageante aux membres de notre club et à la communauté locale. En introduisant de nouvelles formes de jeu telles que le HardBat et l'Ultimate Ping, nous créons des opportunités pour nos membres de découvrir des aspects différents du tennis de table, favorisant ainsi la diversité et l'enthousiasme au sein du club</t>
  </si>
  <si>
    <t>La collaboration avec les écoles dans le cadre du PEP5000 nous permettra d'atteindre un public plus large, en introduisant le tennis de table à un jeune âge et en encourageant la participation des enfants dans notre club. De plus, l'opération Été Ping 2024 offre une occasion de rassembler la communauté locale autour du tennis de table, renforçant ainsi nos liens avec notre environnement. Enfin, la soirée DarkPing ajoute une dimension ludique et unique à notre offre, offrant une expérience mémorable aux membres et créant une ambiance festive dans notre club. Ces actions de développement de nouvelles pratiques visent à enrichir l'expérience des membres, à encourager la participation de nouveaux adeptes, et à renforcer notre présence dans la communauté locale. Pour mener à bien cette action, plusieurs manœuvres se mettrons en place en quatre ans.</t>
  </si>
  <si>
    <t>Mercuès et Espère</t>
  </si>
  <si>
    <t>Nombre de participants non licenciés à l’opération été ping 2024
Nombre de joueurs loisirs</t>
  </si>
  <si>
    <t>FFTT-OCC-24-0002-1</t>
  </si>
  <si>
    <t>24-061329</t>
  </si>
  <si>
    <t>W462001938</t>
  </si>
  <si>
    <t>80211687100012</t>
  </si>
  <si>
    <t xml:space="preserve"> 11460017</t>
  </si>
  <si>
    <t>5012796</t>
  </si>
  <si>
    <t>TENNIS DE TABLE BRETENOUX-BIARS</t>
  </si>
  <si>
    <t>46130</t>
  </si>
  <si>
    <t>46029</t>
  </si>
  <si>
    <t>Développement en milieux rural</t>
  </si>
  <si>
    <t>Développement du club
Nous constatons cette année une baisse de nos licenciés , une sous représentation des féminines, de la difficulté à fidéliser les jeunes, une pyramide des âges de nos séniors qui posera problème à MLT 
La saison 2022 2023 a été réussie suite à notre dernier projet d'envergure, nous devrons le renouveler</t>
  </si>
  <si>
    <t>Projet n1 = Soirée JO (10 aout) organisée dans un bar local avec l'appui des joueurs du club, nous prévoyons des animations autour de la soirée, une communication dans la presse locale et sur les réseaux sociaux 
Projet n2 = Organisation d'un week-end portes ouvertes les 7 et 8 septembre. En parallèle nous organisons un Tournoi national (prétexte pour faire venir du public). Les joueurs du club participeront à l'accueil du public, nous ouvrirons de ateliers de découverte. 
Projet 3= Création d'un créneaux féminin, puis d'équipes féminines (relais presse et réseaux)
Pour l'ensemble des projets nous ferons appel à une chargée de communication en free lance 
Nous devrons disposer de matériel plus récent et adapté (maillots pour les compétions jeunes, maillots pour les féminines, raquettes, et balles)</t>
  </si>
  <si>
    <t>Notre territoire
Zone rurale (bassin de 10 000 habitants)</t>
  </si>
  <si>
    <t>Augmentation du nombre de nos licenciés, fidélisation des jeunes et passage du mode loisirs à la compétition, création et succés de la structure féminines</t>
  </si>
  <si>
    <t>FFTT-OCC-24-0002-2</t>
  </si>
  <si>
    <t>Développement école de tennis de table</t>
  </si>
  <si>
    <t>Fidéliser les jeunes, développer notre école de tennis de table</t>
  </si>
  <si>
    <t>Cadre = projet club de rajeunissement de nos licenciés, préparation de l'avenir à MT pour disposer d'une base solide à horizon 4-5 ans
Mise à la compétition des jeunes de notre école 
Achat de maillots à l'effigie du club et de divers matériel</t>
  </si>
  <si>
    <t>Ecole de tennis de table en zone rurale</t>
  </si>
  <si>
    <t>FFTT-OCC-24-0003-1</t>
  </si>
  <si>
    <t>24-065003</t>
  </si>
  <si>
    <t>W311001292</t>
  </si>
  <si>
    <t>45247333300014</t>
  </si>
  <si>
    <t xml:space="preserve"> 11310075</t>
  </si>
  <si>
    <t>1402973</t>
  </si>
  <si>
    <t>PINS-JUSTARET VILLATE TENNIS DE TABLE (PJVTT)</t>
  </si>
  <si>
    <t>31860</t>
  </si>
  <si>
    <t>31421</t>
  </si>
  <si>
    <t>Haute-Garonne</t>
  </si>
  <si>
    <t>Fidélisation et recrutement des jeunes</t>
  </si>
  <si>
    <t>OBJECTIFS PLURIANNUELS : 
- Augmenter le nombre de jeunes adhérents au club d'au moins 20%. 
- Fidéliser 75% des jeunes.</t>
  </si>
  <si>
    <t>- Faire des cycles scolaires primaires et maternelle en relation avec les enseignants des diverses classes des écoles, mais également auprès du centre de loisir. 
Mis à disposition du matériel et de l'entraineur ainsi qu'une personne en service civique pour animer ces créneaux là, dans le but de recruter de nouveaux jeunes au club. 
- Organiser des tournois jeunes : nous souhaitons fidéliser les jeunes du club. Pour cela, nous allons organiser des journées de tournois, avec diverses activités ludiques et récompenses pour créer de la cohésion et les inciter à faire de la compétition. Ces tournois seront ouvert à tous les jeunes du club loisir comme compétition.
- Formation d’1 personne pour le public 4-7 ans : nous allons former un bénévole pour les 4-7 ans dans le but de pouvoir accueillir ce public. De plus, notre entraineur va aussi suivre une formation spécifique. Le but de l'action est de remplir le créneau spécifique 4-7 ans.</t>
  </si>
  <si>
    <t>Communes de Pins-Justaret et de Villate principalement mais aussi les communes avoisinantes.
Une partie de cette action sera faite dans des territoires prioritaires (Muret).</t>
  </si>
  <si>
    <t>- évolution du nombre de licencié jeunes de 4 à 11 ans
- nombre d'enfants participants au 4-7 ans
- taux de fidélisation des jeunes 
- nombres d'actions réalisées
- résultat des jeunes en compétition</t>
  </si>
  <si>
    <t>FFTT-OCC-24-0003-2</t>
  </si>
  <si>
    <t>Développement du dispositif Ping santé</t>
  </si>
  <si>
    <t>- Faire connaitre cette possibilité dans notre club
- Avoir des personnes adhérentes au dispositif.
- Former des bénévoles pour accueillir et encadrer ce public
- Réhabilitation et reconditionnement physique</t>
  </si>
  <si>
    <t>Action 1 : Journées Ping bien-être auprès des personnes en situation de handicap et des séniors : nous allons organiser plusieurs journées sur la thématique du Ping bien-être à destinations des personnes en situation de handicap et des séniors.
Action 2 : Animation pour le public féminin touché par des maladies lourdes : continuer à réaliser des actions ponctuelles à destination du public féminin notamment comme ce que nous avons fait durant octobre rose. 
Action 3 : Formations d’éducateurs et mise en place d’un créneau spécifique : nous allons former 2 bénévoles pour assister notre entraineur. Nous allons populariser notre créneau spécifique.</t>
  </si>
  <si>
    <t>Communes de Pins-Justaret Villate et communauté d'agglomérations de muretain.</t>
  </si>
  <si>
    <t>- Nombre d'événements organisé
- Nombre de participant au dispositif
- Nombre de bénévole formés</t>
  </si>
  <si>
    <t>FFTT-OCC-24-0003-3</t>
  </si>
  <si>
    <t>Le ping inclusif</t>
  </si>
  <si>
    <t>L'objectif est de lutter contre les inégalités d'accès à la pratique et de développer dans les ZRR l'activité tennis de table.</t>
  </si>
  <si>
    <t>Intervention en milieu carcéral : nous allons mettre en place des créneaux réguliers dans les prisons de Muret et de Seysses. Nous sommes déjà en contact avec eux et sont partant pour ce projet la. 
Nous allons faire des animations dans les villages environnants qui bénéficient déjà de table de tennis de table extérieures. Nous mettrons à disposition l'entraineur et des bénévoles pour animer les activités. Il y aura aussi un budget de communication conséquent, dans le but de nous faire connaitre et d'attirer du monde sur ces ateliers.</t>
  </si>
  <si>
    <t>La prison de Seysses et celle de Muret plus les villages environnants de Pins Justaret.</t>
  </si>
  <si>
    <t>Nombre de participant
Nombre d'événements organisés</t>
  </si>
  <si>
    <t>FFTT-OCC-24-0003-4</t>
  </si>
  <si>
    <t>Sensibiliser les jeunes et les adultes au développement durable et comment l'adapter à la pratique du tennis de table.
Supprimer l'utilisation de plastique à usage unique au club.</t>
  </si>
  <si>
    <t>Action 1 : Faire intervenir une personne qualifiée de l’agglo Muretain pour sensibiliser les adhérents du club, et en plus sensibiliser les adhérents sur l'économie du chauffage, éclairage et de l'eau (utilisation de gourdes, douches...).
Action 2 : Achat de verres réutilisable au logo du club afin d’éviter l’utilisation du plastique à usage unique : pour un total de 1000 €
Action 3 : Nettoyer les abords du club et notamment le ruisseau qui passe à côté de la salle</t>
  </si>
  <si>
    <t>Membre du club.</t>
  </si>
  <si>
    <t>Le nombre sensibilisé aux actions de développement durable et la diminution des déchets du club.
La réduction de la consommation d'eau et de chauffage, d'électricité et de plastique à usage unique</t>
  </si>
  <si>
    <t>FFTT-OCC-24-0003-5</t>
  </si>
  <si>
    <t>Les animations JOP</t>
  </si>
  <si>
    <t>Les demi-journées seront organisé à la salle de tennis de table de Pins Justaret voir suivant le temps en extérieur.</t>
  </si>
  <si>
    <t>Le nombre de participant aux animations</t>
  </si>
  <si>
    <t>FFTT-OCC-24-0004-1</t>
  </si>
  <si>
    <t>24-071486</t>
  </si>
  <si>
    <t>W091001652</t>
  </si>
  <si>
    <t>44748185400027</t>
  </si>
  <si>
    <t xml:space="preserve"> 11090019</t>
  </si>
  <si>
    <t>1400631</t>
  </si>
  <si>
    <t>COMITE DEPARTEMENTAL DE L'ARIEGE DE TENNIS DE TABLE</t>
  </si>
  <si>
    <t>09100</t>
  </si>
  <si>
    <t>09225</t>
  </si>
  <si>
    <t>Ariège</t>
  </si>
  <si>
    <t>Aide à la formation des bénévoles de club</t>
  </si>
  <si>
    <t>Formations départementales (Ariège) et régionales (Occitanie)</t>
  </si>
  <si>
    <t>FFTT-OCC-24-0004-2</t>
  </si>
  <si>
    <t>Développement du tennis de table jeunes et féminines en ZRR</t>
  </si>
  <si>
    <t>Augmenter le nombre de licenciés dans le département</t>
  </si>
  <si>
    <t>Le département de l'Ariège est un département classé en ZRR à 80% de son territoire.
De nombreuses zones géographiques sont en carence de pratique sportive. 
Le maillage des clubs donne la possibilité au CD 09 d'attirer un public éloigné</t>
  </si>
  <si>
    <t>FFTT-OCC-24-0005-1</t>
  </si>
  <si>
    <t>24-059486</t>
  </si>
  <si>
    <t>W302000213</t>
  </si>
  <si>
    <t>33913961000028</t>
  </si>
  <si>
    <t xml:space="preserve"> 11300016</t>
  </si>
  <si>
    <t>1101272</t>
  </si>
  <si>
    <t>ASSOCIATION SPORTIVE DE LA POSTE ET DE FRANCE TELECOM DE NIMES (ASPTT)</t>
  </si>
  <si>
    <t>30900</t>
  </si>
  <si>
    <t>30189</t>
  </si>
  <si>
    <t>Gard</t>
  </si>
  <si>
    <t>Ping éducatif : recruter et fidéliser des jeunes</t>
  </si>
  <si>
    <t>- Augmentation du nombre de licenciés
- Fidéliser les jeunes licenciés actuels
- Promouvoir le tennis de table
Nous montons deux actions dont l’objectif est d’attirer et de recruter des jeunes.
-La première action est de continuer à travailler avec l’école de Courbessac et l’école Jean d’Ormesson sous un format de Cycle Tennis de Table.
-La deuxième action est de continuer à travailler avec le centre social Jean Paulhan situé dans le quartier Mas de Mingue 
Ces actions sont pluriannuelles.</t>
  </si>
  <si>
    <t>CYCLE DE TENNIS DE TABLE : 
Dans le cadre du projet associatif du club ASPTT Nîmes Tennis de Table sur la période 2022/2026, nous avons identifié des écoles primaires qui sont à proximité géographique du club. La volonté des membres du bureau est de recruter des jeunes joueurs et de favoriser la mixité sociale.
Cette année, ce partenariat avec l’école de Courbessac et l’école Jean d’Ormesson à Nîmes se poursuit afin d’attirer de nouveaux jeunes de moins de 11 ans dans le club sous forme opérationnelle sur une période de référence (trois mois d’intervention placé sous le thème du sport : Cycle Tennis de table). 
L’action se déroule sur un temps de 14 semaines soit 24 heures. Les bénévoles et l’intervenant extérieur vont accueillir plus de 1300 enfants.
CENTRE SOCIAL JEAN PAULHAN : 
Dans le cadre du projet associatif du club ASPTT Nîmes Tennis de Table sur la période 2022/2026, nous poursuivons notre collaboration avec le centre social Jean Paulhan situé dans le quartier Mas de Mingue (QPV) à Nîmes.
 La volonté des membres du bureau est de recruter des jeunes joueurs et de mixer les différents publics (mixité sociale).
Poursuite du partenariat avec le Centre Social Jean Paulhan installé dans le quartier Mas de Mingue. Nous intervenons pendant toutes les vacances scolaires en organisant des stages découvertes/ initiation pour les jeunes fréquentant le centre social. La pratique du ping permet également d’apprendre ‘le vivre ensemble’ et ‘le respect des règles du jeu’.
Le planning établi est 3 jours à toutes les vacances, soit 15 jours sur la période scolaire.</t>
  </si>
  <si>
    <t>écoles élémentaires à Nîmes / Mas de Mingue</t>
  </si>
  <si>
    <t>Nb de personnes ayant participé à l’action, Nb de nouveaux licenciés au club.</t>
  </si>
  <si>
    <t>Fédération française de Tennis de Table - Occitanie;Politique de la ville;</t>
  </si>
  <si>
    <t>FFTT-OCC-24-0005-2</t>
  </si>
  <si>
    <t>Nouvelles pratiques : Ping VR</t>
  </si>
  <si>
    <t>- Faire découvrir le ping-pong avec un outil numérique :
Nous montons cette action en appui avec un outil numérique (VR : Méta Oculus Quest 2). 
- Aller à la rencontre des jeunes dans leur milieu scolaire :
Le ping-pong peut être une activité ludique.
-Combiner sport et jeu vidéo :
Le constat est que les jeunes sont souvent addictes aux jeux vidéo/ écrans. La réalité virtuelle va leur permettre d’ajouter l’activité physique à leur pratique vidéoludique.
Nous allons travailler avec des établissements scolaires (niveau collège). 
Cette approche de la pratique sportive intéresse l’équipe enseignante qui peut préparer notre intervention dans leur établissement en faisant une sensibilisation aux risques des écrans et surtout de la sédentarité.</t>
  </si>
  <si>
    <t>L’objectif est de montrer que faire du sport peut être possible avec l’outil numérique.
Si les jeunes apprécient cette initiation, ils seront dans la réflexion de pratiquer ce sport ou un autre. 
Cette action va se dérouler sur 5 demi-journées.
Pour faire monter en compétence l’équipe de bénévoles, le référent sur le ping VR les formera sur deux jours (apport théorique + mise en situation). Cet investissement financier et en temps permettra de renouveler l’action avec un coût de fonctionnement moindre car l’équipe sera autonome pour l’animation et l’encadrement du public.
Equipe :
Chaque demi-journée sera encadrée par une équipe composée :
- Un prestataire extérieur (auto-entrepreneur) + un référent sur le ping VR formé par la FFTT
- Deux bénévoles
- 40 enfants pourront être accueillis (cette initiation se fait en deux étapes)
 1- explication et mode d’emploi de l’utilisation du casque VR 
 2- mise en pratique du casque VR</t>
  </si>
  <si>
    <t>enfants agglomération de Nîmes</t>
  </si>
  <si>
    <t>Nb de personnes ayant participé à l’action</t>
  </si>
  <si>
    <t>Fédération française de Tennis de Table - Occitanie;Gard;</t>
  </si>
  <si>
    <t>FFTT-OCC-24-0005-3</t>
  </si>
  <si>
    <t>Action JOP</t>
  </si>
  <si>
    <t>- Faire partager la passion du tennis de table dans le cadre des JO 2024 (été)
Nous profitons de l’engouement des JO 2024 pour promouvoir la pratique du tennis de table (vidéos en appui avec un match des frères Lebrun).
-Faire venir des jeunes qui suivent les performances des joueurs français aux JO et leur faire vivre le plaisir du jeu et du challenge en pratiquant le tennis de table.
Cette action va se dérouler sur 6 demi-journées.</t>
  </si>
  <si>
    <t>Chaque demi-journée sera encadrée par une équipe composée :
- Un prestataire extérieur (auto-entrepreneur) 
- Deux bénévoles
- 15 enfants pourront être accueillis à chaque demi-journées</t>
  </si>
  <si>
    <t>Agglomération de nîmes et QPV</t>
  </si>
  <si>
    <t>Fédération française de Tennis de Table - Occitanie;Gard;Ville de Nîmes;</t>
  </si>
  <si>
    <t>FFTT-OCC-24-0006-1</t>
  </si>
  <si>
    <t>24-062345</t>
  </si>
  <si>
    <t>W812001291</t>
  </si>
  <si>
    <t>44774280000017</t>
  </si>
  <si>
    <t xml:space="preserve"> 11810015</t>
  </si>
  <si>
    <t>5016567</t>
  </si>
  <si>
    <t>PING SAINT PAULAIS - PAYS DE COCAGNE</t>
  </si>
  <si>
    <t>81220</t>
  </si>
  <si>
    <t>81266</t>
  </si>
  <si>
    <t>Tarn</t>
  </si>
  <si>
    <t>Nouvelles pratiques : Du Ping autrement en Pays de Cocagne</t>
  </si>
  <si>
    <t>Le tennis de table est devenu ping dans notre langage. Ce n’est pas anodin cela révèle que la nouvelle génération de dirigeant, techniciens et pongistes évidemment aspire à attirer de nouveaux publics, moderniser son image et naturellement à jouer différemment.
A l’image d’autres disciplines sportives, les nouvelles pratiques se développent et nous ne devons pas rester en reste. Notre fédération et ses instances déconcentrées nous encouragent dans cette direction que nous avions déjà suivie avec le ping extérieur durant la période Covid.
Les objectifs de cette action visent ainsi à :
- Diversifier l’offre de pratique que propose notre club
- Animer nos différentes journées évènementielles avec des pratiques nouvelles
- Transformer peu à peu ces nouvelles pratiques en pratiques habituelles, inscrites véritablement dans notre agenda « quotidien »
- A travers cette offre diversifiée de pratiques, attirer de nouveaux licenciés
- Justifier, avec naturellement d’autres raisons, une augmentation du tarif de nos licences
A quels besoins cela répond-il ?
Comme il est indiqué dans la partie objectif, nous avons besoin de diversifier notre pratique afin d’attirer un nouveau public. Nous devons aussi « casser » la routine de certaines séances traditionnelles proposées à nos licenciés y compris les « compétiteurs ». L’apprentissage se fait à travers le plaisir, la diversité, la surprise de se voir proposer des exercices qui sortent de l’ordinaire. Cela concerne la préparation physique, mais aussi la pratique « aux tables ». L’habileté, la coordination, les déplacements, l’adaptation à des situations nouvelles, le sens du jeu peuvent aisément être travaillés avec ces nouvelles pratiques.
Autre besoin, conserver notre image de club tournée vers la nouveauté, moderne et ouvert à tous. Il s’agit là de la colonne vertébrale de notre association et dans le cadre de la mise à jour de notre projet associatif, 2024/2032, nous avons intégré ces nouvelles pratiques : Ping VR, Dark Ping, Ping extérieur et ping tour version locale le jour où nous allons fêter le 20ème anniversaire de notre école de tennis de table et qui fera ainsi la transition avec la nouvelle Olympiade 2024/2028 et la nouvelle équipe d’administrateurs.
Naturellement, cela permettra aussi d’être mieux équipé, notamment avec le ping VR, pour l’ensemble des différents forums associatifs et autres animations que nous réalisons sur nos différentes antennes.  
Qui a identifié ce besoin ?
Ce besoin a été identifié par notre équipe technique, nos techniciens salariés et également nos bénévoles impliqués dans la partie développement. Après avoir étudié les différentes nouvelles pratiques, interrogé un échantillon représentatif de nos licenciés, étudié aussi les possibilités matérielles en lien avec les communes qui nous hébergent, nous avons ainsi fait les 3 choix cités plus haut.</t>
  </si>
  <si>
    <t>Concernant le Ping extérieur, nous allons réaliser plusieurs actions de ce type et ce sur nos différents sites.
Ainsi, nous allons nous équiper du matériel nécessaire afin de sortir, lors de certaines occasions (et évidemment quand la météo le permet) et proposer une pratique en extérieur. Nous l’avions expérimenté durant une certaine période durant l’épisode Covid et lors des périodes hors compétitives nous allons le mettre en place.
Nous programmerons ces séances précédées d’une communication interne et externe afin d’attirer aussi de nouvelles personnes et de les « accrocher » en étant visibles et encore plus accessibles.
En outre, un projet Ping Extérieur a été déposé dans le cadre du Plan 5000 équipements et nous espérons qu’il nous permettra d’assurer des animations d’envergure sur le site de Labastide Saint Georges. Nous devrions avoir un site à 6 tables exclusivement dédié à cette activité. Ce dernier, le seul du département nous permettra, en 2025 de réaliser des actions d’envergure : stages de ping extérieur, tournois départemental, démonstrations etc. Naturellement, il nous permettra de réaliser des cycles et des actions avec l’école attenante ainsi que l’ALAE. Cette activité sera naturellement plus axée sur les mois de printemps, d’été, voire de début d’automne.
Concernant le Ping VR, notre club a pu le tester à 3 reprises : lors de la venue de notre Fédération et de la Ligue en 2022, lors de la journée Pingirl en mai 2023 par l’intermédiaire de notre Ligue et lors du Tournoi Gogaby en juin 2023 où nous l’avions loué. Toutes les personnes qui ont ainsi pu le tester nous ont ainsi fait part de leur satisfaction et de leur enthousiasme. L’effet de curiosité a marché pleinement et nous avons senti la volonté de chacun et chacune de prolonger cette expérience. Après avoir interrogé certains clubs qui s’en sont doté, nous sommes dorénavant convaincus que le Ping VR va prendre de l’ampleur et nous ne devons pas passer à côté. Notre Fédération et notre Ligue l’ont bien compris et nous les remercions d’être des leaders en la matière.
Le Ping VR servira ainsi à nos différents évènements de promotion (4 journées portes ouvertes, 5 forums d’association) et nos soirées partenaires (3 sont programmées par saison) et nous différents tournois internes ouverts à tous.
Le dark ping est une nouvelle pratique, plutôt destinée à des soirées évènementielles qui se développe de plus en plus. Nous avons choisi d’investir dans cette pratique car notre club propose de nombreuses soirées de ce type et nous souhaitons enrichir et diversifier l’activité tennis de table que nous proposons aux bénéficiaires.
Notre réseau de salle des fêtes s’y prête parfaitement avec cette activité originale et ludique qui aura toute sa place sur les sites de Labastide Saint Georges, Ambres ou Cuq Toulza par exemple, qui peuvent accueillir 8 tables. Nous allons ainsi nous inspirer de ce que réalise certains clubs d’Occitanie tels que l’ASPPT Nîmes ou Montpellier Tennis de Table.
Dans une ambiance musicale et fluo, nous réaliserons ainsi une soirée partenaire ainsi que des soirées sur nos différentes antennes ouvertes aux licenciés mais aussi aux non licenciés.
Cette expérience sensorielle de jouer dans le noir devrait rencontrer un réel succès car entre la pratique sous une forme totalement différente, l’animation de celle-ci par nos techniciens avec de la pratique libre mais aussi différents ateliers avec des défis à réaliser, des matchs en 11 points, des doubles, les participants devraient vraiment apprécier. 
 La pratique du Dark Ping peut donc être un excellent moyen de développer la coordination et les réflexes pour nos licenciés et donner envie à des non licenciés de rejoindre le club qui, comme on peut le voir souhaite enrichir son offre de pratique.
Enfin, nous allons fêter les 20 ans de notre Ecole de Tennis de Table. A cette occasion, à l’image des Ping Tours mis en place par notre fédération, nous allons organiser une journée avec différents ateliers : baby ping, free ping, ping féminin, ping handi etc. Cet évènement sera une grande journée qui permettra à tous de découvrir le tennis de table à travers son histoire, le matériel, les règles du jeu, les grands champions et naturellement l’histoire du club à travers une grande exposition telle que celle que nous avions présentée il y a quelques années. Grande nouveauté, celle-ci sera agrémentée d’une collection très riche d’anciennes raquettes, balles, coffrets qui émerveillera l’œil des passionnés et des néophytes. Celle-ci est d’une valeur exceptionnelle car très peu sont en France à en avoir une similaire.</t>
  </si>
  <si>
    <t>Notre action se déroulera sur les 3 Communautés de Communes sur lesquelles notre club est implanté : Communauté de Communes Tarn Agout, Communauté de Communes Lautrécois Pays d’Agout et Communauté de Communes Sor et Agout.
Les villages concernés sont : Saint Paul Cap de Joux, Labastide Saint Georges, Ambres, Lugan et Cuq Toulza. Ces actions ne sont malheureusement pas possibles sur le site de Lautrec (nous étudierons cependant la possibilité de faire une ou deux séances de Ping VR sur le créneau que nous avons).
L’ensemble de ces 3 communautés de communes est en ZRR.</t>
  </si>
  <si>
    <t>Nous allons recenser le nombre d’actions réalisées sur les deux premières pratiques : Ping Extérieur, Dark Ping et Ping VR. Naturellement, l’ouverture du site Ping Extérieur à Labastide Saint Georges nous aidera, s’il est réalisé, à les démultiplier. Pour autant, nous espérons mettre en place une dizaine d’actions à ce niveau. Concernant le Ping VR, il sera utilisé sur la quinzaine d’évènements à minima durant lesquels nous pourrons l’utiliser durant la période concernée.
Nous programmons 4 à 6 soirées Dark Ping durant la saison.
Concernant le Ping Tour des 20 ans de notre école de ping, nous espérons attirer 140 pratiquants durant la journée et attirer sur cette action et le repas musical du soir 200 personnes.</t>
  </si>
  <si>
    <t>Fédération française de Tennis de Table - Occitanie;Tarn;Autres établissements publics;</t>
  </si>
  <si>
    <t>FFTT-OCC-24-0006-2</t>
  </si>
  <si>
    <t>Ping Santé en Pays de Cocagne</t>
  </si>
  <si>
    <t>Notre action Ping Santé se décline autour de 2 actions bien distinctes avec un objectif socle : faire de la pratique du tennis de table en club un service de santé publique.
La première action est l’ouverture d’une section Ping Santé Seniors sur la commune de Verdalle. 
Le Ping Saint Paulais Pays de Cocagne, le Réseau ASALEE du territoire, la Maison de Santé qui héberge à Verdalle les professionnels de santé et la MJC de Verdalle ont choisi de collaborer afin de mettre en place pour l’année 2024/2025 une activité sportive de qualité et adaptée aux personnes concernées : le tennis de table. 
Notre souhait est ainsi de pouvoir inscrire cette action dans la durée et d’être aidés en cela à travers l’ANS avec l’appui de notre Fédération, notre Ligue et notre Comité. Cette demande est ainsi réalisée en commun et tous nos objectifs, nos moyens et nos actions sont ainsi partagés.
- Proposer au public : le Ping Santé Séniors, activité destinée aux hommes et femmes de plus de 65 ans, pas suffisamment représentés dans notre association, une activité physique, à faible coût, adaptée et de qualité, encadrée par 2 éducateurs sportifs formés 
-  Inclure pleinement ces personnes dans la vie de nos 2 associations (Ping Saint Paulais Pays de Cocagne et MJC de Verdalle) et ainsi les faire participer aux activités évènementielles organisées par le club et le comité du Tarn de Tennis de Table : actions de promotion, tournois internes, actions réalisées avec les plus jeunes de nos licenciés, moments de convivialité (repas, fête du club, fête de fin d’année et de fin de saison etc.).
- donner à ces personnes un sentiment d’utilité sociale en les associant à nos équipes de bénévoles, leurs confier quelques tâches, pour celles qui le souhaitent intégrer une commission ou être élues 
- Permettre à la MJC de profiter régulièrement des apports de nos deux techniciens en matière d’activité physique adaptée. Cette collaboration avec la MJC vise aussi à mieux faire connaitre notre Fédération et son offre auprès d’un point ping. A terme, cette association serait susceptible de s’affilier à la FFTT.
    Objectifs club : 
    - Collaborer avec une association, la MJC de Verdalle, partageant nos valeurs
- augmenter le nombre de nos adhérents avec une offre de service pongiste diversifiée
- ouvrir à travers cette action une nouvelle antenne
- féminiser ses effectifs et aller vers plus de mixité, 
- avoir des actions sur des créneaux horaires où les salles sont généralement plus disponibles (le matin notamment), 
- rencontrer de nouveaux partenaires et institutions et ainsi développer le réseau de personnes ressources, 
- réaliser des actions susceptibles d’être partiellement financées, contribuant ainsi à la pérennisation de ces actions et par là même, à la pérennisation de l’emploi de notre technicien, 
- développer le savoir-faire de nos techniciens et du club pour, dès que possible, travailler avec des personnes en situation de handicap.
Deuxième action, la mise en place de créneaux Ping Alzheimer/Ping Parkinson durant la saison 2024/2025. Notre Fédération est à la pointe d’un programme qui est destiné à ces patients et notre souhait est de décliner ces programmes en formant naturellement nos deux techniciens salariés.
A quels besoin cela répond-il ?
Ce besoin est inscrit dans notre projet associatif depuis déjà deux olympiades et vise à atteindre les objectifs cités plus haut en attirant un nouveau public dans nos clubs et faire de ce dernier un acteur de terrain de la politique de santé publique. Il s’agit là de répondre aux besoins des malades, des familles de malades (aidants familiaux par exemple) en les incluant pleinement dans une association sportive qui ne porte pas que la connotation santé mais aussi une connotation plus générale, conviviale et proposant différentes pratiques.
Qui a identifié ce besoin  ?
En outre, les associations de malades sont en recherches d’activités sportives et encore plus d’activité peu dangereuses, peu coûteuses et réalisables un peu partout.
Cette action s’inscrit dans le Plan Régional Sport Santé Bien être d’Occitanie et dans la politique fédérale en matière de Ping Santé, déclinée par la Ligue Occitanie et le Comité Départemental de Tennis de Table. A travers l’inscription du Sport sur Ordonnance, le réseau ASALEE nous apporte ainsi un relais indispensable auprès des personnels de santé afin d’amener ce public à la pratique d’une activité sportive et nous concernant, le tennis de table.
Tous les acteurs cités plus haut ont identifiés ce besoin : naturellement les professionnels de santé, les associations de personnes malades, les collectivités locales, les associations locales et ainsi le club. N’oublions surtout pas les personnes concernées qui ont conscience de la nécessité de pratiquer une activité sportive. Nous avons dans notre club des personnes atteintes de maladies chroniques, des personnes en rémission de cancer et des personnes atteintes de maladies dégénératives.
Ensuite, naturellement et comme indiqué, notre Fédération et ses instances décentralisés à travers des conventions nationales et des programmes (incluant des formations spécifiques sur ces 3 publics)</t>
  </si>
  <si>
    <t>L’action Ping Santé Seniors en Territoire du Terrefort s’appuie sur notre expérience précédente menée à Lavaur et vise ainsi à participer localement au Programme Régional Sport Santé Bien Être.
Durant l’année, de façon hebdomadaire, une activité tennis de table sera mise en place sur la commune de Verdalle le vendredi de 14h à 15h30.
Chaque séance comprendra naturellement un temps d’échauffement musculaire, articulaire, de gainage et également une mise en éveil du corps au niveau cardiaque et ce de façon adaptée au public concerné (chaque personne devra fournir un certificat médical). La séance comprendra des jeux de motricité et d’habileté hors de la table et ensuite des exercices à la tables sous différentes formes : recherche de la bonne gestuelle dès les premières séances, exercices de précisions, de comptage, de déplacements (latéraux et verticaux) de défis entre personnes, de matchs par la suite et ce dans un esprit convivial, sans aucune recherche de performance. La forme ludique du tennis de table permet de travailler en douceur et avec l’intensité voulue, les différentes parties du corps. La notion de plaisir, de convivialité à travers le groupe contribuera naturellement au bien être mental et moral des bénéficiaires. A travers les interactions générées par l’activité tennis de table, il s’agira de constituer un groupe animé par Kévin Louarn ou Alexandra Teyssié, éducateurs du PSPPC.
La plus-value du partenariat entre la MJC et le club permettra à ces personnes de pouvoir, si elles le souhaitent naturellement, de bénéficier des séances traditionnelles de la MJC le mardi ou le jeudi et, pour celles qui le souhaitent et le peuvent de s’inclure dans les séances du PSPPC à Saint Paul ou Cuq Toulza par exemple. Les éducateurs, Alexandra ou Kévin étant les mêmes, ces derniers connaîtront bien les bénéficiaires et veilleront à leurs proposer des exercices adaptés.
Enfin, comme nous l’avions fait sur l’expérience vauréenne, des échanges intergénérationnels pourront être mis en place avec certains enfants de l’Ecole de Tennis de Table du PSPPC. Licenciées au club et adhérents de la MJC, ces personnes bénéficieront par exemple des actions réalisées telles que nos manifestations sportives et conviviales : tournois amicaux, stages etc. A la mesure de leurs possibilités, de leur capacités physiques, ces personnes du groupe Ping Santé de Verdalle pourront y participer pleinement ou partiellement.
Des rencontres coordonnées par notre Comité Départemental pourront aussi être organisées avec des groupes venus d’autres clubs.
L’action commune Ping Parkinson/Ping Alzheimer se déroulera de façon assez similaire à la première. Des journées ou demi-journées de découverte et ensuite des séances hebdomadaires pour assurer un réel bienfait sur la santé.
Dans les deux cas, Png Santé et Ping Parkinson/Ping Alzheimer, tous les pratiquants auront une licence FFTT Loisirs et pourront aussi naturellement bénéficier des autres séances proposées par le club.</t>
  </si>
  <si>
    <t>- Communauté de Communes SOR et AGOUT
- Territoire du TERREFORT
Ponctuellement, sur des actions évènementielles, les personnes pourront participer à des actions sur Saint Paul Cap de Joux où nous organisons la majorité des actions d’envergure. En lien avec le Comité ces personnes pourront participer à des regroupements Ping Santé mis en place sur d’autres clubs comme le TT Pays Gaillacois.</t>
  </si>
  <si>
    <t>Nous allons recenser le nombre d’actions :
- A minima les 5 évènements + la promotion sur les 3 étapes du Village du Sport Tarnais 
- Le nombre de participants à toutes ces journées de promotion
- Le nombre de licenciés (tous les pratiquants réguliers seront licenciés à la FFTT)
- Le nombre de créneaux spécifiques : A cette heure notre objectif est d’en créer un en matière de Ping Santé Seniors mais en fonction des moyens et des autres opportunités (sur le site de Verdalle ou sur l’une de nos antennes), nous étudierons toute possibilité d’ouvrir un ou deux créneaux supplémentaires.
- Concernant le créneau Ping Parkinson/Ping Alzheimer, plus difficile à mettre en place, nous serons très satisfaits s’il existe et se mettra en place d’ici la fin de l’année 2024. Regrouper les malades d’un vaste territoire est difficile et nous ajusterons suivant la demande. L’intérêt immédiat est de faire connaitre le club auprès des soignants et de mobiliser un maximum de personnes. Par défaut, mais cela présente aussi plein de points positifs, nous accueillerons ces personnes sur les créneaux existants (Ping Santé Seniors ou créneaux plus traditionnels). Avec 4 sites au total, nous avons là un atout considérable pour, à l’image des autres licenciés, proposer du tennis de table au plus proche des gens.</t>
  </si>
  <si>
    <t>Fédération française de Tennis de Table - Occitanie;Tarn;subvention mairie de St Paul;</t>
  </si>
  <si>
    <t>FFTT-OCC-24-0006-3</t>
  </si>
  <si>
    <t>Ping Inclusif Développement des dispositifs d’inclusion et de réduction des inégalités d’accès à la pratique Ping en Pays de Cocagne : le rebond vers l'emploi</t>
  </si>
  <si>
    <t>L’action Ping Inclusif est un des points de notre 2nd axe de Développement inscrit dans notre projet associatif de la thématique « Du Ping pour Tous ».
Depuis la mise à jour du projet associatif initial en 2016, cet axe est une piste que nous avons développé pour la première fois en 2019 avec la Mission Locale et au préalable avec des interventions dans les centres pénitentiaires de Saint Sulpice et de l’Etablissement pénitentiaire de Lavaur.
Si, durant quelques années, malgré notre proactivité et notre réseau, nous n’avons pu mettre en œuvre cette action Ping Inclusif (par manque de moyens des structures concernées), nous souhaitons réactiver cet axe et le démultiplier. Il nous parait important de démontrer aux acteurs de l'emploi l'importance de la pratique sportive dans la remobilisation des personnes éloignées de l'emploi.
A l’image des autres actions de développement l’objectif prioritaire combine à la fois la licenciation et une démarche liée à notre responsabilité sociale. Notre club souhaite aussi cibler, sans exclusivité, le public féminin, peu présent dans nos clubs et qui souffre souvent d’un accès à la pratique limité car les femmes privées d’emploi s’autorisent peu à pratiquer une activité sportive.
Nous avons différents partenaires publics et même s’ils ne nous subventionnent pas majoritairement pour cela, nous estimons en tant qu’association qu’il est de notre devoir de participer à la vulgarisation de notre discipline auprès de tous les publics quels que soit l’âge des personnes concernées et leurs situations sociales.
L'objectif final est de pérenniser nos deux emplois par la diversification des ressources et une promotion accrue auprès du grand public et des partenaires institutionnels et privés.
Les différents acteurs du service de l’emploi : Mission Locale, France Travail, Cap Emploi, les différents prestataires ainsi que notre Ministère et notre fédération qui, dans le cadre des nouvelles pratiques de développement nous encouragent à diversifier nos actions avec par exemple le dispositif Les Clubs Sportifs Engagés auquel nous appartenons.
L’orientation générale est ainsi d’utiliser le sport au service de la santé publique mais aussi (et c’est lié) de l’emploi des personnes les moins favorisées en la matière et qui cumule absence d’emploi et absence d’activité sportive.
Quels sont les besoins : 
Nous avons avant tout besoin d’augmenter le nombre de licenciés dans cette tranche d’âge qui est sous représentée dans notre association. Intégrer de nouveaux licenciés, c’est aussi obtenir des ressources supplémentaires avec les cotisations de ces personnes qui prendront la licence et également consommeront au sein du club tout au long de l’année au travers des buvettes, restauration, achat de matériel, de maillots, de survêtements ou autres produits de notre boutique.
En termes social, il est indéniable que la pratique sportive de ces personnes leur apportera bien être, confiance en soi, hygiène de vie, socialisation, réseaux relationnel, exemple d’engagement etc. L’ensemble des acteurs du secteur de l'emploi (France Travail Missions locales, Cap Emploi, organismes et centres de formation liés à l'insertion professionnelles commencent, de plus en plus, à être convaincu que la pratique sportive a des effets bénéfiques sur les personnes en recherche d'emploi et participe à leur inclusion dans la société.
Qui a identifié ces besoins : 
Ces besoins ont été identifié par plusieurs personnes membres du Comité Directeur dont le président qui travaille dans l’insertion professionnelle et également deux autres personnes qui travaillent dans les ressources humaines. En outre différents mécènes et sponsors du club nous encouragent dans cette démarche et sont d’ores et déjà disposés à accueillir des personnes en stage (voir plus) par suite d’une activité tennis de table réalisée au club et sur recommandation de notre part.
En outre, notre technicien salarié Kévin Louarn connait aussi différents éducateurs qui interviennent dans le milieu carcéral et avait connaissance d’un besoin au centre pénitentiaire pour Mineur de Lavaur.</t>
  </si>
  <si>
    <t>Notre action se décompose en différentes opérations qui se complètent et vont ainsi dans le sens d’une pratique sportive au service de l’inclusion et ce dans notre cadre associatif.
Ainsi, notre club, en lien avec la FFTT et la Ligue Occitanie de Tennis de Table souhaite accueillir et organiser une étape de l’opération Du Stade Vers l’Emploi qui existe depuis maintenant 3 ans.
A travers cette journée composée d’un temps de pratique sportive le matin où employeurs et demandeurs d’emploi sont mélangés dans l’anonymat lors des exercices et défis tennis de table et d’un temps l’après-midi, réunissant ces personnes à l’occasion d’un job dating durant lequel les recruteurs ont pu, dans la matinée apprécier les savoir être des candidats.
Cette opération rencontre depuis ses débuts un vif succès et le club souhaite participer à cette action nationale qui fait travailler ensemble notre fédération, notre Ligue, notre club et naturellement les sites de France Travail chargés d’organiser ces rencontres de l’emploi en mobilisant les entreprises et les demandeurs d’emploi.
Deuxième action, la réalisation d’action auprès des personnes en situation de handicap et bénéficiaires de l’obligation d’emploi. Notre discipline a des liens forts avec le domaine du handicap à travers des conventions nationales avec la Fédération Française Handisport et la Fédération Française Sport Adapté. Outre l’accueil et la pratique en compétitions ou en loisirs proposés à ces personnes, notre volonté est, en lien avec Cap Emploi et les lieux Uniques d’Accompagnement afin de mettre en place des cycles tennis de table pour ces personnes. A l’image des autres opérations, celle-ci est gratuite pour les personnes concernées.
Nous souhaitons aussi programmer des cycles tennis de tables pour les personnes en Contrat d’Engagement Jeunes inscrites à France Travail ou à la Mission Locale. Ces personnes doivent réaliser 15 à 20 heures d’activités hebdomadaires et le sport fait parties de ces activités. Il en est de même avec les personnes bénéficiaires du RSA. Au-delà de ces cycles, l’intérêt est aussi de remobiliser ces personnes en leur redonnant un cadre, une hygiène de de vie, de la confiance, qualités indispensables pour valoriser leurs compétences et retrouver un emploi. Aussi nous prévoyons, à l’image des cycles avec les personnes en situation de handicap de réaliser différents ateliers sur l’engagement associatif et le bénévolat, l’hygiène de vie, les métiers du sport par exemple. 
Le Ping Saint Paulais Pays de Cocagne s’engage aussi dans cette action à accueillir les personnes qui le souhaitent en stage pour découvrir le métier d’éducateur sportif ou les différentes fonctions de bénévoles dans un club.
Enfin, nous souhaitons développer des séances de tennis de table en milieu carcéral. 
Nous avons entamé trois cycles depuis janvier 2024 où notre technicien, Kévin Louarn propose une séance hebdomadaire d'initiation ainsi que la possibilité pour chaque participant de créer sa propre raquette. Ce dernier a suivi courant du mois de mars la formation de la FFTT. 
Il s’agit maintenant de les poursuivre avec le centre de détention pour mineurs de Lavaur et, nous l’espérons avec celui de Saint Sulpice la Pointe. Nous avons la chance que l’EPM de Lavaur apprécie le savoir faire de Kévin et l’engagement qu’il met dans ses séances, ce dernier a aussi un réel savoir faire pour établir un bon dialogue avec les détenus et ces retours positifs nous encouragent à poursuivre ces cycles.</t>
  </si>
  <si>
    <t>Notre action se déroulera sur les 3 Communautés de Communes sur lesquelles notre club est implanté : Communauté de Communes Tarn Agout, Communauté de Communes Lautrécois Pays d’Agout et Communauté de Communes Sor et Agout. Selon les besoins, avec les accords de des mairies concernées, nous utiliserons ces salles.
  Le centre de détention pour mineur est à Lavaur.
Les villages concernés sont : Saint Paul Cap de Joux, Labastide Saint Georges, Ambres, Lugan et Cuq Toulza. Ces actions ne sont malheureusement pas possibles sur le site de Lautrec (salle non disponible).
L’ensemble de ces 3 communautés de communes est en ZRR.</t>
  </si>
  <si>
    <t>Un des indicateurs principaux et le plus significatif est le nombre de séances que nous allons réaliser avec les différents publics concernés :
- Demandeurs d’emploi (opération Du Stade Vers l’Emploi) et entreprises (recruteurs) : une seule journée
- Personnes bénéficiaires du Contrat d’Engagement Jeune : cycles avec nombre de séances à déterminer
- Personnes bénéficiaires du RSA : cycles avec nombre de séances à déterminer
- Personnes en détention : session avec nombre de séances à déterminer
Autre critère : le nombre de personne concernées par chaque action.
Dernier critère : le nombre de licenciés qui prendront ensuite une licence dans notre association. Il s’agit là de l’objectif initial même si très souvent la prise de licence n’est pas immédiate et peut arriver dans les deux ou trois années qui suivent.
Impliqué dans l’opération Du Stade Vers l’Emploi, notre association sera naturellement très sensible au nombre de recrutements qui suivront ou au stage qu’auront pu décrocher les demandeurs d’emploi.</t>
  </si>
  <si>
    <t>Fédération française de Tennis de Table - Occitanie;mairie de saint paul cap de joux;Aides privées;</t>
  </si>
  <si>
    <t>FFTT-OCC-24-0006-4</t>
  </si>
  <si>
    <t>Animations vacances olympiques et paralympiques</t>
  </si>
  <si>
    <t>L’objectif de cette action est de combler les besoins liés à l’enjeu des Jeux Olympiques et Paralympiques et à son héritage à savoir insuffler un nouvel élan au sport français et permettre à la population française de découvrir encore mieux le sport, les valeurs associatives que l’on retrouve dans les clubs et ainsi s’engager dans une pratique sportive.
Après la très difficile période liée à la Covid, notre population a découvert ou redécouvert l’importance du sport dans la santé mentale et physique. Ces Jeux sont une publicité énorme sur notre pays et cette fête populaire doit être animée, chacun a son niveau. En tant que club, le Ping Saint Paulais Pays de Cocagne, membre du dispositif Les Clubs Sportifs Engagés, compte prendre sa part et animer son vaste territoire par différentes actions. Certaines le seront en totale autonomie et d’autres associés au CDOS du Tarn à travers Le Village du Sport Tarnais 2024 et 3 étapes sur lesquelles nous nous sommes positionnées.
Objectifs et besoins se rejoignent comme indiqué ci-dessous à travers une finalité : obtenir par ces actions, des licenciés supplémentaires en profitant de cet évènement mondial qui intéressera une grande partie de la population.
A quels besoins cela répond-il et qui a identifié ces besoins ?
Les Jeux Olympiques et Paralympiques de Paris 2024 sont une opportunité unique pour le sport français de mettre en avant ses différentes disciplines. Parmi ces disciplines, le tennis de table, sport peu médiatisé ces dernières années en raison de la concurrence des sports « majeurs » et des résultats moyens, doit saisir cette occasion unique. Profitant des excellents résultats de nos équipes nationales masculines et féminines et de la dynamique autour des frères Lebrun, nos clubs doivent démontrer leur savoir-faire durant la période olympique et naturellement après.
La faible licenciation de notre activité sportive par ailleurs pratiquée occasionnellement par plusieurs millions de français interroge et nous devons profiter de cette occasion unique ou presque pour agir et attirer de nouveaux licenciés. N’oublions pas que d’autres disciplines sportives vont faire de même et il est important de réussir nos actions.
Promouvoir le sport dans son ensemble, mettre en avant les valeurs olympiques (dans un monde où celles-ci sont constamment bafouées) est un besoin essentiel. Tous les acteurs du sport français, de l’Etat à toutes les instances du sport jusqu’aux associations ont conscience de cette fabuleuse opportunité.
Localement, à notre échelle, faire connaitre notre club, sur un territoire qui, rappelons-le est très vaste est notre priorité.
Nous devons alimenter nos antennes et remplir les créneaux sur nos 7 sites. Il en va de la pérennité de nos deux emplois et par là-même de notre activité.
Toutes nos actions (interventions dans les écoles, collaborations avec d’autres associations, forums, fêtes des associations etc.) ne suffisent pas et pouvoir être soutenu par l’ANS pour organiser des journées ou ½ journées mettant en valeurs le sport et notre discipline sous toutes ses facettes est primordial. Nous avons réalisé la mise à jour de notre exposition sur le tennis de table consacrée à son histoire depuis ses débuts, aux grands champions français et internationaux, au matériel, aux règles du jeu et à l’histoire du club. Nous souhaitons ainsi apporter non seulement une pratique sportive gratuite au grand public mais aussi leur apporter un peu de culture sportive à travers celle-ci.
A travers les actions programmées, leur richesse, nous espérons ainsi combler, à notre échelle, les besoins cités plus haut et également inciter à la pratique du tennis de table en club (le nôtre en l’occurrence mais aussi les autres pour les personnes venues d’autres régions qui profiteront durant l’été des animations que nous proposerons).</t>
  </si>
  <si>
    <t>Notre action Le Ping, un sport olympique en Pays de Cocagne va comprendre différentes actions, la plupart sur la journée entière.
Commençons par notre participation à 3 étapes du Village du Sport Tarnais 2024 mis en place par le Conseil Départemental du Tarn et le CDOS du Tarn.
Cet événement vise à proposer des journées festives autour d’activités physiques et sportives, gratuites et ouvertes à tous. Elle accueille tous les publics, y compris les personnes en situation de handicap. Notre club va ainsi de 10h à 18h proposer des initiations au tennis de table, de la pratique en jeu libre, des défis amusants autour du tennis de table, du ping 4/7 ans destiné aux plus petits et des démonstrations de nos jeunes issus du Groupe Performance. Le CDOS va aussi nous demander de présenter, sur un temps dédié, notre club et ses différents sites et valoriser notre action en faveur du public féminin, du public en situation de handicap. Les diverses réunions de préparation nous permettront d’affiner le programme de ces 3 étapes qui auront ainsi lieu le :
                       - le 23 juin sur la Base de Loisirs de Ludolac à Saint Lieux les Lavaur
                       - le 23 juillet sur la Base de Loisirs d'Aquaval à Lautrec
                       - le 1er aout sur la Base de Loisirs des Étangs à Saix
Autre animation phare, cette fois-ci au cœur des villages qui nous accueillent tout au long de l’année dans leur salle, les Journées de type Ping Tour (6 à 8 tables) sur les sites de :
                       - le 12 juillet sur Cuq-Toulza 
                       - le 19 juillet sur Labastide Saint Georges
                       - le 02 aout sur Saint Paul Cap de Joux
A l’occasion de ces journées, nous proposeront :
                       - Une activité tennis de table intégrant : ateliers Ping Santé, atelier Ping 4/7 ans, atelier Free Ping, Ping extérieur (etc.), et initiation pour les débutants (enfants et adultes), ateliers perfectionnement pour nos licenciés ‘enfants et adultes également) et enfin tournois amicaux en fin de journée
                       - La possibilité de découvrir toutes les facettes du tennis de table grâce à notre exposition « A la Rencontre du Tennis de Table » intégrant les plus belles pièces d’une collection de très vieilles raquettes de tennis de table et autres objets s’y rattachant.
                       - La diffusion sur grand écran des épreuves des JOP
                       - Dernière animation : des journées multi sports/multi activités ouvertes à tous pour certaines comme le séjour au Centre de Vacances de La Courbe et d’autres à destination de nos licenciés où ces derniers pourront pratiquer le basket, l’ultimate, le foot en salle, le badminton, l’accrobranche, la natation etc. 
                      - Un séjour en Centre de Loisirs de La Courbe est prévu du 22 au 24 aout. 
                      - De plus, 5 jours de stage multi-sports sont prévus du 8 au 12 juillet. 
Ajoutons aussi que nous accueillerons le 21 août gratuitement un groupe d’une quinzaine d’enfants issues des quartier QPV de la ville de Graulhet dans le cadre de notre coopération avec l’Amicale Laïque de Graulhet. Au programme : initiation au tennis de table et tournoi amical. Certains de nos jeunes licenciés seront mobilisés pour partager cette journée avec les jeunes cités plus haut.</t>
  </si>
  <si>
    <t>Notre action se déroulera sur les 3 Communautés de Communes sur lesquelles notre club est implanté : Communauté de Communes Tarn Agout, Communauté de Communes Lautrécois Pays d’Agout et Communauté de Communes Sor et Agout. Selon les besoins, avec les accords des mairies concernées, nous utiliserons ces salles.
 Les villages concernés sont : Saint Paul Cap de Joux, Labastide Saint Georges, Ambres, Lugan et Cuq Toulza. Ces actions ne sont malheureusement pas possibles sur le site de Lautrec (salle non disponible).
L’ensemble de ces 3 communautés de communes est en ZRR. Les 3 étapes du Village du Sport Tarnais se dérouleront à Saix, Saint Lieux Les Lavaur et Lautrec.</t>
  </si>
  <si>
    <t>La réussite de ces évènements se mesurera, sur le plan quantitatif à travers le nombre de participants, le nombre de licences évènementielles ou découvertes prises (quand cela nous sera possible), à travers ensuite le nombre de licenciés loisir ou compétition qui s’engageront avec nous.
Initialement le nombre de journées d’animations réalisées sera également un indicateur fort de notre engagement dans cette action.
A travers toutes ces animations et les autres non comptabilisées ici (forums, fêtes du sport) qui auront lieu à la rentrée de septembre 2024, nous avons pour objectif d’atteindre un an après ces actions une augmentation de licenciés FFTT de l’ordre de 15%</t>
  </si>
  <si>
    <t>Fédération française de Tennis de Table - Occitanie;Tarn;Mairies concernées par les actions;</t>
  </si>
  <si>
    <t>FFTT-OCC-24-0007-1</t>
  </si>
  <si>
    <t>24-073339</t>
  </si>
  <si>
    <t>W313007295</t>
  </si>
  <si>
    <t>33811566000080</t>
  </si>
  <si>
    <t xml:space="preserve"> 11310006</t>
  </si>
  <si>
    <t>1400628</t>
  </si>
  <si>
    <t>ASPTT TOULOUSE</t>
  </si>
  <si>
    <t>31500</t>
  </si>
  <si>
    <t>31555</t>
  </si>
  <si>
    <t>TENNIS DE TABLE - Action avec France Parkinson 31</t>
  </si>
  <si>
    <t>Mise en place d'actions avec France Parkinson 31 suite à la convention signée au niveau national par la FFTT</t>
  </si>
  <si>
    <t>Nous avons mis en place un partenariat avec l'association France parkinson du 31 (Haute-Garonne).
Deux de nos bénévoles qui souffrent de Parkinson ont monté ce partenariat avec cette antenne départementale. 
Le sport permettant de réduire les effets de la maladie, nous proposons tout d'abord plusieurs séances de découverte à leur adhérents pour ensuite organiser un créneau sportif hebdomadaire encadré par un éducateur diplômé.
Le projet a été initié en 2022 et a prit toute son ampleur lors de la saison 2023-2024 puisque le créneau hebdomadaire a été pérennisé (le vendredi de 14h30 à 16h00)
L'objectif principal est que la plupart des pratiquants des séances d'essai puissent s'inscrire au créneau annuel, nous essayons ensuite de créer des "passerelles" vers les autres créneaux du club et vers la compétition pour ceux qui le souhaitent.
La participation financière de ces sportifs a été discutée avec l'association. Elle est fixée à 100 € (proratisée selon le mois de l'année), une partie est prise en charge par l'association France Parkinson (30 €).
Le coût de la licence FFTT loisir adultes (36,40 €) est un freina la pérennisation financière de l'action.</t>
  </si>
  <si>
    <t>Toulouse quartiers Est
Notre siège social et la salle de ping sont situés en QPV</t>
  </si>
  <si>
    <t>Nombre de participants et d'organisations
Mieux vivre des bénéficiaires</t>
  </si>
  <si>
    <t>Fédération française de Tennis de Table - Occitanie;Aides privées;</t>
  </si>
  <si>
    <t>FFTT-OCC-24-0007-2</t>
  </si>
  <si>
    <t>TENNIS DE TABLE - Ping VR et e-sport</t>
  </si>
  <si>
    <t>Développer le e-ping et le e-sport tout en gardant une pratique sportive afin de lutter contre la sédentarité</t>
  </si>
  <si>
    <t>Proposer des séances mixtes Ping réel et Ping virtuel lors d'un créneau jeunes le mercredi de 15h à 17h
Proposer des animations et événements Ping VR et Lü (Mur interaction mis à disposition par la l'omnisports ASPTT) : 
- aux adhérents (jeunes, adultes, handi)
- aux partenaires (Ecole Jolimont, Lycée URSULINES et Jolimont, MGEN, France Parkinson ... )
Si cela prend bien, il nous faudra certainement acheter d'autres Casques VR et louer le Lü</t>
  </si>
  <si>
    <t>Nous sommes situés en QPV</t>
  </si>
  <si>
    <t>Nombre d'animations
Nombre de participants aux animations
Recrutement de nouveaux licenciés
Lutte contre la sédentarité des enfants qui jouent trop aux jeux vidéos</t>
  </si>
  <si>
    <t>FFTT-OCC-24-0008-1</t>
  </si>
  <si>
    <t>24-076783</t>
  </si>
  <si>
    <t>W822001109</t>
  </si>
  <si>
    <t>38896550100025</t>
  </si>
  <si>
    <t>5006208</t>
  </si>
  <si>
    <t>COMITE DEPARTEMENTAL DE TENNIS DE TABLE DE TARN-ET-GARONNE</t>
  </si>
  <si>
    <t>82000</t>
  </si>
  <si>
    <t>82121</t>
  </si>
  <si>
    <t>Tarn-et-Garonne</t>
  </si>
  <si>
    <t>Ping Citoyen : Recrutement/Fidélisation des jeunes</t>
  </si>
  <si>
    <t>Augmenter le nombre de licenciés chez les jeunes, notamment les 4 à 11 ans.
Favoriser les interventions dans le milieu scolaire.
Favoriser l'ouverture de séances encadrées dans les clubs du département : groupes "élite/espoir", section "Baby-Ping", ...</t>
  </si>
  <si>
    <t>Action à perdurer durant l'olympiade 2021 à 2024 (action pluri-annuelle) :
   - Aider les clubs à participer aux forums associatifs en mettant à disposition un entraîneur et des bénévoles du CD : permettre une augmentation du nombre de licenciés, promouvoir notre discipline, ...
   - Réussir à fidéliser les jeunes dans les différents clubs du département en organisant des compétitions jeunes : championnat jeunes, coupe Davis, tournois jeunes, ...
   - Maintenir dans les clubs, les séances encadrées par un entraîneur diplômé mis à disposition par le CD avec une aide financière, et encourager les clubs non encore concernés par la mise en place de séances encadrées. Organiser des stages "techniques" chez les jeunes durant les vacances scolaires.
   - Intervenir dans le milieu scolaire en incitant les clubs à signer des partenariats/conventions avec les écoles/collèges (priorité étant les écoles) et en organisant des rencontres "scolaires" (soit tournois, soit Premier Pas Pongiste, ...)
   - Favoriser les clubs à ouvrir des sections "Baby-Ping" pour accueillir les jeunes dès 4 ans dans nos clubs</t>
  </si>
  <si>
    <t>Tout le territoire du département</t>
  </si>
  <si>
    <t>Pourcentage de jeunes licenciés vs total de licenciés
Nombre de clubs ayant des séances encadrées
Nombre de clubs ayant un salarié embauché
Nombre partenariats/conventions avec des établissements scolaires
Nombre d'évènements organisés pour les jeunes (ex : tournois, Premier Pas Pongiste, ...)
Nombre de clubs ayant une section "Baby-Ping" (ou une section 4/7 ans)</t>
  </si>
  <si>
    <t>Fédération française de Tennis de Table - Occitanie;FDVA;Tarn-et-Garonne;</t>
  </si>
  <si>
    <t>FFTT-OCC-24-0008-2</t>
  </si>
  <si>
    <t>Accession territoriale au sport de Haut-Niveau</t>
  </si>
  <si>
    <t>Fédération française de Tennis de Table - Occitanie;Tarn-et-Garonne;</t>
  </si>
  <si>
    <t>FFTT-OCC-24-0008-3</t>
  </si>
  <si>
    <t>Nouvelles Pratique : Ping Extérieur</t>
  </si>
  <si>
    <t>Diversifier la pratique de notre discipline
Promouvoir notre discipline auprès du grand public et faire découvrir notre discipline auprès des plus jeunes
Faire adhérer de nouveaux joueurs dans les clubs du département</t>
  </si>
  <si>
    <t>Action pluriannuelle (2022 à 2024) qui sera renouvelée chaque été durant cette olympiade.
Participer aux Journées sportives "Extérieures" en juillet 2024 organisée par le Conseil Départemental 82 et faire découvrir le Ping Extérieur :
   - Animation par le salarié et salariés d'autres clubs
   - Organisation de tournois
   - Attirer les personnes dans nos clubs pour la future saison
Organiser des animations durant l'été autour du "Ping" :
   - Intervention chez "Ingréo" (piscine municipale extérieure) avec organisation d'une journée découverte
Faire des animations ponctuelles dans les établissements scolaires ayant des tables extérieures pour faire découvrir notre pratique et sensibiliser les jeunes à jouer dès qu'ils voient des tables extérieures.</t>
  </si>
  <si>
    <t>Différentes villes du 82 organisant des manifestations de sport "extérieur'</t>
  </si>
  <si>
    <t>FFTT-OCC-24-0008-4</t>
  </si>
  <si>
    <t>Structuration club de demain : Soutien aux clubs</t>
  </si>
  <si>
    <t>Soutenir l'ensemble des clubs du département en les accompagnant dans leur évolution.
Soutenir les clubs dans les zones de ruralité, et les "petites structures (&lt; 20 licenciés).
Promouvoir et encourager les clubs à se labéliser.
Promouvoir et encourager la pratique de notre discipline.
Augmenter le nombre de clubs et de licenciés dans le département.
Démarcher certaines villes et/ou certains villages ayant un point "Ping" afin de les affilier à la FFTT.
Organiser des formations de dirigeants et d'arbitrage.</t>
  </si>
  <si>
    <t>Action à perdurer durant l'olympiade 2021 à 2024 (action pluri-annuelle) :
   - Organiser des entraînements en commun avec plusieurs clubs et partager les entraîneurs
   - Le Comité Départemental 82 souhaite soutenir l'ensemble des clubs de son territoire en les accompagnant : par des interventions du salarié du CD 82, par la mise à disposition d'entraîneur, par la mise en place de référents "technique" dans chaque club. A ce jour, 80% des clubs du CD 82 ont un entraîneur à disposition.
  - Développer les structures en "faiblesse" (zone de ruralité ou peu de licenciés) en organisant des journées/manifestations de tennis de table et/ou en mettant en place un accompagnement en début de saison (forum associatif, idée de promotions, ...).
   - Promouvoir les clubs à obtenir des labels d'ici la fin de l'olympiade 2021-2024.
   - Promouvoir et encourager l'ensemble des adhérents de tous les clubs du département à pratique notre discipline en compétition : structurer un championnat par équipe "départemental" avec 4 échelons (pour chaque niveau), organiser des rencontres entre les clubs se trouvant à proximité, ...
   - Ouvrir de nouvelles structures (Point Ping ou affiliée FFTT)</t>
  </si>
  <si>
    <t>Sur l'ensemble du territoire : tous les clubs actuel + points ping à transformer en club affiliant à la FFTT (ex : Pompignan, Lamothe-Capdeville, ...)</t>
  </si>
  <si>
    <t>Nombre de clubs labélisés
Nombre de clubs concernés (10 clubs existant dans le CD82)
Nombre de référents "techniques" dans le CD82
Nombre de joueurs compétiteurs</t>
  </si>
  <si>
    <t>FFTT-PACA-24-0001-1</t>
  </si>
  <si>
    <t>FFTT-PACA</t>
  </si>
  <si>
    <t>24-067254</t>
  </si>
  <si>
    <t>W131003287</t>
  </si>
  <si>
    <t>44817592700020</t>
  </si>
  <si>
    <t xml:space="preserve"> 13130152</t>
  </si>
  <si>
    <t>2100804</t>
  </si>
  <si>
    <t>AIX LES MILLES TENNIS DE TABLE</t>
  </si>
  <si>
    <t>13290</t>
  </si>
  <si>
    <t>13001</t>
  </si>
  <si>
    <t>Bouches-du-Rhône</t>
  </si>
  <si>
    <t>Provence-Alpes-Côte d'Azur</t>
  </si>
  <si>
    <t>Recrutement et fidélisation des jeunes :
1) Promouvoir le Tennis de Table et attirer de nouveaux jeunes jeunes de 4 à 15 ans en intervenant dans les écoles.
2) Développer le ping 4-7 ans à travers une section Baby ping
3) Fidéliser les jeunes en continuant à augmenter le nombre de jeunes au sein de l'association</t>
  </si>
  <si>
    <t>Notre projet auprès des jeunes se fait à travers 3 actions :
1) -Pérennisation d'une section sportive au sein du Collège Sophie Germain de Luynes afin d'assurer une continuité éducative entre l'école de Luynes sur laquelle nous intervenons déjà et le Collège de Luynes
Il y aura 2 cours par semaine de 1h30 les mardis et vendredis de 15h30 à 17h
Nous ciblons 20 jeunes sur la section
-Intervention dans les écoles primaires durant le temps périscolaire afin de proposer des cycles d'apprentissage et créer une passerelle école-club.
Nous touchons une centaine d'enfants à travers ce dispositif
2) Pérennisation d'une section Baby ping 4-7 ans les mercredis matin de 11h à 12h afin de faire connaître la pratique au plus petit et détecter des jeunes à potentiel.
Nous ciblons 6 jeunes sur ce créneau 
3) Fidélisation des jeunes
Tous les mercredis après midis précédant les vacances, nous organisons au Lycée de Luynes une rencontre sportive pour les jeunes écoliers de 14h à 17h afin qu'ils puissent découvrir la pratique et se confronter les uns aux autres.
Ces rencontres amènent à des gains de points (format Indiv) les positionnant pour le Tournoi final de fin Juin. A la fin de celui-ci, nous récompensons les enfants pour leur participation.
Dans la continuité, de 17h à 19h, nous organisons la même chose pour les jeunes compétiteurs du club
Nous ciblons 75 participants pour ces actions soit un jeune sur deux du club.</t>
  </si>
  <si>
    <t>Notre action est locale et touche les écoles aixoises ainsi que les jeunes du Pays d'Aix</t>
  </si>
  <si>
    <t>Section sportive
1) Continuité éducative : Nombre d'enfants faisant la passerelle Ecole - Collège 
2) Assiduité aux cours
3) Des demandes d'intégration au sein de la section d'enfants en dehors du Pays d'Aix
Baby Ping
1) Evaluation de l'habileté motrice spécifique sous forme d'ateliers ludiques à travers une situation de référence adaptée aux touts petits.
Pour le recrutement et la fidélisation des jeunes, ce sera un critère quantitatif.
1) Nombre de participants entre les différentes rencontres (recrutement des jeunes)
2) Nombre d'enfants faisant la passerelle entre ces rencontres et l'adhésion au club (recrutement des jeunes)
3) Le pourcentage d'enfants poursuivant l'activité d'une année à l'autre (fidélisation des jeunes)
4) Le pourcentage d'enfants compétiteurs d'une année à l'autre (fidélisation des jeunes)</t>
  </si>
  <si>
    <t>Fédération française de Tennis de Table - Provence-Alpes-Côte d'Azur;</t>
  </si>
  <si>
    <t>FFTT-PACA-24-0001-2</t>
  </si>
  <si>
    <t>Notre association cherche à être un acteur majeur en termes d’aide à la santé et au Bien Etre à travers l’utilisation de notre sport comme outil pour combattre certaines pathologies et lutter contre la sédentarité
L'objectif est de permettre une réhabilitation et un reconditionnement physique afin de lutter contre les conséquences induites par la maladie et de permettre de favoriser le retour à un certain degré de socialisation.
1) Promouvoir le Ping Bien-Etre auprès d'un public loisir : Féminine, Sénior.
2) Promouvoir le Ping Santé (Parkinson, Alzheimer, Cancer)</t>
  </si>
  <si>
    <t>1) Ping Bien-Etre
A raison de deux créneaux par semaine, de 2h et de 1h30, les lundis après midi et vendredi matin, le club propose du ping Bien-Etre.
Ces créneaux sont alimentés par les maisons sport santé puisque le club a fait les démarches de labellisation (Provence en forme) mais aussi auprès de la FFTT.
Pour ces créneaux, nous ciblons 50 personnes.
Féminisation de la pratique avec un créneau de 1h30 en lien avec un CFA pour mettre en place du Tennis de Table sur le temps d'EPS. 
2) Ping Santé 
Sport Santé sur ordonnance : Tennis de Table et Maladie de Parkinson
A raison d'un créneau de 3h30 (1 x 1h30 et 1x 2h), le créneau cible 16 personnes (aidants et aidés) 
Ce créneau est alimenté par les neurologues du Pays d'Aix auprès desquelles nous avons communiqué et affiché ainsi que FP13
Sport Santé sur ordonnance : Tennis de Table et Maladie d'Alzheimer
A raison d'un créneau de 1h30 (1 x 1h30), le créneau cible 10 personnes  
Ce créneau est alimenté par les neurologues du Pays d'Aix, nous proposons un cours de 1h30 tous les mardis après midi de 15h30 à 17h.</t>
  </si>
  <si>
    <t>Notre champ d'action est Local car notre travail est axé sur l'ensemble des communes du Pays d'Aix (34 communes)</t>
  </si>
  <si>
    <t>1) Evaluation de la condition physique 
(Un tableau Excel d'analyse et de mesure de l'activité à travers différentes dimensions définies en début d'année est utilisé et permet de mesurer les progrès)
Cette situation référence est utile pour permettre de voir l'évolution des personnes.
2) Evolution du nombre de licenciés entre N-1 et N0
3) Nouveaux licenciés
4) Assiduité des licenciés
5) Taux de remplissage des différents créneaux</t>
  </si>
  <si>
    <t>FFTT-PACA-24-0001-3</t>
  </si>
  <si>
    <t>L'objectif de notre association est de chercher de nouveaux adhérents à travers de nouvelles pratique.
Cette axe de développant s'inscrit dans la ligne de conduite de la FFTT
1) Ping Extérieur
2) Organisation d'un Ping Tour à Aix en Provence  le Samedi 28 Septembre 2024
3) Mise en place du Ping VR
4) Se former aux nouvelles pratiques</t>
  </si>
  <si>
    <t>1) Ping Extérieur
Animations Ping en extérieur au sein de la ville. Développer le nombre de tables au sein de la commune en rencontrant les acteurs de la ville.
Promotion du ping en extérieur durant le Ping Tour en montrant qu'il y a autant d'intérêt pour une de créer des tables extérieurs que des skate park ou autre structure sportive extérieure.
2) Ping Tour le 28 septembre 2024
Situé au sein d'un lieu de passage (8000 personnes environ) au niveau des Halles Provençales, notre association va organiser un Ping Tour en proposant différentes animations (ping en extérieur, ping Vr, ping loisir, handiping, ping haut niveau) afin de permettre aux passants s'ils le souhaitent de s'initier à la pratique.
Cette action va mobiliser entre 30 et 40 bénévoles.
3) Ping Vr
Mise en place d'animations Ping Vr au sein de l'association durant les vacances scolaire (initiation et tournois)
Utilisation du casque comme outil pédagogique (sport santé et loisir)
4) Formation aux nouvelles pratiques
Former les Éducateurs concernés aux nouvelles pratiques (ping en extérieur et ping Vr)</t>
  </si>
  <si>
    <t>Nous allons chercher à toucher un large public de non licenciés curieux de découvrir une nouvelle pratique</t>
  </si>
  <si>
    <t>FFTT-PDL-24-0001-1</t>
  </si>
  <si>
    <t>FFTT-PDL</t>
  </si>
  <si>
    <t>24-060112</t>
  </si>
  <si>
    <t>W532000369</t>
  </si>
  <si>
    <t>45259121700016</t>
  </si>
  <si>
    <t xml:space="preserve"> 12530060</t>
  </si>
  <si>
    <t>1803923</t>
  </si>
  <si>
    <t>UNION SPORTIVE CHANGE TENNIS DE TABLE</t>
  </si>
  <si>
    <t>53810</t>
  </si>
  <si>
    <t>53054</t>
  </si>
  <si>
    <t>Mayenne</t>
  </si>
  <si>
    <t>Consolider le partenariat avec des écoles primaires et collèges de proximité</t>
  </si>
  <si>
    <t>Organiser des cycles de séances de découverte du tennis de table avec les deux écoles primaires de la ville de Changé. Permettre l'accès de la salle de tennis de table à des classes d'un collège de Laval.
Organisation de stages lors des vacances scolaires et vacances d'été pour promouvoir la pratique de notre sport.</t>
  </si>
  <si>
    <t>Les éducateurs du club organisent des séances adaptées au niveau de chaque classe (de la Petite Section au CM2) pendant une heure chaque semaine pendant une période scolaire complète. Différents ateliers sont organisés et un tournoi inter-classes est organisé en fin de saison.
Des stages d'une semaine sont proposés aux licenciés et aux jeunes extérieurs au club lors de chaque période de vacances scolaires ainsi que l'été.</t>
  </si>
  <si>
    <t>Communes de Changé et de Laval Agglomération.</t>
  </si>
  <si>
    <t>Accueil de 400 jeunes âgés de 3 à 10 ans pour les écoles primaires et 11 à 14 ans pour le collège.</t>
  </si>
  <si>
    <t>Fédération française de Tennis de Table - Pays de la Loire;</t>
  </si>
  <si>
    <t>FFTT-PDL-24-0001-2</t>
  </si>
  <si>
    <t>Développement du Ping Santé au sein de l'association</t>
  </si>
  <si>
    <t>Fidéliser un public de personnes âgées (valides ou avec déficiences motrices légères).</t>
  </si>
  <si>
    <t>Accueil de personnes âgées (valides ou avec des déficiences motrices) de la ville de Changé lors d'ateliers réguliers un matin dans la semaine.
Proposition d'activités adaptées à leur âge et/ou leur handicap au sein de notre salle en présence des éducateurs du club, pour la saison à venir.
A plus long terme, ouverture d'un créneau d'entraînement ouvert seulement aux personnes âgées ou en situation de handicap.</t>
  </si>
  <si>
    <t>Action menée sur la commune de Changé et dans les communes alentours dans lesquelles des établissements de ce type existent.</t>
  </si>
  <si>
    <t>FFTT-PDL-24-0002-1</t>
  </si>
  <si>
    <t>24-064750</t>
  </si>
  <si>
    <t>W852001176</t>
  </si>
  <si>
    <t>31811196000049</t>
  </si>
  <si>
    <t>1801871</t>
  </si>
  <si>
    <t>COMITE DEPARTEMENTAL DE TENNIS DE TABLE DE VENDEE</t>
  </si>
  <si>
    <t>85000</t>
  </si>
  <si>
    <t>85191</t>
  </si>
  <si>
    <t>Vendée</t>
  </si>
  <si>
    <t>Action d'aide et d'accompagnement des clubs pour les opérations d'activités estivales</t>
  </si>
  <si>
    <t>Il s'agit de soutenir toutes activités pongistes durant la période estivale sur les clubs côtiers ainsi que certains à l'intérieur des terres. L'activité doit être importante de façon à :
1-maintenir le joueur dans son activité de compétiteur pour 2024/2025,
2-inciter à la venue de nouveaux ou d'anciens licenciés suite à ces activités estivales.</t>
  </si>
  <si>
    <t>Il s'agit de créer et diffuser sur le site du Comité et Facebook une cartographie vendéenne des actions estivales de notre territoire. Ce moyen de communication sera établi plusieurs semaines avant le début de cette période pour en garantir un succès satisfaisant.</t>
  </si>
  <si>
    <t>Ces actions peuvent être particulièrement intéressantes car elles touchent un public varié, certes quelques fois de passage (touristes) mais qui amènent inévitablement une animation pongiste impliquant des adhésions futures. Les activités à l'intérieur des terres sont impactées positivement par les actions de la côte (bouche à oreille).</t>
  </si>
  <si>
    <t>Nombre d'actions organisées ou soutenues, de 5 clubs minima à 12 clubs maximum.</t>
  </si>
  <si>
    <t>FFTT-PDL-24-0002-2</t>
  </si>
  <si>
    <t>Aide à la structuration des clubs vendéens</t>
  </si>
  <si>
    <t>Il s'agit de communiquer avec les clubs afin de diffuser la politique de la gouvernance départementale, et de remobiliser chaque structure pour tendre vers une licenciation supérieure.</t>
  </si>
  <si>
    <t>Il s'agit de rencontrer une quinzaine de clubs avec les nouveaux dirigeants et salariés en place, afin de leur proposer une méthode propre et adéquate dans le but de développer leur licenciation et leur implication départementale.</t>
  </si>
  <si>
    <t>Cette action se dirigera principalement vers les structures montrant des signes de stagnation sur leur développement.</t>
  </si>
  <si>
    <t>Quantité de réunions organisées et nombre de personnes impliquées.</t>
  </si>
  <si>
    <t>FFTT-PDL-24-0002-3</t>
  </si>
  <si>
    <t>Actions sur 4 / 7 ans</t>
  </si>
  <si>
    <t>Développer la licenciation des 4 / 7 ans sur le plan du département.</t>
  </si>
  <si>
    <t>Il s'agit d'organiser des regroupements d'envergure adressés à cette catégorie d'âge. La mise en place de cette initiative nécessitera un personnel salarié et bénévole qualifié afin de proposer aux enfants des séances ludiques, attractives, de qualité. Ces actions seront organisées sous forme d'ateliers d'initiation à la pratique du tennis de table.</t>
  </si>
  <si>
    <t>Le département de la Vendée est entièrement concerné par ces regroupements.</t>
  </si>
  <si>
    <t>Le nombre de participants au projet doit augmenter la licenciation de cette catégorie d'âge en pourcentage.</t>
  </si>
  <si>
    <t>FFTT-PDL-24-0002-4</t>
  </si>
  <si>
    <t>Promotion Ping féminin</t>
  </si>
  <si>
    <t>Il s'agit de promouvoir la pratique du sport auprès du public féminin adulte, dans le cadre du Ping santé bien être. Ainsi, nous jouons sur deux tableaux :
1-sur un plan global : lutte contre la sédentarité féminine
2-sur un plan départemental : possibilité de développement de la licenciation féminine</t>
  </si>
  <si>
    <t>Organisation d'une journée de pratique en duo : un enfant et sa maman pratiqueront ensemble dans un esprit de détente et de convivialité.</t>
  </si>
  <si>
    <t>Cette action sera ouverte à tous les vendéen.nes, et placée dans un lieu central du département dans un souci financier pour les participantes et environnemental sur un plan global.</t>
  </si>
  <si>
    <t>Le nombre de participantes à l'action puis de licenciées supplémentaire sera le gage de la bonne réussite de l'action.</t>
  </si>
  <si>
    <t>FFTT-PDL-24-0003-1</t>
  </si>
  <si>
    <t>24-067512</t>
  </si>
  <si>
    <t>W532000113</t>
  </si>
  <si>
    <t>32825401600038</t>
  </si>
  <si>
    <t>1802993</t>
  </si>
  <si>
    <t>COMITE DEPARTEMENTAL DE TENNIS DE TABLE DE LA MAYENNE</t>
  </si>
  <si>
    <t>53000</t>
  </si>
  <si>
    <t>53130</t>
  </si>
  <si>
    <t>Développement de nouvelles pratiques</t>
  </si>
  <si>
    <t>Faire découvrir la discipline avec de nouvelles pratiques
Augmenter le nombre de licenciés dans le département de la Mayenne</t>
  </si>
  <si>
    <t>Mise à disposition du matériel ping VR ( 3 casques) 
Mise à disposition du matériel darkping, 
Accompagnement des clubs à l'organisation d’événements.</t>
  </si>
  <si>
    <t>Sur tout le département</t>
  </si>
  <si>
    <t>FFTT-PDL-24-0003-2</t>
  </si>
  <si>
    <t>PPF actions sportives - détection</t>
  </si>
  <si>
    <t>Mieux détecter pour alimenter notre S.R.A (Structure Régionale Associée). Permettre aux jeunes "talents" détectés de participer aux événements nationaux et internationaux</t>
  </si>
  <si>
    <t>Mise en place d'actions de détections.
Mise en place de séances individuelles pour les jeunes détectés.
Des stages sur chaque vacance scolaire.
Aide aux familles par soutien financier aux déplacements et autres frais restants à charge.</t>
  </si>
  <si>
    <t>Permettre à des jeunes de communes rurales de bénéficier d'un suivi organisé par le comité faute d'encadrement dans leur club de proximité</t>
  </si>
  <si>
    <t>Nombre de journées de stage
Nombre de jeunes
Nombre de sélections Nationales et sorties internationales</t>
  </si>
  <si>
    <t>Fédération française de Tennis de Table - Pays de la Loire;Mayenne;</t>
  </si>
  <si>
    <t>FFTT-PDL-24-0003-3</t>
  </si>
  <si>
    <t>Recrutement et Fidélisation des jeunes</t>
  </si>
  <si>
    <t>Augmentation du nombre de licenciés jeunes.
Fidélisation des licenciés jeunes.</t>
  </si>
  <si>
    <t>1/ Recrutement
Mise en place de cycles scolaires en s'appuyant sur le projet pédagogique.
Proposition d'animation scolaire en partenariat avec le club local (mise en place d'animations scolaires ponctuelles avec les bénévoles des clubs).
 - Ateliers-démonstrations et journées portes ouvertes dans les clubs avec séances gratuites pendant un mois (licences découvertes)
Cartographie des clubs formateurs mayennais, pour permettre aux potentiels nouveaux adhérents de se diriger vers un club correspondant à leurs attentes.
2/ Fidélisation
Mise en place d'animations ou de compétitions spécifiques ouvertes aux jeunes en 1ère année de licence.</t>
  </si>
  <si>
    <t>sur tout le territoire du département de la MAYENNE</t>
  </si>
  <si>
    <t>évolution de la licenciation dans les catégories poussins à benjamins 
Pourcentage de renouvellement sur les catégories poussins à minimes</t>
  </si>
  <si>
    <t>FFTT-PDL-24-0003-4</t>
  </si>
  <si>
    <t>Animation territoriale</t>
  </si>
  <si>
    <t>Mutualisation de projets entre les clubs, accompagnement des dirigeants sur la structuration.
Avoir un maximum de personnes formées, sur le département, dans les clubs.</t>
  </si>
  <si>
    <t>Mise en place des formations I.C, A.F,  A.C,  A.R et JA.1. 
Mise en place de réunions, avec les dirigeants de clubs, au sein des communautés de communes.</t>
  </si>
  <si>
    <t>Tout le département</t>
  </si>
  <si>
    <t>FFTT-PDL-24-0004-1</t>
  </si>
  <si>
    <t>24-066164</t>
  </si>
  <si>
    <t>W532000750</t>
  </si>
  <si>
    <t>78625649500015</t>
  </si>
  <si>
    <t xml:space="preserve"> 12530022</t>
  </si>
  <si>
    <t>1804202</t>
  </si>
  <si>
    <t>LES FRANCS ARCHERS DE LA BONNE LORRAINE</t>
  </si>
  <si>
    <t>L'objectif de ce projet est d'attirer de nouveaux jeunes au sein de notre club par diverses animations ponctuelles et/ou régulières. 
Une attention particulière sera porté sur les élèves de maternelles (4-7 ans).</t>
  </si>
  <si>
    <t>-Action de découverte sous la forme d'animations scolaires auprès des écoles du quartier ;
-Participation au dispositif fédéral "Challenge des récréation" ;
-Relancer un créneau spécifique 4-7 ans à la rentrée 2024 (septembre) ;
-Continuer notre action "Olym'ping" auprès des élèves de maternelles ;
-Mise en place de cycles scolaires auprès des écoles du quartier ;
-Action de promotion auprès de nos licenciés et non licenciés = tournoi de Noël, Kermesse du Ping, etc..</t>
  </si>
  <si>
    <t>-De nombreuses actions de promotion réalisées principalement avec nos écoles partenaires de proximité :
Ecole Alain, Ecole Immaculée Conception, Ecole La Providence, Ecole Jacques Prévert, Ecole La Senelle.
Deux particularités :
-l'école de la Senelle est en QPV ;
-L'école Alain accueille des élèves en situations de handicap.</t>
  </si>
  <si>
    <t>-Nombres de licenciés 4-7 ans : 5 en 2023, objectif 20 en 2024 !
-Nombres d'écoles partenaires : 5 en 2023, objectif 10 en 2024 ;
-Nombres de classes bénéficiant de cycle scolaire : 15 en 2023, objectif 20 en 2024 ;
-Nombres d'actions ponctuelles : 15 en 2023, objectif 20 en 2024.</t>
  </si>
  <si>
    <t>Fédération française de Tennis de Table - Pays de la Loire;Ville de Laval;</t>
  </si>
  <si>
    <t>FFTT-PDL-24-0004-2</t>
  </si>
  <si>
    <t>L'objectif de ce projet étant de réduire nos différentes consommations et de mettre en place une politique de prévention auprès de nos adhérents.</t>
  </si>
  <si>
    <t>-Action de sensibilisions auprès de nos adhérents ;
-Organisation de co-voiturage sur les compétitions au sein du club mais également avec nos clubs voisins sur les compétitions régionales et nationales ;
-Réduction de nos impressions papiers en favorisant du numérique ;
-Reduction de nos déchets notamment sur nos manifestations ;
-Pédi-bus mis en place sur nos séances d'entraînement à la sortie des écoles partenaires ;
-Gourde offerte à chaque adhérent du club ;
-Tri-sélectif présent à la salle et au foyer de convivialité ;
-Visio-conférence sur nos réunions du comité directeur.</t>
  </si>
  <si>
    <t>Principalement des habitants de Laval, et de son agglomération mais également du département.</t>
  </si>
  <si>
    <t>-Nombres de joueurs/parents efectuant du co-voiturage : instauré au club = 100% sur nos compétitions ;
-Nombres de personnes efectuant le tri-sélectif : instauré au sein du club = obligatoire au sein de nos locaux ;
-L'ensemble des trajets au sein de la ville de Laval s'efectue à pied (ex : pédi-bus) ;
-1 réunion sur 2 est organisé en visio-conférence (même si nous conservons le présentiel pour maintenir du
lien social).</t>
  </si>
  <si>
    <t>FFTT-PDL-24-0004-3</t>
  </si>
  <si>
    <t>Développer de nouvelles pratiques pour promouvoir le tennis de table auprès d'autres publics que nos adhérents.</t>
  </si>
  <si>
    <t>-Action de promotion "Ping VR" lors d'une après-midi (en collaboration avec le comité départemental de tennis de table) ;
-Action de promotion "Ping en extérieur" lors d'évènements estivaux organisé par le ville de Laval ;
-Inscription aux dispositifs fédérales "Été Ping" ;
-Mise en place d'action "Ping VR" auprès de notre réseau d'entreprise.</t>
  </si>
  <si>
    <t>Grand public : Laval et son agglomération ;
Licenciés du club : venant de tout le département ; 
Partenaires : dans l'agglomération.</t>
  </si>
  <si>
    <t>-Action de promotion "Ping VR" : objectif 100 personnes ;
-Action de promotion "Ping en extérieur" : objectif 600 personnes ;
-Mise en place d'action "Ping VR" auprès de notre réseau d'entreprise : objectif 15 entreprises.</t>
  </si>
  <si>
    <t>FFTT-PDL-24-0005-1</t>
  </si>
  <si>
    <t>24-067464</t>
  </si>
  <si>
    <t>W442023942</t>
  </si>
  <si>
    <t>85107490600013</t>
  </si>
  <si>
    <t xml:space="preserve"> 12440281</t>
  </si>
  <si>
    <t>5008970</t>
  </si>
  <si>
    <t>NANTES TENNIS DE TABLE (N.T.T)</t>
  </si>
  <si>
    <t>44200</t>
  </si>
  <si>
    <t>44109</t>
  </si>
  <si>
    <t>Loire-Atlantique</t>
  </si>
  <si>
    <t>Le Ping Santé pour les seniors, le bien-vivre en plus</t>
  </si>
  <si>
    <t>Objectifs : Les objectifs principaux de cette section sont la promotion de la santé, la lutte contre toutes les
formes d’inactivité, l’accessibilité à la pratique pour tous en toute sécurité, la préservation du lien social et le
renforcement de la cohésion sociale.</t>
  </si>
  <si>
    <t>Description : Le club de NANTES Tennis de Table vise à s’investir face au vieillissement croissant de la population, en particulier sur l’Ile de Nantes, en créant une section senior, pour les personnes, hommes ou femmes, âgées de 60 à 80 ans et plus, avec pour buts principaux de partager des moments ludiques et conviviaux.
A l’écoute des enjeux de société actuels, NANTES Tennis de Table se veut être un animateur de la vie des sportifs seniors. C’est pourquoi, à partir de la saison 2024-2025, un, voire deux créneaux spécifiques, seront proposés aux seniors, encadrés par un cadre diplômé dans la salle spécialisée de tennis de table du Complexe Sportif Mangin Beaulieu.
Ce projet vise à offrir à toutes et tous, l’opportunité de pratiquer une activité physique, selon une offre correspondant à son profil et ses envies.
L’activité est construite afin de favoriser le partage entre les attentes du public senior (+60 ans) et l’animateur capable de délivrer des contenus tournés vers une pratique saine, protectrice et conviviale.
Adaptabilité, mixité, détente, sport de bien être et inclusion des personnes en situation de handicap permettent d'améliorer la motricité pour maintenir ou regagner de la coordination, de l’équilibre, du rythme et ceci dans une ambiance conviviale.</t>
  </si>
  <si>
    <t>Ile de Nantes principalement</t>
  </si>
  <si>
    <t>Indicateur 1 - 20 participants réguliers - maxi 25, mini 10
Indicateur 2 - taux de réinscription la saison suivante : 50% recherchés - maxi 100 % mini 40%</t>
  </si>
  <si>
    <t>FFTT-PDL-24-0005-2</t>
  </si>
  <si>
    <t>Vers une parité hommes-femmes dans le ping</t>
  </si>
  <si>
    <t>L’objectif principal du projet est de poursuivre et amplifier les actions en faveur des pongistes féminines.
Il s’inscrit dans la continuité des actions déjà menées qui ont permis d’obtenir un de nos 10 labels fédéraux : le Ping au Féminin.
Nous souhaitons renforcer cette action en proposant plus de séances spécifiques et un cursus permettant de suivre l’activité autour des différents âges (des plus jeunes aux plus âgées) et pour tous les niveaux (débutantes, loisirs, compétition).
Notre taux de féminines est passé cette saison 2023-2024 de 18,6% à 19,5 % en passant de 45 féminines à 57 soit une augmentation de 27 %
Notre objectif initial visant à atteindre au moins 20 % de féminines est en passe d’être atteint .
Cependant nous devons poursuivre notre objectif qualitatif avec une augmentation progressive du nombre de joueuses en compétition sachant que nous devons  enforcer notre équipe qui évolue en Championnat
National féminin par la formation de jeunes joueuses.</t>
  </si>
  <si>
    <t>Disposant d’une salle spécifique de plus de 30 tables, d’un entraineur salarié et de nombreux bénévoles, nous prévoyons une augmentation de notre communication envers les écoles principalement.
Le projet est articulé autour de 4 axes :
1. Apprentissage 2. Plaisir 3. Perfectionnement 4. Fidélisation
Le « plaisir » est un ingrédient essentiel pour qu’une « fidélisation » se mette en place et nous y sommes attentifs en proposant des moments festifs entre les périodes d’entrainement ou de compétitions.
Nos séances proposées pour les écoles du quartier et animées par notre entraineur permettent de faire découvrir le tennis de table auprès de nombreuses jeunes filles du quartier.
Chaque année un certain nombre de féminines rejoignent notre école des jeunes notamment le mercredi après avoir découvert ce sport au travers de ces animations dispensées.
Nos rendez-vous réguliers PAW ( Ping After Work ) nous permettent de faire venir aussi un nombreux public notamment féminin qui découvre notre salle et notre sport. Parmi ces féminines un certain nombre prennent ensuite une licence pour jouer en loisir et pratiquer le tennis de table dans notre club.
En début de saison nous participons à différents forums associatifs afin de promouvoir notre club et notre sport.
Cette saison 2023-2024 nous avons mené une action forte en offrant la gratuité totale (licence et cotisation) pour les jeunes filles âgées de moins de 14 ans adhérant au club pour la première fois. Cette action va être pérennisée sur la saison 2024-2025.
Pour les compétitrices le club prend également en charge la participation au circuit féminin organisé par le CDTT 44 afin qu’elles puissent rencontrer d’autres joueuses évoluant dans d’autres clubs sous l’égide d’un autre entraineur. Nous proposons également 2 créneaux d'entraînement spécifiques féminins. Ces dernières ont beaucoup de plaisir à se retrouver entre elles. Toujours dans le développement compétitif, la pérennisation de 3 équipes engagées en championnat féminin nous semble indispensable. De même, les stages organisés pendant toutes les vacances scolaires sont un vecteur primordial de détection et de pérennisation des licenciées féminines. A ce titre, sur 220 stagiaires, nous avons accueilli 42 filles soit 19% de féminines.</t>
  </si>
  <si>
    <t>Action principalement axée autour de l’île de Nantes</t>
  </si>
  <si>
    <t>Taux de féminisation 20% - taux de fidélisation 60% - indicateurs de progression (filles en compétition) 50%</t>
  </si>
  <si>
    <t>FFTT-PDL-24-0006-1</t>
  </si>
  <si>
    <t>24-059743</t>
  </si>
  <si>
    <t>W443003563</t>
  </si>
  <si>
    <t>42771923200022</t>
  </si>
  <si>
    <t xml:space="preserve"> 12440029</t>
  </si>
  <si>
    <t>5010128</t>
  </si>
  <si>
    <t>ST BREVIN TENNIS DE TABLE</t>
  </si>
  <si>
    <t>44250</t>
  </si>
  <si>
    <t>44154</t>
  </si>
  <si>
    <t>Le projet vise à développer le tennis de table pour les enfants âgés de 4 à 11 ans par des actions de recrutement : découverte, initiation, et des actions de fidélisation. Il s'adresse ainsi aux enfants hors club mais également aux enfants déjà licenciés avec l'objectif qu'ils poursuivent le tennis de table à chaque rentrée scolaire.
Pour la saison 2020-2021, le club comportait 15 enfants âgés de 4 à 11 ans, 18 en 2021-2022, 31 en 2022-2023 et 28 pour cette saison. L'objectif est de conserver une progression régulière des effectifs poussins et benjamins et de leur proposer des interventions de qualité.</t>
  </si>
  <si>
    <t>1) Mise en place d'événements pour attirer puis recruter.
Calendrier :
23 mai 2024 : Portes Ouvertes pour les 4-11 ans – ateliers ludiques de découverte
01 juin 2024  : animation Ping Kids pour les 4-11 ans (partenariat Ligue PDL)
06 juillet 2024 : séance d'initiation pour les 7-9 ans (14 enfants) de 14h à16h et pour les 10-12 ans (14 enfants) de 16h à 18h
du 08 au 10 juillet 2024 : séances de découverte pour les 4-7 ans (12 enfants – partenariat Communauté de Communes Sud Estuaire) de 10h à 12h
18 juillet 2024 : séance de découverte avec l'association Mireille Moyon de Paimboeuf pour les 8-11 ans (16 enfants) de 14h à 16h
du 22 au 25 juillet 2024 : séances d'initiation pour les 8-11 ans (12 enfants – partenariat CCSE) de 14h à 16h
du 05 au 07 août 2024 : séances de découverte pour les 4-7 ans (12 enfants – partenariat CCSE) de 10h à 12h
saison 2024-2025 : 20 séances d'initiation dans les écoles
saison 2024-2025 : 2 animations à Intersport de Pornic
saison 2024-2025 : 1 animation « Cop'ping » (un licencié invite un copain ou une copine)
 saison 2024-2025 : 1 animation en famille durant laquelle les licencié(e)s viennent avec leurs jeunes enfants pour partager leur sport et leur donner envie de jouer au ping-pong.
2) Une communication efficace pour attirer 
Il s'agira de communiquer sur l'offre de pratique et les événements par la création de flyers attractifs, l'utilisation des médias, des réseaux sociaux ou encore du site internet.
L'organigramme de fonctionnement du club sera remanié avec la mise en place d'un référent en communication chargé de s'assurer de la bonne réalisation de la promotion de tous les évènements à destination des plus jeunes.
La communication auprès des écoles sera à privilégier.
3) La participation aux évènements locaux
Il est indispensable de se montrer, de faire parler du club en s'inscrivant dans la vie de la commune.
Ainsi, entre le 26 juillet et le 11 août, le club sera présent sur la Fan Zone des Jeux Olympiques à Saint-Brevin l'Océan et fera la promotion du tennis de table sur 3 journées.
En septembre 2024, le club participera à la Journée des associations organisée par la ville et proposera un dimanche matin, au cœur du marché hebdomadaire de la commune, une animation ping-pong pour les petits.
4) Mise en place de dispositifs pour aider les familles à inscrire leur enfant au club
Le club est inscrit dans le dispositif Pass Sport, e.pass jeunes, coupons sports ANCV, chèques vacances, et propose des paiements échelonnés, des séances d'essais gratuites, et une licence à la session (entre chaque vacances scolaires) pour les 4-7 ans
5) Actions de fidélisation
* Créer une bonne image du club 
L'environnement doit être stable et sécurisant : des locaux propres, du matériel de bonne qualité, les bénévoles et les dirigeants accueillants et disponibles, l'éducateur formé, professionnel, compétent. Le projet nécessitera donc de former (Initiateur de club, ping 4/7 ans), d'acheter du matériel (de nouvelles raquettes adaptées aux tout petits, des balles de couleur). L'éducateur veillera à la sécurité des enfants.
Les groupes des 4/7 ans (baby-ping) et des 8/11 ans loisirs seront intitulés : école de formation. Une dénomination rassurante pour les parents qui met davantage en avant l'apprentissage.
*Poursuivre l'animation de la section baby-ping et de la section 8-11 ans avec l'éducateur et les bénévoles.
* Mettre en place une remise de diplômes pour féliciter les enfants de leur assiduité. Il s'agit de mettre en valeur l'investissement des enfants dans le groupe.
* Organiser des temps festifs avec des goûters, une distribution de chocolats à Noël et à Pâques, une fête des jeunes pongistes en fin de saison. Autant d'actions qui regrouperont  aussi bien les enfants que leurs familles et qui permettront de fédérer.
* Inviter les parents à une ou plusieurs séances pour les impliquer dans l'activité de leur enfant.</t>
  </si>
  <si>
    <t>Le projet s'inscrit sur l'ensemble du département de la Loire Atlantique. Il aura en premier lieu un impact communal et sur la Communauté de Communes Sud Estuaire avec un objectif de recrutement parmi les jeunes résidants dans l'environnement proche du club.</t>
  </si>
  <si>
    <t>1- nombre de poussins benjamins au 30 juin 2025 &gt; 30
2- nombre de nouvelles licences à l'issue des actions (au 30 juin 2025) : 15 à 25 (recrutement)
3- nombre de renouvellement de ces licences en septembre 2025 : 10 à 18 (fidélisation)
4- nombre de licences renouvelées du 30 juin 2024 en septembre 2025 : 30 à 50 % (fidélisation)
5- nombre de séances dans les écoles au 30 juin 2025</t>
  </si>
  <si>
    <t>FFTT-PDL-24-0006-2</t>
  </si>
  <si>
    <t>Développement du Ping Santé</t>
  </si>
  <si>
    <t>La France a une espérance de vie des plus élevées d'Europe (85 ans pour les femmes et 79 ans pour les hommes) mais elle se trouve sous la moyenne en ce qui concerne l'espérance de vie en bonne santé. Le surpoids et l'obésité qui entraînent des complications de santé et des maladies chroniques, sont multipliés par 6 chez les enfants depuis 1960. Il est donc important de sensibiliser à l'intérêt d'avoir une bonne condition physique.
Face au constat que la section féminine de l'association est composée principalement de femmes reprenant une activité sportive et/ou souffrant d'une pathologie, que 32 % des licenciés du club ont plus de 60 ans, que la section loisirs adultes (30-60 ans) s'étoffe tout comme la section handisport, il apparaît évident de mettre en place des activités adaptées à la condition physique quant à l'intensité, la durée et la difficulté pour répondre aux besoins.
Sensibiliser au bien-être et à l'inclusion et offrir des pratiques associant plaisir et thérapie seront donc les objectifs à prioriser.</t>
  </si>
  <si>
    <t>Actions de prévention et de sensibilisation : communiquer sur les bienfaits du sport et du tennis de table plus particulièrement
- organisation d'une séance d'initiation au tennis de table au sein du club avec un intervenant extérieur (diplôme BPJEPS APT ou AF orienté Sport santé)
- organisation d'une animation de type "Sentez-vous Sport" dans une galerie marchande
- création d'un support de communication pour présenter les bienfaits du tennis de table sur la santé 
Actions de promotion et de recrutement
- prendre contact avec France Parkinson (antenne de Saint-Nazaire) pour donner des informations sur le club et sur l'offre de pratique à destination des Parkinsoniens. Créer un partenariat.
- créer un créneau spécifique pour les Parkinsoniens : ateliers Parkinson. La pratique régulière du ping-pong pendant 6 mois peut réduire les symptômes physiques de Parkinson, comme le tremblement ou les raideurs.
- poursuivre les contacts avec le centre de rééducation de Penbron (handicap moteur) et l'hôpital de Machecoul (maladies cardio vasculaires) pour l'orientation des patients à leur sortie vers une activité sportive douce comme peut le proposer le club.
- intervenir dans des établissements accueillant des personnes âgées (les Résidentiels à Saint-Brevin les Pins) en proposant des ateliers ludiques de mobilité et de motricité globale
- participer à la Journée des Associations et présenter un clip vidéo de promotion du sport Santé
- nommer un référent Sport Santé au sein du club
Activités au sein du club
- mettre en place des séances encadrées pour la section "Retraités" une fois par mois dans une optique de prévention des risques de blessures et d'accidents lors de la pratique du tennis de table
- développer la section féminine "Ping et remise en forme". La dynamiser par des échanges avec d'autres clubs 
- développer la section handisport et le processus de socialisation. 
- organiser un événement au sein du club en lien avec la santé
- mettre en place des temps conviviaux et des animations festives dans un soucis de bien-être
- former aux premiers secours : proposer une formation PSC1 aux licenciés et recycler l'éducateur sportif
Participer à des animations extérieures : gagner en visibilité et fédérer autour de grandes causes
- Handisport en fête avec le Comité Handisport 44
- Course Odysséa et Octobre rose (lutte contre le cancer du sein)
- Journée mondiale de la maladie de Parkinson</t>
  </si>
  <si>
    <t>Le projet s'inscrit sur la commune et les alentours.</t>
  </si>
  <si>
    <t>effectif handisport (double licence FFTT et FFH) : 10
effectif féminin de la section Ping et remise en forme : 16
participation à des évènements extérieurs : 2
nombre d'interventions dans des établissements accueillants des personnes âgées ou des personnes en situation de handicap : 3
nombre de participants aux séances de sensibilisation aux risques de blessures et d'accidents : 12</t>
  </si>
  <si>
    <t>FFTT-PDL-24-0007-1</t>
  </si>
  <si>
    <t>24-075161</t>
  </si>
  <si>
    <t>W444000214</t>
  </si>
  <si>
    <t>51063230000016</t>
  </si>
  <si>
    <t xml:space="preserve"> 12440026</t>
  </si>
  <si>
    <t>1806095</t>
  </si>
  <si>
    <t>ANCENIS - SAINT-GEREON TENNIS DE TABLE</t>
  </si>
  <si>
    <t>44150</t>
  </si>
  <si>
    <t>44003</t>
  </si>
  <si>
    <t>Section ping Alzheimer</t>
  </si>
  <si>
    <t>Se démarquer des clubs pongistes du département en proposant une activité innovante et peu connu pour un public particulier
Améliorer la santé physique et mental en retardant l’effet négatif de la maladie
Inclusion des personnes à handicap non visible dans un milieu associatif et sportif et répondre à la demande croissante d'activité sportive pour ce type de public
Instaurer un créneau supplémentaire</t>
  </si>
  <si>
    <t>Mise en place d'une section ping Santé permettant d'élargir le public au sein du club
Lancement du projet entre deux saisons par des échanges avec le partenaire France Alzheimer local puis départemental. 
Pour atteindre les objectifs fixés, les actions suivantes ont été mises en place :
- recherche de partenaires santé (EHPAD, Maisons de retraite, cabinets médicaux, hôpitaux)
- communication :
     - Publi courrier à destination des professionnels de santé
     - Reportage web tv Nantes relayé sur les réseaux sociaux
     - Support physique de communication roll-up présent à toutes les manifestations
     - Intervention du club aux instances départementales France Alzheimer
 - Achat de matériel pédagogique 
 - Sensibilisation des bénévoles à la gestion du public Alzheimer par la psychologue de l'hôpital d'Ancenis Saint-Géréon</t>
  </si>
  <si>
    <t>Rayonnement sur tout le pays d'Ancenis (communauté de communes et territoires limitrophes dans le Maine et Loire)</t>
  </si>
  <si>
    <t>Nombre de licenciés au sein de cette section
Nombre de séances</t>
  </si>
  <si>
    <t>FFTT-PDL-24-0007-2</t>
  </si>
  <si>
    <t>Développer le nombre de licencié en jeunes de 4 à 11 ans, source de l'avenir du club aussi bien en féminine qu'en garçon.
Augmenter l’effectif de la section baby-ping, mais aussi augmenter le nombre de bénévoles parents
Encourager les parents et les fidéliser dans le rôle bénévole
Améliorer la détection des plus jeunes afin de hausser le niveau de jeu général du club</t>
  </si>
  <si>
    <t>Pour répondre aux objectifs
- Pérennisation de poste de l'entraineur salarié
- Augmentation significative du nombre des créneaux d'entrainements
- Multiplication du nombre de jours consacrés aux stages 
- Partenariats avec les écoles de la ville et du centre de loisirs
- Matinée dédié découverte au 4-7 ans et organisation d'un tournois "Ramène ton copain/copine !" pour les 7-11ans
Communication :
- Mailing auprès des établissements scolaires, institutions municipales et communauté de communes
- Affiches et flyer sur des manifestations sportives organisées par le club et autre
- Forum des associations sportives à la rencontre des parents et des jeunes</t>
  </si>
  <si>
    <t>Nombre de licenciés jeunes en progressions
Nombre d'heures d'entrainement augmentées
Nombre d'organisation d'évènement en lien avec les objectifs en évolutions</t>
  </si>
  <si>
    <t>FFTT-PDL-24-0007-3</t>
  </si>
  <si>
    <t>Section Public IME (Institut Médico-Educatif)</t>
  </si>
  <si>
    <t>Se démarquer des clubs pongistes du département en proposant une activité innovante et peu connu pour un public non ordinaire
Inclusion des personnes à handicap visible et non visible dans un milieu associatif et sportif et répondre à la demande croissante d'activité sportive pour ce type de public
Instaurer un créneau supplémentaire pour ce type de public</t>
  </si>
  <si>
    <t>Mise en place d'une section ping Inclusif permettant d'élargir et de diversifier le public au sein du club
Lancement du projet entre deux saisons avec l'institut médico éducatif de la ville d'Ancenis.
Pour atteindre les objectifs fixés, les actions suivantes ont été mises en place :
- Augmentation du nombre d'heure de l'entraineur dédié au Ping Inclusif
 - Mise en place d'un partenariat avec l'IME
 - Achat de matériel pédagogique 
 - Sensibilisation des éducateurs de l'IME à la gestion du public dans le cadre d'une activité sportive</t>
  </si>
  <si>
    <t>Rayonnement sur tout le pays d'Ancenis (communauté de communes et territoires limitrophes dans le Maine et Loire) au travers de l'IME</t>
  </si>
  <si>
    <t>FFTT-PDL-24-0008-1</t>
  </si>
  <si>
    <t>24-065867</t>
  </si>
  <si>
    <t>W723005543</t>
  </si>
  <si>
    <t>39864474000027</t>
  </si>
  <si>
    <t xml:space="preserve"> 12720005</t>
  </si>
  <si>
    <t>5012799</t>
  </si>
  <si>
    <t>MAINE COEUR DE SARTHE TENNIS DE TABLE</t>
  </si>
  <si>
    <t>72380</t>
  </si>
  <si>
    <t>72150</t>
  </si>
  <si>
    <t>Communauté de communes Maine Cœur de Sarthe</t>
  </si>
  <si>
    <t>FFTT-PDL-24-0008-2</t>
  </si>
  <si>
    <t>Communauté de communes</t>
  </si>
  <si>
    <t>Développement des dispositifs Ping Santé, Ping Bien-être.</t>
  </si>
  <si>
    <t>1- Poursuivre et développer la pratique loisir auprès des jeunes, des adultes toutes catégories, des adultes de plus de 60 ans et des féminines et plus généralement vers le grand public.
2- Se préparer à la mise en œuvre de créneaux Ping Parkinson.</t>
  </si>
  <si>
    <t>1.1 Développement des créneaux loisir adultes encadrés par le salarié du club.
1.2 Poursuite du créneau Fit Ping
1.3 Ouverture de la salle et animation des matinées Ping Famille. Mise à disposition des 12 tables pour permettre les enfants ou parents des licenciés de venir s’amuser en famille ainsi que les habitants des communes environnantes.
2.1 Se préparer à la mise en place d’un créneau afin d’accueillir les personnes atteintes de la maladie de Parkinson.
2.1.1 Formation au Module B
2.1.2 Formation Parkinson</t>
  </si>
  <si>
    <t>Nombre d'animation ping famille
Nombre d'adultes participants au créneaux loisir dirigé
Réalisation des formations Module B et ping Parkinson</t>
  </si>
  <si>
    <t>FFTT-PDL-24-0009-1</t>
  </si>
  <si>
    <t>24-070723</t>
  </si>
  <si>
    <t>W442027128</t>
  </si>
  <si>
    <t>91485349400013</t>
  </si>
  <si>
    <t xml:space="preserve"> 12440048</t>
  </si>
  <si>
    <t>5016577</t>
  </si>
  <si>
    <t>CARQUEFOUTT</t>
  </si>
  <si>
    <t>44470</t>
  </si>
  <si>
    <t>44026</t>
  </si>
  <si>
    <t>dévelopement du sport santé</t>
  </si>
  <si>
    <t>En 2024, 2 créneaux  sont proposés le vendredi après-midi aux personnes atteintes de maladies Alzheimer &amp; parkinson.
L'objectif est de maintenir tout au long de l'année les 2 créneaux du vendredi avec le maximum de participants. Cela nécessite des actions de prospections pour chercher de nouveaux participants dans d'autres structures (CMRR/CHU/ESA, cliniques privées, …)
Nous souhaitons faire connaitre cette pratique en dehors de notre club via des articles presses ou TV. Par exemple, nous avons eu la visite en 2023 d'Olivier Delacroix et un réalisateur pour le tournage d'un documentaire. L'équipe présentera le portrait de Catherine et Didier malade Alzheimer pour le documentaire« Dans les yeux d'Olivier», sur le thème de la mémoire. Il sera diffusé en avril 2024.
D'autres actions marketing sont envisagés : flyer spécial, diaporama présentation de l'activité, vidéos.</t>
  </si>
  <si>
    <t>Le tennis de table est bénéfique pour les personnes touchées par la maladie d’Alzheimer ou Parkinson. Au delà de ses vertus de socialisation et de ses bienfaits sur la concentration, la perception de l’espace visuel et la coordination motrice, il stimule le système cognitif et contribue à développer l’hippocampe, zone du cerveau fragilisée par les maladies neurologiques.
Outre cet atout santé, ce dispositif permet de lutter contre isolement des malades, et a des bienfaits sur les aidants accompagnateurs joueurs ou non-joueurs.
Depuis 2021 nous avons développé l'activité sport santé bien être avec l'association France Alzheimer. Depuis une cinquantaine de malade ont participé à l'activité.
A ce jour, nous avons signé des conventions avec France Alzheimer, France Parkinson et Premiers de cordée.
Mathieu Bruneau, entraineur du club, titulaire d’une formation fédérale sport-santé anime ces créneaux avec une dizaine de bénévole.</t>
  </si>
  <si>
    <t>Le public visé pour Alzheimer/parkinson est celui qui rattaché à la Structure France Alzheimer et France parkinson de Loire Atlantique. Les personnes viennent d'un rayon de 50 km autour de Carquefou. 
Cela comprends l'agglomération de Nantes, mais aussi les zones rurales où l'offre de pratiques est moins importante que dans les grandes villes de l'agglomération.</t>
  </si>
  <si>
    <t>nombre de bénévoles 
nombre de personnes faisant l'activité
-nombre de nouvelles licences</t>
  </si>
  <si>
    <t>FFTT-PDL-24-0009-2</t>
  </si>
  <si>
    <t>Participation aux nouvelles activités périscolaires</t>
  </si>
  <si>
    <t>Rajeunir la moyenne d'âge des licenciés.
Faire découvrir le tennis de table à un public féminin, largement sous représenté en terme de licence au sein du club.</t>
  </si>
  <si>
    <t>La pratique du tennis de table à l'école en périscolaire se fait en partenariat avec la mairie via une convention.
Le club  organise l'activité sur 4 groupes scolaires de Carquefou sur 3 Gymnases de la commune.
A noter : l'activité n'est pas subventionné par la commune.</t>
  </si>
  <si>
    <t>Carquefou</t>
  </si>
  <si>
    <t>Nombre d'enfant  participant à l'activité
Enfants participant inscrit FFTT en sept 2023</t>
  </si>
  <si>
    <t>FFTT-PDL-24-0010-1</t>
  </si>
  <si>
    <t>24-073226</t>
  </si>
  <si>
    <t>W722001638</t>
  </si>
  <si>
    <t>79174039200018</t>
  </si>
  <si>
    <t xml:space="preserve"> 12720066</t>
  </si>
  <si>
    <t>1800643</t>
  </si>
  <si>
    <t>CLUB SPORTIF MAMERTIN TENNIS DE TABLE ( CSM TENNIS DE TABLE)</t>
  </si>
  <si>
    <t>72600</t>
  </si>
  <si>
    <t>72180</t>
  </si>
  <si>
    <t>L'ensemble de ces opérations seront conduites sur la commune de Mamers , mais aussi sur la communauté de communes puisque l'on dénombre sur un total général de 132 pratiquants au club, 46 résident sur la commune de Mamers et 86 hors commune de Mamers. Par ailleurs, la répartition hommes/femmes est la suivante : 114 hommes et 18 femmes.</t>
  </si>
  <si>
    <t>Fédération française de Tennis de Table - Pays de la Loire;Sarthe;Mamers;</t>
  </si>
  <si>
    <t>FFTT-PDL-24-0011-1</t>
  </si>
  <si>
    <t>24-076661</t>
  </si>
  <si>
    <t>W853008496</t>
  </si>
  <si>
    <t>90078636900018</t>
  </si>
  <si>
    <t xml:space="preserve"> 12851030</t>
  </si>
  <si>
    <t>5012783</t>
  </si>
  <si>
    <t>LES SABLES VENDÉE TENNIS DE TABLE (LSVTT)</t>
  </si>
  <si>
    <t>85100</t>
  </si>
  <si>
    <t>85194</t>
  </si>
  <si>
    <t>Développement et fidélisation pratique des JEUNES au LSVTT</t>
  </si>
  <si>
    <t>• Augmenter la capacité d’accueil jeunes et mieux en segmenter les niveaux
• Développer la section baby Ping 4/7 ans 
• Elargir la démarche de découverte du ping engagée avec une école en 2023/2024</t>
  </si>
  <si>
    <t>• Mise en place de 7 créneaux d’entrainement 1,5h /sem ( +2 / 2023)
• Mise en place de 1 créneau baby ping 4/7 ans 1h/sem 
• Déploiement de 2 Stages de 3j aux petites vacances (un débutant et un perf)
• Participation forum des asso
• Participation sur achat et fourniture de maillots jeunes
• Organisation de manif pour jeunes (mini tournoi, accueil découverte…)
• Achat petits matériel pour pratique débutante et baby ping
• Communication papier (flyer et affiches) et internet (site et FB)
• Accompagnement dans des compétitions débutants
• Intervention dans deux écoles primaires pour des cycles découverte tennis de table</t>
  </si>
  <si>
    <t>territoire de l'intercommunalité des Sables d'olonne</t>
  </si>
  <si>
    <t>1 Augmenter de 10% le nb de jeunes accueillis au club par rapport à 2023/2024 
2 Fidéliser à 80% les jeunes actuels
3 Mettre en place stages à chaque mini vacances
4 Intervenir dans deux écoles primaires pour des cycles découvertes
5 Conforter la section baby ping 4/7 ans</t>
  </si>
  <si>
    <t>FFTT-PDL-24-0011-2</t>
  </si>
  <si>
    <t>Développement activités « Bien Être » et « Santé » au LSV TT</t>
  </si>
  <si>
    <t>Développer la pratique du Ping Loisir en s'appuyant sur la croissance 2023/2024
Ouvrir une section Ping Santé avec un volet Parkinson</t>
  </si>
  <si>
    <t>• Création d’un créneau supplémentaire Loisirs encadré de 1,5h /sem
• Création d’une section «Ping santé Parkinson » avec 1 créneau spécifique de pratique de 1,5h /sem 
• Travail avec l’association Vendée Parkinson en particulier sur l’angle communication (Journée Porte ouvertes au club, article sur la news de Parkinson Vendée…) 
• Signature d’une convention avec France Parkinson
• Présence dans les actions conduites en local par la Maison Sport Santé des Sables 
• Achat petits matériel pour pratique débutante
• Accompagnement des joueurs Parkinsonien dans des compétitions spécifiques (Open Parkinson, Championnat du monde organisé en France en 2024) 
• Communication papier (flyer et affiches) et internet (site et FB) sur existence de la section et sur participations à compétitions spécifiques 
• Formation encadrants bénévoles</t>
  </si>
  <si>
    <t>Intercommunalité des Sables d'Olonne</t>
  </si>
  <si>
    <t>• 80 licenciés loisirs (+15)
• Création de la section Ping Santé Parkinson avec créneau spécifique (obj de 8 joueurs)
• 2 participants à compétition spécifique Parkinson
• Formation de bénévole</t>
  </si>
  <si>
    <t>N° SIRET</t>
  </si>
  <si>
    <t>Dossier</t>
  </si>
  <si>
    <t>Coordonnées correspondance (publipostage)</t>
  </si>
  <si>
    <t>Nb Actions</t>
  </si>
  <si>
    <t>Montants</t>
  </si>
  <si>
    <t>Commentaires</t>
  </si>
  <si>
    <t>Avis de la fédération</t>
  </si>
  <si>
    <t>N° Dossier Osiris</t>
  </si>
  <si>
    <t>Etat Dossier</t>
  </si>
  <si>
    <t>Exercice Début</t>
  </si>
  <si>
    <t>Exercice Fin</t>
  </si>
  <si>
    <t>Type Structure</t>
  </si>
  <si>
    <t>Type Structure Sportive</t>
  </si>
  <si>
    <t>Code Postal</t>
  </si>
  <si>
    <t>Champ Action Territorial</t>
  </si>
  <si>
    <t>Voie</t>
  </si>
  <si>
    <t>Complément</t>
  </si>
  <si>
    <t>Commune</t>
  </si>
  <si>
    <t>Courriel</t>
  </si>
  <si>
    <t>Téléphone</t>
  </si>
  <si>
    <t>Nombre Actions</t>
  </si>
  <si>
    <t>Coût (Total des Charges)</t>
  </si>
  <si>
    <t>Etat</t>
  </si>
  <si>
    <t>Avis</t>
  </si>
  <si>
    <t>Annuel</t>
  </si>
  <si>
    <t xml:space="preserve">  </t>
  </si>
  <si>
    <t>En attente de saisie</t>
  </si>
  <si>
    <t>68 AVENUE TONY GARNIER</t>
  </si>
  <si>
    <t xml:space="preserve">MAISON REGIONALE DES SPORTS  </t>
  </si>
  <si>
    <t>LYON</t>
  </si>
  <si>
    <t>contact@laura-tt.fr</t>
  </si>
  <si>
    <t>0472819459</t>
  </si>
  <si>
    <t>255 rue de la mairie</t>
  </si>
  <si>
    <t>ST PAIR SUR MER</t>
  </si>
  <si>
    <t>jacquescanuet@wanadoo.fr</t>
  </si>
  <si>
    <t>0661706601</t>
  </si>
  <si>
    <t>FFTT-AURA-24-0001</t>
  </si>
  <si>
    <t xml:space="preserve"> 01260054, 220262403</t>
  </si>
  <si>
    <t>74  ROUTE DE MONTéLIER</t>
  </si>
  <si>
    <t>VALENCE</t>
  </si>
  <si>
    <t>ericmallard25@yahoo.fr</t>
  </si>
  <si>
    <t>0633498488</t>
  </si>
  <si>
    <t>FFTT-AURA-24-0002</t>
  </si>
  <si>
    <t>2622   des monts d'or</t>
  </si>
  <si>
    <t>CURIS AU MONT D OR</t>
  </si>
  <si>
    <t>monquipong@gmail.com</t>
  </si>
  <si>
    <t>0603312562</t>
  </si>
  <si>
    <t>FFTT-AURA-24-0003</t>
  </si>
  <si>
    <t>64 avenue de Riom</t>
  </si>
  <si>
    <t xml:space="preserve">Monsieur SERRE laurent  </t>
  </si>
  <si>
    <t>63430</t>
  </si>
  <si>
    <t>PONT DU CHATEAU</t>
  </si>
  <si>
    <t>ttlc.lecendre@gmail.com</t>
  </si>
  <si>
    <t>0670645330</t>
  </si>
  <si>
    <t>FFTT-AURA-24-0004</t>
  </si>
  <si>
    <t>1 Rue Louis Chatin</t>
  </si>
  <si>
    <t>ST CHAMOND</t>
  </si>
  <si>
    <t>stchamondtt@orange.fr</t>
  </si>
  <si>
    <t>0477225592</t>
  </si>
  <si>
    <t>FFTT-AURA-24-0005</t>
  </si>
  <si>
    <t>62 RUE DE L'AGRICULTURE</t>
  </si>
  <si>
    <t xml:space="preserve">MAIRIE  </t>
  </si>
  <si>
    <t>MONTBEUGNY</t>
  </si>
  <si>
    <t>asttma@orange.fr</t>
  </si>
  <si>
    <t>0613528260</t>
  </si>
  <si>
    <t>FFTT-AURA-24-0006</t>
  </si>
  <si>
    <t>180, boulevard de Charavines</t>
  </si>
  <si>
    <t xml:space="preserve">Campus de la Brunerie - Batiment Aconcagua  </t>
  </si>
  <si>
    <t>VOIRON</t>
  </si>
  <si>
    <t>contact@ttisere.com</t>
  </si>
  <si>
    <t>0953621414</t>
  </si>
  <si>
    <t>FFTT-AURA-24-0007</t>
  </si>
  <si>
    <t>94 rue Lieutenant André Argenton</t>
  </si>
  <si>
    <t xml:space="preserve">Maison des associations  </t>
  </si>
  <si>
    <t>01300</t>
  </si>
  <si>
    <t>BELLEY</t>
  </si>
  <si>
    <t>cttbelley@yahoo.fr</t>
  </si>
  <si>
    <t>0668179608</t>
  </si>
  <si>
    <t>FFTT-AURA-24-0008</t>
  </si>
  <si>
    <t>215 Route de Rozier-en-Donzy</t>
  </si>
  <si>
    <t>CIVENS</t>
  </si>
  <si>
    <t>cedric.efctt@gmail.com</t>
  </si>
  <si>
    <t>0618259907</t>
  </si>
  <si>
    <t>FFTT-AURA-24-0009</t>
  </si>
  <si>
    <t xml:space="preserve"> 01420017, 0420006, 84042.144, ARA0042054, AURA.42.97.007</t>
  </si>
  <si>
    <t>8  RUE DU PAVILLON CHINOIS</t>
  </si>
  <si>
    <t>SAINT-ÉTIENNE</t>
  </si>
  <si>
    <t>etoile.de.montaud@orange.fr</t>
  </si>
  <si>
    <t>0477927530</t>
  </si>
  <si>
    <t>FFTT-AURA-24-0010</t>
  </si>
  <si>
    <t>CHEMIN DE GAMONT</t>
  </si>
  <si>
    <t>AIX-LES-BAINS</t>
  </si>
  <si>
    <t>entente.gresyaix@gmail.com</t>
  </si>
  <si>
    <t>0603445414</t>
  </si>
  <si>
    <t>FFTT-AURA-24-0011</t>
  </si>
  <si>
    <t>71 RUE PIERRE LATéCOèRE</t>
  </si>
  <si>
    <t>contact@cdatt.fr</t>
  </si>
  <si>
    <t>0475754780</t>
  </si>
  <si>
    <t>FFTT-AURA-24-0012</t>
  </si>
  <si>
    <t xml:space="preserve"> 1420152, 4523</t>
  </si>
  <si>
    <t>49 RUE GENERAL GIRAUD</t>
  </si>
  <si>
    <t xml:space="preserve">Parking du Nauticum boîte à lettres 23  </t>
  </si>
  <si>
    <t>ROANNE</t>
  </si>
  <si>
    <t>direction.lntt@gmail.com</t>
  </si>
  <si>
    <t>0629905164</t>
  </si>
  <si>
    <t>FFTT-AURA-24-0013</t>
  </si>
  <si>
    <t xml:space="preserve"> 01730048, 220732505, 7313</t>
  </si>
  <si>
    <t>155  LA GRAND-MONTA</t>
  </si>
  <si>
    <t>ALBERTVILLE</t>
  </si>
  <si>
    <t>mocci.alain@neuf.fr</t>
  </si>
  <si>
    <t>0681660779</t>
  </si>
  <si>
    <t>FFTT-AURA-24-0014</t>
  </si>
  <si>
    <t xml:space="preserve"> 01420048, 220422606</t>
  </si>
  <si>
    <t>TTM</t>
  </si>
  <si>
    <t xml:space="preserve">Gymnase François Magat  </t>
  </si>
  <si>
    <t>MONTROND LES BAINS</t>
  </si>
  <si>
    <t>club@montrond-tt.fr</t>
  </si>
  <si>
    <t>0672438347</t>
  </si>
  <si>
    <t>FFTT-BFC-24-0001</t>
  </si>
  <si>
    <t>7 rue des Sapins</t>
  </si>
  <si>
    <t>ST VIT</t>
  </si>
  <si>
    <t>joseph.sanchez36@orange.fr</t>
  </si>
  <si>
    <t>0672247816</t>
  </si>
  <si>
    <t>FFTT-BFC-24-0002</t>
  </si>
  <si>
    <t xml:space="preserve"> 02700002, 090702299</t>
  </si>
  <si>
    <t>53 rue Jean Jaurès</t>
  </si>
  <si>
    <t>VESOUL</t>
  </si>
  <si>
    <t>emvesoul@gmail.com</t>
  </si>
  <si>
    <t>0637574624</t>
  </si>
  <si>
    <t xml:space="preserve"> 02210048, 024001, 0421160, 1621004, 21008, 21038010, 2106, 51210060, 5221010, 84124599</t>
  </si>
  <si>
    <t>RUE DU CHATEAU</t>
  </si>
  <si>
    <t xml:space="preserve">SALLE TENNIS DE TABLE CHATEAU PROST  </t>
  </si>
  <si>
    <t>AUXONNE</t>
  </si>
  <si>
    <t>michel.oncina@gmail.com</t>
  </si>
  <si>
    <t>0680567626</t>
  </si>
  <si>
    <t>FFTT-BFC-24-0004</t>
  </si>
  <si>
    <t>1 rue grandes vignes</t>
  </si>
  <si>
    <t xml:space="preserve">  70160</t>
  </si>
  <si>
    <t>LE VAL ST ELOI</t>
  </si>
  <si>
    <t>michel.mougeot@orange.fr</t>
  </si>
  <si>
    <t>0384689302</t>
  </si>
  <si>
    <t>FFTT-BFC-24-0005</t>
  </si>
  <si>
    <t xml:space="preserve"> 040212598, 2111</t>
  </si>
  <si>
    <t>Boulevard BACHELARD</t>
  </si>
  <si>
    <t xml:space="preserve">Salle de la source  </t>
  </si>
  <si>
    <t>Dijon</t>
  </si>
  <si>
    <t>dijontennisdetable@gmail.com</t>
  </si>
  <si>
    <t>0786402234</t>
  </si>
  <si>
    <t>FFTT-BFC-24-0006</t>
  </si>
  <si>
    <t>4 rue Jules Ferry</t>
  </si>
  <si>
    <t xml:space="preserve">Maison des Associations  </t>
  </si>
  <si>
    <t>CHALON SUR SAONE</t>
  </si>
  <si>
    <t>cd71.fftt@sfr.fr</t>
  </si>
  <si>
    <t>0608637543</t>
  </si>
  <si>
    <t>FFTT-BRET-24-0001</t>
  </si>
  <si>
    <t>27 rue du Lenn</t>
  </si>
  <si>
    <t>56550</t>
  </si>
  <si>
    <t>BELZ</t>
  </si>
  <si>
    <t>ctterdeven.belz@yahoo.fr</t>
  </si>
  <si>
    <t>0670296533</t>
  </si>
  <si>
    <t>FFTT-BRET-24-0002</t>
  </si>
  <si>
    <t>26 rue de Saint-Ernel</t>
  </si>
  <si>
    <t>29800</t>
  </si>
  <si>
    <t>LANDERNEAU</t>
  </si>
  <si>
    <t>cd29tt@orange.fr</t>
  </si>
  <si>
    <t>0298213040</t>
  </si>
  <si>
    <t>FFTT-BRET-24-0003</t>
  </si>
  <si>
    <t>6 Rue Emmanuel Chabrier</t>
  </si>
  <si>
    <t>GUILERS</t>
  </si>
  <si>
    <t>loic.papin29@gmail.com</t>
  </si>
  <si>
    <t>0650615633</t>
  </si>
  <si>
    <t>FFTT-BRET-24-0004</t>
  </si>
  <si>
    <t xml:space="preserve"> 35020, 500018, 6350442</t>
  </si>
  <si>
    <t>8 PASSAGE DU COUEDIC</t>
  </si>
  <si>
    <t xml:space="preserve"> 60408 35004</t>
  </si>
  <si>
    <t>RENNES</t>
  </si>
  <si>
    <t>DIRECT@TOURDAUVERGNEASSO.COM</t>
  </si>
  <si>
    <t>0299301089</t>
  </si>
  <si>
    <t>FFTT-CENT-24-0001</t>
  </si>
  <si>
    <t xml:space="preserve"> 04360454, 060362517, W362003382</t>
  </si>
  <si>
    <t>ALLEE BEAUMARCHAIS</t>
  </si>
  <si>
    <t xml:space="preserve">SECTION TENNIS DE TABLE  </t>
  </si>
  <si>
    <t>CHATEAUROUX</t>
  </si>
  <si>
    <t>lbc.tt@wanadoo.fr</t>
  </si>
  <si>
    <t>0667950205</t>
  </si>
  <si>
    <t>FFTT-CENT-24-0002</t>
  </si>
  <si>
    <t>place de la mairie</t>
  </si>
  <si>
    <t>ST SENOCH</t>
  </si>
  <si>
    <t>barbieraurelien8@gmail.com</t>
  </si>
  <si>
    <t>0750084104</t>
  </si>
  <si>
    <t>FFTT-CENT-24-0003</t>
  </si>
  <si>
    <t xml:space="preserve"> 04180696, 060182275, 18-27</t>
  </si>
  <si>
    <t>4 bis rue du Cavalier</t>
  </si>
  <si>
    <t>Vierzon</t>
  </si>
  <si>
    <t>roma1bardin@gmail.com</t>
  </si>
  <si>
    <t>0668101477</t>
  </si>
  <si>
    <t>FFTT-CENT-24-0004</t>
  </si>
  <si>
    <t>1 rue Gaston Berger</t>
  </si>
  <si>
    <t>Bourges</t>
  </si>
  <si>
    <t>comite18tt@aol.com</t>
  </si>
  <si>
    <t>0610360422</t>
  </si>
  <si>
    <t>FFTT-CENT-24-0005</t>
  </si>
  <si>
    <t xml:space="preserve"> 1828, 418048</t>
  </si>
  <si>
    <t>avenue Hubert Gaulier</t>
  </si>
  <si>
    <t xml:space="preserve">  18190</t>
  </si>
  <si>
    <t>VALLENAY</t>
  </si>
  <si>
    <t>marienothomas62@gmail.com</t>
  </si>
  <si>
    <t>0684605718</t>
  </si>
  <si>
    <t>FFTT-CENT-24-0006</t>
  </si>
  <si>
    <t xml:space="preserve"> 06452576, 23450026, 45-24</t>
  </si>
  <si>
    <t>8 avenue Alain Savary</t>
  </si>
  <si>
    <t>45100</t>
  </si>
  <si>
    <t>ORLEANS</t>
  </si>
  <si>
    <t>stmarceau.tt@free.fr</t>
  </si>
  <si>
    <t>0238519160</t>
  </si>
  <si>
    <t>FFTT-CENT-24-0007</t>
  </si>
  <si>
    <t>Place du 14 Juillet</t>
  </si>
  <si>
    <t xml:space="preserve">Mairie de Langeais  </t>
  </si>
  <si>
    <t>LANGEAIS</t>
  </si>
  <si>
    <t>lascols.fabien@gmail.com</t>
  </si>
  <si>
    <t>0684574953</t>
  </si>
  <si>
    <t>FFTT-CENT-24-0008</t>
  </si>
  <si>
    <t>Maison des Sports Rue de l'Aviation</t>
  </si>
  <si>
    <t xml:space="preserve">CD Tennis de Table  </t>
  </si>
  <si>
    <t>Parçay Meslay</t>
  </si>
  <si>
    <t>comite.tt37@wanadoo.fr</t>
  </si>
  <si>
    <t>0627733922</t>
  </si>
  <si>
    <t>FFTT-CENT-24-0009</t>
  </si>
  <si>
    <t>89 ALLEE DES PLATANES</t>
  </si>
  <si>
    <t>citt36@hotmail.fr</t>
  </si>
  <si>
    <t>0254355523</t>
  </si>
  <si>
    <t>FFTT-GEST-24-0001</t>
  </si>
  <si>
    <t>1 rue DES COSSERONS</t>
  </si>
  <si>
    <t>TAGNON</t>
  </si>
  <si>
    <t>Thierry.leclerc123@orange.fr</t>
  </si>
  <si>
    <t>0684619803</t>
  </si>
  <si>
    <t>FFTT-GEST-24-0002</t>
  </si>
  <si>
    <t xml:space="preserve"> 06680128, 0680005, 68295001</t>
  </si>
  <si>
    <t>17 ROUTE DU VIN</t>
  </si>
  <si>
    <t xml:space="preserve">  68127</t>
  </si>
  <si>
    <t>68750</t>
  </si>
  <si>
    <t>Bergheim</t>
  </si>
  <si>
    <t>armand.desauges68@orange.fr</t>
  </si>
  <si>
    <t>0783916854</t>
  </si>
  <si>
    <t>FFTT-GEST-24-0003</t>
  </si>
  <si>
    <t xml:space="preserve"> 06510112, 070512419</t>
  </si>
  <si>
    <t>5  RUE DE LA CHARRIERE</t>
  </si>
  <si>
    <t>CHALONS EN CHAMPAGNE</t>
  </si>
  <si>
    <t>president@cctt.fr</t>
  </si>
  <si>
    <t>0326213729</t>
  </si>
  <si>
    <t>FFTT-GEST-24-0004</t>
  </si>
  <si>
    <t>21 rue de Pont-à-Mousson</t>
  </si>
  <si>
    <t>FAULQUEMONT</t>
  </si>
  <si>
    <t>blanchard.pb@orange.fr</t>
  </si>
  <si>
    <t>0387944430</t>
  </si>
  <si>
    <t>FFTT-HDF-24-0001</t>
  </si>
  <si>
    <t>15 rue de la resistance Hongroise</t>
  </si>
  <si>
    <t>59320</t>
  </si>
  <si>
    <t>Haubourdin</t>
  </si>
  <si>
    <t>ctthaubourdin@laposte.net</t>
  </si>
  <si>
    <t>0614161379</t>
  </si>
  <si>
    <t>FFTT-HDF-24-0002</t>
  </si>
  <si>
    <t>14 bis rue Maurice Blanpain</t>
  </si>
  <si>
    <t>62118</t>
  </si>
  <si>
    <t>PELVES</t>
  </si>
  <si>
    <t>jeanclaude.berche@gmail.com</t>
  </si>
  <si>
    <t>0638687425</t>
  </si>
  <si>
    <t>FFTT-HDF-24-0003</t>
  </si>
  <si>
    <t>Rue Arthur Lamendin</t>
  </si>
  <si>
    <t xml:space="preserve">chez Mr Rainguez.E 21,rue lazarre hoche 62300 Lens  </t>
  </si>
  <si>
    <t>AVION</t>
  </si>
  <si>
    <t>president.ttavion@free.fr</t>
  </si>
  <si>
    <t>0663320771</t>
  </si>
  <si>
    <t>Michel jendrowiak</t>
  </si>
  <si>
    <t xml:space="preserve">15 rue Pasteur  </t>
  </si>
  <si>
    <t>MEURCHIN</t>
  </si>
  <si>
    <t>micheljendrowiak62@gmail.com</t>
  </si>
  <si>
    <t>0698532279</t>
  </si>
  <si>
    <t>FFTT-HDF-24-0005</t>
  </si>
  <si>
    <t>Claude gressier</t>
  </si>
  <si>
    <t>Hulluch</t>
  </si>
  <si>
    <t>gressier.claude@bbox.fr</t>
  </si>
  <si>
    <t>0662583414</t>
  </si>
  <si>
    <t>FFTT-HDF-24-0006</t>
  </si>
  <si>
    <t>AVENUE ALBERT BERNARD</t>
  </si>
  <si>
    <t>SANTES</t>
  </si>
  <si>
    <t>ctts.asso@gmail.com</t>
  </si>
  <si>
    <t>0320388484</t>
  </si>
  <si>
    <t>FFTT-HDF-24-0007</t>
  </si>
  <si>
    <t xml:space="preserve"> 07800001, 190802159</t>
  </si>
  <si>
    <t>304 rue Gaulthier de Rumilly</t>
  </si>
  <si>
    <t>AMIENS</t>
  </si>
  <si>
    <t>astt@wanadoo.fr</t>
  </si>
  <si>
    <t>0322897430</t>
  </si>
  <si>
    <t>FFTT-HDF-24-0008</t>
  </si>
  <si>
    <t>20 grande rue</t>
  </si>
  <si>
    <t>80770</t>
  </si>
  <si>
    <t>Beauchamps</t>
  </si>
  <si>
    <t>ttmte@orange.fr</t>
  </si>
  <si>
    <t>0673485790</t>
  </si>
  <si>
    <t>FFTT-HDF-24-0009</t>
  </si>
  <si>
    <t>Mairie</t>
  </si>
  <si>
    <t>BRETEUIL</t>
  </si>
  <si>
    <t>martinedray@gmail.com</t>
  </si>
  <si>
    <t>0686993301</t>
  </si>
  <si>
    <t>FFTT-HDF-24-0010</t>
  </si>
  <si>
    <t xml:space="preserve"> 0590032, 0590133, 0595407, 07590089, 501048, 52633, 59527010, HDF0059120</t>
  </si>
  <si>
    <t>RUE DU MOULIN D ASCQ</t>
  </si>
  <si>
    <t>VILLENEUVE D''ASCQ</t>
  </si>
  <si>
    <t>pierrekaczo@hotmail.fr</t>
  </si>
  <si>
    <t>0621461993</t>
  </si>
  <si>
    <t>FFTT-HDF-24-0011</t>
  </si>
  <si>
    <t>10 CHEMIN DES POSTES</t>
  </si>
  <si>
    <t xml:space="preserve">Farivillers  </t>
  </si>
  <si>
    <t>SAINT-ANDRé-FARIVILLERS</t>
  </si>
  <si>
    <t>martine.dray@comiteoisett.fr</t>
  </si>
  <si>
    <t>FFTT-IDF-24-0001</t>
  </si>
  <si>
    <t xml:space="preserve"> 0130029, 05849, 08940012, 094073, 0947039, 11094.576, 4632K, 500494, 57940108, 940060, IDF0094002, LIFB.94.95.001</t>
  </si>
  <si>
    <t>3ter rue Auguste Daix</t>
  </si>
  <si>
    <t>FRESNES</t>
  </si>
  <si>
    <t>bureau@aasfresnes.com</t>
  </si>
  <si>
    <t>0146688925</t>
  </si>
  <si>
    <t>FFTT-IDF-24-0002</t>
  </si>
  <si>
    <t xml:space="preserve"> 0221, 08930452, 093026, 093057228, 500382, IDF0093028</t>
  </si>
  <si>
    <t>AVENUE ANATOLE FRANCE</t>
  </si>
  <si>
    <t>LES PAVILLONS-SOUS-BOIS</t>
  </si>
  <si>
    <t>seppav@free.fr</t>
  </si>
  <si>
    <t>01.48.47.86.60</t>
  </si>
  <si>
    <t>FFTT-IDF-24-0003</t>
  </si>
  <si>
    <t xml:space="preserve"> 08930610, 100932618</t>
  </si>
  <si>
    <t>RUE DE L UNIVERSITE</t>
  </si>
  <si>
    <t xml:space="preserve">GYMNASE LOUISON BOBET  </t>
  </si>
  <si>
    <t>NOISY-LE-GRAND</t>
  </si>
  <si>
    <t>contact@csntt.fr</t>
  </si>
  <si>
    <t>06.01.13.12.84</t>
  </si>
  <si>
    <t>FFTT-IDF-24-0004</t>
  </si>
  <si>
    <t xml:space="preserve"> 00951, 08950083, 11495004, 28095210, 951111, LIFB9505027, XX11950296</t>
  </si>
  <si>
    <t>11 RUE MARCELLIN BERTHELOT</t>
  </si>
  <si>
    <t xml:space="preserve">ASSGTT - CHEZ MR THEILLET JEROME  </t>
  </si>
  <si>
    <t>ST GRATIEN</t>
  </si>
  <si>
    <t>jerome.theillet@gmail.com</t>
  </si>
  <si>
    <t>0618403698</t>
  </si>
  <si>
    <t xml:space="preserve"> 08940326, 094016, 0948279, 11094.573, 11494026, 29424003, 48709, 516843, 57940330, 5894057, 941005, 943360, A094004, DRF19002684, IDF0094018</t>
  </si>
  <si>
    <t>56 Avenue Franklin Roosevelt</t>
  </si>
  <si>
    <t>CHEVILLY LARUE</t>
  </si>
  <si>
    <t>tlg@elan94.net</t>
  </si>
  <si>
    <t>0146870781</t>
  </si>
  <si>
    <t>FFTT-IDF-24-0006</t>
  </si>
  <si>
    <t>FFTT-IDF-24-0007</t>
  </si>
  <si>
    <t>28 rue de Thénisy</t>
  </si>
  <si>
    <t>SOGNOLLES EN MONTOIS</t>
  </si>
  <si>
    <t>tennisdetable.nangis@gmail.com</t>
  </si>
  <si>
    <t>0618772373</t>
  </si>
  <si>
    <t>FFTT-IDF-24-0008</t>
  </si>
  <si>
    <t xml:space="preserve"> 08951092, 9528</t>
  </si>
  <si>
    <t>11 rue du Bruloir</t>
  </si>
  <si>
    <t>95650</t>
  </si>
  <si>
    <t>GENICOURT</t>
  </si>
  <si>
    <t>ttjlmv@orange.fr</t>
  </si>
  <si>
    <t>0673756415</t>
  </si>
  <si>
    <t>FFTT-IDF-24-0009</t>
  </si>
  <si>
    <t xml:space="preserve"> 08780002, 27823015, 7841</t>
  </si>
  <si>
    <t>5 Boulevard Wilson</t>
  </si>
  <si>
    <t xml:space="preserve">  78520</t>
  </si>
  <si>
    <t>LIMAY</t>
  </si>
  <si>
    <t>serge.jegou29@gmail.com</t>
  </si>
  <si>
    <t>0689144239</t>
  </si>
  <si>
    <t>FFTT-IDF-24-0010</t>
  </si>
  <si>
    <t>23 RUE EDOUARD NORTIER</t>
  </si>
  <si>
    <t xml:space="preserve">LAURENT CARMARANS  </t>
  </si>
  <si>
    <t>NEUILLY SUR SEINE</t>
  </si>
  <si>
    <t>laurent.carmarans@yahoo.fr</t>
  </si>
  <si>
    <t>0684043622</t>
  </si>
  <si>
    <t>FFTT-IDF-24-0011</t>
  </si>
  <si>
    <t>1 rue de la petite cavée</t>
  </si>
  <si>
    <t>95450</t>
  </si>
  <si>
    <t>CONDECOURT</t>
  </si>
  <si>
    <t>1955jmv@gmail.com</t>
  </si>
  <si>
    <t>0615802601</t>
  </si>
  <si>
    <t>FFTT-IDF-24-0012</t>
  </si>
  <si>
    <t xml:space="preserve"> 077309001, 08771201</t>
  </si>
  <si>
    <t>4 avenue des chênes</t>
  </si>
  <si>
    <t xml:space="preserve">monsieur Stephane Dhelin  </t>
  </si>
  <si>
    <t>77290</t>
  </si>
  <si>
    <t>Mitry Mory</t>
  </si>
  <si>
    <t>cttmonthyon@gmail.com</t>
  </si>
  <si>
    <t>0783682068</t>
  </si>
  <si>
    <t>FFTT-IDF-24-0013</t>
  </si>
  <si>
    <t>mail Le Corbusier</t>
  </si>
  <si>
    <t xml:space="preserve">gymnase la liberté  </t>
  </si>
  <si>
    <t>LOGNES</t>
  </si>
  <si>
    <t>greg-12@hotmail.fr</t>
  </si>
  <si>
    <t>0670144896</t>
  </si>
  <si>
    <t>FFTT-IDF-24-0014</t>
  </si>
  <si>
    <t xml:space="preserve"> 092034, 11309200064, 2723, 39224004, 57920026, 5892019, 92-20, 99999020, IDF0092041, LIFB.92.99.019</t>
  </si>
  <si>
    <t>3 place du 14 juillet</t>
  </si>
  <si>
    <t xml:space="preserve">Madame FARAH Denise  </t>
  </si>
  <si>
    <t>MALAKOFF</t>
  </si>
  <si>
    <t>direction@usmmalakoff.fr</t>
  </si>
  <si>
    <t>0147467701</t>
  </si>
  <si>
    <t>FFTT-IDF-24-0015</t>
  </si>
  <si>
    <t>12 Boulevard Chastenet de Géry</t>
  </si>
  <si>
    <t xml:space="preserve">COSEC Elisabeth et Vincent Purkart  </t>
  </si>
  <si>
    <t>LE KREMLIN BICETRE</t>
  </si>
  <si>
    <t>uskb@uskb.fr</t>
  </si>
  <si>
    <t>0954519787</t>
  </si>
  <si>
    <t>FFTT-IDF-24-0016</t>
  </si>
  <si>
    <t>6 rue Jean-Pierre TIMBAUD</t>
  </si>
  <si>
    <t xml:space="preserve">le CAMPUS Bât A1 SUD  </t>
  </si>
  <si>
    <t>MONTIGNY LE BRETONNEUX</t>
  </si>
  <si>
    <t>secretariat@cd78fftt.fr</t>
  </si>
  <si>
    <t>0130505867</t>
  </si>
  <si>
    <t>FFTT-IDF-24-0017</t>
  </si>
  <si>
    <t>13 15 rue Claude decaen</t>
  </si>
  <si>
    <t>PARIS</t>
  </si>
  <si>
    <t>didier.dido@gmail.com</t>
  </si>
  <si>
    <t>0610562630</t>
  </si>
  <si>
    <t>FFTT-IDF-24-0018</t>
  </si>
  <si>
    <t xml:space="preserve"> 00771, 0300482, 05629, 0920060, 0921669, 11092.224, 11309200439, 11492004, 500561, 57920048, 5892049</t>
  </si>
  <si>
    <t>14  avenue du Maréchal Joffre</t>
  </si>
  <si>
    <t>Nanterre</t>
  </si>
  <si>
    <t>info@esnanterre.com</t>
  </si>
  <si>
    <t>0147240602</t>
  </si>
  <si>
    <t>FFTT-MAYO-24-0001</t>
  </si>
  <si>
    <t>PLACE ZAKIA MADI</t>
  </si>
  <si>
    <t>OUANGANI</t>
  </si>
  <si>
    <t>dhoyfi@hotmail.fr</t>
  </si>
  <si>
    <t>0767810766</t>
  </si>
  <si>
    <t>FFTT-MAYO-24-0002</t>
  </si>
  <si>
    <t>68 rue boustoini chanfi</t>
  </si>
  <si>
    <t>Sada</t>
  </si>
  <si>
    <t>alibacarali@yahoo.fr</t>
  </si>
  <si>
    <t>+262639277290</t>
  </si>
  <si>
    <t>FFTT-NAQU-24-0001</t>
  </si>
  <si>
    <t xml:space="preserve"> 020332641, 10330011</t>
  </si>
  <si>
    <t>480, Cours de la Libération</t>
  </si>
  <si>
    <t xml:space="preserve">Gymnase du Lycée Victor Louis  </t>
  </si>
  <si>
    <t>TALENCE</t>
  </si>
  <si>
    <t>ustalencett@gmail.com</t>
  </si>
  <si>
    <t>0783893474</t>
  </si>
  <si>
    <t>FFTT-NAQU-24-0002</t>
  </si>
  <si>
    <t>rue Albert Camus</t>
  </si>
  <si>
    <t>Marmande</t>
  </si>
  <si>
    <t>philippeverdes@wanadoo.fr</t>
  </si>
  <si>
    <t>0681546321</t>
  </si>
  <si>
    <t>FFTT-NAQU-24-0003</t>
  </si>
  <si>
    <t xml:space="preserve"> 023095010, 10230111</t>
  </si>
  <si>
    <t>2 Place des Tilleuls</t>
  </si>
  <si>
    <t xml:space="preserve">Mairie  </t>
  </si>
  <si>
    <t>LE GRAND BOURG</t>
  </si>
  <si>
    <t>fabien.cardon23@orange.fr</t>
  </si>
  <si>
    <t>0673222189</t>
  </si>
  <si>
    <t>FFTT-NAQU-24-0004</t>
  </si>
  <si>
    <t>20 lugéras</t>
  </si>
  <si>
    <t>bussac-foret</t>
  </si>
  <si>
    <t>nanard1733@gmail.com</t>
  </si>
  <si>
    <t>0676995524</t>
  </si>
  <si>
    <t>FFTT-NAQU-24-0005</t>
  </si>
  <si>
    <t>14  RUE GUILLEME</t>
  </si>
  <si>
    <t>ST MAIXENT L ECOLE</t>
  </si>
  <si>
    <t>sasm.tt@outlook.fr</t>
  </si>
  <si>
    <t>0618163740</t>
  </si>
  <si>
    <t>FFTT-NAQU-24-0006</t>
  </si>
  <si>
    <t>13 COURS PAUL DOUMER</t>
  </si>
  <si>
    <t>SAINTES</t>
  </si>
  <si>
    <t>denis.weiss@outlook.fr</t>
  </si>
  <si>
    <t>0251519723</t>
  </si>
  <si>
    <t>FFTT-NAQU-24-0007</t>
  </si>
  <si>
    <t>9, rue des cormorans</t>
  </si>
  <si>
    <t xml:space="preserve">  17450</t>
  </si>
  <si>
    <t>FOURAS</t>
  </si>
  <si>
    <t>cpfouras@gmail.com</t>
  </si>
  <si>
    <t>0608989819</t>
  </si>
  <si>
    <t>FFTT-NAQU-24-0008</t>
  </si>
  <si>
    <t xml:space="preserve"> 10640003, 6455</t>
  </si>
  <si>
    <t>45 RUE DES LAVANDES</t>
  </si>
  <si>
    <t xml:space="preserve">  64140</t>
  </si>
  <si>
    <t>64140</t>
  </si>
  <si>
    <t>LONS</t>
  </si>
  <si>
    <t>pau.tennis.de.table@gmail.com</t>
  </si>
  <si>
    <t>0614494103</t>
  </si>
  <si>
    <t>FFTT-NAQU-24-0009</t>
  </si>
  <si>
    <t>BP 30565</t>
  </si>
  <si>
    <t xml:space="preserve"> BP 30565 </t>
  </si>
  <si>
    <t>GOND PONTOUVRE PSE</t>
  </si>
  <si>
    <t>1950ttgp@gmail.com</t>
  </si>
  <si>
    <t>0545690171</t>
  </si>
  <si>
    <t>FFTT-NAQU-24-0010</t>
  </si>
  <si>
    <t xml:space="preserve"> 00230, 01104, 020332587, 0330026, 033281455, 04033010, 10330013, 12068741, 14331852, 21497, 33002, 330790, 3312, 3365, 455, 505679, 59330457, 75033.015, A033019, C0052, NAQ0033049, NAQU.33.01.047</t>
  </si>
  <si>
    <t>55 AVENUE DU MARECHAL DE LATTRE DE TASSIGNY</t>
  </si>
  <si>
    <t xml:space="preserve">MAISON DES ASSOCIATIONS 1er étage  </t>
  </si>
  <si>
    <t>secretariat@samerignac.fr</t>
  </si>
  <si>
    <t>0763741180</t>
  </si>
  <si>
    <t>FFTT-NORM-24-0001</t>
  </si>
  <si>
    <t>29 rue Arquis</t>
  </si>
  <si>
    <t>Le    Havre</t>
  </si>
  <si>
    <t>al.lmo@wanadoo.fr</t>
  </si>
  <si>
    <t>0684624789</t>
  </si>
  <si>
    <t>FFTT-NORM-24-0002</t>
  </si>
  <si>
    <t xml:space="preserve"> 09270006, 170272428, 2720</t>
  </si>
  <si>
    <t>RUE DE CANADA</t>
  </si>
  <si>
    <t xml:space="preserve">COMPLEXE SPORTIF DU CANADA  </t>
  </si>
  <si>
    <t>EVREUX</t>
  </si>
  <si>
    <t>christianlepoittevin27@gmail.com</t>
  </si>
  <si>
    <t>0630578722</t>
  </si>
  <si>
    <t>FFTT-NORM-24-0003</t>
  </si>
  <si>
    <t>AVENUE DE LA DIVETTE</t>
  </si>
  <si>
    <t>CABOURG</t>
  </si>
  <si>
    <t>cabourgtennisdetable@gmail.com</t>
  </si>
  <si>
    <t>0687483074</t>
  </si>
  <si>
    <t>FFTT-NORM-24-0004</t>
  </si>
  <si>
    <t>705 rue de l'Exode</t>
  </si>
  <si>
    <t xml:space="preserve">Espace B  </t>
  </si>
  <si>
    <t>Saint-Lô</t>
  </si>
  <si>
    <t>plsl.tennisdetable@orange.fr</t>
  </si>
  <si>
    <t>0233558558</t>
  </si>
  <si>
    <t>FFTT-NORM-24-0005</t>
  </si>
  <si>
    <t xml:space="preserve"> 05596, 076010, 09760011, 1018014, 11076017, 170762627, 3009, 501452, 58760130, 5976063, A076030, NOR0076072, XX28761060</t>
  </si>
  <si>
    <t>31 A avenue du 14 Juillet</t>
  </si>
  <si>
    <t xml:space="preserve">Monsieur DELAUNAY JOEL  </t>
  </si>
  <si>
    <t>Sotteville-lès-Rouen</t>
  </si>
  <si>
    <t>stade.sottevillais.cheminot.club@wanadoo.fr</t>
  </si>
  <si>
    <t>0235630617</t>
  </si>
  <si>
    <t>FFTT-OCC-24-0001</t>
  </si>
  <si>
    <t>474  RUE DES PRUNUS</t>
  </si>
  <si>
    <t>MERCUèS</t>
  </si>
  <si>
    <t>ttreignac@gmail.com</t>
  </si>
  <si>
    <t>0786005385</t>
  </si>
  <si>
    <t>FFTT-OCC-24-0002</t>
  </si>
  <si>
    <t>Chez Frédéric LHERM</t>
  </si>
  <si>
    <t xml:space="preserve">malegarde  </t>
  </si>
  <si>
    <t>46400</t>
  </si>
  <si>
    <t>Saint vincent du Pendit</t>
  </si>
  <si>
    <t>ttbretenouxbiars@yahoo.fr</t>
  </si>
  <si>
    <t>0679709488</t>
  </si>
  <si>
    <t>FFTT-OCC-24-0003</t>
  </si>
  <si>
    <t xml:space="preserve"> 11310075, 140312646, F31204</t>
  </si>
  <si>
    <t>14 impasse pic du midi</t>
  </si>
  <si>
    <t>Pins-Justaret</t>
  </si>
  <si>
    <t>claude.boscher31@orange.fr</t>
  </si>
  <si>
    <t>0786236872</t>
  </si>
  <si>
    <t>FFTT-OCC-24-0004</t>
  </si>
  <si>
    <t>5 bis rue du Commandant JOUBIN</t>
  </si>
  <si>
    <t xml:space="preserve">CD 09 tennis de Table  </t>
  </si>
  <si>
    <t>PAMIERS</t>
  </si>
  <si>
    <t>comite09tt@gmail.com</t>
  </si>
  <si>
    <t>0685308278</t>
  </si>
  <si>
    <t>FFTT-OCC-24-0005</t>
  </si>
  <si>
    <t xml:space="preserve"> 07030119, 11300016</t>
  </si>
  <si>
    <t>1133 AVENUE DOCTEUR FLÉMING</t>
  </si>
  <si>
    <t xml:space="preserve">  30900</t>
  </si>
  <si>
    <t>NIMES</t>
  </si>
  <si>
    <t>NIMES@ASPTT.COM</t>
  </si>
  <si>
    <t>0466233734</t>
  </si>
  <si>
    <t>FFTT-OCC-24-0006</t>
  </si>
  <si>
    <t xml:space="preserve"> 11810015, 8151</t>
  </si>
  <si>
    <t>MAIRIE</t>
  </si>
  <si>
    <t>SAINT PAUL CAP DE JOUX</t>
  </si>
  <si>
    <t>pingstpaulais@yahoo.com</t>
  </si>
  <si>
    <t>0609914879</t>
  </si>
  <si>
    <t>FFTT-OCC-24-0007</t>
  </si>
  <si>
    <t xml:space="preserve"> 031001, 08310040, 11310006, 140312590, 31004, 31-56, 510380, 60310130, FSASPTT07031068</t>
  </si>
  <si>
    <t>47  RUE DE SOUPETARD</t>
  </si>
  <si>
    <t>TOULOUSE</t>
  </si>
  <si>
    <t>toulouse@asptt.com</t>
  </si>
  <si>
    <t>0561260988</t>
  </si>
  <si>
    <t>FFTT-OCC-24-0008</t>
  </si>
  <si>
    <t>635 Chemin de Bartete</t>
  </si>
  <si>
    <t>MONTAUBAN</t>
  </si>
  <si>
    <t>oliviermartin3@free.fr</t>
  </si>
  <si>
    <t>0670619623</t>
  </si>
  <si>
    <t>FFTT-PACA-24-0001</t>
  </si>
  <si>
    <t>AVENUE ALBERT COUTON</t>
  </si>
  <si>
    <t>AIX EN PROVENCE</t>
  </si>
  <si>
    <t>clubamtt@gmail.com</t>
  </si>
  <si>
    <t>0664095033</t>
  </si>
  <si>
    <t>FFTT-PDL-24-0001</t>
  </si>
  <si>
    <t>Complexe sportif des sablons</t>
  </si>
  <si>
    <t>CHANGE</t>
  </si>
  <si>
    <t>agrison.uschangett53@outlook.fr</t>
  </si>
  <si>
    <t>0649354739</t>
  </si>
  <si>
    <t>FFTT-PDL-24-0002</t>
  </si>
  <si>
    <t>202 boulevard Aristide Briand</t>
  </si>
  <si>
    <t xml:space="preserve"> BP 348 </t>
  </si>
  <si>
    <t>LA ROCHE SUR YON CEDEX</t>
  </si>
  <si>
    <t>comite.tt.85@maisonsportsvendee.com</t>
  </si>
  <si>
    <t>0251442714</t>
  </si>
  <si>
    <t>FFTT-PDL-24-0003</t>
  </si>
  <si>
    <t>109 BIS AVENUE PIERRE DE COUBERTIN</t>
  </si>
  <si>
    <t xml:space="preserve">CREF MAISON DES SPORTS  </t>
  </si>
  <si>
    <t>LAVAL</t>
  </si>
  <si>
    <t>t.tablecd53@wanadoo.fr</t>
  </si>
  <si>
    <t>0243561156</t>
  </si>
  <si>
    <t>FFTT-PDL-24-0004</t>
  </si>
  <si>
    <t xml:space="preserve"> 12530022, 18530832, 501908, PDL0053049</t>
  </si>
  <si>
    <t>39 boulevard Félix Grat</t>
  </si>
  <si>
    <t>falaval@wanadoo.fr</t>
  </si>
  <si>
    <t>0764541065</t>
  </si>
  <si>
    <t>FFTT-PDL-24-0005</t>
  </si>
  <si>
    <t xml:space="preserve"> 12440281, 180442617</t>
  </si>
  <si>
    <t>6 RUE CAMILLE CLAUDEL</t>
  </si>
  <si>
    <t>44400</t>
  </si>
  <si>
    <t>REZE</t>
  </si>
  <si>
    <t>contact@nantestt.fr</t>
  </si>
  <si>
    <t>0678984361</t>
  </si>
  <si>
    <t>FFTT-PDL-24-0006</t>
  </si>
  <si>
    <t xml:space="preserve"> 12440029, 180442618</t>
  </si>
  <si>
    <t>10 AVENUE DE LA FÔRET</t>
  </si>
  <si>
    <t>ST BREVIN LES PINS</t>
  </si>
  <si>
    <t>pingsbtt@outlook.fr</t>
  </si>
  <si>
    <t>0662654994</t>
  </si>
  <si>
    <t>FFTT-PDL-24-0007</t>
  </si>
  <si>
    <t>30 PLACE FRANCIS ROBERT</t>
  </si>
  <si>
    <t>ANCENIS ST GEREON</t>
  </si>
  <si>
    <t>ancenistt@gmail.com</t>
  </si>
  <si>
    <t>0636811070</t>
  </si>
  <si>
    <t>FFTT-PDL-24-0008</t>
  </si>
  <si>
    <t>10 rue de la paix</t>
  </si>
  <si>
    <t xml:space="preserve">  72380</t>
  </si>
  <si>
    <t>Sainte Jamme sur Sarthe</t>
  </si>
  <si>
    <t>mcstennisdetable@gmail.com</t>
  </si>
  <si>
    <t>0695130856</t>
  </si>
  <si>
    <t>FFTT-PDL-24-0009</t>
  </si>
  <si>
    <t xml:space="preserve"> 044026002, 12440048</t>
  </si>
  <si>
    <t>1  AVENUE DE LA LOIRE</t>
  </si>
  <si>
    <t>CARQUEFOU</t>
  </si>
  <si>
    <t>carquefoutt@gmail.com</t>
  </si>
  <si>
    <t>0698097326</t>
  </si>
  <si>
    <t>FFTT-PDL-24-0010</t>
  </si>
  <si>
    <t>rue de la piscine</t>
  </si>
  <si>
    <t>MAMERS</t>
  </si>
  <si>
    <t>n.bourdin@laposte.net</t>
  </si>
  <si>
    <t>0619232023</t>
  </si>
  <si>
    <t>FFTT-PDL-24-0011</t>
  </si>
  <si>
    <t xml:space="preserve"> 12851030, 180852568, 8540</t>
  </si>
  <si>
    <t>37 bis  rue Alain Colas - Château d'O</t>
  </si>
  <si>
    <t>Les   Sables-d'Olonne</t>
  </si>
  <si>
    <t>jeanclaude.siche@gmail.com</t>
  </si>
  <si>
    <t>0668523182</t>
  </si>
  <si>
    <t>OUI</t>
  </si>
  <si>
    <t>NON</t>
  </si>
  <si>
    <t>FFTT-23-0002</t>
  </si>
  <si>
    <t>23-067000</t>
  </si>
  <si>
    <t>A évaluer</t>
  </si>
  <si>
    <t>Reçu par le service instructeur</t>
  </si>
  <si>
    <t>Non saisi</t>
  </si>
  <si>
    <t>FFTT-23-0003</t>
  </si>
  <si>
    <t>23-070375</t>
  </si>
  <si>
    <t>W592000082</t>
  </si>
  <si>
    <t>78380541900059</t>
  </si>
  <si>
    <t>1501330</t>
  </si>
  <si>
    <t>LIGUE HAUTS-DE-FRANCE DE TENNIS DE TABLE</t>
  </si>
  <si>
    <t>59400</t>
  </si>
  <si>
    <t>59122</t>
  </si>
  <si>
    <t>32 rue d'Abbeville</t>
  </si>
  <si>
    <t>CAMBRAI</t>
  </si>
  <si>
    <t>contact@liguehdftt.fr</t>
  </si>
  <si>
    <t>0327796700</t>
  </si>
  <si>
    <t>FFTT-23-0006</t>
  </si>
  <si>
    <t>23-074986</t>
  </si>
  <si>
    <t>W931006304</t>
  </si>
  <si>
    <t>78534636200060</t>
  </si>
  <si>
    <t>1001828</t>
  </si>
  <si>
    <t>F.F.T.T. LIGUE REGIONALE D’ILE DE FRANCE DE TENNIS DE TABLE</t>
  </si>
  <si>
    <t>93200</t>
  </si>
  <si>
    <t>93066</t>
  </si>
  <si>
    <t>1-3  RUE DE LA POTERIE</t>
  </si>
  <si>
    <t xml:space="preserve">  93200</t>
  </si>
  <si>
    <t>SAINT-DENIS</t>
  </si>
  <si>
    <t>directeur.liguett@fftt-idf.com</t>
  </si>
  <si>
    <t>0155872699</t>
  </si>
  <si>
    <t>FFTT-23-0007</t>
  </si>
  <si>
    <t>23-081043</t>
  </si>
  <si>
    <t>W9T1001603</t>
  </si>
  <si>
    <t>53511690900016</t>
  </si>
  <si>
    <t>7600308</t>
  </si>
  <si>
    <t>LIGUE MAHORAISE DE TENNIS DE TABLE</t>
  </si>
  <si>
    <t>97600</t>
  </si>
  <si>
    <t>97611</t>
  </si>
  <si>
    <t>ROUTE CAVANI STADE</t>
  </si>
  <si>
    <t xml:space="preserve">MAISON DES ASSOCIATIONS  </t>
  </si>
  <si>
    <t>97620</t>
  </si>
  <si>
    <t>MAMOUDZOU</t>
  </si>
  <si>
    <t>liguemahoraise.tt@hotmail.com</t>
  </si>
  <si>
    <t>0639054140</t>
  </si>
  <si>
    <t>FFTT-23-0008</t>
  </si>
  <si>
    <t>23-067081</t>
  </si>
  <si>
    <t>W763003526</t>
  </si>
  <si>
    <t>32126413700027</t>
  </si>
  <si>
    <t>1700524</t>
  </si>
  <si>
    <t>LIGUE DE NORMANDIE DE TENNIS DE TABLE</t>
  </si>
  <si>
    <t>76120</t>
  </si>
  <si>
    <t>76322</t>
  </si>
  <si>
    <t>7 B avenue Franklin Roosevelt</t>
  </si>
  <si>
    <t>Le Grand-Quevilly</t>
  </si>
  <si>
    <t>lntt@orange.fr</t>
  </si>
  <si>
    <t>0235673711</t>
  </si>
  <si>
    <t>FFTT-23-0009</t>
  </si>
  <si>
    <t>23-060287</t>
  </si>
  <si>
    <t>W413000387</t>
  </si>
  <si>
    <t>33771901700028</t>
  </si>
  <si>
    <t xml:space="preserve"> l04</t>
  </si>
  <si>
    <t>0602273</t>
  </si>
  <si>
    <t>LIGUE CENTRE VAL DE LOIRE DE TENNIS DE TABLE</t>
  </si>
  <si>
    <t>41300</t>
  </si>
  <si>
    <t>41232</t>
  </si>
  <si>
    <t>Loir-et-Cher</t>
  </si>
  <si>
    <t>40 RUE DU GéNéRAL LECLERC</t>
  </si>
  <si>
    <t>SALBRIS</t>
  </si>
  <si>
    <t>liguecentre.tt@wanadoo.fr</t>
  </si>
  <si>
    <t>0254961428</t>
  </si>
  <si>
    <t>FFTT-23-0010</t>
  </si>
  <si>
    <t>23-073289</t>
  </si>
  <si>
    <t>W332008593</t>
  </si>
  <si>
    <t>30033462000030</t>
  </si>
  <si>
    <t xml:space="preserve"> 10160223</t>
  </si>
  <si>
    <t>0200926</t>
  </si>
  <si>
    <t>LIGUE NOUVELLE AQUITAINE DE TENNIS DE TABLE</t>
  </si>
  <si>
    <t>2  AVENUE DE L'UNIVERSITE</t>
  </si>
  <si>
    <t>anslnatt@lnatt.fr</t>
  </si>
  <si>
    <t>0557227041</t>
  </si>
  <si>
    <t>FFTT-23-0011</t>
  </si>
  <si>
    <t>23-076166</t>
  </si>
  <si>
    <t>W061003300</t>
  </si>
  <si>
    <t>75273428500022</t>
  </si>
  <si>
    <t xml:space="preserve"> L13</t>
  </si>
  <si>
    <t>5012801</t>
  </si>
  <si>
    <t>LIGUE DE PROVENCE ALPES-CÔTE-D'AZUR DE TENNIS DE TABLE</t>
  </si>
  <si>
    <t>13270</t>
  </si>
  <si>
    <t>13039</t>
  </si>
  <si>
    <t>Domaine de la Mériquette - Bât. 6D</t>
  </si>
  <si>
    <t xml:space="preserve">RN 569  </t>
  </si>
  <si>
    <t>FOS SUR MER</t>
  </si>
  <si>
    <t>ligue@tennisdetableregionsud.fr</t>
  </si>
  <si>
    <t>0490443196</t>
  </si>
  <si>
    <t>FFTT-23-0012</t>
  </si>
  <si>
    <t>23-080959</t>
  </si>
  <si>
    <t>W543004196</t>
  </si>
  <si>
    <t>32062663300020</t>
  </si>
  <si>
    <t xml:space="preserve"> L06</t>
  </si>
  <si>
    <t>1301157</t>
  </si>
  <si>
    <t>LIGUE DU GRAND EST DE TENNIS DE TABLE</t>
  </si>
  <si>
    <t>54510</t>
  </si>
  <si>
    <t>54526</t>
  </si>
  <si>
    <t>Meurthe-et-Moselle</t>
  </si>
  <si>
    <t>13 rue Jean Moulin</t>
  </si>
  <si>
    <t xml:space="preserve">MAISON REGIONALE DES SPORTS CS 70001 </t>
  </si>
  <si>
    <t>TOMBLAINE</t>
  </si>
  <si>
    <t>contact@lgett.fr</t>
  </si>
  <si>
    <t>0383188787</t>
  </si>
  <si>
    <t>FFTT-23-0013</t>
  </si>
  <si>
    <t>23-083719</t>
  </si>
  <si>
    <t>W9C1003994</t>
  </si>
  <si>
    <t>38806644100022</t>
  </si>
  <si>
    <t>7300069</t>
  </si>
  <si>
    <t>LIGUE DE TENNIS DE TABLE DE LA GUYANE</t>
  </si>
  <si>
    <t>97343</t>
  </si>
  <si>
    <t>97302</t>
  </si>
  <si>
    <t>Guyane</t>
  </si>
  <si>
    <t>19  AVENUE D'ESTRÉES</t>
  </si>
  <si>
    <t xml:space="preserve"> 1019 </t>
  </si>
  <si>
    <t>CAYENNE</t>
  </si>
  <si>
    <t>lltg@wanadoo.fr</t>
  </si>
  <si>
    <t>0694267843</t>
  </si>
  <si>
    <t>FFTT-23-0014</t>
  </si>
  <si>
    <t>23-078379</t>
  </si>
  <si>
    <t>W442011420</t>
  </si>
  <si>
    <t>31386311000042</t>
  </si>
  <si>
    <t>1802435</t>
  </si>
  <si>
    <t>LIGUE DES PAYS DE LA LOIRE DE TENNIS DE TABLE</t>
  </si>
  <si>
    <t>44103</t>
  </si>
  <si>
    <t>44 rue Romain Rolland</t>
  </si>
  <si>
    <t>Maison des Sports BP 90312 Cedex 4</t>
  </si>
  <si>
    <t>NANTES</t>
  </si>
  <si>
    <t>administration@pdltt.org</t>
  </si>
  <si>
    <t>0240923471</t>
  </si>
  <si>
    <t>FFTT-23-0015</t>
  </si>
  <si>
    <t>23-063098</t>
  </si>
  <si>
    <t>W313002798</t>
  </si>
  <si>
    <t>33962157500036</t>
  </si>
  <si>
    <t>1400047</t>
  </si>
  <si>
    <t>LIGUE OCCITANIE DE TENNIS DE TABLE</t>
  </si>
  <si>
    <t>31130</t>
  </si>
  <si>
    <t>31044</t>
  </si>
  <si>
    <t>7 RUE ANDRE CITROEN</t>
  </si>
  <si>
    <t xml:space="preserve">C.R.O.S.  </t>
  </si>
  <si>
    <t>BALMA</t>
  </si>
  <si>
    <t>balma@loctt.fr</t>
  </si>
  <si>
    <t>0562899210</t>
  </si>
  <si>
    <t>FFTT-23-0016</t>
  </si>
  <si>
    <t>23-084133</t>
  </si>
  <si>
    <t>W353006948</t>
  </si>
  <si>
    <t>31200754500030</t>
  </si>
  <si>
    <t>0500976</t>
  </si>
  <si>
    <t>LIGUE DE BRETAGNE DE TENNIS DE TABLE</t>
  </si>
  <si>
    <t>35650</t>
  </si>
  <si>
    <t>35240</t>
  </si>
  <si>
    <t>Le bourg Nouveau, 3 rue des Orchidées</t>
  </si>
  <si>
    <t>LE RHEU</t>
  </si>
  <si>
    <t>secretariat@lbretagnett.com</t>
  </si>
  <si>
    <t>0299324600</t>
  </si>
  <si>
    <t>FFTT-23-0017</t>
  </si>
  <si>
    <t>23-062102</t>
  </si>
  <si>
    <t>W212001423</t>
  </si>
  <si>
    <t>38391473600038</t>
  </si>
  <si>
    <t xml:space="preserve"> L02</t>
  </si>
  <si>
    <t>0401231</t>
  </si>
  <si>
    <t>LIGUE DE BOURGOGNE FRANCHE-COMTE DE TENNIS DE TABLE</t>
  </si>
  <si>
    <t>48 bd de la Marne</t>
  </si>
  <si>
    <t>DIJON</t>
  </si>
  <si>
    <t>magali.fortunade-girard@lbfctt.fr</t>
  </si>
  <si>
    <t>0380421402</t>
  </si>
  <si>
    <t>FFTT-23-0018</t>
  </si>
  <si>
    <t>23-081643</t>
  </si>
  <si>
    <t>W9R1002606</t>
  </si>
  <si>
    <t>40900277100031</t>
  </si>
  <si>
    <t xml:space="preserve"> L31</t>
  </si>
  <si>
    <t>5009527</t>
  </si>
  <si>
    <t>ASSOCIATION LIGUE REUNIONNAISE DE TENNIS DE TABLE</t>
  </si>
  <si>
    <t>97490</t>
  </si>
  <si>
    <t>97411</t>
  </si>
  <si>
    <t>La Réunion</t>
  </si>
  <si>
    <t>20 ROUTE PHILIBERT TSIRANANA</t>
  </si>
  <si>
    <t xml:space="preserve"> BP 335 </t>
  </si>
  <si>
    <t>SAINTE-CLOTILDE</t>
  </si>
  <si>
    <t>secretaire@lrtt.re</t>
  </si>
  <si>
    <t>0692666582</t>
  </si>
  <si>
    <t>FFTT-23-0019</t>
  </si>
  <si>
    <t>23-087549</t>
  </si>
  <si>
    <t>W9G1000426</t>
  </si>
  <si>
    <t>38286772900032</t>
  </si>
  <si>
    <t>7100327</t>
  </si>
  <si>
    <t>LIGUE GUADELOUPEENNE DE TENNIS DE TABLE ( LGTT)</t>
  </si>
  <si>
    <t>97120</t>
  </si>
  <si>
    <t>97124</t>
  </si>
  <si>
    <t>Guadeloupe</t>
  </si>
  <si>
    <t>Chez Mr MERI Manuel</t>
  </si>
  <si>
    <t xml:space="preserve">Sainte Genevieve  </t>
  </si>
  <si>
    <t>97131</t>
  </si>
  <si>
    <t>Petit-Canal</t>
  </si>
  <si>
    <t>lgtt.com@hotmail.fr</t>
  </si>
  <si>
    <t>0690949005</t>
  </si>
  <si>
    <t>FFTT-23-0020</t>
  </si>
  <si>
    <t>23-089379</t>
  </si>
  <si>
    <t>W9M1001478</t>
  </si>
  <si>
    <t>37907689600016</t>
  </si>
  <si>
    <t>7200602</t>
  </si>
  <si>
    <t>LIGUE DE TENNIS DE TABLE DE LA MARTINIQUE</t>
  </si>
  <si>
    <t>97200</t>
  </si>
  <si>
    <t>97209</t>
  </si>
  <si>
    <t>Martinique</t>
  </si>
  <si>
    <t>Pointe de la Vierge</t>
  </si>
  <si>
    <t xml:space="preserve">Maison des Sports - Rue du Petit Pavois  </t>
  </si>
  <si>
    <t>FORT DE FRANCE</t>
  </si>
  <si>
    <t>lttm@lttmartinique.com</t>
  </si>
  <si>
    <t>0696286614</t>
  </si>
  <si>
    <t>FFTT-AURA-23-0001</t>
  </si>
  <si>
    <t>23-048793</t>
  </si>
  <si>
    <t>W744006781</t>
  </si>
  <si>
    <t>42400537900021</t>
  </si>
  <si>
    <t xml:space="preserve"> 1740020, 220742623</t>
  </si>
  <si>
    <t>2202756</t>
  </si>
  <si>
    <t>STELLA THONON TENNIS DE TABLE</t>
  </si>
  <si>
    <t>74200</t>
  </si>
  <si>
    <t>74281</t>
  </si>
  <si>
    <t>Haute-Savoie</t>
  </si>
  <si>
    <t>10 rue des Gentianes</t>
  </si>
  <si>
    <t>Thonon-les-Bains</t>
  </si>
  <si>
    <t>tennisdetable.thonon@gmail.com</t>
  </si>
  <si>
    <t>0632235757</t>
  </si>
  <si>
    <t>FFTT-AURA-23-0002</t>
  </si>
  <si>
    <t>23-050424</t>
  </si>
  <si>
    <t>W423000861</t>
  </si>
  <si>
    <t>37936136300029</t>
  </si>
  <si>
    <t>2204471</t>
  </si>
  <si>
    <t>COMITÉ DÉPARTEMENTAL DE LA LOIRE HAUTE-LOIRE DE TENNIS DE TABLE</t>
  </si>
  <si>
    <t>42100</t>
  </si>
  <si>
    <t>4 Rue Des Trois Meules</t>
  </si>
  <si>
    <t>Tennis de Table 90144 CEDEX 2</t>
  </si>
  <si>
    <t>42012</t>
  </si>
  <si>
    <t>ST ETIENNE</t>
  </si>
  <si>
    <t>contact@comitett4243.fr</t>
  </si>
  <si>
    <t>0477595682</t>
  </si>
  <si>
    <t>FFTT-AURA-23-0003</t>
  </si>
  <si>
    <t>23-051489</t>
  </si>
  <si>
    <t>FFTT-AURA-23-0005</t>
  </si>
  <si>
    <t>23-053148</t>
  </si>
  <si>
    <t>FFTT-AURA-23-0006</t>
  </si>
  <si>
    <t>23-052298</t>
  </si>
  <si>
    <t>FFTT-AURA-23-0007</t>
  </si>
  <si>
    <t>23-054323</t>
  </si>
  <si>
    <t>W691095115</t>
  </si>
  <si>
    <t>84181298500015</t>
  </si>
  <si>
    <t xml:space="preserve"> 01690224</t>
  </si>
  <si>
    <t>5006150</t>
  </si>
  <si>
    <t>LYON EST SPORT TENNIS DE TABLE (LESTT)</t>
  </si>
  <si>
    <t>69680</t>
  </si>
  <si>
    <t>69271</t>
  </si>
  <si>
    <t>17  CHEMIN DU TREVE</t>
  </si>
  <si>
    <t>CHASSIEU</t>
  </si>
  <si>
    <t>lestt69@gmail.com</t>
  </si>
  <si>
    <t>0621358020</t>
  </si>
  <si>
    <t>FFTT-AURA-23-0008</t>
  </si>
  <si>
    <t>23-054426</t>
  </si>
  <si>
    <t>W691052185</t>
  </si>
  <si>
    <t>42976072100010</t>
  </si>
  <si>
    <t xml:space="preserve"> 01690150</t>
  </si>
  <si>
    <t>2201509</t>
  </si>
  <si>
    <t>ASSOCIATION SPORTIVE TENNIS DE TABLE VIENNE SAINT ROMAIN</t>
  </si>
  <si>
    <t>69560</t>
  </si>
  <si>
    <t>69235</t>
  </si>
  <si>
    <t>ST ROMAIN EN GAL</t>
  </si>
  <si>
    <t>contact@asttvienne.fr</t>
  </si>
  <si>
    <t>0981871172</t>
  </si>
  <si>
    <t>FFTT-AURA-23-0009</t>
  </si>
  <si>
    <t>23-054511</t>
  </si>
  <si>
    <t>W263000766</t>
  </si>
  <si>
    <t>34434312400022</t>
  </si>
  <si>
    <t xml:space="preserve"> 01260010, 07026008, 220262405, 26-17</t>
  </si>
  <si>
    <t>5009380</t>
  </si>
  <si>
    <t>ASSOCIATION SPORTIVE ASPTT ROMANS</t>
  </si>
  <si>
    <t>26100</t>
  </si>
  <si>
    <t>26281</t>
  </si>
  <si>
    <t>ROUTE DE GÉNISSIEUX</t>
  </si>
  <si>
    <t xml:space="preserve">gymnase Aragon  </t>
  </si>
  <si>
    <t>ROMANS-SUR-ISÈRE</t>
  </si>
  <si>
    <t>romans.asptt@orange.fr</t>
  </si>
  <si>
    <t>0475023250</t>
  </si>
  <si>
    <t>FFTT-AURA-23-0010</t>
  </si>
  <si>
    <t>23-054597</t>
  </si>
  <si>
    <t>W743000225</t>
  </si>
  <si>
    <t>41045215500014</t>
  </si>
  <si>
    <t>2208448</t>
  </si>
  <si>
    <t>ENTENTE PONGISTE D'AMBILLY</t>
  </si>
  <si>
    <t>74100</t>
  </si>
  <si>
    <t>74008</t>
  </si>
  <si>
    <t>76  IMPASSE DES CORALINES</t>
  </si>
  <si>
    <t>74930</t>
  </si>
  <si>
    <t>REIGNIER ESERY</t>
  </si>
  <si>
    <t>epambilly@yahoo.fr</t>
  </si>
  <si>
    <t>0652418161</t>
  </si>
  <si>
    <t>FFTT-AURA-23-0011</t>
  </si>
  <si>
    <t>23-054829</t>
  </si>
  <si>
    <t>W071006574</t>
  </si>
  <si>
    <t>91748596300016</t>
  </si>
  <si>
    <t xml:space="preserve"> 01260074</t>
  </si>
  <si>
    <t>5016456</t>
  </si>
  <si>
    <t>PING VALLON PONT D'ARC - PVPA</t>
  </si>
  <si>
    <t>07150</t>
  </si>
  <si>
    <t>07330</t>
  </si>
  <si>
    <t>Ardèche</t>
  </si>
  <si>
    <t>961 ROUTE DU MAS DE SERRET</t>
  </si>
  <si>
    <t>LABASTIDE DE VIRAC</t>
  </si>
  <si>
    <t>lonad2@gmail.com</t>
  </si>
  <si>
    <t>0629813352</t>
  </si>
  <si>
    <t>FFTT-AURA-23-0012</t>
  </si>
  <si>
    <t>23-055012</t>
  </si>
  <si>
    <t>W744002083</t>
  </si>
  <si>
    <t>38402042600019</t>
  </si>
  <si>
    <t xml:space="preserve"> 01740011</t>
  </si>
  <si>
    <t>2202758</t>
  </si>
  <si>
    <t>EVIAN SPORTS TENNIS DE TABLE</t>
  </si>
  <si>
    <t>74500</t>
  </si>
  <si>
    <t>74119</t>
  </si>
  <si>
    <t>2 bis avenue Anna de Noailles</t>
  </si>
  <si>
    <t xml:space="preserve">Salle Jo Goy  </t>
  </si>
  <si>
    <t>EVIAN LES BAINS</t>
  </si>
  <si>
    <t>eviansportstt@wanadoo.fr</t>
  </si>
  <si>
    <t>0681833132</t>
  </si>
  <si>
    <t>FFTT-AURA-23-0013</t>
  </si>
  <si>
    <t>23-057412</t>
  </si>
  <si>
    <t>FFTT-AURA-23-0014</t>
  </si>
  <si>
    <t>23-049260</t>
  </si>
  <si>
    <t>W433000271</t>
  </si>
  <si>
    <t>49079090400018</t>
  </si>
  <si>
    <t xml:space="preserve"> 01420305</t>
  </si>
  <si>
    <t>TENNIS DE TABLE DU HAUT LIGNON</t>
  </si>
  <si>
    <t>43400</t>
  </si>
  <si>
    <t>43051</t>
  </si>
  <si>
    <t>Haute-Loire</t>
  </si>
  <si>
    <t>MAISON DES BRETCHS</t>
  </si>
  <si>
    <t>LE CHAMBON SUR LIGNON</t>
  </si>
  <si>
    <t>robindb84@yahoo.fr</t>
  </si>
  <si>
    <t>0650849716</t>
  </si>
  <si>
    <t>FFTT-AURA-23-0015</t>
  </si>
  <si>
    <t>23-048757</t>
  </si>
  <si>
    <t>FFTT-AURA-23-0016</t>
  </si>
  <si>
    <t>23-063323</t>
  </si>
  <si>
    <t>W691052101</t>
  </si>
  <si>
    <t>77967526300015</t>
  </si>
  <si>
    <t xml:space="preserve"> 01690047, 0690030, 69001, 691390, 84069.200, AURA.69.95.013, PSF2169004</t>
  </si>
  <si>
    <t>2206162</t>
  </si>
  <si>
    <t>LA JEANNE D'ARC DE CALUIRE</t>
  </si>
  <si>
    <t>69300</t>
  </si>
  <si>
    <t>69034</t>
  </si>
  <si>
    <t>10, impasse du Collège</t>
  </si>
  <si>
    <t>CALUIRE ET CUIRE</t>
  </si>
  <si>
    <t>jacaluire@free.fr</t>
  </si>
  <si>
    <t>0478081173</t>
  </si>
  <si>
    <t>FFTT-AURA-23-0017</t>
  </si>
  <si>
    <t>23-063479</t>
  </si>
  <si>
    <t>W741000976</t>
  </si>
  <si>
    <t>41102833500015</t>
  </si>
  <si>
    <t xml:space="preserve"> 1740065</t>
  </si>
  <si>
    <t>2202749</t>
  </si>
  <si>
    <t>ANNECY LE VIEUX/SILLINGY  TENNIS DE TABLE ( AVSTT )</t>
  </si>
  <si>
    <t>74940</t>
  </si>
  <si>
    <t>74010</t>
  </si>
  <si>
    <t>716 ROUTE DE PROMERY</t>
  </si>
  <si>
    <t>LES FREGNARDS  74350</t>
  </si>
  <si>
    <t>74350</t>
  </si>
  <si>
    <t>CUVAT</t>
  </si>
  <si>
    <t>avstt.contact@gmail.com</t>
  </si>
  <si>
    <t>0667767127</t>
  </si>
  <si>
    <t>FFTT-AURA-23-0018</t>
  </si>
  <si>
    <t>23-064667</t>
  </si>
  <si>
    <t>W742002477</t>
  </si>
  <si>
    <t>45307113600049</t>
  </si>
  <si>
    <t xml:space="preserve"> 01740063</t>
  </si>
  <si>
    <t>2205702</t>
  </si>
  <si>
    <t>SALLANCHES TENNIS DE TABLE</t>
  </si>
  <si>
    <t>74700</t>
  </si>
  <si>
    <t>74256</t>
  </si>
  <si>
    <t>31 impasse de la cascade</t>
  </si>
  <si>
    <t xml:space="preserve">chez M.JOHANNY Claude  </t>
  </si>
  <si>
    <t>SALLANCHES</t>
  </si>
  <si>
    <t>johannyclaude@free.fr</t>
  </si>
  <si>
    <t>0778512473</t>
  </si>
  <si>
    <t>FFTT-AURA-23-0019</t>
  </si>
  <si>
    <t>23-059585</t>
  </si>
  <si>
    <t>FFTT-AURA-23-0020</t>
  </si>
  <si>
    <t>23-066551</t>
  </si>
  <si>
    <t>Refusé</t>
  </si>
  <si>
    <t>W381025829</t>
  </si>
  <si>
    <t>90168952100010</t>
  </si>
  <si>
    <t xml:space="preserve"> 01380304</t>
  </si>
  <si>
    <t>5016457</t>
  </si>
  <si>
    <t>SAINT BLAISE TENNIS DE TABLE</t>
  </si>
  <si>
    <t>38140</t>
  </si>
  <si>
    <t>38368</t>
  </si>
  <si>
    <t>1200  ROUTE DU CHATELARD</t>
  </si>
  <si>
    <t>ST BLAISE DU BUIS</t>
  </si>
  <si>
    <t>ttsaintblaise@gmail.com</t>
  </si>
  <si>
    <t>0775270355</t>
  </si>
  <si>
    <t>FFTT-AURA-23-0021</t>
  </si>
  <si>
    <t>23-059297</t>
  </si>
  <si>
    <t>W732002445</t>
  </si>
  <si>
    <t>44109880300014</t>
  </si>
  <si>
    <t xml:space="preserve"> 01730068</t>
  </si>
  <si>
    <t>2203099</t>
  </si>
  <si>
    <t>CHAMBERY TENNIS DE TABLE</t>
  </si>
  <si>
    <t>73000</t>
  </si>
  <si>
    <t>73065</t>
  </si>
  <si>
    <t>67 RUE SAINT-FRANCOIS-DE-SALES</t>
  </si>
  <si>
    <t>CHAMBERY</t>
  </si>
  <si>
    <t>chamberytt@gmail.com</t>
  </si>
  <si>
    <t>0662917871</t>
  </si>
  <si>
    <t>FFTT-AURA-23-0022</t>
  </si>
  <si>
    <t>23-062221</t>
  </si>
  <si>
    <t>FFTT-AURA-23-0023</t>
  </si>
  <si>
    <t>23-063220</t>
  </si>
  <si>
    <t>W741005074</t>
  </si>
  <si>
    <t>34887065000051</t>
  </si>
  <si>
    <t>9017713</t>
  </si>
  <si>
    <t>COMITE DEPARTEMENTAL DE TENNIS DE TABLE DE LA HAUTE-SAVOIE</t>
  </si>
  <si>
    <t>74960</t>
  </si>
  <si>
    <t>74182</t>
  </si>
  <si>
    <t>999 av de la libération</t>
  </si>
  <si>
    <t>74800</t>
  </si>
  <si>
    <t>La roche sur foron</t>
  </si>
  <si>
    <t>cd74tt@wanadoo.fr</t>
  </si>
  <si>
    <t>0963262307</t>
  </si>
  <si>
    <t>FFTT-AURA-23-0024</t>
  </si>
  <si>
    <t>23-060597</t>
  </si>
  <si>
    <t>FFTT-AURA-23-0025</t>
  </si>
  <si>
    <t>23-066242</t>
  </si>
  <si>
    <t>FFTT-AURA-23-0026</t>
  </si>
  <si>
    <t>23-064059</t>
  </si>
  <si>
    <t>W012003563</t>
  </si>
  <si>
    <t>34200409000037</t>
  </si>
  <si>
    <t>2200531</t>
  </si>
  <si>
    <t>COMITE DEPARTEMENTAL DE L'AIN DE TENNIS DE TABLE</t>
  </si>
  <si>
    <t>01660</t>
  </si>
  <si>
    <t>01246</t>
  </si>
  <si>
    <t>Ain</t>
  </si>
  <si>
    <t>250 grande rue</t>
  </si>
  <si>
    <t>Mézériat</t>
  </si>
  <si>
    <t>contact@catt.fr</t>
  </si>
  <si>
    <t>0649614338</t>
  </si>
  <si>
    <t>FFTT-AURA-23-0027</t>
  </si>
  <si>
    <t>23-070316</t>
  </si>
  <si>
    <t>W433006506</t>
  </si>
  <si>
    <t>87786863800017</t>
  </si>
  <si>
    <t xml:space="preserve"> 01420167</t>
  </si>
  <si>
    <t>5016458</t>
  </si>
  <si>
    <t>RTT</t>
  </si>
  <si>
    <t>43130</t>
  </si>
  <si>
    <t>43162</t>
  </si>
  <si>
    <t>13  ALLEE DES PLATANES</t>
  </si>
  <si>
    <t>RETOURNAC</t>
  </si>
  <si>
    <t>retournac.ping@yahoo.com</t>
  </si>
  <si>
    <t>0671658062</t>
  </si>
  <si>
    <t>FFTT-AURA-23-0028</t>
  </si>
  <si>
    <t>23-058707</t>
  </si>
  <si>
    <t>W632008909</t>
  </si>
  <si>
    <t>43784725400012</t>
  </si>
  <si>
    <t xml:space="preserve"> 01630185</t>
  </si>
  <si>
    <t>0300687</t>
  </si>
  <si>
    <t>TENNIS DE TABLE CASTELPONTIN</t>
  </si>
  <si>
    <t>63284</t>
  </si>
  <si>
    <t>25 avenue de Cournon</t>
  </si>
  <si>
    <t xml:space="preserve">Monsieur BERGE DIDIER  </t>
  </si>
  <si>
    <t>dberge63@gmail.com</t>
  </si>
  <si>
    <t>0647955855</t>
  </si>
  <si>
    <t>FFTT-AURA-23-0029</t>
  </si>
  <si>
    <t>23-068726</t>
  </si>
  <si>
    <t>W382000533</t>
  </si>
  <si>
    <t>43415287200017</t>
  </si>
  <si>
    <t xml:space="preserve"> 01380262</t>
  </si>
  <si>
    <t>2204349</t>
  </si>
  <si>
    <t>CHIMILIN ABRETS PONT DE BEAUVOISIN TENNIS DE TABLE - C.A.P.T.T.</t>
  </si>
  <si>
    <t>38490</t>
  </si>
  <si>
    <t>38104</t>
  </si>
  <si>
    <t>8 rue du midi</t>
  </si>
  <si>
    <t>38480</t>
  </si>
  <si>
    <t>pont de beauvoisin</t>
  </si>
  <si>
    <t>tresorier@captt.fr</t>
  </si>
  <si>
    <t>0685821066</t>
  </si>
  <si>
    <t>FFTT-AURA-23-0030</t>
  </si>
  <si>
    <t>23-063613</t>
  </si>
  <si>
    <t>W423004744</t>
  </si>
  <si>
    <t>50882574200010</t>
  </si>
  <si>
    <t xml:space="preserve"> 01420117</t>
  </si>
  <si>
    <t>5005736</t>
  </si>
  <si>
    <t>TENNIS DE TABLE DE VILLARS</t>
  </si>
  <si>
    <t>42390</t>
  </si>
  <si>
    <t>42330</t>
  </si>
  <si>
    <t>Salle René Souchon, 11 r. hotel de ville</t>
  </si>
  <si>
    <t xml:space="preserve">Tennis de table  </t>
  </si>
  <si>
    <t>VILLARS</t>
  </si>
  <si>
    <t>ttvillars@laposte.net</t>
  </si>
  <si>
    <t>0681357081</t>
  </si>
  <si>
    <t>FFTT-AURA-23-0031</t>
  </si>
  <si>
    <t>23-061591</t>
  </si>
  <si>
    <t>W381000770</t>
  </si>
  <si>
    <t>50175303200017</t>
  </si>
  <si>
    <t xml:space="preserve"> 01380284</t>
  </si>
  <si>
    <t>2208319</t>
  </si>
  <si>
    <t>AMICALE LAIQUE ECHIROLLES-EYBENS TENNIS DE TABLE (A.L.E.E.T.T.)</t>
  </si>
  <si>
    <t>38320</t>
  </si>
  <si>
    <t>38158</t>
  </si>
  <si>
    <t>3 RUE DE LA LIBERTE</t>
  </si>
  <si>
    <t xml:space="preserve">  38130</t>
  </si>
  <si>
    <t>38130</t>
  </si>
  <si>
    <t>ECHIROLLES</t>
  </si>
  <si>
    <t>jeanmarie.barban@al2ett.com</t>
  </si>
  <si>
    <t>0601969280</t>
  </si>
  <si>
    <t>FFTT-AURA-23-0032</t>
  </si>
  <si>
    <t>23-071494</t>
  </si>
  <si>
    <t>FFTT-AURA-23-0033</t>
  </si>
  <si>
    <t>23-071732</t>
  </si>
  <si>
    <t>W033001817</t>
  </si>
  <si>
    <t>43764845400019</t>
  </si>
  <si>
    <t>0301480</t>
  </si>
  <si>
    <t>ASSOCIATION SPORTIVE DES CHEMINOTS SAINT-GERMAIN SECTION TENNIS DE TABLE</t>
  </si>
  <si>
    <t>03260</t>
  </si>
  <si>
    <t>03236</t>
  </si>
  <si>
    <t>18 rue des EPIGEARDS</t>
  </si>
  <si>
    <t>ST GERMAIN DES FOSSES</t>
  </si>
  <si>
    <t>laurence.celse@gmail.com</t>
  </si>
  <si>
    <t>0767980377</t>
  </si>
  <si>
    <t>FFTT-AURA-23-0034</t>
  </si>
  <si>
    <t>23-070862</t>
  </si>
  <si>
    <t>W632008029</t>
  </si>
  <si>
    <t>42499433300021</t>
  </si>
  <si>
    <t xml:space="preserve"> 030632528</t>
  </si>
  <si>
    <t>0300682</t>
  </si>
  <si>
    <t>ESPERANCE CEYRATOISE TENNIS DE TABLE</t>
  </si>
  <si>
    <t>63122</t>
  </si>
  <si>
    <t>63070</t>
  </si>
  <si>
    <t>1 rue Frédéric Brunmurol</t>
  </si>
  <si>
    <t>CEYRAT</t>
  </si>
  <si>
    <t>ceyrat.tt@gmail.com</t>
  </si>
  <si>
    <t>0608064372</t>
  </si>
  <si>
    <t>FFTT-AURA-23-0035</t>
  </si>
  <si>
    <t>23-071804</t>
  </si>
  <si>
    <t>W741004182</t>
  </si>
  <si>
    <t>44809299900029</t>
  </si>
  <si>
    <t xml:space="preserve"> 01740038, 74-25</t>
  </si>
  <si>
    <t>2202755</t>
  </si>
  <si>
    <t>CRAN ANNECY TENNIS DE TABLE</t>
  </si>
  <si>
    <t>22 bis avenue Germain Perréard</t>
  </si>
  <si>
    <t>CRAN GEVRIER</t>
  </si>
  <si>
    <t>contact@cranannecytt.fr</t>
  </si>
  <si>
    <t>0450572970</t>
  </si>
  <si>
    <t>FFTT-AURA-23-0036</t>
  </si>
  <si>
    <t>23-056146</t>
  </si>
  <si>
    <t>W742000868</t>
  </si>
  <si>
    <t>42899848800020</t>
  </si>
  <si>
    <t xml:space="preserve"> 01740057</t>
  </si>
  <si>
    <t>2207399</t>
  </si>
  <si>
    <t>PAYS ROCHOIS &amp; GENEVOIS T.T. 74</t>
  </si>
  <si>
    <t>74116</t>
  </si>
  <si>
    <t>50, impasse de beauregard</t>
  </si>
  <si>
    <t xml:space="preserve">Monsieur VERDONCK Michael  </t>
  </si>
  <si>
    <t>Amancy</t>
  </si>
  <si>
    <t>verdonck74@hotmail.fr</t>
  </si>
  <si>
    <t>0610695007</t>
  </si>
  <si>
    <t>FFTT-AURA-23-0037</t>
  </si>
  <si>
    <t>23-069043</t>
  </si>
  <si>
    <t>W632005563</t>
  </si>
  <si>
    <t>35107017200017</t>
  </si>
  <si>
    <t xml:space="preserve"> 0103007, 01630123, 0163151, 030632527, 03630020, 06063010, 063001, 063011, 063113057, 0635997, 217, 50630027, 5163001, 625, 84063.065, ARA600127, XX84630070</t>
  </si>
  <si>
    <t>0300268</t>
  </si>
  <si>
    <t>STADE CLERMONTOIS (SC)</t>
  </si>
  <si>
    <t>63000</t>
  </si>
  <si>
    <t>63113</t>
  </si>
  <si>
    <t>PLACE DE COUBERTIN</t>
  </si>
  <si>
    <t xml:space="preserve">Gymnase H et J Fleury  </t>
  </si>
  <si>
    <t>CLERMONT FERRAND</t>
  </si>
  <si>
    <t>direction@stade-clermontois.com</t>
  </si>
  <si>
    <t>0473932260</t>
  </si>
  <si>
    <t>FFTT-AURA-23-0038</t>
  </si>
  <si>
    <t>23-072500</t>
  </si>
  <si>
    <t>W635000132</t>
  </si>
  <si>
    <t>43854737400027</t>
  </si>
  <si>
    <t xml:space="preserve"> 01630308</t>
  </si>
  <si>
    <t>5005698</t>
  </si>
  <si>
    <t>ASSOCIATION TENNIS DE TABLE DE PUY GUILLAUME</t>
  </si>
  <si>
    <t>63290</t>
  </si>
  <si>
    <t>63291</t>
  </si>
  <si>
    <t>PLACE JEAN JAURES</t>
  </si>
  <si>
    <t>PUY-GUILLAUME</t>
  </si>
  <si>
    <t>sergemichy@orange.fr</t>
  </si>
  <si>
    <t>0680300804</t>
  </si>
  <si>
    <t>FFTT-AURA-23-0039</t>
  </si>
  <si>
    <t>23-070295</t>
  </si>
  <si>
    <t>W012001788</t>
  </si>
  <si>
    <t>43271587800018</t>
  </si>
  <si>
    <t xml:space="preserve"> 01010009</t>
  </si>
  <si>
    <t>2200433</t>
  </si>
  <si>
    <t>SPORT-TENNIS DE TABLE MEZERIAT</t>
  </si>
  <si>
    <t>625 ROUTE DE VAUDRENANT</t>
  </si>
  <si>
    <t>Chez M. et Me LECHELLE GILLES  1660</t>
  </si>
  <si>
    <t>MEZERIAT</t>
  </si>
  <si>
    <t>dlechelle@gmail.com</t>
  </si>
  <si>
    <t>0474252115</t>
  </si>
  <si>
    <t>FFTT-AURA-23-0041</t>
  </si>
  <si>
    <t>23-065703</t>
  </si>
  <si>
    <t>FFTT-AURA-23-0042</t>
  </si>
  <si>
    <t>23-048722</t>
  </si>
  <si>
    <t>W381002188</t>
  </si>
  <si>
    <t>40956329300011</t>
  </si>
  <si>
    <t xml:space="preserve"> 01380290</t>
  </si>
  <si>
    <t>2204366</t>
  </si>
  <si>
    <t>GRESIVAUDAN BELLEDONNE TENNIS DE TABLE (CBTT)</t>
  </si>
  <si>
    <t>38190</t>
  </si>
  <si>
    <t>38175</t>
  </si>
  <si>
    <t>288 chemin des écoliers</t>
  </si>
  <si>
    <t>saint agnes</t>
  </si>
  <si>
    <t>christian.gisolo@wanadoo.fr</t>
  </si>
  <si>
    <t>0685640939</t>
  </si>
  <si>
    <t>FFTT-AURA-23-0043</t>
  </si>
  <si>
    <t>23-064080</t>
  </si>
  <si>
    <t>W423000441</t>
  </si>
  <si>
    <t>77629680800046</t>
  </si>
  <si>
    <t xml:space="preserve"> 01420013</t>
  </si>
  <si>
    <t>5005737</t>
  </si>
  <si>
    <t>LE REVEIL CHAMBONNAIRE</t>
  </si>
  <si>
    <t>42500</t>
  </si>
  <si>
    <t>42044</t>
  </si>
  <si>
    <t>4 AVENUE CHARLES DE GAULLE</t>
  </si>
  <si>
    <t xml:space="preserve">RCTT : Rémy Meley  </t>
  </si>
  <si>
    <t>LE CHAMBON-FEUGEROLLES</t>
  </si>
  <si>
    <t>reveil.chambonnaire@gmail.com</t>
  </si>
  <si>
    <t>0607496773</t>
  </si>
  <si>
    <t>FFTT-AURA-23-0044</t>
  </si>
  <si>
    <t>23-056452</t>
  </si>
  <si>
    <t>FFTT-AURA-23-0045</t>
  </si>
  <si>
    <t>23-071690</t>
  </si>
  <si>
    <t>W632006600</t>
  </si>
  <si>
    <t>34796029600031</t>
  </si>
  <si>
    <t>5016847</t>
  </si>
  <si>
    <t>COMITE DEPARTEMENTAL DU PUY DE DOME DE TENNIS DE TABLE</t>
  </si>
  <si>
    <t>63100</t>
  </si>
  <si>
    <t>35</t>
  </si>
  <si>
    <t xml:space="preserve">rue du pré de la reine  </t>
  </si>
  <si>
    <t>cd63tt@cd63tt.com</t>
  </si>
  <si>
    <t>0473250433</t>
  </si>
  <si>
    <t>FFTT-AURA-23-0046</t>
  </si>
  <si>
    <t>23-068433</t>
  </si>
  <si>
    <t>W072000015</t>
  </si>
  <si>
    <t>44152569800011</t>
  </si>
  <si>
    <t xml:space="preserve"> 01260015</t>
  </si>
  <si>
    <t>2202230</t>
  </si>
  <si>
    <t>SPORTING CLUB PRIVADOIS SECTION TENNIS DE TABLE</t>
  </si>
  <si>
    <t>07000</t>
  </si>
  <si>
    <t>07186</t>
  </si>
  <si>
    <t>260 Rue René Privat</t>
  </si>
  <si>
    <t xml:space="preserve">Salle Gaby Rampon  </t>
  </si>
  <si>
    <t>PRIVAS</t>
  </si>
  <si>
    <t>scptt@free.fr</t>
  </si>
  <si>
    <t>0475645926</t>
  </si>
  <si>
    <t>FFTT-AURA-23-0047</t>
  </si>
  <si>
    <t>23-073868</t>
  </si>
  <si>
    <t>W382000617</t>
  </si>
  <si>
    <t>39397393800029</t>
  </si>
  <si>
    <t xml:space="preserve"> 01380005, 220382617, 3832</t>
  </si>
  <si>
    <t>2204363</t>
  </si>
  <si>
    <t>TENNIS DE TABLE BOURGOIN JALLIEU</t>
  </si>
  <si>
    <t>38300</t>
  </si>
  <si>
    <t>38053</t>
  </si>
  <si>
    <t>99 rue de la libération</t>
  </si>
  <si>
    <t xml:space="preserve">Espace Dolbeau  </t>
  </si>
  <si>
    <t>BOURGOIN JALLIEU</t>
  </si>
  <si>
    <t>secretariat@ttbj.fr</t>
  </si>
  <si>
    <t>0474931228</t>
  </si>
  <si>
    <t>FFTT-AURA-23-0048</t>
  </si>
  <si>
    <t>23-072926</t>
  </si>
  <si>
    <t>W381001394</t>
  </si>
  <si>
    <t>39907341000017</t>
  </si>
  <si>
    <t xml:space="preserve"> 01380236</t>
  </si>
  <si>
    <t>2204371</t>
  </si>
  <si>
    <t>CENTR'ISERE TENNIS DE TABLE</t>
  </si>
  <si>
    <t>38430</t>
  </si>
  <si>
    <t>38239</t>
  </si>
  <si>
    <t>75, rue de la Galifette</t>
  </si>
  <si>
    <t>MOIRANS</t>
  </si>
  <si>
    <t>contact@citt.fr</t>
  </si>
  <si>
    <t>0674354324</t>
  </si>
  <si>
    <t>FFTT-AURA-23-0049</t>
  </si>
  <si>
    <t>23-066410</t>
  </si>
  <si>
    <t>W691056645</t>
  </si>
  <si>
    <t>33412982200055</t>
  </si>
  <si>
    <t xml:space="preserve"> 0169</t>
  </si>
  <si>
    <t>5010056</t>
  </si>
  <si>
    <t>COMITE DEPARTEMENTAL DU RHONE - METROPOLE DE LYON DE TENNIS DE TABLE</t>
  </si>
  <si>
    <t>69003</t>
  </si>
  <si>
    <t>69383</t>
  </si>
  <si>
    <t>28 rue Julien</t>
  </si>
  <si>
    <t xml:space="preserve">Espace Departemental des Sports  </t>
  </si>
  <si>
    <t>bureau@rhonelyontt.com</t>
  </si>
  <si>
    <t>0769084208</t>
  </si>
  <si>
    <t>FFTT-AURA-23-0050</t>
  </si>
  <si>
    <t>23-049426</t>
  </si>
  <si>
    <t>W691061096</t>
  </si>
  <si>
    <t>44130551300018</t>
  </si>
  <si>
    <t xml:space="preserve"> 01690186, 220692598</t>
  </si>
  <si>
    <t>5001000</t>
  </si>
  <si>
    <t>TENNIS DE TABLE DE GERLAND LYON 7</t>
  </si>
  <si>
    <t>405 Avenue Jean Jaurès</t>
  </si>
  <si>
    <t>nchometton@yahoo.com</t>
  </si>
  <si>
    <t>0614934507</t>
  </si>
  <si>
    <t>FFTT-AURA-23-0051</t>
  </si>
  <si>
    <t>23-055887</t>
  </si>
  <si>
    <t>W691054772</t>
  </si>
  <si>
    <t>40214163400012</t>
  </si>
  <si>
    <t xml:space="preserve"> 01690175</t>
  </si>
  <si>
    <t>2201508</t>
  </si>
  <si>
    <t>ASSOCIATION SPORTIVE UNIVERSITAIRE LYONNAISE LYON 8E TENNIS DE TABLE (ASUL LYON 8 TT)</t>
  </si>
  <si>
    <t>69008</t>
  </si>
  <si>
    <t>69388</t>
  </si>
  <si>
    <t>16 rue du Commandant Pégout</t>
  </si>
  <si>
    <t>contact@asul8tt.com</t>
  </si>
  <si>
    <t>0679406658</t>
  </si>
  <si>
    <t>FFTT-AURA-23-0052</t>
  </si>
  <si>
    <t>23-075192</t>
  </si>
  <si>
    <t>W381014540</t>
  </si>
  <si>
    <t>39476107600014</t>
  </si>
  <si>
    <t xml:space="preserve"> 01380130</t>
  </si>
  <si>
    <t>5004018</t>
  </si>
  <si>
    <t>TENNIS DE TABLE SEYSSINOIS</t>
  </si>
  <si>
    <t>38180</t>
  </si>
  <si>
    <t>38486</t>
  </si>
  <si>
    <t>8 rue Joseph Moutin</t>
  </si>
  <si>
    <t>SEYSSINS</t>
  </si>
  <si>
    <t>ttable.seyssins@gmail.com</t>
  </si>
  <si>
    <t>0678715100</t>
  </si>
  <si>
    <t>FFTT-AURA-23-0053</t>
  </si>
  <si>
    <t>23-074998</t>
  </si>
  <si>
    <t>W072000054</t>
  </si>
  <si>
    <t>44751665900011</t>
  </si>
  <si>
    <t xml:space="preserve"> 01260034, 07-16, 220072488</t>
  </si>
  <si>
    <t>2202228</t>
  </si>
  <si>
    <t>ASSOCIATION DU TENNIS DE TABLE D'AUBENAS-VALS (A.T.T.A.V)</t>
  </si>
  <si>
    <t>07200</t>
  </si>
  <si>
    <t>07019</t>
  </si>
  <si>
    <t>14 CHEMIN DE MONTARGUES</t>
  </si>
  <si>
    <t>AUBENAS</t>
  </si>
  <si>
    <t>paulgn@hotmail.fr</t>
  </si>
  <si>
    <t>0670276735</t>
  </si>
  <si>
    <t>FFTT-AURA-23-0054</t>
  </si>
  <si>
    <t>23-071437</t>
  </si>
  <si>
    <t>W691052996</t>
  </si>
  <si>
    <t>42870744200011</t>
  </si>
  <si>
    <t xml:space="preserve"> 01690221</t>
  </si>
  <si>
    <t>2201539</t>
  </si>
  <si>
    <t>VAL D'OZON TENNIS DE TABLE (VOTT)</t>
  </si>
  <si>
    <t>69360</t>
  </si>
  <si>
    <t>69291</t>
  </si>
  <si>
    <t>17 RUE DE BEAUREGARD</t>
  </si>
  <si>
    <t>69970</t>
  </si>
  <si>
    <t>CHAPONNAY</t>
  </si>
  <si>
    <t>pascal.devaivre@bbox.fr</t>
  </si>
  <si>
    <t>0660206741</t>
  </si>
  <si>
    <t>FFTT-AURA-23-0055</t>
  </si>
  <si>
    <t>23-074912</t>
  </si>
  <si>
    <t>W383001442</t>
  </si>
  <si>
    <t>43502710700026</t>
  </si>
  <si>
    <t xml:space="preserve"> 1380136</t>
  </si>
  <si>
    <t>2204357</t>
  </si>
  <si>
    <t>TENNIS DE TABLE SAINT JEANNAIS</t>
  </si>
  <si>
    <t>38440</t>
  </si>
  <si>
    <t>38399</t>
  </si>
  <si>
    <t>La Mairie - Montée de l'hotel de ville</t>
  </si>
  <si>
    <t xml:space="preserve">  38440</t>
  </si>
  <si>
    <t>ST JEAN DE BOURNAY</t>
  </si>
  <si>
    <t>gilles.gasparotto@neuf.fr</t>
  </si>
  <si>
    <t>0684528896</t>
  </si>
  <si>
    <t>FFTT-AURA-23-0056</t>
  </si>
  <si>
    <t>23-073757</t>
  </si>
  <si>
    <t>W632000971</t>
  </si>
  <si>
    <t>77922591100014</t>
  </si>
  <si>
    <t xml:space="preserve"> 01630078, 030632539, 063124003, 50630083, 63-32</t>
  </si>
  <si>
    <t>0300243</t>
  </si>
  <si>
    <t>CENTRE DE LOISIRS OEUVRES LAIQUES DE COURNON D'AUVERGNE</t>
  </si>
  <si>
    <t>63800</t>
  </si>
  <si>
    <t>63124</t>
  </si>
  <si>
    <t>71 avenue de l'Allier</t>
  </si>
  <si>
    <t>COURNON D AUVERGNE</t>
  </si>
  <si>
    <t>centredeloisirs-cournon@wanadoo.fr</t>
  </si>
  <si>
    <t>0473846228</t>
  </si>
  <si>
    <t>FFTT-AURA-23-0057</t>
  </si>
  <si>
    <t>23-064084</t>
  </si>
  <si>
    <t>W741002180</t>
  </si>
  <si>
    <t>42403099700011</t>
  </si>
  <si>
    <t xml:space="preserve"> 01740003</t>
  </si>
  <si>
    <t>2202757</t>
  </si>
  <si>
    <t>ANNECY TENNIS DE TABLE</t>
  </si>
  <si>
    <t>74000</t>
  </si>
  <si>
    <t>12 rue Louis Boch</t>
  </si>
  <si>
    <t>ANNECY</t>
  </si>
  <si>
    <t>presidence@annecytt.fr</t>
  </si>
  <si>
    <t>0684849538</t>
  </si>
  <si>
    <t>FFTT-AURA-23-0058</t>
  </si>
  <si>
    <t>23-075602</t>
  </si>
  <si>
    <t>W381002301</t>
  </si>
  <si>
    <t>31014751700018</t>
  </si>
  <si>
    <t xml:space="preserve"> 0385990, 14380159, 3828, 447, 5138002, 84038.071, ARA0038065, XX84380740</t>
  </si>
  <si>
    <t>2203222</t>
  </si>
  <si>
    <t>UNION SPORTIVE DE SAINT-EGREVE</t>
  </si>
  <si>
    <t>38120</t>
  </si>
  <si>
    <t>38382</t>
  </si>
  <si>
    <t>2 rue des Brieux</t>
  </si>
  <si>
    <t>SAINT-EGREVE</t>
  </si>
  <si>
    <t>contact@usse38.com</t>
  </si>
  <si>
    <t>0476751539</t>
  </si>
  <si>
    <t>FFTT-AURA-23-0059</t>
  </si>
  <si>
    <t>23-070847</t>
  </si>
  <si>
    <t>W381006453</t>
  </si>
  <si>
    <t>34396585100037</t>
  </si>
  <si>
    <t xml:space="preserve"> 1380199</t>
  </si>
  <si>
    <t>2204361</t>
  </si>
  <si>
    <t>TENNIS DE TABLE DU GRESIVAUDAN</t>
  </si>
  <si>
    <t>38660</t>
  </si>
  <si>
    <t>38511</t>
  </si>
  <si>
    <t>55 chemin du petit lumbin</t>
  </si>
  <si>
    <t xml:space="preserve">lotissement les florianes  </t>
  </si>
  <si>
    <t>lumbin</t>
  </si>
  <si>
    <t>isa.perrocheau@wanadoo.fr</t>
  </si>
  <si>
    <t>0624822588</t>
  </si>
  <si>
    <t>FFTT-AURA-23-0060</t>
  </si>
  <si>
    <t>23-062704</t>
  </si>
  <si>
    <t>W732002367</t>
  </si>
  <si>
    <t>40970567000019</t>
  </si>
  <si>
    <t>2203095</t>
  </si>
  <si>
    <t>COMITE DEPARTEMENTAL DE TENNIS DE TABLE DE LA SAVOIE</t>
  </si>
  <si>
    <t>90 rue Henri Oreiller</t>
  </si>
  <si>
    <t>cd.73@laura-tt.fr</t>
  </si>
  <si>
    <t>0616797932</t>
  </si>
  <si>
    <t>FFTT-AURA-23-0061</t>
  </si>
  <si>
    <t>23-074898</t>
  </si>
  <si>
    <t>W381014820</t>
  </si>
  <si>
    <t>33456941500022</t>
  </si>
  <si>
    <t xml:space="preserve"> 01380117, 380020, ARA0038098</t>
  </si>
  <si>
    <t>2203574</t>
  </si>
  <si>
    <t>ASSOCIATION SPORTS ET LOISIRS DE ST MARTIN D'URIAGE</t>
  </si>
  <si>
    <t>38410</t>
  </si>
  <si>
    <t>38422</t>
  </si>
  <si>
    <t>205 impasse Belledonne</t>
  </si>
  <si>
    <t>ST MARTIN D URIAGE</t>
  </si>
  <si>
    <t>info@asel-smu.fr</t>
  </si>
  <si>
    <t>0656664355</t>
  </si>
  <si>
    <t>FFTT-AURA-23-0063</t>
  </si>
  <si>
    <t>23-069783</t>
  </si>
  <si>
    <t>W692000627</t>
  </si>
  <si>
    <t>31498878300028</t>
  </si>
  <si>
    <t xml:space="preserve"> 01690123</t>
  </si>
  <si>
    <t>5016463</t>
  </si>
  <si>
    <t>CULTURE SPORT ANIMATION NATURE</t>
  </si>
  <si>
    <t>69170</t>
  </si>
  <si>
    <t>69243</t>
  </si>
  <si>
    <t>12 Rue DES AYETS</t>
  </si>
  <si>
    <t>TARARE</t>
  </si>
  <si>
    <t>culture-sport-animation-nature@orange.fr</t>
  </si>
  <si>
    <t>0474635267</t>
  </si>
  <si>
    <t>FFTT-BFC-23-0001</t>
  </si>
  <si>
    <t>23-059757</t>
  </si>
  <si>
    <t>W252001233</t>
  </si>
  <si>
    <t>41015266400018</t>
  </si>
  <si>
    <t xml:space="preserve"> 02250017</t>
  </si>
  <si>
    <t>0901191</t>
  </si>
  <si>
    <t>TENNIS DE TABLE SELONCOURTOIS</t>
  </si>
  <si>
    <t>25230</t>
  </si>
  <si>
    <t>25539</t>
  </si>
  <si>
    <t>place Ambroise Croizat</t>
  </si>
  <si>
    <t>SELONCOURT</t>
  </si>
  <si>
    <t>ttseloncourt25@gmail.com</t>
  </si>
  <si>
    <t>0607702749</t>
  </si>
  <si>
    <t>FFTT-BFC-23-0002</t>
  </si>
  <si>
    <t>23-055009</t>
  </si>
  <si>
    <t>W581000287</t>
  </si>
  <si>
    <t>77846667200012</t>
  </si>
  <si>
    <t xml:space="preserve"> 02580067, 506434, 580380</t>
  </si>
  <si>
    <t>5015090</t>
  </si>
  <si>
    <t>UNION SPORTIVE MOULINOISE OMNISPORT</t>
  </si>
  <si>
    <t>58290</t>
  </si>
  <si>
    <t>58182</t>
  </si>
  <si>
    <t>Nièvre</t>
  </si>
  <si>
    <t>40 rue de Fossés</t>
  </si>
  <si>
    <t>MOULINS ENGILBERT</t>
  </si>
  <si>
    <t>tristan.taret@gmail.com</t>
  </si>
  <si>
    <t>0787436376</t>
  </si>
  <si>
    <t>FFTT-BFC-23-0003</t>
  </si>
  <si>
    <t>23-050957</t>
  </si>
  <si>
    <t>FFTT-BFC-23-0004</t>
  </si>
  <si>
    <t>23-063580</t>
  </si>
  <si>
    <t>FFTT-BFC-23-0005</t>
  </si>
  <si>
    <t>23-066263</t>
  </si>
  <si>
    <t>W252002401</t>
  </si>
  <si>
    <t>44349657500020</t>
  </si>
  <si>
    <t xml:space="preserve"> 02250193</t>
  </si>
  <si>
    <t>9014117</t>
  </si>
  <si>
    <t>P.P.C.B. PING PONG CLUB DE BAVANS</t>
  </si>
  <si>
    <t>25550</t>
  </si>
  <si>
    <t>25048</t>
  </si>
  <si>
    <t>25 Rue des Rossignols</t>
  </si>
  <si>
    <t>BAVANS</t>
  </si>
  <si>
    <t>patrickjosephine.ppcb@orange.fr</t>
  </si>
  <si>
    <t>0603735979</t>
  </si>
  <si>
    <t>FFTT-BFC-23-0006</t>
  </si>
  <si>
    <t>23-068491</t>
  </si>
  <si>
    <t>W893002391</t>
  </si>
  <si>
    <t>75249825300018</t>
  </si>
  <si>
    <t xml:space="preserve"> 02890059</t>
  </si>
  <si>
    <t>9007525</t>
  </si>
  <si>
    <t>ASSOCIATION SPORTIVE DE DOMATS SENS TENNIS DE TABLE</t>
  </si>
  <si>
    <t>89150</t>
  </si>
  <si>
    <t>89144</t>
  </si>
  <si>
    <t>Yonne</t>
  </si>
  <si>
    <t>17 rue du lunain, les masures</t>
  </si>
  <si>
    <t xml:space="preserve">  89150</t>
  </si>
  <si>
    <t>LA BELLIOLE</t>
  </si>
  <si>
    <t>yannick.lasne@wanadoo.fr</t>
  </si>
  <si>
    <t>0684429295</t>
  </si>
  <si>
    <t>FFTT-BFC-23-0007</t>
  </si>
  <si>
    <t>23-068584</t>
  </si>
  <si>
    <t>W901000562</t>
  </si>
  <si>
    <t>44800984500026</t>
  </si>
  <si>
    <t xml:space="preserve"> 02900042</t>
  </si>
  <si>
    <t>9017344</t>
  </si>
  <si>
    <t>CLUB PONGISTE DE GIROMAGNY</t>
  </si>
  <si>
    <t>90200</t>
  </si>
  <si>
    <t>90052</t>
  </si>
  <si>
    <t>Territoire de Belfort</t>
  </si>
  <si>
    <t>2 RUE HAUTERIVE</t>
  </si>
  <si>
    <t>GIROMAGNY</t>
  </si>
  <si>
    <t>moreljacques5340@gmail.com</t>
  </si>
  <si>
    <t>0663620962</t>
  </si>
  <si>
    <t>FFTT-BFC-23-0008</t>
  </si>
  <si>
    <t>23-069071</t>
  </si>
  <si>
    <t>FFTT-BFC-23-0009</t>
  </si>
  <si>
    <t>23-058807</t>
  </si>
  <si>
    <t>W583002298</t>
  </si>
  <si>
    <t>39261990400031</t>
  </si>
  <si>
    <t>0400955</t>
  </si>
  <si>
    <t>COMITE DEPARTEMENTAL DE LA NIEVRE DE TENNIS DE TABLE</t>
  </si>
  <si>
    <t>58000</t>
  </si>
  <si>
    <t>58194</t>
  </si>
  <si>
    <t>6 IMPASSE DE LA BOULLERIE</t>
  </si>
  <si>
    <t>NEVERS</t>
  </si>
  <si>
    <t>cd58tt@gmail.com</t>
  </si>
  <si>
    <t>0386618770</t>
  </si>
  <si>
    <t>FFTT-BFC-23-0010</t>
  </si>
  <si>
    <t>23-068878</t>
  </si>
  <si>
    <t>W392000473</t>
  </si>
  <si>
    <t>77839492400030</t>
  </si>
  <si>
    <t xml:space="preserve"> 02390007, 0390004, 23403900631</t>
  </si>
  <si>
    <t>5003045</t>
  </si>
  <si>
    <t>ESPERANCE LEDONIENNE</t>
  </si>
  <si>
    <t>39000</t>
  </si>
  <si>
    <t>39300</t>
  </si>
  <si>
    <t>Jura</t>
  </si>
  <si>
    <t>80 Rue de l'Espérance</t>
  </si>
  <si>
    <t>LONS LE SAUNIER</t>
  </si>
  <si>
    <t>esperance.ledonienne@wanadoo.fr</t>
  </si>
  <si>
    <t>0384430151</t>
  </si>
  <si>
    <t>FFTT-BFC-23-0011</t>
  </si>
  <si>
    <t>23-069210</t>
  </si>
  <si>
    <t>W715001032</t>
  </si>
  <si>
    <t>49513539400023</t>
  </si>
  <si>
    <t xml:space="preserve"> 02710002</t>
  </si>
  <si>
    <t>0403371</t>
  </si>
  <si>
    <t>MACON TENNIS DE TABLE</t>
  </si>
  <si>
    <t>71000</t>
  </si>
  <si>
    <t>71270</t>
  </si>
  <si>
    <t>195 allée René Cassin</t>
  </si>
  <si>
    <t xml:space="preserve">Complexe sportif des Saugeraies  </t>
  </si>
  <si>
    <t>MACON</t>
  </si>
  <si>
    <t>pascalbaldan@free.fr</t>
  </si>
  <si>
    <t>0689772723</t>
  </si>
  <si>
    <t>FFTT-BFC-23-0012</t>
  </si>
  <si>
    <t>23-068730</t>
  </si>
  <si>
    <t>W583000040</t>
  </si>
  <si>
    <t>41020064600017</t>
  </si>
  <si>
    <t xml:space="preserve"> 02580010, 4905</t>
  </si>
  <si>
    <t>0400975</t>
  </si>
  <si>
    <t>ELAN NEVERS NIEVRE TENNIS DE TABLE</t>
  </si>
  <si>
    <t>Bd Léon Blum</t>
  </si>
  <si>
    <t xml:space="preserve">Salle Birocheau-Fouvielle  </t>
  </si>
  <si>
    <t>claircelinemireille@hotmail.fr</t>
  </si>
  <si>
    <t>0670163850</t>
  </si>
  <si>
    <t>FFTT-BFC-23-0013</t>
  </si>
  <si>
    <t>23-069106</t>
  </si>
  <si>
    <t>W582000412</t>
  </si>
  <si>
    <t>49233640900015</t>
  </si>
  <si>
    <t xml:space="preserve"> 6783</t>
  </si>
  <si>
    <t>0402733</t>
  </si>
  <si>
    <t>ASSOCIATION SPORTIVE VARZYCOISE DE TENNIS DE TABLE</t>
  </si>
  <si>
    <t>58210</t>
  </si>
  <si>
    <t>58304</t>
  </si>
  <si>
    <t>9 boulevard Dupin</t>
  </si>
  <si>
    <t>VARZY</t>
  </si>
  <si>
    <t>simarvarzy@wanadoo.fr</t>
  </si>
  <si>
    <t>0786430903</t>
  </si>
  <si>
    <t>FFTT-BFC-23-0014</t>
  </si>
  <si>
    <t>23-072945</t>
  </si>
  <si>
    <t>W702005711</t>
  </si>
  <si>
    <t>44778578300013</t>
  </si>
  <si>
    <t>0900665</t>
  </si>
  <si>
    <t>COMITÉ DÉPARTEMENTAL DE LA HAUTE-SAÔNE DE TENNIS DE TABLE</t>
  </si>
  <si>
    <t>Chez M. Laurent MILLOTTE</t>
  </si>
  <si>
    <t xml:space="preserve">12 rue Robert Labat  </t>
  </si>
  <si>
    <t>millotte.laurent@free.fr</t>
  </si>
  <si>
    <t>0608434944</t>
  </si>
  <si>
    <t>FFTT-BFC-23-0015</t>
  </si>
  <si>
    <t>23-073157</t>
  </si>
  <si>
    <t>W891000852</t>
  </si>
  <si>
    <t>34118391100021</t>
  </si>
  <si>
    <t xml:space="preserve"> 02890032, 089, 0890015, 089011, 0890608, 23408900146, 25890008, 27089020, 289099, 500255, 51890046, 89002, 89004, BFC0089008, BOFC.89.95.004, F89076</t>
  </si>
  <si>
    <t>0400873</t>
  </si>
  <si>
    <t>UNION SPORTIVE DE JOIGNY</t>
  </si>
  <si>
    <t>89300</t>
  </si>
  <si>
    <t>89206</t>
  </si>
  <si>
    <t>5 TER RUE PIERRE HARDY</t>
  </si>
  <si>
    <t>JOIGNY</t>
  </si>
  <si>
    <t>omnisports@usjoigny.net</t>
  </si>
  <si>
    <t>0386914174</t>
  </si>
  <si>
    <t>FFTT-BFC-23-0016</t>
  </si>
  <si>
    <t>23-072951</t>
  </si>
  <si>
    <t>W212003035</t>
  </si>
  <si>
    <t>40973285600037</t>
  </si>
  <si>
    <t xml:space="preserve"> 473167</t>
  </si>
  <si>
    <t>0400305</t>
  </si>
  <si>
    <t>COMITE DEPARTEMENTAL DE COTE D'OR DE TENNIS DE TABLE</t>
  </si>
  <si>
    <t>48 Bd de la Marne</t>
  </si>
  <si>
    <t>secretariat@cdtt21.fr</t>
  </si>
  <si>
    <t>0687029483</t>
  </si>
  <si>
    <t>FFTT-BFC-23-0017</t>
  </si>
  <si>
    <t>23-073134</t>
  </si>
  <si>
    <t>W391000324</t>
  </si>
  <si>
    <t>77838342200020</t>
  </si>
  <si>
    <t xml:space="preserve"> 02390022, 0399351</t>
  </si>
  <si>
    <t>5010073</t>
  </si>
  <si>
    <t>MAISON DES JEUNES ET DE LA CULTURE</t>
  </si>
  <si>
    <t>39100</t>
  </si>
  <si>
    <t>39198</t>
  </si>
  <si>
    <t>9 RUE SOMBARDIER</t>
  </si>
  <si>
    <t>DOLE</t>
  </si>
  <si>
    <t>info@mjcdole.com</t>
  </si>
  <si>
    <t>0384820035</t>
  </si>
  <si>
    <t>FFTT-BFC-23-0018</t>
  </si>
  <si>
    <t>23-065940</t>
  </si>
  <si>
    <t>FFTT-BFC-23-0019</t>
  </si>
  <si>
    <t>23-074234</t>
  </si>
  <si>
    <t>W901002769</t>
  </si>
  <si>
    <t>41032392700013</t>
  </si>
  <si>
    <t xml:space="preserve"> 02900003</t>
  </si>
  <si>
    <t>0901616</t>
  </si>
  <si>
    <t>CENTRE CULTUREL DE DANJOUTIN</t>
  </si>
  <si>
    <t>90400</t>
  </si>
  <si>
    <t>90032</t>
  </si>
  <si>
    <t>44, rue du Docteur Jacquot</t>
  </si>
  <si>
    <t>DANJOUTIN</t>
  </si>
  <si>
    <t>ccdanjoutin@free.fr</t>
  </si>
  <si>
    <t>0384286524</t>
  </si>
  <si>
    <t>FFTT-BFC-23-0020</t>
  </si>
  <si>
    <t>23-070309</t>
  </si>
  <si>
    <t>W891004114</t>
  </si>
  <si>
    <t>44999428400015</t>
  </si>
  <si>
    <t xml:space="preserve"> 02890010</t>
  </si>
  <si>
    <t>0402966</t>
  </si>
  <si>
    <t>ETOILE SPORTIVE DE TENNIS DE TABLE D'APPOIGNY</t>
  </si>
  <si>
    <t>89380</t>
  </si>
  <si>
    <t>89013</t>
  </si>
  <si>
    <t>24 Rue Chatel Bourgeois</t>
  </si>
  <si>
    <t xml:space="preserve"> 24 rue Châtel Bourgeois </t>
  </si>
  <si>
    <t>APPOIGNY</t>
  </si>
  <si>
    <t>isa.zaza89@free.fr</t>
  </si>
  <si>
    <t>0662401647</t>
  </si>
  <si>
    <t>FFTT-BFC-23-0021</t>
  </si>
  <si>
    <t>23-074991</t>
  </si>
  <si>
    <t>W901002955</t>
  </si>
  <si>
    <t>33972671300060</t>
  </si>
  <si>
    <t xml:space="preserve"> D90</t>
  </si>
  <si>
    <t>5015091</t>
  </si>
  <si>
    <t>COMITE DEPARTEMENTAL DE TENNIS DE TABLE DU TERRITOIRE DE BELFORT</t>
  </si>
  <si>
    <t>90350</t>
  </si>
  <si>
    <t>90010</t>
  </si>
  <si>
    <t>3 rue des EGRINS</t>
  </si>
  <si>
    <t>EVETTE SALBERT</t>
  </si>
  <si>
    <t>cece.philippe@wanadoo.fr</t>
  </si>
  <si>
    <t>0673792837</t>
  </si>
  <si>
    <t>FFTT-BFC-23-0022</t>
  </si>
  <si>
    <t>23-066575</t>
  </si>
  <si>
    <t>W213000741</t>
  </si>
  <si>
    <t>50785374500010</t>
  </si>
  <si>
    <t xml:space="preserve"> 2210127</t>
  </si>
  <si>
    <t>0402713</t>
  </si>
  <si>
    <t>SEMUR-MONTBARD TENNIS DE TABLE</t>
  </si>
  <si>
    <t>21500</t>
  </si>
  <si>
    <t>21425</t>
  </si>
  <si>
    <t>6</t>
  </si>
  <si>
    <t xml:space="preserve">PLACE DE LA FONTAINE  </t>
  </si>
  <si>
    <t>21140</t>
  </si>
  <si>
    <t>VIC DE CHASSENAY</t>
  </si>
  <si>
    <t>semurmontbardtt21@gmail.com</t>
  </si>
  <si>
    <t>0661978239</t>
  </si>
  <si>
    <t>FFTT-BFC-23-0023</t>
  </si>
  <si>
    <t>23-069328</t>
  </si>
  <si>
    <t>W701000252</t>
  </si>
  <si>
    <t>52262005300010</t>
  </si>
  <si>
    <t xml:space="preserve"> 02700005</t>
  </si>
  <si>
    <t>0900246</t>
  </si>
  <si>
    <t>VAUVILLERS TENNIS DE TABLE</t>
  </si>
  <si>
    <t>70210</t>
  </si>
  <si>
    <t>70526</t>
  </si>
  <si>
    <t>4, Place de la République</t>
  </si>
  <si>
    <t>70500</t>
  </si>
  <si>
    <t>VITREY SUR MANCE</t>
  </si>
  <si>
    <t>alain.prevost2@wanadoo.fr</t>
  </si>
  <si>
    <t>0384685280</t>
  </si>
  <si>
    <t>FFTT-BFC-23-0024</t>
  </si>
  <si>
    <t>23-070099</t>
  </si>
  <si>
    <t>W212001005</t>
  </si>
  <si>
    <t>41424410300027</t>
  </si>
  <si>
    <t xml:space="preserve"> 02210088</t>
  </si>
  <si>
    <t>5006154</t>
  </si>
  <si>
    <t>CLUB PONGISTE BELLENEUVOIS</t>
  </si>
  <si>
    <t>21310</t>
  </si>
  <si>
    <t>21060</t>
  </si>
  <si>
    <t>13 Avenue de la Tournelle</t>
  </si>
  <si>
    <t xml:space="preserve">RAILLARD Jean-Noël - Président  </t>
  </si>
  <si>
    <t>BELLENEUVE</t>
  </si>
  <si>
    <t>cpb@gmx.fr</t>
  </si>
  <si>
    <t>0660613784</t>
  </si>
  <si>
    <t>FFTT-BFC-23-0025</t>
  </si>
  <si>
    <t>23-075297</t>
  </si>
  <si>
    <t>W891004936</t>
  </si>
  <si>
    <t>40096845900034</t>
  </si>
  <si>
    <t>5006151</t>
  </si>
  <si>
    <t>FEDERATION FRANCAISE DE TENNIS DE TABLE COMITE DEPARTEMENTAL DE L'YONNE</t>
  </si>
  <si>
    <t>89000</t>
  </si>
  <si>
    <t>89024</t>
  </si>
  <si>
    <t>10</t>
  </si>
  <si>
    <t xml:space="preserve">Avenue du 4ème Régiment D'infanterie BP 11 </t>
  </si>
  <si>
    <t>89010</t>
  </si>
  <si>
    <t>AUXERRE</t>
  </si>
  <si>
    <t>cdtt89@orange.fr</t>
  </si>
  <si>
    <t>064714081</t>
  </si>
  <si>
    <t>FFTT-BFC-23-0026</t>
  </si>
  <si>
    <t>23-075200</t>
  </si>
  <si>
    <t>W212002205</t>
  </si>
  <si>
    <t>77823130800041</t>
  </si>
  <si>
    <t xml:space="preserve"> 02210007.</t>
  </si>
  <si>
    <t>5003113</t>
  </si>
  <si>
    <t>CERCLE LAIQUE MARSANNAY CLM TENNIS DE TABLE</t>
  </si>
  <si>
    <t>21160</t>
  </si>
  <si>
    <t>21390</t>
  </si>
  <si>
    <t>RUE DU ROCHER</t>
  </si>
  <si>
    <t xml:space="preserve">CLM TENNIS DE TABLE  </t>
  </si>
  <si>
    <t>MARSANNAY-LA-COTE</t>
  </si>
  <si>
    <t>ttclm21@gmail.com</t>
  </si>
  <si>
    <t>06 85 76 61 90</t>
  </si>
  <si>
    <t>FFTT-BFC-23-0027</t>
  </si>
  <si>
    <t>23-072498</t>
  </si>
  <si>
    <t>W702005727</t>
  </si>
  <si>
    <t>82529704700011</t>
  </si>
  <si>
    <t xml:space="preserve"> 02700094</t>
  </si>
  <si>
    <t>5000547</t>
  </si>
  <si>
    <t>ASSOCIATION SPORTIVE TENNIS DE TABLE BUCEY LES GY</t>
  </si>
  <si>
    <t>70700</t>
  </si>
  <si>
    <t>70104</t>
  </si>
  <si>
    <t>12 route de gueldry</t>
  </si>
  <si>
    <t>BUCEY LES GY</t>
  </si>
  <si>
    <t>asttbucey@gmail.com</t>
  </si>
  <si>
    <t>0684991830</t>
  </si>
  <si>
    <t>FFTT-BFC-23-0028</t>
  </si>
  <si>
    <t>23-075672</t>
  </si>
  <si>
    <t>W212002765</t>
  </si>
  <si>
    <t>45271835600010</t>
  </si>
  <si>
    <t xml:space="preserve"> 0000, 02210039, 08447, 165, 17.004, 4323Z, 506790, 51210011, BOFC.21.95.007</t>
  </si>
  <si>
    <t>0400123</t>
  </si>
  <si>
    <t>UNION SPORTIVE DES CHEMINOTS DIJONNAIS (U.S.C.D.)</t>
  </si>
  <si>
    <t>11 Bis rue du Docteur Richet</t>
  </si>
  <si>
    <t>uscd.general@outlook.fr</t>
  </si>
  <si>
    <t>0380769490</t>
  </si>
  <si>
    <t>FFTT-BFC-23-0029</t>
  </si>
  <si>
    <t>23-076007</t>
  </si>
  <si>
    <t>W711000103</t>
  </si>
  <si>
    <t>39813607700029</t>
  </si>
  <si>
    <t xml:space="preserve"> 02710067, 040712457, 7115</t>
  </si>
  <si>
    <t>5006155</t>
  </si>
  <si>
    <t>UNION PONGISTE CREUSOT VARENNES</t>
  </si>
  <si>
    <t>71670</t>
  </si>
  <si>
    <t>71468</t>
  </si>
  <si>
    <t xml:space="preserve">Rue Jules Pernette  </t>
  </si>
  <si>
    <t>ST PIERRE DE VARENNES</t>
  </si>
  <si>
    <t>upcv71@orange.fr</t>
  </si>
  <si>
    <t>0683212573</t>
  </si>
  <si>
    <t>FFTT-BFC-23-0030</t>
  </si>
  <si>
    <t>23-069443</t>
  </si>
  <si>
    <t>FFTT-BFC-23-0031</t>
  </si>
  <si>
    <t>23-071913</t>
  </si>
  <si>
    <t>W251000214</t>
  </si>
  <si>
    <t>35121948000024</t>
  </si>
  <si>
    <t xml:space="preserve"> 02250154</t>
  </si>
  <si>
    <t>0901637</t>
  </si>
  <si>
    <t>ASCA - ASSOCIATION SPORTIVE ET CULTURELLE DES AUXONS</t>
  </si>
  <si>
    <t>25870</t>
  </si>
  <si>
    <t>25035</t>
  </si>
  <si>
    <t>7 Rue du stade</t>
  </si>
  <si>
    <t>LES AUXONS</t>
  </si>
  <si>
    <t>bureau@lesauxonstt.fr</t>
  </si>
  <si>
    <t>0683830712</t>
  </si>
  <si>
    <t>FFTT-BFC-23-0032</t>
  </si>
  <si>
    <t>23-077691</t>
  </si>
  <si>
    <t>W251003288</t>
  </si>
  <si>
    <t>35211324500042</t>
  </si>
  <si>
    <t>0901183</t>
  </si>
  <si>
    <t>COMITE DEPARTEMENTAL DU DOUBS DE TENNIS DE TABLE</t>
  </si>
  <si>
    <t>25110</t>
  </si>
  <si>
    <t>25047</t>
  </si>
  <si>
    <t>33</t>
  </si>
  <si>
    <t xml:space="preserve">Rue de la Prairie  </t>
  </si>
  <si>
    <t>Baume-Les-Dames</t>
  </si>
  <si>
    <t>tahar.khellaf@doubstt.com</t>
  </si>
  <si>
    <t>0651676892</t>
  </si>
  <si>
    <t>FFTT-BFC-23-0033</t>
  </si>
  <si>
    <t>23-067644</t>
  </si>
  <si>
    <t>W391000835</t>
  </si>
  <si>
    <t>38419735600072</t>
  </si>
  <si>
    <t xml:space="preserve"> 0239</t>
  </si>
  <si>
    <t>5012788</t>
  </si>
  <si>
    <t>COMITE DEPARTEMENTAL DU JURA DE TENNIS DE TABLE</t>
  </si>
  <si>
    <t>39120</t>
  </si>
  <si>
    <t>39022</t>
  </si>
  <si>
    <t>58, Avenue Jacques Duhamel</t>
  </si>
  <si>
    <t xml:space="preserve">Chez Mme PICARD Catherine  </t>
  </si>
  <si>
    <t>CPTT_39BFC@laposte.net</t>
  </si>
  <si>
    <t>0673715900</t>
  </si>
  <si>
    <t>FFTT-BRET-23-0001</t>
  </si>
  <si>
    <t>23-051005</t>
  </si>
  <si>
    <t>W224003565</t>
  </si>
  <si>
    <t>38903583300034</t>
  </si>
  <si>
    <t>0501193</t>
  </si>
  <si>
    <t>COMITE DEPARTEMENTAL DE TENNIS DE TABLE DES COTES D'ARMOR</t>
  </si>
  <si>
    <t>22440</t>
  </si>
  <si>
    <t>22215</t>
  </si>
  <si>
    <t>Côtes-d'Armor</t>
  </si>
  <si>
    <t>18 rue des granites</t>
  </si>
  <si>
    <t>22700</t>
  </si>
  <si>
    <t>LOUANNEC</t>
  </si>
  <si>
    <t>comitecdtt22@gmail.com</t>
  </si>
  <si>
    <t>0625181252</t>
  </si>
  <si>
    <t>FFTT-BRET-23-0002</t>
  </si>
  <si>
    <t>23-054534</t>
  </si>
  <si>
    <t>W353005126</t>
  </si>
  <si>
    <t>32872442200048</t>
  </si>
  <si>
    <t>0503491</t>
  </si>
  <si>
    <t>COMITE D'ILLE-ET-VILAINE DE TENNIS DE TABLE</t>
  </si>
  <si>
    <t>35065</t>
  </si>
  <si>
    <t>13B avenue de Cucillé</t>
  </si>
  <si>
    <t>cdtt35@wanadoo.fr</t>
  </si>
  <si>
    <t>0299546766</t>
  </si>
  <si>
    <t>FFTT-BRET-23-0003</t>
  </si>
  <si>
    <t>23-057517</t>
  </si>
  <si>
    <t>W292001575</t>
  </si>
  <si>
    <t>48195766000014</t>
  </si>
  <si>
    <t xml:space="preserve"> 3290176</t>
  </si>
  <si>
    <t>5012763</t>
  </si>
  <si>
    <t>PRESQU'ILE DE CROZON TENNIS DE TABLE (P.C.T.T.)</t>
  </si>
  <si>
    <t>29160</t>
  </si>
  <si>
    <t>29042</t>
  </si>
  <si>
    <t>11 hameau de la fontaine du chapon</t>
  </si>
  <si>
    <t>29170</t>
  </si>
  <si>
    <t>saint evarzec</t>
  </si>
  <si>
    <t>contact.pctt@gmail.com</t>
  </si>
  <si>
    <t>0649422621</t>
  </si>
  <si>
    <t>FFTT-BRET-23-0004</t>
  </si>
  <si>
    <t>23-066340</t>
  </si>
  <si>
    <t>W563002404</t>
  </si>
  <si>
    <t>52238374400029</t>
  </si>
  <si>
    <t xml:space="preserve"> 03560049</t>
  </si>
  <si>
    <t>0506777</t>
  </si>
  <si>
    <t>CLUB DE TENNIS DE TABLE DE VANNES MENIMUR (CTT VANNES MENIMUR)</t>
  </si>
  <si>
    <t>56000</t>
  </si>
  <si>
    <t>56260</t>
  </si>
  <si>
    <t>13 rue Emile Jourdan</t>
  </si>
  <si>
    <t xml:space="preserve">Espace Henri Matisse  </t>
  </si>
  <si>
    <t>VANNES</t>
  </si>
  <si>
    <t>cttmenimur@gmail.com</t>
  </si>
  <si>
    <t>0615623902</t>
  </si>
  <si>
    <t>FFTT-BRET-23-0005</t>
  </si>
  <si>
    <t>23-067181</t>
  </si>
  <si>
    <t>FFTT-BRET-23-0006</t>
  </si>
  <si>
    <t>23-060872</t>
  </si>
  <si>
    <t>W561003230</t>
  </si>
  <si>
    <t>49236536600011</t>
  </si>
  <si>
    <t xml:space="preserve"> 03560039, 050562520</t>
  </si>
  <si>
    <t>0506182</t>
  </si>
  <si>
    <t>GARDE DU VOEU HENNEBONT TENNIS DE TABLE</t>
  </si>
  <si>
    <t>56700</t>
  </si>
  <si>
    <t>56083</t>
  </si>
  <si>
    <t>1 Rue Ousmane Sow</t>
  </si>
  <si>
    <t>Hennebont</t>
  </si>
  <si>
    <t>gvhtt@wanadoo.fr</t>
  </si>
  <si>
    <t>0297850806</t>
  </si>
  <si>
    <t>FFTT-BRET-23-0007</t>
  </si>
  <si>
    <t>23-069162</t>
  </si>
  <si>
    <t>W291005589</t>
  </si>
  <si>
    <t>42505536500018</t>
  </si>
  <si>
    <t xml:space="preserve"> 03290052, 29-48</t>
  </si>
  <si>
    <t>0501259</t>
  </si>
  <si>
    <t>SAINT DIVY SPORT TENNIS DE TABLE</t>
  </si>
  <si>
    <t>29245</t>
  </si>
  <si>
    <t>place de l'église</t>
  </si>
  <si>
    <t>ST DIVY</t>
  </si>
  <si>
    <t>nicolas.viennot.sdstt@gmail.com</t>
  </si>
  <si>
    <t>0687179129</t>
  </si>
  <si>
    <t>FFTT-BRET-23-0008</t>
  </si>
  <si>
    <t>23-053696</t>
  </si>
  <si>
    <t>W223001751</t>
  </si>
  <si>
    <t>44793594100016</t>
  </si>
  <si>
    <t xml:space="preserve"> 03220047</t>
  </si>
  <si>
    <t>0501194</t>
  </si>
  <si>
    <t>7 ILES TENNIS DE TABLE</t>
  </si>
  <si>
    <t>22168</t>
  </si>
  <si>
    <t>18 RUE DES GRANITES</t>
  </si>
  <si>
    <t xml:space="preserve">chez M Alain Tricoire  </t>
  </si>
  <si>
    <t>Louannec</t>
  </si>
  <si>
    <t>correspondance.7ilestt@gmail.com</t>
  </si>
  <si>
    <t>0670303629</t>
  </si>
  <si>
    <t>FFTT-BRET-23-0009</t>
  </si>
  <si>
    <t>23-070558</t>
  </si>
  <si>
    <t>W353005520</t>
  </si>
  <si>
    <t>77774670200011</t>
  </si>
  <si>
    <t xml:space="preserve"> 00070, 00090, 03350011, 03350065, 0350007, 035013, 035238505, 0353652, 06350222, 249, 35031, 3595021, 522028, 53035.009, 5335001, BRE0035080, C0378, F35001, XX53350653</t>
  </si>
  <si>
    <t>0503338</t>
  </si>
  <si>
    <t>CERCLE PAUL BERT</t>
  </si>
  <si>
    <t>35014</t>
  </si>
  <si>
    <t>30 bis rue de Paris</t>
  </si>
  <si>
    <t xml:space="preserve"> 60401 7</t>
  </si>
  <si>
    <t>35704</t>
  </si>
  <si>
    <t>cpb@cerclepaulbert.asso.fr</t>
  </si>
  <si>
    <t>0299277400</t>
  </si>
  <si>
    <t>FFTT-BRET-23-0010</t>
  </si>
  <si>
    <t>23-070827</t>
  </si>
  <si>
    <t>W291005831</t>
  </si>
  <si>
    <t>79815884600013</t>
  </si>
  <si>
    <t xml:space="preserve"> 03290285</t>
  </si>
  <si>
    <t>0507120</t>
  </si>
  <si>
    <t>TENNIS DE TABLE CLUB DE BREST RECOUVRANCE (TTCBR)</t>
  </si>
  <si>
    <t>29200</t>
  </si>
  <si>
    <t>29019</t>
  </si>
  <si>
    <t>PL KERUSCUN</t>
  </si>
  <si>
    <t>BREST</t>
  </si>
  <si>
    <t>FFTT-BRET-23-0011</t>
  </si>
  <si>
    <t>23-069036</t>
  </si>
  <si>
    <t>W561004727</t>
  </si>
  <si>
    <t>39854025200028</t>
  </si>
  <si>
    <t>5006153</t>
  </si>
  <si>
    <t>COMITE DEPARTEMENTAL DE TENNIS DE TABLE DU MORBIHAN</t>
  </si>
  <si>
    <t>56100</t>
  </si>
  <si>
    <t>56121</t>
  </si>
  <si>
    <t>12 PLACE DES HALLES ST LOUIS</t>
  </si>
  <si>
    <t>LORIENT</t>
  </si>
  <si>
    <t>cd56tt@gmail.com</t>
  </si>
  <si>
    <t>0297215113</t>
  </si>
  <si>
    <t>FFTT-BRET-23-0012</t>
  </si>
  <si>
    <t>23-071187</t>
  </si>
  <si>
    <t>FFTT-BRET-23-0013</t>
  </si>
  <si>
    <t>23-064463</t>
  </si>
  <si>
    <t>W293000980</t>
  </si>
  <si>
    <t>38475025300021</t>
  </si>
  <si>
    <t xml:space="preserve"> 03290029</t>
  </si>
  <si>
    <t>0501221</t>
  </si>
  <si>
    <t>CLUB DE TENNIS DE TABLE DE PLOUIGNEAU</t>
  </si>
  <si>
    <t>29610</t>
  </si>
  <si>
    <t>29199</t>
  </si>
  <si>
    <t>7 rue Louis le Bail</t>
  </si>
  <si>
    <t xml:space="preserve">  29610</t>
  </si>
  <si>
    <t>PLOUIGNEAU</t>
  </si>
  <si>
    <t>bureau.ctt.plouigneau@gmail.com</t>
  </si>
  <si>
    <t>0645408194</t>
  </si>
  <si>
    <t>FFTT-BRET-23-0014</t>
  </si>
  <si>
    <t>23-072875</t>
  </si>
  <si>
    <t>W351000571</t>
  </si>
  <si>
    <t>81202978300022</t>
  </si>
  <si>
    <t xml:space="preserve"> 03350209</t>
  </si>
  <si>
    <t>5010076</t>
  </si>
  <si>
    <t>TT FOUGERES-JAVENE-LECOUSSE</t>
  </si>
  <si>
    <t>35300</t>
  </si>
  <si>
    <t>35115</t>
  </si>
  <si>
    <t>25 A rue de St Lô</t>
  </si>
  <si>
    <t>FOUGERES</t>
  </si>
  <si>
    <t>hubert.messe@yahoo.fr</t>
  </si>
  <si>
    <t>0632254808</t>
  </si>
  <si>
    <t>FFTT-BRET-23-0015</t>
  </si>
  <si>
    <t>23-066192</t>
  </si>
  <si>
    <t>W224002846</t>
  </si>
  <si>
    <t>44790714800012</t>
  </si>
  <si>
    <t xml:space="preserve"> 03220008</t>
  </si>
  <si>
    <t>0505933</t>
  </si>
  <si>
    <t>TENNIS DE TABLE DE LA BAIE</t>
  </si>
  <si>
    <t>22120</t>
  </si>
  <si>
    <t>22389</t>
  </si>
  <si>
    <t>place de la Mairie</t>
  </si>
  <si>
    <t>YFFINIAC</t>
  </si>
  <si>
    <t>contact.ttlabaie@gmail.com</t>
  </si>
  <si>
    <t>0618349162</t>
  </si>
  <si>
    <t>FFTT-BRET-23-0016</t>
  </si>
  <si>
    <t>23-070724</t>
  </si>
  <si>
    <t>W353010662</t>
  </si>
  <si>
    <t>43904504800022</t>
  </si>
  <si>
    <t xml:space="preserve"> 03350060, 050352444</t>
  </si>
  <si>
    <t>0503615</t>
  </si>
  <si>
    <t>THORIGNE-FOUILLARD TENNIS DE TABLE (T.F.T.T)</t>
  </si>
  <si>
    <t>35235</t>
  </si>
  <si>
    <t>35334</t>
  </si>
  <si>
    <t>10 RUE des moulins</t>
  </si>
  <si>
    <t>THORIGNE FOUILLARD</t>
  </si>
  <si>
    <t>sebastien.thomas1@gmail.com</t>
  </si>
  <si>
    <t>0684163955</t>
  </si>
  <si>
    <t>FFTT-BRET-23-0017</t>
  </si>
  <si>
    <t>23-072147</t>
  </si>
  <si>
    <t>W561012189</t>
  </si>
  <si>
    <t>89404399100013</t>
  </si>
  <si>
    <t xml:space="preserve"> 03560053</t>
  </si>
  <si>
    <t>5016472</t>
  </si>
  <si>
    <t>PLOEMEUR 56 TENNIS DE TABLE</t>
  </si>
  <si>
    <t>56270</t>
  </si>
  <si>
    <t>56162</t>
  </si>
  <si>
    <t>17  RUE SAINTE ANNE</t>
  </si>
  <si>
    <t xml:space="preserve">  56270</t>
  </si>
  <si>
    <t>PLOEMEUR</t>
  </si>
  <si>
    <t>ploemeur56tt.pdt@gmail.com</t>
  </si>
  <si>
    <t>0678751839</t>
  </si>
  <si>
    <t>FFTT-BRET-23-0018</t>
  </si>
  <si>
    <t>23-073187</t>
  </si>
  <si>
    <t>W291000835</t>
  </si>
  <si>
    <t>44791697400010</t>
  </si>
  <si>
    <t xml:space="preserve"> 03290081</t>
  </si>
  <si>
    <t>0500467</t>
  </si>
  <si>
    <t>PING PONG CLUB KERHUONNAIS</t>
  </si>
  <si>
    <t>29480</t>
  </si>
  <si>
    <t>29235</t>
  </si>
  <si>
    <t>16 RUE DE REIMS</t>
  </si>
  <si>
    <t>LE RELECQ KERHUON</t>
  </si>
  <si>
    <t>president@ppck.asso.fr</t>
  </si>
  <si>
    <t>0648327122</t>
  </si>
  <si>
    <t>FFTT-BRET-23-0019</t>
  </si>
  <si>
    <t>23-066116</t>
  </si>
  <si>
    <t>W294000483</t>
  </si>
  <si>
    <t>45104871400013</t>
  </si>
  <si>
    <t xml:space="preserve"> 3290255</t>
  </si>
  <si>
    <t>0505871</t>
  </si>
  <si>
    <t>DOUARNENEZ TENNIS DE TABLE (DZTT)</t>
  </si>
  <si>
    <t>29100</t>
  </si>
  <si>
    <t>29046</t>
  </si>
  <si>
    <t>3 rue du menhir</t>
  </si>
  <si>
    <t>DOUARNENEZ</t>
  </si>
  <si>
    <t>jeanmalo.lebarbe@orange.fr</t>
  </si>
  <si>
    <t>0681353131</t>
  </si>
  <si>
    <t>FFTT-BRET-23-0020</t>
  </si>
  <si>
    <t>23-074847</t>
  </si>
  <si>
    <t>W563006410</t>
  </si>
  <si>
    <t>48153878300020</t>
  </si>
  <si>
    <t xml:space="preserve"> 035620</t>
  </si>
  <si>
    <t>5010081</t>
  </si>
  <si>
    <t>E.S. PLESCOP TENNIS DE TABLE</t>
  </si>
  <si>
    <t>56890</t>
  </si>
  <si>
    <t>56158</t>
  </si>
  <si>
    <t>Le Gueland</t>
  </si>
  <si>
    <t>56320</t>
  </si>
  <si>
    <t>PLUMELEC</t>
  </si>
  <si>
    <t>esptt@orange.fr</t>
  </si>
  <si>
    <t>0686101344</t>
  </si>
  <si>
    <t>FFTT-BRET-23-0021</t>
  </si>
  <si>
    <t>23-074833</t>
  </si>
  <si>
    <t>W353003009</t>
  </si>
  <si>
    <t>77779050200028</t>
  </si>
  <si>
    <t xml:space="preserve"> 03350021, 0350071, 035043, 0635030, 20635045, 3531, 53035018, 6935N, BRE0035110</t>
  </si>
  <si>
    <t>0502190</t>
  </si>
  <si>
    <t>AURORE DE VITRÉ</t>
  </si>
  <si>
    <t>35500</t>
  </si>
  <si>
    <t>35360</t>
  </si>
  <si>
    <t>3bis Rue DE LA POULTIERE</t>
  </si>
  <si>
    <t>VITRE</t>
  </si>
  <si>
    <t>yves.gerard35@yahoo.com</t>
  </si>
  <si>
    <t>0674452891</t>
  </si>
  <si>
    <t>FFTT-BRET-23-0022</t>
  </si>
  <si>
    <t>23-055348</t>
  </si>
  <si>
    <t>W224009508</t>
  </si>
  <si>
    <t>44752919900021</t>
  </si>
  <si>
    <t xml:space="preserve"> 03220064</t>
  </si>
  <si>
    <t>5012765</t>
  </si>
  <si>
    <t>TENNIS DE TABLE DE GRÂCES (TT GRÂCES)</t>
  </si>
  <si>
    <t>22200</t>
  </si>
  <si>
    <t>22067</t>
  </si>
  <si>
    <t>7 RUE DU PARC SAINTE ANNE</t>
  </si>
  <si>
    <t>GUINGAMP</t>
  </si>
  <si>
    <t>ttgm064@gmail.com</t>
  </si>
  <si>
    <t>0683901566</t>
  </si>
  <si>
    <t>FFTT-BRET-23-0023</t>
  </si>
  <si>
    <t>23-074801</t>
  </si>
  <si>
    <t>W294006326</t>
  </si>
  <si>
    <t>39387649500010</t>
  </si>
  <si>
    <t xml:space="preserve"> 03290229</t>
  </si>
  <si>
    <t>0501179</t>
  </si>
  <si>
    <t>LA RAQUETTE DU PAYS FOUESNANTAIS</t>
  </si>
  <si>
    <t>29058</t>
  </si>
  <si>
    <t>PLACE DU GÉNÉRAL DE GAULLE</t>
  </si>
  <si>
    <t>FOUESNANT</t>
  </si>
  <si>
    <t>tresorier.rp.fouesnant@gmail.com</t>
  </si>
  <si>
    <t>0298566520</t>
  </si>
  <si>
    <t>FFTT-BRET-23-0024</t>
  </si>
  <si>
    <t>23-074819</t>
  </si>
  <si>
    <t>W561012935</t>
  </si>
  <si>
    <t>92328782500015</t>
  </si>
  <si>
    <t xml:space="preserve"> 03560055</t>
  </si>
  <si>
    <t>5016473</t>
  </si>
  <si>
    <t>LA GUIDELOISE TENNIS DE TABLE</t>
  </si>
  <si>
    <t>56520</t>
  </si>
  <si>
    <t>56078</t>
  </si>
  <si>
    <t>RUE AMIRAL FEBVRIER DES POINTES</t>
  </si>
  <si>
    <t>GUIDEL</t>
  </si>
  <si>
    <t>guideloisett@gmail.com</t>
  </si>
  <si>
    <t>0620347326</t>
  </si>
  <si>
    <t>FFTT-BRET-23-0025</t>
  </si>
  <si>
    <t>23-075185</t>
  </si>
  <si>
    <t>FFTT-BRET-23-0026</t>
  </si>
  <si>
    <t>23-071321</t>
  </si>
  <si>
    <t>W294001627</t>
  </si>
  <si>
    <t>42419273000028</t>
  </si>
  <si>
    <t xml:space="preserve"> 03290223</t>
  </si>
  <si>
    <t>5010080</t>
  </si>
  <si>
    <t>QUIMPER CORNOUAILLE TENNIS DE TABLE</t>
  </si>
  <si>
    <t>29000</t>
  </si>
  <si>
    <t>29232</t>
  </si>
  <si>
    <t>1 allée Monseigneur J-René Calloc'h</t>
  </si>
  <si>
    <t xml:space="preserve">Espace associatif BAL 90  </t>
  </si>
  <si>
    <t>QUIMPER</t>
  </si>
  <si>
    <t>mpjj@laposte.net</t>
  </si>
  <si>
    <t>0663569430</t>
  </si>
  <si>
    <t>FFTT-BRET-23-0027</t>
  </si>
  <si>
    <t>23-070760</t>
  </si>
  <si>
    <t>W354000071</t>
  </si>
  <si>
    <t>34039485700023</t>
  </si>
  <si>
    <t xml:space="preserve"> 03350009, 035011, 050352454, 06035021, 3066, 52350210, 53035002, 5335023, 542354, BRE0035102, BRET.3597060</t>
  </si>
  <si>
    <t>0502074</t>
  </si>
  <si>
    <t>CERCLE JULES FERRY</t>
  </si>
  <si>
    <t>35400</t>
  </si>
  <si>
    <t>35288</t>
  </si>
  <si>
    <t>9 Rue Henri Lemarié</t>
  </si>
  <si>
    <t>ST MALO</t>
  </si>
  <si>
    <t>cjfstmalo@wanadoo.fr</t>
  </si>
  <si>
    <t>0299401304</t>
  </si>
  <si>
    <t>FFTT-BRET-23-0028</t>
  </si>
  <si>
    <t>23-074485</t>
  </si>
  <si>
    <t>W224000193</t>
  </si>
  <si>
    <t>40316896600022</t>
  </si>
  <si>
    <t xml:space="preserve"> 03220033</t>
  </si>
  <si>
    <t>0504273</t>
  </si>
  <si>
    <t>ARGANTEL CLUB PLERIN</t>
  </si>
  <si>
    <t>22190</t>
  </si>
  <si>
    <t>22187</t>
  </si>
  <si>
    <t>COMPLEXE SPORTIF ROBERT MOY ( anciennement complexe des Sternes)</t>
  </si>
  <si>
    <t xml:space="preserve">Rue des TOURTERELLES  </t>
  </si>
  <si>
    <t>PLERIN</t>
  </si>
  <si>
    <t>argantelplerintt@gmail.com</t>
  </si>
  <si>
    <t>0296744479</t>
  </si>
  <si>
    <t>FFTT-BRET-23-0029</t>
  </si>
  <si>
    <t>23-064938</t>
  </si>
  <si>
    <t>W561000235</t>
  </si>
  <si>
    <t>77783083700020</t>
  </si>
  <si>
    <t xml:space="preserve"> 0056003, 03560059, 043, 050562512, 0560008, 056001, 0564002, 52560095, 56.95.011, 560828, XX53560030</t>
  </si>
  <si>
    <t>0501057</t>
  </si>
  <si>
    <t>FOYER LAIQUE DE LANESTER</t>
  </si>
  <si>
    <t>56600</t>
  </si>
  <si>
    <t>56098</t>
  </si>
  <si>
    <t>4, rue Gérard Philipe</t>
  </si>
  <si>
    <t xml:space="preserve">PRESIDENT DU FLL  </t>
  </si>
  <si>
    <t>LANESTER</t>
  </si>
  <si>
    <t>contact@fl-lanester.com</t>
  </si>
  <si>
    <t>0297761150</t>
  </si>
  <si>
    <t>FFTT-BRET-23-0030</t>
  </si>
  <si>
    <t>23-076179</t>
  </si>
  <si>
    <t>W294007140</t>
  </si>
  <si>
    <t>44809384900017</t>
  </si>
  <si>
    <t>0501211</t>
  </si>
  <si>
    <t>PLOMEUR TENNIS DE TABLE</t>
  </si>
  <si>
    <t>29120</t>
  </si>
  <si>
    <t>29171</t>
  </si>
  <si>
    <t>7 rue Ty Ker</t>
  </si>
  <si>
    <t xml:space="preserve">Pendreff  </t>
  </si>
  <si>
    <t>Plomeur</t>
  </si>
  <si>
    <t>cosquer.stephane@wanadoo.fr</t>
  </si>
  <si>
    <t>0768071532</t>
  </si>
  <si>
    <t>FFTT-BRET-23-0031</t>
  </si>
  <si>
    <t>23-073830</t>
  </si>
  <si>
    <t>W291000052</t>
  </si>
  <si>
    <t>77754881900047</t>
  </si>
  <si>
    <t xml:space="preserve"> 0029029, 03290087, 22924012, 502033, 5329144</t>
  </si>
  <si>
    <t>5012766</t>
  </si>
  <si>
    <t>LES GARS DU REUN SECTION TENNIS DE TABLE</t>
  </si>
  <si>
    <t>29490</t>
  </si>
  <si>
    <t>29075</t>
  </si>
  <si>
    <t>RUE COMMANDANT CHALLE</t>
  </si>
  <si>
    <t xml:space="preserve">ESPACE SPORTIF EUROPE  </t>
  </si>
  <si>
    <t>GUIPAVAS</t>
  </si>
  <si>
    <t>guipavastdt@gmail.com</t>
  </si>
  <si>
    <t>+33679538913</t>
  </si>
  <si>
    <t>FFTT-BRET-23-0032</t>
  </si>
  <si>
    <t>23-078358</t>
  </si>
  <si>
    <t>W353007704</t>
  </si>
  <si>
    <t>51536075800020</t>
  </si>
  <si>
    <t xml:space="preserve"> 03350022, 050352466, 3523</t>
  </si>
  <si>
    <t>0506670</t>
  </si>
  <si>
    <t>US VERN " TENNIS DE TABLE "</t>
  </si>
  <si>
    <t>35770</t>
  </si>
  <si>
    <t>35352</t>
  </si>
  <si>
    <t>7A AVENUE DE LA CHALOTAIS</t>
  </si>
  <si>
    <t>VERN-SUR-SEICHE</t>
  </si>
  <si>
    <t>usverntt@free.fr</t>
  </si>
  <si>
    <t>0770024919</t>
  </si>
  <si>
    <t>FFTT-CENT-23-0001</t>
  </si>
  <si>
    <t>23-049055</t>
  </si>
  <si>
    <t>FFTT-CENT-23-0002</t>
  </si>
  <si>
    <t>23-050866</t>
  </si>
  <si>
    <t>FFTT-CENT-23-0003</t>
  </si>
  <si>
    <t>23-049258</t>
  </si>
  <si>
    <t>FFTT-CENT-23-0004</t>
  </si>
  <si>
    <t>23-051917</t>
  </si>
  <si>
    <t>FFTT-CENT-23-0005</t>
  </si>
  <si>
    <t>23-048871</t>
  </si>
  <si>
    <t>FFTT-CENT-23-0006</t>
  </si>
  <si>
    <t>23-062162</t>
  </si>
  <si>
    <t>FFTT-CENT-23-0007</t>
  </si>
  <si>
    <t>23-064604</t>
  </si>
  <si>
    <t>W411000681</t>
  </si>
  <si>
    <t>53801874800011</t>
  </si>
  <si>
    <t xml:space="preserve"> 04410729</t>
  </si>
  <si>
    <t>5012733</t>
  </si>
  <si>
    <t>ASSOCIATION SASSAY LOISIRS</t>
  </si>
  <si>
    <t>41700</t>
  </si>
  <si>
    <t>41237</t>
  </si>
  <si>
    <t>Mairie de SASSAY</t>
  </si>
  <si>
    <t xml:space="preserve">Ass. SASSAY LOISIRS  </t>
  </si>
  <si>
    <t>SASSAY</t>
  </si>
  <si>
    <t>sassayloisirs@gmail.com</t>
  </si>
  <si>
    <t>0609305784</t>
  </si>
  <si>
    <t>FFTT-CENT-23-0008</t>
  </si>
  <si>
    <t>23-055119</t>
  </si>
  <si>
    <t>W372006143</t>
  </si>
  <si>
    <t>37975770100022</t>
  </si>
  <si>
    <t xml:space="preserve"> 04370002, 060372564</t>
  </si>
  <si>
    <t>0601762</t>
  </si>
  <si>
    <t>4 S TOURS TENNIS DE TABLE</t>
  </si>
  <si>
    <t>37000</t>
  </si>
  <si>
    <t>37261</t>
  </si>
  <si>
    <t>54 rue Saint François</t>
  </si>
  <si>
    <t>TOURS</t>
  </si>
  <si>
    <t>4s-tours@orange.fr</t>
  </si>
  <si>
    <t>0247383739</t>
  </si>
  <si>
    <t>FFTT-CENT-23-0009</t>
  </si>
  <si>
    <t>23-060510</t>
  </si>
  <si>
    <t>FFTT-CENT-23-0010</t>
  </si>
  <si>
    <t>23-066615</t>
  </si>
  <si>
    <t>W372009556</t>
  </si>
  <si>
    <t>51786408800011</t>
  </si>
  <si>
    <t xml:space="preserve"> 4370464</t>
  </si>
  <si>
    <t>5012731</t>
  </si>
  <si>
    <t>TENNIS DE TABLE PARCAY-MESLAY</t>
  </si>
  <si>
    <t>2 Allée de Chatenay</t>
  </si>
  <si>
    <t>Rochecorbon</t>
  </si>
  <si>
    <t>jacky.amen@gmail.com</t>
  </si>
  <si>
    <t>0614901163</t>
  </si>
  <si>
    <t>FFTT-CENT-23-0011</t>
  </si>
  <si>
    <t>23-068673</t>
  </si>
  <si>
    <t>W284004463</t>
  </si>
  <si>
    <t>91419714000017</t>
  </si>
  <si>
    <t xml:space="preserve"> 04280359</t>
  </si>
  <si>
    <t>5016544</t>
  </si>
  <si>
    <t>STADE LOUPÉEN TENNIS DE TABLE</t>
  </si>
  <si>
    <t>28240</t>
  </si>
  <si>
    <t>28214</t>
  </si>
  <si>
    <t>Eure-et-Loir</t>
  </si>
  <si>
    <t>17  RUE DU POIRIER ROND</t>
  </si>
  <si>
    <t>28250</t>
  </si>
  <si>
    <t>SENONCHES</t>
  </si>
  <si>
    <t>stephane.ollivier2@laposte.net</t>
  </si>
  <si>
    <t>0671268974</t>
  </si>
  <si>
    <t>FFTT-CENT-23-0012</t>
  </si>
  <si>
    <t>23-056301</t>
  </si>
  <si>
    <t>W411000614</t>
  </si>
  <si>
    <t>38929237600016</t>
  </si>
  <si>
    <t xml:space="preserve"> 04410466</t>
  </si>
  <si>
    <t>0602771</t>
  </si>
  <si>
    <t>BLOIS PING 41</t>
  </si>
  <si>
    <t>41000</t>
  </si>
  <si>
    <t>41018</t>
  </si>
  <si>
    <t>rue Duguay Trouin</t>
  </si>
  <si>
    <t>Blois</t>
  </si>
  <si>
    <t>samuel.klein@free.fr</t>
  </si>
  <si>
    <t>0663150989</t>
  </si>
  <si>
    <t>FFTT-CENT-23-0013</t>
  </si>
  <si>
    <t>23-065582</t>
  </si>
  <si>
    <t>W372011169</t>
  </si>
  <si>
    <t>75130271200029</t>
  </si>
  <si>
    <t xml:space="preserve"> 4370349</t>
  </si>
  <si>
    <t>5006161</t>
  </si>
  <si>
    <t>TENNIS DE TABLE MONTS ARTANNES</t>
  </si>
  <si>
    <t>37260</t>
  </si>
  <si>
    <t>37159</t>
  </si>
  <si>
    <t>2 ALLEE GUSTAVE CHARPENTIER</t>
  </si>
  <si>
    <t xml:space="preserve">Monsieur JEAN-FRANCOIS ROMEO  </t>
  </si>
  <si>
    <t>MONTS</t>
  </si>
  <si>
    <t>tresorier@ttma37.fr</t>
  </si>
  <si>
    <t>0623551342</t>
  </si>
  <si>
    <t>FFTT-CENT-23-0014</t>
  </si>
  <si>
    <t>23-067482</t>
  </si>
  <si>
    <t>FFTT-CENT-23-0015</t>
  </si>
  <si>
    <t>23-062728</t>
  </si>
  <si>
    <t>W411002611</t>
  </si>
  <si>
    <t>41114352200026</t>
  </si>
  <si>
    <t>0602221</t>
  </si>
  <si>
    <t>COMITE DEPARTEMENTAL DE LOIR-ET-CHER DE TENNIS DE TABLE</t>
  </si>
  <si>
    <t>41913</t>
  </si>
  <si>
    <t>1 avenue de Chateaudun</t>
  </si>
  <si>
    <t xml:space="preserve">Maison Départementale du Sport  </t>
  </si>
  <si>
    <t>BLOIS</t>
  </si>
  <si>
    <t>comitetennisdetable41@laposte.net</t>
  </si>
  <si>
    <t>FFTT-CENT-23-0016</t>
  </si>
  <si>
    <t>23-070780</t>
  </si>
  <si>
    <t>W411000385</t>
  </si>
  <si>
    <t>44162313900017</t>
  </si>
  <si>
    <t xml:space="preserve"> 04410697</t>
  </si>
  <si>
    <t>5016545</t>
  </si>
  <si>
    <t>ASSOCIATION SPORTIVE DE CHAILLES TENNIS DE TABLE</t>
  </si>
  <si>
    <t>41120</t>
  </si>
  <si>
    <t>41032</t>
  </si>
  <si>
    <t>49  rue des Allets</t>
  </si>
  <si>
    <t>CHAILLES</t>
  </si>
  <si>
    <t>as.chailles.tt@gmail.com</t>
  </si>
  <si>
    <t>0661824837</t>
  </si>
  <si>
    <t>FFTT-CENT-23-0017</t>
  </si>
  <si>
    <t>23-064425</t>
  </si>
  <si>
    <t>W281000144</t>
  </si>
  <si>
    <t>44869677300028</t>
  </si>
  <si>
    <t xml:space="preserve"> 04280004</t>
  </si>
  <si>
    <t>5004182</t>
  </si>
  <si>
    <t>C'CHARTRES TENNIS DE TABLE</t>
  </si>
  <si>
    <t>28019</t>
  </si>
  <si>
    <t>28085</t>
  </si>
  <si>
    <t>International</t>
  </si>
  <si>
    <t>HOTEL DE VILLE</t>
  </si>
  <si>
    <t xml:space="preserve">PLACE DES HALLES  </t>
  </si>
  <si>
    <t>28000</t>
  </si>
  <si>
    <t>CHARTRES</t>
  </si>
  <si>
    <t>presidence@c-chartrestt.com</t>
  </si>
  <si>
    <t>0649629899</t>
  </si>
  <si>
    <t>FFTT-CENT-23-0018</t>
  </si>
  <si>
    <t>23-066877</t>
  </si>
  <si>
    <t>W452005612</t>
  </si>
  <si>
    <t>50751868600021</t>
  </si>
  <si>
    <t xml:space="preserve"> 04450192</t>
  </si>
  <si>
    <t>5004183</t>
  </si>
  <si>
    <t>US ORLEANS TENNIS DE TABLE</t>
  </si>
  <si>
    <t>9 rue des Cerisiers</t>
  </si>
  <si>
    <t xml:space="preserve">Monsieur RICHER Nicolas  </t>
  </si>
  <si>
    <t>45370</t>
  </si>
  <si>
    <t>Mareau aux Prés</t>
  </si>
  <si>
    <t>usorleanstt@yahoo.fr</t>
  </si>
  <si>
    <t>0625338785</t>
  </si>
  <si>
    <t>FFTT-CENT-23-0019</t>
  </si>
  <si>
    <t>23-061062</t>
  </si>
  <si>
    <t>W372005612</t>
  </si>
  <si>
    <t>33892362600026</t>
  </si>
  <si>
    <t xml:space="preserve"> 0370039, 037008, 037021, 0377979, 04370001, 0437075, 20037021, 24037.071, 37010, 53370212, 976, CVDL.37.95.006, CVL0037044</t>
  </si>
  <si>
    <t>0601601</t>
  </si>
  <si>
    <t>REVEIL SPORTIF DE SAINT-CYR-SUR-LOIRE</t>
  </si>
  <si>
    <t>37540</t>
  </si>
  <si>
    <t>37214</t>
  </si>
  <si>
    <t>148 Rue LOUIS BLOT</t>
  </si>
  <si>
    <t>ST CYR SUR LOIRE</t>
  </si>
  <si>
    <t>reveil.sportif@outlook.fr</t>
  </si>
  <si>
    <t>0247419979</t>
  </si>
  <si>
    <t>FFTT-CENT-23-0020</t>
  </si>
  <si>
    <t>23-071597</t>
  </si>
  <si>
    <t>W451000282</t>
  </si>
  <si>
    <t>77543647000014</t>
  </si>
  <si>
    <t xml:space="preserve"> 04450417, 0445137, 0450017, 045009, 045022, 04810, 0745275, 20745023, 24045058, 27450549, 450027, 511828, 530, 53450153, 5445018, CVL0045002, XX24451140</t>
  </si>
  <si>
    <t>0600058</t>
  </si>
  <si>
    <t>J 3 SPORTS AMILLY</t>
  </si>
  <si>
    <t>45200</t>
  </si>
  <si>
    <t>45004</t>
  </si>
  <si>
    <t>RUE ALBERT FRAPPIN</t>
  </si>
  <si>
    <t>AMILLY</t>
  </si>
  <si>
    <t>FFTT-CENT-23-0021</t>
  </si>
  <si>
    <t>23-070601</t>
  </si>
  <si>
    <t>W372004478</t>
  </si>
  <si>
    <t>77530265600175</t>
  </si>
  <si>
    <t xml:space="preserve"> 037208001, 0437083, 18-22, 27370682, 370510, 4210, 4437196, 532, 53370144, 5437027, CVL0037042</t>
  </si>
  <si>
    <t>5012702</t>
  </si>
  <si>
    <t>SAINT-AVERTIN SPORTS SAS Tennis de table</t>
  </si>
  <si>
    <t>37550</t>
  </si>
  <si>
    <t>37208</t>
  </si>
  <si>
    <t>RUE FREDERIC JOLIOT CURIE</t>
  </si>
  <si>
    <t xml:space="preserve"> BUREAU 15 </t>
  </si>
  <si>
    <t>SAINT-AVERTIN</t>
  </si>
  <si>
    <t>secretaire@tennisdetable.saint-avertin-sports.fr</t>
  </si>
  <si>
    <t>0247278210</t>
  </si>
  <si>
    <t>FFTT-CENT-23-0022</t>
  </si>
  <si>
    <t>23-072674</t>
  </si>
  <si>
    <t>FFTT-CENT-23-0024</t>
  </si>
  <si>
    <t>23-072917</t>
  </si>
  <si>
    <t>W181003256</t>
  </si>
  <si>
    <t>39747818100027</t>
  </si>
  <si>
    <t>0602926</t>
  </si>
  <si>
    <t>CERCLE JEAN MACE BOURGES TENNIS DE TABLE</t>
  </si>
  <si>
    <t>5 rue de Montagne</t>
  </si>
  <si>
    <t>18220</t>
  </si>
  <si>
    <t>Parassy</t>
  </si>
  <si>
    <t>sabrina.barillet@gmail.com</t>
  </si>
  <si>
    <t>0625577301</t>
  </si>
  <si>
    <t>FFTT-CENT-23-0025</t>
  </si>
  <si>
    <t>23-054726</t>
  </si>
  <si>
    <t>W372001458</t>
  </si>
  <si>
    <t>49340392700020</t>
  </si>
  <si>
    <t xml:space="preserve"> 04370694</t>
  </si>
  <si>
    <t>0605266</t>
  </si>
  <si>
    <t>TENNIS DE TABLE DE CORMERY - TRUYES</t>
  </si>
  <si>
    <t>37320</t>
  </si>
  <si>
    <t>37083</t>
  </si>
  <si>
    <t>18 place du mail</t>
  </si>
  <si>
    <t>CORMERY</t>
  </si>
  <si>
    <t>sebastiendupuy74@gmail.com</t>
  </si>
  <si>
    <t>0627290200</t>
  </si>
  <si>
    <t>FFTT-CENT-23-0026</t>
  </si>
  <si>
    <t>23-068267</t>
  </si>
  <si>
    <t>W281000098</t>
  </si>
  <si>
    <t>38906554100069</t>
  </si>
  <si>
    <t>5010067</t>
  </si>
  <si>
    <t>COMITE DEPARTEMENTAL D'EURE ET LOIR DE TENNIS DE TABLE</t>
  </si>
  <si>
    <t>ALLEE PROMETHEE</t>
  </si>
  <si>
    <t xml:space="preserve">LES PROPYLEES II  </t>
  </si>
  <si>
    <t>FFTT-CENT-23-0027</t>
  </si>
  <si>
    <t>23-053591</t>
  </si>
  <si>
    <t>W411001545</t>
  </si>
  <si>
    <t>44456780400026</t>
  </si>
  <si>
    <t xml:space="preserve"> 04410080, 060412523</t>
  </si>
  <si>
    <t>0600821</t>
  </si>
  <si>
    <t>ASSOCIATION MEROISE OLYMPIQUE DE MER TENNIS DE TABLE (A.M.O. MER TT)</t>
  </si>
  <si>
    <t>41500</t>
  </si>
  <si>
    <t>41136</t>
  </si>
  <si>
    <t>Rue des Berthelottes</t>
  </si>
  <si>
    <t xml:space="preserve">Complexe sportif Bernard GUIMONT  </t>
  </si>
  <si>
    <t>MER</t>
  </si>
  <si>
    <t>amo-mer-tt@orange.fr</t>
  </si>
  <si>
    <t>0671982236</t>
  </si>
  <si>
    <t>FFTT-CENT-23-0028</t>
  </si>
  <si>
    <t>23-073323</t>
  </si>
  <si>
    <t>W452006241</t>
  </si>
  <si>
    <t>42424173500028</t>
  </si>
  <si>
    <t xml:space="preserve"> 04450410</t>
  </si>
  <si>
    <t>0603157</t>
  </si>
  <si>
    <t>UNION SPORTIVE MUNICIPALE OLIVET TENNIS DE TABLE (USM OLIVET TT)</t>
  </si>
  <si>
    <t>45160</t>
  </si>
  <si>
    <t>45232</t>
  </si>
  <si>
    <t>199 rue des Cireries</t>
  </si>
  <si>
    <t xml:space="preserve">Gymnase de l'Orbellière  </t>
  </si>
  <si>
    <t>OLIVET</t>
  </si>
  <si>
    <t>olivet-tt@orange.fr</t>
  </si>
  <si>
    <t>0238668688</t>
  </si>
  <si>
    <t>FFTT-CENT-23-0029</t>
  </si>
  <si>
    <t>23-072841</t>
  </si>
  <si>
    <t>W372001703</t>
  </si>
  <si>
    <t>33393928800028</t>
  </si>
  <si>
    <t xml:space="preserve"> 0370041, 037024, 04370183, 06370366, 23724004, 24037.077, 37012, 37109004, 371180, 4437298, 50603703378, 521070, A037002, CVDL.37.01.019, CVL0037023</t>
  </si>
  <si>
    <t>0601712</t>
  </si>
  <si>
    <t>ALERTE SPORTIVE DE FONDETTES</t>
  </si>
  <si>
    <t>37230</t>
  </si>
  <si>
    <t>37109</t>
  </si>
  <si>
    <t>Allée de la Poupardière</t>
  </si>
  <si>
    <t>FONDETTES</t>
  </si>
  <si>
    <t>directeur-asf@asfondettes.fr</t>
  </si>
  <si>
    <t>0247499353</t>
  </si>
  <si>
    <t>FFTT-CENT-23-0030</t>
  </si>
  <si>
    <t>23-064620</t>
  </si>
  <si>
    <t>W412000147</t>
  </si>
  <si>
    <t>44792550400022</t>
  </si>
  <si>
    <t xml:space="preserve"> 04410696</t>
  </si>
  <si>
    <t>5012734</t>
  </si>
  <si>
    <t>AZE TENNIS DE TABLE</t>
  </si>
  <si>
    <t>41100</t>
  </si>
  <si>
    <t>41010</t>
  </si>
  <si>
    <t>9  RUE DE GALETTE</t>
  </si>
  <si>
    <t>AZÉ</t>
  </si>
  <si>
    <t>contact@azett41.fr</t>
  </si>
  <si>
    <t>0254893632</t>
  </si>
  <si>
    <t>FFTT-CENT-23-0031</t>
  </si>
  <si>
    <t>23-066387</t>
  </si>
  <si>
    <t>W361000843</t>
  </si>
  <si>
    <t>45015039600015</t>
  </si>
  <si>
    <t xml:space="preserve"> 04360124, 060362519</t>
  </si>
  <si>
    <t>0601261</t>
  </si>
  <si>
    <t>TENNIS DE TABLE BRENNE - LE BLANC</t>
  </si>
  <si>
    <t>36300</t>
  </si>
  <si>
    <t>36018</t>
  </si>
  <si>
    <t xml:space="preserve">rue jean giraudoux  </t>
  </si>
  <si>
    <t>LE BLANC</t>
  </si>
  <si>
    <t>sebastien.lenoc@gmail.com</t>
  </si>
  <si>
    <t>0682482471</t>
  </si>
  <si>
    <t>FFTT-CENT-23-0032</t>
  </si>
  <si>
    <t>23-068167</t>
  </si>
  <si>
    <t>W372001834</t>
  </si>
  <si>
    <t>34200083300026</t>
  </si>
  <si>
    <t xml:space="preserve"> 04370566, 060372566, 3721</t>
  </si>
  <si>
    <t>0601909</t>
  </si>
  <si>
    <t>TENNIS DE TABLE DE JOUE-LES-TOURS</t>
  </si>
  <si>
    <t>37300</t>
  </si>
  <si>
    <t>37122</t>
  </si>
  <si>
    <t>4 Rue Jean Monnet</t>
  </si>
  <si>
    <t xml:space="preserve">Salle Jean Bigot  </t>
  </si>
  <si>
    <t>JOUE LES TOURS</t>
  </si>
  <si>
    <t>secretariat@ttjoue.info</t>
  </si>
  <si>
    <t>0665015336</t>
  </si>
  <si>
    <t>FFTT-CENT-23-0033</t>
  </si>
  <si>
    <t>23-067329</t>
  </si>
  <si>
    <t>W362002963</t>
  </si>
  <si>
    <t>38367940400020</t>
  </si>
  <si>
    <t xml:space="preserve"> 060362509</t>
  </si>
  <si>
    <t>0601264</t>
  </si>
  <si>
    <t>CLUB DE TENNIS DE TABLE DE DEOLS</t>
  </si>
  <si>
    <t>36130</t>
  </si>
  <si>
    <t>36063</t>
  </si>
  <si>
    <t>Complexe sportif Marcel Lemoine</t>
  </si>
  <si>
    <t xml:space="preserve">Rue Paul Langevin  </t>
  </si>
  <si>
    <t>DEOLS</t>
  </si>
  <si>
    <t>pmlcoings@aol.com</t>
  </si>
  <si>
    <t>0616375896</t>
  </si>
  <si>
    <t>FFTT-CENT-23-0034</t>
  </si>
  <si>
    <t>23-062620</t>
  </si>
  <si>
    <t>W412001132</t>
  </si>
  <si>
    <t>84140547500010</t>
  </si>
  <si>
    <t xml:space="preserve"> 04410016</t>
  </si>
  <si>
    <t>5003902</t>
  </si>
  <si>
    <t>SPORTING-CLUB MOREEN TENNIS DE TABLE</t>
  </si>
  <si>
    <t>41160</t>
  </si>
  <si>
    <t>41154</t>
  </si>
  <si>
    <t>28 rue des Prés</t>
  </si>
  <si>
    <t>Morée</t>
  </si>
  <si>
    <t>scmoreett@gmail.com</t>
  </si>
  <si>
    <t>0786715876</t>
  </si>
  <si>
    <t>FFTT-CENT-23-0035</t>
  </si>
  <si>
    <t>23-074440</t>
  </si>
  <si>
    <t>W452000867</t>
  </si>
  <si>
    <t>37914622800026</t>
  </si>
  <si>
    <t>0600995</t>
  </si>
  <si>
    <t>COMITE DEPARTEMENTAL LOIRET TENNIS DE TABLE</t>
  </si>
  <si>
    <t>1240 RUE DE LA BERGERESSE</t>
  </si>
  <si>
    <t xml:space="preserve">Maison des Sports  </t>
  </si>
  <si>
    <t>eg_cd45tt@wanadoo.fr</t>
  </si>
  <si>
    <t>0238498838</t>
  </si>
  <si>
    <t>FFTT-CENT-23-0036</t>
  </si>
  <si>
    <t>23-056070</t>
  </si>
  <si>
    <t>W361000251</t>
  </si>
  <si>
    <t>45287121300016</t>
  </si>
  <si>
    <t xml:space="preserve"> 04360605</t>
  </si>
  <si>
    <t>0602946</t>
  </si>
  <si>
    <t>CLUB DE TENNIS DE TABLE DE MARTIZAY (C 2 T MARTIZAY)</t>
  </si>
  <si>
    <t>36220</t>
  </si>
  <si>
    <t>36113</t>
  </si>
  <si>
    <t>6 rue de l'Europe</t>
  </si>
  <si>
    <t xml:space="preserve"> Mairie </t>
  </si>
  <si>
    <t>MARTIZAY</t>
  </si>
  <si>
    <t>c2t.martizay1@gmail.com</t>
  </si>
  <si>
    <t>0607166029</t>
  </si>
  <si>
    <t>FFTT-CENT-23-0037</t>
  </si>
  <si>
    <t>23-075233</t>
  </si>
  <si>
    <t>W371001014</t>
  </si>
  <si>
    <t>78889663700014</t>
  </si>
  <si>
    <t xml:space="preserve"> 04370307</t>
  </si>
  <si>
    <t>5016546</t>
  </si>
  <si>
    <t>SAINTE MAURE TENNIS DE TABLE</t>
  </si>
  <si>
    <t>37800</t>
  </si>
  <si>
    <t>37226</t>
  </si>
  <si>
    <t>place Marechal Leclerc</t>
  </si>
  <si>
    <t>STE MAURE DE TOURAINE</t>
  </si>
  <si>
    <t>sm37tennisdetable@gmail.com</t>
  </si>
  <si>
    <t>0777040580</t>
  </si>
  <si>
    <t>FFTT-CENT-23-0038</t>
  </si>
  <si>
    <t>23-068694</t>
  </si>
  <si>
    <t>W281004111</t>
  </si>
  <si>
    <t>77512276500024</t>
  </si>
  <si>
    <t xml:space="preserve"> 0289678, 0428022, 28003, 281412, 504907, 53280151, 5428020</t>
  </si>
  <si>
    <t>0600016</t>
  </si>
  <si>
    <t>AMICALE DES ANCIENS ELEVES DES ECOLES D'EPERNON</t>
  </si>
  <si>
    <t>28230</t>
  </si>
  <si>
    <t>28140</t>
  </si>
  <si>
    <t>1 route de gallardon</t>
  </si>
  <si>
    <t>Epernon</t>
  </si>
  <si>
    <t>amicale.epernon@wanadoo.fr</t>
  </si>
  <si>
    <t>0681368107</t>
  </si>
  <si>
    <t>FFTT-CENT-23-0039</t>
  </si>
  <si>
    <t>23-074969</t>
  </si>
  <si>
    <t>W182001831</t>
  </si>
  <si>
    <t>84061195800017</t>
  </si>
  <si>
    <t xml:space="preserve"> 04180737</t>
  </si>
  <si>
    <t>5006156</t>
  </si>
  <si>
    <t>TENNIS DE TABLE SUD CHER</t>
  </si>
  <si>
    <t>18370</t>
  </si>
  <si>
    <t>18057</t>
  </si>
  <si>
    <t>4  PLACE DE LA MAIRIE</t>
  </si>
  <si>
    <t>CHATEAUMEILLANT</t>
  </si>
  <si>
    <t>ttsudcher@gmail.com</t>
  </si>
  <si>
    <t>0688840195</t>
  </si>
  <si>
    <t>FFTT-CENT-23-0040</t>
  </si>
  <si>
    <t>23-072627</t>
  </si>
  <si>
    <t>W281003748</t>
  </si>
  <si>
    <t>42084134800022</t>
  </si>
  <si>
    <t xml:space="preserve"> 04280121, 060282500</t>
  </si>
  <si>
    <t>0604285</t>
  </si>
  <si>
    <t>LUISANT AC TENNIS DE TABLE</t>
  </si>
  <si>
    <t>28600</t>
  </si>
  <si>
    <t>28220</t>
  </si>
  <si>
    <t>108 avenue Maurice Maunoury</t>
  </si>
  <si>
    <t>Luisant</t>
  </si>
  <si>
    <t>luisantactt@gmail.com</t>
  </si>
  <si>
    <t>0627058731</t>
  </si>
  <si>
    <t>FFTT-CENT-23-0041</t>
  </si>
  <si>
    <t>23-074937</t>
  </si>
  <si>
    <t>W282000206</t>
  </si>
  <si>
    <t>42213027800027</t>
  </si>
  <si>
    <t xml:space="preserve"> 0280004, 04280005</t>
  </si>
  <si>
    <t>5012794</t>
  </si>
  <si>
    <t>CROIX D'HONNEUR DE CHÂTEAUDUN CROIX HONNEUR CHATEAUDUN TENNIS DE TABLE</t>
  </si>
  <si>
    <t>28200</t>
  </si>
  <si>
    <t>28088</t>
  </si>
  <si>
    <t>RUE LOUIS APPERT</t>
  </si>
  <si>
    <t xml:space="preserve">SALLE J SECRETIN  </t>
  </si>
  <si>
    <t>CHATEAUDUN</t>
  </si>
  <si>
    <t>alexandre.douveneau28@gmail.com</t>
  </si>
  <si>
    <t>0645892936</t>
  </si>
  <si>
    <t>FFTT-CENT-23-0042</t>
  </si>
  <si>
    <t>23-077084</t>
  </si>
  <si>
    <t>W452000261</t>
  </si>
  <si>
    <t>49513208600010</t>
  </si>
  <si>
    <t xml:space="preserve"> 04450751</t>
  </si>
  <si>
    <t>0600055</t>
  </si>
  <si>
    <t>PING SAINT JEAN 45 -PSJ 45-</t>
  </si>
  <si>
    <t>45140</t>
  </si>
  <si>
    <t>45285</t>
  </si>
  <si>
    <t>77 RUE CROIX BAUDU</t>
  </si>
  <si>
    <t>ST JEAN DE LA RUELLE</t>
  </si>
  <si>
    <t>quetard.thierry@wanadoo.fr</t>
  </si>
  <si>
    <t>0238720294</t>
  </si>
  <si>
    <t>FFTT-GEST-23-0001</t>
  </si>
  <si>
    <t>23-052666</t>
  </si>
  <si>
    <t>80202499200017</t>
  </si>
  <si>
    <t xml:space="preserve"> 0680125</t>
  </si>
  <si>
    <t>5016547</t>
  </si>
  <si>
    <t>TENNIS DE TABLE ROSENAU</t>
  </si>
  <si>
    <t>68128</t>
  </si>
  <si>
    <t>68286</t>
  </si>
  <si>
    <t>134 rue de Bâle</t>
  </si>
  <si>
    <t>68100</t>
  </si>
  <si>
    <t>MULHOUSE</t>
  </si>
  <si>
    <t>tresorierttrosenau@gmail.com</t>
  </si>
  <si>
    <t>0680715071</t>
  </si>
  <si>
    <t>FFTT-GEST-23-0002</t>
  </si>
  <si>
    <t>23-060403</t>
  </si>
  <si>
    <t>W513000347</t>
  </si>
  <si>
    <t>51374170200031</t>
  </si>
  <si>
    <t xml:space="preserve"> 06510107</t>
  </si>
  <si>
    <t>9014097</t>
  </si>
  <si>
    <t>ASSOCIATION SPORTIVE GUEUX - TINQUEUX TENNIS DE TABLE (ASGT.TT)</t>
  </si>
  <si>
    <t>51430</t>
  </si>
  <si>
    <t>51573</t>
  </si>
  <si>
    <t>51 rue des Boutreaux</t>
  </si>
  <si>
    <t>TINQUEUX</t>
  </si>
  <si>
    <t>presidenceasgttt@gmail.com</t>
  </si>
  <si>
    <t>0619381548</t>
  </si>
  <si>
    <t>FFTT-GEST-23-0003</t>
  </si>
  <si>
    <t>23-062941</t>
  </si>
  <si>
    <t>W083000365</t>
  </si>
  <si>
    <t>78026067500019</t>
  </si>
  <si>
    <t xml:space="preserve"> 06080024</t>
  </si>
  <si>
    <t>0700334</t>
  </si>
  <si>
    <t>PING PONG CLUB DE FLOING</t>
  </si>
  <si>
    <t>08200</t>
  </si>
  <si>
    <t>08174</t>
  </si>
  <si>
    <t>Place de la mairie</t>
  </si>
  <si>
    <t xml:space="preserve"> mairie </t>
  </si>
  <si>
    <t>FLOING</t>
  </si>
  <si>
    <t>ppcfloing@laposte.net</t>
  </si>
  <si>
    <t>0682911398</t>
  </si>
  <si>
    <t>FFTT-GEST-23-0004</t>
  </si>
  <si>
    <t>23-057869</t>
  </si>
  <si>
    <t>FFTT-GEST-23-0005</t>
  </si>
  <si>
    <t>23-054999</t>
  </si>
  <si>
    <t>FFTT-GEST-23-0007</t>
  </si>
  <si>
    <t>23-050981</t>
  </si>
  <si>
    <t>W883000923</t>
  </si>
  <si>
    <t>39167764800043</t>
  </si>
  <si>
    <t>5002556</t>
  </si>
  <si>
    <t>COMITE DES VOSGES DE TENNIS DE TABLE</t>
  </si>
  <si>
    <t>88600</t>
  </si>
  <si>
    <t>88502</t>
  </si>
  <si>
    <t>Vosges</t>
  </si>
  <si>
    <t>10 ROUTE DE LA PETITE AVISON</t>
  </si>
  <si>
    <t>VERVEZELLE</t>
  </si>
  <si>
    <t>etirobert@wanadoo.fr</t>
  </si>
  <si>
    <t>0780570679</t>
  </si>
  <si>
    <t>FFTT-GEST-23-0008</t>
  </si>
  <si>
    <t>23-066592</t>
  </si>
  <si>
    <t>W543010693</t>
  </si>
  <si>
    <t>45334219800018</t>
  </si>
  <si>
    <t xml:space="preserve"> 06540020</t>
  </si>
  <si>
    <t>1301678</t>
  </si>
  <si>
    <t>SOCIETE DE TENNIS DE TABLE DE DOMBASLE-SUR-MEURTHE</t>
  </si>
  <si>
    <t>54110</t>
  </si>
  <si>
    <t>54159</t>
  </si>
  <si>
    <t>rue du 14 septembre</t>
  </si>
  <si>
    <t xml:space="preserve">  54110</t>
  </si>
  <si>
    <t>DOMBASLE SUR MEURTHE</t>
  </si>
  <si>
    <t>remdid@gmx.fr</t>
  </si>
  <si>
    <t>0685704056</t>
  </si>
  <si>
    <t>FFTT-GEST-23-0009</t>
  </si>
  <si>
    <t>23-065879</t>
  </si>
  <si>
    <t>W103001736</t>
  </si>
  <si>
    <t>40194040800024</t>
  </si>
  <si>
    <t xml:space="preserve"> 06100002</t>
  </si>
  <si>
    <t>0700811</t>
  </si>
  <si>
    <t>TROYES O.S. NOES TENNIS DE TABLE</t>
  </si>
  <si>
    <t>10000</t>
  </si>
  <si>
    <t>10387</t>
  </si>
  <si>
    <t>Aube</t>
  </si>
  <si>
    <t>30 D boulevard Jules Guesde</t>
  </si>
  <si>
    <t>TROYES</t>
  </si>
  <si>
    <t>tosnoes10@gmail.com</t>
  </si>
  <si>
    <t>0633359234</t>
  </si>
  <si>
    <t>FFTT-GEST-23-0010</t>
  </si>
  <si>
    <t>23-064404</t>
  </si>
  <si>
    <t>40910407200023</t>
  </si>
  <si>
    <t xml:space="preserve"> 130572457</t>
  </si>
  <si>
    <t>1301331</t>
  </si>
  <si>
    <t>THIONVILLE TENNIS DE TABLE</t>
  </si>
  <si>
    <t>57100</t>
  </si>
  <si>
    <t>57672</t>
  </si>
  <si>
    <t>33, Place de la République</t>
  </si>
  <si>
    <t xml:space="preserve">Chez Vincent ROISNE  </t>
  </si>
  <si>
    <t>THIONVILLE</t>
  </si>
  <si>
    <t>vincent.roisne@gmail.com</t>
  </si>
  <si>
    <t>+33662053247</t>
  </si>
  <si>
    <t>FFTT-GEST-23-0011</t>
  </si>
  <si>
    <t>23-059420</t>
  </si>
  <si>
    <t>W103001117</t>
  </si>
  <si>
    <t>37842122600044</t>
  </si>
  <si>
    <t>0700858</t>
  </si>
  <si>
    <t>COMITE DE L'AUBE DE TENNIS DE TABLE</t>
  </si>
  <si>
    <t>63 avenue Pasteur</t>
  </si>
  <si>
    <t>contactcatt@gmail.com</t>
  </si>
  <si>
    <t>0610905183</t>
  </si>
  <si>
    <t>FFTT-GEST-23-0012</t>
  </si>
  <si>
    <t>23-061561</t>
  </si>
  <si>
    <t>45284753600011</t>
  </si>
  <si>
    <t xml:space="preserve"> 6670014</t>
  </si>
  <si>
    <t>0100626</t>
  </si>
  <si>
    <t>AMICALE PONGISTE ILLKIRCH GRAFFENSTADEN</t>
  </si>
  <si>
    <t>67400</t>
  </si>
  <si>
    <t>67218</t>
  </si>
  <si>
    <t>Bas-Rhin</t>
  </si>
  <si>
    <t>73 Rue de la 1ère Division Blindée</t>
  </si>
  <si>
    <t xml:space="preserve">P/A Le Président Michel GROSS  </t>
  </si>
  <si>
    <t>67114</t>
  </si>
  <si>
    <t>Eschau</t>
  </si>
  <si>
    <t>gross.michel@evc.net</t>
  </si>
  <si>
    <t>0369223846</t>
  </si>
  <si>
    <t>FFTT-GEST-23-0013</t>
  </si>
  <si>
    <t>23-063118</t>
  </si>
  <si>
    <t>41092294200017</t>
  </si>
  <si>
    <t xml:space="preserve"> 06570014</t>
  </si>
  <si>
    <t>1301310</t>
  </si>
  <si>
    <t>JEUNESSE SPORTIVE DE MANOM TENNIS TABLE</t>
  </si>
  <si>
    <t>Autre</t>
  </si>
  <si>
    <t>57441</t>
  </si>
  <si>
    <t>21 rue de Lagrange</t>
  </si>
  <si>
    <t>MANOM</t>
  </si>
  <si>
    <t>jlhosy@gmail.com</t>
  </si>
  <si>
    <t>0616662151</t>
  </si>
  <si>
    <t>FFTT-GEST-23-0015</t>
  </si>
  <si>
    <t>23-070487</t>
  </si>
  <si>
    <t>FFTT-GEST-23-0016</t>
  </si>
  <si>
    <t>23-064393</t>
  </si>
  <si>
    <t>53206647900017</t>
  </si>
  <si>
    <t xml:space="preserve"> 06670160</t>
  </si>
  <si>
    <t>0103342</t>
  </si>
  <si>
    <t>SPORTIVE DE TENNIS DE TABLE DE HAGUENAU ET DES ENVIRONS</t>
  </si>
  <si>
    <t>67500</t>
  </si>
  <si>
    <t>67180</t>
  </si>
  <si>
    <t>13 RUE DES VIGNES</t>
  </si>
  <si>
    <t>WEITBRUCH</t>
  </si>
  <si>
    <t>m.joannard@orange.fr</t>
  </si>
  <si>
    <t>0687834971</t>
  </si>
  <si>
    <t>FFTT-GEST-23-0017</t>
  </si>
  <si>
    <t>23-070510</t>
  </si>
  <si>
    <t>W543002709</t>
  </si>
  <si>
    <t>44805620000026</t>
  </si>
  <si>
    <t>5004511</t>
  </si>
  <si>
    <t>TENNIS DE TABLE DE NEUVES MAISONS</t>
  </si>
  <si>
    <t>54230</t>
  </si>
  <si>
    <t>54397</t>
  </si>
  <si>
    <t>5 Rue la Croisette</t>
  </si>
  <si>
    <t>54210</t>
  </si>
  <si>
    <t>AZELOT</t>
  </si>
  <si>
    <t>nicolas.pujol49@gmail.com</t>
  </si>
  <si>
    <t>0663018156</t>
  </si>
  <si>
    <t>FFTT-GEST-23-0019</t>
  </si>
  <si>
    <t>23-072684</t>
  </si>
  <si>
    <t>W513001107</t>
  </si>
  <si>
    <t>39926247600043</t>
  </si>
  <si>
    <t xml:space="preserve"> 06510001, 070512415</t>
  </si>
  <si>
    <t>0700392</t>
  </si>
  <si>
    <t>OLYMPIQUE REMOIS-TENNIS DE TABLE</t>
  </si>
  <si>
    <t>51100</t>
  </si>
  <si>
    <t>51454</t>
  </si>
  <si>
    <t>27 rue Alexandre Dumas</t>
  </si>
  <si>
    <t>REIMS</t>
  </si>
  <si>
    <t>albert.gauvin@gmail.com</t>
  </si>
  <si>
    <t>0601731869</t>
  </si>
  <si>
    <t>FFTT-GEST-23-0020</t>
  </si>
  <si>
    <t>23-064402</t>
  </si>
  <si>
    <t>W543001891</t>
  </si>
  <si>
    <t>34389535500034</t>
  </si>
  <si>
    <t>1301476</t>
  </si>
  <si>
    <t>COMITE DEPARTEMENTAL DE MEURTHE ET MOSELLE DE TENNIS DE TABLE</t>
  </si>
  <si>
    <t>13 rue jean Moulin</t>
  </si>
  <si>
    <t xml:space="preserve"> CS 70001 </t>
  </si>
  <si>
    <t>Tomblaine</t>
  </si>
  <si>
    <t>contact@cd54tt.fr</t>
  </si>
  <si>
    <t>0383188793</t>
  </si>
  <si>
    <t>FFTT-GEST-23-0021</t>
  </si>
  <si>
    <t>23-050388</t>
  </si>
  <si>
    <t>W542001454</t>
  </si>
  <si>
    <t>90302874400014</t>
  </si>
  <si>
    <t xml:space="preserve"> 06540088</t>
  </si>
  <si>
    <t>5012768</t>
  </si>
  <si>
    <t>CHANTEHEUX CROISMARE TT</t>
  </si>
  <si>
    <t>54300</t>
  </si>
  <si>
    <t>54116</t>
  </si>
  <si>
    <t>12 rue valot Chretien</t>
  </si>
  <si>
    <t>Luneville</t>
  </si>
  <si>
    <t>cedric.lachambre@gmail.com</t>
  </si>
  <si>
    <t>0672026213</t>
  </si>
  <si>
    <t>FFTT-GEST-23-0022</t>
  </si>
  <si>
    <t>23-072752</t>
  </si>
  <si>
    <t>32051096900019</t>
  </si>
  <si>
    <t>5016548</t>
  </si>
  <si>
    <t>FOYER GEORGES DE LA TOUR</t>
  </si>
  <si>
    <t>57630</t>
  </si>
  <si>
    <t>57712</t>
  </si>
  <si>
    <t>8 rue de l'Abattoir</t>
  </si>
  <si>
    <t>VIC SUR SEILLE</t>
  </si>
  <si>
    <t>secr.foyergdelatour@laposte.net</t>
  </si>
  <si>
    <t>0387011361</t>
  </si>
  <si>
    <t>FFTT-GEST-23-0025</t>
  </si>
  <si>
    <t>23-073785</t>
  </si>
  <si>
    <t>W883002287</t>
  </si>
  <si>
    <t>44786801900038</t>
  </si>
  <si>
    <t xml:space="preserve"> 06880002</t>
  </si>
  <si>
    <t>5016549</t>
  </si>
  <si>
    <t>CERCLE PONGISTE D'ANOULD</t>
  </si>
  <si>
    <t>88100</t>
  </si>
  <si>
    <t>88413</t>
  </si>
  <si>
    <t>31 RUE DE LA CORVEE</t>
  </si>
  <si>
    <t>SAINT DIE DES VOSGES</t>
  </si>
  <si>
    <t>thierry.charrier@hotmail.fr</t>
  </si>
  <si>
    <t>0621375697</t>
  </si>
  <si>
    <t>FFTT-GEST-23-0026</t>
  </si>
  <si>
    <t>23-070320</t>
  </si>
  <si>
    <t>35239376300045</t>
  </si>
  <si>
    <t>5012325</t>
  </si>
  <si>
    <t>COMITE DEPARTEMENTAL TENNIS DE TABLE</t>
  </si>
  <si>
    <t>57420</t>
  </si>
  <si>
    <t>57708</t>
  </si>
  <si>
    <t>2 rue plénière</t>
  </si>
  <si>
    <t xml:space="preserve">ACADEMOS  </t>
  </si>
  <si>
    <t>VERNY</t>
  </si>
  <si>
    <t>contact@cd57tt.fr</t>
  </si>
  <si>
    <t>0964263710</t>
  </si>
  <si>
    <t>FFTT-GEST-23-0027</t>
  </si>
  <si>
    <t>23-055215</t>
  </si>
  <si>
    <t>W543001337</t>
  </si>
  <si>
    <t>44808311300028</t>
  </si>
  <si>
    <t xml:space="preserve"> 06540008</t>
  </si>
  <si>
    <t>5006157</t>
  </si>
  <si>
    <t>TENNIS DE TABLE ESSEY-SEICHAMPS</t>
  </si>
  <si>
    <t>54270</t>
  </si>
  <si>
    <t>54184</t>
  </si>
  <si>
    <t>7 RUE RENE DESCARTES</t>
  </si>
  <si>
    <t xml:space="preserve">  54425</t>
  </si>
  <si>
    <t>54425</t>
  </si>
  <si>
    <t>PULNOY</t>
  </si>
  <si>
    <t>serge.marchal.sm@gmail.com</t>
  </si>
  <si>
    <t>0686555462</t>
  </si>
  <si>
    <t>FFTT-GEST-23-0028</t>
  </si>
  <si>
    <t>23-068664</t>
  </si>
  <si>
    <t>W513002500</t>
  </si>
  <si>
    <t>32514825200068</t>
  </si>
  <si>
    <t>0700391</t>
  </si>
  <si>
    <t>COMITE DEPARTEMENTAL MARNE DE TENNIS DE TABLE</t>
  </si>
  <si>
    <t>51400</t>
  </si>
  <si>
    <t>51389</t>
  </si>
  <si>
    <t>27 RUE DU 8 MAI 1945</t>
  </si>
  <si>
    <t>MOURMELON-LE-PETIT</t>
  </si>
  <si>
    <t>emmanuel.barcelo@yahoo.fr</t>
  </si>
  <si>
    <t>0326660688</t>
  </si>
  <si>
    <t>FFTT-GEST-23-0029</t>
  </si>
  <si>
    <t>23-065119</t>
  </si>
  <si>
    <t>W553001157</t>
  </si>
  <si>
    <t>39994385100028</t>
  </si>
  <si>
    <t xml:space="preserve"> CD55</t>
  </si>
  <si>
    <t>1300958</t>
  </si>
  <si>
    <t>COMITE DEPARTEMENTAL DE LA MEUSE DE TENNIS DE TABLE</t>
  </si>
  <si>
    <t>55000</t>
  </si>
  <si>
    <t>55186</t>
  </si>
  <si>
    <t>Meuse</t>
  </si>
  <si>
    <t>29 avenue des Sources</t>
  </si>
  <si>
    <t xml:space="preserve">Chez Mme GERMAIN Catherine  </t>
  </si>
  <si>
    <t>FAINS VEEL</t>
  </si>
  <si>
    <t>secretariatcd55tt@gmail.com</t>
  </si>
  <si>
    <t>0686747641</t>
  </si>
  <si>
    <t>FFTT-GEST-23-0030</t>
  </si>
  <si>
    <t>23-069716</t>
  </si>
  <si>
    <t>W553001635</t>
  </si>
  <si>
    <t>38919421800035</t>
  </si>
  <si>
    <t xml:space="preserve"> 0401, 050, 055024, 0550615, 06550013, 0655096, 1255390, 23105500075, 2482, 4127L, 44055.130, 4655053, 55001, 55008, 550860, DRF20002155</t>
  </si>
  <si>
    <t>5010066</t>
  </si>
  <si>
    <t>SPORT ATHLETIQUE VERDUNOIS SAV Tennis de table</t>
  </si>
  <si>
    <t>55100</t>
  </si>
  <si>
    <t>55545</t>
  </si>
  <si>
    <t>AV DE LA 42EME DIVISION</t>
  </si>
  <si>
    <t>VERDUN</t>
  </si>
  <si>
    <t>celine.lhotel55@gmail.com</t>
  </si>
  <si>
    <t>0650704742</t>
  </si>
  <si>
    <t>FFTT-GEST-23-0031</t>
  </si>
  <si>
    <t>23-068988</t>
  </si>
  <si>
    <t>49025535300024</t>
  </si>
  <si>
    <t xml:space="preserve"> 06570107, 130572455, 57-19</t>
  </si>
  <si>
    <t>1302760</t>
  </si>
  <si>
    <t>LE TENNIS DE TABLE DE MAIZIERES LES METZ</t>
  </si>
  <si>
    <t>57280</t>
  </si>
  <si>
    <t>57433</t>
  </si>
  <si>
    <t>Gymnase Joël Bommersheim</t>
  </si>
  <si>
    <t xml:space="preserve">Rue Lothaire  </t>
  </si>
  <si>
    <t>MAIZIERES-LES-METZ</t>
  </si>
  <si>
    <t>contact@maiziereslesmetztt.fr</t>
  </si>
  <si>
    <t>0695901881</t>
  </si>
  <si>
    <t>FFTT-GEST-23-0032</t>
  </si>
  <si>
    <t>23-074772</t>
  </si>
  <si>
    <t>51391941500010</t>
  </si>
  <si>
    <t xml:space="preserve"> 06570190</t>
  </si>
  <si>
    <t>1304855</t>
  </si>
  <si>
    <t>METZ TENNIS DE TABLE</t>
  </si>
  <si>
    <t>57050</t>
  </si>
  <si>
    <t>57412</t>
  </si>
  <si>
    <t>4B Boulevard St Symphorien</t>
  </si>
  <si>
    <t xml:space="preserve">complexe sportif st symphorien  </t>
  </si>
  <si>
    <t>Longeville Les Metz</t>
  </si>
  <si>
    <t>metztennisdetable@gmail.com</t>
  </si>
  <si>
    <t>0770986953</t>
  </si>
  <si>
    <t>FFTT-GEST-23-0033</t>
  </si>
  <si>
    <t>23-067697</t>
  </si>
  <si>
    <t>83017786100010</t>
  </si>
  <si>
    <t xml:space="preserve"> 06670270</t>
  </si>
  <si>
    <t>5012767</t>
  </si>
  <si>
    <t>STRASBOURG EUROMETROPOLE TENNIS DE TABLE</t>
  </si>
  <si>
    <t>67100</t>
  </si>
  <si>
    <t>67482</t>
  </si>
  <si>
    <t>RUE DE RIMBACH</t>
  </si>
  <si>
    <t>STRASBOURG</t>
  </si>
  <si>
    <t>FFTT-GEST-23-0034</t>
  </si>
  <si>
    <t>23-075163</t>
  </si>
  <si>
    <t>77886411600059</t>
  </si>
  <si>
    <t xml:space="preserve"> 0167245, 05670782, 06670045, 0670119, 067014, 0670635, 672330, GES0067151</t>
  </si>
  <si>
    <t>0100385</t>
  </si>
  <si>
    <t>RACING CLUB STRASBOURG OMNISPORT AMATEUR</t>
  </si>
  <si>
    <t>36 rue du Languedoc</t>
  </si>
  <si>
    <t>rcs-omnisport@orange.fr</t>
  </si>
  <si>
    <t>0672120897</t>
  </si>
  <si>
    <t>FFTT-GEST-23-0035</t>
  </si>
  <si>
    <t>23-059521</t>
  </si>
  <si>
    <t>W543003873</t>
  </si>
  <si>
    <t>39788687000013</t>
  </si>
  <si>
    <t xml:space="preserve"> 06540040, 130542566</t>
  </si>
  <si>
    <t>1300230</t>
  </si>
  <si>
    <t>C.O.S. VILLERS TENNIS DE TABLE</t>
  </si>
  <si>
    <t>54600</t>
  </si>
  <si>
    <t>54578</t>
  </si>
  <si>
    <t>4</t>
  </si>
  <si>
    <t xml:space="preserve">boulevard des Aiguillettes  </t>
  </si>
  <si>
    <t>VILLERS LES NANCY</t>
  </si>
  <si>
    <t>agm54@wanadoo.fr</t>
  </si>
  <si>
    <t>0637965983</t>
  </si>
  <si>
    <t>FFTT-GEST-23-0036</t>
  </si>
  <si>
    <t>23-074752</t>
  </si>
  <si>
    <t>W081000799</t>
  </si>
  <si>
    <t>50351372300018</t>
  </si>
  <si>
    <t xml:space="preserve"> 06080035, 4904</t>
  </si>
  <si>
    <t>0700331</t>
  </si>
  <si>
    <t>CHARLEVILLE MEZIERES ARDENNES TENNIS DE TABLE</t>
  </si>
  <si>
    <t>08000</t>
  </si>
  <si>
    <t>08105</t>
  </si>
  <si>
    <t>11, Allée des Pins, 11</t>
  </si>
  <si>
    <t>CHARLEVILLE MEZIERES</t>
  </si>
  <si>
    <t>blallemand08@yahoo.fr</t>
  </si>
  <si>
    <t>0762924412</t>
  </si>
  <si>
    <t>FFTT-GEST-23-0037</t>
  </si>
  <si>
    <t>23-066229</t>
  </si>
  <si>
    <t>W542001051</t>
  </si>
  <si>
    <t>38872592100018</t>
  </si>
  <si>
    <t xml:space="preserve"> 06540021, 130542570, 54-12</t>
  </si>
  <si>
    <t>1301687</t>
  </si>
  <si>
    <t>AMICALE LUNEVILLOISE DE TENNIS DE TABLE</t>
  </si>
  <si>
    <t>54329</t>
  </si>
  <si>
    <t>14 avenue Caumont La Force</t>
  </si>
  <si>
    <t xml:space="preserve">Complexe Sportif Charles Berte  </t>
  </si>
  <si>
    <t>LUNEVILLE</t>
  </si>
  <si>
    <t>contact@altt.fr</t>
  </si>
  <si>
    <t>0644056392</t>
  </si>
  <si>
    <t>FFTT-GEST-23-0038</t>
  </si>
  <si>
    <t>23-075320</t>
  </si>
  <si>
    <t>40309935100021</t>
  </si>
  <si>
    <t xml:space="preserve"> 364144</t>
  </si>
  <si>
    <t>0100498</t>
  </si>
  <si>
    <t>COMITE DEP DU BAS-RHIN TENNIS DE TABLE</t>
  </si>
  <si>
    <t>67200</t>
  </si>
  <si>
    <t>4 rue Jean Mentelin</t>
  </si>
  <si>
    <t xml:space="preserve"> BP 95028 CEDEX 2</t>
  </si>
  <si>
    <t>67035</t>
  </si>
  <si>
    <t>tennis.table67@mds67.fr</t>
  </si>
  <si>
    <t>0681213752</t>
  </si>
  <si>
    <t>FFTT-GEST-23-0039</t>
  </si>
  <si>
    <t>23-076167</t>
  </si>
  <si>
    <t>48052116000014</t>
  </si>
  <si>
    <t>0100645</t>
  </si>
  <si>
    <t>STADE UNIONISTE SCHILTIGHEIM TENNIS TABL</t>
  </si>
  <si>
    <t>67300</t>
  </si>
  <si>
    <t>67447</t>
  </si>
  <si>
    <t>2 rue du Marais</t>
  </si>
  <si>
    <t>schiltigheim</t>
  </si>
  <si>
    <t>sustt@outlook.fr</t>
  </si>
  <si>
    <t>0664695795</t>
  </si>
  <si>
    <t>FFTT-GEST-23-0040</t>
  </si>
  <si>
    <t>23-076009</t>
  </si>
  <si>
    <t>48149138900013</t>
  </si>
  <si>
    <t xml:space="preserve"> 06570073</t>
  </si>
  <si>
    <t>1302906</t>
  </si>
  <si>
    <t>TERVILLE FLORANGE OLYMPIC CLUB TENNIS DE TABLE</t>
  </si>
  <si>
    <t>57180</t>
  </si>
  <si>
    <t>57666</t>
  </si>
  <si>
    <t>67 Route de Verdun</t>
  </si>
  <si>
    <t>TERVILLE</t>
  </si>
  <si>
    <t>hubert.brignon@sfr.fr</t>
  </si>
  <si>
    <t>0635320223</t>
  </si>
  <si>
    <t>FFTT-GUAD</t>
  </si>
  <si>
    <t>FFTT-GUAD-23-0001</t>
  </si>
  <si>
    <t>23-065759</t>
  </si>
  <si>
    <t>W9G2008652</t>
  </si>
  <si>
    <t>48768777400017</t>
  </si>
  <si>
    <t xml:space="preserve"> 1032496, 1072972, 512723, 6401004, 971008, A971104, GUA0971020, XX01971460</t>
  </si>
  <si>
    <t>7100185</t>
  </si>
  <si>
    <t>ETOILE MORNALIENNE</t>
  </si>
  <si>
    <t>97111</t>
  </si>
  <si>
    <t>97116</t>
  </si>
  <si>
    <t>Richeval</t>
  </si>
  <si>
    <t>MORNE A L EAU</t>
  </si>
  <si>
    <t>etoile97111@yahoo.fr</t>
  </si>
  <si>
    <t>0590888406</t>
  </si>
  <si>
    <t>FFTT-GUAD-23-0002</t>
  </si>
  <si>
    <t>23-073099</t>
  </si>
  <si>
    <t>W9G1000041</t>
  </si>
  <si>
    <t>52232588500013</t>
  </si>
  <si>
    <t xml:space="preserve"> 339A1047</t>
  </si>
  <si>
    <t>7100855</t>
  </si>
  <si>
    <t>ALLIANCE SAINT CLAUDIENNE</t>
  </si>
  <si>
    <t>rue thernicien leuginer chez Mr Rancé dénis  dit Claudio</t>
  </si>
  <si>
    <t xml:space="preserve">belfond 97120 </t>
  </si>
  <si>
    <t>saint claude</t>
  </si>
  <si>
    <t>rance.denis@gmail.com</t>
  </si>
  <si>
    <t>0690766565</t>
  </si>
  <si>
    <t>FFTT-GUAD-23-0004</t>
  </si>
  <si>
    <t>23-071005</t>
  </si>
  <si>
    <t>W9G1000323</t>
  </si>
  <si>
    <t>47777536500018</t>
  </si>
  <si>
    <t xml:space="preserve"> 339A1030, 551678, 971088, GUA0971026</t>
  </si>
  <si>
    <t>7100490</t>
  </si>
  <si>
    <t>ASSOCIATION OMNISPORTS GOURBEYRIENNE ( A.O.G. )</t>
  </si>
  <si>
    <t>97113</t>
  </si>
  <si>
    <t>97109</t>
  </si>
  <si>
    <t>route du stade</t>
  </si>
  <si>
    <t xml:space="preserve">Valkanaers Bourg </t>
  </si>
  <si>
    <t>GOURBEYRE</t>
  </si>
  <si>
    <t>aog@orange.fr</t>
  </si>
  <si>
    <t>0690591491</t>
  </si>
  <si>
    <t>FFTT-GUAD-23-0005</t>
  </si>
  <si>
    <t>23-077560</t>
  </si>
  <si>
    <t>W9G1001323</t>
  </si>
  <si>
    <t>45186002700023</t>
  </si>
  <si>
    <t xml:space="preserve"> 1072972, 1073328</t>
  </si>
  <si>
    <t>5006162</t>
  </si>
  <si>
    <t>PING PONG CLUB DE BAIE MAHAULT( PPC BAIE MAHAULT )</t>
  </si>
  <si>
    <t>97122</t>
  </si>
  <si>
    <t>97103</t>
  </si>
  <si>
    <t>Ping Pong Club Baie-Mahault</t>
  </si>
  <si>
    <t xml:space="preserve">CHEZ MONSIEUR VENUTOLO  </t>
  </si>
  <si>
    <t>Baie-Mahault</t>
  </si>
  <si>
    <t>ppcbm971@gmail.com</t>
  </si>
  <si>
    <t>0690356041</t>
  </si>
  <si>
    <t>FFTT-GUYA</t>
  </si>
  <si>
    <t>FFTT-GUYA-23-0002</t>
  </si>
  <si>
    <t>23-058315</t>
  </si>
  <si>
    <t>W9C2000159</t>
  </si>
  <si>
    <t>45109215900016</t>
  </si>
  <si>
    <t xml:space="preserve"> 309C0357</t>
  </si>
  <si>
    <t>5010059</t>
  </si>
  <si>
    <t>CLUB OMNISPORTS DE SAINT-LAURENT-DU-MARONI SECTION TENNIS DE TABLE</t>
  </si>
  <si>
    <t>97320</t>
  </si>
  <si>
    <t>97311</t>
  </si>
  <si>
    <t>177 avenue Gaston-Monnerville</t>
  </si>
  <si>
    <t>Saint-Laurent-du-Maroni-GUYANE</t>
  </si>
  <si>
    <t>hkt.paul@wanadoo.fr</t>
  </si>
  <si>
    <t>0694211853</t>
  </si>
  <si>
    <t>FFTT-GUYA-23-0003</t>
  </si>
  <si>
    <t>23-077049</t>
  </si>
  <si>
    <t>W9C1002452</t>
  </si>
  <si>
    <t>44314224500028</t>
  </si>
  <si>
    <t xml:space="preserve"> 1072972</t>
  </si>
  <si>
    <t>5010028</t>
  </si>
  <si>
    <t>ASSOCIATION SPORTIVE ET CULTURELLE TENNIS DE TABLE DE CAYENNE</t>
  </si>
  <si>
    <t>97300</t>
  </si>
  <si>
    <t>59 rue Madame Payé</t>
  </si>
  <si>
    <t>ascttcayenne@gmail.com</t>
  </si>
  <si>
    <t>0694493638</t>
  </si>
  <si>
    <t>FFTT-HDF-23-0001</t>
  </si>
  <si>
    <t>23-048778</t>
  </si>
  <si>
    <t>FFTT-HDF-23-0002</t>
  </si>
  <si>
    <t>23-056030</t>
  </si>
  <si>
    <t>FFTT-HDF-23-0003</t>
  </si>
  <si>
    <t>23-057952</t>
  </si>
  <si>
    <t>W627001449</t>
  </si>
  <si>
    <t>44376241400011</t>
  </si>
  <si>
    <t xml:space="preserve"> 07620112</t>
  </si>
  <si>
    <t>1504173</t>
  </si>
  <si>
    <t>CLUB PONGISTE LIBERCOURTOIS (C.P.L.)</t>
  </si>
  <si>
    <t>62820</t>
  </si>
  <si>
    <t>62907</t>
  </si>
  <si>
    <t>rue cyprien Quinet</t>
  </si>
  <si>
    <t>Libercourt</t>
  </si>
  <si>
    <t>andregrandjean69@gmail.com</t>
  </si>
  <si>
    <t>0610730312</t>
  </si>
  <si>
    <t>FFTT-HDF-23-0004</t>
  </si>
  <si>
    <t>23-059819</t>
  </si>
  <si>
    <t>W595013163</t>
  </si>
  <si>
    <t>41112590900019</t>
  </si>
  <si>
    <t xml:space="preserve"> 07590170</t>
  </si>
  <si>
    <t>1501710</t>
  </si>
  <si>
    <t>LEERS OMNI SPORTS TENNIS DE TABLE</t>
  </si>
  <si>
    <t>59115</t>
  </si>
  <si>
    <t>59339</t>
  </si>
  <si>
    <t>37 Avenue de Verdun</t>
  </si>
  <si>
    <t>Espace Motte Bossut  59780</t>
  </si>
  <si>
    <t>LEERS</t>
  </si>
  <si>
    <t>president.lostt59@gmail.com</t>
  </si>
  <si>
    <t>0682843133</t>
  </si>
  <si>
    <t>FFTT-HDF-23-0007</t>
  </si>
  <si>
    <t>23-059898</t>
  </si>
  <si>
    <t>W621003610</t>
  </si>
  <si>
    <t>42011142900015</t>
  </si>
  <si>
    <t xml:space="preserve"> 07620111</t>
  </si>
  <si>
    <t>1500816</t>
  </si>
  <si>
    <t>TENNIS DE TABLE IMMERCURIEN SAINT LAURENT BLANGY</t>
  </si>
  <si>
    <t>62223</t>
  </si>
  <si>
    <t>62753</t>
  </si>
  <si>
    <t>rue Laurent Gers</t>
  </si>
  <si>
    <t>ST LAURENT BLANGY</t>
  </si>
  <si>
    <t>tennisdetable-immercurien@wanadoo.fr</t>
  </si>
  <si>
    <t>0321599831</t>
  </si>
  <si>
    <t>FFTT-HDF-23-0008</t>
  </si>
  <si>
    <t>23-053923</t>
  </si>
  <si>
    <t>W624000108</t>
  </si>
  <si>
    <t>45280922100016</t>
  </si>
  <si>
    <t xml:space="preserve"> 07620069</t>
  </si>
  <si>
    <t>5016550</t>
  </si>
  <si>
    <t>ASSOCIATION SPORTIVE ETAPLOISE DE TENNIS DE TABLE</t>
  </si>
  <si>
    <t>62630</t>
  </si>
  <si>
    <t>62318</t>
  </si>
  <si>
    <t>45</t>
  </si>
  <si>
    <t xml:space="preserve">Avenue du Vieux MOULIN  </t>
  </si>
  <si>
    <t>ETAPLES</t>
  </si>
  <si>
    <t>astt.etaples@gmail.com</t>
  </si>
  <si>
    <t>0613921563</t>
  </si>
  <si>
    <t>FFTT-HDF-23-0009</t>
  </si>
  <si>
    <t>23-063765</t>
  </si>
  <si>
    <t>W024000322</t>
  </si>
  <si>
    <t>39327820500041</t>
  </si>
  <si>
    <t>1900964</t>
  </si>
  <si>
    <t>COMITE DEPARTEMENTAL DE TENNIS DE TABLE DE L'AISNE</t>
  </si>
  <si>
    <t>02200</t>
  </si>
  <si>
    <t>02722</t>
  </si>
  <si>
    <t>Aisne</t>
  </si>
  <si>
    <t>7 RUE MARCEL GEORGLER</t>
  </si>
  <si>
    <t>02360</t>
  </si>
  <si>
    <t>BRUNEHAMEL</t>
  </si>
  <si>
    <t>tony.martin-51@wanadoo.fr</t>
  </si>
  <si>
    <t>0647748737</t>
  </si>
  <si>
    <t>FFTT-HDF-23-0010</t>
  </si>
  <si>
    <t>23-065602</t>
  </si>
  <si>
    <t>FFTT-HDF-23-0011</t>
  </si>
  <si>
    <t>23-066358</t>
  </si>
  <si>
    <t>W595001134</t>
  </si>
  <si>
    <t>48269415500011</t>
  </si>
  <si>
    <t xml:space="preserve"> 07590293</t>
  </si>
  <si>
    <t>5012426</t>
  </si>
  <si>
    <t>MARCQ TENNIS DE TABLE</t>
  </si>
  <si>
    <t>59700</t>
  </si>
  <si>
    <t>59378</t>
  </si>
  <si>
    <t>15 allée des lices</t>
  </si>
  <si>
    <t>Marcq en Baroeul</t>
  </si>
  <si>
    <t>abidant@free.fr</t>
  </si>
  <si>
    <t>0660672546</t>
  </si>
  <si>
    <t>FFTT-HDF-23-0012</t>
  </si>
  <si>
    <t>23-067170</t>
  </si>
  <si>
    <t>FFTT-HDF-23-0013</t>
  </si>
  <si>
    <t>23-066504</t>
  </si>
  <si>
    <t>FFTT-HDF-23-0014</t>
  </si>
  <si>
    <t>23-067416</t>
  </si>
  <si>
    <t>FFTT-HDF-23-0015</t>
  </si>
  <si>
    <t>23-067920</t>
  </si>
  <si>
    <t>FFTT-HDF-23-0016</t>
  </si>
  <si>
    <t>23-067934</t>
  </si>
  <si>
    <t>FFTT-HDF-23-0017</t>
  </si>
  <si>
    <t>23-067824</t>
  </si>
  <si>
    <t>W024000311</t>
  </si>
  <si>
    <t>41247816600033</t>
  </si>
  <si>
    <t xml:space="preserve"> 07002072, 07020040, 56020260, A002054</t>
  </si>
  <si>
    <t>5015092</t>
  </si>
  <si>
    <t>ASSOCIATION SPORTIVE DES PTT DE SOISSONS</t>
  </si>
  <si>
    <t>BP 57</t>
  </si>
  <si>
    <t xml:space="preserve"> 57 </t>
  </si>
  <si>
    <t>02202</t>
  </si>
  <si>
    <t>SOISSONS</t>
  </si>
  <si>
    <t>soissons@asptt.com</t>
  </si>
  <si>
    <t>0681270867</t>
  </si>
  <si>
    <t>FFTT-HDF-23-0018</t>
  </si>
  <si>
    <t>23-068406</t>
  </si>
  <si>
    <t>W603007520</t>
  </si>
  <si>
    <t>44783049800013</t>
  </si>
  <si>
    <t xml:space="preserve"> 07600088</t>
  </si>
  <si>
    <t>1900386</t>
  </si>
  <si>
    <t>CLUB LONGUEILLOIS DE TENNIS DE TABLE</t>
  </si>
  <si>
    <t>60126</t>
  </si>
  <si>
    <t>60369</t>
  </si>
  <si>
    <t>191 rue de Grandfresnoy</t>
  </si>
  <si>
    <t>60710</t>
  </si>
  <si>
    <t>Chevrieres</t>
  </si>
  <si>
    <t>c2vo@sfr.fr</t>
  </si>
  <si>
    <t>0629278727</t>
  </si>
  <si>
    <t>FFTT-HDF-23-0019</t>
  </si>
  <si>
    <t>23-066829</t>
  </si>
  <si>
    <t>W594003885</t>
  </si>
  <si>
    <t>44793199900018</t>
  </si>
  <si>
    <t xml:space="preserve"> 07590055</t>
  </si>
  <si>
    <t>1503449</t>
  </si>
  <si>
    <t>ENTENTE PONGISTE ESTAIRES LA GORGUE MERVILLE</t>
  </si>
  <si>
    <t>59253</t>
  </si>
  <si>
    <t>59268</t>
  </si>
  <si>
    <t>6 rue de Berry</t>
  </si>
  <si>
    <t>LA GORGUE</t>
  </si>
  <si>
    <t>laurent.gruez@wanadoo.fr</t>
  </si>
  <si>
    <t>0614316677</t>
  </si>
  <si>
    <t>FFTT-HDF-23-0020</t>
  </si>
  <si>
    <t>23-069052</t>
  </si>
  <si>
    <t>FFTT-HDF-23-0021</t>
  </si>
  <si>
    <t>23-064257</t>
  </si>
  <si>
    <t>W596000797</t>
  </si>
  <si>
    <t>48473784600010</t>
  </si>
  <si>
    <t xml:space="preserve"> 07590392, 150592474</t>
  </si>
  <si>
    <t>1502991</t>
  </si>
  <si>
    <t>UNION SPORTIVE DE TENNIS DE TABLE DE VALENCIENNES (USTT VALENCIENNES)</t>
  </si>
  <si>
    <t>59300</t>
  </si>
  <si>
    <t>59606</t>
  </si>
  <si>
    <t>27 avenue du marechal juin domaine du golf</t>
  </si>
  <si>
    <t xml:space="preserve">Domaine du golf  </t>
  </si>
  <si>
    <t>59770</t>
  </si>
  <si>
    <t>MARLY</t>
  </si>
  <si>
    <t>president@ustt-valenciennes.fr</t>
  </si>
  <si>
    <t>0607943414</t>
  </si>
  <si>
    <t>FFTT-HDF-23-0022</t>
  </si>
  <si>
    <t>23-070707</t>
  </si>
  <si>
    <t>W623001013</t>
  </si>
  <si>
    <t>43352431100027</t>
  </si>
  <si>
    <t>5012790</t>
  </si>
  <si>
    <t>AMICALE BUCAILLE CERCLE PONGISTE</t>
  </si>
  <si>
    <t>62206</t>
  </si>
  <si>
    <t>62160</t>
  </si>
  <si>
    <t>Rue Leo Lagrange</t>
  </si>
  <si>
    <t xml:space="preserve"> BP 438 </t>
  </si>
  <si>
    <t>62200</t>
  </si>
  <si>
    <t>BOULOGNE-SUR-MER</t>
  </si>
  <si>
    <t>jeanpierrecondette@free.fr</t>
  </si>
  <si>
    <t>0652467240</t>
  </si>
  <si>
    <t>FFTT-HDF-23-0023</t>
  </si>
  <si>
    <t>23-067284</t>
  </si>
  <si>
    <t>FFTT-HDF-23-0024</t>
  </si>
  <si>
    <t>23-064669</t>
  </si>
  <si>
    <t>W802007232</t>
  </si>
  <si>
    <t>41970348300034</t>
  </si>
  <si>
    <t>1900859</t>
  </si>
  <si>
    <t>COMITE DEPARTEMENTAL DE LA SOMME DE TENNIS DE TABLE</t>
  </si>
  <si>
    <t>80800</t>
  </si>
  <si>
    <t>80799</t>
  </si>
  <si>
    <t>Maison des Sports 2 rue Lescouvé</t>
  </si>
  <si>
    <t xml:space="preserve">  80800</t>
  </si>
  <si>
    <t>secretariat.cdtt80@gmail.com</t>
  </si>
  <si>
    <t>0650599422</t>
  </si>
  <si>
    <t>FFTT-HDF-23-0025</t>
  </si>
  <si>
    <t>23-071526</t>
  </si>
  <si>
    <t>W595006575</t>
  </si>
  <si>
    <t>43433222700066</t>
  </si>
  <si>
    <t xml:space="preserve"> 07590003</t>
  </si>
  <si>
    <t>5008681</t>
  </si>
  <si>
    <t>PING-PONG CLUB DE WATTIGNIES</t>
  </si>
  <si>
    <t>3 rue Michelet</t>
  </si>
  <si>
    <t xml:space="preserve">Chez Monsieur Patrick Stadelman  </t>
  </si>
  <si>
    <t>59139</t>
  </si>
  <si>
    <t>Wattignies</t>
  </si>
  <si>
    <t>nicolas.vivien@formaxial.com</t>
  </si>
  <si>
    <t>0675651553</t>
  </si>
  <si>
    <t>FFTT-HDF-23-0026</t>
  </si>
  <si>
    <t>23-070266</t>
  </si>
  <si>
    <t>FFTT-HDF-23-0027</t>
  </si>
  <si>
    <t>23-069437</t>
  </si>
  <si>
    <t>W594003061</t>
  </si>
  <si>
    <t>42302388600017</t>
  </si>
  <si>
    <t xml:space="preserve"> 07590331</t>
  </si>
  <si>
    <t>1501713</t>
  </si>
  <si>
    <t>SPORTING-CLUB DE BOURBOURG TENNIS DE TABLE</t>
  </si>
  <si>
    <t>59630</t>
  </si>
  <si>
    <t>59094</t>
  </si>
  <si>
    <t>72 Avenue Anthony CARO</t>
  </si>
  <si>
    <t>BOURBOURG</t>
  </si>
  <si>
    <t>stephanelerique@orange.fr</t>
  </si>
  <si>
    <t>0328225341</t>
  </si>
  <si>
    <t>FFTT-HDF-23-0029</t>
  </si>
  <si>
    <t>23-073073</t>
  </si>
  <si>
    <t>38047940200014</t>
  </si>
  <si>
    <t>5003363</t>
  </si>
  <si>
    <t>ASS SPORTIVE TENNIS TABLE BETHUN BEUVRY</t>
  </si>
  <si>
    <t>62136</t>
  </si>
  <si>
    <t>62252</t>
  </si>
  <si>
    <t>76 rue de la République</t>
  </si>
  <si>
    <t>62196</t>
  </si>
  <si>
    <t>HESDIGNEUL LES BETHUNE</t>
  </si>
  <si>
    <t>presidenceasttbb@gmail.com</t>
  </si>
  <si>
    <t>0672528479</t>
  </si>
  <si>
    <t>FFTT-HDF-23-0032</t>
  </si>
  <si>
    <t>23-059683</t>
  </si>
  <si>
    <t>W627001289</t>
  </si>
  <si>
    <t>50243295800010</t>
  </si>
  <si>
    <t xml:space="preserve"> 07620063</t>
  </si>
  <si>
    <t>5006173</t>
  </si>
  <si>
    <t>PING PONG CLUB NOYELLOIS</t>
  </si>
  <si>
    <t>62950</t>
  </si>
  <si>
    <t>62624</t>
  </si>
  <si>
    <t>29 rue Breton</t>
  </si>
  <si>
    <t xml:space="preserve">Madame THOMAS CHRISTELLE  </t>
  </si>
  <si>
    <t>NOYELLES GODAULT</t>
  </si>
  <si>
    <t>tresoriere.ppcn@gmail.com</t>
  </si>
  <si>
    <t>0659517394</t>
  </si>
  <si>
    <t>FFTT-HDF-23-0033</t>
  </si>
  <si>
    <t>23-072082</t>
  </si>
  <si>
    <t>W627002677</t>
  </si>
  <si>
    <t>38282731900023</t>
  </si>
  <si>
    <t>1500067</t>
  </si>
  <si>
    <t>COMITE DEPARTEMENTAL DU PAS DE CALAIS DE TENNIS DE TABLE</t>
  </si>
  <si>
    <t>62143</t>
  </si>
  <si>
    <t>62032</t>
  </si>
  <si>
    <t>9 RUE JEAN BART</t>
  </si>
  <si>
    <t xml:space="preserve">Maison des Sports du Pas-de-Calais  </t>
  </si>
  <si>
    <t>ANGRES</t>
  </si>
  <si>
    <t>cdtt@sport62.fr</t>
  </si>
  <si>
    <t>0321726734</t>
  </si>
  <si>
    <t>FFTT-HDF-23-0034</t>
  </si>
  <si>
    <t>23-074335</t>
  </si>
  <si>
    <t>W595037040</t>
  </si>
  <si>
    <t>84258295900016</t>
  </si>
  <si>
    <t xml:space="preserve"> 07590435, 5915</t>
  </si>
  <si>
    <t>5016551</t>
  </si>
  <si>
    <t>ASSOCIATION SPORTIVE DES ATELIERS MALECOT LILLE METROPOLE BY ASPTT</t>
  </si>
  <si>
    <t>59800</t>
  </si>
  <si>
    <t>59350</t>
  </si>
  <si>
    <t>3 RUE BOISSY D'ANGLAS</t>
  </si>
  <si>
    <t>LILLE</t>
  </si>
  <si>
    <t>asam5915@gmail.com</t>
  </si>
  <si>
    <t>0661774021</t>
  </si>
  <si>
    <t>FFTT-HDF-23-0035</t>
  </si>
  <si>
    <t>23-067279</t>
  </si>
  <si>
    <t>W592003929</t>
  </si>
  <si>
    <t>51097530300015</t>
  </si>
  <si>
    <t xml:space="preserve"> 07590250</t>
  </si>
  <si>
    <t>5006180</t>
  </si>
  <si>
    <t>CLUB PONGISTE CAMBRAI</t>
  </si>
  <si>
    <t>rue Léon Blum</t>
  </si>
  <si>
    <t xml:space="preserve">Gymnase Léo Lagrange  </t>
  </si>
  <si>
    <t>59407</t>
  </si>
  <si>
    <t>Cambrai</t>
  </si>
  <si>
    <t>guillaume.vanesse@orange.fr</t>
  </si>
  <si>
    <t>0660483575</t>
  </si>
  <si>
    <t>FFTT-HDF-23-0036</t>
  </si>
  <si>
    <t>23-062614</t>
  </si>
  <si>
    <t>W591002266</t>
  </si>
  <si>
    <t>81746086800018</t>
  </si>
  <si>
    <t xml:space="preserve"> 7590430</t>
  </si>
  <si>
    <t>5016552</t>
  </si>
  <si>
    <t>TENNIS DE TABLE GRANDE AUNELLE</t>
  </si>
  <si>
    <t>59144</t>
  </si>
  <si>
    <t>59639</t>
  </si>
  <si>
    <t>7 rue des Ecoles</t>
  </si>
  <si>
    <t>WARGNIES LE GRAND</t>
  </si>
  <si>
    <t>emmanuel.leroy1808@orange.fr</t>
  </si>
  <si>
    <t>0671218471</t>
  </si>
  <si>
    <t>FFTT-HDF-23-0037</t>
  </si>
  <si>
    <t>23-072309</t>
  </si>
  <si>
    <t>W023000681</t>
  </si>
  <si>
    <t>44893672400013</t>
  </si>
  <si>
    <t xml:space="preserve"> W023000681</t>
  </si>
  <si>
    <t>1901197</t>
  </si>
  <si>
    <t>TENNIS DE TABLE DE FRESNOY LE GRAND (TTFG)</t>
  </si>
  <si>
    <t>02230</t>
  </si>
  <si>
    <t>02334</t>
  </si>
  <si>
    <t>Mairie - Place De Gaulle</t>
  </si>
  <si>
    <t xml:space="preserve">  02100</t>
  </si>
  <si>
    <t>FRESNOY LE GRAND</t>
  </si>
  <si>
    <t>cvinot@hotmail.fr</t>
  </si>
  <si>
    <t>0630769060</t>
  </si>
  <si>
    <t>FFTT-HDF-23-0039</t>
  </si>
  <si>
    <t>23-069994</t>
  </si>
  <si>
    <t>W596003071</t>
  </si>
  <si>
    <t>34056322000045</t>
  </si>
  <si>
    <t>1500294</t>
  </si>
  <si>
    <t>COMITE DU NORD DE TENNIS DE TABLE</t>
  </si>
  <si>
    <t>59310</t>
  </si>
  <si>
    <t>59449</t>
  </si>
  <si>
    <t>42 rue Jules Roch</t>
  </si>
  <si>
    <t>ORCHIES</t>
  </si>
  <si>
    <t>contact@cdntt.fr</t>
  </si>
  <si>
    <t>0320415295</t>
  </si>
  <si>
    <t>FFTT-HDF-23-0040</t>
  </si>
  <si>
    <t>23-065908</t>
  </si>
  <si>
    <t>W591002729</t>
  </si>
  <si>
    <t>44826600700013</t>
  </si>
  <si>
    <t xml:space="preserve"> 7590345</t>
  </si>
  <si>
    <t>5006166</t>
  </si>
  <si>
    <t>UNION SPORTIVE LEVALLOISE</t>
  </si>
  <si>
    <t>59620</t>
  </si>
  <si>
    <t>59344</t>
  </si>
  <si>
    <t>LEVAL</t>
  </si>
  <si>
    <t>contact@commune-leval.fr</t>
  </si>
  <si>
    <t>0327536120</t>
  </si>
  <si>
    <t>FFTT-HDF-23-0041</t>
  </si>
  <si>
    <t>23-075658</t>
  </si>
  <si>
    <t>W627003472</t>
  </si>
  <si>
    <t>44125976900012</t>
  </si>
  <si>
    <t xml:space="preserve"> 07620104</t>
  </si>
  <si>
    <t>1504497</t>
  </si>
  <si>
    <t>AVENIR TENNIS DE TABLE CARVINOIS</t>
  </si>
  <si>
    <t>62220</t>
  </si>
  <si>
    <t>62215</t>
  </si>
  <si>
    <t>26bis rue des fusillés</t>
  </si>
  <si>
    <t>62710</t>
  </si>
  <si>
    <t>COURRIERES</t>
  </si>
  <si>
    <t>christophe.lobstein@yahoo.fr</t>
  </si>
  <si>
    <t>0620341088</t>
  </si>
  <si>
    <t>FFTT-HDF-23-0042</t>
  </si>
  <si>
    <t>23-068890</t>
  </si>
  <si>
    <t>W593003629</t>
  </si>
  <si>
    <t>43318956000017</t>
  </si>
  <si>
    <t>1501709</t>
  </si>
  <si>
    <t>TENNIS DE TABLE DOUAI</t>
  </si>
  <si>
    <t>59500</t>
  </si>
  <si>
    <t>59178</t>
  </si>
  <si>
    <t>1 rue du souvenir</t>
  </si>
  <si>
    <t>62112</t>
  </si>
  <si>
    <t>Gouy sous bellonne</t>
  </si>
  <si>
    <t>bureau@ttdouai.fr</t>
  </si>
  <si>
    <t>0669987763</t>
  </si>
  <si>
    <t>FFTT-HDF-23-0043</t>
  </si>
  <si>
    <t>23-075206</t>
  </si>
  <si>
    <t>W595029614</t>
  </si>
  <si>
    <t>83150537500020</t>
  </si>
  <si>
    <t xml:space="preserve"> 07590009</t>
  </si>
  <si>
    <t>5006172</t>
  </si>
  <si>
    <t>LILLE MÉTROPOLE TENNIS DE TABLE</t>
  </si>
  <si>
    <t>59000</t>
  </si>
  <si>
    <t>19 BOULEVARD D'ALSACE</t>
  </si>
  <si>
    <t>lillemetropolett@gmail.com</t>
  </si>
  <si>
    <t>0609779483</t>
  </si>
  <si>
    <t>FFTT-HDF-23-0044</t>
  </si>
  <si>
    <t>23-075251</t>
  </si>
  <si>
    <t>W595004919</t>
  </si>
  <si>
    <t>48997857700026</t>
  </si>
  <si>
    <t xml:space="preserve"> 07590076</t>
  </si>
  <si>
    <t>1503111</t>
  </si>
  <si>
    <t>JEUNES PONGISTES DE LA BOURGOGNE DE TOURCOING</t>
  </si>
  <si>
    <t>59200</t>
  </si>
  <si>
    <t>59599</t>
  </si>
  <si>
    <t>137 rue Robert SCHUMAN</t>
  </si>
  <si>
    <t xml:space="preserve">Appartement 310  </t>
  </si>
  <si>
    <t>Tourcoing</t>
  </si>
  <si>
    <t>nlassoued@outlook.fr</t>
  </si>
  <si>
    <t>0676023860</t>
  </si>
  <si>
    <t>FFTT-HDF-23-0045</t>
  </si>
  <si>
    <t>23-070939</t>
  </si>
  <si>
    <t>W602002283</t>
  </si>
  <si>
    <t>82942651900015</t>
  </si>
  <si>
    <t xml:space="preserve"> 07600171</t>
  </si>
  <si>
    <t>5006164</t>
  </si>
  <si>
    <t>CAUFFRY TENNIS DE TABLE</t>
  </si>
  <si>
    <t>60290</t>
  </si>
  <si>
    <t>60134</t>
  </si>
  <si>
    <t>13 rue DES ROSES</t>
  </si>
  <si>
    <t>CAUFFRY</t>
  </si>
  <si>
    <t>cauffrytt@gmail.com</t>
  </si>
  <si>
    <t>0603333141</t>
  </si>
  <si>
    <t>FFTT-HDF-23-0046</t>
  </si>
  <si>
    <t>23-077438</t>
  </si>
  <si>
    <t>W595004502</t>
  </si>
  <si>
    <t>44792444000038</t>
  </si>
  <si>
    <t xml:space="preserve"> 07590336</t>
  </si>
  <si>
    <t>5006174</t>
  </si>
  <si>
    <t>BAISIEUX TENNIS DE TABLE</t>
  </si>
  <si>
    <t>59780</t>
  </si>
  <si>
    <t>59044</t>
  </si>
  <si>
    <t>30 RUE RONSARD</t>
  </si>
  <si>
    <t>BAISIEUX</t>
  </si>
  <si>
    <t>basipingbtt@baisieuxtt.fr</t>
  </si>
  <si>
    <t>0685351872</t>
  </si>
  <si>
    <t>FFTT-HDF-23-0047</t>
  </si>
  <si>
    <t>23-075439</t>
  </si>
  <si>
    <t>W023000860</t>
  </si>
  <si>
    <t>33949378500010</t>
  </si>
  <si>
    <t>1901201</t>
  </si>
  <si>
    <t>TENNIS DE TABLE SAINT QUENTINOIS</t>
  </si>
  <si>
    <t>02100</t>
  </si>
  <si>
    <t>02691</t>
  </si>
  <si>
    <t>rue d'alembert</t>
  </si>
  <si>
    <t xml:space="preserve">Pôle sportif 189 </t>
  </si>
  <si>
    <t>02104</t>
  </si>
  <si>
    <t>ST QUENTIN cedex</t>
  </si>
  <si>
    <t>eric.hennemann@orange.fr</t>
  </si>
  <si>
    <t>0687250543</t>
  </si>
  <si>
    <t>FFTT-IDF-23-0001</t>
  </si>
  <si>
    <t>23-050001</t>
  </si>
  <si>
    <t>W771003976</t>
  </si>
  <si>
    <t>40317733000038</t>
  </si>
  <si>
    <t xml:space="preserve"> 08771446</t>
  </si>
  <si>
    <t>5016446</t>
  </si>
  <si>
    <t>ASSOCIATION DU TENNIS DE TABLE DE SERRIS VAL D'EUROPE A.T.T.S</t>
  </si>
  <si>
    <t>77700</t>
  </si>
  <si>
    <t>77449</t>
  </si>
  <si>
    <t>47 rue emile cloud</t>
  </si>
  <si>
    <t xml:space="preserve">  77700</t>
  </si>
  <si>
    <t>serris</t>
  </si>
  <si>
    <t>president@attserris.fr</t>
  </si>
  <si>
    <t>0675777132</t>
  </si>
  <si>
    <t>FFTT-IDF-23-0002</t>
  </si>
  <si>
    <t>23-051008</t>
  </si>
  <si>
    <t>W941009351</t>
  </si>
  <si>
    <t>33098391700056</t>
  </si>
  <si>
    <t xml:space="preserve"> 0894</t>
  </si>
  <si>
    <t>5006178</t>
  </si>
  <si>
    <t>COMITE DEPARTEMENTAL DE TENNIS DE TABLE DU VAL DE MARNE</t>
  </si>
  <si>
    <t>94250</t>
  </si>
  <si>
    <t>94037</t>
  </si>
  <si>
    <t>16 avenue raspail</t>
  </si>
  <si>
    <t>GENTILLY</t>
  </si>
  <si>
    <t>com.dep.94.tt@gmail.com</t>
  </si>
  <si>
    <t>0603747582</t>
  </si>
  <si>
    <t>FFTT-IDF-23-0003</t>
  </si>
  <si>
    <t>23-055905</t>
  </si>
  <si>
    <t>W782001866</t>
  </si>
  <si>
    <t>50143444300021</t>
  </si>
  <si>
    <t xml:space="preserve"> 8780674</t>
  </si>
  <si>
    <t>5016447</t>
  </si>
  <si>
    <t>SAINT- REMY-CHEVREUSE TENNIS DE TABLE (ST REMY-CHEVREUSE TT)</t>
  </si>
  <si>
    <t>78470</t>
  </si>
  <si>
    <t>78575</t>
  </si>
  <si>
    <t>62 bis rue de Port Royal</t>
  </si>
  <si>
    <t>Saint-Rémy-lès-Chevreuse</t>
  </si>
  <si>
    <t>thiery-dn@wanadoo.fr</t>
  </si>
  <si>
    <t>0699369117</t>
  </si>
  <si>
    <t>FFTT-IDF-23-0005</t>
  </si>
  <si>
    <t>23-061800</t>
  </si>
  <si>
    <t>FFTT-IDF-23-0006</t>
  </si>
  <si>
    <t>23-063325</t>
  </si>
  <si>
    <t>FFTT-IDF-23-0007</t>
  </si>
  <si>
    <t>23-050696</t>
  </si>
  <si>
    <t>W783001209</t>
  </si>
  <si>
    <t>49011044200012</t>
  </si>
  <si>
    <t xml:space="preserve"> 08781017</t>
  </si>
  <si>
    <t>1008828</t>
  </si>
  <si>
    <t>TENNIS DE TABLE DE MONTESSON (TT MONTESSON)</t>
  </si>
  <si>
    <t>78360</t>
  </si>
  <si>
    <t>78418</t>
  </si>
  <si>
    <t>22 B rue Ernest Renan</t>
  </si>
  <si>
    <t>78800</t>
  </si>
  <si>
    <t>HOUILLES</t>
  </si>
  <si>
    <t>christiandav@free.fr</t>
  </si>
  <si>
    <t>0618928039</t>
  </si>
  <si>
    <t>FFTT-IDF-23-0008</t>
  </si>
  <si>
    <t>23-056025</t>
  </si>
  <si>
    <t>W953000434</t>
  </si>
  <si>
    <t>41406257000018</t>
  </si>
  <si>
    <t xml:space="preserve"> 08951411</t>
  </si>
  <si>
    <t>1002553</t>
  </si>
  <si>
    <t>ERMONT PLESSIS BOUCHARD TENNIS DE TABLE</t>
  </si>
  <si>
    <t>95130</t>
  </si>
  <si>
    <t>95491</t>
  </si>
  <si>
    <t>8 rue Berthier</t>
  </si>
  <si>
    <t>95570</t>
  </si>
  <si>
    <t>BOUFFEMONT</t>
  </si>
  <si>
    <t>epbtt.contact@gmail.com</t>
  </si>
  <si>
    <t>0633976268</t>
  </si>
  <si>
    <t>FFTT-IDF-23-0010</t>
  </si>
  <si>
    <t>23-051035</t>
  </si>
  <si>
    <t>FFTT-IDF-23-0011</t>
  </si>
  <si>
    <t>23-064299</t>
  </si>
  <si>
    <t>W751077350</t>
  </si>
  <si>
    <t>44828494300041</t>
  </si>
  <si>
    <t xml:space="preserve"> 08751177</t>
  </si>
  <si>
    <t>5012797</t>
  </si>
  <si>
    <t>AMICALE DES PONGISTES DU 17EME - AP 17</t>
  </si>
  <si>
    <t>75017</t>
  </si>
  <si>
    <t>75117</t>
  </si>
  <si>
    <t>25 rue Lantiez</t>
  </si>
  <si>
    <t xml:space="preserve">AP17  </t>
  </si>
  <si>
    <t>contact.ap17@gmail.com</t>
  </si>
  <si>
    <t>0622574805</t>
  </si>
  <si>
    <t>FFTT-IDF-23-0012</t>
  </si>
  <si>
    <t>23-065000</t>
  </si>
  <si>
    <t>FFTT-IDF-23-0013</t>
  </si>
  <si>
    <t>23-065931</t>
  </si>
  <si>
    <t>W782001208</t>
  </si>
  <si>
    <t>47872639100012</t>
  </si>
  <si>
    <t xml:space="preserve"> 08781477, 100782509, 7852</t>
  </si>
  <si>
    <t>1008833</t>
  </si>
  <si>
    <t>SQY PING</t>
  </si>
  <si>
    <t>78960</t>
  </si>
  <si>
    <t>78688</t>
  </si>
  <si>
    <t>mail de Schenefeld</t>
  </si>
  <si>
    <t xml:space="preserve">Centre sportif des Pyramides  </t>
  </si>
  <si>
    <t>Voisins-le-Bretonneux</t>
  </si>
  <si>
    <t>comm.avtt78@gmail.com</t>
  </si>
  <si>
    <t>0664365372</t>
  </si>
  <si>
    <t>FFTT-IDF-23-0014</t>
  </si>
  <si>
    <t>23-066418</t>
  </si>
  <si>
    <t>W941007754</t>
  </si>
  <si>
    <t>78581726300045</t>
  </si>
  <si>
    <t xml:space="preserve"> 00935, 08940448, 0894248, 0940045, 09411, 0945694, 1094498, 1190, 26094199, 39424002, 452, 4789F, 529210, 57940032, 5894040, 945840, IDF0094019, LIFB.94.95.008</t>
  </si>
  <si>
    <t>1003810</t>
  </si>
  <si>
    <t>ENTENTE SPORTIVE DE VITRY</t>
  </si>
  <si>
    <t>94400</t>
  </si>
  <si>
    <t>94081</t>
  </si>
  <si>
    <t>17 Allée du Coteau</t>
  </si>
  <si>
    <t xml:space="preserve">  94400</t>
  </si>
  <si>
    <t>VITRY SUR SEINE</t>
  </si>
  <si>
    <t>mohamed.b@esvitry.fr</t>
  </si>
  <si>
    <t>0146808568</t>
  </si>
  <si>
    <t>FFTT-IDF-23-0015</t>
  </si>
  <si>
    <t>23-066091</t>
  </si>
  <si>
    <t>W771000930</t>
  </si>
  <si>
    <t>33282522300016</t>
  </si>
  <si>
    <t xml:space="preserve"> 00166, 0292, 03077, 0877030, 11077.127, 12.770988, 19.77.051, 524135, 57770278, 5877037, 77.44, 77.98.031, 77003, 770502, 77514001, 777540, FFCLD</t>
  </si>
  <si>
    <t>1005368</t>
  </si>
  <si>
    <t>UNION SPORTIVE MUNICIPALE DE VILLEPARISIS</t>
  </si>
  <si>
    <t>77270</t>
  </si>
  <si>
    <t>77514</t>
  </si>
  <si>
    <t>32 RUE DE RUZÉ</t>
  </si>
  <si>
    <t>VILLEPARISIS</t>
  </si>
  <si>
    <t>usmv-secret@mairie-villeparisis.fr</t>
  </si>
  <si>
    <t>0160939171</t>
  </si>
  <si>
    <t>FFTT-IDF-23-0017</t>
  </si>
  <si>
    <t>23-067799</t>
  </si>
  <si>
    <t>FFTT-IDF-23-0018</t>
  </si>
  <si>
    <t>23-068086</t>
  </si>
  <si>
    <t>FFTT-IDF-23-0019</t>
  </si>
  <si>
    <t>23-056331</t>
  </si>
  <si>
    <t>FFTT-IDF-23-0020</t>
  </si>
  <si>
    <t>23-068708</t>
  </si>
  <si>
    <t>W941005519</t>
  </si>
  <si>
    <t>42482150200012</t>
  </si>
  <si>
    <t xml:space="preserve"> 08941352</t>
  </si>
  <si>
    <t>1007898</t>
  </si>
  <si>
    <t>SAINT MAURICE TENNIS DE TABLE</t>
  </si>
  <si>
    <t>94410</t>
  </si>
  <si>
    <t>94069</t>
  </si>
  <si>
    <t>18 avenue de Joinville</t>
  </si>
  <si>
    <t xml:space="preserve">Pascal COVET  </t>
  </si>
  <si>
    <t>94340</t>
  </si>
  <si>
    <t>JOINVILLE LE PONT</t>
  </si>
  <si>
    <t>stmaurice.tt@gmail.com</t>
  </si>
  <si>
    <t>0610547881</t>
  </si>
  <si>
    <t>FFTT-IDF-23-0021</t>
  </si>
  <si>
    <t>23-054782</t>
  </si>
  <si>
    <t>FFTT-IDF-23-0022</t>
  </si>
  <si>
    <t>23-006778</t>
  </si>
  <si>
    <t>W771002244</t>
  </si>
  <si>
    <t>43897368700017</t>
  </si>
  <si>
    <t xml:space="preserve"> 08771398, 77058002</t>
  </si>
  <si>
    <t>5016448</t>
  </si>
  <si>
    <t>CLUB DE TENNIS DE TABLE DE BUSSY-SAINT-GEORGES CTT.BSG</t>
  </si>
  <si>
    <t>77600</t>
  </si>
  <si>
    <t>77058</t>
  </si>
  <si>
    <t>BUSSY SAINT-GEORGES</t>
  </si>
  <si>
    <t>cttbussy@gmail.com</t>
  </si>
  <si>
    <t>0663309763</t>
  </si>
  <si>
    <t>FFTT-IDF-23-0023</t>
  </si>
  <si>
    <t>23-050632</t>
  </si>
  <si>
    <t>W772002433</t>
  </si>
  <si>
    <t>38461226300036</t>
  </si>
  <si>
    <t>1005450</t>
  </si>
  <si>
    <t>COMITE DEPARTEMENTAL DE TENNIS DE TABLE DE SEINE-ET-MARNE</t>
  </si>
  <si>
    <t>77680</t>
  </si>
  <si>
    <t>77390</t>
  </si>
  <si>
    <t>56 rue Pasteur</t>
  </si>
  <si>
    <t>89140</t>
  </si>
  <si>
    <t>Vinneuf</t>
  </si>
  <si>
    <t>agent-dev@cdtt77.fr</t>
  </si>
  <si>
    <t>0676790707</t>
  </si>
  <si>
    <t>FFTT-IDF-23-0024</t>
  </si>
  <si>
    <t>23-066682</t>
  </si>
  <si>
    <t>W942001772</t>
  </si>
  <si>
    <t>78567965500031</t>
  </si>
  <si>
    <t xml:space="preserve"> 5894050, 756, AFF-51535, XX11943330</t>
  </si>
  <si>
    <t>5009364</t>
  </si>
  <si>
    <t>RED STAR CLUB DE CHAMPIGNY</t>
  </si>
  <si>
    <t>94500</t>
  </si>
  <si>
    <t>94017</t>
  </si>
  <si>
    <t>9 avenue La Fontaine</t>
  </si>
  <si>
    <t>CHAMPIGNY SUR MARNE</t>
  </si>
  <si>
    <t>siege.rscc@gmail.com</t>
  </si>
  <si>
    <t>0148855993</t>
  </si>
  <si>
    <t>FFTT-IDF-23-0025</t>
  </si>
  <si>
    <t>23-068713</t>
  </si>
  <si>
    <t>W751015387</t>
  </si>
  <si>
    <t>49039216400037</t>
  </si>
  <si>
    <t xml:space="preserve"> 08750120</t>
  </si>
  <si>
    <t>1008766</t>
  </si>
  <si>
    <t>JUMP JEUNESSES UNIES MENILMONTANT PARMENTIER</t>
  </si>
  <si>
    <t>75011</t>
  </si>
  <si>
    <t>75111</t>
  </si>
  <si>
    <t>120 bis rue des Pyrénées</t>
  </si>
  <si>
    <t>75020</t>
  </si>
  <si>
    <t>jumptt.75@gmail.com</t>
  </si>
  <si>
    <t>0664168111</t>
  </si>
  <si>
    <t>FFTT-IDF-23-0026</t>
  </si>
  <si>
    <t>23-068922</t>
  </si>
  <si>
    <t>FFTT-IDF-23-0028</t>
  </si>
  <si>
    <t>23-055123</t>
  </si>
  <si>
    <t>W782001127</t>
  </si>
  <si>
    <t>37965009600025</t>
  </si>
  <si>
    <t xml:space="preserve"> 870496</t>
  </si>
  <si>
    <t>1000359</t>
  </si>
  <si>
    <t>CLUB DE TENNIS DE TABLE D'ELANCOURT</t>
  </si>
  <si>
    <t>78990</t>
  </si>
  <si>
    <t>78208</t>
  </si>
  <si>
    <t>Rue de la Beauce</t>
  </si>
  <si>
    <t xml:space="preserve">Palais des Sports des 7 Mares  </t>
  </si>
  <si>
    <t>78310</t>
  </si>
  <si>
    <t>MAUREPAS</t>
  </si>
  <si>
    <t>ctte.eric.roman@gmail.com</t>
  </si>
  <si>
    <t>0621484958</t>
  </si>
  <si>
    <t>FFTT-IDF-23-0029</t>
  </si>
  <si>
    <t>23-070946</t>
  </si>
  <si>
    <t>W783002725</t>
  </si>
  <si>
    <t>53514458800014</t>
  </si>
  <si>
    <t xml:space="preserve"> 08781471, 100782521</t>
  </si>
  <si>
    <t>1011946</t>
  </si>
  <si>
    <t>TRIEL SUR SEINE TENNIS DE TABLE (TRIEL TT)</t>
  </si>
  <si>
    <t>78510</t>
  </si>
  <si>
    <t>78624</t>
  </si>
  <si>
    <t>10, allée Jean-Sébastien Bach</t>
  </si>
  <si>
    <t>Triel-sur-Seine</t>
  </si>
  <si>
    <t>patrick.barnabe@free.fr</t>
  </si>
  <si>
    <t>0680102550</t>
  </si>
  <si>
    <t>FFTT-IDF-23-0032</t>
  </si>
  <si>
    <t>23-061790</t>
  </si>
  <si>
    <t>FFTT-IDF-23-0033</t>
  </si>
  <si>
    <t>23-067955</t>
  </si>
  <si>
    <t>W912000688</t>
  </si>
  <si>
    <t>34196746100037</t>
  </si>
  <si>
    <t>1003530</t>
  </si>
  <si>
    <t>COMITE DEPARTEMENTAL DE TENNIS DE TABLE DE L'ESSONNE</t>
  </si>
  <si>
    <t>91540</t>
  </si>
  <si>
    <t>91386</t>
  </si>
  <si>
    <t>Essonne</t>
  </si>
  <si>
    <t>62 bis boulevard Charles de Gaulle</t>
  </si>
  <si>
    <t xml:space="preserve">MDCS  </t>
  </si>
  <si>
    <t>MENNECY</t>
  </si>
  <si>
    <t>secretariat@cdtt91.fr</t>
  </si>
  <si>
    <t>0169234439</t>
  </si>
  <si>
    <t>FFTT-IDF-23-0034</t>
  </si>
  <si>
    <t>23-058328</t>
  </si>
  <si>
    <t>41031677200012</t>
  </si>
  <si>
    <t xml:space="preserve"> 08910402, 91-63</t>
  </si>
  <si>
    <t>1004386</t>
  </si>
  <si>
    <t>ASSOCIATION SPORTIVE DE CORBEIL-ESSONNES - TENNIS DE TABLE</t>
  </si>
  <si>
    <t>91100</t>
  </si>
  <si>
    <t>91174</t>
  </si>
  <si>
    <t>12 RUE LOUIS ROBERT</t>
  </si>
  <si>
    <t>CORBEIL-ESSONNES</t>
  </si>
  <si>
    <t>bruno.chamont@wanadoo.fr</t>
  </si>
  <si>
    <t>0164961086</t>
  </si>
  <si>
    <t>FFTT-IDF-23-0035</t>
  </si>
  <si>
    <t>23-068930</t>
  </si>
  <si>
    <t>W942000427</t>
  </si>
  <si>
    <t>31719277100028</t>
  </si>
  <si>
    <t xml:space="preserve"> 002, 00787, 01148, 07940183, 08940073, 094044, 0948412, 1038, 11022, 11309400615, 1460, 2522, 39424003, 523873, 57940105, 5894019, 600105, 7761022, 85.1172, 94003, 94004, 940058, 94-006-000, 94020, 940307, 94033003, 94948662, LIFB.94.06.072, M94056, XX11948660</t>
  </si>
  <si>
    <t>9017468</t>
  </si>
  <si>
    <t>UNION SPORTIVE FONTENAYSIENNE (U.S.F)</t>
  </si>
  <si>
    <t>94120</t>
  </si>
  <si>
    <t>94033</t>
  </si>
  <si>
    <t>4 bis avenue Charles Garcia</t>
  </si>
  <si>
    <t xml:space="preserve">Monsieur VAUTHIER Gilbert  </t>
  </si>
  <si>
    <t>FONTENAY SOUS BOIS</t>
  </si>
  <si>
    <t>siege@us-fontenay.com</t>
  </si>
  <si>
    <t>0149747497</t>
  </si>
  <si>
    <t>FFTT-IDF-23-0036</t>
  </si>
  <si>
    <t>23-069474</t>
  </si>
  <si>
    <t>W942001613</t>
  </si>
  <si>
    <t>43962118600022</t>
  </si>
  <si>
    <t xml:space="preserve"> 08940894, 100942621, 510193, 5894010, 943550, LIFB.94.11.480</t>
  </si>
  <si>
    <t>1003243</t>
  </si>
  <si>
    <t>UNION SPORTIVE D'ORMESSON SUR MARNE</t>
  </si>
  <si>
    <t>94490</t>
  </si>
  <si>
    <t>94055</t>
  </si>
  <si>
    <t>32 rue de l'ancien Moulin</t>
  </si>
  <si>
    <t>ORMESSON SUR MARNE</t>
  </si>
  <si>
    <t>uso94@orange.fr</t>
  </si>
  <si>
    <t>0660180943</t>
  </si>
  <si>
    <t>FFTT-IDF-23-0037</t>
  </si>
  <si>
    <t>23-070187</t>
  </si>
  <si>
    <t>W941000109</t>
  </si>
  <si>
    <t>48117603000023</t>
  </si>
  <si>
    <t xml:space="preserve"> 05775</t>
  </si>
  <si>
    <t>1007811</t>
  </si>
  <si>
    <t>ALLIANCE SPORTIVE BREVANNAISE A.S. BREVANNAISE OU A.S.B.</t>
  </si>
  <si>
    <t>94450</t>
  </si>
  <si>
    <t>94044</t>
  </si>
  <si>
    <t>22  bis  rue Gutenberg</t>
  </si>
  <si>
    <t>LIMEIL BREVANNES</t>
  </si>
  <si>
    <t>ASB.94450@gmail.com</t>
  </si>
  <si>
    <t>0145698979</t>
  </si>
  <si>
    <t>FFTT-IDF-23-0038</t>
  </si>
  <si>
    <t>23-064250</t>
  </si>
  <si>
    <t>W941000180</t>
  </si>
  <si>
    <t>42892934300021</t>
  </si>
  <si>
    <t xml:space="preserve"> 94-S-89</t>
  </si>
  <si>
    <t>1001764</t>
  </si>
  <si>
    <t>CHARENTON TENNIS DE TABLE</t>
  </si>
  <si>
    <t>94220</t>
  </si>
  <si>
    <t>94018</t>
  </si>
  <si>
    <t>16 avenue Jean Jaurès</t>
  </si>
  <si>
    <t>Direction des Sports - Charenton tennis de table  94220</t>
  </si>
  <si>
    <t>CHARENTON LE PONT</t>
  </si>
  <si>
    <t>g.sirodot@wanadoo.fr</t>
  </si>
  <si>
    <t>0614142713</t>
  </si>
  <si>
    <t>FFTT-IDF-23-0039</t>
  </si>
  <si>
    <t>23-072202</t>
  </si>
  <si>
    <t>FFTT-IDF-23-0040</t>
  </si>
  <si>
    <t>23-072255</t>
  </si>
  <si>
    <t>W912001155</t>
  </si>
  <si>
    <t>32534876100025</t>
  </si>
  <si>
    <t xml:space="preserve"> 02272, 07910345, 08910667, 091036, 091061, 1091192, 300913677, 528130, 564248, 5891006, 59710461, 911010, IDF0091055, LIFB.91.97.023</t>
  </si>
  <si>
    <t>1002286</t>
  </si>
  <si>
    <t>BONDOUFLE AMICAL CLUB</t>
  </si>
  <si>
    <t>91070</t>
  </si>
  <si>
    <t>91086</t>
  </si>
  <si>
    <t>1 rue de la Poste</t>
  </si>
  <si>
    <t xml:space="preserve">MONSIEUR THIERRY JOREZ  </t>
  </si>
  <si>
    <t>BONDOUFLE</t>
  </si>
  <si>
    <t>contact@bac91.org</t>
  </si>
  <si>
    <t>0160865494</t>
  </si>
  <si>
    <t>FFTT-IDF-23-0041</t>
  </si>
  <si>
    <t>23-071882</t>
  </si>
  <si>
    <t>W771006008</t>
  </si>
  <si>
    <t>78499467500030</t>
  </si>
  <si>
    <t xml:space="preserve"> 01911, 077040, 0770605, 08771170, 11077.129.et11077.156., 26077076, 37770071, 500589, 77019, 770733, IDF0077037, LIFB.77.95.016</t>
  </si>
  <si>
    <t>1005226</t>
  </si>
  <si>
    <t>UNION MULTI-SPORTS DE PONTAULT-COMBAULT-UMS DE PONTAULT-COMBAULT</t>
  </si>
  <si>
    <t>77340</t>
  </si>
  <si>
    <t>77373</t>
  </si>
  <si>
    <t>40, rue de l'Orme au Charron</t>
  </si>
  <si>
    <t>Pontault-Combault</t>
  </si>
  <si>
    <t>umspc@wanadoo.fr</t>
  </si>
  <si>
    <t>0979175092</t>
  </si>
  <si>
    <t>FFTT-IDF-23-0042</t>
  </si>
  <si>
    <t>23-072790</t>
  </si>
  <si>
    <t>W772004193</t>
  </si>
  <si>
    <t>39815009400017</t>
  </si>
  <si>
    <t xml:space="preserve"> 08771172</t>
  </si>
  <si>
    <t>5003196</t>
  </si>
  <si>
    <t>AMICALE PONGISTES CHEVRIARDS</t>
  </si>
  <si>
    <t>77173</t>
  </si>
  <si>
    <t>77114</t>
  </si>
  <si>
    <t>4, Rue Jean - François Millet</t>
  </si>
  <si>
    <t>CHEVRY COSSIGNY</t>
  </si>
  <si>
    <t>ap.chevriards@orange.fr</t>
  </si>
  <si>
    <t>0164054485</t>
  </si>
  <si>
    <t>FFTT-IDF-23-0043</t>
  </si>
  <si>
    <t>23-069254</t>
  </si>
  <si>
    <t>W912003513</t>
  </si>
  <si>
    <t>40875094100010</t>
  </si>
  <si>
    <t xml:space="preserve"> 08910077</t>
  </si>
  <si>
    <t>1004377</t>
  </si>
  <si>
    <t>ENTENTE SPORTIVE DE VIRY-CHATILLON SECTION TENNIS DE TABLE</t>
  </si>
  <si>
    <t>91170</t>
  </si>
  <si>
    <t>91687</t>
  </si>
  <si>
    <t>162, Route de Longpont</t>
  </si>
  <si>
    <t xml:space="preserve">JARDIN Fabian  </t>
  </si>
  <si>
    <t>91700</t>
  </si>
  <si>
    <t>SAINTE-GENEVIEVE-DES-BOIS</t>
  </si>
  <si>
    <t>esvirytt@gmail.com</t>
  </si>
  <si>
    <t>0631144316</t>
  </si>
  <si>
    <t>FFTT-IDF-23-0044</t>
  </si>
  <si>
    <t>23-051944</t>
  </si>
  <si>
    <t>W923005367</t>
  </si>
  <si>
    <t>40315641700020</t>
  </si>
  <si>
    <t>5012742</t>
  </si>
  <si>
    <t>ENTENTE PONGISTE ISSEENNE Entente pongiste isséenne</t>
  </si>
  <si>
    <t>92130</t>
  </si>
  <si>
    <t>92040</t>
  </si>
  <si>
    <t>AV JEAN BOUIN</t>
  </si>
  <si>
    <t>ISSY-LES-MOULINEAUX</t>
  </si>
  <si>
    <t>herve.sultan@orange.fr</t>
  </si>
  <si>
    <t>06 42 26 80 12</t>
  </si>
  <si>
    <t>FFTT-IDF-23-0045</t>
  </si>
  <si>
    <t>23-059839</t>
  </si>
  <si>
    <t>W922007554</t>
  </si>
  <si>
    <t>34098372500029</t>
  </si>
  <si>
    <t>1000613</t>
  </si>
  <si>
    <t>COMITE DEPARTEMENTAL DE TENNIS DE TABLE DES HAUTS-DE-SEINE</t>
  </si>
  <si>
    <t>92290</t>
  </si>
  <si>
    <t>92019</t>
  </si>
  <si>
    <t>1 à 3 RUE DE LA POTERIE</t>
  </si>
  <si>
    <t>SAINT DENIS</t>
  </si>
  <si>
    <t>cdtt92@gmail.com</t>
  </si>
  <si>
    <t>0158347073</t>
  </si>
  <si>
    <t>FFTT-IDF-23-0046</t>
  </si>
  <si>
    <t>23-073297</t>
  </si>
  <si>
    <t>W921002090</t>
  </si>
  <si>
    <t>53293417100010</t>
  </si>
  <si>
    <t xml:space="preserve"> 08920151</t>
  </si>
  <si>
    <t>1011759</t>
  </si>
  <si>
    <t>TENNIS DE TABLE MUNICIPAL CHATILLON</t>
  </si>
  <si>
    <t>92320</t>
  </si>
  <si>
    <t>92020</t>
  </si>
  <si>
    <t>RUE ROLAND GARROS</t>
  </si>
  <si>
    <t>CHâTILLON</t>
  </si>
  <si>
    <t>tennistablechatillon@gmail.com</t>
  </si>
  <si>
    <t>0651996915</t>
  </si>
  <si>
    <t>FFTT-IDF-23-0047</t>
  </si>
  <si>
    <t>23-066231</t>
  </si>
  <si>
    <t>W784004593</t>
  </si>
  <si>
    <t>81209634500010</t>
  </si>
  <si>
    <t xml:space="preserve"> 087813475</t>
  </si>
  <si>
    <t>1012347</t>
  </si>
  <si>
    <t>SAINT CYR L'ECOLE TENNIS DE TABLE (SCETT)</t>
  </si>
  <si>
    <t>78210</t>
  </si>
  <si>
    <t>78545</t>
  </si>
  <si>
    <t>8 Rue de l'Union</t>
  </si>
  <si>
    <t>ST CYR L ECOLE</t>
  </si>
  <si>
    <t>jpstevenot@numericable.fr</t>
  </si>
  <si>
    <t>0638393831</t>
  </si>
  <si>
    <t>FFTT-IDF-23-0048</t>
  </si>
  <si>
    <t>23-055516</t>
  </si>
  <si>
    <t>W751098469</t>
  </si>
  <si>
    <t>42824230900048</t>
  </si>
  <si>
    <t xml:space="preserve"> 08751061</t>
  </si>
  <si>
    <t>1002200</t>
  </si>
  <si>
    <t>SPORTING PARIS 20 TENNIS DE TABLE</t>
  </si>
  <si>
    <t>75120</t>
  </si>
  <si>
    <t>44 RUE PELLEPORT</t>
  </si>
  <si>
    <t>contact@sp20tt.net</t>
  </si>
  <si>
    <t>0981602712</t>
  </si>
  <si>
    <t>FFTT-IDF-23-0049</t>
  </si>
  <si>
    <t>23-073513</t>
  </si>
  <si>
    <t>FFTT-IDF-23-0050</t>
  </si>
  <si>
    <t>23-073584</t>
  </si>
  <si>
    <t>W913000090</t>
  </si>
  <si>
    <t>37944247800010</t>
  </si>
  <si>
    <t xml:space="preserve"> 08910918, 12092016</t>
  </si>
  <si>
    <t>1004384</t>
  </si>
  <si>
    <t>CLUB TENNIS DE TABLE DE CHILLY MAZARIN - MORANGIS (CTTCMM)</t>
  </si>
  <si>
    <t>91380</t>
  </si>
  <si>
    <t>91161</t>
  </si>
  <si>
    <t>4 PLACE DES BERGERS</t>
  </si>
  <si>
    <t>pocard.yann@gmail.com</t>
  </si>
  <si>
    <t>0613401593</t>
  </si>
  <si>
    <t>FFTT-IDF-23-0052</t>
  </si>
  <si>
    <t>23-073611</t>
  </si>
  <si>
    <t>W783000908</t>
  </si>
  <si>
    <t>77570672400066</t>
  </si>
  <si>
    <t xml:space="preserve"> 0300196, 05109, 0780035, 0782059, 08780130, 113078000509, 28095, 5878026, XX11780910</t>
  </si>
  <si>
    <t>5003705</t>
  </si>
  <si>
    <t>UNION SPORTIVE ET CULTURELLE DE MAISONS LAFFITTE ET LE MESNIL LE ROI (USML) USML</t>
  </si>
  <si>
    <t>78600</t>
  </si>
  <si>
    <t>78358</t>
  </si>
  <si>
    <t>RUE GUYNEMER</t>
  </si>
  <si>
    <t>MAISONS-LAFFITTE</t>
  </si>
  <si>
    <t>info@usml.fr</t>
  </si>
  <si>
    <t>0139623213</t>
  </si>
  <si>
    <t>FFTT-IDF-23-0054</t>
  </si>
  <si>
    <t>23-073266</t>
  </si>
  <si>
    <t>W952001067</t>
  </si>
  <si>
    <t>78586200400013</t>
  </si>
  <si>
    <t xml:space="preserve"> 0820, 08950481, 095036, 11095.354, 11495038, 2371, 500712, 57950100, 5895035, 95229003, 953910, AFMT1695182, LIFB.95.95.012</t>
  </si>
  <si>
    <t>1007420</t>
  </si>
  <si>
    <t>UNION SPORTIVE D'EZANVILLE - ECOUEN</t>
  </si>
  <si>
    <t>95460</t>
  </si>
  <si>
    <t>95229</t>
  </si>
  <si>
    <t>Place Jules Rodet</t>
  </si>
  <si>
    <t xml:space="preserve">Mairie d'Ezanville  </t>
  </si>
  <si>
    <t>EZANVILLE</t>
  </si>
  <si>
    <t>usee.assocation@gmail.com</t>
  </si>
  <si>
    <t>0607171652</t>
  </si>
  <si>
    <t>FFTT-IDF-23-0055</t>
  </si>
  <si>
    <t>23-071353</t>
  </si>
  <si>
    <t>W931024354</t>
  </si>
  <si>
    <t>89757830800016</t>
  </si>
  <si>
    <t xml:space="preserve"> 07690, 08931466, 5594</t>
  </si>
  <si>
    <t>5015060</t>
  </si>
  <si>
    <t>SAINT-DENIS TENNIS DE TABLE 93</t>
  </si>
  <si>
    <t>34 36 rue du Maréchal Fauveau</t>
  </si>
  <si>
    <t>ST DENIS</t>
  </si>
  <si>
    <t>contact@sdtt93.fr</t>
  </si>
  <si>
    <t>0680871513</t>
  </si>
  <si>
    <t>FFTT-IDF-23-0056</t>
  </si>
  <si>
    <t>23-055104</t>
  </si>
  <si>
    <t>W913013352</t>
  </si>
  <si>
    <t>89448912900011</t>
  </si>
  <si>
    <t xml:space="preserve"> 08911468</t>
  </si>
  <si>
    <t>5010090</t>
  </si>
  <si>
    <t>PING SAINT MICHEL SUR ORGE</t>
  </si>
  <si>
    <t>91240</t>
  </si>
  <si>
    <t>91570</t>
  </si>
  <si>
    <t>7 rue de Montlhery</t>
  </si>
  <si>
    <t>Saint-Michel-sur-Orge</t>
  </si>
  <si>
    <t>pingsmso@gmail.com</t>
  </si>
  <si>
    <t>0680115207</t>
  </si>
  <si>
    <t>FFTT-IDF-23-0057</t>
  </si>
  <si>
    <t>23-074153</t>
  </si>
  <si>
    <t>W751024715</t>
  </si>
  <si>
    <t>32300523100010</t>
  </si>
  <si>
    <t xml:space="preserve"> 0750029, 08751371, 564388</t>
  </si>
  <si>
    <t>1011772</t>
  </si>
  <si>
    <t>PATRONAGE SAINTE MELANIE</t>
  </si>
  <si>
    <t>75005</t>
  </si>
  <si>
    <t>75105</t>
  </si>
  <si>
    <t>19 RUE TOURNEFORT</t>
  </si>
  <si>
    <t>apsm3@wanadoo.fr</t>
  </si>
  <si>
    <t>0143314906</t>
  </si>
  <si>
    <t>FFTT-IDF-23-0058</t>
  </si>
  <si>
    <t>23-070907</t>
  </si>
  <si>
    <t>W782000123</t>
  </si>
  <si>
    <t>32829695900013</t>
  </si>
  <si>
    <t xml:space="preserve"> 04248, 0780155, 078021, 078053, 08780568, 0878103, 27824002, 57780456, 78011000, 78032, 7899036, M78103, XX11788920</t>
  </si>
  <si>
    <t>1000136</t>
  </si>
  <si>
    <t>UNION SPORTIVE DE SAINT ARNOULT EN YVELINES</t>
  </si>
  <si>
    <t>78730</t>
  </si>
  <si>
    <t>78537</t>
  </si>
  <si>
    <t>51 rue de Nuisement</t>
  </si>
  <si>
    <t xml:space="preserve">stade municpal  </t>
  </si>
  <si>
    <t>Saint-Arnoult-en-Yvelines</t>
  </si>
  <si>
    <t>secretariat@ussa.fr</t>
  </si>
  <si>
    <t>0130593094</t>
  </si>
  <si>
    <t>FFTT-IDF-23-0059</t>
  </si>
  <si>
    <t>23-074225</t>
  </si>
  <si>
    <t>W941012355</t>
  </si>
  <si>
    <t>44783363300012</t>
  </si>
  <si>
    <t xml:space="preserve"> 08940458</t>
  </si>
  <si>
    <t>1003431</t>
  </si>
  <si>
    <t>AL VILLECRESNES TENNIS DE TABLE (ALVTT)</t>
  </si>
  <si>
    <t>94440</t>
  </si>
  <si>
    <t>94075</t>
  </si>
  <si>
    <t>place Charles de Gaulle</t>
  </si>
  <si>
    <t xml:space="preserve">Mairie de Villecrenes  </t>
  </si>
  <si>
    <t>Villecresnes</t>
  </si>
  <si>
    <t>scvaillant27@gmail.com</t>
  </si>
  <si>
    <t>0607622814</t>
  </si>
  <si>
    <t>FFTT-IDF-23-0060</t>
  </si>
  <si>
    <t>23-071317</t>
  </si>
  <si>
    <t>W931001760</t>
  </si>
  <si>
    <t>77573218300022</t>
  </si>
  <si>
    <t xml:space="preserve"> 1071, 523259, 7778, 8931057, 930014</t>
  </si>
  <si>
    <t>1001453</t>
  </si>
  <si>
    <t>JEANNE DARC DE DRANCY</t>
  </si>
  <si>
    <t>93700</t>
  </si>
  <si>
    <t>93029</t>
  </si>
  <si>
    <t>26 avenue Marceau</t>
  </si>
  <si>
    <t>DRANCY</t>
  </si>
  <si>
    <t>ja.drancy@wanadoo.fr</t>
  </si>
  <si>
    <t>0148319451</t>
  </si>
  <si>
    <t>FFTT-IDF-23-0061</t>
  </si>
  <si>
    <t>23-071660</t>
  </si>
  <si>
    <t>W751017128</t>
  </si>
  <si>
    <t>32483475300026</t>
  </si>
  <si>
    <t xml:space="preserve"> 08751058, 57750076, 750200, LIFB.75.10.357</t>
  </si>
  <si>
    <t>5006625</t>
  </si>
  <si>
    <t>AMICALE MANIN SPORT PARIS-EST (A.M.S.P.E.)</t>
  </si>
  <si>
    <t>75019</t>
  </si>
  <si>
    <t>75119</t>
  </si>
  <si>
    <t>9 rue des Sept Arpents</t>
  </si>
  <si>
    <t>contact@manin-sport-paris.com</t>
  </si>
  <si>
    <t>0658334538</t>
  </si>
  <si>
    <t>FFTT-IDF-23-0062</t>
  </si>
  <si>
    <t>23-073985</t>
  </si>
  <si>
    <t>W922004791</t>
  </si>
  <si>
    <t>32683577400018</t>
  </si>
  <si>
    <t xml:space="preserve"> 08920066</t>
  </si>
  <si>
    <t>1009707</t>
  </si>
  <si>
    <t>CERCLE SPORTIF DE CLICHY</t>
  </si>
  <si>
    <t>92110</t>
  </si>
  <si>
    <t>92024</t>
  </si>
  <si>
    <t>111 rue Henri Barbusse</t>
  </si>
  <si>
    <t>Clichy</t>
  </si>
  <si>
    <t>cs.clichyping@gmail.com</t>
  </si>
  <si>
    <t>0678027463</t>
  </si>
  <si>
    <t>FFTT-IDF-23-0064</t>
  </si>
  <si>
    <t>23-074370</t>
  </si>
  <si>
    <t>W774000791</t>
  </si>
  <si>
    <t>32316145500015</t>
  </si>
  <si>
    <t xml:space="preserve"> 05716, 077037901, 0770719, 0877031, 08771087, 57770362, 77038, A770012, IDF0077005, LIFB.77.14.083, XX11770030</t>
  </si>
  <si>
    <t>1005216</t>
  </si>
  <si>
    <t>UNION SPORTIVE DE BOIS LE ROI</t>
  </si>
  <si>
    <t>77590</t>
  </si>
  <si>
    <t>77037</t>
  </si>
  <si>
    <t xml:space="preserve">4 AV PAUL DOUMER  </t>
  </si>
  <si>
    <t>BOIS LE ROI</t>
  </si>
  <si>
    <t>usb.cd@orange.fr</t>
  </si>
  <si>
    <t>0695896950</t>
  </si>
  <si>
    <t>FFTT-IDF-23-0065</t>
  </si>
  <si>
    <t>23-068117</t>
  </si>
  <si>
    <t>W942006733</t>
  </si>
  <si>
    <t>40350558900016</t>
  </si>
  <si>
    <t xml:space="preserve"> 08941403, 0940014, 518152, 940170</t>
  </si>
  <si>
    <t>1009895</t>
  </si>
  <si>
    <t>SOCIETE SPORTIVE DE NOISEAU</t>
  </si>
  <si>
    <t>94880</t>
  </si>
  <si>
    <t>94053</t>
  </si>
  <si>
    <t>7 rue berthelot</t>
  </si>
  <si>
    <t>NOISEAU</t>
  </si>
  <si>
    <t>l.martine57@wanadoo.fr</t>
  </si>
  <si>
    <t>0662504542</t>
  </si>
  <si>
    <t>FFTT-IDF-23-0066</t>
  </si>
  <si>
    <t>23-074002</t>
  </si>
  <si>
    <t>W921002637</t>
  </si>
  <si>
    <t>49171103200012</t>
  </si>
  <si>
    <t>1009706</t>
  </si>
  <si>
    <t>CLUB SPORTIF MUNICIPAL DE CLAMART TENNIS DE TABLE (CSMC TT)</t>
  </si>
  <si>
    <t>92140</t>
  </si>
  <si>
    <t>92023</t>
  </si>
  <si>
    <t>Place Jules Hunebelle</t>
  </si>
  <si>
    <t>CLAMART</t>
  </si>
  <si>
    <t>csmctt@gmail.com</t>
  </si>
  <si>
    <t>0683354153</t>
  </si>
  <si>
    <t>FFTT-IDF-23-0067</t>
  </si>
  <si>
    <t>23-074950</t>
  </si>
  <si>
    <t>39459320600011</t>
  </si>
  <si>
    <t xml:space="preserve"> 08940070</t>
  </si>
  <si>
    <t>1002095</t>
  </si>
  <si>
    <t>ATHLETIQUE DE L'HAY-LES-ROSES TENNIS DE TABLE</t>
  </si>
  <si>
    <t>94240</t>
  </si>
  <si>
    <t>94038</t>
  </si>
  <si>
    <t>31 Allée de Trévise</t>
  </si>
  <si>
    <t>92330</t>
  </si>
  <si>
    <t>SCEAUX</t>
  </si>
  <si>
    <t>jean-paul.dauphant@orange.fr</t>
  </si>
  <si>
    <t>0640311440</t>
  </si>
  <si>
    <t>FFTT-IDF-23-0068</t>
  </si>
  <si>
    <t>23-075109</t>
  </si>
  <si>
    <t>W921000366</t>
  </si>
  <si>
    <t>31210963000029</t>
  </si>
  <si>
    <t xml:space="preserve"> 08920063, 0920624, 0923959, 509738, 5892005, A092003, XX11924920</t>
  </si>
  <si>
    <t>1000889</t>
  </si>
  <si>
    <t>ASSOCIATION SPORTIVE VOLTAIRE DE CHATENAY MALABRY</t>
  </si>
  <si>
    <t>254 avenue de la Division Leclerc</t>
  </si>
  <si>
    <t>CHATENAY MALABRY</t>
  </si>
  <si>
    <t>asvcm.bureau.secretariat@orange.fr</t>
  </si>
  <si>
    <t>0146611498</t>
  </si>
  <si>
    <t>FFTT-IDF-23-0069</t>
  </si>
  <si>
    <t>23-071756</t>
  </si>
  <si>
    <t>W942002102</t>
  </si>
  <si>
    <t>40234427900011</t>
  </si>
  <si>
    <t xml:space="preserve"> 8940096</t>
  </si>
  <si>
    <t>1008647</t>
  </si>
  <si>
    <t>TENNIS DE TABLE VINCENNOIS (T.T.V)</t>
  </si>
  <si>
    <t>94300</t>
  </si>
  <si>
    <t>94080</t>
  </si>
  <si>
    <t>53bis</t>
  </si>
  <si>
    <t xml:space="preserve">Rue de Fontenay  </t>
  </si>
  <si>
    <t>VINCENNES</t>
  </si>
  <si>
    <t>ttv.asso@gmail.com</t>
  </si>
  <si>
    <t>0609350918</t>
  </si>
  <si>
    <t>FFTT-IDF-23-0070</t>
  </si>
  <si>
    <t>23-075046</t>
  </si>
  <si>
    <t>W942011143</t>
  </si>
  <si>
    <t>90146878500018</t>
  </si>
  <si>
    <t xml:space="preserve"> 08940926</t>
  </si>
  <si>
    <t>5016454</t>
  </si>
  <si>
    <t>PLESSIS-TRÉVISE TENNIS DE TABLE (P3T)</t>
  </si>
  <si>
    <t>94420</t>
  </si>
  <si>
    <t>94059</t>
  </si>
  <si>
    <t>169  AVENUE MAURICE BERTEAUX</t>
  </si>
  <si>
    <t>LE PLESSIS TREVISE</t>
  </si>
  <si>
    <t>f.papegay@gmail.com</t>
  </si>
  <si>
    <t>0620522144</t>
  </si>
  <si>
    <t>FFTT-IDF-23-0071</t>
  </si>
  <si>
    <t>23-073005</t>
  </si>
  <si>
    <t>W931008170</t>
  </si>
  <si>
    <t>41149413100039</t>
  </si>
  <si>
    <t xml:space="preserve"> 08931011</t>
  </si>
  <si>
    <t>5010089</t>
  </si>
  <si>
    <t>CLUB BOURGETIN DE TENNIS DE TABLE (CBTT)</t>
  </si>
  <si>
    <t>93350</t>
  </si>
  <si>
    <t>93013</t>
  </si>
  <si>
    <t>9 rue Roger Salengro</t>
  </si>
  <si>
    <t xml:space="preserve">EES Maurice Hoyoux  </t>
  </si>
  <si>
    <t>Le BOURGET</t>
  </si>
  <si>
    <t>clubcbtt@gmail.com</t>
  </si>
  <si>
    <t>0603936052</t>
  </si>
  <si>
    <t>FFTT-IDF-23-0072</t>
  </si>
  <si>
    <t>23-069655</t>
  </si>
  <si>
    <t>FFTT-IDF-23-0073</t>
  </si>
  <si>
    <t>23-075280</t>
  </si>
  <si>
    <t>W782009645</t>
  </si>
  <si>
    <t>89448520000014</t>
  </si>
  <si>
    <t xml:space="preserve"> 08781266</t>
  </si>
  <si>
    <t>5010097</t>
  </si>
  <si>
    <t>AGSE TENNIS DE TABLE</t>
  </si>
  <si>
    <t>78690</t>
  </si>
  <si>
    <t>78220</t>
  </si>
  <si>
    <t>28  RUE DES PENSEES</t>
  </si>
  <si>
    <t>LES ESSARTS LE ROI - LES ESSARTS LE ROI</t>
  </si>
  <si>
    <t>pcastex@orange.fr</t>
  </si>
  <si>
    <t>0608181387</t>
  </si>
  <si>
    <t>FFTT-IDF-23-0075</t>
  </si>
  <si>
    <t>23-072353</t>
  </si>
  <si>
    <t>W931005783</t>
  </si>
  <si>
    <t>34310989800043</t>
  </si>
  <si>
    <t>1000727</t>
  </si>
  <si>
    <t>FEDERATION FRANCAISE DE TENNIS DE TABLE - LIGUE DE L’ILE DE FRANCE - COMITE DEPARTEMENTAL DE LA SEINE-SAINT-DENIS</t>
  </si>
  <si>
    <t>1/3 RUE DE LA POTERIE</t>
  </si>
  <si>
    <t>fftt.ssd@wanadoo.fr</t>
  </si>
  <si>
    <t>0148318322</t>
  </si>
  <si>
    <t>FFTT-IDF-23-0076</t>
  </si>
  <si>
    <t>23-050040</t>
  </si>
  <si>
    <t>W932004617</t>
  </si>
  <si>
    <t>34316217800028</t>
  </si>
  <si>
    <t xml:space="preserve"> 08930928</t>
  </si>
  <si>
    <t>1001681</t>
  </si>
  <si>
    <t>NEUILLY-SUR-MARNE TENNIS DE TABLE</t>
  </si>
  <si>
    <t>93330</t>
  </si>
  <si>
    <t>93050</t>
  </si>
  <si>
    <t>2 RUE DES BLEUETS</t>
  </si>
  <si>
    <t>NEUILLY SUR MARNE</t>
  </si>
  <si>
    <t>pingneuilly.bureau@gmail.com</t>
  </si>
  <si>
    <t>0687580895</t>
  </si>
  <si>
    <t>FFTT-IDF-23-0078</t>
  </si>
  <si>
    <t>23-072646</t>
  </si>
  <si>
    <t>W773002046</t>
  </si>
  <si>
    <t>80895809400019</t>
  </si>
  <si>
    <t xml:space="preserve"> 08771518</t>
  </si>
  <si>
    <t>1012430</t>
  </si>
  <si>
    <t>ASSOCIATION SPORTIVE DE FONTENAY-TRESIGNY  TENNIS DE TABLE</t>
  </si>
  <si>
    <t>77610</t>
  </si>
  <si>
    <t>77192</t>
  </si>
  <si>
    <t>8 ruelle CARNOT</t>
  </si>
  <si>
    <t>77120</t>
  </si>
  <si>
    <t>COULOMMIERS</t>
  </si>
  <si>
    <t>eric.ledeuc@sfr.fr</t>
  </si>
  <si>
    <t>0695167800</t>
  </si>
  <si>
    <t>FFTT-IDF-23-0079</t>
  </si>
  <si>
    <t>23-073713</t>
  </si>
  <si>
    <t>W941000980</t>
  </si>
  <si>
    <t>37780585800026</t>
  </si>
  <si>
    <t>1001908</t>
  </si>
  <si>
    <t>UNION SPORTIVE DE CRETEIL TENNIS DE TABLE - US CRETEIL TT</t>
  </si>
  <si>
    <t>94000</t>
  </si>
  <si>
    <t>94028</t>
  </si>
  <si>
    <t>5 Rue d'Estienne d'Orves</t>
  </si>
  <si>
    <t>CRETEIL</t>
  </si>
  <si>
    <t>isabelle.brynkus@uscreteil.com</t>
  </si>
  <si>
    <t>0142078662</t>
  </si>
  <si>
    <t>FFTT-IDF-23-0081</t>
  </si>
  <si>
    <t>23-073254</t>
  </si>
  <si>
    <t>W913001601</t>
  </si>
  <si>
    <t>31102266900023</t>
  </si>
  <si>
    <t xml:space="preserve"> 00948, 11309100737, 2398, 28091224, 4012, 403, 528671, 5891036, 8910544, 891174, 91004, 91009, 91048, 910727, 910843, 91112, 912060, 918790988, 91912062, 919165, FFDANSE-1856, IDF0091053</t>
  </si>
  <si>
    <t>1002308</t>
  </si>
  <si>
    <t>CLUB OMNISPORTS DES ULIS. (COULIS)</t>
  </si>
  <si>
    <t>91940</t>
  </si>
  <si>
    <t>91692</t>
  </si>
  <si>
    <t>4bis avenue des Cévennes</t>
  </si>
  <si>
    <t>Les Ulis</t>
  </si>
  <si>
    <t>c.o.ulis@orange.fr</t>
  </si>
  <si>
    <t>0169079370</t>
  </si>
  <si>
    <t>FFTT-IDF-23-0082</t>
  </si>
  <si>
    <t>23-075771</t>
  </si>
  <si>
    <t>FFTT-IDF-23-0084</t>
  </si>
  <si>
    <t>23-075529</t>
  </si>
  <si>
    <t>W923002139</t>
  </si>
  <si>
    <t>78530729900038</t>
  </si>
  <si>
    <t xml:space="preserve"> 08920049, 0892204, 092001, 0920040, 0922431, 11001, 2324, 3634, 4583G, 5000051, 5892002, 92002, 92003, 9201, 92014, 92021, LIFB.92.95.004, XX11922110</t>
  </si>
  <si>
    <t>1000025</t>
  </si>
  <si>
    <t>ATHLETIC CLUB DE BOULOGNE-BILLANCOURT</t>
  </si>
  <si>
    <t>92100</t>
  </si>
  <si>
    <t>92012</t>
  </si>
  <si>
    <t>10 RUE LIOT</t>
  </si>
  <si>
    <t>BOULOGNE BILLANCOURT</t>
  </si>
  <si>
    <t>compta@acbb.fr</t>
  </si>
  <si>
    <t>0141102530</t>
  </si>
  <si>
    <t>FFTT-IDF-23-0085</t>
  </si>
  <si>
    <t>23-075842</t>
  </si>
  <si>
    <t>W913000516</t>
  </si>
  <si>
    <t>31180009800031</t>
  </si>
  <si>
    <t xml:space="preserve"> 08911050, 0910032, 091006, 0916837, 564249, 579110439, 910020</t>
  </si>
  <si>
    <t>1002272</t>
  </si>
  <si>
    <t>CLUB CHEVRY 2</t>
  </si>
  <si>
    <t>91190</t>
  </si>
  <si>
    <t>91272</t>
  </si>
  <si>
    <t>PLACE DE LA CONVENTION</t>
  </si>
  <si>
    <t>GIF SUR YVETTE</t>
  </si>
  <si>
    <t>infos@clubchevry2.com</t>
  </si>
  <si>
    <t>0160122561</t>
  </si>
  <si>
    <t>FFTT-IDF-23-0086</t>
  </si>
  <si>
    <t>23-073387</t>
  </si>
  <si>
    <t>W941005881</t>
  </si>
  <si>
    <t>78833694900029</t>
  </si>
  <si>
    <t xml:space="preserve"> 0094032, 0467, 0710171, 08940976, 0940033, 094049, 094068010, 0941410, 100942608, 11094572, 11309400269, 11494001, 182, 21940219, 2604, 26094195, 3007, 4769J, 57940226, 5894007, 739890, 94.95.014, 94002, 94009, 9416</t>
  </si>
  <si>
    <t>1003273</t>
  </si>
  <si>
    <t>LA VIE AU GRAND AIR DE SAINT-MAUR</t>
  </si>
  <si>
    <t>94100</t>
  </si>
  <si>
    <t>94068</t>
  </si>
  <si>
    <t>8 avenue du Nord</t>
  </si>
  <si>
    <t xml:space="preserve">  94100</t>
  </si>
  <si>
    <t>ST MAUR DES FOSSES</t>
  </si>
  <si>
    <t>secretariat@vga-fr.org</t>
  </si>
  <si>
    <t>0148834424</t>
  </si>
  <si>
    <t>FFTT-IDF-23-0087</t>
  </si>
  <si>
    <t>23-075726</t>
  </si>
  <si>
    <t>W751231344</t>
  </si>
  <si>
    <t>82259483400019</t>
  </si>
  <si>
    <t xml:space="preserve"> 08751459, 17524007</t>
  </si>
  <si>
    <t>5006190</t>
  </si>
  <si>
    <t>LEPIC POPULAIRE</t>
  </si>
  <si>
    <t>75018</t>
  </si>
  <si>
    <t>75118</t>
  </si>
  <si>
    <t>100 rue de Bagnolet</t>
  </si>
  <si>
    <t>presidence@lepic-populaire.fr</t>
  </si>
  <si>
    <t>0616884897</t>
  </si>
  <si>
    <t>FFTT-IDF-23-0089</t>
  </si>
  <si>
    <t>23-076054</t>
  </si>
  <si>
    <t>W951001299</t>
  </si>
  <si>
    <t>32858154100013</t>
  </si>
  <si>
    <t xml:space="preserve"> 08950479</t>
  </si>
  <si>
    <t>1012323</t>
  </si>
  <si>
    <t>ASSOCIATION SPORTIVE DE TENNIS DE TABLE D'HERBLAY</t>
  </si>
  <si>
    <t>95220</t>
  </si>
  <si>
    <t>95306</t>
  </si>
  <si>
    <t>17, rue aux Perles</t>
  </si>
  <si>
    <t>HERBLAY</t>
  </si>
  <si>
    <t>laetitia.ga@me.com</t>
  </si>
  <si>
    <t>0651237178</t>
  </si>
  <si>
    <t>FFTT-IDF-23-0090</t>
  </si>
  <si>
    <t>23-075632</t>
  </si>
  <si>
    <t>W751077019</t>
  </si>
  <si>
    <t>40234445100032</t>
  </si>
  <si>
    <t xml:space="preserve"> 08751163, 100752564</t>
  </si>
  <si>
    <t>9014056</t>
  </si>
  <si>
    <t>PARIS 13 TENNIS DE TABLE</t>
  </si>
  <si>
    <t>75013</t>
  </si>
  <si>
    <t>75113</t>
  </si>
  <si>
    <t>11 RUE CAILLAUX</t>
  </si>
  <si>
    <t xml:space="preserve">MVAC DU 13EME BAL N143  </t>
  </si>
  <si>
    <t>president@paris13tt.org</t>
  </si>
  <si>
    <t>0661326401</t>
  </si>
  <si>
    <t>FFTT-IDF-23-0091</t>
  </si>
  <si>
    <t>23-075343</t>
  </si>
  <si>
    <t>W783003806</t>
  </si>
  <si>
    <t>41355634100019</t>
  </si>
  <si>
    <t xml:space="preserve"> 8780108</t>
  </si>
  <si>
    <t>1012383</t>
  </si>
  <si>
    <t>UNION SPORTIVE ET CULTURELLE DE POISSY</t>
  </si>
  <si>
    <t>78300</t>
  </si>
  <si>
    <t>78498</t>
  </si>
  <si>
    <t>10 rue Paul Codos</t>
  </si>
  <si>
    <t xml:space="preserve">Monsieur Mouliere Didier  </t>
  </si>
  <si>
    <t>POISSY</t>
  </si>
  <si>
    <t>uscpoissytt@live.fr</t>
  </si>
  <si>
    <t>0130659069</t>
  </si>
  <si>
    <t>FFTT-IDF-23-0092</t>
  </si>
  <si>
    <t>23-075332</t>
  </si>
  <si>
    <t>W931007082</t>
  </si>
  <si>
    <t>78550085100031</t>
  </si>
  <si>
    <t xml:space="preserve"> 0700480, 07930355, 08930490, 0930057, 093041, 26093162, 39324005, 53930029, 5893013, 7510110, 90, 933520, IDF0093006, LIFB.93.98.018</t>
  </si>
  <si>
    <t>1006123</t>
  </si>
  <si>
    <t>ATHLETIC CLUB DE BOBIGNY</t>
  </si>
  <si>
    <t>93000</t>
  </si>
  <si>
    <t>93008</t>
  </si>
  <si>
    <t>11 rue du 8 mai 1945</t>
  </si>
  <si>
    <t xml:space="preserve">Espace Maurice Nilès  </t>
  </si>
  <si>
    <t>BOBIGNY</t>
  </si>
  <si>
    <t>acbobigny.rmoussouni@gmail.com</t>
  </si>
  <si>
    <t>0624681846</t>
  </si>
  <si>
    <t>FFTT-IDF-23-0093</t>
  </si>
  <si>
    <t>23-075800</t>
  </si>
  <si>
    <t>W931002995</t>
  </si>
  <si>
    <t>39898732100013</t>
  </si>
  <si>
    <t xml:space="preserve"> 08931358, 093029, 29324016, 523260, 93029</t>
  </si>
  <si>
    <t>1001664</t>
  </si>
  <si>
    <t>ELAN SPORTIF DE MONTREUIL</t>
  </si>
  <si>
    <t>93100</t>
  </si>
  <si>
    <t>93048</t>
  </si>
  <si>
    <t>21 rue Emile ZOLA</t>
  </si>
  <si>
    <t>MONTREUIL</t>
  </si>
  <si>
    <t>secretariat@esdmontreuil.fr</t>
  </si>
  <si>
    <t>0148591749</t>
  </si>
  <si>
    <t>FFTT-IDF-23-0094</t>
  </si>
  <si>
    <t>23-076348</t>
  </si>
  <si>
    <t>W921001246</t>
  </si>
  <si>
    <t>34043032100034</t>
  </si>
  <si>
    <t xml:space="preserve"> 08920140, 092041, 092090, 0923757, 11092217, 519111, 57920104, 5892015, 7123T, 920010, 9201024, 920615, 92922292, XX11922290</t>
  </si>
  <si>
    <t>1000003</t>
  </si>
  <si>
    <t>ASSOCIATION SPORTIVE FONTENAISIENNE</t>
  </si>
  <si>
    <t>92260</t>
  </si>
  <si>
    <t>92032</t>
  </si>
  <si>
    <t>10 PLACE DU CHâTEAU SAINTE-BARBE</t>
  </si>
  <si>
    <t>FONTENAY-AUX-ROSES</t>
  </si>
  <si>
    <t>direction.asf@outlook.fr</t>
  </si>
  <si>
    <t>0146019801</t>
  </si>
  <si>
    <t>FFTT-IDF-23-0095</t>
  </si>
  <si>
    <t>23-074444</t>
  </si>
  <si>
    <t>W951000583</t>
  </si>
  <si>
    <t>38140042300012</t>
  </si>
  <si>
    <t xml:space="preserve"> 08951273</t>
  </si>
  <si>
    <t>5010085</t>
  </si>
  <si>
    <t>SANNOIS TENNIS DE TABLE  (STT)</t>
  </si>
  <si>
    <t>95110</t>
  </si>
  <si>
    <t>95582</t>
  </si>
  <si>
    <t>33  RUE TOUZELIN</t>
  </si>
  <si>
    <t>SANNOIS</t>
  </si>
  <si>
    <t>jo.andre1955@gmail.com</t>
  </si>
  <si>
    <t>0651125842</t>
  </si>
  <si>
    <t>FFTT-IDF-23-0096</t>
  </si>
  <si>
    <t>23-076473</t>
  </si>
  <si>
    <t>W913000566</t>
  </si>
  <si>
    <t>32336300200029</t>
  </si>
  <si>
    <t xml:space="preserve"> 00898, 08910876, 0891162, 0910013, 0910067, 0919187, 1056, 1213, 28091260, 4766F, 57910217, 5891031, 670540, 91020, 91910722, AS797, IDF0091041, XX11911850</t>
  </si>
  <si>
    <t>1002456</t>
  </si>
  <si>
    <t>SAINTE GENEVIEVE SPORTS</t>
  </si>
  <si>
    <t>91549</t>
  </si>
  <si>
    <t>Rue du Jardin Public</t>
  </si>
  <si>
    <t xml:space="preserve">1 Bât B  </t>
  </si>
  <si>
    <t>SAINTE GENEVIEVE DES BOIS</t>
  </si>
  <si>
    <t>sgssiege@gmail.com</t>
  </si>
  <si>
    <t>0160166400</t>
  </si>
  <si>
    <t>FFTT-IDF-23-0097</t>
  </si>
  <si>
    <t>23-070141</t>
  </si>
  <si>
    <t>W781001049</t>
  </si>
  <si>
    <t>31739798200024</t>
  </si>
  <si>
    <t xml:space="preserve"> 04147, 07780159, 0780046, 078151, 08780114, 0878133, 11004, 11078.008, 11478031, 2078044, 21780188, 57780147, 5878002, 7770T, 78.19.558, 78002, 78022, 7803, 78-17, A078020, IDF0078008, XX11787640</t>
  </si>
  <si>
    <t>1001059</t>
  </si>
  <si>
    <t>ASSOCIATION SPORTIVE MANTAISE</t>
  </si>
  <si>
    <t>78200</t>
  </si>
  <si>
    <t>78361</t>
  </si>
  <si>
    <t>15 rue de Lorraine</t>
  </si>
  <si>
    <t>MANTES LA JOLIE</t>
  </si>
  <si>
    <t>as.mantaise@wanadoo.fr</t>
  </si>
  <si>
    <t>0134772334</t>
  </si>
  <si>
    <t>FFTT-IDF-23-0098</t>
  </si>
  <si>
    <t>23-075514</t>
  </si>
  <si>
    <t>W921000364</t>
  </si>
  <si>
    <t>40869286100052</t>
  </si>
  <si>
    <t xml:space="preserve"> 08920031</t>
  </si>
  <si>
    <t>5010098</t>
  </si>
  <si>
    <t>ANTONY SPORT TENNIS DE TABLE</t>
  </si>
  <si>
    <t>92160</t>
  </si>
  <si>
    <t>92002</t>
  </si>
  <si>
    <t>Complexe Eric Tabarly</t>
  </si>
  <si>
    <t xml:space="preserve">2 rue de l Annapurna  </t>
  </si>
  <si>
    <t>ANTONY</t>
  </si>
  <si>
    <t>blacodon.daniel@laposte.net</t>
  </si>
  <si>
    <t>0677064240</t>
  </si>
  <si>
    <t>FFTT-IDF-23-0099</t>
  </si>
  <si>
    <t>23-077077</t>
  </si>
  <si>
    <t>W913003091</t>
  </si>
  <si>
    <t>48263270000043</t>
  </si>
  <si>
    <t xml:space="preserve"> 089110861</t>
  </si>
  <si>
    <t>9014379</t>
  </si>
  <si>
    <t>IGNY TENNIS DE TABLE</t>
  </si>
  <si>
    <t>91430</t>
  </si>
  <si>
    <t>91312</t>
  </si>
  <si>
    <t>7 rue Berger</t>
  </si>
  <si>
    <t>IGNY</t>
  </si>
  <si>
    <t>anne.picault@gmail.com</t>
  </si>
  <si>
    <t>0675746347</t>
  </si>
  <si>
    <t>FFTT-IDF-23-0100</t>
  </si>
  <si>
    <t>23-074323</t>
  </si>
  <si>
    <t>W953001741</t>
  </si>
  <si>
    <t>34292089900016</t>
  </si>
  <si>
    <t xml:space="preserve"> 08950330</t>
  </si>
  <si>
    <t>1002710</t>
  </si>
  <si>
    <t>ASSOCIATION SPORTIVE PONTOISE-CERGY TENNIS DE TABLE</t>
  </si>
  <si>
    <t>95300</t>
  </si>
  <si>
    <t>95500</t>
  </si>
  <si>
    <t>1 rue Pierre de Coubertin</t>
  </si>
  <si>
    <t>Hall Philippe Hémet  95300</t>
  </si>
  <si>
    <t>PONTOISE</t>
  </si>
  <si>
    <t>cladam@wanadoo.fr</t>
  </si>
  <si>
    <t>0683474008</t>
  </si>
  <si>
    <t>FFTT-IDF-23-0101</t>
  </si>
  <si>
    <t>23-075318</t>
  </si>
  <si>
    <t>W772000033</t>
  </si>
  <si>
    <t>38110709300019</t>
  </si>
  <si>
    <t xml:space="preserve"> 08770426</t>
  </si>
  <si>
    <t>1009419</t>
  </si>
  <si>
    <t>COMBS SENART TENNIS DE TABLE</t>
  </si>
  <si>
    <t>77380</t>
  </si>
  <si>
    <t>7 rue Erik Satie</t>
  </si>
  <si>
    <t xml:space="preserve">  77380</t>
  </si>
  <si>
    <t>Combs La Ville</t>
  </si>
  <si>
    <t>guy.gregoire77@outlook.fr</t>
  </si>
  <si>
    <t>0672993867</t>
  </si>
  <si>
    <t>FFTT-IDF-23-0104</t>
  </si>
  <si>
    <t>23-077603</t>
  </si>
  <si>
    <t>40361460500026</t>
  </si>
  <si>
    <t xml:space="preserve"> 0093020, 01345, 08931032, 09930043, 11093.388, 11493006, 4000087, 4758X, 541449, 57930011, 93019, 933220, AFMT1693157</t>
  </si>
  <si>
    <t>1002750</t>
  </si>
  <si>
    <t>ESPERANCE SPORTIVE DE STAINS</t>
  </si>
  <si>
    <t>93240</t>
  </si>
  <si>
    <t>93072</t>
  </si>
  <si>
    <t>30 avenue Marcel CACHIN</t>
  </si>
  <si>
    <t>STAINS</t>
  </si>
  <si>
    <t>esstains@bbox.fr</t>
  </si>
  <si>
    <t>0148221459</t>
  </si>
  <si>
    <t>FFTT-IDF-23-0105</t>
  </si>
  <si>
    <t>23-077388</t>
  </si>
  <si>
    <t>W952001459</t>
  </si>
  <si>
    <t>39936058500026</t>
  </si>
  <si>
    <t xml:space="preserve"> 08950974</t>
  </si>
  <si>
    <t>5016455</t>
  </si>
  <si>
    <t>GONESSE TENNIS DE TABLE Gonesse tennis de table</t>
  </si>
  <si>
    <t>95277</t>
  </si>
  <si>
    <t>RUE DE PARIS</t>
  </si>
  <si>
    <t>GONESSE</t>
  </si>
  <si>
    <t>rigault.adrien1@gmail.com</t>
  </si>
  <si>
    <t>0661769464</t>
  </si>
  <si>
    <t>FFTT-IDF-23-0107</t>
  </si>
  <si>
    <t>23-077702</t>
  </si>
  <si>
    <t>W953001861</t>
  </si>
  <si>
    <t>32719405600047</t>
  </si>
  <si>
    <t>1005765</t>
  </si>
  <si>
    <t>COMITE DEPARTEMENTAL DU VAL D'OISE DE TENNIS DE TABLE</t>
  </si>
  <si>
    <t>95600</t>
  </si>
  <si>
    <t>95203</t>
  </si>
  <si>
    <t>11 avenue du Général de Gaulle</t>
  </si>
  <si>
    <t>95310</t>
  </si>
  <si>
    <t>SAINT OUEN L'AUMONE</t>
  </si>
  <si>
    <t>franck-james@bbox.fr</t>
  </si>
  <si>
    <t>0661418208</t>
  </si>
  <si>
    <t>FFTT-IDF-23-0108</t>
  </si>
  <si>
    <t>23-077844</t>
  </si>
  <si>
    <t>W751018377</t>
  </si>
  <si>
    <t>39360396400056</t>
  </si>
  <si>
    <t>1002478</t>
  </si>
  <si>
    <t>COMITE DEPARTEMENTAL DE TENNIS DE TABLE DE PARIS</t>
  </si>
  <si>
    <t>Chez Monsieur Jean Montagut 13 RUE CLAUDE DECAEN</t>
  </si>
  <si>
    <t>secretariat@paristt.com</t>
  </si>
  <si>
    <t>0148092145</t>
  </si>
  <si>
    <t>FFTT-IDF-23-0109</t>
  </si>
  <si>
    <t>23-078498</t>
  </si>
  <si>
    <t>FFTT-IDF-23-0110</t>
  </si>
  <si>
    <t>23-078572</t>
  </si>
  <si>
    <t>W953000813</t>
  </si>
  <si>
    <t>39414922300015</t>
  </si>
  <si>
    <t xml:space="preserve"> 08950553</t>
  </si>
  <si>
    <t>5002295</t>
  </si>
  <si>
    <t>CLUB DE TENNIS DE TABLE DE BEAUCHAMP</t>
  </si>
  <si>
    <t>95250</t>
  </si>
  <si>
    <t>95051</t>
  </si>
  <si>
    <t>10 avenue du Beau Site</t>
  </si>
  <si>
    <t>95870</t>
  </si>
  <si>
    <t>BEZONS</t>
  </si>
  <si>
    <t>cttbtresorerie@gmail.com</t>
  </si>
  <si>
    <t>0619902026</t>
  </si>
  <si>
    <t>FFTT-IDF-23-0111</t>
  </si>
  <si>
    <t>23-075473</t>
  </si>
  <si>
    <t>W784001392</t>
  </si>
  <si>
    <t>45248521200016</t>
  </si>
  <si>
    <t xml:space="preserve"> 08780905</t>
  </si>
  <si>
    <t>1005883</t>
  </si>
  <si>
    <t>CLUB PONGISTE PLAISIROIS</t>
  </si>
  <si>
    <t>78370</t>
  </si>
  <si>
    <t>78490</t>
  </si>
  <si>
    <t>2 rue de la république</t>
  </si>
  <si>
    <t xml:space="preserve">Mairie de plaisir  </t>
  </si>
  <si>
    <t>PLAISIR</t>
  </si>
  <si>
    <t>clubpongisteplaisirois@gmail.com</t>
  </si>
  <si>
    <t>0615765616</t>
  </si>
  <si>
    <t>FFTT-IDF-23-0112</t>
  </si>
  <si>
    <t>23-080834</t>
  </si>
  <si>
    <t>W781000176</t>
  </si>
  <si>
    <t>34013822100023</t>
  </si>
  <si>
    <t xml:space="preserve"> 0780102, 0878097, 08781144, 4633L, 57780064, 5878019, 78012, 780720, FFBA.78.19.558</t>
  </si>
  <si>
    <t>1000127</t>
  </si>
  <si>
    <t>CLUB OMNISPORTS GARGENVILLE</t>
  </si>
  <si>
    <t>78440</t>
  </si>
  <si>
    <t>78267</t>
  </si>
  <si>
    <t>18 rue de la Division Leclerc</t>
  </si>
  <si>
    <t>GARGENVILLE</t>
  </si>
  <si>
    <t>rugbygargenville@gmail.com</t>
  </si>
  <si>
    <t>0130937486</t>
  </si>
  <si>
    <t>FFTT-MART</t>
  </si>
  <si>
    <t>FFTT-MART-23-0001</t>
  </si>
  <si>
    <t>23-059529</t>
  </si>
  <si>
    <t>W9M1002018</t>
  </si>
  <si>
    <t>44161848500011</t>
  </si>
  <si>
    <t xml:space="preserve"> 349B2020, 513882</t>
  </si>
  <si>
    <t>7200852</t>
  </si>
  <si>
    <t>L'INTREPIDE-CLUB</t>
  </si>
  <si>
    <t>Résidence Pierre Rassin</t>
  </si>
  <si>
    <t>Route des Religieuses BP 154 cedex</t>
  </si>
  <si>
    <t>ssedar13@orange.fr</t>
  </si>
  <si>
    <t>0696240986</t>
  </si>
  <si>
    <t>FFTT-MART-23-0002</t>
  </si>
  <si>
    <t>23-076386</t>
  </si>
  <si>
    <t>W9M2001462</t>
  </si>
  <si>
    <t>83167420500016</t>
  </si>
  <si>
    <t xml:space="preserve"> 240000124, 349B2085</t>
  </si>
  <si>
    <t>5006191</t>
  </si>
  <si>
    <t>ESPOIR SPORTIF (ES)</t>
  </si>
  <si>
    <t>97230</t>
  </si>
  <si>
    <t>97228</t>
  </si>
  <si>
    <t>Route de vert-pré</t>
  </si>
  <si>
    <t xml:space="preserve">Quartier Grand Case  </t>
  </si>
  <si>
    <t>97232</t>
  </si>
  <si>
    <t>LAMENTIN</t>
  </si>
  <si>
    <t>jgourpil@gmail.com</t>
  </si>
  <si>
    <t>0696110381</t>
  </si>
  <si>
    <t>FFTT-MAYO-23-0001</t>
  </si>
  <si>
    <t>23-055133</t>
  </si>
  <si>
    <t>FFTT-MAYO-23-0002</t>
  </si>
  <si>
    <t>23-074654</t>
  </si>
  <si>
    <t>W9T1000030</t>
  </si>
  <si>
    <t>81050317700018</t>
  </si>
  <si>
    <t>5006141</t>
  </si>
  <si>
    <t>POUTOU BEBEROU TENNIS DE TABLE CLUB.</t>
  </si>
  <si>
    <t>34 ruelle</t>
  </si>
  <si>
    <t xml:space="preserve">Salamani Mtsapéré Mtsangani  </t>
  </si>
  <si>
    <t>hamada.yahaya@hotmail.fr</t>
  </si>
  <si>
    <t>0639271932</t>
  </si>
  <si>
    <t>FFTT-MAYO-23-0003</t>
  </si>
  <si>
    <t>23-076417</t>
  </si>
  <si>
    <t>FFTT-NAQU-23-0001</t>
  </si>
  <si>
    <t>23-051391</t>
  </si>
  <si>
    <t>FFTT-NAQU-23-0002</t>
  </si>
  <si>
    <t>23-055002</t>
  </si>
  <si>
    <t>W161004644</t>
  </si>
  <si>
    <t>83888075500015</t>
  </si>
  <si>
    <t xml:space="preserve"> 10160240</t>
  </si>
  <si>
    <t>5006192</t>
  </si>
  <si>
    <t>COPAINS PONGISTES CHAZELLOIS CPC</t>
  </si>
  <si>
    <t>16380</t>
  </si>
  <si>
    <t>16093</t>
  </si>
  <si>
    <t>1 route de Marthon</t>
  </si>
  <si>
    <t>Chazelles</t>
  </si>
  <si>
    <t>contact@cpc16.com</t>
  </si>
  <si>
    <t>0689848671</t>
  </si>
  <si>
    <t>FFTT-NAQU-23-0004</t>
  </si>
  <si>
    <t>23-055609</t>
  </si>
  <si>
    <t>80782506200019</t>
  </si>
  <si>
    <t xml:space="preserve"> 10330080</t>
  </si>
  <si>
    <t>5012774</t>
  </si>
  <si>
    <t>US BRANNE PING PONG</t>
  </si>
  <si>
    <t>33420</t>
  </si>
  <si>
    <t>33071</t>
  </si>
  <si>
    <t>2 place du 11 novembre 1918</t>
  </si>
  <si>
    <t>BRANNE</t>
  </si>
  <si>
    <t>dominique.choron@wanadoo.fr</t>
  </si>
  <si>
    <t>0676711543</t>
  </si>
  <si>
    <t>FFTT-NAQU-23-0005</t>
  </si>
  <si>
    <t>23-055525</t>
  </si>
  <si>
    <t>FFTT-NAQU-23-0006</t>
  </si>
  <si>
    <t>23-055446</t>
  </si>
  <si>
    <t>W173002228</t>
  </si>
  <si>
    <t>50332631600018</t>
  </si>
  <si>
    <t xml:space="preserve"> 1017042</t>
  </si>
  <si>
    <t>5002550</t>
  </si>
  <si>
    <t>PERIGNY PING</t>
  </si>
  <si>
    <t>17180</t>
  </si>
  <si>
    <t>17274</t>
  </si>
  <si>
    <t>6 C  RUE DE SAINT-ROGATIEN</t>
  </si>
  <si>
    <t>PÉRIGNY</t>
  </si>
  <si>
    <t>presidentperignyping17@gmail.com</t>
  </si>
  <si>
    <t>0642374543</t>
  </si>
  <si>
    <t>FFTT-NAQU-23-0007</t>
  </si>
  <si>
    <t>23-063477</t>
  </si>
  <si>
    <t>FFTT-NAQU-23-0008</t>
  </si>
  <si>
    <t>23-063604</t>
  </si>
  <si>
    <t>W863000301</t>
  </si>
  <si>
    <t>49131499300016</t>
  </si>
  <si>
    <t xml:space="preserve"> 10860035, 200862348, 86-16</t>
  </si>
  <si>
    <t>2003304</t>
  </si>
  <si>
    <t>POITIERS TTACC 86</t>
  </si>
  <si>
    <t>86000</t>
  </si>
  <si>
    <t>86194</t>
  </si>
  <si>
    <t>Vienne</t>
  </si>
  <si>
    <t>28 PROMENADE DES EPINETTES</t>
  </si>
  <si>
    <t>86240</t>
  </si>
  <si>
    <t>LIGUGE</t>
  </si>
  <si>
    <t>quessette.jerome@orange.fr</t>
  </si>
  <si>
    <t>0617594506</t>
  </si>
  <si>
    <t>FFTT-NAQU-23-0009</t>
  </si>
  <si>
    <t>23-048479</t>
  </si>
  <si>
    <t>W172003819</t>
  </si>
  <si>
    <t>44781078900019</t>
  </si>
  <si>
    <t xml:space="preserve"> 10170016</t>
  </si>
  <si>
    <t>2000430</t>
  </si>
  <si>
    <t>ENTENTE ROYAN OCÉAN SAINT SULPICE DE TENNIS DE TABLE (EROSSTT)</t>
  </si>
  <si>
    <t>17200</t>
  </si>
  <si>
    <t>17306</t>
  </si>
  <si>
    <t>14 rue Henri Dunant</t>
  </si>
  <si>
    <t>ROYAN</t>
  </si>
  <si>
    <t>thibault.mace@ac-poitiers.fr</t>
  </si>
  <si>
    <t>0601754131</t>
  </si>
  <si>
    <t>FFTT-NAQU-23-0010</t>
  </si>
  <si>
    <t>23-059882</t>
  </si>
  <si>
    <t>W861001179</t>
  </si>
  <si>
    <t>43361070600015</t>
  </si>
  <si>
    <t xml:space="preserve"> 10860031</t>
  </si>
  <si>
    <t>2000762</t>
  </si>
  <si>
    <t>ASSOCIATION SPORTIVE DE TENNIS DE TABLE DE CHATELLERAULT (A.S.T.T.C.)</t>
  </si>
  <si>
    <t>86100</t>
  </si>
  <si>
    <t>86066</t>
  </si>
  <si>
    <t>72 Rue Charles De Gaulle</t>
  </si>
  <si>
    <t xml:space="preserve">S/C Hardouin Jean-François  </t>
  </si>
  <si>
    <t>86140</t>
  </si>
  <si>
    <t>Lencloitre</t>
  </si>
  <si>
    <t>jean-francois.hardouin0381@orange.fr</t>
  </si>
  <si>
    <t>0633628659</t>
  </si>
  <si>
    <t>FFTT-NAQU-23-0011</t>
  </si>
  <si>
    <t>23-052889</t>
  </si>
  <si>
    <t>W332008248</t>
  </si>
  <si>
    <t>35037265200023</t>
  </si>
  <si>
    <t xml:space="preserve"> D33</t>
  </si>
  <si>
    <t>0201883</t>
  </si>
  <si>
    <t>COMITE DEPARTEMENTAL DE LA GIRONDE DE TENNIS DE TABLE</t>
  </si>
  <si>
    <t>33 rue Auguste Lamire Bt D Apt 1</t>
  </si>
  <si>
    <t xml:space="preserve">Monsieur Alexandre DERUNES  </t>
  </si>
  <si>
    <t>cd33tennisdetable@wanadoo.fr</t>
  </si>
  <si>
    <t>0556120088</t>
  </si>
  <si>
    <t>FFTT-NAQU-23-0012</t>
  </si>
  <si>
    <t>23-061864</t>
  </si>
  <si>
    <t>FFTT-NAQU-23-0013</t>
  </si>
  <si>
    <t>23-066359</t>
  </si>
  <si>
    <t>W863005495</t>
  </si>
  <si>
    <t>37966467500020</t>
  </si>
  <si>
    <t xml:space="preserve"> 10860006</t>
  </si>
  <si>
    <t>5012792</t>
  </si>
  <si>
    <t>UNION SPORTIVE DE VIVONNE TENNIS DE TABLE</t>
  </si>
  <si>
    <t>86370</t>
  </si>
  <si>
    <t>86293</t>
  </si>
  <si>
    <t>6  ROUTE DE CHAMPAGNé SAINT HILAIRE</t>
  </si>
  <si>
    <t>VIVONNE</t>
  </si>
  <si>
    <t>usvivonnett@gmail.com</t>
  </si>
  <si>
    <t>0549586780</t>
  </si>
  <si>
    <t>FFTT-NAQU-23-0014</t>
  </si>
  <si>
    <t>23-066657</t>
  </si>
  <si>
    <t>FFTT-NAQU-23-0015</t>
  </si>
  <si>
    <t>23-054599</t>
  </si>
  <si>
    <t>W332001440</t>
  </si>
  <si>
    <t>38870032000038</t>
  </si>
  <si>
    <t xml:space="preserve"> 10330084</t>
  </si>
  <si>
    <t>0202417</t>
  </si>
  <si>
    <t>VILLENAVE TENNIS DE TABLE</t>
  </si>
  <si>
    <t>33140</t>
  </si>
  <si>
    <t>33550</t>
  </si>
  <si>
    <t>1 rue Fénelon</t>
  </si>
  <si>
    <t>VILLENAVE D ORNON</t>
  </si>
  <si>
    <t>asvtt_sibaud@sfr.fr</t>
  </si>
  <si>
    <t>0620630852</t>
  </si>
  <si>
    <t>FFTT-NAQU-23-0016</t>
  </si>
  <si>
    <t>23-068354</t>
  </si>
  <si>
    <t>W332002019</t>
  </si>
  <si>
    <t>47787063800012</t>
  </si>
  <si>
    <t xml:space="preserve"> 10330117</t>
  </si>
  <si>
    <t>0204416</t>
  </si>
  <si>
    <t>LE HAILLAN - SAINT MEDARD EN JALLES TENNIS DE TABLE (L.H.S.M.T.T.)</t>
  </si>
  <si>
    <t>33185</t>
  </si>
  <si>
    <t>33200</t>
  </si>
  <si>
    <t>ALLÉE JAROUSSE DE SILLAC</t>
  </si>
  <si>
    <t>LE HAILLAN</t>
  </si>
  <si>
    <t>lehaillanstmedardtt@hotamil.com</t>
  </si>
  <si>
    <t>0644383438</t>
  </si>
  <si>
    <t>FFTT-NAQU-23-0017</t>
  </si>
  <si>
    <t>23-068157</t>
  </si>
  <si>
    <t>W402000986</t>
  </si>
  <si>
    <t>89665003300138</t>
  </si>
  <si>
    <t xml:space="preserve"> 00789, 00941, 0129, 02400051, 0240096, 0400004, 040001, 0406172, 0422, 10400001, 12026, 2342, 30240001, 40006, 40008, 400140, 4013NA, 43304000073, 4497N, 500097, 59400032, 6040004, 6397, 80, NAQ0040073</t>
  </si>
  <si>
    <t>5006194</t>
  </si>
  <si>
    <t>STADE MONTOIS Stade Montois section Tennis de Table</t>
  </si>
  <si>
    <t>40000</t>
  </si>
  <si>
    <t>40192</t>
  </si>
  <si>
    <t>Landes</t>
  </si>
  <si>
    <t>RUE DU PEGLE</t>
  </si>
  <si>
    <t>MONT-DE-MARSAN</t>
  </si>
  <si>
    <t>smtt@wanadoo.fr</t>
  </si>
  <si>
    <t>0558461167</t>
  </si>
  <si>
    <t>FFTT-NAQU-23-0018</t>
  </si>
  <si>
    <t>23-068053</t>
  </si>
  <si>
    <t>W402001944</t>
  </si>
  <si>
    <t>38364292300023</t>
  </si>
  <si>
    <t xml:space="preserve"> D40</t>
  </si>
  <si>
    <t>0202745</t>
  </si>
  <si>
    <t>COMITE DEPARTEMENTAL DE TENNIS DE TABLE DES LANDES</t>
  </si>
  <si>
    <t>BOULEVARD FERDINAND DE CANDAU</t>
  </si>
  <si>
    <t>FFTT-NAQU-23-0019</t>
  </si>
  <si>
    <t>23-068555</t>
  </si>
  <si>
    <t>W243003042</t>
  </si>
  <si>
    <t>51478370300010</t>
  </si>
  <si>
    <t xml:space="preserve"> 10240015</t>
  </si>
  <si>
    <t>0206532</t>
  </si>
  <si>
    <t>SAINT-MEDARD DE MUSSIDAN TENNIS DE TABLE (SMTT)</t>
  </si>
  <si>
    <t>24400</t>
  </si>
  <si>
    <t>24462</t>
  </si>
  <si>
    <t>Dordogne</t>
  </si>
  <si>
    <t>lieu dit Seguinou</t>
  </si>
  <si>
    <t>MUSSIDAN</t>
  </si>
  <si>
    <t>tennisdetable24400@gmail.com</t>
  </si>
  <si>
    <t>0670203076</t>
  </si>
  <si>
    <t>FFTT-NAQU-23-0020</t>
  </si>
  <si>
    <t>23-067248</t>
  </si>
  <si>
    <t>W332003023</t>
  </si>
  <si>
    <t>78177412000013</t>
  </si>
  <si>
    <t xml:space="preserve"> 0033026, 01330005, 02033002, 033011, 10330003, 449, 500110, 5033012, 59330033</t>
  </si>
  <si>
    <t>0200825</t>
  </si>
  <si>
    <t>CLUB ATHLETIQUE BEGLAIS  C.A.B</t>
  </si>
  <si>
    <t>33130</t>
  </si>
  <si>
    <t>33039</t>
  </si>
  <si>
    <t>Complexe Sportif Delphin Loche    Stade André Moga</t>
  </si>
  <si>
    <t>BEGLES</t>
  </si>
  <si>
    <t>cabeglais@cabeglais.fr</t>
  </si>
  <si>
    <t>0556494202</t>
  </si>
  <si>
    <t>FFTT-NAQU-23-0021</t>
  </si>
  <si>
    <t>23-068799</t>
  </si>
  <si>
    <t>W641000722</t>
  </si>
  <si>
    <t>42401809100035</t>
  </si>
  <si>
    <t xml:space="preserve"> D64</t>
  </si>
  <si>
    <t>0200346</t>
  </si>
  <si>
    <t>COMITE DEPARTEMENTAL DE TENNIS DE TABLE DES PYRENEES ATLANTIQUES</t>
  </si>
  <si>
    <t>12 rue professeur Garrigou Lagrange</t>
  </si>
  <si>
    <t>PAU</t>
  </si>
  <si>
    <t>cd.ping64@free.fr</t>
  </si>
  <si>
    <t>0686147533</t>
  </si>
  <si>
    <t>FFTT-NAQU-23-0022</t>
  </si>
  <si>
    <t>23-066880</t>
  </si>
  <si>
    <t>W792001250</t>
  </si>
  <si>
    <t>41759558400018</t>
  </si>
  <si>
    <t xml:space="preserve"> 10790005, 7913</t>
  </si>
  <si>
    <t>2001213</t>
  </si>
  <si>
    <t>PERIGNE TENNIS DE TABLE</t>
  </si>
  <si>
    <t>79170</t>
  </si>
  <si>
    <t>79204</t>
  </si>
  <si>
    <t>2 impasse du lavoir</t>
  </si>
  <si>
    <t xml:space="preserve">La Pierre  </t>
  </si>
  <si>
    <t>Périgné</t>
  </si>
  <si>
    <t>apaille@aol.com</t>
  </si>
  <si>
    <t>0549071974</t>
  </si>
  <si>
    <t>FFTT-NAQU-23-0023</t>
  </si>
  <si>
    <t>23-069989</t>
  </si>
  <si>
    <t>W793000215</t>
  </si>
  <si>
    <t>38190294900027</t>
  </si>
  <si>
    <t xml:space="preserve"> D79</t>
  </si>
  <si>
    <t>2001197</t>
  </si>
  <si>
    <t>COMITE DEPARTEMENTAL DE TENNIS DE TABLE</t>
  </si>
  <si>
    <t>79200</t>
  </si>
  <si>
    <t>79202</t>
  </si>
  <si>
    <t>2 rue Jean Giono</t>
  </si>
  <si>
    <t>PARTHENAY</t>
  </si>
  <si>
    <t>cd79-fftt@orange.fr</t>
  </si>
  <si>
    <t>0549641534</t>
  </si>
  <si>
    <t>FFTT-NAQU-23-0024</t>
  </si>
  <si>
    <t>23-059111</t>
  </si>
  <si>
    <t>W336001526</t>
  </si>
  <si>
    <t>41107727400024</t>
  </si>
  <si>
    <t xml:space="preserve"> 1033005</t>
  </si>
  <si>
    <t>5010105</t>
  </si>
  <si>
    <t>CLUB DE TENNIS DE TABLE AUDENGEOIS</t>
  </si>
  <si>
    <t>33980</t>
  </si>
  <si>
    <t>33019</t>
  </si>
  <si>
    <t>24 allee Ernest de boissieres</t>
  </si>
  <si>
    <t xml:space="preserve">Mairie AUDENGE  </t>
  </si>
  <si>
    <t>AUDENGE</t>
  </si>
  <si>
    <t>dubeaujl@yahoo.com</t>
  </si>
  <si>
    <t>0763334683</t>
  </si>
  <si>
    <t>FFTT-NAQU-23-0025</t>
  </si>
  <si>
    <t>23-070110</t>
  </si>
  <si>
    <t>FFTT-NAQU-23-0026</t>
  </si>
  <si>
    <t>23-070365</t>
  </si>
  <si>
    <t>W332001685</t>
  </si>
  <si>
    <t>40213778000019</t>
  </si>
  <si>
    <t xml:space="preserve"> 020332640, 10330037</t>
  </si>
  <si>
    <t>5010106</t>
  </si>
  <si>
    <t>GRADIGNAN TENNIS DE TABLE</t>
  </si>
  <si>
    <t>33170</t>
  </si>
  <si>
    <t>33192</t>
  </si>
  <si>
    <t>Domaine de Mandavit</t>
  </si>
  <si>
    <t xml:space="preserve">Rue de BRANLAC  </t>
  </si>
  <si>
    <t>GRADIGNAN</t>
  </si>
  <si>
    <t>president.gtt@gmail.com</t>
  </si>
  <si>
    <t>0674986185</t>
  </si>
  <si>
    <t>FFTT-NAQU-23-0027</t>
  </si>
  <si>
    <t>23-062561</t>
  </si>
  <si>
    <t>W191002437</t>
  </si>
  <si>
    <t>41458441700011</t>
  </si>
  <si>
    <t xml:space="preserve"> 10190066</t>
  </si>
  <si>
    <t>1200099</t>
  </si>
  <si>
    <t>TENNIS DE TABLE BRIVISTE</t>
  </si>
  <si>
    <t>19100</t>
  </si>
  <si>
    <t>19031</t>
  </si>
  <si>
    <t>Corrèze</t>
  </si>
  <si>
    <t>8 rue Henri Bergson</t>
  </si>
  <si>
    <t>BRIVE LA GAILLARDE</t>
  </si>
  <si>
    <t>contact.ttbriviste@gmail.com</t>
  </si>
  <si>
    <t>0662058389</t>
  </si>
  <si>
    <t>FFTT-NAQU-23-0028</t>
  </si>
  <si>
    <t>23-067378</t>
  </si>
  <si>
    <t>W332002418</t>
  </si>
  <si>
    <t>78189494400045</t>
  </si>
  <si>
    <t xml:space="preserve"> 033162201801, 05394, 10330050, 33162420, NAQU3306014</t>
  </si>
  <si>
    <t>5006968</t>
  </si>
  <si>
    <t>AMICALE LAIQUE D'EYSINES - FOYER D'EDUCATION PERMANENTE</t>
  </si>
  <si>
    <t>33320</t>
  </si>
  <si>
    <t>33162</t>
  </si>
  <si>
    <t>Centre René Poujol rue des Tulipes</t>
  </si>
  <si>
    <t>Eysines</t>
  </si>
  <si>
    <t>amicale33320@gmail.com</t>
  </si>
  <si>
    <t>0556578771</t>
  </si>
  <si>
    <t>FFTT-NAQU-23-0029</t>
  </si>
  <si>
    <t>23-071163</t>
  </si>
  <si>
    <t>W872002040</t>
  </si>
  <si>
    <t>45228280900014</t>
  </si>
  <si>
    <t xml:space="preserve"> 10870117</t>
  </si>
  <si>
    <t>1201379</t>
  </si>
  <si>
    <t>E.A.T.T. SAINT YRIEIX ESPERANCE AREDIENNE TENNIS DE TABLE SAINT YRIEIX</t>
  </si>
  <si>
    <t>87500</t>
  </si>
  <si>
    <t>87187</t>
  </si>
  <si>
    <t>Haute-Vienne</t>
  </si>
  <si>
    <t>45 Boulevard de l'Hôtel de Ville</t>
  </si>
  <si>
    <t>ST YRIEIX LA PERCHE</t>
  </si>
  <si>
    <t>maspataud.alain@wanadoo.fr</t>
  </si>
  <si>
    <t>0674539164</t>
  </si>
  <si>
    <t>FFTT-NAQU-23-0030</t>
  </si>
  <si>
    <t>23-061112</t>
  </si>
  <si>
    <t>W471002398</t>
  </si>
  <si>
    <t>44308752300017</t>
  </si>
  <si>
    <t xml:space="preserve"> 10470001</t>
  </si>
  <si>
    <t>0200603</t>
  </si>
  <si>
    <t>SPORTING UNION AGENAIS TENNIS DE TABLE</t>
  </si>
  <si>
    <t>47000</t>
  </si>
  <si>
    <t>47001</t>
  </si>
  <si>
    <t>2 rue Baudin</t>
  </si>
  <si>
    <t>AGEN</t>
  </si>
  <si>
    <t>suatt@wanadoo.fr</t>
  </si>
  <si>
    <t>0610533503</t>
  </si>
  <si>
    <t>FFTT-NAQU-23-0031</t>
  </si>
  <si>
    <t>23-070852</t>
  </si>
  <si>
    <t>FFTT-NAQU-23-0032</t>
  </si>
  <si>
    <t>23-060423</t>
  </si>
  <si>
    <t>W872010123</t>
  </si>
  <si>
    <t>77805957600018</t>
  </si>
  <si>
    <t xml:space="preserve"> 10870007, A087046, NAQ0087017</t>
  </si>
  <si>
    <t>1200435</t>
  </si>
  <si>
    <t>LA SAINT ANTOINE</t>
  </si>
  <si>
    <t>87000</t>
  </si>
  <si>
    <t>87085</t>
  </si>
  <si>
    <t>15 bis rue Malesherbes</t>
  </si>
  <si>
    <t>87100</t>
  </si>
  <si>
    <t>LIMOGES</t>
  </si>
  <si>
    <t>assoc-la-st-antoine@orange.fr</t>
  </si>
  <si>
    <t>0783346691</t>
  </si>
  <si>
    <t>FFTT-NAQU-23-0033</t>
  </si>
  <si>
    <t>23-061392</t>
  </si>
  <si>
    <t>W243000669</t>
  </si>
  <si>
    <t>39237944200024</t>
  </si>
  <si>
    <t>0201910</t>
  </si>
  <si>
    <t>COMITE DEPARTEMENTAL DE TENNIS DE TABLE DE LA DORDOGNE</t>
  </si>
  <si>
    <t>24000</t>
  </si>
  <si>
    <t>24322</t>
  </si>
  <si>
    <t>46 RUE KLEBER</t>
  </si>
  <si>
    <t>PERIGUEUX</t>
  </si>
  <si>
    <t>cdtt24@gmail.com</t>
  </si>
  <si>
    <t>0670791329</t>
  </si>
  <si>
    <t>FFTT-NAQU-23-0034</t>
  </si>
  <si>
    <t>23-072589</t>
  </si>
  <si>
    <t>W401001839</t>
  </si>
  <si>
    <t>39130775800022</t>
  </si>
  <si>
    <t xml:space="preserve"> 0400002, 0400620, 04040014, 104002, 1040124, 40004, 505739</t>
  </si>
  <si>
    <t>0201218</t>
  </si>
  <si>
    <t>JEANNE D'ARC DE DAX - JAD</t>
  </si>
  <si>
    <t>40100</t>
  </si>
  <si>
    <t>40088</t>
  </si>
  <si>
    <t>5 rue des Cyclamens</t>
  </si>
  <si>
    <t>DAX</t>
  </si>
  <si>
    <t>jad.dax@orange.fr</t>
  </si>
  <si>
    <t>0558740863</t>
  </si>
  <si>
    <t>FFTT-NAQU-23-0035</t>
  </si>
  <si>
    <t>23-070166</t>
  </si>
  <si>
    <t>W792001017</t>
  </si>
  <si>
    <t>78145998700033</t>
  </si>
  <si>
    <t xml:space="preserve"> 10790235, 200791295, 7914</t>
  </si>
  <si>
    <t>2001202</t>
  </si>
  <si>
    <t>NIORT TENNIS DE TABLE</t>
  </si>
  <si>
    <t>79000</t>
  </si>
  <si>
    <t>79191</t>
  </si>
  <si>
    <t>11 bis rue Georges Clémenceau</t>
  </si>
  <si>
    <t>NIORT</t>
  </si>
  <si>
    <t>president@niort-tt.fr</t>
  </si>
  <si>
    <t>0549332375</t>
  </si>
  <si>
    <t>FFTT-NAQU-23-0036</t>
  </si>
  <si>
    <t>23-063052</t>
  </si>
  <si>
    <t>W863005665</t>
  </si>
  <si>
    <t>80746766700018</t>
  </si>
  <si>
    <t xml:space="preserve"> 10860234</t>
  </si>
  <si>
    <t>5016565</t>
  </si>
  <si>
    <t>TTMA</t>
  </si>
  <si>
    <t>86440</t>
  </si>
  <si>
    <t>86158</t>
  </si>
  <si>
    <t>17 RUE DES ROCHEREAUX</t>
  </si>
  <si>
    <t xml:space="preserve">  86440</t>
  </si>
  <si>
    <t>MIGNé-AUXANCES</t>
  </si>
  <si>
    <t>michelroute86@gmail.com</t>
  </si>
  <si>
    <t>0685400238</t>
  </si>
  <si>
    <t>FFTT-NAQU-23-0037</t>
  </si>
  <si>
    <t>23-065950</t>
  </si>
  <si>
    <t>W332007690</t>
  </si>
  <si>
    <t>78184390900024</t>
  </si>
  <si>
    <t xml:space="preserve"> 000754, 02331256, 04033028, 10330067, 332520, 59330035, 75033.054</t>
  </si>
  <si>
    <t>0200850</t>
  </si>
  <si>
    <t>CLUB ATHLETIQUE MUNICIPAL DE BORDEAUX</t>
  </si>
  <si>
    <t>33063</t>
  </si>
  <si>
    <t>7 RUE ANDRÉ MAGINOT</t>
  </si>
  <si>
    <t xml:space="preserve">Monsieur DOMERGUE Jean  </t>
  </si>
  <si>
    <t>BORDEAUX</t>
  </si>
  <si>
    <t>contact@cam-bordeaux.com</t>
  </si>
  <si>
    <t>0556023838</t>
  </si>
  <si>
    <t>FFTT-NAQU-23-0038</t>
  </si>
  <si>
    <t>23-073432</t>
  </si>
  <si>
    <t>W191000706</t>
  </si>
  <si>
    <t>44797254800013</t>
  </si>
  <si>
    <t xml:space="preserve"> 10190108, 4890R, 531736, cl190350</t>
  </si>
  <si>
    <t>1200203</t>
  </si>
  <si>
    <t>ASSOCIATION SPORTIVE PREPARATION OLYMPIQUE BRIVISTE</t>
  </si>
  <si>
    <t>8 rue Léonce bourliaguet</t>
  </si>
  <si>
    <t xml:space="preserve">stade Gaetan Devaud  </t>
  </si>
  <si>
    <t>brive</t>
  </si>
  <si>
    <t>aspoasso19@gmail.com</t>
  </si>
  <si>
    <t>0620513524</t>
  </si>
  <si>
    <t>FFTT-NAQU-23-0039</t>
  </si>
  <si>
    <t>23-066218</t>
  </si>
  <si>
    <t>W161001020</t>
  </si>
  <si>
    <t>78117147500028</t>
  </si>
  <si>
    <t xml:space="preserve"> 10160029, 16-17, 200162378</t>
  </si>
  <si>
    <t>2001573</t>
  </si>
  <si>
    <t>TENNIS DE TABLE DE LA GRAND FONT</t>
  </si>
  <si>
    <t>16000</t>
  </si>
  <si>
    <t>16015</t>
  </si>
  <si>
    <t>74 rue de la Trésorière</t>
  </si>
  <si>
    <t xml:space="preserve">Salle Jean-Philippe GATIEN  </t>
  </si>
  <si>
    <t>ANGOULÊME</t>
  </si>
  <si>
    <t>contact@ttgf-angouleme.com</t>
  </si>
  <si>
    <t>0545647133</t>
  </si>
  <si>
    <t>FFTT-NAQU-23-0040</t>
  </si>
  <si>
    <t>23-064426</t>
  </si>
  <si>
    <t>W471000737</t>
  </si>
  <si>
    <t>39991226000011</t>
  </si>
  <si>
    <t xml:space="preserve"> 020472382, 10470006, 4727</t>
  </si>
  <si>
    <t>0200609</t>
  </si>
  <si>
    <t>TENNIS DE TABLE PASSAGEOIS (T. T. P.)</t>
  </si>
  <si>
    <t>47520</t>
  </si>
  <si>
    <t>47201</t>
  </si>
  <si>
    <t>avenue de verdun</t>
  </si>
  <si>
    <t xml:space="preserve">complexe sportif- salle jean-Marc Lapeyre  </t>
  </si>
  <si>
    <t>LE PASSAGE</t>
  </si>
  <si>
    <t>ttpassageois@orange.fr</t>
  </si>
  <si>
    <t>0664278388</t>
  </si>
  <si>
    <t>FFTT-NAQU-23-0041</t>
  </si>
  <si>
    <t>23-073569</t>
  </si>
  <si>
    <t>W863000570</t>
  </si>
  <si>
    <t>31239528800011</t>
  </si>
  <si>
    <t xml:space="preserve"> 10860016, NAQ0086015, XX75860220</t>
  </si>
  <si>
    <t>2002623</t>
  </si>
  <si>
    <t>FOYER DES JEUNES ET D'EDUCATION POPULAIRE ET SPORTIVE</t>
  </si>
  <si>
    <t>86170</t>
  </si>
  <si>
    <t>86177</t>
  </si>
  <si>
    <t>1 place Joffre</t>
  </si>
  <si>
    <t xml:space="preserve"> BP 50037 </t>
  </si>
  <si>
    <t>NEUVILLE DE POITOU</t>
  </si>
  <si>
    <t>fjeps@orange.fr</t>
  </si>
  <si>
    <t>0549450768</t>
  </si>
  <si>
    <t>FFTT-NAQU-23-0042</t>
  </si>
  <si>
    <t>23-068238</t>
  </si>
  <si>
    <t>W243004401</t>
  </si>
  <si>
    <t>50849673400015</t>
  </si>
  <si>
    <t xml:space="preserve"> 10240020</t>
  </si>
  <si>
    <t>0201429</t>
  </si>
  <si>
    <t>AMICALE LAIQUE DE COULOUNIEIX</t>
  </si>
  <si>
    <t>24660</t>
  </si>
  <si>
    <t>24138</t>
  </si>
  <si>
    <t>Le Bourg</t>
  </si>
  <si>
    <t xml:space="preserve">Place Yves Péron  </t>
  </si>
  <si>
    <t>COULOUNIEIX-CHAMIERS</t>
  </si>
  <si>
    <t>alctt@orange.fr</t>
  </si>
  <si>
    <t>0749892957</t>
  </si>
  <si>
    <t>FFTT-NAQU-23-0043</t>
  </si>
  <si>
    <t>23-072728</t>
  </si>
  <si>
    <t>W161002199</t>
  </si>
  <si>
    <t>44788156600015</t>
  </si>
  <si>
    <t xml:space="preserve"> 10160185</t>
  </si>
  <si>
    <t>2001590</t>
  </si>
  <si>
    <t>TENNIS DE TABLE PUYMOYENNAIS</t>
  </si>
  <si>
    <t>16400</t>
  </si>
  <si>
    <t>16271</t>
  </si>
  <si>
    <t>Mairie, Place Genainville</t>
  </si>
  <si>
    <t>Puymoyen</t>
  </si>
  <si>
    <t>ttpuymoyennais@gmail.com</t>
  </si>
  <si>
    <t>0615857225</t>
  </si>
  <si>
    <t>FFTT-NAQU-23-0044</t>
  </si>
  <si>
    <t>23-073804</t>
  </si>
  <si>
    <t>W863001628</t>
  </si>
  <si>
    <t>38540987500056</t>
  </si>
  <si>
    <t xml:space="preserve"> D86</t>
  </si>
  <si>
    <t>2000552</t>
  </si>
  <si>
    <t>COMITE DE LA VIENNE DE TENNIS DE TABLE</t>
  </si>
  <si>
    <t>6 ALLEE Jean Monnet</t>
  </si>
  <si>
    <t xml:space="preserve">Maison des Sport de la Vienne - Comité de Tennis de Table  </t>
  </si>
  <si>
    <t>POITIERS</t>
  </si>
  <si>
    <t>comite86tt@gmail.com</t>
  </si>
  <si>
    <t>0781466412</t>
  </si>
  <si>
    <t>FFTT-NAQU-23-0045</t>
  </si>
  <si>
    <t>23-074171</t>
  </si>
  <si>
    <t>W793001296</t>
  </si>
  <si>
    <t>41780948000029</t>
  </si>
  <si>
    <t xml:space="preserve"> 10790042, 200792483, 7926</t>
  </si>
  <si>
    <t>2001920</t>
  </si>
  <si>
    <t>PING PONG CLUB PARTHENAISIEN</t>
  </si>
  <si>
    <t>8 Rue Ernest PEROCHON</t>
  </si>
  <si>
    <t xml:space="preserve">Salle Didier Delille - Complexe sportif Léo Lagrange  </t>
  </si>
  <si>
    <t>ppcparthenay79@gmail.com</t>
  </si>
  <si>
    <t>0646750068</t>
  </si>
  <si>
    <t>FFTT-NAQU-23-0046</t>
  </si>
  <si>
    <t>23-054665</t>
  </si>
  <si>
    <t>W473000187</t>
  </si>
  <si>
    <t>40867892800024</t>
  </si>
  <si>
    <t xml:space="preserve"> 10470009</t>
  </si>
  <si>
    <t>0200610</t>
  </si>
  <si>
    <t>PING PONG CLUB VILLENEUVOIS</t>
  </si>
  <si>
    <t>47300</t>
  </si>
  <si>
    <t>47323</t>
  </si>
  <si>
    <t>Avenue d'Agen</t>
  </si>
  <si>
    <t xml:space="preserve">Complexe Sportif de la Myre Mory  </t>
  </si>
  <si>
    <t>VILLENEUVE SUR LOT</t>
  </si>
  <si>
    <t>ppcv.compta@gmail.com</t>
  </si>
  <si>
    <t>0553491822</t>
  </si>
  <si>
    <t>FFTT-NAQU-23-0047</t>
  </si>
  <si>
    <t>23-074480</t>
  </si>
  <si>
    <t>W174000252</t>
  </si>
  <si>
    <t>44172818500014</t>
  </si>
  <si>
    <t xml:space="preserve"> 10170009</t>
  </si>
  <si>
    <t>2000424</t>
  </si>
  <si>
    <t>CLUB PONGISTE COZILLON</t>
  </si>
  <si>
    <t>17120</t>
  </si>
  <si>
    <t>17131</t>
  </si>
  <si>
    <t>8 ru des pensées</t>
  </si>
  <si>
    <t>17600</t>
  </si>
  <si>
    <t>Médis</t>
  </si>
  <si>
    <t>stephanearrignon@gmail.com</t>
  </si>
  <si>
    <t>0699414670</t>
  </si>
  <si>
    <t>FFTT-NAQU-23-0048</t>
  </si>
  <si>
    <t>23-066121</t>
  </si>
  <si>
    <t>W161003813</t>
  </si>
  <si>
    <t>31876335600025</t>
  </si>
  <si>
    <t xml:space="preserve"> 10160085, 160330, 16073001, 6016037</t>
  </si>
  <si>
    <t>2002891</t>
  </si>
  <si>
    <t>AMICALE LAIQUE CHALAISIENNE</t>
  </si>
  <si>
    <t>16210</t>
  </si>
  <si>
    <t>16073</t>
  </si>
  <si>
    <t>8 rue d'Angouleme</t>
  </si>
  <si>
    <t>CHALAIS</t>
  </si>
  <si>
    <t>amicale-laique-de-chalais@orange.fr</t>
  </si>
  <si>
    <t>0623180094</t>
  </si>
  <si>
    <t>FFTT-NAQU-23-0049</t>
  </si>
  <si>
    <t>23-073897</t>
  </si>
  <si>
    <t>W643002604</t>
  </si>
  <si>
    <t>39344002900022</t>
  </si>
  <si>
    <t xml:space="preserve"> 10640004</t>
  </si>
  <si>
    <t>0205174</t>
  </si>
  <si>
    <t>ASSOCIATION LESCARIENNE DE TENNIS DE TABLE (A.L.T.T)</t>
  </si>
  <si>
    <t>64230</t>
  </si>
  <si>
    <t>64335</t>
  </si>
  <si>
    <t>RUE DU LIEUTENANT DE VAISSEAU GARNUCHOT, STADE MUNICIPAL</t>
  </si>
  <si>
    <t>LESCAR</t>
  </si>
  <si>
    <t>alttlescar@sfr.fr</t>
  </si>
  <si>
    <t>0559811502</t>
  </si>
  <si>
    <t>FFTT-NAQU-23-0050</t>
  </si>
  <si>
    <t>23-069586</t>
  </si>
  <si>
    <t>W861000891</t>
  </si>
  <si>
    <t>34837912400020</t>
  </si>
  <si>
    <t xml:space="preserve"> 086-022, 10860193</t>
  </si>
  <si>
    <t>2003894</t>
  </si>
  <si>
    <t>MAISON DES JEUNES ET DE LA CULTURE JEAN-PAUL ROBIN</t>
  </si>
  <si>
    <t>86530</t>
  </si>
  <si>
    <t>86174</t>
  </si>
  <si>
    <t>21 rue Henri Barbusse</t>
  </si>
  <si>
    <t>NAINTRE</t>
  </si>
  <si>
    <t>mjc.naintre@orange.fr</t>
  </si>
  <si>
    <t>0549232018</t>
  </si>
  <si>
    <t>FFTT-NAQU-23-0051</t>
  </si>
  <si>
    <t>23-074725</t>
  </si>
  <si>
    <t>W193000381</t>
  </si>
  <si>
    <t>39900691500017</t>
  </si>
  <si>
    <t xml:space="preserve"> 10190073, 120191086</t>
  </si>
  <si>
    <t>1200108</t>
  </si>
  <si>
    <t>HAUTE CORREZE TENNIS DE TABLE</t>
  </si>
  <si>
    <t>19200</t>
  </si>
  <si>
    <t>19275</t>
  </si>
  <si>
    <t>22 rue de la civadière</t>
  </si>
  <si>
    <t>Ussel</t>
  </si>
  <si>
    <t>hctt@orange.fr</t>
  </si>
  <si>
    <t>0671189920</t>
  </si>
  <si>
    <t>FFTT-NAQU-23-0052</t>
  </si>
  <si>
    <t>23-071365</t>
  </si>
  <si>
    <t>W334000176</t>
  </si>
  <si>
    <t>82296077900012</t>
  </si>
  <si>
    <t xml:space="preserve"> 10330129</t>
  </si>
  <si>
    <t>5016566</t>
  </si>
  <si>
    <t>TENNIS DE TABLE CASTELNAUDAIS</t>
  </si>
  <si>
    <t>33480</t>
  </si>
  <si>
    <t>33022</t>
  </si>
  <si>
    <t>Jérome DUZAN</t>
  </si>
  <si>
    <t>Avensan</t>
  </si>
  <si>
    <t>duzan47@gmail.com</t>
  </si>
  <si>
    <t>0680565309</t>
  </si>
  <si>
    <t>FFTT-NAQU-23-0053</t>
  </si>
  <si>
    <t>23-069759</t>
  </si>
  <si>
    <t>W191000060</t>
  </si>
  <si>
    <t>39851646800020</t>
  </si>
  <si>
    <t xml:space="preserve"> D19</t>
  </si>
  <si>
    <t>1200096</t>
  </si>
  <si>
    <t>COMITE DEPARTEMENTAL DE TENNIS DE TABLE DE LA CORREZE</t>
  </si>
  <si>
    <t>19240</t>
  </si>
  <si>
    <t>19005</t>
  </si>
  <si>
    <t>42 AVENUE JEAN CARIVEN</t>
  </si>
  <si>
    <t>ALLASSAC</t>
  </si>
  <si>
    <t>info@cdtt-correze.org</t>
  </si>
  <si>
    <t>0683452916</t>
  </si>
  <si>
    <t>FFTT-NAQU-23-0054</t>
  </si>
  <si>
    <t>23-072870</t>
  </si>
  <si>
    <t>W863002369</t>
  </si>
  <si>
    <t>45409285900015</t>
  </si>
  <si>
    <t xml:space="preserve"> 10860229, 200862352, 86-15</t>
  </si>
  <si>
    <t>2002536</t>
  </si>
  <si>
    <t>STADE POITEVIN TENNIS DE TABLE</t>
  </si>
  <si>
    <t>26 rue des Deux Communes</t>
  </si>
  <si>
    <t xml:space="preserve">Terrain de Québec  </t>
  </si>
  <si>
    <t>pichard.jean-marie@wanadoo.fr</t>
  </si>
  <si>
    <t>0688485616</t>
  </si>
  <si>
    <t>FFTT-NAQU-23-0055</t>
  </si>
  <si>
    <t>23-073731</t>
  </si>
  <si>
    <t>W872002606</t>
  </si>
  <si>
    <t>47784189400025</t>
  </si>
  <si>
    <t xml:space="preserve"> 10870081</t>
  </si>
  <si>
    <t>5010107</t>
  </si>
  <si>
    <t>COUZEIX TENNIS DE TABLE</t>
  </si>
  <si>
    <t>87510</t>
  </si>
  <si>
    <t>87107</t>
  </si>
  <si>
    <t>9 RUE DU PARC</t>
  </si>
  <si>
    <t>NIEUL</t>
  </si>
  <si>
    <t>thierry.reynaudsm@laposte.net</t>
  </si>
  <si>
    <t>0682373548</t>
  </si>
  <si>
    <t>FFTT-NAQU-23-0056</t>
  </si>
  <si>
    <t>23-073593</t>
  </si>
  <si>
    <t>W332008887</t>
  </si>
  <si>
    <t>78188057000036</t>
  </si>
  <si>
    <t xml:space="preserve"> 00485, 033025, 033028, 03303, 03346, 10330030, 1102007, 1551, 330590, 3321685, 3323NA, 511449, 59330117, 75003302300020, NAQ0033061, O33089</t>
  </si>
  <si>
    <t>0200401</t>
  </si>
  <si>
    <t>UNION SPORTIVE CENON (US CENON)</t>
  </si>
  <si>
    <t>33150</t>
  </si>
  <si>
    <t>33119</t>
  </si>
  <si>
    <t>3 rue Aristide Briand</t>
  </si>
  <si>
    <t xml:space="preserve">Maison des sports  </t>
  </si>
  <si>
    <t>CENON</t>
  </si>
  <si>
    <t>fabienne.boust@uscenon.fr</t>
  </si>
  <si>
    <t>0612395779</t>
  </si>
  <si>
    <t>FFTT-NAQU-23-0057</t>
  </si>
  <si>
    <t>23-074187</t>
  </si>
  <si>
    <t>FFTT-NAQU-23-0058</t>
  </si>
  <si>
    <t>23-072717</t>
  </si>
  <si>
    <t>W472002273</t>
  </si>
  <si>
    <t>42409180900014</t>
  </si>
  <si>
    <t xml:space="preserve"> 10470007</t>
  </si>
  <si>
    <t>0200607</t>
  </si>
  <si>
    <t>LA RAQUETTE MARMANDAISE</t>
  </si>
  <si>
    <t>1  rue DE LA REPUBLIQUE</t>
  </si>
  <si>
    <t>raquettemarmandaise@wanadoo.fr</t>
  </si>
  <si>
    <t>FFTT-NAQU-23-0059</t>
  </si>
  <si>
    <t>23-076303</t>
  </si>
  <si>
    <t>W162000456</t>
  </si>
  <si>
    <t>44787706900016</t>
  </si>
  <si>
    <t xml:space="preserve"> 10160071</t>
  </si>
  <si>
    <t>2001579</t>
  </si>
  <si>
    <t>TENNIS DE TABLE DE LUCHAC-CHASSORS</t>
  </si>
  <si>
    <t>16200</t>
  </si>
  <si>
    <t>16088</t>
  </si>
  <si>
    <t>Mairie de Chassors</t>
  </si>
  <si>
    <t xml:space="preserve">  16200</t>
  </si>
  <si>
    <t>CHASSORS</t>
  </si>
  <si>
    <t>romain.sauvion1907@gmail.com</t>
  </si>
  <si>
    <t>0627642674</t>
  </si>
  <si>
    <t>FFTT-NAQU-23-0060</t>
  </si>
  <si>
    <t>23-072887</t>
  </si>
  <si>
    <t>W161004519</t>
  </si>
  <si>
    <t>49772242100011</t>
  </si>
  <si>
    <t xml:space="preserve"> 10160047</t>
  </si>
  <si>
    <t>2003368</t>
  </si>
  <si>
    <t>CLUB PONGISTE DE MONTBRON</t>
  </si>
  <si>
    <t>16220</t>
  </si>
  <si>
    <t>16223</t>
  </si>
  <si>
    <t>avenue du groupe scolaire</t>
  </si>
  <si>
    <t xml:space="preserve"> Avenue du Groupe Scolaire </t>
  </si>
  <si>
    <t>MONTBRON</t>
  </si>
  <si>
    <t>didier.genini@wanadoo.fr</t>
  </si>
  <si>
    <t>0545635147</t>
  </si>
  <si>
    <t>FFTT-NORM-23-0001</t>
  </si>
  <si>
    <t>23-051909</t>
  </si>
  <si>
    <t>FFTT-NORM-23-0002</t>
  </si>
  <si>
    <t>23-063358</t>
  </si>
  <si>
    <t>W273002226</t>
  </si>
  <si>
    <t>39262901000019</t>
  </si>
  <si>
    <t xml:space="preserve"> 09270151</t>
  </si>
  <si>
    <t>5012775</t>
  </si>
  <si>
    <t>NEUBOURG QUITTEBEUF TENNIS DE TABLE</t>
  </si>
  <si>
    <t>27110</t>
  </si>
  <si>
    <t>27428</t>
  </si>
  <si>
    <t>17 ROUTE D'EMANVILLE</t>
  </si>
  <si>
    <t xml:space="preserve">LIEU DIT LA GOUBERGE  </t>
  </si>
  <si>
    <t>27190</t>
  </si>
  <si>
    <t>ORMES</t>
  </si>
  <si>
    <t>bruno.laboulais@sfr.fr</t>
  </si>
  <si>
    <t>0277126335</t>
  </si>
  <si>
    <t>FFTT-NORM-23-0003</t>
  </si>
  <si>
    <t>23-057908</t>
  </si>
  <si>
    <t>38151915600016</t>
  </si>
  <si>
    <t>1701083</t>
  </si>
  <si>
    <t>FFTT-NORM-23-0006</t>
  </si>
  <si>
    <t>23-067791</t>
  </si>
  <si>
    <t>W502002337</t>
  </si>
  <si>
    <t>49919069200016</t>
  </si>
  <si>
    <t xml:space="preserve"> 09500143</t>
  </si>
  <si>
    <t>1601575</t>
  </si>
  <si>
    <t>ASSOCIATION SPORTIVE DU STADE D'URVILLE-NACQUEVILLE TENNIS DE TABLE</t>
  </si>
  <si>
    <t>50460</t>
  </si>
  <si>
    <t>50611</t>
  </si>
  <si>
    <t>STADE DE LA CHARRIÈRE</t>
  </si>
  <si>
    <t xml:space="preserve">Urville-Nacqueville  </t>
  </si>
  <si>
    <t>LA HAGUE</t>
  </si>
  <si>
    <t>jmarc.orriols@laposte.net</t>
  </si>
  <si>
    <t>0233033639</t>
  </si>
  <si>
    <t>FFTT-NORM-23-0007</t>
  </si>
  <si>
    <t>23-068402</t>
  </si>
  <si>
    <t>W762004447</t>
  </si>
  <si>
    <t>44390097200037</t>
  </si>
  <si>
    <t xml:space="preserve"> 9760352</t>
  </si>
  <si>
    <t>5004397</t>
  </si>
  <si>
    <t>LE PLATEAU HAVRAIS DE TENNIS DE TABLE</t>
  </si>
  <si>
    <t>76600</t>
  </si>
  <si>
    <t>33 RUE PAULINE KERGOMARD</t>
  </si>
  <si>
    <t>LE    HAVRE</t>
  </si>
  <si>
    <t>plateauhavrais1@aol.com</t>
  </si>
  <si>
    <t>0762602335</t>
  </si>
  <si>
    <t>FFTT-NORM-23-0008</t>
  </si>
  <si>
    <t>23-066638</t>
  </si>
  <si>
    <t>W504002548</t>
  </si>
  <si>
    <t>42328687100011</t>
  </si>
  <si>
    <t xml:space="preserve"> 09500073</t>
  </si>
  <si>
    <t>1600375</t>
  </si>
  <si>
    <t>ETOILE SPORTIVE TORIGNAISE TENNIS DE TABLE</t>
  </si>
  <si>
    <t>50160</t>
  </si>
  <si>
    <t>50601</t>
  </si>
  <si>
    <t>6 rue Leprovost</t>
  </si>
  <si>
    <t>TORIGNY LES VILLES</t>
  </si>
  <si>
    <t>alain.marie.am@orange.fr</t>
  </si>
  <si>
    <t>0681346025</t>
  </si>
  <si>
    <t>FFTT-NORM-23-0009</t>
  </si>
  <si>
    <t>23-071779</t>
  </si>
  <si>
    <t>W762000776</t>
  </si>
  <si>
    <t>50283654700013</t>
  </si>
  <si>
    <t xml:space="preserve"> 09760291</t>
  </si>
  <si>
    <t>1703643</t>
  </si>
  <si>
    <t>MONTIVILLIERS TENNIS DE TABLE</t>
  </si>
  <si>
    <t>76290</t>
  </si>
  <si>
    <t>76447</t>
  </si>
  <si>
    <t>56 AVENUE CLÉMENCEAU</t>
  </si>
  <si>
    <t>MONTIVILLIERS</t>
  </si>
  <si>
    <t>marinard23@free.fr</t>
  </si>
  <si>
    <t>0615672391</t>
  </si>
  <si>
    <t>FFTT-NORM-23-0010</t>
  </si>
  <si>
    <t>23-063013</t>
  </si>
  <si>
    <t>W612002653</t>
  </si>
  <si>
    <t>44152982300037</t>
  </si>
  <si>
    <t xml:space="preserve"> 09610004</t>
  </si>
  <si>
    <t>1600622</t>
  </si>
  <si>
    <t>TENNIS DE TABLE FLERIEN TT FLERIEN</t>
  </si>
  <si>
    <t>61100</t>
  </si>
  <si>
    <t>61169</t>
  </si>
  <si>
    <t>Orne</t>
  </si>
  <si>
    <t>RUE SAINT SAUVEUR</t>
  </si>
  <si>
    <t xml:space="preserve"> HALL DES SPORTS </t>
  </si>
  <si>
    <t>FLERS</t>
  </si>
  <si>
    <t>ttflerien@orange.fr</t>
  </si>
  <si>
    <t>0630811890</t>
  </si>
  <si>
    <t>FFTT-NORM-23-0011</t>
  </si>
  <si>
    <t>23-058377</t>
  </si>
  <si>
    <t>W503000009</t>
  </si>
  <si>
    <t>41977974900011</t>
  </si>
  <si>
    <t xml:space="preserve"> 09500013</t>
  </si>
  <si>
    <t>1600369</t>
  </si>
  <si>
    <t>JEANNE D ARC COUTANCES TENNIS DE TABLE</t>
  </si>
  <si>
    <t>50200</t>
  </si>
  <si>
    <t>50147</t>
  </si>
  <si>
    <t>24 avenue Jean François Millet</t>
  </si>
  <si>
    <t xml:space="preserve">  50200</t>
  </si>
  <si>
    <t>COUTANCES</t>
  </si>
  <si>
    <t>jactt@wanadoo.fr</t>
  </si>
  <si>
    <t>0950299770</t>
  </si>
  <si>
    <t>FFTT-NORM-23-0012</t>
  </si>
  <si>
    <t>23-057542</t>
  </si>
  <si>
    <t>W142000859</t>
  </si>
  <si>
    <t>78075067500032</t>
  </si>
  <si>
    <t xml:space="preserve"> 0140010, 09140235, 51901401162, 58140253, XX28141470</t>
  </si>
  <si>
    <t>1601224</t>
  </si>
  <si>
    <t>UNION SPORTIVE OUVRIERE DE MONDEVILLE (U.S.O.M.)</t>
  </si>
  <si>
    <t>14120</t>
  </si>
  <si>
    <t>14437</t>
  </si>
  <si>
    <t>3 Rue Ambroise CROIZAT</t>
  </si>
  <si>
    <t xml:space="preserve">  14120</t>
  </si>
  <si>
    <t>MONDEVILLE</t>
  </si>
  <si>
    <t>usom.cd@gmail.com</t>
  </si>
  <si>
    <t>0647838617</t>
  </si>
  <si>
    <t>FFTT-NORM-23-0013</t>
  </si>
  <si>
    <t>23-071061</t>
  </si>
  <si>
    <t>W763008679</t>
  </si>
  <si>
    <t>78109166500013</t>
  </si>
  <si>
    <t xml:space="preserve"> 9760018</t>
  </si>
  <si>
    <t>5002365</t>
  </si>
  <si>
    <t>CLUB PONGISTE QUEVILLAIS</t>
  </si>
  <si>
    <t>76140</t>
  </si>
  <si>
    <t>76498</t>
  </si>
  <si>
    <t>RUE GAMBETTA</t>
  </si>
  <si>
    <t>LE PETIT-QUEVILLY</t>
  </si>
  <si>
    <t>cpquevillais@gmail.com</t>
  </si>
  <si>
    <t>0235732978</t>
  </si>
  <si>
    <t>FFTT-NORM-23-0014</t>
  </si>
  <si>
    <t>23-069047</t>
  </si>
  <si>
    <t>W142000093</t>
  </si>
  <si>
    <t>37763527100069</t>
  </si>
  <si>
    <t>5002454</t>
  </si>
  <si>
    <t>COMITE DEPARTEMENTAL DU CALVADOS DE TENNIS DE TABLE</t>
  </si>
  <si>
    <t>14000</t>
  </si>
  <si>
    <t>14118</t>
  </si>
  <si>
    <t>14 rue Lucien Nelle</t>
  </si>
  <si>
    <t>CAEN</t>
  </si>
  <si>
    <t>cd14tt@wanadoo.fr</t>
  </si>
  <si>
    <t>0231861720</t>
  </si>
  <si>
    <t>FFTT-NORM-23-0015</t>
  </si>
  <si>
    <t>23-054024</t>
  </si>
  <si>
    <t>W504001332</t>
  </si>
  <si>
    <t>37923883500027</t>
  </si>
  <si>
    <t>1600464</t>
  </si>
  <si>
    <t>COMITE DEPARTEMENTAL DE LA MANCHE DE TENNIS DE TABLE</t>
  </si>
  <si>
    <t>24  rue Jean François MILLET</t>
  </si>
  <si>
    <t xml:space="preserve"> BP 625 </t>
  </si>
  <si>
    <t>cdtt.manche@wanadoo.fr</t>
  </si>
  <si>
    <t>0233479582</t>
  </si>
  <si>
    <t>FFTT-NORM-23-0016</t>
  </si>
  <si>
    <t>23-074363</t>
  </si>
  <si>
    <t>W142000791</t>
  </si>
  <si>
    <t>78071445700022</t>
  </si>
  <si>
    <t xml:space="preserve"> 014118202, 0143274, 09140007, 28014.137, A14048, NOR0014003, XX28140050</t>
  </si>
  <si>
    <t>1601167</t>
  </si>
  <si>
    <t>AVANT GARDE CAENNAISE</t>
  </si>
  <si>
    <t>6 Rue du Petit Clos Saint-Marc</t>
  </si>
  <si>
    <t xml:space="preserve">  14000</t>
  </si>
  <si>
    <t>agcaen14@gmail.com</t>
  </si>
  <si>
    <t>0231445050</t>
  </si>
  <si>
    <t>FFTT-NORM-23-0017</t>
  </si>
  <si>
    <t>23-074379</t>
  </si>
  <si>
    <t>W142002091</t>
  </si>
  <si>
    <t>41058380100023</t>
  </si>
  <si>
    <t xml:space="preserve"> 09140174</t>
  </si>
  <si>
    <t>1600972</t>
  </si>
  <si>
    <t>THAON CREULLY TENNIS DE TABLE</t>
  </si>
  <si>
    <t>14480</t>
  </si>
  <si>
    <t>14200</t>
  </si>
  <si>
    <t>37  PLACE EDMOND PAILLAUD</t>
  </si>
  <si>
    <t xml:space="preserve">  14740</t>
  </si>
  <si>
    <t>CREULLY</t>
  </si>
  <si>
    <t>pierredrancey@gmail.com</t>
  </si>
  <si>
    <t>0660154373</t>
  </si>
  <si>
    <t>FFTT-NORM-23-0018</t>
  </si>
  <si>
    <t>23-072554</t>
  </si>
  <si>
    <t>W763009127</t>
  </si>
  <si>
    <t>48132754200017</t>
  </si>
  <si>
    <t xml:space="preserve"> 09760168</t>
  </si>
  <si>
    <t>1700733</t>
  </si>
  <si>
    <t>ENTENTE SAINT PIERRAISE TENNIS DE TABLE</t>
  </si>
  <si>
    <t>76320</t>
  </si>
  <si>
    <t>76640</t>
  </si>
  <si>
    <t>47 rue Tabouelle</t>
  </si>
  <si>
    <t>Saint-Pierre-lès-Elbeuf</t>
  </si>
  <si>
    <t>parmentier.patrick.esptt@gmail.com</t>
  </si>
  <si>
    <t>0607822923</t>
  </si>
  <si>
    <t>FFTT-NORM-23-0019</t>
  </si>
  <si>
    <t>23-064662</t>
  </si>
  <si>
    <t>FFTT-NORM-23-0020</t>
  </si>
  <si>
    <t>23-070374</t>
  </si>
  <si>
    <t>W763007927</t>
  </si>
  <si>
    <t>53468177000010</t>
  </si>
  <si>
    <t xml:space="preserve"> 9760004</t>
  </si>
  <si>
    <t>1703695</t>
  </si>
  <si>
    <t>STADE PHILIPPINS OMNISPORTS ROUENNAIS TENNIS DE TABLE</t>
  </si>
  <si>
    <t>76100</t>
  </si>
  <si>
    <t>76540</t>
  </si>
  <si>
    <t>RUE CHANZY</t>
  </si>
  <si>
    <t xml:space="preserve">Gymnase Colette Besson  </t>
  </si>
  <si>
    <t>ROUEN</t>
  </si>
  <si>
    <t>christian.lievin@club-internet.fr</t>
  </si>
  <si>
    <t>0617532659</t>
  </si>
  <si>
    <t>FFTT-NORM-23-0021</t>
  </si>
  <si>
    <t>23-064605</t>
  </si>
  <si>
    <t>W613001128</t>
  </si>
  <si>
    <t>32126345100015</t>
  </si>
  <si>
    <t xml:space="preserve"> 09610119, 0961080, 22610049, 501478, 5961010, aff-52674, NORM.61.11.571</t>
  </si>
  <si>
    <t>1600472</t>
  </si>
  <si>
    <t>UNION SPORTIVE MORTAGNAISE</t>
  </si>
  <si>
    <t>61400</t>
  </si>
  <si>
    <t>61293</t>
  </si>
  <si>
    <t>Place du Général De Gaulle</t>
  </si>
  <si>
    <t>MORTAGNE AU PERCHE</t>
  </si>
  <si>
    <t>5cleveau@orange.fr</t>
  </si>
  <si>
    <t>0671225954</t>
  </si>
  <si>
    <t>FFTT-NORM-23-0022</t>
  </si>
  <si>
    <t>23-074900</t>
  </si>
  <si>
    <t>FFTT-NORM-23-0023</t>
  </si>
  <si>
    <t>23-074140</t>
  </si>
  <si>
    <t>W763002414</t>
  </si>
  <si>
    <t>40431040100066</t>
  </si>
  <si>
    <t xml:space="preserve"> 09760331, 170762631</t>
  </si>
  <si>
    <t>5004400</t>
  </si>
  <si>
    <t>UNION SPORTIVE ET CULTURELLE DE BOIS-GUILLAUME - TENNIS DE TABLE</t>
  </si>
  <si>
    <t>76230</t>
  </si>
  <si>
    <t>76108</t>
  </si>
  <si>
    <t>146 rue de la mare au mesnil</t>
  </si>
  <si>
    <t xml:space="preserve">(Pascal Bossey)  </t>
  </si>
  <si>
    <t>76160</t>
  </si>
  <si>
    <t>Saint MArtin du Vivier</t>
  </si>
  <si>
    <t>pascal.uscbtt@gmail.com</t>
  </si>
  <si>
    <t>0674283755</t>
  </si>
  <si>
    <t>FFTT-NORM-23-0024</t>
  </si>
  <si>
    <t>23-069665</t>
  </si>
  <si>
    <t>W763019663</t>
  </si>
  <si>
    <t>91304610800019</t>
  </si>
  <si>
    <t xml:space="preserve"> 09760351</t>
  </si>
  <si>
    <t>5016560</t>
  </si>
  <si>
    <t>PING FRANQUEVILLAIS</t>
  </si>
  <si>
    <t>76520</t>
  </si>
  <si>
    <t>76475</t>
  </si>
  <si>
    <t>470  RUE DE LA BRIQUETERIE</t>
  </si>
  <si>
    <t>76116</t>
  </si>
  <si>
    <t>SERVAVILLE SALMONVILLE</t>
  </si>
  <si>
    <t>pingfranquevillais@gmail.com</t>
  </si>
  <si>
    <t>0633763840</t>
  </si>
  <si>
    <t>FFTT-NORM-23-0025</t>
  </si>
  <si>
    <t>23-073586</t>
  </si>
  <si>
    <t>W142012077</t>
  </si>
  <si>
    <t>83147306100016</t>
  </si>
  <si>
    <t xml:space="preserve"> 09140128, 1416, 160142489</t>
  </si>
  <si>
    <t>5006202</t>
  </si>
  <si>
    <t>ASSOCIATION SPORTIVE CORMELLES-LE-ROYAL TENNIS DE TABLE</t>
  </si>
  <si>
    <t>14123</t>
  </si>
  <si>
    <t>14181</t>
  </si>
  <si>
    <t>17 RUE DES EPIVAS</t>
  </si>
  <si>
    <t>CORMELLES-LE-ROYAL</t>
  </si>
  <si>
    <t>esc.gisele@gmail.com</t>
  </si>
  <si>
    <t>0699696230</t>
  </si>
  <si>
    <t>FFTT-NORM-23-0026</t>
  </si>
  <si>
    <t>23-072592</t>
  </si>
  <si>
    <t>W612003123</t>
  </si>
  <si>
    <t>78098335900024</t>
  </si>
  <si>
    <t xml:space="preserve"> 09610011</t>
  </si>
  <si>
    <t>5003576</t>
  </si>
  <si>
    <t>PATRONAGE ST JOSEPH DE TINCHEBRAY</t>
  </si>
  <si>
    <t>61800</t>
  </si>
  <si>
    <t>61486</t>
  </si>
  <si>
    <t>La Douardière</t>
  </si>
  <si>
    <t>LANDISACQ</t>
  </si>
  <si>
    <t>christian.lucas61@yahoo.fr</t>
  </si>
  <si>
    <t>0233648500</t>
  </si>
  <si>
    <t>FFTT-NORM-23-0027</t>
  </si>
  <si>
    <t>23-067925</t>
  </si>
  <si>
    <t>W761008465</t>
  </si>
  <si>
    <t>41516557000011</t>
  </si>
  <si>
    <t xml:space="preserve"> 9760070</t>
  </si>
  <si>
    <t>5016561</t>
  </si>
  <si>
    <t>LA RAQUETTE NEUFCHATELOISE</t>
  </si>
  <si>
    <t>76270</t>
  </si>
  <si>
    <t>76462</t>
  </si>
  <si>
    <t>8  boulevard Albert Charvet</t>
  </si>
  <si>
    <t>Neufchâtel-en-Bray</t>
  </si>
  <si>
    <t>catherinesamson76@outlook.fr</t>
  </si>
  <si>
    <t>0676870251</t>
  </si>
  <si>
    <t>FFTT-NORM-23-0028</t>
  </si>
  <si>
    <t>23-063232</t>
  </si>
  <si>
    <t>W763012500</t>
  </si>
  <si>
    <t>85233250100018</t>
  </si>
  <si>
    <t xml:space="preserve"> 09760201</t>
  </si>
  <si>
    <t>5012776</t>
  </si>
  <si>
    <t>CLUB PONGISTE BUCHEOIS</t>
  </si>
  <si>
    <t>76750</t>
  </si>
  <si>
    <t>76146</t>
  </si>
  <si>
    <t>137 route de dieppe</t>
  </si>
  <si>
    <t>Buchy</t>
  </si>
  <si>
    <t>dimidoc@hotmail.fr</t>
  </si>
  <si>
    <t>0786956893</t>
  </si>
  <si>
    <t>FFTT-NORM-23-0030</t>
  </si>
  <si>
    <t>23-071878</t>
  </si>
  <si>
    <t>W144000654</t>
  </si>
  <si>
    <t>31961987000011</t>
  </si>
  <si>
    <t xml:space="preserve"> 01411, 09140023, 14762015, 58140024, 5914029, NOR0014057</t>
  </si>
  <si>
    <t>1601194</t>
  </si>
  <si>
    <t>UNION SPORTIVE MUNICIPALE VIROISE</t>
  </si>
  <si>
    <t>14500</t>
  </si>
  <si>
    <t>14762</t>
  </si>
  <si>
    <t>Ancienne Mairie de Neuville</t>
  </si>
  <si>
    <t>VIRE-NORMANDIE</t>
  </si>
  <si>
    <t>l.toupin505@laposte.net</t>
  </si>
  <si>
    <t>0231091954</t>
  </si>
  <si>
    <t>FFTT-NORM-23-0031</t>
  </si>
  <si>
    <t>23-075037</t>
  </si>
  <si>
    <t>W762001170</t>
  </si>
  <si>
    <t>85001714600018</t>
  </si>
  <si>
    <t xml:space="preserve"> 09760417</t>
  </si>
  <si>
    <t>5010110</t>
  </si>
  <si>
    <t>LE REVEIL DES FALAISES HEUQUEVILLE</t>
  </si>
  <si>
    <t>76280</t>
  </si>
  <si>
    <t>76361</t>
  </si>
  <si>
    <t>67 rue du Manoir</t>
  </si>
  <si>
    <t xml:space="preserve">Mairie d'Heuqueville  </t>
  </si>
  <si>
    <t>HEUQUEVILLE</t>
  </si>
  <si>
    <t>pingheuqueville@gmail.com</t>
  </si>
  <si>
    <t>0670626290</t>
  </si>
  <si>
    <t>FFTT-NORM-23-0032</t>
  </si>
  <si>
    <t>23-075775</t>
  </si>
  <si>
    <t>W612001529</t>
  </si>
  <si>
    <t>38030706600056</t>
  </si>
  <si>
    <t>1600626</t>
  </si>
  <si>
    <t>COMITE DEPARTEMENTAL DE TENNIS DE TABLE DE L'ORNE</t>
  </si>
  <si>
    <t>34 A RUE DU MOULIN</t>
  </si>
  <si>
    <t>chez Monsieur Jean Forget BP 276 Cedex</t>
  </si>
  <si>
    <t>61105</t>
  </si>
  <si>
    <t>cdtt61@gmail.com</t>
  </si>
  <si>
    <t>0624399377</t>
  </si>
  <si>
    <t>FFTT-NORM-23-0033</t>
  </si>
  <si>
    <t>23-075519</t>
  </si>
  <si>
    <t>W273001017</t>
  </si>
  <si>
    <t>78085540900014</t>
  </si>
  <si>
    <t xml:space="preserve"> 0270018, 027012, 02705, 09270041, 22270001, 270630, 2710, 500362, 5115K, FFDanse-501, NOR0027021, NORM.27.95.009</t>
  </si>
  <si>
    <t>1700780</t>
  </si>
  <si>
    <t>STADE PORTE NORMANDE</t>
  </si>
  <si>
    <t>27200</t>
  </si>
  <si>
    <t>27681</t>
  </si>
  <si>
    <t>26 RUE DU GREVARIN</t>
  </si>
  <si>
    <t xml:space="preserve">  27200</t>
  </si>
  <si>
    <t>Vernon</t>
  </si>
  <si>
    <t>spn.vernon@orange.fr</t>
  </si>
  <si>
    <t>0232511594</t>
  </si>
  <si>
    <t>FFTT-NORM-23-0034</t>
  </si>
  <si>
    <t>23-067493</t>
  </si>
  <si>
    <t>W142003318</t>
  </si>
  <si>
    <t>39332500600012</t>
  </si>
  <si>
    <t xml:space="preserve"> 09140156</t>
  </si>
  <si>
    <t>1600951</t>
  </si>
  <si>
    <t>CAEN TENNIS DE TABLE</t>
  </si>
  <si>
    <t>135 rue de Bayeux</t>
  </si>
  <si>
    <t>caenttc@wanadoo.fr</t>
  </si>
  <si>
    <t>0231502032</t>
  </si>
  <si>
    <t>FFTT-NORM-23-0035</t>
  </si>
  <si>
    <t>23-075994</t>
  </si>
  <si>
    <t>W763001010</t>
  </si>
  <si>
    <t>87752724200011</t>
  </si>
  <si>
    <t xml:space="preserve"> 09760315</t>
  </si>
  <si>
    <t>5012777</t>
  </si>
  <si>
    <t>ANCEAUMEVILLE MONTVILLE FONTAINE LE BOURG TENNIS DE TABLE</t>
  </si>
  <si>
    <t>76690</t>
  </si>
  <si>
    <t>76271</t>
  </si>
  <si>
    <t>CHRISTELE DEBRAY</t>
  </si>
  <si>
    <t>76710</t>
  </si>
  <si>
    <t>Anceaumeville</t>
  </si>
  <si>
    <t>christelle.debray@free.fr</t>
  </si>
  <si>
    <t>0606661401</t>
  </si>
  <si>
    <t>FFTT-NORM-23-0036</t>
  </si>
  <si>
    <t>23-072689</t>
  </si>
  <si>
    <t>W763005372</t>
  </si>
  <si>
    <t>34072588600014</t>
  </si>
  <si>
    <t>1701369</t>
  </si>
  <si>
    <t>COMITÉ DÉPARTEMENTAL DE SEINE-MARITIME DE TENNIS DE TABLE</t>
  </si>
  <si>
    <t>7 bis avenue Franklin Roosevelt</t>
  </si>
  <si>
    <t>cd76tt.compta@orange.fr</t>
  </si>
  <si>
    <t>FFTT-NORM-23-0037</t>
  </si>
  <si>
    <t>23-076055</t>
  </si>
  <si>
    <t>W273000299</t>
  </si>
  <si>
    <t>45063367200016</t>
  </si>
  <si>
    <t xml:space="preserve"> 09270089</t>
  </si>
  <si>
    <t>1701683</t>
  </si>
  <si>
    <t>AMICALE DES PONGISTES DE PACY MENILLES</t>
  </si>
  <si>
    <t>27120</t>
  </si>
  <si>
    <t>27448</t>
  </si>
  <si>
    <t>50 rue du Bout de Bas</t>
  </si>
  <si>
    <t>JOUY SUR EURE</t>
  </si>
  <si>
    <t>stephane.petroz@orange.fr</t>
  </si>
  <si>
    <t>0618889673</t>
  </si>
  <si>
    <t>FFTT-NORM-23-0038</t>
  </si>
  <si>
    <t>23-076275</t>
  </si>
  <si>
    <t>W144000238</t>
  </si>
  <si>
    <t>44816083800018</t>
  </si>
  <si>
    <t xml:space="preserve"> 09140013, 1414</t>
  </si>
  <si>
    <t>1601218</t>
  </si>
  <si>
    <t>SPORTS ET LOISIRS EN SUISSE NORMANDE (S.L.S.N.)  A  CONDE SUR NOIREAU</t>
  </si>
  <si>
    <t>14110</t>
  </si>
  <si>
    <t>14174</t>
  </si>
  <si>
    <t>place de l'hotel de ville</t>
  </si>
  <si>
    <t>Condé-sur-Noireau</t>
  </si>
  <si>
    <t>conde.tennisdetable@gmail.com</t>
  </si>
  <si>
    <t>0233371970</t>
  </si>
  <si>
    <t>FFTT-NORM-23-0039</t>
  </si>
  <si>
    <t>23-072805</t>
  </si>
  <si>
    <t>W502000655</t>
  </si>
  <si>
    <t>32864867000029</t>
  </si>
  <si>
    <t xml:space="preserve"> 0500011, 0506092, 09500164, 50.95.009, 58500285, 5950027, XX28500110</t>
  </si>
  <si>
    <t>1601827</t>
  </si>
  <si>
    <t>CLUB DE LOISIRS DE TOURLAVILLE</t>
  </si>
  <si>
    <t>50110</t>
  </si>
  <si>
    <t>50129</t>
  </si>
  <si>
    <t>RUE DES CITéS</t>
  </si>
  <si>
    <t>CHERBOURG EN COTENTIN</t>
  </si>
  <si>
    <t>clt.sports50110@gmail.com</t>
  </si>
  <si>
    <t>0233236970</t>
  </si>
  <si>
    <t>FFTT-NORM-23-0040</t>
  </si>
  <si>
    <t>23-076287</t>
  </si>
  <si>
    <t>W271001377</t>
  </si>
  <si>
    <t>38966935900058</t>
  </si>
  <si>
    <t>5010111</t>
  </si>
  <si>
    <t>COMITE DEPARTEMENTAL DE TENNIS DE TABLE DE L'EURE</t>
  </si>
  <si>
    <t>14 BIS RUE JEAN DROUILLY</t>
  </si>
  <si>
    <t>VERNON</t>
  </si>
  <si>
    <t>evelyne.hornaert@gmail.com</t>
  </si>
  <si>
    <t>0623063463</t>
  </si>
  <si>
    <t>FFTT-NORM-23-0041</t>
  </si>
  <si>
    <t>23-051202</t>
  </si>
  <si>
    <t>W763004617</t>
  </si>
  <si>
    <t>44850823400011</t>
  </si>
  <si>
    <t xml:space="preserve"> 09760014</t>
  </si>
  <si>
    <t>5016562</t>
  </si>
  <si>
    <t>CLUB PONGISTE YVETOTAIS</t>
  </si>
  <si>
    <t>76190</t>
  </si>
  <si>
    <t>76758</t>
  </si>
  <si>
    <t>Complexe sportif Rétimare</t>
  </si>
  <si>
    <t xml:space="preserve">rue Rétimare  </t>
  </si>
  <si>
    <t>Yvetot</t>
  </si>
  <si>
    <t>cpyvetot@free.fr</t>
  </si>
  <si>
    <t>0235954545</t>
  </si>
  <si>
    <t>FFTT-NORM-23-0042</t>
  </si>
  <si>
    <t>23-077479</t>
  </si>
  <si>
    <t>W611002684</t>
  </si>
  <si>
    <t>44907928400013</t>
  </si>
  <si>
    <t xml:space="preserve"> 9610115</t>
  </si>
  <si>
    <t>5016563</t>
  </si>
  <si>
    <t>ASSOCIATON SPORTIVE DE LA BAROCHE SOUS LUCE</t>
  </si>
  <si>
    <t>61140</t>
  </si>
  <si>
    <t>61211</t>
  </si>
  <si>
    <t>LDT SUROHON</t>
  </si>
  <si>
    <t>JUVIGNY VAL D ANDAINE</t>
  </si>
  <si>
    <t>c.legentil1970@laposte.net</t>
  </si>
  <si>
    <t>0677380044</t>
  </si>
  <si>
    <t>FFTT-OCC-23-0001</t>
  </si>
  <si>
    <t>23-048589</t>
  </si>
  <si>
    <t>W122003474</t>
  </si>
  <si>
    <t>41846930000051</t>
  </si>
  <si>
    <t>1403806</t>
  </si>
  <si>
    <t>COMITE DÉPARTEMENTAL DE L'AVEYRON DE TENNIS DE TABLE</t>
  </si>
  <si>
    <t>12850</t>
  </si>
  <si>
    <t>12176</t>
  </si>
  <si>
    <t>Aveyron</t>
  </si>
  <si>
    <t>6, RUE DES VIOLETTES</t>
  </si>
  <si>
    <t>ONET LE CHATEAU</t>
  </si>
  <si>
    <t>aude.cavarroc@gmail.com</t>
  </si>
  <si>
    <t>0630584913</t>
  </si>
  <si>
    <t>FFTT-OCC-23-0002</t>
  </si>
  <si>
    <t>23-062180</t>
  </si>
  <si>
    <t>FFTT-OCC-23-0003</t>
  </si>
  <si>
    <t>23-065076</t>
  </si>
  <si>
    <t>W482000035</t>
  </si>
  <si>
    <t>44937149100019</t>
  </si>
  <si>
    <t xml:space="preserve"> 11480006, 48-27</t>
  </si>
  <si>
    <t>1101330</t>
  </si>
  <si>
    <t>MARVEJOLS TENNIS DE TABLE</t>
  </si>
  <si>
    <t>48100</t>
  </si>
  <si>
    <t>48092</t>
  </si>
  <si>
    <t>Lozère</t>
  </si>
  <si>
    <t>2 FAI FIOC</t>
  </si>
  <si>
    <t>MARVEJOLS</t>
  </si>
  <si>
    <t>damien.chedanne@gmail.com</t>
  </si>
  <si>
    <t>0659250637</t>
  </si>
  <si>
    <t>FFTT-OCC-23-0004</t>
  </si>
  <si>
    <t>23-060539</t>
  </si>
  <si>
    <t>W302010913</t>
  </si>
  <si>
    <t>44916177700015</t>
  </si>
  <si>
    <t xml:space="preserve"> 110302556, 11300010</t>
  </si>
  <si>
    <t>1102336</t>
  </si>
  <si>
    <t>ASSOCIATION SPORTIVE DE TENNIS DE TABLE D'UCHAUD</t>
  </si>
  <si>
    <t>30620</t>
  </si>
  <si>
    <t>30333</t>
  </si>
  <si>
    <t>15 rue de Candeille</t>
  </si>
  <si>
    <t>UCHAUD</t>
  </si>
  <si>
    <t>asttuchaud@yahoo.fr</t>
  </si>
  <si>
    <t>0681375955</t>
  </si>
  <si>
    <t>FFTT-OCC-23-0005</t>
  </si>
  <si>
    <t>23-066290</t>
  </si>
  <si>
    <t>FFTT-OCC-23-0006</t>
  </si>
  <si>
    <t>23-067030</t>
  </si>
  <si>
    <t>W321001013</t>
  </si>
  <si>
    <t>38060199700030</t>
  </si>
  <si>
    <t xml:space="preserve"> 11320005, 140322302, 3215</t>
  </si>
  <si>
    <t>5012413</t>
  </si>
  <si>
    <t>CERCLE PONGISTE AUSCITAIN (C.P.A)</t>
  </si>
  <si>
    <t>32000</t>
  </si>
  <si>
    <t>32013</t>
  </si>
  <si>
    <t>Gers</t>
  </si>
  <si>
    <t>rue du 8 mai</t>
  </si>
  <si>
    <t xml:space="preserve">Complexe Sportif Ernest Vila  </t>
  </si>
  <si>
    <t>AUCH</t>
  </si>
  <si>
    <t>laurent_pampa87@hotmail.com</t>
  </si>
  <si>
    <t>0647157564</t>
  </si>
  <si>
    <t>FFTT-OCC-23-0007</t>
  </si>
  <si>
    <t>23-067845</t>
  </si>
  <si>
    <t>W821000174</t>
  </si>
  <si>
    <t>45244396300015</t>
  </si>
  <si>
    <t xml:space="preserve"> 11820018</t>
  </si>
  <si>
    <t>1402302</t>
  </si>
  <si>
    <t>CERCLE ATHLETIQUE CASTELSARRASINOIS DE TENNIS DE TABLE</t>
  </si>
  <si>
    <t>82100</t>
  </si>
  <si>
    <t>82033</t>
  </si>
  <si>
    <t>Mairie, Place de la Liberté</t>
  </si>
  <si>
    <t xml:space="preserve">  82100</t>
  </si>
  <si>
    <t>CASTELSARRASIN</t>
  </si>
  <si>
    <t>cordhomme.morgan@gmail.com</t>
  </si>
  <si>
    <t>0643985354</t>
  </si>
  <si>
    <t>FFTT-OCC-23-0008</t>
  </si>
  <si>
    <t>23-063196</t>
  </si>
  <si>
    <t>W822004115</t>
  </si>
  <si>
    <t>88764125600011</t>
  </si>
  <si>
    <t xml:space="preserve"> 11820008</t>
  </si>
  <si>
    <t>9010715</t>
  </si>
  <si>
    <t>UNION SPORTIVE MONTALBANAISE - TENNIS DE TABLE</t>
  </si>
  <si>
    <t>15 rue du Chanoine Belloc</t>
  </si>
  <si>
    <t>FFTT-OCC-23-0009</t>
  </si>
  <si>
    <t>23-063662</t>
  </si>
  <si>
    <t>FFTT-OCC-23-0010</t>
  </si>
  <si>
    <t>23-064458</t>
  </si>
  <si>
    <t>FFTT-OCC-23-0011</t>
  </si>
  <si>
    <t>23-063102</t>
  </si>
  <si>
    <t>W302005170</t>
  </si>
  <si>
    <t>34166341700028</t>
  </si>
  <si>
    <t>1102337</t>
  </si>
  <si>
    <t>COMITE DU GARD DE TENNIS DE TABLE</t>
  </si>
  <si>
    <t>30000</t>
  </si>
  <si>
    <t>3 rue Scatisse</t>
  </si>
  <si>
    <t>comit-tenisdetable30@wanadoo.fr</t>
  </si>
  <si>
    <t>0466389853</t>
  </si>
  <si>
    <t>FFTT-OCC-23-0012</t>
  </si>
  <si>
    <t>23-070762</t>
  </si>
  <si>
    <t>W462002772</t>
  </si>
  <si>
    <t>81461093700017</t>
  </si>
  <si>
    <t xml:space="preserve"> 11460029</t>
  </si>
  <si>
    <t>5000603</t>
  </si>
  <si>
    <t>BEDUER FAYCELLES PING</t>
  </si>
  <si>
    <t>46100</t>
  </si>
  <si>
    <t>LIEU-DIT LE BOURG</t>
  </si>
  <si>
    <t>FAYCELLES</t>
  </si>
  <si>
    <t>Faycelles.Ping@orange.fr</t>
  </si>
  <si>
    <t>0633814800</t>
  </si>
  <si>
    <t>FFTT-OCC-23-0013</t>
  </si>
  <si>
    <t>23-071717</t>
  </si>
  <si>
    <t>W313035620</t>
  </si>
  <si>
    <t>90459643400012</t>
  </si>
  <si>
    <t xml:space="preserve"> 11310011</t>
  </si>
  <si>
    <t>5012778</t>
  </si>
  <si>
    <t>TOAC TENNIS DE TABLE</t>
  </si>
  <si>
    <t>31200</t>
  </si>
  <si>
    <t>20  Chemin de Garric</t>
  </si>
  <si>
    <t>toact2t@gmail.com</t>
  </si>
  <si>
    <t>0627697382</t>
  </si>
  <si>
    <t>FFTT-OCC-23-0016</t>
  </si>
  <si>
    <t>23-062321</t>
  </si>
  <si>
    <t>FFTT-OCC-23-0017</t>
  </si>
  <si>
    <t>23-067663</t>
  </si>
  <si>
    <t>W482000091</t>
  </si>
  <si>
    <t>45214617800010</t>
  </si>
  <si>
    <t xml:space="preserve"> 110481283, 11480027</t>
  </si>
  <si>
    <t>1102928</t>
  </si>
  <si>
    <t>EVEIL MENDOIS TENNIS DE TABLE</t>
  </si>
  <si>
    <t>48000</t>
  </si>
  <si>
    <t>48095</t>
  </si>
  <si>
    <t>EMTT Complexe sportif JJ Delmas</t>
  </si>
  <si>
    <t xml:space="preserve">Route du chapitre  </t>
  </si>
  <si>
    <t>MENDE</t>
  </si>
  <si>
    <t>emttcommunication@gmail.com</t>
  </si>
  <si>
    <t>0677154238</t>
  </si>
  <si>
    <t>FFTT-OCC-23-0018</t>
  </si>
  <si>
    <t>23-068653</t>
  </si>
  <si>
    <t>W111004885</t>
  </si>
  <si>
    <t>41945800500024</t>
  </si>
  <si>
    <t xml:space="preserve"> 110112514, 11110013</t>
  </si>
  <si>
    <t>5006144</t>
  </si>
  <si>
    <t>TREBES TENNIS DE TABLE</t>
  </si>
  <si>
    <t>11800</t>
  </si>
  <si>
    <t>11397</t>
  </si>
  <si>
    <t>Aude</t>
  </si>
  <si>
    <t>2 Bis Avenue Pasteur</t>
  </si>
  <si>
    <t xml:space="preserve">Chez Maître Jean-Marcel CAMINADE  </t>
  </si>
  <si>
    <t>TREBES</t>
  </si>
  <si>
    <t>tt.trebes@free.fr</t>
  </si>
  <si>
    <t>0645129499</t>
  </si>
  <si>
    <t>FFTT-OCC-23-0019</t>
  </si>
  <si>
    <t>23-071475</t>
  </si>
  <si>
    <t>FFTT-OCC-23-0020</t>
  </si>
  <si>
    <t>23-062765</t>
  </si>
  <si>
    <t>W122000314</t>
  </si>
  <si>
    <t>51046513100017</t>
  </si>
  <si>
    <t xml:space="preserve"> 11120045</t>
  </si>
  <si>
    <t>5006206</t>
  </si>
  <si>
    <t>PING PONG CLUB LIOUJACOIS</t>
  </si>
  <si>
    <t>12740</t>
  </si>
  <si>
    <t>12131</t>
  </si>
  <si>
    <t>Mairie de la Loubière - Rue du château d'eau</t>
  </si>
  <si>
    <t>LA LOUBIERE</t>
  </si>
  <si>
    <t>V_demange@orange.fr</t>
  </si>
  <si>
    <t>0681192600</t>
  </si>
  <si>
    <t>FFTT-OCC-23-0021</t>
  </si>
  <si>
    <t>23-074172</t>
  </si>
  <si>
    <t>W662008135</t>
  </si>
  <si>
    <t>34008472200057</t>
  </si>
  <si>
    <t xml:space="preserve"> D66</t>
  </si>
  <si>
    <t>1101816</t>
  </si>
  <si>
    <t>COMITÉ DÉPARTEMENTAL DE TENNIS DE TABLE DES PYRÉNÉES-ORIENTALES</t>
  </si>
  <si>
    <t>66000</t>
  </si>
  <si>
    <t>66136</t>
  </si>
  <si>
    <t>Pyrénées-Orientales</t>
  </si>
  <si>
    <t>6 IMPASSE DEL TREMPE</t>
  </si>
  <si>
    <t>66140</t>
  </si>
  <si>
    <t>CANET EN ROUSSILLON</t>
  </si>
  <si>
    <t>pascal.mitterrand62@gmail.com</t>
  </si>
  <si>
    <t>0674843780</t>
  </si>
  <si>
    <t>FFTT-OCC-23-0022</t>
  </si>
  <si>
    <t>23-071171</t>
  </si>
  <si>
    <t>W811003735</t>
  </si>
  <si>
    <t>35100979000020</t>
  </si>
  <si>
    <t xml:space="preserve"> 11810001, 140812524, 60810218, 8154, FSASPTT07081051, OCC810104</t>
  </si>
  <si>
    <t>1404886</t>
  </si>
  <si>
    <t>ASSOCIATION SPORTIVE ASPTT  ALBI</t>
  </si>
  <si>
    <t>81000</t>
  </si>
  <si>
    <t>81004</t>
  </si>
  <si>
    <t>26 avenue de Saint Juéry</t>
  </si>
  <si>
    <t>ALBI</t>
  </si>
  <si>
    <t>albi@asptt.com</t>
  </si>
  <si>
    <t>0563475080</t>
  </si>
  <si>
    <t>FFTT-OCC-23-0023</t>
  </si>
  <si>
    <t>23-072371</t>
  </si>
  <si>
    <t>W302007113</t>
  </si>
  <si>
    <t>41017089800010</t>
  </si>
  <si>
    <t xml:space="preserve"> 11300007</t>
  </si>
  <si>
    <t>1102329</t>
  </si>
  <si>
    <t>ASSOCIATION SPORTIVE PERRIER CHEMINOT NIMES TENNIS DE TABLE</t>
  </si>
  <si>
    <t>101 CHEMIN DE LA CIGALE</t>
  </si>
  <si>
    <t xml:space="preserve">Complexe Sportif Saint Stanislas  </t>
  </si>
  <si>
    <t>NîMES</t>
  </si>
  <si>
    <t>alain.lauferon@wanadoo.fr</t>
  </si>
  <si>
    <t>0613520275</t>
  </si>
  <si>
    <t>FFTT-OCC-23-0024</t>
  </si>
  <si>
    <t>23-066782</t>
  </si>
  <si>
    <t>W821000574</t>
  </si>
  <si>
    <t>51294985000014</t>
  </si>
  <si>
    <t xml:space="preserve"> 11820031</t>
  </si>
  <si>
    <t>1406435</t>
  </si>
  <si>
    <t>PING PONG CLUB DE MALAUSE</t>
  </si>
  <si>
    <t>82200</t>
  </si>
  <si>
    <t>82101</t>
  </si>
  <si>
    <t>12 rue des Acacias</t>
  </si>
  <si>
    <t xml:space="preserve">  82200</t>
  </si>
  <si>
    <t>Malause</t>
  </si>
  <si>
    <t>bea.alyberil@orange.fr</t>
  </si>
  <si>
    <t>0778476623</t>
  </si>
  <si>
    <t>FFTT-OCC-23-0025</t>
  </si>
  <si>
    <t>23-064126</t>
  </si>
  <si>
    <t>W811002405</t>
  </si>
  <si>
    <t>41336669100017</t>
  </si>
  <si>
    <t>1402578</t>
  </si>
  <si>
    <t>COMITE DEPARTEMENTAL DE TENNIS DE TABLE DU TARN</t>
  </si>
  <si>
    <t>148 Avenue Dembourg</t>
  </si>
  <si>
    <t xml:space="preserve">Maison Départementale des Sports  </t>
  </si>
  <si>
    <t>cd81tt@wanadoo.fr</t>
  </si>
  <si>
    <t>0563463025</t>
  </si>
  <si>
    <t>FFTT-OCC-23-0026</t>
  </si>
  <si>
    <t>23-067897</t>
  </si>
  <si>
    <t>W343014431</t>
  </si>
  <si>
    <t>39436911000017</t>
  </si>
  <si>
    <t xml:space="preserve"> 11340010</t>
  </si>
  <si>
    <t>1100506</t>
  </si>
  <si>
    <t>MONTPELLIER TENNIS DE TABLE</t>
  </si>
  <si>
    <t>34090</t>
  </si>
  <si>
    <t>34172</t>
  </si>
  <si>
    <t>Hérault</t>
  </si>
  <si>
    <t>1 place Marcel Godechot</t>
  </si>
  <si>
    <t xml:space="preserve">Gymnase Alain Achille  </t>
  </si>
  <si>
    <t>MONTPELLIER</t>
  </si>
  <si>
    <t>montpelliertt@gmail.com</t>
  </si>
  <si>
    <t>0467541812</t>
  </si>
  <si>
    <t>FFTT-OCC-23-0027</t>
  </si>
  <si>
    <t>23-075196</t>
  </si>
  <si>
    <t>42481510800040</t>
  </si>
  <si>
    <t>1101325</t>
  </si>
  <si>
    <t>COMITE DE TENNIS DE TABLE DE LOZERE</t>
  </si>
  <si>
    <t>12, chemin des potiers</t>
  </si>
  <si>
    <t>48500</t>
  </si>
  <si>
    <t>BANASSAC</t>
  </si>
  <si>
    <t>laurentcabiron@hotmail.com</t>
  </si>
  <si>
    <t>0671751936</t>
  </si>
  <si>
    <t>FFTT-OCC-23-0028</t>
  </si>
  <si>
    <t>23-071752</t>
  </si>
  <si>
    <t>W341002923</t>
  </si>
  <si>
    <t>50978106800028</t>
  </si>
  <si>
    <t xml:space="preserve"> 110342521, 11340060</t>
  </si>
  <si>
    <t>1100523</t>
  </si>
  <si>
    <t>BEZIERS TENNIS DE TABLE (BTT)</t>
  </si>
  <si>
    <t>34500</t>
  </si>
  <si>
    <t>34032</t>
  </si>
  <si>
    <t>86 Chemin rural n°12</t>
  </si>
  <si>
    <t>Béziers</t>
  </si>
  <si>
    <t>bezierstennisdetable@gmail.com</t>
  </si>
  <si>
    <t>0684633523</t>
  </si>
  <si>
    <t>FFTT-OCC-23-0029</t>
  </si>
  <si>
    <t>23-073999</t>
  </si>
  <si>
    <t>W302010229</t>
  </si>
  <si>
    <t>43488339300028</t>
  </si>
  <si>
    <t xml:space="preserve"> 11300012</t>
  </si>
  <si>
    <t>1103065</t>
  </si>
  <si>
    <t>BAGNOLS MARCOULE SABRAN TENNIS DE TABLE (AFFILIEE A L'ASCCMB ASSOCIATION SPORTIVE CEA COGEMA BAGNOLS MARCOULE)</t>
  </si>
  <si>
    <t>30200</t>
  </si>
  <si>
    <t>30028</t>
  </si>
  <si>
    <t>17 rue des Tournesols</t>
  </si>
  <si>
    <t>BAGNOLS SUR CEZE</t>
  </si>
  <si>
    <t>sylvaincostenoble@yahoo.fr</t>
  </si>
  <si>
    <t>0618121432</t>
  </si>
  <si>
    <t>FFTT-OCC-23-0030</t>
  </si>
  <si>
    <t>23-075911</t>
  </si>
  <si>
    <t>W313002220</t>
  </si>
  <si>
    <t>43290308600077</t>
  </si>
  <si>
    <t xml:space="preserve"> 11310060, 140312628</t>
  </si>
  <si>
    <t>5006205</t>
  </si>
  <si>
    <t>TENNIS DE TABLE PLAISANCOIS</t>
  </si>
  <si>
    <t>31830</t>
  </si>
  <si>
    <t>31424</t>
  </si>
  <si>
    <t>3 Place Frédéric Mistral</t>
  </si>
  <si>
    <t>PLAISANCE DU TOUCH</t>
  </si>
  <si>
    <t>president@ttplaisancois.fr</t>
  </si>
  <si>
    <t>0643567313</t>
  </si>
  <si>
    <t>FFTT-OCC-23-0031</t>
  </si>
  <si>
    <t>23-071766</t>
  </si>
  <si>
    <t>W313007384</t>
  </si>
  <si>
    <t>40283279400026</t>
  </si>
  <si>
    <t xml:space="preserve"> 11310047</t>
  </si>
  <si>
    <t>1402296</t>
  </si>
  <si>
    <t>TENNIS DE TABLE BLAGNACAIS</t>
  </si>
  <si>
    <t>31700</t>
  </si>
  <si>
    <t>31069</t>
  </si>
  <si>
    <t>33 Chemin du moulin de Naudin</t>
  </si>
  <si>
    <t>Blagnac</t>
  </si>
  <si>
    <t>ttblagnacais@gmail.com</t>
  </si>
  <si>
    <t>0679704592</t>
  </si>
  <si>
    <t>FFTT-OCC-23-0032</t>
  </si>
  <si>
    <t>23-076043</t>
  </si>
  <si>
    <t>FFTT-OCC-23-0034</t>
  </si>
  <si>
    <t>23-078558</t>
  </si>
  <si>
    <t>W662004371</t>
  </si>
  <si>
    <t>41069031700012</t>
  </si>
  <si>
    <t xml:space="preserve"> 11660001</t>
  </si>
  <si>
    <t>1101636</t>
  </si>
  <si>
    <t>CANOHES TOULOUGES TENNIS DE TABLE</t>
  </si>
  <si>
    <t>66680</t>
  </si>
  <si>
    <t>66038</t>
  </si>
  <si>
    <t>6 rue Edmond Brazes</t>
  </si>
  <si>
    <t xml:space="preserve">Monsieur Sofiane CHETOUI  </t>
  </si>
  <si>
    <t>CANOHES</t>
  </si>
  <si>
    <t>canohestoulougestennisdetable@gmail.com</t>
  </si>
  <si>
    <t>0609540941</t>
  </si>
  <si>
    <t>FFTT-OCC-23-0035</t>
  </si>
  <si>
    <t>23-078637</t>
  </si>
  <si>
    <t>W343002495</t>
  </si>
  <si>
    <t>42071105300025</t>
  </si>
  <si>
    <t>5006215</t>
  </si>
  <si>
    <t>COMITE DE L HERAULT DE TENNIS DE TABLE</t>
  </si>
  <si>
    <t>34086</t>
  </si>
  <si>
    <t>Maison départementale des sports "Nelson Mandela"</t>
  </si>
  <si>
    <t>66 esplanade de l'Égalité - ZAC Pierrevives 7250 4</t>
  </si>
  <si>
    <t>34094</t>
  </si>
  <si>
    <t>cdtt34@orange.fr</t>
  </si>
  <si>
    <t>0467674133</t>
  </si>
  <si>
    <t>FFTT-OCC-23-0038</t>
  </si>
  <si>
    <t>23-075661</t>
  </si>
  <si>
    <t>W313011116</t>
  </si>
  <si>
    <t>34294989800031</t>
  </si>
  <si>
    <t>5010109</t>
  </si>
  <si>
    <t>COMITE DEPARTEMENTAL DE TENNIS DE TABLE DE LA HAUTE-GARONNE</t>
  </si>
  <si>
    <t>31770</t>
  </si>
  <si>
    <t>31149</t>
  </si>
  <si>
    <t>1 Allée Abel BOYER</t>
  </si>
  <si>
    <t xml:space="preserve">Maison des associations Marie-Jo MARTY  </t>
  </si>
  <si>
    <t>Colomiers</t>
  </si>
  <si>
    <t>comite-dep-tennis-table-hte-garonne@orange.fr</t>
  </si>
  <si>
    <t>0561303122</t>
  </si>
  <si>
    <t>FFTT-PACA-23-0001</t>
  </si>
  <si>
    <t>23-050641</t>
  </si>
  <si>
    <t>W841001911</t>
  </si>
  <si>
    <t>40822765000020</t>
  </si>
  <si>
    <t xml:space="preserve"> 13840005</t>
  </si>
  <si>
    <t>2104208</t>
  </si>
  <si>
    <t>CAVAILLON TENNIS DE TABLE</t>
  </si>
  <si>
    <t>84300</t>
  </si>
  <si>
    <t>84035</t>
  </si>
  <si>
    <t>Vaucluse</t>
  </si>
  <si>
    <t>38 E AVENUE DE LA GARE</t>
  </si>
  <si>
    <t xml:space="preserve">  84460</t>
  </si>
  <si>
    <t>84460</t>
  </si>
  <si>
    <t>CHEVAL BLANC</t>
  </si>
  <si>
    <t>dominique.geronimi@wanadoo.fr</t>
  </si>
  <si>
    <t>0603416678</t>
  </si>
  <si>
    <t>FFTT-PACA-23-0002</t>
  </si>
  <si>
    <t>23-063001</t>
  </si>
  <si>
    <t>W832002351</t>
  </si>
  <si>
    <t>43281415000012</t>
  </si>
  <si>
    <t xml:space="preserve"> 13830059</t>
  </si>
  <si>
    <t>2108365</t>
  </si>
  <si>
    <t>TENNIS DE TABLE VALLEE DU GAPEAU</t>
  </si>
  <si>
    <t>83210</t>
  </si>
  <si>
    <t>83017</t>
  </si>
  <si>
    <t>Var</t>
  </si>
  <si>
    <t>10 LOTISSEMENT LES BLETONEDES</t>
  </si>
  <si>
    <t>BELGENTIER</t>
  </si>
  <si>
    <t>guy.farce@wanadoo.fr</t>
  </si>
  <si>
    <t>0610852595</t>
  </si>
  <si>
    <t>FFTT-PACA-23-0003</t>
  </si>
  <si>
    <t>23-052635</t>
  </si>
  <si>
    <t>W843002756</t>
  </si>
  <si>
    <t>80899500500010</t>
  </si>
  <si>
    <t xml:space="preserve"> 13840004</t>
  </si>
  <si>
    <t>5010116</t>
  </si>
  <si>
    <t>UNION SPORTIVE RAQUETTE ENTRAIGUOISE</t>
  </si>
  <si>
    <t>84320</t>
  </si>
  <si>
    <t>84043</t>
  </si>
  <si>
    <t>20 rue Gaston Ferrier</t>
  </si>
  <si>
    <t>Entraigues-sur-la-Sorgue</t>
  </si>
  <si>
    <t>sylviamoucadel@yahoo.fr</t>
  </si>
  <si>
    <t>0652478704</t>
  </si>
  <si>
    <t>FFTT-PACA-23-0004</t>
  </si>
  <si>
    <t>23-062736</t>
  </si>
  <si>
    <t>FFTT-PACA-23-0005</t>
  </si>
  <si>
    <t>23-060610</t>
  </si>
  <si>
    <t>W061000298</t>
  </si>
  <si>
    <t>50763825200043</t>
  </si>
  <si>
    <t xml:space="preserve"> 13060111</t>
  </si>
  <si>
    <t>2108293</t>
  </si>
  <si>
    <t>"TEAM LUCIAN TAUT 06" TENNIS DE TABLE - TLT06 TT</t>
  </si>
  <si>
    <t>06100</t>
  </si>
  <si>
    <t>06088</t>
  </si>
  <si>
    <t>Alpes-Maritimes</t>
  </si>
  <si>
    <t>AVENUE DU RAY</t>
  </si>
  <si>
    <t>NICE</t>
  </si>
  <si>
    <t>FFTT-PACA-23-0006</t>
  </si>
  <si>
    <t>23-067760</t>
  </si>
  <si>
    <t>W833004028</t>
  </si>
  <si>
    <t>88229207100017</t>
  </si>
  <si>
    <t xml:space="preserve"> 13830093</t>
  </si>
  <si>
    <t>9011612</t>
  </si>
  <si>
    <t>BARJOLS ST JULIEN TENNIS DE TABLE</t>
  </si>
  <si>
    <t>83670</t>
  </si>
  <si>
    <t>83012</t>
  </si>
  <si>
    <t>889 chemin de St Martin</t>
  </si>
  <si>
    <t>BARJOLS</t>
  </si>
  <si>
    <t>pascal.garcin@laposte.net</t>
  </si>
  <si>
    <t>0675967045</t>
  </si>
  <si>
    <t>FFTT-PACA-23-0007</t>
  </si>
  <si>
    <t>23-069372</t>
  </si>
  <si>
    <t>W832005128</t>
  </si>
  <si>
    <t>41187606300032</t>
  </si>
  <si>
    <t xml:space="preserve"> 13830051</t>
  </si>
  <si>
    <t>2104776</t>
  </si>
  <si>
    <t>TENNIS DE TABLE DE SIX FOURS (T.T.S.F.)</t>
  </si>
  <si>
    <t>83140</t>
  </si>
  <si>
    <t>83129</t>
  </si>
  <si>
    <t>749 RUE SEVERIN SAURIN</t>
  </si>
  <si>
    <t>SIX FOURS LES PLAGES</t>
  </si>
  <si>
    <t>ttsfclub@gmail.com</t>
  </si>
  <si>
    <t>0646705243</t>
  </si>
  <si>
    <t>FFTT-PACA-23-0008</t>
  </si>
  <si>
    <t>23-069066</t>
  </si>
  <si>
    <t>W061003400</t>
  </si>
  <si>
    <t>42019710500059</t>
  </si>
  <si>
    <t xml:space="preserve"> 13060064</t>
  </si>
  <si>
    <t>5016569</t>
  </si>
  <si>
    <t>LE CANNET CÔTE D'AZUR TENNIS DE TABLE (C.C.A.T.T.)</t>
  </si>
  <si>
    <t>06250</t>
  </si>
  <si>
    <t>06085</t>
  </si>
  <si>
    <t>673 chemin de l hubac</t>
  </si>
  <si>
    <t xml:space="preserve">les fresnes c3  </t>
  </si>
  <si>
    <t>Mougins</t>
  </si>
  <si>
    <t>leccatt@gmail.com</t>
  </si>
  <si>
    <t>0625345152</t>
  </si>
  <si>
    <t>FFTT-PACA-23-0009</t>
  </si>
  <si>
    <t>23-050371</t>
  </si>
  <si>
    <t>W831000520</t>
  </si>
  <si>
    <t>34076327500013</t>
  </si>
  <si>
    <t xml:space="preserve"> 13830031</t>
  </si>
  <si>
    <t>2100757</t>
  </si>
  <si>
    <t>ASSOCIATION TENNIS DE TABLE DRACENIE (A.T.T.DRACÉNIE)</t>
  </si>
  <si>
    <t>83300</t>
  </si>
  <si>
    <t>83050</t>
  </si>
  <si>
    <t>Chez M Bellini Louis - 3 Résidence Les Capucines</t>
  </si>
  <si>
    <t xml:space="preserve">629 Boulebard Joseph Collomp  </t>
  </si>
  <si>
    <t>DRAGUIGNAN</t>
  </si>
  <si>
    <t>attdracenie@orange.fr</t>
  </si>
  <si>
    <t>0665611070</t>
  </si>
  <si>
    <t>FFTT-PACA-23-0010</t>
  </si>
  <si>
    <t>23-052574</t>
  </si>
  <si>
    <t>W061008493</t>
  </si>
  <si>
    <t>42466359900027</t>
  </si>
  <si>
    <t xml:space="preserve"> 13060043, 300062605</t>
  </si>
  <si>
    <t>2102735</t>
  </si>
  <si>
    <t>LE TENNIS DE TABLE DE MANDELIEU</t>
  </si>
  <si>
    <t>06210</t>
  </si>
  <si>
    <t>06079</t>
  </si>
  <si>
    <t>809 BOULEVARD DES ECUREUILS</t>
  </si>
  <si>
    <t xml:space="preserve">maison régionale des sports  </t>
  </si>
  <si>
    <t>MANDELIEU LA NAPOULE</t>
  </si>
  <si>
    <t>ttmandelieu@outlook.fr</t>
  </si>
  <si>
    <t>0493931492</t>
  </si>
  <si>
    <t>FFTT-PACA-23-0011</t>
  </si>
  <si>
    <t>23-072421</t>
  </si>
  <si>
    <t>W843000803</t>
  </si>
  <si>
    <t>49018765500017</t>
  </si>
  <si>
    <t xml:space="preserve"> 13840013, 210842409</t>
  </si>
  <si>
    <t>5006214</t>
  </si>
  <si>
    <t>PING PONG CLUB PERNOIS</t>
  </si>
  <si>
    <t>84210</t>
  </si>
  <si>
    <t>84088</t>
  </si>
  <si>
    <t>Place Aristide Briand</t>
  </si>
  <si>
    <t>PERNES LES FONTAINES</t>
  </si>
  <si>
    <t>pingpongclubpernois@gmail.com</t>
  </si>
  <si>
    <t>0609859549</t>
  </si>
  <si>
    <t>FFTT-PACA-23-0012</t>
  </si>
  <si>
    <t>23-072158</t>
  </si>
  <si>
    <t>W133027193</t>
  </si>
  <si>
    <t>50102048100013</t>
  </si>
  <si>
    <t xml:space="preserve"> 13130067</t>
  </si>
  <si>
    <t>2107340</t>
  </si>
  <si>
    <t>AUBAGNE TENNIS DE TABLE</t>
  </si>
  <si>
    <t>13400</t>
  </si>
  <si>
    <t>13005</t>
  </si>
  <si>
    <t>13 bis AVENUE JOSEPH FALLEN</t>
  </si>
  <si>
    <t xml:space="preserve">  13360</t>
  </si>
  <si>
    <t>AUBAGNE</t>
  </si>
  <si>
    <t>michel.delorm@wanadoo.fr</t>
  </si>
  <si>
    <t>0610348612</t>
  </si>
  <si>
    <t>FFTT-PACA-23-0013</t>
  </si>
  <si>
    <t>23-071896</t>
  </si>
  <si>
    <t>W131003440</t>
  </si>
  <si>
    <t>48132309500028</t>
  </si>
  <si>
    <t xml:space="preserve"> 13130154</t>
  </si>
  <si>
    <t>2105069</t>
  </si>
  <si>
    <t>PING PONG DE VENELLES</t>
  </si>
  <si>
    <t>13770</t>
  </si>
  <si>
    <t>13113</t>
  </si>
  <si>
    <t>759 Chemin du Collet Redon</t>
  </si>
  <si>
    <t>VENELLES</t>
  </si>
  <si>
    <t>contact@venelles-ping.com</t>
  </si>
  <si>
    <t>0689439533</t>
  </si>
  <si>
    <t>FFTT-PACA-23-0016</t>
  </si>
  <si>
    <t>23-073824</t>
  </si>
  <si>
    <t>W841000770</t>
  </si>
  <si>
    <t>34089958200019</t>
  </si>
  <si>
    <t xml:space="preserve"> 13840028, 21323100, 93084.053, PAC0084014, PACA.84.96.007</t>
  </si>
  <si>
    <t>2103853</t>
  </si>
  <si>
    <t>CLUB SPORTIF PERTUISIEN</t>
  </si>
  <si>
    <t>84120</t>
  </si>
  <si>
    <t>84089</t>
  </si>
  <si>
    <t>128 rue du stade</t>
  </si>
  <si>
    <t>PERTUIS</t>
  </si>
  <si>
    <t>secretariat.cspertuis@gmail.com</t>
  </si>
  <si>
    <t>0490796710</t>
  </si>
  <si>
    <t>FFTT-PACA-23-0017</t>
  </si>
  <si>
    <t>23-074774</t>
  </si>
  <si>
    <t>W131001353</t>
  </si>
  <si>
    <t>49029396600027</t>
  </si>
  <si>
    <t>2106078</t>
  </si>
  <si>
    <t>TENNIS DE TABLE BOUC BEL AIR</t>
  </si>
  <si>
    <t>13320</t>
  </si>
  <si>
    <t>13015</t>
  </si>
  <si>
    <t>QUARTIER SAINTE ANNE</t>
  </si>
  <si>
    <t>Impasse de la Chapelle  13320</t>
  </si>
  <si>
    <t>BOUC BEL AIR</t>
  </si>
  <si>
    <t>guy.fedou@dbmail.com</t>
  </si>
  <si>
    <t>0676685135</t>
  </si>
  <si>
    <t>FFTT-PACA-23-0018</t>
  </si>
  <si>
    <t>23-072365</t>
  </si>
  <si>
    <t>W061001028</t>
  </si>
  <si>
    <t>40283685200036</t>
  </si>
  <si>
    <t>5016570</t>
  </si>
  <si>
    <t>COMITE DEPARTEMENTAL DES ALPES MARITIMES DE TENNIS DE TABLE</t>
  </si>
  <si>
    <t>06740</t>
  </si>
  <si>
    <t>06038</t>
  </si>
  <si>
    <t>385 CHEMIN DU PLAN DE CLERMONT</t>
  </si>
  <si>
    <t>CHATEAUNEUF GRASSE</t>
  </si>
  <si>
    <t>michel.vassallo@orange.fr</t>
  </si>
  <si>
    <t>0620056748</t>
  </si>
  <si>
    <t>FFTT-PACA-23-0019</t>
  </si>
  <si>
    <t>23-058359</t>
  </si>
  <si>
    <t>W133023929</t>
  </si>
  <si>
    <t>81740819800015</t>
  </si>
  <si>
    <t xml:space="preserve"> 13130165</t>
  </si>
  <si>
    <t>5006212</t>
  </si>
  <si>
    <t>LE MONDE DU PINGPONG</t>
  </si>
  <si>
    <t>13004</t>
  </si>
  <si>
    <t>13204</t>
  </si>
  <si>
    <t>31 rue EDMOND DANTES</t>
  </si>
  <si>
    <t>MARSEILLE</t>
  </si>
  <si>
    <t>lemondedupingpong@gmail.com</t>
  </si>
  <si>
    <t>0781935853</t>
  </si>
  <si>
    <t>FFTT-PACA-23-0020</t>
  </si>
  <si>
    <t>23-065542</t>
  </si>
  <si>
    <t>W832007080</t>
  </si>
  <si>
    <t>44472341500022</t>
  </si>
  <si>
    <t xml:space="preserve"> 13830007</t>
  </si>
  <si>
    <t>5016571</t>
  </si>
  <si>
    <t>TENNIS DE TABLE CARQUEIRANNAIS</t>
  </si>
  <si>
    <t>83320</t>
  </si>
  <si>
    <t>83034</t>
  </si>
  <si>
    <t>chemin du Petit Lac</t>
  </si>
  <si>
    <t xml:space="preserve">Maison des Associations Clairval  </t>
  </si>
  <si>
    <t>CARQUEIRANNE</t>
  </si>
  <si>
    <t>gdelvaux@orange.fr</t>
  </si>
  <si>
    <t>0663278796</t>
  </si>
  <si>
    <t>FFTT-PACA-23-0021</t>
  </si>
  <si>
    <t>23-073748</t>
  </si>
  <si>
    <t>W842005757</t>
  </si>
  <si>
    <t>45313222700027</t>
  </si>
  <si>
    <t xml:space="preserve"> 13840001</t>
  </si>
  <si>
    <t>2104207</t>
  </si>
  <si>
    <t>PING PONG CLUB SORGUAIS</t>
  </si>
  <si>
    <t>84700</t>
  </si>
  <si>
    <t>84129</t>
  </si>
  <si>
    <t>Chemin de Lucette</t>
  </si>
  <si>
    <t>Sorgues</t>
  </si>
  <si>
    <t>eric.pereyrol@free.fr</t>
  </si>
  <si>
    <t>0619016277</t>
  </si>
  <si>
    <t>FFTT-PACA-23-0022</t>
  </si>
  <si>
    <t>23-075077</t>
  </si>
  <si>
    <t>W133004613</t>
  </si>
  <si>
    <t>40914859000071</t>
  </si>
  <si>
    <t xml:space="preserve"> 13130004</t>
  </si>
  <si>
    <t>5016572</t>
  </si>
  <si>
    <t>ASSOCIATION SPORTIVE DE L'AMICALE NOTRE DAME DE BEAUMONT (A.S.A.N.D)</t>
  </si>
  <si>
    <t>13007</t>
  </si>
  <si>
    <t>13207</t>
  </si>
  <si>
    <t>9 RUE DES FLOTS BLEUS</t>
  </si>
  <si>
    <t xml:space="preserve">RESIDENCE LE MAREGRAPHE  </t>
  </si>
  <si>
    <t>contact.asandtt.marseille@gmail.com</t>
  </si>
  <si>
    <t>0491788000</t>
  </si>
  <si>
    <t>FFTT-PACA-23-0024</t>
  </si>
  <si>
    <t>23-075459</t>
  </si>
  <si>
    <t>W134001303</t>
  </si>
  <si>
    <t>31195961300036</t>
  </si>
  <si>
    <t xml:space="preserve"> 01013019, 013056529, 013101, 01409, 02698, 13018, 13130013, 1313063, 93013.098</t>
  </si>
  <si>
    <t>2105748</t>
  </si>
  <si>
    <t>SPORTS LOISIRS ET CULTURE</t>
  </si>
  <si>
    <t>13692</t>
  </si>
  <si>
    <t>13056</t>
  </si>
  <si>
    <t>Avenue Calmette et Guérin</t>
  </si>
  <si>
    <t xml:space="preserve">Chez Mutuelle du pays martegal  </t>
  </si>
  <si>
    <t>13500</t>
  </si>
  <si>
    <t>MARTIGUES</t>
  </si>
  <si>
    <t>slcmartigues@hotmail.fr</t>
  </si>
  <si>
    <t>0442817084</t>
  </si>
  <si>
    <t>FFTT-PACA-23-0025</t>
  </si>
  <si>
    <t>23-072998</t>
  </si>
  <si>
    <t>W061007161</t>
  </si>
  <si>
    <t>42359162700017</t>
  </si>
  <si>
    <t xml:space="preserve"> 13060063, 300062625</t>
  </si>
  <si>
    <t>2104238</t>
  </si>
  <si>
    <t>ETOILE SPORTIVE VILLENEUVE LOUBET TENNIS DE TABLE (ESVL TENNIS DE TABLE)</t>
  </si>
  <si>
    <t>06270</t>
  </si>
  <si>
    <t>06161</t>
  </si>
  <si>
    <t>Avenue des PLANS</t>
  </si>
  <si>
    <t xml:space="preserve">Gymnase Jean Granelle - Parc des Sports Municipal  </t>
  </si>
  <si>
    <t>VILLENEUVE LOUBET</t>
  </si>
  <si>
    <t>jmfiancette@yahoo.fr</t>
  </si>
  <si>
    <t>0651507161</t>
  </si>
  <si>
    <t>FFTT-PACA-23-0026</t>
  </si>
  <si>
    <t>23-072497</t>
  </si>
  <si>
    <t>W061000951</t>
  </si>
  <si>
    <t>52540950400046</t>
  </si>
  <si>
    <t xml:space="preserve"> 13060114</t>
  </si>
  <si>
    <t>2108393</t>
  </si>
  <si>
    <t>SOPHIA TENNIS DE TABLE</t>
  </si>
  <si>
    <t>06560</t>
  </si>
  <si>
    <t>06152</t>
  </si>
  <si>
    <t>4 A AVENUE MARCEL JOURNET</t>
  </si>
  <si>
    <t xml:space="preserve">Bâtiment A  </t>
  </si>
  <si>
    <t>06370</t>
  </si>
  <si>
    <t>MOUANS SARTOUX</t>
  </si>
  <si>
    <t>contact@sophiatt.com</t>
  </si>
  <si>
    <t>0664652018</t>
  </si>
  <si>
    <t>FFTT-PACA-23-0028</t>
  </si>
  <si>
    <t>23-073969</t>
  </si>
  <si>
    <t>W134001258</t>
  </si>
  <si>
    <t>49839299200026</t>
  </si>
  <si>
    <t xml:space="preserve"> 13130159</t>
  </si>
  <si>
    <t>5016573</t>
  </si>
  <si>
    <t>ISTRES TENNIS DE TABLE (ITT)</t>
  </si>
  <si>
    <t>13800</t>
  </si>
  <si>
    <t>13047</t>
  </si>
  <si>
    <t>4 RUE DES GARDIANS</t>
  </si>
  <si>
    <t xml:space="preserve"> LA CARRAIRE </t>
  </si>
  <si>
    <t>13140</t>
  </si>
  <si>
    <t>MIRAMAS</t>
  </si>
  <si>
    <t>istrestt@gmail.com</t>
  </si>
  <si>
    <t>0765264249</t>
  </si>
  <si>
    <t>FFTT-PACA-23-0029</t>
  </si>
  <si>
    <t>23-071695</t>
  </si>
  <si>
    <t>W133003552</t>
  </si>
  <si>
    <t>42167339300060</t>
  </si>
  <si>
    <t>5004270</t>
  </si>
  <si>
    <t>COMITE DEPARTEMENTAL DE TENNIS DE TABLE DES BOUCHES DU RHONE.</t>
  </si>
  <si>
    <t>402 ALLEE DE LA PLAGE D'ARTHUR</t>
  </si>
  <si>
    <t>13920</t>
  </si>
  <si>
    <t>SAINT MITRE LES REMPARTS</t>
  </si>
  <si>
    <t>cd13tennisdetable@gmail.com</t>
  </si>
  <si>
    <t>0490443453</t>
  </si>
  <si>
    <t>FFTT-PACA-23-0031</t>
  </si>
  <si>
    <t>23-076334</t>
  </si>
  <si>
    <t>W133015157</t>
  </si>
  <si>
    <t>52854120400012</t>
  </si>
  <si>
    <t xml:space="preserve"> 13130162</t>
  </si>
  <si>
    <t>2108319</t>
  </si>
  <si>
    <t>MARSEILLE TENNIS DE TABLE</t>
  </si>
  <si>
    <t>13010</t>
  </si>
  <si>
    <t>13210</t>
  </si>
  <si>
    <t>bd de la Fabrique, 41</t>
  </si>
  <si>
    <t>MTT chez M. GONTIER 13008 13008</t>
  </si>
  <si>
    <t>13008</t>
  </si>
  <si>
    <t>marseilletennisdetable@gmail.com</t>
  </si>
  <si>
    <t>0658176630</t>
  </si>
  <si>
    <t>FFTT-PACA-23-0034</t>
  </si>
  <si>
    <t>23-077706</t>
  </si>
  <si>
    <t>W132000877</t>
  </si>
  <si>
    <t>42039529500017</t>
  </si>
  <si>
    <t xml:space="preserve"> 13130005</t>
  </si>
  <si>
    <t>2100805</t>
  </si>
  <si>
    <t>TENNIS DE TABLE CLUB ARLESIEN</t>
  </si>
  <si>
    <t>13200</t>
  </si>
  <si>
    <t>2 BOULEVARD DES  LICES</t>
  </si>
  <si>
    <t>ARLES</t>
  </si>
  <si>
    <t>ttcarles13@gmail.com</t>
  </si>
  <si>
    <t>0698722447</t>
  </si>
  <si>
    <t>FFTT-PDL-23-0002</t>
  </si>
  <si>
    <t>23-054091</t>
  </si>
  <si>
    <t>W532001072</t>
  </si>
  <si>
    <t>78623158900015</t>
  </si>
  <si>
    <t xml:space="preserve"> 12530008</t>
  </si>
  <si>
    <t>5016574</t>
  </si>
  <si>
    <t>TENNIS DE TABLE INTERCOMMUNAL LE BOURGNEUF-LA-FORET - SAINT OUEN- DES-TOITS</t>
  </si>
  <si>
    <t>53410</t>
  </si>
  <si>
    <t>53039</t>
  </si>
  <si>
    <t>LE BOURGNEUF LA FORET</t>
  </si>
  <si>
    <t>contact.ttic@gmail.com</t>
  </si>
  <si>
    <t>0645752351</t>
  </si>
  <si>
    <t>FFTT-PDL-23-0003</t>
  </si>
  <si>
    <t>23-058696</t>
  </si>
  <si>
    <t>W852003628</t>
  </si>
  <si>
    <t>40875139400011</t>
  </si>
  <si>
    <t xml:space="preserve"> 12850028</t>
  </si>
  <si>
    <t>1806246</t>
  </si>
  <si>
    <t>CLUB PONGISTE DE LA FRANCE D'AIZENAY</t>
  </si>
  <si>
    <t>85190</t>
  </si>
  <si>
    <t>85003</t>
  </si>
  <si>
    <t>11 place du Queray de Villeneuve</t>
  </si>
  <si>
    <t>Aizenay</t>
  </si>
  <si>
    <t>samuel.cailleteau@outlook.fr</t>
  </si>
  <si>
    <t>0678293765</t>
  </si>
  <si>
    <t>FFTT-PDL-23-0004</t>
  </si>
  <si>
    <t>23-059160</t>
  </si>
  <si>
    <t>W723001345</t>
  </si>
  <si>
    <t>45247551000031</t>
  </si>
  <si>
    <t xml:space="preserve"> 12720050</t>
  </si>
  <si>
    <t>5016575</t>
  </si>
  <si>
    <t>LE MANS VILLARET TENNIS DE TABLE</t>
  </si>
  <si>
    <t>72000</t>
  </si>
  <si>
    <t>72181</t>
  </si>
  <si>
    <t>6 impasse des étamines</t>
  </si>
  <si>
    <t xml:space="preserve">  72000</t>
  </si>
  <si>
    <t>Le Mans</t>
  </si>
  <si>
    <t>cyrille.masson@lemans-villaret-tt.fr</t>
  </si>
  <si>
    <t>0768689252</t>
  </si>
  <si>
    <t>FFTT-PDL-23-0005</t>
  </si>
  <si>
    <t>23-060109</t>
  </si>
  <si>
    <t>FFTT-PDL-23-0006</t>
  </si>
  <si>
    <t>23-053260</t>
  </si>
  <si>
    <t>FFTT-PDL-23-0007</t>
  </si>
  <si>
    <t>23-057887</t>
  </si>
  <si>
    <t>W491011519</t>
  </si>
  <si>
    <t>50094452500012</t>
  </si>
  <si>
    <t xml:space="preserve"> 12490038, 180492579</t>
  </si>
  <si>
    <t>5009510</t>
  </si>
  <si>
    <t>BOUCHEMAINE TENNIS DE TABLE ANJOU</t>
  </si>
  <si>
    <t>49080</t>
  </si>
  <si>
    <t>49035</t>
  </si>
  <si>
    <t>Maine-et-Loire</t>
  </si>
  <si>
    <t>62  RUE DE LA CHâTAIGNERAIE</t>
  </si>
  <si>
    <t>BOUCHEMAINE</t>
  </si>
  <si>
    <t>oneron72@gmail.com</t>
  </si>
  <si>
    <t>0681946514</t>
  </si>
  <si>
    <t>FFTT-PDL-23-0008</t>
  </si>
  <si>
    <t>23-066109</t>
  </si>
  <si>
    <t>FFTT-PDL-23-0009</t>
  </si>
  <si>
    <t>23-063666</t>
  </si>
  <si>
    <t>FFTT-PDL-23-0010</t>
  </si>
  <si>
    <t>23-055646</t>
  </si>
  <si>
    <t>W491003875</t>
  </si>
  <si>
    <t>45297781200018</t>
  </si>
  <si>
    <t xml:space="preserve"> 12490073, 180492553</t>
  </si>
  <si>
    <t>1804042</t>
  </si>
  <si>
    <t>LES LOUPS D'ANGERS TENNIS DE TABLE</t>
  </si>
  <si>
    <t>49100</t>
  </si>
  <si>
    <t>49007</t>
  </si>
  <si>
    <t>95 rue Victor Hugo</t>
  </si>
  <si>
    <t xml:space="preserve">  49100</t>
  </si>
  <si>
    <t>ANGERS</t>
  </si>
  <si>
    <t>sarazin.gerard49@gmail.com</t>
  </si>
  <si>
    <t>0616923041</t>
  </si>
  <si>
    <t>FFTT-PDL-23-0011</t>
  </si>
  <si>
    <t>23-061518</t>
  </si>
  <si>
    <t>FFTT-PDL-23-0012</t>
  </si>
  <si>
    <t>23-058255</t>
  </si>
  <si>
    <t>FFTT-PDL-23-0013</t>
  </si>
  <si>
    <t>23-068277</t>
  </si>
  <si>
    <t>W723001864</t>
  </si>
  <si>
    <t>41989697200058</t>
  </si>
  <si>
    <t>5006216</t>
  </si>
  <si>
    <t>LE MANS SARTHE TENNIS DE TABLE</t>
  </si>
  <si>
    <t>51 rue Garnier Pagès</t>
  </si>
  <si>
    <t>LE MANS</t>
  </si>
  <si>
    <t>secretariat@lmstt.net</t>
  </si>
  <si>
    <t>0666378941</t>
  </si>
  <si>
    <t>FFTT-PDL-23-0014</t>
  </si>
  <si>
    <t>23-068557</t>
  </si>
  <si>
    <t>W442010623</t>
  </si>
  <si>
    <t>39046051700019</t>
  </si>
  <si>
    <t xml:space="preserve"> 0440071, 12440033, 6244038</t>
  </si>
  <si>
    <t>5012784</t>
  </si>
  <si>
    <t>LA CHAPELAINE</t>
  </si>
  <si>
    <t>44240</t>
  </si>
  <si>
    <t>44035</t>
  </si>
  <si>
    <t>6 RUE DE SUCÉ</t>
  </si>
  <si>
    <t>LA CHAPELLE SUR ERDRE</t>
  </si>
  <si>
    <t>catherinelaunay@wanadoo.fr</t>
  </si>
  <si>
    <t>0689477390</t>
  </si>
  <si>
    <t>FFTT-PDL-23-0015</t>
  </si>
  <si>
    <t>23-069213</t>
  </si>
  <si>
    <t>FFTT-PDL-23-0016</t>
  </si>
  <si>
    <t>23-061073</t>
  </si>
  <si>
    <t>W532003177</t>
  </si>
  <si>
    <t>49988057300013</t>
  </si>
  <si>
    <t xml:space="preserve"> 12530114, 53-12</t>
  </si>
  <si>
    <t>1805991</t>
  </si>
  <si>
    <t>LAVAL BOURNY TENNIS DE TABLE</t>
  </si>
  <si>
    <t>rue Pierre-Joseph Proudhon</t>
  </si>
  <si>
    <t>claude.lemartinel@orange.fr</t>
  </si>
  <si>
    <t>0243690926</t>
  </si>
  <si>
    <t>FFTT-PDL-23-0017</t>
  </si>
  <si>
    <t>23-056688</t>
  </si>
  <si>
    <t>W532000141</t>
  </si>
  <si>
    <t>45253317700021</t>
  </si>
  <si>
    <t xml:space="preserve"> 12530070</t>
  </si>
  <si>
    <t>5017827</t>
  </si>
  <si>
    <t>TENNIS DE TABLE MONTJEANNAIS</t>
  </si>
  <si>
    <t>53320</t>
  </si>
  <si>
    <t>53158</t>
  </si>
  <si>
    <t>1 Place des Tilleuls</t>
  </si>
  <si>
    <t>MONTJEAN</t>
  </si>
  <si>
    <t>beisjukean@wanadoo.fr</t>
  </si>
  <si>
    <t>0668699183</t>
  </si>
  <si>
    <t>FFTT-PDL-23-0018</t>
  </si>
  <si>
    <t>23-054424</t>
  </si>
  <si>
    <t>FFTT-PDL-23-0019</t>
  </si>
  <si>
    <t>23-065421</t>
  </si>
  <si>
    <t>35216487500044</t>
  </si>
  <si>
    <t xml:space="preserve"> 12490040</t>
  </si>
  <si>
    <t>1802300</t>
  </si>
  <si>
    <t>STELLA SPORTS TENNIS DE TABLE LA ROMAGNE</t>
  </si>
  <si>
    <t>49740</t>
  </si>
  <si>
    <t>49260</t>
  </si>
  <si>
    <t>37 rue Nationale</t>
  </si>
  <si>
    <t>LA ROMAGNE</t>
  </si>
  <si>
    <t>guy.soulard@free.fr</t>
  </si>
  <si>
    <t>0616437036</t>
  </si>
  <si>
    <t>FFTT-PDL-23-0020</t>
  </si>
  <si>
    <t>23-069501</t>
  </si>
  <si>
    <t>W852001464</t>
  </si>
  <si>
    <t>83314382900012</t>
  </si>
  <si>
    <t xml:space="preserve"> 12850032</t>
  </si>
  <si>
    <t>5016576</t>
  </si>
  <si>
    <t>TENNIS DE TABLE GENETOUZE - VENANSAULT</t>
  </si>
  <si>
    <t>85098</t>
  </si>
  <si>
    <t>4 impasse des Aubépines</t>
  </si>
  <si>
    <t>VENANSAULT</t>
  </si>
  <si>
    <t>ttgv85@yahoo.com</t>
  </si>
  <si>
    <t>0663266740</t>
  </si>
  <si>
    <t>FFTT-PDL-23-0022</t>
  </si>
  <si>
    <t>23-069444</t>
  </si>
  <si>
    <t>W492002257</t>
  </si>
  <si>
    <t>75262038500019</t>
  </si>
  <si>
    <t xml:space="preserve"> 12490132, 180492571</t>
  </si>
  <si>
    <t>1810241</t>
  </si>
  <si>
    <t>ALLIANCE CHOLET TENNIS DE TABLE</t>
  </si>
  <si>
    <t>49300</t>
  </si>
  <si>
    <t>49099</t>
  </si>
  <si>
    <t>16, rue De La Rochefoucauld</t>
  </si>
  <si>
    <t>Cholet</t>
  </si>
  <si>
    <t>actt.cholet@gmail.com</t>
  </si>
  <si>
    <t>0632024520</t>
  </si>
  <si>
    <t>FFTT-PDL-23-0023</t>
  </si>
  <si>
    <t>23-060837</t>
  </si>
  <si>
    <t>W852001458</t>
  </si>
  <si>
    <t>35240227500023</t>
  </si>
  <si>
    <t>1801876</t>
  </si>
  <si>
    <t>ASSOCIATION SPORTS ET LOISIRS DE BEAUFOU VENDEE ASL BEAUFOU VENDEE TENNIS DE TABLE</t>
  </si>
  <si>
    <t>85170</t>
  </si>
  <si>
    <t>85015</t>
  </si>
  <si>
    <t xml:space="preserve"> SALLE DES MEILLERETS</t>
  </si>
  <si>
    <t>BEAUFOU</t>
  </si>
  <si>
    <t>aslbeaufouvendeett@gmail.com</t>
  </si>
  <si>
    <t>0619727281</t>
  </si>
  <si>
    <t>FFTT-PDL-23-0024</t>
  </si>
  <si>
    <t>23-067410</t>
  </si>
  <si>
    <t>W723001608</t>
  </si>
  <si>
    <t>33956358700031</t>
  </si>
  <si>
    <t>1800243</t>
  </si>
  <si>
    <t>COMITE DEPARTEMENTAL DE TENNIS DE TABLE DE LA SARTHE</t>
  </si>
  <si>
    <t>29 BLD ST MICHEL</t>
  </si>
  <si>
    <t>secretariat@pingsarthe.org</t>
  </si>
  <si>
    <t>0252192117</t>
  </si>
  <si>
    <t>FFTT-PDL-23-0025</t>
  </si>
  <si>
    <t>23-068908</t>
  </si>
  <si>
    <t>W442006106</t>
  </si>
  <si>
    <t>37955015500012</t>
  </si>
  <si>
    <t xml:space="preserve"> 12440055</t>
  </si>
  <si>
    <t>1801832</t>
  </si>
  <si>
    <t>ASSOCIATION PAZENAISE TENNIS DE TABLE</t>
  </si>
  <si>
    <t>44680</t>
  </si>
  <si>
    <t>44186</t>
  </si>
  <si>
    <t>10 RUE DE L'HOTEL DE VILLE  44680</t>
  </si>
  <si>
    <t>STE PAZANNE</t>
  </si>
  <si>
    <t>pazping@gmail.com</t>
  </si>
  <si>
    <t>0786555915</t>
  </si>
  <si>
    <t>FFTT-PDL-23-0027</t>
  </si>
  <si>
    <t>23-062639</t>
  </si>
  <si>
    <t>W442005575</t>
  </si>
  <si>
    <t>31573534000038</t>
  </si>
  <si>
    <t>1801149</t>
  </si>
  <si>
    <t>COMITE DE LOIRE-ATLANTIQUE DE TENNIS DE TABLE</t>
  </si>
  <si>
    <t>44100</t>
  </si>
  <si>
    <t xml:space="preserve">Maison des Sports - BP 90312  </t>
  </si>
  <si>
    <t>contact@cdtt44.fr</t>
  </si>
  <si>
    <t>0251806390</t>
  </si>
  <si>
    <t>FFTT-PDL-23-0028</t>
  </si>
  <si>
    <t>23-050601</t>
  </si>
  <si>
    <t>W441006391</t>
  </si>
  <si>
    <t>41454144100013</t>
  </si>
  <si>
    <t xml:space="preserve"> 12440151</t>
  </si>
  <si>
    <t>1801834</t>
  </si>
  <si>
    <t>PETIT MARS TENNIS DE TABLE (PMTT)</t>
  </si>
  <si>
    <t>44390</t>
  </si>
  <si>
    <t>44122</t>
  </si>
  <si>
    <t>8 IMPASSE DES FRAGONNETTES</t>
  </si>
  <si>
    <t xml:space="preserve">  44390</t>
  </si>
  <si>
    <t>PETIT MARS</t>
  </si>
  <si>
    <t>club@petitmarstennisdetable.fr</t>
  </si>
  <si>
    <t>0685425295</t>
  </si>
  <si>
    <t>FFTT-PDL-23-0029</t>
  </si>
  <si>
    <t>23-072089</t>
  </si>
  <si>
    <t>FFTT-PDL-23-0030</t>
  </si>
  <si>
    <t>23-059484</t>
  </si>
  <si>
    <t>W491011777</t>
  </si>
  <si>
    <t>31700120400054</t>
  </si>
  <si>
    <t>1802480</t>
  </si>
  <si>
    <t>49136</t>
  </si>
  <si>
    <t>49246</t>
  </si>
  <si>
    <t>7 RUE PIERRE DE COUBERTIN</t>
  </si>
  <si>
    <t xml:space="preserve">MAISON DEPARTEMENTALE DES SPORTS  </t>
  </si>
  <si>
    <t>49130</t>
  </si>
  <si>
    <t>LES   PONTS-DE-Cé</t>
  </si>
  <si>
    <t>anjou.ping@wanadoo.fr</t>
  </si>
  <si>
    <t>0241794983</t>
  </si>
  <si>
    <t>FFTT-PDL-23-0031</t>
  </si>
  <si>
    <t>23-072814</t>
  </si>
  <si>
    <t>W442014282</t>
  </si>
  <si>
    <t>42460008800027</t>
  </si>
  <si>
    <t xml:space="preserve"> 12440176</t>
  </si>
  <si>
    <t>1801865</t>
  </si>
  <si>
    <t>TENNIS DE TABLE SUCEEN</t>
  </si>
  <si>
    <t>44201</t>
  </si>
  <si>
    <t>561, route de la Papinière</t>
  </si>
  <si>
    <t xml:space="preserve">Complexe sportif de la Papinière  </t>
  </si>
  <si>
    <t>SUCE SUR ERDRE</t>
  </si>
  <si>
    <t>ttsuceen@gmail.com</t>
  </si>
  <si>
    <t>0688961151</t>
  </si>
  <si>
    <t>FFTT-PDL-23-0032</t>
  </si>
  <si>
    <t>23-072616</t>
  </si>
  <si>
    <t>W491011586</t>
  </si>
  <si>
    <t>32612642200038</t>
  </si>
  <si>
    <t xml:space="preserve"> 12490080</t>
  </si>
  <si>
    <t>1805402</t>
  </si>
  <si>
    <t>ASSOCIATION SPORTIVE INTERCOMMUNALE ASI TENNIS DE TABLE</t>
  </si>
  <si>
    <t>49610</t>
  </si>
  <si>
    <t>49223</t>
  </si>
  <si>
    <t>RTE DE NANTES</t>
  </si>
  <si>
    <t xml:space="preserve">SALLE MYRIAM CHARRIER  </t>
  </si>
  <si>
    <t>MURS-ERIGNE</t>
  </si>
  <si>
    <t>asittmurs@gmail.com</t>
  </si>
  <si>
    <t>0689687733</t>
  </si>
  <si>
    <t>FFTT-PDL-23-0033</t>
  </si>
  <si>
    <t>23-069728</t>
  </si>
  <si>
    <t>W853001884</t>
  </si>
  <si>
    <t>50254285500015</t>
  </si>
  <si>
    <t xml:space="preserve"> 12850007</t>
  </si>
  <si>
    <t>1802185</t>
  </si>
  <si>
    <t>UNION SPORTIVE DE TENNIS DE TABLE DES ACHARDS (U.S.T.T)</t>
  </si>
  <si>
    <t>85150</t>
  </si>
  <si>
    <t>85152</t>
  </si>
  <si>
    <t>4, rue des Ecureuils</t>
  </si>
  <si>
    <t xml:space="preserve">  85150</t>
  </si>
  <si>
    <t>STE FLAIVE DES LOUPS</t>
  </si>
  <si>
    <t>stephbourmaud@hotmail.fr</t>
  </si>
  <si>
    <t>0676398338</t>
  </si>
  <si>
    <t>FFTT-PDL-23-0035</t>
  </si>
  <si>
    <t>23-059186</t>
  </si>
  <si>
    <t>W853000797</t>
  </si>
  <si>
    <t>44811049400011</t>
  </si>
  <si>
    <t xml:space="preserve"> 12850078</t>
  </si>
  <si>
    <t>5004392</t>
  </si>
  <si>
    <t>PING-PONG CLUB ANGLOIS</t>
  </si>
  <si>
    <t>85750</t>
  </si>
  <si>
    <t>85004</t>
  </si>
  <si>
    <t>1 RUE DES PAPILLONS</t>
  </si>
  <si>
    <t>ANGLES</t>
  </si>
  <si>
    <t>arnaud.courrin@orange.fr</t>
  </si>
  <si>
    <t>0688732900</t>
  </si>
  <si>
    <t>FFTT-PDL-23-0036</t>
  </si>
  <si>
    <t>23-072979</t>
  </si>
  <si>
    <t>W493001967</t>
  </si>
  <si>
    <t>34297092800046</t>
  </si>
  <si>
    <t xml:space="preserve"> 12490064</t>
  </si>
  <si>
    <t>5003398</t>
  </si>
  <si>
    <t>REVEIL VERNANTAIS TENNIS DE TABLE SECTION TENNIS DE TABLE</t>
  </si>
  <si>
    <t>49390</t>
  </si>
  <si>
    <t>49368</t>
  </si>
  <si>
    <t xml:space="preserve"> MAIRIE</t>
  </si>
  <si>
    <t>VERNANTES</t>
  </si>
  <si>
    <t>rvttping@gmail.com</t>
  </si>
  <si>
    <t>0699669068</t>
  </si>
  <si>
    <t>FFTT-PDL-23-0037</t>
  </si>
  <si>
    <t>23-068581</t>
  </si>
  <si>
    <t>FFTT-PDL-23-0038</t>
  </si>
  <si>
    <t>23-074678</t>
  </si>
  <si>
    <t>W442009326</t>
  </si>
  <si>
    <t>44813119300022</t>
  </si>
  <si>
    <t xml:space="preserve"> 12440024</t>
  </si>
  <si>
    <t>1802216</t>
  </si>
  <si>
    <t>TENNIS DE TABLE SAINT HERBLAIN</t>
  </si>
  <si>
    <t>44800</t>
  </si>
  <si>
    <t>44162</t>
  </si>
  <si>
    <t>boulevard Salvador Allende</t>
  </si>
  <si>
    <t xml:space="preserve">Complexe sportif du Vigneau  </t>
  </si>
  <si>
    <t>SAINT-HERBLAIN</t>
  </si>
  <si>
    <t>ttsh.herblain@gmail.com</t>
  </si>
  <si>
    <t>0671670389</t>
  </si>
  <si>
    <t>FFTT-PDL-23-0040</t>
  </si>
  <si>
    <t>23-074968</t>
  </si>
  <si>
    <t>W852001254</t>
  </si>
  <si>
    <t>50827156600012</t>
  </si>
  <si>
    <t>5003540</t>
  </si>
  <si>
    <t>US LA FERRIERE VENDEE TENNIS DE TABLE</t>
  </si>
  <si>
    <t>85280</t>
  </si>
  <si>
    <t>85089</t>
  </si>
  <si>
    <t>rue Nationale</t>
  </si>
  <si>
    <t>LA FERRIERE</t>
  </si>
  <si>
    <t>celine.brochard@hotmail.fr</t>
  </si>
  <si>
    <t>0609516543</t>
  </si>
  <si>
    <t>FFTT-PDL-23-0041</t>
  </si>
  <si>
    <t>23-070821</t>
  </si>
  <si>
    <t>W852001440</t>
  </si>
  <si>
    <t>39299219400028</t>
  </si>
  <si>
    <t xml:space="preserve"> 12850023, 180852549, 8508</t>
  </si>
  <si>
    <t>1805005</t>
  </si>
  <si>
    <t>TENNIS DE TABLE LA ROCHE VENDEE</t>
  </si>
  <si>
    <t>rue Robert Dauger</t>
  </si>
  <si>
    <t xml:space="preserve">salle spécialisée les terres noires  </t>
  </si>
  <si>
    <t>LA ROCHE SUR YON</t>
  </si>
  <si>
    <t>tresorier@ttlarochevendee.fr</t>
  </si>
  <si>
    <t>0782913984</t>
  </si>
  <si>
    <t>FFTT-PDL-23-0042</t>
  </si>
  <si>
    <t>23-060905</t>
  </si>
  <si>
    <t>W723000503</t>
  </si>
  <si>
    <t>33924093900043</t>
  </si>
  <si>
    <t xml:space="preserve"> 04793, 0729696, 12720144, 52072.054, 528701, 61720678, PDL0072071</t>
  </si>
  <si>
    <t>5016578</t>
  </si>
  <si>
    <t>ASSOCIATION SPORTIVE DE LA CHAPELLE ST AUBIN SECTION TENNIS DE TABLE</t>
  </si>
  <si>
    <t>72650</t>
  </si>
  <si>
    <t>72065</t>
  </si>
  <si>
    <t>RUE DU COUP DE PIED</t>
  </si>
  <si>
    <t xml:space="preserve">STADE RAOUL ROUSSELIERE  </t>
  </si>
  <si>
    <t>LA CHAPELLE-SAINT-AUBIN</t>
  </si>
  <si>
    <t>thierry.rouland@orange.fr</t>
  </si>
  <si>
    <t>0689835224</t>
  </si>
  <si>
    <t>FFTT-PDL-23-0043</t>
  </si>
  <si>
    <t>23-071644</t>
  </si>
  <si>
    <t>W444001032</t>
  </si>
  <si>
    <t>44434451900012</t>
  </si>
  <si>
    <t xml:space="preserve"> 12440009</t>
  </si>
  <si>
    <t>1801816</t>
  </si>
  <si>
    <t>ENTENTE SPORTIVE JOVEENNE LANGUEUROISE</t>
  </si>
  <si>
    <t>44440</t>
  </si>
  <si>
    <t>44077</t>
  </si>
  <si>
    <t>401, LA GICQULIERE</t>
  </si>
  <si>
    <t>JOUE SUR ERDRE</t>
  </si>
  <si>
    <t>esjltt@gmail.com</t>
  </si>
  <si>
    <t>0643279513</t>
  </si>
  <si>
    <t>FFTT-PDL-23-0044</t>
  </si>
  <si>
    <t>23-054765</t>
  </si>
  <si>
    <t>W533000522</t>
  </si>
  <si>
    <t>42031925300035</t>
  </si>
  <si>
    <t xml:space="preserve"> 12530017</t>
  </si>
  <si>
    <t>5004447</t>
  </si>
  <si>
    <t>ERNEENNE SPORTS TENNIS DE TABLE</t>
  </si>
  <si>
    <t>53500</t>
  </si>
  <si>
    <t>53096</t>
  </si>
  <si>
    <t>27 bd Duvivier</t>
  </si>
  <si>
    <t>Ernée</t>
  </si>
  <si>
    <t>erneennett@gmail.com</t>
  </si>
  <si>
    <t>0616117396</t>
  </si>
  <si>
    <t>FFTT-PDL-23-0045</t>
  </si>
  <si>
    <t>23-074152</t>
  </si>
  <si>
    <t>W442008678</t>
  </si>
  <si>
    <t>53770926300033</t>
  </si>
  <si>
    <t xml:space="preserve"> 12440116</t>
  </si>
  <si>
    <t>1809977</t>
  </si>
  <si>
    <t>NANTES ST JOSEPH TENNIS DE TABLE (N.S.J.T.T)</t>
  </si>
  <si>
    <t>44300</t>
  </si>
  <si>
    <t>6 rue Marcel et Marie Michel</t>
  </si>
  <si>
    <t xml:space="preserve">Gymnase Jean Vincent  </t>
  </si>
  <si>
    <t>Nantes</t>
  </si>
  <si>
    <t>bureaunsjtt@gmail.com</t>
  </si>
  <si>
    <t>0687294972</t>
  </si>
  <si>
    <t>FFTT-PDL-23-0046</t>
  </si>
  <si>
    <t>23-066777</t>
  </si>
  <si>
    <t>FFTT-PDL-23-0047</t>
  </si>
  <si>
    <t>23-076041</t>
  </si>
  <si>
    <t>W442016048</t>
  </si>
  <si>
    <t>39927489300037</t>
  </si>
  <si>
    <t xml:space="preserve"> 12440138</t>
  </si>
  <si>
    <t>1801813</t>
  </si>
  <si>
    <t>SAINT JULIEN TENNIS DE TABLE (S.J.T.T.)</t>
  </si>
  <si>
    <t>44450</t>
  </si>
  <si>
    <t>44169</t>
  </si>
  <si>
    <t>2 RTE CLEMENCE LEFEUVRE</t>
  </si>
  <si>
    <t>ST JULIEN DE CONCELLES</t>
  </si>
  <si>
    <t>sjtt@free.fr</t>
  </si>
  <si>
    <t>0659892064</t>
  </si>
  <si>
    <t>FFTT-REUN</t>
  </si>
  <si>
    <t>FFTT-REUN-23-0001</t>
  </si>
  <si>
    <t>23-056006</t>
  </si>
  <si>
    <t>W9R2002540</t>
  </si>
  <si>
    <t>49231936300023</t>
  </si>
  <si>
    <t xml:space="preserve"> 319D0439</t>
  </si>
  <si>
    <t>7401353</t>
  </si>
  <si>
    <t>TAMPON TENNIS DE TABLE</t>
  </si>
  <si>
    <t>97430</t>
  </si>
  <si>
    <t>97422</t>
  </si>
  <si>
    <t>45  IMPASSE GUSTAVE COURBET</t>
  </si>
  <si>
    <t>LE TAMPON</t>
  </si>
  <si>
    <t>tampontt@travelmad.fr</t>
  </si>
  <si>
    <t>FFTT-REUN-23-0002</t>
  </si>
  <si>
    <t>23-060201</t>
  </si>
  <si>
    <t>W9R4007928</t>
  </si>
  <si>
    <t>85139511100020</t>
  </si>
  <si>
    <t xml:space="preserve"> 319D0467</t>
  </si>
  <si>
    <t>5012786</t>
  </si>
  <si>
    <t>SAINT PAUL OUEST REUNION TENNIS DE TABLE (S.P.O.R.T.T)</t>
  </si>
  <si>
    <t>97434</t>
  </si>
  <si>
    <t>97415</t>
  </si>
  <si>
    <t>40 impasse des goelands</t>
  </si>
  <si>
    <t xml:space="preserve">Saline Les Bains  </t>
  </si>
  <si>
    <t>Saint-Paul</t>
  </si>
  <si>
    <t>thomas.mondon77@gmail.com</t>
  </si>
  <si>
    <t>0692868392</t>
  </si>
  <si>
    <t>FFTT-REUN-23-0006</t>
  </si>
  <si>
    <t>23-074496</t>
  </si>
  <si>
    <t>W9R1004311</t>
  </si>
  <si>
    <t>44798148100016</t>
  </si>
  <si>
    <t xml:space="preserve"> 319D0401., REU0974003</t>
  </si>
  <si>
    <t>7401226</t>
  </si>
  <si>
    <t>AIGLONS D'ORIENT</t>
  </si>
  <si>
    <t>97400</t>
  </si>
  <si>
    <t>64 rue Sainte Anne</t>
  </si>
  <si>
    <t>aiglons974@yahoo.fr</t>
  </si>
  <si>
    <t>0692001072</t>
  </si>
  <si>
    <t>FFTT-REUN-23-0007</t>
  </si>
  <si>
    <t>23-074687</t>
  </si>
  <si>
    <t>W9R1009765</t>
  </si>
  <si>
    <t>90042443300010</t>
  </si>
  <si>
    <t xml:space="preserve"> 319D0469</t>
  </si>
  <si>
    <t>5012785</t>
  </si>
  <si>
    <t>LA MONTAGNE TENNIS DE TABLE</t>
  </si>
  <si>
    <t>97417</t>
  </si>
  <si>
    <t>33 ALLEE DES LOBELIES</t>
  </si>
  <si>
    <t>contact@lmtt.club</t>
  </si>
  <si>
    <t>0692445381</t>
  </si>
  <si>
    <t>FFTT-REUN-23-0011</t>
  </si>
  <si>
    <t>23-075198</t>
  </si>
  <si>
    <t>W9R2002849</t>
  </si>
  <si>
    <t>49174853900021</t>
  </si>
  <si>
    <t xml:space="preserve"> 319D0438</t>
  </si>
  <si>
    <t>5010130</t>
  </si>
  <si>
    <t>TENNIS DE TABLE SAINT-PIERROIS (TTSP)</t>
  </si>
  <si>
    <t>97410</t>
  </si>
  <si>
    <t>97416</t>
  </si>
  <si>
    <t>73 TER CHEMIN CASABONA</t>
  </si>
  <si>
    <t>ST PIERRE</t>
  </si>
  <si>
    <t>ttsp974re@gmail.com</t>
  </si>
  <si>
    <t>0692322879</t>
  </si>
  <si>
    <t>FFTT-REUN-23-0012</t>
  </si>
  <si>
    <t>23-076016</t>
  </si>
  <si>
    <t>W9R3000118</t>
  </si>
  <si>
    <t>40918202900028</t>
  </si>
  <si>
    <t xml:space="preserve"> 319D0443, 6901012</t>
  </si>
  <si>
    <t>5004363</t>
  </si>
  <si>
    <t>CENTRE D'ANIMATION SOCIO-EDUCATIF ET CULTUREL DE LA CRESSONNIERE</t>
  </si>
  <si>
    <t>97440</t>
  </si>
  <si>
    <t>97409</t>
  </si>
  <si>
    <t>14 RUE DES PAPAYERS</t>
  </si>
  <si>
    <t xml:space="preserve"> LA CRESSONNIèRE </t>
  </si>
  <si>
    <t>SAINT-ANDRé</t>
  </si>
  <si>
    <t>case-cressonniere@orange.fr</t>
  </si>
  <si>
    <t>0692828865</t>
  </si>
  <si>
    <t>FFTT-REUN-23-0013</t>
  </si>
  <si>
    <t>23-082153</t>
  </si>
  <si>
    <t>W9R1003491</t>
  </si>
  <si>
    <t>41398886600021</t>
  </si>
  <si>
    <t>7401004</t>
  </si>
  <si>
    <t>CLUB PONGISTE POSSESSIONNAIS (CPP)</t>
  </si>
  <si>
    <t>97419</t>
  </si>
  <si>
    <t>97408</t>
  </si>
  <si>
    <t>76 rue Leconte De Lisle</t>
  </si>
  <si>
    <t>LA POSSESSION</t>
  </si>
  <si>
    <t>info@clubpongistepossession.re</t>
  </si>
  <si>
    <t>0693513456</t>
  </si>
  <si>
    <t>FFTT-REUN-23-0014</t>
  </si>
  <si>
    <t>23-085173</t>
  </si>
  <si>
    <t>FFTT-22-0002</t>
  </si>
  <si>
    <t>22-042643</t>
  </si>
  <si>
    <t>FFTT-22-0009</t>
  </si>
  <si>
    <t>22-052506</t>
  </si>
  <si>
    <t>FFTT-22-0011</t>
  </si>
  <si>
    <t>22-055215</t>
  </si>
  <si>
    <t>FFTT-22-0015</t>
  </si>
  <si>
    <t>22-058035</t>
  </si>
  <si>
    <t>FFTT-22-0017</t>
  </si>
  <si>
    <t>22-058906</t>
  </si>
  <si>
    <t>W062005182</t>
  </si>
  <si>
    <t>43027059500027</t>
  </si>
  <si>
    <t xml:space="preserve"> 13060066</t>
  </si>
  <si>
    <t>2102423</t>
  </si>
  <si>
    <t>NICE CAVIGAL TENNIS DE TABLE (NICE CAVIGAL TT)</t>
  </si>
  <si>
    <t>06200</t>
  </si>
  <si>
    <t>8 avenue raoul dufy</t>
  </si>
  <si>
    <t xml:space="preserve">Gymnase Raoul Dufy  </t>
  </si>
  <si>
    <t>coralie@nicecavigaltt.com</t>
  </si>
  <si>
    <t>0621854415</t>
  </si>
  <si>
    <t>FFTT-22-0018</t>
  </si>
  <si>
    <t>22-063005</t>
  </si>
  <si>
    <t>FFTT-22-0019</t>
  </si>
  <si>
    <t>22-067333</t>
  </si>
  <si>
    <t>FFTT-22-0020</t>
  </si>
  <si>
    <t>22-067714</t>
  </si>
  <si>
    <t>FFTT-22-0021</t>
  </si>
  <si>
    <t>22-053713</t>
  </si>
  <si>
    <t>FFTT-22-0022</t>
  </si>
  <si>
    <t>22-070545</t>
  </si>
  <si>
    <t>FFTT-22-0023</t>
  </si>
  <si>
    <t>22-063847</t>
  </si>
  <si>
    <t>FFTT-22-0024</t>
  </si>
  <si>
    <t>22-041740</t>
  </si>
  <si>
    <t>FFTT-22-0025</t>
  </si>
  <si>
    <t>22-042943</t>
  </si>
  <si>
    <t>FFTT-22-0026</t>
  </si>
  <si>
    <t>22-048329</t>
  </si>
  <si>
    <t>FFTT-22-0027</t>
  </si>
  <si>
    <t>22-070748</t>
  </si>
  <si>
    <t>FFTT-22-0028</t>
  </si>
  <si>
    <t>22-050035</t>
  </si>
  <si>
    <t>FFTT-22-0029</t>
  </si>
  <si>
    <t>22-072651</t>
  </si>
  <si>
    <t>FFTT-22-0030</t>
  </si>
  <si>
    <t>22-055121</t>
  </si>
  <si>
    <t>FFTT-22-0031</t>
  </si>
  <si>
    <t>22-072113</t>
  </si>
  <si>
    <t>FFTT-22-0033</t>
  </si>
  <si>
    <t>22-081070</t>
  </si>
  <si>
    <t>FFTT-AURA-22-0001</t>
  </si>
  <si>
    <t>22-042547</t>
  </si>
  <si>
    <t>FFTT-AURA-22-0002</t>
  </si>
  <si>
    <t>22-045686</t>
  </si>
  <si>
    <t>W691059910</t>
  </si>
  <si>
    <t>39397800200011</t>
  </si>
  <si>
    <t xml:space="preserve"> 0690033, 500361, 50690020, 5169044, 69027, 690654, 84069202, ARA0069071</t>
  </si>
  <si>
    <t>2201579</t>
  </si>
  <si>
    <t>CLUB OMNISPORT DE SAINT FONS</t>
  </si>
  <si>
    <t>69190</t>
  </si>
  <si>
    <t>69199</t>
  </si>
  <si>
    <t>62 Rue Carnot</t>
  </si>
  <si>
    <t xml:space="preserve">  69190</t>
  </si>
  <si>
    <t>St fons</t>
  </si>
  <si>
    <t>cosf.secretariat69190@gmail.com</t>
  </si>
  <si>
    <t>0652305660</t>
  </si>
  <si>
    <t>FFTT-AURA-22-0003</t>
  </si>
  <si>
    <t>22-045699</t>
  </si>
  <si>
    <t>FFTT-AURA-22-0004</t>
  </si>
  <si>
    <t>22-045996</t>
  </si>
  <si>
    <t>FFTT-AURA-22-0005</t>
  </si>
  <si>
    <t>22-046503</t>
  </si>
  <si>
    <t>FFTT-AURA-22-0006</t>
  </si>
  <si>
    <t>22-046738</t>
  </si>
  <si>
    <t>34887065000044</t>
  </si>
  <si>
    <t>2202761</t>
  </si>
  <si>
    <t>RUE ANTOINE BERTHOD</t>
  </si>
  <si>
    <t>FFTT-AURA-22-0007</t>
  </si>
  <si>
    <t>22-046860</t>
  </si>
  <si>
    <t>FFTT-AURA-22-0008</t>
  </si>
  <si>
    <t>22-041712</t>
  </si>
  <si>
    <t>FFTT-AURA-22-0009</t>
  </si>
  <si>
    <t>22-042022</t>
  </si>
  <si>
    <t>FFTT-AURA-22-0010</t>
  </si>
  <si>
    <t>22-048190</t>
  </si>
  <si>
    <t>FFTT-AURA-22-0011</t>
  </si>
  <si>
    <t>22-049235</t>
  </si>
  <si>
    <t>FFTT-AURA-22-0012</t>
  </si>
  <si>
    <t>22-049377</t>
  </si>
  <si>
    <t>FFTT-AURA-22-0013</t>
  </si>
  <si>
    <t>22-049996</t>
  </si>
  <si>
    <t>W012003290</t>
  </si>
  <si>
    <t>50004326000016</t>
  </si>
  <si>
    <t xml:space="preserve"> 01010068</t>
  </si>
  <si>
    <t>5008759</t>
  </si>
  <si>
    <t>CORCY TENNIS DE TABLE</t>
  </si>
  <si>
    <t>01390</t>
  </si>
  <si>
    <t>01333</t>
  </si>
  <si>
    <t xml:space="preserve"> LOT LE PETIT JARDIN</t>
  </si>
  <si>
    <t xml:space="preserve">M. FEVRE  </t>
  </si>
  <si>
    <t>SAINT-ANDRE-DE-CORCY</t>
  </si>
  <si>
    <t>FFTT-AURA-22-0014</t>
  </si>
  <si>
    <t>22-047540</t>
  </si>
  <si>
    <t>FFTT-AURA-22-0015</t>
  </si>
  <si>
    <t>22-050127</t>
  </si>
  <si>
    <t>FFTT-AURA-22-0016</t>
  </si>
  <si>
    <t>22-050248</t>
  </si>
  <si>
    <t>FFTT-AURA-22-0017</t>
  </si>
  <si>
    <t>22-045813</t>
  </si>
  <si>
    <t>FFTT-AURA-22-0018</t>
  </si>
  <si>
    <t>22-050820</t>
  </si>
  <si>
    <t>FFTT-AURA-22-0019</t>
  </si>
  <si>
    <t>22-048588</t>
  </si>
  <si>
    <t>FFTT-AURA-22-0020</t>
  </si>
  <si>
    <t>22-053254</t>
  </si>
  <si>
    <t>FFTT-AURA-22-0021</t>
  </si>
  <si>
    <t>22-053258</t>
  </si>
  <si>
    <t>FFTT-AURA-22-0022</t>
  </si>
  <si>
    <t>22-049311</t>
  </si>
  <si>
    <t>FFTT-AURA-22-0023</t>
  </si>
  <si>
    <t>22-047541</t>
  </si>
  <si>
    <t>FFTT-AURA-22-0024</t>
  </si>
  <si>
    <t>22-054955</t>
  </si>
  <si>
    <t>FFTT-AURA-22-0025</t>
  </si>
  <si>
    <t>22-055219</t>
  </si>
  <si>
    <t>FFTT-AURA-22-0026</t>
  </si>
  <si>
    <t>22-055266</t>
  </si>
  <si>
    <t>FFTT-AURA-22-0027</t>
  </si>
  <si>
    <t>22-052520</t>
  </si>
  <si>
    <t>FFTT-AURA-22-0028</t>
  </si>
  <si>
    <t>22-048332</t>
  </si>
  <si>
    <t>FFTT-AURA-22-0029</t>
  </si>
  <si>
    <t>22-054379</t>
  </si>
  <si>
    <t>FFTT-AURA-22-0030</t>
  </si>
  <si>
    <t>22-056388</t>
  </si>
  <si>
    <t>W382010019</t>
  </si>
  <si>
    <t>85403676100013</t>
  </si>
  <si>
    <t xml:space="preserve"> 01380303</t>
  </si>
  <si>
    <t>5010057</t>
  </si>
  <si>
    <t>TENNIS DE TABLE DE VILLEFONTAINE - TTV</t>
  </si>
  <si>
    <t>38090</t>
  </si>
  <si>
    <t>38553</t>
  </si>
  <si>
    <t>336 chemin de la Cigalière</t>
  </si>
  <si>
    <t>MAUBEC</t>
  </si>
  <si>
    <t>contact.ttvasso@gmail.com</t>
  </si>
  <si>
    <t>0603049603</t>
  </si>
  <si>
    <t>FFTT-AURA-22-0031</t>
  </si>
  <si>
    <t>22-053824</t>
  </si>
  <si>
    <t>34796029600023</t>
  </si>
  <si>
    <t>0300677</t>
  </si>
  <si>
    <t>RUE DE LA GROLIERE</t>
  </si>
  <si>
    <t>CLERMONT-FERRAND</t>
  </si>
  <si>
    <t>FFTT-AURA-22-0032</t>
  </si>
  <si>
    <t>22-047398</t>
  </si>
  <si>
    <t>FFTT-AURA-22-0033</t>
  </si>
  <si>
    <t>22-047893</t>
  </si>
  <si>
    <t>FFTT-AURA-22-0034</t>
  </si>
  <si>
    <t>22-056800</t>
  </si>
  <si>
    <t>FFTT-AURA-22-0035</t>
  </si>
  <si>
    <t>22-053835</t>
  </si>
  <si>
    <t>FFTT-AURA-22-0036</t>
  </si>
  <si>
    <t>22-057461</t>
  </si>
  <si>
    <t>W631000179</t>
  </si>
  <si>
    <t>30664691000019</t>
  </si>
  <si>
    <t xml:space="preserve"> 01630085</t>
  </si>
  <si>
    <t>5005701</t>
  </si>
  <si>
    <t>PING PONG CLUB AMBERTOIS (PPCA)</t>
  </si>
  <si>
    <t>63600</t>
  </si>
  <si>
    <t>63003</t>
  </si>
  <si>
    <t>Allée des sports</t>
  </si>
  <si>
    <t xml:space="preserve">LE CORAL PPCA </t>
  </si>
  <si>
    <t>AMBERT</t>
  </si>
  <si>
    <t>bruno.ponchon@gmail.com</t>
  </si>
  <si>
    <t>0616670525</t>
  </si>
  <si>
    <t>FFTT-AURA-22-0037</t>
  </si>
  <si>
    <t>22-053033</t>
  </si>
  <si>
    <t>FFTT-AURA-22-0038</t>
  </si>
  <si>
    <t>22-057884</t>
  </si>
  <si>
    <t>FFTT-AURA-22-0039</t>
  </si>
  <si>
    <t>22-045357</t>
  </si>
  <si>
    <t>FFTT-AURA-22-0040</t>
  </si>
  <si>
    <t>22-050205</t>
  </si>
  <si>
    <t>W741001395</t>
  </si>
  <si>
    <t>53148756900026</t>
  </si>
  <si>
    <t xml:space="preserve"> 1740087</t>
  </si>
  <si>
    <t>5006148</t>
  </si>
  <si>
    <t>FILLIERE TENNIS DE TABLE (FTT)</t>
  </si>
  <si>
    <t>74570</t>
  </si>
  <si>
    <t>74137</t>
  </si>
  <si>
    <t>207 RTE de Lecy</t>
  </si>
  <si>
    <t xml:space="preserve">Gymnase du Parmelan  </t>
  </si>
  <si>
    <t>Groisy</t>
  </si>
  <si>
    <t>fillierett@gmail.com</t>
  </si>
  <si>
    <t>0952141790</t>
  </si>
  <si>
    <t>FFTT-AURA-22-0041</t>
  </si>
  <si>
    <t>22-047820</t>
  </si>
  <si>
    <t>FFTT-AURA-22-0042</t>
  </si>
  <si>
    <t>22-056290</t>
  </si>
  <si>
    <t>W013000470</t>
  </si>
  <si>
    <t>49753918900017</t>
  </si>
  <si>
    <t xml:space="preserve"> 01010059</t>
  </si>
  <si>
    <t>5006147</t>
  </si>
  <si>
    <t>CLUB DE TENNIS DE TABLE GESSIEN</t>
  </si>
  <si>
    <t>01210</t>
  </si>
  <si>
    <t>01160</t>
  </si>
  <si>
    <t>avenue des sports</t>
  </si>
  <si>
    <t>Ferney-Voltaire</t>
  </si>
  <si>
    <t>remi88125d@hotmail.fr</t>
  </si>
  <si>
    <t>0648061300</t>
  </si>
  <si>
    <t>FFTT-AURA-22-0043</t>
  </si>
  <si>
    <t>22-043323</t>
  </si>
  <si>
    <t>FFTT-AURA-22-0044</t>
  </si>
  <si>
    <t>22-059141</t>
  </si>
  <si>
    <t>FFTT-AURA-22-0045</t>
  </si>
  <si>
    <t>22-050393</t>
  </si>
  <si>
    <t>W071000360</t>
  </si>
  <si>
    <t>38297309700019</t>
  </si>
  <si>
    <t xml:space="preserve"> 01260072</t>
  </si>
  <si>
    <t>5000977</t>
  </si>
  <si>
    <t>ANIMATION RENCONTRE CULTURE A SALAVAS</t>
  </si>
  <si>
    <t>07304</t>
  </si>
  <si>
    <t>route de l'école</t>
  </si>
  <si>
    <t>SALAVAS</t>
  </si>
  <si>
    <t>assoarc.salavas@gmail.com</t>
  </si>
  <si>
    <t>FFTT-AURA-22-0046</t>
  </si>
  <si>
    <t>22-051204</t>
  </si>
  <si>
    <t>W691057854</t>
  </si>
  <si>
    <t>39261932600029</t>
  </si>
  <si>
    <t xml:space="preserve"> 01690156</t>
  </si>
  <si>
    <t>2205032</t>
  </si>
  <si>
    <t>FOYER RURAL DE SOUZY FOYER RURAL de SOUZY - SECTION TENNIS DE TABLE</t>
  </si>
  <si>
    <t>69610</t>
  </si>
  <si>
    <t>69178</t>
  </si>
  <si>
    <t>SOUZY</t>
  </si>
  <si>
    <t>bruypascal@yahoo.fr</t>
  </si>
  <si>
    <t>0474262495</t>
  </si>
  <si>
    <t>FFTT-AURA-22-0047</t>
  </si>
  <si>
    <t>22-051267</t>
  </si>
  <si>
    <t>FFTT-AURA-22-0048</t>
  </si>
  <si>
    <t>22-057400</t>
  </si>
  <si>
    <t>FFTT-AURA-22-0049</t>
  </si>
  <si>
    <t>22-054069</t>
  </si>
  <si>
    <t>FFTT-AURA-22-0050</t>
  </si>
  <si>
    <t>22-046966</t>
  </si>
  <si>
    <t>FFTT-AURA-22-0051</t>
  </si>
  <si>
    <t>22-056549</t>
  </si>
  <si>
    <t>FFTT-AURA-22-0052</t>
  </si>
  <si>
    <t>22-047826</t>
  </si>
  <si>
    <t>FFTT-AURA-22-0053</t>
  </si>
  <si>
    <t>22-056441</t>
  </si>
  <si>
    <t>FFTT-BFC-22-0001</t>
  </si>
  <si>
    <t>22-041824</t>
  </si>
  <si>
    <t>W712002708</t>
  </si>
  <si>
    <t>45296231900011</t>
  </si>
  <si>
    <t xml:space="preserve"> 02710036</t>
  </si>
  <si>
    <t>5012729</t>
  </si>
  <si>
    <t>SAINT-REMY TENNIS DE TABLE</t>
  </si>
  <si>
    <t>71475</t>
  </si>
  <si>
    <t>13 rue de chevignerot</t>
  </si>
  <si>
    <t xml:space="preserve">Appartement b202  </t>
  </si>
  <si>
    <t>21200</t>
  </si>
  <si>
    <t>Beaune</t>
  </si>
  <si>
    <t>tennisdetablesaintremy@gmail.com</t>
  </si>
  <si>
    <t>0668112781</t>
  </si>
  <si>
    <t>FFTT-BFC-22-0002</t>
  </si>
  <si>
    <t>22-043838</t>
  </si>
  <si>
    <t>FFTT-BFC-22-0003</t>
  </si>
  <si>
    <t>22-044079</t>
  </si>
  <si>
    <t>FFTT-BFC-22-0004</t>
  </si>
  <si>
    <t>22-044103</t>
  </si>
  <si>
    <t>FFTT-BFC-22-0005</t>
  </si>
  <si>
    <t>22-044115</t>
  </si>
  <si>
    <t>FFTT-BFC-22-0006</t>
  </si>
  <si>
    <t>22-044274</t>
  </si>
  <si>
    <t>FFTT-BFC-22-0007</t>
  </si>
  <si>
    <t>22-046425</t>
  </si>
  <si>
    <t>FFTT-BFC-22-0008</t>
  </si>
  <si>
    <t>22-048126</t>
  </si>
  <si>
    <t>FFTT-BFC-22-0009</t>
  </si>
  <si>
    <t>22-054037</t>
  </si>
  <si>
    <t>FFTT-BFC-22-0010</t>
  </si>
  <si>
    <t>22-049472</t>
  </si>
  <si>
    <t>FFTT-BFC-22-0011</t>
  </si>
  <si>
    <t>22-054966</t>
  </si>
  <si>
    <t>W252003248</t>
  </si>
  <si>
    <t>83861823900027</t>
  </si>
  <si>
    <t xml:space="preserve"> 02250233</t>
  </si>
  <si>
    <t>5010074</t>
  </si>
  <si>
    <t>BETHONCOURT - MONTBÉLIARD TENNIS DE TABLE</t>
  </si>
  <si>
    <t>25200</t>
  </si>
  <si>
    <t>25388</t>
  </si>
  <si>
    <t>2  RUE LULLI</t>
  </si>
  <si>
    <t>MONTBELIARD - MONTBELIARD</t>
  </si>
  <si>
    <t>bmtt25200@gmail.com</t>
  </si>
  <si>
    <t>FFTT-BFC-22-0012</t>
  </si>
  <si>
    <t>22-054971</t>
  </si>
  <si>
    <t>FFTT-BFC-22-0013</t>
  </si>
  <si>
    <t>22-054976</t>
  </si>
  <si>
    <t>FFTT-BFC-22-0014</t>
  </si>
  <si>
    <t>22-055028</t>
  </si>
  <si>
    <t>FFTT-BFC-22-0015</t>
  </si>
  <si>
    <t>22-055537</t>
  </si>
  <si>
    <t>W252003282</t>
  </si>
  <si>
    <t>77831033400017</t>
  </si>
  <si>
    <t xml:space="preserve"> 02250002</t>
  </si>
  <si>
    <t>0901188</t>
  </si>
  <si>
    <t>PING PONG CLUB DE FESCHES-LE-CHATEL</t>
  </si>
  <si>
    <t>25490</t>
  </si>
  <si>
    <t>25237</t>
  </si>
  <si>
    <t>Grande rue</t>
  </si>
  <si>
    <t>FESCHES LE CHATEL</t>
  </si>
  <si>
    <t>barbier25@orange.fr</t>
  </si>
  <si>
    <t>0381941974</t>
  </si>
  <si>
    <t>FFTT-BFC-22-0016</t>
  </si>
  <si>
    <t>22-054820</t>
  </si>
  <si>
    <t>FFTT-BFC-22-0017</t>
  </si>
  <si>
    <t>22-052801</t>
  </si>
  <si>
    <t>FFTT-BFC-22-0018</t>
  </si>
  <si>
    <t>22-050135</t>
  </si>
  <si>
    <t>FFTT-BFC-22-0019</t>
  </si>
  <si>
    <t>22-056028</t>
  </si>
  <si>
    <t>FFTT-BFC-22-0020</t>
  </si>
  <si>
    <t>22-054732</t>
  </si>
  <si>
    <t>FFTT-BFC-22-0021</t>
  </si>
  <si>
    <t>22-057048</t>
  </si>
  <si>
    <t>FFTT-BFC-22-0022</t>
  </si>
  <si>
    <t>22-056719</t>
  </si>
  <si>
    <t>FFTT-BFC-22-0023</t>
  </si>
  <si>
    <t>22-057279</t>
  </si>
  <si>
    <t>FFTT-BFC-22-0024</t>
  </si>
  <si>
    <t>22-056385</t>
  </si>
  <si>
    <t>FFTT-BFC-22-0025</t>
  </si>
  <si>
    <t>22-055265</t>
  </si>
  <si>
    <t>FFTT-BFC-22-0026</t>
  </si>
  <si>
    <t>22-057910</t>
  </si>
  <si>
    <t>W213001386</t>
  </si>
  <si>
    <t>80006956900013</t>
  </si>
  <si>
    <t xml:space="preserve"> 02210129</t>
  </si>
  <si>
    <t>5012789</t>
  </si>
  <si>
    <t>SEDELOCIEN MULTI SPORTS</t>
  </si>
  <si>
    <t>21210</t>
  </si>
  <si>
    <t>21584</t>
  </si>
  <si>
    <t>20 RUE DE L'ETANG</t>
  </si>
  <si>
    <t>SAULIEU</t>
  </si>
  <si>
    <t>saulieumultisport@gmail.com</t>
  </si>
  <si>
    <t>0665053687</t>
  </si>
  <si>
    <t>FFTT-BFC-22-0027</t>
  </si>
  <si>
    <t>22-058031</t>
  </si>
  <si>
    <t>W251000989</t>
  </si>
  <si>
    <t>52280025900015</t>
  </si>
  <si>
    <t>0902254</t>
  </si>
  <si>
    <t>PROMO SPORT BESANCON TENNIS DE TABLE (P.S.B.T.T.)</t>
  </si>
  <si>
    <t>25000</t>
  </si>
  <si>
    <t>25056</t>
  </si>
  <si>
    <t>1 RUE SUZANNE VALADON</t>
  </si>
  <si>
    <t>BESANCON</t>
  </si>
  <si>
    <t>serge.mommessin@gmail.com</t>
  </si>
  <si>
    <t>0687756071</t>
  </si>
  <si>
    <t>FFTT-BFC-22-0028</t>
  </si>
  <si>
    <t>22-058510</t>
  </si>
  <si>
    <t>FFTT-BFC-22-0029</t>
  </si>
  <si>
    <t>22-042295</t>
  </si>
  <si>
    <t>FFTT-BFC-22-0030</t>
  </si>
  <si>
    <t>22-057731</t>
  </si>
  <si>
    <t>FFTT-BFC-22-0031</t>
  </si>
  <si>
    <t>22-054507</t>
  </si>
  <si>
    <t>W711000134</t>
  </si>
  <si>
    <t>77854799200017</t>
  </si>
  <si>
    <t xml:space="preserve"> 02710042, 0717441, 1604, 71014009, BFC0071003, BOFC.71.12.727</t>
  </si>
  <si>
    <t>0400019</t>
  </si>
  <si>
    <t>LA VAILLANTE</t>
  </si>
  <si>
    <t>71400</t>
  </si>
  <si>
    <t>71014</t>
  </si>
  <si>
    <t>1 avenue Jules Basdevant</t>
  </si>
  <si>
    <t>AUTUN</t>
  </si>
  <si>
    <t>presivaillante71@gmail.com</t>
  </si>
  <si>
    <t>0626107131</t>
  </si>
  <si>
    <t>FFTT-BFC-22-0032</t>
  </si>
  <si>
    <t>22-057908</t>
  </si>
  <si>
    <t>W701002551</t>
  </si>
  <si>
    <t>42188499000019</t>
  </si>
  <si>
    <t xml:space="preserve"> 02700015</t>
  </si>
  <si>
    <t>0901324</t>
  </si>
  <si>
    <t>CLUB DE TENNIS DE TABLE DE SERVANCE-MELISEY</t>
  </si>
  <si>
    <t>70440</t>
  </si>
  <si>
    <t>70489</t>
  </si>
  <si>
    <t>3 rue de Bourgagotte</t>
  </si>
  <si>
    <t>SERVANCE</t>
  </si>
  <si>
    <t>jean-francois.masson4@wanadoo.fr</t>
  </si>
  <si>
    <t>0687018781</t>
  </si>
  <si>
    <t>FFTT-BFC-22-0033</t>
  </si>
  <si>
    <t>22-057524</t>
  </si>
  <si>
    <t>FFTT-BFC-22-0034</t>
  </si>
  <si>
    <t>22-058895</t>
  </si>
  <si>
    <t>FFTT-BFC-22-0035</t>
  </si>
  <si>
    <t>22-046836</t>
  </si>
  <si>
    <t>FFTT-BFC-22-0036</t>
  </si>
  <si>
    <t>22-060139</t>
  </si>
  <si>
    <t>FFTT-BFC-22-0037</t>
  </si>
  <si>
    <t>22-060163</t>
  </si>
  <si>
    <t>FFTT-BFC-22-0038</t>
  </si>
  <si>
    <t>22-056199</t>
  </si>
  <si>
    <t>FFTT-BFC-22-0039</t>
  </si>
  <si>
    <t>22-060502</t>
  </si>
  <si>
    <t>44800984500034</t>
  </si>
  <si>
    <t>0901819</t>
  </si>
  <si>
    <t>moreljacques5340@neuf.fr</t>
  </si>
  <si>
    <t>FFTT-BFC-22-0040</t>
  </si>
  <si>
    <t>22-061105</t>
  </si>
  <si>
    <t>FFTT-BRET-22-0001</t>
  </si>
  <si>
    <t>22-041983</t>
  </si>
  <si>
    <t>FFTT-BRET-22-0002</t>
  </si>
  <si>
    <t>22-050141</t>
  </si>
  <si>
    <t>FFTT-BRET-22-0003</t>
  </si>
  <si>
    <t>22-048467</t>
  </si>
  <si>
    <t>FFTT-BRET-22-0004</t>
  </si>
  <si>
    <t>22-050811</t>
  </si>
  <si>
    <t>FFTT-BRET-22-0005</t>
  </si>
  <si>
    <t>22-051049</t>
  </si>
  <si>
    <t>FFTT-BRET-22-0006</t>
  </si>
  <si>
    <t>22-052756</t>
  </si>
  <si>
    <t>W354003027</t>
  </si>
  <si>
    <t>87927992500017</t>
  </si>
  <si>
    <t xml:space="preserve"> 03350227</t>
  </si>
  <si>
    <t>5010075</t>
  </si>
  <si>
    <t>LA RICHARDAIS PING</t>
  </si>
  <si>
    <t>35780</t>
  </si>
  <si>
    <t>35241</t>
  </si>
  <si>
    <t>103 LA HAUTIERE</t>
  </si>
  <si>
    <t xml:space="preserve">AR KARREGENN  </t>
  </si>
  <si>
    <t>22490</t>
  </si>
  <si>
    <t>PLOUER SUR RANCE</t>
  </si>
  <si>
    <t>christophe.choquel@neuf.fr</t>
  </si>
  <si>
    <t>0608148866</t>
  </si>
  <si>
    <t>FFTT-BRET-22-0007</t>
  </si>
  <si>
    <t>22-052985</t>
  </si>
  <si>
    <t>FFTT-BRET-22-0008</t>
  </si>
  <si>
    <t>22-053187</t>
  </si>
  <si>
    <t>FFTT-BRET-22-0009</t>
  </si>
  <si>
    <t>22-053046</t>
  </si>
  <si>
    <t>FFTT-BRET-22-0010</t>
  </si>
  <si>
    <t>22-053720</t>
  </si>
  <si>
    <t>FFTT-BRET-22-0011</t>
  </si>
  <si>
    <t>22-053930</t>
  </si>
  <si>
    <t>FFTT-BRET-22-0012</t>
  </si>
  <si>
    <t>22-054152</t>
  </si>
  <si>
    <t>FFTT-BRET-22-0013</t>
  </si>
  <si>
    <t>22-050634</t>
  </si>
  <si>
    <t>W353003770</t>
  </si>
  <si>
    <t>35302608100037</t>
  </si>
  <si>
    <t xml:space="preserve"> 01438, 03350161, 0335087, 0351453, 035478, 35011, 4335262, 522248, 53035.073, 5335026, 81359080, A035054, BRE0035009, DRF19001971</t>
  </si>
  <si>
    <t>0502200</t>
  </si>
  <si>
    <t>CLUB SPORTIF BETTONNAIS</t>
  </si>
  <si>
    <t>35830</t>
  </si>
  <si>
    <t>35024</t>
  </si>
  <si>
    <t>2 PLACE DE L'EGLISE</t>
  </si>
  <si>
    <t>BETTON</t>
  </si>
  <si>
    <t>csbetton@gmail.com</t>
  </si>
  <si>
    <t>0222933947</t>
  </si>
  <si>
    <t>FFTT-BRET-22-0014</t>
  </si>
  <si>
    <t>22-052142</t>
  </si>
  <si>
    <t>W223000607</t>
  </si>
  <si>
    <t>51128343400013</t>
  </si>
  <si>
    <t xml:space="preserve"> 03220013</t>
  </si>
  <si>
    <t>0506497</t>
  </si>
  <si>
    <t>ASSOCIATION SPORTIVE MINIHY-TREGUIER (A.S.M.T.)</t>
  </si>
  <si>
    <t>22220</t>
  </si>
  <si>
    <t>22152</t>
  </si>
  <si>
    <t>Mairie de Minihy-Tréguier</t>
  </si>
  <si>
    <t>MINIHY TREGUIER</t>
  </si>
  <si>
    <t>mmarquier@wanadoo.fr</t>
  </si>
  <si>
    <t>0296923905</t>
  </si>
  <si>
    <t>FFTT-BRET-22-0015</t>
  </si>
  <si>
    <t>22-053603</t>
  </si>
  <si>
    <t>W291001845</t>
  </si>
  <si>
    <t>30696577300030</t>
  </si>
  <si>
    <t xml:space="preserve"> 070290242, 2940</t>
  </si>
  <si>
    <t>0505505</t>
  </si>
  <si>
    <t>ASPTT BREST</t>
  </si>
  <si>
    <t>57 RUE DE KEROURIEN</t>
  </si>
  <si>
    <t xml:space="preserve">Centre Sportif de Kéranroux  </t>
  </si>
  <si>
    <t>asptt.brest@orange.fr</t>
  </si>
  <si>
    <t>0298444963</t>
  </si>
  <si>
    <t>FFTT-BRET-22-0016</t>
  </si>
  <si>
    <t>22-055252</t>
  </si>
  <si>
    <t>FFTT-BRET-22-0017</t>
  </si>
  <si>
    <t>22-047508</t>
  </si>
  <si>
    <t>FFTT-BRET-22-0018</t>
  </si>
  <si>
    <t>22-055870</t>
  </si>
  <si>
    <t>FFTT-BRET-22-0019</t>
  </si>
  <si>
    <t>22-044816</t>
  </si>
  <si>
    <t>FFTT-BRET-22-0020</t>
  </si>
  <si>
    <t>22-056246</t>
  </si>
  <si>
    <t>FFTT-BRET-22-0021</t>
  </si>
  <si>
    <t>22-055409</t>
  </si>
  <si>
    <t>FFTT-BRET-22-0022</t>
  </si>
  <si>
    <t>22-056348</t>
  </si>
  <si>
    <t>FFTT-BRET-22-0023</t>
  </si>
  <si>
    <t>22-045895</t>
  </si>
  <si>
    <t>W224005646</t>
  </si>
  <si>
    <t>44783438300013</t>
  </si>
  <si>
    <t xml:space="preserve"> 03220139</t>
  </si>
  <si>
    <t>5012764</t>
  </si>
  <si>
    <t>PENTHIEVRE LAMBALLE TENNIS DE TABLE</t>
  </si>
  <si>
    <t>22400</t>
  </si>
  <si>
    <t>22093</t>
  </si>
  <si>
    <t>2 La Côte</t>
  </si>
  <si>
    <t xml:space="preserve">  22400</t>
  </si>
  <si>
    <t>ANDEL</t>
  </si>
  <si>
    <t>contactping.lamballe@gmail.com</t>
  </si>
  <si>
    <t>0688988579</t>
  </si>
  <si>
    <t>FFTT-BRET-22-0024</t>
  </si>
  <si>
    <t>22-054332</t>
  </si>
  <si>
    <t>FFTT-BRET-22-0025</t>
  </si>
  <si>
    <t>22-054471</t>
  </si>
  <si>
    <t>FFTT-BRET-22-0026</t>
  </si>
  <si>
    <t>22-049558</t>
  </si>
  <si>
    <t>FFTT-BRET-22-0027</t>
  </si>
  <si>
    <t>22-056207</t>
  </si>
  <si>
    <t>W291002437</t>
  </si>
  <si>
    <t>44794224400024</t>
  </si>
  <si>
    <t xml:space="preserve"> 03290047</t>
  </si>
  <si>
    <t>5004129</t>
  </si>
  <si>
    <t>TENNIS DE TABLE DE LOPERHET</t>
  </si>
  <si>
    <t>29470</t>
  </si>
  <si>
    <t>29140</t>
  </si>
  <si>
    <t>2 impasse du Moulin des Salles</t>
  </si>
  <si>
    <t>29460</t>
  </si>
  <si>
    <t>DAOULAS</t>
  </si>
  <si>
    <t>contactttlope@gmail.com</t>
  </si>
  <si>
    <t>0687465116</t>
  </si>
  <si>
    <t>FFTT-BRET-22-0028</t>
  </si>
  <si>
    <t>22-051069</t>
  </si>
  <si>
    <t>FFTT-BRET-22-0029</t>
  </si>
  <si>
    <t>22-059094</t>
  </si>
  <si>
    <t>FFTT-BRET-22-0030</t>
  </si>
  <si>
    <t>22-059816</t>
  </si>
  <si>
    <t>FFTT-BRET-22-0031</t>
  </si>
  <si>
    <t>22-058725</t>
  </si>
  <si>
    <t>FFTT-BRET-22-0032</t>
  </si>
  <si>
    <t>22-046741</t>
  </si>
  <si>
    <t>W291001366</t>
  </si>
  <si>
    <t>41390416000038</t>
  </si>
  <si>
    <t xml:space="preserve"> 03290090, 22924031, 502070, 52290220, 53029.027</t>
  </si>
  <si>
    <t>5006152</t>
  </si>
  <si>
    <t>LEGION SAINT-PIERRE LEGION SAINT PIERRE TENNIS DE TABLE</t>
  </si>
  <si>
    <t>RTE DES QUATRE POMPES</t>
  </si>
  <si>
    <t>arnaudbegoc@yahoo.fr</t>
  </si>
  <si>
    <t>0298497202</t>
  </si>
  <si>
    <t>FFTT-BRET-22-0033</t>
  </si>
  <si>
    <t>22-048016</t>
  </si>
  <si>
    <t>FFTT-BRET-22-0034</t>
  </si>
  <si>
    <t>22-060825</t>
  </si>
  <si>
    <t>FFTT-BRET-22-0035</t>
  </si>
  <si>
    <t>22-060051</t>
  </si>
  <si>
    <t>FFTT-BRET-22-0036</t>
  </si>
  <si>
    <t>22-060290</t>
  </si>
  <si>
    <t>FFTT-BRET-22-0037</t>
  </si>
  <si>
    <t>22-056005</t>
  </si>
  <si>
    <t>FFTT-BRET-22-0038</t>
  </si>
  <si>
    <t>22-059122</t>
  </si>
  <si>
    <t>FFTT-BRET-22-0039</t>
  </si>
  <si>
    <t>22-053183</t>
  </si>
  <si>
    <t>FFTT-CENT-22-0001</t>
  </si>
  <si>
    <t>22-041732</t>
  </si>
  <si>
    <t>FFTT-CENT-22-0002</t>
  </si>
  <si>
    <t>22-045901</t>
  </si>
  <si>
    <t>FFTT-CENT-22-0003</t>
  </si>
  <si>
    <t>22-042165</t>
  </si>
  <si>
    <t>FFTT-CENT-22-0004</t>
  </si>
  <si>
    <t>22-041767</t>
  </si>
  <si>
    <t>FFTT-CENT-22-0005</t>
  </si>
  <si>
    <t>22-046930</t>
  </si>
  <si>
    <t>FFTT-CENT-22-0006</t>
  </si>
  <si>
    <t>22-047818</t>
  </si>
  <si>
    <t>FFTT-CENT-22-0007</t>
  </si>
  <si>
    <t>22-044934</t>
  </si>
  <si>
    <t>FFTT-CENT-22-0008</t>
  </si>
  <si>
    <t>22-050430</t>
  </si>
  <si>
    <t>FFTT-CENT-22-0009</t>
  </si>
  <si>
    <t>22-052018</t>
  </si>
  <si>
    <t>FFTT-CENT-22-0010</t>
  </si>
  <si>
    <t>22-052105</t>
  </si>
  <si>
    <t>FFTT-CENT-22-0011</t>
  </si>
  <si>
    <t>22-052871</t>
  </si>
  <si>
    <t>FFTT-CENT-22-0012</t>
  </si>
  <si>
    <t>22-052791</t>
  </si>
  <si>
    <t>FFTT-CENT-22-0013</t>
  </si>
  <si>
    <t>22-049415</t>
  </si>
  <si>
    <t>FFTT-CENT-22-0014</t>
  </si>
  <si>
    <t>22-050243</t>
  </si>
  <si>
    <t>W452006675</t>
  </si>
  <si>
    <t>49505325800010</t>
  </si>
  <si>
    <t>0604127</t>
  </si>
  <si>
    <t>UNION SPORTIVE SANDILLONNAISE DE TENNIS DE TABLE</t>
  </si>
  <si>
    <t>45640</t>
  </si>
  <si>
    <t>45300</t>
  </si>
  <si>
    <t>21 route du Martroi</t>
  </si>
  <si>
    <t xml:space="preserve">Monsieur Herpin Simon  </t>
  </si>
  <si>
    <t>45150</t>
  </si>
  <si>
    <t>FEROLLES</t>
  </si>
  <si>
    <t>sim.herpin@gmail.com</t>
  </si>
  <si>
    <t>0603298707</t>
  </si>
  <si>
    <t>FFTT-CENT-22-0015</t>
  </si>
  <si>
    <t>22-049979</t>
  </si>
  <si>
    <t>W281000403</t>
  </si>
  <si>
    <t>45087077900011</t>
  </si>
  <si>
    <t xml:space="preserve"> 04280322</t>
  </si>
  <si>
    <t>0601933</t>
  </si>
  <si>
    <t>PAYS COURVILLOIS TENNIS DE TABLE</t>
  </si>
  <si>
    <t>28190</t>
  </si>
  <si>
    <t>28154</t>
  </si>
  <si>
    <t>2 Rue Charles PEGUY</t>
  </si>
  <si>
    <t>FONTAINE LA GUYON</t>
  </si>
  <si>
    <t>club@payscourvilloistt.fr</t>
  </si>
  <si>
    <t>0661848510</t>
  </si>
  <si>
    <t>FFTT-CENT-22-0016</t>
  </si>
  <si>
    <t>22-052533</t>
  </si>
  <si>
    <t>FFTT-CENT-22-0017</t>
  </si>
  <si>
    <t>22-053616</t>
  </si>
  <si>
    <t>FFTT-CENT-22-0018</t>
  </si>
  <si>
    <t>22-050431</t>
  </si>
  <si>
    <t>FFTT-CENT-22-0019</t>
  </si>
  <si>
    <t>22-052858</t>
  </si>
  <si>
    <t>FFTT-CENT-22-0020</t>
  </si>
  <si>
    <t>22-056285</t>
  </si>
  <si>
    <t>FFTT-CENT-22-0021</t>
  </si>
  <si>
    <t>22-055187</t>
  </si>
  <si>
    <t>W283000944</t>
  </si>
  <si>
    <t>40031043900023</t>
  </si>
  <si>
    <t xml:space="preserve"> 0280015, 028089002, 04280038, 0728273, 2800012, 504860, 53280019, 5428004, A028010, CL280740</t>
  </si>
  <si>
    <t>5012015</t>
  </si>
  <si>
    <t>AVENIR SPORTIF DU THYMERAIS</t>
  </si>
  <si>
    <t>28170</t>
  </si>
  <si>
    <t>28089</t>
  </si>
  <si>
    <t>3 Place du Calvaire</t>
  </si>
  <si>
    <t>CHÂTEAUNEUF EN THYMERAIS</t>
  </si>
  <si>
    <t>michel.laizeau@cegetel.net</t>
  </si>
  <si>
    <t>0237510912</t>
  </si>
  <si>
    <t>FFTT-CENT-22-0022</t>
  </si>
  <si>
    <t>22-052347</t>
  </si>
  <si>
    <t>FFTT-CENT-22-0023</t>
  </si>
  <si>
    <t>22-053577</t>
  </si>
  <si>
    <t>FFTT-CENT-22-0024</t>
  </si>
  <si>
    <t>22-057107</t>
  </si>
  <si>
    <t>FFTT-CENT-22-0025</t>
  </si>
  <si>
    <t>22-054377</t>
  </si>
  <si>
    <t>W284000261</t>
  </si>
  <si>
    <t>33769599300044</t>
  </si>
  <si>
    <t xml:space="preserve"> 04280359, 510326, 53280022, 5428077</t>
  </si>
  <si>
    <t>5010070</t>
  </si>
  <si>
    <t>STADE LOUPEEN OMNISPORTS Stade Loupéen section Tennis de Table</t>
  </si>
  <si>
    <t>PL DE L HOTEL DE VILLE</t>
  </si>
  <si>
    <t>LA LOUPE</t>
  </si>
  <si>
    <t>06 71 26 89 74</t>
  </si>
  <si>
    <t>FFTT-CENT-22-0026</t>
  </si>
  <si>
    <t>22-057734</t>
  </si>
  <si>
    <t>FFTT-CENT-22-0027</t>
  </si>
  <si>
    <t>22-056680</t>
  </si>
  <si>
    <t>FFTT-CENT-22-0028</t>
  </si>
  <si>
    <t>22-056507</t>
  </si>
  <si>
    <t>FFTT-CENT-22-0029</t>
  </si>
  <si>
    <t>22-054707</t>
  </si>
  <si>
    <t>FFTT-CENT-22-0030</t>
  </si>
  <si>
    <t>22-056082</t>
  </si>
  <si>
    <t>FFTT-CENT-22-0031</t>
  </si>
  <si>
    <t>22-059973</t>
  </si>
  <si>
    <t>W373000133</t>
  </si>
  <si>
    <t>83860616800022</t>
  </si>
  <si>
    <t xml:space="preserve"> 04370698</t>
  </si>
  <si>
    <t>5012793</t>
  </si>
  <si>
    <t>TENNIS DE TABLE CLUB DU LOCHOIS</t>
  </si>
  <si>
    <t>37132</t>
  </si>
  <si>
    <t>1 Place de l'Hôtel de ville</t>
  </si>
  <si>
    <t>LOCHES</t>
  </si>
  <si>
    <t>ttcl37@outlook.fr</t>
  </si>
  <si>
    <t>0680009076</t>
  </si>
  <si>
    <t>FFTT-CENT-22-0032</t>
  </si>
  <si>
    <t>22-056406</t>
  </si>
  <si>
    <t>FFTT-CENT-22-0034</t>
  </si>
  <si>
    <t>22-059856</t>
  </si>
  <si>
    <t>FFTT-CENT-22-0035</t>
  </si>
  <si>
    <t>22-060623</t>
  </si>
  <si>
    <t>W372005295</t>
  </si>
  <si>
    <t>48997634000013</t>
  </si>
  <si>
    <t xml:space="preserve"> 04370439, 060372587, 37016, 529944, 53370217, CVL0037050</t>
  </si>
  <si>
    <t>0601771</t>
  </si>
  <si>
    <t>ETOILE SPORTIVE DE LA VILLE-AUX-DAMES</t>
  </si>
  <si>
    <t>37700</t>
  </si>
  <si>
    <t>37273</t>
  </si>
  <si>
    <t>Mairie - avenue jeanne d'arc</t>
  </si>
  <si>
    <t>LA VILLE AUX DAMES</t>
  </si>
  <si>
    <t>esvdomnisport@gmail.com</t>
  </si>
  <si>
    <t>0659409119</t>
  </si>
  <si>
    <t>FFTT-CENT-22-0036</t>
  </si>
  <si>
    <t>22-058516</t>
  </si>
  <si>
    <t>FFTT-CENT-22-0037</t>
  </si>
  <si>
    <t>22-044875</t>
  </si>
  <si>
    <t>FFTT-CENT-22-0038</t>
  </si>
  <si>
    <t>22-060367</t>
  </si>
  <si>
    <t>FFTT-CENT-22-0039</t>
  </si>
  <si>
    <t>22-061107</t>
  </si>
  <si>
    <t>FFTT-CENT-22-0040</t>
  </si>
  <si>
    <t>22-042222</t>
  </si>
  <si>
    <t>44162313900033</t>
  </si>
  <si>
    <t>0602772</t>
  </si>
  <si>
    <t>ASSOCIATION SPORTIVE DE CHAILLES TENNIS DE TABLE AS CHAILLES TT</t>
  </si>
  <si>
    <t>RUE DES ALLETS</t>
  </si>
  <si>
    <t>FFTT-CENT-22-0041</t>
  </si>
  <si>
    <t>22-060429</t>
  </si>
  <si>
    <t>FFTT-GEST-22-0001</t>
  </si>
  <si>
    <t>22-042030</t>
  </si>
  <si>
    <t>FFTT-GEST-22-0002</t>
  </si>
  <si>
    <t>22-043818</t>
  </si>
  <si>
    <t>FFTT-GEST-22-0003</t>
  </si>
  <si>
    <t>22-045068</t>
  </si>
  <si>
    <t>FFTT-GEST-22-0004</t>
  </si>
  <si>
    <t>22-043840</t>
  </si>
  <si>
    <t>FFTT-GEST-22-0005</t>
  </si>
  <si>
    <t>22-043957</t>
  </si>
  <si>
    <t>FFTT-GEST-22-0006</t>
  </si>
  <si>
    <t>22-039439</t>
  </si>
  <si>
    <t>FFTT-GEST-22-0007</t>
  </si>
  <si>
    <t>22-042736</t>
  </si>
  <si>
    <t>FFTT-GEST-22-0008</t>
  </si>
  <si>
    <t>22-048367</t>
  </si>
  <si>
    <t>44786801900020</t>
  </si>
  <si>
    <t>5006158</t>
  </si>
  <si>
    <t>88424</t>
  </si>
  <si>
    <t>RUE DES PEUPLIERS</t>
  </si>
  <si>
    <t>SAINTE MARGUERITE</t>
  </si>
  <si>
    <t>FFTT-GEST-22-0009</t>
  </si>
  <si>
    <t>22-051692</t>
  </si>
  <si>
    <t>FFTT-GEST-22-0010</t>
  </si>
  <si>
    <t>22-051723</t>
  </si>
  <si>
    <t>FFTT-GEST-22-0011</t>
  </si>
  <si>
    <t>22-052175</t>
  </si>
  <si>
    <t>FFTT-GEST-22-0012</t>
  </si>
  <si>
    <t>22-052290</t>
  </si>
  <si>
    <t>FFTT-GEST-22-0013</t>
  </si>
  <si>
    <t>22-054302</t>
  </si>
  <si>
    <t>FFTT-GEST-22-0014</t>
  </si>
  <si>
    <t>22-039459</t>
  </si>
  <si>
    <t>W881003629</t>
  </si>
  <si>
    <t>48173963900013</t>
  </si>
  <si>
    <t xml:space="preserve"> 06880071</t>
  </si>
  <si>
    <t>1300476</t>
  </si>
  <si>
    <t>T.S.P. TOP SPINALIEN PONGISTE</t>
  </si>
  <si>
    <t>88000</t>
  </si>
  <si>
    <t>88160</t>
  </si>
  <si>
    <t>FG D AMBRAIL</t>
  </si>
  <si>
    <t>EPINAL</t>
  </si>
  <si>
    <t>FFTT-GEST-22-0015</t>
  </si>
  <si>
    <t>22-054819</t>
  </si>
  <si>
    <t>FFTT-GEST-22-0016</t>
  </si>
  <si>
    <t>22-050223</t>
  </si>
  <si>
    <t>FFTT-GEST-22-0017</t>
  </si>
  <si>
    <t>22-055154</t>
  </si>
  <si>
    <t>FFTT-GEST-22-0018</t>
  </si>
  <si>
    <t>22-055159</t>
  </si>
  <si>
    <t>FFTT-GEST-22-0019</t>
  </si>
  <si>
    <t>22-055233</t>
  </si>
  <si>
    <t>FFTT-GEST-22-0020</t>
  </si>
  <si>
    <t>22-049231</t>
  </si>
  <si>
    <t>FFTT-GEST-22-0021</t>
  </si>
  <si>
    <t>22-056766</t>
  </si>
  <si>
    <t>85232353400028</t>
  </si>
  <si>
    <t xml:space="preserve"> 0570122, 06570202</t>
  </si>
  <si>
    <t>5012735</t>
  </si>
  <si>
    <t>EDEN PONGISTE DE NIDERVILLER</t>
  </si>
  <si>
    <t>57565</t>
  </si>
  <si>
    <t>57505</t>
  </si>
  <si>
    <t>rue du Chemin Noir</t>
  </si>
  <si>
    <t>NIDERVILLER</t>
  </si>
  <si>
    <t>yann.mattern@gmail.com</t>
  </si>
  <si>
    <t>0649813444</t>
  </si>
  <si>
    <t>FFTT-GEST-22-0022</t>
  </si>
  <si>
    <t>22-055685</t>
  </si>
  <si>
    <t>FFTT-GEST-22-0023</t>
  </si>
  <si>
    <t>22-056864</t>
  </si>
  <si>
    <t>FFTT-GEST-22-0024</t>
  </si>
  <si>
    <t>22-056141</t>
  </si>
  <si>
    <t>FFTT-GEST-22-0025</t>
  </si>
  <si>
    <t>22-045543</t>
  </si>
  <si>
    <t>FFTT-GEST-22-0026</t>
  </si>
  <si>
    <t>22-056274</t>
  </si>
  <si>
    <t>FFTT-GEST-22-0027</t>
  </si>
  <si>
    <t>22-047131</t>
  </si>
  <si>
    <t>FFTT-GEST-22-0028</t>
  </si>
  <si>
    <t>22-058022</t>
  </si>
  <si>
    <t>FFTT-GEST-22-0029</t>
  </si>
  <si>
    <t>22-058777</t>
  </si>
  <si>
    <t>FFTT-GEST-22-0030</t>
  </si>
  <si>
    <t>22-041652</t>
  </si>
  <si>
    <t>FFTT-GEST-22-0031</t>
  </si>
  <si>
    <t>22-057040</t>
  </si>
  <si>
    <t>FFTT-GEST-22-0032</t>
  </si>
  <si>
    <t>22-058364</t>
  </si>
  <si>
    <t>FFTT-GEST-22-0033</t>
  </si>
  <si>
    <t>22-042709</t>
  </si>
  <si>
    <t>FFTT-GEST-22-0034</t>
  </si>
  <si>
    <t>22-057816</t>
  </si>
  <si>
    <t>FFTT-GEST-22-0035</t>
  </si>
  <si>
    <t>22-059425</t>
  </si>
  <si>
    <t>FFTT-GEST-22-0036</t>
  </si>
  <si>
    <t>22-058984</t>
  </si>
  <si>
    <t>FFTT-GEST-22-0037</t>
  </si>
  <si>
    <t>22-056471</t>
  </si>
  <si>
    <t>FFTT-GEST-22-0038</t>
  </si>
  <si>
    <t>22-047184</t>
  </si>
  <si>
    <t>FFTT-GEST-22-0039</t>
  </si>
  <si>
    <t>22-060615</t>
  </si>
  <si>
    <t>FFTT-GEST-22-0040</t>
  </si>
  <si>
    <t>22-060884</t>
  </si>
  <si>
    <t>FFTT-GEST-22-0041</t>
  </si>
  <si>
    <t>22-043178</t>
  </si>
  <si>
    <t>FFTT-GEST-22-0042</t>
  </si>
  <si>
    <t>22-061229</t>
  </si>
  <si>
    <t>W883001633</t>
  </si>
  <si>
    <t>75216230500011</t>
  </si>
  <si>
    <t>9004544</t>
  </si>
  <si>
    <t>ASSOCIATION STIVALIENNE ET RAONNAISE DE TENNIS DE TABLE (A.S.R.T.T)</t>
  </si>
  <si>
    <t>88480</t>
  </si>
  <si>
    <t>88165</t>
  </si>
  <si>
    <t>4 Rue du Vivier</t>
  </si>
  <si>
    <t>Étival-Clairefontaine</t>
  </si>
  <si>
    <t>cm@etival.fr</t>
  </si>
  <si>
    <t>0670701754</t>
  </si>
  <si>
    <t>FFTT-GUAD-22-0001</t>
  </si>
  <si>
    <t>22-042628</t>
  </si>
  <si>
    <t>FFTT-GUAD-22-0002</t>
  </si>
  <si>
    <t>22-059714</t>
  </si>
  <si>
    <t>FFTT-GUAD-22-0003</t>
  </si>
  <si>
    <t>22-060643</t>
  </si>
  <si>
    <t>FFTT-GUAD-22-0004</t>
  </si>
  <si>
    <t>22-060662</t>
  </si>
  <si>
    <t>FFTT-GUYA-22-0001</t>
  </si>
  <si>
    <t>22-058758</t>
  </si>
  <si>
    <t>W9C1000932</t>
  </si>
  <si>
    <t>50996467200018</t>
  </si>
  <si>
    <t xml:space="preserve"> 27973432, 329C027, 9C1374</t>
  </si>
  <si>
    <t>7300381</t>
  </si>
  <si>
    <t>ASSOCIATION SPORTIVE AZUR DE MACOURIA</t>
  </si>
  <si>
    <t>97355</t>
  </si>
  <si>
    <t>97305</t>
  </si>
  <si>
    <t>80 RUE LOUSÉ</t>
  </si>
  <si>
    <t xml:space="preserve">BAT H RESIDENCE SAINTE AGATHE  </t>
  </si>
  <si>
    <t>MACOURIA</t>
  </si>
  <si>
    <t>sylvain@perpont.com</t>
  </si>
  <si>
    <t>0694213626</t>
  </si>
  <si>
    <t>FFTT-GUYA-22-0002</t>
  </si>
  <si>
    <t>22-063794</t>
  </si>
  <si>
    <t>FFTT-GUYA-22-0003</t>
  </si>
  <si>
    <t>22-067446</t>
  </si>
  <si>
    <t>FFTT-HDF-22-0001</t>
  </si>
  <si>
    <t>22-042134</t>
  </si>
  <si>
    <t>FFTT-HDF-22-0002</t>
  </si>
  <si>
    <t>22-043846</t>
  </si>
  <si>
    <t>W593002570</t>
  </si>
  <si>
    <t>38502167000018</t>
  </si>
  <si>
    <t xml:space="preserve"> 7590027</t>
  </si>
  <si>
    <t>1502148</t>
  </si>
  <si>
    <t>TENNIS DE TABLE SIN LE NOBLE</t>
  </si>
  <si>
    <t>59450</t>
  </si>
  <si>
    <t>59569</t>
  </si>
  <si>
    <t>place Jean Jaurès</t>
  </si>
  <si>
    <t xml:space="preserve">  59450</t>
  </si>
  <si>
    <t>SIN LE NOBLE</t>
  </si>
  <si>
    <t>jean.yves.colin@orange.fr</t>
  </si>
  <si>
    <t>0683986296</t>
  </si>
  <si>
    <t>FFTT-HDF-22-0003</t>
  </si>
  <si>
    <t>22-044893</t>
  </si>
  <si>
    <t>FFTT-HDF-22-0004</t>
  </si>
  <si>
    <t>22-044025</t>
  </si>
  <si>
    <t>W595006349</t>
  </si>
  <si>
    <t>52869960600018</t>
  </si>
  <si>
    <t xml:space="preserve"> 07590044</t>
  </si>
  <si>
    <t>5006167</t>
  </si>
  <si>
    <t>CERCLE PONGISTE LOMMOIS</t>
  </si>
  <si>
    <t>59160</t>
  </si>
  <si>
    <t>74 Avenue de la République</t>
  </si>
  <si>
    <t>LOMME</t>
  </si>
  <si>
    <t>arnaud.fouache@gmail.com</t>
  </si>
  <si>
    <t>0320484409</t>
  </si>
  <si>
    <t>FFTT-HDF-22-0005</t>
  </si>
  <si>
    <t>22-049080</t>
  </si>
  <si>
    <t>W595015576</t>
  </si>
  <si>
    <t>53510802100028</t>
  </si>
  <si>
    <t xml:space="preserve"> 07590410</t>
  </si>
  <si>
    <t>5015057</t>
  </si>
  <si>
    <t>TENNIS DE TABLE QUESNOY-SUR-DEULE (TTQSD)</t>
  </si>
  <si>
    <t>59890</t>
  </si>
  <si>
    <t>60 rue du Maréchal Foch</t>
  </si>
  <si>
    <t>QUESNOY-SUR-DEÛLE</t>
  </si>
  <si>
    <t>ttquesnoysurdeule@yahoo.fr</t>
  </si>
  <si>
    <t>0679052202</t>
  </si>
  <si>
    <t>FFTT-HDF-22-0006</t>
  </si>
  <si>
    <t>22-049533</t>
  </si>
  <si>
    <t>FFTT-HDF-22-0007</t>
  </si>
  <si>
    <t>22-049623</t>
  </si>
  <si>
    <t>FFTT-HDF-22-0008</t>
  </si>
  <si>
    <t>22-043837</t>
  </si>
  <si>
    <t>FFTT-HDF-22-0009</t>
  </si>
  <si>
    <t>22-052145</t>
  </si>
  <si>
    <t>FFTT-HDF-22-0010</t>
  </si>
  <si>
    <t>22-053396</t>
  </si>
  <si>
    <t>FFTT-HDF-22-0011</t>
  </si>
  <si>
    <t>22-043285</t>
  </si>
  <si>
    <t>W801000924</t>
  </si>
  <si>
    <t>41969072200014</t>
  </si>
  <si>
    <t xml:space="preserve"> 07800126</t>
  </si>
  <si>
    <t>5012736</t>
  </si>
  <si>
    <t>UNION DES PONGISTES DE RUE</t>
  </si>
  <si>
    <t>80120</t>
  </si>
  <si>
    <t>80688</t>
  </si>
  <si>
    <t>3 Rue Ernest DUMONT</t>
  </si>
  <si>
    <t xml:space="preserve">MAIRIE - UPRUE  </t>
  </si>
  <si>
    <t>RUE</t>
  </si>
  <si>
    <t>uprue80@gmail.com</t>
  </si>
  <si>
    <t>0626971550</t>
  </si>
  <si>
    <t>FFTT-HDF-22-0012</t>
  </si>
  <si>
    <t>22-044452</t>
  </si>
  <si>
    <t>FFTT-HDF-22-0013</t>
  </si>
  <si>
    <t>22-053230</t>
  </si>
  <si>
    <t>W592001388</t>
  </si>
  <si>
    <t>42939459600010</t>
  </si>
  <si>
    <t xml:space="preserve"> 07590123</t>
  </si>
  <si>
    <t>5012267</t>
  </si>
  <si>
    <t>CLUB PONGISTE CAUDRESIEN</t>
  </si>
  <si>
    <t>59540</t>
  </si>
  <si>
    <t>237 Rue Henri Barbusse</t>
  </si>
  <si>
    <t xml:space="preserve">  59540</t>
  </si>
  <si>
    <t>CAUDRY</t>
  </si>
  <si>
    <t>tresorier.cpcaudry@gmail.com</t>
  </si>
  <si>
    <t>0622677125</t>
  </si>
  <si>
    <t>FFTT-HDF-22-0014</t>
  </si>
  <si>
    <t>22-054640</t>
  </si>
  <si>
    <t>W595003506</t>
  </si>
  <si>
    <t>45285882200029</t>
  </si>
  <si>
    <t xml:space="preserve"> 07590071</t>
  </si>
  <si>
    <t>5012737</t>
  </si>
  <si>
    <t>UNION SPORTIVE MADELEINOISE</t>
  </si>
  <si>
    <t>59110</t>
  </si>
  <si>
    <t>59368</t>
  </si>
  <si>
    <t>305 rue du Président Georges Pompidou</t>
  </si>
  <si>
    <t>LA MADELEINE</t>
  </si>
  <si>
    <t>usm.lamadeleine.tt@gmail.com</t>
  </si>
  <si>
    <t>0607249771</t>
  </si>
  <si>
    <t>FFTT-HDF-22-0015</t>
  </si>
  <si>
    <t>22-054664</t>
  </si>
  <si>
    <t>W595003512</t>
  </si>
  <si>
    <t>45287601400021</t>
  </si>
  <si>
    <t xml:space="preserve"> 07590354</t>
  </si>
  <si>
    <t>1504529</t>
  </si>
  <si>
    <t>TOUFFLERS TENNIS DE TABLE</t>
  </si>
  <si>
    <t>59390</t>
  </si>
  <si>
    <t>59598</t>
  </si>
  <si>
    <t>60 Rue des écoles</t>
  </si>
  <si>
    <t>TOUFFLERS</t>
  </si>
  <si>
    <t>toufflerstt@yahoo.fr</t>
  </si>
  <si>
    <t>0643408037</t>
  </si>
  <si>
    <t>FFTT-HDF-22-0016</t>
  </si>
  <si>
    <t>22-043090</t>
  </si>
  <si>
    <t>FFTT-HDF-22-0017</t>
  </si>
  <si>
    <t>22-054951</t>
  </si>
  <si>
    <t>41247816600025</t>
  </si>
  <si>
    <t>1901199</t>
  </si>
  <si>
    <t>AVENUE DE REIMS</t>
  </si>
  <si>
    <t xml:space="preserve">SALLE TENNIS DE TABLE  </t>
  </si>
  <si>
    <t>FFTT-HDF-22-0018</t>
  </si>
  <si>
    <t>22-055185</t>
  </si>
  <si>
    <t>FFTT-HDF-22-0019</t>
  </si>
  <si>
    <t>22-055714</t>
  </si>
  <si>
    <t>FFTT-HDF-22-0020</t>
  </si>
  <si>
    <t>22-041860</t>
  </si>
  <si>
    <t>FFTT-HDF-22-0021</t>
  </si>
  <si>
    <t>22-052229</t>
  </si>
  <si>
    <t>W604004062</t>
  </si>
  <si>
    <t>80444841300018</t>
  </si>
  <si>
    <t xml:space="preserve"> 07600003</t>
  </si>
  <si>
    <t>5006176</t>
  </si>
  <si>
    <t>TTSENLIS (TENNIS DE TABLE SENLIS)</t>
  </si>
  <si>
    <t>60300</t>
  </si>
  <si>
    <t>60612</t>
  </si>
  <si>
    <t>36 rue des Petits Prés</t>
  </si>
  <si>
    <t>60660</t>
  </si>
  <si>
    <t>CIRES-Lès-MELLO</t>
  </si>
  <si>
    <t>senlis.tt@gmail.com</t>
  </si>
  <si>
    <t>0625891844</t>
  </si>
  <si>
    <t>FFTT-HDF-22-0022</t>
  </si>
  <si>
    <t>22-056775</t>
  </si>
  <si>
    <t>FFTT-HDF-22-0023</t>
  </si>
  <si>
    <t>22-055702</t>
  </si>
  <si>
    <t>FFTT-HDF-22-0024</t>
  </si>
  <si>
    <t>22-057697</t>
  </si>
  <si>
    <t>FFTT-HDF-22-0025</t>
  </si>
  <si>
    <t>22-054840</t>
  </si>
  <si>
    <t>W625001925</t>
  </si>
  <si>
    <t>42830922300017</t>
  </si>
  <si>
    <t xml:space="preserve"> 062078001, 07620077</t>
  </si>
  <si>
    <t>5006179</t>
  </si>
  <si>
    <t>AMICALE LAIQUE FOYER DES JEUNES PONGISTES</t>
  </si>
  <si>
    <t>62610</t>
  </si>
  <si>
    <t>62078</t>
  </si>
  <si>
    <t>1256 rue de jérusalem</t>
  </si>
  <si>
    <t xml:space="preserve">Catez Xavier  </t>
  </si>
  <si>
    <t>Rodelinghem</t>
  </si>
  <si>
    <t>Xavier.Catez@orange.fr</t>
  </si>
  <si>
    <t>0617233291</t>
  </si>
  <si>
    <t>FFTT-HDF-22-0026</t>
  </si>
  <si>
    <t>22-049367</t>
  </si>
  <si>
    <t>FFTT-HDF-22-0027</t>
  </si>
  <si>
    <t>22-057686</t>
  </si>
  <si>
    <t>W623000521</t>
  </si>
  <si>
    <t>78405710100015</t>
  </si>
  <si>
    <t xml:space="preserve"> 0062010, 03956, 07620019</t>
  </si>
  <si>
    <t>5002994</t>
  </si>
  <si>
    <t>AMICALE PAUL BERT OUTREAU</t>
  </si>
  <si>
    <t>62230</t>
  </si>
  <si>
    <t>62643</t>
  </si>
  <si>
    <t>Rue Jean Jaurès</t>
  </si>
  <si>
    <t>Outreau</t>
  </si>
  <si>
    <t>jeanpaul.vidor62@gmail.com</t>
  </si>
  <si>
    <t>0624543703</t>
  </si>
  <si>
    <t>FFTT-HDF-22-0029</t>
  </si>
  <si>
    <t>22-055745</t>
  </si>
  <si>
    <t>FFTT-HDF-22-0030</t>
  </si>
  <si>
    <t>22-059652</t>
  </si>
  <si>
    <t>FFTT-HDF-22-0031</t>
  </si>
  <si>
    <t>22-059736</t>
  </si>
  <si>
    <t>FFTT-HDF-22-0032</t>
  </si>
  <si>
    <t>22-058569</t>
  </si>
  <si>
    <t>FFTT-HDF-22-0033</t>
  </si>
  <si>
    <t>22-052010</t>
  </si>
  <si>
    <t>W626002509</t>
  </si>
  <si>
    <t>53738142800011</t>
  </si>
  <si>
    <t xml:space="preserve"> 07620139</t>
  </si>
  <si>
    <t>1504357</t>
  </si>
  <si>
    <t>CALAIS-BALZAC TENNIS DE TABLE (CALAIS-BALZAC  T.T)</t>
  </si>
  <si>
    <t>62100</t>
  </si>
  <si>
    <t>62193</t>
  </si>
  <si>
    <t>24 rue montesquieu</t>
  </si>
  <si>
    <t>Calais</t>
  </si>
  <si>
    <t>fabrice.barbet@laposte.net</t>
  </si>
  <si>
    <t>0617342341</t>
  </si>
  <si>
    <t>FFTT-HDF-22-0034</t>
  </si>
  <si>
    <t>22-060331</t>
  </si>
  <si>
    <t>FFTT-HDF-22-0035</t>
  </si>
  <si>
    <t>22-052169</t>
  </si>
  <si>
    <t>FFTT-HDF-22-0036</t>
  </si>
  <si>
    <t>22-052041</t>
  </si>
  <si>
    <t>FFTT-HDF-22-0037</t>
  </si>
  <si>
    <t>22-055016</t>
  </si>
  <si>
    <t>FFTT-HDF-22-0038</t>
  </si>
  <si>
    <t>22-060815</t>
  </si>
  <si>
    <t>FFTT-HDF-22-0039</t>
  </si>
  <si>
    <t>22-060877</t>
  </si>
  <si>
    <t>W621000963</t>
  </si>
  <si>
    <t>48998119100047</t>
  </si>
  <si>
    <t xml:space="preserve"> 07620031</t>
  </si>
  <si>
    <t>5006171</t>
  </si>
  <si>
    <t>ARRAS TENNIS DE TABLE ( ARRAS TT)</t>
  </si>
  <si>
    <t>62000</t>
  </si>
  <si>
    <t>62041</t>
  </si>
  <si>
    <t>41 rue de Gascogne</t>
  </si>
  <si>
    <t>ARRAS</t>
  </si>
  <si>
    <t>marc.guille62@gmail.com</t>
  </si>
  <si>
    <t>0635106704</t>
  </si>
  <si>
    <t>FFTT-HDF-22-0040</t>
  </si>
  <si>
    <t>22-060910</t>
  </si>
  <si>
    <t>FFTT-HDF-22-0041</t>
  </si>
  <si>
    <t>22-061061</t>
  </si>
  <si>
    <t>FFTT-HDF-22-0042</t>
  </si>
  <si>
    <t>22-060788</t>
  </si>
  <si>
    <t>FFTT-HDF-22-0043</t>
  </si>
  <si>
    <t>22-061345</t>
  </si>
  <si>
    <t>FFTT-HDF-22-0044</t>
  </si>
  <si>
    <t>22-056447</t>
  </si>
  <si>
    <t>W595000199</t>
  </si>
  <si>
    <t>78375845100018</t>
  </si>
  <si>
    <t xml:space="preserve"> 07590087, 2277, HDF0059112</t>
  </si>
  <si>
    <t>1500092</t>
  </si>
  <si>
    <t>POUR LA PATRIE  NEUVILLE EN FERRAIN</t>
  </si>
  <si>
    <t>59960</t>
  </si>
  <si>
    <t>59426</t>
  </si>
  <si>
    <t>6 ALLÉE DES SPORTS</t>
  </si>
  <si>
    <t>NEUVILLE EN FERRAIN</t>
  </si>
  <si>
    <t>joameye@gmail.com</t>
  </si>
  <si>
    <t>0652364735</t>
  </si>
  <si>
    <t>FFTT-HDF-22-0045</t>
  </si>
  <si>
    <t>22-061957</t>
  </si>
  <si>
    <t>W627002501</t>
  </si>
  <si>
    <t>50925590700016</t>
  </si>
  <si>
    <t xml:space="preserve"> 07620005</t>
  </si>
  <si>
    <t>1504072</t>
  </si>
  <si>
    <t>LE PONGISTE BULLYGEOIS</t>
  </si>
  <si>
    <t>62300</t>
  </si>
  <si>
    <t>62498</t>
  </si>
  <si>
    <t>3 rue Pierre de Ronsard</t>
  </si>
  <si>
    <t xml:space="preserve">Résidence la Pastorale  </t>
  </si>
  <si>
    <t>LENS</t>
  </si>
  <si>
    <t>philippe.guelton@free.fr</t>
  </si>
  <si>
    <t>0660391955</t>
  </si>
  <si>
    <t>FFTT-IDF-22-0001</t>
  </si>
  <si>
    <t>22-041644</t>
  </si>
  <si>
    <t>FFTT-IDF-22-0002</t>
  </si>
  <si>
    <t>22-043658</t>
  </si>
  <si>
    <t>FFTT-IDF-22-0003</t>
  </si>
  <si>
    <t>22-043951</t>
  </si>
  <si>
    <t>FFTT-IDF-22-0006</t>
  </si>
  <si>
    <t>22-045678</t>
  </si>
  <si>
    <t>FFTT-IDF-22-0007</t>
  </si>
  <si>
    <t>22-041639</t>
  </si>
  <si>
    <t>FFTT-IDF-22-0008</t>
  </si>
  <si>
    <t>22-046606</t>
  </si>
  <si>
    <t>FFTT-IDF-22-0009</t>
  </si>
  <si>
    <t>22-041754</t>
  </si>
  <si>
    <t>W772001080</t>
  </si>
  <si>
    <t>44994451100020</t>
  </si>
  <si>
    <t xml:space="preserve"> 08771501</t>
  </si>
  <si>
    <t>1011627</t>
  </si>
  <si>
    <t>ASSOCIATION SPORTIVE DE TENNIS DE TABLE A BRIE-COMTE-ROBERT - ASTT BRIE-COMTE-ROBERT</t>
  </si>
  <si>
    <t>77170</t>
  </si>
  <si>
    <t>77053</t>
  </si>
  <si>
    <t>2 rue de Verdun</t>
  </si>
  <si>
    <t>BRIE COMTE ROBERT</t>
  </si>
  <si>
    <t>astt.brie@gmail.com</t>
  </si>
  <si>
    <t>0682763547</t>
  </si>
  <si>
    <t>FFTT-IDF-22-0010</t>
  </si>
  <si>
    <t>22-046872</t>
  </si>
  <si>
    <t>FFTT-IDF-22-0011</t>
  </si>
  <si>
    <t>22-047391</t>
  </si>
  <si>
    <t>FFTT-IDF-22-0012</t>
  </si>
  <si>
    <t>22-047554</t>
  </si>
  <si>
    <t>FFTT-IDF-22-0013</t>
  </si>
  <si>
    <t>22-046825</t>
  </si>
  <si>
    <t>50143444300013</t>
  </si>
  <si>
    <t xml:space="preserve"> 08780674</t>
  </si>
  <si>
    <t>1010573</t>
  </si>
  <si>
    <t>FFTT-IDF-22-0014</t>
  </si>
  <si>
    <t>22-046771</t>
  </si>
  <si>
    <t>W921001417</t>
  </si>
  <si>
    <t>78546192200037</t>
  </si>
  <si>
    <t xml:space="preserve"> 0092040, 07920168, 08921316, 092032, 092075013, 11309200382, 2471, 28092143, 500748, 57920258, 5892029, 77.0925, 92022, 922670, 92925853</t>
  </si>
  <si>
    <t>5004654</t>
  </si>
  <si>
    <t>STADE DE VANVES Stade de Vanves</t>
  </si>
  <si>
    <t>92170</t>
  </si>
  <si>
    <t>92075</t>
  </si>
  <si>
    <t>RUE LARMEROUX</t>
  </si>
  <si>
    <t>VANVES</t>
  </si>
  <si>
    <t>contacts@stadedevanves.com</t>
  </si>
  <si>
    <t>0171109694</t>
  </si>
  <si>
    <t>FFTT-IDF-22-0015</t>
  </si>
  <si>
    <t>22-044637</t>
  </si>
  <si>
    <t>FFTT-IDF-22-0016</t>
  </si>
  <si>
    <t>22-044939</t>
  </si>
  <si>
    <t>W912001434</t>
  </si>
  <si>
    <t>32910920100031</t>
  </si>
  <si>
    <t xml:space="preserve"> 0612605403, 10-2005, 1091200, 12.91.1461, 1991011, 23-091-176, 3014, 3120910100021, 31910442, 9103-036, 91037, 91039, 910652, 912702, 9151, 91919120, 91919122</t>
  </si>
  <si>
    <t>1002694</t>
  </si>
  <si>
    <t>CLUB OMNISPORTS DE COURCOURONNES</t>
  </si>
  <si>
    <t>91080</t>
  </si>
  <si>
    <t>91182</t>
  </si>
  <si>
    <t>10 rue du Marquis de Raies</t>
  </si>
  <si>
    <t>EVRY-COURCOURONNES</t>
  </si>
  <si>
    <t>cocourcouronnes.bureau@orange.fr</t>
  </si>
  <si>
    <t>0175660436</t>
  </si>
  <si>
    <t>FFTT-IDF-22-0017</t>
  </si>
  <si>
    <t>22-047534</t>
  </si>
  <si>
    <t>FFTT-IDF-22-0018</t>
  </si>
  <si>
    <t>22-048516</t>
  </si>
  <si>
    <t>FFTT-IDF-22-0019</t>
  </si>
  <si>
    <t>22-050958</t>
  </si>
  <si>
    <t>W921005471</t>
  </si>
  <si>
    <t>78540655400010</t>
  </si>
  <si>
    <t xml:space="preserve"> 08921182, 092049001, 092085, 09212-SMMK, 11092.211, 29224002, 3445, 57920001, 5892052, 92038, 925620, 92925752, IDF0092039, LIFB.92.95.015</t>
  </si>
  <si>
    <t>1002240</t>
  </si>
  <si>
    <t>STADE MULTISPORTS DE MONTROUGE</t>
  </si>
  <si>
    <t>92120</t>
  </si>
  <si>
    <t>92049</t>
  </si>
  <si>
    <t>105 rue Maurice Arnoux</t>
  </si>
  <si>
    <t xml:space="preserve">Secrétariat général du SMM  </t>
  </si>
  <si>
    <t>MONTROUGE</t>
  </si>
  <si>
    <t>contact@smm92.fr</t>
  </si>
  <si>
    <t>0142537088</t>
  </si>
  <si>
    <t>FFTT-IDF-22-0020</t>
  </si>
  <si>
    <t>22-043318</t>
  </si>
  <si>
    <t>FFTT-IDF-22-0021</t>
  </si>
  <si>
    <t>22-051715</t>
  </si>
  <si>
    <t>FFTT-IDF-22-0022</t>
  </si>
  <si>
    <t>22-051936</t>
  </si>
  <si>
    <t>FFTT-IDF-22-0023</t>
  </si>
  <si>
    <t>22-044128</t>
  </si>
  <si>
    <t>FFTT-IDF-22-0024</t>
  </si>
  <si>
    <t>22-049246</t>
  </si>
  <si>
    <t>FFTT-IDF-22-0025</t>
  </si>
  <si>
    <t>22-042743</t>
  </si>
  <si>
    <t>FFTT-IDF-22-0026</t>
  </si>
  <si>
    <t>22-050034</t>
  </si>
  <si>
    <t>FFTT-IDF-22-0027</t>
  </si>
  <si>
    <t>22-053190</t>
  </si>
  <si>
    <t>FFTT-IDF-22-0028</t>
  </si>
  <si>
    <t>22-052944</t>
  </si>
  <si>
    <t>FFTT-IDF-22-0029</t>
  </si>
  <si>
    <t>22-052950</t>
  </si>
  <si>
    <t>W774003770</t>
  </si>
  <si>
    <t>42224940900018</t>
  </si>
  <si>
    <t xml:space="preserve"> 08770169</t>
  </si>
  <si>
    <t>1005344</t>
  </si>
  <si>
    <t>PING NEMOURS</t>
  </si>
  <si>
    <t>77140</t>
  </si>
  <si>
    <t>77431</t>
  </si>
  <si>
    <t>2 chemin des aulnes</t>
  </si>
  <si>
    <t xml:space="preserve">Chaintréauville  </t>
  </si>
  <si>
    <t>ST PIERRE LES NEMOURS</t>
  </si>
  <si>
    <t>contact@ping-nemours.com</t>
  </si>
  <si>
    <t>0651255525</t>
  </si>
  <si>
    <t>FFTT-IDF-22-0030</t>
  </si>
  <si>
    <t>22-043436</t>
  </si>
  <si>
    <t>FFTT-IDF-22-0031</t>
  </si>
  <si>
    <t>22-054453</t>
  </si>
  <si>
    <t>FFTT-IDF-22-0032</t>
  </si>
  <si>
    <t>22-050944</t>
  </si>
  <si>
    <t>FFTT-IDF-22-0033</t>
  </si>
  <si>
    <t>22-046183</t>
  </si>
  <si>
    <t>FFTT-IDF-22-0034</t>
  </si>
  <si>
    <t>22-052518</t>
  </si>
  <si>
    <t>W774004393</t>
  </si>
  <si>
    <t>53163170300018</t>
  </si>
  <si>
    <t xml:space="preserve"> 08771515</t>
  </si>
  <si>
    <t>5012771</t>
  </si>
  <si>
    <t>FONTAINEBLEAU TENNIS DE TABLE</t>
  </si>
  <si>
    <t>77300</t>
  </si>
  <si>
    <t>77186</t>
  </si>
  <si>
    <t>40 rue Grande</t>
  </si>
  <si>
    <t>FONTAINEBLEAU</t>
  </si>
  <si>
    <t>fontainebleautt@free.fr</t>
  </si>
  <si>
    <t>0160746464</t>
  </si>
  <si>
    <t>FFTT-IDF-22-0035</t>
  </si>
  <si>
    <t>22-053421</t>
  </si>
  <si>
    <t>FFTT-IDF-22-0036</t>
  </si>
  <si>
    <t>22-044271</t>
  </si>
  <si>
    <t>34168016300027</t>
  </si>
  <si>
    <t>1004297</t>
  </si>
  <si>
    <t>78760</t>
  </si>
  <si>
    <t>78321</t>
  </si>
  <si>
    <t>31A route de Paris</t>
  </si>
  <si>
    <t>JOUARS PONTCHARTRAIN</t>
  </si>
  <si>
    <t>0662554469</t>
  </si>
  <si>
    <t>FFTT-IDF-22-0037</t>
  </si>
  <si>
    <t>22-047568</t>
  </si>
  <si>
    <t>31719277100010</t>
  </si>
  <si>
    <t xml:space="preserve"> 094044, 11309400615, 57940105, 94033003</t>
  </si>
  <si>
    <t>1001928</t>
  </si>
  <si>
    <t>RUE ROSNY</t>
  </si>
  <si>
    <t>FONTENAY-SOUS-BOIS</t>
  </si>
  <si>
    <t>FFTT-IDF-22-0038</t>
  </si>
  <si>
    <t>22-055892</t>
  </si>
  <si>
    <t>FFTT-IDF-22-0039</t>
  </si>
  <si>
    <t>22-042006</t>
  </si>
  <si>
    <t>W923003102</t>
  </si>
  <si>
    <t>78540018500019</t>
  </si>
  <si>
    <t xml:space="preserve"> 00000, 08920067, 0920036, 092008, 092048003, 11309200672, 1294, 14704577, 16, 28092257, 327, 4657M, 500699, 57920158, 5892020, 60920025, 92021, 9203025, 92033, A092019, IDF0092012, XX11922450</t>
  </si>
  <si>
    <t>1000152</t>
  </si>
  <si>
    <t>ASSOCIATION SPORTIVE MEUDONNAISE</t>
  </si>
  <si>
    <t>92190</t>
  </si>
  <si>
    <t>92048</t>
  </si>
  <si>
    <t>8 AVENUE DE TRIVAUX</t>
  </si>
  <si>
    <t>MEUDON</t>
  </si>
  <si>
    <t>sophie.asm@orange.fr</t>
  </si>
  <si>
    <t>0145079350</t>
  </si>
  <si>
    <t>FFTT-IDF-22-0040</t>
  </si>
  <si>
    <t>22-053789</t>
  </si>
  <si>
    <t>FFTT-IDF-22-0041</t>
  </si>
  <si>
    <t>22-052991</t>
  </si>
  <si>
    <t>FFTT-IDF-22-0042</t>
  </si>
  <si>
    <t>22-056687</t>
  </si>
  <si>
    <t>FFTT-IDF-22-0043</t>
  </si>
  <si>
    <t>22-056772</t>
  </si>
  <si>
    <t>FFTT-IDF-22-0044</t>
  </si>
  <si>
    <t>22-056782</t>
  </si>
  <si>
    <t>FFTT-IDF-22-0045</t>
  </si>
  <si>
    <t>22-056961</t>
  </si>
  <si>
    <t>FFTT-IDF-22-0046</t>
  </si>
  <si>
    <t>22-047386</t>
  </si>
  <si>
    <t>FFTT-IDF-22-0047</t>
  </si>
  <si>
    <t>22-057064</t>
  </si>
  <si>
    <t>W931001031</t>
  </si>
  <si>
    <t>30163844100073</t>
  </si>
  <si>
    <t xml:space="preserve"> 29324025</t>
  </si>
  <si>
    <t>5004096</t>
  </si>
  <si>
    <t>CLUB MULTI SPORTS DE PANTIN  (CMS PANTIN)</t>
  </si>
  <si>
    <t>93500</t>
  </si>
  <si>
    <t>93055</t>
  </si>
  <si>
    <t>10 RUE GAMBETTA</t>
  </si>
  <si>
    <t xml:space="preserve">Monsieur JUPITER Jules-Laurent  </t>
  </si>
  <si>
    <t>PANTIN</t>
  </si>
  <si>
    <t>contact@cmspantin.fr</t>
  </si>
  <si>
    <t>0148100519</t>
  </si>
  <si>
    <t>FFTT-IDF-22-0048</t>
  </si>
  <si>
    <t>22-057241</t>
  </si>
  <si>
    <t>FFTT-IDF-22-0049</t>
  </si>
  <si>
    <t>22-057529</t>
  </si>
  <si>
    <t>FFTT-IDF-22-0050</t>
  </si>
  <si>
    <t>22-052749</t>
  </si>
  <si>
    <t>FFTT-IDF-22-0051</t>
  </si>
  <si>
    <t>22-048270</t>
  </si>
  <si>
    <t>FFTT-IDF-22-0052</t>
  </si>
  <si>
    <t>22-055165</t>
  </si>
  <si>
    <t>FFTT-IDF-22-0053</t>
  </si>
  <si>
    <t>22-056523</t>
  </si>
  <si>
    <t>FFTT-IDF-22-0054</t>
  </si>
  <si>
    <t>22-056094</t>
  </si>
  <si>
    <t>FFTT-IDF-22-0055</t>
  </si>
  <si>
    <t>22-053615</t>
  </si>
  <si>
    <t>W931001943</t>
  </si>
  <si>
    <t>78562101200026</t>
  </si>
  <si>
    <t xml:space="preserve"> 00419, 01398, 05187, 11309300145, 523415, 57930215, 93014, 930302, IDF0093026</t>
  </si>
  <si>
    <t>1003955</t>
  </si>
  <si>
    <t>SAINT-DENIS UNION SPORTS (SDUS)</t>
  </si>
  <si>
    <t>2 boulevard Anatole France</t>
  </si>
  <si>
    <t>accueil@sdus.fr</t>
  </si>
  <si>
    <t>0972613667</t>
  </si>
  <si>
    <t>FFTT-IDF-22-0056</t>
  </si>
  <si>
    <t>22-046660</t>
  </si>
  <si>
    <t>FFTT-IDF-22-0057</t>
  </si>
  <si>
    <t>22-055832</t>
  </si>
  <si>
    <t>FFTT-IDF-22-0058</t>
  </si>
  <si>
    <t>22-054181</t>
  </si>
  <si>
    <t>FFTT-IDF-22-0059</t>
  </si>
  <si>
    <t>22-048445</t>
  </si>
  <si>
    <t>FFTT-IDF-22-0060</t>
  </si>
  <si>
    <t>22-054869</t>
  </si>
  <si>
    <t>FFTT-IDF-22-0061</t>
  </si>
  <si>
    <t>22-058194</t>
  </si>
  <si>
    <t>FFTT-IDF-22-0062</t>
  </si>
  <si>
    <t>22-058233</t>
  </si>
  <si>
    <t>FFTT-IDF-22-0063</t>
  </si>
  <si>
    <t>22-056249</t>
  </si>
  <si>
    <t>FFTT-IDF-22-0064</t>
  </si>
  <si>
    <t>22-058337</t>
  </si>
  <si>
    <t>FFTT-IDF-22-0065</t>
  </si>
  <si>
    <t>22-058296</t>
  </si>
  <si>
    <t>W922002445</t>
  </si>
  <si>
    <t>78529244200015</t>
  </si>
  <si>
    <t xml:space="preserve"> 00540, 08920075, 0892201, 092052, 0920783, 11092.223, 28.092.141, 57920497, 5892010, 92029, 922100</t>
  </si>
  <si>
    <t>1000912</t>
  </si>
  <si>
    <t>BOIS-COLOMBES SPORTS</t>
  </si>
  <si>
    <t>92270</t>
  </si>
  <si>
    <t>92009</t>
  </si>
  <si>
    <t>Gymnase Albert Smirlian - 11, avenue Renée</t>
  </si>
  <si>
    <t>BOIS COLOMBES</t>
  </si>
  <si>
    <t>bois-colombes-sports@orange.fr</t>
  </si>
  <si>
    <t>0142427059</t>
  </si>
  <si>
    <t>FFTT-IDF-22-0066</t>
  </si>
  <si>
    <t>22-058570</t>
  </si>
  <si>
    <t>FFTT-IDF-22-0067</t>
  </si>
  <si>
    <t>22-058478</t>
  </si>
  <si>
    <t>FFTT-IDF-22-0068</t>
  </si>
  <si>
    <t>22-042592</t>
  </si>
  <si>
    <t>W751210238</t>
  </si>
  <si>
    <t>79009575600017</t>
  </si>
  <si>
    <t xml:space="preserve"> 08751456</t>
  </si>
  <si>
    <t>5012738</t>
  </si>
  <si>
    <t>PING PARIS 14</t>
  </si>
  <si>
    <t>75014</t>
  </si>
  <si>
    <t>75114</t>
  </si>
  <si>
    <t>8  rue du Commandant René Mouchotte</t>
  </si>
  <si>
    <t>pingparis14@gmail.com</t>
  </si>
  <si>
    <t>0679631335</t>
  </si>
  <si>
    <t>FFTT-IDF-22-0069</t>
  </si>
  <si>
    <t>22-043233</t>
  </si>
  <si>
    <t>FFTT-IDF-22-0070</t>
  </si>
  <si>
    <t>22-057789</t>
  </si>
  <si>
    <t>FFTT-IDF-22-0071</t>
  </si>
  <si>
    <t>22-058786</t>
  </si>
  <si>
    <t>FFTT-IDF-22-0072</t>
  </si>
  <si>
    <t>22-054844</t>
  </si>
  <si>
    <t>FFTT-IDF-22-0073</t>
  </si>
  <si>
    <t>22-058271</t>
  </si>
  <si>
    <t>W771001250</t>
  </si>
  <si>
    <t>32572309600013</t>
  </si>
  <si>
    <t xml:space="preserve"> 00463, 04185, 0770058, 077119, 08770056, 08770408, 11077.131, 1603, 515348, 5877032, 7708, A77199, IDF077041, XX11770460</t>
  </si>
  <si>
    <t>1005210</t>
  </si>
  <si>
    <t>UNION SPORTIVE DE ROISSY-EN-BRIE USR</t>
  </si>
  <si>
    <t>rue Yitzhak Rabin</t>
  </si>
  <si>
    <t>ROISSY-EN-BRIE</t>
  </si>
  <si>
    <t>u.s.r@orange.fr</t>
  </si>
  <si>
    <t>0630232065</t>
  </si>
  <si>
    <t>FFTT-IDF-22-0074</t>
  </si>
  <si>
    <t>22-055797</t>
  </si>
  <si>
    <t>FFTT-IDF-22-0075</t>
  </si>
  <si>
    <t>22-058386</t>
  </si>
  <si>
    <t>FFTT-IDF-22-0076</t>
  </si>
  <si>
    <t>22-054786</t>
  </si>
  <si>
    <t>FFTT-IDF-22-0077</t>
  </si>
  <si>
    <t>22-059044</t>
  </si>
  <si>
    <t>FFTT-IDF-22-0078</t>
  </si>
  <si>
    <t>22-059370</t>
  </si>
  <si>
    <t>FFTT-IDF-22-0079</t>
  </si>
  <si>
    <t>22-058899</t>
  </si>
  <si>
    <t>FFTT-IDF-22-0080</t>
  </si>
  <si>
    <t>22-058324</t>
  </si>
  <si>
    <t>FFTT-IDF-22-0081</t>
  </si>
  <si>
    <t>22-058273</t>
  </si>
  <si>
    <t>FFTT-IDF-22-0082</t>
  </si>
  <si>
    <t>22-055104</t>
  </si>
  <si>
    <t>FFTT-IDF-22-0083</t>
  </si>
  <si>
    <t>22-056851</t>
  </si>
  <si>
    <t>FFTT-IDF-22-0084</t>
  </si>
  <si>
    <t>22-043091</t>
  </si>
  <si>
    <t>39936058500018</t>
  </si>
  <si>
    <t>5012798</t>
  </si>
  <si>
    <t>GONESSE TENNIS DE TABLE</t>
  </si>
  <si>
    <t>66  RUE DE PARIS</t>
  </si>
  <si>
    <t>gaunissa@yahoo.fr</t>
  </si>
  <si>
    <t>0688238746</t>
  </si>
  <si>
    <t>FFTT-IDF-22-0085</t>
  </si>
  <si>
    <t>22-059650</t>
  </si>
  <si>
    <t>FFTT-IDF-22-0086</t>
  </si>
  <si>
    <t>22-058912</t>
  </si>
  <si>
    <t>FFTT-IDF-22-0087</t>
  </si>
  <si>
    <t>22-059655</t>
  </si>
  <si>
    <t>W951001409</t>
  </si>
  <si>
    <t>48296915100026</t>
  </si>
  <si>
    <t xml:space="preserve"> 95-06-S-04</t>
  </si>
  <si>
    <t>5009079</t>
  </si>
  <si>
    <t>ARGENTEUIL - TENNIS DE TABLE</t>
  </si>
  <si>
    <t>95100</t>
  </si>
  <si>
    <t>95018</t>
  </si>
  <si>
    <t>82 boulevard du Général Leclerc</t>
  </si>
  <si>
    <t>Espace Mandela  95100</t>
  </si>
  <si>
    <t>Argenteuil</t>
  </si>
  <si>
    <t>philippe.galichet@gmail.com</t>
  </si>
  <si>
    <t>0658933178</t>
  </si>
  <si>
    <t>FFTT-IDF-22-0088</t>
  </si>
  <si>
    <t>22-059586</t>
  </si>
  <si>
    <t>W772001420</t>
  </si>
  <si>
    <t>33132991200017</t>
  </si>
  <si>
    <t xml:space="preserve"> 041010021, 12771025, 77002, 77065, 7795018, A077066</t>
  </si>
  <si>
    <t>1004719</t>
  </si>
  <si>
    <t>ASSOCIATION SPORTIVE NANDEENNE</t>
  </si>
  <si>
    <t>77176</t>
  </si>
  <si>
    <t>77326</t>
  </si>
  <si>
    <t>place de l'Eglise</t>
  </si>
  <si>
    <t>NANDY</t>
  </si>
  <si>
    <t>asnandy.bureaudirecteur@gmail.com</t>
  </si>
  <si>
    <t>0608513663</t>
  </si>
  <si>
    <t>FFTT-IDF-22-0089</t>
  </si>
  <si>
    <t>22-057763</t>
  </si>
  <si>
    <t>FFTT-IDF-22-0090</t>
  </si>
  <si>
    <t>22-056571</t>
  </si>
  <si>
    <t>FFTT-IDF-22-0091</t>
  </si>
  <si>
    <t>22-060250</t>
  </si>
  <si>
    <t>W783000489</t>
  </si>
  <si>
    <t>78503909000036</t>
  </si>
  <si>
    <t xml:space="preserve"> 01028911, 013.078.0017, 0780042, 078035, 0878124, 08781476, 513864, 57780416, 78783842, LIFB.78.96.029</t>
  </si>
  <si>
    <t>1000211</t>
  </si>
  <si>
    <t>UNION SPORTIVE DE CARRIERES-SUR-SEINE (U.S.C)</t>
  </si>
  <si>
    <t>78420</t>
  </si>
  <si>
    <t>78124</t>
  </si>
  <si>
    <t>151 route de Bezons</t>
  </si>
  <si>
    <t xml:space="preserve">Maison des sportifs  </t>
  </si>
  <si>
    <t>CARRIERES SUR SEINE</t>
  </si>
  <si>
    <t>secretariatgeneral@usc.asso.fr</t>
  </si>
  <si>
    <t>0139681773</t>
  </si>
  <si>
    <t>FFTT-IDF-22-0092</t>
  </si>
  <si>
    <t>22-058421</t>
  </si>
  <si>
    <t>FFTT-IDF-22-0093</t>
  </si>
  <si>
    <t>22-058679</t>
  </si>
  <si>
    <t>FFTT-IDF-22-0094</t>
  </si>
  <si>
    <t>22-060354</t>
  </si>
  <si>
    <t>W751000021</t>
  </si>
  <si>
    <t>34488029900039</t>
  </si>
  <si>
    <t xml:space="preserve"> 075019, 100752593, 27524039</t>
  </si>
  <si>
    <t>1005545</t>
  </si>
  <si>
    <t>JEUNESSE ATHLETIQUE DE MONTROUGE</t>
  </si>
  <si>
    <t>5  RUE MOULIN VERT</t>
  </si>
  <si>
    <t>jamomnisports14@gmail.com</t>
  </si>
  <si>
    <t>0646154238</t>
  </si>
  <si>
    <t>FFTT-IDF-22-0095</t>
  </si>
  <si>
    <t>22-059578</t>
  </si>
  <si>
    <t>FFTT-IDF-22-0096</t>
  </si>
  <si>
    <t>22-060684</t>
  </si>
  <si>
    <t>W783001161</t>
  </si>
  <si>
    <t>49016172600032</t>
  </si>
  <si>
    <t>1008825</t>
  </si>
  <si>
    <t>ASSOCIATION SPORTIVE ANDRESY MAURECOURT - TENNIS DE TABLE (ASAM TT)</t>
  </si>
  <si>
    <t>78570</t>
  </si>
  <si>
    <t>78015</t>
  </si>
  <si>
    <t>21  RUE DES VALENCES</t>
  </si>
  <si>
    <t>ANDRESY</t>
  </si>
  <si>
    <t>agasganias@outlook.fr</t>
  </si>
  <si>
    <t>0660973022</t>
  </si>
  <si>
    <t>FFTT-IDF-22-0097</t>
  </si>
  <si>
    <t>22-060668</t>
  </si>
  <si>
    <t>FFTT-IDF-22-0098</t>
  </si>
  <si>
    <t>22-047717</t>
  </si>
  <si>
    <t>W952001122</t>
  </si>
  <si>
    <t>77574331300030</t>
  </si>
  <si>
    <t xml:space="preserve"> 08951222, 0950037, 958260</t>
  </si>
  <si>
    <t>5012739</t>
  </si>
  <si>
    <t>ASSOCIATION D'ANIMATION DAME-BLANCHE</t>
  </si>
  <si>
    <t>95140</t>
  </si>
  <si>
    <t>95268</t>
  </si>
  <si>
    <t>3 RUE AUGUSTE PERRET</t>
  </si>
  <si>
    <t>GARGES LES GONESSE</t>
  </si>
  <si>
    <t>bpm5759@orange.fr</t>
  </si>
  <si>
    <t>0673006605</t>
  </si>
  <si>
    <t>FFTT-IDF-22-0099</t>
  </si>
  <si>
    <t>22-057458</t>
  </si>
  <si>
    <t>FFTT-IDF-22-0100</t>
  </si>
  <si>
    <t>22-060856</t>
  </si>
  <si>
    <t>FFTT-IDF-22-0101</t>
  </si>
  <si>
    <t>22-060586</t>
  </si>
  <si>
    <t>W951006540</t>
  </si>
  <si>
    <t>89759458600017</t>
  </si>
  <si>
    <t xml:space="preserve"> 8950978</t>
  </si>
  <si>
    <t>5012740</t>
  </si>
  <si>
    <t>CLUB SPORTIF MUNICIPAL EAUBONNE TENNIS DE TABLE</t>
  </si>
  <si>
    <t>95120</t>
  </si>
  <si>
    <t>95219</t>
  </si>
  <si>
    <t>6  ALLEE DES MYOSOTIS</t>
  </si>
  <si>
    <t>ERMONT</t>
  </si>
  <si>
    <t>csme.tennisdetable@gmail.com</t>
  </si>
  <si>
    <t>0645594512</t>
  </si>
  <si>
    <t>FFTT-IDF-22-0102</t>
  </si>
  <si>
    <t>22-060897</t>
  </si>
  <si>
    <t>FFTT-IDF-22-0103</t>
  </si>
  <si>
    <t>22-061207</t>
  </si>
  <si>
    <t>FFTT-IDF-22-0104</t>
  </si>
  <si>
    <t>22-059835</t>
  </si>
  <si>
    <t>FFTT-IDF-22-0105</t>
  </si>
  <si>
    <t>22-061322</t>
  </si>
  <si>
    <t>FFTT-IDF-22-0106</t>
  </si>
  <si>
    <t>22-061339</t>
  </si>
  <si>
    <t>FFTT-IDF-22-0107</t>
  </si>
  <si>
    <t>22-056442</t>
  </si>
  <si>
    <t>FFTT-IDF-22-0108</t>
  </si>
  <si>
    <t>22-061403</t>
  </si>
  <si>
    <t>FFTT-IDF-22-0109</t>
  </si>
  <si>
    <t>22-061475</t>
  </si>
  <si>
    <t>W931003203</t>
  </si>
  <si>
    <t>30472078200024</t>
  </si>
  <si>
    <t xml:space="preserve"> 0300393, 08931464, 0893238, 093017, 093044, 0934829, 11093335, 57930460, 93006, IDF0093065, XX11932850</t>
  </si>
  <si>
    <t>1003318</t>
  </si>
  <si>
    <t>CLUB SPORTIF MULTISECTIONS DEPINAY SUR SEINE</t>
  </si>
  <si>
    <t>93800</t>
  </si>
  <si>
    <t>93031</t>
  </si>
  <si>
    <t>6 avenue de Lattre de Tassigny</t>
  </si>
  <si>
    <t>EPINAY SUR SEINE</t>
  </si>
  <si>
    <t>info@csme.fr</t>
  </si>
  <si>
    <t>0142350642</t>
  </si>
  <si>
    <t>FFTT-IDF-22-0110</t>
  </si>
  <si>
    <t>22-061553</t>
  </si>
  <si>
    <t>FFTT-IDF-22-0111</t>
  </si>
  <si>
    <t>22-043097</t>
  </si>
  <si>
    <t>FFTT-MART-22-0001</t>
  </si>
  <si>
    <t>22-049131</t>
  </si>
  <si>
    <t>FFTT-MART-22-0002</t>
  </si>
  <si>
    <t>22-057589</t>
  </si>
  <si>
    <t>FFTT-MART-22-0003</t>
  </si>
  <si>
    <t>22-061865</t>
  </si>
  <si>
    <t>W9M1001673</t>
  </si>
  <si>
    <t>31429198000014</t>
  </si>
  <si>
    <t xml:space="preserve"> 1013031, 1072972, 513588</t>
  </si>
  <si>
    <t>7200703</t>
  </si>
  <si>
    <t>LE CLUB COLONIAL</t>
  </si>
  <si>
    <t>Stade Desclieux</t>
  </si>
  <si>
    <t xml:space="preserve"> BP 365 </t>
  </si>
  <si>
    <t>club-colonialmartinique@orange.fr</t>
  </si>
  <si>
    <t>0596713976</t>
  </si>
  <si>
    <t>FFTT-MAYO-22-0001</t>
  </si>
  <si>
    <t>22-057660</t>
  </si>
  <si>
    <t>FFTT-MAYO-22-0002</t>
  </si>
  <si>
    <t>22-061723</t>
  </si>
  <si>
    <t>FFTT-NAQU-22-0002</t>
  </si>
  <si>
    <t>22-042597</t>
  </si>
  <si>
    <t>W872004308</t>
  </si>
  <si>
    <t>53376249800012</t>
  </si>
  <si>
    <t xml:space="preserve"> 10870101</t>
  </si>
  <si>
    <t>1202355</t>
  </si>
  <si>
    <t>PATRONAGE SAINT ALPINIEN AIXE/VIENNE(P.S.A. AIXE-VIENNE)</t>
  </si>
  <si>
    <t>87700</t>
  </si>
  <si>
    <t>87001</t>
  </si>
  <si>
    <t>11 BIS, LE BANCHARAUD</t>
  </si>
  <si>
    <t xml:space="preserve">  87700</t>
  </si>
  <si>
    <t>SAINT MARTIN LE VIEUX</t>
  </si>
  <si>
    <t>pat-dumet@orange.fr</t>
  </si>
  <si>
    <t>0648247697</t>
  </si>
  <si>
    <t>FFTT-NAQU-22-0003</t>
  </si>
  <si>
    <t>22-049241</t>
  </si>
  <si>
    <t>FFTT-NAQU-22-0004</t>
  </si>
  <si>
    <t>22-049271</t>
  </si>
  <si>
    <t>FFTT-NAQU-22-0005</t>
  </si>
  <si>
    <t>22-044627</t>
  </si>
  <si>
    <t>FFTT-NAQU-22-0006</t>
  </si>
  <si>
    <t>22-049711</t>
  </si>
  <si>
    <t>FFTT-NAQU-22-0007</t>
  </si>
  <si>
    <t>22-044321</t>
  </si>
  <si>
    <t>FFTT-NAQU-22-0008</t>
  </si>
  <si>
    <t>22-049589</t>
  </si>
  <si>
    <t>FFTT-NAQU-22-0009</t>
  </si>
  <si>
    <t>22-051737</t>
  </si>
  <si>
    <t>FFTT-NAQU-22-0010</t>
  </si>
  <si>
    <t>22-051838</t>
  </si>
  <si>
    <t>FFTT-NAQU-22-0011</t>
  </si>
  <si>
    <t>22-051135</t>
  </si>
  <si>
    <t>FFTT-NAQU-22-0012</t>
  </si>
  <si>
    <t>22-047836</t>
  </si>
  <si>
    <t>FFTT-NAQU-22-0013</t>
  </si>
  <si>
    <t>22-045917</t>
  </si>
  <si>
    <t>FFTT-NAQU-22-0014</t>
  </si>
  <si>
    <t>22-052321</t>
  </si>
  <si>
    <t>FFTT-NAQU-22-0015</t>
  </si>
  <si>
    <t>22-051238</t>
  </si>
  <si>
    <t>FFTT-NAQU-22-0016</t>
  </si>
  <si>
    <t>22-052758</t>
  </si>
  <si>
    <t>FFTT-NAQU-22-0017</t>
  </si>
  <si>
    <t>22-053278</t>
  </si>
  <si>
    <t>FFTT-NAQU-22-0018</t>
  </si>
  <si>
    <t>22-048979</t>
  </si>
  <si>
    <t>FFTT-NAQU-22-0019</t>
  </si>
  <si>
    <t>22-054167</t>
  </si>
  <si>
    <t>FFTT-NAQU-22-0020</t>
  </si>
  <si>
    <t>22-053963</t>
  </si>
  <si>
    <t>FFTT-NAQU-22-0021</t>
  </si>
  <si>
    <t>22-050297</t>
  </si>
  <si>
    <t>FFTT-NAQU-22-0022</t>
  </si>
  <si>
    <t>22-051073</t>
  </si>
  <si>
    <t>FFTT-NAQU-22-0023</t>
  </si>
  <si>
    <t>22-054744</t>
  </si>
  <si>
    <t>FFTT-NAQU-22-0024</t>
  </si>
  <si>
    <t>22-054785</t>
  </si>
  <si>
    <t>FFTT-NAQU-22-0025</t>
  </si>
  <si>
    <t>22-045104</t>
  </si>
  <si>
    <t>FFTT-NAQU-22-0026</t>
  </si>
  <si>
    <t>22-056024</t>
  </si>
  <si>
    <t>FFTT-NAQU-22-0027</t>
  </si>
  <si>
    <t>22-052001</t>
  </si>
  <si>
    <t>FFTT-NAQU-22-0028</t>
  </si>
  <si>
    <t>22-056269</t>
  </si>
  <si>
    <t>FFTT-NAQU-22-0029</t>
  </si>
  <si>
    <t>22-043617</t>
  </si>
  <si>
    <t>FFTT-NAQU-22-0030</t>
  </si>
  <si>
    <t>22-056511</t>
  </si>
  <si>
    <t>W861000188</t>
  </si>
  <si>
    <t>45343792300015</t>
  </si>
  <si>
    <t xml:space="preserve"> 10860005</t>
  </si>
  <si>
    <t>2002537</t>
  </si>
  <si>
    <t>PING PONG CLUB LOUDUNAIS</t>
  </si>
  <si>
    <t>86200</t>
  </si>
  <si>
    <t>86137</t>
  </si>
  <si>
    <t>1 RUE GAMBETTA</t>
  </si>
  <si>
    <t>LOUDUN</t>
  </si>
  <si>
    <t>ppcl86200@gmail.com</t>
  </si>
  <si>
    <t>0677459771</t>
  </si>
  <si>
    <t>FFTT-NAQU-22-0031</t>
  </si>
  <si>
    <t>22-058002</t>
  </si>
  <si>
    <t>FFTT-NAQU-22-0032</t>
  </si>
  <si>
    <t>22-055676</t>
  </si>
  <si>
    <t>FFTT-NAQU-22-0033</t>
  </si>
  <si>
    <t>22-052978</t>
  </si>
  <si>
    <t>W173002514</t>
  </si>
  <si>
    <t>41335855700028</t>
  </si>
  <si>
    <t xml:space="preserve"> 10170051</t>
  </si>
  <si>
    <t>2000418</t>
  </si>
  <si>
    <t>CLUB PONGISTE ROCHELAIS</t>
  </si>
  <si>
    <t>17000</t>
  </si>
  <si>
    <t>17300</t>
  </si>
  <si>
    <t>120 rue de Roux</t>
  </si>
  <si>
    <t xml:space="preserve">Complexe sportif Gino Falorni BP 3083 </t>
  </si>
  <si>
    <t>LA ROCHELLE</t>
  </si>
  <si>
    <t>clubpongisterochelais@gmail.com</t>
  </si>
  <si>
    <t>0622985893</t>
  </si>
  <si>
    <t>FFTT-NAQU-22-0034</t>
  </si>
  <si>
    <t>22-058623</t>
  </si>
  <si>
    <t>FFTT-NAQU-22-0035</t>
  </si>
  <si>
    <t>22-053304</t>
  </si>
  <si>
    <t>FFTT-NAQU-22-0036</t>
  </si>
  <si>
    <t>22-055640</t>
  </si>
  <si>
    <t>FFTT-NAQU-22-0037</t>
  </si>
  <si>
    <t>22-047781</t>
  </si>
  <si>
    <t>FFTT-NAQU-22-0038</t>
  </si>
  <si>
    <t>22-048522</t>
  </si>
  <si>
    <t>W161001337</t>
  </si>
  <si>
    <t>40215606100036</t>
  </si>
  <si>
    <t xml:space="preserve"> D16</t>
  </si>
  <si>
    <t>2003070</t>
  </si>
  <si>
    <t>COMITE DEPARTEMENTAL DE LA CHARENTE DE TENNIS DE TABLE</t>
  </si>
  <si>
    <t>ANGOULEME</t>
  </si>
  <si>
    <t>charente.fftt@wanadoo.fr</t>
  </si>
  <si>
    <t>0545670991</t>
  </si>
  <si>
    <t>FFTT-NAQU-22-0039</t>
  </si>
  <si>
    <t>22-056237</t>
  </si>
  <si>
    <t>FFTT-NAQU-22-0040</t>
  </si>
  <si>
    <t>22-053447</t>
  </si>
  <si>
    <t>FFTT-NAQU-22-0041</t>
  </si>
  <si>
    <t>22-050402</t>
  </si>
  <si>
    <t>FFTT-NAQU-22-0042</t>
  </si>
  <si>
    <t>22-045473</t>
  </si>
  <si>
    <t>FFTT-NAQU-22-0043</t>
  </si>
  <si>
    <t>22-056382</t>
  </si>
  <si>
    <t>FFTT-NAQU-22-0044</t>
  </si>
  <si>
    <t>22-054054</t>
  </si>
  <si>
    <t>FFTT-NAQU-22-0045</t>
  </si>
  <si>
    <t>22-060587</t>
  </si>
  <si>
    <t>W162000847</t>
  </si>
  <si>
    <t>41358546400014</t>
  </si>
  <si>
    <t xml:space="preserve"> 10160040</t>
  </si>
  <si>
    <t>2001581</t>
  </si>
  <si>
    <t>UNION AMICALE DE COGNAC DE TENNIS DE TABLE U.A.C.T.T.</t>
  </si>
  <si>
    <t>16100</t>
  </si>
  <si>
    <t>16102</t>
  </si>
  <si>
    <t>Rue Jean Monnet</t>
  </si>
  <si>
    <t xml:space="preserve">Salle Muriel BOURSAUD  </t>
  </si>
  <si>
    <t>CHATEAUBERNARD</t>
  </si>
  <si>
    <t>uactt16@gmail.com</t>
  </si>
  <si>
    <t>0545825589</t>
  </si>
  <si>
    <t>FFTT-NAQU-22-0046</t>
  </si>
  <si>
    <t>22-055307</t>
  </si>
  <si>
    <t>FFTT-NAQU-22-0047</t>
  </si>
  <si>
    <t>22-057916</t>
  </si>
  <si>
    <t>W232000689</t>
  </si>
  <si>
    <t>45051680200011</t>
  </si>
  <si>
    <t xml:space="preserve"> D23</t>
  </si>
  <si>
    <t>1201021</t>
  </si>
  <si>
    <t>COMITE DEPARTEMENTAL DE TENNIS DE TABLE DE LA CREUSE</t>
  </si>
  <si>
    <t>23000</t>
  </si>
  <si>
    <t>23096</t>
  </si>
  <si>
    <t>14 rue de Faulette</t>
  </si>
  <si>
    <t>GUERET</t>
  </si>
  <si>
    <t>cd23tt@lnatt.fr</t>
  </si>
  <si>
    <t>0632930378</t>
  </si>
  <si>
    <t>FFTT-NAQU-22-0048</t>
  </si>
  <si>
    <t>22-050825</t>
  </si>
  <si>
    <t>FFTT-NAQU-22-0049</t>
  </si>
  <si>
    <t>22-060777</t>
  </si>
  <si>
    <t>FFTT-NAQU-22-0050</t>
  </si>
  <si>
    <t>22-055427</t>
  </si>
  <si>
    <t>FFTT-NAQU-22-0051</t>
  </si>
  <si>
    <t>22-055001</t>
  </si>
  <si>
    <t>FFTT-NAQU-22-0052</t>
  </si>
  <si>
    <t>22-061326</t>
  </si>
  <si>
    <t>FFTT-NORM-22-0001</t>
  </si>
  <si>
    <t>22-042822</t>
  </si>
  <si>
    <t>FFTT-NORM-22-0002</t>
  </si>
  <si>
    <t>22-042135</t>
  </si>
  <si>
    <t>FFTT-NORM-22-0003</t>
  </si>
  <si>
    <t>22-047528</t>
  </si>
  <si>
    <t>FFTT-NORM-22-0004</t>
  </si>
  <si>
    <t>22-047530</t>
  </si>
  <si>
    <t>FFTT-NORM-22-0005</t>
  </si>
  <si>
    <t>22-043011</t>
  </si>
  <si>
    <t>FFTT-NORM-22-0006</t>
  </si>
  <si>
    <t>22-042261</t>
  </si>
  <si>
    <t>FFTT-NORM-22-0007</t>
  </si>
  <si>
    <t>22-048382</t>
  </si>
  <si>
    <t>W762000666</t>
  </si>
  <si>
    <t>44792648600013</t>
  </si>
  <si>
    <t xml:space="preserve"> 09760136</t>
  </si>
  <si>
    <t>1701894</t>
  </si>
  <si>
    <t>LES TROIS SETS BOLBECAIS</t>
  </si>
  <si>
    <t>76210</t>
  </si>
  <si>
    <t>76114</t>
  </si>
  <si>
    <t>AVENUE MARÉCHAL JOFFRE</t>
  </si>
  <si>
    <t>BOLBEC</t>
  </si>
  <si>
    <t>president@troissetsbolbecais.fr</t>
  </si>
  <si>
    <t>0611158039</t>
  </si>
  <si>
    <t>FFTT-NORM-22-0008</t>
  </si>
  <si>
    <t>22-042642</t>
  </si>
  <si>
    <t>FFTT-NORM-22-0009</t>
  </si>
  <si>
    <t>22-051730</t>
  </si>
  <si>
    <t>FFTT-NORM-22-0010</t>
  </si>
  <si>
    <t>22-053019</t>
  </si>
  <si>
    <t>FFTT-NORM-22-0011</t>
  </si>
  <si>
    <t>22-047388</t>
  </si>
  <si>
    <t>FFTT-NORM-22-0012</t>
  </si>
  <si>
    <t>22-048556</t>
  </si>
  <si>
    <t>FFTT-NORM-22-0013</t>
  </si>
  <si>
    <t>22-049313</t>
  </si>
  <si>
    <t>FFTT-NORM-22-0014</t>
  </si>
  <si>
    <t>22-049300</t>
  </si>
  <si>
    <t>FFTT-NORM-22-0015</t>
  </si>
  <si>
    <t>22-046168</t>
  </si>
  <si>
    <t>FFTT-NORM-22-0016</t>
  </si>
  <si>
    <t>22-051138</t>
  </si>
  <si>
    <t>FFTT-NORM-22-0017</t>
  </si>
  <si>
    <t>22-047755</t>
  </si>
  <si>
    <t>FFTT-NORM-22-0018</t>
  </si>
  <si>
    <t>22-056715</t>
  </si>
  <si>
    <t>FFTT-NORM-22-0019</t>
  </si>
  <si>
    <t>22-050047</t>
  </si>
  <si>
    <t>FFTT-NORM-22-0020</t>
  </si>
  <si>
    <t>22-057451</t>
  </si>
  <si>
    <t>FFTT-NORM-22-0021</t>
  </si>
  <si>
    <t>22-056856</t>
  </si>
  <si>
    <t>FFTT-NORM-22-0022</t>
  </si>
  <si>
    <t>22-048430</t>
  </si>
  <si>
    <t>FFTT-NORM-22-0023</t>
  </si>
  <si>
    <t>22-042847</t>
  </si>
  <si>
    <t>FFTT-NORM-22-0024</t>
  </si>
  <si>
    <t>22-042971</t>
  </si>
  <si>
    <t>FFTT-NORM-22-0025</t>
  </si>
  <si>
    <t>22-052208</t>
  </si>
  <si>
    <t>FFTT-NORM-22-0026</t>
  </si>
  <si>
    <t>22-059210</t>
  </si>
  <si>
    <t>W501001637</t>
  </si>
  <si>
    <t>78090618600025</t>
  </si>
  <si>
    <t xml:space="preserve"> 09500069, 521988</t>
  </si>
  <si>
    <t>1603541</t>
  </si>
  <si>
    <t>ASSOCIATION SPORTIVE ET CULTURELLE DU TERTRE</t>
  </si>
  <si>
    <t>50520</t>
  </si>
  <si>
    <t>50260</t>
  </si>
  <si>
    <t>41 rue des écoles, Juvigny le Tertre</t>
  </si>
  <si>
    <t xml:space="preserve">mairie  </t>
  </si>
  <si>
    <t>JUVIGNY LES VALLEES</t>
  </si>
  <si>
    <t>asctjuvigny@gmail.com</t>
  </si>
  <si>
    <t>0604479786</t>
  </si>
  <si>
    <t>FFTT-NORM-22-0027</t>
  </si>
  <si>
    <t>22-058731</t>
  </si>
  <si>
    <t>FFTT-NORM-22-0028</t>
  </si>
  <si>
    <t>22-057987</t>
  </si>
  <si>
    <t>FFTT-NORM-22-0029</t>
  </si>
  <si>
    <t>22-060207</t>
  </si>
  <si>
    <t>FFTT-NORM-22-0030</t>
  </si>
  <si>
    <t>22-055475</t>
  </si>
  <si>
    <t>FFTT-NORM-22-0031</t>
  </si>
  <si>
    <t>22-055213</t>
  </si>
  <si>
    <t>FFTT-NORM-22-0032</t>
  </si>
  <si>
    <t>22-060645</t>
  </si>
  <si>
    <t>FFTT-NORM-22-0033</t>
  </si>
  <si>
    <t>22-060189</t>
  </si>
  <si>
    <t>FFTT-NORM-22-0034</t>
  </si>
  <si>
    <t>22-053280</t>
  </si>
  <si>
    <t>FFTT-NORM-22-0035</t>
  </si>
  <si>
    <t>22-060899</t>
  </si>
  <si>
    <t>W142000027</t>
  </si>
  <si>
    <t>30539539400029</t>
  </si>
  <si>
    <t xml:space="preserve"> 3739, NOR0014015</t>
  </si>
  <si>
    <t>1601165</t>
  </si>
  <si>
    <t>ASPTT CAEN</t>
  </si>
  <si>
    <t>13 Rue de la Hache</t>
  </si>
  <si>
    <t>dir.caen@asptt.com</t>
  </si>
  <si>
    <t>0632955401</t>
  </si>
  <si>
    <t>FFTT-NORM-22-0036</t>
  </si>
  <si>
    <t>22-061030</t>
  </si>
  <si>
    <t>FFTT-NORM-22-0037</t>
  </si>
  <si>
    <t>22-061044</t>
  </si>
  <si>
    <t>FFTT-NORM-22-0038</t>
  </si>
  <si>
    <t>22-060900</t>
  </si>
  <si>
    <t>FFTT-NORM-22-0039</t>
  </si>
  <si>
    <t>22-047369</t>
  </si>
  <si>
    <t>FFTT-NORM-22-0040</t>
  </si>
  <si>
    <t>22-056553</t>
  </si>
  <si>
    <t>FFTT-NORM-22-0041</t>
  </si>
  <si>
    <t>22-060952</t>
  </si>
  <si>
    <t>FFTT-NORM-22-0042</t>
  </si>
  <si>
    <t>22-061288</t>
  </si>
  <si>
    <t>FFTT-OCC-22-0001</t>
  </si>
  <si>
    <t>22-043592</t>
  </si>
  <si>
    <t>FFTT-OCC-22-0002</t>
  </si>
  <si>
    <t>22-042239</t>
  </si>
  <si>
    <t>FFTT-OCC-22-0003</t>
  </si>
  <si>
    <t>22-045457</t>
  </si>
  <si>
    <t>FFTT-OCC-22-0004</t>
  </si>
  <si>
    <t>22-049037</t>
  </si>
  <si>
    <t>44774280000025</t>
  </si>
  <si>
    <t xml:space="preserve"> 11810015, 140812522, 8151</t>
  </si>
  <si>
    <t>1402583</t>
  </si>
  <si>
    <t>EN ASSALIT</t>
  </si>
  <si>
    <t>FFTT-OCC-22-0005</t>
  </si>
  <si>
    <t>22-051661</t>
  </si>
  <si>
    <t>FFTT-OCC-22-0006</t>
  </si>
  <si>
    <t>22-048889</t>
  </si>
  <si>
    <t>FFTT-OCC-22-0007</t>
  </si>
  <si>
    <t>22-041748</t>
  </si>
  <si>
    <t>FFTT-OCC-22-0008</t>
  </si>
  <si>
    <t>22-048235</t>
  </si>
  <si>
    <t>W113001456</t>
  </si>
  <si>
    <t>38133083600036</t>
  </si>
  <si>
    <t xml:space="preserve"> 011170002, 03270, 110240, 11110024, 1611101, 511124, 541675</t>
  </si>
  <si>
    <t>1100768</t>
  </si>
  <si>
    <t>11430</t>
  </si>
  <si>
    <t>11170</t>
  </si>
  <si>
    <t>MONTEE DU PECH</t>
  </si>
  <si>
    <t>GRUISSAN</t>
  </si>
  <si>
    <t>mjc.gruissan@free.fr</t>
  </si>
  <si>
    <t>0468496187</t>
  </si>
  <si>
    <t>FFTT-OCC-22-0009</t>
  </si>
  <si>
    <t>22-052623</t>
  </si>
  <si>
    <t>FFTT-OCC-22-0010</t>
  </si>
  <si>
    <t>22-052374</t>
  </si>
  <si>
    <t>FFTT-OCC-22-0011</t>
  </si>
  <si>
    <t>22-049626</t>
  </si>
  <si>
    <t>W321000057</t>
  </si>
  <si>
    <t>40895457600034</t>
  </si>
  <si>
    <t>5004426</t>
  </si>
  <si>
    <t>36 rue des Canaris</t>
  </si>
  <si>
    <t>emmanuelcourtes@aol.com</t>
  </si>
  <si>
    <t>0632718847</t>
  </si>
  <si>
    <t>FFTT-OCC-22-0012</t>
  </si>
  <si>
    <t>22-049244</t>
  </si>
  <si>
    <t>W662000997</t>
  </si>
  <si>
    <t>35252803800024</t>
  </si>
  <si>
    <t xml:space="preserve"> 11660009</t>
  </si>
  <si>
    <t>1101635</t>
  </si>
  <si>
    <t>PERPIGNAN ROUSSILLON TENNIS DE TABLE</t>
  </si>
  <si>
    <t>Zone la Vigneronne</t>
  </si>
  <si>
    <t>Avenue du Docteur Jean Louis TORREILLES  66000</t>
  </si>
  <si>
    <t>PERPIGNAN</t>
  </si>
  <si>
    <t>prtttresorier@gmail.com</t>
  </si>
  <si>
    <t>0612491336</t>
  </si>
  <si>
    <t>FFTT-OCC-22-0013</t>
  </si>
  <si>
    <t>22-051668</t>
  </si>
  <si>
    <t>FFTT-OCC-22-0014</t>
  </si>
  <si>
    <t>22-052133</t>
  </si>
  <si>
    <t>FFTT-OCC-22-0015</t>
  </si>
  <si>
    <t>22-057201</t>
  </si>
  <si>
    <t>FFTT-OCC-22-0016</t>
  </si>
  <si>
    <t>22-057062</t>
  </si>
  <si>
    <t>FFTT-OCC-22-0017</t>
  </si>
  <si>
    <t>22-055145</t>
  </si>
  <si>
    <t>FFTT-OCC-22-0018</t>
  </si>
  <si>
    <t>22-050251</t>
  </si>
  <si>
    <t>39276594700024</t>
  </si>
  <si>
    <t xml:space="preserve"> 11480020</t>
  </si>
  <si>
    <t>1101338</t>
  </si>
  <si>
    <t>SAINT-CHELY TENNIS DE TABLE</t>
  </si>
  <si>
    <t>48200</t>
  </si>
  <si>
    <t>48140</t>
  </si>
  <si>
    <t>rue Hippolyte Chalvet</t>
  </si>
  <si>
    <t xml:space="preserve">  48200</t>
  </si>
  <si>
    <t>Saint Chély d'Apcher</t>
  </si>
  <si>
    <t>stchelytt@orange.fr</t>
  </si>
  <si>
    <t>0670458978</t>
  </si>
  <si>
    <t>FFTT-OCC-22-0019</t>
  </si>
  <si>
    <t>22-054356</t>
  </si>
  <si>
    <t>FFTT-OCC-22-0020</t>
  </si>
  <si>
    <t>22-050228</t>
  </si>
  <si>
    <t>FFTT-OCC-22-0021</t>
  </si>
  <si>
    <t>22-053859</t>
  </si>
  <si>
    <t>FFTT-OCC-22-0022</t>
  </si>
  <si>
    <t>22-057935</t>
  </si>
  <si>
    <t>W301003407</t>
  </si>
  <si>
    <t>78971450800015</t>
  </si>
  <si>
    <t xml:space="preserve"> 11300023</t>
  </si>
  <si>
    <t>5010108</t>
  </si>
  <si>
    <t>A.S. SALINDRES TENNIS DE TABLE A.S. SALINDRES TT</t>
  </si>
  <si>
    <t>30340</t>
  </si>
  <si>
    <t>30305</t>
  </si>
  <si>
    <t>1000 Ancien Chemin de Mons</t>
  </si>
  <si>
    <t>30100</t>
  </si>
  <si>
    <t>Alès</t>
  </si>
  <si>
    <t>christophe.velay351@orange.fr</t>
  </si>
  <si>
    <t>0664792488</t>
  </si>
  <si>
    <t>FFTT-OCC-22-0023</t>
  </si>
  <si>
    <t>22-057842</t>
  </si>
  <si>
    <t>FFTT-OCC-22-0024</t>
  </si>
  <si>
    <t>22-058397</t>
  </si>
  <si>
    <t>FFTT-OCC-22-0025</t>
  </si>
  <si>
    <t>22-055569</t>
  </si>
  <si>
    <t>FFTT-OCC-22-0026</t>
  </si>
  <si>
    <t>22-053240</t>
  </si>
  <si>
    <t>FFTT-OCC-22-0027</t>
  </si>
  <si>
    <t>22-059005</t>
  </si>
  <si>
    <t>FFTT-OCC-22-0028</t>
  </si>
  <si>
    <t>22-059090</t>
  </si>
  <si>
    <t>W462001862</t>
  </si>
  <si>
    <t>80311571600018</t>
  </si>
  <si>
    <t xml:space="preserve"> 11460027</t>
  </si>
  <si>
    <t>5001546</t>
  </si>
  <si>
    <t>FIGEAC ST CERE TENNIS DE TABLE</t>
  </si>
  <si>
    <t>46102</t>
  </si>
  <si>
    <t>ois figeac</t>
  </si>
  <si>
    <t>figeac</t>
  </si>
  <si>
    <t>figeacstcerett@yahoo.com</t>
  </si>
  <si>
    <t>0670118306</t>
  </si>
  <si>
    <t>FFTT-OCC-22-0029</t>
  </si>
  <si>
    <t>22-058992</t>
  </si>
  <si>
    <t>W653000691</t>
  </si>
  <si>
    <t>41761579600030</t>
  </si>
  <si>
    <t>5012779</t>
  </si>
  <si>
    <t>COMITE DEPARTEMENTAL DES HAUTES PYRENEES DE TENNIS DE TABLE</t>
  </si>
  <si>
    <t>65390</t>
  </si>
  <si>
    <t>65048</t>
  </si>
  <si>
    <t>Hautes-Pyrénées</t>
  </si>
  <si>
    <t>27 bis rue de la moisson</t>
  </si>
  <si>
    <t>AURENSAN</t>
  </si>
  <si>
    <t>joelj.moreau@gmail.com</t>
  </si>
  <si>
    <t>0651549870</t>
  </si>
  <si>
    <t>FFTT-OCC-22-0030</t>
  </si>
  <si>
    <t>22-048888</t>
  </si>
  <si>
    <t>FFTT-OCC-22-0031</t>
  </si>
  <si>
    <t>22-059443</t>
  </si>
  <si>
    <t>FFTT-OCC-22-0032</t>
  </si>
  <si>
    <t>22-057039</t>
  </si>
  <si>
    <t>FFTT-OCC-22-0033</t>
  </si>
  <si>
    <t>22-057685</t>
  </si>
  <si>
    <t>FFTT-OCC-22-0034</t>
  </si>
  <si>
    <t>22-054905</t>
  </si>
  <si>
    <t>FFTT-OCC-22-0035</t>
  </si>
  <si>
    <t>22-050247</t>
  </si>
  <si>
    <t>W482005622</t>
  </si>
  <si>
    <t>49788725700010</t>
  </si>
  <si>
    <t xml:space="preserve"> 11480028</t>
  </si>
  <si>
    <t>1104744</t>
  </si>
  <si>
    <t>CANOURGUE TENNIS DE TABLE</t>
  </si>
  <si>
    <t>48034</t>
  </si>
  <si>
    <t>La Mairie</t>
  </si>
  <si>
    <t>LA CANOURGUE</t>
  </si>
  <si>
    <t>FFTT-OCC-22-0036</t>
  </si>
  <si>
    <t>22-057767</t>
  </si>
  <si>
    <t>FFTT-OCC-22-0037</t>
  </si>
  <si>
    <t>22-056586</t>
  </si>
  <si>
    <t>FFTT-OCC-22-0038</t>
  </si>
  <si>
    <t>22-058148</t>
  </si>
  <si>
    <t>W812003324</t>
  </si>
  <si>
    <t>45283190200039</t>
  </si>
  <si>
    <t xml:space="preserve"> 11810024</t>
  </si>
  <si>
    <t>9007433</t>
  </si>
  <si>
    <t>CASTRES TARN-SUD TENNIS DE TABLE</t>
  </si>
  <si>
    <t>81100</t>
  </si>
  <si>
    <t>81065</t>
  </si>
  <si>
    <t>Place du 1er Mai</t>
  </si>
  <si>
    <t>Maison des associations  81100</t>
  </si>
  <si>
    <t>CASTRES</t>
  </si>
  <si>
    <t>secretariatcttt@hotmail.com</t>
  </si>
  <si>
    <t>0617246031</t>
  </si>
  <si>
    <t>FFTT-OCC-22-0039</t>
  </si>
  <si>
    <t>22-060771</t>
  </si>
  <si>
    <t>FFTT-OCC-22-0040</t>
  </si>
  <si>
    <t>22-060033</t>
  </si>
  <si>
    <t>FFTT-OCC-22-0041</t>
  </si>
  <si>
    <t>22-060333</t>
  </si>
  <si>
    <t>FFTT-OCC-22-0042</t>
  </si>
  <si>
    <t>22-056713</t>
  </si>
  <si>
    <t>FFTT-OCC-22-0043</t>
  </si>
  <si>
    <t>22-061038</t>
  </si>
  <si>
    <t>FFTT-OCC-22-0044</t>
  </si>
  <si>
    <t>22-059672</t>
  </si>
  <si>
    <t>FFTT-OCC-22-0045</t>
  </si>
  <si>
    <t>22-061211</t>
  </si>
  <si>
    <t>FFTT-OCC-22-0046</t>
  </si>
  <si>
    <t>22-060026</t>
  </si>
  <si>
    <t>FFTT-PACA-22-0001</t>
  </si>
  <si>
    <t>22-042867</t>
  </si>
  <si>
    <t>FFTT-PACA-22-0002</t>
  </si>
  <si>
    <t>22-041966</t>
  </si>
  <si>
    <t>FFTT-PACA-22-0003</t>
  </si>
  <si>
    <t>22-048344</t>
  </si>
  <si>
    <t>FFTT-PACA-22-0004</t>
  </si>
  <si>
    <t>22-045899</t>
  </si>
  <si>
    <t>W832006733</t>
  </si>
  <si>
    <t>39850145200021</t>
  </si>
  <si>
    <t xml:space="preserve"> 13830025, 300832610</t>
  </si>
  <si>
    <t>2101192</t>
  </si>
  <si>
    <t>LA GARDE TENNIS DE TABLE (L.G.T.T.)</t>
  </si>
  <si>
    <t>83130</t>
  </si>
  <si>
    <t>83062</t>
  </si>
  <si>
    <t>MAIRIE    Rue jean-baptiste Lavène</t>
  </si>
  <si>
    <t>La    Garde</t>
  </si>
  <si>
    <t>lagardetennisdetable@gmail.com</t>
  </si>
  <si>
    <t>0659502027</t>
  </si>
  <si>
    <t>FFTT-PACA-22-0005</t>
  </si>
  <si>
    <t>22-051174</t>
  </si>
  <si>
    <t>FFTT-PACA-22-0006</t>
  </si>
  <si>
    <t>22-049222</t>
  </si>
  <si>
    <t>W131010552</t>
  </si>
  <si>
    <t>82052896600014</t>
  </si>
  <si>
    <t xml:space="preserve"> 13130166</t>
  </si>
  <si>
    <t>5006209</t>
  </si>
  <si>
    <t>SALON TENNIS DE TABLE</t>
  </si>
  <si>
    <t>13300</t>
  </si>
  <si>
    <t>13103</t>
  </si>
  <si>
    <t>133 impasse de l'Amellenque</t>
  </si>
  <si>
    <t xml:space="preserve">  13300</t>
  </si>
  <si>
    <t>salon de provence</t>
  </si>
  <si>
    <t>pas.jac13@gmail.com</t>
  </si>
  <si>
    <t>0786878952</t>
  </si>
  <si>
    <t>FFTT-PACA-22-0007</t>
  </si>
  <si>
    <t>22-055012</t>
  </si>
  <si>
    <t>FFTT-PACA-22-0008</t>
  </si>
  <si>
    <t>22-055006</t>
  </si>
  <si>
    <t>FFTT-PACA-22-0009</t>
  </si>
  <si>
    <t>22-053748</t>
  </si>
  <si>
    <t>FFTT-PACA-22-0010</t>
  </si>
  <si>
    <t>22-054250</t>
  </si>
  <si>
    <t>42019710500042</t>
  </si>
  <si>
    <t>2106857</t>
  </si>
  <si>
    <t>06150</t>
  </si>
  <si>
    <t>06029</t>
  </si>
  <si>
    <t>IMPASSE DES FLORIBONDAS</t>
  </si>
  <si>
    <t>CANNES</t>
  </si>
  <si>
    <t>FFTT-PACA-22-0011</t>
  </si>
  <si>
    <t>22-053030</t>
  </si>
  <si>
    <t>W833003545</t>
  </si>
  <si>
    <t>40917562700028</t>
  </si>
  <si>
    <t xml:space="preserve"> 13830066</t>
  </si>
  <si>
    <t>5012780</t>
  </si>
  <si>
    <t>TENNIS DE TABLE BRIGNOLES - T. T.B</t>
  </si>
  <si>
    <t>83170</t>
  </si>
  <si>
    <t>83023</t>
  </si>
  <si>
    <t>CHEMIN DES HUBACS</t>
  </si>
  <si>
    <t>chez M RENAU Patrice  83170</t>
  </si>
  <si>
    <t>BRIGNOLES</t>
  </si>
  <si>
    <t>gilberthebrard@hotmail.fr</t>
  </si>
  <si>
    <t>0673807679</t>
  </si>
  <si>
    <t>FFTT-PACA-22-0012</t>
  </si>
  <si>
    <t>22-056532</t>
  </si>
  <si>
    <t>FFTT-PACA-22-0013</t>
  </si>
  <si>
    <t>22-042285</t>
  </si>
  <si>
    <t>FFTT-PACA-22-0014</t>
  </si>
  <si>
    <t>22-057070</t>
  </si>
  <si>
    <t>FFTT-PACA-22-0015</t>
  </si>
  <si>
    <t>22-057155</t>
  </si>
  <si>
    <t>34076327500021</t>
  </si>
  <si>
    <t>5006211</t>
  </si>
  <si>
    <t>ASSOCIATION TENNIS DE TABLE DRACENIE (A.T.T.DRACÉNIE) ATT DRACENIE</t>
  </si>
  <si>
    <t>PL RENE CASSIN</t>
  </si>
  <si>
    <t xml:space="preserve">ATT DRACENIE CENTRE JOSEPH COLLOMP </t>
  </si>
  <si>
    <t>0661096782</t>
  </si>
  <si>
    <t>FFTT-PACA-22-0016</t>
  </si>
  <si>
    <t>22-056163</t>
  </si>
  <si>
    <t>FFTT-PACA-22-0017</t>
  </si>
  <si>
    <t>22-057868</t>
  </si>
  <si>
    <t>FFTT-PACA-22-0018</t>
  </si>
  <si>
    <t>22-055057</t>
  </si>
  <si>
    <t>40283685200028</t>
  </si>
  <si>
    <t>2102974</t>
  </si>
  <si>
    <t>BOULEVARD DES ECUREUILS</t>
  </si>
  <si>
    <t xml:space="preserve">BAT ESTEREL GALLERY  </t>
  </si>
  <si>
    <t>MANDELIEU-LA-NAPOULE</t>
  </si>
  <si>
    <t>FFTT-PACA-22-0019</t>
  </si>
  <si>
    <t>22-058260</t>
  </si>
  <si>
    <t>FFTT-PACA-22-0020</t>
  </si>
  <si>
    <t>22-056857</t>
  </si>
  <si>
    <t>W832010079</t>
  </si>
  <si>
    <t>45256342200024</t>
  </si>
  <si>
    <t xml:space="preserve"> 13830083</t>
  </si>
  <si>
    <t>2108364</t>
  </si>
  <si>
    <t>TOULON/LA SEYNE TENNIS DE TABLE (TLSTT)</t>
  </si>
  <si>
    <t>83500</t>
  </si>
  <si>
    <t>83126</t>
  </si>
  <si>
    <t>342 BOULEVARD DE L'EUROPE</t>
  </si>
  <si>
    <t xml:space="preserve">COMPLEXE Léry  </t>
  </si>
  <si>
    <t>LA SEYNE-SUR-MER</t>
  </si>
  <si>
    <t>philippe.martin@tennistabletls.com</t>
  </si>
  <si>
    <t>0494989629</t>
  </si>
  <si>
    <t>FFTT-PACA-22-0021</t>
  </si>
  <si>
    <t>22-058851</t>
  </si>
  <si>
    <t>FFTT-PACA-22-0022</t>
  </si>
  <si>
    <t>22-059003</t>
  </si>
  <si>
    <t>FFTT-PACA-22-0023</t>
  </si>
  <si>
    <t>22-059040</t>
  </si>
  <si>
    <t>FFTT-PACA-22-0024</t>
  </si>
  <si>
    <t>22-059065</t>
  </si>
  <si>
    <t>FFTT-PACA-22-0025</t>
  </si>
  <si>
    <t>22-055021</t>
  </si>
  <si>
    <t>FFTT-PACA-22-0026</t>
  </si>
  <si>
    <t>22-059197</t>
  </si>
  <si>
    <t>FFTT-PACA-22-0027</t>
  </si>
  <si>
    <t>22-058295</t>
  </si>
  <si>
    <t>FFTT-PACA-22-0028</t>
  </si>
  <si>
    <t>22-054308</t>
  </si>
  <si>
    <t>FFTT-PACA-22-0029</t>
  </si>
  <si>
    <t>22-051429</t>
  </si>
  <si>
    <t>49839299200018</t>
  </si>
  <si>
    <t>2106963</t>
  </si>
  <si>
    <t>FFTT-PACA-22-0030</t>
  </si>
  <si>
    <t>22-054914</t>
  </si>
  <si>
    <t>W061014536</t>
  </si>
  <si>
    <t>88869739800012</t>
  </si>
  <si>
    <t xml:space="preserve"> 13060121</t>
  </si>
  <si>
    <t>5012781</t>
  </si>
  <si>
    <t>GRASSE TENNIS DE TABLE</t>
  </si>
  <si>
    <t>06130</t>
  </si>
  <si>
    <t>06069</t>
  </si>
  <si>
    <t>142, route de Draguignan</t>
  </si>
  <si>
    <t xml:space="preserve">Eric PELLAT  </t>
  </si>
  <si>
    <t>06530</t>
  </si>
  <si>
    <t>PEYMEINADE</t>
  </si>
  <si>
    <t>dmt.leclerc@gmail.com</t>
  </si>
  <si>
    <t>0650834286</t>
  </si>
  <si>
    <t>FFTT-PACA-22-0031</t>
  </si>
  <si>
    <t>22-056738</t>
  </si>
  <si>
    <t>FFTT-PACA-22-0032</t>
  </si>
  <si>
    <t>22-046083</t>
  </si>
  <si>
    <t>FFTT-PACA-22-0033</t>
  </si>
  <si>
    <t>22-058879</t>
  </si>
  <si>
    <t>W842000597</t>
  </si>
  <si>
    <t>44842978700014</t>
  </si>
  <si>
    <t xml:space="preserve"> 13840025</t>
  </si>
  <si>
    <t>2107252</t>
  </si>
  <si>
    <t>TENNIS DE TABLE DE MORIERES</t>
  </si>
  <si>
    <t>84310</t>
  </si>
  <si>
    <t>84081</t>
  </si>
  <si>
    <t xml:space="preserve">Hôtel de ville  </t>
  </si>
  <si>
    <t>MORIERES LES AVIGNON</t>
  </si>
  <si>
    <t>ttmorieres.president84@gmail.com</t>
  </si>
  <si>
    <t>0680414076</t>
  </si>
  <si>
    <t>FFTT-PACA-22-0034</t>
  </si>
  <si>
    <t>22-052396</t>
  </si>
  <si>
    <t>FFTT-PACA-22-0035</t>
  </si>
  <si>
    <t>22-061071</t>
  </si>
  <si>
    <t>FFTT-PACA-22-0036</t>
  </si>
  <si>
    <t>22-061299</t>
  </si>
  <si>
    <t>FFTT-PACA-22-0037</t>
  </si>
  <si>
    <t>22-061458</t>
  </si>
  <si>
    <t>FFTT-PACA-22-0038</t>
  </si>
  <si>
    <t>22-071125</t>
  </si>
  <si>
    <t>40914859000063</t>
  </si>
  <si>
    <t>2100806</t>
  </si>
  <si>
    <t>13012</t>
  </si>
  <si>
    <t>13212</t>
  </si>
  <si>
    <t>BD SEIGNELAY</t>
  </si>
  <si>
    <t xml:space="preserve">MR GULIAN  </t>
  </si>
  <si>
    <t>MARSEILLE 12</t>
  </si>
  <si>
    <t>FFTT-PDL-22-0001</t>
  </si>
  <si>
    <t>22-043341</t>
  </si>
  <si>
    <t>FFTT-PDL-22-0002</t>
  </si>
  <si>
    <t>22-046789</t>
  </si>
  <si>
    <t>FFTT-PDL-22-0005</t>
  </si>
  <si>
    <t>22-048306</t>
  </si>
  <si>
    <t>FFTT-PDL-22-0006</t>
  </si>
  <si>
    <t>22-049401</t>
  </si>
  <si>
    <t>FFTT-PDL-22-0007</t>
  </si>
  <si>
    <t>22-049409</t>
  </si>
  <si>
    <t>FFTT-PDL-22-0008</t>
  </si>
  <si>
    <t>22-049419</t>
  </si>
  <si>
    <t>FFTT-PDL-22-0009</t>
  </si>
  <si>
    <t>22-043122</t>
  </si>
  <si>
    <t>FFTT-PDL-22-0010</t>
  </si>
  <si>
    <t>22-051519</t>
  </si>
  <si>
    <t>FFTT-PDL-22-0011</t>
  </si>
  <si>
    <t>22-048970</t>
  </si>
  <si>
    <t>W442002729</t>
  </si>
  <si>
    <t>39269165500022</t>
  </si>
  <si>
    <t xml:space="preserve"> 12440021, 180442604</t>
  </si>
  <si>
    <t>1802947</t>
  </si>
  <si>
    <t>ASSOCIATION PING PONG CLUB DE SAINT SEBASTIEN SUR LOIRE</t>
  </si>
  <si>
    <t>44230</t>
  </si>
  <si>
    <t>44190</t>
  </si>
  <si>
    <t>2 rue de Chantepie</t>
  </si>
  <si>
    <t>ST SEBASTIEN SUR LOIRE</t>
  </si>
  <si>
    <t>vingtandage@orange.fr</t>
  </si>
  <si>
    <t>0625682034</t>
  </si>
  <si>
    <t>FFTT-PDL-22-0012</t>
  </si>
  <si>
    <t>22-047681</t>
  </si>
  <si>
    <t>FFTT-PDL-22-0013</t>
  </si>
  <si>
    <t>22-046361</t>
  </si>
  <si>
    <t>FFTT-PDL-22-0014</t>
  </si>
  <si>
    <t>22-054950</t>
  </si>
  <si>
    <t>FFTT-PDL-22-0015</t>
  </si>
  <si>
    <t>22-048440</t>
  </si>
  <si>
    <t>45253317700013</t>
  </si>
  <si>
    <t>1803043</t>
  </si>
  <si>
    <t>RUE DES SPORTS</t>
  </si>
  <si>
    <t>FFTT-PDL-22-0016</t>
  </si>
  <si>
    <t>22-042416</t>
  </si>
  <si>
    <t>FFTT-PDL-22-0017</t>
  </si>
  <si>
    <t>22-049520</t>
  </si>
  <si>
    <t>FFTT-PDL-22-0018</t>
  </si>
  <si>
    <t>22-055013</t>
  </si>
  <si>
    <t>W492002852</t>
  </si>
  <si>
    <t>80157264500019</t>
  </si>
  <si>
    <t xml:space="preserve"> 12490061</t>
  </si>
  <si>
    <t>5010129</t>
  </si>
  <si>
    <t>ASSOCIATION SPORTIVE DES PONGISTES MACAIROIS</t>
  </si>
  <si>
    <t>49450</t>
  </si>
  <si>
    <t>49301</t>
  </si>
  <si>
    <t>9 BIS RUE D ANJOU</t>
  </si>
  <si>
    <t xml:space="preserve">LE LONGERON  </t>
  </si>
  <si>
    <t>49710</t>
  </si>
  <si>
    <t>SEVREMOINE</t>
  </si>
  <si>
    <t>aspm49@aspm49.com</t>
  </si>
  <si>
    <t>0671392176</t>
  </si>
  <si>
    <t>FFTT-PDL-22-0019</t>
  </si>
  <si>
    <t>22-044631</t>
  </si>
  <si>
    <t>FFTT-PDL-22-0020</t>
  </si>
  <si>
    <t>22-049191</t>
  </si>
  <si>
    <t>FFTT-PDL-22-0021</t>
  </si>
  <si>
    <t>22-056537</t>
  </si>
  <si>
    <t>W723001791</t>
  </si>
  <si>
    <t>44816470700011</t>
  </si>
  <si>
    <t xml:space="preserve"> 12720062</t>
  </si>
  <si>
    <t>1800182</t>
  </si>
  <si>
    <t>CLUB PONGISTE SPAYEN</t>
  </si>
  <si>
    <t>72700</t>
  </si>
  <si>
    <t>72344</t>
  </si>
  <si>
    <t>60 RUE DES GESLERIES</t>
  </si>
  <si>
    <t>72210</t>
  </si>
  <si>
    <t>FILLE SUR SARTHE</t>
  </si>
  <si>
    <t>contact.cpspay@gmail.com</t>
  </si>
  <si>
    <t>0645610558</t>
  </si>
  <si>
    <t>FFTT-PDL-22-0022</t>
  </si>
  <si>
    <t>22-055041</t>
  </si>
  <si>
    <t>FFTT-PDL-22-0023</t>
  </si>
  <si>
    <t>22-057319</t>
  </si>
  <si>
    <t>FFTT-PDL-22-0024</t>
  </si>
  <si>
    <t>22-053290</t>
  </si>
  <si>
    <t>FFTT-PDL-22-0025</t>
  </si>
  <si>
    <t>22-049726</t>
  </si>
  <si>
    <t>FFTT-PDL-22-0026</t>
  </si>
  <si>
    <t>22-054136</t>
  </si>
  <si>
    <t>FFTT-PDL-22-0027</t>
  </si>
  <si>
    <t>22-052081</t>
  </si>
  <si>
    <t>FFTT-PDL-22-0028</t>
  </si>
  <si>
    <t>22-056401</t>
  </si>
  <si>
    <t>33958620800078</t>
  </si>
  <si>
    <t xml:space="preserve"> 00919, 044021004, 12440066</t>
  </si>
  <si>
    <t>5004635</t>
  </si>
  <si>
    <t>ASSO SPORT ET CULTURE LA GILLES DE RETZ</t>
  </si>
  <si>
    <t>44270</t>
  </si>
  <si>
    <t>44087</t>
  </si>
  <si>
    <t>14, rue de la Taillée</t>
  </si>
  <si>
    <t>MACHECOUL</t>
  </si>
  <si>
    <t>durieux.patrick@gmail.com</t>
  </si>
  <si>
    <t>0666226392</t>
  </si>
  <si>
    <t>FFTT-PDL-22-0029</t>
  </si>
  <si>
    <t>22-051960</t>
  </si>
  <si>
    <t>FFTT-PDL-22-0030</t>
  </si>
  <si>
    <t>22-051782</t>
  </si>
  <si>
    <t>FFTT-PDL-22-0031</t>
  </si>
  <si>
    <t>22-059201</t>
  </si>
  <si>
    <t>FFTT-PDL-22-0032</t>
  </si>
  <si>
    <t>22-044769</t>
  </si>
  <si>
    <t>FFTT-PDL-22-0033</t>
  </si>
  <si>
    <t>22-059873</t>
  </si>
  <si>
    <t>FFTT-PDL-22-0034</t>
  </si>
  <si>
    <t>22-055588</t>
  </si>
  <si>
    <t>FFTT-PDL-22-0035</t>
  </si>
  <si>
    <t>22-055303</t>
  </si>
  <si>
    <t>W442003230</t>
  </si>
  <si>
    <t>50281220900026</t>
  </si>
  <si>
    <t xml:space="preserve"> 12440048, 4403</t>
  </si>
  <si>
    <t>5010124</t>
  </si>
  <si>
    <t>AMICALE LAIQUE DE CARQUEFOU - EDUCATION POPULAIRE ALCEP Carquefou Tennis de table</t>
  </si>
  <si>
    <t xml:space="preserve"> LE SOUCHAIS</t>
  </si>
  <si>
    <t>FFTT-PDL-22-0036</t>
  </si>
  <si>
    <t>22-057702</t>
  </si>
  <si>
    <t>FFTT-PDL-22-0037</t>
  </si>
  <si>
    <t>22-046506</t>
  </si>
  <si>
    <t>FFTT-PDL-22-0038</t>
  </si>
  <si>
    <t>22-043226</t>
  </si>
  <si>
    <t>FFTT-PDL-22-0039</t>
  </si>
  <si>
    <t>22-060573</t>
  </si>
  <si>
    <t>FFTT-PDL-22-0040</t>
  </si>
  <si>
    <t>22-053602</t>
  </si>
  <si>
    <t>W491010123</t>
  </si>
  <si>
    <t>33761461400010</t>
  </si>
  <si>
    <t xml:space="preserve"> 1580, 1886, 6249068</t>
  </si>
  <si>
    <t>1800774</t>
  </si>
  <si>
    <t>SPORTING CLUB DE BEAUCOUZE</t>
  </si>
  <si>
    <t>49070</t>
  </si>
  <si>
    <t>49020</t>
  </si>
  <si>
    <t>5 BIS AVENUE DE LA GRANGE AUX BELLES</t>
  </si>
  <si>
    <t xml:space="preserve">COMPLEXE SPORTIF JACQUES AUBINEAU  </t>
  </si>
  <si>
    <t>BEAUCOUZÉ</t>
  </si>
  <si>
    <t>asso.scbeaucouze@gmail.com</t>
  </si>
  <si>
    <t>0241422452</t>
  </si>
  <si>
    <t>FFTT-REUN-22-0001</t>
  </si>
  <si>
    <t>22-045422</t>
  </si>
  <si>
    <t>FFTT-REUN-22-0002</t>
  </si>
  <si>
    <t>22-055239</t>
  </si>
  <si>
    <t>FFTT-REUN-22-0003</t>
  </si>
  <si>
    <t>22-042431</t>
  </si>
  <si>
    <t>FFTT-REUN-22-0004</t>
  </si>
  <si>
    <t>22-052588</t>
  </si>
  <si>
    <t>FFTT-REUN-22-0005</t>
  </si>
  <si>
    <t>22-059726</t>
  </si>
  <si>
    <t>FFTT-REUN-22-0006</t>
  </si>
  <si>
    <t>22-059696</t>
  </si>
  <si>
    <t>FFTT-REUN-22-0007</t>
  </si>
  <si>
    <t>22-042616</t>
  </si>
  <si>
    <t>FFTT-REUN-22-0008</t>
  </si>
  <si>
    <t>22-053259</t>
  </si>
  <si>
    <t>FFTT-REUN-22-0009</t>
  </si>
  <si>
    <t>22-043889</t>
  </si>
  <si>
    <t>W9R2002731</t>
  </si>
  <si>
    <t>44167969300016</t>
  </si>
  <si>
    <t xml:space="preserve"> 319D0458</t>
  </si>
  <si>
    <t>7401005</t>
  </si>
  <si>
    <t>ASSOCIATION PETITE ILE CLUB PONGISTE (PICP)</t>
  </si>
  <si>
    <t>97429</t>
  </si>
  <si>
    <t>97405</t>
  </si>
  <si>
    <t>3 RUE DU STADE</t>
  </si>
  <si>
    <t>PETITE ILE</t>
  </si>
  <si>
    <t>picp97429@gmail.com</t>
  </si>
  <si>
    <t>0692403405</t>
  </si>
  <si>
    <t>FFTT-REUN-22-0010</t>
  </si>
  <si>
    <t>22-060396</t>
  </si>
  <si>
    <t>RECURRENCE</t>
  </si>
  <si>
    <t xml:space="preserve">MONTANT DOSSIER ACCORDE EN 2022 </t>
  </si>
  <si>
    <t>MONTANT DOSSIER ACCORDE EN 2023</t>
  </si>
  <si>
    <t>MONTANT TOTAL PROPOSE DOSSIER</t>
  </si>
  <si>
    <t>NOM DE LA STRUCTURE</t>
  </si>
  <si>
    <t>0</t>
  </si>
  <si>
    <t>FFTT-AURA-24-0015-1</t>
  </si>
  <si>
    <t>24-077460</t>
  </si>
  <si>
    <t xml:space="preserve"> 01260010</t>
  </si>
  <si>
    <t>Developpement de la pratique sportive féminine loisir bien-être</t>
  </si>
  <si>
    <t>Toujours très actif dans le bassin romanais, l'ASPTT Romans Tennis de Table reste un club de référence avec de nombreux objectifs : 
- Proposer des actions visant à promouvoir la pratique sportive féminines 
- Augmenter le nombre de licences féminines en loisir bien-être
- Mettre en avant le sport comme vecteur d'amélioration de la santé 
- Fidéliser les joueuses féminines en proposant un cadre adapté pour leur progression
- Profiter des bons résultats internationaux des joueuses françaises pour développer la pratique
- Mettre en place une communication ciblée</t>
  </si>
  <si>
    <t>- Promotion du sport féminin au sein du club 
- Mise en avant des femmes dans les instances de direction du club (Présidente, trésorière, présidente de section..).
- Valorisation de la mixité dans les créneaux de pratique du club 
- Mise en place de tournois loisir parent / enfant à la veille des vacances scolaires afin de développer la mixité de la pratique loisir santé bien être.
- Mise en place d'un tournoi (un gars / une fille) afin de développer la féminisation.
- Mise en place d'un chaque mois de mai d'un "challenge pokemon" (chaque jeune reçoit de point bonus par rapport au nombre d'amis -ies- qu'il amène au club) et de portes ouvertes  pour recruter de nouvelles joueuses et alimenter la section féminine.</t>
  </si>
  <si>
    <t>Ville de romans et villes alentours
Département de la Drome
QPV de la ville de romans sur isere</t>
  </si>
  <si>
    <t>Evolution du nombre de licenciés féminines
Evolution des taux de renouvellement et d'abandon des féminines</t>
  </si>
  <si>
    <t>FFTT-AURA-24-0015-2</t>
  </si>
  <si>
    <t>Developpement du tennis de table par le recrutement et la fidelisation des jeunes</t>
  </si>
  <si>
    <t>Toujours très actif dans le bassin romanais, l'ASPTT Romans Tennis de Table reste un club de référence avec de nombreux objectifs : 
- Recruter des jeunes par des interventions scolaires et periscolaires
- Fidéliser les jeunes par la mise en place de créneaux adaptés à la progression des jeunes 
- Recruter des jeunes en baby ping 
- Éduquer au "Fair play" et au respect des « règles du jeu »,
- Assurer un suivi des jeunes sur les compétitions sportives 
- Profiter des résultats des frères lebrun pour développer la pratique et promouvoir le TT 
- Pérenniser l'emploi de 2 éducateurs sportifs</t>
  </si>
  <si>
    <t>- Mettre en place des entrainements adapté à l'age et au niveau des jeunes---&gt;&gt;&gt; 8 créneaux jeunes (de 4 à 17 ans).
- Organiser des stages en vacances scolaires afin de fidéliser les jeunes en les faisant progresser. 
- Accompagnement des jeunes sur les compétitions individuelles.
- Poursuivre le developpement des antennes dans les communes environnante (Clerieux/ Peyrins...).
- Mise en place d'interventions scolaires et périscolaires dans de nombreuses écoles (Romans, Clerieux; Saint Pall les romans et Peyrins).
- Mise en place d'interventions  dans une nouvelle écoles au mois d'avril 2024 ---&gt;&gt;&gt;  École Arnaud 2 jours d'intervention (100 jeunes). 
- Mise en place d'une porte ouverte à chaque mois de juin afin de recruter pour l'année prochaine à la rentrée de septembre.</t>
  </si>
  <si>
    <t>Évolution du nombre de licenciés jeunes
Évolution du nombre de partenariat avec les écoles
Evolution du nombre de jeunes en compétition</t>
  </si>
  <si>
    <t>FFTT-AURA-24-0016-1</t>
  </si>
  <si>
    <t>24-065850</t>
  </si>
  <si>
    <t>Section ping jeune</t>
  </si>
  <si>
    <t>_ Développer notre section jeune
_ Permettre aux jeunes filles de pratiquer du Tennis de Table
_ Développer nos actions scolaires
_ Ouvrir d'autres lieux pour pratiquer du Tennis de Tables</t>
  </si>
  <si>
    <t>Afin de développer notre section jeunes nous mettons en place progressivement un plan d'action sur plusieurs niveaux, ce plan débuté un 2023 est prévu sur une durée de trois ans et donc pour l'année 2024 nous le continuons et le développons.
Tout d'abord un axe scolaire avec la mise en place, en lien avec l'éducation national, des cycles scolaires de 20h, de mars à avril 2024 pour quatre classes de trois écoles( Vagnas, Orgnac l'Aven et Ruoms), et de septembre à décembre 2024 également pour quatre classe de trois écoles( Vallon pont d'Arc  Grospierres et Barjac) . A l'issu de ces cycles en lien avec la ligue et le Comité Drôme/Ardèche nous réalisons deux PPP rassemblant les quatre classes( le lundi 8 avril et le lundi 16 décembre) réunissant plus de 80 enfants à chaque PPP. Tous ces cycles sont encadré par deux entraîneurs, un diplômé et l'autre en formation de janvier à avril 2024 puis part un salarié du club de septembre à décembre2024). Nous espérons que l'ensemble de ces actions scolaires permettra l'inscription de nouveaux jeunes à notre club. En partenariat avec les deux collèges de Vallon et Ruoms nous aidons à  l'organisation le 3 avril pour une phase de championnat de district de Tennis de table et les finales départementales unss de tennis de table le 15 mai.
Deuxième axe fidéliser nos jeunes en structurant mieux nos séances et en leurs permettant de pratiquer le tennis de table en compétition. Donc mise en place de nouveaux créneaux, à partir de janvier 2024 ouverture d'une section à Ruoms le mardi soir de 17h30 à 19h30 pour les 7/12 ans et les 12/14 ans et le mercredi à Barjac de 14h à 17h à partir du 4 septembre pour les 8 à 14 ans, et maintient des créneaux actuels pour les débutants le lundi de 17h15 à 18h30 et le jeudi de 17h30 à 19h. Pour les jeunes compétiteurs création d'une séance compétition de 19h à 20h30 de janvier à juin et de 18h à 20h à partir de septembre en même temps que les adultes. Participation aux critérium départementaux (voir plus) et au Top Open. Mise en place de stages pour les vacances de la Toussaint Création à partir de janvier d'une équipe spécialement jeunes en championnat par équipe, division 3 départementale.
Troisième axe la création d'antenne dans de nouvelles communes. En effet notre territoire et vaste et sans maillage de transport , c'est pourquoi nous allons créer deux antennes  la première à Ruoms le Mardi de 17h30 à 19h30 à partir de janvier et Barjac le mercredi de 14h à 17h à partir de septembre. Nous espérons que ces antennes et ces créneaux nous permettons de doubler nos licenciés jeunes.
Quatrième axe mieux structurer nos actions jeunes en embauchant( si possible) un(e) apprenti(e)e en formation BPJEPS, nous permettant de développer nos actions à partir de septembre 2024, il aura pour action:
_ Animer les cycles scolaires, écoles et collèges
_ Animer les séances d’entraînement du club
- section enfants/jeunes
- antennes de Ruoms et Barjac
_ Développer les stages et tournois
_ Accompagner les jeunes en compétitions individuelles
Dans toutes ces actions sont ferons un effort tout particulier pour les filles en faisant un tarif spécial famille et fille.
 En septembre 2024 participation aux journées (forum)associatives à Barjac, Vallon, journée porte ouverte du club avec des animations particulières pour attirer le public. EN octobre organisation pour le deuxième année d'un grand tournoi populaire et intergénérationnel ( un adulte /un enfant)</t>
  </si>
  <si>
    <t>Notre territoire est vaste, comme déjà écrit nous sommes le seul club de la région ou du canton, plus de 20 communes pour une population de prés de 25000 habitants. Pas de transport en commun, nous accentuons nos efforts sur deux aspects, le covoiturage, et la création d'antenne.</t>
  </si>
  <si>
    <t>_1) Fidéliser nos jeunes actuels et doubler nos effectifs pour arriver à 50 licenciés dans notre section jeunes
_2) augmentation de nos adhérents  envIron 15% de plus soit dans l'ensemble entre 15 à 20 nouveaux adhérents
_ Pérenniser nos cycles scolaires et maintenir pour 150 élèves l'apprentissage du tennis de table, et organiser 2 rassemblements dans l'année (PPP)
_ augmentation du public féminin jeune au moins 10 filles 
_ Ouverture de nouveaux lieux de pratique, deux nouvelles antennes( Ruoms et Barjac) avec au moins 25 nouveaux adhérents
_ Participation plus forte aux compétitions individuelles( Critérium, Top Open, finale par classement), et maintient d'une équipe en championnat par équipe</t>
  </si>
  <si>
    <t>Fédération française de Tennis de Table - Auvergne-Rhône-Alpes;Auvergne-Rhône-Alpes;Ardèche;Vallon pont d'Arc;Ruoms;Barjac;vagnas;Orgnac l'aven;</t>
  </si>
  <si>
    <t>FFTT-AURA-24-0016-2</t>
  </si>
  <si>
    <t>Ping santé bien être</t>
  </si>
  <si>
    <t>_ permettre aux seniors de pratiquer un sport adapté et encadré
_ permettre aux personnes en souffrance physique et psychologique de pratiquer un sport
_ travailler avec de nouveaux partenaires
_ Développer l'accueil des femmes 
_ Augmenter le nombre de nos adhérents
_ Faciliter le maillage intergénérationnelle
_ Organiser un tournoi intergénérationnel et populaire en octobre</t>
  </si>
  <si>
    <t>Pour permettre à cette action de se développer nous gardons nos horaires d' entraînement dédiés aux seniors et autres personnes en souffrance le lundi de 16h15 à 17h15, et le jeudi de 16h30 à 17h30 mélangé avec avec les autres adultes pour créer un dynamisme et un maillage. Ils peuvent également venir jouer en libre(sans entraîneur) le lundi de 17h15 à 19h  et jeudi de 17h à 20h..les entraînements sont encadrés par un entraîneur diplômé, le même depuis le début, pour favoriser une meilleur intégration et suivi.  Egalement ouvrir deux antennes une à Ruoms (janvier 2024) et l'autre à Barjac (Septembre2024) pour mieux nous faire connaître, participer aux forum des associations de Vallon Pont d'Arc, Ruoms et Barjac. L' intergénérationnelle nous emble important, c'est pourquoi une fois par mois, nous organisons des rencontres intergénérationnelles entre les plus jeunes et nos seniors. Notre section Ping santé doit être valoriser et nous devons nous mettre en partenariat avec l'hôpital de Vallon et les EHPAD du canton pour que des personnes en difficultés puissent pratiquer un sport, entretenir leur physique et un bien être mental. L'accueil de personnes soufrant de handicap est un objectif que nous avions ciblé, depuis début janvier 2024 nous sommes affilié à la Fédération Française de Sport Adapté, Nous avons mis en place avec l' association Béthanie et plus particulièrement avec les Chênes Verts à Ruoms un partenariat nous permettant d'accueillir deux fois par semaines le lundi et jeudi plus de 12 personnes. Les intégrer avec les autres adhérents reste un objectif encore à développer, pour cela nous organisons des tournois permettant cette mixité. Valoriser la compétition également car cela permet de s'améliorer mais surtout de créer des échanges, d'aller à la rencontre d'autres personnes et de nous réunir pour cela inscrire trois équipes en championnat et participer aux épreuves individuels ,mais tous ensemble. C'est pourquoi cette année nous avons mis en place un créneau spécifique pour les compétiteurs de tout âge les jeudis de 18h45 à 20h15. Développer notre accueil au près de nos adhérents, être présent lors de la réouverture en septembre, d'avoir réaliser un dépliant remis à tous nos adhérents, mais surtout au nouveau, permettre à tout à chacun de venir jouer en jeu libre les lundi de 17 à 19h et jeudi de 17h à 20h. Créer du lien en organisant en dehors de nos compétitions, des moments de convivialités avec des repas , concours de belote/tarot, de pétanques et sorties. En septembre et octobre 2024 nous allons renouveler notre projet du mois de l'intergénèralité avec l'organisation d'un grand tournoi Nous participerons si possible aux compétitions départementales vétérans, et organiserons des rencontres amicales avec d'autres club de la région ( Aubenas, Donzère /Pierrelatte...)populaire sur deux jours le samedi pour les novices et le dimanche pour les licenciés. Seul club de l'Ardèche méridionale nous soufrons de l'éloignement des communes de notre canton, c'est pourquoi nous allons vers eux en créant des antennes relais avec comme communes Ruoms et Barjac. Pour cela il faut améliorer notre communication, mieux se faire connaître. Nous avons créer notre site mais nous devons mieux appréhender les réseaux sociaux et mettre en place des outils adéquats. La réalisation d' une plaquette d'accueil permettra de mieux nous faire connaitre, participer aux journées portes ouvertes et forum des associations également.
Enfin pour 2024 nous nous focalisons aussi sur l'embauche d'un(e) apprenti(e) en formation BPJEPS Tennis de Table à partir de septembre. L'embauche d'une personne nous permettra de mieux structurer notre 
organisation interne, de permettre aux bénévoles d'être plus présents sur les tâches qui leurs sont alloués et de souffler un peu.
Mais le plus innovant et fédérateur c'est la mise en place d'une équipe au sein du club qui à pour mission l'organisation d'un grand tournoi intergénérationnel et populaire en octobre 2024, prémices à l'organisation pour 2025 d'un Open Ping Parkinson en partenariat avec France Parkinson . En effet nous accueillons au sein de notre section Ping santé senior des personnes atteintes de la maladie de Parkinson et de la maladie Alzheimer, ces dernières souhaitent recevoir cet Open, se sont des personnes très investies dans la vie du club.</t>
  </si>
  <si>
    <t>Seul club de l'Ardèche méridionale, nous rayonnons sur un territoire vaste du canton de Vallon Pont d'arc et ces 20 communes assez éloignées de notre lieu d'accueil. Pas ou très peu de réseau de transport 
en commun, ce qui ne simplifie pas la venue de nos adhérents à nos entraînements ou autres manifestation. Nous essayons de favoriser le covoiturage, de mettre des horaires mieux adaptés, mais également de 
diversifier nos lieux de pratiques(Antennes relais), nous espérons qu'avec l'ouverture d'une antenne à Ruoms et prochainement à Barjac nous permettrons à tous ceux qui le désirent de pratiquer un sport et plus 
particulièrement le Tennis de Table.</t>
  </si>
  <si>
    <t>_ Augmentation de nos adhérents
_ Organisation d'un tournoi intergénérationnel et populaire en octobre
_ Satisfaction de nos adhérents
_ Nombre de nouveaux partenaires et satisfaction de ces derniers
_ nombre de rencontre intergénérationnelle 
_ Mise en place du partenariat avec l'hôpital de Vallon et son EHPAD
_ Réalisation d'une plaquette de présentation et améliorer notre communication
_ Augmentation du public féminin
_ Création de deux antennes relais pour 2023 Ruoms et Barjac</t>
  </si>
  <si>
    <t>Fédération française de Tennis de Table - Auvergne-Rhône-Alpes;Auvergne-Rhône-Alpes;Ardèche;Vallon Pont d'Arc;</t>
  </si>
  <si>
    <t>FFTT-AURA-24-0017-1</t>
  </si>
  <si>
    <t>24-069820</t>
  </si>
  <si>
    <t>W033000634</t>
  </si>
  <si>
    <t>35395126200024</t>
  </si>
  <si>
    <t xml:space="preserve"> 01030082</t>
  </si>
  <si>
    <t>TENNIS DE TABLE DE CUSSET</t>
  </si>
  <si>
    <t>03300</t>
  </si>
  <si>
    <t>03095</t>
  </si>
  <si>
    <t>Promotion du sport santé : le Ping au féminin</t>
  </si>
  <si>
    <t>Les objectifs de cette action sont :
- De promouvoir la pratique du tennis de table auprès des féminines
- D'augmenter le nombre de licenciées féminines
- De créer un groupe et une cohésion à travers plusieurs évènements</t>
  </si>
  <si>
    <t>L’action se déroulera en 3 temps avec 3 évènements distincts :
1er évènement
 - Une séance de découverte de « fit-ping tonic » ouverte à toutes, licenciées et non-licenciées, sur le temps d'une matinée.
2ème évènement
- Une matinée de découverte du tennis de table sous forme d’ateliers ludiques et sportifs dédiés uniquement aux féminines
3ème évènement
- Un tournoi mixte avec l'obligation d’une féminine par équipes</t>
  </si>
  <si>
    <t>L'action est ouverte à toutes les femmes du territoire, plus particulièrement sur l'agglomération de Vichy - Cusset et sur le département de l'Allier.</t>
  </si>
  <si>
    <t>Nombre de non-licenciées participant aux évènements
Nombre de nouvelles licences féminines (tout types : loisir, découverte, compétition)</t>
  </si>
  <si>
    <t>Fédération française de Tennis de Table - Auvergne-Rhône-Alpes;Ville de Cusset;</t>
  </si>
  <si>
    <t>FFTT-AURA-24-0017-2</t>
  </si>
  <si>
    <t>Développement de la pratique : promouvoir le tennis de table auprès des scolaires</t>
  </si>
  <si>
    <t>Les objectifs de ce projet sont : 
- De faire découvrir la pratique du tennis de table au plus grand nombre d'écoliers
- D'augmenter le nombre de licences jeunes (moins de 18 ans)
- De permettre la pratique d'une activité physique régulière</t>
  </si>
  <si>
    <t>Deux actions sont organisés dans ce projet :
- Un Premier pas pongiste : Les écoles primaires, avec le soutien de la ville de Cusset, vont être sollicitées pour participer à une journée de découverte du tennis de table. La journée sera organisée sous formes d’ateliers autour du tennis de table sur le travail de l’habileté, de la précision, du dosage et du jeu.
Tous les enfants seront récompensés par un goodies en fin de journée et se verront remettre un diplôme. 
- Un créneau "classe partenaire" avec le collège de la ville : il permet de faire profiter, deux fois par semaine aux élèves de la 6è à la 3è du collège de la ville, d'une séance d'entrainement. Chaque élève qui le souhaite peut bénéficier de 2h d’entrainement sur le temps scolaire. Ces élèves sont inscrits au club et peuvent également participer aux autres séances.</t>
  </si>
  <si>
    <t>Ce projet concerne majoritairement les élèves issus des écoles primaires de Cusset et du collège de Cusset.</t>
  </si>
  <si>
    <t>Nombre de collégiens licenciés à la "classe partenaire"
Nombre de nouvelles licences suite au Premier Pas Pongiste (découverte, loisir, compétition)
Nombre de participants au Premier Pas Pongiste</t>
  </si>
  <si>
    <t>FFTT-AURA-24-0018-1</t>
  </si>
  <si>
    <t>24-073104</t>
  </si>
  <si>
    <t xml:space="preserve"> 1740020</t>
  </si>
  <si>
    <t>Recrutement, progression et fidelisation des jeunes  (créneaux, stages, animation découvertes et nouvelles pratiques)</t>
  </si>
  <si>
    <t>La Stella TT est depuis 2 année dans une bonne dynamique (avec régulièrement de nouvelle recrut)
- Stabiliser la dynamique actuelle du club en matière de licenciation autour de 120 /130 licences car les créneaux sont pleins. 
- Fidéliser les licenciés en se basant sur la communication dynamique et innovante d'A. Zicria (photos / vidéo / réseaux sociaux..).
- Développer la pratique sportive en intégrant de la nouveauté (Dark ping et VR).
- Organiser des stages en vacance scolaire afin de promouvoir la pratique du TT.
- Accompagner et suivre les jeunes sur les compétitions pour les fidéliser.</t>
  </si>
  <si>
    <t>Poursuivre et accompagner le développement de la pratique du TT en stabilisant autour de 130 le nombre de licenciés du club.
Ecole tennis de table pour les  jeunes du club =&gt; 2 groupes =&gt;  35 semaines 
Mercredi / vendredi =&gt;6H ;  Elite jeunes =&gt; 30 semaines   Mercredi =&gt;2h
Au regard du nombre de jeunes le club a ouvert 3 nouveaux créneaux de perfectionnement le mardi, le jeudi ( 17 /18h30 --&gt; sur environ 35 semaines/ an) et le samedi lorsqu il n y a pas de
compétition (14h16h sur environ 15 semaines/ an) -&gt; élite jeunes
Réalisation de stages et actions de découverte : avec stages le matin et des apres midi découverte du TT (Opération Tickets sports-- &gt; loisir)  à chaque vacances scolaires  permettant à de nombreux jeunes de découvrir le TT.  8 semaines =&gt; été / Toussaint / Février / Printemps  Matin =&gt; 3 heures =&gt; 40 X 3 =&gt; 120 heures ; Après midi =&gt; 2 heures =&gt; 40 X2 =&gt; 80 heures
Mise en place de "l'école municipale des sports" les mercredis pendant 1h30 pour les 7-11 --&gt; opération loisir découverte du TT (environ 30 à 35 semaines). 
Organisation prévue d'une soirée dark ping  et achat de casque VR à intégrer progressivement dans les actions du club dans le but de fidéliser la pratique en intégrant nouveauté et innovation.
Le club participe aussi au "Thonon gaming" festival centré sur l'e-sport, les 27/28 avril 2024 avec pour objectif de mettre en avant le Ping VR tout en réalisation un opération de promotion et de communication autour du club, de la discipline et des nouvelles pratiques tel que la VR.
Réalisation de 20h d'intervention à la piscine de Thonon les bains avec éducateur sportif durant la 1e semaine de juillet dans le but de recruter de nouveaux publics jeunes.
Mise en place d'un tournoi post-Jo au mois d'aout afin de poursuivre la dynamique sportive déclenchée par les Jeux. 
Le club continue de suivre ses jeunes sur les compétition des jeunes du club notamment A Charmot entraineur diplômé.</t>
  </si>
  <si>
    <t>Ville de Thonon les Bains
Département de la Haute Savoie</t>
  </si>
  <si>
    <t>nombre de jeunes 
Nombre d'actions de promotion et de stages organisés</t>
  </si>
  <si>
    <t>FFTT-AURA-24-0018-2</t>
  </si>
  <si>
    <t>Developpement de la pratique handisport et événements de promotion de la pratique des PSH</t>
  </si>
  <si>
    <t>poursuivre le partenariat mis en place avec l'asso HANDIVENTURE LEMAN
Affilier le club à la Fédération du handisport 
Recruter de nouveaux joueurs en situation de handicap
Organiser des événements pour informer et communiquer autour du handisport
permettre la pratique des compétitions handisport
Permettre aux personnes en situation de handicap (PSH) et ou éloignés de la pratique sportive d'expérimenter les nouvelles pratiques (DArk ping et VR) 
Sensibiliser sur les types de handicap (Handi sport / Sport adapté)</t>
  </si>
  <si>
    <t>La stella TT souhaite continuer le developpement du handisport et la pratique des PSH par de nombreuses actions.
Poursuite du partenariat avec l'association HANDIVENTURE LEMAN avec des manifestations communes. 
Réaffiliation du club à la FFH / peu de licenciés car les licences les handisport sont multisport et sont prise par HANDIVENTURE LEMAN
Accompagnement sur les compétitions de Floriant Aurange qui monte en national ; il pratique aussi le TT en valide.
Réalisation d'une communication ciblée (photos, vidéos reportages ...)  par Alexis ZIKRIA :
Mise à disposition de matériel et textile de qualité pour les PSH comme pour tout licencié. 
Réalisation d'une action avec l'école de la Letrose aen la présence de Timothé Ivaldi (membre de l'équipe de France Sport adapté et en course pour les jeux paralympique) afin de sensibiliser les enfants sur le Handicap en avril 2024.
Réalisation d'animations avec HANDIVENTURE LEMAN lors de la semaine paralympique au mois d'aout 2024 afin de promouvoir la pratique handisport.</t>
  </si>
  <si>
    <t>Ville de Thonon 
Département de la Haute Savoie</t>
  </si>
  <si>
    <t>nombre d'action actions et ou de cycles à destination des PSH ou du grand public</t>
  </si>
  <si>
    <t>FFTT-AURA-24-0019-1</t>
  </si>
  <si>
    <t>24-059422</t>
  </si>
  <si>
    <t>Implantation dans de nouvelles communes en temps et hors temps scolaire</t>
  </si>
  <si>
    <t>L'implantation du club dans d'autres communes que Ferney-Voltaire dans le cadre d'activités scolaires et extra-scolaires afin d'agrandir le vivier de jeunes pongistes potentiels.
Ceci par 3 activités:
- une intervention pendant le temps scolaire à Versonnex (50 élèves en 7 séances plus PPP) et participation à la Kermesse de l'école.
- les Olympiades à Prévessin (recevant près de 600 élèves des 3 écoles de la commune sur deux journées)
- les Jeux jeunes gestions à Echenevex (recevant 100 élèves venant d'Echenevex, Cessy et Segny, intéressés par le sport, sur une journée)</t>
  </si>
  <si>
    <t>Les trois actions nous permettent :
- de faire connaître le tennis de table à des enfants d’école primaire et leurs familles
- de faire connaître notre club et promouvoir notamment nos stages, entrée privilégiée à une pratique du tennis de table en club
- de le faire auprès d’un public strictement paritaire, filles et garçons
Versonnex, école Yves de Tonnac:
-Nous avons convenu d'un partenariat avec la ville de Versonnex (01210) pour intervenir dans son école primaire (Yves de Tonnac) auprès des cycles 3 (deux classes et environ 50 élèves). C'est la première fois que notre club bâtit un partenariat visant à être pérenne avec une ville autre que Ferney-Voltaire. Il y aura 7 séances de travail dans l'école, suivi d'une participation au grand PPP que nous organisons en juin pour les 3 écoles de Ferney-Voltaire où le club intervient (environs 340 élèves participeront à cet événement)
- Participation à la kermesse de l'école (samedi 15 juin) permettant d'intervenir auprès de tous les élèves de l'enceinte scolaire (et leurs parents).- 28 h travaillées dans l'école et 9 heures pour le PPP.
- Kits de tennis de table fournis aux élèves, ce qui leur permet de continuer à pratiquer le ping-pong à la maison, au parc, au camping et, préférablement, au club.
- L’intervention nécessite l’achat de 8 tables et de 10 séparations, pour lesquelles une subvention a été demandée auprès de la FDVA..
Prévessin :
- Interventions lors des Olympiades de la Prévessin (2 et 4 avril), toutes les écoles primaires publiques participent, avec près de 600 élèves. Ces deux jours, un entraîneur accompagnera les élèves. Le club met à disposition 8 tables (dont le transport est pris en charge par la ville) et le petit matériel (raquettes, balles etc.). 16 heures travaillées sur place, plus préparations.
- opportunité de 
Echenevex, Jeux jeunes gessiens
- Intervention (26 juin) aux jeux gessiens rassemblant des jeunes de trois villes - Echenevex, Cessy, Segny – Autour de 100 élèves participent sur une journée.  8 heures de travaillée pour 1 ou 2 de nos entraîneurs. 4 tables sont mises à disposition, plus le petit matériel.</t>
  </si>
  <si>
    <t>Contrats de relance et de transition écologique (CRTE) rural</t>
  </si>
  <si>
    <t>Le Pays de Gex est un des territoires à la plus forte croissance de population en France. C'est donc un territoire à haut potentiel de développement d'activités sportives.
-Commune de Versonnex, située dans le pays de Gex  (à environ 6 km de nos locaux à Ferney-Voltaire). C'est un territoire moins urbain que Ferney-Voltaire mais qui offre des perspectives de développement, et notamment des créneaux d'entraînement à envisager.
-Commune de Prévessin, voisine de et d'un même type d'urbanité que Ferney-Voltaire, à 4,5 km de nos locaux.
- Communes d'Echenevex (10 km), Cessy (9 km) et Segny (6 km) sont des communes grandissant rapidement, relié à Ferney par les transports en commun.
-</t>
  </si>
  <si>
    <t>1 - nouveaux licenciés
2 - part de féminines dans les nouveaux lincenciés 
3 - kits tennis de tables donnés aux jeunes suite au PPP
4 - utilisation des 8 nouvelles tables</t>
  </si>
  <si>
    <t>Fédération française de Tennis de Table - Auvergne-Rhône-Alpes;FDVA;</t>
  </si>
  <si>
    <t>FFTT-AURA-24-0019-2</t>
  </si>
  <si>
    <t>Nouvelle pratique: organiser un Ping Tour</t>
  </si>
  <si>
    <t>Organiser un grand Ping Tour de niveau 1 à Ferney-Voltaire en septembre 2024 afin de faire connaître le tennis de table au grand public et de provoquer des adhésions au club</t>
  </si>
  <si>
    <t>Ping Tour (Ferney-Voltaire): la demande de ping tour de niveau 1, faite par la ville en collaboration avec le club, vient d'être acceptée. Le Ping tour aura lieu le samedi 14 septembre, jour de marché. L'emplacement du Parc de l'Abbé Boisson a été choisi pour sa proximité avec le marché hebdomadaire à Ferney-Voltaire. Cet événement à l'extérieur profiterait de l'effet d'appel de ce marché très bien achalandé. La fédération de tennis de table FFTT prendrait soin de tous les aspects matériels et logistiques, le club participerait avec ses bénévoles et ses entraîneurs.</t>
  </si>
  <si>
    <t>Le Pays de Gex est un des territoires à la plus forte croissance de population en France. C'est donc un territoire à haut potentiel de développement d'activités sportives. Le marché de Ferney-Voltaire attire des visiteurs de tout le Pays de Gex.</t>
  </si>
  <si>
    <t>Nombre de visiteurs</t>
  </si>
  <si>
    <t>FFTT-AURA-24-0019-3</t>
  </si>
  <si>
    <t>Création et développement d'un créneau ping sénior</t>
  </si>
  <si>
    <t>Création et développement d'un créneau ping sénior:
- Inclusion par le sport 
- Insertion sociale par un prix bas (à peu près moitié prix à rapport aux autres licences)
- Intervention dans un territoire peu doté de ce type de services (seul club à Ferney-Voltaire à proposer une activité sénior)
- Maintien en santé des participants</t>
  </si>
  <si>
    <t>- Créneau hebdomadaire, à un horaire adapté (16h-18h)
- Nouvelle salle d'intervention (salle de motricité à l'école Florian). Salle à proximité d'un arrêt de Bus à haut niveau de service pour les personnes ne pouvant pas se déplacer en voiture. 
- Achat de 8 tables supplémentaires pour cette salle
- participation à des activités sport sénior des collectivités alentours
- des activités de publicité (magazine de la ville, journaux locaux) sont prévus ou en cours de réalisation.
- Il n’existe aucune structure proposant ce type d’activité pour les séniors dans aucune des villes alentour, en dépit de la volonté exprimé par les communes de créer des structures pour héberger les séniors.</t>
  </si>
  <si>
    <t>Le Pays de Gex est un des territoires de la France à la plus forte croissance de population, mais avec peu d'activités pour les personnes âgés. Notre ping sénior est même la seule activité de ce genre à être proposé à notre connaissance. Désormais bien desservi par les transports publics, le club est facilement accessible pour tous les habitants des zones urbanisés.</t>
  </si>
  <si>
    <t>- Nombre de licenciés de plus de 65 ans
- Participation aux événements "sports séniors", ou autres, au sein des collectivités alentours.
- Communication de collectivités</t>
  </si>
  <si>
    <t>FFTT-AURA-24-0020-1</t>
  </si>
  <si>
    <t>24-078940</t>
  </si>
  <si>
    <t>recrutement et fidélisation des jeunes par le scolaires, une offre de qualité pour les jeunes et des événement de cohesion qui ponctuent l'année sportive</t>
  </si>
  <si>
    <t>Le travail réalisé par la nouvelle équipe de l'AVSTT commence doucement a porter ses fruits et le club se fixe plusieurs objectifs de developpement  :
- Poursuivre le developpement du TT sur la commune de Sillingy (en chute libre il y a presque il y a 2 ans).
- Axer le developpement du club par la mise en place de créneaux scolaires et périscolaires.
- Fidéliser et faire progresser les jeunes par des stage en vacances scolaires  ---&gt;&gt;&gt; les stages sont un bon moyen pour fidéliser les jeunes qui se rencontrent et sociabilisent sur un temps plus long et rapproché (alors que le créneaux de 2 h ou on arrive et repart ne permet pas forcement aux jeunes de se lier d'amitié). 
- Contribuer à l'éducation des enfants par le sport 
- Former les jeunes  au TT et au respect des « règles du jeu » (arbitrage)
- mettre en place des créneaux adapté au niveau des jeunes 
- suivre les jeunes sur les compétitions
- Pérenniser le poste de C Haendler entraineur DEJEPS et recruter un entraineur DEJEPS pour accroitre le volume d'entrainement
- Mettre en place des événements club afin de fidéliser les licenciés afin de poursuivre la dynamique actuelle</t>
  </si>
  <si>
    <t>L’Assemblée générale du 17/06/23 dressait déjà un bilan satisfait de la première année de ce nouveau "cycle" du club  notamment en raison d'une hausse de + de 50 % des licences (68) par rapport à la saison précédente. Cette année encore la hausse se confirme même si elle est plus modéré. Avec plus de 80 licences l'augmentation est de près de 20% cette année. 
De bons résultat que le club souhaite mettre à profit en poursuivant son activité jeunesse sur le territoire avec : 
- Des interventions hebdomadaires de 1h30 à l'AS du collège d'Evire 
- Des interventions dans 3 écoles aux alentours de son antenne club de Sillingy   : Sillingy, la Combe de Sillingy et Chaumontet.  (cycles et séances de 1h30).
- Le concours d'interventions de T Mobarek sur le club pour améliorer la qualité des séances. 
- Le club souhaite aussi poursuivre l'inscription d' équipes dans le championnat jeunes  afin de préparer à la compétition. Les jeunes sont également suivi lors des compétitions fédérale par les intervenants. 
- A la rentrée de septembre, il souhaite doubler le nombre de ses créneaux jeunes : avec 2 créneaux  jeunes loisir (15 participants) ; 2 créneaux  jeunes compet (15 à 20 participants). 
Il projette également d'ouvrir un tout nouveau créneau baby ping pour les 4/7 ans. Ces créneaux sont répartis entre la ville d'Annecy le Vieux et celle de sillingy afin de proposer une offre adapté au territoire.
Afin de poursuivre la dynamique de recrutement et de fidélisation les club souhaite maintenir sa participation à différents événements qui permettent la promotion du club et de la discipline et améliorent la cohésion entre les adhérents :
- participation à l'Ancileviennerie en octobre (grande fête traditionnelle au cœur d'Annecy le vieux) 
- réalisation d'un loto en janvier 
- participation à la Compagny cup (challenge sportif interentreprises) en juillet
- participation au vital sport organisé par décathlon en septembre
- Enfin afin de se tourner vers le public féminins, le club a mis en projet la réalisation d'actions spécifiques destinées à développer la pratique spoprtive des femmes. 
Par ses intervention scolaires, par la qualité de son offre sportive (créneaux et suivis) et enfin par des événements de cohésion, de fidélisation et de recrutement le club souhaite poursuivre sa dynamique actuelle notamment par le biais d'un nouveau recrutement d'éducateur sportif. 
Tout cela évidemment en faisant preuve de sérieux et en reconstituant petit à petit sa marge de manœuvre financière amoindrie par les années C19.
Une belle année en perspective !</t>
  </si>
  <si>
    <t>Sillingy et communes rurales avoisinantes
Agglomeration d'Annecy
Département de la Haute Savoie</t>
  </si>
  <si>
    <t>nombre d''institutions éducatives partenaires 
nombre d'inscrit jeunes
Nombre d'événements mise en place</t>
  </si>
  <si>
    <t>FFTT-AURA-24-0020-2</t>
  </si>
  <si>
    <t>Developpement du TT pour les publics en situation de handicap et ou éloignés de la pratique sportive</t>
  </si>
  <si>
    <t>Le travail réalisé par la nouvelle équipe de l'AVSTT commence doucement a porter ses fruits. 
Cela étant l'affiliation à la FF Sport adapté réalisée pour la 1e fois l'an dernier n'a pas connu les résultats escomptés, tout comme l'ouverture à d'autres publics (féminins notamment).
Sur ce projet l'AVSTT se fixe plusieurs objectifs : 
- Poursuivre sn action dans une perspective long terme (Rome ne s'est pas fait en un jour) 
- Se réaffilier à la FFSA et reprendre le démarchage des institutions de santé en charge des PSH.
- Mettre en place des cycles et ou des animations à destination des  PSH en lien avec le CDSA et les intégrer si possible dans les créneaux réguliers du club. 
- Mieux communiquer autour de ces projets.
- Mettre en place des actions de long terme à destination de la pratique féminines (voir document de projet).
- Améliorer la connaissance du grand public sur les inégalités d'accès à la pratique sportive.</t>
  </si>
  <si>
    <t>Si le club a beaucoup hésité à se réaffiliser à la FFSA, il va inscrire cette action dans la continuité et la renouveler. 
Les contacts infructueux l'an dernier avec les IME et autres institutions en charge des PSH vont être réactivés. 
Le CDSA sera sollicité pour faciliter les mises en place (animations et événement).
Le club souhaite également mettre en place des actions visant au developpement de la pratique sportive féminine (voir projet joint) avec des actions spécifique (regroupement/ tournois mixte / tournoi des copines...).</t>
  </si>
  <si>
    <t>Affiliation à la FFSA 
démarcharge et actions mise en place
Nombre de licenciés féminines</t>
  </si>
  <si>
    <t>FFTT-AURA-24-0021-1</t>
  </si>
  <si>
    <t>24-079017</t>
  </si>
  <si>
    <t>Jeunes</t>
  </si>
  <si>
    <t>1) Découverte du tennis de table pour les jeunes
2) Détection et élite jeunes
3) Fidéliser la pratique des jeunes dans les clubs</t>
  </si>
  <si>
    <t>1) PPP (Premier Pas Pongiste) +  cycles de tennis de table dans les écoles, 
2) Stages de perfectionnement pendant toutes les vacances scolaires (60 jeunes pour chaque stage), 
3) Journées détections auprès des poussins et des benjamins
4) organisation d'un Championnat Jeunes
5) suivi des jeunes sur les compétitions
6) participations aux intercomités</t>
  </si>
  <si>
    <t>Jeunes de la Loire et de la Haute-Loire</t>
  </si>
  <si>
    <t>Augmentation du nombre de licences promotionnelles. 
Augmentation du  nombre de licences traditionnelles chez les jeunes. 
Progression du niveau général des jeunes.</t>
  </si>
  <si>
    <t>FFTT-AURA-24-0021-2</t>
  </si>
  <si>
    <t>Ping au Féminin</t>
  </si>
  <si>
    <t>Développer le ping féminin en Loire et Haute-Loire</t>
  </si>
  <si>
    <t>Mise en place d'actions incitant les féminines à participer à la pratique sportive. 
Organisation d'un tournoi National Féminin avec des tableaux pour les jeunes, les adultes, les licenciées et les non-licenciées. 
Organisation de stages féminins. 
Obligation d'avoir un tableau féminin dans toutes les compétitions. 
Faciliter la participation des féminines aux compétitions : elles peuvent participer au critérium fédéral masculin et au championnat par équipes masculin. 
Formation des dirigeantes, arbitres, entraîneurs et Juge-Arbitre.</t>
  </si>
  <si>
    <t>Le tournoi féminin sera organisé dans une zone en ZRR</t>
  </si>
  <si>
    <t>Evolution du nombre de licenciées féminines l'année prochaine.
Pérennisation des licenciées féminines dans les clubs.</t>
  </si>
  <si>
    <t>FFTT-AURA-24-0021-3</t>
  </si>
  <si>
    <t>"Le Ping C'est la Classe" (Ping Tour des écoles)</t>
  </si>
  <si>
    <t>1) A travers cette action dans les écoles des zones pongistes "désertiques" du département, c’est de faire découvrir le tennis de table à des jeunes qui n’ont jamais connu cette pratique.
2) Après l’engouement créé par cette découverte, inciter les parents, instituteurs, etc… à créer des clubs ou des antennes rattachées à des clubs existants.
3) Accompagner les clubs pour rentrer dans cette opération
4) Former les enseignants</t>
  </si>
  <si>
    <t>Par ces 2 objectifs nous visons une augmentation de nos licenciés et du nombre de nos clubs.
Description : c'est la 3ème année que nous mettons en place ce dispositif dans les écoles qui n'ont pas de club de tennis de table dans leur ville (ou village). 
Déroulement du projet :
- Contact par mail des écoles des zones ‘désertiques’.
- Achat du 8 tables de tennis de table d'extérieur (Tables, raquettes, balles). 
- A l’accord d’une école, location d’un camion et déplacement de 6 tables au sein de l’école.
- Pendant une journée, initiation des élèves de toute l’école. Cette journée permet également de former les enseignants à la pratique du tennis de table
- Entre deux vacances scolaires, les tables, raquettes et balles sont prêtées dans les écoles. 
- Rencontre des élus de la ville (ou village) pour voir s'il est possible de créer une antenne ou un club.</t>
  </si>
  <si>
    <t>Intervention dans des communes rurales en Haute-Loire (Lapte, Saint-Ferreol, Aurec-sur-Loire, ...) ainsi que sur des communes de la Loire (villes aux alentours Montrond-les-Bains)</t>
  </si>
  <si>
    <t>Création de clubs dans les zones carencées 
Recrutement de jeunes licenciés pour les clubs aux alentours
Formation des enseignants</t>
  </si>
  <si>
    <t>FFTT-AURA-24-0021-4</t>
  </si>
  <si>
    <t>Formation des entraîneurs, arbitres et dirigeants</t>
  </si>
  <si>
    <t>Former des entraîneurs, Arbitres et Juge-Arbitres. 
Former des bénévoles.
Formation aux nouvelles pratiques, notamment le Ping VR.</t>
  </si>
  <si>
    <t>Arbitrage 
- mise en place de formations continues pour les Juge-Arbitres
- formation d'arbitres,
- formation de Juge-Arbitres (JA1) 
Technique : 
- formations des IC (Initiateurs de club) 
- former des AF (Animateurs Fédéraux)
Ces formations sont ouvertes aux licenciés des autres Comités. 
Former les bénévoles 
- former les dirigeants des clubs sur l'espace mon club et SPID, 
- formation pour la création de sites, 
- formation à l'utilisation de GIRPE
- formation à l'utilisation d'Eleven Table Tennis sur Oculus (Ping VR)</t>
  </si>
  <si>
    <t>Licenciés et dirigeants de la Loire et de la Haute-Loire</t>
  </si>
  <si>
    <t>Former 220 personnes (arbitres, juges-arbitres et entraîneurs).
Former au minimum 10 clubs à la pratique du VR</t>
  </si>
  <si>
    <t>FFTT-AURA-24-0022-1</t>
  </si>
  <si>
    <t>24-069017</t>
  </si>
  <si>
    <t>W011001443</t>
  </si>
  <si>
    <t>44155864000013</t>
  </si>
  <si>
    <t xml:space="preserve"> 01010027</t>
  </si>
  <si>
    <t>ASSOCIATION SPORTIVE DES CHEMINOTS D'AMBERIEU TENNIS DE TABLE</t>
  </si>
  <si>
    <t>01500</t>
  </si>
  <si>
    <t>01004</t>
  </si>
  <si>
    <t>Stages et entrainements pour les jeunes du club</t>
  </si>
  <si>
    <t>Permettre à tous les jeunes du club a participer aux stages départementaux et régionaux
Participation de tous les jeunes du club au stage et aux entrainements dirigés du club 
Accompagnement des jeunes en compétitions individuelles et par équipes
Organisation d'évènements pour fidéliser les jeunes
Organisation des séances inter-clubs pour l'élite jeune du club
Augmenter le nombre de 4-7 ans et former de nouveaux éducateurs</t>
  </si>
  <si>
    <t>Le club prend en charge le coût des stages pour les jeunes sélectionnés aux stages Comité et Ligues
8h de séances d'entrainements par semaine pour les jeunes compétiteurs loisirs et Ping 4-7
Organisation de stage à chaque vacances scolaires 4 dans l'année ouverts à tous les jeunes licenciés et non licenciés (promotion de l'activité)
Remboursement des frais de déplacement pour les accompagnateurs aux compétitions
Organisation du tournoi des familles, tournoi de fin d'année, journée de cohésion...
Prise en charge des déplacements et des entrainements des séances inter-clubs
Prise en charge des formations pour les jeunes éducateurs (JAF, AJR) et formation éducateurs</t>
  </si>
  <si>
    <t>Amberieu en Bugey et département</t>
  </si>
  <si>
    <t>Augmentation du nombre de personnes sur les stages départementaux, stages club, entrainements club et inter-clubs : Passage de 40 à 60 jeunes
Augmentation du nombre de jeunes en formation : Passer de 1 à 5
Augmentation du nombre de stage club : passer de 1 stage à 4</t>
  </si>
  <si>
    <t>FFTT-AURA-24-0022-2</t>
  </si>
  <si>
    <t>Actions pour un public Ping bien être</t>
  </si>
  <si>
    <t>- Augmenter le nombre de licenciés Handisport 
- Répondre a une facilité de pratique et une sécurité de la pratique Handisport 
- Augmenter le nombre de licenciés féminin
- Formation d'un éducateur handisport
- Action avec la retraite sportive Ambarroise</t>
  </si>
  <si>
    <t>Communication auprès des partenaires FFH, comité de l'Ain Handisport, l'association des paralysés de France, la mairie... 
Améliorer les conditions d'accueil et de jeux avec l'achat de matériel adapté (tables, fauteuils roulants...)
Organisation d'un tournoi à destination des féminines "plus belle le Ping" promotion et fidélisation 
Financement d'une formation d'éducateur Handisport 
Organisation d'échanges entre le club de tennis de table et la retraite sportive Ambarroise 
Organisation d'échanges inter-clubs handisport</t>
  </si>
  <si>
    <t>Amberieu - bassin de vie</t>
  </si>
  <si>
    <t>Augmentation du nombre de féminines 
Augmentation du nombre de joueur Handisport
Formation d'un éducateur Handisport</t>
  </si>
  <si>
    <t>FFTT-AURA-24-0023-1</t>
  </si>
  <si>
    <t>24-079364</t>
  </si>
  <si>
    <t>Le projet à pour objectif de continuer à développer la section "ping retraité"</t>
  </si>
  <si>
    <t>Amener du lien social vers ce public qui est souvent isolé en proposant au moins un regroupement hebdomadaire ainsi que des animations avec d'autres sections loisirs des clubs.</t>
  </si>
  <si>
    <t>Commune de Mézériat et Communautés de communes de la Veyle</t>
  </si>
  <si>
    <t>Nombre de participants, et nombre d'animations</t>
  </si>
  <si>
    <t>FFTT-AURA-24-0023-2</t>
  </si>
  <si>
    <t>Mettre en place d'actions pour augmenter le nombre de licenciés dans l'association en recrutant de nouveaux adhérents et en fidélisant les adhérents déjà licenciés.</t>
  </si>
  <si>
    <t>- créer du lien avec l'école du village pour faire découvrir l'activité à tous les enfants
- mettre en place des cycles d'animations
- créer des passerelles entre l'école et le club, les enfants auront accès aux entraînements du clubs 
- augmenter le nombre de créneaux d'animations
- mise en place de journées d'animations
- amener de la qualité dans l'animation afin de fidéliser les jeunes</t>
  </si>
  <si>
    <t>Commune de Mézériat et Communauté de communes de la veyle</t>
  </si>
  <si>
    <t>évolution du nombre des licenciés, nombre d'actions mises en place</t>
  </si>
  <si>
    <t>FFTT-AURA-24-0023-3</t>
  </si>
  <si>
    <t>Attirer de nouveaux licenciés via le développement de nouvelles pratiques</t>
  </si>
  <si>
    <t>Organisation d'animation PIng VR
Animation sur des tables extérieurs 
Développement de l'ultimatePing</t>
  </si>
  <si>
    <t>Territoire de la Veyle</t>
  </si>
  <si>
    <t>Nombre de nouveaux licenciés
Nombres d'actions réalisées</t>
  </si>
  <si>
    <t>FFTT-AURA-24-0024-1</t>
  </si>
  <si>
    <t>24-073247</t>
  </si>
  <si>
    <t>Développement de la pratique PING VR
Développement de la pratique Ping en extérieur</t>
  </si>
  <si>
    <t>Faire découvrir l'activité ping VR grâce à des actions dans les clubs, dans les entreprises. Profiter de ce biais pour amener de nouveaux licenciés au Comité 
Profiter d'espace extérieur dans le département pour recruter de nouveaux licenciés.</t>
  </si>
  <si>
    <t>Tout le département de l'Ain</t>
  </si>
  <si>
    <t>Nombre d'actions réalisées et Nombre de participants aux différentes actions</t>
  </si>
  <si>
    <t>FFTT-AURA-24-0024-2</t>
  </si>
  <si>
    <t>Soutien aux clubs affiliés</t>
  </si>
  <si>
    <t>Visiter tous les clubs du département afin de créer un lien avec chacun d'entre eux.
Mise à disposition d'un éducateur du comité pour 7 clubs afin d'animer des séances pour les jeunes avec comme objectif de les fidéliser dans les clubs.</t>
  </si>
  <si>
    <t>- Organisation de réunions avec chacun des clubs du comité
- Lors de ces réunions, expliquer la politique départementale
- écoute des besoins des clubs et monter des projets de développement avec eux</t>
  </si>
  <si>
    <t>Département de l'Ain</t>
  </si>
  <si>
    <t>Nombre de clubs rencontrés
Nombre de séances d'animation réalisées</t>
  </si>
  <si>
    <t>FFTT-AURA-24-0024-3</t>
  </si>
  <si>
    <t>Fidélisation des jeunes licenciés (4-11ans)</t>
  </si>
  <si>
    <t>L'objectif est de mettre en place des actions pour recruter et fidéliser les jeunes de 4 à 11ans qu'ils soient loisirs ou compétiteurs.</t>
  </si>
  <si>
    <t>Développement du ping 4/7ans en créant des animations spécifiques pour ce public, et en créant de nouvelles structures dans les clubs. 
Mise en place d'actions avec les écoles pour recruter de nouveaux licenciés
Mise en place d'actions avec les communes des clubs affiliés pour recruter de nouveaux adhérents. 
Mise en place d'actions de détection pour étoffer l'élite départementale
Mise en place de compétitions adaptées pour fidéliser les nouveaux jeunes et permettre une bascule des licences de loisir à compétition</t>
  </si>
  <si>
    <t>évaluation du taux de renouvellement des jeunes.
Augmentation du nombre de jeunes</t>
  </si>
  <si>
    <t>FFTT-AURA-24-0024-4</t>
  </si>
  <si>
    <t>Développement du lien avec les entreprises</t>
  </si>
  <si>
    <t>Créer des liens avec les entreprises afin de créer un réseau et recruter de nouveaux eaux licenciés</t>
  </si>
  <si>
    <t>Proposer des animations tennis de table aux entreprises en fonction de leurs besoins.</t>
  </si>
  <si>
    <t>Nombre d'actions réalisées 
Nombre de nouvelles licences</t>
  </si>
  <si>
    <t>FFTT-AURA-24-0025-1</t>
  </si>
  <si>
    <t>24-078829</t>
  </si>
  <si>
    <t>Developpement de la pratique sportive féminine</t>
  </si>
  <si>
    <t>L'Entente Pongiste d'Ambilly poursuit la mise en place de son projet de developpement avec pour pierre angulaire le développement de la pratique féminine et de nombreux objectifs : 
- Mettre la pratique féminine au coeur du projet du club 
- Développer la pratique féminine par les interventions scolaires et les stages. 
- Contribuer à la réduction des inégalités d'accès à la pratique sportive 
- Étoffer l'équipe d'encadrement du club en recrutant de nouveaux entraineurs
- Mettre en avant la mixité au sein des créneaux mais aussi les bons résultats des féminines du club  (YUEYAN LIU, EMMA LEBBOS, LOLA GILAIN...) mais aussi des pongistes francaises (3e au championnat du monde) afin de proposer des modèles aux jeunes. 
- Mettre en place une communication multiple et ciblée autour de la section féminine</t>
  </si>
  <si>
    <t>La section féminine du club est importante et l'ensemble des créneaux du club sont mixtes avec un taux de féminisation supérieur à 25 %. LEs résultats sont très bons. 
Le recrutement de T Mobarek classé 19 et entraineur DEJEPS vise à étoffer une équipe très prise par les suivis de compétitions des joueuses mais également par le developpement de la structure de formation du club ; HONORATA OLCZAC sera quant à elle alternante DEJEPS. Il aussi important que l'équipe d'encadrement monte en compétences. 
La venue de T Mobarek aura également permet de mettre en avant d'autre modèle de sportives "au féminin" notamment en diffusant les résultat de sa soeur Lucie (vice championne de France 2024 en double). Une rencontre a même eu lieu entre Lucie et les joueurs du club : un nouvel exemple pour les féminines. 
Le projet de developpement de la section féminine vise a mettre en avant toutes les pratiques sportives : loisir, compétition, haut niveau.
Les résultats récents montre que la "mayonnaise" prend entre les joueuses qui se tirent entre elles : 
- Yue Yan Liu qualifiée pour les ch. de France minime et cadet intègre la liste ministérielle "espoir et participera aux Wtt Champion youth de Metz et de Belgique en avril. 
- Emma Lebbos vice championne AURA et qualifié pour les ch. de France minime
- Léa Fernandez, qualifié pour les ch. de France benjamine 
- Sophie Vaz, qualifié pour les ch. de France V2. 
Vidéos, photos, articles de presse et réseaux sociaux offrent au club une communication dynamique qui permet de valoriser les résultats des jeunes tout en les fidélisant (voir PJ article de presse 2024 : 5 articles en 3 mois) ; offrant par la même une véritable promotion de la discipline déjà mis en lumière par les frères Lebrun et que le club a pu rencontrer lors d'un déplacement à Montreux au top 16 européen.</t>
  </si>
  <si>
    <t>Ambilly et Agglomération d'Annemasse (Vétraz-Monthoux, Annemasse)
dont QPV d'ANNEMASSE</t>
  </si>
  <si>
    <t>- Taux de féminisation 
- Résultats en compétition (nombre de joueuses qualifiés pour les championnats de France)
- Augmentation des féminines en loisir et en compet.</t>
  </si>
  <si>
    <t>FFTT-AURA-24-0025-2</t>
  </si>
  <si>
    <t>Recrutement et fidélisation des jeunes par des interventions scolaires et des stages en vacances scolaires</t>
  </si>
  <si>
    <t>Le club de l'entente pongiste d'Ambilly a construit son developpement sur les interventions scolaires et les stages avec de nombreux objectifs :
- Continuer à développer le club par des interventions en milieu scolaires et périscolaires sur Annemasse Agglo.
- Continuer à developper les stages TT et multisports pour alimenter les groupe de jeunes du club.
- Intégrer le ping Realité Virtuelle lors des stages
- Promouvoir le TT au sein des institutions éducatives grace à ces interventions 
- Recruter et fidéliser les jeunes par une offre de sport toute l'année : stages en vacances scolaires / cycles en temps scolaire
- Éduquer les jeunes au vivre ensemble dans le respect des uns et des autres
- Le developpement du club se met en place avec ce cercle vertueux :  1 --&gt; les interventions scolaires alimentent ---&gt;2 / les stages qui eux même alimentent ---&gt; 3 le nombre de licenciés du club; de cette "masse" de licences et de jeunes qui fréquentes le club  ---&gt; 4/ les éducateur repère les talents, dont certains ont des résultats qui rejaillissement sur l'ensemble du club et du territoire.</t>
  </si>
  <si>
    <t>Le club souhaite poursuivre son activité "stage" et "scolaires comme moteur du développement du club et donc rester sur les même mise en place en 2024 soit : 
- Entre 35 et 40 classes qui ont réaliser une cycle scolaires dans les écoles partenaires (école R. Cassin, F. Dolto, Petit Prince, Chamarette, Saint Francois...) ; 
- 12 stages multisport annuels (sur 16 semaines de vacances scolaires) du lundi au vendredi, de 8h à 17h30 avec entre 30 et 65 enfants.
Ces stages qui affiche systématiquement complets et permettent soit la découverte simple du TT soit de faire progresser les meilleurs profil.
Le tout dans un cadre ludique, éducatif et compétitif (Les tournois de stages permettent une première expérimentation de l'esprit de compétition aux jeunes.
L'un des objectifs pour les prochains stages est d'intégrer du ping VR aux activités multisports afin d'ajouter de la nouveauté et de l'innovation dans le programme. En outre Frederique Declous, membre du club, vient d’être nommé référent départementale VR.</t>
  </si>
  <si>
    <t>- Nombre de cycles scolaires 
-  nombre de jeunes au club 
- Nombre de stages</t>
  </si>
  <si>
    <t>FFTT-AURA-24-0025-3</t>
  </si>
  <si>
    <t>Developpement du sport santé bien etre</t>
  </si>
  <si>
    <t>Le club se fixe plusieurs objectifs pour développer le sport santé bien être : 
- Mettre en place des créneaux loisir permettant aux seniors et vétérans de pratiquer le sport en prévention des pathologie
- Valoriser les résultats compétiteurs par une communication dynamique les résultats seniors et vétérans
- Signer un partenariat et une convention avec France Parkinson et mettre en place un créneau de pratique régulier
- Développer le TT pour les malades atteints de Parkinson (projet encours) 
- developper le sport pour les personnes en situation de handicap ---&gt;&gt;&gt; affiliation en cours à la FFSA. 
- Mettre en place un créneau de pratique régulier pour les PSH</t>
  </si>
  <si>
    <t>Le club a mis en place de nombreuses actions : 
- 2 créneaux par semaine adulte sénior permettant la pratique des seniors et vétérans
- Le club a communiqué abondamment sur les résultats des vétérans :
       - J. Versang finaliste en double et demi finaliste simple vétéran 4
       - F. Saidi, finaliste en double et demi finaliste simple vétéran 2
       - S.  Vaz qualifié pour les championnat de France V2
- Teddy Mobarek a été recruté pour developper les actions de sport santé 
- En Octobre 2023 une convention a été signé avec l'association Parkinson France et depuis chaque semaine un créneau régulier a lieu avec en 5 et 10 personnes atteintes de la maladie de Parkinson. Un article de presse est venu étayer cette réussite. 
- Dans le même un créneau hebdomadaire de pratique du sport adapté a été aussi ouvert et se compose d'un dizaine de PSH.
- L'affiliation à la FFSA est en cours.</t>
  </si>
  <si>
    <t>nombre de participants au créneaux loisir vétérans séniors
nombre de participants au créneaux Parkinson
nombre de participants au créneaux sport adapté</t>
  </si>
  <si>
    <t>FFTT-AURA-24-0026-1</t>
  </si>
  <si>
    <t>24-073704</t>
  </si>
  <si>
    <t>Promotion, développement et accompagnement des jeunes</t>
  </si>
  <si>
    <t>Faire connaître le tennis de table aux jeunes de Retournac et des communes aux alentours et les fidéliser.</t>
  </si>
  <si>
    <t>- Mise en place de PPP (Premier Pas Pongiste) pour faire connaître l’activité aux jeunes de Retournac et des communes aux alentours et les fidéliser.
- Accueillir à nouveau une compétition Championnat Jeunes
- Accueillir une compétition qui crée du lien entre les clubs de la Haute-Loire : les CDI (Championnats Départementaux Individuels). Compétition réservée aux joueurs des clubs de Haute-Loire et aux joueurs non-licenciés. 
- Tournoi d’été ouvert aux licenciés et aux non licenciés</t>
  </si>
  <si>
    <t>Communauté locale de la ville de Retournac et ses environs</t>
  </si>
  <si>
    <t>Le nombre des licences loisirs et compétitions enregistré pour la section d'âge 7-17 ans.</t>
  </si>
  <si>
    <t>FFTT-AURA-24-0026-2</t>
  </si>
  <si>
    <t>Mise en place d’un entraînement dirigé et accueil de compétition</t>
  </si>
  <si>
    <t>- Mise en place d’un entraînement dirigé avec un entraîneur qualifié une fois par semaine avec un créneau spécifique le mercredi après-midi.
- Accueillir des compétitions départementales et régionales (2 tours de Championnat Jeunes)
- Participer aux Championnat semaine et Week-End du Comité
- Engager des équipes en Championnat Jeunes
- Tournoi Critérium Fédéral Pré National Auvergne Rhône Alpes
- Tournoi Critérium Fédéral Pré Régional Auvergne Rhône Alpes</t>
  </si>
  <si>
    <t>- Le club va renforcer sa visibilité au sein de la commune de Retournac en mettant des actions de communication accrues en milieu scolaire et périscolaires. 
-      une attention particulière sera portée à la promotion des Jeux Olympiques parmi les jeunes générations, ainsi qu'au niveau de notre commune. Cela contribuera non seulement à renforcer l'engagement des jeunes dans le sport, mais aussi à promouvoir les valeurs olympiques au sein de la collectivité locale.</t>
  </si>
  <si>
    <t>Commune de Retournac et ses environs</t>
  </si>
  <si>
    <t>Nombre de compétitions organisées par le club (départementales, régionales, nationales)</t>
  </si>
  <si>
    <t>FFTT-AURA-24-0027-1</t>
  </si>
  <si>
    <t>24-079907</t>
  </si>
  <si>
    <t>L'objectif n°1 du club est l'accès à la pratique du tennis de table au plus grand nombre et à tous les publics licenciés ou non.
Afin de pouvoir accueil le maximum de personnes le club est triplement affilié : FFTT, FFH, FFSA</t>
  </si>
  <si>
    <t>Maintenir les actions du club:
Handisport: créneau hebdomadaire et développement des licenciés.
Sport adapté: créneau hebdomadaire et développement des licenciés notamment en créant un créneau supplémentaire (recherche en cours pour un nouveau foyer). 
Féminisation: maintien du % actuel de féminine (20%) et conserver les actions évènementielles (créneau 100% féminin).
Adultes loisir et compétition
Ecole de ping à partir de 7 ans
Stage des ping de 3 jours à chaque vacances scolaires accessible au licenciés et non licenciés.
Facilité de paiement: réduction famille nombreuse, pass'sport, chèque vacances, règlement en 10 fois si necessaire.</t>
  </si>
  <si>
    <t>département</t>
  </si>
  <si>
    <t>FFTT-AURA-24-0027-2</t>
  </si>
  <si>
    <t>développement des nouvelles pratiques</t>
  </si>
  <si>
    <t>Le club de tennis de table de ceyrat veut être présent sur toutes les pratiques parallèle du ping  que ce soit sur des créneau hebdomadaires ou evenementiels.</t>
  </si>
  <si>
    <t>Voici la liste des actions menés par le club sur le développement des nouvelles pratiques:
Headis: découverte évènementiel utilisation des tables classiques et des ballons spécifiques déjà acquis par le club. 
Ultimate: 2 créneaux hebdomadaires avec une quinzaine de participants inscrits et ouvert à tous les licenciés du département, organisation à minima de 1 tournoi par ans. La pratique de l'Ultimate nécessite le remplacement de nos anciennes tables.
Ping Fluo (darkping): le club a désormais organiser 2 soirée par an, ouverte au grand public. Nous avons acquis une partie du matériel, mais nous devons compléter et renouveler à chaque éditions (décorations, scotch etc...)
Ping VR: c'est le projet de la saison 2024/2025, faire l'acquisition de deux casques VR + le matériel nécessaire ( sangle sport, batteries, adaptateur raquette, jeux) afin de proposer des sessions de découvertes de la pratique virtuelle et à terme de pouvoir intervenir auprès de personnes isolés : ehpad, foyer etc...
Hardbat: reprendre l'organisation d'un tournoi annuel.
Jeux olympiques: le club sera partenaire de l'association "les volcanos" en  organisant un tournoi de tennis de table dans le cadre des jeux olympiques grand public organisés en auvergne en juin/juillet 2024</t>
  </si>
  <si>
    <t>ping VR= nombre de casque à acquérir, les autres indicateurs sont en nombre de participants
Ultimate: mini = participant régulier, maxi intégre les tournois</t>
  </si>
  <si>
    <t>FFTT-AURA-24-0028-1</t>
  </si>
  <si>
    <t>24-079885</t>
  </si>
  <si>
    <t>Développement de la pratique féminine du TT</t>
  </si>
  <si>
    <t>Le club d’Évian se fixe de nombreux objectifs pour developper la pratique féminine du TT : 
- Favoriser la mixité dans les créneaux ainsi qu'une intégration réussi des femmes au sein du club 
- Intégrer les femmes au sein des instances dirigeantes du club 
- Augmenter le nombre de joueuses féminines 
- Faire progresser les joueuses féminines au sein des créneaux réguliers du club
- Communiquer autour de la section féminines afin de valoriser les joueuses 
- Promouvoir la pratique du tennis de table féminin en loisir comme en compétition 
- Mettre en place des actions de developpement de la pratique spécifique
- Permettre aux femmes d'aborder des problématiques spécifiques à leur sexe lors d'événements</t>
  </si>
  <si>
    <t>Avec 149 licenciés cette année le club a dépassé son record historique de licences (132 l'an passé). La section féminine a elle aussi battu son record avec 34 adhérentes ; c'est 54% de plus que la saison passée (22).  
- Plusieurs femmes au sein des instances du club (Malika Berthet, Véronique Vuargnoz, Raymonde Evrard et Aline Carrilat).
- La pratique féminine et la mixité des 15 créneaux de pratique du club est un axe fondamental de developpement du club avec des joueuses modèle tel que  M Gastelier ou encore Aline Carrilat. 
- Le club compte cette année encore organiser une journée féminine, un regroupement féminin tout comme des tournois mixtes. Le regroupement féminin est en cours d'organisation en partenariat avec le comité départemental.
- L'arrivée au club de P Bertholet en tant qu'alternant aura permis de rajeunir et d'étoffer l’équipe d'entrainement. 
- Le 8 mars lors de la journée internationale de la femme, le club s'est associé à la ville pour organiser la journée "changeons les règles" (voir PJ) et une vingtaine d'association telle que le planning familiale. Peu d'association sportive de la ville était présente sur les stands. Durant cette journée de nombreux échanges ont eu lieu au tour de thème tel que :  "femmes et sports", "l'influence des cycles sur la pratique sportive", "la mixité de la pratique sportive". Selon Malika Berthet membre du bureau et mobilisée sur la journée, "certaines jeunes filles de 4e ont découvert que le tennis de table était aussi accessible au fille".
Au cours du debriefing entre la ville et les associations, sur la journée se sont près de 300 collégiens de 4e qui ont participé aux échanges. Mis en avant le club a fait part de son intérêt et de sa fierté à promouvoir le sport féminin.</t>
  </si>
  <si>
    <t>Evian les Bains 
Département de la haute Savoie</t>
  </si>
  <si>
    <t>Nombre d'actions mises en oeuvre
nombre de femmes adhérentes au club</t>
  </si>
  <si>
    <t>FFTT-AURA-24-0028-2</t>
  </si>
  <si>
    <t>Recrutement et fidelisation des jeunes : créneaux club, événements et animations, scolaires et 4/7, stages et inovation</t>
  </si>
  <si>
    <t>Labellisé dans de nombreux domaines (Promo ping, Loisir ping, Ping 4/7, Educ ping ....), le club a mis en place de nombreuses actions afin de stabiliser sa progression record à 149 licences: 
- Avec + de 18 baby ping et poussins, le club a ouvert un 2e créneaux de baby ping. Ces 2 nouvelles séances font partie des 15 créneaux de pratique encadré par W Guibert entre les niveaux loisir, perfectionnement et compétition. Le club souhaite intégrer progressivement le ping VR dans sa pratique : d'abord sur les événements (type forum des asso) puis dans les créneaux réguliers. 
- Formation en alternance BPJEPS de P Bertholet pour accompagner le developpement du club et augmenter la qualité de l'encadrement des séances. 
- Poursuite des cycles en temps scolaires (de CP à CM2) aux écoles "des haut d'Evian" et à l'école "de la Détanches" ---&gt;&gt; entre 12 et 14 de cycles/an  pour des enfants de 7 /12 ans. Permettant de toucher chaque année entre 350 et 450 enfants, ces partenariats sont un facteur de réussite et la preuve que le club est un acteur du tissu associatif et éducatif local. 
- Mise en place de stages de TT en vacances scolaires (été Toussaint février pacques) et d'un suivi individualisé sur les compétitions afin de faire progresser et de fidéliser les jeunes.
- Mettre en place des événements et des animations sur le territoire afin de developper la cohésion interne au club et par conséquent de recruter et de fidéliser les jeunes (carnaval, forum des sport, loto, tournois, animations à la piscine, participation à la fête du sauvetage, soirée Dark ping, intervention d'été au camping pendant 15 jour lien avec le CCAS ou animations de sport santé en partenariat avec l'association cœur et chablais  ...).
Preuve que la formation et la fidélisation des jeunes fonctionnent bien l'équipe de PN est composé de jeunes formés au club et de leur entraineurs....</t>
  </si>
  <si>
    <t>ville d'Evian</t>
  </si>
  <si>
    <t>nombre de licenciés
nombre de cycles scolaires
nombre de stages
nombre de créneaux jeunes 
intégration de nouvelles pratique (VR /dark ping/ extérieur / été ping)</t>
  </si>
  <si>
    <t>FFTT-AURA-24-0029-1</t>
  </si>
  <si>
    <t>24-077603</t>
  </si>
  <si>
    <t>Projet de l' association</t>
  </si>
  <si>
    <t>Recrutement et fidélisation
Augmenter le nombre de féminines</t>
  </si>
  <si>
    <t>Former notre entraîneur aux formations proposées par le Cd
entraîneur fédéral
juge arbitre 1er degré
arbitre régional
maintenir avec les personnes atteintes alzheimer et Parkinson, mal voyants les liens et l'autonomie de chacun
finaliser le cours de baby ping</t>
  </si>
  <si>
    <t>principalement autour de notre canton et départements frontaliers</t>
  </si>
  <si>
    <t>FFTT-AURA-24-0030-1</t>
  </si>
  <si>
    <t>24-072396</t>
  </si>
  <si>
    <t>W032000299</t>
  </si>
  <si>
    <t>41994294100032</t>
  </si>
  <si>
    <t>0301394</t>
  </si>
  <si>
    <t>COMITE DEPARTEMENTAL DE L'ALLIER DE TENNIS DE TABLE</t>
  </si>
  <si>
    <t>03000</t>
  </si>
  <si>
    <t>03190</t>
  </si>
  <si>
    <t>AIDE AU DÉVELOPPEMENT DU PING VR</t>
  </si>
  <si>
    <t>Objectif principal : 
- Participer au développement de nouvelles pratiques liées au Ping VR.
Objectifs secondaires :
- Fidéliser les pratiquants actuels ;
- Promouvoir le tennis de table sous une autre forme : le Ping VR ;
- Attirer de nouveaux pratiquants à travers le jeu ;
- Proposer du tennis de table sans nécessité d’une table.</t>
  </si>
  <si>
    <t>Le Comité Départemental de Tennis de table de l’Allier a acheté un casque Ping VR, et en a reçu un de la part de la Ligue AURA TT, cette saison afin de promouvoir cette pratique au sein de son comité et auprès de ses 18 clubs et de leurs licencié(e)s dès 2024. Ces deux casques vont donc être prêtés aux clubs qui le souhaitent afin de faire découvrir le Ping VR, de faire jouer et faire connaître cette nouvelle pratique. Ces prêts seront effectifs dès 2024 avec la formation de deux membres du comité à l’utilisation de ces casques : GAULMIN Yves et GENETTE Candice. Ces deux membres doivent prochainement être formés par Nicolas FERRAND, lui-même formé début 2024. Lorsque les deux membres seront formés, ils pourront proposer le prêt du matériel aux clubs souhaitant promouvoir cette nouvelle activité. Sur ses 18 clubs, le comité souhaite pouvoir prêter ses casques auprès de ses clubs d’ici la fin de l’année 2024 et en 2025 avant de pouvoir proposer des animations à destination du grand public. Une première initiation est organisée par le club de Saint-Germain-des-Fossés le samedi 6 avril avec la présence de Nicolas FERRAND.</t>
  </si>
  <si>
    <t>L'ensemble du département de l'Allier.</t>
  </si>
  <si>
    <t>La satisfaction des participants serait également évaluée lors de chaque action réalisée - via un questionnaire de satisfaction.</t>
  </si>
  <si>
    <t>FFTT-AURA-24-0030-2</t>
  </si>
  <si>
    <t>ANIMATION TERRITORIALE ET FORMATIONS</t>
  </si>
  <si>
    <t>Objectif principal : 
Former des cadres techniques de club, de membres du corps arbitral et de dirigeants.
Objectifs secondaires :
- Augmenter le nombre de cadres techniques, d’arbitres, de JA1 et de dirigeants ;
- Que 100% des clubs du département disposent d’un entraîneur qualifié minimum IC ; 
- Que 100% des clubs du département disposent de deux AR et d’un JA1.
- Que 100% des clubs du département disposent de dirigeants formés et compétents.</t>
  </si>
  <si>
    <t>Le Comité Départemental de Tennis de table de l’Allier propose des formations – gratuites – techniques (Initiateur de Club) et arbitrales (Arbitre Régional et Juge-Arbitre 1) auprès de ses licenciés. Il souhaite également former des dirigeants, les repérer et les accompagner afin de pérenniser et faire évoluer – gain de compétences – l’ensemble de ses clubs.
Les dates connues des premières formations sur l'année 2024 : 
- Le samedi 24 février et le samedi 3 mars : formation AR.
- Le dimanche 25 février et le dimanche 4 mars : formation JA1.
- Le dimanche 14 janvier : formation IC.</t>
  </si>
  <si>
    <t>L'ensemble du département de l'Allier. 
6 QPV et 317 communes classées en ZRR – Zone de Revitalisation Rurale – sur 385 communes que comptent le département de l’Allier.</t>
  </si>
  <si>
    <t>FFTT-AURA-24-0030-3</t>
  </si>
  <si>
    <t>ACTIONS VISANT A PROMOUVOIR LE PING</t>
  </si>
  <si>
    <t>Objectif principal : 
- Promouvoir le tennis de table auprès des féminines.
Objectifs secondaires :
- Mettre en valeur les dirigeantes et licenciées féminines ;
- Augmenter le nombre d’action de promotion ;
- Promouvoir le tennis de table auprès d’un public éloigné de la pratique sportive.</t>
  </si>
  <si>
    <t>Le Comité Départemental de Tennis de table de l’Allier organise des actions de promotion envers les féminines. 
Le 10 mars 2024, une journée féminine a été organisée au Complexe de La Raquette à Yzeure avec le club de l’ASTT Montbeugny Auvergne. Cette journée se déroulait en deux temps : 
• Le matin &gt;&gt; des ateliers de découvertes du tennis de table le matin : du Fit Ping Tonic, des ateliers d’habiletés, découverte de la prise en main de la raquette, et des gestes techniques de base : le coup droit et le revers.
• L’après-midi &gt;&gt; un tournoi par équipes avec deux simples et un double. 
Le tout par équipes de trois féminines composées d’une licenciée minimum et de participantes non licenciées et licenciées loisirs, âgés de 12 à 85 ans !
En Octobre 2024, un tournoi de double Octobre Rose va être organisé avec le Tennis de Table de Cusset. Les équipes seront composées d’une féminine au minimum. L’édition organisée en 2023 avait réuni quinze doublettes.</t>
  </si>
  <si>
    <t>L’ensemble du département de l’Allier.
6 QPV et 317 communes classées en ZRR – Zone de Revitalisation Rurale – sur 385 communes que comptent le département de l’Allier.</t>
  </si>
  <si>
    <t>EN TANT QUE CLUB SUPPORT POLE ESPOIR REGIONAL, CONTINUER A DEVELOPPER LE BABY PING COMME PREMIERE ETAPE POLE ESPOIR CLUB</t>
  </si>
  <si>
    <t>PING EDUCATIF : Ecole d’excellence sportive – pôle espoir baby ping 4 -7ans
• Continuer le partenariat avec la ligue et à assurer notre rôle de club support pôle espoir en reconduisant pour 2024 notre partenariat avec notre entraineur Bertrand Messabih (réalisation d’une moyenne de 100 h mensuelle) dont l'école de sport 4 - 7ans et le baby ping
• Continuer à parfaire notre école d’excellence sportive en l’ouvrant sur l’extérieur le baby ping et en développant des pratiques que :
o PPP Premier pas pongiste 1x d'an l'année
o Partenariat périscolaire et Ecole René Roussey et Francas
o Tournoi spécifique incluant les 4-7ans (Pâques)
• Continuer à structurer notre école de sport Baby Ping pour faire progresser nos jeunes espoirs avec des objectifs de progression ambitieux dans la continuité de ce qui a déjà été réalisé et qui donne les résultats suivants si on regarde le Top 5 Régional : 
o Gabriel MATHELY N°1 Juniors de BFC (1967)
o Robin BLONDEAU N°3 Juniors de BFC (1860)
o Adrien JEANNINGROS N°4 Cadets de BFC (145)
o Guénolé LECROC N°3 Minimes de BFC (1198)
o Jules PASTEUR N°5 Minimes de BFC (1078)
o Jérémie FLEURY N°5 Benjamins de BFC (734)
NOTA : la progression des jeunes en point de classement est le meilleur indicateur de la qualité du travail réalisé dans notre école de ping, et selon cet indicateur l’USP Saint-vitoise se place comme le meilleur club formateur de la région.
Développer notre structure Baby ping :
- Offrir 3 créneaux de sections baby ping (1 seul actuellement) pour répondre à la forte demande suite au succès de notre section du mercredi matin</t>
  </si>
  <si>
    <t>L'action se déroule sous la forme d'une séance le mercredi matin, encadrée par une bénévole ayant suivi la formation spécifique l'année dernière (Laurence Baulu, cf : fichiers joints).
Ce créneau a été créé l'année dernière, et réuni entre 4 et 6 joueurs tout au long de l'année.
L'idée est avant tout de permettre une activité physique à un public ayant peu d'opportunité d'en pratiquer, et de permettre aux personnes de se rencontrer et d'échanger tout en travaillant la motricité autour d'exercices simples tirer du monde du tennis de table.</t>
  </si>
  <si>
    <t>- Section "retraités" : un cycle et une séance hebdomadaire en partenariat avec l'OPAD (office des retraité Dijonnais)
- Maintien et développement de la section adultes loisirs : 2 séances proposés par semaine + jeu libre possible chaque jour (voir planning)
- Section santé/sport adapté en partenariat avec l"association "espace socio-culturel" ACODEGE (20 pratiquant environ)
- Partenariat avec l'association "voir ensemble" : pratique du show down (tables pour non ou mal voyant)
- Animations extérieures (faîtes du sport : animation municipale sport santé (1), samedis olympique au centre ville (3 ou 4)...), porte-ouverte OPAD (office retraités) (1)...selon oportunités : environ 10 dans la saison</t>
  </si>
  <si>
    <t>Fédération française de Tennis de Table - Bourgogne-Franche-Comté;Mairie de Dijon Convention + interventions;Aides privées;</t>
  </si>
  <si>
    <t>FFTT-BFC-24-0007-1</t>
  </si>
  <si>
    <t>24-076817</t>
  </si>
  <si>
    <t>Découverte du tennis de table et "Ecole" tennis de table</t>
  </si>
  <si>
    <t>Fédération française de Tennis de Table - Bourgogne-Franche-Comté;FDVA;</t>
  </si>
  <si>
    <t>FFTT-BFC-24-0009-1</t>
  </si>
  <si>
    <t>24-072616</t>
  </si>
  <si>
    <t>Augmentation et Fidélisation du nombre de jeunes au sein des clubs</t>
  </si>
  <si>
    <t>Actions dans les écoles - interventions ponctuelles voire cycle si accord / 2 cycles et 8 interventions ponctuelles
Participation aux journées portes ouvertes : La Machine - Nevers - La Charité/Loire et autres communes si possibilité.
Participation aux JOP 2024 (Guérigny, Decize, Clamecy, Coulanges, Moulins Engilbert, Nevers)
Augmenter le volume horaire : donner la possibilité aux enfants de s'entraîner 2 fois par semaine ; et la qualité de l'entraînement dans les clubs de la Nièvre
Augmenter les interventions dans les clubs : Corbigny, La Charité : environ 50 enfants concernés : 1 fois chacun par semaine : entre 1h30 et 2h / semaines : entrainemenemt technique
Interventions régulières d'un entraîneur BE pour le soutien auprès des clubs : 6 clubs pouvant bénéficier de ces interventions (ST LEGER, COULANGES, COSNE, LA CHARITE, GARCHIZY, VAUZELLES)
Mise en place de journées "familles" : 4 journées familles dans l'année (voir avec les clubs volontaires - Varzy, Moulins Engilbert, Nevers, Cosne)</t>
  </si>
  <si>
    <t>Toute la Nièvre</t>
  </si>
  <si>
    <t>Nombre d'enfants participants aux journées porte ouverte (NEVERS - LA CHARITE - LA MACHINE...) : objectif 500 personnes dont 400 enfants
Nombre de licenciés Poussins à Juniors (Tradi) : + 5% par rapport à 2022/2023
Nombre de licenciés Poussins à Juniors (Promo) : + 10% par rapport à 2022/2023
Nombre de licenciés Poussins à Juniors (Evènementielle) :  50 licences 
Nombre d'interventions dans les écoles (+ PPP) : 10 écoles ou collèges</t>
  </si>
  <si>
    <t>Fédération française de Tennis de Table - Bourgogne-Franche-Comté;Nièvre;</t>
  </si>
  <si>
    <t>FFTT-BFC-24-0009-2</t>
  </si>
  <si>
    <t>DEVELOPPEMENT DU PING EN EXTERIEUR ET ETE PING</t>
  </si>
  <si>
    <t>Faire découvrir l'activité sur une période plutôt délaissée lors de la saison afin d'attirer de nouveaux licenciés.</t>
  </si>
  <si>
    <t>Aides matérielles (balles : environ 50 et raquettes : 5 par intervention) et humaines (éducateur pro du comité et bénévole) apportées aux clubs qui vont mettre en place des actions pour l'été ping : 2 interventions de 2h gratuites par club qui mettra en place les actions - 10 actions sur la période 
Organisation activités estivales dans les villes où il existe déjà un club : 3 interventions dans les centres de loisirs : Varzy - St Léger - Fourchambault
Participation à des kermesses d'écoles
Participation aux journées olympiques</t>
  </si>
  <si>
    <t>Nombre de participants sur les centres de loisirs 
Nombre de participants sur les kermesses
Nombre de manifestations organisées, soutenues</t>
  </si>
  <si>
    <t>FFTT-BFC-24-0009-3</t>
  </si>
  <si>
    <t>DEVELOPPEMENT ET PROMOTION DE LA PRATIQUE FEMININE</t>
  </si>
  <si>
    <t>Faire découvrir le tennis de table aux féminines de tout âge
Faire découvrir le tennis de table féminin : 
Féminiser la gestion de nos compétitions
Augmenter le nombre de féminines : Retrouver le nombre de féminines des saisons précédentes car nous sommes en légére baisse</t>
  </si>
  <si>
    <t>Organisation d'un challenge jeune féminin : 20 filles de moins de 19 ans
Démonstartion de nos meilleures jeunes filles lors de compétitions (challenge jeunes)
Séances spécifiques pour les féminines (regroupement une dizaine de fois dans l'année)
Organisation d'un stage féminin : vacances de pâques : 6 participantes - Encadrement par notre CTD ainsi que l'éducateur du club de Nevers (rémunération intermédiaire)
Participation Journée portes ouvertes avec distribution de séances gratuites aux féminines dans le club de leur choix
Intervention dans les écoles : 8 à 10 interventions (Voir action fidélisation et recrutement)
Journées découvertes club " joue avec ta copine" : 4 journées clubs
Organisations de deux tournois spécifiques féminins (pour licenciées et non licenciées)</t>
  </si>
  <si>
    <t>Nombre de participantes aux différentes actions :
Assiduité sur les regroupements : 8 à 10 filles (femmes) de façon régulière sur un groupe de 15
Nombre de licences féminines tradi (+10%)  , promo (+10%), évènementielles (20 : actuellement 0)
Nombre de compétitions féminines et/ou mixtes : 2 exclusivement féminines et 5 mixtes</t>
  </si>
  <si>
    <t>FFTT-BFC-24-0009-4</t>
  </si>
  <si>
    <t>SOUTIEN AUX CLUBS</t>
  </si>
  <si>
    <t>Accompagner et soutenir les clubs en difficulté (organisation accueil, aspect financier)
Apporter des solutions durables</t>
  </si>
  <si>
    <t>Faire un état des lieux des clubs : cibler un"problème" par club et tenter de le résoudre
ex : Accompagner le club de Corbigny sur la partie financière
Aider à faire de réels budgets prévisionnels en détaillant tous les coûts car les cotisations sont nettement insuffisantes : formation par notre trésorier
Visites mensuelles des clubs par notre CTD et /ou bénévoles du comité pour rencontrer les dirigeants et entraîneurs : pour les entraîneurs, les aider sur l'entraînement notamment les meilleurs profils - Pour les dirigeants, les accompagner pour les dossiers de subventions, les autres ressources telles que le partenariat privé (par notre trésorier et CTD) et sur l'organisation du club (comment trouver de nouveaux licenciés, organiser une compétition...)
Voir au minimum chaque club individuellement 1 fois dans l'année afin de leur apporter des solutions à leur problème spécifique
Réunion de secteurs pour limiter les déplacements : 3 à 4 réunions : une par trimestre
Organisation d'une formation arbitre dans l'année
Organisation d'une formation d'Initiateur de club en octobre (vacances) : objectif : 2 candidats</t>
  </si>
  <si>
    <t>Nombre de réunions organisées 
Nombres de clubs soutenus
Nombre d'actions nouvelles dans les clubs : 4 nouvelles actions sur l'ensemble de la Nièvre</t>
  </si>
  <si>
    <t>Fédération française de Tennis de Table - Bourgogne-Franche-Comté;Autres établissements publics;</t>
  </si>
  <si>
    <t>FFTT-BFC-24-0010-1</t>
  </si>
  <si>
    <t>24-061168</t>
  </si>
  <si>
    <t>W893006698</t>
  </si>
  <si>
    <t>90281435900011</t>
  </si>
  <si>
    <t xml:space="preserve"> 2890006</t>
  </si>
  <si>
    <t>AVENIR DE PARON TENNIS DE TABLE</t>
  </si>
  <si>
    <t>89100</t>
  </si>
  <si>
    <t>89287</t>
  </si>
  <si>
    <t>Découverte, initiation, détection, perfectionnement et fidélisation
Nous sommes convaincus que l'avenir du club est dans la jeunesse, c'est notre priorité
Notre objectif sur l'année 2024-2025 est de travailler sur la fidélisation des jeunes licenciés déjà présent dans le club l'année passée.
Nous allons aussi profiter de l'année olympique et la médiatisation de notre discipline pour accueillir de nouvelle recrue.</t>
  </si>
  <si>
    <t>Le club se situe à Paron (4 866 hab.).
Cette commune fait partie de la Communauté d'Agglomération du Grand Senonais (59 202 hab.).</t>
  </si>
  <si>
    <t>Nombre de jeune
Part de licence renouvelé
Vous trouverez en pièce jointe le suivi de nos indicateurs clés pour suivre l'évolution de nos objecifs</t>
  </si>
  <si>
    <t>Fédération française de Tennis de Table - Bourgogne-Franche-Comté;FDVA;Mairie de Paron;</t>
  </si>
  <si>
    <t>FFTT-BFC-24-0010-2</t>
  </si>
  <si>
    <t>Développement des dispositifs Ping Bien être ou Ping Santé</t>
  </si>
  <si>
    <t>Nous souhaitons être acteur sur le ping santé dans les prochaines années, et pour cela nous devons créer des partenariats avec des centres d'accueil de personne en situation de handicapé et de personnes âgés.</t>
  </si>
  <si>
    <t>Nous avons depuis plusieurs années accueillis deux à trois personnes en situation d'handicap moteur ou mental. Notre souhait est de renforcer cet accueil en augmentant le nombre de personne. Il n'y a pas de créneau dédié pour ces personnes, ils sont intégrés aux séances libres pour jouer avec les adhérents du club.
Pour cela, nous allons travailler avec les établissements d'accueil de la communauté d'agglomération de Sens.
Aussi, nous avons un contact auprès de la maison de retraite de la ville de Paron. Notre souhait est de travailler avec eux pour proposer une animation tennis de table au sein de la structure à fréquence régulière. Pour cela deux personnes du club seraient mobilisées pour pouvoir faire cette activité. Les discussions avec la structure vont commencer en fin de saison 2023/2024 pour pouvoir proposer l'animation dès la rentrée 2024.
Pour pouvoir proposer ces deux animations, nous projetons de former une personne du club (formation à définir) et d'acheter de l'équipement adapté.</t>
  </si>
  <si>
    <t>Nombre d'intervention dans l'année dans les structures (maison de retraite ou centre d'acceuil pour personne en situation d'handicap)
Nombre de personne en situation d'handicap acceuilli</t>
  </si>
  <si>
    <t>FFTT-BRET-24-0005-1</t>
  </si>
  <si>
    <t>24-076631</t>
  </si>
  <si>
    <t>PROMOTION DU SPORT SANTÉ - DEVELOPPEMENT DES DISPOSITIFS PING BIEN ÊTRE ET PING SANTÉ</t>
  </si>
  <si>
    <t>Maintenir et développer l'accueil des personnes "Sport Santé"  (groupe des cérébro-lésés, jeunes autistes, après "K"...)
Maintenir et développer l'accueil des personnes en situation de handicap et/ou en sport adapté
Favoriser la pratique compétitive ou de loisirs handi/valide.
Avoir des bénévoles formés aux pratiques PING BIEN ÊTRE (module A)
Avoir des bénévoles formés aux pratiques PING SANTÉ (module B)
Avoir des bénévoles formés aux pratiques HANDISPORT (moniteur handisport tennis de table)
Avoir des bénévoles formés aux pratiques LOISIRS DIRIGÉS ( Initiateur de Club ou Animateur Fédéral)
Être référencé par les service de santé (Agence Régionale de Santé, Maison de Santé,...)
Obtenir le label PING SANTÉ
Faire vivre notre label HANDI PING</t>
  </si>
  <si>
    <t>Rendre plus accessible la pratique sportive loisirs et compétitive aux personnes en situation de handicap.
Favoriser l'accueil des personnes éloignées de la pratique sportive (groupe cérébro-lésé ILDYS/SAMSA, jeunes autistes, Foyer TY YANN...)
Favoriser la mixité HANDI, SPORT SANTÉ / VALIDE.
Permettre la pratique dirigée en loisirs et en compétition avec du matériel adapté.
Réaliser un cycles de découverte avec un groupe jeunes "handi"
Maintenir les créneaux spécifiques handisport et sport santé avec des bénévoles formés à ces pratiques sportives.
Etre partenaire avec handisport dans l'organisation de compétition sportive.
Aide financière à la prise d'adhésion.</t>
  </si>
  <si>
    <t>Principalement les personnes en situation de handicap et sport santé du Finistère Nord</t>
  </si>
  <si>
    <t>Nombre de pratiquants handisport  (N-1:17)
Nombre de pratiquants bien-être (N-1: 12)
Nombre de pratiquants ping santé (N-1:8)
Nombre de jeune "handi" participant aux séances de découverte (N-1:6)
Nombre d'encadrants formés PING SANTÉ (N-1:3)
Nombre d'encadrants formés PING BIEN ÊTRE (N-1:3)
Nombre d'encadrants formés HANDISPORT (N-1:2)
Nombre d'encadrants formés LOISIRS DIRIGÉS (N-1:3)</t>
  </si>
  <si>
    <t>Fédération française de Tennis de Table - Bretagne;Le Relecq Kerhuon;</t>
  </si>
  <si>
    <t>FFTT-BRET-24-0005-2</t>
  </si>
  <si>
    <t>DEVELOPPEMENT DE LA PRATIQUE / NOUVELLES PRATIQUES</t>
  </si>
  <si>
    <t>Être en capacité de proposer, faire découvrir une activité PING VR, HARDBAT
Accueil de nouveaux publics</t>
  </si>
  <si>
    <t>Organiser un/des tournoi(s) Hardbat
Mettre en place une activité régulière de PING VR (Challenge et Tournoi)</t>
  </si>
  <si>
    <t>Principalement la commune du Relecq Kerhuon et communes avoisinantes.</t>
  </si>
  <si>
    <t>Nombre de manifestations organisées.
Nombre de séances PING VR proposées</t>
  </si>
  <si>
    <t>Fédération française de Tennis de Table - Bretagne;Commune du Relecq Kerhuon;</t>
  </si>
  <si>
    <t>FFTT-BRET-24-0005-3</t>
  </si>
  <si>
    <t>DEVELOPPEMENT DE LA PRATIQUE - PING EDUCATIF</t>
  </si>
  <si>
    <t>Maintenir notre offre de pratique pour le public 4-7 ans
Maintenir nos actions de promotions du tennis de table pour les 4-11 ans dans la commune du Relecq Kerhuon et l'élargir aux communes environnantes.
Maintenir et développer l'offre PEDI PING
Faire "vivre" nos labels PING 4-7 ans, PROMO PING, EDUC PING et LOISIRS PING</t>
  </si>
  <si>
    <t>Maintenir les créneaux d'entraînement accessibles aux 4-11 ans et professionnaliser les entraînements.
Conserver le créneau du samedi matin avec un nombre de bénévoles formés (IC, AF, EF) à l'aide de la pépinière d'entraîneur (cadet/junior), des parents et des retraités pour aider à l'encadrement de l'activité (3 créneaux d'1h/1h30 sur 40 semaines).
Répondre aux demandes concernant l'animation de cycles pour les grandes sections de maternelles  (ping sans table dans l'école).
Maintenir nos cycles d'initiation à la salle avec les classes de CP, CE1, CE2, CM1 et CM2 pour les écoles publiques et privées (cycles de 6 à 8 semaines) et développer cette offre vers les communes environnantes (non couvertes par une offre tennis de table / 4 Tables de tennis de table "itinérantes")
Maintenir et développer notre offre de PEDI PING en allant chercher à pied les enfants dans chaque école pour les amener à la salle découvrir l'activité (+gouter + 50mn de ping 30 enfants)
Maintenir la réalisation d'un Premier Pas Pongiste dans l'école pour les GS, CP, CE1 et CE2</t>
  </si>
  <si>
    <t>Principalement les enfants des écoles publiques et privées du Relecq Kerhuon et d'une commune environnante.</t>
  </si>
  <si>
    <t>Evolution du nombre de licenciés jeunes.
Nombre d'actions PPP réalisées.
Nombre de cycle scolaire effectués.
Nombre de licenciés jeunes au PEDI PING</t>
  </si>
  <si>
    <t>FFTT-BRET-24-0006-1</t>
  </si>
  <si>
    <t>24-069920</t>
  </si>
  <si>
    <t>Recrutement de nouveaux jeunes
Fidélisation les jeunes déjà présents
Faire découvrir le Tennis de Table auprès des scolaires</t>
  </si>
  <si>
    <t>- Mise en place de 4 créneaux par semaine auprès des jeunes sur toute la saison. 
Ces créneaux sont animés par une éducatrice diplômée accompagnée par 3 bénévoles
- Prise en charge de 3 classes CE/CE2 sur un cycle de 7 semaines (soit 12/14 séances encadrées par une éducatrice diplômée accompagnée par 2 bénévoles).</t>
  </si>
  <si>
    <t>Lamballe Terre et Mer</t>
  </si>
  <si>
    <t>- Nombre de jeunes participants aux séances
- Nombre de nouveaux jeunes
- Nombre de séances découvertes auprès des scolaires</t>
  </si>
  <si>
    <t>FFTT-BRET-24-0006-2</t>
  </si>
  <si>
    <t>- Accueillir et proposer un créneau Ping santé/Ping bien)être avec une éducatrice formée
- Permettre aux personnes de l'agglomération d'avoir accès à un créneau Ping Santé</t>
  </si>
  <si>
    <t>- Mise en place de séances ping santé 
- Ouverture d'un créneau ping bien-être (1 par mois en début d'année et en ouvrir 2 par mois par la suite)
- Travailler avec la référente Sport-Santé de l'hôpital de Lamballe pour recevoir des patients (diabétique, surpoids, alzheimer, parkinson...)</t>
  </si>
  <si>
    <t>- Nombre de séances Ping Santé organisées
- Nombre de participants aux créneaux</t>
  </si>
  <si>
    <t>FFTT-BRET-24-0007-1</t>
  </si>
  <si>
    <t>24-072445</t>
  </si>
  <si>
    <t>W351005927</t>
  </si>
  <si>
    <t>87808794900011</t>
  </si>
  <si>
    <t xml:space="preserve"> 03350226</t>
  </si>
  <si>
    <t>SAINT DIDIER CHATEAUBOURG TENNIS DE TABLE</t>
  </si>
  <si>
    <t>35220</t>
  </si>
  <si>
    <t>35264</t>
  </si>
  <si>
    <t>FFTT-BRET-24-0007-2</t>
  </si>
  <si>
    <t>FFTT-BRET-24-0007-3</t>
  </si>
  <si>
    <t>Communes de Chateaubourg et alentours (Saint Jean sur Vilaine, Domagné, Saint Didier, Cornillé, Servon sur Vilaine)</t>
  </si>
  <si>
    <t>Limiter l'impact environnemental lors de nos manifestations
Promouvoir le club via différents supports de communication</t>
  </si>
  <si>
    <t>Achat de 200 ECOCUP au logo du club</t>
  </si>
  <si>
    <t>Communes de Chateaubourg et Saint Didier</t>
  </si>
  <si>
    <t>Mise à disposition des ecocups sur les prochaines manifestations</t>
  </si>
  <si>
    <t>FFTT-CENT-24-0010-1</t>
  </si>
  <si>
    <t>24-072530</t>
  </si>
  <si>
    <t>Du tennis de table en milieu carcéral</t>
  </si>
  <si>
    <t>Proposer une activité régulière  en milieu carcéral en encadrant des séances d'initiation et de perfectionnement de tennis de table.</t>
  </si>
  <si>
    <t>En partenariat avec la maison centrale de Saint-maur, le club de tennis de table encadre un cycle régulier d'une séance d'1h30 par semaine de tennis de table. L'éducatrice proposera des séances avec différents thèmes adaptés au niveau des personnes détenues présents afin de préparer le passage des tests de la méthode française. Une initiation autour de l'arbitrage sera également proposée. Un tournoi de fin d'année sera fait entre les personnes détenues et des personnes du club de tennis de table de Déols.</t>
  </si>
  <si>
    <t>Personnes détenues à la prison de Saint-Maur</t>
  </si>
  <si>
    <t>Les personnes détenues reviennent aux séances toutes les semaines et réussiront le passage de la méthode française.</t>
  </si>
  <si>
    <t>Fédération française de Tennis de Table - Centre-Val de Loire;Autres établissements publics;</t>
  </si>
  <si>
    <t>FFTT-CENT-24-0010-2</t>
  </si>
  <si>
    <t>Les Jeux olympiques en maison de retraites.</t>
  </si>
  <si>
    <t>Mettre en place des jeux olympiques entre différentes maisons de retraites autour du tennis de table.</t>
  </si>
  <si>
    <t>En partenariat avec différentes maisons de retraites, l'éducatrice du club met en place un cycle de préparation pour organiser une journée finale . 
Toute l'année les personnes des maisons de retraites participent à deux séances par mois autour d'ateliers afin de préparer les épreuves de la journée finale. 3 sites différents vont participer à la journée finale. La maison de retraite de Vatan, Valançay et Châteauroux. Des équipes seront constituées pour cette journée finale.</t>
  </si>
  <si>
    <t>Tout le département de l'Indre, Vatan, Valançay et Châteauroux</t>
  </si>
  <si>
    <t>Les personnes reviennent à chaque séance</t>
  </si>
  <si>
    <t>FFTT-CENT-24-0010-3</t>
  </si>
  <si>
    <t>Une journée pour attirer de jeunes pongistes</t>
  </si>
  <si>
    <t>Mise en place d'une grande journée découverte autour du tennis de table</t>
  </si>
  <si>
    <t>L'éducateur du club en collaboration avec les écoles de Déols et des alentours proposent 1 journée inter-écoles autour du tennis de table. 
1 journée pour les 5-7 ans autour des différents ateliers du cycle 1 et 2 du premier pas pongistes avec comptage sur tous les ateliers et 1 journée pour les 8-11 ans avec des ateliers et de la découverte de matchs. 
A l'issue de chaque journée, les enfants auront un diplôme, les 3 enfants de chaque catégories qui auront marqué le plus de points sur les ateliers auront une licence loisirs offerte pour la saison prochaine ainsi qu'une raquette.</t>
  </si>
  <si>
    <t>écoles de Déols et alentours de Déols</t>
  </si>
  <si>
    <t>Fédération française de Tennis de Table - Centre-Val de Loire;Indre;MAIRIE DEOLS;</t>
  </si>
  <si>
    <t>FFTT-CENT-24-0010-4</t>
  </si>
  <si>
    <t>Du ping tout l'été</t>
  </si>
  <si>
    <t>Proposer plusieurs demi-journées et soirées pour la découverte et la pratique du tennis de table pendant la durée des jeux olympiques et paralympiques.</t>
  </si>
  <si>
    <t>L'éducateur du club va proposer des animations autour du tennis de table pendant la période des jeux olympiques et paralympiques. Les séances seront faîtes pour découvrir le tennis de table mais également les jeux olympiques avec la mise en place d'épreuves avec du comptage de points sous forme d'ateliers et match. Pour les après-midis découverte, différents publics participent aux séances. Des personnes en situation de handicap mental, des jeunes de centres de loisirs, des jeunes de la maison de l'enfance et du PRIJ. Mettre en situation de handicap les personnes valide.
Pour les soirées, plusieurs tournois seront organisés en accueillant des personnes de tous les clubs du département et des non licenciés, vacanciers. Différents tableaux seront proposés.</t>
  </si>
  <si>
    <t>Personnes du département de l'Indre, vacanciers de la France</t>
  </si>
  <si>
    <t>Participation d'un maximum de personnes aux différentes aniamtions</t>
  </si>
  <si>
    <t>FFTT-CENT-24-0011-1</t>
  </si>
  <si>
    <t>24-074044</t>
  </si>
  <si>
    <t>W364000565</t>
  </si>
  <si>
    <t>45001756100017</t>
  </si>
  <si>
    <t xml:space="preserve"> 04360721</t>
  </si>
  <si>
    <t>0601267</t>
  </si>
  <si>
    <t>ASSOCIATION SPORTIVE DE TENNIS DE TABLE DE PRUNIERS</t>
  </si>
  <si>
    <t>36120</t>
  </si>
  <si>
    <t>36169</t>
  </si>
  <si>
    <t>Le club va disposer d'une nouvelle salle livrée fin août, semi spécifique avec la possibilité d'installer 5 tables. Notre objectif est dans un premier temps de faire vivre cette nouvelle installation mais aussi et surtout de recruter de nouveaux adhérents jeunes 4 à 11 ans en proposant diverses animations sur la commune tout au long de la saison.</t>
  </si>
  <si>
    <t>3 ANIMATIONS SERONT PROPOSEES :
* Inauguration de la salle début septembre avec distribution de tracts et communication locale afin de faire découvrir notre club et ses installations neuves au plus grand nombre. Au programme, match amical avec un club voisin, initiation encadrée pour les jeunes de 4 à 11 ans, démonstration de joueurs confirmés.
* Des cycles scolaires dès le mois de septembre pour l'école primaire proche de notre salle encadrés par un éducateur diplômé. 7 séances d'initiation ponctuées par un tournoi des écoles ouvert à tous sur la fin de cycle un samedi après midi. 
* Un tournoi parents - enfants en fin d'année pour trouver de nouveaux adhérents et alimenter notre école de tennis de table.</t>
  </si>
  <si>
    <t>La commune de Pruniers principalement et les communes proches de la nouvelle salle.</t>
  </si>
  <si>
    <t>Le nombre de personnes présentes lors des animations mais aussi le nombre de nouvelles licences crées sur les catégories 4 à 11 ans.</t>
  </si>
  <si>
    <t>FFTT-CENT-24-0012-1</t>
  </si>
  <si>
    <t>24-079819</t>
  </si>
  <si>
    <t>tournoi jeune intercommunal de tennis de table du Sud Touraine</t>
  </si>
  <si>
    <t>Fidéliser les licenciés actuels des clubs du Sud Touraine (Loches, Saint Senoch, Genillé, Cormery - Truyes, Sainte Maure de Touraine et Abilly) et attirer de nouveau licencié.
Faire découvrir notre sport à tous les jeunes de 4 à 17 ans et les valeurs de l'olympisme.</t>
  </si>
  <si>
    <t>Sur une journée un tournoi de jeune intercommunal de tennis de table ouvert aux licenciés et non licenciés des clubs de 7 à 17 ans, collège et lycée du Sud Touraine.
Faire découvrir sous forme de jeu notre sport pour les jeunes de 4 à 7 ans.
Tournoi en 3 phases :
- phase de poule général
- phase de poule par niveau suivant classement de la première phase
- tableau finale gagnante et consolante pour tous les niveaux suivant classement de la deuxième phase
Parler sur la journée des valeurs de l'olympisme à travers le tournoi amical, lots pour tous les joueurs</t>
  </si>
  <si>
    <t>Zone rurale</t>
  </si>
  <si>
    <t>évolution du nombre de licencié jeune d'environ 20 % par an pour les clubs grâce au tournoi
une dizaine d'enfants de 4 à 7 ans venant découvrir le tennis de table
Les jeunes renouvelle leur licence pour la saison prochaine</t>
  </si>
  <si>
    <t>FFTT-GEST-24-0005-1</t>
  </si>
  <si>
    <t>24-078419</t>
  </si>
  <si>
    <t>Fidélisation des jeunes licenciés</t>
  </si>
  <si>
    <t>Participation à de nombreuses compétitions : interclubs, critérium fédéral, challenges.
 Intégration des jeunes dans les équipes du championnat adulte.
Augmentation du nombre d’équipes en championnat en créant des équipes mixtes (jeunes+adultes).
Mise en place de stages de détection, progression pendant les vacances scolaires (3 stages de 2 jours).
Entraînements plus qualitatifs produits par un joueur du club possédant le BPJEPS, travaillant en auto-entreprise.</t>
  </si>
  <si>
    <t>bassin de vie d'environ 9000 habitants Anould, St Léonard, Fraize, Plainfaing</t>
  </si>
  <si>
    <t>Evolution des taux de renouvellement et d'abandon des jeunes</t>
  </si>
  <si>
    <t>FFTT-GEST-24-0005-2</t>
  </si>
  <si>
    <t>Développement du ping bien-être et ping santé</t>
  </si>
  <si>
    <t>faire découvrir aux entreprises locales partenaires ou pas de la pratique du tennis de table.
Développer le ping loisir à travers notre section.
Renforcer notre section sport adapté.</t>
  </si>
  <si>
    <t>Bassin de vie d'environ 9000 habitants autour de Anould, St Léonard, Fraize, Plainfaing.</t>
  </si>
  <si>
    <t>nombre de participants</t>
  </si>
  <si>
    <t>FFTT-GEST-24-0006-1</t>
  </si>
  <si>
    <t>24-078440</t>
  </si>
  <si>
    <t>Recrutement et fidélisation des Jeunes</t>
  </si>
  <si>
    <t>Proposer des initiations sur des créneaux scolaires, périscolaires, centre aéré, centre de vacances sur les communes du bassin de l'association des écoles du grand Reims disposant de Tables.
Objectif de faire découvrir la pratique du tennis de table au 4-11 ans dans le bassin de l'association, à 500 à 600 jeunes.
Avoir un taux de renouvellement des jeunes licenciés de l'association minimum de 60%
Maintenir un taux de 30% de poussins/benjamins dans l'association (31 Poussins/Benjamins au 1er avril 2024 sur 100 licenciés)
Maintien d'un créneau babyping au plus petits 3 à 7 ans</t>
  </si>
  <si>
    <t>Encadrement de créneau périscolaire 1 à 2 fois par semaine pour un groupe d'une quinzaine d'enfants, avec les écoles maternelles et primaires de Gueux.
Animation de créneaux initiations réguliers pendant les vacances scolaires en partenariat avec le centre de Vacances de Tinqueux (4 à 5 créneaux à chaque période de Vacances) en proposant des séances
de découvertes et initiatons aux 4-11 ans et ponctuellement aux ados.
Animation régulière (1 à 2 créneaux par mois), de séances initiations avec un groupe de 25 enfants de 5 à 12 ans avec le centre aéré du mercredi à Tinqueux.
Séance de découvertes et initiation dans les écoles du grand Reims (hors QPV qui feront l'objet d'un projet spécifique Ping Inclusif)
35 séances annuelles d'initiation au baby ping dans le cadre de créneaux multisports gérés en partenariat avec l'association Cocktail Danse pour les plus petits 3/7 ans. Au vu de la demande en 2023/2024, mise en place de 2 créneaux au lieu d'1 seul en 2024/2025 avec un créneau 3/4 ans et un créneau 5/7 ans.
Organisation d'un tour Premier pas Pongiste en lien avec Comité Marne.
Organisation de stages adhérents durant les vacances pour fidéliser les jeunes.</t>
  </si>
  <si>
    <t>Grand Reims hors QPV objet du projet spécifique</t>
  </si>
  <si>
    <t>Taux de renouvellement des licenciés jeunes 2023-2024 &gt;60%
Avoir une centaines jeunes inscrits dans les différents créneaux initiation créés dans les communes.
Faire découvrir la pratique à environ 500 enfants dans le cadre des créneaux scolaires ou périscolaires.
Organisation de stages estivaux.
Avoir une vingtaine enfants pratiquant l'initiation qui s'inscrivent dans l'association sur des créneaux spécifiques 
Maintenir un groupe de 20 à 25 poussins sur le créneau baby ping.
Nombre de participants sur les premiers pas Pongiste.
Evolution du nombre de licenciés jeunes poussins/benjamins compétition.</t>
  </si>
  <si>
    <t>Fédération française de Tennis de Table - Grand Est;Commune de Tinqueux;</t>
  </si>
  <si>
    <t>FFTT-GEST-24-0006-2</t>
  </si>
  <si>
    <t>Ping Bien être envers les séniors</t>
  </si>
  <si>
    <t>Developper le nombre d'adhérents V3/V4/V5.
Faire participer les séniors au fonctionnement du club (augmentation du bénévolat) afin de garder un lien social après la vie active.
Faire pratiquer une activité physique.
Former un encadrant au Modules A (voir B) ping santé bien-être et participer aux différents modules de formation Ping Santé Grand Est.</t>
  </si>
  <si>
    <t>Créations de 2 créneaux spécifiques sénior :
1 à Tinqueux le Mercredi de 19h30 à 21h30
1 à Gueux le Vendredi de 19h30 à 21h30
Faire des séances de découvertes dans les maisons de retraites et des animations spécifiques (soirées découvertes) à l'association.
Intégrer les séniors aux instances dirigeante et au fonctionnement de l'association.
Augmenter la part de bénévoles.</t>
  </si>
  <si>
    <t>Grand Reims</t>
  </si>
  <si>
    <t>Nombres d'adhérents V3 à V5.
Nombre de féminines V3 à V5
Nombres d'initiation dans les maisons de retraites.
Nombre de V3 à V5 dans le CA
Nombre de bénévoles V3 à V5.</t>
  </si>
  <si>
    <t>FFTT-GEST-24-0006-3</t>
  </si>
  <si>
    <t>Promotion Tennis de table dans les quartiers QPV et ZRR</t>
  </si>
  <si>
    <t>Faire découvrir la pratique du TT dans les écoles et collèges des QPV et ZRR du Grand Reims.
Attirer de nouveaux adhérents à l'association (jeunes et adultes) des QPV et ZRR
Insérer les jeunes dans la vie sociale.
Augmenter la part de licenciés issus des zones rurales.</t>
  </si>
  <si>
    <t>Réalisation de stages ouverts à tous.
Faire des séances initiations dans les écoles, collèges et maisons de quartiers QPV et ZRR de Reims (Ville en Tardenois pour les ZRR)
Participer au animations périodes vacances  scolaires et estivales faite par la ville de Tinqueux vers les jeunes en difficultés.
Communications dans les QPV et ZRR.
Adapter les créneaux actuels pour accueillir les adhérents des zones QPV et ZRR (augmentation d'2 à 3h du volume hebdomadaire)</t>
  </si>
  <si>
    <t>QPV et ZRR du grand Reims</t>
  </si>
  <si>
    <t>Nombre d'écoles impactées
Nombre de jeunes adhérents issus des QPV et ZRR
Nombre d'adultes adhérents issus des QPV et ZRR</t>
  </si>
  <si>
    <t>FFTT-GEST-24-0006-4</t>
  </si>
  <si>
    <t>Economie Energie sur les Manifestations et créneaux entrainements.
Tri sélectifs sur les manifestations.
Utilisation de matériaux recyclable sur manifestations
Reprise des anciens matériels pour mise à dispo aux écoles et aux créneaux périscolaires.</t>
  </si>
  <si>
    <t>Réduction des créneaux et optimisation pour gain sur l'éclairage et le chauffage du complexe (gain indirect pour l'asso puisque complexe mise à dispo gratuitement par la commune mais rentre dans les objectifs d'économies d'énergies que tout le monde doit partager), réduction du chauffage et limiter l'accès aux douche (économie eau et arrêt eau chaude)
Reduction de l'utilisation du complexe.
Mise en place de poubelles dédiées sur les manifestations.
Contenant plus importants (bouteille de 1L5 / 2L) pour les soirées événementielles et les après matchs et soirées adhérents, afin de limiter les déchets des canettes individuelles.
Affichage eco responsable dans le gymnase, com sur les réseaux sociaux, com adhérents et mairie.
Incitation au recyclage des déchets, réutilisation du matériel par mise à dispo dans les communes. 
Récupération des anciens revêtements pour faire des raquettes pour les écoles.</t>
  </si>
  <si>
    <t>Toute la France</t>
  </si>
  <si>
    <t>Nombres d'évènements avec tri obligatoire
Nombre heure éclairage gagnée par l'optimisation des créneaux
Réduction temps de chauffage
Fermeture ponctuelle du complexe sportif (période vacances)</t>
  </si>
  <si>
    <t>FFTT-GEST-24-0006-5</t>
  </si>
  <si>
    <t>Augmentation du nombre de licences découvertes.
Animations estivales avec tournois étés et stages jeunes et adultes ouverts à tous.
Participation aux Journées olympiques organisées par les communes.</t>
  </si>
  <si>
    <t>Organisation de 2 tournois jeunes, 1 en juillet et un en aout.
Organisation de 2 ou 3 tournois adultes (également ouvert aux jeunes) durant l'été.
Organisation de soirées évenementielles découvertes et initiations à partir de fin avril (3 à 4 soirées)
Animer des stands lors des journées olympiques à Tinqueux (2 jours)
Organisation d'un tournoi Régional licenciés fin aout.
Gestion des licences découvertes et événementielles</t>
  </si>
  <si>
    <t>Nombres animations en partenariat avec les journées olympiques.
Nombres de stages/tournois été proposés.
Nombre de licences découvertes avant le 31/08/2024
Nombre de licences événementielles durant l'été.</t>
  </si>
  <si>
    <t>FFTT-GEST-24-0007-1</t>
  </si>
  <si>
    <t>24-075011</t>
  </si>
  <si>
    <t>Fidéliser les jeunes qui ont prit une licence cette saison.
Attirer de nouveaux jeunes au club.</t>
  </si>
  <si>
    <t>Attirer de nouveaux jeunes : 
- faire des interventions dans le milieu scolaire 
- offrir des séances gratuites au club et le cout de la licence aux "vainqueurs" d'un tournoi scolaire  
- faire 2 ou 3 journées portes dans l'année 
- faire des animations tennis de table pendant les vacances scolaires
- distribution de tracts 
Fidélisation : 
- les inscrire aux différentes compétitions en fonction de leurs envies
- leurs offrir le maillot du club  
- aide à l'achat de matériel
- leurs proposer de voir des compétitions de haut niveaux</t>
  </si>
  <si>
    <t>Commune du club et communes voisines qui ne possèdent pas de club.</t>
  </si>
  <si>
    <t>le nombre de jeunes qui renouvellement leur licence la saison suivante.
Le nombre de mineurs qui prennent leur première licence</t>
  </si>
  <si>
    <t>Fédération française de Tennis de Table - Grand Est;Grand Est;Moselle;Autres établissements publics;</t>
  </si>
  <si>
    <t>FFTT-GEST-24-0007-2</t>
  </si>
  <si>
    <t>Proposer à nos adhérents des activités "alternatives" à la pratique du tennis de table.
Proposer à des personnes extérieurs au club la pratique du tennis de table sous d'autres formes afin d'inciter de nouvelles personnes à venir au tennis de table "classique" et de se licencier au club.</t>
  </si>
  <si>
    <t>Ponctuellement dans l'année faire des opérations en soirée ou en journée pour proposer du ping VR, du Dark ping, de l'ultimate et du ping en extérieur en collaboration avec la mairie (Manom plage)
2 ou 3 animations ping VR dans l'année.
1 animation Dark Ping
Plusieurs jours où une table ultimate sera disponible sur la période du mois de juin - aout et fin décembre.
Ping en extérieur, en collaboration avec la mairie lors de la période Manom plage (de fin juin à mi-juillet), plusieurs fois pendant cette période des tables seront à disposition à l'extérieur du gymnase et dans le sable.</t>
  </si>
  <si>
    <t>Cela se déroulera dans notre salle ou à l'extérieur</t>
  </si>
  <si>
    <t>Nombre de membres du club qui participent
Nombre de personnes extérieurs qui participent.</t>
  </si>
  <si>
    <t>Promouvoir le tennis de table auprès des écoles primaires de Santes et développer les actions formatives pour les jeunes</t>
  </si>
  <si>
    <t>Le club souhaite :
-  poursuivre l'animation pongiste engagée avec l'école primaire publique de Santes une demi-journée par semaine tout au long de l'année scolaire.  Cette animation est intégrée dans les cycles pédagogiques de l'école.
- poursuivre l'animation baby-ping pour enfants de 4 à 7 ans initiée en septembre 2023 à raison d'une heure par semaine, toute l'année hors vacances scolaires. Cette animation sera assurée par un éducateur sportif professionnel extérieur au club et rémunéré par celui-ci.
- poursuivre les entrainements spécifiques auprès des jeunes licenciés durant 1h30 chaque mercredi après-midi.  Cette animation sera assurée par un éducateur sportif professionnel extérieur au club et rémunéré par celui-ci.</t>
  </si>
  <si>
    <t>Développer le Ping Santé Bien-Etre à Santes</t>
  </si>
  <si>
    <t>Le club souhaite :
- faire intervenir 2 fois/mois un éducateur spécialisé, extérieur au club,  auprès des aînés de Santes (au club ou à la Maison des Blés d'Or) pour une pratique douce du tennis de table
- former un éducateur aux modules  A &amp; B Ping Santé Bien-Etre</t>
  </si>
  <si>
    <t>club ping 2024-féminisation</t>
  </si>
  <si>
    <t>territoire rural</t>
  </si>
  <si>
    <t>Retour des licenciéEs chaque année plus accueil de nouvelles licenciées de tous âges</t>
  </si>
  <si>
    <t>Changer les comportements au quotidien en sensibilisant au développement durable</t>
  </si>
  <si>
    <t>Sensibiliser, informer et former les acteurs du tennis de table au développement durable en organisant des formations et en organisant des manifestations éco responsables.
Promouvoir les actions en faveur du développement durable et favoriser les actions eco responsables
montrer l'exemple en organisant des actions au sein du club basées sur l'éco responsabilité
Promouvoir l' éco responsabilité dans notre fonctionnement en incitant au co voiturage, en privilégiant les visio conférences et en refusant certains partenariats
Rendre notre sport accessible pour tous, développer les valeurs civiques, de convivialité, de mixité......
Supprimer les bouteilles plastique au profit des gourdes réutilisables est un exemple de ce que nous souhaitons faire</t>
  </si>
  <si>
    <t>Commune rurale avec peu d'associations sportives</t>
  </si>
  <si>
    <t>Recrutement Fidélisation</t>
  </si>
  <si>
    <t>Assiduité, motivation pour progresser, les résultats lors de compétitions, les briefings, le retour positif des parents, l'investissement des parents qui accompagnent leurs enfants lors des compétitions, la fidélité d'une année sur l'autre, le nombre de licenciés en augmentation chez les jeunes, le retour massif des joueurs</t>
  </si>
  <si>
    <t>FFTT-HDF-24-0015-1</t>
  </si>
  <si>
    <t>24-078826</t>
  </si>
  <si>
    <t>Ping Santé - Handisport</t>
  </si>
  <si>
    <t>Sensibiliser les jeunes élèves et les jeunes  pongistes du club au handicap au travers de séances de "HANDIPING"
Proposer un "Vis ma vie" à ces jeunes qui vont le temps de quelques séances appréhender le handicap en situation d'apprentissage du tennis de table.</t>
  </si>
  <si>
    <t>Mise en place de cycles "INCLUSIF" à destination des élèves des écoles élémentaires de l'Agglomération d'Hénin - Carvin.
Proposer à tous nos jeunes sur certaines séances d'entraînement mais aussi au travers de nos stages de vacances, des séances de sensibilisation au handicap.
Idem pour les groupes de Centres aérés de la Ville de Carvin.
Au total, 350 heures d'encadrement de ces séances sont prévues.</t>
  </si>
  <si>
    <t>Jeunes de la Communauté d'Agglomération d'Hénin Carvin.
Tous types de quartiers y compris ceux de la Politique de la Ville.</t>
  </si>
  <si>
    <t>1 - Nombre de jeunes ayant suivi ces séances de sensibilisation.
2 - Diversité des villes touchées par ces séances.
3 - Nombre d'écoles différentes.</t>
  </si>
  <si>
    <t>Fédération française de Tennis de Table - Hauts-de-France;CAHC;Autres établissements publics;Aides privées;</t>
  </si>
  <si>
    <t>FFTT-HDF-24-0015-2</t>
  </si>
  <si>
    <t>Permettre au plus grand nombre d'enfants de 4 à 11 ans de pratiquer le tennis de table, quel que soit le type de pratique (occasionnelle, scolaire, loisirs, découverte, compétitions...)
Augmenter le nombre de licenciés du club sur cette tranche d'âge.</t>
  </si>
  <si>
    <t>Participation du club aux activité d'été mises en place par la Ville de Carvin (Funny Days)
Accueil systématique à chaque vacance scolaire de groupes issus des centre de loisirs. (Eté et petites vacances)
Augmentation du nombre de cycles de tennis de table en milieu scolaire.</t>
  </si>
  <si>
    <t>Ville de Carvin et autres villes de l'agglomération Hénin-Carvin.
Tous types de quartiers y compris ZRR et QPPV.</t>
  </si>
  <si>
    <t>Nombre de jeunes de 4-11 ans touchés par ce dispositif.
Nombre de licences des 4 11 ans, tout type de  licences confondu</t>
  </si>
  <si>
    <t>Fédération française de Tennis de Table - Hauts-de-France;Pas-de-Calais;CAHC;Autres établissements publics;</t>
  </si>
  <si>
    <t>FFTT-HDF-24-0015-3</t>
  </si>
  <si>
    <t>Développer le tennis de table féminin au sein de notre club.
Retrouver des féminines dans toutes les catégories d'âge.</t>
  </si>
  <si>
    <t>Mettre en place des séances spécifiques pour des jeunes filles et des très jeunes filles.
Développer les passerelles entre Ping scolaire et Club, Centres de Loisirs et club.</t>
  </si>
  <si>
    <t>Seul vrai club du secteur à avoir une politique de formation, nous intervenons sur l'ensemble des écoles de l'agglomération, reste à parvenir à attirer un jeune public féminin; travail sur l'ensemble du territoire y compris ZRR et QPPV.</t>
  </si>
  <si>
    <t>Nombre de licenciées féminines dans les catégories jeunes.
Nombre de licenciées.
participation des féminines aux rassemblements mis en place par le Comité, la Ligue ou la FFTT (Détection, Stages départementaux, Journée des féminines)</t>
  </si>
  <si>
    <t>Fédération française de Tennis de Table - Hauts-de-France;CAHC;Autres établissements publics;</t>
  </si>
  <si>
    <t>FFTT-HDF-24-0017-1</t>
  </si>
  <si>
    <t>24-068188</t>
  </si>
  <si>
    <t>Ping bien être et ping santé</t>
  </si>
  <si>
    <t>Elargissement du public « Sport Santé »</t>
  </si>
  <si>
    <t>ouverture de la pratique de tennis de table à
         -  sport Loisir Senior et féminime
         -  Handi-ping
          - Comité d'entreprise
          - Partenariat avec la Mairie de Saint Laurent sur ce périmétre
          - Maladie cardio vasculaire</t>
  </si>
  <si>
    <t>Région arrageoise</t>
  </si>
  <si>
    <t>1 - Nombre de partipants (20-50)
2 - Nombre d'évenements hors séance hebdomadaire (2-5)
3 - Nombre annuel de séances organisées (35 - 45)
4 - Création de crénaux complémentaires spécifiques (1-2)</t>
  </si>
  <si>
    <t>FFTT-HDF-24-0017-2</t>
  </si>
  <si>
    <t>Recrutement et fidélisation des plus jeunes</t>
  </si>
  <si>
    <t>accroitre le public poussin, benjamin et baby ping de maniére pérenne</t>
  </si>
  <si>
    <t>sur la tranche 4-11 ans augmenter notre capacité à augmenter l'effectif du baby ping
action dans les écoles primaires du secteur
encadrer des cycles scolaires dans notre salle
école de sport
participation aux 1éres compétions ouvertes a des nons licenciés (GP des jeunes pongistes)</t>
  </si>
  <si>
    <t>Secteur Arrageois</t>
  </si>
  <si>
    <t>évolution de licenciés baby (4-7 ans)
évolution de licenciés jeunes (7-11 ans)
Nombre d'enfants participants aux cycles scolaires de tennis de table
nombre participants à chaque tout du grand prix des jeunes pongistes</t>
  </si>
  <si>
    <t>Fédération française de Tennis de Table - Hauts-de-France;Mairie de Saint Laurent;</t>
  </si>
  <si>
    <t>Ping actif</t>
  </si>
  <si>
    <t>Promouvoir le ping bien être pour un public loisirs</t>
  </si>
  <si>
    <t>Attirer le public loisirs</t>
  </si>
  <si>
    <t>Territoire de la CABBALR</t>
  </si>
  <si>
    <t>Nous voulons l'ouverture de créneaux aux personnes atteintes de maladies (alzheimer ou autres), adolescents, féminines et séniors
Nous avons comme objectif de faire venir entre 30 et 50 personnes.</t>
  </si>
  <si>
    <t>FFTT-HDF-24-0019-1</t>
  </si>
  <si>
    <t>24-064494</t>
  </si>
  <si>
    <t>Fidélisation des Jeunes Licenciés</t>
  </si>
  <si>
    <t>Constat :
L’association à ce jour est composée de 201 adhérents dont plus de 50 % sont des adhérents loisirs. 
Sur la centaine d'adhérents loisirs,  75 à 80 licenciés sont des jeunes qui ne pratiquent le tennis de table essentiellement  qu'en condition d’entrainement durant l’année sportive (1 ou 2 créneau en moyenne).   
Une enquête menée dans l’association montre que le taux de non renouvellement de licences chez les jeunes est le plus important dans cette partie de licenciés. La cause première étant la lassitude  et le manque de nouveauté dans la pratique alors que chez les compétiteurs l'arrêt est plus synonyme  d'études (passage au lycée ou hautes études).
Une réduction  du taux de non-renouvellement d’adhésion permettra également  de réduire  le sentiment de recommencer à zéro pour les techniciens de l’association en début de saison.
Alors qu'un grand nombre d'actions menées par l'association sont tournées vers la recherche de nouveaux licenciés, peu d'actions engagées à ce jour par l'association sont orientées vers ce public important pour le fidéliser et faire en sort qu'il se fixe dans l’association.
Objectifs de l'action:
- 1 - Réduire de moitié le turnover  des adhérents loisirs  mais aussi des jeunes compétiteurs.
- 2 - Intégrer au mieux et rapidement les publics visés.
- 3 - Favoriser le passage de l'adhérent Loisir à l'adhérent compétiteur.
- 4 - Utiliser la prise de licence découverte et favoriser le passage en une licence loisir ou  compétition.</t>
  </si>
  <si>
    <t>Cette action vise à réduire le taux de non-renouvellement  de licence de moitié pour le basculement 2023/2024 en 2024/2025 mais aussi pour les nouveaux adhérents à la rentrée de Septembre 2024 par la mise en place d'un livret de l'adhérent et ouvrir une plage de pratique de l'activité plus importante et diversifiée pour ce public
- 1 - Réduire le turnover des adhérents
En leur offrant, outre le bagage technique enseigné lors des entraînements, la possibilité  d'activités ludiques sous forme de mini-stage en demi-journées lors de vacances scolaires. Dans ces journées le contenu doit être la convivialité, le goût de l'effort, et la découverte du monde compétitif (assiduité aux entraînements, intensité des entraînements,...). la fréquentation plus importante de l’association permettra également de supprimer les manques  de pratique durant les  vacances scolaires soit 8 semaines hors vacances d’été 
- 2 - Intégrer au mieux les publics visés.
Par création et distribution  d'un livret de l'adhérent qui le fera se situer dans  de l'association, aussi bien en temps qu'individu mais également sportivement avec un suivi technique. Ce livret abordera le monde associatif en général (droits et devoirs de l’adhérent), mais aussi de réaliser un suivi technique (méthode Française,...), ainsi que découvrir  les perspectives d'évolution dans le monde du Tennis de Table (compétiteur, Arbitrage, métiers du Sport,...). Des points de passage de diplômes seront créés avec des remises  lors de moments forts de l'association tels que l'Assemblée Générale, tournois internes,..) pour une mise en valeur de l’adhérent.
- 3 - Favoriser le passage de l'adhérent Loisir à l'adhérent compétiteur.
En créant un programme ambitieux de mini compétitions club pour le public loisir sur des dates différentes des compétitions fédérales. Basée sur une participation volontaire avant tout, l’objectif étant, dans la saison sportive de balayer d'autres façons de pratiquer le PING, un maximum de types de compétitions (1 compétition en moyenne par mois), PING Virtuel, ULTIMATE, HARDBAT
- 4 - Favoriser le passage de la prise de licence découverte en une licence loisir ou  compétition
Avec la création de la licence Découverte fédérale, le nouvel adhérent à la possibilité de pratique quelques mois le tennis de table gratuitement. A l’association se servir de cette période pour donner à l'adhérent toute l’étendue des possibilités pour pratiquer au mieux l'association  et le l'activité sportive plutôt de laisser l'adhérent rentrer dans une routine d’entrainement hebdomadaire comme cela est fait actuellement</t>
  </si>
  <si>
    <t>Ville de BOURBOURG</t>
  </si>
  <si>
    <t>1: Baisse du taux de non renouvellement de 30%.
2: Nombre de licenciés en Hausse; Alors que le nombre de licenciés de l'association stagne (200), la Conjugaison de la baisse du non renouvellement avec les actons de Détection menées par l'association doit permettre retrouver une croissance en nombre de licenciés. Objectif 220 licenciés en nombre de licenciés
3: Hausse des cotisations avec la transformation des licences DÉCOUVERTES en licences LOISIRS en Pourcentage
4: Taux de Satisfaction aux animations réalisées. Objectif 80 % de satisfaction
5: Nombre d'animation menées dans l'année (10 durant la saison sportive soit en moyenne 1 par mois)
6: Taux de participation aux animations réalisées. Objectif 60 % de participants</t>
  </si>
  <si>
    <t>Fédération française de Tennis de Table - Hauts-de-France;ville de BOURBOURG;</t>
  </si>
  <si>
    <t>FFTT-HDF-24-0019-2</t>
  </si>
  <si>
    <t>Création de créneaux  PING Bien Être</t>
  </si>
  <si>
    <t>Objectifs 
Cette action est destinée particulièrement vers les seniors (PING  SENIORS) et les familles (PING FAMILLE).
3 objectifs communs pour les 2 publics ciblés 
-- Permettre une pratique physique.
-- Absence de notion de performance dans la pratique de l’activité, Chaque participant pratique le PING en fonction de ses capacités, de ses souhaits à un rythme qu'il choisi.
-- Apport potentiel de nouvelles licences et ressources pour l’association en amenant en proposant une activité de loisir périodique et encadrée à un rythme défini par les pratiquants eux même et sans contrainte compétitive.</t>
  </si>
  <si>
    <t>- 1 -  PING SENIORS
Objectifs Spécifiques au créneau PING SENIORS
-- Permettre de conserver un lien social
-- Permettre de conserver une autonomie physique par le sport
-- Lutter contre la sédentarité et le vieillissement, 
Description :
 A l'arrivée de la mise en inactivité, après une période professionnelle riche et intense, il s'avère que de nombreux "Seniors" peuvent éprouver un manque d'activité physique mais également, d'occupation dans la vie au quotidien. Cette rupture d'activité, pouvant entraîner un sentiment d'oisiveté, voire de déprime et pouvant même aller vers des situations dramatiques (alcoolisme,....). De plus certaines personnes n'osent pas toujours pousser la porte d'une association sportive car en règle générale la mise en valeur de l'association dans les médias se fait surtout par le volet compétitif au détriment du volet social.
 Remplacer progressivement l'activité professionnelle en partie par une activité physique, pourrait permettre de compenser ce vide, voire même trouver de nouvelles passions et centres d’intérêt en plus d'entretenir la condition physique de la personne. Le Tennis de table, par rapport à d'autres sports, peut être pratiqué régulièrement par des personnes plus âgées, sous conditions médicales. Chacun peut donc y participer et progresser au rythme le plus approprié.
 Cette nouvelle activité proposée pourra, pour certains, être un facteur d'engagement dans le tissu associatif, et un partage des compétences (Exemples : prise en charge de la trésorerie du club pour un comptable, Arbitrage pour d'autres personnes, …).
De ce fait l'association a mis en place cette action en plusieurs phases :
Phase 1 : Janvier 2024 - juin 2024  -- Constitution d'un groupe de 5 à 6 jeunes retraités volontaires afin de dynamiser le fonctionnement de l'activité envers cette population 
Phase 2 : Mai 2024 -- Informations auprès du public concerné en relation avec notre partenaire le Centre Socio-éducatif de BOURBOURG Andyvie dans le cadre des ses ateliers seniors pour les personnes étant déjà en inactivité, également lors des réunions d'information sur le thème de la préparation à la retraite (pour les futurs retraités) ainsi que dans les supports papier municipaux, du Centre Socio-éducatif, et de l'Association. L'association n'attend pas que la personne pousse la porte de la salle de sports, elle démarche dans les différents lieux susceptibles d'accueillir des retraités.
Phase 3 : Septembre 2024 -- Mise en œuvre de 1 créneau spécifique "seniors" en matinée le Vendredi 10 H 30 - 12 H 00. A partir de Septembre, l'association souhaite faire de ce créneau un véritable moment de vie en plus de la pratique du Tennis de Table, c'est à dire que ce soit les participants qui organisent leur activité. Le contenue de chaque créneau sera basé  sur le même principe :
- 1ère partie : Echauffement 30 minutes avec des exercices de gym douce.
- 2ème partie : travail à la table avec l’éducateur entretenir la concentration, l’équilibre et la précision du geste en binôme. En parallèle, les autres binômes font des échanges de balles avec des petits exercices types. 
- Dernière partie : petits matches pour terminer la séance  
 L'association met à disposition l'éducateur de la section pour apporter son aide dans l'animation des créneaux et ses compétences technique afin de faire évoluer le participant et ainsi lui offrir plus de plaisir dans la pratique du sport. 
- 2 - PING FAMILLE
Objectifs Spécifiques au créneau PING FAMILLE 
-- Permettre à la famille de se retrouver autour d'une même activité sportive régulière ou occasionnelle
-- Permettre d’une activité de décompression après une semaine d'activité professionnelle
-- Favoriser l’accès au sport aux parents des jeunes joueurs licencies dans l’association.
-- Permettre aux familles la pratique d’une activité sportive commune dégressive en fonction du nombre de pratiquants
Description :
Dans la liste des adhérents de l'association, ont peut voir que certains membres font partie de la même famille.  Souvent il s'agit d'un parent et d'un enfant avec chacun sont chacun créneau d'entraînement.
Il nous a donc semblé opportun de créer ce créneau PING en Famille où tous les membres d'une même famille pourraient se retrouver autour de la même activité sportive. 
L'association proposera  la création d'un PASS Famille associé à un  créneau le vendredi 18 H 00 - 20 H 00 destinés à ce public. 
La participation à ce type de créneau sera possible pour tout adhérent de l’association dés lors qu’il soit titulaire d’une licence compétition ou loisir dés lors qu’un PASS famille ait été souscrit (PASS variable en fonction du nombre de personnes : Exemple : 1 personne 30 € 00, 2 personnes 40 € 00, 3 personnes 50 € 00).
Il doit venir avec une personne (ou plus) ayant un lien de parenté avec l’adhérent. Cette personne doit être non-licenciée au club (dans ce cas prise d’une licence découverte à minima) ou licencié d’un autre club (licence existante). 
La pratique de l’activité restera libre pour chaque participant. Toutefois, l'encadrement technique (éducateur, animateur) de l'association restera disponible pour faire progresser le public  dans la pratique de l'activité (apports techniques, apports ludiques,…).
Ponctuellement,  des tournois pourront être organisés sur ses créneaux (avant Noël, fin de saison)</t>
  </si>
  <si>
    <t>Ville de BOURBOURG et villages environnants</t>
  </si>
  <si>
    <t>- 1 -  Nombre de participants au PING SENIORS
- 2 - Nombre de Participants au PING FAMILLE
- 3 - Nombre de nouvelles licences créées.
- 4 - Taux de Satisfaction en %</t>
  </si>
  <si>
    <t>Fédération française de Tennis de Table - Hauts-de-France;Ville de BOURBOURG;</t>
  </si>
  <si>
    <t>FFTT-HDF-24-0019-3</t>
  </si>
  <si>
    <t>Sensibilisation des Adhérents aux enjeux climatiques</t>
  </si>
  <si>
    <t>Objectif PRINCIPAL
Faire évoluer le Fonctionnement de l’association pour favoriser le développement durable
Objectifs opérationnels
- 1 - Modifier les modes de fonctionnement de l'association vers une réduction des déchets. 
- 2 - Sensibiliser les adhérents à une pratique éco-responsable</t>
  </si>
  <si>
    <t>Description
- 1 - Les adhérents
- 1.1- Encourager le covoiturage.
 L'association étant en domaine rural, l'utilisation des transports en commun pour aller sur les lieux de compétition est difficile à mettre en œuvre (non compatibilité des horaire, lieux desservis compliqués à joindre), l'association souhaite voir réduire l'utilisation des moyens de  déplacements de ses adhérents en encourageant le covoiturage par remboursement d'un véhicule pour 4 compétiteurs lors des compétitions officielles.
- 1.2 - Incitation à l'utilisation de gourdes réutilisables par les compétiteurs.
Afin d'éradiquer l'utilisation des bouteilles plastiques dans l’association en fournissant une gourde réutilisable à chacun de ses adhérents. 
- 1.3 - Inciter les adhérents à la bonne utilisation du tri sélectif.
Achat de poubelles à destination du tri
- 1.4 - Recyclage du matériel en fin de vie  utilisé par les compétiteurs en les reconditionnant pour les nouveaux adhérents (donner une 2ème vie).
 En effet pour les compétiteurs intensifs, il est nécessaire de remplacer chaque année leur raquette. Au lieu de stocker les vielles raquettes dans un sac, ou de les jeter, l'association souhaite collecter pour les reconditionner ce matériel et le transmettre aux nouveaux adhérents ou le recycler en matériel commun pour l’initiation avec les établissements scolaires.
- 2 – L’Association 
- 2.1- Remplacement de la vaisselle jetable (gobelets, ....).  
Remplacement systématique de la vaisselle jetable par de la vaisselle classique ou recyclable.
- 2.2 - Tendre vers le zéro déchet, Zéro consommable (papier, matériel d'impression,....) dans la gestion du club :
-- en privilégiant la communication par messagerie électronique. 
 -- entre membres du bureau, 
 -- entre l'association et ses adhérents,  
 -- entre l'association et ses partenaires institutionnels, 
  --Avec ses soutiens.
-- Mise en place d'une application ou bibliothèque informatique. 
Pour regrouper tous les formulaires nécessaires à la vie de l'association à disposition des adhérents directement sur le site internet de l'association:
 -- Inscription aux stages,
 -- Inscription aux Compétitions,
 -- Inscription à l'association,
- 2.3 - Par transformation du  traditionnel tableau d'affichage club .
En des tableaux multimédias installés dans les points stratégiques de l'association (House club, Salle de pratique du sport, bureau....).La mise en place de ces tableaux permettra également de faire la promotion de cette démarche écologique. En  cas d’utilisation nécessaire d'un consommable, il devra être effectué avec du matériel recyclé prioritairement.
- 2.4 -  Augmenter la durée de vie des tables de Tennis de Table.
 Après 4 ou 5 ans d'utilisation, les tables ne sont plus adaptées pour la pratique compétitive. De plus les déplacements fréquents et les manipulations de ce matériel (salle non spécifique au tennis de table) dégradent  fortement le  matériel d’où la nécessité de son remplacement fréquent. Toutefois, il peut rester  utilisable pour la pratique occasionnelle dans les écoles ou centres socio-éducatifs. L'association souhaite mettre en place la démarche 1 Nouvelle Table achetée,  1 table recyclée envers un établissement scolaire ou centre plutôt que d'être détruite.
- 2.5 -  Réparation prioritaire du matériel détérioré au lieu de remplacement. 
Tout le matériel commun de l'association devra faire l'étude d'une réparation avant la prise de décision de son remplacement. Celui-ci ne sera effectif que sur des critères de vétusté et de coût de réparation.</t>
  </si>
  <si>
    <t>Indicateurs
Mise en place de critères correspondant à chaque levier de l'association. Réalisé Taux d'avancement Non
réalisé
1.1/ encourager le covoiturage Utilisation d'un seul véhicule pour une compétition de 4 joueurs 
1.2/ Incitation à l'utilisation de gourdes réutilisables par les compétiteurs. objectif visé 90 % des adhérents
1.3/ Inciter les adhérents à la bonne utilisation du tri sélectif.
1.4/ Recyclage du matériel en fin de vie. 50 % de raquettes en seconde vie
2.1/ Remplacement de la vaisselle plastique.
2.2/Tendre vers le zéro déchet, Zéro consommable.
2.3/ Augmenter la durée de vie
2.4/ Passage de la gestion papier des compétitions.
2.5/ Réparation prioritairement du matériel.</t>
  </si>
  <si>
    <t>FFTT-HDF-24-0019-4</t>
  </si>
  <si>
    <t>Animations Vacances Olympiques</t>
  </si>
  <si>
    <t>- Permettre une pratique ludique, sportive et culturelle  pour tout volontaire en parallèle de l’évènement français numéro 1 de l’année : les jeux PARIS 2024.
- Sensibilisation à l'olympisme</t>
  </si>
  <si>
    <t>L’association organisera 2 semaines d’animations estivales sur le thème des Jeux Olympiques Paris 2024.
Semaine 1 : « Faire ses Jeux ».  Il s’agira pour les participants de faire leurs jeux depuis l’ouverture jusqu'à la clôture en passant par la création des différentes compétitions (Par équipe et individuelles) sur 2 ou 3 sports  choisi (dont  le tennis de table).
Semaine 2 : « Sport et culture). Associer le tennis de table et la culture STREET ART.
La pratique du Tennis sera pratiquée sous toutes ses forme possible durant cette semaine (Tournantes, Ping Virtuel, Ultimate, Hardbat,  DARK Ping, Ping Extérieur, et pour terminer la semaine un tournoi de StreetFighter Ping.
Parallèlement, une activité Street Art sera initiée (Hip-Hop, Graff,…) ou atelier Manga
Les programmes définitifs et précis de ces semaines seront montés avec le CSE en Mai 2024.
Pour ces 2 semaines, l’association travaillera en partenariat avec le Centre Socio-éducatif de la ville, Le CSE apportera son aide et ses compétences dans la partie Street ART mais également avec son réseau auprès de jeunes, ainsi que logistiquement mise à dispositions de salles et de matériel, prises de repas possible et gestion et inscription des participants.
Semaine 1 : Elle se déroulera du 29 juillet au  02 Août avec 1 groupe de 24 à 30 participants sur 5 journées complètes 09 H 00 – 17 H 00
Semaine 2 : Elle se déroulera du 05 Août au  09 Août 2 groupes de 20 / 24 participants maximum qui alterneront la pratique de l’activité (Matin / Après midi) sur  les  5 journées 09 H 00 – 17 H 00
La participation à ces journées d'animation sera soumise à la création d'une licence découverte  créée par l'association.</t>
  </si>
  <si>
    <t>- Nombre de participants à ces semaines (&gt; 50).
- Nombre de licences découvertes créés  (&gt; 50).
- Taux se satisfaction des participants (&gt; 75% de satisfaction)</t>
  </si>
  <si>
    <t>FFTT-HDF-24-0020-1</t>
  </si>
  <si>
    <t>24-080140</t>
  </si>
  <si>
    <t>Ping éducatif</t>
  </si>
  <si>
    <t>Attirer les jeunes futurs licenciés</t>
  </si>
  <si>
    <t>Développer des nouvelles pratiques en faveur des jeunes</t>
  </si>
  <si>
    <t>Nous espérons fidéliser de jeunes adhérents à travers des rassemblements</t>
  </si>
  <si>
    <t>FFTT-IDF-24-0019-1</t>
  </si>
  <si>
    <t>24-076772</t>
  </si>
  <si>
    <t xml:space="preserve"> 08910918</t>
  </si>
  <si>
    <t>Promotion du sport santé : DEVELOPPER LE CLUB PING 2024</t>
  </si>
  <si>
    <t>Le CTTCMM a toujours été impliqué dans les actions de la promotion du sport santé.
Pour cette saison, le CTTCMM souhaite mettre en place des actions spécifiques :
- Création d'un créneau Ping Santé / séniors (1h30) : à compter de septembre 24 soit 22,5 heures
- Maintien / modification d'un créneau Fit ping (1h30) : 54 heures
- Maintien du créneau handicap (1h30) : 54 heures
Total : 130, 50 heures
- FORMATION « ANIMATEUR PING SANTÉ BIEN-ÊTRE – MODULE A » : 24 et 25 juin 2024</t>
  </si>
  <si>
    <t>En lien avec le projet sportif du club, Le CTTCMM s’engage à créer différentes actions en faveur de : 
1/ La féminisation
- Création d’un créneau d’entrainement dédié aux féminines : modification du créneau du mardi au vendredi suite à la demande de plusieurs personnes
- Achat de tenues (maillots, T-shirt) féminins : toujours d'actualité
- Organiser le tournoi des Mamans et offrir la possibilité de venir faire du tennis de table. Proposer une licence moins chère pour la 1ère licence : prix de 150 euros au lieu de 200
2/ Le handisport 
- Continuer à être affilié aux Fédérations Françaises Handisport : validé
- Maintenir la mixité en intégrant les Sportifs handicapés dans des compétitions FFTT : Une personne en fauteuil joue en équipe valide
- Maintenir la mixité en intégrant les Sportifs handicapés dans les groupes d'entrainement du club : 2 personnes en situation handicap ont intégré le groupe espoir 
- Encadrement technique certifié ayant les qualifications requises suivant son statut: pro ou bénévole : formation prévue en juin 2024
- Maintenir les Partenariats avec les établissements spécialisés (ESAT, IME, CAT, Centre de rééducation...) : 4 foyers ont signé une convention avec le CTTCMM
- Continuer d’organiser des manifestations en direction des personnes en situation de handicap : organisation du tour inter régions handisport 
3/ DEVELOPPER LE PING SANTE
- Mettre en place des animations à destination des vétérans en ouvrant pour exemple des créneaux en après-midi pour les retraités : créneau à venir</t>
  </si>
  <si>
    <t>Le public visé est ciblé sur nos 2 villes actives du club</t>
  </si>
  <si>
    <t>Augmentation du nombre de licences féminines
Minimum 10 personnes sur les créneaux spécifiques
Augmentation du nombre de séniors
Maintien voir augmentation du nombre de personnes en situation de handicap avec réflexion future sur la création d'un nouveau créneau</t>
  </si>
  <si>
    <t>FFTT-IDF-24-0019-2</t>
  </si>
  <si>
    <t>Développement de la pratique : recrutement et fidélisation des jeunes</t>
  </si>
  <si>
    <t>le CTTCMM a toujours mis en place une politique jeunes mais les résultats n'étaient pas forcément ceux espérés vis à vis des investissements.
Le CTTCMM se recentre sur ses actions et met en place les suivantes :
- interventions sur l'ensemble des écoles de Chilly-Mazarin et de Morangis à hauteur d'une moyenne de 4,5 heures par semaine : 162 heures
- 2 créneaux baby ping : 108 heures
- Diverses actions de promotion : 30 heures
L'objectif est d'augmenter nos licenciés jeunes en allant les chercher dans les écoles et en surfant sur les résultats mondiaux de l'équipe de France
Pour accueillir plus de jeunes, 3 créneaux supplémentaires sont créés pour permettre une meilleure fidélisation de ces derniers</t>
  </si>
  <si>
    <t>FAVORISER LES INTERVENTIONS EN MILIEU SCOLAIRE TOUT EN DEVELOPPANT LES LIENS CLUB/ECOLES ET LA DYNAMIQUE 4-7 ANS
- Mettre en place des actions (cycle, séances, ...) dans les écoles maternelles et élémentaire. Créer et utiliser des outils de promotion du club pour les 4/11 ans (diplômes, ...).
- Maintenir les créneaux Baby ping 
- Organiser le tournoi des écoles
- Mettre à disposition des outils et/ou matériel du club (tables, raquettes, fiches, ...) aux écoles. Former un encadrant à l'accueil du public scolaire (au minimum diplômé AF).</t>
  </si>
  <si>
    <t>Ensemble des écoles de Chilly-Mazarin et de Morangis dont un quartier qui est devenu prioritaire sur Chilly Mazarin et donc nos actions toucheront également ce public</t>
  </si>
  <si>
    <t>Augmentation des cycles scolaires
Augmentation des licenciés jeunes</t>
  </si>
  <si>
    <t>FFTT-IDF-24-0020-1</t>
  </si>
  <si>
    <t>24-078625</t>
  </si>
  <si>
    <t>ACTION 1 ANS PSF FFTT 2022 : FEMINISATION</t>
  </si>
  <si>
    <t>L'objectif principal du Club PING SAINT-MICHEL-SUR-ORGE est de pérenniser et augmenter le nombre de féminines au sein de notre association.</t>
  </si>
  <si>
    <t>- communiquer sur la pratique du tennis de table et les bienfaits sur la santé (site internet, réseaux sociaux, flyers, manifestations diverses)
- favoriser la participation des féminines en compétitions et tournoi
- favoriser leur formation (dirigeantes de club, arbitres)
Afin de remplir nos objectifs, nous nous engageons :
      pour les réinscriptions               : la licence FFTT, une adhésion au club gratuite, un maillot, revêtements de raquette
      pour les nouvelles inscriptions : la licence FFTT, une adhésion gratuite, un maillot, une raquette</t>
  </si>
  <si>
    <t>Saint-Michel-Sur-Orge (ESSONNE) et communes proches en particulier les QPV</t>
  </si>
  <si>
    <t>Total de réinscription et inscription des féminines
Nombre de participation au tournoi féminin Essonne</t>
  </si>
  <si>
    <t>FFTT-IDF-24-0022-1</t>
  </si>
  <si>
    <t>24-079356</t>
  </si>
  <si>
    <t>Ping Bien Etre</t>
  </si>
  <si>
    <t>Le tennis de table est une discipline sportive facilement accessible pour les publics et en particulier les séniors et les jeunes, car les aptitudes motrices nécessaires à sa pratique sont faciles à acquérir. Le Tennis de Table est un Sport de Loisir qui permet de maintenir son corps tout en se faisant plaisir à jouer.
C’est une discipline peu dangereuse qui demande une table de tennis de table, des raquettes et des balles. Ainsi, beaucoup de personnes pratiquent ou ont eu l’occasion de pratiquer le tennis de table en famille, en vacances…
Nous proposons de créer un créneau horaire supplémentaire réservé aux séniors.
Il s’agit ensuite de faire jouer les jeunes et moins jeunes (les séniors) ensemble lors d'un tournoi.
Notre club souhaite travailler avec ce public avec les actions suivantes :
Découverte de l’activité par :
- Une initiation toutes les semaines pour la pratique du tennis de table.
- Une méthode pour une initiation,
- Une aide sur le terrain,</t>
  </si>
  <si>
    <t>Mettre en place une cellule d’aide pour une méthodologie d’accès du tennis de table pour les séniors.
Mettre en place avec la commune par des actions communes entre jeunes et séniors avec le prêt de tables de tennis de table, de balles et de raquettes.
Faire découvrir le tennis de table en proposant des conseils et des supports (documentation, organisation...)
Démultiplier les actions de terrain à destination des séniors en collaboration avec les aides sociales.
Faire venir tout public dans le club pour un temps de pratique, d’échanges et de convivialité ou un tournoi ouvert.
Proposer une démonstration de haut niveau par nos joueuses et joueurs de niveau régional.</t>
  </si>
  <si>
    <t>Cette action est locale au niveau de la commune d'Argenteuil et les villes limitrophes.</t>
  </si>
  <si>
    <t>Nombre de personnes moyen à l'année.
Nombre de personnes participant au tournoi.</t>
  </si>
  <si>
    <t>FFTT-IDF-24-0023-1</t>
  </si>
  <si>
    <t>24-062651</t>
  </si>
  <si>
    <t>Le Ping comme vecteur du vivre ensemble et de la citoyenneté auprès de jeunes de 6 à 11 ans</t>
  </si>
  <si>
    <t>1) Objectif éducatif : apprendre et appliquer les règles d'un sport individuel et par équipes ; apprendre à se concentrer sur des exercices courts ; apprendre à écouter un intervenant extérieur ; apprendre à respecter les arbitres de son âge et à se faire respecter quand on est arbitre ; apprendre à respecter le matériel sportif ; apprendre les valeurs du sport. Les séances sont conçues de sorte à avoir un programme éducatif qui intègre des valeurs de respect, de fair-play, de collaboration et de tolérance :  ces valeurs sont mises en avant, par le biais de discussions, de jeux de rôle et d'activités ludiques.
2) Objectif citoyen : Le projet vise à promouvoir la pratique du tennis de table, tout en mettant l'accent sur la sensibilisation à la réussite éducative et la promotion du vivre ensemble. Les séances seront conçues comme des opportunités de développement personnel, de renforcement de la confiance en soi et de création de liens sociaux ; tout en offrant aux élèves une expérience enrichissante de pratique sportive. Pour atteindre cet objectif, notre projet favorise la mixité en encourageant la participation de filles et de garçons, ainsi que celle d'enfants issus de différentes cultures et milieux socio-économiques (l'objectif étant que les enfants qui sont dans des groupes d'amitiés préétablis puissent s'ouvrir aux autres enfants lors des différents ateliers de Ping). Au travers de notre projet, nous souhaitons que les enfants soient sensibilisés aux actions citoyennes liées à leur environnement local, comme le respect du matériel et des équipements de leurs établissements scolaires, le nettoyage de l'espace dans lequel ont lieu nos activités ludiques autour du ping ou la sensibilisation à l'écologie (en leur expliquant notamment les actions que mène notre club autour de la réparation/entretien de nos tables de tennis de table et notre partenariat avec Ping Sans Frontières).
3) Objectif sportif : développer sa coordination, ses déplacements, s'initier au contact balle/raquette, apprendre quelques coups techniques, comprendre la rotation de la balle, apprendre la précision et développer son habileté.
4) Développer l'implantation du club dans la ville et le réseau des contacts (directeurs de centres, élus, directeurs d'école, maîtres, enseignants et équipes pédagogiques des deux collèges de la commune).
5) Augmenter le nombre de jeunes adhérents au club, détecter.</t>
  </si>
  <si>
    <t>1) Action en centre de loisirs : temps périscolaire (midi, créneaux hebdomadaires de 2h), classes du CE2 au CM2 et vacances scolaires (intervention en centre de loisirs ou au club avec ces enfants).
2) Action en école élémentaire : temps scolaire (tables dans les écoles, créneaux hebdomadaires de 2h), classes de CM1 et CM2.
3) Action auprès des élèves de 6ème des deux collèges de la ville d'Ermont : collèges Saint-Exupéry et Jules Ferry (créneaux hebdomadaires de 2h).
4) Plusieurs tournois au club avec les différentes classes (élémentaires, collégiens en 6ème et élèves des centres de loisirs).
Articulation des séances hebdomadaires : temps d'accueil, présentation des intervenants, présentation de l'activité proposée, puis mise en activité, initiation contact balle raquette, jeu de jonglage et parcours.</t>
  </si>
  <si>
    <t>Tous territoires, les jeunes en centres de loisirs, des écoles élémentaires et des deux collèges provenant pour partie de quartiers prioritaires, notamment les deux quartiers QPV suivants :
- Les Chênes, QPV référencé QP095039
- Mare Des Noues, QPV référencé QP095022</t>
  </si>
  <si>
    <t>Plusieurs indicateurs nous permettrons d'évaluer notre action :
- le nombre de participants aux séances hebdomadaires,
- les retours des enfants, de l'équipe éducative et des enseignants après chaque séance pour ajuster nos activités en conséquence,
- le nombre de participants aux tournois,
- le nombre de participants aux stages vacances scolaires,
- le nombre de nouveaux adhérents au club provenant de ces groupes,
- le retour qualitatif des directeurs et équipes pédagogiques (écoles, centres de loisirs, collèges) sur l'action en milieu et en fin de cycle,
- le bilan qualitatif de l'action en fin de cycle, avec les enfants.</t>
  </si>
  <si>
    <t>Fédération française de Tennis de Table - Île-de-France;Ville d'Ermont;Agence de services et de paiement;</t>
  </si>
  <si>
    <t>FFTT-IDF-24-0023-2</t>
  </si>
  <si>
    <t>Projet Futur Ping : Ensemble pour l'Avenir de nos Jeunes Champions !</t>
  </si>
  <si>
    <t>Les objectifs de notre projet visant à fidéliser les jeunes licenciés de l'EPBTT sont les suivants :
1) Favoriser l'engagement à long terme : encourager les jeunes à rester actifs dans la pratique du tennis de table et à continuer à s'impliquer dans le club au fil des années.
2) Développer les compétences sportives : offrir des opportunités d'apprentissage et de développement des compétences techniques, tactiques et physiques liées au tennis de table, afin de permettre à nos jeunes joueurs de progresser dans leur pratique.
3) Promouvoir les valeurs du sport : transmettre et promouvoir des valeurs telles que le respect, le fair-play, l'esprit d'équipe, la discipline et la persévérance à travers les activités du club.
4) Créer un environnement inclusif en assurant un environnement accueillant où chaque jeune licencié se sente valorisé, respecté et intégré, quel que soit son niveau de jeu ou ses différences individuelles.
5) Renforcer le sentiment d'appartenance : développer un sentiment d'appartenance au club en favorisant les interactions sociales entre les jeunes joueurs, en organisant des événements conviviaux et en encourageant la participation aux activités du club.
6) Soutenir le développement personnel : contribuer au développement personnel des jeunes licenciés en les aidant à acquérir des compétences de vie telles que la gestion du stress, la résolution de problèmes et la communication. Ce développement personnel consiste également à les aider à développer d'autres compétences autour du ping : s'inscrire dans un parcours de formation (animateur de ping) ou s'inscrire dans un parcours qui leur permette de devenir arbitre (fédéral dans un premier temps).
7) Impliquer les familles : engager les familles de nos jeunes licenciés en les impliquant dans les activités du club, en les informant sur les progrès de leurs enfants et en les encourageant à soutenir leur participation.
8) Assurer une transition fluide vers les catégories supérieures : préparer les jeunes joueurs à évoluer vers les catégories d'âge supérieures ou vers des niveaux supérieurs (passage de groupes : apprentissage vers perfectionnement puis vers performance) en leur fournissant un soutien continu, des opportunités de compétition et des programmes d'entraînement adaptés à leur niveau et à leurs besoins.
9) Augmenter et fidéliser, sur la durée, le nombre d’adhérents pour contribuer à la stabilité économique du club.</t>
  </si>
  <si>
    <t>Afin de créer un environnement attrayant et engageant qui favorise la fidélisation des jeunes licenciés de notre club et pour les encourager à s'investir durablement dans la pratique du ping, nous mettrons une série d'actions spécifiques et de stratégies qui nous l'espérons, combinées ensemble, porteront leurs fruits :
1) Programme de mentorat avec la mise en place de binômes de joueurs/joueuses : nous mettrons en place un système de mentorat où les joueurs plus expérimentés encadrent et conseillent les jeunes licenciés, favorisant ainsi les liens intergénérationnels et le développement des compétences. Cela passe par exemple par la mise en place, lors des créneaux d'entraînement, par des sessions de relance d'une durée de 15 minutes (un joueur relanceur expérimenté et un joueur en apprentissage réalisant un exercice). Les coûts générés : du "temps-homme".
2) Sessions d'entraînement ludiques et variées : nous souhaitons instituer des séances d'entraînement qui combinent des exercices techniques avec des jeux et des activités ludiques pour maintenir l'intérêt des jeunes joueurs et favoriser leur développement global (activité ludiques par équipes tels que des jeux de ballons lors des échauffements afin de stimuler le groupe et créer un sentiment d'appartenance, activités "brise glace" qui permettent aux "plus timides" de s'extérioriser). Les coûts générés : du "temps-homme".
3) Compétitions adaptées au niveau de jeu : nous souhaitons proposer a minima deux fois par saison (1ère et 2ème phase) des compétitions amicales internes adaptées au niveau des jeunes licenciés, en veillant à ce qu'ils puissent participer à des matchs compétitifs tout en se sentant à l'aise et soutenus. Les coûts générés : du "temps-homme".
4) Événements sociaux et familiaux lors desquels nous proposerons des événements, tels que des "crêpes party", des après-midi jeux ou des tournois amicaux à thèmes (tournoi en jouant avec des poêles ou des casseroles, en jouant avec sa "mauvaise main", ou avec un système d'handicaps) pour renforcer les liens entre les membres du club, favoriser un sentiment d'appartenance et passer un "bon moment" stimulant les rires et fous rires. Les coûts générés : du "temps-homme" et des dépenses de convivialités.
5) Programme de récompenses et de reconnaissance des jeunes licenciés : au travers le projet que nous vous soumettons, nous souhaitons mettre en place un système de récompenses pour reconnaître les progrès et les réalisations des jeunes joueurs, que ce soit par des mentions spéciales lors d'événements du club (mises en avant) mais également par un système de récompenses sous forme de réduction ou de cadeaux à offrir à nos jeunes licenciés impliqués : par exemple, jour(s) de gratuité lors des stages organisés par le club pendant les vacances scolaires, gain de raquettes ou maillots du club,  offrir des places de cinéma, des chèques cadeaux pour les jeunes du club expérimentés acceptant de coacher les plus jeunes lors des compétitions (tournoi 1ères balles, tournois Poussins/benjamins, Bernard Jeu), etc. Les coûts générés : le coût des récompenses.
6) Communication régulière : nous souhaitons intensifier notre communication et mettre en place une communication régulière avec nos jeunes licenciés et leurs familles, en partageant des informations sur les activités à venir, les résultats des compétitions et les réussites individuelles des joueurs. Cette communication régulière avec les membres et le grand public passe par le biais de newsletters, de courriels, de publications sur les réseaux sociaux, etc., pour les tenir informés des activités du club, des événements à venir et des opportunités de participation. 
7) Formation des jeunes licenciés : à l'image de ce que nous avons d'ores et déjà expérimenté, nous souhaitons offrir des formations et des ressources à nos meilleurs jeunes en leur permettant, pour ceux qui le souhaiteront, de passer le diplôme "d'animateur de club" et de passer la formation d'arbitre fédéral. Cela permettra d'aider nos jeunes formés à mieux comprendre les besoins des tous jeunes joueurs et à fidéliser l'ensemble de nos cohortes de joueurs. Les coûts générés : les frais de formation.
8) Programme de développement personnel : à l'occasion des stages organisés pendant les vacances scolaires, nous souhaitons intégrer des éléments de développement personnel dans les activités du club, tels que des séances de gestion du stress, des séances autour de l'importance de la récupération et d'une alimentation saine, des séances autour du leadership et du travail d'équipe, pour aider les jeunes licenciés à développer des compétences utiles dans et hors du tennis de table. Les coûts générés : "temps-homme".
9 ) Suivi individualisé : nos trois coachs (directeur sportif diplômé d’Etat BEES, un apprenti diplômé BPJEPS en juin 2024 dont nous souhaitons pérenniser le poste, notamment au travers des deux actions présentés lors de ces PSF, et un entraîneur bénévole diplômé) assureront un suivi individualisé des progrès et des besoins de chaque jeune licencié, en fournissant des retours constructifs et en identifiant les opportunités d'amélioration et de développement. Les coûts générés : "temps-homme".
10) Récompenses pour la fidélité : nous accentuerons notre programme de récompenses pour les membres fidèles, offrant des avantages ou des réductions spéciales aux membres qui restent inscrits pendant une période prolongée (par exemple : réduction sur le coût de l'adhésion, réduction sur le coût des stages ou réduction sur l’achat de maillots ou de goodies à l’effigie du club pour tout adhérent qui renouvèle son adhésion avant la fin de la saison de l’année « n-1 »). Les coûts générés : coûts des réductions accordées.</t>
  </si>
  <si>
    <t>Tous territoires, à noter néanmoins qu'une partie de notre public provient de quartiers prioritaires, notamment les deux quartiers QPV suivants :
- Les Chênes, QPV référencé QP095039
- Mare Des Noues, QPV référencé QP095022</t>
  </si>
  <si>
    <t>Pour mesurer l'efficacité des actions visant à fidéliser nos jeunes licenciés nous mettrons en place quelques indicateurs pertinents :
1) Taux de réadhésion des jeunes licenciés permettant de déterminer le pourcentage de jeunes joueurs qui renouvellent leur licence d'une année à l'autre. Un taux élevé indique une fidélisation réussie.
2) Taux de participation aux activités du club : le niveau de participation des jeunes licenciés aux entraînements, aux compétitions, aux événements et activités organisés par le club.
3) Satisfaction des jeunes joueurs qui sera mesurée en sondant nos jeunes licenciés et de leurs familles pour évaluer leur niveau de satisfaction par rapport aux activités et à l'expérience globale au sein du club.
4) Progrès sportifs des jeunes licenciés en mesurant les progrès des jeunes joueurs en terme de compétences techniques, tactiques et physiques, en utilisant les retours des entraîneurs qualifiés et également en analysant l'évolution de leur classement en début et fin de phase via le site de la FFTT (pour ceux qui sont inscrits dans des parcours compétiteurs).
5) Implication des familles : nous évaluerons le degré d'implication des familles de nos jeunes licenciés dans les activités du club, en observant leur participation aux événements et leur soutien aux enfants dans leur pratique du tennis de table.
6) Nombre de jeunes joueurs impliqués dans des rôles de "leadership" : nous suivrons le nombre de jeunes licenciés qui s'impliquent dans des rôles de leadership, tels que du mentorat, assistance apportée aux entraîneurs ou inscription dans des parcours de formation (animateur de tennis de table ou arbitrage).
7) Évolution de l'ambiance et du climat social : nous observerons les interactions entre les jeunes joueurs, ainsi que leur comportement général au sein du club, pour évaluer le niveau de convivialité et de respect mutuel.
8) Feedback des entraîneurs et des bénévoles : nous recueillerons les retours des entraîneurs et des bénévoles sur l'engagement, l'attitude et les progrès des jeunes licenciés pour évaluer l'impact des actions entreprises.
9) Participation à des compétitions : nous suivrons la participation de nos jeunes joueurs à des compétitions externes, ainsi que leurs performances et résultats, pour évaluer leur niveau de motivation et d'engagement dans la pratique compétitive.
10) Nombre de nouveaux jeunes licenciés : nous analyserons le nombre de nouveaux jeunes joueurs qui rejoignent le club chaque année, pour évaluer l'attractivité et la visibilité du club auprès des jeunes.
En surveillant ces indicateurs de manière régulière et en ajustant les actions en fonction des résultats obtenus, nous pourrons évaluer l'efficacité de nos initiatives visant à fidéliser nos jeunes licenciés.</t>
  </si>
  <si>
    <t>FFTT-IDF-24-0024-1</t>
  </si>
  <si>
    <t>24-074613</t>
  </si>
  <si>
    <t>W913002708</t>
  </si>
  <si>
    <t>31348321600013</t>
  </si>
  <si>
    <t xml:space="preserve"> 08901206</t>
  </si>
  <si>
    <t>1002472</t>
  </si>
  <si>
    <t>ASSOCIATION LE TRAIT D' UNION</t>
  </si>
  <si>
    <t>91370</t>
  </si>
  <si>
    <t>91645</t>
  </si>
  <si>
    <t>Le tennis de table, un sport pour tous au TUVB</t>
  </si>
  <si>
    <t>Le TUVB est un acteur essentiel de la santé par le sport sur Verrières-le-Buisson. Une section handisport a été créé afin de développer la pratique multisports des personnes en situation de handicap.
La fédération française de tennis de table veut promouvoir le sport dans le milieu du handicap. Cela permet d’améliorer la concentration et de trouver de la motivation dans la pratique d’un sport.
La section tennis-de-table du TUVB souhaite participer à cette démarche qui doit permettre de proposer un tennis-de-table accessible à tous, donnant du plaisir et profitable à tous.
C’est pourquoi le TUVB souhaite s’inscrire dans ce projet, notamment en partenariat avec la Fondation des Amis de l'atelier et son foyer Alliance de Verrières, foyer d’hébergement de personnes en situation de handicap, le plus souvent mental. Le CCAS de la ville envoie également des personnes en situation de handicap participer au dispositif.
Nous entrons dans la troisième année du dispositif.
Pour encadrer une séance, il est nécessaire d’avoir un encadrement renforcé en nombre pour constituer de petits groupes selon les handicaps.
Sur un week-end du mois de juin, la section participe aux Estivales pour accueillir ce public en situation de handicap. Des ateliers montés par les entraineurs montreront des exercices offerts à ce public.
Il s’agit d’organiser des ateliers de tennis de table ludiques afin de montrer que tout le monde peut pratiquer ce sport quel que soit le handicap.
Suivant le nombre de participant par handicap, un tournoi amical sera organisé.
L’idée est également de faire interagir les personnes handicapées avec des personnes valides du club.
Suite à une communication spécifique lors du forum des associations, l’objectif est de faire adhérer ces personnes afin de leur proposer un entrainement de deux heures hebdomadaires encadré par les entraîneurs
présents. Nous faisons également le choix d’ouvrir aussi le créneau aux autres joueurs du club pour créer une mixité.
L’objectif est ainsi de favoriser l’intégration de ces personnes.</t>
  </si>
  <si>
    <t>Verrières le Buisson</t>
  </si>
  <si>
    <t>Fédération française de Tennis de Table - Île-de-France;Verrières-le-Buisson;</t>
  </si>
  <si>
    <t>FFTT-IDF-24-0024-2</t>
  </si>
  <si>
    <t>Action ciblant les passerelles entre la pratique du tennis de table scolaire et celle en club</t>
  </si>
  <si>
    <t>Relations milieu scolaire - augmentation de notre nombre d'adhérents sur les âges primaires</t>
  </si>
  <si>
    <t>Le TUVB est un acteur majeur de la vie sociale des plus jeunes à Verrières-le-Buisson.
Aujourd’hui il apparait que les parents sont de plus en plus demandeurs d’activités sportives pour les plus jeunes enfants afin, notamment de les canaliser.
Plusieurs actions sont donc mises en place au sein de la section tennis de table du TUVB pour permettre un lien fort entre les écoles et les collèges de Verrières :
• Journée découverte de tennis de table en juin et en septembre pour les enfants de 6 à 11 ans ;
• Participation à la Semaine Olympique et Paralympique en avril : initiation auprès de 4 écoles
• Participation aux Olympiades en juin auprès de 800 enfants de la ville
• Organisation de stage avec les centres de loisirs
Ces différents évènements tout au long de l’année permettent de toucher un public absent du club en début de saison.</t>
  </si>
  <si>
    <t>Verrières-le-Buisson</t>
  </si>
  <si>
    <t>Nombre d'enfants</t>
  </si>
  <si>
    <t>Fédération française de Tennis de Table - Île-de-France;Verrières le Buisson;</t>
  </si>
  <si>
    <t>FFTT-IDF-24-0024-3</t>
  </si>
  <si>
    <t>Le Tennis de table santé à Verrières</t>
  </si>
  <si>
    <t>Favoriser la santé par le sport dans la ville
Développement de section via le sport santé
Inciter à la pratique d'activités physiques diversifiées dans le cadre d'activités de réadaptation et de
réhabilitation physique
Promouvoir le sport-santé
Proposer des activités adaptées</t>
  </si>
  <si>
    <t>Le TUVB est un acteur essentiel de la santé par le sport sur Verrières-le-Buisson. Le club omnisports a ainsi créé un pôle « sport santé » afin de développer une offre d’activité « sport-santé » plus importante.
Une offre de pratiques destinée aux personnes qui recherchent le plaisir, le bien-être et l’amélioration de leur santé à travers le sport sera ainsi proposée.
Le Sport Santé qui concerne le sport sur ordonnance mais également le sport sans ordonnance est donc un enjeu de santé publique. Il est partagé entre le monde de la santé qui prône plus d’activités physiques et
sportives, et le monde sportif qui doit adapter le sport au plus grand nombre.
Les cibles sont les femmes actives de 35-55 ans, les seniors de plus de 55 ans ainsi que les personnes sédentaires.
Pour encadrer ces pratiques en les adaptant aux attentes et aux capacités de chacun, des éducateurs sont envoyés en formation « sport-santé » afin d’obtenir les bases d’encadrement. Un chargé de mission « sportsanté
» a également été recruté afin d’encadrer ce nouveau pôle d’activités.
Dans ce cadre, en plus des cours spécifiques sport santé, nous organisons la première semaine du sport senior en octobre prochain.
Les cours sont gratuits pour les séniors, le but étant de faire découvrir des activités physiques et sportives en complément des activités sportives déjà proposés par le CCAS de la Mairie.
L’idée est d’enrichir l’offres de cours d’activités physiques et sportives à destination des séniors pour leur permettre de trouver une activité physique et sportive qui les intéresse afin qu’ils pratiquent une activité
physique régulière afin de favoriser le bien vieillir
Aujourd’hui, la volonté de la direction du club, est d’élargir l’offre, afin de proposer des APSA destinées à des personnes ayant des besoins particuliers tels que les personnes atteintes de maladies chroniques mais aussi
les personnes en situation d’handicap, les personnes avançant en âge, les femmes enceintes, etc.
La perspective est aussi de développer des actions de sensibilisation sur les thématiques liés au sport santé : alimentation équilibrée, pratique sécurisée, bienfaits des phases d’échauffement et de récupération…, auprès
des adhérents pour favoriser l’adoption de comportements favorable à leur santé.
En effet, si les dispositifs dits « Sport sur ordonnance » sont actuellement les plus valorisés actuellement auprès du grand public, le sport santé bien-être ne se limite pas à ce type d’actions tant les bienfaits d’une
activité physique régulière adaptée sécurisée et progressive concernent tous les publics.
Faire du sport sur ordonnance dans le cadre d’un parcours de soin pour des personnes atteintes d’ALD, est bien entendu une priorité pour le TUVB. D’autre part, il est également nécessaire de faire de la prévention en
sensibilisant le public dès le plus jeune âge pour qu’ils soient acteurs de leur santé en adoptant des comportements favorables tout au long de leur vie et ainsi limiter notamment les risques de développer des
pathologies chroniques à l’âge adulte.
Le projet Sport Santé au sein du TUVB, va donc se décliner en 2 axes.
Le 1er axe du projet est un axe adaptation qui consiste à mettre en place des séances d’APSA pour favoriser la pratique d’APS du plus grand nombre en adaptant les séances en fonction des particularités et besoins de
chacun.
L’axe dit « Adaptation » se déclinera sur 2 versants :
• Un versant thérapeutique lié à un parcours de soin, qui consiste à utiliser les APSA comme une solution non médicamenteuse, afin d’améliorer l’état de santé des personnes souffrant d’Affection de Longue Durée
(ALD), d’obésité ou d’hypertension. Ce versant thérapeutique, consiste à mettre en place un programme personnalisé pour chacun des patients orientés vers l’USMM, auquel le médecin généraliste aura prescrit du
sport sur ordonnance dans le cadre d’un parcours de soin
• Le second versant, concernera la mise en place d’APSA pour des publics dit « spécifiques » disposant de besoins particuliers qui ne sont pas liés à une maladie. Les publics visés sur ce versant sont : les personnes
âgées, les femmes enceintes, les personnes en situation de handicap, etc.
Le 2nd axe du projet est un axe « Préventif » qui consiste à sensibiliser les adhérents du TUVB aux thématiques lié au Sport Santé telles que : l’alimentation équilibrée, une pratique physique sécurisée, les
bienfaits des phases d’échauffement et de récupération... Sachant que plus on sensibilise les publics dès le plus jeune âge, plus on a de chance que des bonnes habitudes de vie soient tenues sur le long terme, afin de
réduire le risque d’apparition de nouvelles pathologies chroniques à l’âge adulte.
C’est pour cela que la priorité des actions de sensibilisation concernera le public jeune dans le cadre des écoles de sport. Bien entendu des actions de sensibilisation seront également menées vers l’ensemble des publics du TUVB (enfants, adolescents, adultes et séniors).
Ces actions pourront prendre différentes modalités d’intervention : stand de prévention, animations débats au cours des entraînements, conférence, forum santé.
Des actions de sensibilisation seront également organisées en direction du grand public.</t>
  </si>
  <si>
    <t>Verrières et villes voisines</t>
  </si>
  <si>
    <t>Fédération française de Tennis de Table - Île-de-France;Verrières-le-Buisson;Autres établissements publics;</t>
  </si>
  <si>
    <t>FFTT-NAQU-24-0012-1</t>
  </si>
  <si>
    <t>24-060629</t>
  </si>
  <si>
    <t>Nouvelles pratiques - Ping en extérieur (obligatoire)</t>
  </si>
  <si>
    <t>Afin de promouvoir et faire découvrir le tennis de table, 
Le Comité participe à la Caravane des Sports 2024. 
Le département de la Vienne accueillera une étape du Ping Tour le 31/08/2024. 
Le Comité aide les clubs à organiser des FanZones à l'occasion des Jeux Olympiques et Paralympiques 2024, il relayera les les informations des rencontres via ses différents moyens de communications (réseaux sociaux, site internet, mail)</t>
  </si>
  <si>
    <t>- ACTIONS POUR LE PING EN EXTERIEUR :
Le Comité travaille avec le Conseil Départemental pour la promotion et la pratique du sport chez les jeunes. Lors des vacances d’été, le Conseil Départemental propose dans de nombreuses villes des activités sportives extérieures gratuites pour les jeunes. Le Comité participe en proposant à un éducateur diplômé d’animer les diverses dates et il met à disposition ses tables d’extérieur et son matériel pongiste.
Ping Tour Terre des Jeux : Une étape du Ping Tour aura lieu dans le département de la Vienne. Le Comité peut prêter ses tables et du matériel pédagogique pour cet évènement. 
- ACTION D'AIDE ET D'ACCOMPAGNEMENT DES CLUBS POUR LES OPERATIONS ETE PING : 
Le comité accompagne les clubs dans l'organisation de Fanzone à l'occasion des Jeux Olympiques et Paralympiques 2024. 
Création d'affiches à destination des clubs qui regroupent l'heure, les jours et lieux de diffusion des rencontrent de tennis de table. 
Information sur les différents moyens de communication (page Facebook, site internet, mail)</t>
  </si>
  <si>
    <t>FFTT-NAQU-24-0012-2</t>
  </si>
  <si>
    <t>Le Comité souhaite aider les clubs de la Vienne à se structurer pour se développer et être un partenaire privilégié des clubs.</t>
  </si>
  <si>
    <t>STRUCTURATION ET DEVELOPPEMENT DES CLUBS :
Structurer leur école de tennis de table.
Aide à la conception d'un projet club, soutien technique du Conseiller Sportif.
Un responsable de la communication au comité pour l’amélioration de la visibilité du club (site internet, page Facebook, chaîne youtube).
Visites régulières des clubs et mise en place d’un temps d’échanges sur des thèmes précis avec les clubs lors de la réunion des présidents qui se déroule dans le mois de janvier et deux Assemblées Générales (juin et septembre)
Améliorer les équipements dans les clubs : Mise en place d’un challenge départemental par échelon et d’un challenge club formateur (4500€ de dotations en bons d’achats partenaires).
ORGANISATION DE FORMATIONS :
S'investir dans le domaine de la formation et du recrutement quantitatif des jeunes :
Organisation de formations Initiateur de Club, Arbitre Régional et Juge Arbitre 1 en direction des futurs responsables de clubs.</t>
  </si>
  <si>
    <t>Département de la Vienne</t>
  </si>
  <si>
    <t>Fédération française de Tennis de Table - Nouvelle Aquitaine;Vienne;</t>
  </si>
  <si>
    <t>FFTT-NAQU-24-0012-3</t>
  </si>
  <si>
    <t>Le Comité souhaite aider les clubs de la Vienne à se structurer pour se développer.</t>
  </si>
  <si>
    <t>ACCOMPAGNEMENT DES CLUBS POUR LE DÉVELOPPEMENT
Le Comité collabore avec une dizaine de club sans éducateurs sportifs.
Cette collaboration se décrit sous forme de 2 actions :
La première par la rencontre dans les clubs par le président et le responsable développement afin d’analyser les attentes, demandes et souhaits des clubs. 
La seconde par la mise à disposition des éducateurs sportifs recrutés pour cette action, leur mission étant par l’apport d’un encadrement technique de leur public. 
Une séance mensuelle par club et une journée de stage par vacances scolaires. 
La mise à disposition est gratuite (prise en charge par le Comité de la Vienne de tennis de table).</t>
  </si>
  <si>
    <t>- Pérennisation de l’activité dans nos clubs et du nombre de licenciés. (entre 1500 et 1600 licenciés dans le département)
- Intervention de l'éducateur dans plusieurs clubs du département</t>
  </si>
  <si>
    <t>Fédération française de Tennis de Table - Nouvelle Aquitaine;FDVA 2;Vienne;</t>
  </si>
  <si>
    <t>FFTT-NAQU-24-0012-4</t>
  </si>
  <si>
    <t>Le Comité souhaite aider ses clubs à améliorer et développer leurs actions en direction des jeunes (du recrutement à la fidélisation) et à développer le maillage des écoles proposant des cycles de découverte du tennis de table à leurs élèves.</t>
  </si>
  <si>
    <t>- Participation de 120€ dans la mise en place de cycles scolaires.
- Participation du Comité à hauteur de 100€ pour une journée découverte dans les écoles
- Ouverture de nouveaux rendez-vous pour nos licenciés promotionnels et première année (5 samedis dans l'année)
- Organisation de stages découvertes en direction des poussins et benjamins à chaque vacances scolaires ouverts sur libre inscriptions ( participation de 100€ à l’organisation des stages de découverte dans les clubs)
- Accompagnement des poussins &amp; benjamins au travers d’un programme d’animation technique sur une quinzaine de jours dans la saison (3 jours par vacance scolaires) ainsi que les lundis soirs et les mercredis après-midi 
- Aide à l’achat de matériel (matériels pédagogiques / tables / balles…).
- Aide à la conception des projets pédagogiques</t>
  </si>
  <si>
    <t>Tout le département de la Vienne</t>
  </si>
  <si>
    <t>FFTT-NAQU-24-0013-1</t>
  </si>
  <si>
    <t>24-062798</t>
  </si>
  <si>
    <t>W171000490</t>
  </si>
  <si>
    <t>49508248900016</t>
  </si>
  <si>
    <t xml:space="preserve"> 10170003</t>
  </si>
  <si>
    <t>2003134</t>
  </si>
  <si>
    <t>MIRAMBEAU TENNIS DE TABLE- MTT</t>
  </si>
  <si>
    <t>17150</t>
  </si>
  <si>
    <t>17236</t>
  </si>
  <si>
    <t>Recrutement et formation des jeunes</t>
  </si>
  <si>
    <t>Augmentation du nombre de jeunes licenciés garçons et filles recruté(e)s dans le cadre scolaire</t>
  </si>
  <si>
    <t>Un contact va être pris avec l'école primaire et le collège de MIRAMBEAU (ZRR) afin de faire découvrir, dès la rentrée scolaire, notre sport à un maximum d'enfants, en utilisant les outils mis à notre disposition par note fédération : Premier Pas Pongiste et par le département de la Charente Maritime : Pass'sport ; en outre, après campagne d'affichage et distribution de flyers, une ou deux  journées "portes ouvertes" seront organisées en septembre.
Afin de fidéliser les jeunes intéressés, le club a créé il y a une quinzaine d'années "l'Ecole du Ping" ; elle permet chaque année à une douzaine de jeunes, garçons et filles de 6 à 15 ans de découvrir et de se perfectionner
Il s'agit d'une séance hebdomadaire de 120 minutes , pendant la période scolaire, ces séances sont assurées par un entraîneur départemental diplômé.</t>
  </si>
  <si>
    <t>Mirambeau et son canton se trouve en Zone de Revitalisation Rurale</t>
  </si>
  <si>
    <t>1 -Nombre de jeunes (garçons et filles) licencié(e)s</t>
  </si>
  <si>
    <t>FFTT-NAQU-24-0013-2</t>
  </si>
  <si>
    <t>Ping "bien-être"</t>
  </si>
  <si>
    <t>Promotion de l'activité physique et sportive utilisée comme levier de santé et d'inclusion</t>
  </si>
  <si>
    <t>Ouverture d'une section "loisir" pour tous ( &gt; 65 ans , surpoids , handicap physique et psychique) ; encadrement assuré par les bénévoles du club, sur des créneaux horaires étudiés à l'avance</t>
  </si>
  <si>
    <t>Canton de Mirambeau (ZRR)</t>
  </si>
  <si>
    <t>nombre et satisfaction des participants !</t>
  </si>
  <si>
    <t>FFTT-NAQU-24-0014-1</t>
  </si>
  <si>
    <t>24-078002</t>
  </si>
  <si>
    <t>50849673400023</t>
  </si>
  <si>
    <t>Ouverture à de nouveaux publics en lien avec les dispositifs Ping Santé et Ping Bien Etre</t>
  </si>
  <si>
    <t>Insérer le Club dans le "non fédéral" avec des actions vers de nouveaux publics</t>
  </si>
  <si>
    <t>Conforter et faire monter en puissance (fréquence des séances et nombre de participants) les sections France Alzheimer / Parkinson et Handi Ping (Adolescents du Centre Médico-Social implanté sur la commune).
En plus des séances spécifiques pour ces personnes, les associer régulièrement à des entraînements de jeunes compétiteurs (Séances Club et/ou stages départementaux organisés dans notre salle par le Comité)</t>
  </si>
  <si>
    <t>Actuellement uniquement sur la commune où le club réside</t>
  </si>
  <si>
    <t>Indicateur Rang 1 :
L'assiduité : les participants reviennent d'une saison sur l'autre et sont présents à chaque séance.</t>
  </si>
  <si>
    <t>FFTT-NAQU-24-0014-2</t>
  </si>
  <si>
    <t>Développement de la Pratique - Ping Educatif</t>
  </si>
  <si>
    <t>Recruter de nouveaux jeunes par une action de promotion et d'animation auprès des établissements scolaires primaires de la Commune et de la circonscription.</t>
  </si>
  <si>
    <t>Pendant le temps scolaire par des modules de x séances dans notre salle du CP au CM2 suivant possibilités puis un tournoi en fin d'année scolaire
Intervention du cadre professionnel du Club</t>
  </si>
  <si>
    <t>Commune d'implantation du Club (Coulounieix-Chamiers) et circonscription (Marsac sur l'Isle et Chancelade)</t>
  </si>
  <si>
    <t>Pas de répères car nouveau projet</t>
  </si>
  <si>
    <t>FFTT-NAQU-24-0015-1</t>
  </si>
  <si>
    <t>24-078555</t>
  </si>
  <si>
    <t>Les féminines dans notre département</t>
  </si>
  <si>
    <t>.       Pérenniser la participation de nos féminines dans la pratique de l’activité
• Permettre à des participantes occasionnelles de découvrir notre activité avec des professionnels
• Soutien aux actions initiées par les clubs pour une pratique ouverte
*      Action ouverte avec le département des Landes pour une journée commune interdépartementale pour nos féminines
*     Soutien à l'implication et aux prises de responsabilités dans les clubs</t>
  </si>
  <si>
    <t>Chaque journée sera mise en place de la manière suivante : 
- Le matin une séance d’entrainements sera assurée par 3 cadres techniques professionnels (le CDST + 2 Brevetés d’Etat) 
- Un repas le midi avec un échange entre chacun des participants 
- Une compétition l’après-midi sous forme de montées descente en simple afin de permettre aux participantes de mettre en pratique une partie des éléments vu le matin. Pendant ce temps chaque technicien prend des notes sur les axes à travailler pour le futur pour chacune.
Chaque participante repartira avec un présent (bougies, stylos etc) Par la suite, un compte rendu est effectué sur chacune et est transmis aux clubs concernés afin de donner des pistes d’amélioration à chacune des personnes concernées (joueuses, entraineurs)
L’idéal sera d’avoir un club partenaire différent pour chaque journée malgré les spécificités (lieu central, nombre de tables ).
Le comité prend en charge les salaires de 3 cadres techniques ainsi qu’une partie de l’accueil ( viennoiseries, jus d’orange etc)
Suivi des différentes actions menées par les clubs en direction du public féminin tout niveau</t>
  </si>
  <si>
    <t>Le département 64 plus le 40</t>
  </si>
  <si>
    <t>Nombre de participantes aux différentes actions en hausse
Nombre de dirigeants féminines au sein de nos structures
Pourcentage de féminines licenciées dans le département</t>
  </si>
  <si>
    <t>Fédération française de Tennis de Table - Nouvelle Aquitaine;Pyrénées-Atlantiques;</t>
  </si>
  <si>
    <t>FFTT-NAQU-24-0015-2</t>
  </si>
  <si>
    <t>Développement Nouvelles pratiques</t>
  </si>
  <si>
    <t>- Développer les nouvelles pratiques de l'activité sur le territoire
-  Participer aux différentes actions de promotions et découverte sur le département à travers la découverte des ateliers Ping VR ou ping en Extérieur</t>
  </si>
  <si>
    <t>- Présence lors des journées Vital Sport, Journées Nelson Paillou etc
- Accompagnement des clubs lors de leurs journées types "Forum des association" " Portes ouvertes"...
- Mise en place d'ateliers Ping VR lors de nos journées de championnat jeunes
- Accompagnement des clubs dans leurs actions estivales</t>
  </si>
  <si>
    <t>Le Département des  Pyrénées Atlantiques</t>
  </si>
  <si>
    <t>- Augmentation du nombre de nouveaux licenciés
- Nombre de prestations , animation du territoire effectuées
-</t>
  </si>
  <si>
    <t>FFTT-NAQU-24-0015-3</t>
  </si>
  <si>
    <t>Recrutement et Fidélisation Jeunes</t>
  </si>
  <si>
    <t>2 objectifs sont poursuivis par cette action :
- proposer un encadrement technique aux jeunes licenciés pour à la fois les fidéliser dans la discipline et également
pour améliorer leur niveau de pratique.
- Mettre en place des actions orientées "Public jeune" pour leur faire connaitre le tennis de table et pour les amener
dans les clubs.</t>
  </si>
  <si>
    <t>- Suivi par le CDST de toutes les compétitions jeunes pour détecter les meilleurs éléments.
- Organisation et soutien pour l'organisation du Premier Pas Pongiste (action en direction les écoles et d'un public jeune non-licencié) dans les clubs du territoire
- Intervention du CDST dans un collège.
- Mise à disposition du CDST auprès des clubs qui souhaitent mettre en place des cycles "tennis de table" dans les écoles primaires.
- Mise à disposition du CDST pour un Institut Médico Educatif à travers des séances hebdomadaires
- Favoriser via le CDST ou les CQP, la mise en place d'animation dans le cadre des nouveaux rythmes scolaires
-      Mise en place d'action d'animation lors de l'inauguration des écoles qui seront dotées dans le cadre du programme "1 école , 1 table"</t>
  </si>
  <si>
    <t>L'ensemble du territoire des Pyrénées Atlantiques</t>
  </si>
  <si>
    <t>Augmentation du nombre de participants aux actions jeunes
Augmentation du nombre de licenciés jeunes
Augmentation du nombre de créneaux proposés dans les clubs</t>
  </si>
  <si>
    <t>FFTT-NAQU-24-0015-4</t>
  </si>
  <si>
    <t>Structuration Club de demain - La Formation</t>
  </si>
  <si>
    <t>- Participer à la structuration de nos clubs par le biais de formations diplômantes (technique, arbitrage, dirigeants)
- Assurer un suivi et un soutien aux différents diplômés au sein de nos structures</t>
  </si>
  <si>
    <t>- Organisation des formations fédérales :
      Techniques: Formation Initiateur de club ( 14h théorique + 3H de mise en situation de terrain + 4H F.O.A.D)
                             Animateur Fédéral ( 21h théorique + 14H de mise en situation de terrain + 13h F.O.A.D)
      Arbitrage: Formation Arbitre Régional ( 7h théorique + 2h mise en situation de terrain )
                         Juge Arbitre 1er Degré (14h théorique + 1 mise en situation de terrain)
- Formation aux différents logiciels fédéraux de gestion (sportive et administrative)
- Intégration des diplômés sur les différentes actions organisées par le comité
- Accompagnement formatif des clubs dans l'élaboration et la conduite de leur projet de club</t>
  </si>
  <si>
    <t>Le Département des Pyrénées Atlantiques</t>
  </si>
  <si>
    <t>Nombre de participants aux formations
Pourcentage de réussite aux formations
Nombre d'intervenants formés dans les clubs</t>
  </si>
  <si>
    <t>FFTT-NAQU-24-0016-1</t>
  </si>
  <si>
    <t>24-073894</t>
  </si>
  <si>
    <t>38364292300031</t>
  </si>
  <si>
    <t>DEVELOPPER LE PING VR</t>
  </si>
  <si>
    <t>Développer et promouvoir sur le département le PING VR
Mettre en place une compétition landaise pour le PING VR</t>
  </si>
  <si>
    <t>Après une année 2023 à découvrir cette pratique, le comité va continuer sa démarche de promotion :
Acheter un deuxième casque VR pour répondre aux besoins des clubs et des actions de promotion sur le département
Avoir un stand ou une animation lors d'évènement sportif landais
Etre présent lors de la soirée bénévoles du CDOS 40
Organiser les titres landais PING VR</t>
  </si>
  <si>
    <t>3 indicateurs sont définis</t>
  </si>
  <si>
    <t>Fédération française de Tennis de Table - Nouvelle Aquitaine;Mission Civique;</t>
  </si>
  <si>
    <t>FFTT-NAQU-24-0016-2</t>
  </si>
  <si>
    <t>STRUCTURATION ET ACCOMPAGNEMENT DES CLUBS</t>
  </si>
  <si>
    <t>En 2023, le comité a vu l'arrivée de 2 nouveaux clubs mais aussi des clubs qui sont en perte de vitesse. Un accompagnement est nécessaire pour ne pas perdre des clubs en 2024.</t>
  </si>
  <si>
    <t>4 axes vont animer cette action :
- Une visite dans les clubs. 
- Aider les clubs existants en perte de vitesse de se restructurer pour mieux appréhender les échéances futures par l'intermédiaire d'une interventions ponctuelle ou pour monter des animations locales.
- Accompagner les 2 nouveaux clubs dans leur développement 
- Communiquer et réaliser les formations de base de notre discipline (IC, AR, ...) auprès des bénévoles afin de mieux les préparer aux attentes des licenciés.</t>
  </si>
  <si>
    <t>Fédération française de Tennis de Table - Nouvelle Aquitaine;Landes;AFDAS;</t>
  </si>
  <si>
    <t>FFTT-NAQU-24-0016-3</t>
  </si>
  <si>
    <t>FIDELISER LES JEUNES LANDAIS</t>
  </si>
  <si>
    <t>Fidéliser les jeunes pongistes dans les clubs landais.
Surfer sur l'engouement des médias autours des frères Lebrun qui vont attirer des nouveaux licenciés dans nos clubs 
L'accueil, l'animation et la communication sont importants pour avoir une bonne dynamique et belle image auprès des jeunes licenciés et surtout des futures jeunes licenciés.</t>
  </si>
  <si>
    <t>Tous les clubs landais ont une Ecole de Tennis de Table au sein de leur structure pour accueillir et former leurs jeunes licenciés. Etre en relation avec eux pour pouvoir les conseiller et les soutenir.
En parallèle des actions mixtes de découvertes entre licenciés et non licenciés pour promouvoir le tennis de table autour de la famille proche des jeunes.
Une compétitions réservée pour les plus jeunes (-11ans) par équipe de 2 (Coupe des Landes Jeunes).</t>
  </si>
  <si>
    <t>Fédération française de Tennis de Table - Nouvelle Aquitaine;Landes;</t>
  </si>
  <si>
    <t>FFTT-NAQU-24-0016-4</t>
  </si>
  <si>
    <t>AMELIORER L'OFFRE PING SANTE SUR LE DEPARTEMENT</t>
  </si>
  <si>
    <t>Pouvoir répondre d'une manière plus efficace aux différentes sollicitations que le comité reçoit sur des prestations ou des animations autours du sport et de la santé.</t>
  </si>
  <si>
    <t>Pour arriver à l'objectif, le comité prévoit :
Finir la formation de son salarié par le module B du Ping Santé
Recenser et Coordonner les animations ou prestations sur le département afin d'avoir une dynamique commune entre les différents acteurs.
Mettre en place une séance hebdomadaire autour des pathologies Alzheimer ou Parkinson.</t>
  </si>
  <si>
    <t>2 indicateurs sont définis pour cette action</t>
  </si>
  <si>
    <t>Fédération française de Tennis de Table - Nouvelle Aquitaine;Landes;Autres établissements publics;</t>
  </si>
  <si>
    <t>FFTT-NAQU-24-0017-1</t>
  </si>
  <si>
    <t>24-076510</t>
  </si>
  <si>
    <t xml:space="preserve"> 10400001</t>
  </si>
  <si>
    <t>POLE SPORT SANTE MONTOIS</t>
  </si>
  <si>
    <t>SPORT SANTE BIEN-ETRE
La section Tennis de Table du Stade Montois souhaite valoriser et promouvoir son partenariat avec le SSID du Conseil Départemental des Landes en lien avec les activités liées aux fédérations FFH et FFSA.
Le salarié Patrick Hauspie est actuellement le référent Tennis de Table dans les Landes pour le Handisport et le Sport Adapté auprès du CDSA 40 et CDH 40.
SPORT SANTE SUR ORDONNANCE
Avec l'appui du Stade Montois Omnisports, la section Tennis de Table peut répondre aux besoins du Sport Santé sur Ordonnance (activité en développement).
Avec Le service SAPAL du Conseil Département des Landes, un créneau hebdomadaire pour le 3ème âge est en place.</t>
  </si>
  <si>
    <t>SPORT SANTE BIEN-ETRE
Une séance d'entrainement hebdomadaire pour le Handisport et pour le Sport Adapté
Organisation d'une compétition régionale ou Nationale pour le Sport Adapté
Accompagnement sur les compétitions
Participer au développement de notre discipline pour le Handisport et pour le Sport Adapté
SPORT SANTE SUR ORDONNANCE
Mise en place d'une séance hebdomadaire pour répondre aux sollicitations du Sport Santé sur Ordonnance.
Encadrer et aider le service SAPAL auprès de ces adhérents du 3ème âge (une séance hebdomadaire).</t>
  </si>
  <si>
    <t>Agglomération de Mont de Marsan</t>
  </si>
  <si>
    <t>3 indicateurs pour suivre cette action</t>
  </si>
  <si>
    <t>Fédération française de Tennis de Table - Nouvelle Aquitaine;Agence de services et de paiement;</t>
  </si>
  <si>
    <t>FFTT-NAQU-24-0017-2</t>
  </si>
  <si>
    <t>INCLUSION SOCIALE PAR LE SPORT</t>
  </si>
  <si>
    <t>Maintenir et consolider nos actions dans l'ouverture de notre discipline à tous les publics et surtout à celles et ceux les plus fragiles et éloignés à la pratique du sport.
L'équilibre entre le développement de l'activité, le lien social et le fonctionnement classique d'un club de sport n'est pas simple. Le maintien du 2ème poste d'entraineur est indispensable pour pouvoir mener à bien nos différentes missions et arriver à garantir un équilibre financier stable sur le long terme.</t>
  </si>
  <si>
    <t>La section Tennis de Table du Stade Montois a pu mettre en place des actions dans les différentes thématiques suivantes :
- Le centre pénitentiaire : une première intervention a eu lieu entre 2016 et 2017 puis mise en sommeil jusqu'en 2022 où nous avons pu relancer l'activité.
- Projet QPV : Le Mercredi matin des groupes de jeunes viennent à la salle dans le cadre de la "réussite éducative" et la "proximité, cohésion sociale, attractivité et image du quartier".</t>
  </si>
  <si>
    <t>Nos actions touchent la commune de Mont de Marsan et son agglomération .
Nous sommes en Zone ZRR et QPV</t>
  </si>
  <si>
    <t>Fédération française de Tennis de Table - Nouvelle Aquitaine;Agence de services et de paiement;Autres établissements publics;</t>
  </si>
  <si>
    <t>FFTT-NAQU-24-0017-3</t>
  </si>
  <si>
    <t>LES FUTUR(E)S JEUNES MONTOIS(ES)</t>
  </si>
  <si>
    <t>La section Tennis de Table du Stade Montois souhaite continuer sa politique de développement vers les plus jeunes pour :
- Lutter contre la concurrence grandissante des autres disciplines sur l'agglomération de Mont de Marsan.
- Retrouver le niveau de licenciation de 2019-2020 dans cette tranche d'âge 4-11 ans</t>
  </si>
  <si>
    <t>La recherche des futurs pongistes montois ou montoises passe par une présence accrue sur le
terrain, pour cela plusieurs actions sont identifiées par la section :
- Présence au forum des associations (septembre)
- Travail auprès des 3 écoles à proximité de notre salle spécifique.
- Travail auprès de l'Ecole Privée Jean-Cassaigne avec la maternelle et la primaire pour mettre en place des activités en commun
- Recréer le créneau Baby ping
- Participation à l'action Eveil Sportif piloté par l'Omnisports
- Améliorer la communication et l'accueil des jeunes</t>
  </si>
  <si>
    <t>Fédération française de Tennis de Table - Nouvelle Aquitaine;Mairie Mont de Marsan;Agence de services et de paiement;</t>
  </si>
  <si>
    <t>FFTT-NAQU-24-0018-1</t>
  </si>
  <si>
    <t>24-057856</t>
  </si>
  <si>
    <t>ANIMATION TERRITORIALE</t>
  </si>
  <si>
    <t>Accompagner les clubs dans leur développement.
Proposer des sessions de formations pour les bénévoles des clubs.</t>
  </si>
  <si>
    <t>VISITES DE CLUBS:
Le comité propose aux clubs la venue du cadre technique du comité afin de les aider à se structurer (projet de club, emploi, service civique…)
Notre Cadre pourra aider les bénévoles d’un club sur un entrainement, accompagner les dirigeants sur des démarches administratives ou répondre à tout autres demandes émanant d’un club.
FORMATIONS: 
- INITIATEUR DE CLUB :
L'objectif est de former un grand nombre d'Initiateurs de clubs" en organisant plusieurs modules de formation
afin de donner aux clubs une infrastructure technique. Ils sont le premier maillon bénévole de la filière
technique fédérale.
Augmenter le nombre des cadres bénévoles au sein de chaque association pour faire les animations.
Le comité de Gironde forme chaque année des entraîneurs départementaux capables d'assurer l'accueil dans
les salles pour tout public.
- ANIMATEUR FEDERAL:
Deuxième niveau des formations fédérales après l'Initiateur de Club, permet de compléter sa formation de
technicien bénévole et de rentrer un peu plus dans l'entraînement . Essayer que tous les "Initiateurs de club"
poursuivent avec ce deuxième niveau.
- ARBITRES ET JUGES ARBITRES :
Répondre aux exigences fédérales, régionales et départementales pour le bon déroulement de toutes les
compétitions et transmettre les règlements sportifs vers les clubs. Formations indispensables dans la pratique
sportive et pour le bon déroulement de notre sport.
Le Juge Arbitre est le garant du bon jugement et du respect des règlements mais aussi du fair-play.</t>
  </si>
  <si>
    <t>L'ensemble des Clubs Girondins.</t>
  </si>
  <si>
    <t>Nombre de visites de clubs dans la saison.
Nombre de licenciés bénévoles formés.</t>
  </si>
  <si>
    <t>Fédération française de Tennis de Table - Nouvelle Aquitaine;Gironde;</t>
  </si>
  <si>
    <t>FFTT-NAQU-24-0018-2</t>
  </si>
  <si>
    <t>NOUVELLES PRATIQUES</t>
  </si>
  <si>
    <t>ETE PING:
Continuer l'activité pendant les vacances d'été.
PING V.R:
Développer et faire connaitre le Ping V.R</t>
  </si>
  <si>
    <t>Eté Ping:
Recensement des clubs ouverts et proposants des animations pendant l'été. Communication du Comité sur ses supports numériques de ces actions.
Aide matérielle pour les clubs participants à l'ETE Ping Girondin. Un pack raquettes / balles pour une pratique en extérieur sera remis aux clubs participants.
Ping VR:
Achat de matériel pour prêter aux associations et animation/découverte du Ping V.R vers les clubs.</t>
  </si>
  <si>
    <t>Clubs du département</t>
  </si>
  <si>
    <t>Nombre de clubs participants
Nombre de licence évenementielle</t>
  </si>
  <si>
    <t>FFTT-NAQU-24-0018-3</t>
  </si>
  <si>
    <t>Développer et promouvoir les sections 4/7 ans dans les clubs Girondins.
Former les animateurs bénévoles.</t>
  </si>
  <si>
    <t>Action de formation vers les animateurs bénévoles:
- Mise en place de deux journées de formation afin d'aider les animateurs bénévoles a promouvoir, developper et animer des créneaux 4/7 ans dans leurs clubs.
Actions de promotion et d'animation dans les écoles primaire.
- Découverte de l'activité Tennis de Table (fêtes du ping 4/7 ans)</t>
  </si>
  <si>
    <t>Ecoles primaire du département
Clubs du département</t>
  </si>
  <si>
    <t>Nombre d'écoles touchées.
Nombre d'animateurs formés.</t>
  </si>
  <si>
    <t>FFTT-NAQU-24-0018-4</t>
  </si>
  <si>
    <t>DEVELOPPEMENT DES DISPOSITIFS D'INCLUSION OU DE REDUCTION DES INEGALITES A LA PRATIQUE</t>
  </si>
  <si>
    <t>Cette action permet aux clubs ruraux de fidéliser leurs adhérents et de pouvoir accueillir les jeunes joueurs qui n'auraient pas pu intégrer le club sans cet encadrement.
Le comité propose aux clubs ruraux des heures d'entraînements dirigés par son cadre technique, salarié du comité ainsi que d'un apprenti à partir de juin 2024.
Au delà de l'aide technique, nos employés apporte une aide structurelle au développement administratif du club.</t>
  </si>
  <si>
    <t>Ces entraînements se déroulent tout au long de la saison sportive et permettent une progression des joueurs ainsi qu'une fidélisation des joueurs dans leurs clubs.</t>
  </si>
  <si>
    <t>Clubs en zone rurale.
Clubs affiliés du territoire.</t>
  </si>
  <si>
    <t>Augmentation des adhérents dans les clubs ciblés.</t>
  </si>
  <si>
    <t>FFTT-NAQU-24-0019-1</t>
  </si>
  <si>
    <t>24-079230</t>
  </si>
  <si>
    <t>Developpement du Tennis de Table auprès des jeunes dans la commune de Puymoyen et alentours</t>
  </si>
  <si>
    <t>- Développer le tennis de table auprès des jeunes de la commune de Puymoyen et de ses alentours</t>
  </si>
  <si>
    <t>- Gestion de 2 créneaux d'entrainement par semaine auprès des 7-15 ans avec un professionnel 
- Mise en place de stages pendant les vacances scolaires 
- Incitation à participer aux stages extérieur au club (Club, département...)
- Animations avec le centre de loisirs de Puymoyen 
- Organisation d'une journée PPP 
- Mise en place de cycle scolaire avec l'école primaire de Puymoyen</t>
  </si>
  <si>
    <t>Puymoyen / Torsac</t>
  </si>
  <si>
    <t>1 - Nombre d'animations avec les centres de loisirs et école primaire 
2 - Nombre de jeunes non licenciés ayant découvert l'activité 
3 - Nombre de prise de licences des jeunes ayant découvert l'activité
4 - Nombre de jeunes licenciés 
5 - Obtention des grades méthode Française</t>
  </si>
  <si>
    <t>Fédération française de Tennis de Table - Nouvelle Aquitaine;Commune de Puymoyen;</t>
  </si>
  <si>
    <t>FFTT-NAQU-24-0019-2</t>
  </si>
  <si>
    <t>- Développer le tennis de table auprès des féminines de la commune de Puymoyen et alentours</t>
  </si>
  <si>
    <t>- Mise en place d'un créneau de 1h d'entrainement par semaine pour les féminines (35 semaines)
- Organisation d'une journée découverte pour les féminines ( si possible le Samedi 8 Mars 2025 =&gt; Journée de la femme)</t>
  </si>
  <si>
    <t>Commune de Puymoyen et ses alentours</t>
  </si>
  <si>
    <t>Fédération française de Tennis de Table - Nouvelle Aquitaine;Commune de Puymoyen ;</t>
  </si>
  <si>
    <t>FFTT-NAQU-24-0020-1</t>
  </si>
  <si>
    <t>24-079197</t>
  </si>
  <si>
    <t xml:space="preserve"> 10790042</t>
  </si>
  <si>
    <t>Développement para sport</t>
  </si>
  <si>
    <t>L'objectif du projet est de promouvoir le tennis de table auprès du public handicapé, tout en les incluants au sein du club</t>
  </si>
  <si>
    <t>Nous souhaitons développer le créneau handisport du vendredi après-midi, en ajoutant une demi-heure d'inclusion avec les jeunes du club
Nous souhaitons continuer à développer le créneau loisirs du mercredi soir. C'est un créneau inclusif avec les adultes loisirs du club, et le sport adapté.  (partenariat historique avec l'ESAT du Tallud)</t>
  </si>
  <si>
    <t>Parthenay et territoires de gâtines</t>
  </si>
  <si>
    <t>Nombre de personnes participants et bénéficiant de l'inclusion</t>
  </si>
  <si>
    <t>Fédération française de Tennis de Table - Nouvelle Aquitaine;Autres établissements publics;</t>
  </si>
  <si>
    <t>FFTT-NAQU-24-0020-2</t>
  </si>
  <si>
    <t>Féminisation du tennis de table</t>
  </si>
  <si>
    <t>Intégrer plus de féminine au sein de l'équipe dirigeante
Augmenter le nombre de licenciées féminine
Former les licenciées féminines</t>
  </si>
  <si>
    <t>Augmenter le nombre de féminine élu et bénévoles 
Faire participer plus de féminine au sein des actions du club
Action de recrutement spécifique dans les écoles, vigilances particulière lors des manifestations de recrutement auprès des féminines
Formation à l'arbitrage, juge arbitrage, et métier du sport</t>
  </si>
  <si>
    <t>Parthenay et communes limitrophes</t>
  </si>
  <si>
    <t>Nombre de féminine licenciées
23% de féminine au sein des élus et bénévoles
2 féminine en formation</t>
  </si>
  <si>
    <t>FFTT-NAQU-24-0020-3</t>
  </si>
  <si>
    <t>LES JEUNES - RECRUTEMENT ET FIDELISATION</t>
  </si>
  <si>
    <t>Cette action est prioritaire car elle permet la promotion du tennis de table et du club auprès des jeunes.
Développer les relations avec les écoles, les enseignants et surtout développer la pratique sportive des jeunes 
Réaliser des animations dans les écoles des communes de Parthenay et des alentours.
L'objectif est d'être présent auprès de 4 à 6 des écoles Parthenay sur les cycles de CE1 à CM2 ( 200 jeunes ).
Les écoles des sections du club avec Mazières en Gatine ( 4 classes) 
Les écoles de Jules Ferry, Le Tallud, Viennay
Il sera mis en complément selon les possibilités des écoles des activités périscolaires soit autour de midi ou en fin de journée.</t>
  </si>
  <si>
    <t>Séances d'animations avec les enseignants par cycles de 6 à 8 séances d'initiation.
Regroupement des écoles pour une animation lors du Premiers pas Pongistes en lien avec l'éducation nationale
Les cycles se déroulent par séance d'une 1h30 à 2h sur une période entre chaque vacances scolaires. A l'issue l'enfant participe à un tournoi et est récompensé par un lot de participation, la possibilité de rejoindre le club pour des séances gratuites.</t>
  </si>
  <si>
    <t>PARTHENAY et communes alentours dont certaines sont en ZRR et mazières en gatine (Code ZRR : 200069748)</t>
  </si>
  <si>
    <t>nombre d'écoles participantes et nombre d'enfants.
inscription des jeunes au tournoi et PPP et licences nouvelles éventuelles</t>
  </si>
  <si>
    <t>FFTT-NAQU-24-0021-1</t>
  </si>
  <si>
    <t>24-078859</t>
  </si>
  <si>
    <t>Développement des dispositifs d'inclusion ou de réduction des inégalités d'acccès à la pratique</t>
  </si>
  <si>
    <t>Les objectifs sont d'inciter le plus grand nombre d'habitants de la communauté de communes à
pratiquer le tennis de table et de pouvoir se perfectionner techniquement.
Le club de Loudun et son antenne de Moncontour sont situées en Zone de Revitalisation Rurale.</t>
  </si>
  <si>
    <t>Ouverture de la salle :
- le lundi à Moncontour de 17h30 à 19h pour les jeunes puis jusqu'à 21h pour tous
- le mardi et le vendredi avec l'entraîneur de 17h30 à 20h30 sur 2 créneaux par niveau animés par un entraineur
- le mercredi après-midi animé par un entraineur de 14 h à 15 h baby ping, puis jusqu'à 17h les enfants et enfin ouvert à tous jusqu'à 19h30
Participation aux événements organisés par la commune (journée olympique, vacances sportives).
Organisation de 2 journées de stage par vacances scolaires
Le club achète des heures à un autre club. L'entraîneur vient de Poitiers ce qui engendre des frais de déplacements importants.</t>
  </si>
  <si>
    <t>Le club de Loudun et son antenne de Moncontour sont situées en Zone de Revitalisation Rurale.</t>
  </si>
  <si>
    <t>Les indicateurs sont les suivants :
- nombre de participants aux manifestations.
- augmentation du niveau de compétition.</t>
  </si>
  <si>
    <t>Fédération française de Tennis de Table - Nouvelle Aquitaine;Ville de Loudun;</t>
  </si>
  <si>
    <t>FFTT-NAQU-24-0021-2</t>
  </si>
  <si>
    <t>Développement des dispositisde Ping Bien Être et Ping Santé</t>
  </si>
  <si>
    <t>Les objectifs sont :
- la pratique du tennis de table auprès de personne âgées
- la pratique du tennis de table auprès de joueurs à défiscences intellectuelles légères</t>
  </si>
  <si>
    <t>Ouverture de la salle :
- le vendredi , en alternance une semaine sur deu animé par un entraineur,
    - les personnes de l’Hepad de Loudun, de Trois Moutiers et adhérents à l’association d'aide à domicile de Loudun EMMA
    - les personnes à déficiences intellectuelles légères du CAT de Loudun de et lME de Véniers manifestations extérieures.</t>
  </si>
  <si>
    <t>Le Ping Pong Club Loudunais est situé en Zone de Revitalisation Rurale.</t>
  </si>
  <si>
    <t>Le nombre de participants.</t>
  </si>
  <si>
    <t>FFTT-NAQU-24-0022-1</t>
  </si>
  <si>
    <t>24-069590</t>
  </si>
  <si>
    <t>Ping Inclusif Action d'organisation ou de soutien d'une étape Du Stade Vers l'Emploi ou d'un job dating par le Tennis de Table</t>
  </si>
  <si>
    <t>PING INCLUSIF
Action d'organisation d'une étape du Stade Vers l'Emploi ou d'un job dating par le Tennis de Table</t>
  </si>
  <si>
    <t>Faire découvrir notre activité à des demandeurs d'emploi en partenariat avec France Travail et Randstad .
Evaluation le matin sur les critères suivant :
- Capacité d'évoluer en équipe
- Respect et écoute de l'éducateur
- Transmission du savoir vis à vis des autres demandeurs d'emplois 
- Détection des qualités qui peuvent servir de passerelle dans le projet professionnel</t>
  </si>
  <si>
    <t>Communauté d'agglomération de Châtellerault</t>
  </si>
  <si>
    <t>Faire le bilan le soir avec les demandeurs d'emploi sur cette formule ou les personnes ne se connaissent pas , découvrent une activité et au final sont orientés vers l'emploi qui est leur priorité .</t>
  </si>
  <si>
    <t>FFTT-NAQU-24-0022-2</t>
  </si>
  <si>
    <t>ANIMATION JOP</t>
  </si>
  <si>
    <t>Animation d'au moins 5 demi-journées consécutives ou non lors des vacances de printemps et/ou d'été , en faveur des jeunes issus des territoires prioritaires ( QPV et ZRR )</t>
  </si>
  <si>
    <t>Jeunes issus des territoires prioritaires ( QPV et ZRR ) 
- Ozon
- Les Renardières
- Les Minimes
- Chateauneuf</t>
  </si>
  <si>
    <t>Nombre de personnes issues des QPV ou ZRR présents sur les animations
Nombre de licences évènementielles ou découverte créées
Nombre de jours d'animations proposées</t>
  </si>
  <si>
    <t>FFTT-NAQU-24-0022-3</t>
  </si>
  <si>
    <t>Formation d'éducateurs aux modules A et/ou B</t>
  </si>
  <si>
    <t>Monter en compétences de nos éducateurs pour intervenir dans d'autres domaines .</t>
  </si>
  <si>
    <t>Intervention dans le Ping Santé ( Alzheimer , Parkinson, Cancer ) .</t>
  </si>
  <si>
    <t>Communauté d'agglomération du Châtelleraudais</t>
  </si>
  <si>
    <t>Nombre de retours sur les actions proposées par rapport à leur diplôme</t>
  </si>
  <si>
    <t>FFTT-NAQU-24-0022-4</t>
  </si>
  <si>
    <t>Tournoi des  écoles</t>
  </si>
  <si>
    <t>Inciter les jeunes à venir s'inscrire à L'ASTT , prendre du plaisir , que nos nouveaux jeunes soient les ambassadeurs du club .</t>
  </si>
  <si>
    <t>Faire venir toutes les écoles publiques et privées de Châtellerault</t>
  </si>
  <si>
    <t>Grand Châtelleraudais</t>
  </si>
  <si>
    <t>Degré de participation</t>
  </si>
  <si>
    <t>FFTT-NORM-24-0006-1</t>
  </si>
  <si>
    <t>24-067059</t>
  </si>
  <si>
    <t>- Proposer une grande soirée à l'automne 2024 avec le DARK PING dans la salle de tennis de table et de nombreuses autres activités insolites (DARK ACTIVITES : basket-ball, football, hochey, jeux d'adresse, jeux de mémoire, jeux d'équilibre, jeux familiaux, Speedminton, ...) en faisant venir nos adhérents, les licenciés des autres sections sportives du territoire et un public familial. Le but est de s'appuyer sur nos expériences et sur un dernier investissement pour réaliser une manifestation de grande qualité satisfaisant le plus grand nombre.
- Organiser une soirée Dark Ping pendant le stage jeune dans le but de fidéliser ce public
- Proposer deux journées spéciales : Ultimate Ping et Hardbat</t>
  </si>
  <si>
    <t>Nous sommes dans l'étape finale de ce que nous projetions à la base quand nous nous sommes lancés dans l'aventure DARK il y a quelques années. L'an dernier, nous avons réussi notre première manifestation sur deux salles en simultané et nous avons l'ambition de nous appuyer sur notre retour d'expérience pour corriger les dernières petites choses qui nous permettront de réaliser une manifestation que nous espérons idéale.
Pour cela, nous avons besoin de compléter notre équipement en lumière noire LED, remplacer quelques ampoules, acheter des balles de Dark Ping, un portique et des rallonges électriques. Nous aurons également besoin de trois bâches occultantes pour éviter que la lumière du SAS d'entrée n'arrive dans le grand gymnase.
En terme de moyen humain, nous continuerons à impliquer le plus grand nombre : bureau des jeunes, membres du bureau, bénévoles, ...
Cette soirée a pour but d'organiser une manifestation extraordinaire visant à faire parler de l'association au-delà du tennis de table. En plus, cela permet de fidéliser nos adhérents en leur proposant un moment convivial.
Cette soirée est le point d'orgue de cette action, mais il y a également d'autres actions de moins grande ampleur qui sont programmées :
- proposer une veillée hors du commun lors de notre stage jeunes multi-activités de Pâques ouvert aux jeunes pongistes de tout le Nord Cotentin
- partager notre savoir-faire et proposer le prêt de matériel aux clubs de tennis de table du Nord Cotentin s’ils sont intéressés pour développer le tennis de table au-delà de notre bassin d’activité par le biais du Dark Ping
- prêter notre matériel aux associations sportives de la commune et créer des liens avec eux : une forme d'échanges en espérant que cela permettra de créer des passerelles notamment sur les évènements organisés par toutes les associations de la commune
Enfin, nous souhaitons proposer deux journées spéciales : une autour de l'Ultimate ping et une autour d'un tournoi Hardbat. Pour cela, un investissement sur du matériel sera indispensable. C'est une demande qui est souvent faite par nos adhérents et que nous souhaitons réaliser pour la saison à venir.</t>
  </si>
  <si>
    <t>Le département de la Manche et particulièrement le Nord Cotentin</t>
  </si>
  <si>
    <t>Nombre de manifestations organisées
Participation aux nouvelles activités de la DARK NIGHT
Impact sur l'ambiance au sein du club, la fidélisation</t>
  </si>
  <si>
    <t>FFTT-NORM-24-0006-2</t>
  </si>
  <si>
    <t>PING CITOYEN : Recrutement et fidélisation des jeunes</t>
  </si>
  <si>
    <t>Notre association souhaite comme depuis de nombreuses années mettre un accent très prononcé sur la pratique des jeunes au sein de notre association.
Pour y parvenir, nous nous fixons plusieurs objectifs :
- fidéliser les jeunes pratiquant le tennis de table cette année
- impliquer les jeunes dans un bureau des jeunes
- permettre aux jeunes de s'entrainer dès le plus jeune âge
- permettre aux jeunes d'avoir des séances d'entraînement dirigées de qualité et adaptées à leur niveau
- permettre aux jeunes de participer aux compétitions et stages grâce à une participation financière et un accompagnement
- accompagner les jeunes sur l'ensemble des compétitions qu'elles soient locales, départementales, régionales ou nationales et participer financièrement aux frais de déplacement et d'hébergement afin de rendre accessible à tous cette passerelle vers le haut niveau
- vivre des moments de cohésion au travers d'activités extra-pongistes
- continuer d'équiper tous les jeunes avec des tenues marquant l'identité du club</t>
  </si>
  <si>
    <t>Pour faire découvrir le tennis de table à de nouveaux pratiquants, nous allons participer au forum des associations. A cette occasion, nous proposerons aux visiteurs de jouer dans notre salle, de voir des démonstrations de joueurs confirmés, de tester le robot du club, ... Nous allons également organiser une dizaine de séances d'éveil sportif à Vasteville et nous organiserons des séances scolaires avec l'école d'Urville Nacqueville et / ou de Beaumont Hague par le biais du Comité de la Manche de Tennis de Table. Nous allons également distribuer des brochures du club en début d'année dans différents commerce locaux. Nous organiserons également des séances gratuites de découverte au mois de septembre afin de permettre aux jeunes de s'essayer aux joies du ping.
En ce qui concerne la fidélisation des jeunes pratiquant le tennis de table cette année, nous terminerons l'année civile avec une animation de Noël et nous terminerons l'année sportive avec une journée spéciale leur permettant de mettre en avant leur progrès et de repartir avec des diplômes, médailles, records, ... Le but est de leur donner envie de poursuivre l'aventure. Lors de notre Assemblée Générale de fin de saison, ils seront également mis à l'honneur et les résultats de tous seront présentés à l'assemblée.
Suite à la demande des jeunes, le bureau des jeunes sera reconduit et des élections seront faites pour établir le nouveau bureau. Ainsi, tous les jeunes pourront s'investir et nous espérons une passerelle future vers des responsabilités au sein du bureau du club.
Pour la pratique des plus jeunes, une séance pour les plus jeunes sera organisée tous les dimanches matins de 10h00 à 11h00 avec des ateliers de motricité et les premiers apprentissages techniques.
Les séances proposées aux différents groupes seront adaptées. En effet, certains jeunes ont tellement progressé qu'ils auront besoin de travailler de manière spécifique (panier de balles, exercices avec un relanceur, ...) pendant que d'autres travailleront sur des exercices de placement de balle, de régularité parfois avec relanceur et parfois entre jeunes pour s'adapter aux balles qu'ils rencontreront en compétition.
Quelque soit leur niveau, les jeunes auront la possibilité de voir le club les aider financièrement à participer à des stages (journées locales, stages départementaux, stages régionaux) et à des compétitions (circuit des jeunes, Critérium départementaux, régionaux et nationaux). Ils seront également aidés par un encadrement qui les accompagnera sur les compétitions (championnats jeunes, adultes, Critérium, finales par catégorie, finales par classement, ...). Sauf cas particulier, la participation financière du club sera partielle et les familles contribueront également. Nous mettrons tout en oeuvre pour que l'aspect financier ne soit pas un frein à la pratique pour les familles et les jeunes en particulier.
Il y aura des moments de cohésion au travers d'activités extra-pongistes : stage multi-activités de cinq jours avec hébergement en bungalows ouvert aux jeunes du club, mais également à quelques jeunes pongistes de club extérieurs, Dark Ping, Tchouk-ball, ... Nous espérons renouveler notre partenariat avec un club de Mayenne comme en Avril 2023.
Les nouveaux adhérents se verront remettre une tenue du club. Les jeunes étant déjà licenciés pourront échanger leur tenue contre une nouvelle tenue plus grande si besoin.</t>
  </si>
  <si>
    <t>Les principales actions se déroulent sur le territoire de La Hague, mais certaines actions dépasseront ce cadre. Nous allons par exemple accueillir des jeunes pongistes de Mayenne dans le cadre de notre stage multi-activités.</t>
  </si>
  <si>
    <t>- le nombre d'actions réalisées en faveur des jeunes (forum des association, 2 séances scolaires, 10 séances d'éveil sportif, un stage de 5 jours, une animation de Noël, une animation de fin d'année, ...)
- la présence des jeunes à l'entraînement (pourcentage)
- les progrès réalisés (progression moyenne en terme de classement)
- la participation aux stages (locaux, départementaux ou régionaux)
- la participation des jeunes aux compétitions (Critérium Fédéral = 4, circuit des jeunes = 1, ...)
- le nombre de jeunes impliqués dans le bureau des jeunes et les actions réalisées
- la présence des tenues de jeunes sur les différentes compétitions (pourcentage)</t>
  </si>
  <si>
    <t>FFTT-NORM-24-0006-3</t>
  </si>
  <si>
    <t>FEMINISATION</t>
  </si>
  <si>
    <t>- fidéliser le public féminin
- licencier de nouvelles féminines
- impliquer les femmes dans les décisions (bureau, ...)
- former des arbitres, entraîneurs, ...
- regrouper les féminines du département, à l'instar de ce qu'a fait le comité de la Manche cette année, sur une date avec un temps festif après la rencontre</t>
  </si>
  <si>
    <t>Pour fidéliser le public féminin, nous allons les aider à participer aux actions du comité (journées en faveur des féminines, ...). Nous allons également, au sein du club, leur proposer des séances spécifiques.
Pour inciter de nouvelles féminines à nous rejoindre, nous allons mettre en avant les très bons résultats de nos jeunes femmes au travers de démonstrations, articles de presse, ...
Le bureau devrait voir l'arrivée d'une première féminine en septembre et nous espérons continuer sur cette dynamique. Nous allons continuer notre discours visant à une meilleure parité au niveau du bureau. Bien qu'il n'y ait pas autant de femmes que d'hommes au sein de l'association, il nous semble important qu'elles soient représentées dans le bureau du club.
Des jeunes femmes se sont investies dans la pratique du tennis de table ces dernières années et elles comptent se lancer dans une formation de base (arbitre, entraîneur) ensemble dans les années à venir.
Nous envisageons de regrouper les féminines évoluant au niveau départemental sur une journée avec une formule de compétition adaptée aux participantes qui sera suivi d'un temps festif.</t>
  </si>
  <si>
    <t>Nos actions se dérouleront sur le territoire de la Hague. Pour les formations, cela pourra se passer au niveau du département ou de la Ligue.</t>
  </si>
  <si>
    <t>- le taux de renouvellement des licences féminines 2022-2023 sur 2023-2024
- le nombre de nouvelles licences féminines
- l'entrée des féminines dans le bureau et dans le Conseil du club
- le nombre de féminines s'engageant dans une formation d'entraîneur, d'arbitre ou de juge arbitre
- la réalisation d'une journée à destination des féminines</t>
  </si>
  <si>
    <t>FFTT-NORM-24-0007-1</t>
  </si>
  <si>
    <t>24-061471</t>
  </si>
  <si>
    <t>Promotion de la santé par la sport</t>
  </si>
  <si>
    <t>Promouvoir l'activité physique et agir sur le maintien ou l'amélioration  de la santé globale.
Proposer la pratique du tennis de table comme moyen d'action permettant cette activité physique auprès des publics fragilisés par la sédentarité ou atteints par des pathologies chroniques:obésité , diabète,accidents vasculaires cérébraux,hypertension artériel  ,maladies coronaires... Autre projet : mise en place   sur  la maison des aidants de Flers , d' animations adaptées  pour un public atteint par la maladie d' alzheimer.
Permettre que l' ensemble de  ces activités  soient accessibles à tous et particulièrement aux personnes en situation de précarité.</t>
  </si>
  <si>
    <t>L' association est répertoriée par la DRAJES sur le site annuaire sport santé Normandie. Des conventions sont  établies  avec des organismes spécialisées dans les domaines de la santé :  La maison sport - santé du réseau &lt;Planeth Patient &gt; territoire de l' Orne ( projets de cycles d' animations en EHPAD et hôpital de jour) . Convention avec &lt; Normandie Pédiatrie &gt; ( projet cycles d ' animations  en service de pédiatrie ) . Convention avec &lt;Normandie Génération&gt; ( projet de cycles spécifiques d' animations pour des jeunes en ITEP en IME ou atteint d obésité avec objectif  d' inclusion sur le club ) .  Partenariat avec la maison sport-santé du CDOS de l' Orne (permanence à la maison relais les vendredis sur Flers) afin de diriger les bénéficiaires intéressés vers notre structure sur avis médical dans le cadre du sport sur ordonnance.  Organisation de journée de promotion sports - santé dans le cadre des actions de prévention mises en place par l ' ASEPT  Normandie. Organisation de journées sport- santé /sport adapté en partenariat avec le CDSA de l ' Orne . Notre association adhère au contrat local de santé sous la tutelle de Flers Agglo ( organisation forum sport-santé ) Nous communiquons également par la presse locale, le site du club, la participation au forum des associations et au delà par le bouche à oreille qui est très efficace.
Notre structure propose régulièrement sur toute la saison : 4 séances hebdomadaires d'animations les lundis, mardis et jeudis de 15 h à 17 h et les mardis de 19 h à 21 h sur un créneaux &lt;Fit-Ping ou Ping-Tonic &gt;
 (principalement féminin) destiné à des personnes en activité professionnelles . Des cycles ponctuels  sont en programmation pour répondre à des demandes spécifiques   
 D'autres actions sont en prévisions (ex: projet France Alzheimer ) Les séances sont composée d' exercices ludiques basés sur le tennis table, d' exercices d' échauffements et de récupérations,  afin de permettre aux bénéficiaires de pratiquer une activité physique distrayante  mais surtout adaptée à chacun ou chacune en fonction de leur choix et de leurs capacités afin d' améliorer leur état  physique et leur inclusion.</t>
  </si>
  <si>
    <t>La salle spécifique de tennis de table où sont réalisée la majorité des animations est située dans le quartier St Sauveur à Flers . Ces animations sont ouvertes à toute la population de l' agglomération Flérienne .
D'autres actions  , cycles ou animations découvertes sont mises en place en fonction des publics ex : service pédiatrie de l' hôpital Monod, Ehpad  Maubert ,maisons de quartiers , maison des aidants .
Notre association est porteuse de projets sur l'agglo dans le domaine de la promotion de la santé par le sport  .</t>
  </si>
  <si>
    <t>Objectifs quantitatifs : le nombre  de bénéficiaires et de participations aux séances hebdomadaires. (objectif : dépasser les 20% de féminines sur ce projet )                                                                                                                                                      
Objectifs qualitatifs :la satisfaction des bénéficiaires et les bienfaits apportés sur leur santé ainsi que les connaissances acquises ou renforcées  dans le domaine du sport santé. La qualité des actions spécifiques mises en place .
Objectifs de fidélisation : nombre de prises de licences et de renouvellement . ( le renouvellement  de licence sur ce public dépasse 80% )
Objectifs d' impact sur la reconnaissance de l' association : mise en place de conventions et de  partenariats avec des organismes spécialisés dans ces domaines .</t>
  </si>
  <si>
    <t>Fédération française de Tennis de Table - Normandie;Orne;Ville de Flers;</t>
  </si>
  <si>
    <t>FFTT-NORM-24-0007-2</t>
  </si>
  <si>
    <t>Ping citoyen - Recrutement et fidélisation des jeunes</t>
  </si>
  <si>
    <t>Favoriser les passerelles entre le sport fédéral et le sport scolaire ( écoles primaires ) et promouvoir auprès des directeurs  de ces établissements scolaires la  labellisation de leurs écoles.                                                                                                 
Favoriser la découverte et la pratique d'activités sportives diversifiées principalement le tennis de table.
Accompagner les enfants dans l'aide à la décision de leur future pratique sportive en leurs faisant découvrir le tennis de table.
Favoriser ( par des actions visant à développer la pratique en faveur du public 4-7 ans et 7 à 11 ans ) la mise en place d'une démarche pédagogique transversale à travers les notions : motricité-éducation-éveil.
La volonté étant de les intégrer dans l' association  dans le cadre du développement de la pratique fédérale et visant à fidéliser les licenciés jeunes.
Augmenter le nombre de licenciées féminines ( actuellement 15 %  sur le club )</t>
  </si>
  <si>
    <t>Mise en place de convention entre les écoles primaires de la ville ou de l'agglomération Flérienne et le club. Le club a reçu l'agrément de l'académie
Les projets pédagogiques avec intervenants extérieurs sont élaborés en partenariat avec les écoles primaires et le club et ont été validés par l'IEN de circonscription pour les écoles du secteur public.
Actuellement sur l' année scolaire 2023-2024 , 6 écoles primaires publiques et 3 écoles primaires privées vont bénéficier de séances d'animations programmées sur le temps scolaire. D'autres écoles ont été contactées et sont intéressées.Des cycles  sur 4 écoles primaires privées et 7 écoles primaires publiques sur Flers et l' agglomération dont 3 en QPV  sont en projets pour la rentrée scolaire 2024/ 2025.Les séances d'une durée d'une heure par classe (1 h 30 à 2 h en tenant compte de la préparation et de certains déplacements) sont proposées sous forme de cycles scolaires (entre 6 à 12 séances par cycles ).L' objectif pour l' année scolaire 2024-2025 étant  de réaliser  4 cycles scolaires par semaine . Une action de développement &lt; un mois / une école &gt; est programmée afin de  proposer ces animations sur de nouvelles écoles  Ces séances seront proposées aux enfants des classes de CP à CM2 (6 à 12 ans). L'éducateur professionnel est inscrit sur la liste des intervenants extérieurs agréés EPS.
Le club en partenariat avec le comité de l'Orne projette d' organise des animations PPP (3 sur la saison ), des après-midis  ou journées USEP (2 sur l'année scolaire )afin de dynamiser le projet auprès des écoles publiques  Le club prévoit  d' organiser des journées portes ouvertes sur le club ( 3 à 4 par an ) avec des ateliers destinés au recrutement des jeunes .
Une convention avec Flers Agglo permet la mise en place par cycles d' animations péri- scolaires ( séances de 1 h 30 le mercredi matin ) pour des jeunes scolarisés en primaires et éloignés de la pratique sportive .
Afin de fidéliser les jeunes le club met en place des séances hebdomadaires d' animations Baby-Ping 4 à 7 ans . Projet: 2 séances de 1 h les mercredis et samedis )  et 2 séances hebdomadaires  jeunes 7 à 11 ans .</t>
  </si>
  <si>
    <t>L'ensemble des écoles primaires de la ville de Flers ou de l'agglomération (si la commune ne possède pas de club de tennis de table ou si celui-ci n'est pas porteur sur cette action, c'est le club de Flers qui va construire avec l'école ce projet pédagogique).
A noter : 3 écoles sont situées dans les quartiers QPV  St Sauveur et St Michel de Flers.</t>
  </si>
  <si>
    <t>Participation : nombre total des enfants ayant bénéficié  de ces animations.
Attraction :  Intérêt, motivation et satisfaction des enfants pendant les séances.
Fidélisation : nombre d'adhésions à la structure sportive à la suite de ces animations .objectif de recrutement: 10 à 20 nouvelles licences 4/11 ans 
Impacte scolaire : nombre d' écoles adhérentes au projet, répartition géographique sur le territoire et satisfaction de celle-ci par rapport à nos interventions</t>
  </si>
  <si>
    <t>Fédération française de Tennis de Table - Normandie;Orne;</t>
  </si>
  <si>
    <t>FFTT-NORM-24-0008-1</t>
  </si>
  <si>
    <t>24-074943</t>
  </si>
  <si>
    <t>39262901000027</t>
  </si>
  <si>
    <t>PING ACTIF : Ping bien être (Public adolescent) et Ping Santé (public Ehpad)</t>
  </si>
  <si>
    <t>Proposer des actions pour un public:
- Féminines,
- Adolescent
- Pensionnaires d'Ehpad</t>
  </si>
  <si>
    <t>- Nous allons continuer le créneau dédié aux féminines (2 séances de 1h15 par semaine). 
         Les féminines auront également le choix de continuer à s ‘entraîner en parallèle avec leur groupe habituel (loisir, jeune ou compétition).
- Nous allons continuer les créneaux pour le public adolescent (2 séances de 1h15 par semaine pour les minimes et 2 séances de 1h15 par semaine pour les cadets/juniors).
        Ces créneaux sont indépendants des créneaux des jeunes qui font de la compétition.
- Nous allons continuer les séances dans l’Ehpad ‘La Ruche à Caudebec les Elbeuf ou nous intervenons 2 heures par semaine. 
        Notre éducateur est dîplomé pour ce genre d’intervention. Il a également participé aux formation Ping sur ordonnance modules A et B.</t>
  </si>
  <si>
    <t>Nous agissons dans un territoire rural</t>
  </si>
  <si>
    <t>1: Nombre de licenciés participant aux actions
2: Nombre de pensionnaires de l'Ehpad participant aux actions</t>
  </si>
  <si>
    <t>FFTT-NORM-24-0008-2</t>
  </si>
  <si>
    <t>PING EDUCATIF - Actions jeunes 4-11 ans et scolaires</t>
  </si>
  <si>
    <t>Action visant à promouvoir le tennis de table et attirer de nouveaux jeunes de 4 à 11 ans dans le club sous une forme opérationnelle (cycle scolaire)
Action visant à développer la pratique en faveur du public 4-7 ans  animation d'une section.</t>
  </si>
  <si>
    <t>Nous allons donc continuer de proposer :
- trois créneaux d’une heure le samedi matin pour le mini-ping. (3h par semaine)
- deux créneaux dans la semaine réservé aux poussins/benjamins (5h par semaine)
- Un créneau de 1 h  pour les écoles maternelles du plateau du Neubourg.
         Nous continuerons à proposer des séances d’initiation aux écoles du plateau. Ces séances ont lieu dans notre salle le Vendredi après-midi pendant une heure. Cette action demande une grosse préparation de salle et 
         un nombre non-négligeable de bénévoles. (1 salarié et 4 bénévoles).</t>
  </si>
  <si>
    <t>Territoire rural</t>
  </si>
  <si>
    <t>Le nombre de licenciés participant à l'action</t>
  </si>
  <si>
    <t>FFTT-NORM-24-0009-1</t>
  </si>
  <si>
    <t>24-061311</t>
  </si>
  <si>
    <t>ECOLE DE TENNIS DE TABLE</t>
  </si>
  <si>
    <t>Intégration des jeunes de 4 à 11 ans et fidélisation des jeunes à travers des actions internes au club . Mise à disposition d'un éducateur sportif diplômé. 
2 séances d'entrainements sont proposés au plus jeune pour parfaire leur progression les mardi de 17h30 à 18h30 et le jeudi de 17 à 19h</t>
  </si>
  <si>
    <t>L'école de tennis de table permet à la structure de pouvoir accueillir des jeunes à venir pratiquer ce sport dans une cellule ou la convivialité est le maitre mot  de notre club ; Notre structure met à disposition un éducateur sportif diplomé BPJEPS, atout au combien primordial pour fidéliser mais aussi accueillir des nouveaux arrivants . Celui ci a donc pour mission de motiver et leur apprendre les bons gestes lors de la pratique de ce sport si exigeant au niveau physique que morale. Cela passe par des échauffements et par la mise en place d'ateliers en fonction de l'âge mais aussi du niveau de chacun. Explication et analyse sont deux actions importantes pour progresser mais aussi de respecter l'adversaire en toute circonstance, dans la défaite comme dans la victoire.
Nous participons tous les ans à une opération appelée DECOUVERT LE SPORT avec la Ville du Havre pendant les vacances scolaires de la toussaint, hiver et printemps sur une semaine, 1.3 h par jour avec 12 enfants maximum.
Notre éducateur sera donc mis à disposition afin de permettre aux enfants de découvrir ce sport en leur donnant des conseils pratiques. Nous espérons de nouveau avoir de nouveaux arrivants.</t>
  </si>
  <si>
    <t>Notre salle se situe dans une salle annexe du gymnase Pauline Kergomard, au Havre, dans le quartier du Mont Gaillard ; notre accès est sécurisé</t>
  </si>
  <si>
    <t>Pour certains, il participe à des compétitions individuelles voir collectives ; leurs progressions sont très visibles au bout de deux ou trois mois, ce qui est prometteur pour la suite; Pour certains, ils participent à des compétitions régionales, ce qui est gratifiant à la fois pour eux mais aussi pour le club.</t>
  </si>
  <si>
    <t>FFTT-NORM-24-0009-2</t>
  </si>
  <si>
    <t>ACCES AU SPORT AUX PERSONNES EN SITUATION DE HANDICAP</t>
  </si>
  <si>
    <t>Intégration des personnes en situation de handicap mental ou atteinte de troubles psychiques ou physiques par la pratique du tennis de table au sein d'une structure associative. Cela nécessite de dépasser le handicap afin de découvrir les règles de vie du club, les règles du jeu et la découverte de l'effort et de l'esprit de compétition</t>
  </si>
  <si>
    <t>Nous avons depuis septembre 2023, intégré l'association SPORT PLUS section tennis de table, à venir participer à nos séances d'entrainement avec l'apport de notre éducateur sportif sur des séances de 1h30 le mardi . nous avons aussi fait le choix d'intégrer le premier mardi du mois, nos adhérents à participer à ces séances . Cela permet à toutes et tous de pouvoir faire des séances en commun. cela permet à chacun  de donner le meilleur de soi même afin de stimuler sa concentration et son adversité et de rencontrer de nouvelles personnes valides. Et aussi donner à chacun l'opportunité d'accéder à ce sport en s'échauffant avec les séances, d'appliquer au mieux l'enseignement des différentes techniques de tennis de table et par conséquent de mettre en application l'enseignement reçu par l'éducateur. Aussi, il est primordial que le respect des règles et de l'arbitre mais aussi des adversaires soient appliquées en toute circonstance. Parmi eux, nous avons 3 personnes en situation de handicap qui jouent en équipes via une double licence.</t>
  </si>
  <si>
    <t>Nos séances d'entrainement se font au gymnase Claude Bernard 76600 LE HAVRE</t>
  </si>
  <si>
    <t>ce projet de centralisation a débuté en septembre 2023 en réunissant à la fois les personnes en situation de handicap avec les valides afin de créer un entrainement commun et dynamiser encore plus ce créneau. Respecter malgré tout les consignes, partager un moment avec des situations parfois difficiles mais là est le plus important aux yeux de la structure que de pouvoir mélanger les comportements et les genres. Ceci se fera sur le créneau du mardi de 17 à 20h30. A charge de l'éducateur sportif de programmer des entrainements spécifiques aux valides mais aussi aux personnes en situation de handicap.</t>
  </si>
  <si>
    <t>FFTT-NORM-24-0009-3</t>
  </si>
  <si>
    <t>SPORT AU FEMININ</t>
  </si>
  <si>
    <t>Permettre aux femmes la pratique d'une activité sportive comme le tennis de table. celles ci peuvent participer ainsi avec leur entrainement et leur motivation à participer à des compétitions comme les critériums, championnat par équipes, finales par classement.</t>
  </si>
  <si>
    <t>Un créneau de deux heures leur est consacré avec l'appui d'un éducateur sportif diplômé, celui ci leur donne les meilleurs conseils pour évoluer dans de bonnes conditions en toute convivialité ; un robot sur une table leur est destiné afin de faire les bons gestes et de progresser rapidement. Nous avons à terme un projet de création d'une équipe féminine pour la prochaine saison. Leur motivation est d'autant plus forte qu'elles participent également à des stages organisés par le comité départemental. Aussi afin de parfaire un peu mieux leur pratique mais aussi de pouvoir jouer avec d'autres adhérents de club extérieur.</t>
  </si>
  <si>
    <t>dans notre salle de tennis de table au gymnase Pauline Kergomard au Havre</t>
  </si>
  <si>
    <t>Pour certaines d'entre elles, elles participent à des compétitons collectives comme championnat par équipe ou individuelle ( critérium ou tournoi ) . Des stages sont organisés afin de leur permettre de progresser encore plus vite et aussi partager des moments entre femmes au moment de ces stages.</t>
  </si>
  <si>
    <t>FFTT-NORM-24-0010-1</t>
  </si>
  <si>
    <t>24-078501</t>
  </si>
  <si>
    <t>Développement des dispositifs Sport Santé, Ping Santé, Ping Handi</t>
  </si>
  <si>
    <t>Suivant la note de cadrage 2024 de l'A.N.S et de ses priorités en point 2 "continuer de développer la féminisation sur la pratique sportive"
Accueillir des femmes et des hommes issus du dispositif Sport Santé et Sport sur ordonnance au sein du club et dans les entreprises
Développer la pratique sportive pour des femmes et des hommes en situation de handicap leur permettre l'accès à la pratique d'activités ludiques sportives favorisant leur autonomie et procéder à l'inclusion de celles ci
Consolider le label "ville sport handicap" de la Municipalité</t>
  </si>
  <si>
    <t>Club Labellisé Hand Ping par la FFTT et labellisé 5 étoiles par le CD 76 Sport Handicap
Formation en 2024 d'une personne dans le cadre Ping Santé maladie de Parkinson
Formation en 2023 de deux personnes concernant les diplômes Sport Santé et Sport sur Ordonnance 
Partenariat avec la Maison de Santé de la Ville d'Elbeuf pour la mise en œuvre d'actions en faveur des personnes reconnues pour les dispositifs Sport santé bien être et Sport sur Ordonnance
Participation aux journées de sensibilisation aux réunions de développement du dispositif en partenariat avec la Maison Sport Santé d' Elbeuf
Seconde journée de valorisation des offres Sport Santé et Sport adapté le 1 juin 2024 à Elbeuf 
Organisation des journées découvertes et un tournoi pour des femmes et des hommes en situation de handicap avec la collaboration des I.M.E régionaux  
Accueil hebdomadaire au sein du club de personnes en situation de handicap afin de développer leur reflexe et la motricité de l'ensemble du corps au travers de jeux ludiques basés sur le Ping</t>
  </si>
  <si>
    <t>Territoire de la Métropole et du Département de l'Eure</t>
  </si>
  <si>
    <t>Nombre de personnes en situation de handicap ayant pu avoir accès aux activités ludiques au cours de l'année
Nombre de personnes accueillies dans le cadre du dispositif Sport Santé</t>
  </si>
  <si>
    <t>Fédération française de Tennis de Table - Normandie;Seine-Maritime;Ville de Saint Pierre lès Elbeuf;</t>
  </si>
  <si>
    <t>FFTT-NORM-24-0010-2</t>
  </si>
  <si>
    <t>Suivant la note de cadrage 2024 de l'A.N.S et de ses priorités en point 2 "continuer de développer la féminisation sur la pratique sportive"
Maintenir les passerelles entre le sport au sein des écoles et le sport fédéral
Promouvoir le tennis de table auprès des jeunes enfants en leur faisant découvrir les compétences spécifiques se rattachant à notre discipline mais aussi dans le cadre de l'apprentissage à la citoyenneté afin d'acquérir les valeurs morales développées par le sport.
La finalité est bien sur de les fidéliser à la pratique du tennis de table dans notre club ou dans les clubs du pays d'Elbeuf</t>
  </si>
  <si>
    <t>Club labellisé PING 4/7 ANS
Recrutement d'une Féminine en Service Civique afin d'aider notre structure d'encadrement
Adhésion aux dispositifs Pass'Sport et Atous Normandie
Dans le cadre d'un partenariat avec deux collèges du Pays d'Elbeuf nous renouvellerons les conventions pour la mise en œuvre de classes sport (horaires aménagés deux jours semaine afin de pratiquer un entrainement dirigé de tennis de table pour les classes de sixième)
Poursuite de nos actions avec les 3 écoles élémentaires de la ville de St Pierre lès Elbeuf, environ 280 élèves, dont une forte majorité de féminines, participeront à l'initiation du ping durant leur parcours scolaire.
Convention avec le centre aéré de Saint Pierre lès Elbeuf afin d'intégrer à la section Baby ping du Club 35 enfants de 8 ans (soit 19 jeunes filles et 16 garçons en attente de licences découvertes)
Organisation de deux tournois avec les élèves , l'un en début de la saison sportive et le second en fin de saison sportive.
Organisation d'un tournoi pour les jeunes filles lors de la saison sportive
Deux journées de découverte seront organisées avec les écoles maternelles de la ville afin de développer notre section Baby Ping
Maintien des activités en extérieur et intérieur pendant les mois de juillet et d'aout</t>
  </si>
  <si>
    <t>Pays d'Elbeuf
Participation à toutes les actions de promotion auprès de jeunes quelque soit le territoire</t>
  </si>
  <si>
    <t>Variation des effectifs dans les catégories jeunes au sein du club (poussins benjamins)
Nombre de conventions avec les écoles et les collèges
Nombre de participants aux activités pendant les vacances scolaires</t>
  </si>
  <si>
    <t>Fédération française de Tennis de Table - Normandie;Seine-Maritime;Ville  de Saint Pierre lès Elbeuf;</t>
  </si>
  <si>
    <t>FFTT-OCC-24-0009-1</t>
  </si>
  <si>
    <t>24-076975</t>
  </si>
  <si>
    <t>Ping santé : Développement du dispositif sport-santé</t>
  </si>
  <si>
    <t>Développer des séances "santé bien-être" par la pratique de notre discipline
Accueillir des seniors via des associations spécifiques
Promouvoir la pratique du sport chez les personnes sédentaires et seniors</t>
  </si>
  <si>
    <t>Action réalisée durant toute l'olympiade 2022-2024 (pluriannuelle) :
   - Maintien des créneaux (créés en 2022) dédiés adulte et seniors (encadré par salarié) : 1 créneau "loisirs" et 1 créneau "compétiteurs"  (à Montauban et à Lauzerte)
   - Développement de la pratique "fit ping" et mise en place de séances "fit ping" dans le cadre "santé bien-être" dès 2023
   - Achat de matériel spécifique pour les séances "santé bien être" (ex : fit-ping)
   - Création d'un kit de communication qui pourra être distribué durant les différents évènements "club" (forum associatif , portes-ouvertes, ...)
   - Accueil senior actif 2 fois par semaine avec encadrement salarié (tous les mardi matin et jeudi matin)
   - Conventions et/ou partenariat avec les associations "senior" de Montauban et son agglomération</t>
  </si>
  <si>
    <t>Ville de Montauban et son agglomération
Lauzerte (annexe du club de Montauban)</t>
  </si>
  <si>
    <t>Nombre heures par semaine accueil "senior" avec encadrement
Nombre de "senior" participants
Nombre de partenariats/conventions avec association de "seniors"
Nombre de vétérans licenciés au club</t>
  </si>
  <si>
    <t>Fédération française de Tennis de Table - Occitanie;Occitanie;Mairie Montauban;</t>
  </si>
  <si>
    <t>FFTT-OCC-24-0009-2</t>
  </si>
  <si>
    <t>Ping Citoyen : Recrutement et fidélisation des jeunes</t>
  </si>
  <si>
    <t>Promouvoir le tennis de table auprès d’un public jeune dans un but :
   - de maintenir, voir augmenter le nombre de licenciés dans les catégories jeunes
   - de détecter dès le plus jeune âge
   - de développer notre pratique en accueillant les jeunes dès 4 ans
Favoriser les interventions en milieu scolaire et développer le lien club/école  :
   - faciliter le lien entre milieu scolaire et club
   - intervenir via nos salariés dans le milieu scolaire</t>
  </si>
  <si>
    <t>Action réalisée durant toute l'olympiade 2021-2024 (pluriannuelle)
Le club de Montauban a actuellement plus de 200 licenciés au sein de son club, ce qui constitue un record historique. Cette augmentation est le fruit des actions mises en place depuis 2021 au niveau des plus jeunes (Section Baby-Ping, Premier Pas Pongiste, Intervention hebdomadaire dans le milieu scolaire, ...).
Le club a pour ambition dans un 1er temps de maintenir un nombre de licenciés supérieur à 150 avec a minima 2/3 de jeunes, puis de franchir la barre des 200 licenciés. Nous allons également pérenniser l'emploi de notre apprenti actuel. 
Le club va accentuer ses actions de recrutement et de fidélisation des jeunes :
   - Créneaux avec séances encadrés pour tous les jeunes (séances collectives et individuelles), au total 18h / semaine
   - Poursuite de la section Baby-Ping (4/7 ans) qui a été créée en 2021. A minima 2h / semaine encadrées par un salarié.
   - Organiser une action Premier Pas Pongiste (comme en 2022) et la pérenniser --&gt; Organisation d'un 1er PPP en juin 2024
   - Poursuivre les partenariats avec les établissements scolaires, renouveler auprès de nouveaux établissements scolaires
   - Créer une section "Tennis de Table" au sein de l'établissement scolaire "Notre-Dame" avec 2 créneaux / semaine
   - Organiser des initiations dans les écoles primaires
   - Proposer une offre tarifaire pour une 1ère adhésion de jeunes venant des établissements scolaires en partenariat
   - Créer un lien entre milieu scolaire et le club pour faciliter la venue des jeunes et les encourager à pratiquer notre discipline en compétition
   - Intervenir à Lauzerte (annexe de Montauban) : milieu scolaire, puis club --&gt; 2h / semaine</t>
  </si>
  <si>
    <t>La ville de Montauban et son agglomération : Ecoles et collèges
Lauzerte (annexe du club de Montauban)</t>
  </si>
  <si>
    <t>Fédération française de Tennis de Table - Occitanie;FDVA;Tarn-et-Garonne;Mairie Montauban;</t>
  </si>
  <si>
    <t>FFTT-OCC-24-0009-3</t>
  </si>
  <si>
    <t>Animations "Ping" liées aux JO 2024</t>
  </si>
  <si>
    <t>Promouvoir la discipline Tennis de Table
Faire découvrir le Ping en extérieur
Faire Adhérer de nouveaux joueurs</t>
  </si>
  <si>
    <t>Participation du club de Montauban et de ses salariés aux différentes manifestations organisées sur Montauban liées aux JO 2024 :
   - Participation avec animation de nos salariés aux journées "Olympiques" de St Nicolas de la Grave en début juillet 2024 (4 demi-journées) pour faire découvrir le Ping en extérieur
   - Participation avec animation de nos salariés à la journée "Village Olympique" de Montauban organisée par le CDOS 82 le 23 juin 2024 (2 demi-journées) pour faire découvrir le Ping (animation en extérieur)
   - Participation avec animation aux olympiades avec mise en place d'une épreuve Ping encadrée par nos salariés en juin 2024 (2 demi-journées)
   - Participation avec animation à la journée découverte des sports olympiques de Montauban. Découverte encadrée par nos salariés et se déroulant sur 6 tables (2 demi-journées).
Au total 10 demi-journées d'animation liée aux JO 2024 avec encadrement par nos salariés.</t>
  </si>
  <si>
    <t>Montauban et ses alentours</t>
  </si>
  <si>
    <t>Nbre de jeunes participants
Nbre de demi-journées d'animation
Nbre d'adhérents nouveaux inscrits</t>
  </si>
  <si>
    <t>FFTT-OCC-24-0010-1</t>
  </si>
  <si>
    <t>24-059921</t>
  </si>
  <si>
    <t>Développement du tennis de table Aveyronnais et pérennisation des clubs</t>
  </si>
  <si>
    <t>Mettre en place des actions spécifiques et accompagner les clubs afin de développer le ping en extérieur.
Permettre l'accès au tennis de table à un large public.
Promouvoir le tennis de table en faisant découvrir un nouveau mode de pratique.
Générer de nouvelles licences par le biais d'animations autour du ping en extérieur.</t>
  </si>
  <si>
    <t>Co organiser un tournoi estival de ping en extérieur.
Apporter une aide technique et financière aux clubs menant des actions autour du ping en extérieur (été ping, mise en place de tables extérieures).</t>
  </si>
  <si>
    <t>Département de l'Aveyron, en ZRR et QPV</t>
  </si>
  <si>
    <t>Nombre d'animations proposées par le Comité Départemental et par les clubs du département
Nombre de participants à ces manifestations
Nombre de licences générées</t>
  </si>
  <si>
    <t>Fédération française de Tennis de Table - Occitanie;FDVA fonctionnement;</t>
  </si>
  <si>
    <t>FFTT-OCC-24-0010-2</t>
  </si>
  <si>
    <t>Promouvoir le ping bien être auprès d'un public ciblé: féminines, actifs,... par l'intermédiaire du ping VR
Promouvoir le ping santé auprès d'un public spécifique: personnes atteintes de la maladie d'Alzheimer, de parkinson,... par l'intermédiaire du ping VR</t>
  </si>
  <si>
    <t>Organiser des sessions de Ping VR avec des publics spécifiques: 
- séances et / ou stages réservés aux féminines
- initiation en entreprise
Organiser une après midi découverte du ping VR en association avec France Alzheimer</t>
  </si>
  <si>
    <t>Département de l'Aveyron</t>
  </si>
  <si>
    <t>Nombre d'événements organisés et de clubs participants
Nombre de féminines participantes au stage et ou séances de ping VR
Nombre d'intervention auprès de publics d'actifs (entreprise par exemple)
Nombre de participants sur les événements ping santé auprès de public souffrant de pathologies et / ou de handicap</t>
  </si>
  <si>
    <t>Fédération française de Tennis de Table - Occitanie;Occitanie;Aveyron;</t>
  </si>
  <si>
    <t>FFTT-OCC-24-0010-3</t>
  </si>
  <si>
    <t>Ping inclusif</t>
  </si>
  <si>
    <t>Mettre en place une action de promotion du Tennis de table dans les quartiers QPV</t>
  </si>
  <si>
    <t>Prioriser les clubs en zone QPV pour l'organisation d'un tournoi estival, ouvert à tous, y compris au non licenciés</t>
  </si>
  <si>
    <t>Zone QPV</t>
  </si>
  <si>
    <t>Nombre de participants non licenciés inscrits à chaque étape.
Nombre de nouvelles licences dans les clubs organisateurs à la rentrée de septembre.</t>
  </si>
  <si>
    <t>Fédération française de Tennis de Table - Occitanie;FDVA;</t>
  </si>
  <si>
    <t>FFTT-OCC-24-0011-1</t>
  </si>
  <si>
    <t>24-076658</t>
  </si>
  <si>
    <t xml:space="preserve"> 11300010</t>
  </si>
  <si>
    <t>Recrutement et fidélisation des adolescents (catégorie -15ans et -19ans)</t>
  </si>
  <si>
    <t>Double objectif : 
OBJECTIF 1 =&gt; Développer la pratique pongiste chez les jeunes au sein du bassin géographique du club d'Uchaud avec un projet pluriannuel en 3 phases (cf projet associatif du club axe 1 - objectif 3 - action 2)
OBJECTIF 2 =&gt; Agir pour mieux fidéliser les jeunes du club des catégories -15ans et -19ans (cf projet associatif axe 2 - objectif 3)</t>
  </si>
  <si>
    <t>OBJ1 =&gt; recrutement
Une convention de partenariat a été signée la saison passée entre le club d'Uchaud et le club de Vauvert (commune de 12000 habitants).
Cette convention a pour l'instant servi à poser le cadre de la "mise à disposition"  de l'entraineur salarié du club d'Uchaud pour une séance hebdomadaire, le mercredi de 14h à 15h30.
Afin de développer ce partenariat, un projet partagé avec le président du club de Vauvert M. Christian Rabaud, et en lien avec le projet associatif du club d'Uchaud s'articulerait autour de 3 phases.
Phase 1 : développer des actions au profit des scolaires des écoles élémentaires de Vauvert (école élémentaire André Roujeon, école élémentaire Libération, école Jean Macé). Plusieurs actions seront nécessaires à mettre en place : prise de rdv avec les 3 directeurs (Mme Blanc et Aliette-Poser, et M. Calvas), mise en place de cycles et/ou actions évènementielles (ex : PPP)
Phase 2 : développer des actions au profit des scolaires des écoles élémentaires qui n'auraient pas participé à la phase 1 et des écoles maternelles de Vauvert
Phase 3 : développer des actions avec le service éducation/jeunesse de la municipalité
La réussite de ce projet se traduira par la hausse des effectifs du club de Vauvert mais également par la hausse de la participation de ces jeunes aux stages organisés par le club d'Uchaud.
Cet objectif sera mis de côté pour la saison 2024/2025. D'une part, comme décrit dans le compte rendu de l'action pour la saison 2023/2024, le club de Vauvert n'a pas souhaité poursuivre cette collaboration. D'autre part, l'effet post JO + Lebrun, nous amène à penser qu'un afflux de licencié doit arriver en septembre 2024, et par conséquent nous amène à apporter une attention particulière à l'accueil et à la fidélisation de nos adhérents, et donc à l'objectif 2 de ce projet.
OBJ2 =&gt; fidélisation
Depuis le début du projet de développement 2020/2024, l'association a mis beaucoup d'énergie à "recruter" de nouveaux adhérents, principalement dans les catégories jeunes.
Fort des résultats obtenus, 56 jeunes répartis entre 37 jeunes âgés de -19ans et 19 jeunes âgés de -11ans lors de la saison 2022/2023 (hausse de 87% depuis la saison 2020/2021), le projet décrit ci dessous aura pour objectif de fidéliser les jeunes des catégories -15ans et -19ans qui représenteront un effectif prévisionnel de 32 adolescents pour la saison 2023/2024.
Par ailleurs, des données chiffrées de la fédération montrent une baisse de plus 50% des effectifs entre les catégorie -13ans et -15ans, puis une autre baisse des effectifs de plus de 50% entre les catégories -15ans et -19ans (cf pyramide des âges site FFTT).
Ces deux indicateurs nous incitent à proposer le projet pluriannuel ci dessous, scindé en plusieurs étapes :
Etape 1 lors de la saison 2023/2024 : poursuivre la structuration de l'offre compétitive chez les jeunes (entrainement et compétition) car c'est un axe fort de fidélisation si les jeunes progressent techniquement et en terme de classement, mais créer d'autres axes de fidélisation par l'accès aux diverses tâches quotidiennes que l'activité pongiste du club offre : l'arbitrage, l'encadrement technique, l'engagement associatif avec l'aide aux activités extra-sportives du club.
Pour le domaine de l'arbitrage : mise en place d'une formation Arbitre de Club (éventuellement pour les plus âgés, les diriger vers l'Arbitre Régional) et participation à l'arbitrage des rencontres de régionales et pré-nationale.
Pour le domaine technique : pour les -15ans, aide à l'encadrement de la section 4/7ans du samedi matin 9h30/10h30, pour les -19ans, aide à l'encadrement de l'école de tennis de table du mercredi (16h/17h30) et du samedi matin (10h30/12h30). La participation à la formation Initiateur de Club (accessible dès la catégorie -14ans) sera mise en place.
Pour le domaine de l'engagement associatif : la création d'une "commission jeune" (sous le modèle d'un Conseil Municipal des Jeunes) sera à mettre en place pour participer activement aux activités extra-sportives du club (forum des associations, distribution de flyers, aide à la mise en place et l'organisation du loto du club, participation à l'organisation d'un des tournois "familles" du club, par exemple le tournoi Parent/enfant et/ou le tournoi Téléthon, etc...)
Pour atteindre les objectifs ci dessus, un détachement du temps de travail des salariés du club pour accompagner ces jeunes sera indispensable.
Etape 2 lors de la saison 2024/2025 : 2 objectif seront poursuivis, l'une visant à améliorer l'accueil des (nouveaux) adhérents de tout âge et l'autre visant à fidéliser les jeunes des catégories -15 et -19ans.
Pour l'accueil : 
- création d'un guide club 
- mise en place d'une rotation tout au long du mois de septembre pour que les dirigeants puissent assurer des permanences et répondre aux questions tout en laissant les éducateurs encadrer les séances
- création d'enquête de satisfaction deux fois dans l'année : en décembre pour ajuster en janvier l'offre et en fin de saison mai/juin
Pour la fidélisation :
- poursuite des formations Arbitre Régional et JA1. La présence d'un futur Arbitre National (membre du comité directeur) va aider à la création d'une commission arbitrage club
- forte incitation à participer à la formation Initiateur de Club. Une demande auprès du CTD du Gard sera faite pour mettre la partie pratique de la formation en parallèle d'un stage que le club organise à chaque vacances scolaires. Idéalement lors des vacances de Noel 2024
- poursuite de la structuration de commission jeune
Pour finir, une formation intitulée "Accès des jeunes aux responsabilités" est proposée par la FFTT mais pas encore mise en place. La participation des jeunes les plus investis à cette formation serait l'aboutissement du projet pluriannuel.</t>
  </si>
  <si>
    <t>Commune de Uchaud principalement</t>
  </si>
  <si>
    <t>nombre d'AC/AR/JA1 formés, nombre d'IC formés, mise en place et fonctionnement de la "commission jeune"</t>
  </si>
  <si>
    <t>Fédération française de Tennis de Table - Occitanie;Agence de services et de paiement;</t>
  </si>
  <si>
    <t>FFTT-OCC-24-0011-2</t>
  </si>
  <si>
    <t>Challenge Ping Ultimate / Ping VR</t>
  </si>
  <si>
    <t>Création d'un challenge Ping Ultimate et Ping VR tout au long de la saison</t>
  </si>
  <si>
    <t>La pratique Ping Ultimate a été développée lors de la précédente olympiade sur le club.
La pratique Ping VR est en cours de structuration et l'association s'est dotée la saison dernière de tout le matériel nécessaire pour le développement du Ping VR.
Le nouveau projet consistera à mixer ces 2 nouvelles pratiques fédérales en organisant un challenge annuel suite aux résultats des différents tournois organisés.
4 tournois avec 2 tableaux, l'un Ping Ultimate, l'autre Ping VR, seront organisés le vendredi soir veille de vacances scolaires (18 octobre 2024, 20 décembre 2024, 14 février 2025, 11 avril 2025). Une 5ème date pourrait voir le jour en fin de saison 2024/2025, et sera déterminée en fonction du calendrier sportif.</t>
  </si>
  <si>
    <t>Commune Uchaud</t>
  </si>
  <si>
    <t>Participation aux différents tournois</t>
  </si>
  <si>
    <t>FFTT-OCC-24-0011-3</t>
  </si>
  <si>
    <t>Animation JOP 2024</t>
  </si>
  <si>
    <t>Découverte du tennis de table et des valeurs olympiques et paralympiques lors de l'été 2024</t>
  </si>
  <si>
    <t>L'objectif de ce projet sera la mise en place de 5 matinées de découverte et initiation au tennis de table la semaine du 08 au 12 juillet.
Chaque matinée, de 9h à 12h, l'éducateur salarié du club animera la matinée accompagnée d'une animatrice bénévole. Cette animatrice a aussi la particularité d'être une joueuse handisport fauteuil qui participe aux différentes compétitions de la fédération Handisport, cela permettra la mise en place d'un temps d'échange et discussion autour de sa pratique sportive en fauteuil.
Les matinées seront organisées en plusieurs temps : échauffement collectif, ateliers sportifs, différents jeux comptés, et discussion sur la pratique du tennis de table (arbitrage par exemple).
Une communication vers le centre de loisirs des communes d'Uchaud et Vauvert (QPV) sera mis en place pour toucher le maximum d'enfants.</t>
  </si>
  <si>
    <t>Commune Uchaud + Vauvert (QPV)</t>
  </si>
  <si>
    <t>Nombre de participants
Nombre de licences évènementielles créées.</t>
  </si>
  <si>
    <t>FFTT-OCC-24-0012-1</t>
  </si>
  <si>
    <t>24-077485</t>
  </si>
  <si>
    <t>- Fidéliser les jeunes actuellement inscrits
- Recruter de nouveaux jeunes, notamment chez les 6-13 ans
- Encourager les jeunes motivés à participer aux compétitions par équipes et individuelles</t>
  </si>
  <si>
    <t>- Faire de la publicité (journaux locaux, cahier de liaison des écoliers, participation au forum des sports, brochures, affiches...).
- Organiser des journées Portes Ouvertes pour les nouveaux jeunes + proposer des séances d'essai gratuites tout au long de l'année.
- Poursuivre la participation du club aux activités périscolaires des écoles primaires de Faycelles et de Béduer.
- Maintenir deux créneaux d'entraînement, notamment pour les jeunes faisant de la compétition.
- Réfléchir à la création d'un créneau Découverte pour les très jeunes (6-7 ans) et à l'organisation d'un tournoi de Détection en partenariat avec les deux écoles.
- Augmenter le nombre d'encadrants (impliquer les adultes pour venir faire de la relance ou pour accompagner sur les compétitions).
- Inscrire en compétition plusieurs équipes à dominante jeune qui seront suivies par un encadrant.
- Engager plusieurs équipes en championnat Jeunes.
- Inciter les jeunes compétiteurs à participer aux compétitions jeunes/journées jeunes organisés par le Comité départemental.
- Proposer des tarifs accessibles (et dégressifs en cas d'inscription de plusieurs membres de la même famille).
- Prendre intégralement en charge les frais d'inscription au Critérium fédéral (sous réserve d'assiduité).
- Apporter un soutien financier aux joueurs participant à des épreuves régionales (hébergement, restauration ou déplacement) et à l'encadrant les accompagnant.
- Organiser 5 tournois internes pour les jeunes avec un goûter et remise de coupes lors du dernier tournoi de la saison.
- Pérenniser le tournoi Parents-Enfants ouvert aux jeunes adhérents, à leur fratrie et aux parents avec un goûter.</t>
  </si>
  <si>
    <t>Le territoire visé est en priorité les villages de Béduer, Faycelles et Gréalou, et plus généralement une zone allant de Figeac à Cajarc.</t>
  </si>
  <si>
    <t>FFTT-OCC-24-0012-2</t>
  </si>
  <si>
    <t>Promotion des bienfaits du tennis de table sur la santé des vétérans &amp; des féminines</t>
  </si>
  <si>
    <t>- Développer la pratique chez les vétérans
- Développer la pratique chez les féminines
- Augmenter le nombre de joueuses et de vétérans dans le club</t>
  </si>
  <si>
    <t>- Faire de la publicité (journaux locaux, gazette des villages, brochures, affiches, participation au forum des sports...).
- Organiser des Journées Portes Ouvertes en septembre + proposer des séances d'essai gratuites tout au long de la saison.
- Animer un entraînement spécial Féminines sur une base hebdomadaire
- Proposer un entraînement loisir pour les vétérans
- Proposer le jeudi soir une animation spéciale pour les vétérans et réfléchir à un créneau en journée.
- Motiver les joueuses et les vétérans pour prendre une licence Compétition et participer au championnat par équipes et éventuellement au Critérium fédéral.
- Proposer des tarifs accessibles (et dégressifs en cas d'inscription de plusieurs membres de la même famille).
- Organiser régulièrement des tournois ludiques favorisant la mixité et le lien social.
- Insister sur les bienfaits du ping sur la santé physique et mentale</t>
  </si>
  <si>
    <t>Le territoire visé est essentiellement les villages de Béduer, Faycelles et Gréalou, et plus largement toute une zone allant de Figeac à Cajarc.</t>
  </si>
  <si>
    <t>FFTT-OCC-24-0013-1</t>
  </si>
  <si>
    <t>24-076719</t>
  </si>
  <si>
    <t>W111000947</t>
  </si>
  <si>
    <t>39986826400017</t>
  </si>
  <si>
    <t>1104368</t>
  </si>
  <si>
    <t>FEDERATION FRANCAISE DE TENNIS DE TABLE - LIGUE LANGUEDOC-ROUSSILLON COMITE DEPARTEMENTAL DE L'AUDE</t>
  </si>
  <si>
    <t>11000</t>
  </si>
  <si>
    <t>11069</t>
  </si>
  <si>
    <t>Faire découvrir le tennis de table dans l'ensemble du territoire (villages, associations, ...) grâce à de nouvelles pratiques (Actions ping été et ping virtuel) 
L’objectif in fine est la création de nouveaux clubs dans l'Aude ou des antennes de clubs existants et l'affiliation de nouveaux licenciés dans les compétitions départementales et régionales.
Voir la possibilité de création d'un championnat virtuel.</t>
  </si>
  <si>
    <t>Aller à la rencontre des clubs pour promouvoir le tennis de table via les actions été ping et le ping VR, durant la période creuse du tennis de table.
Les actions se feront dans l'ensemble du territoire de l'Aude, dans les villages qui ne sont pas encore affiliés à la Fédération et dans les clubs du département.</t>
  </si>
  <si>
    <t>L'ensemble des communes du département.</t>
  </si>
  <si>
    <t>Nombre d’événements organisés , nombre participants, création de nouveaux clubs et nouvelles licences toutes catégories.</t>
  </si>
  <si>
    <t>Fédération française de Tennis de Table - Occitanie;Aude;</t>
  </si>
  <si>
    <t>FFTT-OCC-24-0013-2</t>
  </si>
  <si>
    <t>Amener les plus jeunes dès quatre ans à la pratique du tennis de table, inciter les clubs a mettre en place des séances de baby ping et sous l'égide du comité organiser des journées de récrée-ping.
Aide aux recrutement de jeunes joueurs, encadrement tout au long de l'année pour fidéliser ce public et développement du championnat jeunes.
Action auprès de jeunes en situation d'échec scolaire.</t>
  </si>
  <si>
    <t>Depuis l'arrivé de LAYADI Julien dans le cadre de l'obtention du diplôme DEJEPS, il a été mis en place des séances baby ping récrée-ping pour attirer les plus jeunes de manières ludiques, et des entraînements plus spécifiques sur le développement des jeunes. Cette action va être poursuivie tout au long de la saison. La concrétisation de ses actions est le passage des jeunes du récrée-ping au championnat jeunes, ainsi que des stages départementaux visant à fidéliser les licenciés jeunes, avec en point d'orgue, l'organisation d'un stage avec hébergement sur trois jours au cours de l'été 2024 avec la participation de Alexandre ROBINOT actuellement joueur professionnel, ancien international et champion de France sénior 2018.</t>
  </si>
  <si>
    <t>Actions réalisées sur l'ensemble du territoire Audois</t>
  </si>
  <si>
    <t>Evolution du nombre de licenciés jeunes 
Nombre d'actions réalisées</t>
  </si>
  <si>
    <t>FFTT-OCC-24-0014-1</t>
  </si>
  <si>
    <t>24-077261</t>
  </si>
  <si>
    <t xml:space="preserve"> 11320005</t>
  </si>
  <si>
    <t>Recrutement et fidelisation des jeunes</t>
  </si>
  <si>
    <t>Augmenter de 20%  l 'effectif chez les jeunes de 4 à 11 ans . Franchir la barre des 100 licenciés jeunes au sein du club.
Poursuivre l'intervention en milieu scolaire</t>
  </si>
  <si>
    <t>Accueil dans le cadre du temps scolaire de plusieurs classes d'écoles primaires grace à des cycles d'initiation de la pratique à raison de 2h par semaine sur toute l'année scolaire.
Utilisation des contenus pédagogiques spécifiques mis en place par la FFTT</t>
  </si>
  <si>
    <t>Le territoire s'étend à toutes les écoles de l'agglomération dans un rayon de 5 kms autour de la salle de tennis de table , ce qui répresente 5 écoles primaires et environ 500 élèves</t>
  </si>
  <si>
    <t>% d'augmentation du nombre de licenciés jeunes sur la saison 10 à 15% ' 8 à 12
Hausse des licenciés dans la tranche 4/7 ans 10à15% - 8 à 12
Renouvellement conventions avec les établissements scolaires</t>
  </si>
  <si>
    <t>Fédération française de Tennis de Table - Occitanie;Occitanie;Gers;Auch;</t>
  </si>
  <si>
    <t>FFTT-OCC-24-0014-2</t>
  </si>
  <si>
    <t>Ping loisir /nouvelles pratiques</t>
  </si>
  <si>
    <t>Faire venir un nouveau public dans la salle de tennis de table pour une pratique plus régulière au sein de l'association</t>
  </si>
  <si>
    <t>Animation avec tournoi et plusieurs ateliers ludiques pour les jeunes /adultes sur tables exterieures installées à proximité de la salle
organisation avec QR code d'1 séance de 3h pâr semaine de Mars à octobre avec 2 éducateurs.</t>
  </si>
  <si>
    <t>Agglomération auscitaine dans une zone très fréquentée et proche d'un parc d'attraction</t>
  </si>
  <si>
    <t>1 -</t>
  </si>
  <si>
    <t>Fédération française de Tennis de Table - Occitanie;Gers;Auch;</t>
  </si>
  <si>
    <t>FFTT-PACA-24-0002-1</t>
  </si>
  <si>
    <t>24-077702</t>
  </si>
  <si>
    <t>FEMININES</t>
  </si>
  <si>
    <t>AUGMENTER ET FIDELISER LE PUBLIC FEMININ</t>
  </si>
  <si>
    <t>FAIRE DE L'ENTRAINEMENT UN MOMENT DE PLAISIR ET DE PARTAGE</t>
  </si>
  <si>
    <t>COMMUNAUTE DES COMMUNES DE LA VALLEE DU GAPEAU, BELGENTIER, LA FARLEDE et TOUTES LES COMMUNES LIMITROPHES</t>
  </si>
  <si>
    <t>NOMBRE 2023 AU REGARD DU NOMBRE 2022 : 13 au lieu de 10
MAINTENIR CETTE EVOLUTION POUR L'ANNEE 2024</t>
  </si>
  <si>
    <t>Fédération française de Tennis de Table - Provence-Alpes-Côte d'Azur;VALLEE DU GAPEAU;</t>
  </si>
  <si>
    <t>FFTT-PACA-24-0002-2</t>
  </si>
  <si>
    <t>PREPARER LES ENFANTS DE CLSH POUR LA JOURNEE DE TERRE DE JEUX PUIS FAIRE UN SUIVI DES ENFANTS MOTIVES
ACCOMPAGNER LES ADOS AVEC L'OUVERTURE D'UN CLUB ADO ET LA MISE A DISPOSITION DE TABLE DE PING-PONG</t>
  </si>
  <si>
    <t>ORGANISE PAR LE COMITE OLYMPIQUE ET SPORTIF, TERRE DE JEUX REGROUPE ENTRE 120 ET 150 ENFANTS, IL FAUT LES PREPARER, LES ENCADRER ET FAIRE UN SUIVI DES PLUS MOTIVES
OCCUPER LES ADOS EN LEUR FAISANT DECOUVRIR LE PING PONG AVEC UN ENCADREMENT APPROPRIE</t>
  </si>
  <si>
    <t>COMMUNAUTE DES COMMUNES DE LA VALLEE DU GAPEAU, BELGENTIER, LA FARLEDE, SOLLIES-PONT, SOLLIES-VILLE, SOLLIES-TOUCAS</t>
  </si>
  <si>
    <t>FAIRE PARTAGER PAR LE PLUS GRAND NOMBRE LA PASSION DU PING PONG
LEUR FAIRE APPRECIER, TANT POUR LES ENFANTS QUE POUR LES ADOS, LE BIENFAIT DU SPORT</t>
  </si>
  <si>
    <t>FFTT-PACA-24-0003-1</t>
  </si>
  <si>
    <t>24-078920</t>
  </si>
  <si>
    <t>PROJET D’INTERVENTION DE L’ASSOCIATION « PING PONG VENELLES » EN SERVICE DE PEDIATRIE AU  SEIN DU Centre Hospitalier Intercommunal Aix Pertuis "CHIAP"</t>
  </si>
  <si>
    <t>Proposer sous forme d’activité ludique une découverte du tennis de table adapté aux enfants hospitalisés dans le service pédiatrique du "CHIAP".</t>
  </si>
  <si>
    <t>Le Ping Pong Venelles souhaite intervenir au sein du service pédiatrique du "CHIAP" pour proposer aux enfants sous forme d’activité ludique une découverte du tennis de table adapté
Intervenante pour le club : Entraîneur mis à disposition par le comité départemental   spécialisée dans le Sport-santé et l'activité physique adaptée. 
Par l’intermédiaire de Madame BASCOULERGUE Margot, adhérente de notre club et assistante de service social en pédiatrie à l’hôpital d’Aix en Provence qui porte ce projet avec l’éducatrice de Jeunes Enfants du service de pédiatrie Madame PARDIGON.
Intervention : une séance au sein du service de pédiatrie : le jeudi de d'une durée de une heure.
Ce créneau se déroulerait en extérieur sur la table que possède le service pédiatrique.
Concernant le matériel : 
- Utilisation de la table de Ping-Pong déjà présente en service de pédiatrie.
- Le Ping-Pong Venelles fournira les raquettes, les balles, le flet pour la table (qui est actuellement cassé), ainsi que le matériel dont Elodie aura besoin pour les séances (poids, ballons, corde à sauter, tapis de sol, etc..).
Intérêts pour les enfants / Concertation avec les professionnels de santé qui interviennent en pédiatrie
Dans la création de ce projet et dans le cadre du travail pluridisciplinaire en service de pédiatrie, l’ensemble des professionnels de santé ont été consultés dans l’élaboration de ce projet. L’objectif était que chacun puisse 
donner un avis professionnel à ce projet. Ainsi plusieurs concertations ont déjà eu lieu avec chef de service et cadre de service pour la mise en place du projet. Dr GRANIER chef de service de la rééducation fonctionnelle est très enthousiaste pour cette initiative qui est moteur dans la prise en charge des enfants hospitalisés. 
L’équipe pluridisciplinaire est composée de Kinésithérapeutes, Pédopsychiatres, Infrmières, Ergothérapeutes, Pédiatres, Médecin rééducateur, Cadre du service de pédiatrie, Aides-Soignantes, Educatrice de Jeunes Enfants, Psychomotriciens, Psychologues, Assistantes sociales : tous sont favorables à de ce projet.</t>
  </si>
  <si>
    <t>Enfants du service de pédiatrie du Centre hospitalier Intercommunal Aix Pertuis</t>
  </si>
  <si>
    <t>- Nombre de séances organisées
- Nombre de participants</t>
  </si>
  <si>
    <t>FFTT-PACA-24-0003-2</t>
  </si>
  <si>
    <t>Initiation des enfants de 4 à 7 ans</t>
  </si>
  <si>
    <t>Action visant à développer la pratique en faveur du public 4-7 ans pour les fidéliser</t>
  </si>
  <si>
    <t>Un ajustement du créneau  du samedi matin est donc nécessaire pour accueillir des enfants de 4 à 7 ans dans le cadre de l'activité ping pour les 4 à 7 ans. 
La première constatation est que Venelles est une ville majoritairement composée de familles avec des enfants de tout âge, il y a également grand nombre de sportifs présents sur le complexe de par les infrastructures existantes.
L’idée est de pouvoir proposer à ces familles de venir pratiquer le tennis de table ensemble tout en répondant aux attentes de chacun. Par ailleurs, bon nombres de nos adhérents ont des enfants qui font ou qui feront du tennis de table, ces joueurs souhaitent pouvoir avoir un entrainement adapté à leur niveau et ainsi éviter de nombreux allers/retours.
L’organisation de ce créneau pour les enfants pendant le créneau de 9h à 10h 30 sera assuré par un entraineur du comité départemental spécialisé dans pour ce public spécifique qui proposera des ateliers ludiques adaptés aux enfants.
Les parents des enfants ont un créneau en même temps en parallèle animé par un bénévole du club.</t>
  </si>
  <si>
    <t>Adhérents du club</t>
  </si>
  <si>
    <t>- Nombre de nouveaux licenciés (Compétions &amp; Loisirs)</t>
  </si>
  <si>
    <t>FFTT-PACA-24-0004-1</t>
  </si>
  <si>
    <t>24-078984</t>
  </si>
  <si>
    <t>Développement du Ping Jeunes</t>
  </si>
  <si>
    <t>Offrir une large pratique aux jeunes afin d'augmenter le nombre de pratiquants de Tennis de Table.</t>
  </si>
  <si>
    <t>Nous allons continuer à travailler avec les écoles primaires situées  près de notre salle, et ainsi permettre à près d'une centaine d'élèves de découvrir le Tennis de Table.
Développer le groupe de 4/7 ans, en proposant une activité ludique de découverte de l'espace et de la gestuelle, par groupes de 10 jeunes sur une séance d'une heure maximum.</t>
  </si>
  <si>
    <t>L'action se situe sur les aires des communes de La Seyne sur Mer et de Toulon</t>
  </si>
  <si>
    <t>Nombre d'inscrits et nombre de jeunes pouvant intégrer le groupe initiation en cours de saison.</t>
  </si>
  <si>
    <t>FFTT-PACA-24-0004-2</t>
  </si>
  <si>
    <t>Création d'un groupe "PING VR"</t>
  </si>
  <si>
    <t>Créer une activité nouvelle et ludique pour tous.
Le ping en réalité virtuel est une tendance forte actuellement et accessible à tous publics.</t>
  </si>
  <si>
    <t>Mise en place d'un groupe de Ping VR.
La population pouvant intégrée ce groupe est très large, elle va du jeune avide de nouvelle technologie, au senior qui peut pratiquer une activité en douceur, en passant par le compétiteur qui désire se mesurer à d'autres joueurs.
Projet nécessitant l'achat de matériel et la formation de deux personnes.</t>
  </si>
  <si>
    <t>Communes de La Seyne sur Mer et de Toulon</t>
  </si>
  <si>
    <t>Nombre de personnes pratiquantes</t>
  </si>
  <si>
    <t>FFTT-PACA-24-0005-1</t>
  </si>
  <si>
    <t>24-080159</t>
  </si>
  <si>
    <t>projets sportif fédéraux/aide au projet</t>
  </si>
  <si>
    <t>Augmenter le nombre de pratiquants du public 4/11ans
Fidélisation de nos jeunes licenciés.
Augmentation de la pratique public féminin.</t>
  </si>
  <si>
    <t>Animer et développer la section ping pour les 4/7ans.
Tarif préférentiel pour le public féminin et les membres d'une même famille.
Créneaux spécifiques avec accompagnement entraineur et bénévoles pour nos jeunes que ce soit pour les compétiteurs que dans la pratique loisir.</t>
  </si>
  <si>
    <t>Draguignan est classifié QPV</t>
  </si>
  <si>
    <t>1, Augmenter le nombre de pratiquants du public 4/11ans
Indicateur 2 Pourcentage de jeunes renouvelant leur licence &gt; 70%
Indicateur 3 Augmenter le nombre de féminine &gt; 20</t>
  </si>
  <si>
    <t>FFTT-PACA-24-0005-2</t>
  </si>
  <si>
    <t>Avoir un créneau exclusivement réservé pour le sport adapté et les adhérents handi ping</t>
  </si>
  <si>
    <t>Animer et promouvoir la section Sport adapté et le partenariat avec handi sport</t>
  </si>
  <si>
    <t>Nombre de participants au créneau dédié.</t>
  </si>
  <si>
    <t>1- Faire découvrir le tennis de table aux plus jeunes afin d'augmenter la licenciation des 4/11 ans
2- Mieux faire connaitre le club Maine Cœur de Sarthe Tennis de Table auprès du jeune public afin de développer la pratique pongiste des jeunes filles et garçons de 4 ans à 11 ans
3- Fidéliser les jeunes en assurant un encadrement de qualité avec un éducateur professionnel dans le but de minimiser le taux de non renouvellement de licences.</t>
  </si>
  <si>
    <t>1.1 Organisation d'animation auprès des enfants des écoles primaire des villages limitrophes.
- La Guierche : 142 enfants
- Souillé : 113 enfants
-Montbizot : 154 enfants
- Sainte Jamme sur Sarthe : 180 enfants
- La Bazoge : 98 enfants
L'animation est organisée sous forme d'ateliers, 5 à 10 suivant le nombre d'enfants et adaptée suivant l'âge des participants.
Les animations de Souillé et La Guierche nécessiteront le transport du matériel au plus près de l'école.
Des récompenses seront offertes aux jeunes (médailles, etc.) 
Ces actions seront inscrites dans l'action Kids Ping 2024 organisée par la Ligue des Pays de La Loire. Des flyers seront distribués et des séances d'essai gratuites seront proposées.
Les jeunes participant à ces animations se verront offrir une raquette s'ils viennent assister au séances d'essai.
2.1 Organisation de 2 journées portes ouvertes à l'issue du Festi'Ping. Remise et distribution de flyers auprès des élèves du primaire des 10 écoles des communes aux alentours (2000 flyers). Journée encadrée par le salarié du club et les bénévoles (juin/juillet 2024).
2.2 Participation à l'animation "Caravane Terres de Jeux" pilotée par le CDOS 72 à Neuville sur Sarthe. Accueil des 700 élèves des classes cycle 3 (CM) de la communauté de communes sur une journée (vendredi) et accueil du grand public le samedi matin et après-midi (mai 2024).
2.3 Participation au forum des associations, organisation communautaire, regroupement une grande partie des associations du territoire. (Septembre 2024)
2.4 Animation dans la galerie du centre commercial de Ste Jamme sur Sarthe.
3.1  Poursuite et développement et créneaux dédiés aux jeunes publics afin de mieux les recevoir et de les fidéliser davantage (Ping 4/7 ans, 8/11 ans loisir et compétition, 13 ans et plus loisir et compétition)
 Achat d’un filet ramasse balles pour faciliter le travail au panier de balles
3.2  Organisation de tournoi interne chaque trimestre. Remise de goodies, médailles.
3.3  Organisation de stages « stages pour tous » et « compétiteurs » pendant les vacances scolaires. Ouverture aux non licenciés. 2 jours à chaque période.</t>
  </si>
  <si>
    <t>Nombre d'enfant en section 4/7 ans
Évolution du nombre de 4/11 ans
Diminuer le taux de non renouvellement dans les catégories Poussins, Benjamins et Minimes</t>
  </si>
  <si>
    <t>FFTT-PDL-24-0012-1</t>
  </si>
  <si>
    <t>24-070037</t>
  </si>
  <si>
    <t>Ping Santé et bien être</t>
  </si>
  <si>
    <t>1) Améliorer les conditions de vie des personnes atteintes de la maladie de Parkinson et de leurs aidants
2) Améliorer les conditions de vie des personnes atteintes de la maladie d'Alzheimer et de leurs aidants
3) Créer du lien avec la Résidence autonomie du quartier du club
4) Développer le tennis de table féminin
5) Former nos bénévoles et nos éducateurs aux gestes qui sauvent</t>
  </si>
  <si>
    <t>L'action Ping santé et bien être se décline ainsi :
1) Une section Ping Alzheimer proposant un créneau hebdomadaire (1 semaine sur 2 pendant les petites vacances et au moins 4 semaines l'été) + des temps de convivialité avec les malades et leurs aidants. Pendant les vacances scolaires, le club proposera des temps d'inclusion entre les jeunes pongistes des stages et les malades.
2) Une section Ping Parkinson proposant un créneau hebdomadaire (1 semaine sur 2 pendant les petites vacances et au moins 4 semaines l'été) + des temps de convivialité avec les malades et leurs aidants. Pendant les vacances scolaires, le club proposera des temps d'inclusion entre les jeunes pongistes des stages et les malades - Organisation d'un tournoi Parkinson (le 27 avril) - Participation de notre éducateur à la journée mondiale consacrée à la maladie de Parkinson (le 11 avril) - En 2024, nous serons club support de l’étude scientifique sur l'impact du tennis de table sur l'évolution de la maladie d'Alzheimer et pour les aidants.
3) Tous les 15 jours, des résidents de la Résidence Autonomie Georges Brassens pratique le tennis de table pendant 1h30
4) Un créneau Fitness ping destiné prioritairement aux femmes non licenciées ou licenciées avec possibilité de mixité + une soirée "Girly ping" ouverte aux femmes.
5) Organisation d'une formation aux gestes qui sauvent pour nos bénévoles.</t>
  </si>
  <si>
    <t>Le Mans et la Métropole</t>
  </si>
  <si>
    <t>- Le nombre de personnes atteintes d'Alzheimer licenciées
- Le nombre de personnes atteintes de Parkinson licenciées
- Le nombre de nouvelles licences
- Le nombre de créneaux spécifiques et de participants à ces créneaux
- Le nombre de participants aux évènements</t>
  </si>
  <si>
    <t>Fédération française de Tennis de Table - Pays de la Loire;ANS emploi;</t>
  </si>
  <si>
    <t>FFTT-PDL-24-0012-2</t>
  </si>
  <si>
    <t>1) Augmenter le nombre de jeunes licenciés de 11 ans et moins
2) Détecter les futurs jeunes bons joueurs</t>
  </si>
  <si>
    <t>Fédération française de Tennis de Table - Pays de la Loire;Agence nationale du Sport (emploi);</t>
  </si>
  <si>
    <t>FFTT-PDL-24-0012-3</t>
  </si>
  <si>
    <t>1) Fidéliser les jeunes du club
2) Attirer des nouveaux licenciés
3) Susciter des vocations auprès des jeunes pour devenir de futurs bénévoles
4) Partager des moments de convivialité</t>
  </si>
  <si>
    <t>Le projet comporte plusieurs actions :
1) Organisation de 4 soirées festives (1 initiation Ping VR, 1 tournoi Ping VR 1, 1 soirée Crazy Ping avec Hardbat, Sandpaper, Ping VR et 1 soirée Ultimate Ping). Ces soirées seront coorganisées par l'éducateur du club référent "nouvelles pratiques"
2) Développement du Ping VR
- Séances de PingVR durant les stages pour tous de jeunes - 1 séance par semaine de stages, soit 7 séances
- 2 séances d'initiation au Ping VR à chaque porte ouverte du club (juin et septembre soit 4 séances)
- 2 séances de Ping VR dans le cadre de "Le Mans Terre de Jeux" (juin 2024)
- 1 initiation lors de la soirée des membres du "Club Business Ping"</t>
  </si>
  <si>
    <t>Le Mans et sa métropole</t>
  </si>
  <si>
    <t>- Le nombre de manifestations organisées
- Le nombre de participants
- Le nombre de licences créées
- Le niveau de satisfaction des participants</t>
  </si>
  <si>
    <t>FFTT-PDL-24-0014-1</t>
  </si>
  <si>
    <t>24-068101</t>
  </si>
  <si>
    <t xml:space="preserve"> 12490038</t>
  </si>
  <si>
    <t>Pérenniser la dynamique d'attractivité de notre sport auprès du jeune public avec : 
- la reconduite des cycles d'initiation menés au sein des écoles de la commune 
- l'organisation d'un tournoi de fin de saison (Premier Pas Pongiste) proposé à tous les scolaires de la commune.
L'objectif reste la pérennité de l'emploi de notre salarié ainsi que la poursuite de la formation de l'équipe d'encadrement du club pour les entrainements à destination du jeune public.
Perfectionner la technique et la condition physique de nos jeunes licenciés.
Favoriser l'accession des jeunes aux équipes du championnat senior.
Promouvoir et faire découvrir la pratique de notre sport.
Créer un créneau d'entrainement destiné au jeune public 4-7ans.</t>
  </si>
  <si>
    <t>Nous avons le projet de poursuivre les interventions de notre salarié dans les 3 écoles primaires de notre commune. Il continuera de proposer des cycles de découverte du tennis de table sur temps scolaire à tous les enfants inscrits en élémentaire dans le cadre des activités d'Education Physique et Sportive.
Une matinée de clôture des différents cycles d'initiation est proposée aux élèves bénéficiaires en fin d'année scolaire.
Organisation de journées portes ouvertes pour permettre aux personnes des environs de tester la pratique de notre sport au sein d'un club.
Organisation de stages de perfectionnement à chaque vacances scolaires pour nos jeunes adhérents.
Création d'un créneau d'entrainement à destination du jeune public 4-7 ans.</t>
  </si>
  <si>
    <t>La commune de Bouchemaine se situe dans la 1ère couronne de l'agglomération angevine.
L'une des 3 écoles possède une Unité Localisée pour l'Inclusion Scolaire qui accueille des élèves en situation de handicap.</t>
  </si>
  <si>
    <t>Nouvelles prises de licences
Nombre d'inscrits au nouveau créneau 4-7 ans
Nombre de participants aux journées portes ouvertes avec prise de licence
Effectif des stages</t>
  </si>
  <si>
    <t>FFTT-PDL-24-0014-2</t>
  </si>
  <si>
    <t>Initier à une nouvelle pratique du ping selon la réalité virtuelle, pour nos licenciés mais aussi à destination d'un plus large public grâce à la licence "liberté".</t>
  </si>
  <si>
    <t>Nous souhaitons faire découvrir cette nouvelle pratique de notre sport basée sur la réalité virtuelle. 
Pour cela, nous devons faire l'acquisition de 2 casques VR avec manettes pour les utiliser sur le jeu "Eleven VR" lors d'un créneau hebdomadaire d'entrainement dédié, encadré par un professionnel.
Pour des personnes non licenciées, le club prendra en charge la souscription à la licence liberté.</t>
  </si>
  <si>
    <t>La commune de Bouchemaine se situe dans la 1ère couronne de l'agglomération angevine.</t>
  </si>
  <si>
    <t>Le nombre de participants à ce créneau de découverte du Ping VR.</t>
  </si>
  <si>
    <t>FFTT-PDL-24-0014-3</t>
  </si>
  <si>
    <t>Créneau ping "bien-être" à destination des loisirs et des personnes en situation de handicap</t>
  </si>
  <si>
    <t>Nous souhaitons créer un créneau hebdomadaire d'1h30 à destination d'un public loisir (adolescents, féminines, joueurs de plus de 60 ans et des personnes en situation de handicap).
L'objectif de ce créneau est d'adapter la pratique du tennis de table avec des activités de "bien-être".</t>
  </si>
  <si>
    <t>Nous souhaitons proposer ce créneau à un public inter-générationnel, dans une logique d'inclure des personnes en situation d'handicap.
Ce créneau sera encadré par un éducateur professionnel.</t>
  </si>
  <si>
    <t>Nombre d'inscrits au nouveau créneau</t>
  </si>
  <si>
    <t>FFTT-PDL-24-0015-1</t>
  </si>
  <si>
    <t>24-067898</t>
  </si>
  <si>
    <t>Développement du PingVR</t>
  </si>
  <si>
    <t>- promouvoir et développer la pratique du Ping en Réalité Virtuelle au seins des clubs
- organiser des regroupements de pratiquants dans différents lieux
- organiser des tournois</t>
  </si>
  <si>
    <t>Le Comité de Maine-et-Loire compte dans ses rangs les n°1 et 3 mondiaux de PingVR et se doit de promouvoir et développer cette nouvelle pratique alternative.
Cela passe par l'achat de 4 casques et logiciels adaptés, l'organisation de regroupements de secteurs pour faire découvrir l'activité, l'organisation de tournois, le prêt de matériel dans les clubs, la formation d'un animateur.</t>
  </si>
  <si>
    <t>Tout le territoire départemental et l'ensemble des clubs peuvent être impactés par cette pratique.</t>
  </si>
  <si>
    <t>FFTT-PDL-24-0015-2</t>
  </si>
  <si>
    <t>Ping Parkinson</t>
  </si>
  <si>
    <t>- promotion du dispositif "Ping Parkinson"
- mise en place d'un partenariat avec France Parkinson 49
- création d'un groupe de pratiquants pongistes
- participation à l'Open national Ping Parkinson</t>
  </si>
  <si>
    <t>En lien avec le corps médical, mise en place d'une séance hebdomadaire d'1h30 ouverte aux parkinsoniens et encadrée par un cadre technique habilité.</t>
  </si>
  <si>
    <t>Territoire du Grand Angers</t>
  </si>
  <si>
    <t>FFTT-PDL-24-0015-3</t>
  </si>
  <si>
    <t>Soutien aux clubs - Labellisation</t>
  </si>
  <si>
    <t>- promouvoir le nouveau Label Club fédéral
- structurer l'opération "Proxi Ping"
- mettre en place des appels à projets</t>
  </si>
  <si>
    <t>La réforme des labels fédéraux va permettre de redynamiser les clubs dans leur analyse interne et externe.
Des visites, des accompagnements individualisés, vont aider les clubs à mieux se structurer et donc à mieux se développer.
En fonction des catégories de clubs répertoriés, des appels à projets vont être lancés. Le soutien et les aides seront personnalisés.</t>
  </si>
  <si>
    <t>L'ensemble des clubs du département pourra être impacté mais une priorité sera donnée aux clubs déjà identifiés.</t>
  </si>
  <si>
    <t>FFTT-PDL-24-0015-4</t>
  </si>
  <si>
    <t>sensibilisation, promotion, recrutement, fidélisation et détection des 4/11 ans</t>
  </si>
  <si>
    <t>- continuer le partenariat conventionné avec l'USEP et l'UGSEL 
- organiser le Premier Pas Pongiste dans les clubs
- détecter les 7/11 ans licenciés dans les clubs
- organiser des regroupements périodiques avec les meilleurs poussins-benjamins
- organiser des tournois de secteurs pour les poussins-benjamins
- fidéliser les 7/11 ans</t>
  </si>
  <si>
    <t>Sur la base du volontariat des écoles publiques et privées affiliées, organisation de cycles de découverte pour les maternelles et les primaires avec les clubs en support logistique. 
3 séances par classe encadrées par 3 éducateurs du Comité.
A l'issue du cycle, le club organise le Premier Pas Pongiste et le comité offre des licences.
Passage en revue des poussins/benjamins licenciés lors de matinées de détection par secteur puis regroupements bi-mensuels des meilleurs (matinées, stages) encadrés par 2 éducateurs du Comité.
Inscriptions des poussins/benjamins aux Tournois de Secteurs (7)</t>
  </si>
  <si>
    <t>Tout le département.
Tous les clubs ayant des poussins/benjamins licenciés.
Toutes les écoles où il y a un club proche.</t>
  </si>
  <si>
    <t>- nombre d'écoles participantes
- nombres de classes et d'élèves de maternelles et primaires impactées
- nombre de clubs participant au PPP
- évolution du nombre de licenciés poussins/benjamins
- nombre de dotations matérielles offertes (kits balles/raquettes)</t>
  </si>
  <si>
    <t>FFTT-PDL-24-0016-1</t>
  </si>
  <si>
    <t>24-066301</t>
  </si>
  <si>
    <t>Maintenir une école de Tennis de Table en zone rurale.
Recruter des jeunes 5-11 ans
Fidéliser nos jeunes pour avoir un taux raisonnable de non renouvellement
Individualiser l'entrainement pour fidéliser les jeunes</t>
  </si>
  <si>
    <t>Notre club compte 30 jeunes dans une petite commune de 1000 habitants.
Au 01/07/2023 - 6ème club au niveau du nombre en Mayenne
Proposer des créneaux d'entrainement par niveau de jeu pour un entrainement intéressant et valorisant. 
Proposer 3 créneaux d'entrainement par semaine pour les 5/11 ans
Participer à l'action Ligue Ping Kids - Continuer l'action Promotion d'un samedi matin en fin d'année.
Projet de distribuer 500 flyers dans les différentes écoles de la commune et autour de la commune pour recruter de nouveaux jeunes
Action avec 1 casque Ping VR</t>
  </si>
  <si>
    <t>Commune de Montjean
Actions de promotion dans les communes autour de Montjean ou il n'y a pas de clubs de Tennis de Table.
Beaulieu sur Oudon / Méral / Courbeveille / Ahuillé</t>
  </si>
  <si>
    <t>Enquête au mois de Mars pour tous les licenciés jeunes (Points positifs/négatifs) sur l'entrainement dans le club dans le but de fidéliser nos jeunes. 
Action de promotion, nombre de jeunes présents.</t>
  </si>
  <si>
    <t>Fédération française de Tennis de Table - Pays de la Loire;Commune de Montjean;</t>
  </si>
  <si>
    <t>FFTT-PDL-24-0016-2</t>
  </si>
  <si>
    <t>Nouvelle Pratique - Développement de Nouvelles  pratiques</t>
  </si>
  <si>
    <t>Ping Loisirs/Nouvelles  pratiques</t>
  </si>
  <si>
    <t>Avant l'AG 
Animation devant la salle - Ping en extérieur
Animation dans salle - Ping VR</t>
  </si>
  <si>
    <t>Commune de Montjean et des communes autour de Montjean</t>
  </si>
  <si>
    <t>Nombre d'inscrits</t>
  </si>
  <si>
    <t>FFTT-PDL-24-0016-3</t>
  </si>
  <si>
    <t>Ping Actif - Ping Bien être - Adolescent - Féminines - Séniors</t>
  </si>
  <si>
    <t>Séance Ping Bien être  pour les adolescents / féminines et Séniors
L’objectif est de lutter contre les effets négatifs de la sédentarité et du vieillissement.
Attirer et garder des adhérents qui veulent jouer pour garder une bonne santé.</t>
  </si>
  <si>
    <t>Entrainement hebdomadaire par l’entraîneur diplômé d'un BPJEPS APT - CQP Tennis de Table
Séances ludique pour garder la santé.
Entretenir la vitesse, l’équilibre, la coordination motrice et l’habileté psychomotrice</t>
  </si>
  <si>
    <t>Commune rurale de Montjean</t>
  </si>
  <si>
    <t>Classeur de suivi des présences à l'entrainement.</t>
  </si>
  <si>
    <t>FFTT-REUN-24-0001-1</t>
  </si>
  <si>
    <t>24-073545</t>
  </si>
  <si>
    <t xml:space="preserve"> 319D0401.</t>
  </si>
  <si>
    <t>Fidéliser les jeunes avec des créneaux spécifiques en semaine (débutants en activité découverte), et en mettant en place des stages pendant les vacances scolaires.
Augmenter le nombre de jeunes licenciés de 6 ans à 11 ans en partenariat avec une école primaire (si l'établissement école Immaculée Conception a terminé les travaux de rénovation).</t>
  </si>
  <si>
    <t>Organisation des stages pendant les vacances scolaires ouverts à nos licenciés. Stages d'une semaine pendant les périodes de janvier, mars, mai, juillet et octobre. Soit 5 semaines de stage ou nous accueillons 15 à 30 jeunes par session.
Si en 2024 les travaux au sein de l'école Immaculée Conception sont terminés : partenariat avec l'école primaire Immaculée de Saint Denis. Avec mise en place d'aune activité périscolaire d'une heure par jour de 12h à 13 h sur le temps scolaire.  Soit 4 jours par semaine et 36 semaines sur l'année. Cette action nécessite l'achat de matériels (raquettes et balles) l'indemnisation des entraineurs. Accueil d'une quinzaine de jeunes par jour soit 60 élèves sur la semaine.
Fidélisation au travers d'exercices variés, une approche bienveillante des entraineurs, la mise à disposition d'équipements de qualité et en quantité.
Un constat est à faire : de plus en plus de jeunes viennent découvrir le tennis de table. Peut-être un effet JO, l'émulation suscitée par la médiatisation des frères Lebrun.</t>
  </si>
  <si>
    <t>Jeunes du quartier de Saint-Denis et élèves de l'école.</t>
  </si>
  <si>
    <t>Augmenter le nombre de licenciés jeunes.</t>
  </si>
  <si>
    <t>Fédération française de Tennis de Table - La Réunion;La Réunion;Autres établissements publics;</t>
  </si>
  <si>
    <t>FFTT-REUN-24-0001-2</t>
  </si>
  <si>
    <t>FEMINISATION ET PING FIT</t>
  </si>
  <si>
    <t>Organiser des séances de FITNESS + Zumba associées à du PING PONG réservées aux femmes.
De façon hebdomadaire et ponctuelle.</t>
  </si>
  <si>
    <t>Organiser toutes les semaines une séance de ping fit à destination du public féminin (poursuite de l'activité).  
Organiser le samedi en journée ou le dimanche selon la disponibilité du gymnase des Deux Canons une journée de Fitness associé au Tennis de Table (soit 4 journées) c'est à dire 1 journée tous les trois mois. 
Destinées au femmes du Quartier de Sainte-Clotilde, le Moufia, le Chaudron et de Saint-Denis.
Permettre aux femmes de découvrir le tennis de table en faisant une séance de fitness.
Accueillir 40 à 50 femmes par journée.
Renouvellement d'une partie du matériel acheté en début d'année 2023.</t>
  </si>
  <si>
    <t>Tout quartier de Saint-Denis.</t>
  </si>
  <si>
    <t>Nombre de participantes aux journées
Augmenter le nombre de féminines qui joueront de façon permanente au tennis de table et prendront une licence.</t>
  </si>
  <si>
    <t>Fédération française de Tennis de Table - La Réunion;Autres établissements publics;</t>
  </si>
  <si>
    <t>FFTT-REUN-24-0001-3</t>
  </si>
  <si>
    <t>Réduction des inégalités d'accès à la pratique</t>
  </si>
  <si>
    <t>Le Tennis de Table doit être un sport accessible à tout public. Possibilité au travers d'action en partenariat avec la Ville de Saint-Denis, dans le cadre de l'opération Vacances en Pieds d'Immeubles, de faire découvrir ce sport à un public déterminé.
Le club des Aiglons d'Orient peut proposer à toute personne, qu'elle soit bénéficiaire du dispositif VEPI, ou venant spontanément s'inscrire, des tarifs réduits voire la gratuité selon les revenus de la personne ou de ses parents si mineur.</t>
  </si>
  <si>
    <t>Il est prévu en cours d'année 2024, durant les grandes vacances d'hiver à La Réunion, l'organisation du dispositif Vacances en Pieds d'Immeubles. 
D'autant plus que nous seront en période des Jeux Olympiques et que l'activité physique et sportive à été décrété "grande cause nationale". 
Durant une semaine, diverses activités sportives sont proposées gratuitement au jeune public en général défavorisé (logements sociaux), éloigné de sport en club. 
Le but étant que ces jeunes soient intéressés et s'inscrivent au club (en lien avec l'action recrutement et fidélisation des jeunes).
Aussi, des individus mineurs ou majeurs ayant de faibles revenus (RSA, allocations chômage) peuvent bénéficier d'un tarif réduit. Le coût de la licence ne doit pas être un frein pour la pratique du tennis de table.</t>
  </si>
  <si>
    <t>Commune de Saint-Denis de La Réunion, prioritairement les quartiers les plus défavorisés.</t>
  </si>
  <si>
    <t>Faire découvrir le tennis de table à un public défavorisé, et aider via une réduction via gratuité les individus désirant pratiquer le tennis de table.</t>
  </si>
  <si>
    <t>Fédération française de Tennis de Table - La Réunion;Mairie de Saint-Denis;</t>
  </si>
  <si>
    <t>24-076864</t>
  </si>
  <si>
    <t>FFTT-AURA-24-0015</t>
  </si>
  <si>
    <t>FFTT-AURA-24-0016</t>
  </si>
  <si>
    <t>FFTT-AURA-24-0017</t>
  </si>
  <si>
    <t>42 Avenue de l'Europe</t>
  </si>
  <si>
    <t>CUSSET</t>
  </si>
  <si>
    <t>club@ttcusset.com</t>
  </si>
  <si>
    <t>0618839431</t>
  </si>
  <si>
    <t>FFTT-AURA-24-0018</t>
  </si>
  <si>
    <t>FFTT-AURA-24-0019</t>
  </si>
  <si>
    <t>FFTT-AURA-24-0020</t>
  </si>
  <si>
    <t>FFTT-AURA-24-0021</t>
  </si>
  <si>
    <t>FFTT-AURA-24-0022</t>
  </si>
  <si>
    <t xml:space="preserve"> 01010027, 220012624</t>
  </si>
  <si>
    <t>60 avenue du Général Sarrail</t>
  </si>
  <si>
    <t>AMBERIEU EN BUGEY</t>
  </si>
  <si>
    <t>damien.c.jacquier@free.fr</t>
  </si>
  <si>
    <t>0699664493</t>
  </si>
  <si>
    <t>FFTT-AURA-24-0023</t>
  </si>
  <si>
    <t>FFTT-AURA-24-0024</t>
  </si>
  <si>
    <t>31 route de polliat</t>
  </si>
  <si>
    <t>FFTT-AURA-24-0025</t>
  </si>
  <si>
    <t>FFTT-AURA-24-0026</t>
  </si>
  <si>
    <t>FFTT-AURA-24-0027</t>
  </si>
  <si>
    <t>FFTT-AURA-24-0028</t>
  </si>
  <si>
    <t>FFTT-AURA-24-0029</t>
  </si>
  <si>
    <t>FFTT-AURA-24-0030</t>
  </si>
  <si>
    <t>4 rue de Refembre</t>
  </si>
  <si>
    <t>MOULINS</t>
  </si>
  <si>
    <t>cdtt.03.siege@gmail.com</t>
  </si>
  <si>
    <t>0622691600</t>
  </si>
  <si>
    <t>FFTT-BFC-24-0007</t>
  </si>
  <si>
    <t>FFTT-BFC-24-0009</t>
  </si>
  <si>
    <t>FFTT-BFC-24-0010</t>
  </si>
  <si>
    <t>3  RUE MARIVAUX</t>
  </si>
  <si>
    <t>SENS</t>
  </si>
  <si>
    <t>gerald.clark0509@sfr.fr</t>
  </si>
  <si>
    <t>0699207504</t>
  </si>
  <si>
    <t>FFTT-BRET-24-0005</t>
  </si>
  <si>
    <t>FFTT-BRET-24-0006</t>
  </si>
  <si>
    <t>FFTT-BRET-24-0007</t>
  </si>
  <si>
    <t>12  PLACE DE L EGLISE</t>
  </si>
  <si>
    <t>ST DIDIER</t>
  </si>
  <si>
    <t>sdctt35@gmail.com</t>
  </si>
  <si>
    <t>0636920886</t>
  </si>
  <si>
    <t>FFTT-CENT-24-0010</t>
  </si>
  <si>
    <t>FFTT-CENT-24-0011</t>
  </si>
  <si>
    <t>1 route de chezal benoit</t>
  </si>
  <si>
    <t>Pruniers</t>
  </si>
  <si>
    <t>renard.patrickannemarie@orange.fr</t>
  </si>
  <si>
    <t>0254491419</t>
  </si>
  <si>
    <t>FFTT-CENT-24-0012</t>
  </si>
  <si>
    <t>FFTT-GEST-24-0005</t>
  </si>
  <si>
    <t>FFTT-GEST-24-0006</t>
  </si>
  <si>
    <t>FFTT-GEST-24-0007</t>
  </si>
  <si>
    <t>FFTT-HDF-24-0015</t>
  </si>
  <si>
    <t>FFTT-HDF-24-0017</t>
  </si>
  <si>
    <t>FFTT-HDF-24-0019</t>
  </si>
  <si>
    <t>FFTT-HDF-24-0020</t>
  </si>
  <si>
    <t>FFTT-IDF-24-0019</t>
  </si>
  <si>
    <t>FFTT-IDF-24-0020</t>
  </si>
  <si>
    <t>FFTT-IDF-24-0022</t>
  </si>
  <si>
    <t>FFTT-IDF-24-0023</t>
  </si>
  <si>
    <t>FFTT-IDF-24-0024</t>
  </si>
  <si>
    <t xml:space="preserve"> 00402, 08901206, 0910030, 091010, 091016, 091117, 100912612, 11091117, 1991046, 28091239, 508613, 57910261, 5891037, 91063, 911910, 97, LIBB9107130</t>
  </si>
  <si>
    <t>TUVB Place Charles de Gaulle</t>
  </si>
  <si>
    <t xml:space="preserve">Villa Sainte Christine  </t>
  </si>
  <si>
    <t>VERRIERES LE BUISSON</t>
  </si>
  <si>
    <t>direction@tuvb.org</t>
  </si>
  <si>
    <t>0169531124</t>
  </si>
  <si>
    <t>FFTT-NAQU-24-0012</t>
  </si>
  <si>
    <t>FFTT-NAQU-24-0013</t>
  </si>
  <si>
    <t>7 rue de la Vigne</t>
  </si>
  <si>
    <t xml:space="preserve">  17150</t>
  </si>
  <si>
    <t>Mirambeau</t>
  </si>
  <si>
    <t>j-elias@neuf.fr</t>
  </si>
  <si>
    <t>0782309981</t>
  </si>
  <si>
    <t>FFTT-NAQU-24-0014</t>
  </si>
  <si>
    <t>362 AVENUE WINSTON CHURCHILL</t>
  </si>
  <si>
    <t>alc24660ping@gmail.com</t>
  </si>
  <si>
    <t>FFTT-NAQU-24-0015</t>
  </si>
  <si>
    <t>FFTT-NAQU-24-0016</t>
  </si>
  <si>
    <t>39 RUE Martin Luther King</t>
  </si>
  <si>
    <t xml:space="preserve">Maison des Associations Joëlle Vincens  </t>
  </si>
  <si>
    <t>MONT DE MARSAN</t>
  </si>
  <si>
    <t>lou-landestt@wanadoo.fr</t>
  </si>
  <si>
    <t>0670527006</t>
  </si>
  <si>
    <t>FFTT-NAQU-24-0017</t>
  </si>
  <si>
    <t>FFTT-NAQU-24-0018</t>
  </si>
  <si>
    <t>FFTT-NAQU-24-0019</t>
  </si>
  <si>
    <t>FFTT-NAQU-24-0020</t>
  </si>
  <si>
    <t>FFTT-NAQU-24-0021</t>
  </si>
  <si>
    <t>FFTT-NAQU-24-0022</t>
  </si>
  <si>
    <t>FFTT-NORM-24-0006</t>
  </si>
  <si>
    <t>bernardchanlon1@gmail.com</t>
  </si>
  <si>
    <t>0602306102</t>
  </si>
  <si>
    <t>FFTT-NORM-24-0007</t>
  </si>
  <si>
    <t>FFTT-NORM-24-0008</t>
  </si>
  <si>
    <t>FFTT-NORM-24-0009</t>
  </si>
  <si>
    <t>FFTT-NORM-24-0010</t>
  </si>
  <si>
    <t>FFTT-OCC-24-0009</t>
  </si>
  <si>
    <t>FFTT-OCC-24-0010</t>
  </si>
  <si>
    <t>FFTT-OCC-24-0011</t>
  </si>
  <si>
    <t>FFTT-OCC-24-0012</t>
  </si>
  <si>
    <t>FFTT-OCC-24-0013</t>
  </si>
  <si>
    <t>8 rue CAMILLE ST SAENS</t>
  </si>
  <si>
    <t xml:space="preserve"> MAISON DES SPORTS </t>
  </si>
  <si>
    <t>CARCASSONNE</t>
  </si>
  <si>
    <t>andrebartissol@orange.fr</t>
  </si>
  <si>
    <t>0688529833</t>
  </si>
  <si>
    <t>FFTT-OCC-24-0014</t>
  </si>
  <si>
    <t>FFTT-PACA-24-0002</t>
  </si>
  <si>
    <t>FFTT-PACA-24-0003</t>
  </si>
  <si>
    <t>FFTT-PACA-24-0004</t>
  </si>
  <si>
    <t>FFTT-PACA-24-0005</t>
  </si>
  <si>
    <t>FFTT-PDL-24-0012</t>
  </si>
  <si>
    <t>FFTT-PDL-24-0014</t>
  </si>
  <si>
    <t>FFTT-PDL-24-0015</t>
  </si>
  <si>
    <t>FFTT-PDL-24-0016</t>
  </si>
  <si>
    <t>FFTT-PDL-24-0017</t>
  </si>
  <si>
    <t>24-078034</t>
  </si>
  <si>
    <t>FFTT-REUN-24-0001</t>
  </si>
  <si>
    <t>CRF N-1</t>
  </si>
  <si>
    <t>MONTANT COMITES</t>
  </si>
  <si>
    <t>MONTANT DEMANDE 2024 (DOSSIER)</t>
  </si>
  <si>
    <t>MONTANT DEMANDE 2024 (ACTION)</t>
  </si>
  <si>
    <t>COMMENTAIRE NOTATION 
(OBLIGATION "NON RETENUE" ET "IMPRECISE)</t>
  </si>
  <si>
    <t>ENVELOPPE REGIONALE DISTRIBUE</t>
  </si>
  <si>
    <t>TOTAL CLUB ACCORDE</t>
  </si>
  <si>
    <t>TOTAL COMITE ACCORDE</t>
  </si>
  <si>
    <t>ZRR / CRTE</t>
  </si>
  <si>
    <t>FFTT-AURA-24-0004-2</t>
  </si>
  <si>
    <t>AUGMENTER LE NOMBRE DE LICENCES FEMININES</t>
  </si>
  <si>
    <t>Augmenter le nombre de licences féminines</t>
  </si>
  <si>
    <t>ORGANISATION SPORTIVE:
-A travers notre action de propagande dans les écoles du quartier,notre éducateur sollicitera les jeunes filles pour venir faire des essais lors des entrainements dirigés du club.
-Ensuite , leur faire découvrir  la compétition à travers le championnat jeunes organisé par le comité de la Loire.
-Les faire participer aux stages de perfectionnement organisés en interne toutes les vacances scolaires.
-Les inscrire aux stages spéciaux de détection féminine.
-les inscrire au tournoi national organisé par le comité
ORGANISATION FINANCIERE:
-licence offerte pour tous les scolaires féminines qui prennent une licence;
-Paiement des engagements  stages Comité, Tournoi national, 
-Gratuité des stages clubs.</t>
  </si>
  <si>
    <t>Notre club est situé dans un quartier populaire de la ville de Saint Chamond.</t>
  </si>
  <si>
    <t>Ville de Romans 
Département de la Drome
QPV CENTRE et EST</t>
  </si>
  <si>
    <t>Fédération française de Tennis de Table - Auvergne-Rhône-Alpes;FDVA 2024;Haute-Loire;Mairie de Retournac;</t>
  </si>
  <si>
    <t>Avec 149 licenciés cette année le club a dépassé son record historique de licences (132 l'an passé). Afin de stabiliser ce record, le club d'Evian Sport TT se fixe de nombreux objectifs:
- Poursuivre les actions en direction des publics scolaires afin de recruter des jeunes.
- Mettre en place une école de sport avec des créneaux adaptés au niveau des joueurs notamment 4/7.
- Fidéliser les jeunes en leur proposant une offre adaptée à leur niveau.
- Mettre en place des stages permettant de faire progresser et de fidéliser les jeunes.
- Mettre en place des événements et des animations afin de fidéliser les jeunes mais aussi de rester un acteur clef de la vie associative locale
- Former le jeune P. Bertholet alternant BPJEPS au métier d'éducateur sportif
- Accompagner les jeunes sur les compétitions afin d'améliorer leur progression
- innover et intégrer au club les nouvelles pratique de TT</t>
  </si>
  <si>
    <t>FFTT-AURA-24-0029-2</t>
  </si>
  <si>
    <t>action ping en extérieur</t>
  </si>
  <si>
    <t>Proposer une découverte de l'activité sur une ou  plusieurs journées</t>
  </si>
  <si>
    <t>Participation à une étape du Ping Tour ou animation à Clermont Ferrand le 29 juin
Objectifs opérationnels: animations de ping en extérieur
Modalités: participer à une journée du Ping Tour à Clermont Ferrand ou animation</t>
  </si>
  <si>
    <t>tout le département</t>
  </si>
  <si>
    <t>licences évènementielles créées
nombre de participants</t>
  </si>
  <si>
    <t>FFTT-AURA-24-0031-1</t>
  </si>
  <si>
    <t>24-080305</t>
  </si>
  <si>
    <t xml:space="preserve"> 01630123</t>
  </si>
  <si>
    <t>Sport santé : Développement de partenariats avec des structures spécialisées pour des animations en salle mais aussi des animations dans les structures grâce à la réalité virtuelle - augmentation du nombre de séances seniors</t>
  </si>
  <si>
    <t>Renforcement du dispositif Sport "Santé Bien Etre" mis en place avec Alzeimer 63 en amenant  France Parkinson  un créneau dédié. Le Stade Clermontois propose des séances aux personnes atteintes de la maladie d'Alzheimer avec succès et des contacts sont pris avec France Parkinson mais aussi Altis pour étendre l'activité et aider d'autres types de malades.
Le développement de l'activité pingVR (réalité virtuelle) devait amener à une activité d'entretien physique et de sociabilisation au sein de structure type Ephad, maison de retraite. Le travail avec les CCAS mais aussi les structures pour enfants du CHU commence à se mettre en place suite aux premières expériences de 2023. Il faut désormais renforcer nos moyens pour conclure et mettre en place du personnel (2eme embauche) pour pérenniser
C'est aussi l'augmentation des créneaux "seniors" en journée pour favoriser l'activité sportive mais aussi des actions intergénérationnelles au sein du club en particulier en lien avec les stages jeunes et les moments de convivialité.</t>
  </si>
  <si>
    <t>Pour atteindre les objectifs, différentes actions sont mises en oeuvre :
Mise en place  d'un animateur et éducateur pour intervenir sur des créneaux adaptés et inclusifs
Des créneaux dédiés à l'Arténium de Ceyrat les matins avec une extension sur d'autres jours en cours d'évaluation.
Établir des conventions avec les instances fédérales et développer les Partenariats solides et riches avec associations ( France Alzheimer (renouvellement), France Parkinson, les comités de quartiers , les associations et établissements médicalisés )
Détacher un bénévole avec le support d'un service civique du club sur cette action afin de suivre et aider les seniors dans leur démarches. cours des séances et de participer au animation 
Créé du lien inter-générations en nouant des liens en particulier lors des stages jeune pendant les vacances scolaires et la mise en place d'une journée qui regroupera tous les joueurs et l'ensemble des membres du club pour  faciliter l'inclusion
Mise en place de séance des pingVR permettant d'agrémenter les séances en salle mais également et surtout développer des séances en structure santé (Epad, maison de retraite) avec une adaptation à l'état physique (jeu assis possible)
Ces actions doivent avoir pour but avec l'augmentation de nos licenciés vétérans en essayant de rallier aussi 
les compagnes des sportifs et donc augmenter le nombre de féminines et les intégrer dans la vie du club ( bureau , organisation , forum , et leur donner des rôles fédérateurs autour de leur implication )
Les seniors sont un élément important dans une association et nous devons pérenniser et augmenter ces liens 
à travers du sport santé</t>
  </si>
  <si>
    <t>Agglomération clermontoise ( grande agglo )</t>
  </si>
  <si>
    <t>Fédération française de Tennis de Table - Auvergne-Rhône-Alpes;Ville de Clermont-Ferrand;</t>
  </si>
  <si>
    <t>FFTT-AURA-24-0031-2</t>
  </si>
  <si>
    <t>Recrutement et Fidélisation des jeunes dans le monde scolaire clermontois</t>
  </si>
  <si>
    <t>L'objectif principal est d'augmenter la collaboration avec le monde scolaire en créant du lien scolaire et sportif, en aidant les écoles avec la mise à disposition d'éducateurs, de cycles de jeu, de matériel adaptés à disposition. L'école fourni un créneau horaire journée et un local adapté. Afin d'augmenter l'attractivité, des sessions de PingVR sont ajoutées dans les créneaux.
Une 2eme emplois nous permettra d'aller dans des nouvelles écoles et accompagner plus amont les jeunes pour aller vers des premières compétitions (premier pas pongiste, circuit poussins/benjamins...)</t>
  </si>
  <si>
    <t>Ce travail se fait en coordination avec les professeurs et directeurs en amont en présentant un cycle adapté qui amène au final vers le club par un tournoi ou une compétition et donc une licence. La passerelle avec le club fonctionne bien indistinctement avec les garçons et les filles.
Prospection pour augmenter le nombre de classes touchées par cette action en créant des partenariats avec des écoles primaires de la ville de Clermont , mais aussi commencer des cycles de 3 mois avec les classes maternelles très demandeuses d'activités ludiques et sportives qui amèneraient vers un développement du baby ping en club.
Les amicales laïques sont des soutiens moteurs de cette action aussi car ils gèrent très souvent l'activité physique avant , et après les heures scolaires, il sont un maillons importants dans le dispositif .
Le public touché est les très jeunes avec une forte population féminine en général car très demandeuses . Il faut valoriser les potentialités et le dynamisme sportif du territoire clermontois et scolaire en organisant des petits tournois dans les écoles et finir avec une fête du ping qui rassemblera tous les acteurs et partenaires qui ont contribué dans l'année à animer ces écoles .
Le club intervient dans plusieurs écoles (Vallières , Nestor Perret , Jean Butez) et l'action bénéficie à près de 100 jeunes dans Clermont-Ferrand ( mise à disposition de matériel , échange avec les écoles , les directeurs écoles
maternelles , primaires , collèges ).
Nous sommes régulièrement contacter mais pas possible d'aller plus amont dans un 2eme emploi
Mise à disposition de matériel adapté et d'éducateur spécialisé , organisation de journées découvertes et 
tournois qui aboutiraient aussi à la journée fnale avec les enfants de Clermont à la maison des sports.*
Le pingVR viendra en complément et avec précaution sur un public jeune. C'est une source d'attractivité dans un monde actuel extrêmement digitalisé et "gamifié", mais il ne doit pas remplacé une activité sociabilisante dans le monde réel (en particulier sur un public niveau primaire).
Objectif de croissance des écoles additionnelles et des ajouts de sessions dans les écoles existantes avec un 2eme emploi</t>
  </si>
  <si>
    <t>Quartiers St Jacques à Thévenet (2eme école possible) , Fontaine du bac Croix Neyrat , Francs Rosiers et de l'Oradou ,S'appuyer par les diférentes maisons de quartiers et d'autres zones comme la Maison des sports ou Jean Butez, et Vallières ou Nestor Perret . Au travers de diférentes amicales laïques.Le but étant de rassembler le maximum de monde afn de favoriser la mixité sociale et au travers de notre sport, apprendre les règles de bien vivre ensemble.
Revenir sur  Chamalières, et les zone CAM non couvertes par des clubs locaux</t>
  </si>
  <si>
    <t>Augmenter le nombre de féminines dans notre club et notre sport 
Un objectif sociétal et de mixité évident en favorisant les échanges et rencontres dans des lieux différents et avec une mise en lumière à terme à la maison des sports avec une reconnaissance de tous et toutes ( politiques, institution, presse , couverture médiatique et récompenses des jeunes à la maison des sports )</t>
  </si>
  <si>
    <t>FFTT-AURA-24-0032-1</t>
  </si>
  <si>
    <t>24-080209</t>
  </si>
  <si>
    <t>L'éducation passe par le Ping</t>
  </si>
  <si>
    <t>Dans le cadre de l’évolution des rythmes scolaire , les objectifs de cette action sont les suivants
- Augmenter le nombre de jeunes adhérents.
- Augmenter le nombre de féminines.
- Participer à l’éducation sportive scolaire et culturelle des enfants.
- Favoriser la mixité sociale des enfants et le lien intergénérationnel jeunes/séniors.
- Répondre aux besoins du territoire d’accompagnement scolaire et d’activité périscolaire.
- Renforcer notre lien avec les élus et services du territoire et en particulier avec les élus hors du champ strictement sportif pour nous permettre d’être identifié comme partenaire clé du champs sportif et social.
- Mise en relation avec le corps enseignant
o Améliorer le taux de fidélisation des jeunes licenciés
o Favoriser une pratique qualitative en effectif réduit.
o Limiter le stress des enfants et de leurs parents</t>
  </si>
  <si>
    <t>A la rentrée 2024, les écoles primaires de Saint Egrève sont passées à la semaine de 4 jours, libérant le Mercredi .
Notre section propose depuis la dernière rentrée une multi activité le Mercredi Matin autour du tennis de table, de soutien/accompagnement scolaire et d’une activité théâtrale.
Cette action est un succès à plusieurs titres :
- 25 enfants inscrits sur la saison avec un très faible absentéisme et l’intégralité des enfants -1 réinscrit sur le deuxième trimestre.
- Mixité garçons/filles (14 filles, 11 garçons)
- Forte adhésion des bénévoles à cette action (4 bénévoles pour le soutien au démarrage, 8 actuellement) et fort lien intergénérationnel (bénévoles en majorité retraités).
- Forte adhésion de la collectivité et des élus en charge de la jeunesse, de la scolarité et des sports car nous avons répondu à un fort besoin du territoire. Cette action nous a permis d’être identifié en tant que partenaire du Plan Educatif de Territoire (PEDT)
Nous allons reconduire cette action l’année prochaine avec 2 nouveaux objectifs :
- Accompagner les familles en difficulté sociale pour les inciter à inscrire leurs enfants à l’activité en adaptant la tarification en fonction de leurs situation sociale.
- Réserver 6 à 8 places pour des enfants en forte difficulté scolaire et/ou sociale après consultation du corps enseignant de la commune et après examen d’une commission adhoc.
- Durée de l’action : L’année scolaire 2024-2025 , les Mercredi matin en période scolaire 
- Effectif prévu :30 enfants scolarisés du CE1 au CM2 en intégrant quelques enfants du CP.
- Périmètre :Ecoles primaire de Saint Egrève et du syndicat intercommunal ( 5 communes limitrophes)
- Programme :
- Accueil de 8h00 à 8h30 :
- Tennis de table :50 min.
- Accompagnement/soutien scolaire :50 min.
- Activité théâtrale :50 min.
Préalablement au démarrage de la saison, les actions suivantes sont prévues :
- Réunions d’informations dans les écoles primaires à fort enjeu social. Ces réunions, réalisées en partenariat avec les directeurs/rices d’écoles, ont pour objectif de prendre contacts avec les familles et enfants en besoin d’accompagnement.
- Accompagnement personnalisé vers le chemin d’inscription pour les familles le nécessitant.
Le ping de l’école au gymnase
- Lieux : Complexe des Brieux 
o Tennis de table : salle spécifique gymnase Balestas.
o Accompagnement goûter : local buvette du gymnase Balestas.
- Horaires : de 16h45 à 18h30 heures. Prise en charge des enfants directement à la sortie de l’école et transport jusqu’au gymnase Balestas.  
- Créneaux : 1 créneau Mardi et 1 créneau Vendredi.
- Ecoles ciblées :Ecoles primaires Pont de Vence et Prédieu
- Effectif : Pour pouvoir assurer un encadrement de qualité l’effectif maximum envisagé est de 8 enfants, compatible avec la salle spécifique et les capacités de transports.
- Planification de l’activité : 
o 16h45 - 17h10 : récupération et transport des enfants au gymnase.
o 17h10 - 17h30 : goûter des enfants (tiré du sac).
o 17h30 - 18h20 : séance d’entrainement tennis de table.
o 18h20 - 18h30 : récupération des enfants par les parents</t>
  </si>
  <si>
    <t>Villes de Saint-Égrève, Le Fontanil, Saint-Martin-Le-Vinoux, Quaix-en-Chatreuse, Proveysieux et Mont-Saint-Martin.</t>
  </si>
  <si>
    <t>- Bilans d’activité de chaque enfant à destination des familles. 
- Questionnaire de satisfaction de fin d’année auprès des familles.
- Rapport garçon/filles.
- Nb enfant s’inscrivant à la section la saison suivante (dont rapport filles/garçons).
- Taux d’absentéisme.
- Ratio de réinscription d’un semestre sur l’autre.</t>
  </si>
  <si>
    <t>Fédération française de Tennis de Table - Auvergne-Rhône-Alpes;Isère;Saint Egrève;</t>
  </si>
  <si>
    <t>FFTT-AURA-24-0032-2</t>
  </si>
  <si>
    <t>Code Territoire 1570 - Le ping en résidence extérieure</t>
  </si>
  <si>
    <t>- Les objectifs de cette action sont les suivants :
o Prendre en compte les besoins du territoire et renforcer nos liens avec la collectivité.
o S’inscrire dans la politique fédérale en participants aux projets fédéraux.
o S’ouvrir à de nouveaux publics.
o Permettre une activité sportive aux familles ne partant pas en vacances.</t>
  </si>
  <si>
    <t>Organisation des séances découvertes de tennis de table dans le cadre du programme d’animation d’été de la commune de Saint Egrève.
Le programme est le suivant :
- Mise en place de 6 tables en extérieur sur un emplacement à forte visibilité et à fort passage.
- Mise en place d’un stand « robot ping ».
- Mise en place d’un Stand « Ping virtuel » avec 2 casques réalité virtuel.
- Inscription au programme d’animation d’été.
- Minimum 2 dates le week-end en Juillet/Août (14h 00 à 18h00 Samedi ou Dimanche) selon les capacités d’accueil et de transport sur le lieu.</t>
  </si>
  <si>
    <t>Saint-Égrève, Le Fontanil, Saint-Martin-Le-Vinoux, Quaix-en-Chatreuse, Proveysieux et Mont-Saint-Martin.</t>
  </si>
  <si>
    <t>- Nombre de pratiquants inscrits à l’opération « été ping ».</t>
  </si>
  <si>
    <t>FFTT-AURA-24-0033-1</t>
  </si>
  <si>
    <t>24-066493</t>
  </si>
  <si>
    <t>Développement du dispositif Sport Santé</t>
  </si>
  <si>
    <t>Les objectifs du projet Sport santé sont les suivants : 
- Développer la section Sport Santé au sein du club par la création d'une deuxième séance hebdomadaire au sein de la structure ou hors de la structure (établissement de santé).
- Former un éducateur  supplémentaire  sur l'entretien et le développement de sa santé. 
- Réaliser de nouveaux partenariats avec des structures spécialisées dans le sport santé.
- Développer cette nouvelle forme de pratique du tennis de table à nos adhérents et à des publics extérieurs.
- Pérenniser la section Sport santé pour les prochaines années.
- Augmenter le nombre de licenciés loisirs de la structure grâce à la réalisation de la prestation sport santé.</t>
  </si>
  <si>
    <t>Les objectifs du projet Sport Santé seront atteints grâce à la mise en œuvre de ces différentes actions :
- Mise en place d’un deuxième créneau spécifique hebdomadaire Ping santé ( 2 séances d'une heure et trente minutes le lundi et jeudi ) 
-       Développement d'une séance bilan sportif pour les nouveaux pratiquants  au sein de la structure ou d'une structure externe avant de commencer la pratique.
- Passage par un nouvel éducateur sportif du module A « Ping bien être »  ou module B "Ping sur ordonnance" ou "formation Ping Parkinson " dispensés par la fédération française de tennis de table. 
- Etablissement d’un tarif spécifique « Ping santé » . 
- Mise en œuvre de partenariats spécifiques « Ping santé » avec une maison de santé et l’association France Alzheimer ou France Parkinson en lien avec la fédération.
- Développer la pratique « Sport bien-être » .</t>
  </si>
  <si>
    <t>Le dispositif sport santé se déroulera sur les infrastructures sportives des villes d'Echirolles et d'Eybens principalement.</t>
  </si>
  <si>
    <t>Les indicateurs du projet sont les suivants : 
- Nombre d'évènements Sport santé réalisés avec au moins 2 autres structures dans le milieu du sport et de la santé (cycles, séances découvertes, séances hebdomadaires).
- Création d'une deuxième séance hebdomadaire au sein de la structure.
- Nombre de séances et cycles Sport Santé (Ping tonic) réalisés au cours de la saison.
- Nombre de participants au total sur la section Sport Santé au cours de l'année. 
- Nombre de formations Sport Santé réalisées par les éducateurs.
- Nombre de partenariats réalisés avec d'autres structures dans le domaine de la santé.
- Nombre de nouveaux licenciés Sport Santé au sein de notre club.
- Nombre de créneaux spécifiques Sport Santé au sein de notre structure.</t>
  </si>
  <si>
    <t>Fédération française de Tennis de Table - Auvergne-Rhône-Alpes;Isère;Mairie d'Echirolles;</t>
  </si>
  <si>
    <t>FFTT-AURA-24-0033-2</t>
  </si>
  <si>
    <t>Ping citoyen Recrutement et fidélisation des jeunes</t>
  </si>
  <si>
    <t>Les objectifs du projet sont les suivants : 
- Attirer et augmenter la part de licenciés jeunes (4 à 11 ans) de la ville d'Echirolles et Eybens.
- Augmenter le nombre d'actions en faveur du public 4 à 11 ans en zone QPV d'Echirolles.
- Etablir des partenariats avec des structures, établissements de la ville d'Echirolles et Eybens.
- Promouvoir le tennis de table dans le plus de structures possibles de la ville d'Echirolles et Eybens.
- Promouvoir la pratique du tennis de table aux jeunes de 4 à 11 ans issus des QPV d'Echirolles et d'Eybens.
- Fidéliser nos jeunes adhérents de 4 à 11 ans au sein de la structure.</t>
  </si>
  <si>
    <t>Les objectifs seront atteints grâce à la mise en œuvre des actions suivantes :
- Organisation d’un tournoi Premier Pas Pongiste local au sein de notre club.
- Mise en œuvre de cycle périscolaire au sein de plusieurs établissements scolaires (maternelle) de la ville d’Echirolles afin de détecter les profils 4-7 ans.
- Développement du partenariat avec la section sportive du collège Pablo Picasso situé en QPV à Echirolles. 
- Mise en œuvre de cycle périscolaire au sein de plusieurs établissements scolaires (primaire) de la ville d’Echirolles situé en QPV  et Eybens afin de promouvoir le tennis de table auprès des 4 - 11 ans.
- Réalisation de séances hebdomadaires en partenariat avec la section sportive du collège Pablo Picasso situé en QPV afin de permettre aux jeunes d’accéder à notre structure et à la pratique sportive.
- Mise en place de cycles en partenariat avec le dispositif « Vacances Apprenantes »porté par notre OMS local afin de permettre à des jeunes élèves (7 à 11 ans) situés en QPV d’accéder à la pratique sportive.
-      Réalisation de tournois scolaires lors de la Journée du Sport Scolaire et la journée de l'Olympisme.
-      Mise en œuvre de cycles extra-scolaires de tennis de table à destination des jeunes issus des zones QPV d'Echirolles et de la ville d'Eybens en partenariat avec les services sportifs et les éducateurs sportifs de la ville (Public 7 à 11 ans).
-     Mise en place d'un système de licence offerte (gratuite) pour attirer et fidéliser les meilleurs profils des jeunes de 4 à 11 ans.
-     Réalisation d'une fête du Ping 4-7 ans au sein de notre structure.
-     Animation et développement d'une section 4-7 ans au sein de la structure.
-     Réalisation par un éducateur supplémentaire de la formation Ping 4-7 ans.
- Développement des séances portes ouvertes pour le public 4 à 11 ans.</t>
  </si>
  <si>
    <t>Les actions seront réalisées au sein des structures sportives de la ville d'Echirolles notamment et de la ville d'Eybens.</t>
  </si>
  <si>
    <t>Au regard des objectifs, les indicateurs seront les suivants : 
- L'évolution du nombre de licenciés jeunes (4 à 11 ans) au sein de la structure.
- Le nombre d'enfants inscrits à la section 4-7 ans.
- L'évolution du taux de renouvellement et abandon des jeunes au sein de la structure.
- Le nombre d'actions type PPP interne réalisées au cours de la saison.
- Nombre de cycles périscolaires réalisés au sein des établissements scolaires d'Echirolles et Eybens.
- Nombre de séances et cycles scolaires réalisés au sein des établissements scolaires d'Echirolles et Eybens.
- Nombre de cycles extra-scolaires mis en œuvre avec les services sportifs et les éducateurs de la ville.
- Nombre d'actions mis en place à destination du public 4 - 11 ans et 4-7 ans issus des QPV de la ville d'Echirolles et la ville d'Eybens.
- Nombre de participants aux différentes actions réalisées au sein de la ville d'Echirolles.
- Le nombre de créneaux spécifiques dédiés au public 4 à 11 ans.</t>
  </si>
  <si>
    <t>Fédération française de Tennis de Table - Auvergne-Rhône-Alpes;Isère;Mairie d'Echirolles;Agence de services et de paiement;</t>
  </si>
  <si>
    <t>FFTT-AURA-24-0033-3</t>
  </si>
  <si>
    <t>Le développement du Ping VR</t>
  </si>
  <si>
    <t>Les objectifs du projet sont les suivants : 
- Augmenter le nombre de participants à des sessions de Ping VR.
- Développer la pratique du Ping VR au sein de notre structure et en dehors également.
- Augmenter le nombre de licenciés loisirs et compétiteurs par la découverte du Ping VR en dehors de la structure.
- Acquérir du matériel de qualité pour la mise en oeuvre des séances.
- Développer le nombre de manifestations en faveur du Ping VR dans et en dehors de la structure.</t>
  </si>
  <si>
    <t>Les objectifs seront atteints grâce à la réalisation des actions suivantes : 
- Achat de matériel spécifique pour le ping VR (plusieurs casques de réalité virtuelle, manettes, jeu eleven).
- Réalisation de plusieurs séances découvertes mensuelles au sein de notre structure.
-Mise en œuvre de séances découvertes en dehors de la structure (association sportive, entreprise).
- Création d'une séance spécifique Ping VR au sein du club d'une heure.
- Utilisation du matériel Ping VR au sein du sport santé afin de développer la pratique virtuelle et la santé.
- Participation à des tournois et compétitions ping VR par nos licenciés.</t>
  </si>
  <si>
    <t>Les actions du Ping VR se dérouleront sur les installations sportives de la ville d'Echirolles (en QPV) et d'Eybens.</t>
  </si>
  <si>
    <t>Les indicateurs d'évaluation du projet Ping VR seront les suivants : 
- Le nombre d'actions Ping VR réalisées au sein et en dehors de la structure.
- Le nombre de participants aux séances Ping VR.
- Le nombre de nouveaux licenciés à la suite de la découverte du Ping VR.
- Le nombre de licences Ping VR (liberté) créées.</t>
  </si>
  <si>
    <t>Fédération française de Tennis de Table - Auvergne-Rhône-Alpes;Mairie d'Echirolles;</t>
  </si>
  <si>
    <t>FFTT-AURA-24-0034-1</t>
  </si>
  <si>
    <t>24-080752</t>
  </si>
  <si>
    <t>Ping Bien-Etre pour les entreprises</t>
  </si>
  <si>
    <t>Faire connaître le tennis de table auprès des entreprises des communes de Voreppe, Moirans et alentours.
Attirer de nouveaux adhérents.</t>
  </si>
  <si>
    <t>Proposition d’activités de tennis de table aux salariés des entreprises installées à Centr’Alp (communes de Moirans et Voreppe). L’association Centr’Alp regroupe plus de 300 entreprises avec près de 6000 salariés.
Nous avons récemment mis en place un partenariat entre CITT et Centr’Alp pour promouvoir la pratique de tennis de table auprès des salariés par l’organisation d’activités tennis-de table pendant la pause méridienne.
Dans ce contexte, un premier tournoi de tennis de table a été organisé le 21 mars 2024 (12h15-13h 15) avec 14 participants de Centr’Alp.
Encouragé par cette première expérience, nous comptons organiser d’autres évènements pour cette fin de saison 2023/2024, notamment dans le cadre des jeux de Centr’Alp, une grande manifestation qui court sur 4 semaines au mois de juin, durant lesquelles nous organisons un tournoi inter-entreprises par équipe. 
Un créneau régulier (1 jour par semaine) de tennis de table sera également mis en place à partir de Septembre 2024 avec l’entraineur du club et des bénévoles pour encadrer cette activité.</t>
  </si>
  <si>
    <t>Communes de Voreppe et Moirans</t>
  </si>
  <si>
    <t>1 - Nombre total de participants aux activités proposées (10-50)
2 - Nombre de nouveaux licenciés grâce à ces activités (5-10)</t>
  </si>
  <si>
    <t>FFTT-AURA-24-0034-2</t>
  </si>
  <si>
    <t>Animation de tables extérieures et nouvelles pratiques</t>
  </si>
  <si>
    <t>Faire connaître les tables extérieures récemment installées sur la commune de moirans à un public large
Faire connaître le Dark Ping aux licenciés du club et leurs familles</t>
  </si>
  <si>
    <t>1) Ping Extérieur
A Moirans, 8 tables extérieures viennent d’être installées et l’inauguration de ce nouvel espace de sport et du tennis de table aura lieu le 25 mai 2024 en présence du président de la fédération de tennis de table (FFTT), de l’ancienne joueuse Claude Bergeret, qui donnera son nom à cette installation, et des élus de la commune. A cette occasion le club prendra en charge la publication large de cet événement sur les communes de Moirans, Voreppe et des communes environnantes afin de promouvoir la pratique de tennis de table. Des joueurs et bénévoles avec l’aide de l’entraineur du club organiseront également des animations de jeux sur les tables pendant cette journée.
2 autres actions d'animation sur ces tables (jeux divers, démonstration de tennis de table, petits tournois, …) seront organisées en 2024 :
- Un cycle de découverte de l’espace ouvert aux écoles de la commune, pendant le temps scolaire, pour permettre aux enfants et encadrants de s’emparer des lieux (démonstrations d’animation et de pratique) – Les encadrants doivent s’approprier l’espace pour être autonomes dans leurs activités futures sur le site
- Un temps ouvert aux seules pratiquantes féminines pour qu’elles aussi s’approprient l’espace et pratique dans un environnement favorable
2) Dark Ping
Dans le cadre de la célébration de ces 30 ans, le club organise un tournoi de « Dark Ping » pour ses adhérents. Un deuxième évènement du même type sera organisé fin 2024 s’adressant à un public plus large.</t>
  </si>
  <si>
    <t>Communes de Voreppe, Moirans, Charnécles et alentours</t>
  </si>
  <si>
    <t>1 - nombre de participants aux activités 'ping extérieur'
2 - nombre de participants aux activités 'dark ping'</t>
  </si>
  <si>
    <t>FFTT-AURA-24-0034-3</t>
  </si>
  <si>
    <t>Recrutement et fidélisation des jeunes (4-11 ans)</t>
  </si>
  <si>
    <t>Promouvoir le tennis de table auprès des jeunes et d’attirer de nouveaux licenciés</t>
  </si>
  <si>
    <t>Nous allons organiser des cycles de tennis de table dans les écoles des communes de Moirans, Voreppe et Charnècles) au niveau scolaire et/ou périscolaire pour la rentrée 2024. 
D’autres actions dans ce dispositif sont prévues :
- Participation à la journée olympique organisé par Voreppe (le 23/06/2024) pour les écoles primaires et maternelles de la commune.
- Organisation d’ateliers découverte du tennis de table dans les écoles des communes de Charnècles et Moirans (juin 2024)
- Organisation d’une journée portes ouvertes à Moirans pour un public jeune avec des activités ludiques autour de la pratique du tennis de table le 07/09/2024.</t>
  </si>
  <si>
    <t>Communes de Voreppe, Moirans, Charnècles</t>
  </si>
  <si>
    <t>Nombre de cycle de tennis de table organisé pour les écoles</t>
  </si>
  <si>
    <t>FFTT-AURA-24-0035-1</t>
  </si>
  <si>
    <t>24-079338</t>
  </si>
  <si>
    <t>Recrutement et Fidélisation des jeunes par la mise en place de compétitions, d'entrainements et d'action de developpement</t>
  </si>
  <si>
    <t>Le comité se fixe de nombreux objectifs sur cet axe  : 
- Adapter au mieux les compétitions afin qu'elles correspondent aux attentes des jeunes afin de les fidéliser 
- Mettre en place des entrainements adaptés aux meilleurs profils du Département 
- Assurer un suivi des jeunes de Haute Savoie sur les compétitions régionales et nationales
- Faire progresser les meilleurs jeunes afin d'améliorer l'image de la discipline
- Accompagner les clubs dans les actions spécifiques 4/7 ans, scolaires + 4/11 ans et premier pas pongiste
- Développer la pratique du TT chez les jeunes en loisir comme en compétition
- Communiquer sur les projets des clubs afin de developper et valoriser les initiatives (numéro spécial du CDOS)</t>
  </si>
  <si>
    <t>Organisation de la pratique afin de recruter et fidéliser les jeunes :
- 4 tours de Critérium Fédéral départemental, des Interclubs 74, de 2 Opens Jeunes, de 2 Tops Détection et des Finales par catégories 
- Coaching des jeunes du Département sur le Critérium Fédéral régional et national et lors des Intercomités Zone Sud Est. 
- Un accompagnement des clubs du 74 pour faire progresser leurs meilleurs profils.
- Création récente d'un "championnat jeune" afin d'amener les jeunes à la compétition. Actuellement sur 3 tours + une journée finale (2 catégories: poussins-benjamins-minimes et cadets-juniors et 2 zones géographiques) ---&gt;&gt; possible refonte de la compétition pour septembre 2024.  
- Poursuite des stages de 2 jours pour les poussins / benjamins / minimes en avril, aout, juillet et octobre. 
- Aide à l'organisation des PPP du département notamment celui de Cran Annecy en mai/juin 2024. 
Le comité de Haute Savoie garde bien pour objectif de recruter et fidéliser les jeunes au TT.</t>
  </si>
  <si>
    <t>ensemble du Département y compris QPV</t>
  </si>
  <si>
    <t>Nombre de compétitions jeunes organisées
Nombre de stages et d'entrainements jeunes organisés</t>
  </si>
  <si>
    <t>FFTT-AURA-24-0035-2</t>
  </si>
  <si>
    <t>Le comité de Haute Savoie de TT possèdent plusieurs objectifs afin de développer la pratique féminine : 
- Accompagner les clubs dans le developpement de la pratique féminine notamment dans leur actions de développement 
- Développer le tennis de table dans une perspective mixte
- Faire progresser le niveau des meilleures féminines afin de promouvoir la discipline auprès du public féminin
- Inciter les clubs à instaurer un environnement favorable à la prise de responsabilités des femmes
- Faire comprendre aux clubs que la mixité et la parité est un gage de bon fonctionnement des organisations
- "utiliser" la CDT E. Deschamps comme "modèle" de réussite sportive auprès du public féminins, tout en faisant comprendre aux joueuses que la réussite sportive est un facteur de bien être personnel et social
- Amener les féminines à faire de la compétition en mettant en place un cadre facilitant 
- Pérenniser les emplois du comité et notamment de la CTD</t>
  </si>
  <si>
    <t>Le comité de Haute Savoie a mis en place de nombreuses actions afin de developper la pratique féminine. 
- Mise en place d'un recensement des actions des clubs en direction des publics féminins afin de mieux partager les expériences et d'améliorer les actions. Et communication du comité autour de la pratique féminine (Numéro du CDOS consacré au TT)
- Diffusion d'ateliers et de journées d'étude sur la prise de responsabilités des féminines au sein des clubs.
- Valorisation de la pratique féminine dans les interventions d'E. Deschamps au sein des clubs du Département ayant des sections féminines  (1h30 à Annecy et 3 h à Ambilly depuis le début de l'année) ou les autres clubs ayant des entrainements mixtes. 
- Accompagnement des clubs sur leur actions de développement du TT féminin : participation au regroupement féminin d’Évian Sport TT, aux stages et aux actions de developpement de la pratique féminine du Cran Annecy TT.
- Mise en place depuis le début de l'année de cours particuliers hebdomadaires pour Yue Yan Liu de l'Entente Pongiste D'Ambilly (EPA) depuis le début de l'année.
- Communication sur les matchs de l'équipe de N1 féminine d'Annecy TT mais également sur les excellents résultats individuels des féminines du Département afin de susciter des vocations : 
- Yue Yan Liu, qualifié pour les championnat de France Cadet et Minime et sur la liste ministérielle "espoir" qui participera aux Wtt Champion youth de Metz et de Belgique en avril.
- Emma Lebbos (EPA) vice championne AURA et qualifiée pour les ch. de France minime (dernière Yue Yan Liu et devant A Laigle d'Annecy TT ; un podium entièrement du Département).
- Léa Fernandez (EPA), qualifiée pour les ch. de France Benjamine.
- Sophie Vaz (EPA), qualifiée pour les ch. de France Vétéran. 
Le comité de Haute Savoie souhaite dans les actions qu'il met en place être un département moteur dans le developpement de la pratique féminine.</t>
  </si>
  <si>
    <t>Ensemble du département y compris QPV</t>
  </si>
  <si>
    <t>Résultats des féminines du Département (nombre de podium AURA).
Nombre d'actions de developpement de la pratique féminine mis en place (regroupement/ tournois mixte/ événement de promotion)</t>
  </si>
  <si>
    <t>FFTT-AURA-24-0035-3</t>
  </si>
  <si>
    <t>Développement des nouvelles pratiques du TT</t>
  </si>
  <si>
    <t>Développer les nouvelles pratiques du tennis de table (ping en extérieur / ping VR)
Mettre en place des animations sur le territoire pour valoriser les nouvelles pratiques
Augmenter le nombre de licenciés par le developpement de nouvelles pratiques inovantes
Augmenter la visibilité des clubs grâce à de Ping VR</t>
  </si>
  <si>
    <t>Le comité met en place des actions afin de developper les nouvelles pratiques du Tennis de table. 
- Participation à l'organisation d'une étape du ping tour en 2024 à cluse lors du passage de la flamme Olympique (présence de M Carlomagno et E Deschamps ainsi que de bénévoles et d'intervenants). 
- Accompagnement des clubs pour les opérations été ping via la mise à disposition de la CTD. 
- Développement d'action de promotion en extérieur via la participation au vital sport organisé par un magasin de sport en septembre et permettant la découverte de la pratique de différentes disciplines moyennant l'organisation d’atelier (mise en place d'un communication interclub et du communiqué -flyers).
- Accompagnement des clubs dans le développement d'action de ping VR (achat ou pret de matériel pour faire connaitre et découvrir). mise ne place d'un référent départemental VR (F. Descloux).</t>
  </si>
  <si>
    <t>Ensemble du Département y compris QPV</t>
  </si>
  <si>
    <t>Organisation d'une étape du ping tour
Nombre d'animations en extérieur et ou VR</t>
  </si>
  <si>
    <t>FFTT-AURA-24-0035-4</t>
  </si>
  <si>
    <t>Structuration de la pratique du TT et aide aux clubs</t>
  </si>
  <si>
    <t>- Développer et structurer la pratique des clubs du département 
- Se déplacer et rencontrer les clubs (dirigeants / éducateurs) pour accompagner et échanger sur les besoins 
- Entrainer les clubs du département n'ayant pas de salarié pour permettre une offre sportive cohérente et un maillage sur tout le territoire départemental
- Réaliser des stages de secteurs pour permettre une offre de stage à tous les clubs d'un même secteur
- Développer la formation des animateurs et entraineurs par des journées de formation AF/ EF et du tutorat pour les BP et DEJEPS 
- Inciter les clubs à former des cadres de l'arbitrage en proposant des cessions de formation (AC AR JA1... et Formation Girpe).
- Favoriser l'apprentissage des règles du TT auprès des jeunes par des formations mais aussi des validations pratiques sur les compétitions
En Conclusion : l'objectif est d'envisager la structuration de la pratique départementale dans une perspective équilibrée entre : entrainement, formation d'animateurs / formation d'arbitre / (voir même à l'avenir structuration de la pratique ping VR)</t>
  </si>
  <si>
    <t>Afin d'accompagner les clubs dans leur developpement et d'aider à la structuration de la pratique, la Conseillère technique Départementales a rencontré tous clubs (sauf 1 actuellement) pour échanger avec dirigeants et entraineurs sur les besoins des clubs mais aussi avoir une cartographie des caractéristiques du départements. Dans cette optique de structuration, le comité met en place de nombreuses actions : 
- Le soutient au club passe par la mise en place de séances par E Deschamps pour ceux qui ne peuvent avoir d'entraineur :
   - Chaque semaine, à Poisy le jeudi de 18 h à 20 h depuis janvier 2024. 
   - Chaque semaine, à Cluses  de septembre à juin de 18 h à 21h.
   - Chaque semaine, à Seynod TT  de septembre à juin de 16h30 à 18h. 
- L'appel à projet pour l'entrainement des clubs en septembre 2024 est en cours.
- Des aides matérielles ou logistiques peuvent être apportés.
- Organisation des stages de secteurs pour les jeunes du bassin annecien.
- Sandra Vernay se charge de la formation des animateurs et entraineurs par des journées IC/EF, du tutorat pour les BP et DEJEPS et la participation à des jury de formation. 
    - Intervention le 31 mars avec les stagiaires de la formation d’EF et pour assurer la tenue du jury blanc de l’examen (lieu : Saint Quentin Fallavier).
    - Intervention le 25 avril 2024 : jury d’un stagiaire DEJEPS de l’Ain à La Roche sur Foron (74)
    - Intervention le 18 mai 2024 : jury de l'examen d'entraîneur fédéral en Savoie (73)
    - De prochaines sessions de formations (IC /AF) auront lieu en septembre et octobre 2024.
-Stéphane Briere se charge de la formation de cadre de l'arbitrage.
     - Intervention le 6 janvier au club du Cran Annecy TT : formation de 15 jeunes à l'AR / AC (12 AR /3 AC) et recyclage de 4 JA. 
     - Des cessions de formation sont aussi prévues les 27/28 avril et en octobre 2024, auxquelles peuvent s'ajouter des demandes spécifiques par les clubs. 
Ces cessions de formation d'animateurs comme d'arbitres peuvent aussi bénéficier à des joueurs d'autres départements. C'est donc un travail necessaire pour le developpement de la pratique départementale mais aussi de la ligue.
Le comité de Haute Savoie envisage donc de structurer la pratique départementale dans cette triple dimension : maillage et aide aux clubs à l'encadrement des séances de TT selon les besoins locaux / formation de cadres  et de joueurs à l'arbitrage / formation d'animateurs et d'entraineurs (ajouter aux besoins une structuration de la pratique VR via le nouveau référent départemental F. Declous). 
Cette triple dimension est la clef d'une structuration équilibrée et performante de la pratique sur le département.</t>
  </si>
  <si>
    <t>Ensemble des clubs du département y compris QPV</t>
  </si>
  <si>
    <t>Nombre de club entrainés régulièrement en soutient par la CTD et nombre de stages de secteur
Nombre d'arbitre et JA formés 
Nombre d'entraineurs animateurs formés et nombre de participations en jury</t>
  </si>
  <si>
    <t>FFTT-AURA-24-0036-1</t>
  </si>
  <si>
    <t>24-079964</t>
  </si>
  <si>
    <t>Proposer une découverte de l’activité tennis de table et Ping VR lors d’animations en extérieur, et prêt des matériel ping VR aux clubs.</t>
  </si>
  <si>
    <t> Organisation d’une étape niveau 1 de ping-tour avec Clermont-Auvergne-Métropole.
 Participation à une journée d’animation du Ping en extérieur dans le cadre de la journée Olympique du 21/06/2024 organisée par le CDOS63 pour les collégiens du département. Atelier de ping VR mis en œuvre sur ces journées.
 Prêt de casque VR aux clubs qui souhaitent présenter ou pratiquer cette activité.</t>
  </si>
  <si>
    <t>Nombre de participants, nombre de licences événementielles créées.</t>
  </si>
  <si>
    <t>FFTT-AURA-24-0036-2</t>
  </si>
  <si>
    <t>Proposer des formations d’arbitrages / juge-arbitrage ou d’entraîneur (IC / AF) dans des conditions leur permettant de développer ces activités au sein des clubs.</t>
  </si>
  <si>
    <t>Organisation de plusieurs journées formations d’arbitre régional / de juge-arbitre niveau 1, et d’initiateur club / animateur fédéral.
Proposition de ces formations à des tarifs diminués pour faciliter l’accès à celles-ci pour plus de licenciés de nos clubs, et ainsi développer ces compétences. Si nous arrivons à motiver plus de personnes à suivre ces formations, cela nous aidera dans le développement de nos clubs.</t>
  </si>
  <si>
    <t>Tout le territoire.</t>
  </si>
  <si>
    <t>Nombre de participants aux formations.</t>
  </si>
  <si>
    <t>FFTT-AURA-24-0036-3</t>
  </si>
  <si>
    <t>Augmentation et fidélisation du nombre de jeunes, nombre de participants aux actions.</t>
  </si>
  <si>
    <t> Organisation de plusieurs journées de stages à l’Arténium lors de toutes les « petites vacances scolaires ». Ces stages sont ouverts à tous les licenciés du territoire, qu’ils aient une licence compétition, mais aussi une licence loisir. Ils permettent de proposer un complément aux entraînements assurés dans les clubs, afin de développer le niveau et de pouvoir prétendre ensuite à des convocations à des stages inter-départementaux voire régionaux. Cela leur permet également de croiser d’autres jeunes du territoire dans un contexte hors compétition et de développer le relationnel avec les autres jeunes.
 Organisation d’un Premier Pas Pongiste pour les 1ères licences et les jeunes non licencié (cible jeunes d’école primaire). Cette compétition de découverte, dans une ambiance conviviale, doit nous permettre de licencier de nouveaux jeunes, et de fidéliser les jeunes déjà licenciés.
 Organisation de 3 journées de compétitions de découverte pour les jeunes poussins et benjamins : Circuit Poussins Benjamins. Journées de compétition de découverte, et de détection puisqu’elles permettent de repérer des jeunes qui sortent du lot.
 Organisation d’un Top Détection Départemental, destinés aux licenciés des catégories jeunes (poussins, benjamins, minimes). Cela participe à la détection des meilleurs jeunes de ces catégories, et permet à ceux-ci d’aller se confronter ensuite aux meilleurs jeunes lors du Top Détection Régional.</t>
  </si>
  <si>
    <t>Toutes ces actions sont à destination de l'ensemble des jeunes du territoire du comité départemental du Puy-de-Dôme (issus des clubs en ZRR ou autres territoires).</t>
  </si>
  <si>
    <t>Nombre d’actions réalisées, participation aux organisations, évolution du nombre de licenciés jeunes.</t>
  </si>
  <si>
    <t>FFTT-AURA-24-0036-4</t>
  </si>
  <si>
    <t>Ping bien-être et ping santé</t>
  </si>
  <si>
    <t>Développement des dispositifs de Ping Bien Être, inclusion, Ping Santé, à destination des seniors, féminines, et non licenciés.</t>
  </si>
  <si>
    <t> Organisation de 2 entraînements dirigés par semaine aux vétérans du territoire. Ces entrainements seront encadrés par des entraîneurs diplômés du GE SPORTS 63. Ils sont ouverts à tous les vétérans du territoire, qu’ils soient licenciés ou non (pour des raisons d’assurance, nous ferons prendre une licence aux joueurs non licenciés).
 Pour le ping bien-être, nous menons plusieurs actions à destination des féminines, mais également à tout public (jeunes, anciens, femmes, hommes).
 Une journée « Open féminin » : des équipes de 2 personnes, licenciées ou non, jeunes ou moins jeunes, avec au moins une féminine, se rencontrent au cours d’une compétition très conviviale.
 Un tournoi des familles : des équipes de 2 personnes de la même famille, licenciées ou non, jeunes ou moins jeunes, permettant un rapprochement des générations, se rencontrent au cours d’une compétition très conviviale.
 L’objectif de ces 2 journées n’est pas l’esprit compétition, mais l’aspect convivial, rapprochement, et peut permettre de faire découvrir le tennis de table à des personnes non licenciées, et par conséquent de développe l’activité.
 Organisation de 4 journées de stages pour les féminines, et séniors, permettant à chacune et chacun de trouver des créneaux de partage. Ces stages sont encadrés par des entraîneurs du GE SPORTS 63.
 Organisation d’un entraînement toutes les 2 semaines, à destination des féminines. Ces entraînements permettent aux joueuses de se retrouver dans un environnement convivial.</t>
  </si>
  <si>
    <t>Ensemble du territoire du comité départemental du Puy-de-Dôme.</t>
  </si>
  <si>
    <t>Nombre de participants aux actions réalisées.</t>
  </si>
  <si>
    <t>FFTT-AURA-24-0037-1</t>
  </si>
  <si>
    <t>24-081023</t>
  </si>
  <si>
    <t>Premier Pas Pongiste - PPP</t>
  </si>
  <si>
    <t>Faire découvrir et aimer le tennis de table aux scolaires afin qu'ils prennent une licence l'année prochaine. 
Faire le lien avec les écoles du Chambon-Feugerolles pour mettre en place des cycles.</t>
  </si>
  <si>
    <t>Plus de 300 scolaires viendront au complexe sportif gymnase Guy et Alain pour une journée de découverte du tennis de table. Ce PPP précède notre tournoi de promotion. L'action se déroule sur 40 tables (2 gymnases).</t>
  </si>
  <si>
    <t>L'animation sera effectuée sur le Chambon-Feugerolles</t>
  </si>
  <si>
    <t>Avoir 50 enfants qui viennent essayer. Et 25 qui prennent une licence l'année prochaine.</t>
  </si>
  <si>
    <t>FFTT-AURA-24-0037-2</t>
  </si>
  <si>
    <t>Fit Ping Tonic</t>
  </si>
  <si>
    <t>Proposer une activité pour les féminines</t>
  </si>
  <si>
    <t>Un coach sportif et BEES tennis de table encadre du Fit Ping Tonic tous les vendredis soir.
14 filles sont inscrites. 
Nous proposons un tarif attractif pour inciter les féminines à rejoindre cette activité (80€ à l'année). 
L'entraînement se fait avec plusieurs atelier mêlant Fitness et tennis de table. Le tout en musique.</t>
  </si>
  <si>
    <t>Les entraînements se déroulent au Chambon-Feugerolles</t>
  </si>
  <si>
    <t>Garder ce groupe de 14 féminines</t>
  </si>
  <si>
    <t>FFTT-AURA-24-0037-3</t>
  </si>
  <si>
    <t>Le Ping C'est la Classe</t>
  </si>
  <si>
    <t>Faire découvrir le tennis de table aux scolaires de la ville de Firminy.</t>
  </si>
  <si>
    <t>Achat de 4 tables de tennis de table d'extérieur que nous mettons à disposition dans les écoles de Firminy. Nous laissons les tables à l'école entre deux vacances scolaires. L'Educateur Sportif du club anime soit un cycle de 8 à 9 séances avec une classe de l'école, soit il fait une intervention sur une ou deux journées complètes avec toutes les classes de l'école. 
Les tables sont déplacées avec un camion de location.</t>
  </si>
  <si>
    <t>Intervention sur la ville de Firminy qui n'a pas de club de tennis de table</t>
  </si>
  <si>
    <t>Avoir près de 2000 enfants qui découvrent le tennis de table. On peut espérer que 80 enfants viendront essayer dans un club proche (Fraisses, Unieux ou le Réveil Chambonnaire). 
Avoir 20 enfants qui prendront une licence l'année prochaine.</t>
  </si>
  <si>
    <t>FFTT-AURA-24-0038-1</t>
  </si>
  <si>
    <t>24-078707</t>
  </si>
  <si>
    <t>Ping Bien-être</t>
  </si>
  <si>
    <t>Promouvoir la pratique sportive du tennis de table par le biais d'une section loisirs visant un public principalement d'adolescents, de féminines et de séniors.</t>
  </si>
  <si>
    <t>Développer la pratique du tennis de table en loisirs grâce à de nouveaux créneaux horaires avec un apport humain (éducateurs) et logistique (matériel) pour les besoins de ce projet.</t>
  </si>
  <si>
    <t>Dans un large rayon d'action intercommunal.</t>
  </si>
  <si>
    <t>L'indicateur d'évaluation sera le nombre de nouveaux inscrits pour ce projet (minimum 6 et maximum 12)</t>
  </si>
  <si>
    <t>FFTT-AURA-24-0038-2</t>
  </si>
  <si>
    <t>recrutement et fidélisation des jeunes</t>
  </si>
  <si>
    <t>Attirer de nouveaux jeunes (4-11 ans) dans le club</t>
  </si>
  <si>
    <t>Promouvoir le tennis de table au sein des écoles primaires de la commune grâce à des interventions d'un éducateur du club, et organisation de stages ouverts aux enfants de l'intercommunalité lors des vacances scolaires.</t>
  </si>
  <si>
    <t>Intervention communale pour l'école primaire, et intercommunale pour les stages.</t>
  </si>
  <si>
    <t>le nombre d'inscrits aux stages</t>
  </si>
  <si>
    <t>FFTT-AURA-24-0039-1</t>
  </si>
  <si>
    <t>24-081706</t>
  </si>
  <si>
    <t>recrutement et fidélisation des jeunes par des interventions scolaires et des créneaux d'acoles de sport</t>
  </si>
  <si>
    <t>L'arrivée de T El Yacoubi en septembre 2023 (entraineur à 100%) a permis de nombreuses mise en œuvre pour les jeunes. LE club se fixe de nombreux objectifs : 
- Recruter des jeunes par des interventions scolaires et periscolaires dans les écoles de la ville
- Fidéliser les jeunes par la mise en place de créneaux adaptés à la progression des jeunes
- proposer du ping pour les 4/7ans (baby ping)
- Accompagner les jeunes sur les compétitions sportives pour les fidéliser
- Pérenniser l'emploi de l'éducateurs sportifs
- Améliorer la mixité par le sport 
- Augmenter du nombre de licenciés jeunes</t>
  </si>
  <si>
    <t>L'arrivée de T El Yacoubi (entraineur a temps pleins) a permis de nombreuses mise en place et d'augmenter déjà légèrement le nombre de licenciés. 
- Mise en place de cycles scolaires sur les écoles de Décine (4 séances par semaine les lundi mardi jeudi vendredi de 16h30 à 17h30) de depuis le début de l'année. 
-Mise en place  d'un 3 e créneaux pour le "pole" des meilleurs jeunes axée performance ;
 2 groupes de niveau :
- Niveau 1; 7h d'encadrement /semaine.
- Niveau 2 5h30 d'encadrement  /semaine.
- Réalisation d'un créneau baby ping le mercredi
L'arrivée d'un éducateur sportif à temps plein a permis d'augmenter l'offre pour les publics scolaires mais aussi pour l'école de sport du club; 2 facteurs important de recrutement et de fidélisation jeunes.</t>
  </si>
  <si>
    <t>L'un des 2 gymnases se trouve dans les QPV.</t>
  </si>
  <si>
    <t>- nombre de cycles scolaires 
- nombre de jeunes</t>
  </si>
  <si>
    <t>FFTT-AURA-24-0039-2</t>
  </si>
  <si>
    <t>Réalisation d'actions de sport loisir bien etre pour tous</t>
  </si>
  <si>
    <t>L'arrivée de T El Yacoubi en septembre 2023 (entraineur à 100%)  permis de developper le sport loisir bien être en ayant plusieurs objectifs : 
- Développer le sport loisir bien être en augmentant l'offre de pratique 
- Améliorer la santé des adhérents 
- Proposer des séances de TT loisir aux seniors, vétérans et aux jeunes
- Améliorer la santé des adhérents par le sport
- Mettre en place des stages loisir bien etre en vacances scolaires 
- Proposer des séances loisir mixtes et valoriser la pratique féminine</t>
  </si>
  <si>
    <t>L'entraineur a déjà augmenté l'offre de pratique loisir bien être.
- Maintient des séances loisir loisir sénior 2 matinées par semaine de 9h à 12h  et sur 1 matinée les seniors accueillent les lycée du lytcée professionnel Becquerel dans une dynamique intergénérationnelle.
- Mise en place d'1 entrainement par jour du lundi au samedi (entre 1h et 1h30) pour les jeunes débutants loisir tout niveau
(entre 10 à 40 enfants selon la capacité de la salle) y compris compétiteur débutant.
- Mise en place de stage de TT loisir bien etre  et multisport en vacances scolaires (5 stages par an : 8h30/16h30).</t>
  </si>
  <si>
    <t>Ville de Chassieux Decines dont QPV
Est de la métropole de Lyon</t>
  </si>
  <si>
    <t>nombre de créneau loisir bien etre mise en place par semaine
nombre de stages/an</t>
  </si>
  <si>
    <t>FFTT-AURA-24-0040-1</t>
  </si>
  <si>
    <t>24-081838</t>
  </si>
  <si>
    <t>Le ping dans les écoles</t>
  </si>
  <si>
    <t>- Mettre en place des cycles de tennis de table au niveau des écoles primaires et faire se rencontrer les écoles en fin d'année scolaire.
- Développer le tennis de table auprès d'un jeune public dans une zone géographique étendue de la vallée du Grésivaudan.
- Développement du nombre de licenciés au sein du club</t>
  </si>
  <si>
    <t>- Mettre en place des cycles d'animation de la pratique sportive du tennis de table avec les écoles des 5 communes, avec des ateliers conçus spécifiquement pour les besoins des élèves de ces âges-ci afin de développer leurs habiliter de motricité : un atelier chamboulle-ping, un atelier robot/lanceur de balles avec cible à atteindre, parcours sportifs, épreuves d'adresse, stand de tennis-ping. Émulation entre différents groupes pour susciter l'intérêt de chaque atelier.
- Un diplôme sera remis ainsi que des récompenses (gouter, médailles, ...) à l'issue des cycles.
- Ces filles et garçons seront intégrés aux effectifs du club et invités à participer à un des stages de perfectionnement que le club organise habituellement pendant chaque période de vacances scolaires.
Nous projetons d'animer les différentes écoles des 5 communes, de la façon suivante:
- Froges : 1 après-midi par semaine pendant 6 semaines
- Champs-Près-Froges : 1 après-midi par semaine pendant 6 semaines
- Le Versoud : 2 après-midi par semaine pendant toute l'année scolaire
- Biviers : 1 fois par semaine pendant le TAPS, toute l'année à l'exception de la période hivernale
- Montbonnot : 1 après-midi par semaine pendant 1 ou 2 cycles de 6 semaines chacun</t>
  </si>
  <si>
    <t>Ecoles primaires des communes de la vallée du Grésivaudan : Froges, Le Champ Près Froges, Le Versoud, Biviers et Montbonnot-Saint-Martin.</t>
  </si>
  <si>
    <t>- nombre de classes
- nombre de séances
- nombre d'enfants présents
- nombre de nouvelles inscriptions pour la rentrée de septembre</t>
  </si>
  <si>
    <t>Fédération française de Tennis de Table - Auvergne-Rhône-Alpes;Froges, Montbonnot;</t>
  </si>
  <si>
    <t>FFTT-AURA-24-0040-2</t>
  </si>
  <si>
    <t>Gouvernance féminine</t>
  </si>
  <si>
    <t>Développement de la mixité
Accessibilité aux responsabilité</t>
  </si>
  <si>
    <t>Afin de mettre les féminines en avant dans notre club, nous souhaitons développer les compétences et la prise de responsabilité de dirigeantes nouvelles et actuelles. A travers des formations : d'arbitre, de juge-arbitre, d'entraineur, de joueuses, de capitaines et de dirigeantes ; qui vont montrer le bon exemple et permettre l'épanouissement personnel au travers l'exercice des responsabilité.</t>
  </si>
  <si>
    <t>Les communes de Froges, Crolles, Le versoud, Montbonnot, St Ismier, Villard-Bonnot</t>
  </si>
  <si>
    <t>Nombre de joueuse qui renouvelle la licence
Nombre d'arbitre féminin
Nombre de juge arbitre féminin
Nombre d'éducatrice féminine
Nombre de dirigeante</t>
  </si>
  <si>
    <t>FFTT-AURA-24-0041-1</t>
  </si>
  <si>
    <t>24-075344</t>
  </si>
  <si>
    <t>W381003276</t>
  </si>
  <si>
    <t>41091557300019</t>
  </si>
  <si>
    <t xml:space="preserve"> 01380056</t>
  </si>
  <si>
    <t>2204359</t>
  </si>
  <si>
    <t>TENNIS DE TABLE LA TRONCHE MEYLAN GRENOBLE (TTTMG)</t>
  </si>
  <si>
    <t>38700</t>
  </si>
  <si>
    <t>38516</t>
  </si>
  <si>
    <t>Ping santé et inclusion</t>
  </si>
  <si>
    <t>Accueillir toujours plus nombreux les publics éloignés par la maladie et renforcer la cohésion.
Pérenniser l'activité Ping Parkinson et créer une activité ping Alzheimer
Renforcer nos actions avec le CHU via l'association "premiers de Cordée"
Le TTTMG a signé une convention avec France Parkinson en 2023 et une convention avec "Premiers de cordée" en 2023.
Le TTTMG à ouvert en 2023 2 créneaux Parkinson à des tarifs très bas qui rencontre un énorme succès. Plus de 35 adhèrents à ce jour mais le nombre ne cesse de croitre par le "bouche à oreilles" et la qualité des séances proposées.
Le TTTMG souhaite ouvrir aussi ces créneaux aux séniors en reprise d'activité.</t>
  </si>
  <si>
    <t>Maintenir sur la saison 24/25 les 2 créneaux Parkinson (lundi midi et mardi après midi) avec un objectif de 50 participants. Proposer plusieurs formules, 1 séance, 2 séances, pratique libre...
Amener et aider ceux qui le souhaitent à participer au Open Parkinson. Nous avons déjà un adhérent qui a fait l'OPEN de Metz en Avril 2024 (vainqueur en double et médaille de bronze en simple)  et qui prépare les championnats du monde à l'automne 2024. Le club participe à l'équipement et aux frais de déplacements.
Organiser des rencontres interclubs possédant des sections Parkinson (discussions déjà engagées avec plusieurs clubs)
Ouvrir une section Alzheimer à la rentrée 2024, en profitant de l 'expérience acquise cette année des créneaux Parkinson : ouvrir un premier groupe à tarif bas et faire de la promotion de l'activité avec l'aide des premiers participants.
Le club souhaite aussi intégrer ces publics par des partages d'activités communes avec l'ensemble des adhérents et donner une visibilité accrue en organisant des évenements spécifiques. Le TTTMG va aussi financer pour l'ensemble des participants un T shirt spécifique 'Le ping c'est Parki"
Des discussions sont en cours avec l'UFR STAPS de l'université de Grenoble pour accueillir des stagiaires de licences APA pour aider à l'animation des créneaux. L'objectif est double, permettre à des étudiants de travailler conditions réelles et profiter des compétences des étudiants et des enseignants chercheurs référents pour améliorer le contenu des séances.</t>
  </si>
  <si>
    <t>Toute l'agglomération grenobloise mais aussi plus loin puisque le Ping parkinson n'est pas très développé à ce jour.</t>
  </si>
  <si>
    <t>Nombre de participants dans chaque section
Nombre d'intervention au CHU</t>
  </si>
  <si>
    <t>FFTT-AURA-24-0041-2</t>
  </si>
  <si>
    <t>Ping éducatif : Un accueil de qualité pour toutes les pratiques</t>
  </si>
  <si>
    <t>La médiatisation actuelle du TT (via les frères Lebrun) est une opportunité de transformer une pratique loisir à domicile et à l'école en pratique encadrée.
L'association de par son rôle social se place comme moteur dans l'ouverture pour tous.
Le projet du club pose comme bases l'accueil des publics dans une démarche responsable (charte développement durable et comportementale) et souhaite promouvoir un sport responsable et moteur dans le développement personnel et plus particulièrement des jeunes.
Permettre un accès facilité à tous les jeunes au tennis de table sous différentes formes en mettant en place des activités encadrées qui se différencient de la pratique "sauvage" loisir que les jeunes peuvent déjà pratiquer par ailleurs.
Promouvoir une pratique sportive et ludique via un sport de "duel" qui intéressent les jeunes et les pousser vers une pratique encadrée et régulière dans une démarche de progression.
Accueillir des jeunes de 4 à 17 ans avec un accompagnement de qualité suivant les profils (loisirs, découvertes,
compétitions)
Fidéliser les jeunes
Faire connaitre le tennis de table
Proposer des découvertes en milieu scolaire
Assurer le renouvellement de nos adhérents (turn over important chaque année chez les jeunes)
Détecter et proposer un passage vers la compétition dans de bonnes conditions
Accompagner vers le haut niveau</t>
  </si>
  <si>
    <t>1/ Organiser des premiers pas pongistes ( 2 PPP) sur 8 classes (3 écoles et 200 jeunes)
Matériel spécifique jeune découverte (raquettes, mini tables, jeux d'adresse avec balle - plots, cerceaux..)
Entrainement individuel à la table
2/ Ecole de formation
Mettre en place des accompagnements spécifiques pour les publics à fort potentiel sportif afin de leur permettre d'exercer une activité physique équilibrée avec les études.
Pour les jeunes prometteurs (après séance de détection bi-annuelle), encadrer une pratique plus intensive en lien avec les cercles familiaux et scolaires pour pouvoir mener de façon sereine une démarche sportive et un projet d'études équilibré.
Au delà de cette ouverture aux jeunes pour favoriser la pratique, les jeunes désirant intégrer une démarche de compétition peuvent donc bénéficier d'un accompagnement spécifique avec un volume de 12h d'entrainement par semaine et d'un suivi personnalisé dans toutes les compétitions.
Mise en place de 8 créneaux spécifiques jeunes hebdomadaire avec 2 entraineurs minimum.
Séances vidéo (caméra pendant l’entrainement + debriefing ensuite)
Suivi systématique pour les compétiteurs par un entraineur lors des compétitions individuelles.
Mise en place de mixité adulte/jeune sur les compétitions par équipe.
Prise en charge de tous les déplacements compétitions par le club.
3/ Accueil pour tous
Ouverture d'un créneau 4-7 ans  le samedi matin
Ouverture d'un créneau "famille " payable à la séance le samedi matin
La très forte hausse des effectifs impose de renforcer l'encadrement et de remplacer le matériel plus souvent.</t>
  </si>
  <si>
    <t>Metropole Grenoble</t>
  </si>
  <si>
    <t>Fidélisation
Effectifs loisirs et compétitions
Nombre de jeunes inscrits en criterium féderal</t>
  </si>
  <si>
    <t>Fédération française de Tennis de Table - Auvergne-Rhône-Alpes;Agence de services et de paiement;</t>
  </si>
  <si>
    <t>FFTT-AURA-24-0041-3</t>
  </si>
  <si>
    <t>Du handicap vers la pratique en passant par la VR</t>
  </si>
  <si>
    <t>En partenariat avec le service des sports de l'université de Grenoble, proposer la découverte du Ping VR pour les étudiants en situation d'handicap et favoriser ainsi le passage de la sédentarité à une pratique sportive. 
Faire sortir ces publics à la rencontre des possibles, en VR mais aussi  "IRL" au sein d'une structure associative permettant ainsi la mixité et le partage entre les publics.
En fonction des résultats obtenus, ouvrir plus largement vers d'autres structures accueillant des personnes en situation d'handicap.</t>
  </si>
  <si>
    <t>L'université constate une "peur" du passage vers le sport handi (adapté) et souhaite utiliser le levier du ping VR pour faciliter ce passage.
Le TTTMG animera des séances de Ping VR avec les étudiants sur le campus de grenoble afin de faire découvrir cette pratique et encourager ainsi les étudiants en situation de handicap à se mettre dans une activité physique virtuel mais néanmoins sportive  mais ensuite vers une pratique plus classique de tennis de table handi ou adaptée.
Animation de 3 séances par trimestre au sein des installations sportives de l'université et invitation à venir découvrir le ping aux sein du club.</t>
  </si>
  <si>
    <t>Etudiants</t>
  </si>
  <si>
    <t>Étudiants de l'université Grenoble Alpes</t>
  </si>
  <si>
    <t>Nombre de participants aux actions</t>
  </si>
  <si>
    <t>FFTT-AURA-24-0041-4</t>
  </si>
  <si>
    <t>Animation JOP - Des stages et des tournois pour tous</t>
  </si>
  <si>
    <t>Animations printemps 2024
Animations estivales 2024
Accueillir à la fois les pratiquants actuels et les autres publics en proposant des activités tennis de table tout au long, des vannes de printemps et de l'été</t>
  </si>
  <si>
    <t>Printemps 2024 :
Stages de printemps les 2 semaines de vacances scolaires (du 15/04 au 26/04)
Tournoi intergénérationnel impliquant un jeune adhérent et un extérieur plus âgé : format coupe Davis, 48 équipes, tournoi courant mai en cours d'organisation par notre apprenti BPJESP TT.
Ouverture pratique en libre tous les mardi et jeudi soir ouvert aux adhérents et aux extérieurs (2€ la séance)
Tournoi ouvert à tous les  2 mercredi soir avec classement intégral (formule 5€ avec boisson offerte)
Eté 2024 :
Stages d'été du 08/07 au 30/08
Tournoi loisir uniquement tous les vendredi soir
Ouverture pratique en libre tous les mardi et jeudi soir ouvert aux adhérents et aux extérieurs (2€ la séance)
Tournoi ouvert à tous les mercredis soir avec classement intégral (formule 5€ avec boisson offerte)</t>
  </si>
  <si>
    <t>Métropole Grenoble et potentiellement plus large car peu de clubs sont ouverts pendant les vacances</t>
  </si>
  <si>
    <t>Nombre de licences découverte
Nombre de jours d'animation sur la période de référence (Avril- Aout 2024)</t>
  </si>
  <si>
    <t>FFTT-AURA-24-0043-1</t>
  </si>
  <si>
    <t>24-082500</t>
  </si>
  <si>
    <t>Developpement de la pratique féminine et mixte</t>
  </si>
  <si>
    <t>Le club se fixe de nombreux objectifs pour developper la pratique feminine et mixte :
- Développer le TT féminin et scolaire
- proposer une tarification adapté pour réduire les inégalités de genre pour l'acces à la pratique sportive
- Poursuivre les actions sur les publics scolaires afin de recruter des jeunes notamment des féminines.
- Mettre en place une école de sport avec des créneaux adaptés au niveau des jeunes
- Fidéliser les jeunes et les féminines en leur proposant une offre adaptée à leur niveau.
- Mettre en place des événements et des animations afin de fidéliser les jeunes (loto, tournois...)
- developper le niveau des joueuses grâce à l'encadrement d'un éducateur sportif diplômé.
- Proposer du matériel de qualité à prix accessible
- Mettre en place une communication ciblé sur les publics féminins et scolaires 
- Communiquer et valoriser les résultats obtenus</t>
  </si>
  <si>
    <t>Le club met en place plusieurs actions afin de recruter des féminines et des jeunes :
- "re"mise en place cette année d'une communication ciblée à destination des féminines et des scolaires en septembre 2024 (envoie de 2 affiches féminisation et promotion du TT à près de 50 établissement d'enseignement).
- Renouvellement des partenariat avec les Écoles : 
    - Accueil de l'école Saint Charles au sein du club toute l'année (3 à 4 fois par semaine).
    - Accueil École d'esthétisme pour un cycle dans l'année
- 10h d'interventions encadrés au club ( N Royer 3h et Q Sartout 7 h en CDI)  renforcé par l'arrivée d'un bénévoles DEJEPS (J PICON).
- Valorisation d'Alexandra qui passe son JA 1 pour devenir cadre de l'arbitrage</t>
  </si>
  <si>
    <t>Ville de Vienne (dont QPV la Gère)
Ville de saint Romain en Gal
Departement du Rhones et de l'Isere</t>
  </si>
  <si>
    <t>Nombre d'établissements d’enseignement destinataire de la communication ciblée (promotion du TT  et féminisation)
Maintien des partenariats avec les 2 écoles</t>
  </si>
  <si>
    <t>FFTT-AURA-24-0043-2</t>
  </si>
  <si>
    <t>Developpement de la pratique du ping VR</t>
  </si>
  <si>
    <t>Le club se fixe de nombreux objectifs pour developper le Ping VR au sein du club :
- Acheter le matériel de ping VR
- Former entraineurs et dirigeants et joueurs au ping VR
- Intégrer le ping VR aux événement du club afin de renvoyer une image de club moderne et de recruter de nouveaux jeunes
- intégrer le ping VR au sein des créneaux de l'école de sport 
- Evaluer la possibilité de réaliser un tournoi VR au sein du club 
- Mettre en place une communication autour de la VR</t>
  </si>
  <si>
    <t>Le club met en place plusieurs actions afin de developper le ping VR :
- "re"mise en place cette année d'une communication ciblée à destination destination des adhérents et partenaires afin de développer le ping VR
- Achat du matériel (2 casques + logiciel + video projecteur)
- intégrer la le ping VR dans les créneaux du club (N Royer , Q Sartout et J PICON).
- Proposer une animation VR au forum des sports
- Réaliser une ou plusieurs animations VR au sein du club (journée découverte, tournoi....)</t>
  </si>
  <si>
    <t>Achat du matériel
Nombre de "mise en place" VR (événements créneaux...)</t>
  </si>
  <si>
    <t>FFTT-AURA-24-0044-1</t>
  </si>
  <si>
    <t>24-082853</t>
  </si>
  <si>
    <t xml:space="preserve"> 01740038</t>
  </si>
  <si>
    <t>Developpement du sport santé : intervention en EHPAD, partenariat avec France parkinson et créneau loisir sénior</t>
  </si>
  <si>
    <t>Le club se fixe de nombreux objectifs pour développer le sport santé (intervention en EHPAD, partenariat avec France Parkinson et créneaux de loisir bien être) : 
- Améliorer la santé des résident en EHPAD
- Mettre en place des partenariat avec les EHPAD
- Prévenir les maladies par le sport 
- Faire connaitre le tennis de table auprès de tous les publics
- Poursuivre le partenariat avec France Parkinson
- Améliorer la santé des malades atteints de la maladie de Parkinson
- Communiquer autour des partenariats
- Améliorer la connaissance de la maladie auprès des adhérents
- Mettre en place des créneaux de loisir bien être afon d'améliorer la santé par le sport
- Mise en place d'une communication dynamique autour des actions</t>
  </si>
  <si>
    <t>- Intervention en maison de retraite pour améliorer la santé des résidents. Déplacement de nos éducateurs 1 à 4 fois par mois. 74 séances aux résidences La cour, Le Barlioz, Les Parouses, La prairie, Les ancolies, Les Bosquets de la Mandallaz. Des interventions de sport en prévention des maladies liées aux vieillissement.
- mise en œuvre d'un créneau régulier de TT  pour les personnes atteintes de la maladie de Parkinson
- Communication autour du partenariat  autour du partenariat : vidéo du partenariat : https://www.youtube.com/watch?v=PrKcpvm_O4M
- Développement de l'activité tennis de table pour les malades.
- Mise en place de 2 créneaux par semaine loisir sénior / vétéran par semaine lundi et vendredi 14h/18h (entre 20 et 40 participant par semaine).</t>
  </si>
  <si>
    <t>Bassin annecien</t>
  </si>
  <si>
    <t>Nombre d'inscrit atteint de la maladie de Parkinson
Nombre de séances en EHPAD / nombre d'EHPAD partenaires
Nombre d'inscrit en loisir senior</t>
  </si>
  <si>
    <t>FFTT-AURA-24-0044-2</t>
  </si>
  <si>
    <t>Developpement de la pratique feminine par la réalisation de stages mixtes, d'interventions scolaires et d'un gros événement (venue des freres Lebrun)</t>
  </si>
  <si>
    <t>Afin de developper la pratique feminine le club se fixe de nombreux objectifs :
- Recruter de nouvelles joueuses et augmenter le nombre de féminines au club
- Augmenter le nombre de licenciés du club
- Fidéliser les joueuses licenciés en les amenant à la compétition
- Mettre en place 2 Premier Pas Pongiste en lien avec les écoles
- poursuivre les objectifs de parité des stages en augmentant le nombre de stagiaires féminines
- Éduquer au respect des « règles du jeu »,
- Faire venir de nouveaux publics au club
- Poursuivre les nombreux cycles périscolaires dans les écoles du grand Annecy.
- Poursuivre le "cercle vertueux du développement" : Scolaires --&gt; stagiaires et événement --&gt; licenciées
- Bénéficier de l'engouement autour des freres lebrun pour developper la pratique du TT</t>
  </si>
  <si>
    <t>Le CATT continue le développement de la pratique féminine par le developpement quantitatif de la structure club. 
3 axes viendront alimenter ce developpement cette année dans la continuité des années précédentes : 
1 Scolaire, périscolaire et PPP
2 Des stages qui affichent systématiquement complet 
3 Organiser un événement avec les Frères Lebrun pour tirer le developpement de la pratique au club, dans le bassin annecien et en Haute Savoie.
1 Scolaire, périscolaire et PPP :
- Mise en œuvre du partenariat avec les écoles d'Annecy sud : école du Vallon, école du Vernay, école René Cassin. Partenariat construit depuis 3 ans, à la suite d'une rencontre avec le conseillé pédagogique en charge du secteur d'Annecy Sud.
- 10 écoles en cycles scolaires et périscolaires (Vernay, Vallin Fier, La Salle, Quai Jules Philippe, Meythet centre, Cotfa, Teppes, Saint Joseph....)
- Mise en place de 2 Premier Pas Pongiste (les 17 et 18 juin 2024): découverte du TT (~350 écoliers)
2 Les stages mixtes
- Les Stages TT et multi-activités sont réalisés à toutes les vacances scolaires sur 4 jours de 8 h à 17 h  (10 stages sur l'année avec entre 300 350 stagiaires sur l’année). 
- Nos stages sont mixtes et très régulièrement à parité égale entre garçon / fille. Ce qui est nouveau pour le club et plutôt encourageant pour developper la pratique féminine. 
3 Organiser un événement avec les Frères Lebrun (voir document de pré projet)
- La venue des frères Lebrun dans le bit de réaliser un événement de developpement de la pratique aurait des retombées sur l'ensemble de la pratique du bassin annecien. 
- A ce jour et avant Paris 2024, la date n'est pas fixé et l'événement reste à l'état de pré projet. Néanmoins si ce projet ne peut se faire avec les frères Lebrun, la venue de Camille Lutz serait un bon moyen de developper la pratique féminine.
Ces 3 axes de mises en place ont pour but de développer la pratique feminine au CATT.</t>
  </si>
  <si>
    <t>la plupart des jeunes viennent du bassin annecien</t>
  </si>
  <si>
    <t>nombre de licences féminines
nombre de féminines inscrite aux stages
nombre d'écoles partenaires
organisation d'un événement</t>
  </si>
  <si>
    <t>FFTT-AURA-24-0044-3</t>
  </si>
  <si>
    <t>Projet écoresponsable et developpement durable</t>
  </si>
  <si>
    <t>- Favoriser la prise en compte du développement durable au sein du club
- Organiser le tri des déchets 
- Réutiliser le papier 
- Sensibiliser les jeunes à l'environnement et communiquer autour du tri 
- Acheter 3 poubelles 
- Obtenir le label Ping durable</t>
  </si>
  <si>
    <t>- Recyclage des déchets : achat de poubelle de tri colorés 'jaune vert bleu pour matérialiser le tri concrètement
- Mise en place de journées "je nettoie ma ville"
- Sensibilisation des jeunes à l'environnement durant les stages
- Dématérialisation des pratiques 
- Réutilisation du papier le papier</t>
  </si>
  <si>
    <t>Agglomération d'Annecy</t>
  </si>
  <si>
    <t>Mise en place de journées "je nettoie ma ville"
Achat de poubelle de tri</t>
  </si>
  <si>
    <t>FFTT-AURA-24-0045-1</t>
  </si>
  <si>
    <t>24-083138</t>
  </si>
  <si>
    <t>Développer la pratique du tennis de table chez les jeunes</t>
  </si>
  <si>
    <t>Augmenter le nombre de jeunes adhérents et les faire progresser</t>
  </si>
  <si>
    <t>Développer la section ping 4-7 ans :
- Maintien d’un créneau spécifique pour les 4-7 ans avec un entraineur diplômé d’Etat
- Organisation de la fête du ping 4-7 ans avec les enfants : proposition d’amener un copain pour faire découvrir l’activité
Actions scolaire :
- Interventions hebdomadaires avec les classes de 6e et 5e du collège St François de Sales : 2 interventions de 2 h par semaine avec des entraineurs diplômés d’Etat
- Les jeunes inscrits se voient offrir une licence loisirs leur permettant d’accéder à l’entrainement dédié aux loisirs le mercredi de 18h à 20 h avec un entraineur diplômé d’Etat
- Organisation d’un Premier Pas Pongiste (PPP) avec les écoles primaires Jean XXIII et Jean Bosco : 1 journée avec 4 classes
Actions vers les jeunes 4-11 ans :
- Poursuite de la dynamique de « club formateur » : priorité au développement des jeunes dans le club, 
- Intégration dans les équipes : à niveau équivalent priorité au jeune pour la formation des équipes
- Entrainements spécifiques avec un « groupe d’entrainement élite » le lundi de 18 à 20 h avec l’appui d’un 2e entraineur.
- Suivi des jeunes sur les compétitions individuelles
- Participation financière au stage comité pour les jeunes
- Stage spécifique pour les jeunes pendant les vacances scolaires
- Dédoublement du groupe loisir enfant du mercredi</t>
  </si>
  <si>
    <t>Le club accueil les jeunes de toute l'agglomération Chambérienne voir même des communes plus éloignées dans un rayon de 25 km environ.
Le Gymnase de pratique se situe dans un quartier politique de la ville, tout comme les écoles pour lesquelles nous intervenons.</t>
  </si>
  <si>
    <t>Nombre de jeunes participants au stage club pendant les vacances scolaires : objectif mini = 8 joueurs
Nombre de jeunes participants au PPP : objectif = 200 élèves
Nombre de jeunes inscrits dans l'action scolaire (6e-5e) : objectif mini = 15 élèves
Nombre de licenciés à la section ping 4-7 ans : objectif mini = 5 joueurs
Progression des jeunes compétiteurs (classement individuel)
Nombre de nouveaux jeunes licenciés loisir et nombre de renouvellement de licences loisir</t>
  </si>
  <si>
    <t>FFTT-AURA-24-0045-2</t>
  </si>
  <si>
    <t>Développement des réductions des inégalités à la pratique</t>
  </si>
  <si>
    <t>Actions de promotion du Tennis de Table dans les quartiers QPV</t>
  </si>
  <si>
    <t>- Mise en place de portes ouvertes au sein de notre club, en juin 2024 ainsi qu'en septembre 2024.
-  Animation d'événements mis en place par la municipalité (Forum des Associations, Fête National du Sport) ou en partenariat avec d’autres associations (exemple avec le tournoi été extérieur à Chambéry le haut (été 2024)</t>
  </si>
  <si>
    <t>FFTT-AURA-24-0047-1</t>
  </si>
  <si>
    <t>24-083181</t>
  </si>
  <si>
    <t xml:space="preserve"> 01380005</t>
  </si>
  <si>
    <t>Promotion du Sport Santé : Ping Actif</t>
  </si>
  <si>
    <t>L'objectif global est de développer des activités physiques et sportives comme facteur de santé.
Il se décline en termes :
- de prévention (auprès des jeunes publics, au sein du club et lors des interventions dans les écoles),
- d'accompagnement de publics spécifiques (personnes en situation de handicap, retraités)
- d'accompagnement de traitement avec notamment des créneaux spécifiques Ping Alzheimer, Ping Parkinson</t>
  </si>
  <si>
    <t>- Développement des actions de prévention auprès des jeunes publics : Mise en place de temps spécifiques lors des créneaux jeunes sur la problématique du sport santé (échauffement, hydratation, récupération, équilibre alimentaire …), poursuite et développement des actions menées auprès des écoles maternelles et primaires en collaboration avec les enseignants dans le cadre du parcours santé proposé aux élèves, poursuite des cycles scolaires avec les IME, participation au projet "Ecole Municipale du Sport" déployé par la ville de Bourgoin-Jallieu pour la promotion du Sport chez les scolaires de 7 à 11 ans dès la rentré 2024.
- Poursuite et développement des actions auprès des publics handicapés : Maintien des créneaux sport adapté loisirs et compétiteurs, d'un créneau à destination de publics en situation de handicap moteur ou sensoriel. Développement de la communication auprès des structures d'accueil afin de développer le nombre de pratiquants.
- Développement d'actions au profit de publics malades en accompagnement de traitements : Création et promotion de créneaux "sport santé" à destination de nouveaux publics, issus de la plateforme PRESCRIBOUGE et de la MAISON SPORT SANTE PORTE DE L'ISERE, mais aussi de partenariats locaux avec des structures de soins (Centre de Rééducation Fonctionnel de Bourgoin Jallieu) ou des associations (France Alzheimer, France Parkinson)
- Développement de la formation des éducateurs et bénévoles au sport santé (Module A - Sport bien-être et sport santé et Module B - sport santé sur prescription)</t>
  </si>
  <si>
    <t>Bourgoin Jallieu et territoires du Nord Isère dont QPV de Champaret et Champfleuri
Type territoire : Quartier politique de la ville</t>
  </si>
  <si>
    <t>Aspects quantitatifs :
- Augmenter la fréquentation sportive des personnes en situation de handicap mental (Nombre d’adhérents affiliés à la FFSA) ou physique (Nombre d’adhérents affiliés à la FFH)
- Développer de nouveaux partenariats avec des structures de santé de toutes natures (foyers d'accueil de personnes handicapées, hôpitaux, centres de soin, associations ...)
- Développer le nombre de joueurs présentant des affections de longue durée
Aspects qualitatifs
- Obtention du label fédéral "Ping forme" puis « Ping Santé » 
- Développer l’inclusion des publics en situation de handicap mental et physique autant que possible : nombre d'heures d'entraînement en inclusion
- Fidéliser les adhérents issus du sport santé, pérenniser leur pratique sportive</t>
  </si>
  <si>
    <t>Fédération française de Tennis de Table - Auvergne-Rhône-Alpes;Auvergne-Rhône-Alpes;Isère;Bourgoin Jallieu;</t>
  </si>
  <si>
    <t>FFTT-AURA-24-0047-2</t>
  </si>
  <si>
    <t>Développement de la pratique : Ping éducatif</t>
  </si>
  <si>
    <t>- Sportifs : Détecter les talents, leur intimer le goût de l’effort et de la performance, leur inculquer une éthique sportive. Développer des parcours d’excellence sportive, et proposer à chacun un parcours adapté.
- Éducatifs : Respecter les règles, promouvoir le fair-play, respecter l’autre et les différences, lutter contre les discriminations
 - Sociaux : Favoriser l'accès au sport pour tous les publics, notamment les personnes les plus éloignées de la pratique sportive (personnes issues des QPV, publics féminins) par le biais notamment des actions en milieu scolaire et périscolaire</t>
  </si>
  <si>
    <t>- Découverte de l’activité : actions de promotion dans les écoles maternelles et primaires pour les cycles 2 et 3 sous la forme de cycles scolaires ou d’actions ponctuelles en collaboration avec les écoles. Organisation du Premier Pas Pongiste chez les 4-7 et les 8-11 ans, Organisation d’une finale Premier Pas Pongiste pour chaque tranche d’âge.
- Promotion de notre sport au sein des établissements scolaires primaires et secondaires de la Ville de BJ par des interventions de nos éducateurs sur les temps d’activités périscolaires (pause méridienne pour les collèges et 16h30-18h pour les primaires). Participation à la journée de l’Olympisme, à la semaine du sport scolaire en collaboration avec nos écoles partenaires. 
- Développement d'une offre d'activités régulières et de qualité adaptée à tous les jeunes loisirs de tous niveaux de 4 à 18 ans. Entraînements loisirs réguliers de 2 types (3 créneaux Ping 4/7, 3 créneaux loisir jeune) encadrés par des salariés et bénévoles formés, proposition de stages multi-activités durant les vacances scolaires.
- Développement de notre offre d’activités au profit des personnes éloignées de la pratique par des interventions sur site dans les QPV de BJ, dans le cadre notamment des actions proposées l’été par la Ville.</t>
  </si>
  <si>
    <t>Unité urbaine de Bourgoin Jallieu (38501) + territoire de la CAPI (Communauté d’Agglomération Porte de l’Isère) avec les communes de Domarin, Ruy, Châteauvilain. 
Deux QPV sont touchés par nos actions (Quartiers Champfleuri et Champaret à Bourgoin Jallieu)
Réalisation du projet dans la salle Dolbeau située à Bourgoin Jallieu pour les entraînements et l'essentiel des actions.</t>
  </si>
  <si>
    <t>Aspects quantitatifs
- Maintenir le nombre d'adhérents jeunes loisirs et les fidéliser : nombre d'adhérents et taux de réinscription
- Maintenir le nombre de participants aux PPP des 4/7 et des 7/11 + augmenter le nombre d’inscriptions issues des PPP
- Maintenir nos partenariats avec la Mairie pour 3 interventions en milieu scolaire
- Maintenir notre partenariat avec l’institution privée Sainte Claire d’Assise (accueil de publics scolaires cycle 4, cycles scolaires dans les écoles, animations au collège).
- Développer les partenariats avec écoles publiques et collectivités : Nombre d'heures d'interventions de nos éducateurs hors club. 
Aspects qualitatifs
- Obtenir la satisfaction des joueurs et des parents : enquête de satisfaction, investissement dans le club 
- Avoir une visibilité plus forte et une reconnaissance vis-à-vis des collectivités territoriales ou OPCI : conventions de partenariat/objectifs avec la commune et le département
- Maintenir l’attractivité du club et la convivialité : nombre de bénévoles investis dans les manifestations</t>
  </si>
  <si>
    <t>FFTT-AURA-24-0047-3</t>
  </si>
  <si>
    <t>Accession au sport de haut niveau : Optimisation de l'entrainement</t>
  </si>
  <si>
    <t>- Développer les talents : identifier et développer les athlètes ayant le potentiel pour atteindre le niveau de performance élevé
- Améliorer les performances : Entrainer les athlètes pour qu'ils atteignent un niveau de performance optimale, en mettant l'accent sur l'individualisation, la technique, la force physique, la stratégie et la condition mentale
- Soutenir le développement personnel : aider les athlètes à gérer le stress, à améliorer leur compétences en communication, à gérer leur temps et à équilibrer leurs obligations sportives avec d'autres aspects de leur vie
- Préparer pour la compétition : préparer les athlètes aux compétitions de haut niveau en leur fournissant des occasions de compétitions, en les familiarisant avec des environnements de compétitions et en les aidant à élaborer des stratégies pour performer</t>
  </si>
  <si>
    <t>- Identification des talents : mise en place d'un processus de détection et d'identification des talents potentiels au tennis de table via les différentes interventions (PPP, interventions dans les écoles, stages)
- Structuration du club et des entrainements pour soutenir les athlètes dans le projet haut niveau
- Développement des compétences : élaboration de programmes d'entrainement et de développement spécifiques pour l'acquisition des compétences techniques, tactiques, physiques et mentales requises pour l'accession au haut niveau
- Investissement dans des équipements appropriés et ressources nécessaires pour des entrainements de qualité
- Collaboration et partenariats : mise en place de collaboration avec des partenaires locaux, régionaux et nationaux (clubs, comité, ligue, fédération) pour renforcer le projet et maximiser les impacts dans l'intérêt des athlètes</t>
  </si>
  <si>
    <t>PPF - Optimisation de l’entraînement</t>
  </si>
  <si>
    <t>Aspects quantitatifs :
- Nb de jeunes compétiteurs participants au critérium fédéral
- Nb de joueurs qualifié en CF N2 et N1
- Nb de joueurs listés HN
- Nb de jeunes joueurs qualifiés sur les compétitions Top détection jeunes
- Nb d'équipes en championnat par équipe en niveau national
Aspects qualitatifs
- Maintien des équipes nationales</t>
  </si>
  <si>
    <t>FFTT-AURA-24-0048-1</t>
  </si>
  <si>
    <t>24-059403</t>
  </si>
  <si>
    <t>W012003507</t>
  </si>
  <si>
    <t>44150552600026</t>
  </si>
  <si>
    <t xml:space="preserve"> 01010020</t>
  </si>
  <si>
    <t>2200439</t>
  </si>
  <si>
    <t>LOISIRS JEUNESSE TENNIS DE TABLE</t>
  </si>
  <si>
    <t>01370</t>
  </si>
  <si>
    <t>01350</t>
  </si>
  <si>
    <t>DEVELOPPEMENT D'UNE SECTION SENIOR / TENNIS DE TABLE</t>
  </si>
  <si>
    <t>Ce projet présente plusieurs objectifs :
* Proposer une opportunité de rester actif physiquement, ce qui est essentiel pour la santé des seniors
* Aider à maintenir la concentration et la réactivité, ce qui sont des compétences importantes à mesure que l'on vieillit
* Créer un espace convivial pour les seniors afin de favoriser les rencontres et les échanges autour du sport.
* Favoriser la socialisation, en offrant aux seniors une occasion de se réunir, de s'amuser et de former des liens avec d'autres passionnés de sport</t>
  </si>
  <si>
    <t>Le club de tennis de table propose une formule adaptée aux seniors avec la proposition d'un entrainement hebdomadaire encadré par un entraineur diplômé. Les séances proposées sont spécifiquement conçues pour répondre aux besoins et aux capacités des seniors.
Les exercices et les techniques seraient adaptés pour tenir compte des éventuelles limitations physiques liées à l'âge, tout en offrant un défi approprié pour maintenir l'intérêt et la motivation.
Cet entrainement inclut des activités ludiques telles que des mini-tournois ou des jeux en équipe, favorisant ainsi la socialisation et le renforcement des liens entre les participants.
L'entrainement se déroule le mardi matin au gymnase de la commune de Saint Etienne du Bois (01)</t>
  </si>
  <si>
    <t>L'activité se déroule au gymnase de Saint Etienne du bois (01) et les licenciés proviennent de la commune ainsi que l'ensemble des communes voisines.</t>
  </si>
  <si>
    <t>Plusieurs indicateurs seront amené à être analysé :
- 1 : Evolution du nombre de membres (Turn over)
- 2 : Taux de participation aux entrainements
- 3 : Taux de satisfaction des membres
- 4 : Evolution du niveau d'implication des membres de la section sénior (Recommandation....)</t>
  </si>
  <si>
    <t>FFTT-AURA-24-0048-2</t>
  </si>
  <si>
    <t>DEVELOPPEMENT D'UNE SECTION BABY PING / TENNIS DE TABLE</t>
  </si>
  <si>
    <t>Ce projet présente plusieurs objectifs :
 - Continuer à développer le nombre de licenciés au club,
 - Favoriser l'arrivée de jeunes joueurs au club,
 - Fidéliser, dès le plus jeune âge, les joueurs dans le club,
 - Faire progresser le niveau des équipes jeunes.</t>
  </si>
  <si>
    <t>Le club de tennis de table propose une formule adaptée aux enfants avec la proposition d'un entraînement hebdomadaire encadré par un entraîneur diplômé. Les séances proposées sont spécifiquement conçues pour répondre aux besoins et aux capacités des enfants de 4 à 7 ans.
Les exercices et les techniques seraient adaptés pour tenir compte des éventuelles limitations physiques liées à l'âge, tout en offrant un défi approprié pour maintenir l'intérêt et la motivation.
Cet entraînement inclut des activités ludiques telles que des mini-tournois ou des jeux en équipe, des jeux multisports ou autres permettant aux enfants de découvrir pleinement la pratique d'un sport.
L'entraînement se déroule le mercredi après midi au gymnase de la commune de Saint Etienne du Bois (01).</t>
  </si>
  <si>
    <t>- 1 : Evolution du nombre de membres (Turn over)
- 2 : Taux de participation aux entraînements
- 3 : Taux de satisfaction des membres
- 4 : Taux de reconduction des licences d'une année sur l'autre</t>
  </si>
  <si>
    <t>FFTT-AURA-24-0050-1</t>
  </si>
  <si>
    <t>24-083429</t>
  </si>
  <si>
    <t>W263003640</t>
  </si>
  <si>
    <t>44144846100018</t>
  </si>
  <si>
    <t xml:space="preserve"> 01260040</t>
  </si>
  <si>
    <t>5011820</t>
  </si>
  <si>
    <t>TENNIS DE TABLE DE MONTELIER</t>
  </si>
  <si>
    <t>26120</t>
  </si>
  <si>
    <t>26197</t>
  </si>
  <si>
    <t>Développement de l'école de tennis de table</t>
  </si>
  <si>
    <t>Les objectfis sont : 
- recruter des jeunes via des actions de promotions du tennis de table
- fidéliser les jeunes déjà présents au club en leur proposant une école de tennis de table de qualité</t>
  </si>
  <si>
    <t>Le TT Montélier souhaite se développer tout d'abord via le recrutement des jeunes. Cela passerait par la mise en place de différentes actions : 
- Animations scolaires avec les écoles de Montélier et Alixan dans le cadre de la SOP (semaine olympique et paralympique) : mise en place de différents ateliers pour faire découvrir le tennis de table aux écoliers 
- Faire un PPP avec l'école élémentaire de Montélier
- Journée Portes ouvertes à tous les enfants résidant à Montélier mais aussi dans les villages alentours (Chabeuil, Peyrus, Alixan...) : découverte du tennis de table avec différentes animations (démonstration, tournoi...)
Ces  actions visent à faire la promotion du tennis de table auprès des jeunes non licenciés afin qu'ils viennent une fois à la salle et pour leur donner envie de revenir et de prendre une licence. 
Ensuite, nous souhaitons fidéliser nos jeunes licenciés présents en leur proposant des entraînements de qualité, plusieurs fois dans la semaine. Pour cela, nous mettons en place plusieurs créneaux d'entraînements (mercredi et vendredi) en faisant appel à des entraîneurs brevetés d'Etat (prestations payantes pour le club).</t>
  </si>
  <si>
    <t>ces actions visent principalement les habitants de Montélier mais aussi des communes environnantes (Chabeuil, Alixan...)</t>
  </si>
  <si>
    <t>FFTT-AURA-24-0050-2</t>
  </si>
  <si>
    <t>- Découvrir de nouvelles pratiques de notre activité
- Se servir du Ping VR comme moyen d'attirer de nouveaux licenciés</t>
  </si>
  <si>
    <t>Nous souhaitons faire découvrir l'activité "Ping VR" lors de différentes animations au sein du club (mercredis Ping VR, tournoi de fin d'année..) et lors de manifestations (forum des associations par exemple). 
Au delà de la découverte de cette nouvelle branche de l'activité tennis de table, le Ping VR nous servirait d'outil de promotion de notre activité et serait un vecteur d'augmentation de nos licenciés notamment jeunes. 
Nous solliciterions le Comité Drôme Ardèche de Tennis de Table pour la location et l'animation des différentes journées Ping VR (prestation de services).</t>
  </si>
  <si>
    <t>Nos actions auront lieu à Montélier</t>
  </si>
  <si>
    <t>FFTT-AURA-24-0050-3</t>
  </si>
  <si>
    <t>Le Ping aux JO Paris 2024</t>
  </si>
  <si>
    <t>- Promouvoir le tennis de table via la diffusion des matchs durant les JO
- Créer une émulation autour de l'équipe de France de tennis de table dans le village de Montélier</t>
  </si>
  <si>
    <t>Durant les Jeux Olympiques de Paris 2024 et les épreuves de tennis de table , nous souhaitons mettre en place des animations autour de l'activité. 
L'idée est de retransmettre les matchs de l'équipe de France et d'autres matchs dits "à enjeux" et de créer tout une dynamique autour de cette retransmission : tournoi de tennis de table avant ou après les retransmissions, démonstration avec des joueurs confirmés, ateliers avec du matériel (picots, balle de différentes tailles, mini raquettes...)
L'esprit est de créer des moments convivaux mais aussi de promouvoir l'activité tennis de table en attirant des non-licenciés et des licenciés.
L'objectif est de créer un évènement 1 jour sur 2 durant le tournoi olympique (du 27 Juillet au 10 Aout) soit 7 demies-journées.</t>
  </si>
  <si>
    <t>Toutes les animations auront lieu à Montélier</t>
  </si>
  <si>
    <t>FFTT-AURA-24-0052-1</t>
  </si>
  <si>
    <t>24-083290</t>
  </si>
  <si>
    <t>Développement de la pratique auprès du public jeune
Mettre en place des solutions adaptées pour leur faire passer un bon moment et découvrir la pratique du tennis de table</t>
  </si>
  <si>
    <t>Actions visant à développer la pratique en faveur du public 4-7 ans :
- Animation de la section avec un créneau hebdomadaire dédié à cette tranche d'âge : réalisation d'activités et d'animations spécifiques à cette tranche d'âge, avec un encadrant qualifié.</t>
  </si>
  <si>
    <t>Communes qui accueillent le club : Le Touvet, Allevard, Lumbin, La Terrasse, Crêts-en-Belledonne</t>
  </si>
  <si>
    <t>Évolution du nombre de licenciés jeunes de 4 à 11 ans (poussins/benjamins) au sein du club</t>
  </si>
  <si>
    <t>Fédération française de Tennis de Table - Auvergne-Rhône-Alpes;FDVA;Auvergne-Rhône-Alpes;Communauté de commune du grésivaudant;Agence de services et de paiement;Autres établissements publics;</t>
  </si>
  <si>
    <t>FFTT-AURA-24-0052-2</t>
  </si>
  <si>
    <t>Mise en place d'un créneau découverte de l'activité de PingVR pour tous les adhérents du club. Les adhérents sont demandeurs de ce genre d'activités, et le club est convaincu que cela plaira, quitte à faire un créneau d'entrainement spécifique et mettre à disposition le matériel lors de compétitions.</t>
  </si>
  <si>
    <t>Actions visant au développement de la pratique de PingVR (Animations, créneau spécifique, découverte).</t>
  </si>
  <si>
    <t>Communes accueillants le club : Le Touvet, Allevard, Lumbin, La Terrasse, Crêts-en-Belledonne</t>
  </si>
  <si>
    <t>Nombre de participants aux sessions</t>
  </si>
  <si>
    <t>Fédération française de Tennis de Table - Auvergne-Rhône-Alpes;FDVA;Auvergne-Rhône-Alpes;Communité de commune du Grésivaudant;Agence de services et de paiement;Autres établissements publics;</t>
  </si>
  <si>
    <t>FFTT-AURA-24-0053-1</t>
  </si>
  <si>
    <t>24-081643</t>
  </si>
  <si>
    <t>Augmenter notre base de détection et continuer à faire progresser quantitativement et qualitativement nos jeunes adhérents</t>
  </si>
  <si>
    <t>Supporter le projet éducatif en lien avec les JO de Paris de l'école de Scientrier
Poursuivre la recherche de contact sur le milieu scolaire
Animer le stand du CDOS sur les 2 foires à Roche Expo
Organiser des journées découvertes en fin d'année scolaire
Doubler nos créneaux baby-ping (4-7)</t>
  </si>
  <si>
    <t>Principalement et en priorité le territoire du Pays Rochois et celui du Genevois.
Dans un second temps la canton de Bonneville.</t>
  </si>
  <si>
    <t>Licenciation des jeunes de moins de 11 ans et moins de 15 ans et leur niveau de pratique sportive sur les compétitions "individuelles"
Quelques chiffres en référence 2022/2023 50 licences de 7 à 11 ans et 20 licences de - 7 ans</t>
  </si>
  <si>
    <t>Fédération française de Tennis de Table - Auvergne-Rhône-Alpes;La Roche sur Foron;Saint Julien en Genevois;</t>
  </si>
  <si>
    <t>FFTT-AURA-24-0053-2</t>
  </si>
  <si>
    <t>Proposer une activité physique régulière à un public loisir et plutôt agé.
Poursuivre l'intégration du public féminin loisir dans notre structure.</t>
  </si>
  <si>
    <t>Proposer des créneaux supplémentaires (historiquement le mardi soir pour notre association) au public loisir adultes et donc sans faire évoluer notre tarification proposer aux "loisirs" de participer à la séance du jeudi soir où tout les niveaux et toutes les catégories d'âges sont présentes.
Intervenir régulièrement sur des cycles cours dans les EPHAD et autres établissements de santé.
Animer 1 jeudi par mois une séance spécifique féminines.</t>
  </si>
  <si>
    <t>Sur les communes partenaires du club, là où l'activité sera possible en fonction du matériel à utiliser.
Nous souhaitons sans succès pour le moment intervenir sur le canton de Faucigny-Glière à Bonneville et Saint pierre en Faucigny</t>
  </si>
  <si>
    <t>Nombre d'heure réalisées en EPHAD.
Nombre d'adhérents loisirs présent le jeudi à 19H00.
Ouverture de nouveau créneau.
Les chiffres références : 
2022-2023 : 48 féminines, 35 jeunes et 13 seniors - 11 seniors masculin de + de 60 ans
2021-2022 : 30 féminines, 16 jeunes et 14 seniors - 9 seniors masculin de + de 60 ans</t>
  </si>
  <si>
    <t>Fédération française de Tennis de Table - Auvergne-Rhône-Alpes;Saint Julien en genevois;Eteaux;</t>
  </si>
  <si>
    <t>FFTT-AURA-24-0054-1</t>
  </si>
  <si>
    <t>24-083132</t>
  </si>
  <si>
    <t>En Avant les filles</t>
  </si>
  <si>
    <t>Multiplier les actions sur les féminines pour stabiliser voir augmenter notre nombre de féminine (actuellement 52)</t>
  </si>
  <si>
    <t>Notre projet peut être décliner de la façon suivante :
- Améliorer les conditions d'accueil de nos féminines
-  Renforcer la présence des féminines dans nos instances dirigeantes
- Promouvoir l'image du sport féminin à travers : le maintien de notre équipe féminine au niveau N2/Participation aux rencontres féminines départementales
- Trouver des animatrices sportives</t>
  </si>
  <si>
    <t>La Communauté de commune</t>
  </si>
  <si>
    <t>le nombre de licenciés féminines supérieur à 50 sur le club</t>
  </si>
  <si>
    <t>FFTT-AURA-24-0054-2</t>
  </si>
  <si>
    <t>Recruter et Fidéliser</t>
  </si>
  <si>
    <t>Augmentation des effectifs en équilibrant le nombre de  pratiquant compétitif et  loisir.
Continuer à développer la pratique scolaire dans toutes les communes qui ont une salle tennis de table.</t>
  </si>
  <si>
    <t>Notre projet se décline de la façon suivante :
- Interventions scolaires sur tous les groupes scolaires de la communauté de commune qui possède une salle ou un gymnase dédié au tennis de table.
- "Faire gouter" en faisant la promotion  auprès des familles des circuits jeunes et gones organisé par le comité.
- Achat et offre de gourdes logotisées avec les coordonnées du club pour renforcer l'entité  "Val d'Ozon Tennis de Table"</t>
  </si>
  <si>
    <t>Communauté de commune des Pays de l'Ozon</t>
  </si>
  <si>
    <t>Le nombre de licenciés jeunes de notre association :
- supérieur à 250  chez les moins de 18 ans avec 50 % de licences compétitions</t>
  </si>
  <si>
    <t>FFTT-AURA-24-0055-1</t>
  </si>
  <si>
    <t>24-080346</t>
  </si>
  <si>
    <t>Continuer à structurer notre section jeune (école de tennis de table) en augmentant son nombre de pratiquants de 6/9 ans et surtout en les fidélisant pour qu’ils évoluent jusqu’en sénior au sein de notre association.
Continuer bien évidemment aussi d’accepter et encadrer tous les jeunes de plus de 10 ans. Nous souhaitons constituer ainsi un vivier de jeunes pousses et les garder au sein de notre club.
Augmenter le nombre de jeunes féminines au sein du club.
Accentuer le lien entre les jeunes, les seniors et les vétérans. Notre club est un tout.
De plus cette année:
analyse fine de notre projet sportif avec toutes les retombées positives mais aussi négatives, afin d'élaborer un nouveau projet actualisé pour les 4 nouvelles saisons, avec une véritable implication de tous les membres du Conseil d'Administration, nouvellement réélus ou élus.</t>
  </si>
  <si>
    <t>Pour le recrutement, nous allons :
• Participer au forum des associations et au Premier Pas Pongiste,
• Obtenir certains labels pour être mieux reconnu
• Mettre en place un partenariat avec les écoles de Pont du Château,
• Participer à des actions auprès de l’organisme de loisirs de la municipalité.
Pour le développement, nous allons :
• Consolider au moins nos 3 créneaux par semaine réservés pour chaque jeune et continuer l'encadrement avec notamment la présence d'un éducateur salarié diplômé, accompagné d'au moins un
éducateur bénévole,
• Organiser des stages jeunes lors des vacances scolaires avec des relanceurs,
• Faire participer les adultes en relance sur les jeunes lors de leurs entrainements,
• Faire participer certains jeunes aux entraînements adultes par niveau,
• Engager tous les jeunes gratuitement à toutes les compétitions fédérales par équipe et/ou individuelles avec un coaching,
• Faire un suivi de chaque jeune lors des compétitions permettant d’évaluer les progrès réalisés.
• Proposer des formations au jeunes afin qu'ils puissent devenir des relanceurs et des soutiens à l'entraîneur.
• anticiper l'aspect positif de l'équipe de France et des frères Lebrun, et être prêt à accueillir de nombreux nouveaux pongiste.
• Préparer activement les 40 ans de notre club pour nous installer encore plus durablement dans notre cité ainsi que dans notre département et notre Ligue AURA.
•Faire le bilan de notre projet sportif avec toutes les retombées positives mais aussi négatives, afin d'élaborer un nouveau projet actualisé pour les 4 nouvelles saisons, avec une véritable implication de tous les membres du Conseil d'Administration, nouvellement réélus ou élus.</t>
  </si>
  <si>
    <t>Pont du Château et ses environ (canton)</t>
  </si>
  <si>
    <t>1 Le taux de progression de jeunes de moins 11 ans.
2 Le taux de turnover de ce public.
3 Place occupée au challenge des clubs formateur de la ligue AURA.
4 Nombre de formations et stages réalisés pour les jeunes.</t>
  </si>
  <si>
    <t>Fédération française de Tennis de Table - Auvergne-Rhône-Alpes;Commune de Pont du Château;</t>
  </si>
  <si>
    <t>FFTT-AURA-24-0055-2</t>
  </si>
  <si>
    <t>Tournois urbains et Ping en extérieur</t>
  </si>
  <si>
    <t>Promouvoir le Ping en extérieur et l'activités sur la commune et les alentours.
Continuer à structurer notre section jeune (école de tennis de table) en augmentant son nombre de pratiquants de 6/9 ans et surtout en les fidélisant pour qu’ils évoluent jusqu’en sénior au sein de notre association.
Augmenter le nombre de jeunes féminines au sein du club.</t>
  </si>
  <si>
    <t>3 soirées de promotions/démonstrations et tournois seront effectuées sur 3 emplacements différents sur la commune à la fin de l'été puis une journée finale tournoi dans notre salle.
Se décompose en 5 parties :
- Promotion en distribuant des flyers et en faisant de la communication sur les réseaux.
- Logistique en récupérant le matériel dans notre salle et le déplaçant grâce à un camion sur 3 jours.
- L'action décomposées en 3 phases, promotions de la pratique et présentation du club, puis organisation d'un tournoi et démonstration par des pratiquants du club.
- Échanger avec toutes les personnes présentes autour de la manifestation.
- Et bien sûr récupérer le matériel et organiser la journée du lendemain.</t>
  </si>
  <si>
    <t>Nombre de participant, de personnes touchées par la communication.
Avec pour objectif de faire mieux que l'année précédente en nombre d'inscrit sur l’événement.
Et du public touché par la communication (approximativement) (13000 étant le nombre de personne habitant la commune).</t>
  </si>
  <si>
    <t>FFTT-AURA-24-0058-1</t>
  </si>
  <si>
    <t>24-083986</t>
  </si>
  <si>
    <t>Développement et fidélisation des jeunes</t>
  </si>
  <si>
    <t>L’objectif est de maintenir les effectifs, les faire progresser et assurer la relève.</t>
  </si>
  <si>
    <t>Les axes de développement se décompose comme suit :
• Proposition de plusieurs séances encadrées dans la semaine
• Proposition d'une séance spécifique pour les féminines
• Organisation d’un tournoi interne
• Organisation de la journée des familles
• Participation à la Fête du sport
• Proposition de raquette
• Proposition d’un tee-shirt d’entrainement
• Achat de matériel éducatif adapté</t>
  </si>
  <si>
    <t>Agglomération grenobloise</t>
  </si>
  <si>
    <t>Maintien des effectifs globaux (61)
Tendre vers une augmentation de 15% des effectifs (10)
Maintien des effectifs féminins (7)
Tendre vers une augmentation de 30% des effectifs féminins (2)</t>
  </si>
  <si>
    <t>Fédération française de Tennis de Table - Auvergne-Rhône-Alpes;FDVA;Isère;Mairie de Seyssins;</t>
  </si>
  <si>
    <t>FFTT-AURA-24-0058-2</t>
  </si>
  <si>
    <t>La pratique du tennis de table pour les personnes retraités (autonomes ou en maison de retraite)</t>
  </si>
  <si>
    <t>Proposer un créneau de pratique du tennis de table dans notre salle spécifique pour les retraités autonomes
Proposer un créneau de pratique du tennis de table dans un EHPAD</t>
  </si>
  <si>
    <t>Agglomération grenobloise et EHPAD de Seyssins</t>
  </si>
  <si>
    <t>Maintien du créneau spécifique à destination des retraités
Prendre une licence promotionnelle à au moins 4 retraités
Signature d'une convention pour une animation tennis de table dans un EHPAD
Faire participer au moins 4 résidents de l'EHPAD</t>
  </si>
  <si>
    <t>FFTT-AURA-24-0059-1</t>
  </si>
  <si>
    <t>24-084175</t>
  </si>
  <si>
    <t>Ping en Extérieur</t>
  </si>
  <si>
    <t>Développer la pratique du tennis de table en extérieur afin d'attirer les jeunes dans les clubs</t>
  </si>
  <si>
    <t>Animation des tables existantes dans les parcs, conventions avec les communes pour animer les playgrounds de TT, Aide et accompagnement des clubs pour les opérations été ping (programme d'activités estivales)</t>
  </si>
  <si>
    <t>Animation dans les quartiers des villes autour des clubs</t>
  </si>
  <si>
    <t>Réaliser 1 ou 2 actions</t>
  </si>
  <si>
    <t>FFTT-AURA-24-0059-2</t>
  </si>
  <si>
    <t>Développer la pratique du tennis de table féminin et fidéliser les joueuses</t>
  </si>
  <si>
    <t>Actions visant à promouvoir la pratique féminine tel que l'organisation de regroupements féminins, avec pratique de la sophrologie et/ou autre animation</t>
  </si>
  <si>
    <t>Les actions porteront sur l'ensemble du territoire du comité de savoie</t>
  </si>
  <si>
    <t>Nombre d'actions mises en œuvre, évolution des licences féminines</t>
  </si>
  <si>
    <t>FFTT-AURA-24-0059-3</t>
  </si>
  <si>
    <t>Mise en place d'actions premier pas pongiste</t>
  </si>
  <si>
    <t>Actions de sensibilisation visant à promouvoir le tennis de table et attirer les jeunes de 4 à 11 ans dans les clubs sous une forme Premier Pas Pongiste</t>
  </si>
  <si>
    <t>Ouvert sur tout le territoire du Comité de Savoie</t>
  </si>
  <si>
    <t>Evolution du nombre de licenciés jeunes
Nombre d'actions réalisées</t>
  </si>
  <si>
    <t>FFTT-AURA-24-0060-1</t>
  </si>
  <si>
    <t>24-083826</t>
  </si>
  <si>
    <t>Le Ping c'est la Classe ! / Les entrainements de secteurs</t>
  </si>
  <si>
    <t>2 projets regrouper sur le même axe de développement : Ping educatif: Recrutement et Fidélisation de licenciés
1) Recrutement de nouveaux licenciés
Le Ping c'est la Classe ! 
Faire pratiquer le ping à un maximum de jeunes via les établissements scolaires
Entrainements de secteurs
2) Fidélisation des joueurs
Mutualiser l'entrainement des clubs issus d'un même secteur pour :
- Sportivement : Avoir un groupe d'entrainement de jeunes motivés en assez grande nombre et de niveau homogène
- Financièrement : Réduire les coûts 
- Localement : Rester sur des temps de déplacement raisonnable
- Augmenter le niveau global du département
- Fidéliser dans le TT des joueurs moins "haut niveau" mais qui prendront des responsabilités plus tard
L'objectif étant surtout de proposer ce projet aux clubs, souvent issus de zones carencées, ne pouvant répondre aux besoins de leurs jeunes.</t>
  </si>
  <si>
    <t>Ping c'est la classe ! :
juin 2024 : Recensement des écoles intéressés par le dispositif
Juillet - Aout 2024 : Sélection des écoles selon des critères définis (proximité du club, maillage du territoire)
Septembre 2024 à Juin 2025 : Intervention dans les établissements scolaires intéressés par le dispositif
Modalité d'intervention : 
J1 : Lundi : Nous amenons les tables dans l'établissement 
J2 : Mardi : Premiers Pas Pongistes - Transmission de savoir aux enseignants
J3 à J30 : Les tables restent dans l'écoles 
J30 : lundi nous récupérons les tables et les amenons dans un autres établissements scolaires
En fin de saison les établissements ayant participer à l'action se verront proposer l'achat des tables.
Les entrainements de secteurs : 
Proposition d'entrainement communs à plusieurs clubs le samedi matin 1 semaine sur 2.
Nous avons déjà commencé dans le secteur nord/ouest et souhaitons dupliquer le projet sur le reste du territoire : 
- Nord Ouest (Déjà en place)
- Est
- Ouest/Sud Ouest</t>
  </si>
  <si>
    <t>Ping c'est la classe ! : Une attention particulière sera portée sur l'homogénéisation du maillage du territoire.
Les établissements scolaires en ZRR ou QPV seront priorisés dans la sélection des établissements.
Entrainements de secteurs :  - Nord Ouest (Déjà en place)
- Est
- Ouest/Sud Ouest
L'objectif étant surtout de proposer ce projet aux clubs, souvent issus de zones carencées, ne pouvant répondre aux besoins de leurs jeunes</t>
  </si>
  <si>
    <t>Ping c'est la Classe ! : 
Nombre d'enfants participants à l'action
Nombre d'enfants prenants une licence suite au projet
Entrainements de secteurs : 
Nombre de clubs participants à l'action
Nombre de jeunes participants à l'action
Evolution du niveau et des responsabilités des joueurs</t>
  </si>
  <si>
    <t>FFTT-AURA-24-0060-2</t>
  </si>
  <si>
    <t>Ping santé</t>
  </si>
  <si>
    <t>Développement des actions Ping santé dans le but de créer des sections Ping santé au sein des clubs</t>
  </si>
  <si>
    <t>Animation de séance Ping Santé au sein d'établissement médicaux sociaux
Mise en relation avec les clubs de secteurs pour créer à terme des sections sports santé.
Nous sommes déjà en collaboration avec l'association premiers de cordée et nous intervenons au sein d'établissement locaux. 
Nous souhaitons donc continuer sur le Ping santé en dupliquant l'action sur le territoire avec d'autres établissements médico sociaux en particulier sur le département du Rhône, car il y à beaucoup de territoires carencés (ZRR en particulier).</t>
  </si>
  <si>
    <t>Département du Rhône</t>
  </si>
  <si>
    <t>Nombre de participants à l'action
Nombre de section sport santé créées en fin d'année</t>
  </si>
  <si>
    <t>FFTT-AURA-24-0060-3</t>
  </si>
  <si>
    <t>Accompagnement des clubs</t>
  </si>
  <si>
    <t>Aide à la structuration de nos clubs en gardant un contact régulier et en les aidant dans la réalisation de leurs projets.
Cette structuration doit s'envisager sous l'angle d'une amélioration continuelle de la structure des clubs qui se
matérialisera par des indicateurs mis en avant par la FFTT et la LIGUE AURA (Labels, adhérents, sponsors, ...)</t>
  </si>
  <si>
    <t>Rencontre des dirigeants afin d'évaluer les efforts humains et le planning qui permet d'atteindre les objectifs
visés
- Choix des objectifs du club par les instances du club
- Expliquer et conseiller sur les orientations possibles et orienter le club vers l'obtention d'un ou plusieurs
labels
- En fonction des projets locaux, le Comité conseillera le club et contribuera à la réalisation des tâches du
planning élaboré en commun
- Le Comité fera intervenir les meilleurs conseillers en terme technique et d'organisation
- Le Comité pourra solliciter s'il le juge nécessaire des adhérents expérimentés d'autres clubs ou structures
- Le Comité proposera également des conseils en matière de gestion de projet et de planning</t>
  </si>
  <si>
    <t>Le Comité a prévu, dans un premier temps, d'avoir une action plus marquée sur les Clubs éloignés de l'épicentre Lyonnais, afn d'aider les petits clubs ruraux à se
structurer. En l'état actuel du développement, le Comité restera ouvert à une action ponctuelle si elle est sollicitée par une agglomération, comme cela a été le cas dans le passé.
Le Comité souhaite également privilégier les clubs qui sont dans une dynamique forte ou les clubs demandeurs</t>
  </si>
  <si>
    <t>Développement en terme de structuration des clubs inscrits dans le projet et de nombre de clubs visités.</t>
  </si>
  <si>
    <t>FFTT-AURA-24-0060-4</t>
  </si>
  <si>
    <t>Développement du Ping VR : 
Promotion de notre discipline via le Ping VR sur des événements grand public
Sensibilisation des licenciés de notre Comité sur le Ping VR en complément de la pratique en club</t>
  </si>
  <si>
    <t>Participation à divers événements afin de mettre en avant le Ping VR : 
- Evénements Esports
- Grands événements locaux
- Evénements pongistes 
- Organisation de journées promotionnelles au sein des clubs
Achat d'un casque afin de développer la flotte et du matériel pour protéger les casques</t>
  </si>
  <si>
    <t>Rhône Métropole de Lyon sans distinction</t>
  </si>
  <si>
    <t>Nombre d'événement Ping VR organisé
Nombre de club ayant participé à une action de sensibilisation</t>
  </si>
  <si>
    <t>FFTT-AURA-24-0061-1</t>
  </si>
  <si>
    <t>24-062185</t>
  </si>
  <si>
    <t>W691058714</t>
  </si>
  <si>
    <t>77980391500023</t>
  </si>
  <si>
    <t xml:space="preserve"> 01690052</t>
  </si>
  <si>
    <t>2200673</t>
  </si>
  <si>
    <t>ASSOCIATION DE L'UNITE DE VOISINAGE DE LA ROUE (A.U.V.R)</t>
  </si>
  <si>
    <t>69140</t>
  </si>
  <si>
    <t>69286</t>
  </si>
  <si>
    <t>Vacances Olympiques et Paralympiques avril 2024</t>
  </si>
  <si>
    <t>Animer le territoire
Promouvoir la discipline : faire découvrir le tennis de table
Inclusion des jeunes issus des QPV
Favoriser la mixité sociale</t>
  </si>
  <si>
    <t>Organisation de 5 après-midis de découverte du ping pour des jeunes des QPV (territoires carencés), dans le cadre de l'appel à projet Vacances Olympiques et Paralympiques.
Organisation multisport en lien avec d'autres associations (Boxe, Judo ...)
-vacances d’avril (du 22 au 26-04)</t>
  </si>
  <si>
    <t>Rillieux Ville Nouvelle et hors ville nouvelle</t>
  </si>
  <si>
    <t>-nombre de participants  20 à 50 sur la semaine
-nombre de licences découverte créées (20 à 50)
-nombre de jours d’animation proposés (5 ½ journées)</t>
  </si>
  <si>
    <t>FFTT-AURA-24-0061-2</t>
  </si>
  <si>
    <t>Développement des dispositifs Ping Bien-être et Ping Santé (année 2024)</t>
  </si>
  <si>
    <t>Adapter la pratique pour la rendre inclusive
Favoriser les liens entre génération et la mixité
Animation du territoire</t>
  </si>
  <si>
    <t>-Mise en place de 3 matinées d’accès au Ping pour les seniors : en accès libre ou avec un éducateur.
-Mise en place d’une action en faveur du ping adapté sur une journée.
-Proposer deux matinées de Handi ping pour les jeunes en situation de handicap</t>
  </si>
  <si>
    <t>Cette action concerne la ville de Rillieux, le département du Rhône, la Métropole de Lyon et le département de l'Ain (limitrophe de notre ville).</t>
  </si>
  <si>
    <t>- nombre de participants aux matinées réservées aux seniors : 20 à 30
- nombre de licences seniors et de renouvellement de licences : 20 à 30
- nombre de participants des centres spécialisés lors de cette journée : 30 à 40
- nombre de jeunes en situation de handicap : 5 à 15</t>
  </si>
  <si>
    <t>FFTT-AURA-24-0061-3</t>
  </si>
  <si>
    <t>Recruter des jeunes pongistes et les fidéliser
Proposer une pratique adaptée à toutes et tous 
Permettre la pratique compétitive</t>
  </si>
  <si>
    <t>-Mise en place de cycles scolaires pour les 6-11 ans
-Organisation de la fête du Ping pour les 4-7 ans
-Former un animateur 4-7 ans
- Participation à la caravane du sport en lien avec la ville de Rillieux</t>
  </si>
  <si>
    <t>ville de Rillieux-la-Pape</t>
  </si>
  <si>
    <t>-nombre de licences 6-11 ans
-nombre de participants à la fête
-nouvelles licences et renouvellement des licences
-suivi de la formation animateur 4-7 ans par un éducateur</t>
  </si>
  <si>
    <t>FFTT-AURA-24-0061-4</t>
  </si>
  <si>
    <t>Développement de nouvelles pratiques
Innover
Accueillir des nouveaux pratiquants
Favoriser les liens entre génération et la mixité</t>
  </si>
  <si>
    <t>- mise en place de 5 séances de ping VR 
- achat de matériel spécifique
- mise en place d’un créneau pour une pratique régulière
- former 3 animateurs</t>
  </si>
  <si>
    <t>Rillieux ville nouvelle.</t>
  </si>
  <si>
    <t>-nombre de participants
-nombre de jeunes intéressés pour une pratique régulière
-suivi de la formation ping VR par 3 animateurs</t>
  </si>
  <si>
    <t>FFTT-AURA-24-0062-1</t>
  </si>
  <si>
    <t>24-064000</t>
  </si>
  <si>
    <t>45307113600056</t>
  </si>
  <si>
    <t>Developpement du ping santé bien etre par des créneaux loisir</t>
  </si>
  <si>
    <t>Le club de Sallanches se fixe plusieurs objectifs : 
- mettre en place des créneaux loisir dans une optique de sport santé bien etre pour les jeunes et les adultes
- mettre en place des stages en vacances scolaires 
- Améliorer la santé des jeunes par le sport 
- Développer une offre sportive sur la vallée de l'Arve
- Pérenniser l'emploi de l'entraineur</t>
  </si>
  <si>
    <t>Le club de Sallanches met en œuvre de nombreux projets pour developper le sport santé bien etre: 
- Mise en place de créneaux de TT pour les loisir du club de Sallanches
- 1 créneaux les mardis  de  18 à 20 h pour les jeunes de 11 à 18 ans (hors vacances scolaires) avec envoron 30 jeunes
- 1 créneaux les  vendredis de 18 à 20 h pour les jeunes et les adultes (hors vacances scolaires) ; créneau libre encadré avec 25 participants.
- Organisation de stages en vacance scolaires pour les jeunes de la vallée de l'Arve (Cluses Sallanches et Chamonix) à Toussain ; février ; Pacques ; 1 semaine en juillet et 1 en aout. 5*5*8 h</t>
  </si>
  <si>
    <t>ville de Sallanches, Cluses et Chamonix Mon Blanc</t>
  </si>
  <si>
    <t>nombre d'adhérents loisir 
nombre de stages organisés</t>
  </si>
  <si>
    <t>FFTT-AURA-24-0062-2</t>
  </si>
  <si>
    <t>Le club de Sallanches se fixe plusieurs objectifs : 
- Recruter de nouveau jeunes au club
- Mettre en place des créneaux adapté au niveau des jeunes
- Accompagner les jeunes sur les compétitions (CF/ Open jeunes /top detec / Championnat jeune...)  afin de les fidéliser
- Mettre en place des créneaux d'entrainement à Chamonix et à Cluses pour recruter de nouveaux jeunes
- Pérenniser l'emploi de l'éducateur sportif</t>
  </si>
  <si>
    <t>Le club de Sallanches met en œuvre de nombreux projets pour les jeunes: 
- 2 créneaux de compétitions perfectionnement pour les jeunes au club de Sallanches de septembre à juin dans le but de les fidéliser
- Accompagnement des jeunes joueurs quel que soit le niveau sur les compétitions départementales et régionales (indiv, open jeunes top detec...)
- Mise en place de créneaux de TT dans les villes de cluses et Chamonix 
- A cluses le mercredi 3 h/ semaine  (hors vacances scolaires) 3h*35 semaines
- A Chamonix le jeudi pour les jeunes et adultes ( 2h*35)
- mise en place d'événement au club de sallanches pour fidéliser les joueurs</t>
  </si>
  <si>
    <t>ville de SAllanches
vallée de l'Arve villes de Chamonix et Cluses</t>
  </si>
  <si>
    <t>nombre de jeunes au club de Sallanches
nombre d'intervention à Chamonix et cluses</t>
  </si>
  <si>
    <t>FFTT-AURA-24-0063-1</t>
  </si>
  <si>
    <t>24-084196</t>
  </si>
  <si>
    <t xml:space="preserve"> 01260034</t>
  </si>
  <si>
    <t>OLYMPIADE</t>
  </si>
  <si>
    <t>1-1 Poursuivre la formation des jeunes.
La raison d’être du club et son avenir sont liés à la formation des jeunes. Cet objectif doit rester prioritaire
même s’il ne permettra pas à court terme de faciliter l’accession du club à un niveau de championnat national.
1-2 Améliorer le niveau sportif général de tous les joueurs et joueuses du club.
L’objectif sportif du club est de faire progresser l’ensemble des adhérents et non quelques individus qui
serviraient de « vitrine ».
Le championnat doit être un moyen au service des joueurs pour faciliter leur progression et le niveau
d’évolution des différentes équipes du club doit toujours être en rapport avec le niveau sportif des joueurs et
joueuses qui composent ces équipes.
1-3 Diversifier le public susceptible de fréquenter la salle pour augmenter le nombre d’adhérents et optimiser
l’utilisation de la salle.
Le tennis de table est un sport ludique susceptible d’intéresser une population assez large et nombreuse pour
une pratique de loisir en soirée ou à la mi-journée pour les membres d’un comité d’entreprise.
Le tennis de table est un sport accessible au public handicapé (physique et mental) et se pratique à un âge
avancé et convient donc parfaitement à une activité sport santé. Il conviendra de renforcer cette activité au
seing de notre association
Notre outil de travail est en mesure d’accueillir 20 personnes dans d’excellentes conditions sur un même
créneau horaire. Il convient d’exploiter au mieux cette opportunité.
1-4 Maintenir un encadrement professionnel et bénévole
L’atteinte des trois objectifs sportifs précités nécessite la présence d’un encadrement sportif compétent et
disponible tout au long de la semaine.
􀀀L a présence d’un salarié professionnel permet d’encadrer des groupes en matinée ou en début d’après midi.
􀀀L es adhérents doivent être en mesure de s’entraîner très régulièrement avec des éducateurs compétents et
des partenaires de niveau et de motivation semblables.
􀀀Lesa dhérents loisirs doivent également bénéficier d’un accueil convivial durant les créneaux qui leur sont
réservés.
Préparer l’avenir consiste également à inciter certains adhérents à participer aux différentes formations
d’arbitre, de dirigeant, d’entraîneur.
1-5 Développer les outils de communication.
􀀀L a réussite du projet et en particulier l’atteinte de l’objectif 1-3 nécessitent une bonne communication autant
interne qu’externe.
􀀀C ela suppose le maintien des outils actuels (site Internet, dépliants, articles réguliers dans les journaux) afin
d’informer le plus largement possible la population d’Aubenas et de ses
environs.
1-6 Multiplier l’organisation de manifestations régionales (tour régional sport adapté qui a lieu à Aubenas et départementales (critérium fédéral, top open,...).
Organiser des compétitions départementales voire régionales à Aubenas permettra de mieux faire connaître
le club et surtout diminuera les déplacements de nos joueurs pour participer aux différentes compétitions
fédérales</t>
  </si>
  <si>
    <t>1- Le programme des actions à mettre en oeuvre :
1-1 Le programme d’action pour développer la formation des jeunes.
5 actions seront menées pour tenter d’atteindre cet objectif:
- 1-1-1: Le maintien des séances d’initiation au tennis de table dans le cadre de l’EMS et des activités
périscolaires.
- 1-1-2: Le maintien d’une école de sport le mercredi après midi.
- 1-1-3: Créneaux d’entraînement spécifiquement réservés aux jeunes
- 1-1-4: Maintien des stages d’entraînement durant les vacances scolaires
- 1-1-5: L’accompagnement des jeunes en compétition
1 -2 Le programme d’action pour améliorer le niveau sportif général :
4 actions seront menées pour tenter d’atteindre cet objectif:
- 1-2-1: Créneaux d’entraînement en fonction des besoins exprimés par les licenciés.
- 1-2-2: La mise en place d’un programme d’entraînement adapté aux objectifs de chaque groupe de joueurs.
- 1-2-3: Le maintien d’un créneau horaire spécifique pour l’entraînement du groupe féminin.
1-3 Le programme d’action pour diversifier l’accueil du public essentiellement loisir et familial :
6 actions seront menées pour tenter d’atteindre cet objectif:
- 1-3-1: Le maintien de trois plages horaires « réservées » au public loisir pour répondre à une demande des
adhérents.
- 1-3-2: Le maintien et le développement de séances destinées à accueillir un public handicapé mental
- 1-3-3: Le maintien et le développement de séances destinées à accueillir un public sénior dans le cadre du «
sport santé »
- 1-3-4: L’organisation de réunions conviviales avec tous les membres du club (soirées jeu, randonnées,
tournois, ….).
- 1-3-5: La mise en place d’un créneau horaire à destination du personnel des entreprises albenassiennes
- 1-3-6: L’organisation de rencontres amicales par équipe avec des clubs de loisir avoisinant le club.
1-4 Le programme d’action pour maintenir un encadrement technique de qualité :
4 actions seront menées pour tenter d’atteindre cet objectif:
- 1-4-1 : Disposer d’un budget suffisant pour rembourser les frais de déplacement inhérents à l’encadrement
des séances d’entraînement et des compétitions jeunes.
- 1-4-2 : Inciter les membres de l’association à suivre des formations d’entraîneur, de dirigeants et d’arbitres.
Financer toutes les formations à l’encadrement. (indispensable, notamment pour l'organisation d'un tour
régional sport adapté)
- 1-4-3 : Maintenir une dynamique de progression du niveau sportif général afin de maintenir la motivation des
cadres techniques.
1-5 Le programme d’action pour mieux faire connaître et apprécier le club.
8 actions seront menées pour tenter d’atteindre cet objectif:
- 1-5-1: Le maintien des outils de communication actuels (le site internet, les journaux, les salons des sports).
- 1-5-2 : Le maintien d’une réunion bimensuelle des membres du bureau afin d’assurer collectivement une
bonne gestion du club.
- 1-5-3: L’élaboration de nouveaux documents de communication (affiches, dépliants, maillots).
- 1-5-4 : L’organisation des tournois d’été.
- 1-5-5 : L’organisation d’un stage d’été ouvert à tous.
- 1-5-6: Organisation du Ping Tour
-1-5-7 : Manifestation estivale Vendredi en fête ( animation dans les rues de Vals pour faire découvrir ce sport)
-1-5-8 : L'organisation d'un loto
1 -6 Le programme d’action pour multiplier l’organisation de manifestations régionales et départementales.
5 actions seront menées pour tenter d’atteindre cet objectif:
- 1-6-1 L’obtention régulière par le comité Drôme/Ardèche de l’organisation de plusieurs compétitions
officielles conditionnée ensuite par l’obtention des installations sportives par la mairie d’Aubenas.
- 1-6-2 : La constitution d’une équipe solide d’arbitres et de juge arbitres susceptible d’encadrer des
compétitions de niveau départemental et régional.
- 1-6-3: La constitution d’une équipe organisatrice avec l’appui ponctuel de nombreux bénévoles.
- 1-6-4 : La recherche de partenaires financiers, une sollicitation accrue des sponsors.</t>
  </si>
  <si>
    <t>Bassin Albenassien et Valsois</t>
  </si>
  <si>
    <t>Nombre de participants
Satisfaction des participants et des encadrants.</t>
  </si>
  <si>
    <t>Fédération française de Tennis de Table - Auvergne-Rhône-Alpes;Ardèche;</t>
  </si>
  <si>
    <t>FFTT-AURA-24-0064-1</t>
  </si>
  <si>
    <t>24-084268</t>
  </si>
  <si>
    <t xml:space="preserve"> 01380117</t>
  </si>
  <si>
    <t>Aide pour le développement d’une activités pour les personnes en situations de dépendance</t>
  </si>
  <si>
    <t>En partenariat avec l'association "La Chaumière" aidant personnes ayant Alzheimer, l’objectifs est de permettre à des personnes en situations de dépendance, dû à leur maladie, de pratiquer une activité sportive une fois par mois.
● moyen humain : ces activités doivent être encadrée par au un un brevet d’état</t>
  </si>
  <si>
    <t>Permettre à des personnes ayant la maladie d'Alzheimer ainsi que leurs aidants de pratiquer le tennis de table 
Le tennis de table est en effet bénéfique pour les personnes touchées par la maladie d’Alzheimer. Cela leur permet également de socialiser et a des bienfaits sur la concentration, la perception de l’espace visuel et la coordination motrice.
Ce  partenariat permet de développer une offre de proximité pour les personnes malade et leurs aidants</t>
  </si>
  <si>
    <t>Ce  partenariat permet de développer une offre de proximité pour les personnes malade et leurs aidants</t>
  </si>
  <si>
    <t>Réalisation de 10 séances (au moins) pour les personnes atteintes d’Alzheimer et leurs accompagnants.
nombre de personnes bénéficiaires</t>
  </si>
  <si>
    <t>FFTT-AURA-24-0064-2</t>
  </si>
  <si>
    <t>Etats de lieux : L’année 2022 a montré un regain d’intérêt pour les jeunes des villages alentours pour le tennis de table. Un groupe de 10 à 12 jeunes de 8 à 17 ans s’est formé et est motivé autant par la compétition de par l’entrainement.
○ Objectif :
Le projet est de maintenir la dynamique existante via l’amélioration de conditions de jeu,
et
 Organiser un cycle complet en lien avec les écoles des villages autour du club</t>
  </si>
  <si>
    <t>Commune de Saint Martin d'Uriage et les communes environnantes</t>
  </si>
  <si>
    <t>Augmenter le nombre d'enfants dans les créneaux jeune du club
Avoir au moins 2 classes d'école primaire réalisant un cycle tennis de table</t>
  </si>
  <si>
    <t>FFTT-AURA-24-0065-1</t>
  </si>
  <si>
    <t>24-084415</t>
  </si>
  <si>
    <t>Premier pas pongiste et fidélisation des jeunes en créneau Baby-Ping</t>
  </si>
  <si>
    <t>Faire découvrir le tennis de table au sein des écoles primaires sur différentes écoles de la ville d'Aubenas et de Vals.
Organiser des journées entre les écoles du bassin Albenassien au sein d'un gymnase réservé pour l'occasion.
Mettre en place un créneau baby-bing au sein du club pour les enfants de 4-7ans.</t>
  </si>
  <si>
    <t>Intervention de notre éducateur accompagné de plusieurs bénévoles de notre association dans les écoles primaires Albenasiennes et Valsoises afin de faire découvrir, initier et promouvoir le tennis de table. Plusieurs journées d'initiation seront proposées. Nous utiliserons l'outil de la FFTT "le premier pas pongiste".
Une journée d'animation inter-école sera organisé dans un gymnase réservé pour l'occasion afin de fidéliser les jeunes au tennis de table. (4-11 ans).
Mise en place d'un créneau Baby-ping (4-7ans) au sein du club à hauteur de 1h par semaine. Le créneau sera assuré par notre éducateur.</t>
  </si>
  <si>
    <t>le Bassin Albenassien et Valsois.</t>
  </si>
  <si>
    <t>Recruter et fidéliser environ 5 % des participants soit une dizaine de jeunes entre 4 et 11 ans .</t>
  </si>
  <si>
    <t>Fédération française de Tennis de Table - Auvergne-Rhône-Alpes;Aubenas;vals;</t>
  </si>
  <si>
    <t>FFTT-AURA-24-0065-2</t>
  </si>
  <si>
    <t>Développement de l'éthique et de la citoyenneté : rendre les sportifs acteurs de la vie du club</t>
  </si>
  <si>
    <t>Intégrer un sportif en situation de handicap mental au sein de notre CA
Attribuer une mission et un rôle d'ambassadeur du sport adapte à notre sportif FFSA.
Donner un rôle au sein d’événements du club
Rechercher des partenaires
Animer des ateliers tennis de table lors de la journée d'initiation et découverte au para tennis de table.</t>
  </si>
  <si>
    <t>Après avoir intégrer Anthony (notre sportif en situation de handicap mental) au sein de notre CA au cours de la saison 2021/2022.
Nous souhaitons de manière commune poursuivre et développer son rôle au sein du CA. Ainsi pour la saison 2023/2024, nous prévoyons qu'Anthony s'occupe de la recherche des lots auprès des commerçants du secteur ( en binôme) pour l'organisation d'événements ( tournoi, loto, belote,.. )
Anthony sera également mis en avant lors de l'organisation de notre loto. Il sera sur le devant de la scène avec notre speaker puisqu'il s'occupera du boulier. Cela nous permettra de mettre en avant le sport adapté.
Ces missions auront également pour but de faire d'Anthony notre ambassadeur du sport adapté, nous mettrons en place une campagne de communication sur les différentes étapes de son projet. Ainsi le sport adapté pourra être mis à avant au sein de notre club, mais également dans notre ville avec la réalisation d'article dans la presse locale.
Anthony aidera également à l'animation d'atelier lors de la journée d'initiation au tennis de table co-organisé avec le CDSA 2607 le mardi 25 avril. Anthony sera soutenu par des membres du club et par notre éducateur ayant l'AQSA.</t>
  </si>
  <si>
    <t>Aubenas</t>
  </si>
  <si>
    <t>Les progrès qu'a pu faire Anthony dans les domaines suivant : confiance en soi, lien social, prise de parole, autonomie.
Le plaisir et l'engagement pris par Anthony à la réalisation des tâches.
Nombre de réunion auxquels Anthony à participé au réunion.
Nombres de fois et d'heures ou Anthony a pu mettre en avant le sport adapté.</t>
  </si>
  <si>
    <t>FFTT-AURA-24-0065-3</t>
  </si>
  <si>
    <t>Développement de la pratique : Organisation d'une journée initition et découverte du tennis de table.</t>
  </si>
  <si>
    <t>Faire découvrir et initier les personnes en situation de handicap mental au tennis de table. 
Développer la pratique du Tennis De Table sport adapté en Ardèche et plus particulièrement dans le bassin Albenassien.
Avoir des nouveaux licenciés sur la section sport adapté.
Créer du réseau avec des nouveaux partenaires.
Collaborer avec le CDSA 26/07.</t>
  </si>
  <si>
    <t>Le club de l'ATTAV SOUHAITE en collaboration avec le CDSA une journée de découverte et d'initiation au tennis de table à des adultes en situation de handicap mental. Pour cela nous avons invité les établissements de Drôme et d'Ardèche à venir participer à cette journée. Au cours de cette journée, notre éducateur diplômé proposera des ateliers au cours de la matinée alors que l'après-midi sera consacré à échanger avec des joueurs de notre club. Un de nos joueurs sport adapté (Anthony) participant au Championnat de France cette saison sera mis à contribution pour encadrer cette initiative. De nombreux joueurs du club seront présents pour  jouer avec les sportifs en  situation de handicap mental. Nous prévoyons de renouveler une partie de notre matériel afin de garantir des conditions optimums pour la pratique.
Avec ce projet, nous souhaitons promouvoir et développer la pratique du tennis de table pour TOUS dans notre département. Nous espérons également pouvoir attirer de nouveaux adhérents au sein de notre association. Cette action sera un moyen de communiquer sur nos engagements dans le sport et le milieu du handicap mental auprès des acteurs locaux et de la presse.</t>
  </si>
  <si>
    <t>Bassin Albenassien mais des participants pouvant venir de Drôme et Ardèche.</t>
  </si>
  <si>
    <t>Nombre de participants à cette journée.
Nombre d'échanges avec des nouveaux partenaires potentiels.
Pourcentage de féminine ayant participé.</t>
  </si>
  <si>
    <t>FFTT-AURA-24-0065-4</t>
  </si>
  <si>
    <t>ANIMATION PARTENARIAT FRANCE ALZHEIMER</t>
  </si>
  <si>
    <t>La pratique du tennis de table en groupe a une vocation inclusive, privilégiant l'échange et la convivialité, sans contrainte. Elle permet de prendre du recul dans le couple aidant/aidé.
Au sein du club nous avons ouvert un créneau de 2h par semaine pour les personnes souffrant de la maladie d'ALZHEIMER. 
Nous avons signé un partenariat avec FRANCE ALZHEIMER et nous avons fait une démonstration dans un centre commercial du bassin.</t>
  </si>
  <si>
    <t>Ouverture d'un créneau de sport adapté au personne souffrant de la maladie d'ALZHEIMER. 2h par semaine par un éducateur diplômé et formé.
Le projet est de maintenir ce créneau toute l'année sur une première période de trois ans.
Educateur formé à l'encadrement de personnes en situation de handicap
Achats de matériel ping ALZHEIMER</t>
  </si>
  <si>
    <t>BASSIN ALBENASSIEN</t>
  </si>
  <si>
    <t>Participants</t>
  </si>
  <si>
    <t>FFTT-AURA-24-0066-1</t>
  </si>
  <si>
    <t>24-084423</t>
  </si>
  <si>
    <t>W2A1001171</t>
  </si>
  <si>
    <t>49107263300028</t>
  </si>
  <si>
    <t xml:space="preserve"> 5990009</t>
  </si>
  <si>
    <t>ASSOCIATION SPORTIVE BASTELICACCIA</t>
  </si>
  <si>
    <t>20090</t>
  </si>
  <si>
    <t>2A004</t>
  </si>
  <si>
    <t>Corse-du-Sud</t>
  </si>
  <si>
    <t>Corse</t>
  </si>
  <si>
    <t>Droit à l'accès au sport pour tous</t>
  </si>
  <si>
    <t>Permettre aux plus grand nombre de personnes (jeunes, adultes et seniors) d'accéder à une pratique physique et sportive régulière et encadrée.</t>
  </si>
  <si>
    <t>- Mise en place de séances d'entrainements dirigées tous les jours du lundi au samedi d'une durée de 1h30 pour un public mineur
- Engagement de jeunes volontaires sur des compétitions collectives ou individuelles.
- Organisation de 4 tournois annuels pour les différents clubs du territoire corse
- Mise en place de stages de 3 jours sur toutes les périodes de vacances scolaires
- Au vu de notre possibilité d'avoir une salle qui nous ait à 100% dédiée, ouveture aux différents jeunes et autres public du territoire lorsque leurs salles ne leur sont pas dédiées
- Mise en place de portes ouvertes en septembre pour toute la population, jeunes et autres, de notre secteur
- Mise en place de 5 stages sur le dimanche matin pour le public de plus de 60 ans
- Organisation de 2 évènements multisports (ping, basket, aquatique...) en partenanriat avec Décathlon pour la promotion du sport sur le territoire de la corse
- Mise en place d'une convention avec la maison de régime Ocana ( bien vieillir en corse) pour le bien-être et le sport santé dans l'objectif de mettre en place des ateliers de découvertes</t>
  </si>
  <si>
    <t>- nombre de participants à chaque créneaux
- nombre de participants aux portes ouvertes
- nombre de participants aux stages enfants
- nombre de participants stages séniors
- nombre de participants aux évènements Décathlon
- nombre de participants à la collaboration avec Régime Ocana
- nombre de participants aux tournois annuels interclubs</t>
  </si>
  <si>
    <t>Fédération française de Tennis de Table - Auvergne-Rhône-Alpes;Bastelicaccia;Autres établissements publics;</t>
  </si>
  <si>
    <t>FFTT-AURA-24-0066-2</t>
  </si>
  <si>
    <t>Plus de sport à l'école, une grande priorité!</t>
  </si>
  <si>
    <t>Intervenir dans les différents établissements scolaires de l'éducation populaires des différents villages de notre territoire (Bastalicaccia, porticcio, Mezana, Cuttoli, Corticchiato, Afa</t>
  </si>
  <si>
    <t>- Permettre à notre animateur sportif spécialisé en tennis de table d'intervenir dans les établissements scolaires primaires des différentes villes environnantes de notre territoire afin de permettre de faire découvrir la pratique du tennis de table au plus grand nombre de jeunes de moins de 13 ans.
- Attirer le plus grand nombre de jeunes à venir pratiquer le tennis de table au sein de notre club grâce à cette découverte dans les écoles
Nous avons le soutien des politiques locales et départementales dans cette démarche de découverte.</t>
  </si>
  <si>
    <t>corse</t>
  </si>
  <si>
    <t>- nombre d'écoles touchées
- nombre de classes touchées
- nombre d'enfants touchés</t>
  </si>
  <si>
    <t>Fédération française de Tennis de Table - Auvergne-Rhône-Alpes;Corse;Haute-Corse;Bastelicaccia;</t>
  </si>
  <si>
    <t>FFTT-AURA-24-0067-1</t>
  </si>
  <si>
    <t>24-084489</t>
  </si>
  <si>
    <t>W732002134</t>
  </si>
  <si>
    <t>44085235800025</t>
  </si>
  <si>
    <t xml:space="preserve"> 01730051</t>
  </si>
  <si>
    <t>TENNIS DE TABLE LA MOTTE SERVOLEX TTLMS</t>
  </si>
  <si>
    <t>73290</t>
  </si>
  <si>
    <t>73179</t>
  </si>
  <si>
    <t>Ping extérieur</t>
  </si>
  <si>
    <t>Animation des tables existantes dans les parcs, conventions avec les communes</t>
  </si>
  <si>
    <t>Nombre d'action
nombre de participants</t>
  </si>
  <si>
    <t>FFTT-AURA-24-0067-2</t>
  </si>
  <si>
    <t>Développement jeunes</t>
  </si>
  <si>
    <t>Action visant à faire découvrir le tennis de table</t>
  </si>
  <si>
    <t>Accueil d'un centre jeunesse sur des ateliers pendant les vacances scolaires</t>
  </si>
  <si>
    <t>Accueil des jeunes du CLEM de La Motte Servolex</t>
  </si>
  <si>
    <t>Nombre d'action
Nombre de jeunes</t>
  </si>
  <si>
    <t>maintient financier et développement du club de tennis de table</t>
  </si>
  <si>
    <t>maintenir le fonctionnement de notre club de tennis de table, maintenir des tarifs attractifs =&gt; attirer de nouveaux joueurs avec un focus particulier sur le développement de notre école de tennis de table</t>
  </si>
  <si>
    <t>- développement du club de tennis de table =&gt; objectif 40 licenciés compétitions
-Maintenir des tarifs de licences attractifs pour attirer de nouveaux licenciés avec un effort particulier chez les jeunes et accompagnement et prise en charge par le club à hauteur de 30€ pour l'hébergement des jeunes qualifiés à des compétitions régional et national.
-Achat et renouvèlement des tenues avec participation à 50% par le club
-Prise en charge par le club des inscriptions aux différentes compétitions individuelles au niveau départemental, régional et national (coupe haute Saône, vétérans, finales par classements, ...)
  Assurer un maximum de visibilité de notre club sur les différentes compétitions
- développement de notre école de tennis de table =&gt; attirer plus de jeunes =&gt; objectifs 20 licenciés dont 15 licences compétitions.
Prospection et publicité dans les écoles et périscolaire afin de recruter des jeunes à l'aide d'affiche et de flyers. Publicité pour notre tournoi d’été annuel
Continuité des séances ping découverte avec l'école de neurey en vaux et le périscolaire de faverney (package de 6 séances découvertes prévu sur avril/juillet)
Développement d’une filiale tennis de table sur Faverney. Rendez-vous pris avec Mr Le Maire, le collège et l’école primaire. L’idée est d’équiper le gymnase de Faverney d’une dizaine de tables qui pourront permettre :
 - le référencement du tennis de table dans les sports pratiqués en primaire et au collège
=&gt; Intervention de notre entraineur bénévole directement dans les écoles
 - l’organisation de match les dimanches pour notre club de tennis de table 
=&gt; Engagement d’équipes supplémentaires faute de place dans notre salle du val st eloi
( Demande de financement faite à l’ensemble des maires touchés par le regroupement scolaire de Faverney  =&gt; coût de départ environ 8000€.)</t>
  </si>
  <si>
    <t>FFTT-BFC-24-0004-2</t>
  </si>
  <si>
    <t>- développement de la qualité des entrainements</t>
  </si>
  <si>
    <t> Objectifs : progression, développement et performance</t>
  </si>
  <si>
    <t>Paiement d'une prestation au club de Vauvillers pour faire venir Mickaël Colombin, entraineur diplômé sur 2 créneaux d’1H30 par semaine hors vacances scolaire.
Ces entrainements sont en plus des entrainements "bénévole" effectué par Mr Mougeot Michel, président du club, les mercredis et samedis.</t>
  </si>
  <si>
    <t>Le bilan des actions de l'année passée étant plutôt satisfaisant avec une augmentation significative du nombre de jeunes licenciés, nous souhaitons reconduire l'ensemble des actions qui avaient été mises en place. Nous devons par ailleurs être cohérent avec notre projet de développement.
Nous valoriserons donc toute action de sensibilisation visant à promouvoir le tennis de table et attirer de nouveaux
publics jeunes dans le club sous une forme opérationnelle (10 PPP = premier pas pongiste,…), 2 Portes ouvertes (action ponctuelle invitation des habitant d'une commune et alentours à venir pratiquer au sein du club), forum des sports (4), évènements spéciaux (organisation de plusieurs tournoi réservé aux amis et jeunes membres de la famille des licenciés)...
Toute action visant à fidéliser les licenciés jeunes, organisation de compétitions ( 4 grand prix jeunes, 4 grand prix détection, 1 championnat individuel...) , de 7 stages, de 
 18 rassemblement départementaux...
Entrainement itinérant sur les clubs de Chatenoy, Bresse ping, Chalon sur Saône et Sennecey le grand une fois par semaine 1h30 de septembre à Juin.
Entrainement itinérant séance baby-ping à Sennecey le grand 1h par semaine de septembre à Juin
Aide au développement des sections baby-ping à travers des réunions d'informations et 2 mini stages orientés vers les 4-7ans</t>
  </si>
  <si>
    <t>Organisation de stages week-end et/ou vacances scolaires pour les moins de 13 ans: 6 stages par an en période de vacances, 1 stage par an hors vacances. 
4 à 5 entraineurs professionnels rémunérés sont présents à chaque stage afin d'apporter un maximum de qualités.
2 séances regroupement départementaux de 3h30 par mois de Septembre à Juin (rémunération d'un entraineur supplémentaire sur ces regroupements)
Mise en place de séances individuelles (relance, leçon, préparation physique, mentale…) 2 séances par semaine (2h et 3h30) de septembre à juillet
accompagnement et coaching aux compétitions, championnat par équipe, critérium fédéral, EMC, championnat de france, tournoi.
Organisation des compétitions adaptés grand prix jeunes (4), titres départementaux, compétition officielle stage.</t>
  </si>
  <si>
    <t>Mise en place d'une formation Animateur de club (espéré 5 participants) , une ou  deux session de formation Arbitre régional (espéré 5 participants) , formation JA1, JA2 et JA3. (espéré 2 participants).
Recyclage de ces formations via la formation continue des arbitres sur les compétitions départementales et régionales.
Suivis quotidien des bénévoles afin d'élargir leur champ de compétence lors des regroupements départementaux, stages, entrainement itinérant et visites de club. (environ 50 personnes) 
Formation de stagiaire (espéré 3)
Accompagnement des professionnels auto-entrepreneur en leurs donnant des missions rémunérés sur les stages et les regroupements départementaux ainsi que sur la formation continue de ces derniers (3 concernés) les dépenses liées aux stages sont enregistrés dans les services extérieurs de l'action 2
mise à disposition ligue formation AF
Facilitée d'accès des féminines aux formations avec des réductions sur les coûts de formation conformément à notre plan de développement 2020-2024 (espéré 5)
Tentative de création de club sur territoire inexploité a Paray le monial (espéré 1)
Tutorat d'un futur entraineur en formation BPJEPS Charlie QUINIOU de Chalon sur saône (espéré 1)</t>
  </si>
  <si>
    <t>Aide et accompagnement des clubs pour les opérations été ping (programme d'activités estivales)
Organisation d'animations du Ping en extérieur
Organisation d'animations destinée aux personnes proche des licenciés
faire découvrir le ping VR</t>
  </si>
  <si>
    <t>Organisations en lien avec les clubs de 19 tournois dédiés aux frères et soeurs qui concerne tout les clubs du département (estimer 200 participants)
Aide et accompagnement des clubs à l'opération été ping (Chatenoy, Sennecey, Chalon avec une estimation de 120 participants)
Organisation de forum des sports en extérieur (estimé 4 clubs, Chalon, Chatenoy, UPCV, Sennecey avec une estimation de 150 participants)
Réflexion sur la possibilité d'une campagne de découverte du ping VR</t>
  </si>
  <si>
    <t>Nombre de participants (espéré 470)
Nombre d'actions organisées ou soutenues 
Nombre de licences créées, Nombre de nouveaux licenciés  (espéré +30)
Nombre de personnes qui ont découvert le Ping VR</t>
  </si>
  <si>
    <t>Objectif 1) Remonter à 22 adhérents jeunes en septembre avec un délai de 3 ans  (16 en 2024)
 Objectif 2) Pérenniser l’apprentissage du tennis de table dans notre école tennis de table. ( compétition jeunes une équipe au 31:12:2024 , entraînement, coaching des jeunes en compétition, …)</t>
  </si>
  <si>
    <t>1) Organisation du Premier Pas Pongiste de Giromagny en augmentant le nombre potentiel de participants. Invitation des élèves  inscrits en Grandes sections des écoles maternelles en plus des CP, CE et CM  (estimation nombre de participant de 20 à 50)
 2) Mise en place d’un stand avec robot à Giro-sport et explication de notre structure. (estimation nombre de contact 100 mini)
   Indicateurs : Nombre de nouveaux adhérents (es) en septembre   Mini 8 maxi15
3) Maintenir les 2 créneaux d’entraînements ( 1H pour les débutants (es) ) et 1,5H pour les « confirmés (ées) » avec un entraineur diplômé afin d’assurer une qualité d’apprentissage.
   Indicateur de qualité : Taux de Réinscription en septembre : mini 40 %, pas de maxi.
4) Inscription de jeunes en compétition individuelle ou par équipe :
   Indicateur : 4 jeunes minimum avec licences compétitions  dont une équipe « jeunes » inscrite au 31/12/2024. Pas de maxi.
5) Coaching des jeunes inscrits en compétition et incitation financière d’inscription aux stages organisés par les instances du tennis de table.
    Indicateur : Progression des points classement : Mini 5 %  maxi 100 %</t>
  </si>
  <si>
    <t>Les actions ciblent les écoliers de la maternelle "grande section" et primaire de la communauté de communes des Vosges du sud, dans le territoire de Belfort</t>
  </si>
  <si>
    <t>Voir indicateurs ci dessous. 
Les indicateurs 1 à 3 sont des sous-indicateurs afin de mesurer l'efficacité de nos actions mise en place dans le but d'atteindre l'Objectif  prioritaire, l'augmentation du nombre d'adhérents (es) mineurs dans l'association. indicateur 4.</t>
  </si>
  <si>
    <t>FFTT-BFC-24-0007-2</t>
  </si>
  <si>
    <t>Découverte  du tennis de table aux "seniors"</t>
  </si>
  <si>
    <t>Augmentation nombre d’adhérents (es) « seniors »(res) loisirs.  en 2024</t>
  </si>
  <si>
    <t>1) Mise en place d’un stand avec 3 tables et 3 bénévoles du club pour relance et explication de notre structure lors de la journée GIRO-SPORT.
2) poursuite de la mise en place d’un créneau d’entraînement  avec un entraîneur  compétant (2H le jeudi)
3) Mise en place d’un nouveau créneau de jeu libre avec relance.
4) organisation de rencontres amicales et tournoi interne.</t>
  </si>
  <si>
    <t>L'action est ciblée sur la population de la communauté des communes des Vosges du sud dans le territoire de Belfort, Giromagny et ses alentours.</t>
  </si>
  <si>
    <t>Nombre d’adhérents( es) en septembre dans la section.  
 L'objectif participe à l'objectif d'augmentation global des adhérents de l'association et répond à une certaine demande constaté lors de la dernière journée découverte du tennis de table organisé en septembre 2023</t>
  </si>
  <si>
    <t>La pratique pour les jeunes est encadrée au sein de notre club sur plusieurs créneaux :
* Le lundi de 17h30 à 18h30 deux groupes de jeunes distincts sont accueillis :
   - Groupe 1 (8 à 10) dédié aux jeunes prometteurs encadrés par un entraineur diplômé classé français (Thomas GUIGNAT N366)
   - Groupe 2 (8 à 10) dédié aux jeunes découvrant le tennis de table encadré par un bénévole du club (Damien TRUCHY)
* Le mercredi de 18h à 20h est ouvert à tous les jeunes, deux personnes formées initiateur de club (Carol VACHETTE et Trystan Varny VACHETTE) sont présentes pour les encadrer
Nous proposons à nos jeunes de participer aux différents évènements/compétitions organisés par le comité :
* Grand Prix Jeunes : frais d'inscription pris en charge par le club (8 jeunes)
* Critérium fédéral départemental et régional : frais d'inscription pris en charge par le club (3 jeunes)
* Stages départementaux : Nous participons aux frais de déplacement pour emmener les jeunes (4 à 6 jeunes, soit 100 à 150 € par stage)
Nous acceuillons à Paron ces mêmes évènements chaque année :
* Grand Prix Jeunes (22/04/2023 et prochainement le 02/06/2024) -&gt; autour de 40 jeunes du département de l'Yonne 
* Critérium départementale (02/12/2022 et 03/12/2023) -&gt; autour de 20 jeunes du département de l'Yonne
* Stage départementaux (Vacances de la Toussaint 2023) -&gt; autour de 20 jeunes du département de l'Yonne
Nous organisons aussi une compétition courant juin ouverte à tous les licenciés et à leur famille. Nous avons réunis 42 participants en 2023 (04/06/2023)
Le principe de la compétition est de mélanger l'ensemble des licenciés et leur famille pour un moment jovial et convivial.
Cet évènement nous permet de fiféliser les jeunes, de nouer des liens avec les familles et de proposer le ping à la fratrie.
Cette matinée est suivie d'un barbecue offert par le club. 
L'après-midi nous permet de présenter une pratique différente du tennis de table, en 2023 nous avons proposé à nos licenciés de tester l'Ultimate Ping.</t>
  </si>
  <si>
    <t>FFTT-BFC-24-0011-1</t>
  </si>
  <si>
    <t>24-077795</t>
  </si>
  <si>
    <t>Baby ping 4-7 ans
Encadrement des jeunes par un entraineur affilié par l'état.
Augmentation du nombre de licenciés , passage de 35 à 50.
Investissement dans matériel spécifique
Montée en puissance dans les différents championnats
Stabilisation du nombres d'heures dédiées pour l'entraînement dirigé (4 heures) 
Évolution du budget en année complète 1500 à 5000 euros 
précisions dans notre projet club</t>
  </si>
  <si>
    <t>territoire rural 
champ d'action Communauté des monts de Gy
Extension de notre zone par la venue d'adhérents issus des territoires voisins (Rioz, Gray...)</t>
  </si>
  <si>
    <t>2-augmentation du nombre d'adhérents dans toutes les catégories que se soit jeunes, féminines, loisirs, compétition.
3-Dynamique très positive depuis 2 ans 
1-passage de 35 à 50 (objectif 60)</t>
  </si>
  <si>
    <t>Fédération française de Tennis de Table - Bourgogne-Franche-Comté;Haute-Saône;monts de GY;</t>
  </si>
  <si>
    <t>FFTT-BFC-24-0011-2</t>
  </si>
  <si>
    <t>Part plus importante de féminines dans les compétitions mais aussi dans le CA pour les prises de décisions
Encadrement des féminines  par un entraineur affilié par l'état.
Augmentation du nombre de licenciés , passage de 35 à 50.
Montée en puissance dans les différents championnats
Stabilisation du nombres d'heures dédiées pour l'entraînement dirigé (4 heures) 
Évolution du budget en année complète 1500 à 5000 euros 
précisions dans notre projet club</t>
  </si>
  <si>
    <t>FFTT-BFC-24-0012-1</t>
  </si>
  <si>
    <t>24-080576</t>
  </si>
  <si>
    <t>Action visant à fidéliser les licenciés et à attirer de nouveaux jeunes de 4 à 11 ans.</t>
  </si>
  <si>
    <t>Organisation d'une journée sur le regroupement scolaire de Domats, Savigny sur clairis et Piffonds sur le mois de juin 2025.
Organisation de plusieurs journée porte ouverte sur juin 2024 et 2025 sur la communauté de commune du Gatinais ainsi que septembre 2024 et 2025 sur la ville de Sens.
Fidélisation de notre entraineur Thomas Guignat pour qu'il puisse à former et à progresser les jeunes jusqu'au plus haut niveau.
Entrainement tout les mercredi de 17H à 18H30 (à partir de septembre 2024), jeudi de 18H30 à 21H30 et vendredi de 18H30 à 20H. 
Organisations de stage à chaque vacances scolaire (4 jours de 10H à 17H).</t>
  </si>
  <si>
    <t>Sur la commune de Domats, Sens et la communauté de communes du Gatinais.</t>
  </si>
  <si>
    <t>Le nombre de licenciés jeunes du club ( 40) ainsi que le nombre de féminines (25) et une équipe féminine en pré national ou National 3.</t>
  </si>
  <si>
    <t>Fédération française de Tennis de Table - Bourgogne-Franche-Comté;Yonne;</t>
  </si>
  <si>
    <t>FFTT-BFC-24-0012-2</t>
  </si>
  <si>
    <t>- Ping en extérieur : effectuer les 4 journées portes ouvertes courant septembre 2024.
-Participation, comme depuis plusieurs années à l'été ping.
-Participation à la journée porte ouverte en extérieur de la communauté de commune du Gatinais en juin 2025.
-Démonstration de Ping VR baptiste Ansola Allmany.</t>
  </si>
  <si>
    <t>Organisation de plusieurs journées portes ouvertes, le samedi 7 septembre 2024  (cours Tarbé toute la journée)  et journée porte ouverte sur le Gatinais à St Valérien en juin 2025 : tables à disposition pour animation et démonstration.
Organisation du Vital Sport le 14 septembre à Décathlon à Sens pour faire découvrir la pratique du tennis de
table : tables à disposition et démonstration.
Journées des sports au centre Leclerc à Saint Denis les Sens le 14 septembre : tables à disposition et
démonstration.</t>
  </si>
  <si>
    <t>Exclusivement sur le territoire du Grand Sénonais et le Gatinais pour les 4 journées.</t>
  </si>
  <si>
    <t>Nombre de participants aux 4 journées portes ouvertes et le nombre de licences événementielles.</t>
  </si>
  <si>
    <t>FFTT-BFC-24-0012-3</t>
  </si>
  <si>
    <t>Ping féminin</t>
  </si>
  <si>
    <t>- Augmenter le nombre de féminines au sein du club que ce soit en licences promotionnelles ou
licences traditionnelles.
- Pérennisation d'une équipe féminine en championnat par équipes.
- Implication des féminines au sein de la structure dirigeante.</t>
  </si>
  <si>
    <t>: Action visant à développer la pratique féminine : tournois (en septembre et en mai), pérennisation
d'un entrainement spécifque féminin animé par notre entraineur professionnel, licenciées traditionnelles ou
promotionnelles, voir les mamans des jeunes joueurs.
Continuer à  évoluer à l'échelon Nationale 3.
Former les féminines à l'arbitrage, au juge arbitrage et à l'animation des entrainements.
Augmenter le nombre de féminines dans le bureau et dans les divers commissions de l'association.</t>
  </si>
  <si>
    <t>Action réalisée sur le territoire de la Communauté de Communes du Gâtinais en Bourgogne ainsi
que le territoire du Grand Sénonais.
Entrainement spécifque au gymnase du Gâtinais à St Valérien le jeudi soir.</t>
  </si>
  <si>
    <t>Evolution des licences féminines (traditionnelles et promotionnelles)
Nombre de participantes à l'entrainement spécifque à St valérien le jeudi soir.
Nombre de femmes dirigeantes, cadre technique, entraineur et arbitre</t>
  </si>
  <si>
    <t>FFTT-BFC-24-0014-1</t>
  </si>
  <si>
    <t>24-080141</t>
  </si>
  <si>
    <t xml:space="preserve"> 02710067</t>
  </si>
  <si>
    <t>Organisation d'une semaine Olympique</t>
  </si>
  <si>
    <t>-Initier les jeunes à différents sports
-Leur transmettre les valeurs olympiques et l'esprit d'équipe
-Leur donner envie de regarder les JO 
-Licences évènementielles ou découverte</t>
  </si>
  <si>
    <t>5 demi-journée (9h30-12h30) consacrée à 5 sport différents, pour une compétition olympique par équipe avec un podium et une médaille assurée par jour.
Tableau des médailles sur l'ensemble de la semaine avec récompenses supplémentaires à l'équipe qui l'emportera sur l'ensemble des 5 jours.
Une journée Tennis de Table
Une journée Sport Co
Une journée Sport Paralympiques
Une journée Athlétisme
Une journée Jeux divers
20 places maximum</t>
  </si>
  <si>
    <t>Le Creusot et commune alentours.</t>
  </si>
  <si>
    <t>-Les inscriptions sont complètes
-10 licences découvertes prises 
-Questionnaire de satisfaction en fin de semaine</t>
  </si>
  <si>
    <t>FFTT-BFC-24-0014-2</t>
  </si>
  <si>
    <t>Ping'Entreprise et Ping'Alzheimer</t>
  </si>
  <si>
    <t>-Développement d'un créneau entreprise en 12h et 14h
-Mise en place d'un ou plusieurs Tournois Entreprises
-Mise en place d'un partenariat avec France Alzheimer 71 
-Augmentation du nombre de licenciés</t>
  </si>
  <si>
    <t>Ping Bien Être :
-Développer le créneau entreprise déjà en place mais qui peine à décoller avec notamment la mise en place de tournois entreprise, et des démonstration/initiation au sein même des entreprises de la ville (Environ 30 grosses et moyennes entreprises visées).
Une très bonne occasion de passer du temps entre collègues mais aussi avec les autres entreprises locales qui permettrait peut-être d’améliorer la productivité et la bonne humeur au travail et de faire connaître un peu plus le club au niveau local.
Ping Santé :
-Mettre en place un partenariat régulier avec France Alzheimer 71, pour un cycle découverte ou un nombre de séances régulière out au long de la saison</t>
  </si>
  <si>
    <t>Le Creusot et l'ensemble du département de la Saône et Loire</t>
  </si>
  <si>
    <t>6 à 10 Licences supplémentaires 
Le partenariat avec France Alzheimer est signé
Au moins 1 tournoi entreprise a été effectué 
8 personnes régulière sur le créneau entreprise du midi de 4 entreprises différentes</t>
  </si>
  <si>
    <t>Fédération française de Tennis de Table - Bourgogne-Franche-Comté;Saône-et-Loire;</t>
  </si>
  <si>
    <t>FFTT-BFC-24-0014-3</t>
  </si>
  <si>
    <t>Mise en place de cycle scolaire Maternelle et Primaire + Organisation d'un weekend de cohésion jeune</t>
  </si>
  <si>
    <t>-Découverte et initiation au tennis de table 
-Augmentation du nombre de licencié de de 4/7 ans et 7/11 ans
-Créer une bonne ambiance entre les jeunes du club</t>
  </si>
  <si>
    <t>-Mise en place de cycle scolaire sur les écoles du Creusot et alentours. Cela nous permettra d'élargir notre champ d'intervention et nos possibilités d'action de découverte et d'initiation.
Il sera proposer des cycles aux écoles primaires et maternelles du Creusot (13 possibilités au total) ainsi qu'à tous les villages dans un rayon de 20 kilomètres, un public non négligeable et à qui il n'est pas forcément souvent proposé d'action de ce type (Marmagne, Saint-Symphorien de Marmagne, Saint-Pierre de Varennes, Saint Firmin, Saint-Sernin-Du bois,...)
Enfin, un weekend de cohésion entre les jeunes sera organisé dans le but de créer des liens entre les jeunes licenciés du club, par des actions de financement du weekend.
Les objectifs du weekend sont les suivants : 
-Permettre aux jeunes du club d'apprendre à se connaître un peu plus en dehors du cadre de l'entraînement ou des compétitions.
-Participer ensemble à des actions d'auto financement au cours de la saison
-Apprendre à vivre en groupe, ce qui nous paraît important dans le milieu associatif 
-Passer un bon moment convivial tous ensemble, créer des liens d'amitié qui peut les amener à rester plusieurs années au club afin de se retrouver chaque semaine.</t>
  </si>
  <si>
    <t>Le Creusot et alentours (Le Breuil, Torcy, Marmagne, Montchanin, Saint-Symphorien de Marmagne, Saint-Firmin, Perreuil, Saint Sernin du Bois...)</t>
  </si>
  <si>
    <t>Au moins 10 cycles mis en place 
8 licences supplémentaires
Peu ou pas de départ des jeunes du club déjà présents
Le weekend a eu lieu.</t>
  </si>
  <si>
    <t>FFTT-BFC-24-0015-1</t>
  </si>
  <si>
    <t>24-082265</t>
  </si>
  <si>
    <t xml:space="preserve"> 02890032</t>
  </si>
  <si>
    <t>Favoriser et fidéliser la pratique des jeunes</t>
  </si>
  <si>
    <t>Le club veut poursuivre sa politique d’accueil et d’accompagnements des jeunes via la pratique du tennis de table.
Tous les créneaux actuels jeunes du mercredi ainsi que celui du samedi matin sont maintenus, y compris le créneau spécifique au baby ping de 15h à 16h le mercredi après-midi. Les autres créneaux seront toujours disponibles pour eux, afin qu’ils puissent rencontrer et jouer avec les adultes. Ils pourront ainsi grandir d’un point de vue pongiste comme sur le point de vue humain.
Les jeunes bénéficient d’un tarif de plus en plus avantageux en fonction de leur âge. Plus ils sont jeunes, plus le tarif est bas. De plus, toutes les inscriptions aux compétitions sont prises en charge par le club.
Lorsque des formations à l’arbitrage et au juge-arbitrage seront disponibles, nous proposerons et nous financerons à ceux qui veulent participer ces formations. Le but étant de leur montrer et les impliquer sur les pans de l’organisation et de l’arbitrage des compétitions de tennis de table.
En dehors du club, nous allons continuer d’être présents auprès des écoles pour encadrer des cycles sportifs. Nous allons également poursuivre nos participations aux événements organisés par la municipalité de Joigny, afin de promouvoir le tennis de table dans la commune et ses alentours.</t>
  </si>
  <si>
    <t>Installations sportives situées dans le QPV de la ville de Joigny (classée ZRR) et la communauté de communes du Jovinien</t>
  </si>
  <si>
    <t>Grâce à 
- l'évolution du nombre de licenciés jeunes sur la saison prochaine, 
- l'évolution des taux de renouvellement et d'abandon des jeunes.</t>
  </si>
  <si>
    <t>Fédération française de Tennis de Table - Bourgogne-Franche-Comté;JOIGNY;</t>
  </si>
  <si>
    <t>FFTT-BFC-24-0015-2</t>
  </si>
  <si>
    <t>Favoriser et fidéliser la pratique des nouvelles activités liées au tennis de table</t>
  </si>
  <si>
    <t>Dans le cadre de l’élargissement des disciplines pongistes, nous souhaiterions, à l’occasion d’événements ponctuels, présenter le tennis de table en réalité virtuelle, appelée Ping VR.
Nous ferions intervenir un top Français du ping VR lors d’événements comme le championnat de l’Yonne, l’assemblée générale du club, …
Nous allons également participer à l’animation « Joigny Plage » en juillet et août 2024, qui consiste en une animation municipale au bord de l’Yonne. Nous proposerons aux gens de jouer, ainsi que de participer à des animations comme un tournoi de double ou des jeux de précision.</t>
  </si>
  <si>
    <t>Fédération française de Tennis de Table - Bourgogne-Franche-Comté;Commune de Joigny;</t>
  </si>
  <si>
    <t>FFTT-BFC-24-0016-1</t>
  </si>
  <si>
    <t>24-081336</t>
  </si>
  <si>
    <t xml:space="preserve"> 02390007</t>
  </si>
  <si>
    <t>PING Parkinson : prendre la maladie de Parkinson à revers grâce au tennis de table</t>
  </si>
  <si>
    <t>Permettre à des personnes ayant la maladie de Parkinson de bénéficier de cours de tennis de table ayant comme objectif d’arriver à se concentrer pour faire des matchs. Faire découvrir et s’initier au tennis de table, tout en adaptant les exercices pour leur permettre d’acquérir des réflexes et un goût pour les jeux de raquette dans un environnement adapté. 
Mettre en place un accueil spécifique pour les personnes en situation d’handicap Parkinson (Selon la loi de 2005, la pathologie de Parkinson peut être considérée comme un handicap et ainsi être reconnue comme telle par la MDPH)  a pour objectif de s’ouvrir à de nouveaux publics, répondre à une demande locale d’activités (aspect innovant de cette section de ping Parkinson) et en même temps de valoriser l’image du club.
L’objectif des exercices physiques adaptés est de récupérer de l’autonomie. Jouer au tennis de table diminue ses tremblements et rend ses mouvements moins douloureux.
Selon une étude japonaise de 2021, la pratique régulière du ping-pong pendant 6 mois peut réduire les symptômes physiques de Parkinson, comme le tremblement ou les raideurs. Car au fil des années, le patient touché par cette maladie perd peu à peu sa capacité à bouger et peut, au stade final, avoir besoin d'une chaise roulante ou de rester alité.
Depuis plusieurs années il est de plus en plus démontré que l’activité physique et sportive, pratiquée régulièrement, contribue à lutter contre les symptômes moteurs de la maladie et leurs répercussions mais aussi à ralentir l’évolution de la maladie.
Le tennis de table permet à la fois une pratique sportive douce, mais aussi d’entretenir des fonctions cognitives comme la coordination et les réflexes. En outre, en se remettant à une activité physique, la personne va développer la force musculaire, l’endurance cardio-respiratoire, la composition corporelle, l’équilibre, la souplesse, accompagnés d’un travail autour de la coordination, de l’agilité. L’intérêt est de retrouver des sensations corporelles que les personnes auraient pu perdre soit en arrêtant l’activité physique.</t>
  </si>
  <si>
    <t>Le ping Parkinson s’adresse à des personnes ayant la maladie de Parkinson, pathologie chronique neuro-dégénérative affectant le système nerveux central.
Selon la loi de 2005, la pathologie de Parkinson peut être considérée comme un handicap et ainsi être reconnue comme telle par la MDPH.
Le sport doit être accessible au plus grand nombre et doit être utilisé comme un moyen d'éducation et un levier d'action au service de l'épanouissement, de la construction et de l'insertion personnelle
Le ping-santé sera pratiqué en séances de groupe, permettant aux participants de créer des liens avec d’autres personnes dans la même situation (avec des syndromes ou maladies handicapantes). Le groupe sera limité à maximum 7 personnes pour une meilleure prise en charge.
Proposer des cours de tennis de table dans une salle spécialisée et équipée à des personnes présentant la maladie de Parkinson dans un groupe de dimension réduite (maximum 7 personnes) pour permettre :
- l'adaptation des consignes à la compréhension du public
- l'adaptation des exercices et leurs intensités aux capacités des participants
- de développer la psychomotricité, de favoriser la communication et les interactions sociales, l’autonomie.
- de développer la confiance en soi-même, ainsi que son estime de soi. Apprendre qu’il peut tomber mais qu’il peut par la suite se relever. 
Ce sport permet de travailler la bonne coordination, les positions à table, les rotations de poigné, les balancements, la réaction rapide et le potentiel de s’ajuster aux mouvements du corps.
L’éducateur sportif de tennis de table, Radu STELEA, est diplômé d’état et il a déjà une expérience dans un Pôle de tennis de table où il a encadré l’équipe nationale de tennis de table de sport-adapté.</t>
  </si>
  <si>
    <t>Lons le saunier et 25 km alentours</t>
  </si>
  <si>
    <t>L'éducateur sportif observera les participants pour : 
- proposer des exercices adaptés à chaque participant 
- faire évoluer les exercices en fonction du ressenti et des possibilités de chacun
Indicateurs : Nombre de participants et de séances organisées
Assiduité des personnes inscrites (nombre de participants moyen par séance)
L'appréciation qualitative est plus délicate.</t>
  </si>
  <si>
    <t>FFTT-BFC-24-0016-2</t>
  </si>
  <si>
    <t>Premier pas pongiste et ping-pong à l’école TAP (temps scolaire et périscolaire)</t>
  </si>
  <si>
    <t>Découverte et initiation au tennis de table des petits, activité ouverte à des enfants dès l’âge de 4 à 11 ans en vue de développer la coordination, la concentration, l’adresse et la motricité des enfants.
L’objectif de cette action est de faire découvrir aux enfants une activité ludique qui concourt au développement des habiletés motrices et en même temps promouvoir le tennis de table et attirer des nouveaux jeunes de 4 à 11 ans dans le club, valoriser l’image du club.</t>
  </si>
  <si>
    <t>Le développement de la section Eveil et premier pas pongiste nous permettra de proposer à des enfants âgés de 4 et jusqu’à 11 ans de découvrir et s’initier au tennis de table, tout en adaptant les exercices pour leur permettre d’acquérir des réflexes et un goût pour les jeux de raquette dans un environnement protégé et privilégié. Si le tennis de table est une activité individuelle, l’éveil pongiste pratiqué en séances de groupe, permettant à l’enfant de créer des liens avec d’autres jeunes de leur âge.
Les enfants travaillent dans une salle de tennis de table spécialisée et équipée avec tout le matériel spécifique et nécessaire.
Également, nous mettrons en place des TAP (temps scolaire et périscolaire) pour l’école partenaire École Jean Baptiste de la Salle de Lons le Saunier : ayant pour objectif de promouvoir le tennis de table et attirer des nouveaux jeunes de 4 à 11 ans dans le club (100 enfants, donc 5 classes de 20 enfants de CP, CE1, CE 2, CM 1 et CM 2), valoriser l’image du club.
L’école primaire est le lieu où tous les élèves développent des habilités motrices dans le cadre des activités d’éducation physique et sportive. 
Mettre en place cet action d’amener le sport à l’école, c’est donner l’opportunité aux  élèves d’apprendre et développer tous les aspects de la compétence : capacités, connaissances, attitudes, c’est lui permettre d’apprendre à jouer ensemble en respectant des règles, de gérer le jeu et ses résultats, de s’organiser pour progresser.
Les situations de jeu et d’apprentissage doivent permettre aux élèves de construire :
- des savoir-faire en tennis de table comme : mettre en jeu / servir, s’organiser pour frapper, placer sa balle, lire et produire des trajectoires,
utiliser des stratégies de jeu ;
- des connaissances sur l’activité, sur leurs propres ressources et sur les autres ;
- des attitudes de concentration, de persévérance, d’observation, de respect des règles de fonctionnement, de jeu mais également des règles de vie sociale, d’initiative et d’autonomie.
Nous allons rejoindre l’établissement scolaire lors des portes ouvertes spéciales pour présenter notre futur partenariat avec l’École. Des tables de tennis de tables seront installées dans la salle de sport de l’école afin qu’on puisse les utiliser lors des séances de tennis de table. 
Les séances de ping, c’est un mélange entre : 
• des activités physiques pour se défouler et apprendre à mieux gérer son corps
• des jeux d’adresse pour développer la synchronisation des mouvements, la vision dans l’espace et les réflexes
• des moments plus calmes pour assimiler et s’étirer
Adaptée aux débutantes, la découverte du Tennis de Table permet de développer la coordination, la concentration, l’adresse et la motricité. Pour être fort au ping-pong il ne faut pas avoir de la force mais surtout de la vitesse, de l'intelligence pour la tactique, endurance, réflexe, avoir une bonne technique, être fort mentalement.</t>
  </si>
  <si>
    <t>39000 Lons le Saunier et 25 km alentours</t>
  </si>
  <si>
    <t>-promouvoir le tennis de table et attirer des nouveaux jeunes de 4 à 11 ans dans le club, donc indicateur : évolution des licences de notre association de 20%
-qualitatif : l'épanouissement des enfants dans une activité autre que l'école ou à la maison ; -meilleur rendement en développant la coordination, la concentration et la motricité grâce à des jeux d’adresse de courte durée</t>
  </si>
  <si>
    <t>FFTT-BFC-24-0016-3</t>
  </si>
  <si>
    <t>Animations de Ping en éxterieur</t>
  </si>
  <si>
    <t>-Faire découvrir et initier au tennis de table, activité ouverte tout public dès l’âge de 4 ans en vue de développer la coordination, la concentration, l’adresse et la motricité 
L’objectif de cette action est de faire découvrir aux habitants de Lons le Saunier et alentours une activité ludique qui concourt au développement des habiletés motrices.
Proposer le tennis de table à l’extérieur juste avant la rentrée scolaire a pour objectif de :
   - PROMOUVOIR le tennis de table
- RECRUTER les nouveaux licenciés
- OSER, SE LANCER dans la pratique du Ping à l’extérieur pour attirer un nouveau potentiel d’adhérents dans notre association et également FIDÉLISER les adhérents (augmenter le nombre de licenciés) 
- s’ouvrir à de nouveaux publics 
- valoriser l’image du club</t>
  </si>
  <si>
    <t>Cette année 2024, l’année des Jeux Olympiques représente une occasion exceptionnelle de célébrer l'esprit sportif, la diversité culturelle et l'unité mondiale. 
Pour faire découvrir le tennis de table de notre association, nous souhaitons organiser des démonstrations et surtout des animations cet été (le 31 août et le 1er septembre 2024) dans le Parc des Bains de Lons le Saunier. Nous attendons environ 200 personnes.
C’est le dernier weekend avant la rentrée scolaire de septembre, donc tous les parents seront dans le Parc de Bain de Lons le Saunier pour le Forum des Associations. Nos profitons de cette opportunité exceptionnelle pour promouvoir la valeur du tennis de table dans sa diversité : valide, adapté / situation handicap et mixte.
Nous souhaitons donc faire découvrir et initier au tennis de table les personnes en situation d’handicap ou, tout en adaptant les exercices pour leur permettre d’acquérir des réflexes et un goût pour les jeux de raquette dans un environnement adapté. 
Les séances de ping, c’est un mélange entre : 
• des activités physiques pour se défouler et apprendre à mieux gérer son corps
• des jeux d’adresse pour développer la synchronisation des mouvements, la vision dans l’espace et les réflexes
• des moments plus calmes pour assimiler et s’étirer
Adaptée aux débutants, la découverte du Tennis de Table permet de développer la coordination, la concentration, l’adresse et la motricité.</t>
  </si>
  <si>
    <t>Lons le Saunier et communes alentours</t>
  </si>
  <si>
    <t>le nombre des personnes qui participent aux animations de tennis de table</t>
  </si>
  <si>
    <t>FFTT-BFC-24-0016-4</t>
  </si>
  <si>
    <t>Animations de tennis de table Village Olympique 5 demi-journées</t>
  </si>
  <si>
    <t>Faire découvrir et initier au tennis de table, activité ouverte tout public dès l’âge de 4 ans en vue de développer la coordination, la concentration, l’adresse et la motricité 
L’objectif de cette action est de faire découvrir aux habitants de Lons le Saunier et alentours une activité ludique qui concourt au développement des habiletés motrices.
Proposer le tennis de table à l’extérieur juste avant la rentrée scolaire a pour objectif de :
  - PROMOUVOIR le tennis de table
- RECRUTER les nouveaux licenciés
- OSER, SE LANCER dans la pratique du Ping à l’extérieur pour attirer un nouveau potentiel d’adhérents dans notre association et également FIDÉLISER les adhérents (augmenter le nombre de licenciés) 
- s’ouvrir à de nouveaux publics 
- valoriser l’image du club</t>
  </si>
  <si>
    <t>Cette année 2024, l’année des Jeux Olympiques représente une occasion exceptionnelle de célébrer l'esprit sportif, la diversité culturelle et l'unité mondiale. 
Pour faire découvrir le tennis de table de notre association, nous souhaitons organiser des démonstrations et surtout des animations cet été (5 jours du 28 juillet et au 1er août 2024) dans le Parc des Bains de Lons le Saunier. 
Nos profitons de cette opportunité exceptionnelle pour promouvoir la valeur du tennis de table dans sa diversité : valide, adapté / situation handicap et mixte.
Nous souhaitons donc faire découvrir et initier au tennis de table les personnes en situation d’handicap ou, tout en adaptant les exercices pour leur permettre d’acquérir des réflexes et un goût pour les jeux de raquette dans un environnement adapté. 
Les séances de ping, c’est un mélange entre : 
• des activités physiques pour se défouler et apprendre à mieux gérer son corps
• des jeux d’adresse pour développer la synchronisation des mouvements, la vision dans l’espace et les réflexes
• des moments plus calmes pour assimiler et s’étirer
Adaptée aux débutants, la découverte du Tennis de Table permet de développer la coordination, la concentration, l’adresse et la motricité.</t>
  </si>
  <si>
    <t>Lons le Saunier, centre ville Parc des Bains</t>
  </si>
  <si>
    <t>nombre des personnes participant aux animations</t>
  </si>
  <si>
    <t>FFTT-BFC-24-0017-1</t>
  </si>
  <si>
    <t>24-078658</t>
  </si>
  <si>
    <t>Recruter de nouveaux jeunes joueurs (4 à 11 ans).
Fidéliser les licenciés actuels de cette catégorie d'âge.
Apporter une visibilité de notre association vers le grand public en ayant une présence forte sur l'encadrement des tous jeunes.
Renouveler les licenciés et porter une attention plus particulière aux jeunes filles.</t>
  </si>
  <si>
    <t>S'investir au côté des enseignants des écoles élémentaires avec une séance d'une heure par semaine à l'école hors vacances scolaires.
Réaliser des séances de baby ping (1h30 par semaine)
Réaliser des séances d'entrainements pour les jeunes joueurs (1h le mercredi, 2h le vendredi).
Proposer des jeux et petites compétitions ludiques pour fidéliser les tous jeunes joueurs.
Investir encore plus dans le matériel ludique pour rendre nos séances d'initiation encore plus attirantes.
Organiser le PPP le mercredi 11 septembre 2024.</t>
  </si>
  <si>
    <t>Territoire communal (Ecole primaire)
Zone territoriale dans un rayon de 20km autour de la commune (adhérents)</t>
  </si>
  <si>
    <t>Augmentation du nombre de licenciés (+5%)
Limitation de l'arrêt de licenciés (- de 10%)
Progression du niveau de jeu. (Progression du classement individuel FFTT)</t>
  </si>
  <si>
    <t>FFTT-BFC-24-0017-2</t>
  </si>
  <si>
    <t>Action de promotion/d'encadrement du Tennis de Table dans une zone carencée et rurale</t>
  </si>
  <si>
    <t>Continuer à proposer une activité sportive en milieu rural (ZRR), notre association est la seule qui propose encore une activité physique en compétition sur la commune et le secteur proche.
Toutes les activités sportives ont disparu les unes après les autres, ne subsiste que le tennis de table.</t>
  </si>
  <si>
    <t>Renforcer notre présence en proposant le maximum de plages d'utilisation de notre salle spécifique et du gymnase pour des séances d'entrainement.
Proposer des activités dérivées du tennis de table, ping VR, Tournois (29 juin 2024) pour le grand public.
Faire connaitre notre association par la création de dépliants ou de flyers.
 ...</t>
  </si>
  <si>
    <t>Commune et territoire dans un rayon de 20 kilomètres</t>
  </si>
  <si>
    <t>Public lors des manifestations
Augmentation du nombre d'adhérents</t>
  </si>
  <si>
    <t>FFTT-BFC-24-0018-1</t>
  </si>
  <si>
    <t>24-080128</t>
  </si>
  <si>
    <t>Promotion du tenis de table auprès des 4/11 ans et fidélisation des jeunes avec notre Ecole de Sport</t>
  </si>
  <si>
    <t>Poursuivre la promotion du Ping à destination des 4-11 ans en mettant en place des activités PPP pour les Grandes Sections et des cycles découvertes pour les CE1 des écoles du territoire (prioritairement sur les communes de Belleneuve, Binges, Mirebeau sur Bèze et Renève).
Développer l'accueil des 4/7 ans en proposant un programme de fidélisation avec le Cursus Pongiste Belleneuvois.
Mettre en place des actions de promotion dans le cadre des portes-ouvertes.
Proposer une démarche d'accompagnement avec comme objectif de fidéliser les enfants et plus particulièrement les féminines (la fidélisation des féminines est encore trop faible dans les catégories minimes et supérieures).
Proposer des animations pour nos petites pousses avant chaque vacances pour favoriser le partage et l'évolution</t>
  </si>
  <si>
    <t>Pour favoriser le Ping des 4/7 ans, nous proposons des actions de promotion "Premier Pas Pongiste" pour les écoles maternelles du Territoire (Belleneuve, Binges, Mirebeau, Renève) sur une demi-journée et un «Cycle Découverte» pour les CE1 sur 3 demi-journées. Soit environ 12 demi-journées et 130 enfants qui pourront découvrir le Ping. Remise de Kit FFTT à tous les jeunes (si possible financièrement).
Maintenir les créneaux spécifiques pour la pratique du Ping pour les 4/7 ans avec un programme de progression adapté aux capacités de ces enfants.
Poursuite de l'utilisation de notre Cycle Panda qui permet de visualiser la progression des jeunes et leur proposer une passerelle vers le Cycle Pongiste.
2 à 3 créneaux d'une heure par semaine, adaptés au temps de concentration des enfants, contenu spécifique sur l'apprentissage des gestes de bases.
Proposer au moins une séance 4/7 ans avec une séance "Initiation" sur le même créneau horaire pour que les 4/7 ans puissent découvrir le programme "Initiation" et offrir une passerelle entre les 2 groupes pour les jeunes les plus doué(e)s.
Mettre en place une démarche d'accompagnement avec comme objectif de fidéliser les enfants en utilisant notre Cursus Pongiste Bellenuvois qui permet de valoriser la progression de chaque enfant.
Accompagner les enfants dès le groupe Initiation dans la découverte de la compétition en les faisant participer au Grand Prix Détection (-11 ans)
Nous complèterons ces actions avec :
&gt; Mise en place de séances Co'Ping en fin d'année scolaire pour favoriser le parrainage par nos jeunes licenciés (ambassadeurs).
&gt; Portes-ouvertes / fête du Ping fin juin pour clôturer nos séances dans les écoles
&gt; Portes-ouvertes tout début septembre pour relancer l'activité, et participation aux Forum des associations du Mirebellois &amp; Fontenois</t>
  </si>
  <si>
    <t>Commune de Belleneuve, communes du Mirebellois &amp; Fontenois, communes limitrophes du canton de Pontailler/Saône pour favoriser les activités sportives dans la ruralité pour un coût raisonnable.
La Communauté de Communes Mirebellois Fontenois a signé un CRTE en mars 2022.</t>
  </si>
  <si>
    <t>Mesure du nombre de jeunes licenciés, du nombre de féminines dans la catégorie jeunes et de la fidélisation obtenue</t>
  </si>
  <si>
    <t>Fédération française de Tennis de Table - Bourgogne-Franche-Comté;Communauté de Communes Mirebellois &amp; Fontenois;Autres établissements publics;</t>
  </si>
  <si>
    <t>FFTT-BFC-24-0018-2</t>
  </si>
  <si>
    <t>Favoriser la pratique du tennis de table pour les féminines</t>
  </si>
  <si>
    <t>Développer la pratique du Tennis de Table auprès des féminines et favoriser l'accueil des familles dans le groupe loisir, plus particulièrement des mamans avec leurs enfants
Bien qu'ayant un taux de féminines important au regard du taux de la Fédération et de la Ligue (32,9%), une parité femmes / hommes dans notre Bureau, nous souhaitons essayer de développer encore d'avantage l'accès des féminines à la pratique du Tennis de Table pour les enfants et les adultes.</t>
  </si>
  <si>
    <t>Amélioration de l'accueil des féminines dans les groupes jeunes et développement de l'attractivité pour les "mamans" dans le groupe Loisirs dans un 1er temps.
Mise en place d'animation enfants / mamans sous forme de pratique ludique et sous forme de tournoi, principalement sur le groupe Découverte, avec une animation à chaque vacances scolaire.
Organisation de rencontres parents / enfants avec le groupe loisirs, mise en place de tournoi par équipe maman/enfant et de rencontres plus spécifiques entre mamans pour développer le sport santé et leur permettre un retour à la pratique sportive</t>
  </si>
  <si>
    <t>Commune de Belleneuve, communes du Mirebellois &amp; Fontenois, communes limitrophes du canton de Pontailler/Saône.
La Communauté de Communes Mirebellois Fontenois a signé un CRTE en mars 2022.</t>
  </si>
  <si>
    <t>Nombre d'action de promotion. Nombre de licenciées féminines et nombre de féminines participant aux actions proposées</t>
  </si>
  <si>
    <t>Fédération française de Tennis de Table - Bourgogne-Franche-Comté;Communauté de communes du Mirebellois &amp; Fontenois;</t>
  </si>
  <si>
    <t>FFTT-BFC-24-0018-3</t>
  </si>
  <si>
    <t>Développer et faciliter l'accueil de personnes en situation de handicap</t>
  </si>
  <si>
    <t>Faciliter l'accueil et l'intégration de résidents du CAT de Bézouotte aussi bien dans le groupe Entraînement que dans le groupe Loisir.</t>
  </si>
  <si>
    <t>Promouvoir la pratique du tennis de table pour les résidents du CAT de Bézouotte aussi bien dans le groupe entrainement dirigé que dans le groupe loisir.
Favoriser leur intégration et les faire pratiquer avec les autres adhérents.
Pour accompagner cela, mise en place d'une tarification incitative sur l'adhésion et sur le prix du matériel et travail avec les éducateurs sur la possibilité d'intégrer une partie des résidents dans une des équipes du club en compétitions</t>
  </si>
  <si>
    <t>Commune de Bézouotte.
La Communauté de Communes Mirebellois Fontenois a signé un CRTE en mars 2022</t>
  </si>
  <si>
    <t>Fédération française de Tennis de Table - Bourgogne-Franche-Comté;OISMF;</t>
  </si>
  <si>
    <t>FFTT-BFC-24-0019-1</t>
  </si>
  <si>
    <t>24-083353</t>
  </si>
  <si>
    <t>La mise en place d'animation des les espaces extérieurs.
repérer les tables dans les parcs et étudier l'eventuelle mise en place d'animation.
proposer des animation lors des expositions diverses</t>
  </si>
  <si>
    <t>Mettre en place des activités de découvertes du ping en extérieur dans les jardin + magasins + expositions.
essayer de repérer les parcs avec des tables pour lancer la pratique.
inciter les clubs à mettre en place des activités en extérieur et les accompagner financièrement et humainement.</t>
  </si>
  <si>
    <t>dans tout le Doubs</t>
  </si>
  <si>
    <t>le nombre de sites
nombre de participants
nombre de licences éventuelles
nombre de clubs intéressés</t>
  </si>
  <si>
    <t>Fédération française de Tennis de Table - Bourgogne-Franche-Comté;Doubs;Besançon;Montbéliard;</t>
  </si>
  <si>
    <t>FFTT-BFC-24-0019-2</t>
  </si>
  <si>
    <t>STRUCTURATION DU COMITE ET CLUBS</t>
  </si>
  <si>
    <t>accompagner les clubs dans leurs développement afin de freiner la dissolution de clubs dans notre territoire.
former et accompagner des bénévoles
prendre en charge certaines formations
mettre en place certaines formations (IC, PSC1...)</t>
  </si>
  <si>
    <t>le Doubs</t>
  </si>
  <si>
    <t>nombre de formation + nombre de réunions + nombre de candidats</t>
  </si>
  <si>
    <t>Fédération française de Tennis de Table - Bourgogne-Franche-Comté;Doubs;</t>
  </si>
  <si>
    <t>FFTT-BFC-24-0019-3</t>
  </si>
  <si>
    <t>PING INCLUSIF</t>
  </si>
  <si>
    <t>la mise en place et le développement de la pratique dans zones QPV ett milieu carcéral</t>
  </si>
  <si>
    <t>proposer des activités et une pratique adaptée au public visé.
actuellement déjà mis en place sur Montbéliard et Besançon. l'objectif est de maintenir et de deévelopper davantage ce dispositif</t>
  </si>
  <si>
    <t>nombre d'interventions
nombre d'élèves
nombre de clubs accompagnés</t>
  </si>
  <si>
    <t>Fédération française de Tennis de Table - Bourgogne-Franche-Comté;Préfecture de Montbéliard;Doubs;Besançon;Pays de Montbéliard;</t>
  </si>
  <si>
    <t>FFTT-BFC-24-0019-4</t>
  </si>
  <si>
    <t>sport santé</t>
  </si>
  <si>
    <t>Proposer une activité pour les personnes atteintes d'une maladie neurodégénérative ou autiste</t>
  </si>
  <si>
    <t>proposer une pratique du ping adaptés afin de maintenir et entretenir les facultés intelectuelles encore présentes chez les personnes et leur proposer des activités sportives et sociales avec un intervenants spécialisé.</t>
  </si>
  <si>
    <t>dans le Doubs</t>
  </si>
  <si>
    <t>nombre de convention et pratiquants</t>
  </si>
  <si>
    <t>FFTT-BFC-24-0020-1</t>
  </si>
  <si>
    <t>24-083391</t>
  </si>
  <si>
    <t>Recrutement &amp; fidélisation des jeunes</t>
  </si>
  <si>
    <t>.
* Soutien au recrutement des clubs.
* Développement des différentes formes de pratique des 4 - 7 ans.
* Fidélisation des joueurs par une offre multiple selon leur profil.</t>
  </si>
  <si>
    <t>.
ACTIONS PUBLIC SCOLAIRE
* Renouvellement de l'agrément départemental pour l'éducateur sportif CD.
* Ouverture de conventions École / Club / CD pour la mise en place de cycles d'initiation avec financement de l'encadrement par le le CD à hauteur de 75 %, hors frais de déplacement.
* Mise en place d'une formule locale du Premier Pas Pongiste (échelon local là ou des cycles scolaires sont effectué et finale départementale si le nombre de cycle le permet).
ACTIONS PUBLIC 4 - 7 ANS
* Regroupements départementaux ouverts à tous pour les clubs dotés d'une section 4-7 ans. La fréquence prévue est de tous les 2 mois.
* Regroupements mensuels des profils à potentiel pour composer un groupe détection qui évoluera ensemble et qui alimentera ensuite le CPS.
* Valorisation de la pratique des 4 -7 ans dans le cadre des dossiers de soutien aux école de tennis de table des clubs. Cela représente une quote-part d'un tiers de l'enveloppe globale (4 000 €).
FIDÉLISATION DES JEUNES
* Stages ouverts à tous les licenciés jeunes à la Toussaint et en février.
* CPS : regroupements mensuels pour l'élite jeune pour les catégories moins de 9 ans à moins de 15 (sur sélection).
* Stages délocalisés ouverts à tous les licenciés jeunes à Pâques.</t>
  </si>
  <si>
    <t>Sur tout le territoire départemental et plus particulièrement dans les zones rurales et dans les
quartiers défavorisés.</t>
  </si>
  <si>
    <t>.
* Effectifs de licences des catégories visées.
* Taux de participation aux différentes actions.
* Taux de renouvellement des licences.</t>
  </si>
  <si>
    <t>Fédération française de Tennis de Table - Bourgogne-Franche-Comté;Haute-Saône;</t>
  </si>
  <si>
    <t>FFTT-BFC-24-0020-2</t>
  </si>
  <si>
    <t>Soutien aux clubs</t>
  </si>
  <si>
    <t>.
* Aide à la structuration du club / projet associatif.
* Formation des techniciens
* Soutien financier au développement selon les priorités départementales</t>
  </si>
  <si>
    <t>.
STRUCTURATION ET SOUTIEN DES CLUBS :
* Mise en place d'un suivi clubs / CD sur les thématiques de la politique de ressources, de la qualité de l'accueil, des différents publics et du projet de club.
* Suivi des jeunes joueurs évoluant sur les compétitions de référence et conseils sur la structuration de leur programme d'entraînement.
* Incitation et suivi de la labellisation des clubs.
FORMATION
* Mise en situation d'encadrement avec les bénévoles de clubs lors des stages départementaux (échanges sur la technique, formation continue).
* Ajout d'un volet incitatif sur la formation des techniciens (IC et AR) et arbitres (AR et JA1) dans les dossiers "Ecole de tennis de table".
SOUTIEN FINANCIER AUX ÉCOLES DE TENNIS DE TABLE DES CLUBS
* Valorisation du travail de développement du club et de formation des jeunes via un soutien financier. Cette aide annuelle est calculée et versée en fin de saison sportive à l'aide d'un barème de points. La grille d'évaluation est  étroitement liée au projet associatif du  CD. L'enveloppe globale est actuellement de 4 000 euros.
CONVENTION(S) CLUB / CD
* Mise en place de conventions clubs / CD70 comprenant une intervention mensuelle de l'éducateur du
CD70, l'accompagnement sur un an au projet de club, l'encadrement de cycles scolaires, l'étude de faisabilité
d'un stage de vacances décentralisé.
En contrepartie le club s'engage à ce que ses bénévoles suivent des formations (techniques, d'arbitage, de juge-arbitrage, de dirigeant) et mettent en pratique les apprentissages correspondants.</t>
  </si>
  <si>
    <t>.
* Effectifs de licenciés par club.
* Taux de participation aux actions du projet.</t>
  </si>
  <si>
    <t>FFTT-BFC-24-0020-3</t>
  </si>
  <si>
    <t>Nouvelle pratique</t>
  </si>
  <si>
    <t>.
Mise en place d'ateliers nouvelle pratique dans le cadre de manifestation hors clubs.</t>
  </si>
  <si>
    <t>.
2 secteurs ont été identifiés pur le mise en place de 2 actions pilote avec partenariat des clubs locaux :
* Bassin de Vesoul : intégration d'atelier de découverte de l'activité tennis de table au dispositif Vesoul beach 2023 de l'agglomération (du 1er au 29 juillet).
* Mise en place d'une action originale ou conjointe sur le secteur de Vauvillers.
* Participation du tennis de table aux actions en lien avec les JOP 2024. A ce stade, une action est programmé sur le secteur de Vesoul. D'autres lieu pourront se rajouter.</t>
  </si>
  <si>
    <t>Sur tout le territoire départemental et plus particulièrement dans les zones rurales et dans les quartiers défavorisés.</t>
  </si>
  <si>
    <t>Nombre de participants aux ateliers et animations</t>
  </si>
  <si>
    <t>FFTT-BFC-24-0021-1</t>
  </si>
  <si>
    <t>24-080143</t>
  </si>
  <si>
    <t xml:space="preserve"> 02710042</t>
  </si>
  <si>
    <t>Développement du ping santé</t>
  </si>
  <si>
    <t>Ping bien-être :
1. Accueillir des personnes porteuses de handicap mental ou physique.
2. Mettre en place un partenariat avec une structure hospitalière qui prend en charge les personnes atteintes d'Alzheimer</t>
  </si>
  <si>
    <t>1. L'accueil des personnes handicapées a lieu le dimanche matin tout au long de l'année.
Contenu des séances : jeux de raquettes, mobilité, coordination.
L'encadrement est effectué par des joueurs valides expérimentés.
Ces personnes handicapées sont toutes licenciées. Au total, c'est une dizaine de participants.
A la fin de la séance, un moment convivial est prévu.
2. Partenariat avec l'hôpital de Chateau-Chinon : 
- Entrer en relation et explorer les différents possibles de son corps.
- Se sentir reconnus – retrouver l’estime de soi – accueillir un bien-être corporel et psychique – être dans le plaisir de l’action de groupe.
- Retrouver une vitalité malgré la diminution des capacités cognitives et mnésiques.
- Travailler le mouvement dans sa finesse, travailler la coordination, la concentration, la perception.
- Permettre aux résidents de s’engager dans une activité sportive et physique régulière.
- Permettre au personnel de l’UVP et aux familles de partager un état de bien-être – découvrir les résidentes dans le jeu et dans des situations inhabituelles
Proposition d’intervention : Club de tennis de table Autun
Intervenants : Liliane PEDUZZI, responsable technique du club (bénévole) et Sébastien BARNAY, formé au Baby ping et encadrant aux séances du dimanche matin (voir point 1)
Déroulement :
Les séances s’articulent ainsi :
Le projet se déroulera une fois par semaine (présence des éducateurs Vaillante une fois par quinzaine) pour un total de 10 séances, et une durée de 60 minutes par séances. (Les résidents devront être prêts en salle d’activité pour le démarrage avec l’intervenant.)
1ère phase : 
o Rencontre à l’UVP avec l'intervenant, présentation à l’équipe soignante et aux résidents
o Mise en mouvement et en confiance pour soi : première approche de l’activité par des exercices pédagogiques simples et adaptés.
2ème phase : 
o Aborder le jeu, avec des séances en 3 axes : 
 Socialisation, avec échanges, puis échauffement-réveil musculaire
 Exercices d’équilibres
 Apprentissage du jeu
3ème phase : 
o Consolidation des acquis et matchs devant spectateurs (soignants ou autres résidents)
4ème phase : 
o Rencontre après la fin du cycle (12 séances) pour parler du ressenti de l’ensemble du projet et projeter la continuité de l’activité.</t>
  </si>
  <si>
    <t>Autun et communauté de Communes de l'Autunoise Morvan = ZRR
Chateau-Chinon = ZRR</t>
  </si>
  <si>
    <t>- Nombre de licenciés bénéficiaires des deux actions
- Nombre de bénévoles 
- Nombre de séances
- Enquête de satisfaction auprès des bénéficiaires, de l'équipe d'encadrement, et du partenaire</t>
  </si>
  <si>
    <t>Fédération française de Tennis de Table - Bourgogne-Franche-Comté;AUTUN;</t>
  </si>
  <si>
    <t>FFTT-BFC-24-0021-2</t>
  </si>
  <si>
    <t>- Recruter de nouveaux licenciés jeunes
- Fidéliser les pratiquants jeunes récemment entrés dans le club</t>
  </si>
  <si>
    <t>Mise en place d'actions de promotion en direction des jeunes 
- Politique tarifaire
- Créneaux spécifique d'entraînement
- Actions spécifiques lors des événements de rentrée : portes ouvertes, forum des sports, ...
- Séances de découverte pour les jeunes de la section école multisports
- Contacts avec des écoles primaires et proposition de cycle d'activités
- Intervention d'une éducatrice, auto-entrepreneuse, pour accompagnement de séances</t>
  </si>
  <si>
    <t>AUTUN et Communauté de Communes du Grand Autunois Morvan</t>
  </si>
  <si>
    <t>-Evolution du nombre de licenciés jeunes
- Evolution du taux de renouvellement
- Nombre de séances en milieu scolaire
- Nombre d'événements en lien avec des actions de promotion pour les jeunes</t>
  </si>
  <si>
    <t>Fédération française de Tennis de Table - Bourgogne-Franche-Comté;Saône-et-Loire;AUTUN;</t>
  </si>
  <si>
    <t>FFTT-BFC-24-0022-1</t>
  </si>
  <si>
    <t>24-070049</t>
  </si>
  <si>
    <t>W702004899</t>
  </si>
  <si>
    <t>77851662500028</t>
  </si>
  <si>
    <t xml:space="preserve"> 02700009</t>
  </si>
  <si>
    <t>0901684</t>
  </si>
  <si>
    <t>ETOILE SPORTIVE JUSSEY TENNIS DE TABLE</t>
  </si>
  <si>
    <t>70267</t>
  </si>
  <si>
    <t>Développement /recrutement jeune 4-11ans</t>
  </si>
  <si>
    <t>L'objectif principal est de développer et recruter sur le créneau des jeunes de 4 à 11 ans, le second étant de les fidéliser en organisant 2 journées premiers pas pongiste, passation de diplôme arbitrage et balle blanche</t>
  </si>
  <si>
    <t>A l'heure actuelle nous avons un entraînement " jeune 4-11ans " 1 heures par semaine pour les loisirs et 1h30 pour nos jeunes compétiteurs avec l'aide de deux bénévoles, un troisième bénévoles s'occupe à raison d'une heure par semaine de la section ping 4-7 ans et pendant les vacances scolaires nous essayons d'envoyons un maximum de jeune au stage départemental. Pour l'année prochaine nous allons ouvrir un second créneau d'entrainement d'1h30 pour les 4-11 ans.
En partenariat avec les différentes écoles et périscolaire nous allons créer deux journées premiers pas pongiste une en septembre et une seconde en janvier, cette année nous avons fait une après midi on l'on a eu une trentaine de jeune mais notre communication d'après rencontre a été très mauvaise... nous allons remédier à cela.
Pour fidéliser nos jeunes nous les impliquons directement au sein du club ( nettoyage de la salle, tombola, etc... ) et cette année nous allons organiser en interne une demi journée pour le passage des diplômes balle blanche, orange etc...</t>
  </si>
  <si>
    <t>Le club de Jussey est un secteur rural qualifié ZRR, c'est le premier gros village ou l'on peut faire du sport</t>
  </si>
  <si>
    <t>Rang 1- évolution des taux de renouvellements et d'abandon des jeunes
Rang 2- évolution du nombre de licencé jeunes</t>
  </si>
  <si>
    <t>FFTT-BFC-24-0022-2</t>
  </si>
  <si>
    <t>Ping inclusif section sport adapté</t>
  </si>
  <si>
    <t>Maintient de notre créneau section sport adapté en partenariat avec l'ESAT de Gevigney et Mercey
L'objectif principal est de développé l'inclusion au sein de notre club, entre le sport adapté et la section jeune</t>
  </si>
  <si>
    <t>Dans un premier temps le sport adapté à besoin de temps de jeu, pour la plupart d'entre eux le tennis de table est un échappatoire
Notre projet est de bien sur maintenir la section à raison d'une heure par semaine par un bénévole du club, nous avons mis en place un chevauchement sur le créneau jeune et sport adapté pendant un petit quart d'heure ou tout le monde est ensemble et pratique des petits jeux  ( tournante, concours de jongle, etc... ) tout le monde se prête aux jeux dans la bonne humeur et je trouve cela assez incroyable que les inégalités qu'il peut y avoir disparaissent totalement quand tout le monde est dans la salle, plus de club devrait tenter l'expérience.
Autre projet que nous pensons important d'inclure c'est une demi journée sur l'arbitrage avec 2 ou 3 bénévoles du club, formation pour les 4-11 ans et la section sport adapté directement en immersion dans leur foyer, nous pensons que cela peut être une riche expérience pour tout le monde</t>
  </si>
  <si>
    <t>L'ESAT de Gevigney se trouve à 4km de notre salle de tennis de table de Jussey, petite ville ou tous les soirs ou presque les éducateurs et les résidants se déplacent afin de faire leur petit achat, donc tous les jours ils ont l'opportunité de passer devant leur salle de tennis de table</t>
  </si>
  <si>
    <t>Objectif premier est d'inclure au sein du club les personnes en situation d'handicap par le biais du sport en maintenant le créneau sport adapté, possibilité pour eux d'intégrer le comité directeur du club ( à l'heure actuelle une personne en situation d'handicap est membre du comité )
Objectif second leur apprendre les valeurs du sport, le dépassement de soi et de la confiance en soi, se servir du sport et de ses valeurs dans la vie de tous les jours pour effacer l'handicap vis à vis de tous et particulièrement des plus jeunes
Dernier objectif maintenir une dizaine de personne dans la section sport adapté</t>
  </si>
  <si>
    <t>FFTT-BFC-24-0022-3</t>
  </si>
  <si>
    <t>Tria'Ping</t>
  </si>
  <si>
    <t>Faire découvrir d'autre façon de pratiquer le tennis de table pour attirer de nouveaux licenciés</t>
  </si>
  <si>
    <t>Mini tournoi en soirée sur 5 dates, 3 épreuves de tennis de table:
- DARK PING
- PING EXTERIEUR
- TENNIS DE TABLE 
Ouvert à tous, 2 catégories: licencié et non  licencié
Inscription à 2€, les mises sont remportées par les finalistes de chaque catégories</t>
  </si>
  <si>
    <t>A notre connaissance ce genre de tournoi n'existe pas en haute-saône, on pense donc que les gens, pongistes ou pas , vont se prêter au jeux et venir taper la balle en famille ou entre amis.</t>
  </si>
  <si>
    <t>Objectifs premier est que tout le monde passe de bonne soirée, on est en fin de saison il faut souffler un peu et prendre le temps de s'amuser
Second objectif faire parler de notre club à travers la presse et les réseaux sociaux
Troisième objectif faire découvrir le tennis de table sous d'autres facettes et essayer de décider certaines personnes hésitantes à prendre une licence</t>
  </si>
  <si>
    <t>FFTT-BFC-24-0023-1</t>
  </si>
  <si>
    <t>24-081799</t>
  </si>
  <si>
    <t>Initiation, découverte du Tennis de Table.</t>
  </si>
  <si>
    <t>Ateliers d'initiation au tennis de table à destination d'enfants scolarisés en écoles maternelles et élémentaires. Des séances sont déjà prévues pour des classes de CE2/CM1/CM2 et des classes de grande section de maternelle.</t>
  </si>
  <si>
    <t>Ecoles du canton de Semur-en-Auxois, Montbard et Venarey-les-Laumes.</t>
  </si>
  <si>
    <t>1. fidélisation et inscriptions de nouveaux enfants au club</t>
  </si>
  <si>
    <t>FFTT-BFC-24-0023-2</t>
  </si>
  <si>
    <t>Nouvelles pratiques du TT</t>
  </si>
  <si>
    <t>Découverte des nouvelles pratiques du tennis de table.</t>
  </si>
  <si>
    <t>Développement de la pratique du Ping en extérieur et du Ping (VR) réalité virtuelle.</t>
  </si>
  <si>
    <t>Tout le département 21</t>
  </si>
  <si>
    <t>Attirer de nouveaux adhérents.</t>
  </si>
  <si>
    <t>FFTT-BFC-24-0023-3</t>
  </si>
  <si>
    <t>JOP- Jeux olympiques et paralympiques</t>
  </si>
  <si>
    <t>Animation tennis de table , atelier découverte au MuséoParc Alésia-Alise Sainte Reine.</t>
  </si>
  <si>
    <t>Faire découvrir le tennis de table aux visiteurs de Muséo Parc d'Alésia lors des deux Journées Européennes du Patrimoine, sur les thèmes "Faites du Sport" et les "Origines des Jeux Olympiques.</t>
  </si>
  <si>
    <t>Territoire de Venarey-les-Laumes, 21150.</t>
  </si>
  <si>
    <t>Faire connaître le tennis de table et notre club.</t>
  </si>
  <si>
    <t>FFTT-BFC-24-0024-1</t>
  </si>
  <si>
    <t>24-075177</t>
  </si>
  <si>
    <t>W712001308</t>
  </si>
  <si>
    <t>48142630200016</t>
  </si>
  <si>
    <t xml:space="preserve"> 02710023</t>
  </si>
  <si>
    <t>0401397</t>
  </si>
  <si>
    <t>SPORTS ET LOISIRS</t>
  </si>
  <si>
    <t>71880</t>
  </si>
  <si>
    <t>71118</t>
  </si>
  <si>
    <t>ECOLE TENNIS DE TABLE</t>
  </si>
  <si>
    <t>Réouvrir entraînement ECOLE TENNIS DE TABLE du mercredi après midi avec entraîneur diplômé et profiter de cette année OLYMPIQUE pour développer le Tennis de Table aux jeunes générations de Châtenoy et alentours.</t>
  </si>
  <si>
    <t>- Apprentissage des bases du tennis de table.
- Prise en main de la raquette, avec apprentissage du jonglage raquette/balle, notamment pour les plus jeunes.
- Réalisation d’un parcours balisé avec balle posée sur la raquette sans la faire tomber.
- Exercice d’envois de balle contre un mur avec renvoi avec la raquette.
- Réalisation d’échanges au sol et sur la table.
- Appréhender les différents coups droits et revers.
- Apprendre les différents types de services.
- Intégrer les premières compétitions réservées à leur niveau.
- Intégrer, ensuite, les équipes évoluant en championnat.
- Entraînements encadrés par des bénévoles tous les mercredis après-midi, sauf pendant les vacances scolaires, soit 27 séances de 1h30.
- Accès à l’entraînement sénior les mardis et jeudis soirs.
- Progrès mesurés, en fin de saison, par le classement fédéral.</t>
  </si>
  <si>
    <t>commune de CHATENOY LE ROYAL et ses environs</t>
  </si>
  <si>
    <t>COUT ANIMATEUR TECHNIQUE DEPARTEMENTAL POUR ECOLE DE TENNIS DE 2024 facturé par le CD71 : 2000 euros</t>
  </si>
  <si>
    <t>Fédération française de Tennis de Table - Bourgogne-Franche-Comté;Saône-et-Loire;mairie de châtenoy le royal;grand chalon FAAPAS;Autres établissements publics;</t>
  </si>
  <si>
    <t>FFTT-BFC-24-0025-1</t>
  </si>
  <si>
    <t>24-080245</t>
  </si>
  <si>
    <t>W213000461</t>
  </si>
  <si>
    <t>49044367800027</t>
  </si>
  <si>
    <t xml:space="preserve"> 02210037</t>
  </si>
  <si>
    <t>TENNIS DE TABLE DU CHATILLONNAIS</t>
  </si>
  <si>
    <t>21400</t>
  </si>
  <si>
    <t>21154</t>
  </si>
  <si>
    <t>Améliorer le niveau général des joueurs du club pour les jeunes et les adultes</t>
  </si>
  <si>
    <t>• Montée de D1 en R3 pour l'équipe 1.
• Montée de D3 en D2 pour l'équipe 2.
• Progresser au classement vers le milieu de la poule en D4 pour l'équipe 3. 
• Se maintenir en D3 pour l'équipe inscrite en chalenge jeunes.
• Amener plus de joueurs, jeunes et adulte, vers la compétition, environ 3 au minimum.
• Faire progresser la part de jeune vers un ratio d'au minimum 50/50 avec les adultes.
• Augmenter le nombre de jeunes de 10 licenciés, peut importe le pourcentage vis-à-vis de l'effectif total</t>
  </si>
  <si>
    <t>Actions proposées : 
    Perfectionner les entrainements : 
• Continuer les entrainements jeunes et adultes par l'entraineur sur une année complète et non sur une demi-saison.
• Evaluer régulièrement le niveau des joueurs débutants pour individualiser par la suite leur entrainement,  réaliser des fiches de suivi technique mettant en évidence des points à travailler.
• Relance des joueurs expérimentés vers les jeune set adultes débutants. Identifier les joueurs expérimentés qui seraient capable de consacrer du temps à la relance et les sensibiliser à cette activité.
• Avoir une approche axé performance diviser en plusieurs axes :  tactique, mental, condition physique, règlementation des compétitions.
    Compétition : 
• Prioriser l'équipe première dans le club dans les choix de composition d'équipe
• Créer une dynamique centré sur l'équipe première, inciter les licenciés et familles et amis de licenciés à assister aux matches à domicile de l'équipe première
• Valoriser les résultats positifs des jeunes dans les différentes compétitions dans lesquelles ils sont engagés notamment dans la communication dirigés vers l'extérieur du club. 
• Créer des tournois internes pour améliorer la cohésion d'équipe et l'entente entre tout les membres
• Organiser des compétitions amicales avec d'autres clubs à proximités afin de voir des jeux divers et variés pour se préparer au mieux pour les compétitions officielles, y compris avec des joueurs en loisir.
• Accentuer la communication sur les réseaux sociaux, le site internet et le journal de la ville sur les résultats du clubs, notamment lors des succès.
 Jeunes
• Des ateliers ludiques d'initiation à la pratique du tennis de table,
• Tournois ouverts exclusivement aux jeunes.
• 2 ou 3 interventions auprès des écoles, collèges et centre de loisirs par an.
• Créer des séances Baby-Ping
• Créer des tournois internes spécifiques aux jeunes.
• Créer des évènements (tournoi ou atelier) avec les parents. 
• Accentuer la communication sur les réseaux sociaux, le site internet et le journal de la ville sur les évènements avec les jeunes.</t>
  </si>
  <si>
    <t>Nous souhaitons développer ce projet sur le territoire de la commune principalement</t>
  </si>
  <si>
    <t>FFTT-BFC-24-0025-2</t>
  </si>
  <si>
    <t>Augmenter la part de féminines</t>
  </si>
  <si>
    <t>• Faire progresser la part de féminines vers 20% (10 % actuellement)
• Augmenter le nombres de joueuses de 5 licenciées, peut importe le pourcentage vis-à-vis de l'effectif total</t>
  </si>
  <si>
    <t>Actions proposées : 
• des tarifs de licences moins élevés spécifiques aux féminines 
• inciter le bénévolat et l'engagement des femmes dans l'organigramme du club. 
• mettre en place des séances uniquement féminines de façon a créer une émulation positive auprès notamment des plus jeunes d'entre-elles.
• partager via nos moyens de communication des vidéos de séances féminines, la promotions des meilleures joueuses françaises et mondiales, etc .... La venue des Jeux Olympiques à Paris est un véritable tremplin pour le sport français et il est d'important de surfer sur cette vague positive qui s'annonce
• organisation de journées découvertes et d'animations. Des démonstrations de joueuses confirmées qui pourront ensuite jouer avec les participantes.
• Mise en place de rassemblements féminins, qui regrouperont plusieurs clubs d'un secteur donné en fonction de l'âge, niveau. Cela permettra de créer un réseau à une échelle plus ou moins grande.
• Tournois mixte, en couple par exemple.
• Accentuer la communication sur les réseaux sociaux, le site internet et le journal de la ville sur les féminines dans club et dans le tennis de table en général.</t>
  </si>
  <si>
    <t>Nous souhaitons développer ce projet sur le territoire communal principalement</t>
  </si>
  <si>
    <t>FFTT-BFC-24-0025-3</t>
  </si>
  <si>
    <t>Proposer des activités loisirs plus diverses et intéressantes et développer le Ping-Santé</t>
  </si>
  <si>
    <t>• Mieux développer les créneaux loisirs
• Augmenter le nombre de licenciés loisirs
• Développer une approche ping santé pour sénior (+40 ans)</t>
  </si>
  <si>
    <t>Actions proposées : 
• Créer quelques tournois spécifiques aux loisirs
• Envisager des formations concernant le sport santé
• Créer quelques créneaux Ping Bien-être dans l'année pour commencer, les multiplier si la demande deviens plus forte
• Consulter les différentes entreprises afin de se renseigner sur la possibilité de leurs salariés pour la pratique du tennis de table après leur journée de travail.
• s'inscrire dans les actions nationales pour la promotion du ping en loisir et en sport-santé</t>
  </si>
  <si>
    <t>Territoire communal</t>
  </si>
  <si>
    <t>FFTT-BFC-24-0026-1</t>
  </si>
  <si>
    <t>24-080575</t>
  </si>
  <si>
    <t>Poursuivre les efforts de recrutement à partir de 3 – 4 ans grâce à une section baby-ping  
Renforcer notre système d’entraînement ( nos jeunes sont souvent premiers dans leur catégorie d’âge aux tours du challenge Jeunes) : passer de 4h à 6h par semaine.
Assurer les déplacements et l’encadrement sur les lieux de compétitions y compris durant deux jours en Nationale 2 : 4 tours / an</t>
  </si>
  <si>
    <t>Ajouter une séance baby ping par semaine : passer de 1 à 2
Ajouter un autre créneau horaire par semaine pour les joueurs "confirmés": probablement 2 Les mercredis (1 seul actuellement et 1 vendredi) car les jeunes sont en moyenne 30 par séance.
Accompagner et encadrer nos jeunes lors des compétitions jeunes du département : 6 tours de challenge jeunes , championnats de la Nièvre (1 jour) et 4 tours de Régionale et/ou Nationale 2 du critérium fédéral.
Les petits débutants, seront accueillis par un entraîneur régional qui privilégie le ton affectif grâce à son statut de grand père pour conduire des jeux d’approche consistant à faire prendre conscience à l’enfant du poids de la raquette, de la balle et de sa force.
Ce n’est qu’après le premier mois que des jeux d’adresse et de dextérité  sont effectués aux tables. L’affectif joue un rôle important chez les petits
Après ces premiers pas, un second entraîneur affine les techniques dans le groupe 2, travaille la vitesse, les services, les déplacements et aborde les bases de l’arbitrage…
Dans le groupe 3, l’entraîneur poursuit la préparation technique et travaille les enchaînements, la vitesse et la stratégie.
Intervention d'un entraîneur brevet d’Etat pour coordonner l’ensemble et intervenir sur les trois groupes</t>
  </si>
  <si>
    <t>Les enfants viennent de toutes les communes environnantes  et de Clamecy, soit dans une zone qui passe pour avoir le plus petit revenu fiscal du département</t>
  </si>
  <si>
    <t>Augmentation du nombre de moins de 11 ans : 10%
Augmentation du nombre de 4/7 ans : 10%
Organisation d'un PPP (ou initiation scolaire)</t>
  </si>
  <si>
    <t>FFTT-BFC-24-0026-2</t>
  </si>
  <si>
    <t>LA FEMINISATION</t>
  </si>
  <si>
    <t>Perrénisation du nombre de féminines dans le club (Probablement un des plus important au sein de la ligue BFCTT)
Diversifier les catégories d'âges en terme de recrutement</t>
  </si>
  <si>
    <t>Créations de 2 journées où les mamans et/ou les mamies accompagnent leur enfant/petits enfants : ateliers de dossage, de précision... journées conviviales
Organisation d'une journée famille où les jouers masculins viennent avec leur épouse ou compagne non joueuse (probablement jour de l'AG)
Organisations de 2 tournois exclusivement féminins au sein du club : licenciées et non licenciées
Participation de nos féminines aux tournois organisés par le comité départemental : 2 tournois par an
Participation régulière de 3 de nos filles aux diverses regroupements féminins (entraînement) organisés par le comité départemental</t>
  </si>
  <si>
    <t>tout le bassin de Varzy</t>
  </si>
  <si>
    <t>Augmenter notre nombre de féminines : 10%
Perénisation des actions mises en place la saison dernière</t>
  </si>
  <si>
    <t>FFTT-BFC-24-0027-1</t>
  </si>
  <si>
    <t>24-083801</t>
  </si>
  <si>
    <t xml:space="preserve"> 02390022</t>
  </si>
  <si>
    <t>Recrutement et fidélisation des jeunes / Ping 4-7 ans</t>
  </si>
  <si>
    <t>1. Recruter des jeunes via des actions en milieu scolaire et hors scolaire lors de manifestations
2. Fidéliser les Jeunes (nouveaux et anciens) au sein du club en leur proposant des entraînements avec un suivi personnalisé et amélioré sur le plan physique/mental et en leur permettant d’aller à des stages départementaux/régionaux.
3. Ping 4-7 ans : encadrement / journées spécifiques</t>
  </si>
  <si>
    <t>1. Recruter des jeunes en réalisant 
- des actions avec les scolaires (en lien avec l'action CD39TT) et avec la ville de Dole pendant les grandes vacances, 
- des actions en salle ou en extérieur permettant de montrer/initier les personnes au Ping tel que le forum des associations, la journée Vital Sport avec Décathlon, la Journée Olympique avec le CDOS39, les portes ouvertes de la MJC...
- la formation de bénévoles du club (Initiateur de club, entraîneur/animateur, arbitre/juge-Arbitre...)
2. Fidéliser les Jeunes (nouveaux et anciens) 
-  En développement une pratique sur la durée, par un entraînement hebdomadaire d’1h30 à minima avec le Conseiller Technique Départemental (CTD39) de nos jeunes motivés, souhaitant progresser avec un suivi personnalisé des entraîneurs &amp; des bénévoles du club.
-  En finançant leurs inscriptions aux stages du CD39TT/LBFCTT pendant les vacances scolaires
  totalement pour les stages de masse à la journée  
  une partie pour les stages effectués sur plusieurs jours consécutifs 
- En achetant du matériel pour l’entraînement physique (Échelles, cerceaux, plots, élastiques...) et individualisé pour réaliser les « paniers de balles » (balles, bassines, ramasses balles...) 
- En remettant un trophée récompensant la meilleure progression pour les compétiteurs.
3. Ping 4-7 ans
- former des encadrants bénévoles au Ping 4-7 ans pour assurer accueil et séance si besoin
- Organisation avec le CTD39, 1 ou 2 journées en parallèle de stages/entraînement jeunes permettant un lien entre poussins débutant et les autres jeunes 
- Achat du matériel spécifique en particulier les raquettes « Panda » qui sont offertes aux nouveaux/nouvelles, des cerceaux, plots...</t>
  </si>
  <si>
    <t>Dole et les communes rurales environnantes sans clubs</t>
  </si>
  <si>
    <t>- Évolution des taux de renouvellement des jeunes (Compétition &amp; Loisir)
- Nombre de nouveaux licenciés jeunes (Compétition &amp; Loisir) et d'inscrits en Baby-Ping (4-7 ans) 
- Nombre de licenciés du club formés(initiateur de club, entraîneur/animateur, arbitre/juge-Arbitre...)
- Nombre de manifestations 4-7 ans, Premiers Pas Pongistes organisées</t>
  </si>
  <si>
    <t>FFTT-BFC-24-0027-2</t>
  </si>
  <si>
    <t>Sport Santé</t>
  </si>
  <si>
    <t>Développer le Ping Santé pour adultes</t>
  </si>
  <si>
    <t>Création d'1 (ou 2)  nouveau créneau pour le Ping Santé (Bien Être ou sur Ordonnance) dans le Club ou aller dans d'autres structures que le Club</t>
  </si>
  <si>
    <t>Dole et ses communes environnantes</t>
  </si>
  <si>
    <t>FFTT-BFC-24-0028-1</t>
  </si>
  <si>
    <t>24-083751</t>
  </si>
  <si>
    <t>Développement du Ping Educatif à destination des plus jeunes enfants</t>
  </si>
  <si>
    <t>Parce que le développement des clubs passe par les jeunes, le club de Marsannay compte intensifier ses actions en faveurs des plus jeunes en proposant de nouvelles solutions d'accueil. 
Cette démarche vient compléter les actions entreprises l'année précédente sur la mise en place de PPP dans les écoles maternelles et élémentaires.</t>
  </si>
  <si>
    <t>Le CL Marsannay Tennis de Table propose jusqu'à présent la pratique traditionnelle du tennis de table.
Club formateur, Marsannay est cependant encore trop peu représenté chez les plus jeunes (4-7 ans) et entend leur proposer de nouvelles activités et, pour ceux qui dans le futur souhaiteront poursuivre, dans la discipline, un parcours de développement adapté.
Ainsi deux créneaux seront ouverts spécifiquement à destination des plus jeunes le mardi soir et le mercredi en fin d'après midi.
Le choix des créneaux a été fait pour permettre aux familles de gérer plus facilement la scolarité, les activités et les cycles indispensables de repos des plus jeunes.
Les créneaux seront encadrés par un éducateur formé pour accueillir les plus jeunes.</t>
  </si>
  <si>
    <t>Le CLM Tennis de Table est situé à Marsannay - La Côte. Sa zone d'attractivité couvre des territoires variés allant de Chenove aux environs de Nuits St Georges, les villages environnants de la plaine et du plateau du sud dijonnais. Les communes les plus représentées sont Chenove, Marsannay et Perrigny.
Les activités se dérouleront essentiellement sur Marsannay et Velars qui bénéficient d'installations adaptées.</t>
  </si>
  <si>
    <t>Nombre de personnes bénéficiant du dispositif Ping Educatif</t>
  </si>
  <si>
    <t>FFTT-BFC-24-0028-2</t>
  </si>
  <si>
    <t>Développement du sport Bien-Etre</t>
  </si>
  <si>
    <t>Le CL Marsannay Tennis de Table souhaite s'adapter aux nouvelles pratiques du tennis de table au delà de la pratique traditionnelle et entend proposer des activités bien être pour diversifier son activité vers des loisirs recherchant une forme de pratique différente</t>
  </si>
  <si>
    <t>Le CL Marsannay Tennis de Table propose jusqu'à présent la pratique traditionnelle du tennis de table.
Force est de constater que les habitues évoluent et que la pratique sportive n'échappe pas à ces évolutions sociétales.
L'objectif poursuivi est de proposer des créneaux de sport bien être à destination de joueurs loisirs recherchant une pratique adaptée, mais également plus de contact et de vie sociale. 
Des créneaux spécifiques seront développés le samedi matin, le jeudi après midi et le lundi soir, avec une diversification de la pratique intégrant du jeu à la table mais également des exercices de renforcement musculaire et des temps conviviaux. 
Toutes les populations sont concernées qu'elles soient valident ou en situation de handicap. Dans ce dernier cas un éducateur spécifiquement formé sera mis à disposition pour encadrer.</t>
  </si>
  <si>
    <t>Le CLM Tennis de Table est situé à Marsannay - La Côte. 
Sa zone d'attractivité couvre des territoires variés allant de Chenove aux environs de Nuits St Georges, les villages environnants de la plaine et du plateau du sud dijonnais.
Les communes les plus représentées sont Chenove, Marsannay et Perrigny.
Les activités se dérouleront essentiellement sur Marsannay qui bénéficie d'installations adaptées.</t>
  </si>
  <si>
    <t>Nombre de personnes bénéficiant du dispositif Sport bien être</t>
  </si>
  <si>
    <t>FFTT-BFC-24-0029-1</t>
  </si>
  <si>
    <t>24-083767</t>
  </si>
  <si>
    <t>Ethique, Fidélisation et developpement des jeunes licenciés</t>
  </si>
  <si>
    <t>1/  projet de fidélisation des nouveaux jeunes compétiteurs (diminuer le turn-over) passe par plusieurs axes et s'appuie sur les GAPT (Groupe d'Aide Pédagogique et Technique) :
- Organisation de la compétition du Grand Prix de Détection pour les jeunes de 7 à 11 ans (6 journées)
-Donner envie aux tout jeunes de connaître les règles de jeux et de poursuivre vers l'obtention du grade d'AR.
-Permettre aux jeunes de s'améliorer au niveau technique grâce à la retransmission des observations recueillies par les GAPT, dans les clubs (techniciens et dirigeants).
-Poursuivre la formations des GAPT à l'encadrement (sorte de formation continue), en relation avec le conseiller technique départemental.
-Prévention des incivilités et des actes de violences.
2/ Actions de promotion et de développement pour le Ping 4/7 ans (PPP) dans les écoles maternelles et primaires
3/ Mise en place d'actions avec conventionnement en collaboration avec l'UNSS pour les collèges
4/ Organisation du Championnat jeunes départemental (9/18 ans : 10 rencontres sur 6 journées)  pour fidéliser et donner le goût du sport aux adolescents.
5/ Gratuité de l'inscription à la compétition des Titres de Côte d'or pour tout nouvel inscrit mineur afin de donner le goût aux enfants des compétitions individuelles et augmenter le nombre de jeunes inscrits au criterium fédéral l'année suivante.
6/ Nouveauté cette année: Mise en place de convention avec l'Usep21 pour interventions dans les écoles de Dijon et périphérie pour 2 salariés:  7 créneaux de 1h / trimestre en periscolaire après les cours des maternelles et écoles primaires</t>
  </si>
  <si>
    <t>- Une équipe d'animateurs techniques (GAPT), sous la responsabilité du CTD, encadre,
accompagne et effectue le suivi de tous les jeunes sportifs dans les différentes compétitions réservées à leur âge (championnat jeune, Grand Prix de Détection Benjamins Poussins, Interclubs départemental et les Intercomités de Zone). Ils assurent l'accueil et le bon déroulement des compétitions ainsi que les relations avec les parents. Au début de chaque compétition (grand prix détection) une petite 1/2 heure d'Initiation à l'arbitrage afin de leur donner une première approche des règles des jeux. Après chaque compétition un débriefing permet de repérer les jeunes joueuses et joueurs prometteurs et en relation avec les animateurs de leur club ou de leurs dirigeants de pouvoir retransmettre nos indications afin de permettre à ces jeunes de mieux progresser.
- Remise de récompenses (médailles+trophées) à chacun des 3 premiers de chaque groupe lors des 6 journées du GPD.
- Remise de récompenses (médailles +coupes) à chacune des 3 équipes de chaque division à la fin du championnat jeunes.
- Remise de récompenses (médailles) aux 3 premiers de chaque catégorie d'age à chaque tour du critérium fédéral.
- Interventions dans les école primaires et maternelles en PPP ou en peri-scolaires</t>
  </si>
  <si>
    <t>Ces actions se déroulent sur l'ensemble du territoire, aussi bien au sein des clubs situés dans les quartiers ciblés par les politiques de la ville (DIJON) que ceux situés dans le milieu rural (Châtillon sur Seine, Semur en Auxois, Belleneuve, Saulieu, Genlis...)</t>
  </si>
  <si>
    <t>Augmentation du nombre total de jeunes par rapport à la saison précédente.
Augmentation du nombre de jeunes inscrits en compétition individuelle.</t>
  </si>
  <si>
    <t>FFTT-BFC-24-0029-2</t>
  </si>
  <si>
    <t>Le Ministère des Sports a reconnu dans le contrat de délégation du 3 avril 2022 signé avec la FFTT, la nouvelle e-discipline du Tennis de Table en réalité virtuelle : le PingVR.
Développement du ping VR au niveau du CD21 et des nouvelles pratiques de ping conformément aux directives de la FFTT.</t>
  </si>
  <si>
    <t>Développement du ping VR par:
- Achat de 4 casques et manettes, de batteries supplémentaires, de poignees d'adaptation et du matériel informatique nécessaire pour l'animation.
- Mise en place de 5 démonstrations ou animations dans l'année pour la promotion de cette nouvelle pratique.
- Intervention auprès de public atteint de maladies (Alzheimer, Parkinson) ou de public à mobilité réduite (maison de retraite)...
Promotion auprès des clubs et mise à disposition du matériel pour les clubs qui en feraient la demande</t>
  </si>
  <si>
    <t>L'ensemble du territoire de la Cote d'or</t>
  </si>
  <si>
    <t>- nombre de casque achetés
- nombre d' animations de promotion de cette nouvelle pratique.
- nombre d'interventions dans les lieux pour les personnes atteintes de maladies et/ou en réduction de mobilité</t>
  </si>
  <si>
    <t>FFTT-BFC-24-0029-3</t>
  </si>
  <si>
    <t>Développement du Sport Santé</t>
  </si>
  <si>
    <t>Le CD21 intervient déjà dans le cadre du sport santé et a mis en place des séances d'animations pour Alzheimer et la maladie de Parkinson.
Le CD21 a également développé en place quelques séances auprès de 1 Ehpad et une maison de retraite.
Le projet consiste à :
- Pérenniser les séances pour Alzheimer et Parkinson
- Développer substantiellement le nombre d'interventions en maison de retraite, Ehpad, accueil de jour...
- Démarcher et trouver de nouvelles structures dans lesquelles nous pourrons intervenir</t>
  </si>
  <si>
    <t>Grâce à ses 2 salariés formés au Module A et B du ping Santé, le CD21: 
- proposera 2 séances Hebdomadaires pour une vingtaine de malades atteints des maladies de Parkinson et d'Alzheimer.
- proposera 1 séance mensuelle pour 1 Ehpad et 1 maison de retraite.
- Démarcher, faire connaître le dispositif auprès d'autres structures accueillant des personnes agées.
- Mettre en place des séances d'animation dans au moins 1 ou 2 établissement supplémentaires.</t>
  </si>
  <si>
    <t>Région Dijonnaise mais également sur l'ensemble du territoire de la Côte d'Or</t>
  </si>
  <si>
    <t>- Nombre de séances pour les personnes atteintes d'Alzheimer et Parkinson
- Nombre de séances dans les maisons de retraites, Ehpad.
- Nombre d'interventions dans les nouvelles structures.</t>
  </si>
  <si>
    <t>FFTT-BFC-24-0029-4</t>
  </si>
  <si>
    <t>Developpement Détection Departementale</t>
  </si>
  <si>
    <t>Cette année, en plus des stages de détection départemental, nous avons mis en place un groupe départemental de détection (GDD) qui a permis le rassemblement sur sélection de 6 joueurs/joueuses de moins de 11 ans, 1 fois par mois pour des séances intensives et collectives de 2h en présence de 2 entraineurs et de nombreux relanceurs.
L'objectif est maintenant de faire découvrir aux jeunes du GDD, la compétition à très Haut Niveau en leur permettant de participer à un tournoi national ou international (Internationaux de Mulhouse ou open d'Espalion...).
Les buts : Indépendance de l'enfant, prise d'expérience, jouer contre d'autres adversaires, connaître le niveau international et découvrir une autre compétition autre que le seul criterium national.</t>
  </si>
  <si>
    <t>- Organisation par le CTD du CD21 du déplacement à la compétition.
- Prise en charge des déplacements des jeunes, des couts de restauration et éventuellement des coûts d'hébergements.
- Prise en charge du déplacement d'un arbitre AR.
- Coaching et encadrement des jeunes par les 2 salariés du CD21 lors de cette compétition.</t>
  </si>
  <si>
    <t>Tournoi national ou international en France</t>
  </si>
  <si>
    <t>Nombre enfants de moins de 11 ans du CD21 participant à la compétition.</t>
  </si>
  <si>
    <t>FFTT-BFC-24-0030-1</t>
  </si>
  <si>
    <t>24-068826</t>
  </si>
  <si>
    <t xml:space="preserve"> 02580010</t>
  </si>
  <si>
    <t>-Poursuivre nos actions engagées auprès des jeunes, afin de leur donner un cadre éducatif et sportif adapté pour les conduire vers le haut niveau.
-Augmenter le nombre de licenciés jeunes, notamment sur les 4-11 ans
-Proposer un maximum de créneaux pour les jeunes par tranche d'âge et par niveau de jeu.
-Proposer des actions ponctuelles de regroupement communs de tous les jeunes du club lors de tournoi animation ou autre.
-Relancer la section Baby-Ping qui n'a pas fonctionné l'an dernier.
-Proposer le maximum d'actions possibles dans les écoles ou centres sociaux de la ville (cycle scolaire, action ponctuelle, demi-journée découverte, etc)</t>
  </si>
  <si>
    <t>- Mise en place de créneaux d'entraînements individuels et collectifs spécifiques aux jeunes par tranche d'âge et de niveau de jeu.
- Accompagner nos jeunes évoluant en Régional ou National, et leur permettre un suivi par un coach, même sur les déplacements éloignés.
- Relancer notre section baby-ping pour les 4/7 ans avec des séances adaptées pour découvrir l'activité et développer la motricité des petits.
- Sensibilisation auprès des écoles de la ville en distribuant des flyers en début de saison ainsi que courrier aux écoles pour proposer la découverte du tennis de table dans le temps scolaire sous forme de cycle ou d'action ponctuelle.
- Actions ponctuelles ou sur des mini cycles de 4 séances avec plusieurs écoles de la ville de Nevers.
- Participation au samedi sport de la ville de Nevers, ainsi qu'à l'école municipale du sport avec la ville en accueillant des jeunes tous les mercredis après-midis ainsi que plusieurs demi-journées pendant les vacances scolaires 
- Organisation d'un arbre de Noël  pour les petits de 4 à 10 ans, d'un tournoi lors de la chandeleur, d'un tournoi Coupe Davis, d'un stage d'été multi activités, d'un tournoi licenciés/non licenciés, d'un tournoi Dark Halloween (Dark pIng + déguisement), organisation au mois de juin de mercredi portes ouvertes sous forme de "ping entre copains", "ping sur multi tables", etc...</t>
  </si>
  <si>
    <t>Villes de Nevers et communes limitrophes</t>
  </si>
  <si>
    <t>1 Augmentation du nombre de licenciés jeunes de 4 à 11 ans
2 Nombre d'enfants inscrits dans la section Baby-ping
3 Augmentation du taux de renouvellement des jeunes.
4 Assiduité des jeunes sur les créneaux d'entraînements.</t>
  </si>
  <si>
    <t>Fédération française de Tennis de Table - Bourgogne-Franche-Comté;FDVA;Nièvre;ville de NEVERS;</t>
  </si>
  <si>
    <t>FFTT-BFC-24-0030-2</t>
  </si>
  <si>
    <t>Développement des dispositifs Ping Santé et Ping Bien être</t>
  </si>
  <si>
    <t>- Développer la pratique du tennis de table auprès du public loisir : adolescent, féminin, seniors, etc
- Développer la pratique du tennis de table auprès d'un public souffrant de pathologies : priorité sur Parkinson dans un premier temps et éventuellement d'autres pathologies.</t>
  </si>
  <si>
    <t>- Mise en place d'un créneau spécifique Ping Santé pour des personnes atteints de Parkinson ou d'autres maladies chroniques de longue durée. Les contacts avec France Parkinson ont déjà été pris, reste à poursuivre pour mettre en place le créneau.
- Sur le créneau loisir déjà en place, attirer de nouveaux licenciés Ping Bien être. Pour cela, mener des actions ponctuelles type tournoi 1 licencié / 1 non licencié, tournoi loisir, tournoi inter discipline (en croisant avec les licenciés de badminton notamment), prise de contact avec le réseau resedia, référant maison sport santé dans la Nièvre
- Participation à la journée du bien être avec la ville de Nevers.
- Formation de notre éducateur au module B</t>
  </si>
  <si>
    <t>Ce projet n'a pas de limite territoriale notamment au niveau du ping santé par ex, où des pratiquants intéressés pourraient venir de loin (tout le département, voir départements limitrophes)</t>
  </si>
  <si>
    <t>- Nombre de nouvelles licences
- Création du créneau ping Santé et nombre de licenciés dans ce créneau
- Nombre d'évènements organisés</t>
  </si>
  <si>
    <t>Fédération française de Tennis de Table - Bourgogne-Franche-Comté;FDVA;Ville de Nevers;</t>
  </si>
  <si>
    <t>FFTT-BFC-24-0030-3</t>
  </si>
  <si>
    <t>Développement de Nouvelles pratiques</t>
  </si>
  <si>
    <t>- Faire découvrir le tennis de table au plus grand nombre en utilisant les tables extérieures de la ville de Nevers
- Faire découvrir le Ping VR aux licenciés de l'association</t>
  </si>
  <si>
    <t>- Animations du Ping en extérieur ; animation des tables existantes dans les parcs, dans les écoles ou collèges de la ville.
- Participation à la journée samedi animation sport de la ville (en septembre ) ainsi qu'aux Neversiades (en juin), deux manifestations se déroulant en extérieur.
- Organisation d'une journée découverte du Ping VR au sein du club</t>
  </si>
  <si>
    <t>il n'y a pas de territoires visés en particulier sur ce projet même si plusieurs tables extérieures sont dans les quartiers politiques de la ville de Nevers</t>
  </si>
  <si>
    <t>- nombre de manifestations organisées en Ping extérieur
- nombre de participants à la journée Ping VR</t>
  </si>
  <si>
    <t>FFTT-BFC-24-0030-4</t>
  </si>
  <si>
    <t>Vacances olympiques et paralympiques</t>
  </si>
  <si>
    <t>- Faire découvrir le tennis de table, sport olympique, au plus grand nombre de jeunes. 
- Susciter l'envie de suivre les JO et les JP de Paris 2024, notamment le tennis de table.</t>
  </si>
  <si>
    <t>- Lors des vacances multi sports, organisées par la ville de Nevers, Animations de 3 demi journées  pour les 5 / 7 ans (9h-12h) et 3 autres demi-journées pour les 8 / 12 ans (13h30-16h30)
Sur ces demi-journées, animer des séances de découverte de l'activité en lien avec les JO ; Allier atelier tennis de table avec question de culture sur les JO et les pongistes français. Remise de récompense à la fin de chaque demi journée (médailles, balles, posters)
- La ville de Nevers organise le Club 2024, site de célébration des jeux du 29 juillet au 11 août. Dans ce cadre,  le club est partenaire et sera présent au maximum sur plusieurs journées pour faire pratiquer le tennis de table à la maison des sports tout en assistant au JO sur un grand écran. Le but est donc clairement de créer un engouement pour les Jeux de Paris et pour le club de l'élan Nevers de faire découvrir le tennis de table et les champions français au plus grand nombre de Neversois et Nivernais.</t>
  </si>
  <si>
    <t>La salle étant située dans un des quartiers prioritaires de la ville, les jeunes participants au demi-journées de découverte seront bien représentés.</t>
  </si>
  <si>
    <t>1 - nombre de journées de stages organisées
2 - nombre de jeunes issus des QPV ayant participés au demi-journées de stage</t>
  </si>
  <si>
    <t>FFTT-BFC-24-0031-1</t>
  </si>
  <si>
    <t>24-082624</t>
  </si>
  <si>
    <t>STRUCTURATION CLUB DE DEMAIN - La formation</t>
  </si>
  <si>
    <t>Réaliser 1 formation IC, Ping 4-7 ans, AC, AR, JA1
Former un maximum de bénévoles afin de constituer un maillage du département.
Réalisation de formation continue.
Formation des bénévoles dirigeants et accompagnement des rôles et fonction dans les clubs.
Un objectif de 30 participants en global serait parfait.</t>
  </si>
  <si>
    <t>Organisation de sessions de formation à destination des bénévoles.
Participation des élus du comité dans des formations spécifiques pour les bénévoles
(filière technique - IC, Ping 4-7 ans, arbitre : AC, AR, JA1).
Formation dossier de subvention, formation rôles du dirigeant, ...</t>
  </si>
  <si>
    <t>Dans tout le département avec clubs support.</t>
  </si>
  <si>
    <t>Nombre de personnes formées (techniciens, arbitres,
bénévoles)</t>
  </si>
  <si>
    <t>FFTT-BFC-24-0031-2</t>
  </si>
  <si>
    <t>PING CITOYEN - Recrutement et fidélisation des jeunes</t>
  </si>
  <si>
    <t>Accompagnement des clubs aux contacts des écoles à proximité afin de favoriser les liens clubs/écoles. Le Ping Bus fera une très bonne initiation pour les jeunes de 4 à 15 ans afin de retrouver des licenciés et de créer un partenariat avec les écoles.
Objectif promouvoir le tennis de table à un maximum d'enfants, faire parler de notre sport.
Réalisation de licence évènementiel dans un premier temps avec possibilité d'évolution sur une licence loisir ou compétition.
Un bénévole du club de proximité sera présent afin de créer un lien direct avec les jeunes.
Objectif 4 semaines avec minimum 200 élèves toucher par semaine.
Initiation dans des villes cibles ce trouvant en zones blanches afin de récupérer des jeunes, des féminines et  de nouveau clubs.</t>
  </si>
  <si>
    <t>Actions de sensibilisation visant à promouvoir le tennis de table et attirer les jeunes de 4 à 11 ans dans les clubs sous une forme opérationnelle (PING BUS, Centre de loisirs, maternelle …).
Actions visant à fidéliser les licenciés jeunes dans les clubs (compétitions, Dark Ping, ...)</t>
  </si>
  <si>
    <t>Dans tout le département, au plus proche des clubs et zones blanches du département.
Ecole maternelle, primaire et collègue.</t>
  </si>
  <si>
    <t>Evolution du nombre de licenciés jeunes
Nombre d'actions réalisées
Nombre de jeunes initiés</t>
  </si>
  <si>
    <t>FFTT-BFC-24-0031-3</t>
  </si>
  <si>
    <t>Détection et encadrement des jeunes à potentiel</t>
  </si>
  <si>
    <t>Détecter au mieux les jeunes à potentiel lors des différentes actions du comité ou des clubs. 
Leur proposer des entrainements supplémentaires pris en charge par le comité.</t>
  </si>
  <si>
    <t>Mise en place d'entrainements individualisés par petits groupes d'enfants et par secteurs géographiques (leçons)
Regroupements avec des joueurs relanceurs 2 fois par semaine pour augmenter le volume d'entrainement en plus des séances clubs.
Stages de détection en plus des stages cdtt89 déjà existants.
Suivi de ces jeunes en compétition.
Identification des jeunes et de l'équipe d'encadrement par des maillots distinctifs aux couleurs du comité.</t>
  </si>
  <si>
    <t>Dans tout le département de l'Yonne, soumis aux critères de sélection.</t>
  </si>
  <si>
    <t>Nombre d'enfants détectés et inscrits dans la dynamique de détection.
Nombre de clubs participants à l'action</t>
  </si>
  <si>
    <t>FFTT-BFC-24-0031-4</t>
  </si>
  <si>
    <t>Accompagner un maximum de clubs pour la réalisation du Ping ETE avec un objectif de faire inscrire au moins 50% de nos clubs et avec au moins une action réaliser chacun. 
Avec la présence d'un joueur du TOP 10 français au ping VR dans notre département, nous allons mettre en place des initiations sur un maximum d'évènement (compétition, animation, ...)
Réalisation d'un état des lieux pour visualiser les tables de ping en extérieur sur notre département et création d'une animation pendant l'été sur celle ci afin de lancer un engouement pour les nouvelles licences fédérales.
Organisation d'un ping tour national avec un club support.</t>
  </si>
  <si>
    <t>Le département de l'Yonne</t>
  </si>
  <si>
    <t>Au moins 50% des clubs actifs pour le ping ETE
Au moins 2 initiations Ping VR sur le département (une / phase)
Au moins une animation de ping en extérieur
Au moins 100 personnes toucher</t>
  </si>
  <si>
    <t>FFTT-BFC-24-0032-1</t>
  </si>
  <si>
    <t>24-084214</t>
  </si>
  <si>
    <t xml:space="preserve"> 02210039</t>
  </si>
  <si>
    <t>Poursuivre le développement de l’école de tennis de table pour que le club continue d’accompagner des jeunes et attirer de nouveaux licenciés jeunes grâce à des tarifs très attractifs et grâce à l’encadrement du club.</t>
  </si>
  <si>
    <t>Après sa création en 2023, il s'agit désormais de poursuivre l’école de tennis de table, ouverte pour les jeunes de 4 – 11 ans.</t>
  </si>
  <si>
    <t>Dijon Sud, Chenôve, Marsannay</t>
  </si>
  <si>
    <t>Nombre de jeunes participants à la formation
Nombre de nouveaux jeunes licenciés
Nombre de jeunes impliqués en critérium
Nombre de jeunes impliqués en Challenge jeunes</t>
  </si>
  <si>
    <t>FFTT-BFC-24-0032-2</t>
  </si>
  <si>
    <t>2 - Développement des dispositifs ping bien-être</t>
  </si>
  <si>
    <t>Mise en place d’une action à destination des féminines avec ouverture d’un créneau dédié</t>
  </si>
  <si>
    <t>Le club s’est inséré dans une dynamique de féminisation à la fois au niveau de la gestion du club avec l’intégration d’une femme dans le bureau (un tiers du bureau féminisé). Le recrutement d’une entraîneuse pour l’école de sport et une augmentation des licenciées féminines – de 11 ans et en compétition adultes.
Le club souhaite ouvrir un créneau bien-être en loisir pour les féminines pour proposer une activité adaptée en termes d’intensité, de durée et de difficulté.</t>
  </si>
  <si>
    <t>Licenciées issues de Dijon y compris quartiers prioritaires et villages alentours</t>
  </si>
  <si>
    <t>Nombre de femmes inscrites sur l’action
Nombre de nouvelles licenciées</t>
  </si>
  <si>
    <t>FFTT-BRET-24-0001-2</t>
  </si>
  <si>
    <t>Accueil des seniors de plus de 65 ans</t>
  </si>
  <si>
    <t>Définir des objectifs et des livrables pour un projet de sport santé axé sur le tennis de table est essentiel pour orienter les actions et évaluer les résultats. Voici quelques exemples d'objectifs  :
Objectifs :
1. Promouvoir la santé et le bien-être des participants à travers la pratique régulière du tennis de table.
2. Améliorer la condition physique générale des participants, notamment en termes de coordination, d'agilité et de mobilité.
3. Favoriser la socialisation et le sentiment d'appartenance en créant un environnement convivial et inclusif.
4. Réduire les facteurs de risque de maladies chroniques liées à la sédentarité, tels que l'obésité, les maladies cardiovasculaires et le diabète.
5. Encourager l'adoption de modes de vie actifs et durables chez les participants, même en dehors des séances de tennis de table.</t>
  </si>
  <si>
    <t>Faire appel à une personne qualifiée en sport santé pour utiliser le tennis de table comme support offre des avantages significatifs. Cette approche permet d'adapter les postures et les exercices en fonction des besoins individuels, maximisant ainsi les bienfaits pour la santé. Le tennis de table, en tant que sport doux et accessible, attire l'engagement des participants et favorise la motivation. De plus, la supervision experte assure la sécurité des participants, créant ainsi un environnement propice à la pratique inclusive et bénéfique pour tous</t>
  </si>
  <si>
    <t>Encadrement des jeunes par un entraineur diplômé
Faire progresser nos effectifs jeunes
Obtenir un taux de réengagement de nos jeunes
Assurer la pérennité de notre créneau jeunes</t>
  </si>
  <si>
    <t>Recrutement d'un entraineur à hauteur de 2.5 heures par semaine pour encadrer nos deux groupes de jeunes licenciés au club</t>
  </si>
  <si>
    <t>Nombre de séances auprès des jeunes</t>
  </si>
  <si>
    <t>Ping Actif - Développement de la pratique féminine</t>
  </si>
  <si>
    <t>Développement de la pratique féminine
Faire connaître la mixité du sport
Augmenter nos effectifs féminins (atteindre 20%)</t>
  </si>
  <si>
    <t>Organisation d'une journée axée sur la pratique féminine :
- Tournoi maman/enfant
- Ateliers ludiques d'initiation
- Découverte du Fit Ping Tonic</t>
  </si>
  <si>
    <t>Communes Chateaubourg et Saint Didier et alentours (Saint Jean sur Vilaine, Cornillé, Domagné, Servon sur Vilaine)</t>
  </si>
  <si>
    <t>Nombre de joueuses féminines présentes
Nombre d'évènement organisé</t>
  </si>
  <si>
    <t>FFTT-BRET-24-0008-1</t>
  </si>
  <si>
    <t>24-078849</t>
  </si>
  <si>
    <t xml:space="preserve"> 03290052</t>
  </si>
  <si>
    <t>Promotion du sport santé sous toutes ces facettes opérationnelles</t>
  </si>
  <si>
    <t>les objectifs sont de toucher le maximum de personnes éloignées de la pratique sportive et les amener à la salle pour faire du sport. Il concerne aussi les personnes atteintes de pathologies lourdes.
L'action concerne des séances dédiées:
  - aux  malades atteints des maladies d’Alzheimer ou apparentés, 
  - aux  malades de type Parkinson,
  - aux personnes atteintes de troubles  psychiatriques. 
  - aux  personnes éloignées de la pratique sportive et souhaitant lutter contre la sédentarité au travers de séances collectives et/ou individuelles. C'est le prolongement du référencement auprès de l'ARS et l’acceptation des chartes associées.
  - au sport dans l'entreprise (pause méridienne, après-midi dédié,..).</t>
  </si>
  <si>
    <t>Voici les actions menées:
  - Accueil des personnes de l'hôpital psychiatrique de Landerneau. Nous travaillons en relation avec le secteur 13 afin de pouvoir proposer des séances aux patients qui le souhaitent. Les objectifs sont à définir avec les encadrants de l'hôpital suivant les pathologies. Les séances sont encadrées par des infirmiers psychiatriques et par un professionnel de l'association.
  - Réalisation de séances de tennis de table pour les personnes atteintes de maladies de type Parkinson. Le créneau est maintenant actif et fréquenté. Il permet aux patients et aux aidants de pratiquer du tennis de table et bénéficier des bienfaits. Les séances sont orientées sur la pratique sport santé et dirigées par un professionnel formé (diplômé FFTT). Elles durent 1h30 avec un temps d'accueil et un temps de retour au calme.
  - Réalisation de séances de tennis de table pour les personnes atteintes des maladies Alzheimer et apparentées. Les créneaux se déroulent le mercredi matin pour une heure et demie. Elles sont uniquement orientées vers le public cible par un professionnel formé. Un temps d'accueil et un temps de mise au repos sont inclus dans la séance. Le créneau est maintenant bien fréquenté avec une vingtaine de patients et aidants.
  - Réalisation de séances collectives sport santé : elles concernent les publics éloignés de la pratique et visent à lutter contre la sédentarité. L’aspect ludique est principalement utilisé pour faire bouger les personnes.  Des aspects physiques sont aussi apportés (renforcement musculaire, gainage, proprioception, stretching...). Des équipements sont dédiés à cette pratique (poids, tapis, élément de fitness,..). Le formateur est spécialement formé pour ces pratiques. Les créneaux se déroulent sur deux jours (lundi soir et vendredi soir). Ces séances sont en lien direct avec la maison sport santé itinérante du pays Landerneau Daoulas. Elles entrent dans le référencement auprès de l'ARS et la charte sport santé associé.
  - Réalisation de demi journée de team building en lien direct avec les partenaires ou via un prestataire. L’objectif est de passer un après-midi sportif et récréatif autour de la pratique du tennis de table. Tous les aspects du sport seront utilisés, y compris la pratique ping VR (voir autres actions). La demi-journée se déroule par un temps d'accueil, un temps de pratique lié à l’apprentissage afin de mettre à l'aise les participants, un temps de réalisation d'exercice sous forme de défis (cible, nombre de touches de balles,...), un temps de compétition sous forme de duel. Les supports audiovisuels seront utilisés. Enfin, un dernier temps de débriefing sera aussi réalisé pour l’amélioration continue. Un flyer sur le sport santé sera remis à chaque participant. Cette action se fera en partenariat avec la maison sport santé itinérante.
  - Réalisation de séances individuelles pour la pratique sportive. Le but est très spécifique à la demande des personnes (renforcement musculaire, perte de poids, renforcement du dos,..). Les exercices sont adaptés à la pathologie et à la demande du pratiquant. Les séances se déroulent en dehors des autres séances afin d’avoir un temps calme et de concentration. Ces séances sont en lien direct avec la maison sport santé itinérante du pays Landerneau Daoulas.
A noter que toutes les séances sont encadrées par un professionnel du tennis de table formé à ces pratiques. Tous les créneaux, leurs contenus ont été validés par l'acceptation des chartes sport santé (forme-santé et maladies chroniques) et permettent un référencement auprès de l’ARS.</t>
  </si>
  <si>
    <t>le territoire concerne le Finistère Nord principalement avec une majorité de personnes provenant du bassin d'agglomération de Landerneau Daoulas. C'est aussi par le biais de la maison sport santé itinérante que les personnes nous rejoignent.</t>
  </si>
  <si>
    <t>les indicateurs choisis sont:
  - le nombre de participants aux séances sport santé,
  - le nombre de participants aux séances "Alzheimer" ou "Parkinson"
  - le nombre de séances réalisée sport santé,
  - le nombre de séances "Alzheimer" ou "Parkinson"</t>
  </si>
  <si>
    <t>Fédération française de Tennis de Table - Bretagne;ANS emploi;</t>
  </si>
  <si>
    <t>FFTT-BRET-24-0008-2</t>
  </si>
  <si>
    <t>développement des nouvelles pratiques autour du ping en extérieur et du ping VR</t>
  </si>
  <si>
    <t>les objectifs de l'action sont triples:
  - initié la pratique en extérieur en  s'appuyant sur le matériel communal nouvellement mis en place (table en extérieur),
  - continuer de développer la pratique ping VR en passant d'initiation à la pratique sportive,
  - réaliser une action de formation pour mettre en pratique ce projet.</t>
  </si>
  <si>
    <t>Ping en extérieur
L’ajout de tables en extérieur dans notre secteur va nous permettre de réaliser des actions (en fonction des conditions météorologiques) :
  - Réalisation d’un après-midi autour de la table externe du city stade de la commune. Le but est de proposer un après-midi récréatif autour de cet emplacement afin de promouvoir la pratique du tennis de table. Cette activité se fera en lien avec la municipalité afin de toucher le plus grand nombre sur la commune. Des éléments de communications seront mis en place (flyer, affiche , communication numérique).
  - Réalisation d’un événement autour de la table de de l’école Sainte Marie. La table a été mise en place dans le cadre de l'opération “une table - une école”. Nous souhaitons bénéficier de ce support pour réaliser un après midi sportif avec la table comme centre d'intérêt. Elle permettra de faire le lien avec les séances dédiés pour les scolaires en cours de saison.
  - Inscription et lancement de l’application Freeping (FFTT) pour promouvoir ces activités.
Toutes les séances sont encadrées par un professionnel de l'association et formé. La structure met à disposition l’ensemble des équipements nécessaire à la bonne pratique de l'activité. Si ces opérations rencontrent le succès, elles pourront être renouvelées au cours de la saison.
Ping VR
  - Mise en place d’un Open VR sur inscription. Il pourra être inséré dans le cadre de notre tournoi national ou dissocié. Le but est de passer de la pratique découverte à la pratique sportive.  
  - Mise en place de 2 tableaux Ping VR par jour lors de notre tournoi national qui déroule sur trois jours.  1 Tableau consolante pour les joueurs éliminés du “réel” et un tableau type découverte pour les non-licenciés et habitants de la commune et les accompagnateurs qui viennent sur le tournoi / inscription sur place le jour même.
  - Utilisation du ping VR sur l'ensemble de nos organisations : salon de la bière, foire à la puériculture, tournoi inter-sport santé, soirée à thème,.... il est prévu une dotation de nouveaux équipements pour permettre la retransmission des parties à l’aide d’un rétroprojecteur et d’un écran blanc afin de démocratiser la pratique,
Toutes les actions seront encadrées par un professionnel spécialement formé ou en cours de formation sur les nouvelles pratiques. 
Actions de formation 
  - Afin de réaliser l'ensemble des actions, il est prévu de former notre salarié au travers du catalogue fédérale et d'autre type de formation, si besoin.</t>
  </si>
  <si>
    <t>Pour le ping en extérieur, le territoire concerné est le bassin de la communauté d'agglomération de Landerneau Daoulas.
Pour le ping VR,le territoire concerné est le Finistère nord principalement ainsi que les joueurs participant à notre tournoi national et les personnes présentes sur nos événements.</t>
  </si>
  <si>
    <t>les indicateurs retenus sont:
  - nombre de séances de ping en extérieur,
  - nombre de participants aux séance  en extérieur,
  - nombre de participants aux séances de ping VR</t>
  </si>
  <si>
    <t>FFTT-BRET-24-0008-3</t>
  </si>
  <si>
    <t>recrutement du trés jeune public et fédélisation des jeunes actuellement au club</t>
  </si>
  <si>
    <t>les objectifs sont multiples:
  - aller chercher les plus jeunes joueurs dans les écoles de la communes pour les amener à la salle de tennis ,
  - aller chercher les enfants dans les écoles des communes du bassin,
  - inciter les jeunes joueurs à nous rejoindre lors de portes ouvertes ou lors de  manifestation sportives ludiques,
  - faire rêver les jeunes joueurs actuellement au club au travers de manifestation de haut niveau,
  - profitez de la dynamique "Jeux olympiques " et "effet LEBRUN" pour assurer un accueil de qualité, par un professionnel et le former,</t>
  </si>
  <si>
    <t>L'action se décompose de la manière suivante:
  - Réalisation de cycle scolaire avec les écoles de la commune (privé et publique). Les cycles sont composés de 7  séances et s'appuient sur le programme pédagogique de la FFTT. Une dernière séance plus récréative permet de finir le cycle. Ces séances s'inscrivent dans un cycle plus long des enfants qui ont maintenant commencé l'initiation depuis le CP. De plus, les cycles pourront être prolongés par l'utilisation de la table de l’école (donation une table, une école). L'accompagnement se fera au travers de ce support.
  - Réalisation de séances de tennis de table hors de nos murs dans les écoles du bassin. Les contacts sont déjà pris. Ce sont des séances de découverte pour les très petits (école maternelle). Il est prévu de déplacer des tables ou d'acheter des tables de découvertes (modèle cornilleau) facilement transportables et adaptées aux plus petits. le matériel pédagogique sera aussi mis en œuvre (raquette baby, balle adaptée,..),
  - Réalisation d’un packaging de communication pour inciter les jeunes à faire venir leurs amis: flyer opération “un copain, une invitation”, opération “prolonge l’aventure”, ...
  - Réalisation de journées portes ouvertes les samedi après-midi du mois de mai/juini pour inciter les enfants à découvrir l’activité. Elles seront sous la forme de petit jeux, de défis et donneront lieux à des récompenses pour tous. Le but est de fidéliser les enfants. Cela sera aussi un temps d’accueil et d’explication pour les parents.
  - Refonte du créneau 4-7 ans avec le salarié de l'association pour redynamiser ce créneau et ouverture (sous conditions d’enfants assez nombreux) d’un second créneau dans la semaine. Le but est de reprendre ce créneau en le rendant plus dynamique, avec du matériel neuf et de nouvelles séances. La validation des séances par l'obtention du niveau défini par la méthode française est toujours acquise.
  - Réalisation d’une sortie sur une compétition PRO. L'association envisage, comme l’année passée, de réaliser une sortie club pour aller voir un match PRO (fille ou garçon) afin de nourrir la motivation des enfants. Elle sera organisée par l'association (achats billets, transports,..).
  - Réalisation d’une sortie club sur un tournoi national d'envergure hors de Bretagne. Nos joueurs restent trop souvent avec les mêmes adversaires. Le but est double: trouver un nouveau cadre de pratique pour nourrir sa motivation et réaliser une sortie club, fédératrice et propice à la création de liens sociaux. Le choix du tournoi est réalisé par le commission animation et sera proposé en bureau. L’action prend en charge le déplacement, l’accompagnement et les repas.
  - Participation à la formation animateur 4-7 ans.
Tous les créneaux seront assurés par un éducateur professionnel.</t>
  </si>
  <si>
    <t>le territoire concerné est le bassin d’agglomération de la commune (Landerneau Daoulas).</t>
  </si>
  <si>
    <t>les indicateurs du projet sont:
  - nombre de séances baby,
  - nombre d'enfants inscrits en 4/7ans
  - évolution du turn-over</t>
  </si>
  <si>
    <t>FFTT-BRET-24-0008-4</t>
  </si>
  <si>
    <t>suppression des contenants jetables au profit de la réutilisation</t>
  </si>
  <si>
    <t>l'objectif de cette action est d’éliminer au maximum l’utilisation de contenant jetables et plus particulièrement, les bouteilles plastiques. 
Pour cela, nous visons:
  - l'utilisation de gourdes hygiéniques lavables et réutilisables, 
  - l'installation d'une fontaine à eau balisée,
  - la souscription d'un service de consigne pour l'ensemble des liquides.</t>
  </si>
  <si>
    <t>Le but est de limiter l’utilisation des bouteilles plastiques au sein du club, limiter l'utilisation des canettes aluminium et la mise en place d’un usage de bouteilles en verre consignées:
  - Pose ou mise en place d’une fontaine collective (eau filtrée / osmoseur…) en accord avec la mairie. Le but est de mettre en place un point d’eau certifié potable et facile d’accès. Le point sera balisé. Il pourra être mutualisé avec les autres sports du complexe.
  - Fourniture et prêt de gourdes pour tous les pratiquants de la salle de tennis de table. Par exemple, dans le cadre des rencontres nationales,nous fournissons un pack d’eau. Le but est de remplacer cette fourniture par un prêt de gourdes. Pour les entraînements, le prêt de gourdes est aussi possible. Le modèle retenu sera de type hygiénique (pas de contact des lèvres avec la gourde). Le nettoyage sera réalisé dans le club house. Une campagne de communication au sein de l'association sera réalisée afin de promouvoir ce système. Le corollaire est la présence de gourdes en nombre suffisant pour fournir tous les participants  à chaque séance. Un système de consigne (5€) permet de garantir le retour des gourdes.
  - Mise en place de consigne en verre pour les boissons avec un service type drink dong (https://www.drinkdong.com/). C’est une entreprise qui assure la livraison de boissons en bouteilles consignées au sein de l'association. Elle s’occupe de l’acheminement et de la récupération des éléments consignés. Dès lors, il n’y a plus de déchets liés à la consommation des boissons sur le club, tant dans les moment informels sur le club house, que sur les nombreuses compétitions sportives et manifestations organisées tout au long d’une saison. le cout de la location est incluse dans le cout des boissons.</t>
  </si>
  <si>
    <t>Etant donnée l'action, le territoire sera celui des adhérents de l’association, le Finistère principalement puis, les adversaires de nos équipes.</t>
  </si>
  <si>
    <t>les indicateurs retenus sont:
  - nombre de gourdes utilisées,
  - souscription service de location</t>
  </si>
  <si>
    <t>FFTT-BRET-24-0008-5</t>
  </si>
  <si>
    <t>animations pendant les vacances autour des jeux olympiques</t>
  </si>
  <si>
    <t>l'objectif est de faire vibrer l'esprit olympique au travers de manifestations de la commune et de stage multi sport.
Il se décompose en plusieurs temps:
  - réalisation d’après midi sportifs vus au travers du prisme olympique, pendant les stages multisupports,
  - participation à un après midi commun avec les autres association de la commune sur le thème de la flamme olympique,
  - participation à une manifestation avec les écoles sur le thème de l’olympisme et autour de la table en extérieur.</t>
  </si>
  <si>
    <t>L'action se décline en trois activités:
  - Pour les stages multisports, des mini jeux olympiques seront organisés et ouverts à tous les enfants. Il reprend les grands principes du l'olympisme et ses symboles  (flamme, principes,..). Sur chaque demi-journée, un thème de l'olympisme sera proposé : grands exploits des champions, évolutions des sports (entrée-sorties), archives de l’INA, préparation et qualification des athlètes,...
Le but est d’organiser un classement de type “The Race” pour chaque demi-journée suivant les activités réalisées durant les stages. Un après-midi final sera proposé (samedi ou journée multisport) pour remettre le classement et les vainqueurs. Chaque participant repartira avec une récompense. Les demi-journées seront encadrées par un professionnel formé.
  - Participation à la demi-journée de promotion des jeux olympiques avec la mairie. Cette manifestation est incluse dans un programme local. Elle rassemble toutes les associations sportives de la commune. Le but est de faire un parcours entre tous les sports présents avec, à chaque étape, des défis à réaliser avec des points à marquer. Tous les marqueurs de l’olympisme seront présents. La mixité des sports sur cette demi-journée est un atout.
  - réalisation d'une activité autour de la table en extérieur de l'école Sainte-Marie sur le thème de l'olympisme et en coopération avec l'équipe pédagogique.
Toutes les activités seront encadrées par un professionnel formé.</t>
  </si>
  <si>
    <t>le territoire concerné est la commune et les communes voisines.</t>
  </si>
  <si>
    <t>les indicateurs retenus sont:
  - nombre de demi-journées réalisés,
  - nombre d'enfants participants</t>
  </si>
  <si>
    <t>Fédération française de Tennis de Table - Bretagne;ANS-emploi;</t>
  </si>
  <si>
    <t>FFTT-BRET-24-0009-1</t>
  </si>
  <si>
    <t>24-080906</t>
  </si>
  <si>
    <t>Promotion du Sport Santé auprès des personnes atteintes d'Alzheimer par l'exercice du Tennis de table</t>
  </si>
  <si>
    <t>Reconduction du créneau hebdomadaire de tennis de table auprès de personnes atteintes d’Alzheimer.
La pratique de ce type d'activité auprès de ce public, nécessitant concentration, coordination et pratique d'activité physique nous a montré son réelle efficacité dans le ralentissement de la pathologie depuis que nous avons ouvert ce créneau en mars 2023</t>
  </si>
  <si>
    <t>En partenariat avec France Alzheimer (se référer à la convention signée entre le Président du TT La Baie et France Alzheimer, versé en tant que document spécifique à la présente demande de subvention), le TT La Baie veut reconduire le créneau hebdomadaire spécifique Sport adaptés pour les personnes atteintes d’Alzheimer.
La période concernée sera de septembre 2024 à aout 2025, et tacitement reconductible sur 2026 voire plus.
Le club mettra à disposition (ou acquerra si nécessaire) les moyens matériels (locaux/matériel) à la pratique de ce sport adapté mais surtout les compétences professionnelles de son entraineuse Chantal Nédélec, employée en CDI à temps partiel.
Celle ci est titulaire d’un diplôme DEJEPS et formée au Sport Santé ; elle verra pour suivre, si nécessaire, dans les mois à venir des modules de formation complémentaire pour ce type de public.
Chaque personne atteinte d’Alzheimer sera accompagnée d’un aidant (souvent un membre de la famille), mais si l’affluence le nécessite, des bénévoles de l’association seront présents pour lui prêter main forte.
Cette démarche est en plus pro-active afin de pouvoir accueillir, très sûrement, davantage de public de ce type étant donné que, de façon conjointe l’ARS Bretagne, le Conseil départemental et France Alzheimer ont acté la construction du 2eme village France Alzheimer de France à Yffiniac (commune d’implantation du club) aux alentours de 2026.
Enfin, en plus de la motivation première qui est d’aider à ralentir la progression de la pathologie, cela permettra au club de pouvoir pérenniser l’emploi en CDI de l’entraineuse.</t>
  </si>
  <si>
    <t>Le territoire visé est le bassin briochin ( commune de Saint Brieuc et communes limitrophes)</t>
  </si>
  <si>
    <t>En 1 : en septembre 2024 : reconduire le créneau hebdomadaire actuel pour 8 ou 10 bénéficiaires
En 2 : à partir de janvier 2025 : porter le nombre de bénéficiaires à 12 (capacité maximale d'un créneau)</t>
  </si>
  <si>
    <t>FFTT-BRET-24-0009-2</t>
  </si>
  <si>
    <t>- Actions (dont scolaires) visant à promouvoir le tennis de table et attirer de nouveaux jeunes de 4 à 11 ans dans le club sous une forme opérationnelle (cycle scolaire, péri-scolaire, Premier Pas Pongiste,
journée spécifique club, école de sport...).
- Actions visant à développer ou organiser la pratique en faveur du public 4-7 ans (création et animation d'une section, formation 4-7 ans, Fête du Ping 4-7ans).
- Actions visant à fidéliser les licenciés jeunes.
- Action de formation : animateur 4-7 ans</t>
  </si>
  <si>
    <t>Via l'emploi de notre entraineuse agréée en CDI à temps partiel (et bénévolat interne) :
-Poursuivre la mise en place toute récente du créneau Baby Ping (32 samedis sur la période)
- Intensifier la mise en place d'offres "découvertes" du tennis de table, à minima, auprès des écoles primaires/
élémentaires d'Yffiniac/Langueux à partir de la rentrée scolaire de septembre 2024 (cette année 2023/2024 : 54 h; nous partirons sur les mêmes bases pour 2024/2025)
- Accueil du public jeune des centres de loisirs le mercredi matin avoisinant la communes d'Yffiniac hors vacances  (8 créneaux minimum d'1h30 envisagés)
Globalement l'ensemble de ces mesures permettra de pérenniser l'emploi en CDI à temps partiel de
l'entraineuse agréée</t>
  </si>
  <si>
    <t>Développer de part notre emploi associatif, l'augmentation des licenciés afin d'augmenter le volume horaire salarial pour rayonner sur la région.</t>
  </si>
  <si>
    <t>FFTT-BRET-24-0010-1</t>
  </si>
  <si>
    <t>24-079901</t>
  </si>
  <si>
    <t>W353007178</t>
  </si>
  <si>
    <t>47999082200013</t>
  </si>
  <si>
    <t xml:space="preserve"> 03350160</t>
  </si>
  <si>
    <t>ASSOCIATION COMMUNALE SPORTS ET LOISIRS LA CHAPELLE DES FOUGERETZ</t>
  </si>
  <si>
    <t>35520</t>
  </si>
  <si>
    <t>35059</t>
  </si>
  <si>
    <t>- Ouverture d’un 2ème créneaux de 1,5 h d’entrainement encadré pour les jeunes 8/14 ans :</t>
  </si>
  <si>
    <t>Dédoublement du créneau jeune du mercredi après midi (2 X 1,5h) :
Objectifs éducatifs :
- Apprentissage de la maitrise des gestes, formation de l’aspect mental au travers des oppositions proposées et développement des aspects tactiques (ex : en fonction des forces et faiblesses de l’adversaire)
- Permettre un enseignement différencié en fonction du niveau des jeunes.
- Au-delà de la « simple » pratique du tennis de table, nous avons vocation à former nos jeunes licenciés à s’intégrer dans un collectif. Pour se faire, nos bénévoles travailleront l’esprit collectif aux travers du coaching et du travail sur les doubles.
- Monter en compétence de nos bénévoles en leur proposant des formations d’animateur.
Objectifs sociaux :
- Notre objectif 1er est de rendre accessible cette pratique au plus grand nombre. Pour se faire, notre cotisation annuelle est et restera l’une des moins chères de la commune. De plus, lors des inscriptions de début d’année, nous communiquons sur les aides dont les licenciés peuvent bénéficier (Pass’ sport, aide du comité départemental etc…)</t>
  </si>
  <si>
    <t>Dynamiser la pratique du tennis de table au sein de la commune de la Chapelle des Fougeretz (Commune en forte croissance de population)</t>
  </si>
  <si>
    <t>Nombre de participant jeunes
Nombre de séances effectuées</t>
  </si>
  <si>
    <t>FFTT-BRET-24-0010-2</t>
  </si>
  <si>
    <t>Ouverture d'une section Ping Santé</t>
  </si>
  <si>
    <t>L’ouverture d’un créneau sport-santé dans le sens de l’activité physique adaptée (APA) telle que définie par la HAS (Haute Autorité de Santé), encadré par un kinésithérapeute pongiste pourra permettre de viser certains objectifs y compris sportifs.</t>
  </si>
  <si>
    <t>Le TT développant motricité, agilité, réactivité et coordination motrice, est un sport qui convient parfaitement aux objectifs de prise en charge rééducative des personnes atteintes de la maladie de Parkinson et assimilées autrement appelées Parkinson Plus (ex : Maladie à Corps de Levy).
L’activité physique en général permet à ces pratiquants de mieux ressentir leur corps et de trouver un équilibre entre tension et relâchement.
L’ouverture d’un créneau sport-santé dans le sens de l’activité physique adaptée (APA) telle que définie par la HAS (Haute Autorité de Santé), encadré par un kinésithérapeute pongiste pourra permettre de viser certains objectifs y compris sportifs :
- Apprentissage de la maîtrise des gestes, elle se fera grâce à des jeux de balle sur ou en-dehors des tables.
L'accent sera mis sur : la coordination bras / jambes, le placement du tronc et l’appui au sol. La maîtrise de sa force , la "domestication" de la raquette et de la balle, la latéralisation gauche / droite : coup droit / revers, la maîtrise de l’espace (positionnement du corps, rapport spatial aux autres pratiquants...)
- Formation de l’aspect mental au travers des oppositions proposées et développement des aspects tactiques, gestion de sa propre fatigue (auto-évaluation pendant et après les séances de l’impact sur le quotidien du pratiquant sport-santé)
- Evolution de certains pratiquants via l’intégration à la section loisir voire compétition si leur progression et leur niveau le permettent.
Objectifs éducatifs :
- Développer des situations diverses en jeu :
Situation d'opposition coopérative (partenaire)
Situation d'opposition conciliante (partenaire/adversaire), 
Situation d'opposition duelle (adversaire). 
- Responsabilisation des participants en situation de pathologie, en adaptant à leur fatigabilité le niveau d’exigence mais sans oublier l’esprit, l’attitude et l’engagement à participer aux séances.
Objectifs sociaux :
- créer du lien social en rencontrant d’autres participants atteints d’une pathologie commune
- intégrer des personnes en situation de syndrome parkinsonien dans une association sportive, aux côtés de pratiquants valides
- engager ces pratiquants à participer eux aussi à la vie de l’association, à faire partie du bureau si certain(e)s le souhaitent.</t>
  </si>
  <si>
    <t>Développer une pratique différenciante sur la commune et au delà</t>
  </si>
  <si>
    <t>- Nbre de participants
- Nbre de communes concernées</t>
  </si>
  <si>
    <t>FFTT-BRET-24-0011-1</t>
  </si>
  <si>
    <t>24-080402</t>
  </si>
  <si>
    <t xml:space="preserve"> 03350011</t>
  </si>
  <si>
    <t>Proposer un évènement sportif convivial à destination de personnes en forte précarité.</t>
  </si>
  <si>
    <t>Mise en place de tournois à destination du public en forte précarité (chômeurs, SDF, …) dans une ambiance convivial pour effectuer une activité sportive et renouer des liens sociaux.</t>
  </si>
  <si>
    <t>Quartier La Pommeraie à Rennes (Q7)</t>
  </si>
  <si>
    <t>FFTT-BRET-24-0011-2</t>
  </si>
  <si>
    <t>Mise en place de regroupement pour fidéliser les jeunes</t>
  </si>
  <si>
    <t>Organiser des regroupements pendant les vacances pour fidéliser les jeunes, améliorer la cohésion et inciter les jeunes à s’impliquer dans le club (arbitrage, participation aux manifestations du club, etc…).</t>
  </si>
  <si>
    <t>Ces regroupements sont organisés sous forme de stage de perfectionnement ou de stage multi-activité comprenant à minima 50 % de pratique de tennis de table.
Cela concerne donc 5 stages de 4 ou 5 jours, soit un volume de 176 h de face à face + 88 h de préparation.</t>
  </si>
  <si>
    <t>Taux de renouvellement sur les catégories jeunes (évaluer le nombre de jeunes qui auront arrêté)</t>
  </si>
  <si>
    <t>FFTT-BRET-24-0011-3</t>
  </si>
  <si>
    <t>Accueil et encadrement public handisport</t>
  </si>
  <si>
    <t>Accueillir le public handisport de Handisport Rennes Clubs pour la discipline du Tennis de Table et fournir un encadrant pour animer les séances.</t>
  </si>
  <si>
    <t>Encadrement d’un groupe de 8 à 12 personnes handisport debout ou assis tous les mercredi de 19h à 20h30</t>
  </si>
  <si>
    <t>Nombre de licence de type Handisport</t>
  </si>
  <si>
    <t>FFTT-BRET-24-0012-1</t>
  </si>
  <si>
    <t>24-077216</t>
  </si>
  <si>
    <t>Développer la pratique du tennis de table dès le plus jeune âge.
Promouvoir et faire connaître le tennis de table aux enfants des écoles du Pays Fouesnantais.</t>
  </si>
  <si>
    <t>Intervention des éducateurs dans notre salle ou au sein même des écoles pour l'organisation de :
25 Cycles scolaires dans 9 écoles.
Animations Alsh Fouesnant pendant les vacances scolaires
2 séances baby ping en semaine
tournoi des écoles / Kermesse ping 02/06
Accueil collège et lycée.</t>
  </si>
  <si>
    <t>Les 7 communes du Pays Fouesnantais.</t>
  </si>
  <si>
    <t>- Le nombre de participants
- L'évolution du nombre de licenciés</t>
  </si>
  <si>
    <t>FFTT-BRET-24-0012-2</t>
  </si>
  <si>
    <t>Faire découvrir le Ping VR.</t>
  </si>
  <si>
    <t>Organisation de séances de découverte, de challenges, de tournois aux vacances scolaires et pendant notre kermesse ping.
Une séance de ping VR par semaine dans le planning club.</t>
  </si>
  <si>
    <t>Le Pays Fouesnantais</t>
  </si>
  <si>
    <t>- le nombre de manifestations organisées
- le nombre de participants</t>
  </si>
  <si>
    <t>FFTT-BRET-24-0012-3</t>
  </si>
  <si>
    <t>Ping bien-être / santé - sport adapté</t>
  </si>
  <si>
    <t>Développer le sport santé au sein du club</t>
  </si>
  <si>
    <t>Créneau spécifique pour un groupe de personne en situation de handicap le lundi et jeudi. (Association Chiboudig).
Créneau spécifique ping bien être /santé le mardi.</t>
  </si>
  <si>
    <t>Les 7 communes du Pays Fouesnantais</t>
  </si>
  <si>
    <t>Nombre d'évènements organisés.
Nombre de participants.</t>
  </si>
  <si>
    <t>FFTT-BRET-24-0013-1</t>
  </si>
  <si>
    <t>24-080531</t>
  </si>
  <si>
    <t>Détection des jeunes pongistes via les journées découvertes comme les circuits jeunes, le Top détection, le Premier Pas Pongiste et les actions de développement dans les 28 clubs de Tennis de Table des Côtes-d'Armor.</t>
  </si>
  <si>
    <t>La détection et la fidélisation des jeunes pongistes :
=&gt; Les journées découvertes via les circuits jeunes : le circuit des jeunes est une compétition de découverte du Tennis de Table qui est réservée aux joueurs et joueuses débutants Costarmoricains. C'est un tournoi qui concerne tous les jeunes jusqu'à la catégorie junior ne dépassant pas 520 points au niveau du classement.
Prévision de 3 journées circuit jeunes.
=&gt; Top détection : ce Top détection poussins et benjamins est une compétition sous forme de tournoi.
Elle peut être qualificative pour les joueurs et les joueuses au stage régional de détection prévu pendant les vacances scolaires de février.
Prévision de 1 journée Top détection.
=&gt; Premier Pas Pongiste (PPP) : l'objectif de cette journée promotionnelle est de faire découvrir aux élèves des écoles maternelles et primaires une activité ludique qui concourt au développement des habiletés motrices.
Le PPP permet aux clubs de proposer une découverte de notre sport dès le plus jeune âge et peut faciliter la prise de contact avec le milieu scolaire.
Prévision d'une journée PPP.
=&gt; Actions de développement des jeunes via des interventions de la Conseillère Technique Départementale de Tennis de Table des Côtes d'Armor dans les 28 clubs Costarmoricains à raison de deux interventions de trois heures chacune.</t>
  </si>
  <si>
    <t>Sur l'ensemble des clubs des Côtes d'Armor.</t>
  </si>
  <si>
    <t>Nombre de participants jeunes aux journées prévues.
Minimum : 300, maximum : 600</t>
  </si>
  <si>
    <t>FFTT-BRET-24-0013-2</t>
  </si>
  <si>
    <t>Animation Territoriale</t>
  </si>
  <si>
    <t>Formation des bénévoles dans les clubs des Côtes d'Armor via des interventions de la Conseillère Technique Départementale D22 et de certains élus.
Accompagnement des développements des clubs (cercle des dirigeants, visite de clubs, aide à projet club).
Organisation des sessions de formation technique comme Initiateur de Club, Animateur de club et dans l'arbitrage comme AC, AR, JA1, F2 et JA3.</t>
  </si>
  <si>
    <t>Formation des bénévoles dans les clubs des Côtes d'Armor via :
=&gt; Des interventions de la Conseillère Technique Départementale D22 pour des séances sur la méthodologie des entrainements en fonction des différents types de public licenciés et des objectifs clubs.
=&gt; Visite des clubs Costarmoricains par la Conseillère Technique Départementale D22 accompagné de certains élus pour aider aux projets clubs.
=&gt; Organisation des formations techniques pour Initiateur de Club, Animateur de club et dans l'arbitrage comme AC, AR, JA1, F2 et JA3.</t>
  </si>
  <si>
    <t>Nombre d'interventions et de sessions de formation.</t>
  </si>
  <si>
    <t>FFTT-BRET-24-0013-3</t>
  </si>
  <si>
    <t>Opérations été ping</t>
  </si>
  <si>
    <t>Développer le tennis de table en extérieur.</t>
  </si>
  <si>
    <t>Animations des tables existantes dans les parcs, animations du ping en extérieur, aide et accompagnement des clubs pour les opérations été ping.</t>
  </si>
  <si>
    <t>Sur l'ensemble du territoire des Côtes d'Armor.</t>
  </si>
  <si>
    <t>Nombre d'évènements réalisés.</t>
  </si>
  <si>
    <t>FFTT-BRET-24-0014-1</t>
  </si>
  <si>
    <t>24-072417</t>
  </si>
  <si>
    <t>W353006690</t>
  </si>
  <si>
    <t>42433795400012</t>
  </si>
  <si>
    <t xml:space="preserve"> 03350016</t>
  </si>
  <si>
    <t>0505377</t>
  </si>
  <si>
    <t>L'O.C.C. TENNIS DE TABLE</t>
  </si>
  <si>
    <t>35510</t>
  </si>
  <si>
    <t>35051</t>
  </si>
  <si>
    <t>l'objectif du projet est d'augmenter le nombre d'adhérents des 4-10 ans</t>
  </si>
  <si>
    <t>Nous souhaitons développer le nombre de nos adhérents dans la tranche d'âge 4 -10 ans. 
Des créneaux spécifiques seront dédiées  à leur accueil et leur encadrement par un entraineur diplômé. 
Des interventions dans différentes écoles de la ville seront également planifiées afin de sensibiliser les enfants à la pratique et les bienfaits du tennis de table.</t>
  </si>
  <si>
    <t>ville de CESSON-SEVIGNE</t>
  </si>
  <si>
    <t>- nombres de sessions dédiées aux "baby ping"
- nombres d'interventions dans les écoles 
- nombres de nouveaux adhérents entre 4 et 10 ans</t>
  </si>
  <si>
    <t>FFTT-BRET-24-0014-2</t>
  </si>
  <si>
    <t>Développement de nouvelles pratiques - Ping VR</t>
  </si>
  <si>
    <t>Développement du ping VR au sein du club</t>
  </si>
  <si>
    <t>Proposer des animations de ping VR auprès des adhérents du club
Faire découvrir cette nouvelle pratique auprès du grand public
Achat de 2 casques virtuels et du matériel spécifique pour mener à bien la mission</t>
  </si>
  <si>
    <t>Adresser cette nouvelle pratique aux adhérents du club</t>
  </si>
  <si>
    <t>- Nombre d'animations ping VR
- Nombre de personnes maitrisant l'outil
- Nombre de personnes ayant essayé le Ping VR</t>
  </si>
  <si>
    <t>FFTT-BRET-24-0015-1</t>
  </si>
  <si>
    <t>24-078563</t>
  </si>
  <si>
    <t xml:space="preserve"> 03350060</t>
  </si>
  <si>
    <t>Développement de nouvelles pratiques, en particulier du Ping VR</t>
  </si>
  <si>
    <t>Nous voulons poursuivre nos efforts pour le développement de nouvelles pratiques de tennis de table, en maintenant les pratiques déjà en cours et en accentuant le développement du Ping VR</t>
  </si>
  <si>
    <t>Nous organisons depuis plusieurs années déjà des tournois festifs pour les licenciés du club et leur famille et amis non licenciés. Ces tournois permettent de faire découvrir à tous de nouvelles pratiques : tournoi poêle à frire, tournoi sandpaper/hardbat.
Nous voulons cette année perpétuer ces tournois, y adjoindre la pratique d'Ultimate Ping, en pratique régulière et dans un tournoi festif, organiser un tournoi festif Dark Ping et surtout développer la pratique du Ping VR.
En coordination avec la Ligue de Bretagne, notre club va recevoir en mai la finale du Championnat de Bretagne de Ping VR. Des séances de découverte du Ping VR ont été initiées auprès des loisirs, d'autres séances étant prévues pour les compétiteurs. Ces séances de découverte ont été assurées par moi-même, Jacques Harbonn, référent Ping VR auprès de la Ligue de Bretagne et du Comité d'Ille et Vilaine, et bénéficiaire de la formation Ping VR assurée par la FFTT les 29 et 30 janvier 2024 au CREPS de Nantes. 
Nous voulons développer le Ping VR pour en faire une pratique régulière,  au sein du club et en dehors (au domicile en particulier, off et online). Nous projetons aussi d'organiser des manifestations au niveau local et régional.</t>
  </si>
  <si>
    <t>Thorigné-Fouillard et communes avoisinantes pour les tournois festifs. Couverture régionale voire nationale pour le Ping VR.</t>
  </si>
  <si>
    <t>Satisfaction des participants. Augmentation du nombre de personnes intéressées par le tennis de
table. Progression du nombre de licenciés. Découverte et pratique régulière du PIng VR.</t>
  </si>
  <si>
    <t>FFTT-BRET-24-0015-2</t>
  </si>
  <si>
    <t>* Appliquer les bons comportements pour un développement durable
* Sensibiliser les licenciés, les adhérents et les bénévoles aux bonnes pratiques écologiques
* Participer au recyclage/redistribution des revêtements des raquettes, des bois, des chaussures et textiles de tennis de table</t>
  </si>
  <si>
    <t>Réductions des déchets : 
● Suppression des plastiques à usage unique.
● Réduction des déchets alimentaires avec la mise en place d’une tarification incitative permettant de mieux prévoir la participation du public aux matchs de pro A et d’adapter les commandes de nourriture. Les invendus sont donnés ou congelés.
● Participation à l’opération solidaire « Des plaques pour tous » qui permet de recycler les plaques des raquettes, pour permettre à des jeunes joueurs défavorisés ou en difficulté d’accéder à ces revêtements onéreux.
● Don ou vente du matériel de tennis de table lors des renouvellements
● 100% de tri lors des matchs de pro A
Préservation des ressources : 
● Mise en place d’une billetterie et de modalités d’inscription 100% numérisée pour éviter la consommation de papier.
● Suppression des programmes papiers (entre 300 et 500) type magazine remplacé par programme numérique (QR code).
● Suppression des convocations papier, diminution du nombre d’impressions d’affiches, groupe d’envoi électronique.
● Diminution des consommations d’eau et d’énergie : diminution des températures de consigne l'hiver (14°C), pas d’usage de la climatisation, éclairage sectorisé permettant un allumage partiel en fonction du nombre de présents dans la salle.
● Achat d’un terminal carte bleue (selon des chiffres de la BCE 2018, un paiement par carte bancaire émet 3 gr de CO2 quand un paiement par chèque en émet 15 et un paiement en espèce 22)
Alimentation : 
● améliorer le recours à une offre alimentaire locale, certifiés AB et/ou Commerce équitable.
● intégrer systématiquement un menu végétarien équilibré dans l’offre de restauration.
● Proposer une alimentation diversifiée permettant la composition d’un repas équilibré.
Mobilité durable : 
● mise en place d’une plateforme d’échange entre les joueurs permet de privilégier un bon taux de remplissage des véhicules en favorisant le co-voiturage.
● Pour l’équipe pro A qui se déplace partout en France, pas de trajets en avion.
● Pour les événements ponctuels (tour de N1, championnat de Bretagne,...) suppression des réunions de préparation en présentiel, les réunions se font en visio pour éviter les déplacements.
● Privilégier des fournisseurs locaux.</t>
  </si>
  <si>
    <t>Thorigné-Fouillard et communes environnantes pour les adhérents, France entière pour les manifestations nationales</t>
  </si>
  <si>
    <t>Bénéfices écologiques des mesures écoresponsables appliquées. Nombre de revêtements, bois, chaussures et textiles récupérés. Comportement éco-responsable des adhérents et du public. Nombre de personnes aux actions de sensibilisation</t>
  </si>
  <si>
    <t>FFTT-BRET-24-0015-3</t>
  </si>
  <si>
    <t>Ping Santé Sport-Santé Bien-Être</t>
  </si>
  <si>
    <t>Développer le sport-santé bien-être par le tennis de table pour les retraités, les vétérans, les personnes atteintes d'une maladie de Parkinson et les personnes désirant une remise en forme et une conservation d'un bon état physique</t>
  </si>
  <si>
    <t>Actuellement, notre club dispose d'un créneau sport santé/bien-être de 1h30 par semaine. Ce créneau réunit une quarantaine de pratiquants, majoritairement entre 40 et 55 ans (la personne la plus agée a 70 ans). Ces pratiquants pratiquent en majorité le sport bien-être, mais quelques-uns, atteints d'une maladie de Parkinson, bénéficient d'une séance de sport-santé, l'entraîneur ayant validé la formation d'animateur Ping Santé Bien-être Module A. En coordination avec le CCAS de la mairie de Thorigné-Fouillard et l'EHPAD La Claire-Noë de Thorigné-Fouillard, nous voulons développer cette activité et ouvrir si possible un 2e créneau.</t>
  </si>
  <si>
    <t>Thorigné-Fouillard et communes limitrophes</t>
  </si>
  <si>
    <t>Fréquentation du créneau  sport-santé/bien-être. Ouverture d'un créneau supplémentaire. 
Amélioration de la forme physique et psychique des pratiquants âgés. Amélioration de la fatiguabilité et de la coordination des personnes atteintes de Parkinson</t>
  </si>
  <si>
    <t>FFTT-BRET-24-0015-4</t>
  </si>
  <si>
    <t>Poursuivre et amplifier la promotion du tennis de table auprès des jeunes (4-11 ans principalement)</t>
  </si>
  <si>
    <t>Notre club propose plusieurs actions en direction des plus jeunes : 
* 3 créneaux hebdomadaires pour le Baby-Ping et le multisport enfants (4-7 ans), réunissant une trentaine d'enfants
* 2 créneaux hebdomadaires pour les 7-11 ans débutants (environ 40 enfants)
* 3 créneaux hebdomadaires pour les 7-11 ans du groupe Elite Performance : relance + travail individualisé (panier de balles,  travail du service, etc...) 
*  Le club propose des créneaux scolaires à l'école élémentaire publique Prés Verts (4 classes) et à l'école élémentaire privée Sainte Anne (2 classes), quelque 120 enafnts y participant.
* Evènement : 6 classes de l'école élémentaire des Prés Verts ont été invitées pour une intervention avec l'équipe professionnelle :
   - moment d'échanges entre les élèves et le joueurs pros
   - présentation de la médaille de vice-champion du monde de Jules ROLLAND</t>
  </si>
  <si>
    <t>Commune de Thorigné-Fouillard et communes voisines</t>
  </si>
  <si>
    <t>Nombre de poussins/benjamins licenciés, nombre d'enfants en classes primaires participant aux créneaux ping, satisfaction des enfants</t>
  </si>
  <si>
    <t>FFTT-BRET-24-0016-1</t>
  </si>
  <si>
    <t>24-081867</t>
  </si>
  <si>
    <t>Journées de recensement et de fidélisation _ Action 2.11 du PST et 1.1 CD04 du PSF</t>
  </si>
  <si>
    <t>Fidéliser les jeunes pratiquants et faire évoluer les actions proposées dans les clubs.</t>
  </si>
  <si>
    <t>Faire vivre aux jeunes pratiquants une journée type « festival de Ping » à proximité de leur lieu de vie.
Faire découvrir le Ping lors de la Foire Internationale de Rennes. Ressemble à un Ping Tour mais sur 7 jours (lundi, mardi, mercredi jeudi, vendredi, samedi, dimanche) Présences de classes de plusieurs écoles du département. Passage d'environ 400 à 500 jeunes de 6-12 ans.
3 000 personnes la saison dernière. plus de 300 licences événementielles</t>
  </si>
  <si>
    <t>Hors territoire prioritaire et territoire prioritaire</t>
  </si>
  <si>
    <t>Nombre de présents</t>
  </si>
  <si>
    <t>FFTT-BRET-24-0016-2</t>
  </si>
  <si>
    <t>Former -action 3.11 et 3.12 du PST et 1.3.1_CD01 du PSF</t>
  </si>
  <si>
    <t>Organiser les stages pratiques et certifications des formations fédérales de l'AF au CQP</t>
  </si>
  <si>
    <t>Conformément au guide régional des formations, les comités sont chargés de mettre en œuvre les parties pratiques et examens de chacun des niveaux de la filières fédérale de formation. AF à CQP.</t>
  </si>
  <si>
    <t>Nombre de formés</t>
  </si>
  <si>
    <t>FFTT-BRET-24-0016-3</t>
  </si>
  <si>
    <t>Soirées thématiques  _ action 1.22 du PST et 1.3.5 CD02 du PSF</t>
  </si>
  <si>
    <t>Favoriser la formalisation de projets clubs (projets global et/ou action particulière ex: formation GIRPE, SPIDV2))</t>
  </si>
  <si>
    <t>1. Organiser des soirées de rencontres entre CD, ligue et les clubs sur des thématiques variées et sur fond de projet clubs.
2. Accompagner les clubs qui le souhaitent dans leur structuration</t>
  </si>
  <si>
    <t>Nombre de personnes présentes et clubs représentés + indicateurs FFTT</t>
  </si>
  <si>
    <t>FFTT-BRET-24-0016-4</t>
  </si>
  <si>
    <t>Évaluer et faire découvrir la compétition _ action 2.32 du PST</t>
  </si>
  <si>
    <t>Faire découvrir, faire aimer la compétition</t>
  </si>
  <si>
    <t>Proposer aux jeunes des compétitions adaptées à leur niveau.
- Circuit des Jeunes concernant des débutants (6 journées comprenant environ 100 jeunes par journée)
- Regroupements des -9 et -11 ans espoirs du CD35 sur 5 journées (10 à 15 joueurs par journée)</t>
  </si>
  <si>
    <t>Sur tout le Comité</t>
  </si>
  <si>
    <t>Indicateurs proposés au regard des objectifs ci-dessus</t>
  </si>
  <si>
    <t>FFTT-BRET-24-0017-1</t>
  </si>
  <si>
    <t>24-081903</t>
  </si>
  <si>
    <t>Développement de l'effectif jeunes</t>
  </si>
  <si>
    <t>Développer le nombre de jeunes de moins de 18 ans pratiquant le tennis de table et contribuer ainsi non seulement au renforcement des effectifs du club mais aussi à la lutte contre la sédentarité.
Pour les jeunes déjà inscrits au club : leur donner le gout de l'effort et de la compétition, qualités qui leur seront bénéfiques plus tard pour leur vie scolaire et professionnelle.</t>
  </si>
  <si>
    <t>Initiation au tennis de table dans les écoles : organisation de cycles de découverte en milieu scolaire dans 2 écoles de Pleumeur Bodou et Perros Guirec, pour un total estimé de 28h. Les écoles contribuent pour environ la moitié du cout réel, le reste est pris en charge par le club (gain de quelques nouveaux licencié + augmentation de la notoriété locale du club de tennis de table qui permet d'année en année d'augmenter le nombre d'adhérents du club). Ces activités en école permettent  de faire découvrir également le tennis de table aux filles, qui sont ensuite + susceptibles de venir en club
Poursuite de la "Classe Sportive Tennis de Table" au Collège Notre Dame de la Clarté à Perros Guirec, structure mise en place en septembre 2022. Les élèves de cette classe bénéficient de 2h hebdomadaires de tennis de table sur le temps scolaire, encadré par un éducateur sportif diplomé mis à disposition par le club (8 élèves inscrits en 2023-2024, objectif entre 8 et 12 sur 2024-2025). Le collège et les familles contribuent environ pour la moitié du cout de l'activité, le reste est pris en charge par le club.
Incitation aux compétitions : le club organise des compétitions amicales jeunes avec les clubs locaux, et offre les inscriptions à la plupart des compétitions officielles organisées par le Comité Départemental (interclubs, finales par classements, championnat des Cotes d'Armor + criterium fédéral pour les jeunes inscrits uniquement au dernier tour)
Stages Comité : le club offre les inscriptions aux stages organisés par le Comité Départemental
Compétitions Jeunes : le club offre les inscriptions aux compétitions jeunes (hors criteriums) telles que interclubs, championnat jeunes, finales individuelles</t>
  </si>
  <si>
    <t>communes de Perros Guirec et Pleumeur Bodou (Pleumeur Bodou est considérée en zone rurale d'après l'INSEE)</t>
  </si>
  <si>
    <t>Nombre d'écoliers ayant bénéficié des cycles d'initiation au tennis de table 
Nombre de collégiens inscrits en classe sportive de tennis de table
Nombre de jeunes adhérents au club</t>
  </si>
  <si>
    <t>FFTT-BRET-24-0017-2</t>
  </si>
  <si>
    <t>Développement de l'offre Sport Santé</t>
  </si>
  <si>
    <t>En lien avec le projet associatif du club et les objectifs locaux des communes de Perros Guirec et Pleumeur Bodou, pérennisation des créneaux sport santé qui ont été initiés en 2022-2023 et 2023-2024</t>
  </si>
  <si>
    <t>Sur Pleumeur Bodou : 1h hebdomadaire de créneau pour les joueurs retraités du club qui souhaitent progresser dans leur pratique tout en faisant + d'efforts physiques, sous la supervision de l'éducateur sportif du club
Sur Perros Guirec : 1h hebdomadaire pour du public sédentaire et/ou avec pathologies légères qui veulent surtout faire une activité physique, en jouant sur l'aspect ludique du tennis de table pour entretenir la motivation.
Ces créneaux sont encadrés par l'éducateur sportif du club qui a suivi une formation Sport Santé et sont organisés en concertation avec les communes de Perros Guirec et Pleumeur Bodou, la Maison du Sport Santé de Lannion et la CPTS du Tregor. Le club est en cours de labellisation "Forme Santé" par le CROS / Bretagne Sport Santé
Le public féminin semble particulièrement intéressé par cette formule, ce qui est donc un moyen de féminiser le club.
Ces joueurs loisir sont ensuite incités à participer à des créneaux purement loisirs encadrés par des bénévoles, à des horaires adaptés (mardi matin à Pleumeur Bodou et samedi et dimanche matin à Perros Guirec) avec succès croissant</t>
  </si>
  <si>
    <t>communes de Perros Guirec, Pleumeur Bodou et Trebeurden.</t>
  </si>
  <si>
    <t>Nombre d'adhérents inscrits aux activités encadrées "Sport Santé" =&gt; 25 attendus
Nombre d'adhérents loisirs de plus de 50 ans =&gt; 60 attendus</t>
  </si>
  <si>
    <t>FFTT-BRET-24-0018-1</t>
  </si>
  <si>
    <t>24-077048</t>
  </si>
  <si>
    <t>Détection des jeunes pongistes et développement de la fidélisation du jeune public via
- Circuit jeune
- Top détection
- Tournoi des écoles
- Premier Pas Pongiste
- Animation découverte dans les clubs
- Compétition réservée aux licences loisirs jeunes</t>
  </si>
  <si>
    <t>- Circuit jeune: 5 journées. Compétition de découverte de Tennis de Table réservée aux joueurs et joueuses débutants
- Top détection: Réservé aux jeunes de moins de 11 ans. 1 à 2 journées réalisées pendant la saison
- Tournoi des écoles: Compétition entre écoles avec le soutien des clubs, réservée aux jeunes non licenciés.
- Premier Pas Pongiste: Découverte du Tennis de Table pour les plus jeunes. 
- Participation aux journées de recensement et de fidélisation (action 2.11 du PST et incluse dans le PSF)
- Animation découverte dans les clubs (plusieurs journées) avec les techniciens du comité. Plusieurs journées sont déjà programmées (Breizh Olymping)
- Compétition réservée aux licences loisirs jeunes avec le soutien des clubs.
- A la demande des clubs, intervention spécifique des éducateurs sportifs.</t>
  </si>
  <si>
    <t>La totalité du Département 56. Territoires prioritaires et autres.</t>
  </si>
  <si>
    <t>Nombre de jeunes participants aux actions.
Nombre de journées dédiées aux actions
Nombre de clubs et écoles participants.
Variation du nombre de licences tradi et promo sur catégories jeunes.
Autres indicateurs du PSF.</t>
  </si>
  <si>
    <t>FFTT-BRET-24-0018-2</t>
  </si>
  <si>
    <t>Soutien aux clubs: structuration, accompagnement de leur développement et organisation de sessions de formation</t>
  </si>
  <si>
    <t>Inciter les clubs et les accompagner pour réaliser les démarches de labellisation. 
Accompagner les clubs dans leurs animations de promotion du tennis de table
Encouragement des clubs pour leurs structuration. 
Encouragement des clubs pour rédiger leur propre projet club.
Donner de l'autonomie aux clubs
Augmenter le nombre de cadres techniques dans le département
Former des bénévoles à la formation "Initiateur de club"
Former à la pratique des arbitres et juge-arbitres
Former les clubs à l'utilisation du logiciel de Gestion Informatisée des Rencontres Par Equipes (GIRPE)</t>
  </si>
  <si>
    <t>Démarchage des clubs en vue de leur labellisation permettant d'obtenir des subventions des collectivités territoriales. La labellisation permet de rassurer les parents des jeunes licenciés ainsi que les futurs adhérents. 
Aide aux clubs dans leurs demande d'obtention des labels et de leurs actions de développement.
Visite sur site pour vérifier éligibilité des critères des Labels et la pérennité de la mise en place.
Mise en avant de la participation du Comité du Morbihan à la maison sport santé de Lorient pour faciliter l'obtention du label fédéral sport santé.
Aider les clubs à se structurer et à structurer leurs entrainements
Proposer aux clubs des formations d'Initiateurs de club puis aider ces initiateurs à poursuivre leur cursus de formation vers des formations régionales (Animateur puis Entraineur Fédéral) voire nationales
Mise en oeuvre des parties pratiques et examens de chacun des niveaux de la filière fédérale de formation, Initiateur de club, Animateur Fédéral à CQP, ainsi que arbitres et juges-arbitres, et GIRPE.
Les formations s'adressent aussi bien aux bénévoles qu'aux licenciés</t>
  </si>
  <si>
    <t>Clubs affiliés à la FFTT du territoire morbihannais.
Si besoin, hors département pour faire passer les pratiques</t>
  </si>
  <si>
    <t>Augmentation du nombre de clubs labellisés, 
Nombre de Labels obtenus dans le Morbihan.
nombre de clubs accompagnés, et autres critères du PSF.</t>
  </si>
  <si>
    <t>FFTT-BRET-24-0018-3</t>
  </si>
  <si>
    <t>Développement des dispositifs de Ping Bien-Etre et Ping Santé</t>
  </si>
  <si>
    <t>Promouvoir les dispositifs de Ping Bien-Etre
Promouvoir les ouvertures de sections Sport-Santé dans les clubs
S'appuyer sur France Alzheimer 56 pour faire des formations pour accueillir ce public et développer le partenariat avec également la Ligue contre le Cancer</t>
  </si>
  <si>
    <t>S'appuyer sur les formations dispensées par CDOS sur les maladies neurodégénératives de type Alzheimer pour former les techniciens des clubs
Promotion des sections Sport-Santé ouvertes dans les clubs
Promotion des formations d'éducateurs aux modules A et B</t>
  </si>
  <si>
    <t>Concerne tout le territoire mobihannais</t>
  </si>
  <si>
    <t>Nombre de techniciens, bénévoles, formés en Sport-Santé</t>
  </si>
  <si>
    <t>FFTT-BRET-24-0018-4</t>
  </si>
  <si>
    <t>Nouvelles pratiques, été ping, Ping en extérieur, Ping VR....</t>
  </si>
  <si>
    <t>Augmenter le nombre de licenciés en France pour la saison N+1
Aider à la construction d'aire de ping en extérieur
Aider à l'organisation d'une étape de Ping Tour
Proposer la pratique du tennis de table durant l'été 2024
Aider à l'organisation des animations Eté Ping</t>
  </si>
  <si>
    <t>Le Morbihan est un département balnéaire
Animation Ping VR dans le cadre des JOP et du passage de la flamme olympique
Accompagner les clubs dans leurs animations été ping
Accompagner les clubs lors de leurs rencontres avec les mairies pour le développement du ping en extérieur
Proposer aux clubs la mise à disposition des salariés du Comité pour les accompagner dans leur animation
Prêter du matériel aux clubs si besoin</t>
  </si>
  <si>
    <t>Concerne tous types de territoires sur l'ensemble du département morbihannais</t>
  </si>
  <si>
    <t>nombre de participants
nombre d'animations Ping VR
nombre de rendez-vous en mairies
autres indicateurs du PSF</t>
  </si>
  <si>
    <t>FFTT-BRET-24-0019-1</t>
  </si>
  <si>
    <t>24-080280</t>
  </si>
  <si>
    <t xml:space="preserve"> 03560059</t>
  </si>
  <si>
    <t>Augmenter le nombre de licenciés (catégorie poussins et Benjamins) au sein de la section.
Faire découvrir notre discipline aux jeunes de la commune de Lanester.
Développer notre école des jeunes.
Augmenter le nombre de créneaux pour les 4/7 ans.
Augmenter le nombre de créneaux pour les 7/11 ans.</t>
  </si>
  <si>
    <t>Promotion du tennis de table dans la commune :
La section Tennis de Table du Foyer laique de Lanester ouvre ses portes aux jeunes Lanestériens de 7 à 11 ans par le biais de :
- La création d'un crénaux de 1H30/Semaine pour venir essayer le tennis de table d'Avril 2025 à Juin 2025.
-Créneau gratuit pour les jeunes de 7 à 11 ans.
Création d'une manisfestation sportive (Premier Pas Pongiste) "Avril 2025" ouverte aux jeunes des écoles primaire ainsi que la participation à la finale du Premier Pas Pongiste dans le Morbihan "Juin 2025"
Augmentation du nombre de créneaux pour le Ping 4/7 ans pour la saison 2024-2025.
- 2 créneaux la saison prochaine. (Mercredi de 13h30 à 14h15 et Jeudi de 17h00 à 18h00)
Ouverture d'un créneau pour les jeunes des quartiers QPV de Lanester ( Quartier kesler devillers)</t>
  </si>
  <si>
    <t>Salle René Ihuel - quartier de Kesler Devillers à Lanester, référencé QPV.</t>
  </si>
  <si>
    <t>-  Nombre de nouveaux licenciés 4/7 ans saison 2024-2025.
Minimums 6 adhérents / Maximums 16 adhérents.
- Nombre de nouveaux licenciés 7/11 ans saison 2024-2025.
20 jeunes saison 2023-2024 -----&gt; 35 jeunes saison 2024-2025.
- Nombre de manifestations sportives pour les 7/11 ans.
2 Pour la saison 2024-2025.
- Taux de renouvellement N+1 4/11 ans
70 pourcents</t>
  </si>
  <si>
    <t>Fédération française de Tennis de Table - Bretagne;OMS;</t>
  </si>
  <si>
    <t>FFTT-BRET-24-0019-2</t>
  </si>
  <si>
    <t>PING ACTIF : Développement du dispositif "Ping bien-être"</t>
  </si>
  <si>
    <t>-Augmenter le nombre de séances pour les pratiquants handisports de tenis de Table dans le département du Morbihan.
-Développer la mixité des publics.
-Favoriser l'accès à la pratique du "Tennis de Table" pour le public handisports.</t>
  </si>
  <si>
    <t>Proposer aux pratiquants de Tennis de Table handisports,36 séances de Tenis de Table supplémentaires le mercredi soir de 20h00 à 22h00.
Proposer aux pratiquants de Tennis de Table handisports 4 stages de Tennis de Table "gratuit" durant les vacances scolaire ( Octobre-Décembre-Février-Avril).
* Chaque stage dure 3 jours (6h de Tennis de Table /jours)</t>
  </si>
  <si>
    <t>Salle René Ihuel - quartier de Kesler Devillers à Lanester.</t>
  </si>
  <si>
    <t>Nombre de stage et de séances proposé ( 4 stages et 36 séances minimums)
Nombre de participants ( 10 minimums / 16 maximums)</t>
  </si>
  <si>
    <t>FFTT-BRET-24-0019-3</t>
  </si>
  <si>
    <t>PING INCLUSIF : Mise en place d'une action Ping Inclusif par l'organisation d'un événement style job dating</t>
  </si>
  <si>
    <t>faire découvrir à des publics différents la pratique du tennis de table (demandeurs d'emploi, dirigeants d'entreprise, institutionnels...)
-Mettre en relation des demandeurs d'emploi et des employeurs par le biais du tennis de table
-Développer la marque "club inclusif"</t>
  </si>
  <si>
    <t>Proposer à des demandeurs d'emplois, des partenaires de l'emploi et des employeurs de se rencontrer autour de la pratique du tennis de table et plus formellement ensuite lors d'un job dating.
Sur une matinée, initier à la pratique du tennis de table puis se rencontrer en format tournoi court dans l’anonymat. Cela permettra aux demandeurs d'emploi de s'exprimer plus librement sans la barrière du bureau ou du poste de recruteur et aux employeurs de détecter les softs skills, la compréhension des consignes, l'assimilation, le sérieux et les capacités de communication.
Ensuite, autour d'un repas, échanger sur la l’initiation et les centres d'intérêt de chacun pour mettre en avant ou détecter le potentiel.
Enfin, découverte des situations de chacun (employeur/demandeur) lors de face à face de style job dating où il sera question de postuler à des offres d'emploi existantes dans les entreprises partenaires présentes.
Cette journée sera suivie par un chantier d'insertion numérique qui filmera et compilera les images pour faire une vidéo de 2-3 minutes que pourront utiliser le club, les partenaires et les employeurs pour faire la promotion de leur structure, pour leur politique RSE ou communiquer simplement sur cet événement.</t>
  </si>
  <si>
    <t>Nombre de demandeurs d'emplois inscrits à la journée (12 à 16)
Nombre d'employeurs inscrits à la journée (3 à 8)
Nombre de partenaires sollicités pour l'action ( 6 à 14)</t>
  </si>
  <si>
    <t>Fédération française de Tennis de Table - Bretagne;Morbihan;OMS;</t>
  </si>
  <si>
    <t>FFTT-BRET-24-0020-1</t>
  </si>
  <si>
    <t>24-070700</t>
  </si>
  <si>
    <t xml:space="preserve"> 03350009</t>
  </si>
  <si>
    <t>-Atténuer la sévérité des symptômes tremblements et raideurs.
-Améliorer la mobilité , la coordination la souplesse;
- Améliorer la qualité de vie globale, sans rester dans  la sédentarité.
-Stimulation cognitive en les rendant acteurs de l'activité proposée (mémoire, attention, langage).
-Créer des activités intergénérationnelles et inclusives, vectrice de participation sociale.
-Ouverture à d'autres pathologies (AVC, sclérose en plaque, corps de levy)</t>
  </si>
  <si>
    <t>PRINCIPE DE BASE  : Avoir une activité physique régulière  2 à 3 fois par semaine en groupe, en solo, ou avec un thérapeute.
AUJOURD'HUI :
2 séances spécifiques adaptées TT sont en place depuis février 2023, MARDI &amp; JEUDI de 10h30 à 12h30
-Encadrement par un B.E. sans interruption pendant les grandes et petites vacances.
Nous sommes maintenant 15 adhérents, toutes pathologies.
Les séances s'articulent autour de l'échauffement, un peu de travail technique, comptage de points, retour au calme (étirements, yoga, sophro...) sans oublier la pause gourmande.
PROJECTION :
- Maintenir l'aspect de convivialité, mais pas seulement par un repas trimestriel : sortie sur une journée ou un week-end (île de Bréhat, pique-nique sur l'île de Cézembre, événements intergénérationnels...
- Match Pro/A/Hennebont
- Travail pluridisciplinaire
- Création sous-section Multisports
ASPECT SPORTIF :
- un tournoi mensuel en y associant retraités et public loisirs
- Un tournoi soignants/soignés en collaboration avec l'hôpital
- Organisation Open - Parkinson
- Tournoi départemental et/ou régional sport santé
- Echange entre clubs Sport-Santé</t>
  </si>
  <si>
    <t>ST MALO AGGLOMERATION</t>
  </si>
  <si>
    <t>NB DE PERSONNES PRESENTES et renouvellement au fil des saisons sportives
ORGANISATION DE COMPETITIONS</t>
  </si>
  <si>
    <t>FFTT-BRET-24-0020-2</t>
  </si>
  <si>
    <t>-CREATION DANS UNE ECOLE DE 2  CRENEAUX HORAIRES HEBDOMADAIRE DE DECOUVERTE DU TENNIS DE TABLE ET DE L'APPRENTISSAGE DES 1ERS GESTES DU PONGISTE 
-INSTALLATION DE 4 TABLES POUR PERMETTRE CETTE PRATIQUE 
-APPRENTISSAGE DES REGLES . SAVOIR TENIR SA RAQUETTE .SAVOIR SERVIR ET RENVOYER LA BALLE .</t>
  </si>
  <si>
    <t>QUARTIER PARAME A ST MALO</t>
  </si>
  <si>
    <t>EFFECTIFS CETTE SAISON ET RENOUVELLEMNT L'AN PROCHAIN .</t>
  </si>
  <si>
    <t>FFTT-BRET-24-0021-1</t>
  </si>
  <si>
    <t>24-080185</t>
  </si>
  <si>
    <t>Développement de nouvelles pratiques - Développement du Ping VR</t>
  </si>
  <si>
    <t>L’objectif de cette action est avant tout est de présenter cette nouvelle discipline qui connait un essor important au sein de notre Fédération et des clubs. Nous souhaitons sensibiliser les pratiquants et non pratiquants de passage au sein de notre club à cette alliance des nouvelles technologies adaptées et transposées à un sport populaire qu’est le Tennis de Table.</t>
  </si>
  <si>
    <t>Assurer des séances de présentation du VR Ping 
Organisation d'un tournoi interne</t>
  </si>
  <si>
    <t>Commune de la Richardais et ses alentours</t>
  </si>
  <si>
    <t>- Nombre de personnes ayant testé le Ping VR</t>
  </si>
  <si>
    <t>FFTT-BRET-24-0021-2</t>
  </si>
  <si>
    <t>Accueil d’enfants sur le temps scolaire au sein de notre structure afin qu’ils puissent découvrir notre sport.
Nous proposons aux responsables d’établissement scolaires (Ecoles primaires et collèges) des cycles sportifs qui se déroulent dans notre salle de pratique.</t>
  </si>
  <si>
    <t>Sur 700 élèves potentiels . 
1 - L'éducateur amène les enfants à améliorer leur coordination et leur équilibre corporel afin de trouver des réponses motrices adaptées. Cette activité nous permet de mettre l’accent sur les valeurs éducatives fortes qui constituent les pierres angulaires de notre sport (Respect de l’adversaire et des arbitres, contrôle de soi, concentration, combativité, Intelligence tactique…).
2 – Permettre la découverte d’une nouvelle activité sportive, sous forme ludique.
Acquérir de nouvelles habiletés par le biais du tennis de table
Développer le comportement de l’enfant : individuellement et dans la vie du groupe.
Faire un travail sur le développement psychomoteur et sur le comportement
3 - Recruter et détecter les nouveaux pongistes de demain.
Contenu des cycles de promotion 
1 - Développement psychomoteur
Coordination motrice
Latéralisation : Coup droit et revers et passage de l’un à l’autre.
Travail sur les qualités de déplacements, de vitesse, d’anticipation…
Apprentissages de nouvelles habiletés motrices par un travail gestuel et technique
Répondre à différentes situations données nouvelles : prise d’information et trouver une solution.
2 - Développement affectif et comportemental
Maîtrise de soi, dépassement de soi
Combativité
Intelligence tactique
Développement de l’esprit collectif
Vie en groupe et participation à la vie du groupe
Prise d’initiative, démonstration devant ses camarades</t>
  </si>
  <si>
    <t>Commune de La Richardais et ses communes limitrophes</t>
  </si>
  <si>
    <t>Nombre de jeunes présents aux séances
Nombre d'adhésions signées suite projet</t>
  </si>
  <si>
    <t>FFTT-BRET-24-0022-1</t>
  </si>
  <si>
    <t>24-081882</t>
  </si>
  <si>
    <t>Sections jeunes</t>
  </si>
  <si>
    <t>Développer et fidéliser la pratique des jeunes (enfants et adolescents) en loisir et compétition.</t>
  </si>
  <si>
    <t>- Maintien et développement des créneaux dédiés aux jeunes 
- Evènements impliquant les jeunes et leurs parents : goûters, tournoi de Noël...
- Organisation régulière de stages ouverts aux adhérents et non adhérents</t>
  </si>
  <si>
    <t>Bassin briochin</t>
  </si>
  <si>
    <t>Evolution du nombre de licenciés jeunes</t>
  </si>
  <si>
    <t>FFTT-BRET-24-0022-2</t>
  </si>
  <si>
    <t>Expérimentation du Ping VR</t>
  </si>
  <si>
    <t>Expérimenter l'intérêt du ping VR pour les licenciés actuels
Utiliser le ping VR pour attirer de nouveaux licenciés</t>
  </si>
  <si>
    <t>Proposition de mise à disposition des licenciés du club 2 casques de VR sur une semaine, 2 fois dans l'année.
Temps de découverte pendant des temps forts du club (AG, tournoi de Noel, vide grenier...)</t>
  </si>
  <si>
    <t>nombre de licenciés ayant testé l'activité</t>
  </si>
  <si>
    <t>FFTT-BRET-24-0022-3</t>
  </si>
  <si>
    <t>Maintenir et développer l'activité "prévention perte d'autonomie"</t>
  </si>
  <si>
    <t>Une séance hebdomadaire dédiée toute l'année (1h30)
Un évènement annuel dédié</t>
  </si>
  <si>
    <t>bassin briochin</t>
  </si>
  <si>
    <t>Fédération française de Tennis de Table - Bretagne;CPAM;</t>
  </si>
  <si>
    <t>FFTT-BRET-24-0023-1</t>
  </si>
  <si>
    <t>24-069658</t>
  </si>
  <si>
    <t>W563002184</t>
  </si>
  <si>
    <t>40262396100032</t>
  </si>
  <si>
    <t xml:space="preserve"> 03560014</t>
  </si>
  <si>
    <t>0501004</t>
  </si>
  <si>
    <t>ASSOCIATION LA BOGUE D'OR</t>
  </si>
  <si>
    <t>56230</t>
  </si>
  <si>
    <t>56184</t>
  </si>
  <si>
    <t>Perfectionnement Jeunes</t>
  </si>
  <si>
    <t>Se perfectionner,
Tendre vers le plus haut niveau (régional, national)
Repousser ses limites,
S'intégrer socialement</t>
  </si>
  <si>
    <t>Un apport supplémentaire en volume d'heures d'entraînement dirigé. 4 heures d'entraînement en plus des séances clubs. Consolidation des échanges avec les écoles et collèges de Questembert.</t>
  </si>
  <si>
    <t>Entraînement en partenariat avec les associations sportives proches de Questembert. Soutien logistique avec les bénévoles des autres structures. Stages collectifs durant les vacances scolaires</t>
  </si>
  <si>
    <t>Perfectionnement jeunes : 1
Sport féminin : 2</t>
  </si>
  <si>
    <t>Fédération française de Tennis de Table - Bretagne;Morbihan;Mairie Questembert;</t>
  </si>
  <si>
    <t>FFTT-BRET-24-0024-1</t>
  </si>
  <si>
    <t>24-083096</t>
  </si>
  <si>
    <t>recrutement et fidélisation des jeunes de 6 à 11 ans</t>
  </si>
  <si>
    <t>Augmenter le nombre de jeunes de notre école de tennis de table pour former des enfants le plus tôt possible et leur donner le goût de pratiquer longtemps.</t>
  </si>
  <si>
    <t>Réaliser des interventions dans les écoles de nos 3 communes avec notre éducateur salarié et présenter notre club et nos actions pour attirer les jeunes vers notre club.
Réaliser des stages avec le centre de loisir de Fougères et de Javené pour faire découvrir l'activité.
Organiser 2 fois dans l'année un tournoi avec un licencié/un non licencié (faire venir les "copains).</t>
  </si>
  <si>
    <t>Fougères et ses alentours</t>
  </si>
  <si>
    <t>Augmenter encore le nombre de poussins/benjamins (déjà en augmentation cette année : 22)
Objectif: entre 30 et 40</t>
  </si>
  <si>
    <t>FFTT-BRET-24-0024-2</t>
  </si>
  <si>
    <t>développement du "ping bien-être"</t>
  </si>
  <si>
    <t>Permettre aux retraités et aux personnes handicapés d'accéder à la pratique du tennis de table dans un esprit de loisir et de plaisir.</t>
  </si>
  <si>
    <t>Continuer le travail entamé avec le foyer de vie de Chaudeboeuf qui amène des personnes atteintes de handicap psychique et de déficience intellectuelle (parfois aussi quelques difficultés au niveau moteur). Mettre à disposition une heure par semaine notre éducateur pour ce public durant toute l'année.
Réserver des créneaux spécifiques aux retraités (4 heures hebdomadaires). Proposer à ces retraités d'intervenir avec les jeunes mais aussi de participer aux différentes manifestations organisées par le club.</t>
  </si>
  <si>
    <t>nombre de personnes participant au séances du jeudi pour les handicapés
nombre de personnes retraitées venant sur les créneaux leur étant réservés</t>
  </si>
  <si>
    <t>FFTT-BRET-24-0025-1</t>
  </si>
  <si>
    <t>24-074433</t>
  </si>
  <si>
    <t>W561001439</t>
  </si>
  <si>
    <t>34357868800016</t>
  </si>
  <si>
    <t xml:space="preserve"> 03560033</t>
  </si>
  <si>
    <t>0501049</t>
  </si>
  <si>
    <t>FOYER OMNISPORTS LAIQUE CULTUREL LORIENT OUEST</t>
  </si>
  <si>
    <t>- Faire découvrir la discipline aux enfants de 7-11 ans
- Fidéliser ces jeunes
- Augmenter les licenciés au sein de la section
- Favoriser l'accès à tous publics</t>
  </si>
  <si>
    <t>-Mise en place de cycles scolaires dans les écoles de la communauté de Lorient (40 séances par an)
-Mise en place de 36 séances dans l'année pour le public (4-7 ans, Babyping)</t>
  </si>
  <si>
    <t>Lorient Complexe Sportif  de Kervénanec Allée Gabriel Laurent
Département Morbihan</t>
  </si>
  <si>
    <t>Nombre de nouveaux adhérents à N+1
Nombre de participants aux tournois loisirs
Nombre d'évènements organisés</t>
  </si>
  <si>
    <t>Fédération française de Tennis de Table - Bretagne;Morbihan;Ville de Lorient;</t>
  </si>
  <si>
    <t>FFTT-BRET-24-0025-2</t>
  </si>
  <si>
    <t>Développement des dispositifs Ping Bien être</t>
  </si>
  <si>
    <t>Proposer des séances Ping pour un public loisirs
Inciter ce nouveau public à participer au tournoi DUO organisé chaque année par la section tennis de table
Tournoi promotionnel par équipes de 2 joueurs avec des tableaux intégrant les loisirs</t>
  </si>
  <si>
    <t>Drainer le nouveau public loisirs vers la salle pour les accompagner dans l'esprit du Ping "Bien être" et les faire participer au tournoi DUO annuel</t>
  </si>
  <si>
    <t>Complexe sportif de kervénanec Allée Gabriel Laurent 56100 Lorient</t>
  </si>
  <si>
    <t>Nombre de loisirs  ayant assisté aux différentes actions
Nombre de loisirs ayant participé au tournoi DUO</t>
  </si>
  <si>
    <t>FFTT-BRET-24-0026-1</t>
  </si>
  <si>
    <t>24-083282</t>
  </si>
  <si>
    <t>- Organisation de séances d'entrainements dirigés pour les enfants licenciés au club.
- Organisation de stage de perfectionnement pour les jeunes adhérents du club
- Organisation de cycles de tennis de table pour les primaires du ce1 au Cm2 de notre communauté de commune.
L'objectif premier est de permettre à un grand nombre d'enfants de pratiquer ou découvrir l'activité
L'objectif secondaire est de réussir à renouveler la licenciation ou de transformer cette découverte en licenciation.</t>
  </si>
  <si>
    <t>- Proposer des cycles scolaires de 5 à 7 séances tous les vendredis après midi pour les 10 écoles de notre communauté de commune. Public visé : Ce1 au Cm2. Lieu d'activité : Dans la salle de tennis de table ou à l'école.
- Organiser 4 stages de perfectionnement sur 2 jours ( 10h-16h30 ) à chaque vacances scolaires pour nos jeunes adhérents. Afin de leurs permettre une progression et afin de créer du lien entres eux.
- Séances ping 4-7 ans : 1 séance par semaine le mercredi. 
- Séances 8-12 ans : 2 séances par semaine Mercredi et samedi
- Séances 12ans  et + 2 séances par semaine : Mercredi et vendredi
- Encadrement de séance individuelle : 1 créneau par semaine le vendredi</t>
  </si>
  <si>
    <t>Communauté de Commune de Crozon.</t>
  </si>
  <si>
    <t>Nos différentes actions permettrons à environ 300 enfants de découvrir l'activité.
Permettre aux enfants licenciés au club un bon accueil avec un enseignement du tennis de table  de qualité.
L'organisation et la qualité de l'enseignement doivent permettre d'augmenter le volume de jeunes</t>
  </si>
  <si>
    <t>Fédération française de Tennis de Table - Bretagne;Finistère;subvention commune de crozon;</t>
  </si>
  <si>
    <t>FFTT-BRET-24-0026-2</t>
  </si>
  <si>
    <t>Acquisition de matériel ping virtuel</t>
  </si>
  <si>
    <t>- Permettre aux adhérents de découvrir une nouvelle pratique
- Via une communication, attirer un nouveau public au sein de l'association et par conséquent, augmenter notre nombre de licencié grâce à une pratique nouvelle</t>
  </si>
  <si>
    <t>- Acquisition de casques VR
- Formation de notre éducateur salarié à la pratique VR
- Séance de découverte VR aux adhérents 
- Mise en place d'une séance hebdomadaire d'une séance VR</t>
  </si>
  <si>
    <t>Public de notre communauté de commune</t>
  </si>
  <si>
    <t>Grace à cette nouvelle pratique nous espérons conserver certains adhérents qui voient en cette pratique une nouveauté ludique.
Grace au créneau que nous allons créer nous espérons attirer quelques personnes qui adhérerons à l'association et pourquoi pas les fidéliser sur du ping traditionnel s'ils le souhaite.</t>
  </si>
  <si>
    <t>FFTT-BRET-24-0027-1</t>
  </si>
  <si>
    <t>24-083567</t>
  </si>
  <si>
    <t xml:space="preserve"> 03290087</t>
  </si>
  <si>
    <t>PSF / PING CITOYEN / RECRUTEMENT ET FIDELISATION DES JEUNES</t>
  </si>
  <si>
    <t>Les Objectifs du club
A court terme :
Détecter, Recruter, former et fidéliser les 4–7 ans et les 8-17 ans
Re-dynamiser notre section 4-7 ans
Adapter notre offre de services / Nos séances aux besoins et attentes variées des jeunes (pratique loisir, compétition, mixte, familiale...)                  
A moyen terme :
Accroitre le nombre de licencié(e)s pour retrouver le niveau d’adhérents qui était le nôtre avant la période Covid (140 licenciés)
S’appuyer sur la formation de nos jeunes pour renforcer nos équipes de régionale, faire monter l’équipe fanion au niveau national.
Renforcer l’attractivité du club.
Créer un emploi de notre entraîneur ETP
A long terme :
Devenir une place forte du tennis de table finistérien et breton, mais également du sport en général sur notre commune.
Assurer le développement sportif du club par la formation et la promotion des jeunes issus de notre école de tennis de table.
Favoriser la mixité et l’inclusion par la diversification des pratiques du tennis de table.
Renforcer et pérenniser notre modèle économique</t>
  </si>
  <si>
    <t>Le plan d’action
La commission sportive du club de Guipavas a réfléchi et mis en place un plan d’action visant à favoriser le recrutement des jeunes et leur fidélisation :
1- Les actions de recrutement
- Mise en place de cycles de découverte et d'initiation au tennis de table aux écoles primaires (Cycles 1, 2 et 3)
3 écoles primaires concernées
Organisation d'ici la fin de cette saison et au démarrage de la prochaine de plusieurs festivals du Ping
Remise à l'issue de ces festivals d'un Pass Ping (séance gratuite de découverte)
- Organisation de nos portes ouvertes aux mois de Juin et septembre avec communication spéciale dans les écoles et au centre de loisirs.
- Fête du Ping, Tournois copains-copines
2- Les actions de fidélisation
- Adaptation du contenu des séances au attentes réelles des jeunes (Bien cibler leurs motivations)
- Suivi de compétitions jeunes: Championnat des jeunes, circuit des jeunes, Critérium Fédéral, tournois, ...
Mini tournois internes, Challenge perf', mise en avant sur les réseaux sociaux
- Fêtes du Ping saisonnières: Festi-Ping, Tournoi Parent-enfants, tournois de Noël et Halloween, Tournoi "Un jeune-Un adulte", Chasse aux oeufs de pâques, Ultimate Ping, soirées à thèmes (pizza-Foot, Boom party,...)
- L’incitation à encourager les matchs de l’équipe fanion, et la participation des jeunes aux actions du club.</t>
  </si>
  <si>
    <t>L'ensemble de nos actions ont pour cible principale les jeunes vivant sur la commune de Guipavas et alentours.</t>
  </si>
  <si>
    <t>Les 3 indicateurs du projet sont:
1 Le nombre de nouveaux jeunes licenciés
2 Le taux de fidélisation des jeunes licenciés du club (nombre de jeunes licenciés du club / nombre de jeunes licenciés N+1 (hors nouvelles licences)
3 Le club espère recruter entre 10 et 15 jeunes entre 4 et 11 ans</t>
  </si>
  <si>
    <t>FFTT-BRET-24-0027-2</t>
  </si>
  <si>
    <t>PSF/PING SANTE / Développement du dispositif Sport Santé</t>
  </si>
  <si>
    <t>A court terme :
- Diversifier notre offre de services : le club souhaite poursuivre sur le sport santé avec le renouvellement des créneaux à destination :
- des salariés (ouverture de la salle sur le pause méridienne)
- des personnes concernées par le décret sont les patients dont la maladie rentre dans le cadre des Affections de Longue Durée qui font l'objet d'un soin particulier
- des personnes en situation de handicap (ex : Foyer d'Accueil Temporaire) ou en parcours de soins.
- des personnes intéressées par la pratique du Tennis de Table en Loisir
A moyen terme :
- accroitre le nombre de licencié(e)s pour retrouver le niveau d'adhérents qui était le nôtre avant la période Covid (140 licenciés)
- renforcer l'attractivité du club.
- créer un emploi d'un entraîneur ETP
A long terme :
- devenir une place forte du tennis de table finistérien et breton, mais également du sport en général sur notre commune;
- favoriser l'insertion, l'inclusion et la mixité par la diversification des pratiques du tennis de table.
- pérenniser et renforcer notre modèle économique</t>
  </si>
  <si>
    <t>1- Renouvellement de notre affiliation a la Fédération Française de Sport Adapté (FFSA)
Ouverture d'un créneau à destination des personnes en situation de Handicap Psychique.
2 - Séance à destination de personnes en situation de handicap psychique (2 fois/mois) - Foyer de Kerellec - Guipavas (29)
3 - Séance Hebdomadaire Sport Bien être à destination des salariés d'une association d'entreprises (CEZABB) sur la pause méridienne. Entre 6 et 10 joueurs par séances. En progression
4 - Rapprochement avec la ligue contre le cancer pour mise en place et pérennisation d'une séance mensuelle.</t>
  </si>
  <si>
    <t>L'ensemble des ces actions devraient toucher un public résident sur la commune et les alentours</t>
  </si>
  <si>
    <t>1 Augmentation du nombre de participants
2 Satisfaction des participants, bien faits des séances et développement du bien être des participants</t>
  </si>
  <si>
    <t>FFTT-BRET-24-0027-3</t>
  </si>
  <si>
    <t>PSF / NOUVELLES PRATIQUES / DEVELOPPPEMENT DE NOUVELLES PRATIQUES</t>
  </si>
  <si>
    <t>Les Objectifs du club
A court terme :
Maintenir une offre de services riche et ouverte au plus grand nombre :                         
- Tournoi d'Ultimate Ping (du tennis de table sur tables géantes)
- du Ping Virtuel (animations avec des casques de réalité virtuelle)
- Dark Ping (du tennis de table dans le noir, ambiance fluo et laser)
- Ping en extérieur (organisation d'un tournoi en extérieur dans les quatre coins de la commune)
- Ping en entreprise (tournoi à des destination des salariés de la commune afin d'accroitre nos revenus "sponsoring" grâce à la mise en place de nouveaux partenariats
A moyen terme :
Accroitre le nombre de licencié(e)s pour retrouver le niveau d’adhérents qui était le nôtre avant la période Covid (140 licenciés)
Renforcer l’attractivité du club.
Créer un emploi d'entraîneur en  ETP
A long terme :
Devenir une place forte du tennis de table finistérien et breton, mais également du sport en général sur notre commune.
Assurer le développement sportif du club par la formation et la promotion des jeunes issus de notre école de tennis de table.
Favoriser la mixité et l’inclusion par la diversification des pratiques du tennis de table.
Renforcer et pérenniser notre modèle économique</t>
  </si>
  <si>
    <t>LE PLAN D'ACTION:
A partir du mois de mai et la fin des championnats, la salle est moins fréquentée.
La présence sur les entraînements dirigés est bien plus faible que sur le reste de l'année.
La commission sportive du club souhaitant tirer parti de cette saisonnalité, nous avons décider de nous positionner sur le développement de nouvelles pratiques comme de l'Ultimate Ping, du Dark-Ping ou encore du Ping en extérieur 
Dans la continuité de notre plan d'action et en accord avec notre projet associatif, nous souhaitons nous appuyer sur nos expériences de l'an passé pour faire des évènements à venir de véritables succès. 
1- Mise en place d'aires de jeu et créneaux d'Ultimate Ping dès la fin des championnats.
Nous allons remettre en place une aire de jeu d'Ultimate Ping sur 1/3 de la surface de la salle dès la fin des championnats. 
Fortement attendue par nos jeunes, cette aire de jeu devrait rester en place jusqu'à la rentrée (Septembre 2024).
Dès début juin, Nos séances du lundi au vendredi seront dédiées à l'Ultimate Ping 
Le public:
- adhérents du club
- parents
- adhérents des clubs aux alentours 
- non licenciés
Une communication spécifique sera diffusée via des affiches dans les clubs voisins, sur les réseaux sociaux et les panneaux lumineux de la ville.
Ces séances libres seront animées par notre entraîneur salarié et des bénévoles du club. Un espace petite restauration sera ouvert pour favoriser les échanges.
Nous espérons à travers cette soirée, donner un avant goût de notre "GDR Ultimate Cup" prévue sur le mois de juin, ou plus tard début juillet 
Les objectifs sont multiples: faire découvrir cette nouvelle pratique ludique et physique, favoriser les rencontres, mettre en avant notre salle et l'ambiance du club.
2- Les temps forts Ultimate Ping
Le format sera choisi en fonction du nombre de participants.
La salle sera entièrement agencée pour la pratique de l'Ultimate Ping à savoir 3 aires de jeu (gradins, speaker et buvette).
Forts de notre expérience de l'an passé, nous avons cette année tous les ingrédients pour en faire une réussite.
Les moyens humains:
Un jeune bénévole de l'association devrait piloter l'opération accompagné de plusieurs bénévoles du club sur les compétitions.
L'ensemble sera supervisé par notre entraîneur salarié
Les moyens matériels:
Actuellement, le club dispose d'une quinzaine de table inutilisable pour l'Ultimate Ping car à filet intégré (Cornilleau)
Nous allons donc utilisé dans un premier temps 8 anciennes tables qui servent pour les tournois.
L'investissement dans de nouveaux spécifiques "Ultimate Ping" viendront compléter l'investissement de l'année passée.
3 - un événement Dark-Ping
A la Toussaint (Halloween) ou possiblement à Noël, le club prévoit d'organiser un nouvel évènement Dark-Ping 
Les objectifs: mettre un coup de projecteur sur le club, fédérer les adhérents (nouveaux et anciens) et lancer la nouvelle saison autour d'une pratique novatrice n'ont pas été atteints car nous pensons que cette nouvelle pratique se marie parfaitement à l'ambiance de cette fête.
Les moyens humains:
Même si la planification et le pilotage de cet évènement, relativement complexe à mettre en œuvre, seront gérés par notre entraîneur et les bénévoles, nous y souhaitons la participation du plus grand nombre de nos adhérents, .
C'est la parfaite occasion pour resserrer les liens entre pratiquants.
Les moyens matériels:
Nous allons devoir investir dans une partie du matériel nécessaire à l'organisation de ces événements.
Achat de consommables pour notre machine à fumée
Prêt du gros matériel (Néons, supports, lumières, matériel électrique...)
La communication:
Une affiche dédiée et des flyers seront réalisés par un de nos adhérents professionnel de la communication visuelle.
Elles seront affichées dans les complexes sportifs, chez les commerçants de la ville, dans les écoles.
Des messages sur les panneaux lumineux de la ville.
Un gros travail sera fait sur le site du club et les réseaux sociaux à travers la création d'un évènement FB et de posts Instagram par notre responsable communication.
4- Ping en extérieur 
Nous souhaitons lors des beaux jours (ex : été) organiser un ou plusieurs tournoi en extérieur aux quatre coins de la commune
Le public:
- adhérents du club
- parents
- adhérents des clubs aux alentours
- vacanciers  
- pratiquants d'autres sports
Une communication spécifique sera diffusée via des affiches dans les clubs voisins, sur les réseaux sociaux et les panneaux lumineux de la ville.
Ces séances libres seront animées par notre entraîneur salarié et des bénévoles du club.
Les objectifs sont multiples: faire découvrir cette nouvelle pratique ludique et physique, favoriser les rencontres, mettre en avant notre salle et l'ambiance du club.</t>
  </si>
  <si>
    <t>Les territoires concernés sont la commune de Guipavas et alentours</t>
  </si>
  <si>
    <t>1- le nombre de manifestations proposé 
2- le nombre de participants à chaque manifestation 
3- le nombre de nouvelles licences enregistrées suite à ces événements</t>
  </si>
  <si>
    <t>FFTT-BRET-24-0028-1</t>
  </si>
  <si>
    <t>24-083084</t>
  </si>
  <si>
    <t>Ping pour les personnes atteintes de la maladie de Parkinson</t>
  </si>
  <si>
    <t>- promouvoir les activités de sport adapté, dans l'accompagnement des personnes atteintes de la maladie de Parkinson et de leurs proches
- valoriser le tennis de table comme pratique sportive et de loisir aidant les malades de Parkinson</t>
  </si>
  <si>
    <t>Ouvrir un créneau hebdomadaire pour les malades atteints de la maladie de Parkinson.</t>
  </si>
  <si>
    <t>Tout le bassin de vie quimpérois est concerné.
Des personnes des territoire QPV pourraient également être intéressées. Les inscriptions nous le diront !</t>
  </si>
  <si>
    <t>1- nombre de participants
2- nombre de nouvelles licences prises au club dans ce créneau</t>
  </si>
  <si>
    <t>Fédération française de Tennis de Table - Bretagne;Quimper Bretagne Occidentale;</t>
  </si>
  <si>
    <t>FFTT-BRET-24-0028-2</t>
  </si>
  <si>
    <t>Ping "Bien être" + 65 ans</t>
  </si>
  <si>
    <t>Permettre aux plus de 65 ans en bonne santé de pratiquer une activité sportive :
- lutter contre les effets négatifs de la sédentarité et du vieillissement.</t>
  </si>
  <si>
    <t>Créer un créneau pour accueillir les plus de 65 ans</t>
  </si>
  <si>
    <t>Bassin de vie quimpérois</t>
  </si>
  <si>
    <t>FFTT-BRET-24-0028-3</t>
  </si>
  <si>
    <t>Cycl'écoles Ping</t>
  </si>
  <si>
    <t>Faire découvrir le tennis de table dans les écoles dans le but de les attirer vers notre club la saison suivante</t>
  </si>
  <si>
    <t>Proposer toute l'année des cycles de séances de tennis de table en direction du public primaire.</t>
  </si>
  <si>
    <t>Elèves des classes primaires des communes de Quimper et d'Ergué-Gabéric, proches des lieux de pratique du club,</t>
  </si>
  <si>
    <t>Fédération française de Tennis de Table - Bretagne;ville de Quimper;ville d'Ergué-Gabéric;</t>
  </si>
  <si>
    <t>FFTT-BRET-24-0029-1</t>
  </si>
  <si>
    <t>24-082787</t>
  </si>
  <si>
    <t>Développement du dispositif sport santé</t>
  </si>
  <si>
    <t>Favoriser la pratique, régulière, des personnes porteuses d'un handicap. Inciter et accompagner la venue de nouvelles personnes en situation de handicap à la pratique du tennis de table.</t>
  </si>
  <si>
    <t>Depuis plus de dix ans nous accueillons des handicapés de l'association Amzer Vak. Nous souhaitons poursuivre ces entrainements qui depuis l'an dernier sont ouverts à de nouvelles personnes en situation de handicap. Nous organiserons une  journée de compétition par équipe (1 licencié sport adapté et 1 licencié FFTT). En 2025 nous organiserons une nouvelle rencontre "faire du sport autrement" avec l'association collectif 29.</t>
  </si>
  <si>
    <t>Les bénéficiaires viennent des différentes communes du Pays Bigouden.</t>
  </si>
  <si>
    <t>1 Régularité et assiduité de ces personnes aux entraînements. 2 Nombre de sportifs en situation de handicap bénéficiant des séances d'entrainement. 3 Nombre de manifestations et de participants présents aux activités organisées pour les sportifs en situation de handicap et les membres de l'association.</t>
  </si>
  <si>
    <t>FFTT-BRET-24-0029-2</t>
  </si>
  <si>
    <t>féminines</t>
  </si>
  <si>
    <t>Développer la pratique du tennis de table auprès des féminines.
Augmenter le nombre de licenciés féminines.</t>
  </si>
  <si>
    <t>Suite aux initiations dans les écoles le nombre de jeunes féminines à augmenté.
Elles participent au circuit de jeunes qui est une compétition de découverte du tennis de table.
Nous avons organisé un tournoi  féminin avec le comité du Finistère. Nous souhaitons renouvelé cette expérience.
Au championnat du Finistère nous avons obtenu deux deuxièmes places en senior toutes catégories et en poussines en 2024 et nous souhaitons poursuive dans cette voie.
Nous comptons sur cette dynamique pour faire progresser notre discipline sportive auprès des féminines en cette année olympique.</t>
  </si>
  <si>
    <t>Communes voisines de Plomeur.</t>
  </si>
  <si>
    <t>Nombre de licenciées féminines en fin de saison 2024/2025
Nombre de joueuses régulières aux entrainements</t>
  </si>
  <si>
    <t>FFTT-BRET-24-0029-3</t>
  </si>
  <si>
    <t>L'an dernier nous avons réalisés des séances d'initiation au tennis de table dans les écoles de la commune. Au total 12 classes de la grande section de maternelle au CM 2 ont bénéficiées de 3 séances d'1 heure. Ludovic Galeuzzi entraineur diplômé était accompagné de bénévoles du club. Nous souhaitons poursuivre ces interventions auprès des scolaires de la commune et si possible des communes voisins.
Début septembre nous serons présents au forum des association sur plusieurs communes.
Nous continuerons à être présents auprès des espaces jeunes du secteur, par l'organisation d'un tournoi inter espaces jeunes.
Nous organiserons un tournoi des familles "un enfant avec un parent"</t>
  </si>
  <si>
    <t>Dès la rentrée de septembre prochain nous allons participer aux forums des associations. Nous organiserons des journées portes ouvertes et nous proposerons des séances de découverte du tennis de table aux écoles du territoire. 
Nous allons également proposer la pratique du tennis de table en famille lors des journées portes ouvertes.
Des tarifs attractifs seront proposés pour les jeunes de moins de 18 ans : séances gratuites pour les nouveaux adhérents.
Durant l'année scolaires des initiations seront à nouveau proposées aux enfants des écoles.</t>
  </si>
  <si>
    <t>La salle spécifique se situe sur la commune de Plomeur. Nous souhaitons proposer l'activité sur les communes environnantes ne disposant pas de club de tennis de table (Le Guilvinec, Treffiagat-Léchiagat, Pont-l'Abbé, Plobannalec-Lesconil et Saint-Jean-Trolimon).
Nous souhaitons également poursuivre les initiations auprès des écoles primaires de la commune de Plomeur.</t>
  </si>
  <si>
    <t>Nombre de nouveaux adhérents, notamment les plus jeunes.</t>
  </si>
  <si>
    <t>FFTT-BRET-24-0030-1</t>
  </si>
  <si>
    <t>24-083720</t>
  </si>
  <si>
    <t xml:space="preserve"> 03350022</t>
  </si>
  <si>
    <t>Développement du Ping Bien-être pour un public loisirs</t>
  </si>
  <si>
    <t>L'objectif est de développer le ping auprès d'un large public loisirs divers: adolescents, adultes, seniors (+65 ans), entreprises, handiping</t>
  </si>
  <si>
    <t>Plusieurs actions sont prévues:
- Développement des séances loisirs du club ouvertes à tous les âges, hommes et femmes.
- Développement du Handiping loisir
- Création d'une séance à destination des seniors (+ 65 ans) en semaine et en journée
- Création de séances spécifique le midi pour les entreprises de Vern + organisation de tournoi à destination des salariés des entreprises
Pour promouvoir notre offre, nous allons organiser des journées de découverte jeunes, féminines, seniors (+65 ans) et tous publics en intégrant les familles et amis des licenciés du club (compagnon, compagne, enfants, parents, amis...).</t>
  </si>
  <si>
    <t>Habitants Vernois et des alentours</t>
  </si>
  <si>
    <t>FFTT-BRET-24-0030-2</t>
  </si>
  <si>
    <t>Recrutement et fidélisation des jeunes: Actions dans les écoles et développement de la section 4-7 ans</t>
  </si>
  <si>
    <t>Continuer à promouvoir le tennis de table chez les 4-11 ans et augmenter le nombre de nos plus jeunes licenciés.</t>
  </si>
  <si>
    <t>- 4-7 ans: Développement de notre section, augmentation notre nombre de très jeunes. Création d'évènements "fête du ping 4-7 ans" lors de nos séances à destination de nos jeunes licenciés en proposant aux jeunes d'inviter leurs amis.  Création également d'évènements à destination des 4-7 ans hors club (tout public mais aussi à destination des jeunes de nos licenciés adultes: rencontres parents-enfants).
- Pour les interventions en milieu scolaire: Nous continuerons et développerons nos interventions auprès des 3 écoles (privées et publiques) de la ville de Vern sur seiche. L'objectif est toujours de faire découvrir le tennis de table et de donner envie aux élèves de venir en pratiquer au sein de notre club.  Ces interventions sont très efficaces et permet aux enfants des écoles de connaître nos éducateurs ainsi que la salle de tennis de table.
- Pour les 7-11 ans: création (comme pour les 4-7 ans) de mercredi après-midi "fête du Ping" où les jeunes pourront inviter leurs amis à découvrir leur sport. Des rencontres parents/enfants sont aussi en projet.</t>
  </si>
  <si>
    <t>Jeunes 4-11 ans de Vern-sur-Seiche et des alentours.</t>
  </si>
  <si>
    <t>FFTT-BRET-24-0030-3</t>
  </si>
  <si>
    <t>Améliorer le comportement écologique du club et des licenciés, Limiter l'impact de nos déplacements, organiser des manifestations eco-responsable pour limiter les impacts environnementaux</t>
  </si>
  <si>
    <t>- Former les bénévoles au tri des déchets, sensibiliser les licenciés tout au long de la saison, récupérer les anciens revêtements et bois des joueurs pour proposer des raquettes d'essai aux nouveaux licenciés
- Acquisition d'un minibus pour limiter l'impact des déplacements. Il permettra d'accompagner les licenciés lors des stages et des compétitions en utilisant un seul véhicule au lieu de deux voitures.
- Sensibiliser nos licenciés au covoiturage pour se déplacer sur les compétitions et aussi pour venir aux entraînements
- Limitation de la communication papier, des produits jetables lors des organisations et tout au long de l'année, Accord avec nos fournisseurs (Super U et Hyper U entre autre) pour rendre les produits achetés mais non utilisés lors des manifestations...
- Sensibiliser les participants et le public de nos organisations au tri des déchets.</t>
  </si>
  <si>
    <t>Les habitants Vernois, des alentours mais aussi d'Ille-et-Vilaine et même de toute la France pour certaines de nos organisations.</t>
  </si>
  <si>
    <t>Le</t>
  </si>
  <si>
    <t>FFTT-BRET-24-0031-1</t>
  </si>
  <si>
    <t>24-083820</t>
  </si>
  <si>
    <t>Ecole de tennis de table</t>
  </si>
  <si>
    <t>Ce projet a pour but d'encadrer les jeunes pongistes sur les points suivants
--&gt; leur proposer un encadrement de qualité avec un éducateur diplômé d'état
--&gt; accompagner leurs progrès techniques
--&gt; leur faire comprendre le fonctionnement du milieu associatif
--&gt; faire de ces jeunes des citoyens par leur participation à la vie associative.
--&gt; Faire découvrir le tennis de table aux scolaires de la commune</t>
  </si>
  <si>
    <t>Encadrement par un salarié et 4 bénévoles aux horaires suivant mardi 17 h 18 h 30 et mercredi 13 h 30 15 h 00
Contenu : 
 - apprentissage des gestes techniques liés à la discipline
 - apprentissage des règles du tennis de table, amener les jeunes vers l'arbitrage
 - apprentissage du respect de soi même des autres participants et respect des encadrants
 - mobilisation des jeunes à la vie de l'association ( organisation du tournoi, du vide grenier, des tournois enfants-parents)
 - Intervention dans 6 classes de l'école à raison de 6 heures par classe</t>
  </si>
  <si>
    <t>Les inscrits à l'école de tennis de table du club de Grâces viennent majoritairement de la commune de Grâces, mais le club accueille de nombreux jeunes des communes voisines qui n'ont pas de club de tennis de table (Bourbriac, Tréglamus, Pabu, Trégonneau, Guingamp, Mousteru, Plouisy, Saint Agathon, Pedernec, Squiffiec)</t>
  </si>
  <si>
    <t>L'indicateur principal est le taux de renouvellement (Un jeune qui s’inscrit pour une deuxième année dans l'association)
Les autres indicateurs sont :
--&gt; les progrès techniques effectués
--&gt; la participation à la vie du club
Les actions en milieu scolaire sont évaluées de la manière suivante :
- conformité aux programmes de l'éducation nationale
- nombre de scolaires prenant une licence suite aux séances d'initiation dans l'école</t>
  </si>
  <si>
    <t>FFTT-BRET-24-0031-2</t>
  </si>
  <si>
    <t>Dans un contexte de vieillissement de nos adhérents, il a été demandé à notre salarié d'encadrer le groupe loisirs "d'anciens"
--&gt; proposer un encadrement de qualité avec un éducateur diplômé d'état
--&gt; pour les personnes en bonne santé, lutter contre les effets négatifs de la sédentarité et du vieillissement.
--&gt; pour les personnes atteints de maladies chroniques, le but est de travailler sur la réhabilitation et le reconditionnement physique
--&gt; apporter du lien social</t>
  </si>
  <si>
    <t>Encadrement par un salarié aux horaires suivant jeudi 14h30-16h30
Offrir une formation de sensibilisation aux gestes de premiers secours.
Utilisation du défibrillateur présent sur le lieu de l'activité.</t>
  </si>
  <si>
    <t>Les adhérents du club de Grâces viennent majoritairement de communes avoisinantes de  la commune de Grâces (Pabu, Trégonneau, Guingamp, Mousteru, Plouisy, Ploumagoar, St Gilles les Bois, Coadout)</t>
  </si>
  <si>
    <t>L'indicateur principal sera le ressenti des adhérents par rapport aux nouvelles pratiques enseignées : 
 - la récupération après l'effort est elle meilleure ?
 - des douleurs peuvent-elles avoir disparues/diminuées ?
Le nombre de participants aux séances
Le nombre de séances dans l'année</t>
  </si>
  <si>
    <t>FFTT-BRET-24-0032-1</t>
  </si>
  <si>
    <t>24-083727</t>
  </si>
  <si>
    <t>Le   trophée ping</t>
  </si>
  <si>
    <t>-Augmenter le nombre de jeunes licenciés.
-Établir un lien durable avec le milieu scolaire local.
-Assurer la formation en continu des professeurs des écoles.</t>
  </si>
  <si>
    <t>Le projet bénéficie de l’agrément éducation nationale. Il est suivi par Loïc Calvez, conseiller pédagogique EPS.
Les séances sont proposées gratuitement aux écoles (conditions sine qua non pour l'obtention de l’agrément.)
Il se déroule en 2 phases : 
-séances d’initiation au tennis de table dirigée conjointement par un éducateur diplômé et un professeur des écoles.
-compétition inter-école par niveaux.
1. Articulation des séances
 Chaque classe suivra 6 séances de 45 min qui seront animées conjointement par Ludovic Galeuzzi (entraineur DE) et l’enseignant.
Suite aux suggestions Frédéric Pogent, (en charge de la formation des PE à l'UBO) pour qu'un des axes de travail soit aussi la formation en continu des PE en EPS, la séance 3 sera dirigée par le PE seul mais préparée conjointement avec Ludovic.
Séance 1 : Ludovic + PE
Séance 2 : Ludovic + PE
Séance 3 : PE seul
Séance 4 : Ludovic + PE
Séance 5 : Rencontre inter-écoles (1/2 finale) 
Séance 6 : Rencontre inter-écoles (finale) pour les cycles 2
4. Contenu des séances
Séance 1 : la tenue de raquette, le service
Séance 2 : apprentissage du coup droit, enchainement service coup droit
Séance 3 : apprentissage du revers, enchainement service revers
Séance 4 : les règles et les matchs (cycle 2) les règles et les échanges (cycle 1)
2. Les rencontres inter-écoles (2h)
Deux écoles se défient.
Deux classes de même niveau représentant chacune son école, sont présentes dans la salle soit environ 45 élèves
Il y a 15 tables et 3 enfants par table (2 joueurs + 1 arbitre)
Cycle 2 : Match par équipe
Chaque enfant d’une classe rencontre 3 enfants de l’autre classe.
Chaque victoire rapporte 1 pt à sa classe et la classe qui cumule le plus de points remporte la rencontre.
Cycle 1 : ateliers jonglages, cibles…
Chaque élève gagne des points pour sa classe.
Deux classes sont présentes mais il n’y a pas de vainqueur.
On attend que toutes les écoles soient passées pour établir le classement général.</t>
  </si>
  <si>
    <t>La commune de Douarnenez</t>
  </si>
  <si>
    <t>Augmentation du nombre de jeunes licenciés au club
Création d'une "culture ping " dans les écoles primaires: ouverture de la salle aux professeurs des écoles pour des séances en autonomie.</t>
  </si>
  <si>
    <t>FFTT-BRET-24-0033-1</t>
  </si>
  <si>
    <t>24-065762</t>
  </si>
  <si>
    <t xml:space="preserve"> 03560039</t>
  </si>
  <si>
    <t>Ping Actif : mise en place des programmes Ping Bien-Etre et Ping Santé</t>
  </si>
  <si>
    <t>Cette action consiste à proposer une activité physique régulière et encadrée à des publics variés pour lesquels la pratique pongiste va présenter des vertus thérapeutiques, que ce soit sur les plans physique et mental.
Les objectifs spécifiques à cette action seront donc les suivants :
- Remobiliser des publics parfois éloignés de la pratique sportive ou ayant un mode de vie sédentaire 
- Proposer une activité physique adaptée aux capacités de chacun afin d'éviter les blessures ou la démotivation
- Agir en prévention ou en curatif de maladies chroniques
- Encourager un mode de vie sain (nutrition, sommeil) et ainsi favoriser le bien-être
- Renforcer l'estime de soi et l'insertion sociale</t>
  </si>
  <si>
    <t>Ping Bien-être
La GVHTT anime des séances d’initiation de tennis de table à différents types de publics loisirs tout au long de la saison dans une optique de bien-être physique et psychique :
- Adolescents : 2 créneaux hebdomadaires sont proposés durant lesquels l’accent est mis sur la coordination psychomotrice et l’adoption d’un mode de vie sain.
- Féminines : 1 créneau pour travailler sur la confiance en soi et l’entraide à l’aide d’ateliers se rapprochant d’une pratique fitness.
- Seniors : 3 créneaux pour les vétérans sont organisés pour qu’ils puissent se maintenir en former et conserver un lien social.
- Entreprises : 1 créneau sur la pause méridienne permet à des salariés de se dépenser et ainsi d’éviter les dangers liés à la sédentarité de leur travail.
Ping Santé
En collaboration avec la Maison Sport Santé de Lorient, la GVHTT accueille sur un créneau hebdomadaire des patients pour lesquels la pratique pongiste a été recommandée en alternative aux traitements médicamenteux. Leur éducateur APA et notre entraîneur travaillent de pair pour offrir à chacun des exercices adaptés à leurs pathologies et un suivi individualisé.</t>
  </si>
  <si>
    <t>Les séances d’initiation ont lieu dans la salle de pratique du club d’Hennebont.
Les pratiquants sont issus de la commune d’Hennebont et des alentours.
Lors des actions de promotion et de recrutement du club, un accent particulier sera mis sur le QPV de Keriou Ker, notamment pour les publics adolescentes et jeunes femmes.</t>
  </si>
  <si>
    <t>Fédération française de Tennis de Table - Bretagne;Politique de la Ville;Bretagne;Ville d'Hennebont;Agence de services et de paiement;Autres établissements publics;Aides privées;</t>
  </si>
  <si>
    <t>FFTT-BRET-24-0033-2</t>
  </si>
  <si>
    <t>Ping Educatif : recrutement et fidélisation des jeunes</t>
  </si>
  <si>
    <t>Cette action consiste à promouvoir la pratique du tennis de table dès le plus jeune âge en vue de les attirer et fidéliser au sein du club en tant que licencié.
Les objectifs spécifiques à cette action seront donc les suivants :
- Promouvoir la pratique du tennis de table auprès du plus grand nombre  
- Encourager ce public à rejoindre un club pour y pratiquer une activité physique régulière et encadrée
- Favoriser le renouvellement de licences à l’aide d’actions de fidélisation 
- Faciliter le développement de leurs capacités psychos motrices
- Utiliser le tennis de table comme un support socio-éducatif pour transmettre des valeurs favorisant le vivre ensemble</t>
  </si>
  <si>
    <t>Scolaires
Des cycles d’initiation de 6 séances sont mis en place entre chaque vacance scolaire. Une présentation de l’activité est effectuée en classe pour inciter les jeunes à adhérer dès le début du cycle à l’activité.
Des livrets pédagogiques sont remis aux élèves où des jeux autour du ping pong sont proposés via des matières qui sont enseignées en classe (histoire/géo, maths, français…).
A l’issue du cycle, les enfants se voient offrir la possibilité d’effectuer des séances d’essai au club.
Un tournoi inter-écoles est organisé au mois de mai pour encourager les jeunes à rejoindre le club la saison prochaine.
Baby ping
Deux créneaux hebdomadaires spécifiques sont ouverts aux enfants âgés de 4 à 7 ans. 
Les séances se déroulent sous la forme de jeux de rôle afin de rendre l’activité ludique et valoriser l’enfant dans sa progression. Du matériel pédagogique est donc utilisé à cet effet.
Fidélisation licenciés jeunes
Des actions sont mis en place tout au long de l’année pour faciliter l’intégration des jeunes au club et créer une cohésion entre eux : tournoi halloween, repas de Noël, galette des rois, tournoi du club….De plus, il est proposé aux jeunes d’être ramasseur de balles lors des matchs à domicile de l’équipe professionnelle.
Formation : animateur 4-7 ans
Dans le cadre de leur formation initiateur de club ou animateur fédéral, des jeunes du centre de formation effectuent leur volet pratique sur les séances de baby ping du club. Un entraîneur diplômé d’État du club est toujours présent pour les accompagner sur les séances, où ils sont responsabilisés progressivement.</t>
  </si>
  <si>
    <t>Les séances d’initiation ont lieu dans la salle de pratique du club d’Hennebont, à l’exception de l’école primaire Paul Langevin qui dispose d’un créneau dédié au gymnase Colette Besson jouxtant leur établissement.
Les pratiquants sont issus majoritairement de la commune d’Hennebont et pour la plupart du QPV de Keriou Ker, notamment pour les scolaires.</t>
  </si>
  <si>
    <t>Fédération française de Tennis de Table - Bretagne;Bretagne;Ville d'Hennebont;Agence de services et de paiement;Autres établissements publics;</t>
  </si>
  <si>
    <t>FFTT-BRET-24-0033-3</t>
  </si>
  <si>
    <t>Ping Inclusif : organisation d'une étape du Stade vers l'Emploi</t>
  </si>
  <si>
    <t>La GVHTT facilite l’accès à la pratique pongiste auprès des jeunes issus du QPV d’Hennebont. En parallèle, le club est sollicité par des entreprises ou des acteurs du recrutement pour accueillir leurs évènements. Le club souhaite réunir ces deux publics autour d’un même projet afin de répondre aux problématiques d’employabilité des jeunes issus des QPV et de recrutement des entreprises.
Le club a donc répondu à l’appel de la FFTT pour accueillir une étape du programme « Stade vers l’Emploi » en collaboration avec France Travail.
Les objectifs spécifiques de cette actons sont donc les suivants :
- Renforcer l’accessibilité de la pratique pongiste auprès des jeunes issus de QPV afin de les remobiliser autour d’une activité et favoriser leur insertion professionnelle en leur inculquant des savoirs êtres transposables au monde professionnel
- Organiser un évènement permettant de briser la glace entre recruteurs et chercheurs d’emploi selon un format innovantautour du ping</t>
  </si>
  <si>
    <t>En collaboration avec la Maison de Quartier de Keriou Ker et la Mission Locale du Pays de Lorient, la GVHTT va animer un créneau hebdomadaire d’initiation au tennis de table à l’attention de jeunes adultes issus du QPV pour les remobiliser autour d’une activité.
Au cours de ce cycle, des coachs interviendront pour animer des ateliers visant à renforcer leur employabilité en leur inculquant des valeurs transposables au monde professionnel (ponctualité, présentation, prise de parole en public, rédaction d’un CV…).
En parallèle, le club va organiser une étape du Stade vers l’Emploi en collaboration avec l’agence France Travail La Base Marine. Des employeurs du Pays de Lorient et des personnes en recherche d’emploi, dont les bénéficiaires du cycle d’initiation, vont être conviés à se rencontrer tout au long d’une journée sur un format innovant.
Au départ, des demandeurs d’emploi et des chargés de recrutement se découvrent autour d’ateliers et jeux sportifs, sous couvert d’anonymat. Après le déjeuner, chacun enlève son maillot et se présente pour participera un job dating plus classique qui consiste à faire se rencontrer candidats et recruteurs sur un temps court.
Un suivi sera effectué après l'évènement pour encourager entreprises et recruteurs à aller au delà de la prise de contact et des entretiens effectués.</t>
  </si>
  <si>
    <t>Les séances d’initiation ont lieu dans la salle de pratique du club d’Hennebont, complexe pongiste d'excellence qui compte également des salles de formation pour les ateliers coaching.
Le Stade vers l’Emploi se déroulera également au Ping Center, lieu qui accueille régulièrement des évènements pour les entreprises.</t>
  </si>
  <si>
    <t>Fédération française de Tennis de Table - Bretagne;Politique de la Ville;Bretagne;Ville d'Hennebont;Agence de services et de paiement;Autres établissements publics;</t>
  </si>
  <si>
    <t>FFTT-BRET-24-0033-4</t>
  </si>
  <si>
    <t>Animation JOP : Vacances Olympiques et Paralympiques</t>
  </si>
  <si>
    <t>En tant que Centre de Préparation des Jeux, le Hennebont Ping Center va accueillir la délégation paralympique d’Australie pour un stage de préparation en amont de leur participation aux JOP.
La GVHTT souhaite profiter de cette opportunité pour sensibiliser les jeunes sur leur perception du handicap. 
Les objectifs spécifiques à cette action seront donc les suivants :
- Renforcer l’accessibilité à la pratique sportive durant le temps des grandes vacances pour les publics n’ayant pas l’opportunité de partir  
- S’appuyer sur le tennis de table comme un support socio-éducatif pour faire évoluer leur perception du handicap
- Promouvoir la pratique handisport grâce à la venue de la délégation australienne
- Encourager d’autres pratiquants à rejoindre notre section handisport</t>
  </si>
  <si>
    <t>Durant les grandes vacances scolaires, la GVHTT sera amenée à participer aux Estivales, un évènement destiné à proposer des loisirs aux enfants n’ayant pas l’opportunité de partir en vacances, et ainsi éviter qu’ils se retrouvent situation d’errance.
Dans ce cadre, le club sera amené à animer 5 demi-journées d’initiation au tennis de table. Durant ces séances, les éducateurs insisteront sur la transmission des valeurs olympiques et le changement de regard sur le handicap,en mettant les enfants dans des situation similaires à ce que peuvent affronter au quotidien des personnes touchées.
Lors de la venue de la délégation australienne à Hennebont pour un stage de préparation en amont des Jeux Paralympiques (17-23 août), les enfants ayant participé au cycle d’initiation seront conviés à assister à une séance d’entraînement et échanger avec les athlètes, parmi lesquels figurent 3 champions et 3 médaillés paralympiques, sur leurs parcours d'athlète handisport de haut niveau et leur expérience des Jeux Paralympiques. 
Des séances d'essai seront offertes aux participants du programme afin de les encourager à rejoindre le club.</t>
  </si>
  <si>
    <t>Les animations durant les Estivales auront lieu dans la prairie de Kerbihan, située à proximité du QPV de Keriou Ker.
Les séances d'entraînement de la délégation australienne auront lieu au Hennebont Ping Center.</t>
  </si>
  <si>
    <t>FFTT-CENT-24-0013-1</t>
  </si>
  <si>
    <t>24-081261</t>
  </si>
  <si>
    <t xml:space="preserve"> 04370183</t>
  </si>
  <si>
    <t>Fidéliser les nouvelles générations connaissant le mode zapping des activités
Fidéliser les jeunes à potentiel
Mettre en place d'acte citoyen avec le don d'heures à la pratique
Recruter des jeunes, les faire venir à la pratique</t>
  </si>
  <si>
    <t>La section Tennis de Table continue son investissement à la formation et la fidélisation des jeunes.
- créneau à fort potentiel avec un créneau supplémentaire à effectif réduit pour un entrainement plus intensif. Ce créneau est réservé à une minorité afin d'avoir le même engagement et des objectifs communs (progression technique, souhait de jouer en équipes adultes, ..)? Ces jeunes doivent intégrer les équipes adultes de niveau régional très rapidement
- créneau jeunes loisirs avec la recherche de jeux et de convivialité. L'éducateur met en place des séances tournant principalement autour du jeu, de challenge, de mini-tournoi afin de donner l'envie de pratiquer ensuite en compétition
- créneau jeunes compétiteurs en intégrant une évolution technique. Ces jeunes sont destinés à intégrer les équipes adultes en départementale et à servir de réserve pour les équipes régionales
Ces créneaux sont également le moment pour des adultes du club de venir relancer sur les différents groupes. Cet acte volontaire va permettre de montrer aux jeunes que l'on peut donner de son temps sans rien attendre en retour, le béaba du bénévolat. Le système de relance mis en place pour certains jeunes est bénéfique mais la structuration doit encore progresser en incorporant les adultes de la pré-nationale/nationale pour une relance plus forte.
Mise en place de stages là aussi en fonction de l'attente des jeunes : stage élite avec une intensité supérieure et stage joueurs avec une activité récréative le dernier jour (piscine, baseball, ...).
Les stages sont organisés sur chaque vacance scolaire.
Lors des compétitions jeunes, équipe, critérium, interclub, détection, il y a toujours un coach pour accompagner les jeunes. Pour aider l'éducateur salarié, une équipe de 6 bénévoles se relaie pour suivre aussi les jeunes.
Pour le recrutement, la section a programmé :
- une intervention dans 2 écoles primaires, soit 5 demi-journée, sur toutes les classes de CP à CM2, soit 250 élèves qui pratiqueront le Tennis de Table sur juin 2024. Dont l'école de Pernay qui a été dotée d'une table suite à l'opération "une école - une table"
- dans le cadre du label Terre de Jeux 2024 pour proposer des ateliers tout public, jeunes et adultes, pour découvrir et s'amuser. Organisation de 2 animations dans le cœur de la ville courant juin 2024. L'idée étant d'amener la pratique sportive aux citoyens sur les lieux de vie de la ville :
- le dimanche matin lors du marché de la commune
- le samedi matin sur le parking du Centre Leclerc
Animations ave des ateliers pour la gestuelle, des comptages avec cibles ou chronomètre, renvoi de balles face au robot de la section, relance face à des joueurs de la section
- 2 animations avec le centre de loisirs en fin de saison 2023-2024 et en début de saison 2023-2024 (mercredi 3 juillet et mercredi 28 août 2024). L'animation sera organisée pour des jeunes de 6 à 10 ans.
- une semaine porte-ouverte "invite ta copine/ton copain", début septembre, afin d'attirer de nouveaux licenciés.</t>
  </si>
  <si>
    <t>Sur la commune de Fondettes, dans la salle de pratique mais également dans la ville
2 écoles primaires voisines, hors de la commune</t>
  </si>
  <si>
    <t>Fédération française de Tennis de Table - Centre-Val de Loire;ANS emploi;Indre-et-Loire;Fondettes (fonctionnement);</t>
  </si>
  <si>
    <t>FFTT-CENT-24-0013-2</t>
  </si>
  <si>
    <t>Ping actif pour tous</t>
  </si>
  <si>
    <t>Lutter contre la sédentarité
Lutter contre les ALD
Promouvoir l'activité tennis de table sur le public non licencié
Permettre l'inclusion par l'activité sportive</t>
  </si>
  <si>
    <t>La section Tennis de Table s'empare des orientations sur le sport bien-être. Elle souhaite développer plusieurs animations qui permettront dans le futur de proposer des séances régulières :
- sport en entreprises : contact pris avec 2 entreprises pour organiser une soirée tennis de table pour les salariés. une courant avril 2024 et l'autre pour décembre 2024. Un échauffement sous la forme de fit-ping, des ateliers d'apprentissage et de jeux ludiques seront proposés ainsi qu'un tournoi par équipe ou individuel. Les soirées se concluront par un buffet proposés par la section en collaboration avec les entreprises.
- ping-féminin avec une porte ouverte en septembre 2024 pour la promotion du sport féminin : fit ping, atelier et jeux pour une soirée ou matinée conviviale (samedi)
- ping-seniors sur les vacances de la toussaint. La section va profiter des liens construits par l'association omnisports avec une résidence seniors pour proposer une matinée découverte
- handi-ping : la section intègre 3 personnes handicapées mentales sur le créneau loisirs du lundi soir. elles participent à l'entraînement et aux jeux de fin de séance. elles sont parfaitement intégrées et participent aux autres actions que propose la section tout au long de l'année (loto, tournoi de fin d'année).</t>
  </si>
  <si>
    <t>Sur le territoire communal essentiellement : salle de tennis de table</t>
  </si>
  <si>
    <t>Convivialité des actions
Bonne humeur des participants et souhaits de refaire une action</t>
  </si>
  <si>
    <t>Fédération française de Tennis de Table - Centre-Val de Loire;ANS emploi;Commune de Fondettes;</t>
  </si>
  <si>
    <t>FFTT-CENT-24-0014-1</t>
  </si>
  <si>
    <t>24-078258</t>
  </si>
  <si>
    <t>38906554100077</t>
  </si>
  <si>
    <t>28300</t>
  </si>
  <si>
    <t>28209</t>
  </si>
  <si>
    <t>Réalisation de quelques animations de Ping en extérieur.</t>
  </si>
  <si>
    <t>1) Aide du Comité sur l'étape du "Ping Tour Terre de Jeux 2024", le 23 juin 2024 à Fontaine La Guyon.
2) Deux actions envisagées sur les tables extérieures installées à Saint Maixme Hauterive, en partenariat avec la municipalité et le club voisin de Châteauneuf en Thymerais</t>
  </si>
  <si>
    <t>Fontaine La Guyon et Saint Maixme Hauterive</t>
  </si>
  <si>
    <t>1) Nombre d'actions menées à leur terme   2) Nombre de participants à ces actions grand public    3) Satisfaction à la fois des participants et des collectivités support de ces actions   4) Retombées possibles en termes de nouveaux adhérents dans nos clubs euréliens</t>
  </si>
  <si>
    <t>Fédération française de Tennis de Table - Centre-Val de Loire;Centre-Val de Loire;Eure-et-Loir;</t>
  </si>
  <si>
    <t>FFTT-CENT-24-0014-2</t>
  </si>
  <si>
    <t>Ping éducatif - Recrutement et fidélisation des jeunes</t>
  </si>
  <si>
    <t>Initier un maximum d'élèves de primaire, pour susciter l'envie du plus grand nombre d'enfants de basculer ensuite en club. Travailler avec les clubs pour améliorer l'accueil du public 4-11 ans. Proposer un CPS hebdomadaire le mercredi matin pour les enfants de primaire entrés dans la détection départementale (environ 25 séances de 1h30 sur l'année scolaire). Proposer différents rassemblements départementaux, ouverts aux licenciés "compétition" mais aussi aux licenciés "loisir". Au sein de certains clubs ne disposant pas de technicien formé, assurer un encadrement de séances régulières par notre ATD.</t>
  </si>
  <si>
    <t>1) Réduction du coût des interventions de notre technicien départemental dans les écoles, afin de faciliter la mise en place de projets d'initiation scolaire.
2) Organisation d'environ 25 CPS le mercredi matin, pour les jeunes de la détection départementale (encadrement par deux éducateurs professionnels).
3) Augmenter le nombre de clubs disposant de séances "4 - 7 ans", via une formation assurée par notre ATD auprès des éducateurs (notamment les bénévoles).
4) Organisation de compétitions ciblant le public 4 à 11 ans (open départemental détection, "circuit moins de 11 ans" ...).
5) Encadrement de certaines séances en club, auprès du public jeunes, dans des clubs ne disposant pas d'un éducateur professionnel en place.</t>
  </si>
  <si>
    <t>Tout le territoire départemental, sur les communes où un club de tennis de tables est implanté + sur les communes limitrophes, selon les souhaits d'intervention dans les écoles. Nous toucherons forcément des ZRR (La Loupe et ses environs ; Yèvres et ses environs) voire également quelques QPV (Dreux) mais ces endroits ne seront pas notre cible exclusive.</t>
  </si>
  <si>
    <t>1) Nombre de contacts pris pour de l'initiation scolaire, via des clubs ou directement auprès d'écoles.        
2) Nombre de projets scolaires menés en primaire : nombre d'écoles, de classes, d'élèves.
3) Nombre de manifestations "4-7 ans" et "7-11 ans" réalisées + le nombre d'enfants y participant.                                     
4) Nombre de CPS réalisés le mercredi matin, avec le nombre de jeunes concernés    
5) Evolution du nombre de clubs proposant des séances "4-7 ans"     
6) Nombre de clubs touchés par des séances encadrées par l'ATD et impact sur la fidélisation de leurs jeunes       
7) Impact global au niveau des clubs : évolution du nombre de leurs adhérents jeunes.</t>
  </si>
  <si>
    <t>FFTT-CENT-24-0014-3</t>
  </si>
  <si>
    <t>Structuration clubs et comités de demain : animation territoriale</t>
  </si>
  <si>
    <t>1) Organiser sur notre territoire départemental une formation de la filière technique ("initiateur de club")
2) Organiser sur notre territoire départemental deux formations de la filière arbitrage : une session AR et une session JA1. 
3) Assurer la validation de pratiques d'arbitrage, en AR et en JA1.
4) Promouvoir les formations suivantes, qui sont assurées par la Ligue (accompagnement vers AN, JA2, JA3, AF, EF). Dans la filière arbitrage, prendre en charge les frais de formation JA2 et JA3 afin de faciliter l'accès à ces formations, pour étoffer nos effectifs euréliens qui sont trop fragiles.
5) Mettre en place une formation PSC1 ou, à minima, "Gestes qui sauvent", à destination des dirigeants, joueurs, accompagnateurs et arbitres.
6) Visiter des clubs, pour aider au diagnostic et dégager des axes de développement</t>
  </si>
  <si>
    <t>1) Travailler avec les clubs pour détecter les profils intéressants, dans la filière technique et dans la filière arbitrage
2) Gérer la communication de nos formations via les clubs
3) Réaliser ces actions de formation sur notre territoire départemental
4) Assurer un suivi des personnes formées, notamment lors d'actions techniques sur le département (ex : JDD)
5) Mettre le pied à l'étrier de candidats potentiels au JA2 ou JA3 : leur faire vivre une expérience aux côtés de JA expérimentés du Comité. Si des candidatures se concrétisent, le CD28TT prendra alors en charge l'intégralité des frais de formation JA2 ou JA3.
6) Visiter des clubs, pour aider au diagnostic et dégager des axes de développement</t>
  </si>
  <si>
    <t>Les formations concernent l'ensemble de nos joueurs euréliens. La majorité des formations ont lieu sur le bassin chartrain, plus central.</t>
  </si>
  <si>
    <t>1) Nombre de profils détectés dans les clubs, à qui la proposition de formation a pû être adressée.
2) Nombre de sessions de formation réalisées, sur la filière technique et sur la filière arbitrage.
3) Nombre de stagiaires sur ces formations.
4) Nombre de suivis réalisés, à distance et lors d'actions concrètes sur le terrain.
5) Nombre de personnes formées qui enchaînent ensuite sur des formations de la Ligue, dans la filière technique (ex : AF, EF) et dans la filière arbitrage (ex : accompagnement vers AN, JA2, JA3)
6) Nombre de stagiaires sur la formation PSC1 ou GQS
7) Nombre de clubs visités et pertinence de ces visites</t>
  </si>
  <si>
    <t>FFTT-CENT-24-0014-4</t>
  </si>
  <si>
    <t>Ping inclusif - Développement des dispositifs d'inclusion ou de réduction des inégalités d'accès à la pratique</t>
  </si>
  <si>
    <t>Intervenir dans des territoires identifiés comme prioritaires, que ce soit dans les écoles ou dans les clubs qui y sont présents</t>
  </si>
  <si>
    <t>1) Initiation scolaire en primaire en REP+ (sur Dreux) et en ZRR (au moins 5 communes)
2) Séances d'entraînement dans au minimum 2 clubs situés en ZRR</t>
  </si>
  <si>
    <t>Trois écoles en QPV sur Dreux (identifiées REP+ par l'Education Nationale). Ecoles (au moins 5) et clubs (2) en ZRR.</t>
  </si>
  <si>
    <t>1) Nombre de clubs et d'écoles en territoire prioritaire (QPV ou ZRR) bénéficiant de nos actions
2) Nombre d'élèves et de joueurs en territoire prioritaire (QPV ou ZRR) bénéficiant de nos actions</t>
  </si>
  <si>
    <t>FFTT-CENT-24-0015-1</t>
  </si>
  <si>
    <t>24-081957</t>
  </si>
  <si>
    <t>Les jeunes - Recrutement et fidélisation</t>
  </si>
  <si>
    <t>Initier au tennis de table dans les écoles du canton de La Loupe, dont la majorité sont en ZRR. Puis ensuite, organiser des portes ouvertes pour entrer dans le club du SLTT. Au sein de ce club, assurer un encadrement de qualité afin de fidéliser nos jeunes, grâce aux interventions de l'ATD le mercredi après-midi.</t>
  </si>
  <si>
    <t>1) Recrutement : proposer aux écoles primaires du canton (majoritairement en ZRR) des cycles d'initiation totalement gratuits (prestation et frais de déplacement de l'ATD pris en charge par le club). 
2) Proposer ensuite une passerelle (portes ouvertes) pour permettre la bascule au sein du club.
3) Fidélisation : assurer l'encadrement des licenciés par une intervention hebdomadaire du technicien départemental, sur deux séances jeunes consécutives.</t>
  </si>
  <si>
    <t>Joueurs viennent du canton de La Loupe, dont une majorité de communes sont en ZRR (La Loupe, Fontaine-Simon, Manou, Meaucé, Vaupillon, Saint Maurice-Saint Germain, Saint Victor de Buthon, Champrond en Gâtine...)</t>
  </si>
  <si>
    <t>1) Nombre d'écoles, de classes et d'élèves initiés       2) Au niveau qualitatif, niveau de satisfaction des élèves et des enseignants du primaire     3) Nombre de participants à des portes ouvertes dans le club       4) Fidélisation : nombre de joueurs présents lors des séances d'entraînement, assiduite lors de ces séances       5) Au niveau qualitatif : motivation et progression constatée chez les jeunes joueurs</t>
  </si>
  <si>
    <t>Fédération française de Tennis de Table - Centre-Val de Loire;Eure-et-Loir;Ville de La Loupe;</t>
  </si>
  <si>
    <t>FFTT-CENT-24-0016-1</t>
  </si>
  <si>
    <t>24-079177</t>
  </si>
  <si>
    <t xml:space="preserve"> 04370001</t>
  </si>
  <si>
    <t>Nouvelles pratiques Ping virtuel</t>
  </si>
  <si>
    <t>- Promouvoir le tennis de table autrement
- Fidéliser les licenciés à une nouvelle pratique de tennis de table
- Permettre de lutter contre la sédentarité des personnes en intégrant une communauté
- permettre aux personnes avec handicap moteur de pouvoir pratiquer une activité physique sans être bloqué par le fait de devoir ramasser la balle
- permettre aux licenciés de bons niveaux d'accroitre les entrainements
- attirer des licenciés avec maladie chronique
- découvrir le ping autrement
- organiser une compétition</t>
  </si>
  <si>
    <t>La pratique du tennis de table en réalité virtuelle permet de compléter une pratique en club, de découvrir le tennis de table au travers du jeu Eleven Table Tennis, de présenter l'activité n'importe où avec un espace de 6m2 en intérieur.
Dans un espace sans table, le créneau de Ping VR au club permet d'augmenter le nombre de personnes pouvant jouer dans la salle ou dans une salle annexe.
La VR pour faire attendre les joueurs avant qu'ils ne puissent accéder à une table (échauffement).
Nous allons proposer des animations ponctuelles collectives au club (avec vos casques et ceux des joueurs qui en possèdent un).
Cette offre ponctuelle peut favoriser la venue au club de nouvelles personnes, de joueurs n'ayant plus le temps de venir régulièrement et de proposer une action de fidélisation de vos licenciés sur une nouvelle pratique.
Intervention en Entreprise : Allez faire des animations de découverte du Ping, animations et jeux concours, compétition interne. Cette prestation auprès des entreprises peut être payante ! Les grosses entreprises ont besoin de faire faire du sport à leurs salariés et rechechent des animations de cohésion.
Interventions en Maisons de retraite, certains EHPAD, en milieu scolaire avec l'UNSS ou la FNSU : ces interventions vous permettent d'élargir le réseau autour du Tennis de Table. Dans les résidences pour seniors, la dynamique alliant Sport Santé et innovations est importante. La pratique est facilitée sans apport de matériel et sans avoir à ramasser les balles.
Les casques VR permettent d'aller conquérir de nouveaux licenciés dans n'importe quel endroit et sans contraintes de matériels ou d'espace. Ils permettent de faire faire du sport aux plus sédentaires.</t>
  </si>
  <si>
    <t>la métropole de Tours ainsi que la ville de St cyr sur Loire</t>
  </si>
  <si>
    <t>- nombre d'établissements ayant bénéficié des animations
- nombre de personnes ayant participé au ping virtuel
- nombre d'animations faites</t>
  </si>
  <si>
    <t>Fédération française de Tennis de Table - Centre-Val de Loire;FDVA;Aides privées;</t>
  </si>
  <si>
    <t>FFTT-CENT-24-0016-2</t>
  </si>
  <si>
    <t>Développement du Ping éducatif</t>
  </si>
  <si>
    <t>- faire découvrir le tennis de table dans les écoles maternelles / primaires et les centres aérés
- promouvoir l'activité tennis de table
- Fidéliser les débutants
- apporter une dynamique éducative et ludique
- Faire découvrir la compétition
- Augmenter l'encadrement
- Proposer la création de section dans les collèges</t>
  </si>
  <si>
    <t>- organiser des journées découvertes tennis de table avec des écoles : maternelles, primaires 
- mise en place de cycle scolaire
- prévoir le matériel pédagogique et ludique nécessaire
- arrivée d'apprenti BPJEPS APT/Tennis de table voire DEJEPS TT
- organisation de tournois
- mise en place d'un tournoi débutant pour les nouveaux licenciés
- organiser une porte ouverte du club
- passage des grades de la méthode française
- développer la section baby ping 4-7 ans
- partenariat avec un collège pour créer une section pour les 6e
- organisation de PPP</t>
  </si>
  <si>
    <t>structures de la ville et de la métropole</t>
  </si>
  <si>
    <t>-nombre de jeunes touchés
-nombre de classes touchées
-nombre de classes IME
-nombre de jeunes 4-7 ans</t>
  </si>
  <si>
    <t>Fédération française de Tennis de Table - Centre-Val de Loire;Mairie de St Cyr sur Loire;</t>
  </si>
  <si>
    <t>FFTT-CENT-24-0016-3</t>
  </si>
  <si>
    <t>Ouvrir la pratique adapté à un public ayant une pathologie chronique type parkinson, Alzheimer, pathologie cardiaque..
Développer un créneau ping santé 
Former les salariés au module A et/ou B ping santé
Faciliter l'inscription des personnes
Aller dans les établissements EHPAD pour faire découvrir le tennis de table</t>
  </si>
  <si>
    <t>Mettre en place une séance ping santé hebdomadaire
Rechercher et développer un partenariat avec des établissements de santé
Se rapprocher de la section "Sport Santé" de la ville
Prendre en compte l'état de santé des personnes et adapter la prise de licence à la séance
Construire un carnet de suivi de ping santé incluant un forfait de 10 séances
Acheter du matériel pédagogique adapté
Se déclarer sur le site sport santé centre val de Loire</t>
  </si>
  <si>
    <t>Commune + Métropole de Tours</t>
  </si>
  <si>
    <t>participants- séances- livrets remis-partenariat - licences loisirs</t>
  </si>
  <si>
    <t>FFTT-CENT-24-0016-4</t>
  </si>
  <si>
    <t>ping éco responsable / développement durable</t>
  </si>
  <si>
    <t>Développer une collecte écoresponsable au sein du bureau et du club
Valoriser le développement durable et amener les pratiquants à adopter les gestes responsables dans leur pratique sportive
Sensibiliser les licenciés aux eco gestes
Mettre en place 2 demi-journées de art récup avec un artiste
Travailler avec des Etablissements Medico-sociaux autour de projets artistiques</t>
  </si>
  <si>
    <t>Organiser des points de collectes pour ping sans frontière
Achat de containers recyclages pour les plaques, des anciens maillots de club, des balles, des filets, des bois
Proposer des mini sensibilisations gratuites aux eco gestes pour l'ensemble des licenciés du club
Faire deux demi journées gratuites art récup pour la décoration de la salle de ping
Adopter une buvette écoresponsable en limitant l'usage de gobelet jetable
Proposer l'achat de gourdes réutilisable à l'effigie du club pour limiter les bouteilles plastiques
Proposer aux ESMS de récupérer du matériel usagé pour des projets artistiques</t>
  </si>
  <si>
    <t>commune de St Cyr sur Loire</t>
  </si>
  <si>
    <t>évaluer la mise en place des interventions (art récup et eco responsable)
évaluer l'impact des gestes eco responsables avec les containers</t>
  </si>
  <si>
    <t>Fédération française de Tennis de Table - Centre-Val de Loire;Mairie de St Cyr sur Loire;Aides privées;</t>
  </si>
  <si>
    <t>FFTT-CENT-24-0017-1</t>
  </si>
  <si>
    <t>24-080668</t>
  </si>
  <si>
    <t>Développement du recrutement et de la fidélisation des jeunes au tennis de table</t>
  </si>
  <si>
    <t>- Faire découvrir la pratique du tennis de table aux jeunes et les intégrer progressivement dans les compétitions individuelles et par équipes 
- Fidéliser les publics jeunes dans le club en les invitant à participer à des animations ludiques proposées par le club (family ping, tournoi parents-enfants, kermesse, ...)
- Accueillir une nouvelle population de jeunes adhérents suite aux Jeux Olympiques et Paralympiques
- Accroître la présence des jeunes aux rencontres disputées par les équipes de Nationales pour venir soutenir nos meilleurs joueurs</t>
  </si>
  <si>
    <t>Poursuivre le partenariat engagé avec la Ville d'Olivet pour les interventions en milieu scolaire et engager une démarche auprès des collèges de la ville d'Olivet afin de continuer à intervenir sur les publics qui ont été sensibilisés à la pratique du tennis de table à l'école.
Poursuivre le développement du créneau "baby-ping" pour la tranche des 4-7 ans au club.
Participation à l'action de promotion Premier Pas Pongiste en relation avec le Comité du Loiret
Participation des enfants aux manifestations organisées par le Club</t>
  </si>
  <si>
    <t>Champ d'action sur l'ensemble du territoire de la Ville d'Olivet (5 écoles et 2 collèges)</t>
  </si>
  <si>
    <t>- Nombre de nouveaux adhérents
- Nombre de jeunes adhérents qui renouvellent leur adhésion
- Hausse du nombre de licenciés pour la tranche 4-7 ans et 8-11 ans</t>
  </si>
  <si>
    <t>FFTT-CENT-24-0017-2</t>
  </si>
  <si>
    <t>Promouvoir le sport Santé en proposant des séances d'activité physique autour de la découverte du Tennis de Table, séances encadrées par un entraîneur diplômé à destination d'un public loisirs de tous âges jeunes, adolescents, féminines, Séniors, .... 
Amener progressivement les plus motivés à rejoindre les licenciés traditionnels pour participation aux compétitions individuelles et par équipes.</t>
  </si>
  <si>
    <t>Projet qui s'articule autour de 3 actions ouvertes à tous :
- encadrement d'un groupe loisirs 1 fois par semaine avec entraînement dirigé par un des 2 entraîneurs du club
- participation à la manifestation "Hop en forme" organisée sous l'égide de la Mairie d'Olivet permettant d'accueillir gratuitement tout public 1 fois par trimestre le dimanche matin en mettant à leur disposition le matériel du club
- Pérennisation et développement du "Family Ping" tous les samedis matin avec une séance d'1h30 accessible à tous et encadrée par un entraîneur diplômé</t>
  </si>
  <si>
    <t>Concerne majoritairement les habitants de la Ville d'Olivet mais ouvert à toutes et tous.</t>
  </si>
  <si>
    <t>Nombre de participants aux 3 activités
Nombre de nouvelles licences</t>
  </si>
  <si>
    <t>FFTT-CENT-24-0018-1</t>
  </si>
  <si>
    <t>24-079860</t>
  </si>
  <si>
    <t xml:space="preserve"> 04360124</t>
  </si>
  <si>
    <t>sport et santé</t>
  </si>
  <si>
    <t>développer cette nouvelle activité en association avec médecin du port</t>
  </si>
  <si>
    <t>mise en place de séances spécifiques sport et santé avec séances dans notre salle et possibilité de déplacer dans salle des fêtes du canton avec des tables</t>
  </si>
  <si>
    <t>deux communauté de commune et canton</t>
  </si>
  <si>
    <t>nombre de participant</t>
  </si>
  <si>
    <t>FFTT-CENT-24-0018-2</t>
  </si>
  <si>
    <t>les jeunes recrutement et fidélisation premier pas pongiste</t>
  </si>
  <si>
    <t>faire découvrir le tennis de table au plus jeunes de façon massive.
réduire les inégalités pour l’accès à la pratique sportive.</t>
  </si>
  <si>
    <t>mise en place de cycles scolaires de septembre a juillet 2023.
mise en place de l’épreuve cantonale.
participation à l'épreuve départementale.</t>
  </si>
  <si>
    <t>le blanc et son canton et le canton de mezieres en brenne</t>
  </si>
  <si>
    <t>nombre de participants.
nombre de nouvelles licences.</t>
  </si>
  <si>
    <t>FFTT-CENT-24-0019-1</t>
  </si>
  <si>
    <t>24-062064</t>
  </si>
  <si>
    <t>Promouvoir le tennis de table en milieu scolaire</t>
  </si>
  <si>
    <t>Organisation d'un cycle de 6 séances dans les 7 classes de l'école de Truyes
Organisation d'un cycle de 6 séances dans les 6 classes de l'école de Cormery
Participation aux fêtes des écoles
Organisation d'un rallye scolaire olympique avec la venue de médaillés
Participations aux forums des associations des Villes de Truyes et Cormery</t>
  </si>
  <si>
    <t>Villes de Truyes et Cormery</t>
  </si>
  <si>
    <t>Nombre de licenciés en augmentation avec arrivée de 10 nouveaux au minimum</t>
  </si>
  <si>
    <t>Fédération française de Tennis de Table - Centre-Val de Loire;Indre-et-Loire;Communauté de communes Loches Sud Touraine;Autres établissements publics;</t>
  </si>
  <si>
    <t>FFTT-CENT-24-0019-2</t>
  </si>
  <si>
    <t>Promouvoir le tennis de table pour tout public à l'extérieur</t>
  </si>
  <si>
    <t>Organisation d'ateliers et de stands différents avec petites et grandes tables, ping VR, parcours pédagogique, etc.. avant les forums des associations pour devancer les autres sports.
Mise en place sur les parking des gymnases.</t>
  </si>
  <si>
    <t>Nombre de personnes venues</t>
  </si>
  <si>
    <t>Fédération française de Tennis de Table - Centre-Val de Loire;Indre-et-Loire;Communauté de Communes Touraine Vallée de l'Indre;Autres établissements publics;</t>
  </si>
  <si>
    <t>FFTT-CENT-24-0019-3</t>
  </si>
  <si>
    <t>Promouvoir le tennis de table auprès de personnes porteuses de handicap</t>
  </si>
  <si>
    <t>Organisation de cycle de découvertes pour différents organismes (Perce Neige, IME)
Organisation d'un stage du 26 au 30 août avec la venue de personnes porteuses de handicap, de médaillés paralympiques, tournoi en situation de handicap et déplacement le 30 août aux Jeux paralympiques tennis de table pour encourager le parrain du stage Clément Berthier</t>
  </si>
  <si>
    <t>Villes de Truyes et de Loches</t>
  </si>
  <si>
    <t>Nombre de personnes ayant découvert le tennis de table</t>
  </si>
  <si>
    <t>Fédération française de Tennis de Table - Centre-Val de Loire;Centre-Val de Loire;Indre-et-Loire;Communauté de communes Touraine Vallée de l'Indre;Aides privées;</t>
  </si>
  <si>
    <t>FFTT-CENT-24-0020-1</t>
  </si>
  <si>
    <t>24-072320</t>
  </si>
  <si>
    <t>PROJET ASSOCIATIF 2023-2026</t>
  </si>
  <si>
    <t>- Continuer de développer la féminisation : la pratique sportive, l’accès aux responsabilités et à l’encadrement, favorisant ainsi la mixité.
- Ping éducatif : Recrutement et fidélisation des jeunes - Attirer de nouveaux jeunes de 4 à 11 ans dans le club sous une forme opérationnelle
- Ping inclusif : réduction des inégalités d'accès à la pratique (actions de développement pour la pratique para tennis de table)</t>
  </si>
  <si>
    <t>- Action cycle scolaire GS à CM2 (depuis 4 saisons, un cycle scolaire est organisé avec l'école d'Azé).
- Continuer le développement du ping pour les jeunes 4-11 ans et pour les féminines. Le club compte lors de la saison 2023/2024, 77 adhérents dont 22 féminines (43 jeunes de 6 à 19 ans, 13 jeunes de 6 à 11ans)
- Renouvellement d'une journée Fémi Ping ouverte à tous publics féminin : licencié ou non licencié, poussines, adolescentes, mamans, amies (action déjà réalisée en avril 2024)
Objectif : cibler plus particulièrement les filles de 7 à 11 ans.
- Action animation tennis de table lors de notre brocante annuelle jeudi Ascension.
- Action journée porte ouverte en partenariat avec l'association Parents-Elèves de l'école d'Azé, le jour de la fête de l'école (début juillet 2025)
- Action : développement de la pratique tennis de table pour des personnes en situation de handicap psychique et mental (mise en place pour la saison 2024-2025 de séances pour des résidents du Centre de la Varenne à Azé). Une action a déjà été réalisée le mercredi 20 mars 2024 (9 personnes avec handicap ont participé à une séance d'une durée de 1h30). 
- Une demande d'affiliation du club à la FFSA est en cours de validation (demande déposée en janvier 2024, accord du comité 41, en cours de validation Ligue Centre Val de Loire et ensuite la fédération)
Le club compte 3 seniors et 3 jeunes en classe Ulis en situation de handicap mental / psychique en licence FFTT. Le but est de les licencier aussi en FFSA sur la saison 2024-2025. Deux adultes sont déjà licenciés FFSA sur la saison 2023-2024, au nom du comité sport adapté 41 en attendant l'accord d'affiliation. Par ailleurs, notre licencié Rémy CHAILLOU s'est qualifié pour le championnat de France Para Tennis de Table en catégorie AB Hommes (1er sur les 2 derniers tours du championnat régional)</t>
  </si>
  <si>
    <t>Favoriser un sport de proximité pour les plus jeunes afin d'éviter des déplacements sur des communes voisines (comme Vendôme)
Favoriser l'inclusion par le sport, des personnes en situation de handicap psychique et mental
Développement du ping au féminin</t>
  </si>
  <si>
    <t>Nombre d'évènements / actions organisés
Evolution du nombre de licenciés 6 à 11 ans (poussins, benjamins)
Evaluation du taux de renouvellement et d'abandon des jeunes
Nombre de nouvelles licences au club</t>
  </si>
  <si>
    <t>FFTT-CENT-24-0021-1</t>
  </si>
  <si>
    <t>24-079711</t>
  </si>
  <si>
    <t xml:space="preserve"> 04370002</t>
  </si>
  <si>
    <t>Développement des Dispositifs Ping Bien Etre ou Ping Santé</t>
  </si>
  <si>
    <t>Développement de l'activité et de la structure - Aide au bien être des participants et pongistes.</t>
  </si>
  <si>
    <t>Animations Ludiques pour les publics et ateliers divers réguliers - 
Séances hebdomadaires - Colloques - Tournois promotionnels
Inscriptions aux compétitions fédérales FFH et FFSA</t>
  </si>
  <si>
    <t>Tous lieux à la demande  des établissements ou publics - Salle Jean Claude Cissé Tours</t>
  </si>
  <si>
    <t>Augmentation des licenciés
Satisfaction des différents publics</t>
  </si>
  <si>
    <t>Fédération française de Tennis de Table - Centre-Val de Loire;Centre-Val de Loire;Indre-et-Loire;TMVL;Tours;Agence de services et de paiement;</t>
  </si>
  <si>
    <t>FFTT-CENT-24-0021-2</t>
  </si>
  <si>
    <t>Développement de nos animations comme passerelle à notre école et centre de formation</t>
  </si>
  <si>
    <t>- Accueil  de cycles scolaires
- Doublement de nos créneaux 4/7 ans en les modulant en 4/6 ans et 7/ans 
- Tournoi scolaire en fin d'année (800 jeunes en 2023)
- Développement de nos créneaux détection
- Stages pour tous et journées de regroupement mutualisées.
- Journée découvertes
- Participation aux journées de promotion et de sensibilisation de la Ville de Tours avec des ateliers spécifiques</t>
  </si>
  <si>
    <t>Tours et notre quartier</t>
  </si>
  <si>
    <t>Développement de nos animations et de nos différents groupes dédiés et satisfaction de nos participants</t>
  </si>
  <si>
    <t>Fédération française de Tennis de Table - Centre-Val de Loire;Centre-Val de Loire;Indre-et-Loire;TMVL;TOURS;CAF;Agence de services et de paiement;</t>
  </si>
  <si>
    <t>FFTT-CENT-24-0021-3</t>
  </si>
  <si>
    <t>Développement des dispositifs d'inclusion ou de réductions d'accès la pratique</t>
  </si>
  <si>
    <t>Rendre la pratique accessible pour tous
Optimiser un retour à l'emploi en y associant le ping</t>
  </si>
  <si>
    <t>- Organisation de deux Job Dating dans l'année - Avril et Novembre
- Actions d'insertion avec les associations du quartier Maryse Bastié - Tonnellé
- Tarification adaptée aux habitants du Quartier</t>
  </si>
  <si>
    <t>Tours et notre salle JC Cissé</t>
  </si>
  <si>
    <t>Nombre de participants - Satisfaction des participants - Nombre d'emploi trouvés</t>
  </si>
  <si>
    <t>Fédération française de Tennis de Table - Centre-Val de Loire;Centre-Val de Loire;Indre-et-Loire;Tours;Agence de services et de paiement;</t>
  </si>
  <si>
    <t>FFTT-CENT-24-0021-4</t>
  </si>
  <si>
    <t>Multiplier les offres de stages et d'animations pendant les vacances
Multiplier les actions de Promotion durant l'été 2024</t>
  </si>
  <si>
    <t>10 stages pendant les vacances
Animations estivales avec le coordination de quartier en lien avec les associations pour les publics défavorisés d'un quartier prioritaire
Animations Ping en Extérieur et Ping Tour de niveau 2
Participation SOP
Participation Animations Terre de Jeux
Tournoi des écoles - Les enfants se prennent aux jeux</t>
  </si>
  <si>
    <t>Notre Salles et tous lieux de stages et d'animations en France et à l'étranger</t>
  </si>
  <si>
    <t>Nombre de participant et satisfaction desdits participants</t>
  </si>
  <si>
    <t>Fédération française de Tennis de Table - Centre-Val de Loire;Centre-Val de Loire;Indre-et-Loire;TOURS;Agence de services et de paiement;</t>
  </si>
  <si>
    <t>FFTT-CENT-24-0022-1</t>
  </si>
  <si>
    <t>24-083342</t>
  </si>
  <si>
    <t>L'objectif principal du SC Morée TT est de développer la pratique sportive pour augmenter le nombre de jeunes licenciés en proposant des interventions et initiations dans les milieux scolaires et en proposant différentes formes de stages tout au long de l'année.
L'idée est de fidéliser les jeunes dès leur plus jeune âge.</t>
  </si>
  <si>
    <t>Depuis plusieurs saisons, nous animons des cycles scolaires dans les 6 écoles de la communauté de communes, de la Petite Section au CM2. Nous souhaitons maintenir cette dynamique en recrutant, à nouveau un éducateur sportif et continuer ainsi à sensibiliser les jeunes à la pratique du tennis de table.
Des diplômes seront distribués à chaque enfant en fonction du niveau obtenu à la fin des 6 ou 7 séances avec une invitation à venir découvrir d'autres types d'entrainement en club : l'objectif est de motiver l'enfant à progresser en intégrant le club.
Deux CHA ont été initiées, l'une à Morée, l'autre à Oucques, nous souhaitons faire perdurer ces pratiques.
Toujours dans l'idée de fidéliser les jeunes de ne pas créer de rupture, nous organiserons des stages lors de chaque vacances scolaires à Morée et à Oucques, ces stages sont ouverts à tous les licenciés du club ou des clubs alentour.
Un accompagnement et un suivi des jeunes est mis en place afin de déceler leurs points forts ou leurs axes de progression pour suivre leur évolution et éventuellement leur proposer des séances de perfectionnement personnalisées.
Des créneaux PPP seront réservés le samedi matin pour fire découvrir le tennis de table au plus jeunes (4-7 ans) plusieurs fois par phase.
Un créneau spécifique compétiteurs sera renforcé pour les -10 ans.</t>
  </si>
  <si>
    <t>Local &amp; rural : autour du club</t>
  </si>
  <si>
    <t>Nombre de PPP réalisés 
Résultats sportifs des -10 compétiteurs (nbre de points gagnés)
Nombre de licenciés 4-7 ans.</t>
  </si>
  <si>
    <t>Fédération française de Tennis de Table - Centre-Val de Loire;mairies;Cap'asso;</t>
  </si>
  <si>
    <t>FFTT-CENT-24-0022-2</t>
  </si>
  <si>
    <t>Développement du VR !</t>
  </si>
  <si>
    <t>Faire découvrir le Ping sous une autre facette : le Ping en réalité virtuelle</t>
  </si>
  <si>
    <t>Achat de casque VR pour utilisation sur diverses manifestations : partenariat avec d'autres associations et/ou manifestations en proposant un stand Ping.
Le partenariat avec une nouvelle association oucquoise est déjà en place, le SC Morée TT sera présents pour faire découvrir le Ping VR.</t>
  </si>
  <si>
    <t>Local &amp; rural : commune de Oucques avec toutefois une communication élargie sur les réseaux sociaux.</t>
  </si>
  <si>
    <t>Nombre de manifestations réalisées pour la promotion du ping VR</t>
  </si>
  <si>
    <t>Fédération française de Tennis de Table - Centre-Val de Loire;Cap'asso;</t>
  </si>
  <si>
    <t>FFTT-CENT-24-0022-3</t>
  </si>
  <si>
    <t>Du Ping au Job dating</t>
  </si>
  <si>
    <t>Faire se rencontrer différents acteurs du monde professionnel (recruteurs, candidats, apprentis, chefs d'entreprise, chercheurs d'emploi,...) autour de la pratique du tennis de table.
Objectif double puisque cela permet de faire découvrir le tennis de table et notre club.</t>
  </si>
  <si>
    <t>Organisation d'une ou plusieurs journées de l'emploi en faisant se rencontrer les recruteurs et les candidats autour d'ateliers ludiques et/ou compétitifs de tennis de table (tournoi pas équipe, challenge sportif,...). La barrière psychologique de recruteur / recruté tombée, les échanges professionnel pourront se faire de façon plus détendus ensuite.</t>
  </si>
  <si>
    <t>Local &amp; rural : autour de nos lieux de pratique =&gt; Morée, Oucques, Pezou</t>
  </si>
  <si>
    <t>Nombre d'évènements organisés
Nombre de participants</t>
  </si>
  <si>
    <t>Fédération française de Tennis de Table - Centre-Val de Loire;Mairies;Cap'asso;</t>
  </si>
  <si>
    <t>FFTT-CENT-24-0022-4</t>
  </si>
  <si>
    <t>Passage de la flamme</t>
  </si>
  <si>
    <t>Faire découvrir le tennis de table en surfant sur la vague JOP Paris 2024.</t>
  </si>
  <si>
    <t>A l'occasion des JOP de Paris 2024, le passage de la flamme est programmé à Fréteval, village limitrophe de Morée.
Pour l'occasion, nous organiserons une manifestation pour y faire découvrir le tennis de table sous toutes ses formes : Ping éducatif et ping VR seront les principaux univers représentées lors de cette journée.
D'autres manifestations de ce type auront lieux lors de la saison 2024-2025 pour continuer à "surfer" sur la vague JO et promouvoir ainsi la pratique du tennis de table</t>
  </si>
  <si>
    <t>Local &amp; Rural : lors de diverses manifestations sur le territoire autour du club.</t>
  </si>
  <si>
    <t>Nombre de manifestations réalisées
Nombre de participants</t>
  </si>
  <si>
    <t>FFTT-CENT-24-0023-1</t>
  </si>
  <si>
    <t>24-083586</t>
  </si>
  <si>
    <t>Découverte du Tennis de table en milieu scolaire</t>
  </si>
  <si>
    <t>Aller à la rencontre des jeunes en milieu scolaire pour leur faire découvrir le tennis de table. Recruter de nouveaux joueurs en âge scolaire pour assurer un vivier de joueurs.</t>
  </si>
  <si>
    <t>Prise de contact avec les écoles primaires, les collèges et les lycées de la zone (sud Touraine), pour proposer des activités autour du tennis de table, sur le temps scolaire. Inciter les écoles, collèges et lycées non équipés à investir dans une table de tennis de table accessible durant les récréations. Mettre en place des cycles de tennis de table dans les écoles, collèges et lycées déjà équipés de table. Développer un partenariat gagnant-gagnant avec les écoles, collèges et lycées pour faire perdurer les actions dans le temps.</t>
  </si>
  <si>
    <t>Communes du Sud Touraine (Loches Sud Touraine)</t>
  </si>
  <si>
    <t>Recrutement de jeunes</t>
  </si>
  <si>
    <t>Fédération française de Tennis de Table - Centre-Val de Loire;FDVA;Indre-et-Loire;Autres établissements publics;</t>
  </si>
  <si>
    <t>FFTT-CENT-24-0023-2</t>
  </si>
  <si>
    <t>Participation à un événement grand public</t>
  </si>
  <si>
    <t>Participer à un événement organisé par la commune (Loches Plage) pour aller à la rencontre d'un nouveau public et faire connaître le tennis de table</t>
  </si>
  <si>
    <t>Mise en place d'un stand lors de l'événement Loches Plage début juillet avec une ou plusieurs tables. Présence de jeunes pour inciter au jeu et faire des séances de découverte adaptées à l'âge du public.</t>
  </si>
  <si>
    <t>Recrutement tout public</t>
  </si>
  <si>
    <t>FFTT-CENT-24-0024-1</t>
  </si>
  <si>
    <t>24-073846</t>
  </si>
  <si>
    <t>Nouvelles pratiques : ping en extérieur</t>
  </si>
  <si>
    <t>Organisation d'animations en extérieur vers un public non licencié</t>
  </si>
  <si>
    <t>Organisation de 14 Etapes sportives sur l'aire d'autoroute de Romorantin durant les vacances d'été, en collaboration avec la société Vinci et le CDOS41 : animation en extérieur sur une table ordinaire, sur des
tables médium et des mini-tables, découverte de l'E-Ping avec le casque VR et le jeu Eleven, initiation sur une table ordinaire avec un robot.
Organisation d'animations type Ping Tour lors de forums associatifs ou d'animations JOP.
Achat de 3 casques de réalité mixte Meta Quest 3 (549.99€ l'unité)</t>
  </si>
  <si>
    <t>Actions sur l'aire de repos de Romorantin, lors du Marathon de Cheverny et dans les clubs demandeurs sur le Loir-et-Cher pour leurs forums associatifs</t>
  </si>
  <si>
    <t>Nombre de participants aux animations sportives.
Retour qualitatif en terme de communication et visibilité dans la presse locale
Nombre de licences événementielles</t>
  </si>
  <si>
    <t>FFTT-CENT-24-0024-2</t>
  </si>
  <si>
    <t>Structuration Club de demain : la formation</t>
  </si>
  <si>
    <t>Organisation sur le Comité de Loir-et-Cher de sessions de formation de la filière technique ("Initiateur de Club")
Organisation sur le Comité de Loir-et-Cher de sessions de formation de la filière arbitrage ("AR / JA1")
Organisation sur le Comité de Loir-et-Cher de sessions de formation de dirigeants bénévoles de clubs</t>
  </si>
  <si>
    <t>Formation en plusieurs étapes selon les modules définis par la Filière fédérale
- Sessions de 2 jours de formation avec des cours théorique et pratique encadrées par le salarié ATD du CD41TT
- Mise en pratique encadrée des stagiaires : aide à l'encadrement de stages départementaux pour les cadres techniques ou aide à l'arbitrage pour les cadres arbitres
- Mise en place de séances encadrées dans les clubs 
- Mise en place des formation de dirigeants sous la forme de webinaires thématiques en soirée (1h30 à 2h) animées par les bénévoles du CD41TT
Mise à disposition gratuite des guides pédagogiques 4-7ans et des règlements fédéraux pour tout stagiaire.</t>
  </si>
  <si>
    <t>Formations au siège du CD41TT à la Maison des Sports ou bien dans les salles de réunion des clubs partenaires ou bien encore en visioconférence.</t>
  </si>
  <si>
    <t>Nombre de sessions de formation réalisées.
Nombre de stagiaires sur ces formations.
Nombre de suivis réalisés, à distance et lors d'actions concrètes sur le terrain</t>
  </si>
  <si>
    <t>FFTT-CENT-24-0024-3</t>
  </si>
  <si>
    <t>Ping Citoyen : recrutement et fidélisation des jeunes</t>
  </si>
  <si>
    <t>Fidéliser nos licenciés de moins de 18 ans en organisant des stages de découverte ou de perfectionnement ouverts à un public loisirs ou débutant en compétition (ex : stage primo-détection puis stage ouvert à tous pour les plus âgés) et des compétitions (Balbutops) ouvertes aux licenciés loisirs).
Recruter en organisant des cycles de découverte de l'activité Tennis de Table en collaboration avec les écoles, la DSDEN41 et l'USEP41
Recruter via l'action "1 table à l'école"</t>
  </si>
  <si>
    <t>1) Organisation de divers stages à coût raisonnable, pour avoir une offre variée et attractive auprès des jeunes pas encore fidélisés.
2) Organisation de quelques compétitions à coût raisonnable, auprès des jeunes entrés récemment dans notre sport ( 2 à 3 balbutops par saison sportive)
3) Organisation de regroupements réguliers de détection et de deux Open -10 ans.
4) Organisation sur l'ensemble de l'année scolaire de cycles d'activités gratuits pour toutes les écoles publiques élémentaires ou primaires de Loir-et-Cher
5/ Poursuivre l'action "1 table à l'école" en offrant à une école une nouvelle table outdoor après appel à candidature
6/ Achat de matériel pédagogique pour stages et regroupements
7/ Don de raquettes et balles outdoor aux écoles équipées de tables
8/ Organisation d'actions de  promotion et de détection en collaboration avec l'USEP41</t>
  </si>
  <si>
    <t>Actions sur l'ensemble du département de Loir-et-Cher</t>
  </si>
  <si>
    <t>Evolution du nombre de licenciés jeunes
Nombre d'actions réalisées et taux de participation.
Evolution des taux de renouvellement ou d'abandon des jeunes licenciés.
Evolution du taux de passage de la licence découverte, événementielle, liberté ou loisir à la licence compétition.</t>
  </si>
  <si>
    <t>FFTT-CENT-24-0024-4</t>
  </si>
  <si>
    <t>Ping Santé et Bien-être</t>
  </si>
  <si>
    <t>Proposer des animations sportives facilitant la pratique féminine et/ou mixte, afin d’augmenter la part des féminines parmi les licenciés.
Mise en place d'animations sportives : Fémi'Ping 2 fois par saison (séance de découverte du Tennis de Table et de remise en forme), dont 1 dans le cadre d'Octobre Rose.
Mise en place à l'échelon départemental de la Coupe Mixte.
Organisation des Jeux Régionaux du Sport en Entreprise en collaboration avec la Ligue du Centre de la FFSE.
Organisation du Tournoi Gentlemen visant à promouvoir le sport et le partage en faveur de la Banque alimentaire
Mise en place d'actions de promotion de l'activité avec l'Association France Parkinson 41.</t>
  </si>
  <si>
    <t>Le Comité de Loir-et-Cher de Tennis de Table initie des actions de promotion afin de développer la licenciation de féminines. Ces dernières sont déjà valorisées au niveau départemental lors des compétitions
(Critérium Fédéral, Coupe Mixte, Balbutop… avec des remises de récompenses aussi bien dans les tableaux mixtes que strictement féminins) mais aussi intégrées aux responsabilités (membres élues au CD41TT,
diplômées en arbitrage et juge-arbitrage).
Ces actions de promotion prendront différentes formes, comme la réalisation de deux journées de sensibilisation réservée exclusivement à un public féminin, le Fémi'Ping, dont un un placé sur le calendrier lors
de l'Octobre Rose, avec interventions du salarié ATD, des bénévoles de clubs et d'une professeur de fitness conventionnée.
Organisation des Jeux Régionaux du Sport en Entreprise en collaboration avec la Ligue du Centre de la FFSE.
Organisation du Tournoi Gentlemen visant à promouvoir le sport et le partage en faveur de la Banque alimentaire
Mise en place d'actions de promotion de l'activité avec l'Association France Parkinson 41.</t>
  </si>
  <si>
    <t>L’action touche l’ensemble du département de Loir-et-Cher, avec une volonté de proposer une alternance sur tout le territoire (Nord/Sud ; Est/Ouest ; Rural  Urbain)</t>
  </si>
  <si>
    <t>- Nombre de licences féminines Compétition ou Loisir 
- Nombre d'actions mises en oeuvre 
- Nombre de féminimes touchées par ces animations
- Nombre de compétitions féminines et/ou mixtes organisées 
- Nombre de femmes dirigeantes, cadres techniques, entraineurs et arbitres en activité</t>
  </si>
  <si>
    <t>FFTT-CENT-24-0025-1</t>
  </si>
  <si>
    <t>24-079951</t>
  </si>
  <si>
    <t>50751868600039</t>
  </si>
  <si>
    <t>Initiation péri-scolaire</t>
  </si>
  <si>
    <t>L'objectif de cette action est de mettre en place des séances d’initiations péri-scolaire avec l'école Olympia Cormier à Orléans et des cycles scolaire avec l'école Thomas Pesquet de Chaingy.
Ces séances périscolaires permettront un lien entre le sport scolaire et la pratique dans une association sportive avec un éducateur professionnel.</t>
  </si>
  <si>
    <t>Durant l'année scolaire 2024 - 2025, l'US Orléans Tennis de Table souhaite continuer à mettre en place deux séances d'initiations sur le temps péri-scolaire le lundi et jeudi de 16h30 à 18h au gymnase Barthélémy.
L'éducateur ira chercher les enfants directement à l'école à la fin de la journée scolaire pour les amener au gymnase (proche de l'école), il effectuera une séance d'initiation d'environ 1h15 puis les parents viendront chercher directement les enfants au gymnase.
Durant l'année scolaire 2024 - 2025, l'US Orléans Tennis de Table souhaite continuer à mettre en place deux séances d'initiations sur le temps scolaire le vendredi de 14h15 à 16h15 au Polyèdre à Chaingy. Les enfants se rendront directement à la salle avec l'aide de leur instituteur.</t>
  </si>
  <si>
    <t>Le public bénéficiaire est celui du quartier de l'Argonne (ZUS) pour l'école d'Olympia Cormier.</t>
  </si>
  <si>
    <t>Le test de la balle blanche outil pédagogique de la Fédération française de tennis de table.
Utilisation de différents indicateurs , le nombre d'échanges, la réalisation d'un service, Satisfaction (ressentis personnel sur l'implication/écoute/bien être des enfants, ainsi que celui de l'enseignant)
Initier et détecter de futur licenciés.</t>
  </si>
  <si>
    <t>Fédération française de Tennis de Table - Centre-Val de Loire;Mairie d'Orléans;</t>
  </si>
  <si>
    <t>FFTT-CENT-24-0025-2</t>
  </si>
  <si>
    <t>Viens découvrir le ping</t>
  </si>
  <si>
    <t>Faire découvrir le tennis de table au public issu des quartiers prioritaires.
Ce projet répond au besoin de faire découvrir le tennis de table à un plus grand nombre de personnes et plus particulièrement à ceux qui n'ont pas la possibilité de se l'offrir.</t>
  </si>
  <si>
    <t>Mise en place de 2 séances découvertes dans 2 quartiers sensibles de la ville d'Orléans.
Accueil du public et découverte du tennis de table à travers d'ateliers ludiques. Un challenge est mis en place pendant ses ateliers et une récompense est offerte à la fin.
- Mise en place de séances d'initiations gratuites au tennis de table pour les écoles primaires de l'Argonne.
- Mise en place de séances d'initiation gratuites au tennis de table avec l'association ASELCO Blossière.</t>
  </si>
  <si>
    <t>Le public bénéficiaire est celui du quartier de l'Argonne (ZUS) et des Blossières (NQP).</t>
  </si>
  <si>
    <t>Le test de la balle blanche outil pédagogique de la Fédération française de tennis de table.
Utilisation de différents indicateurs , le nombre d'échanges, la réalisation d'un service, Satisfaction (ressentis personnel sur l'implication écoute/bien être des enfants, ainsi que celui de l'enseignant)
Initier et détecter de futur licenciés.
Augmenter le nombre d'adhérents issues des quartiers de l'Argonne (ZUS) et des Blossières (NQP).
Actuellement nous avons environ 10% des licenciés qui habitent dans ces zones.</t>
  </si>
  <si>
    <t>Fédération française de Tennis de Table - Centre-Val de Loire;Loiret;</t>
  </si>
  <si>
    <t>FFTT-CENT-24-0025-3</t>
  </si>
  <si>
    <t>Ping Bien être</t>
  </si>
  <si>
    <t>Dans le cadre d'une évolution de note projet associatif, l'US Orléans Tennis de Table souhaite mettre en place une action autour de la promotion du sport bien être.
Cette action nous permettrait de toucher un public différent de ce que nous avons l'habitude de côtoyer au quotidien à la salle de sport.
Pour mettre en place la promotion du sport bien être, nous avons décidé de nous travailler avec deux comités du Loiret celui du sport adapté et celui du handisport afin de proposé des séances d’initiations à ces publics.</t>
  </si>
  <si>
    <t>Nous voulons mettre en place une à deux séances d'initiations avec de petites groupes dans la saison.
Nous avons prendre contact avec le comité du Loiret handisport pour mettre deux séances d’initiation le mercredi matin et avec le comité du Loiret sport adapté  nous mettrons une demi journée d’initiation au tennis de table. 
Dans les deux cas, une séance s'articulera en plusieurs petits ateliers ludique afin de faire découvrir les différents coup du tennis de table, elle se terminera pas des matchs et un petit moment convivial.
L'idée est vraiment de faire découvrir le tennis de table tout en prenant en compte les différentes difficultés du handicap physique ou mental.
Depuis quelque saison, nous accueillons un peu plus de personne ayant un handicap et qui souhaite faire de la compétition. Pour cela, il faut s'affilier au différentes fédérations et tout cela à un coup que ce soit pour le club mais aussi pour les joueurs. 
Nous voulons qu’a travers cette subvention aider le club et le joueur d'un point de vue financier à faire de la compétition.</t>
  </si>
  <si>
    <t>Ces animations auront lieux principalement dans la salle du gymnase Barthélémy mise à disposition gracieusement pas la mairie d'Orléans</t>
  </si>
  <si>
    <t>- Nombre d'événements organisés
- Nombre de participants
- Affiliation aux fédération sport adapté / handisport
- Nombre de compétiteurs</t>
  </si>
  <si>
    <t>Fédération française de Tennis de Table - Centre-Val de Loire;Subvention mairie d'Orléans;</t>
  </si>
  <si>
    <t>FFTT-CENT-24-0026-1</t>
  </si>
  <si>
    <t>24-080865</t>
  </si>
  <si>
    <t xml:space="preserve"> 04370566</t>
  </si>
  <si>
    <t>Recrutement et fidélisation des jeunes au Tennis de Table de Joué lès Tours</t>
  </si>
  <si>
    <t>Proposer aux écoles publiques et privées de la Ville de Joué-lès-Tours, un accueil de qualité pour la découverte de la pratique du tennis de table, en s'appuyant sur une infrastructure de qualité et en étroite collaboration avec la Ville de Joué-lès-Tours.
Proposer aux différentes structures accueillant des jeunes, un accueil de qualité pour la découverte de la pratique du tennis de table, en s'appuyant sur les compétences de nos éducateurs salariés et bénévoles.
Proposer des séances spécifiques pour les 4-7ans et pour les 7-18ans.</t>
  </si>
  <si>
    <t>Le Club de Tennis de Table de Joué-lès-Tours effectue, depuis de très nombreuses années, un très gros travail d'accueil des scolaires. La très forte relation entre notre structure et la Ville de Joué-lès-Tours, nous permet de maintenir cette dynamique et de la développer. De la même manière, notre partenariat avec le groupe scolaire privé Saint Gatien La Salle joue en ce sens et nous permet d'accueillir des scolaires de classe primaire. Nous accueillons en tout près de 1000 scolaires par an, sur des cycles scolaires réguliers et lors de compétitions scolaires de fin d'année (Premier Pas Pongiste).
De plus, nous participons aux activités de pause méridienne (APM) sur les structures scolaires de la ville de Joué-les-Tours.
Le Club de Tennis de Table de Joué-lès-Tours se rend aussi dans les structures accueillant les jeunes (centres de loisir) afin de leur faire découvrir le Tennis de Table et par la suite leur proposer cette activité au sein de la structure Jean-Bigot. Le dispositif de licences découvertes mis en place par la FFTT pourra être un levier de ce développement.
Afin de compléter notre offre de développement avec les écoles, le Tennis de Table de Joué-lès-Tours, propose des séances spécifiques pour les jeunes. En effet, nous pouvons retrouver des séances hebdomadaires pour les enfants de 4 à 7 ans appelées "baby-ping". Lors de ces séances, les enfants vont apprendre la coordination nécessaire pour faire du Tennis de Table (échanges balle/raquette), le challenge avec des mini jeux mais également le partage puisqu'ils vont se retrouver avec d'autres enfants qui ne sont pas forcément dans la même école qu'eux. Le Tennis de Table de Joué-lès-Tours possède également des créneaux pour les jeunes plus âgés et souhaitant pratiquer le Tennis de Table plus régulièrement. Des séances "Ecole TT" sont donc mises en place afin de leur permettre de pratiquer une activité physique et de continuer à pratiquer un sport qu'ils ont connu et pratiqué avec leur structure scolaire. Ainsi, lors de leur venue au sein de ces créneaux, ils vont réaliser différents exercices pour leur permettre d'évoluer au sein de ce sport, mais ils vont également faire des exercices de comptage de points qui leur apprend la compétition et les règles du jeu.</t>
  </si>
  <si>
    <t>Ville de Joué-lès-Tours et écoles au sein de la Ville</t>
  </si>
  <si>
    <t>Nombre de scolaires et jeunes des centres de loisirs accueillis.
Retour de satisfaction des professeurs et des écoles.
Nombre de licenciés issus des groupes de découverte sur la saison suivante.
Prise de licences découvertes suite à ces actions.
Nombres d'actions réalisées au cours de l'année.</t>
  </si>
  <si>
    <t>Fédération française de Tennis de Table - Centre-Val de Loire;Indre-et-Loire;Ville de Joué-lès-Tours;</t>
  </si>
  <si>
    <t>FFTT-CENT-24-0026-2</t>
  </si>
  <si>
    <t>Développement de la pratique - Sport Santé</t>
  </si>
  <si>
    <t>Permettre la pratique sportive aux personnes d'être bien dans leur tête et dans leur corps, en luttant contre les effets négatifs de la sédentarité et du vieillissement.</t>
  </si>
  <si>
    <t>Le Tennis de Table de Joué-lès-Tours (TTJ) souhaite poursuivre l'accès à la pratique du Tennis de Table au plus grand nombre.
Il est aujourd'hui indispensable de pratiquer une activité physique et sportive tout au long de notre vie. Pour ce faire, le Tennis de Table de Joué-lès-Tours souhaite mettre en place des créneaux dédiés aux personnes (séniors, vétérans mais cela peut également être des jeunes) en déficit de pratique sportive ou souhaitant utiliser le Tennis de Table comme outil de maintien d'une bonne condition physique et mentale. En effet, les études scientifiques démontrent que la pratique régulière du tennis de table développe et entretient la vitesse, l’équilibre, la coordination motrice et l’habileté psychomotrice, l’attention, la concentration et la prise de décision, la souplesse articulaire, la sollicitation mécanique du squelette, l’analyse de situation et l’orientation dans le temps et dans l’espace. 
Afin de réussir au mieux à ouvrir ces différents créneaux spécifiques, le Tennis de Table de Joué-lès-Tours, va se mettre en relation avec le CAJC (Comité Animation Joué Centre, dont les membres sont essentiellement des personnes âgées) qui se rend actuellement au sein de notre structure sur des créneaux libres. Nous souhaiterions donc avoir la possibilité de par cette ouverture de créneaux de leur proposer un créneau spécifique et encadré par un professionnel formé Ping Santé.
En parallèle de ces créneaux, le Tennis de Table de Joué-lès-Tours souhaite également se rendre au sein de structures demandeuses de la pratique du Tennis de Table (EHPAD, maisons de retraites, entreprises dans le cadre de leurs démarches RSE) pour proposer des activités ludiques et porteuses de liens de convivialité et d'activités bénéfiques pour la santé.
Nous devons également être capable de former nos éducateurs au ping santé, ou de les remettre à niveau via l'achat de documentation dédiée.</t>
  </si>
  <si>
    <t>Ville de Joué-lès-Tours
Salle Jean Bigot</t>
  </si>
  <si>
    <t>Nombre de structures souhaitant participer au projet.
Nombre de licences découvertes prises.
Nombre de personnes au sein de ce nouveau créneau.</t>
  </si>
  <si>
    <t>Fédération française de Tennis de Table - Centre-Val de Loire;Ville de Joué lès Tours;</t>
  </si>
  <si>
    <t>FFTT-CENT-24-0026-3</t>
  </si>
  <si>
    <t>Développement Durable au Tennis de Table de Joué lès Tours</t>
  </si>
  <si>
    <t>Améliorer la prise en compte des problématiques de développement durable au sein du Tennis de Table de Joué-lès-Tours.
Mise en place du tri sélectif avec des poubelles de tri et d'une communication informative auprès de nos licenciés et des participants à nos actions.</t>
  </si>
  <si>
    <t>Le Club Tennis de Table de Joué-lès-Tours met tout en œuvre afin de s'inscrire dans une démarche de développement durable.
Cela se fait dans un premier temps par la fourniture de gourdes pour les jeunes de la section sportive afin de minimiser le nombre de bouteilles d'eau en plastique utilisées.
Au niveau de la buvette, au lieu de recourir aux achats de cannettes, nous privilégions l'achat de grandes bouteilles et l'utilisation systématique de gobelets réutilisables, que nous renouvelons chaque année. L'utilisation de ces gobelets réutilisables se fait au sein de la structure depuis de nombreuses années, et continue à se renouveler avec de nouveaux modèles. Le souhait du Tennis de Table de Joué-lès-Tours de s'inscrire dans cette démarche est de plus en plus importante avec la prévision d'achats de gobelets réutilisables afin de servir le café pendant les nombreuses manifestations sportives que nous organisons, en lieu et place des gobelets jetables en carton ou en plastique.
Nous souhaitons également acheter de nouvelles poubelles favorisant le tri sélectif et donc le recyclage des matériaux, en complément de celles déjà fournies par les collectivités.
Enfin, afin de minimiser le nombre de bouteilles d'eau utilisées, le TT Joué met à disposition le plus souvent possible lors des compétitions des bonbonnes d'eau permettant aux pratiquants de remplir leur gourde.
Une particularité cette année est l'organisation des Championnats de France Minimes Juniors 2024 du 10 au 12 Mai 2024, qui se déroulera sur trois gymnases et accueillera 256 joueurs et joueuses ainsi que plus de 500 spectateurs. Un investissement financier spécifique dans le cadre du développement durable sera donc fait dans le cadre de cette grande manifestation.</t>
  </si>
  <si>
    <t>Salle spécifique Jean-Bigot, Ville de Joué-lès-Tours.
Différents lieux de compétitions lors des déplacements.</t>
  </si>
  <si>
    <t>Diminution de la quantité de plastique au sein du Tennis de Table de Joué-lès-Tours.
Evolution du regard des licencié(e)s sur leur consommation de plastique.
Vente de gobelet et de gourde aux couleur du TTJ.
Utilisation de gourde par les licencié(e)s plutôt que de bouteille plastique.</t>
  </si>
  <si>
    <t>Fédération française de Tennis de Table - Centre-Val de Loire;Indre-et-Loire;Ville de Joué lès Tours;</t>
  </si>
  <si>
    <t>FFTT-CENT-24-0027-1</t>
  </si>
  <si>
    <t>24-081855</t>
  </si>
  <si>
    <t>Proposer des créneaux spécifiques au public jeune pour l’initiation et le développement de la pratique pongiste.
L'offre existe sous plusieurs formes :
- Créneaux les mardis, mercredis, jeudis, vendredis et samedis à Chateaumeillant,
- Accompagnement et encadrement lors des compétitions individuelles ou par équipes,
- Stages pendant chaque vacances scolaires
- Cycles scolaires avec les écoles primaires de Arcomps et la Celette. 2 autres écoles sont envisagées sur le 2ème semestre.
L’offre s’étend à l’ensemble de la communauté de communes Berry Grand Sud située en Zone de Revitalisation
Rurale.</t>
  </si>
  <si>
    <t>Organisation d’actions spécifques à destination des jeunes
Créneaux hebdomadaires (40 semaines/an) encadrés par animateur sportif BPJEPS de l’association
o Mardi : 1,5 heures
o Mercredi après-midi : 3 heures
o Jeudi : 1,5 heures
o Vendredi : 2,5 heures
o Samedi : 1,5 heures
o Stages 5 jours (3h quotidiennes) pendant les vacances scolaires : Automne, Hiver, Printemps et été
Cycles scolaires : 1 école à chaque trimestre</t>
  </si>
  <si>
    <t>Territoire de la communauté de communes Berry Grand Sud situé en ZRR</t>
  </si>
  <si>
    <t>Nombres de jeunes touchés
Nombre de licenciés jeunes
Taux de renouvellement des licences jeunes</t>
  </si>
  <si>
    <t>Fédération française de Tennis de Table - Centre-Val de Loire;ANS Emploi;Centre-Val de Loire;</t>
  </si>
  <si>
    <t>FFTT-CENT-24-0027-2</t>
  </si>
  <si>
    <t>Suite à la formation d’un bénévole de l’association en 2021 et l'acquisition des moyens matériels nécessaires, des séances sport santé ont été mises en place en 2022. En 2023 et 2024, l'animateur du club a été formé au module A et B ainsi qu'à la formation Parkinson.
Le club est également référencé sur le site régional sport santé et s'est inscrit dans les travaux du GHT du Cher sport sur ordonnance.
2 créneaux sont en place le jeudi et le vendredi. Les participant qui le souhaitent peuvent également participer au séances loisirs les mardi et jeudis.</t>
  </si>
  <si>
    <t>Accueil du public avec évaluation physique préalable.
Activité physique autour du tennis de table adaptée à chaque participant
Formation de l'animateur sportif de la structure aux formations Alzheimer dès qu'une formation sera ouverte</t>
  </si>
  <si>
    <t>Nombre de participants et de lieux d'activités ouverts</t>
  </si>
  <si>
    <t>Fédération française de Tennis de Table - Centre-Val de Loire;ANS EMPLOI;Centre-Val de Loire;</t>
  </si>
  <si>
    <t>FFTT-CENT-24-0027-3</t>
  </si>
  <si>
    <t>Ping Loisirs/Nouvelles pratiques : Mise en place d'une section ping virtuel</t>
  </si>
  <si>
    <t>Objectifs : 
- Capter de nouveaux pratiquants qui ont découvert le tennis de table au travers du jeu,
- Fidéliser certains publics par une nouvelle forme de pratique au sein du club ou en dehors, 
- Proposer du Tennis de Table partout où il n’y a pas de table ! (en entreprise, à l’hôpital, au lycée, à l’université par exemple...), 
- Étendre le rayonnement de l’association avec des compétitions organisées au niveau national, européen et mondial.</t>
  </si>
  <si>
    <t>La Fédération Française de Tennis de Table a obtenu la délégation du ministère pour organiser la pratique du ping en réalité virtuelle.
Le Ping VR est une pratique du Tennis de Table en réalité virtuelle. 
Après les actions ping VR mise en place en VR en 2023, l'idée est de créer un créneau fixe pour la pratique.</t>
  </si>
  <si>
    <t>Nombre de participants et nombre de créneaux hebdomadaires</t>
  </si>
  <si>
    <t>Fédération française de Tennis de Table - Centre-Val de Loire;ANS emploi;Centre-Val de Loire;</t>
  </si>
  <si>
    <t>FFTT-CENT-24-0027-4</t>
  </si>
  <si>
    <t>Actions en faveur du développement durable : tri sélectif et utilisation de fournitures réutilisables et recyclables, sensibilisation, achats</t>
  </si>
  <si>
    <t>Mise en place du tri sélectif :
- filières,
- support de communication au DD
- Inclure un volet DD dans le prochain projet associatif
Information avec la communauté de communes (prêt d'un outil pédagogique) au développement durable lors d'un stage de vacances
Utilisation de fournitures réutilisables et recyclables : gobelets, fourniture bio, eco labels
Pour les manifestations sportives ou associatives, privilégier l'achat local et les circuits courts</t>
  </si>
  <si>
    <t>Territoire ZRR</t>
  </si>
  <si>
    <t>Part DD des fournitures courantes
Nombre d'actions mise en places</t>
  </si>
  <si>
    <t>FFTT-CENT-24-0028-1</t>
  </si>
  <si>
    <t>24-082816</t>
  </si>
  <si>
    <t>Développement du dispositif SportSanté - Découverte du tennis de table et développement du sport santé</t>
  </si>
  <si>
    <t>Notre club, situé en zone d’éducation prioritaire, a pour objectif de rendre accessible à des publics prioritaires le tennis de table.
Situé dans le quartier des Gibjoncs, il propose de pérenniser la découverte du tennis de table afin de maintenir un volet social et éducatif au sein d'une zone d'éducation prioritaire et de pérenniser une activité sport
santé.</t>
  </si>
  <si>
    <t>Nous poursuivons notre partenariat avec l'ASSAB pour accueillir tout type de public en situation de handicap à travers différents créneaux chaque semaine dans notre salle. Cette activité connait un succès important et cette année, nous avons mis en place un nouveau créneau à destination des personnes déficientes visuelles (showdown). Nous avons maintenant trois créneaux hebdomadaire en place pour accueillir les personnes en situation de handicap. Plus de 40 personnes sont maintenant accueillies sur l'ensemble de ces créneaux.
Dans le cadre du développement du Sport Santé au sein de notre club, nous nous sommes ré-inscrits dans le dispositif de la ville de Bourges "bien être en mouvement" à destinations des personnes de plus de 60 ans. Un créneau spécifique est ouvert tous les lundis de 14H à 15H30.
Ce créneau a été élargi et ouvert au profit des personnes soufrant de la maladie d'Alzheimer en partenariat avec l'association France Alzheimer.
L'ensemble de nos actions sont à destination de tout public masculin et féminin dans le respect des valeurs de la République et du sport.</t>
  </si>
  <si>
    <t>Nos actions ciblent l'ensemble de l'agglomération Berruyère et du département du Cher</t>
  </si>
  <si>
    <t>1. Nombre d'évènements organiser    
2. Nombre de participants
3. Création de créneaux spécifiques et nombre de licenciés ou participants aux actions ou 
    inscrits dans le créneau</t>
  </si>
  <si>
    <t>FFTT-CENT-24-0028-2</t>
  </si>
  <si>
    <t>Ping tour 2024</t>
  </si>
  <si>
    <t>Au travers d'une manifestation de Tennis de Table organisée avec le Comité du Cher de Tennis de Table et la Ligue du centre de Tennis de Table, place Étienne Dolet à Bourges le 06/07/2024, il s'agit de faire rayonner cette discipline afin de pouvoir la faire découvrir et participer un large public.
La situation géographique de cet événement permettra d’accueillir des personnes de tout le département et par la suite avoir également des retombées pour tous les club du Cher en cette année ou le sport est mis a l'honneur au travers de l’opération "Terre de Jeux", au travers des Jeux Olympiques et de la mise en lumière du tennis de talbe à l'occasion de la ferveur des medias envers les frères Lebrun.</t>
  </si>
  <si>
    <t>La Fédération Française de Tennis de Table (FFTT) met en œuvre toute une logistique au profit des villes se portant candidates à l'organisation de cet événement. 
Les divers univers proposés au public balayent un très large panel : du tennis de table tous niveaux mais aussi un univers éducatif pour les plus jeunes ; inclusif comprenant le ping santé et le handi ping, également un univers de réalité virtuelle.</t>
  </si>
  <si>
    <t>La ville de Bourges est la préfecture du département et concentre, avec les municipalités voisines la plus grande partie de la population. Bien que la manifestation se déroulera en centre ville, les infrastructures régulières du club se trouvent en quartier prioritaire de la ville.</t>
  </si>
  <si>
    <t>une vingtaine de bénévoles, en plus du salarié se relaieront le jour de l’événement
En amont, une dizaine de personnes organise et met en place cette manifestation.</t>
  </si>
  <si>
    <t>Fédération française de Tennis de Table - Centre-Val de Loire;Cher;Bourges;Autres établissements publics;</t>
  </si>
  <si>
    <t>FFTT-CENT-24-0029-1</t>
  </si>
  <si>
    <t>24-063238</t>
  </si>
  <si>
    <t xml:space="preserve"> 04370439</t>
  </si>
  <si>
    <t>développer du dispositif sport santé</t>
  </si>
  <si>
    <t>Mettre en place des créneaux en place en faveur des personnes senior et/ou atteintes de maladie,
Former un ou deux bénévoles au sport santé,
Mettre en place un partenariat avec le Centre Expert Parkinson</t>
  </si>
  <si>
    <t>Dédier un créneau hebdomadaire en semaine et en journée à des locataires de maison senior ou
EHPAD de la communauté de commune de l’Est Tourangeau.(CCET), voire au-delà, pour faire suite à
une demande pressante de séniors de deux structures ces derniers mois. Afin d’assurer un maximum
de qualité dans la prise en charge, un ou deux responsables vont suivre le module A « Ping Santé
Bien-Être » en cours de saison tout en accueillant dès le début de saison.
Organisation d’un mini tournoi en fin de saison et/ou de phase.
En parallèle, nous souhaitons développer un partenariat avec le Centre Expert de Parkinson rattaché à
l’hôpital Bretonneau de Tours, afin de développer des séances destinées aux patients que le CEP nous
adresserait dans le cadre du sport sur ordonnance. Dans ce même souci de prise en compte de qualité,
un ou deux responsables suivront les prochaines formations module B Ping santé sur ordonnance et
Ping Parkinson.
Enfin, des contacts constructifs ont d’ores et déjà été initiés avec le club de la 4S Tours pour une
diversification des structures d’accueil et de manifestations proposées.</t>
  </si>
  <si>
    <t>zone QPV a Saint Pierre des Corps</t>
  </si>
  <si>
    <t>Nombre d'événements organisés
Nombre de participants
Nombre de nouvelles licences sur ordonnance
Création de nouveaux créneaux spécifiques</t>
  </si>
  <si>
    <t>FFTT-CENT-24-0029-2</t>
  </si>
  <si>
    <t>Contribuer au développement du ping virtuel, sans remplacer la pratique réelle</t>
  </si>
  <si>
    <t>Organisateur du 2 ème tournoi régional de PING VR au mois de janvier, le Club de la Ville aux
Dames a décidé de s’inscrire dans la mise en œuvre de cette nouvelle pratique.
Afin de promouvoir cette nouvelle pratique qui permet de pratiquer en réseau en salle ou chez
soi en s’affranchissant des critères de niveau, de sexe ou de situation physique, des stands seront
systématiquement mis en place lors des manifestations qu’organise régulièrement le club (Tournois,
Loto, marché de Noël, portes ouvertes, Dark Ping). Un bénévole du club suivra la formation afin
d’encadrer l’initiation lors de ces manifestations ou les adhérents dans un espace dédié pendant les
séances d’entrainement classique.
Le club s’est déjà d’ores et déjà porté acquéreur d’un casque et de l’application tennis de table et le
propose en location aux licenciés.
Cette pratique transverse impacte également le plan santé. Le club de tennis de table de la
Ville aux Dames souhaiterait proposer au Centre Expert Parkinson (CEP) une opportunité
d’accompagnement de proximité zonale de l’est tourangeau pour des patients, à l’instar de ce qui est
déjà réalisé dans d’autres comités. En effet, il a été démontré les bienfaits de la stimulation cérébrale
profonde (SCP) par la pratique novatrice du tennis de table en virtuel.
Les dépenses occasionnées englobent l’achat de casques, d’un répartiteur WIFI ainsi que la
connexion internet.</t>
  </si>
  <si>
    <t>régional et départemental</t>
  </si>
  <si>
    <t>1/Nombre d'événements organisés 
2/Nombre de participants hors adhérents 
3/Nombre de nouveaux licenciés l'utilisant</t>
  </si>
  <si>
    <t>FFTT-CENT-24-0030-1</t>
  </si>
  <si>
    <t>24-082162</t>
  </si>
  <si>
    <t xml:space="preserve"> 04280121</t>
  </si>
  <si>
    <t>Luisant ACTT , plus haut, plus Loin, plus Grand</t>
  </si>
  <si>
    <t>Augmentation du nombre de licenciés -11ans 
Fidéliser le public jeunes ( particulièrement les -11 ans)
Organisation de Premier pas pongiste sur chaque cycle puis une grand finale du Premier pas pongiste
créer un groupe d'entraînement sur base de volontariat, visant à fidéliser et améliorer nos -11ans
former des licenciés sur le ping 4-7ans, et avoir des personnes pour encadrer ce public</t>
  </si>
  <si>
    <t>Le projet de recrutement des 4-11ans dure maintenant depuis 4ans. il marche bien et nous souhaitons continuer ainsi. Pour preuve, l'an passé 65% de nos licenciés sont issus de nos actions scolaires. 
l'ombre au tableau, c'est notre turn over qui est assez important. 
Le projet pour cette saison et de recruter une fois de plus, mais également et plus encore de fidéliser nos jeunes. 
pour le recrutement : 
- Recherche de nouveau cycles scolaires
- Poursuite des cycles déjà existant
- Recrutement par ces cycles
- Organisation de PPP (avec chaque classe puis une grande finale) comme récompense et passerelle de l'école au club. 
la fidélisation :
- Par l'écoute
- L'organisation d'évènement en groupe et notamment un stage d'été (juillet 2024) à La Roche-sur-Yon pour renforcer les liens entre jeunes et donner l'envie de venir toujours plus à la salle . 
- La création d'un groupe d'entraînement (type groupe espoirs et mixte obligatoirement ) avec un encadrement plus fournis sur l'entraînement et compétitions et un t-shirt du groupe pour chacun. 
- Recenser les personnes (parents, licenciés) souhaitant se former au ping 4-7ans (et plus), les former en pratique et dans la mesure du possible avoir une ou plusieurs pour encadrer le 4-7ans au quotidien.</t>
  </si>
  <si>
    <t>Sur luisant et les communes alentours</t>
  </si>
  <si>
    <t>N°1 nombre de nouveaux licenciés -11ans - N°2 Nombre de renouvellement de licences jeunes - N°3 Nombre de participants cycle scolaire - N°4 nombre de participants au Premier Pas pongiste - N°5 Nombre de jeunes dans le groupe d'entraînement - N°6 nombre de personnes formés au ping 4-7 ans.</t>
  </si>
  <si>
    <t>FFTT-CENT-24-0030-2</t>
  </si>
  <si>
    <t>Luisant ACTT, Bien dans son ping, bien dans sa peau</t>
  </si>
  <si>
    <t>- connaître ses capacités au mieux 
- Sensibiliser nos licenciés à la relaxation
- connaître les méthodes d'étirement/assouplissement
- Améliorer la récupération
- Améliorer l'approche des compétitions (créer sa routine d'échauffement et savoir faire redescendre le stress)
- Prévenir les blessures potentiel
- Sensibiliser au ping handi, Alzheimer , Parkinson</t>
  </si>
  <si>
    <t>Le but du projet et de faire adopter les bonnes pratiques à nos adhérents . Une séance ping bien-être va être créer , elle sera ouvert à tous. Dans cette séance, nous verrons le ping selon ses capacités, les pratiques sécuritaires (échauffement, étirements), la prévention des blessures, la relaxation et l'amélioration de la récupération. 
une autre partie du projet sera sur la sensibilisation au ping santé, faire comprendre à nos adhérents qu'il existe des dispositifs d'accueils, afficher dans notre salle les composantes du ping santé et pourquoi pas (si le calendrier très chargé le permet) organisé des rencontres.</t>
  </si>
  <si>
    <t>Majoritairement sur le club</t>
  </si>
  <si>
    <t>N°1 Participants à la séance ping bien-être</t>
  </si>
  <si>
    <t>FFTT-CENT-24-0030-3</t>
  </si>
  <si>
    <t>Luisant ACTT, anti gâchis</t>
  </si>
  <si>
    <t>- Sensibiliser nos adhérents au gaspillage alimentaire et matériel
- Limiter les déchets sur nos organisations d'évènements
- Réutiliser ou réparer le matériel qui peut encore servir</t>
  </si>
  <si>
    <t>le but du projet est de : 
- Faire comprendre à nos licenciés, l'importance des aliments et du matériel financé par le club. 
Pour cela nous installerons des boites ou nous déposerons les emballages des aliments gaspillés ainsi que le matériel (balle, raquettes). Que nos licenciés entendent que nos ressources sont précises et qu'il est important de les préserver.
- Limiter nos déchets sur les organisations de gros avec l'achat de poubelle de tri , d'éco cup et en favorisant la création de plat et gâteau plutôt que l'achat de nourriture dans des emballages.
- Réutiliser le matériel usé, revêtements, bois (ou les envoyer à l'association Ping sans Frontières dont nous faisons partie)  et réparer autant que possible le matériel pédagogique (table, filets, séparations, … ) 
Tout ceci, dans le but de consommer le moins possible qui par répercussion nous fera économiser.</t>
  </si>
  <si>
    <t>La structure majoritairement</t>
  </si>
  <si>
    <t>Poids du matériel, trier, réparer et réutiliser (en kg)</t>
  </si>
  <si>
    <t>FFTT-CENT-24-0031-1</t>
  </si>
  <si>
    <t>24-081600</t>
  </si>
  <si>
    <t>Augmenter notre nombre de licences loisirs et compétitions en proposant à un maximum de jeunes de -11 ans différentes manières de pratiquer/découvrir notre discipline lors d’activités scolaires ou extra-scolaires : séances P.P.P, journées d’animation, stages ouverts à tous, rencontres individuelles et par équipes.</t>
  </si>
  <si>
    <t>- Actions scolaires pour les classes maternelles &amp; primaires : nos chargés de missions interviennent dans les écoles et dans les clubs limitrophes sans éducateur. Ils mettent en place des situations d'apprentissage de la discipline en mettant en avant l'autonomie de l'enfant ainsi que sa capacité à jouer en coopération pour atteindre un objectif commun. Un regroupement annuel permet de récompenser les participants "garçons et filles". Une récompense est remise au 1er, 2ème et 3ème de chaque classe de CE1 à CM2, chaque participant reçoit une médaille et un T-shirt Premier Pas Pongiste.
- Deux journées d’animations réservées aux jeunes garçons et filles -10 ans, licenciés ou non. Celles-ci se déroulent sous formes d’ateliers pour découvrir l’activité en appui des clubs du territoire.
- Le « Tournoi Jeunes Loiret » : rencontres individuelles ouvertes aux garçons et filles licenciés sur six journées. A chaque journée, deux tableaux sont organisés pour les -9 ans et -11 ans dans des lieux différents.
- Une journée par équipe pour les jeunes de -11 ans.
- Une dizaine de stages ouverts aux jeunes de -11 ans licenciés ou non-licenciés sur l’ensemble du territoire pendant les vacances scolaires.</t>
  </si>
  <si>
    <t>Actions sur l'ensemble du territoire du Loiret</t>
  </si>
  <si>
    <t>Nombre de licences compétitions -11 ans
Nombre de licences loisirs -11 ans
Nombre de licences évènementielles</t>
  </si>
  <si>
    <t>FFTT-CENT-24-0031-2</t>
  </si>
  <si>
    <t>L’objectif principal est de faire découvrir le tennis de table à toutes formes de publics (jeunes, adultes, situation de handicap, seniors, etc…). à travers différents actions.
L’objectif secondaire est de fédérer des bénévoles et des éducateurs autour de ces actions afin de dynamiser le tennis de table sur notre territoire Loirétain. 
Nous recherchons également à promouvoir notre image et notre discipline auprès de notre département.
Accompagner les clubs à mettre en place es actions été ping.</t>
  </si>
  <si>
    <t>Organisations et participations à des manifestations extérieures encadrées par les salariés et les bénévoles du Comité. 
Animations du ping en extérieur : dans les parcs, forums et fêtes  et actions d'aide et d'accompagnement des clubs pour les opérations été ping.
Animations autour du Ping VR et prêt du matériel aux clubs.
Chaque participant fera l’objet d’une licence évènementielle.</t>
  </si>
  <si>
    <t>Agglomération Orléanaise et autres territoires.</t>
  </si>
  <si>
    <t>Nombre de licences évènementielles à chaque organisation.</t>
  </si>
  <si>
    <t>FFTT-CENT-24-0031-3</t>
  </si>
  <si>
    <t>Créer une dynamique de développement des clubs dans les zones à faible densité pongiste du territoire. 
Aider à structurer les clubs et faire la promotion des différentes formations (dirigeants, arbitrages, techniques, logiciels fédéraux).
Apporter l’expérience et le savoir-faire associatif du Comité départemental dans les clubs éloignés du centre d’activités pongistes (Zone Orléanaise).</t>
  </si>
  <si>
    <t>Découpage du département par secteur, démarchage des clubs regroupés par secteur. 
Visites des clubs avec diagnostique et volonté de se développer et de se former.
Informer les bénévoles sur place des différentes activités et formations proposées par le Comité et la Ligue.
Soutien du club de St Marceau Orléans lors de leur semaine Changeons de regard, avec une mise à disposition de notre Chargé de missions technique et développement, une aide matérielle.</t>
  </si>
  <si>
    <t>Notamment les secteurs à faible densité pongiste et zone orléanaise.</t>
  </si>
  <si>
    <t>Nombre de visites de clubs. Nombre de personnes formées.
Nombre de licences évènementielles sur l'action Changeons de regard.</t>
  </si>
  <si>
    <t>FFTT-CENT-24-0031-4</t>
  </si>
  <si>
    <t>Actions sportives (Détection)</t>
  </si>
  <si>
    <t>L’objectif de cette action est de donner du volume et de la qualité d’entrainement aux meilleurs benjamins et poussins du département. 
La suite logique étant la participation aux Championnats de France Jeunes et l'intégration au pôle espoir.</t>
  </si>
  <si>
    <t>Matinées de détection tous les mercredis de 9h à 12h pendant la période scolaire + une proposition de stage avec hébergement à chaque vacances scolaires.
Le Groupe Détection départemental (GDD) est une sélection des meilleurs jeunes joueurs et joueuses de -11 ans. 
Deux cadres techniques interviennent sur cette action : Le Chargé de missions du Comité et un 2ème entraineur de club ou auto-entrepreneur.</t>
  </si>
  <si>
    <t>Tout le territoire du Loiret est concerné pour la sélection des jeunes. L'action se déroule sur deux centres différents : l'un au sud-est d'Orléans et l'autre à l'ouest.</t>
  </si>
  <si>
    <t>Progression des joueurs (points classement).
Qualifications aux Championnats de France Benjamins.</t>
  </si>
  <si>
    <t>Création d'un nouveau pôle scolaire primaire à TAGNON en septembre 2023 jouxtant la salle de sports  ou évolue le club  PPCT  ( Ping Pong Club de TAGNON ) 
Le club de TAGNON utilise  déjà les services d'un Educateur diplômé   salarié du Comité des Ardennes.
Le déplacement des élèves  n'excédera pas 100m sur le même trottoir.
Le matériel existant ( Tables, Robot, etc  ...)  avec amélioration  sera  utilisé.
La Communauté de Commune du RETHELOIS (CCPR) participera au financement de l'opération  ( Voir chiffrage global  joint) 
La gestion du Pôle scolaire entre dans le domaine de compétence de la  CCPR.
Le club  PPCT  participera au financement complémentaire de son  matériel.
L'opération  se déroulera sur la période de l'année scolaire reconductible.</t>
  </si>
  <si>
    <t>Les communes concernées par le regroupement scolaire  ( 8/9 )</t>
  </si>
  <si>
    <t>1- Nbre d'élèves participants
2- Nbre de licences  supplémentaires créées  au club</t>
  </si>
  <si>
    <t>FFTT-GEST-24-0008-1</t>
  </si>
  <si>
    <t>24-080378</t>
  </si>
  <si>
    <t>Recrutement et fidélisation des  jeunes</t>
  </si>
  <si>
    <t>Recrutement :
Renouveler le partenariat entre l'USEP 55 et le Comité Meuse de Tennis de Table.
Impliquer les clubs dans le cadre de ce partenariat afin d'assurer la passerelle entre le ping à l'école et le ping en club.
Adapter la pratique à l'école selon les contraintes (pas de table de tennis de table, peu d'espace, etc) afin de permettre la pratique au plus grand nombre sur le territoire.
Mise en place de formation individuels auprès de chaque enseignant des écoles primaires en co-construction avec l'USEP 55.
Permettre aux enseignants de promouvoir le tennis de table dans les écoles de manière autonome et au plus grand nombre.
Renouvellement du partenariat avec les clubs afin de développer la pratique du tennis de table dans les écoles grâce au Premier Pas Pongiste. 
Proposer une formation 4-7 ans à nos bénévoles, dirigeants et encadrants.
Fidéliser les jeunes:
Proposer des animations et compétitions adaptés aux niveaux et à l'âge des enfants qu'ils soient loisirs ou compétiteurs. 
Inciter à la participation des jeunes à ces compétitions.
Organiser des animations techniques sur le territoire en lien avec les clubs.</t>
  </si>
  <si>
    <t>Recruter les jeunes:
Poursuivre le partenariat en cours avec l'USEP 55 afin de faire connaître le tennis de table dans les écoles affiliées du département.
Mise en place d'un cycle de 10 séances dans les écoles bénéficiaires (cycle 3). Préparation et animation de la première séance par classe par l'Agent de développement mis à disposition par le Comité. Suivi des cycles à distance avec aide humaine éventuelle pour une deuxième séance.
Mise en place de rencontres finales à la fin du cycle entre plusieurs écoles avec organisation et participation de l'Agent de Développement Territorial, en partenariat avec un club FFTT si la situation géographique le permet. Remise de diplômes à chaque élève participant avec un "bon de 2 séances gratuites dans le ou les clubs partenaires les plus proches de l'école".
Mise à disposition de prêt de matériels pongiste (raquettes, balles, filets Rollnet) à chaque école.
Assurer une formation individuelle à chaque enseignant à travers un module d'initiation "A la découverte du tennis de table" spécifique au territoire meusien co-réalisé par le Comité Meuse, l'USEP 55 et la DSDEN 55. L'agent de développement mis à disposition par le Comité formera ces enseignants.
Participer à l'ensemble des manifestations organisées par l'USEP 55 où le tennis de table peut être présent.
Mettre en place des actions Premier Pas Pongiste (PPP) avec les clubs du départements. Le comité met à disposition l'Agent de Développement qui  aide à la prise de contact dans les écoles, prépare et anime l'initiation d'une heure par classe dans le club partenaire. Mise à disposition de matériel pongiste et pédagogique pendant la séance. Prise en charge par le comité de 50 kits (Raquette et balles) par club.
Le Comité prend également en charge en partie des licences loisirs des jeunes dans les clubs issu du milieu scolaire.
Proposer une formation flash 4-7 ans à nos bénévoles, dirigeants et surtout cadres techniques des clubs du départements afin d'inciter les clubs à faire découvrir la pratique dès le plus jeune âge. Aide matériel de la part du Comité pour tous club qui souhaiterai ouvrir un créneau baby-ping.
Fidéliser les jeunes:
Promouvoir la compétition jeunes de référence dans le département: le championnat jeune (première compétition par équipe pour les plus jeunes licenciés loisir ou compétition). Profiter de ces journées pour former des jeunes à l'arbitrage lors de ces journées afin de favoriser leur apprentissage des règles du jeu.
Lors du dernier tour du championnat jeunes, proposer un tournoi individuel jeunes loisirs afin de promouvoir également les compétitions individuelles).
Reconduction du Grand prix jeune sous forme d'ateliers, deux animations seront organisées dans l'année. Pour rappel cette animation est ouvertes aux poussin(e)s et benjamin(e)s non compétiteurs.
Organiser une journée de stage par vacances scolaires pour permettre aux jeunes du départements qui ne bénéficient pas de cadres techniques dans leur club d'avoir des conseils afin de progresser.</t>
  </si>
  <si>
    <t>Les écoles participantes se trouvent prioritairement dans les zones géographiques des clubs FFTT répartis sur l'ensemble du territoire.
L'ensemble des clubs du territoire.</t>
  </si>
  <si>
    <t>- Nombre de classes USEP partenaires.
- Nombre d'enseignants formés.
- Nombre de nouveaux pratiquants dans les clubs.
- Nombre de clubs partenaires.
- Nombre de Premier Pas Pongiste organisés.
- Nombre de participants aux compétitions jeunes.
- Nombre de participants aux animations techniques.</t>
  </si>
  <si>
    <t>Fédération française de Tennis de Table - Grand Est;FDVA;Meuse;Autres établissements publics;</t>
  </si>
  <si>
    <t>FFTT-GEST-24-0008-2</t>
  </si>
  <si>
    <t>Animations teritoriales</t>
  </si>
  <si>
    <t>Mettre en place un accompagnement personnalisé avec chaque club et continuer à insuffler une dynamique de développement du tennis de table sur le territoire meusien en s'adaptant à la situation spécifique de chaque club. Organiser des réunions avec les clubs et les membres du Comité.
Organiser une session de formation Initiateur de club.</t>
  </si>
  <si>
    <t>Renouveler le partenariat entre le Comité et les clubs afin de les accompagner dans leur projet en mettant à disposition des moyens matériel et/ou humain. Le Comité mettra alors l'Agent de développement à disposition des clubs pour des actions développement et mettra à disposition du matériel adapté à la demande. Des aides financières seront également misent en place.
Organiser des réunions avec les clubs et le comité afin d'assurer un suivi auprès de chaque club. Une réunion sera proposée en début de phase pour connaitre les besoins des clubs, une seconde réunion sera proposées en septembre pour que les clubs puisse connaitre leur attribution d'aide. D'autres réunions auront lieu dans l'année afin d'échanger sur différentes thématiques et assurer le suivis des aides aux clubs.
Impliquer les clubs dans les actions qui seront mises en place par le Comité.
Mutualiser les bonnes pratiques entre les clubs à travers l'appui du Comité pour dynamiser l'activité pongiste.
Les clubs pourront alors bénéficier d'aide à l'animation technique dans leur club, aides administratives ou encore d'aide pour des animations de recrutement, le comité étudiera toute demande.
Organiser une session de formation d'initiateur de club sous la forme suivant : une partie en théorique composée de 3 visios de 2h en soirée et une journée de pratique en présentielle dans un club partenaire.</t>
  </si>
  <si>
    <t>Les 9 clubs du départements.</t>
  </si>
  <si>
    <t>Nombre de réunions organisées.
Nombre de clubs partenaires.
Nombre de pongistes formés IC.</t>
  </si>
  <si>
    <t>Fédération française de Tennis de Table - Grand Est;FDVA;Meuse;</t>
  </si>
  <si>
    <t>FFTT-GEST-24-0008-3</t>
  </si>
  <si>
    <t>Développer la pratique du Ping Vr sur le territoire Meusien.
Mise en place d'actions été Ping dans le cadre des JOP 2024 et soutient des clubs qui souhaiterais mettre en place des actions été ping.
Animations en extérieur sur le territoire en partenariat avec les clubs dans le cadres du passage de la flamme.</t>
  </si>
  <si>
    <t>Achat de deux casques VR et formation d'un bénévole par club afin de développer la pratique du Ping VR sur le territoire, le comité mettra à disposition les casques auprès des clubs et soutiendra toute organisation autour du Ping VR.
Le comité soutiendra les animations dans le cadre de été ping, il mettra à disposition des clubs une aide humaine et/ou matérielle et/ou financière. Le Comité fera une réunion afin de faire la promotion du dispositif été ping  (FFTT) "vibrons pour les jeux" du 02 avril au 08 septembre 2024, suite à une réunion les clubs pourront bénéficier d'une aide. Le comité incitera les clubs a organiser des animations dans le cadres du passage de la flamme et/ou sur les tables en extérieur.
Le club de Commercy PPC, Damvillers-Montmédy et Verdun SAV TT vont d'ailleurs animer un atelier tennis de table en extérieur dans le cadre du passage de la flamme le 29 Juin 2024. A cet occasion, les clubs recevront une aide matériel du Comité qui offrira un kit avec raquettes outdoor, balles et filet Roll Net, mais également une aide humaine avec la mise à disposition de l'agent de développement lors de l'animation. Le Comité prendra une licence évènementielle par participant et pourra mettre à disposition du matériel pour l'animation.
Le comité organisera lui aussi une animation en extérieur dans le cadre du passage de la flamme à Bar le Duc le 29 Juin 2024. Les clubs de Fains les Sources et Ligny en Barrois seront partenaires de cette animation. Des animations pour tous seront proposées, parcours pour les plus petits, mini tables, défi cible mais également jeu libre. L'agent de développement assurera l'animation avec les bénévoles des clubs et du comité. Le comité prendra une licence évènementielle pour chaque participant.</t>
  </si>
  <si>
    <t>L'ensemble du territoire est concerné.</t>
  </si>
  <si>
    <t>Nombre de personne formées Ping Vr.
Nombre d'animations été ping.
Nombre d'animations Ping VR.</t>
  </si>
  <si>
    <t>FFTT-GEST-24-0009-1</t>
  </si>
  <si>
    <t>ACTIONS
Faire l'apprentissage du tennis de table aux nouveaux adhérents.
Faire progresser les compétiteurs adhérents au club depuis plus de deux années.
Cycles scolaires période du 01/11/2023 au 30/04/2024 soit 3 périodes de 2 mois représentant 31 séances de 1 heure. Développer son nombre de pratiquants jeunes et mixtes afin d'accroître son nombre de licenciés et, par la suite, de les fidéliser.</t>
  </si>
  <si>
    <t>- L'école de sport a lieu tout au long de l'année le mercredi soit 1 séance pour débutants de 1h30 et séance de 2h00 pour compétiteurs plus une séance de 1h00 le mardi. Le club s'inscrit dans l'axe de développement des jeunes et des scolaires en développant sa section jeune.</t>
  </si>
  <si>
    <t>La population de notre ville se compose majoritairement de familles de jeunes actifs, souvent avec des enfants, mais aussi d'une par grandissante de séniors. De plus, notre club se situe à proximité de trois écoles primaires.</t>
  </si>
  <si>
    <t>L'école de sport représente 50 % de nos activités et 80 % du temps d'utilisation de l'entraineur breveté d'Etat en auto-entreprise..</t>
  </si>
  <si>
    <t>Fédération française de Tennis de Table - Grand Est;Ville d'Illkirch-Graffenstaden;</t>
  </si>
  <si>
    <t>FFTT-GEST-24-0009-2</t>
  </si>
  <si>
    <t>Recrutement de jeunes pour notre école de sport par l'intermédiaire du Centre Municipale de Loisirs de la ville d'Illkirch-Graffenstaden qui accueille pendant les vacances scolaires d'été des enfants.</t>
  </si>
  <si>
    <t>Animation de 19 demi-journées en matinées encadrés par des éducateurs diplômés.</t>
  </si>
  <si>
    <t>La ville compte environ 30000 habitants</t>
  </si>
  <si>
    <t>Nous accueillons environ une dizaine d'enfants par matinées soit 190 jeunes âgés de 7 à 12 ans du centre de loisirs. Donc nous évaluons le nombre de licences événementielles ou découvertes à ce chiffre indiqué précédemment.</t>
  </si>
  <si>
    <t>Fédération française de Tennis de Table - Grand Est;Ville d'ILLKIRCH-GRAFFENSTADEN;</t>
  </si>
  <si>
    <t>FFTT-GEST-24-0009-3</t>
  </si>
  <si>
    <t>Animations du ping en extérieur</t>
  </si>
  <si>
    <t>Animation des tables extérieurs dans les parcs. La ville à un projet avec la FFTT afin d'installer un ensemble de 4 tables que nous souhaitons animer et ainsi augmenter le nombre de licenciés.</t>
  </si>
  <si>
    <t>Mettre en place éducateur du club ou extérieur ou animateur fédéral en formation ou éducateur diplômé (auto-entreprise). Selon disponibilité des personnes.</t>
  </si>
  <si>
    <t>Notre club se situe en périphérie d'une grande ville. 30000 habitants</t>
  </si>
  <si>
    <t>FFTT-GEST-24-0010-1</t>
  </si>
  <si>
    <t>24-069867</t>
  </si>
  <si>
    <t>Faire la promotion de nouvelles pratiques afin de faire connaître notre sport autrement, travail en particulier sur le "Ping en extérieur " et
 le Ping  VR. Pour cela organiser des animations extérieures sur des sites déjà en place ou en s'appuyant sur des manifestations autres et y créer des animations ping en exterieur.</t>
  </si>
  <si>
    <t>Ping en extérieur:
Organiser des animations extérieures sur des structures existantes lors de fêtes de quartier, fête d'été, ou créer des espaces ping lors de foires ou autres comme cela à été fait en 2023 lors de la fête du cinquantenaire des foyers ruraux de l'ouest Vosgien à Rozerotte qui à rassemblé plus de 1500 personnes
durant le Week-End du 1er juillet 2023. Nous avons disposé d'environ 500m2 et mis en place des tables type brasserie de différents formats avec filets Rollnet. L'encadrement et l'animation ont été faits par des  cadres CD88 assistés de joueurs de Begnécourt.
Ping VR : Un projet d'animation ping VR est à l’étude sur la Déodatie  et des contacts sont pris pour disposer du matériel nécessaire. Ce projet pourrait se dérouler début de deuxième semestre aux moments des journées associations. Cette animation pourrait être doublée d'une séance Dark Ping et  un tournoi Ping en extérieur.
Tout est pour l'instant sous forme de projets qui devrait pouvoir se concrétiser avec l'aide des clubs.
Soutenir les initiatives "ping en extérieur" comme cela à été fait ces dernières années (aide logistique, matériel, récompenses..). Ces initiatives sont inscrites au  programme "bourse de développement"</t>
  </si>
  <si>
    <t>En fonction des points de chutes tous les territoires peuvent êtres touchés.</t>
  </si>
  <si>
    <t>Nombre d'actions réalisées 
 Nombre d'actions soutenues 
 Nombre de licences événementielles saisies</t>
  </si>
  <si>
    <t>FFTT-GEST-24-0010-2</t>
  </si>
  <si>
    <t>Aider à la structuration des clubs, les accompagner dans leur développement
informer, aider répondre aux attentes, créer des liens pour cela visiter les clubs
Former les pratiquants aux techniques d’accueil, d'arbitrage et d'entraînement et ce à tous les niveaux en débutant par de l'initiation (pas forcement sanctionnée par diplôme) et ensuite poursuivre  par grades avec des  formations traditionnelles plus structurées 
Accompagner  les clubs dans leur développement, prêt de matériel, fourniture de récompenses, aide logistique et financière par la bourse développement</t>
  </si>
  <si>
    <t>Visite de clubs.
Un programme rencontre avec les clubs se termine avec l'Olympiade, et entre janvier et juillet 2024 10 clubs auront été visités (Charmes, La Bresse, Vittel, Neufchâteau, Thaon,  Chenimenil, Golbey, Sainte Marguerite, ont été visités ou sont programmés, il reste trois clubs à planifier. Ces visites sont très enrichissantes, elles améliorent la communication l'information et sont unanimement appréciées.
Formation de base, initiation
La formation de base des jeunes et accompagnateurs est indispensable, nous l'effectuons lors des interclubs jeunes ou un Juge Arbitre confirmés est délégué à cette tache. Sur cette épreuve tous les documents (feuilles de matchs, fiches de parties,,) sont remplies par les jeunes joueurs et quelquefois par des accompagnateurs.  l’arbitrage à la table est réalisé sur le même principe.
Les notions d’éthique et de respect de l’adversaire sont également traitées par ce JA . Les accompagnateurs  sont également concernés. Le résultat de cette action est à souligner.
Ces notions de base sont également travaillées lors des 4 stages techniques itinérants.
Chaque année des formation AC sont organisées les demandes sont regroupées et se déroulent dans un club d’accueil, elles sont organisées par le CD avec un formateur départemental.
Les formations aux grades supérieurs sont organisée a la demande AR/JA 
Pour toutes ces formations les frais (hors logistique) sont pris en charge par le CD sous réserve d'obtention du diplôme.
Formation a l'animation des clubs (IC) puis aux techniques d’entraînement
La formation IC est sous la responsabilité du CD, une partie de cette formation peut être faite en visio, mais l'essentiel est réalisé en présentiel (partie pratique et mise en situation réelle). Cette partie est gérée par un référent départemental, les mise en pratiques se font lors de regroupements ou compétitions jeunes.
Les formations aux grades supérieurs sont du ressort de la ligue, mais dans tous les cas, nous remboursons également les frais liés (hors logistique) et sous réserve d'obtention du grade.
Nous disposons de matériels de formation et d'animation: Kits baby'ping  Kits animation, robot relanceur, mini tables, ce matériel est régulièrement mis à disposition des clubs qui en font la demande.
Nous pouvons mettre également du matériel plus lourd au service des clubs : tables Ping, tables arbitrage et séparations (soit une vingtaine d'aires de jeux équipées)  pour l'organisation de compétitions ou tournois. Ce matériel est régulièrement utilisé. Seule reste à la charge des utilisateurs le transport du matériel.
Un système de bourse permet de valoriser financièrement les efforts "développement "faits par les clubs". Un système de points attribués sur des critères prédéfinis (réaliser une animation extérieure, vers les scolaires¨..., participation aux interclubs, aux stages...saisir des licences événementielles, augmenter le nombre de licences...) permet de repartir une aide globale de 3000 €. Ce point est défini dans notre projet associatif.</t>
  </si>
  <si>
    <t>L’ensemble du territoire Vosgien est touché</t>
  </si>
  <si>
    <t>Nb de clubs visités
Nb de personnes formées en animation et arbitrage
Nb de projets ou actions soutenus 
Évolution du nombre de licences (y compris événementielles et découvertes)</t>
  </si>
  <si>
    <t>FFTT-GEST-24-0010-3</t>
  </si>
  <si>
    <t>Faire découvrir le ping aux différents publics en particulier aux enfants, faire en sorte qu'il puissent facilement accéder à nos lieux de pratique, savoir les accueillir et leur offrir des possibilités de pratiquer notre sport par une offre modulable et surtout correspondant a leurs attentes</t>
  </si>
  <si>
    <t>Action découverte vers les scolaires
Une première action vers le  primaire s'est déroulée en mars, elle a touché l’école primaire "Jeanne d'Arc" à Bruyères, 
5 classes de primaires ont  participé à cette animation pour un total de 110 enfants. 
1/2 demi journée a été consacrée à chaque classe avec mise en places d'ateliers, le matériel, les consommables ont été fournis par le CD88 ainsi qu'une petite médaille à  chaque enfants. L'encadrement a été réalisé par deux animateurs CD88 renforcés par des licenciés du club de Bruyères le personnel enseignant et parents d’élèves de l’école. 100 licences événementielles ont été saisies.
Accès à nos salles et aux activités loisir et compétitives.
Le comité poursuit son action initiée dans son projet associatif 2020/2024 "accès gratuit aux jeunes de poussin  à minimes" en remboursant les licences loisirs de ces catégories. Pour boucler le dispositif, un certain nombre de compétitions départementales jeunes sont accessibles avec cette licence loisir,   notamment les deux challenges jeunes, et les 6 tours  interclubs jeunes (nouvelle mouture de l'ex championnat jeunes).
Cette formule interclub est une véritable entrée vers la compétition. Elle est réservée aux jeunes, cadet maxi, d'un niveau inférieur à 600 points, La compétition se déroule par équipe de deux ou trois joueurs 'type coupe Davis)  Les équipes sont reparties par poules de 8 en fonction de leurs niveaux. (5 groupes ont du être crées lors de la dernière journée).
Depuis sa création le nombre d’équipes engagées ne cesse d'augmenter.
Cette licence permet également de participer aux deux challenges jeunes départementaux.
Des séances "baby'Ping" sont organisées vers les 4/7 ans avec au minimum 2 sessions à chaque regroupement "challenges jeunes". Le CD88 gère en totalité ces séances. A noter que lors des interclubs jeunes un atelier "technique" est mis en place par un cadre et toutes les équipes en bénéficient.
Une initiation aux techniques de l'arbitrage est également mise en place.</t>
  </si>
  <si>
    <t>tous les territoires sont touchés</t>
  </si>
  <si>
    <t>Nombre de jeunes touchés par nos actions d'animation et formations
Evolution par type de licences (toutes)</t>
  </si>
  <si>
    <t>FFTT-GEST-24-0011-1</t>
  </si>
  <si>
    <t>24-072752</t>
  </si>
  <si>
    <t xml:space="preserve"> 06540021</t>
  </si>
  <si>
    <t>Ping Inclusif : Job Dating Ping</t>
  </si>
  <si>
    <t>Grâce au sport faciliter l'inclusion des jeunes en recherche d'emploi
Réduire les inégalités grâce à  la pratique du tennis de table</t>
  </si>
  <si>
    <t>Réaliser un Job Dating Ping en partenariat avec la Mission Locale du Lunévillois. Cette dernière se charge d'inviter des entreprises et des agences d'intérim. Ces dernières devront arriver dès 8h45 pour installer leur stand. Les intervenants recevront un T-shirt bleu "J'peux pas j'ai ping pong".
Nous inviterons les personnes en recherche d'emploi recensés par la Mission Locale dès 9h le jour J afin de remettre à chacun un T-Shirt noir "J'peux pas j'ai ping pong". Nous mettrons à leur disposition un ordinateur et une imprimante pour ceux qui auraient oublié leur CV ou qui souhaiteraient le modifier.
Nous mettrons des thermos de café et des brioches à disposition de tous.
Dès 10h jeunes et employeurs se retrouvent autour des tables de tennis de table. Ils échange des balles et discutent en même temps. Le nom des entreprises et leur corps de métier sont inscrits sur les tables. Toutes les 7 minutes les jeunes doivent changer de table.
Vers 11h nous ferons démarrer le job dating : les entreprises se rendent à leur stand et les jeunes se rendent sur les différents emplacements.
Une salle d'attente avec café et brioches sera prévue. 
L'issue du Job dating entreprises et intervenants de l'ALTT partageront le verre de l'amitié.</t>
  </si>
  <si>
    <t>Lunévillois et le Sud de la Meurthe-et-Moselle</t>
  </si>
  <si>
    <t>Nombre d'entreprises recensées
Nombre de jeunes
Questionnaire de satisfaction</t>
  </si>
  <si>
    <t>FFTT-GEST-24-0011-2</t>
  </si>
  <si>
    <t>Ping Educatif : Développement section 4/7 ans &amp; 8/16 ans</t>
  </si>
  <si>
    <t>Augmenter l'effectif de notre école de tennis de table.
Empêcher l'arrêt de la pratique chez les jeunes licenciés.
Initier et démontrer les bienfaits du tennis de table aux écoles lunévilloise</t>
  </si>
  <si>
    <t>Augmenter le nombre de créneaux dédiés aux jeunes.
Interventions dans plusieurs écoles lunévilloises avec notre éducateur sportif.
Organisation d'une journée des écoles maternelles lunévilloise (un maillot "journée des écoles" offert à chaque enfant. Un maillot "J'peux pas j'ai ping pong" à tous les encadrants. Repas offert à tous les bénévoles.
Suite à la forte augmentation de nos licenciés jeunes (20 en 2022-2023 à 40 en 2023-2024), nous souhaitons continuer le développement et la fidélisation de nos jeunes.
Tout d'abord, notre salarié éducateur sportif, interviendra dans plusieurs écoles lunévilloises (Ensemble Scolaire Sainte Jeanne d'Arc, Ecole Primaire Jules Ferry, etc...) Des cycles de 6 à 10 séances y seront proposées.
A la fin de chaque cycle, les enfants recevront chacun un diplôme "Rentr'o Ping" de la LGETT et une proposition de licence découverte. Ils pourront venir essayer gratuitement nos séances durant 1 mois.
Comme chaque année, nous organiserons le 27  Juin de 9h à 16h une journée des écoles maternelles. Durant cette journée, 162 enfants issus des maternelles de Lunéville participeront à 12 ateliers ping (6 ateliers à la table et 6 ateliers hors tables).
Ces ateliers permettront de faire découvrir le tennis de table et ses bienfaits aux enfants et écoles. Notamment avec des ateliers développant :
- La coordination
- La motricité
- La souplesse
- L'habileté etc.
En fin de la journée, les enfants et encadrants repartiront avec un maillot offert "J'peux pas j'ai ping pong" ou "Journée des Ecoles"
Afin d'avoir une bonne organisation, nous aurons besoin de plusieurs bénévoles pour animer les ateliers. Le repas du midi sera offert à tous les encadrants du club.
Pour nos jeunes licenciés, nous continuerons à proposer d'avantage de créneaux (6h d'entraînements par semaine pour les jeunes en 2022-2023 à 9h en 2023-2024). Pour fidéliser les nouveaux jeunes licenciés, nous offrirons une baby raquette à chaque jeune de notre section 3/7 ans. Nous proposerons aussi à nos jeunes de la section 8/16 ans, d'acheter une première raquette "recyclée" à bas prix.</t>
  </si>
  <si>
    <t>Lunévillois</t>
  </si>
  <si>
    <t>Nombre de cycles scolaire réalisés
Nombre de participants
Nombre de nouveaux licenciés jeunes dans le club
Nombre d'arrêt de pratique chez les licences jeunes
Nombre de licenciés Jeunes dans le club</t>
  </si>
  <si>
    <t>FFTT-GEST-24-0011-3</t>
  </si>
  <si>
    <t>Nouvelles Pratiques : Développement Ultimate Ping &amp; PingVR</t>
  </si>
  <si>
    <t>Développer les nouvelles pratiques pongistes : le pingVR et l'Ultimate Ping
Favoriser l'inclusion des jeunes dans le sport grâce au PingVR
Fidéliser un nouveau public grâce aux nouvelles pratiques.</t>
  </si>
  <si>
    <t>Suite à la formation Animateur PingVR de notre salarié, nous souhaitons développer la pratique du VR dans le club.
En s'association avec Yutopia (association de jeux situé dans le QPV de Lunéville), nous souhaitons proposer des animations tennis de table et PingVR.
Ces animations permettront de faire découvrir le tennis de table avec cette nouvelle pratique. Ensuite, nous pourrons proposer un créneau PingVR pour faire venir ce nouveau public dans nos salles.
Tout en proposant ces animations, nous proposerons des séances d'essaies gratuites (licence découverte).
En plus, nous souhaitons organiser des tournois d'Ultimate Ping à la fin de saison.
Ces tournois se dérouleront sur plusieurs jours. L'inscription se fera en binômes. (Permettant à un licencier d'inviter un ami à rejoindre le club)
Comme pour le PingVR, les tournois d'Ultimate permettront de faire découvrir une nouvelle variante ludique du tennis de table</t>
  </si>
  <si>
    <t>Nombre de tournois effectués
Nombre de joueurs recensés
Nombre d'animations effectuées
Nombre de nouveaux joueurs licenciés pour l'Ultimate et le PingVR</t>
  </si>
  <si>
    <t>FFTT-GEST-24-0011-4</t>
  </si>
  <si>
    <t>JOP : Animations Ping été</t>
  </si>
  <si>
    <t>Animer la Ville de Lunéville pendant les jeux olympiques et paralympiques et faire connaître l' histoire des JO et du tennis de table comme discipline olympique.</t>
  </si>
  <si>
    <t>Nous avons implanté une table de tennis de table dans le QPV Niederbronn Zola. Cette table sera animée durant l'été 2024 les mercredis de juillet et de la 2ème quinzaine d'août de 10h30 à 11h30. Nous ne nous contenterons pas de faire de l'animation ping pong. Nous créerons des visuels sur le tennis de table aux  jeux olympiques et paralympiques PARIS 2024 (histoire des JO et JOP - Pierre de Coubertin - mascottes - drapeau olympique - médaillés français aux JOP). De plus, avec notre grande roue nous créerons un quiz sur les différentes composantes du ping pong  (technique, matériel; arbitrage, histoire de l'ALTT, le ping aux JOP); Cette animation nous permettra d'offrir des goodies aux participants.
Dans le cadre des activités sport vacances nous proposerons des animations "découverte du tennis de table" dans notre salle de la Maison des Associations : 8 matinées en juillet et 4 matinées durant la 2ème quinzaine d' août. Nous nous rapprocherons de l'antenne lunévilloise de l'éducation nationale pour ouvrir plusieurs séances aux jeunes lunévillois en situation de handicap physique et mental). Un diplôme et des goodies seront offerts aux jeunes participants.</t>
  </si>
  <si>
    <t>LUNEVILLE QPV et hors QPV</t>
  </si>
  <si>
    <t>Nombre de jeunes bénéficiaires de nos animations
Nombre de pratiquants issus d'un QPV
Nombre de nouveaux licenciés issus d'un QPV
Nombre d'animations</t>
  </si>
  <si>
    <t>FFTT-GEST-24-0012-1</t>
  </si>
  <si>
    <t>24-081768</t>
  </si>
  <si>
    <t>* Nous poursuivons 2 objectifs majeurs:
- Investir la politique "jeunes 4-11ans" avec :
     - L'augmentation et surtout la fidélisation des licenciés par la mise en place de créneaux d'entrainement dédiés
     - Une section 4-7 ans avec 2 créneaux horaires
     - Des interventions en milieu scolaire (CP, CE1 et CE2)
- Faire progresser nos jeunes et mettre en avant le club de Thionville dans les compétitions de tous niveaux.</t>
  </si>
  <si>
    <t>* Promouvoir : 
- En renouvelant nos participations à des journées de promotion du sport dans l’agglomération Thionvilloise pour mettre en valeur le Tennis de Table en attirant un public jeune telles que : ticket sport de la ville, semaine de sensibilisation aux handicaps dans les écoles primaires…
- En renouvelant également notre collaboration sportive d'accueil d'une dizaine de classes de l’école « La Providence » de Thionville, nous mettons à disposition notre entraîneur (soit 150 heures pour la saison).
* Fidélisation: 
     - Offrir deux groupes d'entraînements type école Tennis de Table en fonction de l’âge : Baby ping 4-7ans, Ecole de Tennis de table 7-11ans,  sous la direction de notre entraîneur diplômé. Cela représente 5 créneaux horaires par semaine. 
- Les jeunes les plus prometteurs ont la possibilité d'intégrer des créneaux de perfectionnement avec des plus agés, toujours sous la responsabilité de l'entraineur avec des relanceurs adultes bénévoles.
     - Organiser des stages pendant les vacances scolaires
     - Organiser des épreuves départementales (challenge jeune, challenge poussin-benjamin) et régionale (interclub) pour faire découvrir la compétition à un maximum jeunes qui sont demandeurs
     - Suivre nos jeunes compétiteurs à tous les niveaux où ils sont engagés en individuel ou en équipe par notre animateur technique et avec le concours de bénévoles et parents.
     - Mise en avant de la vie du club et des différents résultats grâce à un site internet, une page Facebook, un forum Discord très suivi</t>
  </si>
  <si>
    <t>* Attirer un public sur la région de Thionville et environs en particulier avec les quartiers de la Milliaire et St Pierre où l'association a son gymnase</t>
  </si>
  <si>
    <t>Indicateurs en nb:
- Poussins, Benjamins et Minimes 1 dont réinscription
Indicateurs sportifs
- Résultats individuels et par équipe aux niveaux départemental et Régional particulièrement</t>
  </si>
  <si>
    <t>Fédération française de Tennis de Table - Grand Est;Moselle;Ville de Thionville;Aides privées;</t>
  </si>
  <si>
    <t>FFTT-GEST-24-0012-2</t>
  </si>
  <si>
    <t>Développement de la section handisport</t>
  </si>
  <si>
    <t>Faire venir des personnes en situation d'handicap physique ou mental vers la pratique ludique du tennis de table</t>
  </si>
  <si>
    <t>Le club propose un créneau les mardis de 9h30 à 12h à l'intention des personnes en situation de handicap.
Actuellement, ils sont 4 avec en parallèle des 4 foyers venant avec des personnes en déficience mentale
Nous souhaitons étendre le dispositif vers d'autres type de handicap (Alzheimer)</t>
  </si>
  <si>
    <t>Thionville et environ</t>
  </si>
  <si>
    <t>Nb de participants</t>
  </si>
  <si>
    <t>Fédération française de Tennis de Table - Grand Est;Autres établissements publics;</t>
  </si>
  <si>
    <t>FFTT-GEST-24-0013-1</t>
  </si>
  <si>
    <t>24-082033</t>
  </si>
  <si>
    <t>W543001849</t>
  </si>
  <si>
    <t>78329761700012</t>
  </si>
  <si>
    <t xml:space="preserve"> 06540016</t>
  </si>
  <si>
    <t>AMICALE LAIQUE EMILE ZOLA (ALEZ)</t>
  </si>
  <si>
    <t>54520</t>
  </si>
  <si>
    <t>54304</t>
  </si>
  <si>
    <t>Actions visant à promouvoir le tennis de table et attirer de nouveaux jeunes de 7 à 11 ans.
- Réaliser des animations PPP dans les écoles primaires de proximité.
- Participer aux animations scolaires en partenariat avec le CD 54 TT à proximité du club.
Actions visant à fidéliser les licenciés jeunes : 
- Maintenir l'entrainement dirigé à destination des plus jeunes.
- Faciliter l'accès à la pratique et à la compétition.
- Réinvestir dans du matériel pédagogique.</t>
  </si>
  <si>
    <t>Recrutement : 
- Le club organisera plusieurs PPP avec les trois écoles primaires de proximité (Victor Hugo, Pergaud et Zola). Chaque classe pourra bénéficier d'une heure d'animation dans le club. 
Un PPP est déjà prévu le 18 Juin 2024 avec les 5 classes de l'école Pergaud à Laxou.
Les enfants recevront tous un bon pour 1 séance d'essai au sein du club.
- Le club souhaite aussi participer aux animations scolaires organisées par le CD 54 TT (USEP ou classes Olympiques) dans les écoles de proximité. Le club sera donc présent sur ces animations pour promouvoir le club. Il mettra également à disposition son matériel pour les animations.
Par exemple le 08 Janvier 2024, le club a permis à la classe de CM2 de Laxou de découvrir le Tennis de Table lors d'une animation "Classe Olympique" pilotée par le Comité Départemental en mettant à disposition son matériel et en proposant à chaque enfant un bon pour une séance d'essai, puis l'accès à la licence Découverte.
Fidélisation :
- Reconduire la convention avec le club du COS Villers-les-Nancy TT afin de bénéficier d'une mise à disposition d'un cadre diplômé pour la séance hebdomadaire "Jeunes" du mercredi après midi (hors vacances scolaires) : tarification à 45 euros par séance d'1h30.
- Proposer des créneaux adaptés aux horaires scolaires (mercredi après-midi), prise en charge du club pour le premier accès aux compétitions jeunes. Les bénévoles du club emmènent les jeunes et les suivent sur ces premières compétitions. 
- Achat de matériel pour accueillir plus de jeunes sur les séances d'entrainement. En effet il ne reste plus que 2 tables sur 10 après l'incendie. 
Achat de raquette d'initiation, de balles et de matériel pédagogique.</t>
  </si>
  <si>
    <t>Ecoles de la commune.</t>
  </si>
  <si>
    <t>Nombre de PPP organisés.
Nombre de participations aux animations CD 54 TT.
Nombre de nouveaux licenciés 7-11 ans.</t>
  </si>
  <si>
    <t>FFTT-GEST-24-0013-2</t>
  </si>
  <si>
    <t>Développement du ping en extérieur</t>
  </si>
  <si>
    <t>Organiser des animations estivales en extérieur dans le cadre d'Eté Ping.
Animations du ping en extérieur : animation des tables existantes dans la ville de Laxou. 
Participation aux animations en extérieur organisées par le CD 54 TT.</t>
  </si>
  <si>
    <t>Dans le cadre d'Eté Ping, le club de Laxou ALEZ souhaite organiser des animations sur les tables en extérieur de la ville (forêt de Haie et champs le boeuf). Ces deux animations pourront permettre au club de faire la promotion du club auprès du grand public. 
Lors de la réouverture du gymnase (prévue initialement en septembre 2024), le club organisera également une animation aux abords de la salle, en extérieur, mais également dans la salle, afin de faire l'inauguration et de relancer officiellement l'activité du club. 
Enfin, le club souhaite participer aux organisations du CD 54 TT "Ping en extérieur" :
- Animation des après midi caravane du sport sur les tables en extérieures de Maxéville et Nancy Haussonville (secteur proche Laxou). 
- EstiPing54 en organisant un tournoi amical cet été.</t>
  </si>
  <si>
    <t>Commune de Laxou et tables extérieures aux alentours.</t>
  </si>
  <si>
    <t>Nombre d'animations sur les tables en extérieur.
Nombre de participants.
Nombre de licences Découverte.</t>
  </si>
  <si>
    <t>FFTT-GEST-24-0014-1</t>
  </si>
  <si>
    <t>24-078470</t>
  </si>
  <si>
    <t xml:space="preserve"> 06550013</t>
  </si>
  <si>
    <t>Recrutement scolaire avec partenariat ou sans partenariat et fidelisation</t>
  </si>
  <si>
    <t>PING EDUCATIF
Description : Recrutement scolaire avec partenariat : 
Groupe scolaire Sainte-Anne :
- Intervention dans 12 classes de moyenne section maternelle au CM2 de la façon suivante.
Moyenne et grande section maternelle toute l'année sur un créneau de 45 mn. 
De cp à cm : 2 classes de même niveau entre chaque période de vacances scolaire. 
Pour chaque classe, un cycle de 6 ou 7 séances d'une heure avec 1 séance par semaine. Soit 2h45 d'intervention hebdomadaire sur l'école primaire.
- Prise en charge des élèves demi-pensionnaire volontaire tous les jeudis midi avec l'association sportive de l'école 1h/semaine
Soit 3h45 de temps de présence face aux élèves.
- Participation à l'encadrement de la section sportive tennis de table du collège 1h30/semaine, élèves de la 6ème à la 3ème donc non comptabilisés dans cette action.
Ecoles des planchettes Verdun : cycle sur 7 semaines sur 2 niveaux à déterminer, séance d’une heure par niveau.
Ecole de Dugny sur Meuse : cycle sur 7 semaines sur 2 niveaux à déterminer, séance d’une heure par niveau.
Charges de personnel : 
Coût horaire éducateur DEJEPS avec charges = 17,50 euros
Groupe scolaire Ste Anne : 36 (nombre de semaines d'école) X 17,5 (coût du salarié) X 6h (nombre d'heures par semaine : présence + temps préparation séance et salle) = 3780 € 
Animation des séances BJEPS + 1 initiateur de club
Coût licence : 220 x 9,9 = 2178
Ecole Planchettes : 7 (nombre semaines d'intervention) x 17,5 (coût salarié) x 3h (nombre d'heures semaine pour le cycle : présence et préparation) = 367,5 
Ecole Dugny/Meuse : 7 (nombre semaines d'intervention) x 17,5 (coût salarié) x 3h (nombre d'heures semaine pour le cycle : présence et préparation) = 367,5 
Coût d’achat des licences promos : 220 x 9,9 = 2178
Le club offre à chaque enfant un diplôme de participation au cycle scolaire de Tennis de Table (coordonnées du club à l'arrière du diplôme) en couleur et plastifié. Le club fournit balles + raquettes et matériels sportifs.
Total coût recrutement école " = 6693 
Recettes de prestation de service : 
36 (nombre de semaines d'école) X 12,5 (tarif facturé prestation service) X 2,75h (nombre d'heures présence salarié devant les élèves par semaine) = 1237,50 € 
Participation coût licences pour tous les jeunes participants soit environ 220 licences pour le groupe St Anne) : 6,60 euros x 220 = 1715 euros
Total recettes école : 2952,50
 RECRUTEMENT JEUNES HORS SCOLAIRES :
- participation à la journée des associations Verdun septembre 2024 : 
Cout salarial (organisation + mise en place + présence + rangement) = 10h x 17,5 euros = 175 euros
FIDELISATION CLUB : 
4 créneaux jeunes seront mis en place pour les – de 11 ans :
- 1 créneau "baby-ping" (3-5 ans) = 45 mns. Effectif ambitionné 7
- 1 créneau "jeunes initiation" (6-8 ans) = 1h30. Effectif ambitionné 10
- 1 créneau "jeunes perfectionnement" (9/11 ans) = 1h30. Effectif ambitionné 14
- 1 créneau moins de 11 ans compétition : 1h30. Effectif ambitionné 12
Total créneau : 5h15 de présence éducateur + préparation = 7h30 de présence par semaine pour 43 jeunes de moins de 11 ans.
Charges du personnel : 39 semaines X 17,5 (coût du salarié) X 10h par semaine (présence + préparation séance) = 6825 €
Recettes licences : 3200
 Stage de reprise jeune :
- samedi 7 septembre 2024 + samedi 11 janvier 2025 : 9h/17h
Charge personnel : 2 (jours) X 10 (nombre d'heures présence et préparation) x 17,5 (coût salarié) = 350 €
Stage jeunes vacances scolaires : 2 jours chaque vacances scolaires de Toussaint + Février + Pâques soit 6 jours complets.
Charge personnel : 6 jours X 17,5 (coût horaire du salarié) X 10 (nombre d'heures journalières) = 1050 €</t>
  </si>
  <si>
    <t>agglomération grand verdunois</t>
  </si>
  <si>
    <t>Recrutements scolaires avec partenariat 
Recrutement jeunes hors scolaire 
fidélisation club</t>
  </si>
  <si>
    <t>FFTT-GEST-24-0014-2</t>
  </si>
  <si>
    <t>Promotion du Tennis de table dans les quartiers défavorisés</t>
  </si>
  <si>
    <t>PING INCLUSIF
Promotion du Tennis de table dans les quartiers défavorisés :
Faire découvrir l'activité tennis de table à un public "défavorisé" dans le quartier Pré-L’évêque :
-tisser du lien social avec des jeunes et leurs familles-
 S’insérer humainement dans des "quartier" ou des structures aidantes grâce à l'activité tennis de table
LE SAV TT fera partie des clubs sportifs de l'agglomération verdunoise qui participeront au 4 grandes journées de "Verdun plage" sur la base nautique au milieu du quartier Pré-L’évêque.
Mercredis 24 et 31 juillet + mercredis 14 et 21 août de 9h à 17h, déplacement du matériel en camionnette louée à chaque journée.
Charges : 4 (jours) x 10 (nombre d'heures) x 30 euros (coût horaire du BE 2ème degré) = 1200€ + camionnette 750 euros pour les 4 jours + balles/raquettes 100 euros. Total = 2050 euros
Promotion du Tennis de table en milieu carcéral :
Rencontrer le public « prison » à St Mihiel ou Montmédy sur des cycles de 10 séances :
Intervention sur 2 établissements pénitenciers, 2h chaque groupe.
Montmédy : 10 (nb de semaine) x 5 (nb d'heure présence + préparation + déplacement) x 17,5 (coût horaire salarié) = 875 euros
Frais déplacement éducateur : Verdun/Montmédy = 100 kms aller-retour x 10 (nb semaine) x 0,35 euros/km = 350 
Total Montmédy = 1225 euros
St Mihiel : 10 (nb de semaine) x 4 (nb d'heure présence + préparation + déplacement) x 17,5 (coût horaire salarié) = 700 euros
Frais déplacement éducateur : Verdun/St Mihiel = 55 kms aller-retour x 10 (nb semaine) x 0,35 euros/km = 192.5 
Total St Mihiel = 892,50 euros
Total milieu carcéral = 2117,50 euros
Promotion du Tennis de table en zones rurales carencées :
Faire découvrir l’activité tennis de table dans une zone rurale toute l’année les lundis soir. 
Intervention sur 2 groupes : - de 16 ans et plus de 16 ans, 1h30 chaque groupe.
36 (nb de semaine) x 4,5 (nb d'heure présence + préparation + déplacements) x 17,5 (coût horaire salarié) = 2835 euros
Frais déplacement éducateur : Verdun/dieue = 15 kms aller-retour x 36 (nb semaine) x 0,35 euros/km = 200
Total = 3035 euros
Total ping inclusif 7202,50 euros</t>
  </si>
  <si>
    <t>Agglomération GRAND Verdun</t>
  </si>
  <si>
    <t>découverte du tennis de table</t>
  </si>
  <si>
    <t>FFTT-GEST-24-0014-3</t>
  </si>
  <si>
    <t>PING ACTIF HANDISPORT</t>
  </si>
  <si>
    <t>Développer l’activité tennis de table vers des publics plus fragiles et à besoin spécifiques.</t>
  </si>
  <si>
    <t>PING ACTIF
Développer l’activité tennis de table vers des publics plus fragiles et à besoin spécifiques.
Ping handisport :
Poursuivre le partenariat avec « Sors de ta bulle », ex Verdun handisport. Une séance de 2h par semaine.
Charge : 36 (nb de semaine) x 3 (nb d'heure présence + préparation) x 17,5 (coût horaire salarié) = 1890 euros
Intervention Hôpital Verdun, service psychiatrie, sous forme d’atelier de 3h sur 5 séances : jeu, connaissance tennis de table et pratique de l’activité
Charge : 5 (nb de séances) x 4 (nb d'heure présence + préparation) x 17,5 (coût horaire salarié) = 350 euros
Proposer du ping senior + 65 ans en pleine journée sur un cycle de 10 séances. Durée séance de 2h.
Charge : 10 (nb de séances) x 3 (nb d'heure présence + préparation) x 17,5 (coût horaire salarié) = 525 euros
Mise en place de tournois internes entreprises dans les collectivités ou les entreprises privées. Horaires 18/21h. On peut espérer 5 évènements dans l’année.
Charge : 5 (nb de séances) x 5 (nb d'heure présence + préparation + contacts entreprises) x 17,5 (coût horaire salarié) = 437,50 euros
TOTAL : 3202,50 euros</t>
  </si>
  <si>
    <t>Agglo grand Verdun</t>
  </si>
  <si>
    <t>handisport</t>
  </si>
  <si>
    <t>FFTT-GEST-24-0014-4</t>
  </si>
  <si>
    <t>animation JOP</t>
  </si>
  <si>
    <t>journée flamme olympique</t>
  </si>
  <si>
    <t>ACTION OPTIONELLE : ANIMATION JOP 
Journée Flamme Olympique Verdun samedi 29 juin :
1 demi-journée
Mise en place d’animation tennis de table au « Parc de Londres » là où la flamme doit arriver.
Charge : 12 h de présence + préparation x 30 euros (coût horaire BE2) = 360 euros
Location camionnette = 250 euros
Achat matériel : 100 euros
Frais de déplacement + repas bénévoles = 200 euros
Total = 910 euros
Journée Olympiades à Dieue/Meuse samedi 13 juillet :
2 demi journée
8 défis (car 8 associations) entre adultes et enfants avec récoltes d’indices pour chaque participant.
Charge : 10 h de présence + préparation x 30 euros (coût horaire BE2) = 300 euros
Location camionnette = 250 euros
Frais de déplacement + repas bénévoles = 250 euros
Total = 800 euros
Tournois Olympique Dieue sur Meuse samedi 31 août :
2 demi-journée
Tournoi proposé à des non licenciés : tableau moins de 16 ans, plus de 16 ans, féminins + jeu/concours connaissance tennis de table 
Charge : 20 h de présence + préparation x 17,5 euros (coût horaire salarié) = 350 euros
Location camionnette = 250 euros
Achat matériel : 200 euros
Frais de déplacement + repas bénévoles = 300 euros
Publicité Est Républicain = 300 €
Total = 1 400 euros
TOTAL : 3 110euros</t>
  </si>
  <si>
    <t>Agglo Grand Verdun</t>
  </si>
  <si>
    <t>animations Olympiades</t>
  </si>
  <si>
    <t>FFTT-GEST-24-0015-1</t>
  </si>
  <si>
    <t>24-075818</t>
  </si>
  <si>
    <t>1. Recrutement :
Reconduire et développer nos partenariats avec l'USEP 54, l'UGSEL 54,  le CDOS 54 et les clubs partenaires pour faire connaitre et développer la pratique du tennis de table dans les écoles.
Former les enseignants et mettre en place des cycles d'initiation dans les écoles dans le cadre du partenariat avec l'USEP 54. 
Animer des cycles dans les écoles dans le cadre du partenariat avec le CDOS.
Proposer des animations ponctuelles dans le cadre du partenariat avec l'UGSEL 54.
Animer des "Premiers Pas Pongistes" dans les clubs partenaires avec l'école de proximité.
Poursuivre la passerelle entre pratique à l'école et pratique en club par la prospection de flyers des clubs du département et en faisant la promotion des licences Découverte.
Travailler en partenariat avec de nouveaux clubs et de nouvelles écoles. 
Inciter les enfants à venir découvrir le tennis de table en club. 
Augmenter le nombre de licenciés Jeunes.
2: Fidélisation :
Fidéliser nos licenciés jeunes en leur proposant des compétitions adaptées à tous niveaux, en particulier pour les jeunes débutants sous forme d'initiation.
Proposer des stages de progression durant les vacances scolaires en partenariat avec les clubs.
Agir dans une démarche éco-responsable.</t>
  </si>
  <si>
    <t>1. Recrutement :
--Mettre en place des actions Premier Pas Pongiste avec des nouveaux clubs partenaires.
Préparation et animation des séances par l'Agent de développement mis à disposition par le Comité ;
Prise en charge de 30 raquettes initiation pour chaque club participant, par le Comité ;
Prise de licence pour tous les élèves participants par le club, avec une aide du Comité qui prendra en charge 70% de la licence loisir ;
L'objectif est de réaliser cette action auprès de 10 clubs.
--Mettre en place des cycles scolaires de 6 séances dans les écoles en partenariat avec l'USEP 54 et former les enseignants. 
L'agent de développement mis à disposition par le Comité formera ces enseignants, animera la première séance du cycle, effectuera le suivi. Trois rencontres finales seront proposées entre plusieurs école dans trois clubs partenaires afin d'assurer la passerelle école-club.
Prêt du matériel pongiste et pédagogique à chaque école partenaire. Mise à disposition d'un catalogue clé en main pour la mise en place d'un cycle par les enseignants.
--Reconduction du partenariat avec l'UGSEL 54 afin de proposer des animations ponctuelles dans les écoles primaires. L'Agent de développement sera mis à disposition pour les animations.
--Reconduction du partenariat avec le CDOS 54. Pour cette année, nous allons proposer des cycles de Tennis de Table de 5 séances d'1h30 dans les écoles partenaires.
L'Agent de développement sera mis à disposition pour le cycle.
Participer aux journées découvertes et de regroupement organisées par l'USEP 54 et de l'UGSEL 54.
-- Proposition de formation auprès des enseignants des écoles maternelles du département.
2. Fidélisation :
A travers toutes ces actions, l'objectif est également de fidéliser les jeunes. Pour cela, le Comité continue à organiser des compétitions JT Ping, Coupe Jeunes Ado et Championnat par Equipes Jeunes 54 qui sont ouvertes aux jeunes licenciés loisirs et destinées à apprendre la compétition. Ces compétitions sont dans un format réduit dans le temps avec une récompense pour tous les participants. Les vainqueurs de chaque année d'âge du JT Ping sont invités à continuer leur progression par une inscription offerte par le Comité pour aller au Critérium Fédéral Départemental.
Le Comité proposera sur chaque vacances scolaires deux stages départementaux ouverts aux jeunes licenciés. Ce stage, d'une journée, se fera en partenariat avec un club du département, un se fera dans le sud et un autre dans le Nord du département.
Eco-responsabilité : Le Comité récupère les balles cassées afin de les offrir aux écoles maternelles pour des projets créations. Le Comité incite également au covoiturage pour les joueurs comme pour les arbitres. 
Le Comité a mis en place le suivi des compétitions sur Internet accessible avec un QR code, afin de limiter l'utilisation de papier. Pour certaines compétitions grand public, les sites sont multipliés pour plus de proximité, afin de réduire les déplacements.
La mixité "naturelle" du public Scolaire est par ailleurs un atout pour augmenter le public féminin.</t>
  </si>
  <si>
    <t>L'ensemble du territoire.</t>
  </si>
  <si>
    <t>- Nombre d'écoles partenaires
- Nombre de clubs partenaires 
- Nombre de PPP réalisés 
- Nombre de licenciés jeunes -12 ans
- Nombre de jeunes participant aux compétitions découverte et aux stages.</t>
  </si>
  <si>
    <t>Fédération française de Tennis de Table - Grand Est;Meurthe-et-Moselle;Autres établissements publics;</t>
  </si>
  <si>
    <t>FFTT-GEST-24-0015-2</t>
  </si>
  <si>
    <t>Renouveler le projet "Club Partenaire Ping 54" qui a pour objectif de développer la pratique du tennis de table pour les licenciés et les non licenciés sur le territoire grâce à un partenariat entre le Comité et les clubs. Le but étant de valoriser l'implication des clubs partenaires et des bénévoles.
Inciter les clubs à organiser et participer aux animations du Comité et aux compétitions.
Valoriser le bénévolat, l'implication des jeunes et des féminines tout particulièrement.
Organiser des réunions en Visio avec les clubs pour échanger sur les différentes thématiques et les possibilités d'actions à réaliser.
Soutenir les clubs dans la réalisation de leurs actions : prêt de matériel, mise à disposition de l'Agent de développement, création de Flyers, etc.
Promouvoir et organiser des formations à destinations des bénévoles : formation Initiateur de Club (IC) et formation Arbitre de Club (AC).</t>
  </si>
  <si>
    <t>Renouvellement du projet "Club Partenaire Ping 54" créé conjointement par les clubs et le Comité qui consiste à travailler en partenariat avec l'ensemble des clubs du départements sur 3 thématiques : 
.L'organisation : de compétitions, de formations et/ou d'actions permettant de fidéliser les pratiquants ou de faire découvrir le tennis de table à tous les publics.
.La participation : aux compétitions et regroupements pour les jeunes et les féminines, aux formations, l'implication de bénévoles pour animer des actions en partenariat avec le Comité.
.La valorisation : des bénévoles, des féminines et des jeunes au sein des clubs. Ainsi que la participation des clubs sur les réunions et sur les compétitions en tant que juge-arbitre ou arbitre.
Chacune de ces thématiques a pour but de travailler en commun (clubs et Comité) sur des actions visant à développer la pratique et la fidéliser. 
L'agent de développement sera mis à disposition des clubs par le Comité.
L'agent de développement sera en charge de l'administratif lié à ce projet c'est à dire le recensement des participations et des organisations par clubs aux différentes actions. Pour cela un fichier excel est mis à jour régulièrement dans l'année. Ce projet est un vrai travail d'équipe entre les bénévoles du CD et l'Agent de Développement. Les bénévoles en charge de la sportive remontent la liste des présents aux compétitions pour la prises en compte des points de participation dans le challenge par l'Agent de développement, mais il y également tout un travail de communication, les clubs doivent envoyer les organisations au Comité pour que celles-ci soient publiées sur les réseaux afin de les mettre en avant : cela permet aussi de recenser les différentes actions dans les clubs.
Le classement est divisé en deux catégories en fonction du nombre de licenciés dans les clubs. Chaque club pourra monter en échelon selon un système défini (partenariat Bronze, Argent et Or) et bénéficiera d'un appui financier, humain et matériel de la part du Comité en rapport avec son échelon. Il bénéficiera alors d'un nombre de points en fonction de son échelon et pourra choisir parmi un catalogue la ou les récompenses adaptées à ses besoins (animation technique, raquette d'initiation, banderole à l'effigie du club, bon pour des inscriptions aux compétitions jeunes...). 
Le Comité organisera plusieurs réunions en visio ouvertes aux dirigeants de clubs afin d'échanger sur les axes de développement du Comité ou sur des points réglementaires de compétitions. D'autres visio seront proposées à tous les licenciés afin d'échanger sur une thématiques bien précises : Féminisation, nouvelles pratique, développement durable. 
Le Comité organisera 2 sessions d'initiateur de club et formations d'arbitre de club dans un club partenaire.
Les formations initiateurs de clubs seront proposées sous la forme de 3 visios en soirée et une journée présentielle, les visios pourront être mutualisées avec un autre département afin d'augmenter le nombre de participants.
Les formations d'arbitres de clubs seront organisées avec les encadrants des clubs, en situation de jeu, pour faire acquérir les règles du jeu ainsi que les procédures d'arbitrage, raquette en main.</t>
  </si>
  <si>
    <t>Les 46 clubs de notre Comité soit l'ensemble du territoire de la Meurthe-et-Moselle. Tous les secteurs sont donc concernés.</t>
  </si>
  <si>
    <t>Nombre de clubs partenaires.
Nombre de bénévoles impliqués.
Nombre d'actions organisées en partenariat avec les clubs.
Nombre de réunions organisées.
Nombre de licenci(e)s formé(e)s (IC et AC).</t>
  </si>
  <si>
    <t>Fédération française de Tennis de Table - Grand Est;FDVA;Meurthe-et-Moselle;</t>
  </si>
  <si>
    <t>FFTT-GEST-24-0015-3</t>
  </si>
  <si>
    <t>Animations sur les tables en extérieur en partenariat avec les clubs, soit à l'initiative du Comité soit en partenariat avec le CDOS 54 ou lors d'animations scolaires.
Augmenter le nombre de licenciés en diversifiant l'offre de pratique et en rendant notre activité plus visible et plus accessible au grand public.
Adopter une démarche écoresponsable lors des animations en extérieur.
Aider et accompagner les clubs pour les actions EstiPing54.
Actions directes et d'aide au développement du Ping VR.</t>
  </si>
  <si>
    <t>Proposer, en partenariat avec des clubs, des animations sur les tables en extérieur présentes à proximité des clubs. Le comité en partenariat avec les clubs fera recensement des tables en extérieur proches des clubs, une date sera proposées dans chaque ville ciblée afin de proposer une animation autour de ces tables, le club sera chargé de faire la promotion auprès de la ville, l'agent de développement assurera l'animation et la promotion du club.
Ces actions seront destinées aux publics non licenciés. Une démarche écoresponsable sera soutenue durant ces animations : sensibilisation à la gestion des déchets et favorisation d'un espace non fumeur.
Le Comité renouvèle son action "Caravane du sport" en partenariat avec le CDOS 54 et les clubs de proximité. Les tables en extérieur déjà présentes sur le site seront utilisées pour les animations et du matériel du Comité sera mis à disposition (mini tables, parcours). 
Le Comité accompagnera les clubs sur la période estivale sur les animations Esti-ping 54 avec le renouvellement des tournois loisirs sous différentes formes (par équipe, double, simple, fun, etc.).
Des animations en extérieur seront proposées aux élèves dans le cadre des différents partenariats : Journée Nationale du Sport Scolaire organisée par l'USEP 54 sur le colline de Sion, Journée Olympique organisées également par l'USEP 54 ; mais également des animations dans les cours de récréation sur tables en extérieur. 
L'Agent de développement sera présent sur toutes ces actions. Mettre en place des prêts de matériels aux clubs pour poursuivre la mutualisation des ressources. Prise de licences évènementielles et découvertes.
Développement du Ping VR : le Comité mettra à disposition son casque aux clubs souhaitant organiser une animation dans leur structure. 
Le Comité proposera des animation Ping VR sur plusieurs compétitions afin de promouvoir cette nouvelle pratique.</t>
  </si>
  <si>
    <t>L'ensemble du teritoire.</t>
  </si>
  <si>
    <t>Nombre d'animations sur les tables en extérieures.
Nombre de participants.
Nombre de licences évènementielles et découverte.
Nombre de clubs partenaires.</t>
  </si>
  <si>
    <t>Fédération française de Tennis de Table - Grand Est;Meurthe-et-Moselle;</t>
  </si>
  <si>
    <t>FFTT-GEST-24-0015-4</t>
  </si>
  <si>
    <t>Détecter dans le département les poussin(e)s et benjamin(e)s susceptibles d'intégrer le Groupe 54 détection.
Maintenir le Groupe 54 détection et continuer à le développer. 
Constituer une équipe technique afin de proposer des entrainements et un suivi de qualité aux jeunes du groupe pour les faire évoluer vers le niveau régional.</t>
  </si>
  <si>
    <t>Organiser deux après-midi de regroupements ouverts aux poussin(e)s et benjamin(e)s du département afin de détecter les jeunes à potentiels.
Organiser deux TOP 54 détection dans l'année, un sur chaque phase, afin de voir l'évolution des enfants du groupe mais aussi de détecter de nouveaux potentiels et enfin de voir le comportement des enfants en situation compétitive.
Reconduite de la charte du Groupe 54 détection ainsi que des entrainements mensuels avec une équipe technique composée d'entraineurs diplômés. Un mercredi par mois, un entrainement est organisé uniquement pour les jeunes du Groupe 54 détection, le matin dans le sud du département dans un club partenaire et l'après-midi au nord du département également dans un club partenaire. Cela favorise la facilité d'accès pour des enfants en bas âge, mais surtout cela diminue les trajets. 
Nous veillons à ce qu'il y ait une certaine mixité dans le groupe.
Chaque enfant se verra offrir une gourde afin de limiter le nombre de déchets plastique. 
Les vainqueur(e)s du tableau Poussin et Benjamin du JT Ping (compétition départementale individuelle de premier accès à la compétition) seront invités à participer à un entrainement du Groupe 54 détection et pourront intégrer le groupe par la suite.
Certains de nos anciens joueurs du Groupe (Minimes filles ou garçons) pourront être contactés pour venir relancer lors d'un entrainement.
Un entrainement dans l'année se fera en commun afin que les enfants puissent échanger ensemble et un entrainement se fera en partenariat avec un autre comité. 
Le responsable de la détection régionale est invité sur nos entrainements.
Les jeunes du groupe sont également invités à participer à des tournois homologués du département dans l'année (Batilly, Briey et Audun le Roman), le comité leur prend alors en charge un tableau. Le Comité incite au covoiturage lors de ces évènements que ce soit pour les joueurs ou pour les cadres.
Le Comité 54 participe aux INTER Comité en engageant une équipe. Afin de faire la sélection, un week-end est proposé aux enfants du groupe mais également aux Minimes et Cadets filles et garçons présélectionnés pour intégrer l'équipe. Cette sélection se base sur les résultats de l'année mais surtout sur le résultat aux Championnat de Meurthe et Moselle 2024. Lors de ce week-end, une journée de stage est proposée afin d'observer les compétences techniques des joueurs et joueuses et aussi leur comportement au sein du groupe. Ils sont également invités à participer à un tournoi organisé par un club sur un tableau pris en charge afin de voir leur comportement en situation de match, leur attitude, ainsi que leur réflexion tactique durant le jeu et leur capacité d'écoute aux conseils du coach.
Le Comité prendre en charge l'achat de t-shirt pour les jeunes du groupe ainsi que du matériel pour les entrainements. A cela se rajoute le coût des cadres techniques et les inscriptions aux compétitions.</t>
  </si>
  <si>
    <t>Nombre de jeunes sur le Groupe 54 détection.
Nombre d'organisations pour le Groupe.
Résultats de ces jeunes au niveau régional.</t>
  </si>
  <si>
    <t>Fédération française de Tennis de Table - Grand Est;FDVA;Meurthe-et-Moselle;Autres établissements publics;</t>
  </si>
  <si>
    <t>FFTT-GEST-24-0016-1</t>
  </si>
  <si>
    <t>24-076332</t>
  </si>
  <si>
    <t xml:space="preserve"> 06540040</t>
  </si>
  <si>
    <t>Ping citoyen - Animation d'une section Baby-ping pour les 4/7 ans - Promotion du tennis de table auprès des jeunes de 7 à 11 ans</t>
  </si>
  <si>
    <t>Initiation et promotion du tennis de table dans les trois établissements scolaires élémentaires de Villers les Nancy. 
Participation à toutes les manifestations organisées par notre mairie auprès d'un public jeune. 
Poursuite de l'ensemble de nos créneaux jeunes, ajout de créneaux en fonction du nombre d'arrivant. Stages 
jeunes chaque vacances scolaires et suivi de ces jeunes dans les différentes compétitions pour les amener à s'améliorer.
Encadrement avec notre entraineur sur des stages organisés par le CD54TT et la LGETT
Aide à d'autres communes par le prêt de nos entraîneurs.</t>
  </si>
  <si>
    <t>Par l’embauche d'un salarié en CDI en septembre 2022  (entraîneur agréé DSDEN pour encadrer les scolaires) et d'un service civique d'octobre 2023 jusqu'en mai 2024 , nous allons pourvoir développer de nouveaux créneaux et augmenter le nombre de créneaux déjà existant pour permettre à tous de profiter de notre salle spécifique.
Avec l'aide de notre service civique encadré par notre entraineur diplômé animation tous les mercredis du calendrier scolaire d'un créneau baby-ping pour les jeunes enfants de 4 à 7 ans, puis d'un créneau pour les jeunes débutants (7 à 15 ans) et enfin pour les jeunes confirmés.
A chaque vacance scolaire, des stages jeunes (ouverts aux extérieurs) sont mis en place et organisés dans notre salle spécifique sur 4 jours de la semaine.
Nous effectuons auprès des trois écoles élémentaires de Villers les Nancy une initiation au tennis de table effectuée par notre entraineur diplômé aidé également par notre service civique. Chaque école bénéficie d'un créneau d'1h30 par semaine du calendrier scolaire. Une école se déplace dans notre salle spécifique mais pour les deux autres écoles c'est notre entraineur qui se déplace. Pour ces deux écoles, nous avons fait l'acquisition de 4 tables plus de filets et bien sur de balles et ces tables ont été disposées dans les deux écoles. 
Pour les manifestations organisées par la Mairie de Villers les Nancy, nous allons participer à la fête du sport sur deux jours en juin avec toutes les écoles de Villers les Nancy le premier jour avec les écoles maternelles (grande section) et le deuxième jour avec les écoles élémentaires et à la fête des associations, le 2e WE de septembre permettant au COS Villers TT de se faire connaître et de permettre à de nouveaux jeunes de découvrir le tennis de table.
Mise à disposition régulièrement de notre entraîneur auprès de la LGETT et du CD54TT pour l'encadrement de plusieurs stages jeunes.
Prêt de notre entraîneur professionnel  pour réaliser des entraînements jeunes dans d'autres communes (gros besoin, Essey, Chanteheux, Laxou ...)</t>
  </si>
  <si>
    <t>Grand Nancy</t>
  </si>
  <si>
    <t>FFTT-GEST-24-0016-2</t>
  </si>
  <si>
    <t>Ping loisirs / Nouvelles pratiques</t>
  </si>
  <si>
    <t>Faire découvrir et initier les nouvelles pratiques autour du tennis de table qui sont moins traditionnelles</t>
  </si>
  <si>
    <t>Mettre en place des tournois 'Dark Ping'. Deux tournois ont été organisés dans notre salle spécifique.  Un grand nombre d'universitaires basés autour de Nancy ont répondu à
l' appel. Location du materiel (Lampes, kit fuo) et acquisition des balles, .
Développer l'activité PingVR via le jeu Eleven. Faire découvrir cette activité lors de stage, ou animation dédiée. 
Favoriser Le E-ping par l'acquisition de casques en plus de la location. Deux tournois ont également été organisés dans notre salle spécifique.
Faire découvrir le FitPing en créant un créneau le samedi matin pour les familles et pour répondre aux attentes des pratiquants en quête d’une 
pratique différente, plus ludique et moins contraignante, de l’activité.
Organiser des tournois en Ultimate.
Permettre la mise en place d'animations par l'intermédiaire d'escape game autour de thèmes basés sur les règles du jeu et de l'histoire de notre sport.</t>
  </si>
  <si>
    <t>Nombre de participants aux différents tournois</t>
  </si>
  <si>
    <t>FFTT-GEST-24-0016-3</t>
  </si>
  <si>
    <t>Amener le plus grand nombre de personnes à découvrir les biens faits du tennis de table</t>
  </si>
  <si>
    <t>Promouvoir les bienfaits du tennis de table sur les personnes et leur santé et le faire partager au plus grand nombre (  personnels entreprises , associations de personnes âgées et Ehpad ainsi qu' à des jeunes handicapés en institution.</t>
  </si>
  <si>
    <t>Pour développer ces projets Sport/santé, notre entraineur est titulaire du diplôme Sport santé de niveau A et B et donc apte à promouvoir les bienfaits du tennis de table (acuité visuelle, réflexes, concentration, cerveau, cardio ...). 
Notre projet de Sport Santé est d'organiser avec  les entreprises autour du secteur Nancy/Brabois des évènements sous forme de tournois dans un premier temps
dans notre salle spécifique à Villers les Nancy et par la suite créer et mettre en place un créneau loisir hebdomadaire de 12h00 à 14h00 (notre 
salle spécifique n'étant pas utilisée à cet horaire) pour une initiation au tennis de table.
Nous aimerions également organiser les prestions de Team Building avec nos entreprises partenaires.
Nous avons également créé pour l'association de personnes âgées de Villers les Nancy deux créneaux hebdomadaires dans notre salle spécifique. Une dizaine de personnes âgées s'adonnent chaque semaine au tennis de table.
Une licenciée de notre club diplômée sport/santé organise des sessions d'initiations/jeux autour du tennis de table avec les Ehpad du Grand Nancy. Une séance découverte a déjà été effectuée et une autre devrait se mettre en place très prochainement.
Nous avons un créneau d'entraînement hebdomadaire d'1h30 le jeudi pour les personnes en situation de handicap, encadré par notre entraîneur professionnel aidé par un service civique.
Chaque semaine, notre entraineur, suite au prolongement de la convention avec l'établissement Régional d'Enseignement Adapté (EREA) de Flavigny sur 
Moselle se déplace et propose pendant 2 heures une initiation au tennis de table à des élèves en situation de handicap (quelque soit l'handicap).</t>
  </si>
  <si>
    <t>Autour de Nancy</t>
  </si>
  <si>
    <t>Satisfaction des séances proposées</t>
  </si>
  <si>
    <t>FFTT-GEST-24-0017-1</t>
  </si>
  <si>
    <t>24-081384</t>
  </si>
  <si>
    <t>Au niveau du recrutement, nous visons particulièrement le milieu scolaire (séances animées par un de nos entraineurs dans deux écoles, par session de 6 à 7 semaines, pour chaque classe), le périscolaire (tous les jours sauf le mercredi entre 12h30 et 13h30) et l'animation estivale. 
Nous avons élargi, pour l'été 2024, à des animations estivales 
- avec la ville de Longeville les Metz
- avec le FC Metz dont nous initions des jeunes 3 fois par semaine durant 5 semaines cet été (1h30/séance)
-  avec Metz plage (qui fera partie d'un projet spécifique)
Nous participons également à des évènements organisés par la ville de Metz par exemple (le week-end raquettes) ou par nous-même (les tournois famille au cours desquels un(e) joueur(se) peut donner envie à un(e) de ses frères ou sœurs de s'inscrire au club.
En ce qui concerne la fidélisation, nous avons, cette année, un très bon groupe de jeunes (40 le mercredi) et tout l'enjeu réside dans le fait de les garder.</t>
  </si>
  <si>
    <t>Au niveau du recrutement, nous accueillons chaque été environ 600 jeunes qui viennent découvrir (ou pas) le TT lors des animations estivales. Pour les néophytes, les activités sont ludiques (comme pour les plus jeunes) et nous avons toujours eu, après l'été, des nouveaux jeunes licenciés via l'animation estivale.
De plus, 600 scolaires sont entrainés (la moitié dans notre salle, l'autre au sein de leur école) par Metz TT; certains rejoignent le club mais encore trop peu (5% l'an dernier); le périscolaire donne de moins bons résultats étant donné l'objectif de ces séances (une bonne partie de ces élèves sont là sans avoir vraiment choisi leur activité). 
Chaque scolaire reçoit une carte d'abonnement pour assister avec un adulte aux matchs PRO et des places leur sont réservées lors des stages organisés pendant les vacances scolaires; à la fin de l'année, des tournois par classe sont organisés et tous sont récompensés.
Les jeunes joueurs ont le choix d'être compétiteurs ou non; même s'ils ont une préférence pour le "ping loisir", nous leur proposons quand même de se confronter en interne aux autres jeunes : le tournoi Graouilly est un tournoi interne qui est mis en place trois fois dans l'année. Les jeunes plus compétiteurs sont repérés au bout de quelques semaines et pris en charge de façon plus spécifique (groupe "élite"). 
En ce qui concerne la fidélisation, pour tous les jeunes (compétiteurs ou non), des moments de convivialité sont organisés après chaque tournoi (que ce soient les tournois Graouilly ou famille), ou la galette des rois, les crêpes à la Chandeleur etc. afin que chaque jeune y trouve son compte (jouer, vouloir gagner ou pas, être ensuite avec ses amis tout en mangeant).
Les jeunes compétiteurs sont extrêmement bien encadrés : l'entrainement est plus rigoureux, ils bénéficient cette année d'une séance de préparation physique et surtout ils sont toujours suivis en compétition individuelle quel que soit le niveau : le club prend intégralement en charge les déplacements (c’est-à-dire les emmènent en minibus ou en voiture), l'hébergement (si la compétition est éloignée) et les repas, ce qui constitue un budget assez élevé. Évidemment, ils sont coachés pendant les compétitions par un entraineur de Metz TT. 
Le groupe "élite" s'entraine, dans une séance particulière, le mercredi à côté des joueurs du Centre, ce qui les motivent encore plus, en côtoyant de près les joueurs HN
Je dois ajouter que le fait d'avoir mis en place des ramasseurs de balles pendant les matchs de PRO a renforcé l'admiration des jeunes envers les joueuses PRO et peut être un vecteur de fidélisation, toujours dans l'esprit de "voir" de près ou même d'être partie prenante de la rencontre.</t>
  </si>
  <si>
    <t>L'animation estivale se déroule pendant 6 semaines en été. L'entrainement des scolaires, ainsi que l'encadrement du périscolaire a lieu toute l'année sauf pendant les vacances scolaires au cours desquelles sont proposés des stages.
Toutes les autres actions citées ont lieu ponctuellement tout au long de l'année.
La prise en charge des jeunes licenciés s'étend toute la saison, vacances scolaires comprises.</t>
  </si>
  <si>
    <t>nombre de licences jeunes en septembre (renouvellement vs nouveaux)
renouvellement des partenariats avec les écoles 
assiduité des jeunes "loisirs" pendant les séances tout au long de l'année (a contrario, nombre d'abandons)</t>
  </si>
  <si>
    <t>Fédération française de Tennis de Table - Grand Est;Grand Est;Moselle;Ville de Metz;</t>
  </si>
  <si>
    <t>FFTT-GEST-24-0017-2</t>
  </si>
  <si>
    <t>Ping santé et bien-être</t>
  </si>
  <si>
    <t>Ils sont triples :
1. poursuivre et/ou reprendre les actions avec les patients atteints de Parkinson (convention toujours en cours) au sein de leurs locaux selon le nombre de participant(e)s intéressé(e)s
2. organiser différemment les entrainements de la section loisirs entre les pongistes débutants mais voulant progresser vers la compétition et les pongistes désirant uniquement exercer une activité physique
3. multiplier les tournois en entreprise (actuellement, nous en avons organisé deux)</t>
  </si>
  <si>
    <t>Objectif 1 : déjà mis en place - suspendu quelques mois faute de participants - mais nouvelles demandes d'après la personne (secrétaire de Parkinson Moselle) de la part de patients venant d'intégrer leur association; ceux-ci ont accès à la table que Metz TT leur a fournie et au petit matériel et ont demandé si un entraineur pouvait animer l'atelier; nous attendons septembre pour proposer des possibilités d'horaires
Objectif 2 : nous observons deux groupes distincts au sein des loisirs (comme décrit dans la section objectif); il s'agira, pour les pongistes venant "uniquement" pour avoir une activité physique, de les séparer à un moment du groupe d'entrainement et de leur proposer des activités plus ludiques (évidemment, toujours avec une raquette en main ...) - cela nécessitera un accompagnement humain supplémentaire
Objectif 3 : nous avons déjà organisé avec deux sponsors le tournoi de leur entreprise; nous souhaitons étendre notre lien avec des entreprises qui ne sont pas nécessairement des sponsors pour leur proposer - entre 12 et 14h par exemple, d'animer un atelier tennis de table. D'autre part, nous voulons également leur proposer - lors de leur journée "cohésion d'équipe" ou lors de la semaine "Santé au travail" des activités dans notre salle spécifique, tournois, initiation, démonstration, mini-conférence interactive (réservée aux managers par exemple) sur les similitudes entre manager une équipe de joueurs/ses pro et une équipe en entreprise etc.
Ce dernier objectif nécessitera un grand investissement de la part des bénévoles pour contacter les entreprises qui seraient potentiellement intéressées.</t>
  </si>
  <si>
    <t>Ce projet concerne nos licenciés (venant de différents territoires), les patients atteints de Parkinson (idem) et des entreprises dont nous ignorions à l'heure actuelle (et nous ne le saurons pas) de quel territoire ils sont issus.
D'où le type de territoire choisi ci-dessous ...</t>
  </si>
  <si>
    <t>1. nombre de participants avec FP
2. satisfaction des licenciés loisirs qui choisiront les activités annexes proposées lors de la seconde "partie" de l'entrainement (nous ne pouvons pas leur proposer une autre plage horaire, faute de plages disponibles et d'entraineurs disponibles)
3. nombre d'actions avec les entreprises</t>
  </si>
  <si>
    <t>Fédération française de Tennis de Table - Grand Est;Moselle;Eurométrople;Ville de metz;</t>
  </si>
  <si>
    <t>FFTT-GEST-24-0017-3</t>
  </si>
  <si>
    <t>Diversification des dispositifs d'inclusion</t>
  </si>
  <si>
    <t>- organiser un job dating par an
- animation des aires comportant au moins une table en extérieur dans les quartiers QPV (+ animation de Metz Plage)
- formation d'un animateur d'insertion par le sport</t>
  </si>
  <si>
    <t>- job dating : cette organisation a été prévue l'an dernier mais, au dernier moment, nous avons du l'annuler car la ville de Metz n'était pas en capacité de nous mettre à disposition l'ensemble du Complexe (salle spécifique le matin avec organisation de séances de tennis de table - salle pour déjeuner + salle centrale pour le JOB Dating l'après-midi
                       une organisation de ce type mais de moindre envergure est organisée via la Ligue en juin
- la Ville de Metz n'a pas répondu favorablement (malgré notre demande) à l'installation de 6 à 8 tables en extérieur à côté du Complexe St Symphorien (où se trouvent déjà un terrain de basket, un skate park etc.); néanmoins, des tables sont installées un peu partout dans des quartiers QPV; nous sommes en train de prendre attache avec les associations de quartier pour essayer de répondre à leur demande quant à l'animation de la pratique de TT. Elles sont les mieux placées pour mettre en place cette activité et communiquer avec les jeunes de ces quartiers
Lors des tournois "ouverts" aux non-licenciés (cf. autres projets), une invitation sera envoyée à ces associations afin qu'elles puissent relayer l'info parmi les utilisateurs des tables en extérieur; cela leur permettra de découvrir nos licenciés, nos installations etc.
- nous n'aurons pas, en 2024-2025, un salarié en apprentissage mais un jeune en contrat civique chargé d'organiser tous ces tournois conviviaux; il sera chargé de faire le lien entre Metz TT et les associations de quartier QPV, avant qu'il ne s'engage, la saison suivante dans un apprentissage BPJEPS</t>
  </si>
  <si>
    <t>- job dating : Metz et environ
- ping en extérieur : Metz</t>
  </si>
  <si>
    <t>- job dating : nombre de participants
- ping en extérieur : nombre de quartiers dans lesquels nous pourrons intervenir</t>
  </si>
  <si>
    <t>Fédération française de Tennis de Table - Grand Est;Moselle;Metz;</t>
  </si>
  <si>
    <t>FFTT-GEST-24-0018-1</t>
  </si>
  <si>
    <t>24-078439</t>
  </si>
  <si>
    <t xml:space="preserve"> 06570107</t>
  </si>
  <si>
    <t>Educ' Ping - Formation, Stages et accompagnement de nouveaux pratiquants</t>
  </si>
  <si>
    <t>- Faire découvrir le tennis de table et la structure aux enfants scolarisés à Maizières-Lès-Metz et aux alentours.
- Apporter des animations compétitives au niveau scolaire
- Créer une école de Ping pour les débutants
- Créer une nouvelle animation Baby Ping
- proposer des stages et des sorties</t>
  </si>
  <si>
    <t>Mise en place de cycles d'initiation au Tennis de Table dans les 4 écoles élémentaires de la ville de Maizières-Lès-Metz sur les niveaux CE1 et CM1.
Poursuite également cette année des cycles scolaires de 6 séances qui ont été mis en place dans 5 communes aux alentours de Maizières-Lès-Metz, Fèves, Hauconcourt, Semécourt, La Maxe et Ennery.
Cette action est réalisée en partenariat avec l'Inspecteur d'Académie et le CPC de circonscription avec lequel a été mis en place le projet pédagogique de ces cycles. Au total plus de 25 classes participent à ces cycles de 6 séances chacun, tous conclus par un tournoi de fin qui regroupe toutes les classes ayant pris part à l'action par niveaux. Une cérémonie des récompenses cloture ce tournoi avec un challenge donné à l'école la plus performante.
Dans chaque classe des élèves sont récompensés par des médailles et par des invitations à des séances gratuites au sein du club. Ce qui représente environ 100 licences offertes pour la fin de saison.
Poursuite du partenariat avec l'USEP et le Comité Départemental de Tennis de Table pour l'accueil de rencontres régulières.
3 créneaux hebdomadaires seront dédies aux débutants dans l'école de Ping pour intégrer progressivement les jeunes provenant de cette filière scolaire et périscolaire.
Un nouveau créneau Baby Ping est proposé les samedi matins pour faire découvrir cette pratique. Des séances de découvertes seront proposées dans 2 écoles maternelles de la ville en collaboration avec les enseignantes.
Des stages à l'extérieur sont également proposés pour l'intégration des nouveaux et proposer un perfectionnement aux plus confirmés. Se stages pourront être complétés par des échanges culturels avec nos clubs partenaires et jumelés notamment en Allemagne
Des animations estivales avec des tournois et des animations ludiques seront prévues en extérieur pour recruter des jeunes pendant l'été.</t>
  </si>
  <si>
    <t>Nombre d'action effectivement réalisées.
Nombre d'enfants prenant une licence la saison suivante.</t>
  </si>
  <si>
    <t>Fédération française de Tennis de Table - Grand Est;Aide à l'apprentissage;Maizières-Lès-Metz;</t>
  </si>
  <si>
    <t>FFTT-GEST-24-0018-2</t>
  </si>
  <si>
    <t>Développement du dispositif Sport Santé Bien Etre</t>
  </si>
  <si>
    <t>- Amener la pratiques d'activités physiques adaptées aux personnes aux personnes atteintes d'affection de longue durée (diabète, polyarthrite rhumatoïde, cancer, broncho-pneumopathie chronique obstructive, obésité) mais également aux personnes âgées.
- Possibilité d'offrir une pratique physique aux personnes atteintes de maladie neuro-dégénératives (Prakinson et Alzheimer) grâce aux créneaux sport santé proposé par notre association, qui permettra une pratique adaptée et sécurisé sur le plan santé. En partenariat avec France Alzhiemer et France Parkinson.
- Amélioration de l'autonomie, réduction des risques de chute, prévention des risques de développement de pathologie chronique, et réduction au maximum de l'isolement du public, réadaptation à l'effort, lutte contre la sédentarisation, réduction des risques d'obésité.
- Recréer du lien social par le biais de séances collectives
- Participer à tout les dispositifs "sport santé bien être" : Prescri mouv', Moselle mouv', Ping Santé Grand Est, Moselle Sport seniors
- Obtenir les labels "sport santé" des différentes institutions
- Achat et amortissement de matériel adapté
- Augmenter le nombre de créneaux sport santé et augmenter le nombre de licenciés</t>
  </si>
  <si>
    <t>- Mise en place de convention avec des établissements spécialisés via le dispositif Ping Santé Grand Est.
- Participation au dispositif Prescri'mouv et Mosellle Mouv' pour permettre la pratique sportive sur une ordonnance du médecin pour des personnes ayant une maladie chronique. Ce dispositif est gratuit pour les patients et permet une accessibilité beaucoup plus aisée à la pratique sportive. Après un bilan réalisé avec l'entraineur du club, un parcours de remise en forme est défini et des créneaux sport santé sont proposés de manière régulière (cycle normal de 10 à 12 séances). Le pratiquant sera accompagné par les professionnels du club dans un suivi médical régulier et aura un bilan régulier de ses capacités physiques. Suite à ce dispositif les pratiquants pourrons adhérer au club, ce qui nous permettra d'augmenter le notre nombre de licenciés. Le nombre de créneaux sport santé augmentera en fonction du nombre de patients qui nous sont adressés.
- Développer la socialisation, prévenir les effets du vieillissement et éviter l'isolement en réalisant des séances d'activités physiques adaptées dans des résidences autonomies pour les personnes âgées (2 établissements cette saison et de nouvelles attendues prochainement). Participation au dispositif et aux rencontres Moselle Sport Senior.
- Promotion de l'activité au travers de l'adhésion à l'association Moselle Mouv', qui comme Prescri mouv' permet la pratique du sport sur ordonnance. L'enjeu de cette adhésion est de constituer et de mobiliser autour d'un réseau professionnels actifs (médecin, kinésithérapeute, ergothérapeute, enseignant en activité physiques adaptées, structure hospitalière) pour mettre en œuvre un parcours pérenne de santé par le sport, et donc d'avoir une meilleure prise en charge du pratiquant.
- Pérennisation de 2 créneaux sport santé/bien-être, le lundi après midi et le mardi soir pour des enfants autistes.
- Pérennisation de 5 créneaux sport santé hebdomadaire avec les dispositifs Moselle Mouv et Prescri Mouv'. Adaptation de séances à la carte pour des nouveaux arrivants.
En fin de cycle ou de saison, des regroupements festifs sont organisés avec des moments de rencontre et d'échange conviviaux pour continuer la socialisation et combattre l'isolement des publics spécifiques.
- Besoin de renouveler de manière constante du matériel spécifique (oxymètre, matériel de gym douce adapté : élastiband, poids, step, fitball, dynamomètre de main (mesure de la force), mètre ruban, pèse personne)
- Développement d'un partenariat local avec France Alzheimer 57 et France Parkinson et mise en place d'un créneau spécifique. 
- Formation d'un nouvel encadrant professionnel du club à l'activité Sport Santé pour remplacer une salariée qui nous a quitté.
- Un créneau de fit-ping est reconduit, pour attirer un public qui n'a pas l'habitude de se rendre dans la salle de tennis de table. 
Les séances sont encadrées par une éducatrice spécialisée en fitness pour la partie fitness en musique, et par la salarié féminine de l'association pour la partie découverte du ping. Une séance de renforcement musculaire est proposée en commun avec une autre association locale accueillant des féminines pour favoriser les échanges. Le créneau chevauche les horaires d'entrainement des jeunes du club, ce qui permet aux mamans de pouvoir participer à la séance de fit-ping, dans l'attente de la fin de l'entrainement des enfants. Une séance dédiées aux personnes en situation de handicap mental se déroule également en parallèle, ce qui permet aux familles de faire du sport et de se décharger cette responsabilité  pendant les 2 heures de séance dans le cadre d'une action du droit au répis.</t>
  </si>
  <si>
    <t>Les séances régulières collectives et individuelles se déroulent au gymnase Joël Bommersheim à Maizières-Lès-Metz avec quelques déplacements occasionnels.
Les séances dans les résidence autonomie se font à Amanvillers et Maizières-Lès-Metz
Les séances pour les personnes ayant une ALD se déroule au gymnase, mais peuvent se faire à domicile.</t>
  </si>
  <si>
    <t>- nombre de personnes sur les créneaux d'activités physiques adaptées : le nombre de personnes à doublé depuis le début du partenariat avec les dispositifs. Des séances hebdomadaires se sont ajoutées (step, renforcement musculaire, cardio, tennis de table, marche en extérieure) avec une moyenne de 10 pratiquants (nombre limite imposé par les dispositifs sport santé).
- indicateur de préservation de l'autonomie chez les personnes âgées
- bilan de développement du lien social chez les personnes en situation de handicap mental fait avec les éducateurs et les parents
- bilan général positif pour les personnes avec prescription médicale
- Augmentation général du nombre de licencié</t>
  </si>
  <si>
    <t>Fédération française de Tennis de Table - Grand Est;aide à l'apprentissage;Moselle;ville de Maizieres-Lès-Metz;</t>
  </si>
  <si>
    <t>FFTT-GEST-24-0018-3</t>
  </si>
  <si>
    <t>Animations JOP</t>
  </si>
  <si>
    <t>- Développer notre visibilité hors de nos salles
- Toucher de nouveaux publics</t>
  </si>
  <si>
    <t>Participer aux actions de promotion des jeux de Paris 2024 organisés par nos partenaires territoriaux et privés et animer les lieux avec des activités ludiques.
Plusieurs événements sont prévus à 100 jours de Jeux, lors du passage de la flamme, pendant les Jeux Olympiques et pendant les Jeux Paralympiques avec la création de Fans zones.
D'autres événements seront rattachés à cet événement avec par exemple une journée de fêtes des associations à Woippy qui est notre 3ème lieu de pratique.
Une journée olympique à Pierrevillers avec notre public en situation de handicap est également prévue.
Au total 14 demi-journées sont prévues.
Participation aux actions du conseil départemental de la Moselle pour les JOP essentiellement sur le site de Amnéville.</t>
  </si>
  <si>
    <t>WOIPPY (QPV)
MAIZIERES-LES-METZ
PIERREVILLER
AMNEVILLE</t>
  </si>
  <si>
    <t>Nombre de 1/2 journée d'animation réalisées</t>
  </si>
  <si>
    <t>Fédération française de Tennis de Table - Grand Est;Moselle;WOIPPY;MAIZIERES-LES-METZ;</t>
  </si>
  <si>
    <t>FFTT-GEST-24-0018-4</t>
  </si>
  <si>
    <t>Mise en place d'actions durables</t>
  </si>
  <si>
    <t>- Mettre en place des solutions de recyclage des déchets.
- association de partenaires locaux (Institus Médico-éducatifs accueillant des personnes en situation de handicap) à la confection du matériel et de la signalétique 
- Réduction des déchets au quotidien et lors de l'organisation de compétitions
- Sensibilisation des pratiquants au tri.
- Réduction de l'utilisation de papier.
- Réduction des déplacements pour des réunions.
- Favorisation du covoiturage
- investissement dans de nouvelles ECO Cups</t>
  </si>
  <si>
    <t>Renforcement de notre politique de gestion et de tri des déchets : 
- Actions de sensibilisation au tri lors des entrainements et des actions de promotion
Réduction des déchets :
- partenariat avec Ping Sans Frontière pour le recyclage de revêtements
- recherche d'une recyclerie du Sport
- fourniture de matériel usagé à d'autres clubs et investissement dans du matériel durable.
- collecte des bouchons pour des associations type Bouchon d'Amour
- collecte de piles, cartouches d'encre, etc... pour le Téléthon
- Réparation de tables et de séparations abimées
Réduction de l'impression papier :
- achat d'un nouvel ordinateur pour la gestion des rencontres et éviter les impressions papier
- renouvellement des accès internet pour la gestion des rencontres
Mise en place de Visios pour certaines réunions de comité afin de réduire les déplacements.
Investissement dans de nouvelles ECO Cups pour réduire l'utilisation de gobelets jetables</t>
  </si>
  <si>
    <t>Maizières-Lès-Metz</t>
  </si>
  <si>
    <t>- Réduction du nombre de portées de poubelles ordinaires
- Volume de réduction des achats de canettes
- nombre de personnes sensibilisées</t>
  </si>
  <si>
    <t>Fédération française de Tennis de Table - Grand Est;Communauté de commune des Rives de Moselle;ville de Maizières-Lès-MEtz;</t>
  </si>
  <si>
    <t>FFTT-GEST-24-0018-5</t>
  </si>
  <si>
    <t>Ping Inclusif : Création d'un nouveau lieu de pratique en zone QPV et animation du Stade Vers l'Emploi</t>
  </si>
  <si>
    <t>- Créer un nouveau lieu de pratique à Woippy en Zone QPV
- Participer à l'insertion sociale avec une animation du Stage Vers l'Emploi</t>
  </si>
  <si>
    <t>Dans un premier temps et en lien avec le Collège de Woippy, mise en place des 3 nouveaux créneaux d'entrainement pour des jeunes du collège avec une ouverture sur les quartiers environnants.
Suivi et promotion avec les enseignants d'EPS du collège.
Installation de nouvelles tables au collège avec du nouveau matériel à demeure
Pour la promotion de cette nouvelle activité, participation aux forums des associations de la ville et aux actions de promotion de Paris 2024</t>
  </si>
  <si>
    <t>Public venant des quartiers prioritaires de la ville de WOIPPY</t>
  </si>
  <si>
    <t>Nombre de licenciés de la ville de WOIPPY
Nombre de nouvelles séances proposées</t>
  </si>
  <si>
    <t>Fédération française de Tennis de Table - Grand Est;Aide à l'apprentissage;Ville de WOIPPY;</t>
  </si>
  <si>
    <t>FFTT-GEST-24-0019-1</t>
  </si>
  <si>
    <t>24-079601</t>
  </si>
  <si>
    <t>53206647900025</t>
  </si>
  <si>
    <t>ASSOCIATION SPORTIVE DE TENNIS DE TABLE DE HAGUENAU ET ENVIRONS</t>
  </si>
  <si>
    <t>67523</t>
  </si>
  <si>
    <t>Développement des dispositifs Ping Santé et Bien-Etre : Maison sports et santé - Handicap physique.</t>
  </si>
  <si>
    <t>Le tennis de table est un sport ouvert à de nombreuses personnes sur une longue période de vie, en situation de handicap ou non. Le TTHW est une association sportive qui se veut ouverte à tous.  Suite aux conclusions de l'ANSES, la pratique du sport est reconnue comme une grande cause nationale pour 2024 avec pour objectifs (i) mettre le sport au cœur des politiques publiques et du pacte républicain, (ii) mobiliser les acteurs du sport et toutes les forces vives du pays pour valoriser la place du sport en France et (iii) inciter les Français à faire davantage d’activité physique et sportive. Ce constat a motivé le TTHW a poursuivre une action engagée il y a plus de 10 ans et à étendre son offre pour 2024 au niveau du :
 - sport santé : nous sommes entrain d'établir un nouveau partenariat avec la Maison Sports et Santé de la Ville de Haguenau et son association gestionnaire "1 2 3 Sommeil " et leur dédions un créneau spécifique dans notre structure d'entraînement.
-  sport bien être : nous accueillons à présent 4 personnes en situation de handicap moteur ( en fauteuil) avec des créneaux spécifiques et un suivi personnalisé.
Les objectifs sont de :
- collaborer avec l'association "1 2 3 Sommeil" en poursuivant l'objectif commun de "rendre chaque citoyen acteur de sa santé, notamment les plus fragiles, afin d'améliorer la qualité de vie, l'efficacité des traitements et ainsi de diminuer le coût médico-social global".
- proposer une offre de sport santé complète et cohérente s'adressant à 4 types de publics : valides, retraités, personnes en situation de handicap, accidentés de la vie.
- lutter contre leur sédentarisation et leur offrir une opportunité de re-sociabilisation et d'inclusion sociale. C'est également une action de prévention, pour ces 4 types de publics.
- initier ce public différent au tennis de table, l'inclure dans toutes les manifestations du club, notamment au niveau de notre participation à l'organisation de manifestations culturelles et sportives.
- élargir nos propositions hors du cadre restrictif de la pratique du tennis de table en compétition, à destination d'un nouveau public plus fragile, jusqu'ici éloigné du tennis de table de par leur condition physique.</t>
  </si>
  <si>
    <t>Le plan d'action consiste à développer deux sections du TTHW déjà existantes, le HandiPing et le Well-Fitping.
         LE HANDIPING :
L'Association TTHW organise un créneau hebdomadaire réservé "Handi Ping" ( handicap mental)  avec un encadrement spécifique (un cadre technique et un bénévole) le lundi de 20h à 21h30. Une séance de loisir "valide" est également ouverte à des personnes en situation de handicap mental ou physique ayant la volonté et la possibilité d'y participer (mobilité, autonomie) les mercredis de 20h à 21h30. En phase de "test" en 2023, le TTHW accueille maintenant régulièrement 4 personnes en fauteuil roulant, ce qui nécessite une adaptation de nos pratiques d'entraînements et un suivi plus personnalisé. En binômes, nous les intégrons aux séances soit loisir, soit de la TTHAcadémie (structure d'entraînement spécifique de nos meilleurs jeunes) où nous pouvons leur dédier entraîneurs et relanceurs. Ce suivi personnalisé a déjà porté ses fruits : Melyane Eichwald, tétraplégique et découvrant le TT en 2023 a été sélectionnée pour participer à des stages nationaux et envisage son entrée au Pôle Espoirs France à Talence en septembre 2024. 
Il nous a également été proposé de participer au forum des associations des sports adaptés de Strasbourg fin avril, afin de tenir un stand dans le village sportif et de présenter notre offre, entre autres aux patients de du centre Clémenceau de rééducation fonctionnelle.
             LE WELL-FITPING :
 Le sport santé "traditionnel" est au coeur des missions de l'association depuis de nombreuses années. Le TTHW propose deux créneaux horaires hebdomadaires de FitPing, assurés par un coach diplômé, prestataire de service, avec également un encadrement labellisé et formé "Sport et Santé" par le CROS d'Alsace puis Grand-Est depuis 2017. Il s'agit des lundis de 18h30 à 20h et des mercredis de 20h à 21h30.
Les séances du lundi sont ouvertes et dédiées au sport santé bien être, et plus particulièrement aux seniors de plus de 65 ans, avec ou sans prescription. En fin de séance, il est proposé un apprentissage à la méditation, à la sophrologie ou plus simplement de la respi-relaxation, de l'oxygénation , du renforcement de défenses immunitaires, du stretching et surtout du positivisme.
Les séances du mercredi commencent, les beaux jours, par une demie heure d'activités en extérieur, sur différents thèmes : bouger, s'oxygéner, partager une activité en extérieur, prévention et école du dos, renforcement musculaire et cardio-training. Elles se poursuivent en intérieur sur les axes habituels du fitness et du wellness.
Le TTHW s'adosse à ce dispositif existant et l'adapte pour les personnes concernées par notre nouveau partenariat avec la Maison Sports et Santé de la Ville de Haguenau, de la façon suivante :
Dès janvier 2024, le TTHW a ouvert deux créneaux les lundis soir, de 19H15 à 20h15 pour de l’activité physique douce (Well Fit PING) et de 20H15 à 21h30 pour de l’activité de Tennis de Table adapté, aux adhérents de l'association "1 2 3 Sommeil". Il s’agit de proposer une pratique régulière du Tennis de Table à des patients suivis par la Maison Sports et Santé de la ville de Haguenau, à l’issue de leur éducation thérapeutique. Pour le TTHW, son projet SPORT SANTE enrichit le projet d’accessibilité ciblé pour les personnes en réadaptation fonctionnelle et/ou atteintes de maladies chroniques envoyées par le réseau de soin, ainsi que les personnes défavorisées et les personnes handicapées déjà bénéficiaires du projet HANDI-PING. L'intégration de ces nouvelles personnes est confiée à M. Jean-Noël HARTER, diplômé par le CROS (ex CROSA). Elles sont actuellement au nombre de 8 et sont accueillies tous les lundis jusqu'en juillet, selon la première convention mise en place et qui sera reconduite tacitement pour la prochaine saison, vu les premiers succès atteints.</t>
  </si>
  <si>
    <t>Haguenau et communes des environs.</t>
  </si>
  <si>
    <t>Handiping : Nombre de participants, assiduité, intégration dans les créneaux loisirs "valides", participation aux manifestations et aux compétitions sportives de sport adapté.
 Well-fitping : Nombre de participants, assiduité, intégration dans les créneaux loisirs "valides" du TTH, participation à nos différentes activités et manifestations.
Indice de satisfaction des bénéficiaires. Esprit de convivialité dégagé. Participation à toute la vie du club. Implication et fidélisation. 
Nombre de nouvelles licences souscrites chaque saison et fidélisation de ces publics sur plusieurs années.
Partenariat Maison Sports et Santé : nombre de nouvelles licences.</t>
  </si>
  <si>
    <t>FFTT-GEST-24-0019-2</t>
  </si>
  <si>
    <t>Ping éducatif : Etoffer notre filière jeune en attirant de nouveaux pratiquants de 4 à 11 ans.</t>
  </si>
  <si>
    <t>L'état des lieux:
Le TTHW forme de jeunes joueurs depuis de nombreuses années. Certains atteignent le haut, voire le très haut niveau (Can AKKUZU, champion de France Senior en 2019 et médaille de bronze au championnat de France 2024), Roméo MULLER N°2 français en - de 13 ans, Lucas SIMON Vainqueur des Internationaux du Grand Est en - de 11 ans). C'est un travail sur la durée, qui porte ses fruits s'il est commencé très tôt. Les jeunes de 4 à 11 ans sont donc notre cible prioritaire. Actuellement, 5 athlètes issus de notre détection font partie des listes ministérielles de sportifs de haut niveau.
Le TTHW, élu par 2 fois "meilleur club formateur du Grand Est" poursuit ses objectifs primordiaux :
- Fidéliser l'effectif "jeunes" existant.
- Recruter de nouveaux jeunes, garçons et filles, dès le plus jeune âge.
- Détecter et attirer les futurs talents au club.
- Renouveler l'effectif de la TTH Académie.
- Poursuivre sa collaboration avec le Pôle Espoir Grand Est au Creps de Strasbourg ( filière de haut niveau fédérale) : actuellement 4 licenciés TTHW sont dans leur effectif.
- Établir des partenariats durables avec les écoles de la ville de Haguenau et de Wissembourg.
- Devenir un club attractif pour tous les jeunes en quête d'une nouvelle activité physique et sportive, sur les deux territoires de Haguenau et Wissembourg.
- Accompagner nos meilleurs jeunes le plus loin possible dans leur carrière de pongiste.</t>
  </si>
  <si>
    <t>Actions dédiées spécifiquement au recrutement des jeunes de 4 à 11 ans :
CYCLES SCOLAIRES : Découverte du TT en temps scolaire, dans les écoles de la ville (dont certaines situées en QPV). Incitation à la pratique. Éducation à la fois sportive et physique.
 - Sur le territoire de Haguenau : Partenariat avec les services de la ville, qui déplacent les tables de TT dans les écoles publiques de la ville. Le TTHW propose 6 heures à destination de 30 classes d'environ 30 élèves d'une part, et 12 cycles de 7 heures à destination des élèves d'un établissement privé d'autre part.
- Sur le territoire de Wissembourg : Formation dispensée à l'éducateur sportif (nouvellement embauché par la ville) pour la mise en place de cycles sportifs de tennis de table dans les écoles primaires de la ville. En 2024, ces cycles scolaires de 6 heures seront proposés à 12 classes de 25 élèves.
- Sur le territoire de Schweighouse limitrophe ( sans club de TT) : 4 cycles de 5 séances à destination de 15 élèves.
PERI-SCOLAIRES : Pendant la pause de midi, 8 cycles de 6 séances de 1 heure proposés à des groupes de 15 C.P. ou  de 20 enfants plus âgés (CE1 à CM2).
JOURNEES spécifiques club : 
    - Avec la Ville de Haguenau, le TTHW participe toujours à l'action  "loisirs-évasion" sur toute l'année, lors des vacances scolaires : ce sont des séances de découverte de la discipline sportive (par sessions de 1h30 ) proposées à tous les enfants de la ville de Haguenau non membres du club. En 2024, création d'un nouveau groupe "6-10ans" à qui est proposé 2 séances de 1h30 par semaine de vacances scolaires.
Actions dédiées à la fidélisation et au développement de la pratique de ce jeune public:
ECOLE DU SPORT :
- Fidélisation de l'effectif "jeunes" à travers une offre permanente de perfectionnement et d'entraînement : École de Sport (par un entraîneur diplômé BEES2, 2 entraîneurs BEES 1 et plusieurs entraîneurs fédéraux) : 16 heures de pratique proposées, entre les lundis, mardis, mercredis et jeudis (créneaux adaptés aux rythmes scolaires). 
- Stages lors des vacances scolaires pour les membres du club, axés sur une approche et des contenus pédagogiques différents, plus ludiques et innovants.   
- Entraînements spécifiques pour les meilleurs jeunes et intégration dans les équipes séniors au meilleur niveau.
- Intégration possible à la TTH Académie pour l'élite jeunes.
Autres actions :
        - Participation au Forum des Associations en septembre 2024. 
        - Adhésion au dispositif Pass'Sport : 20 bénéficiaires en 2024        
Précisions budgétaires : Les entraîneurs de notre structure sont diplômés fédéraux ou des professionnels diplômés d'Etat. Ils sont prestataires de services. Leurs coûts sont ici budgétisés en "Autres charges de gestion courante".</t>
  </si>
  <si>
    <t>Communes de Haguenau, Wissembourg et environs</t>
  </si>
  <si>
    <t>Nombre d'adhérents jeunes. Nouveaux arrivants. Nombre de compétiteurs jeunes. Progression. Maintien des meilleurs jeunes au TTHW. Taux de fidélisation et années successives de pratique.</t>
  </si>
  <si>
    <t>FFTT-GEST-24-0019-3</t>
  </si>
  <si>
    <t>Animations autour des Jeux Olympiques</t>
  </si>
  <si>
    <t>FAN ZONE :
- Se servir du tremplin des Jeux Olympiques et de l’engouement national envers les joueurs de tennis de table médiatisés pour remettre le tennis de table à la mode localement.
- Communiquer et présenter le club TTHW au grand public lors d’animations sur la fan zone.
- Accéder à tous les types de public, sans distinction de genre lors d’un évènement public, porté par et pour la ville de Haguenau.
- Susciter des nouvelles vocations dans ce vaste public grâce aux démonstrations faites par les joueurs du TTHW.
STAGE « OLYMPIQUE » :
- Organiser un stage multi culturel avec des joueurs de différentes nationalités.
- Mélanger les cultures et les pratiques de tennis de table de divers horizons et aux plus hauts niveaux.
- Défendre les valeurs de l’olympique dans notre sport et par cette initiative.
- Regrouper une dizaine d’excellents joueurs et leur permettre de s’entraîner ensemble sur 2-3 jours.</t>
  </si>
  <si>
    <t>FAN ZONE :
La ville de Haguenau va organiser la seule fan zone en Alsace pour la retransmission publique des Jeux Olympiques. Lors des épreuves de tennis de table, et sur un minimum de 3 journées, le TTHW sera en charge de son animation. Fort de notre expérience d’accueil d’une étape du Ping Tour 2024, nous allons proposer diverses activités. Leur côté ludique et très accessible permettra une première approche du tennis de table à tous les publics. Des jeux, des tables de différentes tailles, des exhibitions,… autant de propositions différentes pour rendre le tennis de table attrayant.
STAGE « OLYMPIQUE » :
Sur 2 à 3 jours, en avril ou en mai 2024, un stage « olympique » va être organisé au TTHW.
Il regroupera nos meilleurs joueurs français évoluant dans nos 3 équipes nationales, Can Akkuzu, nos joueurs étrangers (deux hongrois, un gallois qui invitera deux autres joueurs de sa structure fédérale d’entraînement). Et sur invitation exceptionnelle, ce stage sera également ouvert à deux écossais, un anglais, un cambodgien et un marocain.
Mixité, échanges sportifs et culturels, partages de pratiques et d’expériences, entraînement, émulation seront les maîtres mots de ce regroupement international. Le TTHW entend placer cette « compétition amicale » sous les valeurs de l’olympisme : « AMITIES, RESPECT, EXCELLENCE ».</t>
  </si>
  <si>
    <t>Territoire de Haguenau et environs</t>
  </si>
  <si>
    <t>Nouveaux arrivants suite à l'évènement.
Nombre de participants de différentes nationalités au stage olympique</t>
  </si>
  <si>
    <t>FFTT-GEST-24-0020-1</t>
  </si>
  <si>
    <t>24-082848</t>
  </si>
  <si>
    <t xml:space="preserve"> 06670045</t>
  </si>
  <si>
    <t>67000</t>
  </si>
  <si>
    <t>PING SANTE : PARKINSON et ALZHEIMER</t>
  </si>
  <si>
    <t>Proposer la pratique régulière du tennis de table à destination 
1) un groupe de patients atteints de la maladie de Parkinson à raison d'une séance tous les 15 jours 
2)  un groupe de partients atteints de la maladie d'Alzheimer ou apparentées et leurs aidants, à raison d'une séance tous les 15 jours  
Un des objectifs est aussi de pouvoir inclure progressivement les participants à la vie du club. Il est ainsi envisagé lors de la prochaine assemblée générale de la section de laisser un temps de présentation du quotidien d'un parkinsonien.</t>
  </si>
  <si>
    <t>Séances de tennis de table 
Poursuite des activités Ping Santé à destination de patients Parkinson et Alzheimer et leurs aidants pour ces derniers. 
Le planning 2024 pour les séances dédiées Parkinson ne devrait pas évoluer : 1 séance de 1h30 / 2 semaines. 
En ce qui concerne les séances pour les patients Alzheimer ou maladies apparentées (ex : démences à corps de Levy) : il a été validé de passer à des séances de 2 heures pour permettre un déroulement plus détendu de la séance et augmenter les échanges conviviaux des participants entre eux et avec les bénévoles.
Communication par tout moyen (Affiche, presse, réseaux sociaux..) auprès :
- aux associations partenaires 
- sur le réseau du tennis de table bas-rhinois
- presse (reportage en cours de discussion avec le DNA)
- des institutionnels
Participation aux journées d'information des associations partenaires, ou toute autre manifestation en vue de promouvoir le Ping Santé
- journée mondiale France Parkinson du 13 avril 2024 (à Souffelweyersheim)
- journée mondiale de l'Alzheimer du 21 septembre 2024
-accompagnement d'1 ou 2 parkinsoniens aux mondiaux 2024 à Maizières-les-Metz</t>
  </si>
  <si>
    <t>Eurométropole de Strasbourg</t>
  </si>
  <si>
    <t>nombre de séances réalisées 
nombre de participants</t>
  </si>
  <si>
    <t>Fédération française de Tennis de Table - Grand Est;Fonds de Soutien territorial;</t>
  </si>
  <si>
    <t>FFTT-GEST-24-0020-2</t>
  </si>
  <si>
    <t>Les Jeunes -  Recrutement et fidélisation des jeunes</t>
  </si>
  <si>
    <t>Augmentation du nombre de nos licenciés jeunes dont les moins de 11 ans 
Fidéliser nos jeunes</t>
  </si>
  <si>
    <t>Recrutement : 
- campagne de promotion sur les quartiers de Strasbourg Sud : 
       via rentrée des sports sur notre quartier Strasbourg Meinau
       en participant à l'opération Vital Sport du Décathlon Geispolsheim
       avec une communication ciblée vers ecole et collège 
- actions scolaires type PPP sur plusieurs écoles du quartier dont 1 école labelisée Génération 2024
Fidélisation : 
- poursuite des groupes d'entraînements par niveaux 
- séance complémentaire proposée pour les -11 ans pour un apprentissage plus rapide
- selon disponibilité des cadres techniques : voir pour séance dédiée minimes-cadets axée loisir 
- poursuite des stages durant les vacances scolaires  
- titularisation des juniors en équipes seniors
- inciter à une plus grand nombre de nos jeunes aux compétitions dédiées individuels, équipes jeunes, Top détection : ce qui implique  d'obtenir un engagement plus fort des parents, et un coaching mieux coordonnées avec nos joueurs évoluant au niveau régional et national
- accompagner au maximum nos jeunes -11 ans dans les parcours de formation régional ou départemental (stages, groupes d'entraînements spécifiques)
- faire participer plus jeunes et parents aux temps conviviaux  proposés durant la saison</t>
  </si>
  <si>
    <t>Strasbourg - quartiers Meinau et Strasbourg Sud</t>
  </si>
  <si>
    <t>évolution du nombre de jeunes 
taux de renouvellement</t>
  </si>
  <si>
    <t>Fédération française de Tennis de Table - Grand Est;Bas-Rhin;Bourse Aide à La licence Sportive;</t>
  </si>
  <si>
    <t>FFTT-GEST-24-0021-1</t>
  </si>
  <si>
    <t>24-065638</t>
  </si>
  <si>
    <t>83017786100028</t>
  </si>
  <si>
    <t>Ping Citoyen| Planète Ping Pong</t>
  </si>
  <si>
    <t>découverte de l'activité tennis de table dans le cadre de la labélisation Génération 2024 et des 30 minutes de sport à l'école
découverte de l'activité dans le quartier Esplanade - Bourse - Krutenau et dans les écoles élémentaires du secteur de recrutement du Collège International de l'Esplanade 
recrutement des joueur(euse)s de 4 à 7 ans dans les écoles maternelles du secteur de recrutement pour l'ouverture d'un créneau spécifique Moins de 7 ans
constitution d'un groupe Détection (Saison Sportive 2023-24)</t>
  </si>
  <si>
    <t>L'opération planète Ping Pong est une déclinaison locale de l'opération Planète Ping Pong du Comité Départemental de Tennis de Table du Bas-Rhin et son extension dans le quartier de l'Esplanade et de la Robertsau, où l'association ouvre son 2ème lieu de pratique.
Elle s'inscrit dans le cadre de la labélisation Génération 2024 du Collège International de l'Esplanade, établissement scolaire support de l'association et dans les écoles élémentaires de son secteur de recrutement: une école  élémentaire internationale et deux écoles élémentaires, dont l'une est situé en Quartier Prioritaire de la Ville (QPV). L'association intervient également auprès de l'École Européenne de Strasbourg située dans le quartier européen à l'entrée de la Robertsau.
Pour les 48 classes ciblées dans la dynamique de Paris 2024, l'association propose 3 séances de découverte de l'activité en alternance avec 3 séances animées par le professeur des écoles: ces 3 séances locales permettent aux élèves de participer à une étape finale de promotion du tennis de table
L'étape finale permet de récompenser tou(te)s les participant(e)s dans le cadre du dispositif fédéral Premier Pas Pongiste (PPP) avec l'achat par l'association d'un lot par enfant qui comprend une raquette, un poster et un goodies de la Fédération Française de Tennis de Table (FFTT).</t>
  </si>
  <si>
    <t>EE Jacques Sturm (Esplanade)
EE Robert Schumann (Esplanade)
EE Conseil des XV (Conseil des XIV)
EM Jacques Sturm (Esplanade) 
EM Vauban (Esplanade)
EE Strasbourg (Robertsau)
EM Strasbourg (Robertsau)</t>
  </si>
  <si>
    <t>1 nombre de licenciés de Moins de 11 ans (catégories Benjamins, Poussins) en lien avec les licences évènementielles créées dans le cadre des opérations de promotion
2 nombre de licenciés de Moins de 7 ans (Poussins) en lien avec les licences évènementielles créées dans le cadre des opérations de promotion
3 indicateurs qualitatifs de la réussite des élèves lors des étapes finales de Planète Ping Pong</t>
  </si>
  <si>
    <t>FFTT-GEST-24-0021-2</t>
  </si>
  <si>
    <t>Ping Actif | Ping Alzheimer</t>
  </si>
  <si>
    <t>Le tennis de table est une pratique sportive reconnue pour son impact sur l’amélioration des fonctions cognitives (analyse de situation, prise de décision, orientation spatio-temporelle) ainsi que le bien-être psychique. Alliant motricité et coordination, il permet aux patients souffrant d’affections
de longue durée de pratiquer une activité physique douce et d’échanger des moments de sociabilité.</t>
  </si>
  <si>
    <t>Après la signature d'une convention avec la Maison Sport Santé de Strasbourg, l'objectif est de permettre à une bénévole de se former en participant à une formation sport santé et d'ouvrir une séance à destination de pratiquant(e)s atteint de la maladie d'Alzheimer et de pathologies associées.</t>
  </si>
  <si>
    <t>La séance Ping Alzheimer sera proposée dans le quartier de l'Esplanade, lieu d'implantation historique de l'association, qui a été qualifié en Quartier Prioritaire de la Ville (QPV) Jura-Citadelle depuis 2024. Situé à proximité de l'Université de Strasbourg, ce quartier concentre une population étudiante et de retraités, qui ont acquis leur logement lors de la construction de ces grands ensembles au début des années 1960.</t>
  </si>
  <si>
    <t>FFTT-GEST-24-0022-1</t>
  </si>
  <si>
    <t>24-062165</t>
  </si>
  <si>
    <t>Développer le recrutement et fidéliser les jeunes (poussins à Junior) au sein du Club d'Essey- Seichamps</t>
  </si>
  <si>
    <t>Développer le ping auprès des jeunes (jusqu' à junior) au sein des communues en recrutant de nouveaux joueurs à la rentrée de septembre 2024 tout en améliorant le niveau pongiste de ce public
Continuer à sensibiliser et recruter des membres bénévoles pour l'organisation " jeunes" au sein du club
Négocier avec la Mairie de seichamps un creneau horaire le mercredi apres midi à la place du mardi actuel dont le créneau est moins adapté aux jeunes joueurs ou, si pas possible avance l'horaire du mardi en fin d'après midi à 18H.</t>
  </si>
  <si>
    <t>-séances d'entrainements jeunes à Essey chaque mercredi après midi, hors vacances dirigées par un éducateur sportif (Lyne Jacquot) et 1 ou 2 bénévoles pour un groupe de 20
-séance d'entrainement jeunes à Seichamps . Celle ci se déroule le mardi en fin d'apres midi de 18h30 à 20h et le bureau va tenter de déplacer cette séance le mercredi apres midi, toujours à Seichamps. La séance est encadrée par un éducateur sportif (Lyne Jacquot ou Joel Tavernier)
-séance le samedi après midi à Essey pour les jeunes joueurs dits confirmés , encadrée par un bénévole.
-Mise en place de 13 séances scolaires chaque mardi à partir de Mars 2024 en incitant les jeunes scolaires à souscrire une licence découverte (3 classes de Seichamps) entre mars et juin 2024, puis à la rentrée de septembre.
-Participation à une séance périscolaire à Seichamps (3 avril 2024) afin de faire découvrir le Tennis de Table aux moins de 11 ans
-Participation à la journée sportive des écoles à Essey (sept ou oct 2024)
-Participation à Terre de Jeux le 23 juin 2024 (animation, démonstrations avec le soutien de nos jeunes joueurs)</t>
  </si>
  <si>
    <t>La salle Gallé à Essey est située à proximité d'une zone sensible (Mouzimpré)</t>
  </si>
  <si>
    <t>1) nombre de jeunes (jusqu'à junior) licenciés au club  ; objectif 40  (sites essey et seichamps)
2) progression du nombre de jeunes sur le site de Seichamps : objectif entre 10 et 15
3) licences compétition : mini 14 ,maxi 18</t>
  </si>
  <si>
    <t>FFTT-GEST-24-0022-2</t>
  </si>
  <si>
    <t>Ping Santé et Partenariat France Alzheimer 54 et TT ESSEY SEICHAMPS</t>
  </si>
  <si>
    <t>-Reconduire le partenariat entre l' association TT Essey Seichamps et France Alzheimer 54 dont le
siège est à Pulnoy (54)
La convention initiale a été signée en octobre 2021
-Reconduire, un partenariat entre notre association et l'EHPAD de SAINT MAX ( une convention ping santé
quadripartite a été signée avec notre association, la LGETT, l'établissement de santé et l'éducateur sportif en
janvier 2023). Un nouveau partenariat a été initié en février 2024 avec l'ehpad des sablons à Pulnoy.
A noter que les conventions signées avec les ehpads sont des conventions ping santé LGETT et sont hors fiancement PSF</t>
  </si>
  <si>
    <t>Développer l'animation de séances avec les malades Alzheimer, leurs aidants et des seniors du secteur
Les séances de 1h30 se déroulent les 1er et 3eme jeudi du mois à la salle Martinchamps de Seichamps. il y 20 séances programmées sur une année sportive.
Lyne Jacquot , educatrice sportive depuis 2023 , dirige les séances avec l'aide d'un bénévole. Lyne est formée au ping santé et ce dans le cadre de son BPJEPS obtenu en décembre 2023
Mettre en place avec FA 54 une organisation pour la participation d'un groupe d'aidés au championnat du monde Alzheimer-Parkinson qui se déroule cette année à Maizières les Metz en Octobre 2024; objectif prévisionnel 4 participants dont 2 aidés et 2 aidants
A noter un taux de féminisation sur le groupe assistant aux séances égal à 56%</t>
  </si>
  <si>
    <t>les adhérents sont issus des communes du Grand Nancy et limitophes à la métropole</t>
  </si>
  <si>
    <t>groupe adhérents mini 15 maxi 20
participation au championnat du mondre Alzheimer qui se déroule à Maizieres les Metz fin octobre 2024, de 2 aidants et 2 aidés (chiffre approximatif à affiner avec les organisateurs et FA 54)
budget prévu 4*150 eruos par participant soit 600 eruos</t>
  </si>
  <si>
    <t>FFTT-GEST-24-0023-1</t>
  </si>
  <si>
    <t>24-083345</t>
  </si>
  <si>
    <t>Recrutement et Fidélisation des Jeunes</t>
  </si>
  <si>
    <t>1. Recrutement
- Soutenir fortement et inciter les clubs à créer du lien avec le milieu scolaire
- Accompagner les clubs dans la promotion de l’activité auprès des jeunes (portes ouvertes, fête des associations, …)
- Organiser des journées de découverte en lien avec les MJC et CSC proches des clubs (découverte des nouvelles pratiques Ping VR, Ultimate ping, … et tournois ludiques)
2. Fidélisation
- Développement de l’offre de stage durant les congés scolaires
- Proposer des compétitions adaptées au public jeunes (licenciés loisirs et compétitions)
- Augmenter la dynamique et la portée de l’équipe technique départementale</t>
  </si>
  <si>
    <t>1. Recrutement
- Prendre en charge partiellement (1 intervention sur 2) les interventions des cadres techniques pour des actions cycles scolaires des clubs en capacité d’accueillir les enfants en école de TT (accompagnement des enseignants sur les autres séances)
- Prendre en charge totalement les interventions des cadres techniques pour des actions PPP des clubs en capacité d’accueillir les enfants en école de TT
- Inciter les clubs à mettre en place un partenariat club-école pour pérenniser sur la durée les actions en mettant à disposition du petit matériel, en prêtant des tables sur des temps courts de promotion, en formant les enseignants
- Accompagner les actions de promotions des clubs de début de saison en direction des jeunes notamment des 4-11 ans du type journées portes ouvertes, rentrées des associations… par une mise à disposition d’animateurs ou d’initiateurs de clubs formés, prêt de tables et divers matériels divers.
- S’assurer que les clubs mettent bien avant tous les dispositifs d’accompagnement des institutionnels : e-pass, campagne d’aide au dynamisme des clubs de la Collectivité Européenne d’Alsace, dispositifs spécifiques des communes
- Accompagner les clubs pour la mise en place d’actions dans le cadre des Semaines Olympiques et Paralympiques (SOP) et Journées Nationales du Sport Scolaire (JNSS)
- Organiser des journées de découverte en lien avec les MJC et CSC proches des clubs (découverte des nouvelles pratiques Ping VR, ultimate ping, … et tournois ludiques)
- Accompagnement des clubs dans le dispositif 2H2S. Pour ce dispositif en temps long sur la saison, ", le CD67TT offrira aux nouveaux clubs supports 2 grosses de balles et le jeu Carta Ping. Il pourra aussi mettre de à disposition son matériel pour une pratique diversifiée : 4 filets Ultimate Ping, 2 robots, 6 mini-tables et 2 casques VR.
2. Fidélisation
- Par le soutien aux clubs qui organisent des stages ouverts à tous (communication, stages pratiques des IC formés, cadre technique du CD67TT mis à disposition au besoin)
- Par la poursuite des stages départementaux sur sélections avec un groupe minimes cadets permettant aux jeunes en plus des possibilités de leurs clubs de pratiquer leur passion et progresser (9 journées de stage / an)
- Par la poursuite de compétitions dédiées et territorialisées afin d’être au plus proche des territoires : championnat par équipes jeunes 4 tours suivi d’une journée finale pour les catégories poussins-benjamin à juniors en équipe de 3 joueurs,
- Par la poursuite du Ping Loisir – 13 ans sur 3-4 lieux différents : compétition de 2h avec remise de récompenses à tous les participants, uniquement pour les licenciés loisirs ou licence compétition première année avec ouverture aux jeunes touchés par les actions scolaires. A noter la présence systématique d’un cadre technique départemental chargé de la détection et l’animation de ces compétitions et la remise de récompenses.
- Renforcer l’équipe technique départementale chargée de la détection et de l'animation technique du territoire (stages clubs ouvert à tous, stages départementaux, critérium loisirs U13, actions scolaires, …)</t>
  </si>
  <si>
    <t>Ensemble des clubs formateurs du territoire</t>
  </si>
  <si>
    <t>- Le nombre d'enfants et d'adolescents touchés par les actions de promotion et de découverte du tennis de table.
- L'augmentation du nombre de licenciés jeunes dans les clubs de tennis de table du département. (650 jeunes en 22/23)
- Le taux de participation aux stages et aux compétitions jeunes organisés par le CD67TT.</t>
  </si>
  <si>
    <t>Fédération française de Tennis de Table - Grand Est;Bas-Rhin;</t>
  </si>
  <si>
    <t>FFTT-GEST-24-0023-2</t>
  </si>
  <si>
    <t>Innove ton Ping !</t>
  </si>
  <si>
    <t>Développer les nouvelles pratiques sur tout le territoire :
1. Dark Ping
- Accompagner les clubs dans l’organisation de Dark Ping par la mise à disposition d’un animateur professionnel, par la prise en charge de la location de matériel
- Soutenir les clubs par le prêt de matériel (filets Ultimate Ping, casques VR, blazepods, robots et petit matériel)
- Soutien dans la communication : réalisation des visuels, communication générale, communiqué de presse, vidéos
- Mettre en avant le Ping VR dans nos différentes manifestations promotionnelles
2. Ultimate Ping
- Organisation d’un circuit Ultimate Ping sur différents lieux du territoire en fin de saison (période propice à ce genre d’événements)
3. Ping en extérieur
- Soutenir les clubs et les collectivités souhaitant installer des playgrounds tennis de table (programme des 5000 équipements sportifs de proximité)
- Soutenir l’animation de tournois dans les parcs où des tables en béton sont installées
- Accompagner et inciter les clubs à s’investir dans les opérations Eté Ping
- Mettre en avant le Ping VR dans nos différentes manifestations promotionnelles
4. Ping avec nos partenaires
- S’inscrire dans des actions de promotion de l’activité et de nos nouvelles pratiques avec nos partenaires (CeA, Décathlon,…)</t>
  </si>
  <si>
    <t>1. Dark Ping 
Accompagner les clubs dans les Dark Ping proposés
Selon les besoins des clubs, le soutien du comité pourra comprendre : 
- la communication (visuels, vidéos, presse, etc.), 
-l'animation de Ping 2.0 (Ping VR, Blazepods, etc.)
- l'intervention d'un cadre technique professionnel pour l'animation.
2. Ultimate Ping
Il est envisagé d'organiser de mai à août 2024 des étapes sur Strasbourg et l'Eurométropole 
Les filets Ultimate ping seront mis à disposition des clubs supports. Un bénévole du comité pourra également gérer le tournoi. 
A étudier une étape commune interdépartementale avec le CD57 sur l'été 2024.
3. Ping en extérieur
- Soutien aux clubs et aux collectivités désireux d'installer des aires de jeu de tennis de table dans le cadre du programme des 5000 équipements sportifs de proximité. Dès que les aires de jeu seront opérationnelles, des animations seront proposées sur trois dates différentes pendant l'été 2024.
- Soutien à l'animation de tournois dans les parcs équipés de tables en béton. Participation aux initiatives citoyennes et aux initiatives des clubs, communication autour de l'application Free Ping FFTT, installation de QR codes sur les tables, mise à disposition de lots.
- Accompagnement et encouragement des clubs à participer aux opérations Eté Ping/ Le comité pourra mettre à disposition un cadre technique et son matériel dont tables.
- Promotion du Ping VR lors de diverses manifestations promotionnelles
4. Ping avec nos partenaires
- Participation à des actions de promotion de l'activité avec les partenaires tels que la Collectivité Européenne d'Alsace (CeA), Décathlon, et conjointement avec les clubs pour les municipalités.
- Soutien logistique et communicationnelle aux initiatives conjointes avec les partenaires.
- Organisation d'événements collaboratifs visant à promouvoir le tennis de table et à renforcer les liens avec les partenaires locaux et régionaux.</t>
  </si>
  <si>
    <t>tout le département avec des clubs supports</t>
  </si>
  <si>
    <t>nombre des actions de promotion réalisées
taux de participation aux étapes Dark ping, Ping en extérieur
Visibilité des actions dans presse et réseaux sociaux</t>
  </si>
  <si>
    <t>FFTT-GEST-24-0023-3</t>
  </si>
  <si>
    <t>Renforcement et Dynamisme du comité et des Clubs Bas-Rhinois</t>
  </si>
  <si>
    <t>Accroitre le nombre des bénévoles et leurs compétences :
- en poursuivant la dynamique de formation des Initiateurs de Clubs (IC)
- en augmentant le nombre de nos arbitres et JA pour la gestion de nos compétitions et prévoir leur renouvellement en accueillant davantage de jeunes joueurs dans les formations d’arbitrage
- en promouvant et incitant nos dirigeants participer aux formations du CDOS et CROS GE, de la Ligue et de la Fédération
Augmenter les liens avec les cubs
- en augmentant le nombre de visites de clubs durant la saison et en mettant en palce des référents territoriaux
- en mettant à disposition des supports de communication simples mettant en avant l’offre compétitive (licences compétitions) et l’offre d’animation (licences loisirs)
- en poursuivant la politique de prise en charge de cycles scolaires et animations PPP
- en accompagnant les clubs dans les demandes de subvention
- en soutenants les clubs dans leurs actions de recrutement post Jeux Olympiques (Rentrée des Sports, Fête des Associations, etc…)</t>
  </si>
  <si>
    <t>1. Formation
1.1 Initiateur de Club
Organisation d’1 à 2 sessions par an. 
Une session à se tenir sur Strasbourg durant les vacances hiver ou automne en même temps qu’un stage départemental. Cela donne l’occasion aux stagiaires de passer leur pratique sur le 3ème jour du stage. 
Un 2ème stage à délocaliser sur nord ou sud du département selon les besoins des secteurs. Il est probable que pour 2024, ce stage excentré se fera pour les besoins de la zone de Wissembourg Schleithal.
1.2 Arbitrage
Planifier une formation arbitrage de club en lien avec le stage départemental d'Automne 2024.
Accompagner les JA formés 2023 et 2024 sur leurs besoins SPID D et GIRPE.
1.3 Dirigeants
Mise en avant des formations CDOS, LGETT, FFTT sur nos moyens de communications habituelles (site – mails – réseaux) et lors des rencontres des dirigeants notamment Assemblée annuelle.
2. Liens avec les clubs
2.1 Privilégier les rencontres directes avec les clubs (visites-regroupements-assemblée)
Visites clubs pour les nouveaux affiliés ou ceux en démarche pour le faire.
Pour les clubs plus anciens, planning de visites à mettre en place pour mieux appréhender leurs besoins, et leurs présenter comment le comité pourrait les accompagner.
Des nouveaux supports de communication simplifiée devront pouvoir être mis à disposition de tous les clubs sur notre offre compétitive (licences compétition) et notre offre d'animation (licences loisirs et découverte).
2.2 Conventions clubs : à étudier poursuite de la convention club 2023 signée avec le SU Schiltigheim et de nouvelles avec des clubs employeurs en ligne avec le plan de développement du comité. 
2.3 Poursuite des prestations d’entraînement clubs. Ces clubs doivent être des relais du comité sur leurs territoires et doivent veiller à poursuivre leur structuration en formant de nouveaux cadres techniques.
2.4 Poursuite des actions des clubs pour du Ping Educatif : 
- Par prise en charge d'une séance sur deux pour tous les clubs mettant en place des cycles scolaires (à hauteur de 3 classes par établissement scolaire) + prise en charge des animations PPP + mise à disposition de matériels divers
- soutien matériel et humain pour les actions de rentrée, été ping, promotion des JOP</t>
  </si>
  <si>
    <t>Nombre de stagiaires formés sur technique / arbitrage / dirigeant
Nombre de visites et contats avec les clubs
Nombre de soutiens divers apportés aux clubs (conventions, prêts de matériel, encadrements techniques...)</t>
  </si>
  <si>
    <t>FFTT-GEST-24-0023-4</t>
  </si>
  <si>
    <t>Ping Santé - Bien-Être: Promotion de l'Activité Physique Adaptée par le Ping</t>
  </si>
  <si>
    <t>Développer le ping santé bien être sur le territoire
1. Valoriser et promouvoir les initiatives Ping Bien-Etre à destination du public loisir
Comme le fit ping, séances loisirs seniors (+65 ans), ping en entreprise
2. Valoriser y promouvoir les initiatives de Ping Santé sur publics fragilisés
Avec 1 ou plusieurs séances club du Ping Alzheimer, Ping Parkinson, avec des actions en lien avec les Maisons de sport santé ou sport sur ordonnance
Avec des groupes ciblés dans les clubs sur Handi-ping et Ping Adapté
Sur des interventions directement en institution ou maison de retraite
3. Former des éducateurs et bénévoles
- aux modules A et/ou B du sport santé
- aux formations spécifiques publics fragilisés proposées par la FFTT ou autres organismes (CROS GE..)
- au PSC1</t>
  </si>
  <si>
    <t>Valorisation des actions 
- maintien des trophées de développement des clubs qui s'engagent dans cette thématique lors de l'assemblée annuelle
- valorisation des dirigeants impliqués sur cette thématique dans nos assemblées, et auprès de nos partenaires institutionnels et de la fédération et inciter du bénévolat spécifique à ces actions.
Accompagner les actions 
- en fournissant des ressources (humaines et matérielles) et des conseils pratiques pour organiser des séances de Ping Santé et de Ping Bien-Être. (convention signée avec le RC Strasbourg pour des interventions régulières sur Ping Alzheimer et Parkinson)
- en facilitant la communication des clubs en mettant à leur disposition des outils de promotion et en les aidant à diffuser leurs initiatives auprès du public cible et des partenaires potentiels.
- en créant ou en relayant les outils de communication fédéraux mettant l'accent sur l'accessibilité et l'adaptabilité des séances
Former des intervenants dédiés
- Réaliser un recensement des candidats intéressés par la formation aux modules A et/ou B dans le domaine du Ping Santé et du Ping Bien-Être
- Prendre en charge financièrement la formation de 1-2 candidats par an, en veillant à ce qu'ils acquièrent les compétences nécessaires pour encadrer des séances adaptées et sécurisées pour les publics concernés.
- faire une intervention sur le Ping santé bien être durant la formation IC
- Inciter les techniciens à participer à l'une ou l'autre séance en place dans les clubs pour bien appréhender leurs spécificités</t>
  </si>
  <si>
    <t>Nombre d'actions mises en place 
Nombre de bénéficiaires 
Nombre de formés</t>
  </si>
  <si>
    <t>FFTT-GEST-24-0024-1</t>
  </si>
  <si>
    <t>24-082289</t>
  </si>
  <si>
    <t>Ping jeunes Moselle</t>
  </si>
  <si>
    <t>- Faciliter la pratique des jeunes sur le territoire Mosellan
- Permettre aux meilleurs jeunes de développer leurs projets individuels
- Développer la pratique du tennis de table en milieu scolaire
- Donner à chaque licencié jeune, les compétitions adaptées à sa pratique
- Développer le réseau de clubs et d'encadrants sur le territoire</t>
  </si>
  <si>
    <t>Déjà présenté la saison dernière, ce projet se trouve être l'une des actions principales de notre Comité. 
Le développement de la pratique jeunes est une de nos priorités et encore plus depuis trois saisons avec le recrutement d'un cadre technique départemental. 
Ce dernier a pour missions : 
- d'encadrer et d'accompagner l'animation de la section sportive départementale et du Groupe Moselle Détection, afin de fidéliser les meilleurs éléments. 
- d'organiser des stages jeunes tout au long de la saison pour permettre aux jeunes licenciés de bénéficier d'une pratique et d'un encadrement ininterrompu. 
- de mettre en place des cycles tennis de table en milieu scolaire et d'accompagner la formation des enseignants
En parallèle, notre Comité soutien les opérations "1école-1 table" et "le challenge des récréations". 
Nous tâchons également de maintenir les compétitions jeunes, qu'elles soient pour les pratiquants compétition ou pour les pratiquants loisir.</t>
  </si>
  <si>
    <t>Cette action se déroulera sur l'ensemble du territoire mosellan. De part notre fonction de Comité, nous chercherons à mobiliser des écoles sur tout le département.</t>
  </si>
  <si>
    <t>Évolution du nombre de licences jeunes. 
Évolution du nombre de licences jeunes loisirs et compétition.</t>
  </si>
  <si>
    <t>Fédération française de Tennis de Table - Grand Est;Moselle;Agence de services et de paiement;</t>
  </si>
  <si>
    <t>FFTT-GEST-24-0024-2</t>
  </si>
  <si>
    <t>Diversifions la pratique</t>
  </si>
  <si>
    <t>- Promouvoir le tennis de table sous toutes ses formes
- Faciliter l'accueil de nouveaux publics et accompagner les clubs dans la transition
- Augmenter le nombre de licenciés
- Permettre aux clubs de diversifier leur activité.</t>
  </si>
  <si>
    <t>Quatre grands axes pour ce projet : 
- Intensification de la pratique Ping VR
- Organisation d'une étape de Ping Tour à Thionville 
- Animation d'un espace tennis de table extérieur dans le cadre de la Fan Zone JOP 2024 organisée par le Département de la Moselle à Amnéville 
- Maintien des pratiques Ultimate-Ping et Dark Ping
Pour le Ping VR : Organisation d'une compétition dédiée sur le temps le plus approprié. Animations à destination du public entreprise et étudiant. Mise à disposition du matériel aux clubs souhaitant promouvoir la pratique. Présence sur les évènements dédiés et les manifestations grand public. 
Pour le Ping Tour : reconduction de l'étape de niveau 2 organisée à Thionville en 2023. Coopération avec la Mairie et le club local. Cette journée destinée au grand public permettra un focus sur notre discipline à quelques jours des Jeux Olympiques et Paralympiques. Nous inviterons à cette journée les bénéficiaires de plusieurs dispositifs départementaux : Séniors, personnes en situation de handicap, enfants placés dans les établissements sociaux ou médico-sociaux, etc...
La pause méridienne sera dédiée au sport-entreprise. 
Pour le Ping extérieur : le CD57 Tennis de table animera un stand tennis de table dans le cadre de la Fan Zone du Département. 6 dates sont prévues : 4 pendant les Jeux Olympiques et 2 pendant les Jeux Paralympiques. Nous tâcherons de faire découvrir l'ensemble de nos activités (ping classique, mini-ping, Ping VR, ...) et de faire le lien avec la pratique tennis de table fauteuil. 
En parallèle, nous accompagnerons les clubs qui s'investiraient sur des fan zones ou animations locales.
Pour les autres pratiques (Ultimate-Ping et Dark Ping) : maintien du fonctionnement habituel avec organisation de compétitions et manifestations diverses + mise à disposition du matériel et soutien/conseil aux clubs qui en feraient la demande. 
Pour l'Ultimate, une refonte de la compétition principale avec sollicitation des avis des clubs est prévue. Cela doit permettre de relancer la pratique auprès d'un maximum de licenciés.</t>
  </si>
  <si>
    <t>L'ensemble des clubs du département peuvent s'inscrire dans ces différentes animations et compétitions. 
Nous tâcherons d'être présents partout où notre aide sera nécessaire. 
Focus principal sur l'axe Metz/Thionville.</t>
  </si>
  <si>
    <t>Évolution du nombre de licences évènementielles 
Évolution du nombre de licences loisirs</t>
  </si>
  <si>
    <t>FFTT-GEST-24-0024-3</t>
  </si>
  <si>
    <t>Le futur Ping avec les clubs</t>
  </si>
  <si>
    <t>- Accompagner les clubs mosellans dans leur fonctionnement quotidien
- Faciliter le développement des clubs 
- Accompagner l'après Jeux Olympiques
- Améliorer la communication entre les instances</t>
  </si>
  <si>
    <t>En plus des missions classiques d'un Comité, en terme d'accompagnement et de services aux clubs, le CD57 TT souhaite profiter de cette année 2024 pour intensifier son soutien aux associations et aux dirigeants. 
Cela passera par une présence accrue tout au long de la saison (Assemblée Générale, réunions ponctuelles, formations dirigeants) 
L'idée sera également de construire ensemble les outils pour absorber au mieux un possible futur afflux de licenciés. (Effet JO)
Le CD57 sera à nouveau partenaire d'un colloque de Dirigeants, organisé à Metz par la LGETT. Intervention de nos deux salariés sur les thématiques proposées (développement + pratique handisport). 
A la rentrée de septembre 2024, nous serons en lien direct avec les clubs pour répondre aux interrogations administratives mais aussi techniques des clubs. Si nécessaire, notre cadre technique départemental pourra être mis à disposition des clubs qui connaitraient un fort surplus d'activité. 
L'assemblée générale sera un moment fort, mais la fin de la première phase nous servira à faire un premier bilan. 
En parallèle, nous maintiendrons les actions de formation d'entraineurs (2 formations IC prévues) et la participation au dispositif d'accompagnement de club proposé par la LGETT.</t>
  </si>
  <si>
    <t>Ce projet se déroulera bien évidemment sur l'ensemble du département de la Moselle. Tous les clubs seront impliqués, quelque soit leur taille et leurs attentes.</t>
  </si>
  <si>
    <t>Évolution du nombre de licenciés en pourcentage.</t>
  </si>
  <si>
    <t>FFTT-GEST-24-0025-1</t>
  </si>
  <si>
    <t>24-084258</t>
  </si>
  <si>
    <t>Ping entreprise et santé</t>
  </si>
  <si>
    <t>Création de créneau encadré sur les temps du midi le mardi et le jeudi entre 12h et 14h, séance dirigée ou loisir au choix, accès aux douches et au club house pour manger. Chaque semaine hors vacances scolaires.
Création d'un créneau encadré sport santé et Vétéran le lundi et jeudi de 14h à 17h, séance dirigée ou loisir au choix.</t>
  </si>
  <si>
    <t>Nous souhaitons élargir nos public cibles, en visant des horaires qui seraient plus pertinent compte tenu de l'organisation personnels des seniors, ainsi que des personne en entreprise.
En effet les créneaux du midi peuvent être réellement bénéfique pour les entreprises proches du gymnase, mais aussi pour les schilikois et environs en télétravail !
Pour ce qui est des seniors ou des personnes avec un besoin d'avoir accès au dispositif sport santé, le lundi en début d'après midi semble plus pertinent que les créneaux en soirée.</t>
  </si>
  <si>
    <t>schilitgheim, bischeim, hoenheim et strasbourg.</t>
  </si>
  <si>
    <t>1) nombre de participants sur ces créneaux en juin 2025
2) nombre de convention signé avec les ehpads</t>
  </si>
  <si>
    <t>FFTT-GEST-24-0025-2</t>
  </si>
  <si>
    <t>Ping 4-7 ans Ping -11 ans et Ping -15 ans</t>
  </si>
  <si>
    <t>mise à disposition d'un cadre technique pour le collège rouget de l'isle de Janvier à Juin 2H pour chaque classe de 6e et 3e + journée finale le 11 juin sous forme de tournoi
Mise à disposition d'un cadre technique pour l'école maternelle victor hugo
mise à disposition d'un cadre technique pour l'école maternelle josephine baker
Création d'un créneau 4 7 ans mercredi 14H 15h et samedi 9h 10h
Stage ouvert à tous à chaque vacances scolaires
mise à disposition d'un cadre technique pour la maison du jeune citoyen chaque mardi de 16H30 à18H</t>
  </si>
  <si>
    <t>le but pour nous est de faire découvrir le tennis de table à un maximun d'enfant, proche du gymnase ou de la ville de schiltigheim, nous multiplions les actions de promotions de l'activité sous forme de cycle de tennis de table.
Cycles de 6 séances sur 3 classes pour les écoles maternelles de 1h
2h pour chaque classe du collège rouget de l'isle et organisation d'un tournoi finale pour les 3e le matin et les 6e l'après midi.
Organisation de stage ouvert à tous chaque 1er semaine des vacances.</t>
  </si>
  <si>
    <t>schiltigheim pour les actions avec les écoles
schilik et les villes alentours pour les autres actions</t>
  </si>
  <si>
    <t>nombre de "conversion" des enfants qui ont participé à ces actions et qui vont prendre une licence à schiltigheim</t>
  </si>
  <si>
    <t>FFTT-GEST-24-0025-3</t>
  </si>
  <si>
    <t>uni vers le sport et csc</t>
  </si>
  <si>
    <t>mise à disposition d'un entraîneur et de la salle de tennis de table 4,5 h par semaine sur 2 groupes de primaire et 1 groupe de collègiens du csc le marais
mise à disposition d'un entraîneur pour des animations avec le CSC victor hugo pendant les vacances et le mercredi après midi
2 matinées par stage avec Uni vers le sport.
Mise en place d'un tarif spécifique au quartier du marais</t>
  </si>
  <si>
    <t>Nous essayons de créer des passerelles entre les csc, uni vers le sport et le club du sustt, pour se faire nous mettons à disposition notre entraîneur, nos créneaux du club et nous mixons les jeunes de nos partenaires avec nos adhérents.
mise en place d'un tarif allégé pour les habitants du quartier</t>
  </si>
  <si>
    <t>schiltigheim qpv</t>
  </si>
  <si>
    <t>FFTT-GEST-24-0026-1</t>
  </si>
  <si>
    <t>24-083723</t>
  </si>
  <si>
    <t>92443743700016</t>
  </si>
  <si>
    <t>ETOILE PONGISTE DE SCHLEITHAL</t>
  </si>
  <si>
    <t>67160</t>
  </si>
  <si>
    <t>67451</t>
  </si>
  <si>
    <t>Action visant à développer et fidéliser la pratique de nos 4-7ans (baby ping) .</t>
  </si>
  <si>
    <t>Suite à notre création de club avec l'affiliation à la FFTT, le comité du club a fixé deux publics cibles pour cette année: les 4-7ans et les loisirs (cf action n2) dans le but d'augmenter le nombre des licenciés de façon significative.
Pour cela plusieurs actions et évènements sont et seront proposées tout au long de l'année:
-Création d'un créneau le mercredi après-midi, de 16h à 17h, dédiée uniquement aux 4-7ans avec accueil et invitation aux parents de participer pour accompagner l'enfant.
-Création d'un créneau supplémentaire sur la pause méridienne, tous les vendredis, à destination de nos babys ping qui sont présents le mercredi soir et pour qui une deuxième séance est la bienvenue, sans les surcharger le soir après une journée d'école (vu leur jeune âge). Ainsi, le club a décidé de s'organiser pour prévoir le repas de midi (qui était pris avant au périscolaire par ses enfants) afin de ne pas perdre de temps et enchaîner par une séance d'1h d'entraînement dirigé.
Ainsi, tous les vendredis midi, de 11h30 à 13h30, organisation d' un repas de midi pris sur place pour gagner du temps et enchaîner avec 1h d'entraînement, réalisé par un entraîneur DEJEPS.
La salle étant situé juste en face de l'école, les enfants peuvent venir à pieds à la sortie de l'école.
Les frais de la salle sont couverts par le club, les frais d'entraînements également.
Les repas sont organisés en alternance par les parents des jeunes avec la possibilité de cuisiner sur place.
Cet entraînement sert à fidéliser mais aussi à recruter et développer l'activité des 4-7ans, puisque les parents peuvent être intéressés par cette modalité de pratique sur la pause méridienne, qui permet aux enfants de se défouler et de s'entraîner, sans trop empiéter sur les courtes soirées de ce très jeune public (pour la plupart encore en maternelle).
-Proposition de cycles d'intervention dans les deux écoles du village: à l'école maternelle, et dans la classe CP-CE1 de l'école primaire.
A l'issue de ces cycles, un évènement sur une après midi sera proposée, de type Premier Pas Pongiste afin de récompenser tous les enfants, de proposer des démonstrations de tennis de table de bon niveau, de promouvoir l'activité et de permettre au club d'être visible auprès des parents, de l'école, des enfants et de faire la promotion de l'activité proposée pour les 4-7 ans, avec un entraînement dirigé de qualité.
En début de saison, des flyers dans le dispositif rentro' ping ont été distribué à toutes les écoles des environs de Schleithal afin de proposer 3 séances gratuites à tous les jeunes et notamment promouvoir le créneau 4-7 ans.
Le club va également proposer en fin d'année, une session "ramène ton pote au ping" où chaque enfant licencié aura le droit de ramener un ami à lui pour lui faire découvrir l'activité baby ping.</t>
  </si>
  <si>
    <t>Zone autour de Schleithal.</t>
  </si>
  <si>
    <t>Fidélisation des jeunes: renouvellement de la licence.
Nombre de joueurs croissant sur ce créneau.</t>
  </si>
  <si>
    <t>FFTT-GEST-24-0026-2</t>
  </si>
  <si>
    <t>Développement et création d'une section loisir- ping santé</t>
  </si>
  <si>
    <t>Notre association étant "créé" cette année, puisque nouvellement affilié à la FFTT, a pour but de ne pas seulement proposer des choses pour les compétiteurs mais vise à développer l'aspect du ping santé (ping pour tous et non compétitif).  La féminisation de notre public est également un point important puisque beaucoup de féminines sont déjà présentes, le but étant de développer également cela. Le ping santé, en passant par la création d'un créneau Fit ping permettra également de répondre à cet objectif.
Deux actions prioritaires et précises pour cet intitulé ping ACTIF: loisir-santé : l’un sur un évènement pour se faire connaître et développer l'activité losiir et ping santé et l’autre tout au long de l’année afin de fidéliser ce public :
- Création d’un tournoi « Ping en folie » dédiée aux non licenciés, intergénérationnel afin de faire connaître le club, de proposer et montrer que le tennis de table est une activité ouverte et accessible pour tous, de tout âge et de tout niveaux. En même temps, animations d’ateliers lors de ce tournoi, afin de faire découvrir le fit ping, des ateliers ludiques à travers le tennis de table (ultimate ping, miniping…) dans le but de promouvoir la pratique du tennis de table à des fins de santé physique, mentale et sociale. Ce tournoi s’adresse à 28 équipes, il aura lieu le 1er mai 2024.  Sur cet évènement seront également proposé des animations vers les enfants 4-7 ans pour répondre à l'un de nos objectifs prioritaires du club: développer la pratique des 4-7ans (cf l'autre action).
- Création d’un ou même de deux créneaux loisirs (l’un plus dédié au ping loisir et l’autre plus dédié au ping santé (fitping), avec pour l’instant un encadrement bénévole, mais avec pour objectif un encadrement professionnel. Ces créneaux supplémentaires dédiés uniquement aux loisirs permet de développer et promouvoir un ping santé pour tous.</t>
  </si>
  <si>
    <t>Notre association est située dans une commune tout au Nord de l'Alsace où les clubs de tennis de table se font très rares.
Nous faisons partie d'un des rares clubs du Nord de l'Alsace à proposer de la formation de jeunes. 
La pratique des loisirs et du ping santé est un des publics cible (avec les 4-7 ans), pour cette année 2024.
Le recrutement se fera en priorité sur la communauté des communes de Lauterbourg et Wissembourg.</t>
  </si>
  <si>
    <t>1: Création de licences loisirs.</t>
  </si>
  <si>
    <t>FFTT-GEST-24-0027-1</t>
  </si>
  <si>
    <t>24-078233</t>
  </si>
  <si>
    <t>Opération été Ping</t>
  </si>
  <si>
    <t>Accompagnement des clubs sur les opérations été pings, Stages organisés par les clubs, animations estivales, tournois estivaux</t>
  </si>
  <si>
    <t>Coanimation des activités organisées par les clubs.
Juge arbitrage des tournois estivaux organisés par les, clubs.
Organisation de tournois estivaux jeunes.</t>
  </si>
  <si>
    <t>Nombres de tournois estivaux Clubs, nombre de tournois estivaux jeunes comité.</t>
  </si>
  <si>
    <t>FFTT-GEST-24-0027-2</t>
  </si>
  <si>
    <t>Opération Entraineur Club</t>
  </si>
  <si>
    <t>Permettre aux clubs en milieu rural de faire progresser leurs jeunes aussi bien que ceux implantés
en milieu urbain.
Permettre l'accès à la pratique aux jeunes issues des zones de revitalisation rurale.</t>
  </si>
  <si>
    <t>L'Opération Entraineur-Club s'articule autour de la mise à disposition hebdomadaire d'un cadre
technique salarié du comité départemental au sein des clubs implantés en milieu rural</t>
  </si>
  <si>
    <t>interventions en milieu rural sur les clubs de Vitry-le-François, Cloyes-sur-Marne, Frignicourt,
Sainte-Menehould, Mourmelon-le-Grand, Givry-en-Argonne, Chepy, Le Mesnil-sur-Oger
Type territoire: Communes ZRR./bassins de vie pop &gt; 50% ZRR</t>
  </si>
  <si>
    <t>Attractivité du tennis de table dans les territoires carencés
Nombre de licenciés juniors et moins Compétition- Nombre de licenciés juniors et moins Loisirs- Taux de poursuit de
la pratique / année de naissance</t>
  </si>
  <si>
    <t>Fédération française de Tennis de Table - Grand Est;Marne;</t>
  </si>
  <si>
    <t>FFTT-GEST-24-0027-3</t>
  </si>
  <si>
    <t>Actions sportives de détections</t>
  </si>
  <si>
    <t>Augmenter le nombre de participants jeunes aux compétitions individuelles.
Faire progresser un groupe de jeunes.
Avoir régulièrement des joueurs sélectionnées aux stages régionaux, en amener en sélection stages nationaux.
Avoir des jeunes Marnais dans les meilleurs régionaux dans chaque catégorie et en amener régulièrement aux championnats de France.</t>
  </si>
  <si>
    <t>Mise en place de créneaux mensuels réguliers de regroupement d'un groupe détection en partenariat avec les clubs locaux, regroupement pour 15 à 20 des jeunes moins de 12 ans les plus prometteurs du département en axant principalement sur la catégories poussin/poussine et benjamin/benjamine.
9 à 10 regroupements de 3H organisés à l'année par l'entraineur du comité avec présence d'un cadre du club support à chaque séance, club support tournant entre Chalons, Reims et Gueux.
Un maillot détection pour distinguer lors des compétitions les jeunes participants à ce groupe.
Organisation de stages de regroupements départementaux à chaque période scolaire (2 à 3 en été, un à chaque vacance scolaire), organise par le cadre technique départemental sur les 3 clubs supports, et avec présence sur chaque stage d'un cadre technique de chaque club. Stage encadré par 4 techniciens au minimum, avec présence obligatoire des jeunes du groupe détection (sauf impératif ou sélection ligue) mais ouvert à tous les autres jeunes du départements le souhaitant permettant une progression de nombreux jeunes.
Présence ponctuelles de relanceurs.</t>
  </si>
  <si>
    <t>Clubs supports Chalons, Reims, Gueux, Epernay, Vitry</t>
  </si>
  <si>
    <t>Nombre de jeunes inscrits par catégories âges, nombre de regroupements mensuels, nombre de stages départementaux organisées, nombre de jeunes moins de 12 ans sélectionnés en stage ligue</t>
  </si>
  <si>
    <t>FFTT-GEST-24-0027-4</t>
  </si>
  <si>
    <t>Permettre à un maximum d'enfants scolarisés de découvrir la pratique.
Initiation vers un public de 4/7 ans.</t>
  </si>
  <si>
    <t>L'entraineur diplômé d'état de la structure se déplace dans plusieurs écoles du département afin d'animer des cycles dédiés au tennis de table, dans le cadre scolaire et péri-scolaire.
Il organise par secteurs des regroupements de jeunes dans le cadre d'animations PPP.</t>
  </si>
  <si>
    <t>Ensemble du département, incluant des écoles en zones de revitalisation rurale.</t>
  </si>
  <si>
    <t>FFTT-GUAD-24-0001-1</t>
  </si>
  <si>
    <t>24-080835</t>
  </si>
  <si>
    <t>PROMOUVOIR LE TENNIS DE TABLE FÉMININ</t>
  </si>
  <si>
    <t>Développer l’engagement des femmes et le dialogue entre elles
Promouvoir la diversité
Renforcer la qualité de vie tout en accompagnant les femmes qui ont besoins de s'épanouir par le tennis de table 
renforcer les opérations du ping au féminin, depuis deux ans nous constatons que les actions portent leurs fruits , journée du 8 mars 2022, du 8 mars 2023 et 8 mars 2024 PAR  des animations faites en semaine et surtout le samedi matin
En second lieu, la faiblesse de la pratique féminine doit nous interpeller. Il ne me semble plus
acceptable de compter moins de 20% de féminines dans nos effectifs. Il nous appartient
collectivement de prendre toutes les initiatives pour faire progresser la mixité parmi les licenciés, 
mais aussi les arbitres, les éducateurs et les dirigeants. N’hésitez pas à partager avec nous vos
succès pour mieux répondre aux attentes des femmes. Aujourd'hui la présence féminine se poursuit et sommes à 23 % de part la population du ppc baie mahault</t>
  </si>
  <si>
    <t>Améliorer la qualité du service en leur proposant une opportunité de développement personnel.
Pratiquer des activités en équipe dans un environnement agréable.
Diminuer le stress au travail. Le sport en entreprise intervient directement sur le bien-être au travail, la gestion du stress et la santé des collaborateurs.
Ce projet s’articule entre activités ludiques et sensibilisation aux bien faits du Ping pour la Santé.
Découvrir ses collègues différemment en créant du lien social,
Renforcer la cohésion et la solidarité entre les salariées dans l’espoir de mieux les faire travailler ensemble.
Augmenter la confiance en soi dans le groupe.</t>
  </si>
  <si>
    <t>sur le territoire de l'agglomération cap excellence et plus précisément à baie mahault
l'action se tiendra au complexe sportif mauralex taupe</t>
  </si>
  <si>
    <t>motivation 
présence
épanouissement personnel et collectif
l'engagement
challenge pour monter une equipe de filles au championnat dans les 2 a 4 ans
notre meilleurs féminimes championne antilles guyane en simple dame et par equipe en 2024 aux 21 championnat pongistes antilles guyane 
https://fb.watch/v/8kmYqAKgL/</t>
  </si>
  <si>
    <t>Fédération française de Tennis de Table - Guadeloupe;DRAJES;FDVA;FFH;Guadeloupe;Guadeloupe;MAIRIE;CAP EXCELLENCE;BEMAO VAKAN'S COOL;</t>
  </si>
  <si>
    <t>FFTT-GUAD-24-0001-2</t>
  </si>
  <si>
    <t>INITIATIOIN_PERFECTIONNEMENT DE LA PRATIQUE DU TENNIS DE TABLE GROUPES ELITES COMPETITIONS</t>
  </si>
  <si>
    <t>Grâce au travail remarquable tiré du système de détection, et à la qualité de la promotion réalisée
par le club, nous parvenons chaque saison, quelles que soient les circonstances, à renouveler et
fidéliser les effectifs des groupes jeunes.
C’est une très grande force, je dirais, c’est le socle, le poumon de notre école de tennis de table.
Désormais des individualités émergent du groupe Senior, Élite et Handiping, de par leur
investissement personnel, leur implication aux séances d’entraînement collectives et les résultas
obtenus.
Certains parents souhaitent accompagner leurs enfants vers une pratique plus soutenue. C’est
aussi le fruit de notre travail, une suite logique quand certains jeunes se passionnent,
communiquent leurs envies et leurs ambitions.
• Pouvons-nous les accompagner ?
• Ce projet répond-il aux objectifs et aux ambitions du club ?
• Pourquoi mettre en place des prises en charges individuelles ?
Adhérer à ce projet d’accompagnement individualisé autour de nos Espoirs et nos jeunes talents,
c’est :
• Augmenter le volume horaire et la qualité de l’entraînement des individualités du groupe
Élite et des espoirs.
Pour porter encore plus le projet il faudra au regard de nos perspectives accroitre les entraienements pendant 
des periodes dediées de l'année vacances scolaires, avec un entraieneur FFTT, voir les solutions que pourrait 
proposer la féderation et pourquoi avec l'aide du CTN MICKAEL MEVELEC</t>
  </si>
  <si>
    <t>Prétendre au statut de club formateur et adhérer au Projet Sportif Fédéral (PSF - FFTDA)
􀀀R enforcer le niveau général de l’école de tennis de table.
􀀀Ê tre autonome dans la formation et le renforcement de nos meilleures équipes.
􀀀P rétendre à la participation régulière de nos jeunes du groupe Élite et de nos Seniors, aux
Championnats de France Individuels, aux jeux des îles, et compétions Panaméricaines
(Double challenge joueur/club)
􀀀Renforcer l’image du club.</t>
  </si>
  <si>
    <t>L'action se fera sur le territoire de la baie mahault</t>
  </si>
  <si>
    <t>Pour y adhérer l’objectif est la régularité du joueur aux séances d’entraînement, de son
investissement personnel hors séance, sa demande d’accompagnement, les titres obtenus depuis
ses débuts au club, le joueur dans ce cas pourrait remplir tous les critères pour prétendre à un
accompagnement individualisé.
Charte à signer par les parents et le joueur, en cas de prise en charge financière totale du club.
Le joueur s’engage à :
􀀀P articiper à toutes les séances du groupe Élite, en tant que joueur et/ou relanceur sauf en cas
de force majeure (mercredi 17h et vendredi 18h).
􀀀Ê tre licencié du club au terme de sa prise en charge, tant qu’il est domicilié dans le
département.
􀀀L es parents et le joueur peuvent rompent cet engagement à tout moment.􀀀L e club peut rompre son investissement, en cas de non-respect de la charte, ou si la situation
du club ne permet pas de poursuivre sa prise en charge.</t>
  </si>
  <si>
    <t>FFTT-GUAD-24-0001-3</t>
  </si>
  <si>
    <t>PROGRAMME ACTIVITÉ HANDISPORT JOUONS ENSEMBLE A BALLES ÉGALES !</t>
  </si>
  <si>
    <t>Développer les passerelles entre le monde handisport, le mouvement sportif pour encourager la
pratique physique et sportive 
l'objectif principal est de Développer des projets structurants sur le territoire avec le monde professionnel, scolaire, Etudiants,  associatif comme L'UNSS, L'UDAG et le SERAG
Continuer le développement de la pratique pour tous &amp;  la mise en avant du développement du sport féminin
un point qui me tiens a coeur est de pouvoir accompagner Mr BARREAU au championnat de France Handisport catégories VÉTÉRAN. Pour cela il devra se rendre en France au mois 3 à 5 fois générant un coup important en billet d'avion et hébergement plus la journée finale. 
ENSEMBLE JOUONS A BALLES ÉGALES !</t>
  </si>
  <si>
    <t>C’est une évidence : l’entreprise, le monde scolaire, étudiant et associatif  ont beaucoup en commun et surtout à développer ensemble des Echanges pour donner une dimension hors du commun au monde handisport. Et pourtant, les à priori
ont la dent dure ! Les passerelles entre ces univers deviennent parfois des murs opaques. Ne serait-ce
pas cette vieille habitude que nous avons de voir d’abord ce qui oppose avant de trouver ce qui relie ? En
changeant notre regard, tout devient possible. Et tout le monde y gagne !
Ce qu'ils peuvent tous apporter au monde du sport et aux sportifs :
lerus compétences en stratégie, leurs visions, son projet décliné en politiques, stratégies, plans, process, systèmes
de pilotage avec des indicateurs et outils d’analyse, de reporting, de communication…
La gestion des ressources humaines dans la durée : recrutement, sélection, détection et développement de
talents, formation, évaluation, rémunération, gestion de conflits, licenciements…) sans oublier la cohérence et
la crédibilité économique et financière.
Le lien entre stratégie, organisation , culture, valeurs et moyens financiers et humains dans une durée «
raisonnable » ( Développement durable, RSE , etc…)
Ce que peut apporter le monde du sport et les sportifs à l’entreprise
Le leadership,
La mobilisation sur des objectifs précis, quantifiés, datés,
L’esprit de compétition,
La prise en compte de stratégies des concurrents, des adversaires
La préparation tactique, technique, physique et psychologique d’un challenge, d’un défi
L’alternance de réussites et d’échecs, la résilience pour rebondir rapidement
Les valeurs humaines de réussite par l’équipe, le groupe, la solidarité, la coopération, la complémentarité, la
diversité, les interactions entre acteurs
Le plaisir du jeu et de l’effort !</t>
  </si>
  <si>
    <t>les encadrements et développement se déroule à la salle mauralex taupe salle ou nous
pratiquons
Type territoire: Quartier politique de la ville
POURQUOI PAS AUSSI DANS LE MONDE DES ENTREPRISES, Milieu scolaire et autres</t>
  </si>
  <si>
    <t>l'objectifs prioritaires est de développer ET SURTOUT JOUONS ENSEMBLE A BALLES ÉGALES !
depuis plus de 5 ans nous nous donnons une ligne directrice afin d'accompagner et faire avancer l'handisport.
pour cela nous mettons en place un accompagnement a la carte en fonction des présents mais surtout ce que nous constatons c'est la joie de vivre de participer de se retrouver et d’être solidaire dans l'effort et d’échanger.
Sur notre territoire il y a encore trop de regards qui se détournent vis a vis des personnes en situation de handicap et notre objectif est de les mettre en avant et c'est ce que nous faisons depuis plus de 5 ans.
Pour permettre à nos adhérents de se faire connaitre un des objectifs en plus des autres est de permettre en accompagnant  Mr jean miche BARREAU à participer au championnat de franque handisport catégorie vétéran ce qui explique une demande supérieur de la subvention 2023 2024 de 3 KE A 8 KE pour supporter le coût des billets d’avions hébergement et diverses locations restaurations.
A la salle en plus des encadrements il lui ai proposé une relance personnalisée par l’entraîneur et d'autres joueurs du staff afin de le faire progresser cela fait parti de notre objectif lui donner toutes les chances de bien figurer.</t>
  </si>
  <si>
    <t>Fédération française de Tennis de Table - Guadeloupe;DRAJES;FDVA;FFH;Guadeloupe;Guadeloupe;MAIRIE BAIE-MAHAULT;CAP EXCELLENCE;BEMAO VAKAN'S SPORT;</t>
  </si>
  <si>
    <t>FFTT-GUYA-24-0001-1</t>
  </si>
  <si>
    <t>24-083785</t>
  </si>
  <si>
    <t>PING A L ECOLE</t>
  </si>
  <si>
    <t>Faire découvrir l'activité tennis de table aux élèves d'une école
Accompagner les enseignants vers une pratique autonome de l'activité tennis de table</t>
  </si>
  <si>
    <t>Organisation de cycles de séances de ping dans une école proche du lieu de pratique du club à destination de tous les élèves d'une même école sur l'année.</t>
  </si>
  <si>
    <t>Ville de Cayenne - QPV</t>
  </si>
  <si>
    <t>1Intérêt des élèves et des enseignants pour la pratique
2Amélioration du niveau de pratique des élèves et des enseignants
3Passerelle école-club</t>
  </si>
  <si>
    <t>Fédération française de Tennis de Table - Guyane;Mairie;</t>
  </si>
  <si>
    <t>FFTT-GUYA-24-0001-2</t>
  </si>
  <si>
    <t>Développer la pratique du public féminin. 
Augmenter le nombre de licenciées du club, loisir et compétition
Augmenter le nombre de compétitrices</t>
  </si>
  <si>
    <t>Organisation de deux journées portes ouvertes à destination exclusive du public féminin
Organisation d'un stage de perfectionnement à destination du public féminin licencié
Organisation d'un tournoi open féminin</t>
  </si>
  <si>
    <t>Territoire de la Ville de Cayenne - Salle du club</t>
  </si>
  <si>
    <t>Affluence et participation des joueuses aux portes ouvertes du club
Participation des joueuses des différentes joueuses loisirs et compétitions, au stage proposé
Participation des joueuses des différentes joueuses, non licenciées,  loisirs et compétitions, au stage proposé</t>
  </si>
  <si>
    <t>FFTT-GUYA-24-0001-3</t>
  </si>
  <si>
    <t>PING EN EXTERIEUR</t>
  </si>
  <si>
    <t>Faire découvrir le tennis de table au grand public, en se greffant sur des manifestations organisées par les partenaires institutionnels ou dans les marchés/foires
toucher un public que l'on n'aurait pas touché en salle.
Développer le ping loisirs
Recrutement d'un public loisir</t>
  </si>
  <si>
    <t>Installation de tables de ping en extérieur et de tentes
Joueurs du club présents pour jouer avec le grand public
Séances d'initiation / jeux ludique</t>
  </si>
  <si>
    <t>Autres territoires urbains carencés Outre-mer</t>
  </si>
  <si>
    <t>Les actions du club sont toutes organisées dans des quartiers prioritaires du territoire de la ville de Cayenne</t>
  </si>
  <si>
    <t>participation du grand public aux actions proposées
passerelle ping en extérieur - club</t>
  </si>
  <si>
    <t>Fédération française de Tennis de Table - Guyane;MAIRIE;</t>
  </si>
  <si>
    <t>FFTT-GUYA-24-0001-4</t>
  </si>
  <si>
    <t>VAK' ANSANM</t>
  </si>
  <si>
    <t>Proposer un temps de loisir autour des jeux, du sport, des valeurs véhiculées par l’olympisme.
Occuper les jeunes du territoire cayennais pendant les grandes vacances scolaires
Capter de futurs licenciés</t>
  </si>
  <si>
    <t>Organisation de séances de découverte de pratique du tennis de table dans la salle du club, mais aussi dans différentes maisons de quartier de la ville.
Amener l'activité tennis de table dans les différentes actions proposées par la Ville de Cayenne dans le cadre du  passage de la flamme olympique en Guyane</t>
  </si>
  <si>
    <t>Ville de Cayenne</t>
  </si>
  <si>
    <t>Affluence et intérêt des participants pour l'activité proposée
nouvelles inscriptions à la rentrée</t>
  </si>
  <si>
    <t>Fédération française de Tennis de Table - Guyane;ANCT;</t>
  </si>
  <si>
    <t>FFTT-GUYA-24-0002-1</t>
  </si>
  <si>
    <t>24-084130</t>
  </si>
  <si>
    <t>Attirer les jeunes vers la performance</t>
  </si>
  <si>
    <t>Accompagner la performance sportive des jeunes licenciés du Club</t>
  </si>
  <si>
    <t>Le projet vise à renforcer la formation sportive des jeunes et assurer la participation
systématique aux championnats de la Ligue
- Stage de perfectionnement (chaque petite vacance scolaire) =&gt; augmenter (nombre et qualité) le temps de
pratique
- Participation aux critérium (inidviduels jeunes) - Toutes categories Jeunes =&gt; expérimenter et renforcer
l'esprit de compétition
- Participation aux championnats par équipe Jeune =&gt; renforcer l'esprit d'équipe</t>
  </si>
  <si>
    <t>Tout Saint-Laurent du Maroni</t>
  </si>
  <si>
    <t>nbre de licenciés inscrits en compétition
Résultats sportifs 
Sélection en équipe Ligue</t>
  </si>
  <si>
    <t>Fédération française de Tennis de Table - Guyane;Guyane;Ville de Saint-Laurent;</t>
  </si>
  <si>
    <t>FFTT-GUYA-24-0002-2</t>
  </si>
  <si>
    <t>Cam°Ping Eté</t>
  </si>
  <si>
    <t>Découverte du Tennis de Table pendant les vacances scolaires
Découverte du territoire, des cultures locales (Histoire et patrimoine) et les productions locales
Vacances apprenantes
Attirer les nouveaux licenciés de la prochaine saison
Forte attention sera portée à la communication sur l'action pour attirer les jeunes filles.</t>
  </si>
  <si>
    <t>Camp sportif et découvertes touristiques pour 20 jeunes de 8 à 12 ans.
Activités motrices
Activités scolaires et de citoyenneté (développement durable, respect de son corps, de sa santé et des autres)
visites touristiques, culturelles
Apprentissage du travail en équipe, de la coopération et efforts.</t>
  </si>
  <si>
    <t>quartiers populaires politique de la Ville de Saint Laurent du Maroni</t>
  </si>
  <si>
    <t>Nombre de participants
Nombre de licenciés issus de cette action
Satisfaction des enfants et des parents</t>
  </si>
  <si>
    <t>Fédération française de Tennis de Table - Guyane;</t>
  </si>
  <si>
    <t>FFTT-GUYA-24-0002-3</t>
  </si>
  <si>
    <t>Educ Ping - Le ping dans les écoles</t>
  </si>
  <si>
    <t>Faire découvrir le ping dans les écoles (CM1/CM2)
Recruter de nouveaux pratiquants pour la saison suivante</t>
  </si>
  <si>
    <t>Faire des jeux ludiques de sensibilisation à la pratique du ping dans les écoles primaires
Proposer un plateau compétitif et ludique de fin d'année aux enfants participants (au sein du gymnase du Club)</t>
  </si>
  <si>
    <t>écoles primaires proches du gymnase (accessible à pied par les jeunes)
limiter l'impact de la mobilité</t>
  </si>
  <si>
    <t>Nombre de jeunes touchés par l'action
Nombre de demandes inscription au club issus de cette action (la saison suivante)
Satisfaction de l'équipe pédagogique</t>
  </si>
  <si>
    <t>- Mettre en place deux jours d'accueil scolaires de l'école primaire d'Haisnes au sein de notre association. (3 classes de 20 élèves environ)
- Mettre en place deux jours d'accueil scolaires de l'école primaire d'Hulluch au sein de notre association (4 classes de 20 élèves environ)
- Mettre en place 3 créneaux de 2 heures encadrés pour le public jeune.
- Mettre en place des cycles, de vacances à vacances pour les écoles primaires de la ville d'Hulluch et d'Haisnes: Accueil de 2  classes à raison d'une heure par semaine par classe d'une vingtaine d'élèves environ (suite à la demande des directeurs des écoles)</t>
  </si>
  <si>
    <t>Fédération française de Tennis de Table - Hauts-de-France;Pas-de-Calais;Haisnes et Hulluch;</t>
  </si>
  <si>
    <t>FFTT-HDF-24-0005-2</t>
  </si>
  <si>
    <t>PING INCLUSIF: Favoriser l'inclusion des jeunes défavorisés et éloignés de la pratique au sein de notre strucutre.</t>
  </si>
  <si>
    <t>- Permettre aux jeunes défavorisés des quartiers de pratiquer une activité physique et/ou sportive qu'est le tennis de table. 
- Permettre la mixité sociale et culturelle à travers la pratique sportive.</t>
  </si>
  <si>
    <t>- Participation au parcours du cœur avec différentes associations de la ville: accueil de 6 classes de 23 enfants environ de tous horizons et pour une bonne cause: la médecine: le vendredi 29 mars 2024
- Accueillir les centres de loisirs du territoire pour une pratique sportive au sein de notre association: Inclusion des publics en difficulté
- Tennis de table familles: Samedis et dimanches où la salle n'est pas occupée pour les non-adhérents en famille: travail sur la parentalité et l'inclusion des publics en difficulté sociale et / ou financière
- Mettre en place 2 journées portes ouvertes sur la commune d'Haisnes pour tous les publics et avec gratuité
- Mettre en place 2 journées portes ouvertes sur la commune d'Hulluch pour tous les publics et avec gratuité</t>
  </si>
  <si>
    <t>QPV Saint-Elie - Fosse 13</t>
  </si>
  <si>
    <t>Fédération française de Tennis de Table - Hauts-de-France;Hulluch - Haisnes;</t>
  </si>
  <si>
    <t>EDUCATIF Ping Citoyen - Jeunes 4-11 ans</t>
  </si>
  <si>
    <t>INCLUSIF Ping Citoyen - Féminisation</t>
  </si>
  <si>
    <t>FFTT-HDF-24-0020-2</t>
  </si>
  <si>
    <t>FFTT-HDF-24-0021-1</t>
  </si>
  <si>
    <t>24-080138</t>
  </si>
  <si>
    <t>Nouvelles pratiques AIDE ET ACCOMPAGNEMENT POUR LES OPERATIONS ETE PING</t>
  </si>
  <si>
    <t>-Faire découvrir le sport tennis de table durant les mois d'été
-Permettre la licenciation suite à cette action
-Permettre une continuité pendant les vacances d'été</t>
  </si>
  <si>
    <t>-Aide et accompagnement des clubs du département qui s'engagent dans cette action d'ouverture du club pendant l'été</t>
  </si>
  <si>
    <t>Ces actions s'adressent principalement aux clubs structurés situés sur les agglomérations du département proche d'un Quartier politique de la ville</t>
  </si>
  <si>
    <t>300 à 500 licences évènementielles et licenciation en début de saison</t>
  </si>
  <si>
    <t>FFTT-HDF-24-0021-2</t>
  </si>
  <si>
    <t>Structuration ORGANISATION DE FORMATION ARBITRE REGIONAL</t>
  </si>
  <si>
    <t>STAGE DE FORMATION AR SUR LE CLUB DE ST QUENTIN</t>
  </si>
  <si>
    <t>FORMATION ARBITRE REGIONAL EN COLLABORATION AVEC LA LIGUE</t>
  </si>
  <si>
    <t>CLUB DE SAINT QUENTIN</t>
  </si>
  <si>
    <t>NOMBRE DE LICENCIES DIPLOMES ARBITRE REGIONAL</t>
  </si>
  <si>
    <t>FFTT-HDF-24-0021-3</t>
  </si>
  <si>
    <t>Educatif Développer le nombre de jeunes licenciés au sein de notre département et dynamiser la détection</t>
  </si>
  <si>
    <t>-Augmenter le nombre de jeunes au sein des clubs
-Stimuler les clubs aux recrutements des jeunes vecteur de consolidation et de structuration du club
-Accompagner le club avec mise à disposition de moyen matériel et humain lors des actions ponctuelles
-Maintenir les rassemblements des jeunes en terme de compétitions et stages départementaux et
interdépartementaux
-Renforcement conventionnel avec le milieu scolaire (USEP, UNSS, Sport Etude,...), vivier d'éventuels jeunes
joueurs</t>
  </si>
  <si>
    <t>Notre Comité consacre, depuis plus deux ans, des efforts considérables pour développer le
public jeune au sein des clubs.
Pour cela nous nous sommes concentrés à développer des actions de soutien aux 28 clubs qui composent
notre Comité.
Dans un premier temps, le constat est le club qui veut se structurer n'est pas toujours armé pour relever le
défi. Pour cela,
Nous nous sommes atteler à créer le poste de Conseiller Technique Départemental (5 heures par semaine).
Cette création de poste avait pour but de redynamiser la détection, le recrutement de jeunes dans les clubs, la
formation d'initiateur de club.
En parallèle, nous nous sommes atteler à créer un rassemblement jeunes appelé "Tiots pongistes". Ce
rassemblement se fait sur une après-midi et
est ouvert à un public non licencié mixte. Le club se charge d'accueillir les jeunes (référentiel de lieu et de
proximité pour le jeune participant)
qui peut être un bon moyen d'augmenter le nombre de jeunes licenciés dans le club volontaire. Le Comité
prend en charge l'édition de flyers donnés au
club qui se charge de faire la promotion de l'événement au sein des écoles à proximité. Le Comité met à
disposition du club notre Conseiller Technique
qui coordonne l'action en faisant le lien entre le club et le comité. Les heures consacrées du CTD sont payées
par le Comité.
Nous prenons en charge également l'achat de matériel comme les kits PPP (raquette panda, balle) et le jeune
participant repart avec sa raquette à la fin
de l'action. Nous ciblons les jeunes de 4 à 8 ans.
Ensuite, nous avons signé une convention avec l'éducation nationale et l'USEP pour accompagner le monde
scolaire à réaliser des cycles au sein du
programme scolaire. Nous mettons à leur disposition le CTD qui accompagne lors de la première séance le
professeur qui entreprend le cycle tennis de table.
Nous fournissons le matériel type balles et raquettes panda. Plusieurs écoles ont déjà adhéré à cet
accompagnement de notre Comité.
Nous essayons au maximum d'adapter, créer de nouvelles compétitions pour consolider le vecteur JEUNE
dans notre département. Depuis cinq ans, le Challenge Jeunes
qui se déroule sur trois journées rassemble de nombreux jeunes ayant moins de 600 points dans une
épreuve individuelle mixte. Cette épreuve a beaucoup de succès et
sert également de support à la détection départementale. En terme de compétition par équipe jeune, nous
avons changer de formule en nous concentrant sur une formule
type plateau en créant des Interclubs Jeunes. Ceci a l'avantage de faire jouer les jeunes au maximum sur une
journée par équipe. Ce qui convient beaucoup plus à notre
département qui ne compte que 28 clubs pas toujours adapté à un championnat par équipe classique qui
augmentent les contraintes de déplacement. Cette épreuve
fonctionne bien depuis qu'elle est mise en place.
Vous pouvez le constater le Comité Aisne agit à différents niveaux pour faire la promotion jeune dans son
département : Détection et promotion avec l'action
"tiots pongistes" et convention tripartite avec l'éducation nationale et USEP; compétition avec le challenge
jeunes et interclubs. Pour toutes ces
strates, le Comité a besoin d'être lui même accompagné
financièrement.</t>
  </si>
  <si>
    <t>Le territoire du département de l'Aisne reste un territoire très rural. La preuve en est: la faible densité de population avec peu d'agglomération sur le département
Les municipalités de Saint Quentin, Soissons et Laon sont les trois grandes communes de notre département; le
reste peut être placé en ZRR</t>
  </si>
  <si>
    <t>Nous évaluerons le nombre de jeunes supplémentaires au sein de nos effectifs départementaux
Nombre de licences évènementielles réalisées lors des actions en collaboration avec les clubs
Nombre de stages départementaux et nombre de jeunes participants</t>
  </si>
  <si>
    <t>FFTT-HDF-24-0022-1</t>
  </si>
  <si>
    <t>24-081097</t>
  </si>
  <si>
    <t>Depuis de nombreuses années  une école de tennis de table existe au sein de notre association. Cependant il faut faire évoluer les fonctionnements c'est pourquoi nous avons décidé de conquérir de nouveaux publics en multipliant les créneaux horaires et en apportant de l'aide aux deux entraîneurs bénévoles du club tant au niveau des entraînements que des coaching lors des compétitions. Grâce à eux et au service civique qui les accompagne nous pouvons désormais accueillir 4 classes de l'école primaire de notre village (Longueil Ste Marie) et deux classes du village voisin ( Chevrières).Des séances dirigées sont proposées aux élèves sur une dizaine de séances. Un tournoi final est organisé entre ces deux écoles en fin de cycle tennis de table.
De même nous avons pu ouvrir une section baby ping ou 15 enfants de '4-6 ans sont accueillis sur des créneaux de 45 minutes chaque semaine.  Des groupes de niveaux sont en fonctionnement.
Ensuite nos activités avec les jeunes compétiteurs sont poursuivies le mardi, mercredi, jeudi et vendredi en fonction du niveau de jeu et de la disponibilité des parents.
Enfin chaque week-end nos jeunes sont envoyés en compétition par équipe ou individuellement et ils sont accompagnés d'un coach chargé de les mener vers la victoire</t>
  </si>
  <si>
    <t>mardi de 18 à 20h groupe élite: les jeunes les plus motivés entraînes par un entraîneur diplômé et où les compétiteurs servent de relanceurs
mercredi : 3 groupes allégés de baby ping (45 minutes) entraînes par un entraîneur diplômé et un service civique formé
                   18-20h groupe de  compétiteurs   accompagnés d'un entraîneur diplômé , d'un service civique, et d'un joueur bénévole
jeudi 18-20h Entrainement pour tous et les jeunes sont pris en charge par les adultes
vendredi 18-20h groupe de débutants
Pour fidéliser encore plus nos licenciés nous avons organisé une sortie bus gratuite pour encourager l'équipe première d'Amiens en championnat. Ce fut un tres grand succes et nous renouvelleront l'operation. De m^me une journée cohésion jeunes sera organisee en juin ( offerte par le club) et nos jeunes passeront la journée au parc Saint Paul.
Une journée cohésion sera également offerte par le club aux adultes compétitieurs pour passer une journée char à voile à Berck.
Enfin et toujours dans le but de recevoir une délégation de pongiste pour Paris 2024 nous organisons des Olympiades inter associations en faisant participer un maximum de licenciés
Nous avons participé au ping tour et nous avons d'ailleurs remporté le challenge interville récompensant la ville organisatrice qui a eu le plus de visites au proratat du nombre d'habitants. devant le succès nous postulerons de nouveau pour accueillir cette organisation.</t>
  </si>
  <si>
    <t>Notre club est ouvert à tous les jeunes du village ou des villages des environs . Certains résident à plus de  20 km de notre salle de fonctionnement</t>
  </si>
  <si>
    <t>FFTT-HDF-24-0022-2</t>
  </si>
  <si>
    <t>Développer la féminisation du tennis de table. Notre objectif final est la création d'une équipe féminine capable de rivaliser avec les autres clubs. Cette équipe sera composée de nos très jeunes joueuses qui adhèrent à ce projet qui verra le jour dès que possible</t>
  </si>
  <si>
    <t>Permettre la pratique du tennis de table aux féminines dans des conditions optimales. Implication dans les responsabilités au sein du club. Continuer à entendre les féminines qui préfèrent la mixité sportive tout en respectant l'idée de la création d'une équipe féminine.
Notre effectif de 20 pour cent de femmes au sein de notre club est assez exceptionnel</t>
  </si>
  <si>
    <t>FFTT-HDF-24-0022-3</t>
  </si>
  <si>
    <t>Volonté de chacun e respecter les axes du club.
Respect des hommes et des choses</t>
  </si>
  <si>
    <t>FFTT-HDF-24-0023-1</t>
  </si>
  <si>
    <t>24-078676</t>
  </si>
  <si>
    <t>Ping Actif - Développement des dispositifs Ping Bien être et Ping Santé</t>
  </si>
  <si>
    <t>Développer le Tennis de Table avec nos partenaires dans le département
- Plate Forme santé du Douaisis
- Maison de Santé à Cambrai
- Association sport santé Sambre/Avesnois.
- Maison Sport Santé CREPS Wattignies
- Le monde de l'entreprise
- EHPAD</t>
  </si>
  <si>
    <t>Proposer le Tennis de Table sous des formes différentes - Ping Virtuel pour les personnes ayant des grosses difficultés à se déplacer "normalement". Leur donner les moyens de jouer différemment notamment en pratiquant le Ping VR assis.
- Aller au contact des entreprises voulant offrir une pratique à ses salariés pour assurer le bien être dans leur société (détente). Le Comité du Nord peut amener une pratique sportive différente dans les locaux de l'entreprise. Le Ping Virtuel permet de mettre en place une action  innovante.</t>
  </si>
  <si>
    <t>Nos interventions sont faites dans tout le département; nos objectifs seront de continuer à travailler avec nos partenaires habituels.
Nous aurons à cœur de chercher de nouveaux partenariats dans des zones géographiques peu exploitées à ce jour.</t>
  </si>
  <si>
    <t>Nous organiserons des réunions toutes les 6 semaines avec nos partenaires: 
- Dispositifs de suivi des patients (Maison de santé et EHPAD) nous oblige à réaliser en même temps une évaluation de santé. 
- Questionnaire de satisfaction (sport entreprise) pour les salariés
Après chaque réunion d'évaluation, nous définirons de  nouveaux objectifs..</t>
  </si>
  <si>
    <t>FFTT-HDF-24-0023-2</t>
  </si>
  <si>
    <t>Ping Educatif - Recrutement et Fidélisation des jeunes</t>
  </si>
  <si>
    <t>Développement et fidélisation pour réduire le turn-over chez les jeunes</t>
  </si>
  <si>
    <t>Attirer les jeunes de 4 à 11 ans dans les clubs en loisir ou en compétition
Fidéliser les licenciés jeunes dans les clubs
Mettre en place:  Premier Pas Pongistes, Ch'ti poussin, compétitions jeunes...
Aider les clubs à réaliser ces actions et les accompagner dans leur développement</t>
  </si>
  <si>
    <t>Promotion du Tennis de Table sur l'ensemble du département du Nord</t>
  </si>
  <si>
    <t>Faire progresser le nombre de jeunes licenciés et améliorer leur niveau technique et sportif
Augmenter le nombre d'instituteurs formés.</t>
  </si>
  <si>
    <t>Fédération française de Tennis de Table - Hauts-de-France;Nord;</t>
  </si>
  <si>
    <t>FFTT-HDF-24-0023-3</t>
  </si>
  <si>
    <t>Nouvelles Pratiques - Développement des nouvelles pratiques</t>
  </si>
  <si>
    <t>Animations du Ping en extérieur :  sous toutes ses formes</t>
  </si>
  <si>
    <t>Mise en place d'animations sur les tables existantes dans les parcs
Mise en place d'activités avec les centres sociaux et éducatifs. 
Réalisation de conventions avec les  communes
Programmer des animations estivales en extérieur dans le cadre de l'opération été Ping
Programmer des actions  visant au développement de la pratique du Ping VR</t>
  </si>
  <si>
    <t>Dans tout le département du Nord</t>
  </si>
  <si>
    <t>FFTT-HDF-24-0023-4</t>
  </si>
  <si>
    <t>Action sportive de détection</t>
  </si>
  <si>
    <t>Actions spécifiques de détection durant les vacances scolaires
Mise en place d'entrainements individualisés
Organisation de stages durant les vacances scolaires
Entrainement des meilleurs joueuses et joueurs du département au nombres de 32
Ci dessous la liste des joueuses et joueurs:
2013 Angel Boursillon (Cappelle en Pévèle)
2013 Thomas Girard (Lille metropole)
2013 Minh-Long Nguyen (Lille Métropole)
2013 Antonin Legrand ( Landrecies )
2013 Pierre Desage ( Lille Métropole )
2013 Jean-Baptiste Wagner ( Wattignies )
2014 Nathan Bury ( Leers )
2014 Paul Lejeune ( St André )
2014 Maël Flamein ( Tétéghem )
2014 Martin Meesemacker ( Bourbourg )
2015 Ruben Pomart ( St andré )
2015 Nilagnan Lescroart ( Baisieux )
2015 Mathis Salembier ( St André )
2015 Mahe Vandenbulcke ( Neuville en Ferrain )
2015 Félix Delamotte ( Dunkerque )
2015 Arthur Dziadek ( Bruille )
2015 Victor Verwaerde ( St André )
2015 Abriel Lignier ( Proville )
2016 Arthur Billiau ( Hergnies )
2016 Clément Dubus ( Sin le noble )
2017 Ethan Engelen ( Haubourdin )
2017 Paul Delbarre ( Douai )
2017 Gaspard Leleu ( Sin le noble )
2017 Simon Salembier ( St André )
2013 Maelyne Doye ( Leers )
2013 Anna Bouchoir ( Lille métropole )
2013 Amel El Yacoubi ( Lille Métropole )
2014 Eva Surand ( Roncq Uljap )
2014 Jennah Ali ou lahcen (Tourcoing JPB)
2015 Alyssia Bataille ( Leers )
2015 Lise Bouchoir ( Lille métropole )
2015 Clémence Francois ( Marcq en baroeul )</t>
  </si>
  <si>
    <t>Notre entraineur du Comité du Nord se déplacera  dans les clubs pour entrainer les joueuses et joueurs.
Pendant les vacances scolaires un  stage PES sera mis en place et durera 3 à 4 jours. 
Des rassemblements seront mis en place au CREPS de Wattignies les mercredis matin</t>
  </si>
  <si>
    <t>1) Nombre de Jeunes participants aux stages
2) Nombre de résultats obtenus</t>
  </si>
  <si>
    <t>FFTT-HDF-24-0024-1</t>
  </si>
  <si>
    <t>24-069911</t>
  </si>
  <si>
    <t>Educatif ECOLE de TENNIS DE TABLE</t>
  </si>
  <si>
    <t>Il s'agit d'un projet éducatif d'apprentissage et de développement de la pratique du tennis de table.
Son objet est d'inciter les jeunes d'un quartier défavorisé (le Beau-Marais à CALAIS) à la pratique en loisir et en compétition.
2 objectifs se déclinent :
- fidéliser les jeunes pour qu'ils renouvellent leur adhésion au club et à la fédération notamment en les incitant à la pratique de la compétition ;
- augmenter le niveau de pratique et donc les faire progresser.</t>
  </si>
  <si>
    <t>Proposer aux jeunes affiliés du club plusieurs niveaux d'entraînement hebdomadaire pendants des périodes scolaires (31 semaines) :
- le mercredi après midi 14 -16 h : public mixte de tout niveau ; effectif = 26 jeunes, encadrés par des entraîneurs bénévoles du club diplômés (5) : Nicolas RINGOT, Michel LONQUETY, Bernard BANQUART, Teddy SAINT MAXENT et Fabrice BARBET)
 - le vendredi soir 18 - 19h 30 : public tourné vers la compétition ; effectif = 10 jeunes environ, entraîné par un entraineur BE du Comité 62 (Arnaud MAC LEAN).
- le lundi soir 18h - 20h, public "expert" constitué de jeunes espoirs du club (4 à 5) engagés de façon plus complète dans la compétition (critérium fédéral notamment). Séance encadrée l'entraîneur BE de comité 62.</t>
  </si>
  <si>
    <t>Le projet s'inscrit dans le cadre du développement d'un quartier prioritaire, celui du Beau-Marais à CALAIS (8 400 habitants)</t>
  </si>
  <si>
    <t>Taux assiduité aux séances (entre 75 et 90 %)
Intégration dans les équipes du championnat FFTT adulte ou jeunes (5 à 10)
Taux de fidélisation des jeunes (mini 66 % valeur max = 75 %)</t>
  </si>
  <si>
    <t>FFTT-HDF-24-0024-2</t>
  </si>
  <si>
    <t>Actif Pratique "bien-être" vers un public spécifique 3e âge</t>
  </si>
  <si>
    <t>Proposer aux membres "senior" 3e âge du club un accompagnement de leur pratique du tennis de table.
Les objectifs sont :
- fidéliser le public existant ;
- élargir le groupe en attirant de nouveaux membres ;
- inciter le public à une pratique "compétition" ;
- inciter à une pratique en sécurité du tennis de table.</t>
  </si>
  <si>
    <t>Pour la saison 23-24, 20 joueurs(ses) retraités V3, V4 et V5 viennent, salle Michelet, participer aux séances des lundi et vendredi après-midi.
Le projet  résulte d'un besoin exprimé par les anciens du club de disposer de soutien, de conseils techniques ou matériels et globalement de davantage d'accompagnement et d'encadrement de leur pratique "loisir".
Les moyens mis en œuvre seront :
1. Intervention hebdomadaire de deux bénévoles V4 (avec un diplôme technique d'entrainement) : RINGOT Jean-Pierre et BANQUART Bernard. 
Contenus des séances : 
- pour éviter les blessures et accidents : échauffement des muscles et articulations. Courant 2023, deux membres se sont blessés consécutivement à une chute.
Or, la pratique du tennis de table améliore la coordination des mouvements et de l’équilibre. Elle augmente l’amplitude articulaire des bras et des épaules et diminue les douleurs liées notamment à l’arthrose. L'objectif est donc de sensibiliser les membres à la nécessité d'un échauffement.
- travail / conseils techniques autour des gestes à la base de la pratique ;
- organisation périodique de compétitions amicales ; essentiellement sous la forme de double car c'est cette pratique qui est la plus appréciée de nos membres senior.
2. Développer les interactions sociales. Avec le concours d'une bénévole V4 André L'HERBIER, organisation en fin de séances des rendez-vous de convivialité festif (pot de rentrée, galettes des rois, auberges espagnoles précédents les vacances scolaires,...). Certains membres sont isolés sur le plan familial et social. Ces instants sont donc très importants et consommeront une partie du budget du projet. 
Une fois par an (mai-juin), les anciens sont conviés à venir participer à une compétition amicale de double pour laquelle ils doivent constituer une paire avec un jeune de l'école de TT. Cela permet de mélanger les générations de pratiquants.
Ce sont des actions qui sont fondatrices du sentiment d'appartenance au club.
3. Faire connaître cette action au delà des cercles du club.
- susciter un article dans la presse locale ;
- participation du club au forum santé de CALAIS
- communiquer sur nos vecteurs de communication : site internet et INSTAGRAM.</t>
  </si>
  <si>
    <t>Zone urbaine</t>
  </si>
  <si>
    <t>Taux de fidélisation des séniors sur la catégorie V3, V4 et plus
Nombres de blessures pendant les séances.
Taille du groupe support du projet</t>
  </si>
  <si>
    <t>FFTT-HDF-24-0025-1</t>
  </si>
  <si>
    <t>24-074518</t>
  </si>
  <si>
    <t>W595024420</t>
  </si>
  <si>
    <t>50273077300012</t>
  </si>
  <si>
    <t xml:space="preserve"> 07590065</t>
  </si>
  <si>
    <t>1500032</t>
  </si>
  <si>
    <t>TENNIS DE TABLE ANNOEULLIN</t>
  </si>
  <si>
    <t>59112</t>
  </si>
  <si>
    <t>59011</t>
  </si>
  <si>
    <t>Inclusif Réinserping</t>
  </si>
  <si>
    <t>Réinserping consiste au développement d’un partenariat entre le club de tennis de table d’Annoeullin et le CSAPA (Centre de Soin d’Accompagnement et de Prévention en Addictologie) afin de développer de façon pérenne la pratique du tennis de table chez des personnes en situation d’addiction aux drogues et sortant de prison ou sous « main de justice ». La motivation est telle qu’il s’agit de proposer une séance de 2 h 30 tous les vendredis.
Ils sont nombreux, relavant à la fois du domaine physique, du domaine psychologique et de la socialisation.
 D’abord, il s’agit de permettre à un public sortant d’une situation de vie difficile (prison, addiction) d’avoir une pratique sportive régulière. Cela va dans le sens de retrouver un bien être physique grâce aux bienfaits d de la santé par le sport (concentration, bienfaits cardio-vasculaires, développement de la motricité…).
 Ensuite, l’action vise la restauration du bien-être psychologique. En effet, la pratique du sport en général, et du tennis de table en particulier permet d’améliorer l’estime de soi, ce qui est très un aspect central de la démarche d’abstinence aux drogues et de l’amélioration de la gestion des émotions. Ainsi, le public visé apprend à gérer son mal-être, ses problèmes affectifs (émotions négatives) par la pratique du sport plutôt qu’en consommant des produits psychoactifs (drogues).
 Enfin cette action a clairement une visée socialisante pour ce public sortant d’établissement pénitentiaire (notamment d’Annoeullin, qui se situe à 500 mètres de la salle Pierre de Coubertin du Tennis de Table Annoeullin) qui doit « ré-apprendre » à vivre ensemble. Cela passe par une ambiance conviviale durant les séances entre le public visé, les professionnels de l’ATRE et les encadrants, bénévoles et salariés du club d’Annoeullin. Au-delà de la pratique sportive, le public découvre le milieu associatif, son fonctionnement ce qui suscite beaucoup d’intérêt et un désir d’engagement concret (bénévolat, voir formation fédérale qualifiante pour certains).
 Au final, il s’agit donc d’utiliser la pratique du tennis de table dans un cadre associatif comme une médiation éducative importante dans le projet de réinsertion et de soin du public visé.</t>
  </si>
  <si>
    <t>Il s’agit de proposer un moment de rencontre, d’échange et de pratique du tennis de table entre adhérents et cadres du club avec le public visé durant des temps réguliers et spécifiques chaque vendredi de 15h30 à 18h00, encadré par un entraineur diplômé.
 Ces séances consistent en une pratique sportive avec encadrement, échauffement, initiation ou perfectionnement par le biais d’exercices spécifiques, petit tournoi convivial (en simple, double, « montées/descentes », etc.) et enfin un jeu ludique pour finir la séance dans un cadre plus « relâché » (mise en place d’une « tournante » par exemple).
 En parallèle, le TTA et les éducateurs de l’ATRE tentent d’impliquer le public visé dans l’engagement associatif. Concrètement, il s’agit de sensibiliser au fonctionnement d’une association sportive et leur proposer des actions concrètes comme l’organisation d’un grand tournoi avec d’autre CSAPA de la région et le développement de l’animation d’ateliers autour de la pratique du tennis de table.
 Le principe est donc de partir d’une pratique « loisir » du tennis de table afin d’amener les plus motivés à la compétition, à l’arbitrage, à l’encadrement et à la gestion d’une association.
 Cette action est un réel succès et elle répond à 3 besoins spécifiques :
- La demande d’une association de réinsertion et de soin en addictologie collaborant directement avec le Centre Pénitentiaire de la ville d’Annoeullin ;
- La volonté du club de développer des actions concrètes vers un public en difficulté sociale (exclusion sociale) et développer son effectif (adhérents et bénévoles) ;
- L’intérêt du public ciblé pour la pratique du tennis de table et la découverte du sport en milieu associatif.
 L’impulsion de cette action est l’initiative d’un membre actif du club qui est également éducateur spécialisé au CSAPA ATRE depuis 15 ans. Cette action constitue un axe important du séjour des résidents accueillis à l’ATRE au bénéfice à la fois du public visé, des membres du club et des professionnels de l’ATRE.</t>
  </si>
  <si>
    <t>Actions liées à la reprise de l'activité sportive</t>
  </si>
  <si>
    <t>Le lieu de l’action se déroule dans la salle Pierre de Coubertin d’Annoeullin. Cette salle de 800m2 est spécifique pour la pratique du tennis de table que cela soit en loisir ou en compétition. Salle spécifique homologuée par la Fédération Française de Tennis de Table d’une surface de 800 m2, elle comprend 11 aires de jeu totalement équipées ainsi que du matériel pédagogique adapté aux débutants comme aux pratiquants réguliers.
 En effet, le club se situe dans une zone géographique intéressante au vu du public ciblé (bassin sud de Lille). En effet ce dernier comprend le CSAPA ATRE mais aussi les Centres Pénitentiaires d’Annoeullin, de Sequedin et bientôt de Loos-Lez-Lille.
 Cette action est formellement inscrite dans le projet d’accompagnement proposé au CSAPA ATRE comme une médiation éducative et sportive dans l’accompagnement des résidents de l’ATRE. Elle s’inscrit également dans le rapport d’activité du CSAPA ATRE et sur les plaquettes de présentation de la structure à destination des futurs résidents actuellement en incarcération (voir site internet : https://atre-csapalille.fr/). Est occasionnellement associé un d’autres centres du même type de la métropole lilloise.</t>
  </si>
  <si>
    <t>L’action peut s’évaluer en fonction de plusieurs indicateurs précis :
  La durée de l’action : 1 année à raison de 3 séances de 2h30 par mois
  Le nombre de bénéficiaires 87 par groupes de 15 -16
  Evaluation (positive ou négative) des bénéficiaires et des professionnels de l’ATRE (enquête de satisfaction, rapport d’activité de l’ATRE)
  Taux de licenciation et engagement bénévole.</t>
  </si>
  <si>
    <t>FFTT-HDF-24-0025-2</t>
  </si>
  <si>
    <t>Ping Senior</t>
  </si>
  <si>
    <t>Le projet s’inscrit dans le cadre de la pérennisation d’un partenariat entre le club de tennis de table d’Annœullin et l’EHPAD « Les jardins argentés », initié durant la saison 2022/2023. Il s’agit de proposer de façon régulière une pratique du tennis de table encadrée par le TTA aux résidents de l’EHPAD.
Sport considéré comme « doux », le tennis de table figure parmiles sports dans lequel la proportion de pratiquants de plus de 60 ans est la plus importante. Il peut être pratiqué par tous, notamment des publics « fragiles ». L’âge avançant, les qualités physiques et motrices diminuent très nettement et il est conseillé aux séniors de se tourner vers une discipline dont l’intensité n’est pas excessive.La pratique du tennis de table peut facilement être adaptéepour éviter les efforts violents et entretenir certaines aptitudes.
L’objectif de l’action est donc d’utiliser ce sport comme moyen de réunir les résidents de l’EHPAD et des membres du club autour d’un moment convivial, tout en entretenant la santé des bénéficiaires (capacités cardiaques, développement de la concentration, stimulation de l’activité cérébrale, entretien physique, détente par le sport).
Il s’agit également de poursuivre un objectif de socialisation, du fait de sortir ces personnes de leur quotidien et de leur environnement et de permettre des rencontres avec les membres du club.</t>
  </si>
  <si>
    <t>Il s’agit de proposer régulièrement un moment de rencontre, de partage et de pratique sportive entre les participants du TTA et les résidents de l’EPHAD « les jardins argentés ». L’activité est encadréepar l’entraineur du club et lesprofessionnels de l’EPHAD.
 Quand la séance est organisée à la salle de tennis de table, les membres du club se rendent à l’EPHAD afin d’aller chercher les participants de l’activité pour se rendre sur le lieu de pratique, soit à pied soit en véhicule pour ceux qui ont besoin de modalités de transport spécifiques. La séance s’ouvre par un « café gouter » afin de discuter et expliquer l’organisation la séance. Cette dernière est basée sur la mise en place d’ateliers d’habilité et de concentration articulés autour de règles simples et ludiques et menés grâce à du matériel spécifique. S’ensuit un temps de jeu à la table entre bénévoles du club et le public cible qui perfectionne ainsi les gestes basiques du tennis de table.
 Ces moments de partage améliorent les rapports sociaux des participants, facilitent la pratique sportive et lutte contre le stress et l’anxiété, améliorent la coordination motrice entre les yeux et les mains et optimisent la perception de l’espace visuel.</t>
  </si>
  <si>
    <t>Le lieu principal de l’action est la salle pierre de Coubertin d’Annœullin destinée à la pratique du tennis de table.Ce lieu est intéressant du fait de sa proximité avec l’EHPAD, ce qui facilite les déplacements du public cible. D’ailleurs en fonction de la météo, il est possible pour certain de venir jusqu’à la salle à pied avec certains membres du club renforçant ainsi la convivialité de l’action et ses vertus sportives. Certaines séances sont toutefois localisées sur le lieu de résidence des bénéficiaires, en fonction des conditions météorologiques et du profil des participants.</t>
  </si>
  <si>
    <t>- Durée : 12 séances soit à la salle Pierre de Coubertin ou directement au sein de l'EPHAD
- Nombre de participants volontaires : une dizaine environ (personnes valides ou en fauteuil roulant)
- Evaluation et retour des professionnels de l'EPHAD</t>
  </si>
  <si>
    <t>FFTT-HDF-24-0026-1</t>
  </si>
  <si>
    <t>24-079162</t>
  </si>
  <si>
    <t xml:space="preserve"> 07590392</t>
  </si>
  <si>
    <t>Ping Bien être et Ping Santé</t>
  </si>
  <si>
    <t>Accueil de personnes en rémission de longue maladie (Convention APAVAL’S) et de personnes en suite d’hospitalisation (Convention Centre hospitalier de Valenciennes en cours de renouvellement) pour éviter l’isolement et les réinsérer dans une démarche de groupe par le sport (tennis de table) comme lien.</t>
  </si>
  <si>
    <t>Action en liaison avec APAVAL’S sous couvert d’une Convention signée pour 2023-2024 et le Centre Hospitalier de Valenciennes dans le cadre du Sport sur ordonnance (convention en cours de renouvellement). Association à cette action du « handisport » entité affiliée mais intégrée aux statuts de l’USTTV en tant que section avec à ce jour 2 adhérents fauteuil.
Deux créneaux dédiés : Sport Santé le Samedi de 9h00 à 10h00 et pour le Handisport, le Jeudi de 18h15 à 20h15.
Séances composées avec des jeux adaptés en fonction des pathologies des personnes présentes A ce jour 6 licences « APAVAL’S ».
Une éducatrice sous CDD (Alison TISSERAND) titulaire du diplôme APAS (Activité Physique Adaptée et Santé) validée par l’association APAVAL’S agréée en tant que bénéficiaire de fonds dédiés. Accueil depuis Novembre d'une personne avec accompagnement atteinte d'Alzheimer</t>
  </si>
  <si>
    <t>Originaire en majorité de la ville de Valenciennes ou environs proches (problème déplacements en fonction des pathologies)</t>
  </si>
  <si>
    <t>Public présent et assiduité des personnes obligatoirement licenciés USTTV dans le cadre de leur pathologie propre.
Pour le handisport, leur participation à l’activité sportive proposée (USTTV affiliée à la FFH) et licenciation "handi"</t>
  </si>
  <si>
    <t>Fédération française de Tennis de Table - Hauts-de-France;Hauts-de-France;Nord;Val'Métropole;Autres établissements publics;</t>
  </si>
  <si>
    <t>FFTT-HDF-24-0026-2</t>
  </si>
  <si>
    <t>Fidéliser un pourcentage de licenciés d’une saison à l’autre par le passage de la section « Apprentissage » (voire « Baby Ping ») à la section « Elite - Compétition » via une période en section « Perfectionnement » avec prise en compte de la section « Féminines » dans le cadre de la féminisation
Profiter de la journée municipale « Jeux valenciennois de la Jeunesse » avec les écoles primaires pour sensibiliser à la pratique du tennis de table (29.09.2023)</t>
  </si>
  <si>
    <t>4 grands axes de progression avec une suite logique pour une fidélisation d’une saison à l’autre :
A02.1_Section Baby Ping / A02.2_Apprentissage / A02.3_Perfectionnement / A02.4_Au choix : Elite (Compétition) ou Loisirs 
A02.5_Féminines / A2.6_Séances individuelles / A2.7_Stages « vacances scolaires »
Préambule : Ouverture de la saison avec 1 journée « scolaires » grâce à un soutien municipal et la Journée « Jeux Valenciennois de la Jeunesse » organisée cette saison le 29.09.2023 en collaboration avec les écoles primaires de la Ville
A02.1 – 1 groupe Baby Ping (8 à 10 jeunes) avec 2 séances hebdomadaires de 1 heure (Mercredi et Samedi - hors vacances scolaires) pour une découverte du ping pong sous forme de jeux ludiques pour se familiariser avec le matériel du pongiste (Sept. à Janvier) puis avec table et filet (Février à Juin)
A02.2 – 1 potentiel « Découverte et Apprentissage » (30 à 40 jeunes) avec 2 séances hebdomadaires de 1h30 (Mercredi et Samedi) adaptées par groupe selon niveau des jeunes. Finalisation durant les stages « vacances scolaires » ( 2 stages de 4 jours et 2 stages de 5 jours à raison de 8h / jour avec pause méridienne). Orientation vers le groupe « Perfectionnement » ou le goupe « Jeunes Loisirs ».
A02.3 – 1 groupe « Perfectionnement » (groupe restreint à 15-20 jeunes) divisé en 2 sous-groupes avec comme objectif une orientation vers la compétition (2 séances hebdomadaires de 1h30 les Lundi et Mercredi)
A02.4 – Suite au groupe « Perfectionnement » possibilité de passer dans un groupe « Elite » orienté vers la compétition (10 à 12 jeunes) ou repartir vers le groupe « Loisirs Jeunes » si manque de motivation.
A02.5 – Intégration dans le planning d’un groupe spécifique « féminines » sur un potentiel de 24 dont 16 relevant des actions A02.2 à A02.4
A02.6 – Dernière étape du process « Jeunes » : un groupe sous séances individualisées (8 jeunes) à raison de 4 séances hebdomadaires d’une heure avec 2 x 1 heure par jeunes.</t>
  </si>
  <si>
    <t>Etablissements scolaires valenciennois (journée organisation municipale avec les Jeux de la Jeunesse)
Pour les différentes actions « Fidélisation » public relevant de l’agglomération valenciennoise</t>
  </si>
  <si>
    <t>Journée scolaire : nombre de licences évènementielles (260 validée le 29.09.2023)
Actions purement club : nombre de licences avec en 2021-2022 un total de 148 licenciés dont 37% « Jeunes » (hors juniors), 148 en 2022-2023 avec 35% « Jeunes », et 173 licenciés au 31.03.2024 dont 36% de Jeunes</t>
  </si>
  <si>
    <t>FFTT-HDF-24-0027-1</t>
  </si>
  <si>
    <t>24-082846</t>
  </si>
  <si>
    <t xml:space="preserve"> 07020040</t>
  </si>
  <si>
    <t>Actions proposant les dispositifs ping bien être pour un public loisir</t>
  </si>
  <si>
    <t>Actions proposant les dispositifs ping bien être pour un public loisir
&gt; créneau loisir le lundi soir
raquettes de perfectionnement (30 x 50 € = 1500 €) + balles (3 x50 € = 150 €)
+ banderole « Portes ouvertes » pour 200 €
évènements : tournois internes, journées portes ouvertes
cible : 20 à 30 nouvelles licences</t>
  </si>
  <si>
    <t>Quartier de CHEVREUX et autres quartiers de l'agglomération</t>
  </si>
  <si>
    <t>Nombre de joueurs loisirs</t>
  </si>
  <si>
    <t>FFTT-HDF-24-0027-2</t>
  </si>
  <si>
    <t>Encadrer des écoles primaires de la ville</t>
  </si>
  <si>
    <t>créneaux sur le temps scolaire dédié aux écoles primaires
cible : 5 cycles de 5 semaines x 4 classes x 15 enfants = 300 enfants
50 raquettes x 25 € = 1250
+ balles + 4x 72 balles (4 x50 € = 200 €)
+ cadre : 25 € x 5 x 25 = 3125 €</t>
  </si>
  <si>
    <t>Ecoles primaires situées dans les quartiers CHEVREUX ou de PRESLES notamment</t>
  </si>
  <si>
    <t>Nombre de classes
Nombre d'écoles
Nombre d'enfants</t>
  </si>
  <si>
    <t>FFTT-HDF-24-0027-3</t>
  </si>
  <si>
    <t>Organisation d’un speed dating + animation avec les centres sociaux</t>
  </si>
  <si>
    <t>Organisation d’un speed dating
café, boissons, sandwitch pour 50 personnes = 50 x 20 € = 1000 €
Animation QPV : 3 stages pour 20 jeunes du centre social de CHEVREUX
3 x 100 € = 300 €
raquettes et balles : 30 x 25 €+ 2x50 € = 550</t>
  </si>
  <si>
    <t>Centres sociaux de CHEVREUX, PRESLES (QPV) ou RAMON</t>
  </si>
  <si>
    <t>Nombre de speed dating
Nombre d'animations avec les centres sociaux</t>
  </si>
  <si>
    <t>FFTT-HDF-24-0027-4</t>
  </si>
  <si>
    <t>Projet Animations vacances olympiques – Animation JOP</t>
  </si>
  <si>
    <t>4 semaines de stage pendant l’été : 4 x10 jeunes = 40 enfants
4 x 5h x 25 € = 500 €
ouvertures créneaux des lundi, mardi, jeudi de 18 à 20h : 3 x 2h x 7 semaines x 25 € = 1050 €
raquettes et balles : 20 x 25 € + 2x 50 € = 600 €</t>
  </si>
  <si>
    <t>Salle située dans le quartier de CHEVREUX</t>
  </si>
  <si>
    <t>Nombre de stages
Nombre de soirées ouvertes</t>
  </si>
  <si>
    <t>FFTT-HDF-24-0028-1</t>
  </si>
  <si>
    <t>24-077756</t>
  </si>
  <si>
    <t>TT ARRAS PROJET "Recruter et fidéliser les 4-11 ans".</t>
  </si>
  <si>
    <t>-Augmenter le nombre d'adhérents de 4 à 11 ans au sein du club
-Recruter les enfants de 7 à 11 ans par l'intermédiaire d'initiations scolaires
-Promouvoir l'activité tennis de table dans plusieurs écoles élémentaires
-Créer un lien entre la promotion et l'initiation au tennis de table dans les écoles et le club
-Fidéliser les 4-7 ans par la création d'un créneau "Baby-Ping" le mercredi.</t>
  </si>
  <si>
    <t>Le TT Arras, club qui a augmenté de 43% son nombre d'adhérents ces 5 dernières saisons, souhaite continuer sa dynamique en augmentant son nombre d'adhérents allant de 4 à 11 ans.
Avec le nouvel engouement autour du tennis de table grâce aux frères Lebrun mais également aux jeux olympiques , nous souhaitons donner un "gros coup de boost" au recrutement des plus jeunes.
Le nombre d'adhérents n'ayant pas augmenté cette saison, s'explique par l'arrêt des interventions scolaires en 2023 et un encadrement insuffisant au niveau du club.
La fidélisation est également un point d'amélioration au club et nous souhaitons améliorer le taux de renouvellement chez les jeunes.
Nous allons donc renforcer les actions de recrutement des jeunes mais aussi améliorer l'encadrement du club et ainsi son offre de pratique, ce qui est un formidable outil de fidélisation.
Pour la saison 2024-2025 la projet est simple:
Nous souhaitons remettre en place un projet scolaire visant à intervenir 5 heures par semaines au sein des écoles de la ville d'Arras.
Nos encadrants interviendront 4 heures/semaine sur les écoles élémentaires de la ville d'Arras dont 2 sont située au sein du quartier Cheminots-Jean-jaures-Moulin-Hacart.
Nous souhaitons mettre en place 2 cycle de 8 séance d'initiations scolaires sur un public "maternelle" et plus précisément sur les classes de grandes sections de l'école Saint-Jean-Baptiste de la ville d'Arras.
Ainsi notre éducateur sportif auto-entrepreneur interviendra avec notre éducateur sportif en formation DEJEPS( recrutement en cours) sur ces deux publics.
Pour les écoles élémentaires un planning sera effectué avec 4 écoles: Saint Jean-Baptiste, Pierre Curie ,Raoul François etHenry Viart.
Les classes de CP-CE1 et CE2 seront privilégiées afin de pouvoir initier le plus tôt possible les enfants à cette formidable activité sportive.
Ces interventions auront lieu les jeudis et les vendredis , jours ou notre apprenti et notre auto-entrepreneur sont disponibles.
Pour l'école maternelle nous interviendrons sur les classes de grandes sections de l'école Saint-Jean-Baptiste à raison de 16 séances d'une heure.
Ces interventions auront lieu les jeudis ou les vendredis.
Nous prendrons une licence évènementielle à chaque enfant initié.
Tous les enfants initiés se verront proposer une licence découverte au club ( valable 1 mois gratuitement lors de l'activation) .
Afin de fidéliser les 4-7 ans au club qui n'ont pour le moment pas de créneaux dédiés, nous créerons une section Baby Ping avec un créneau le mercredi après-midi à 14h00 et ce jusque 15h30.
Ce créneau sera encadré par un auto-entrepreneur puis par notre salarié en apprentissage ( une fois l'UC sécurité effectué et sous responsabilité de son tuteur).
1 service civique et 1 bénévole assisteront également l'entraîneur sur ce créneau pour un taux d' encadrement de qualité qui est si précieux avec les enfants de cette tranche d'âge.</t>
  </si>
  <si>
    <t>4 écoles sur les 5 sont en Quartier politique de la ville.
La salle de pratique du club se situe dans le Quartier politique de la ville Cheminots, Jean Jaurès, Moulin,Hacart.</t>
  </si>
  <si>
    <t>Nombre de licences évènementielles ( enfants initiés au tennis de table).
Nombre de licences découvertes effectuées en lien avec le projet
Nombre de licenciés de 4 à 11 ans en 2025-2026 en lien avec le projet
Taux de renouvellement 4-7 ans
Nombre d'enfants inscrits au créneau dédié 4-7 ans.</t>
  </si>
  <si>
    <t>FFTT-HDF-24-0028-2</t>
  </si>
  <si>
    <t>TT ARRAS PROJET "Développer la pratique Ping bien être au TT Arras"</t>
  </si>
  <si>
    <t>-Développer la pratique du tennis de table ayant pour seul et unique objectif , le bien être des participants.
-Offrir une autre offre de pratique qui n'est pas basée uniquement sur la progression et la compétition.
-Contribuer à faire de notre association un club ou chacun se sent bien.
-Recruter de nouveaux adhérents par le développement d'une autre offre de pratique.</t>
  </si>
  <si>
    <t>Lors de la rédaction de notre projet associatif, nous nous sommes rendu compte du faible taux de pratiquants hors compétition.
La culture historique très axée compétition du club et la non promotion du ping " dans un soucis unique de bien être" en sont sûrement les raisons principales.
Pour permettre à plus d'adhérents de pratiquer le tennis de table et de trouver un " bien être" au sein de notre association , nous avons décidé de lancer un créneau hebdomadaire " Ping bien être" au TT Arras.
Un entraîneur diplômé encadrera le créneau avec comme objectif "le bien être physique et mental" des participants.
Ce créneau se déroulera le vendredi soir ", de 19h00 à 21h00 ( le créneau horaire peut encore évoluer, une réunion de planification est prévue en juin).
Cet horaire a pour but de pouvoir rassembler les personnes retraités sans exclure les actifs.
Chaque séance de Ping bien être sera conçue pour être agréable et bénéfique. Voici son ossature :
Durée : 2 heures , de l'accueil au moment d'échange et de convivialité.
Échauffement : L’éducateur dirigera un échauffement adapté, suivi d’assouplissement.
Travail Technique : Les participants pratiques des techniques de tennis de table.
Renforcement Physique : Des exercices de renforcement physique adaptés seront intégrés.
Retour au Calme : La séance se terminera par des exercices respiratoires et des étirements.
Bilan et Convivialité : Chaque séance se conclura par un moment d’échange et de convivialité, où les participants pourront partager leur expérience et discuter de leurs besoins.
L'éducateur en charge de ce créneau se formera ou sera déjà formé au module "Ping bien être" module A.</t>
  </si>
  <si>
    <t>Le territoire est le lieu de pratique du créneau, salle Vandamme, située au sein du quartier politique de la ville Cheminots-Jean-Jaures-Moulin-Hacart.</t>
  </si>
  <si>
    <t>-Nombre de participants à ce créneau
-Questionnaire de début de saison et de fin de saison réalisé sur les bénéficies ressentis du créneau
-Nombre de nouveaux adhérents pour ce créneau
-Mise en place effective du créneau</t>
  </si>
  <si>
    <t>FFTT-HDF-24-0029-1</t>
  </si>
  <si>
    <t>24-078819</t>
  </si>
  <si>
    <t>PING EDUCATIF : De l’initiation au perfectionnement</t>
  </si>
  <si>
    <t>1- Recrutement des jeunes : Faire découvrir le ping par le biais des écoles
2- Développement des sections 4 – 7 ans dans les clubs
3- Fidélisation des jeunes pongistes : Accompagner la pratique par l'entrainement sans oublier de renforcer l'esprit de groupe par l'organisation de stages ou de journées de regroupement</t>
  </si>
  <si>
    <t>1- Les écoles, maternelles et primaires notamment, sont un vivier pour rechercher de nouveaux pratiquants. Il s’agit pour le comité de s’implanter dans le tissu scolaire du département et de faire connaitre son offre sous forme de publicité (flyer, réseaux sociaux, diaporama). La salariée du CD propose différents types d’interventions allant de l’opération découverte pour un événement dans l’école (type journée olympique... en apportant mini tables, matériel pédagogique, diplômes et livres sur le TT pour la bibliothèque de l'école) à l’animation d’un cycle (généralement de 7 semaines) en lien avec un club.
Elle aura également en charge l’organisation d’un premier pas pongiste ou d’une journée du ping (rencontre entre 2 ou plusieurs écoles par exemple dans un lieu central).
2- Un accent particulier doit être mis sur les 4-7 ans. Pour cela, le comité organisera dans le cadre des rdv avec le CD, une réunion de sensibilisation et de formation à destination de tous les clubs du département. Ceux voulant s’engager dans la création d’une section 4-7 ans pourront bénéficier d’une formation de bénévoles ainsi que d’une aide organisationnelle.
3- Fidéliser les jeunes pongistes passe par une offre éducative qui leur permet de pouvoir progresser dans leur pratique sans se lasser. Malheureusement les clubs n’ont pas tous des entraineurs. C’est le rôle du CD que d’homogénéiser les pratiques et d’apporter un soutien en la personne de sa technicienne directement dans les clubs mais aussi en organisant des stages où les jeunes se retrouvent (les 6-7 ans se voient proposer des stages en internat), un esprit de groupe important, notamment chez les jeunes filles. 
Une autre solution a été la création d’un groupe détection ouvert aux poussins et benjamins sur sélection. Il se tient tous les 15 jours en un lieu central dans le département. Ils rejoignent aussi la section TT créée conjointement entre l’ASTT, le CD et St Martin (Amiens) lors de certains entrainements, ce qui peut leur donner envie d’évoluer et d’y entrer à leur tour. Notre technicienne est alors amenée à être en contact régulier avec les parents qui peuvent jouer un rôle dans la fidélisation des jeunes par leur implication dans les déplacements et les compétitions.</t>
  </si>
  <si>
    <t>Le projet se déroule sur tout le département de la Somme. L'accent est mis sur les communes rurales (une majorité en ZRR). Dans un contexte qui voit la fermeture de clubs d'année en année , le CD doit se montrer présent sur tout le territoire notamment dans ses extrémités est, nord et sud.</t>
  </si>
  <si>
    <t>- Nombre d'écoles touchées (et scolaires)
- Nombre de poussins et benjamins licenciés (et de sections 4-7 ans)
- Maintien des effectifs dans les stages et groupe détection
- Nombre de clubs aidés</t>
  </si>
  <si>
    <t>Fédération française de Tennis de Table - Hauts-de-France;Somme;</t>
  </si>
  <si>
    <t>FFTT-HDF-24-0029-2</t>
  </si>
  <si>
    <t>NOUVELLES PRATIQUES : Du Ping hors saison et hors les murs !</t>
  </si>
  <si>
    <t>1- Communiquer auprès des clubs et les soutenir dans le montage de l'été ping
2- Promouvoir le Tennis de Table grâce au contexte olympique
3- Développer le ping en extérieur auprès de partenaires multiples (communes, écoles…)</t>
  </si>
  <si>
    <t>1- Le Comité s'inscrit à l'opération été ping tout en cherchant à mobiliser les clubs à s'inscrire également et à communiquer les dates et événements auprès du plus large public, notamment sur les réseaux sociaux. Il met à disposition des clubs des moyens matériels et humains pour animer des journées type portes ouvertes, tournoi amical ou stages ouverts aux non licenciés.
2- La flamme olympique passera dans le département le 4 juillet. A cette occasion, notre technicienne animera son arrivée dans l'une des villes. Mais il y a 5 autres lieux de passage de la flamme. Dans un objectif de promouvoir notre sport et de susciter l’intérêt des non licenciés à la performance de nos athlètes lors des JOP, le CD 80 propose d’organiser une action EN AMONT pour faire découvrir le ping au plus grand public possible dans une ambiance festive. Le CD mettra à disposition des goodies et sa conseillère technique départementale pour aider les clubs dans leur préparation et dans l’animation de ce jour.
3- Le comité participe aussi à des journées du sport scolaire pour les cycles 2 et 3 en lien avec le CDOS et l'USEP 80, à des animations en extérieur comme le village des sports samariens et à la promotion du ping en extérieur par l'inauguration de city stade.</t>
  </si>
  <si>
    <t>Les actions auront lieu sur tout le département via le maillage des clubs. De plus la Somme compte 7 étapes du passage de la flamme olympique : Villers Bretonneux, Doullens, Abbeville, Albert, Samara, Amiens et St Valéry.</t>
  </si>
  <si>
    <t>- Nombre de sites extérieurs animés
- Nombre d’actions organisées ou soutenues
- Nombre de licences événementielles
- Nombre de clubs impliqués</t>
  </si>
  <si>
    <t>FFTT-HDF-24-0030-1</t>
  </si>
  <si>
    <t>24-083300</t>
  </si>
  <si>
    <t>Recrutement et fidélisation des jeunes - 1.1_CL07</t>
  </si>
  <si>
    <t>Mettre en place des actions visant à promouvoir le tennis de table et attirer de nouveaux publics jeunes.
Permettre au club de les fidéliser par le biais d'entraînements dirigés par un entraineur diplômé et par une participation aux stages départementaux organisés par le comité.</t>
  </si>
  <si>
    <t>Pour recruter et fidéliser les jeunes, il faut leur donner les moyens de les accompagner dans l'initiation, l'apprentissage et le perfectionnement du tennis de table. Nous souhaitons donc :
- Proposer des entrainements dirigés par un entraineur diplômé est  une priorité pour notre club et un gage de sérieux vis à vis des nouveaux parents,
- Inscrire les jeunes pour les différents championnats jeunes, les stages départementaux et les challenges de détection,
- Participer à des actions des communes voisines afin de promouvoir le tennis de table et ainsi recruter des jeunes (Vital sport, forum des associations,....),
- Organiser une action auprès des associations noyelloises afin de faire découvrir notre sport,
- Organiser des sessions d'arbitrage afin d'apprendre aux jeunes les règles du tennis de table (ces sessions pourront également être destinées aux parents souvent concernés par l’arbitrage lorsqu’ils accompagnent leurs enfants lors des compétitions du samedi après midi).
- Organiser des stages par un entraîneur diplômé pour les jeunes joueurs</t>
  </si>
  <si>
    <t>Noyelles Godault et les communes voisines.</t>
  </si>
  <si>
    <t>- Nombre de licenciés jeunes
- Nombre de participants aux actions menées par le comité (Stage, championnat, détection,...)
- Nombre de licences événementielles  créées,</t>
  </si>
  <si>
    <t>FFTT-HDF-24-0030-2</t>
  </si>
  <si>
    <t>Augmenter le nombre de joueurs au sein de notre club</t>
  </si>
  <si>
    <t>Pratique de l'activité en famille sur un nouveau créneau
Pratique du Tennis de Table auprès du CAJ, des centres de loisirs,
Une étude sera faite auprès d'un établissement Ephad afin de les inciter à faire du sport et plus précisément du Tennis de Table</t>
  </si>
  <si>
    <t>Les actions se feront sur la commune de Noyelles Godault et avoisinantes</t>
  </si>
  <si>
    <t>Augmentation du nombre de joueurs (événementielles et loisirs)</t>
  </si>
  <si>
    <t>Fédération française de Tennis de Table - Hauts-de-France;Municipalité de Noyelles Godault;</t>
  </si>
  <si>
    <t>FFTT-HDF-24-0031-1</t>
  </si>
  <si>
    <t>24-070746</t>
  </si>
  <si>
    <t>Recruter et fidéliser les 4-11 ans au TT Baisieux</t>
  </si>
  <si>
    <t>-Recruter en promouvant le tennis de table par l'intermédiaire d'interventions sur le temps scolaire tout au long de la saison
-Éduquer par le sport et notamment par le tennis de table
-Amener les jeunes des écoles vers le club et la fédération par l'intermédiaire de séances d'essai gratuites et de licencie évènementielles et découvertes.
Fidéliser le public 4-7 ans par la création d’un créneau « Baby-Ping » encadré par un éducateur sportif diplômé.</t>
  </si>
  <si>
    <t>Recrutement :
Notre action de recrutement consiste à la promotion du tennis de table et de notre club par l'intermédiaire d'interventions hebdomadaires dans plusieurs écoles.
Cette action a pour but le recrutement de nouveaux adhérents mais aussi la lutte contre la sédentarité des jeunes de 4 à 11 ans.
Ces interventions de promotion portent aussi les valeurs de l'éducation par le sport, avec un projet pédagogique et éducatif visant à développer "le respect, le vivre ensemble, mais aussi le goût de l'effort tout en restant ludique".
Alexandre Doux notre éducateur sportif salarié, interviendra 6h00 par semaine dans 3 écoles avec le rythme suivant :
Paul Émile Victor de (Baisieux) : 2 heures par semaine ,1 heures maternelle et une heure primaire (selon la période).
Saint-Jean-Baptiste de Baisieux) :2 heures par semaine avec des enfants de 7 à 11 ans
École Jules Ferry de (Chéreng, commune adjacente) :2 heures par semaine avec des enfants de 7 à 11 ans.
Les écoles se déplacent au sein de notre salle du fait de leur proximité, ce qui est permettra un encadrement très qualitatif sur les conditions matérielles ( tables déjà présentes). 
Les interventions permettront à 300 élèves de découvrir le tennis de table.
Une licence gratuite découverte FFTT valable 1 mois sera proposée par l’intermédiaire d’un flyer (ou d’un mail pour l’aspect écologique, si l’école le permet) pour permettre aux enfants de découvrir l’activité au sein de notre association.
Fidélisation : Création d’une section baby-Ping encadrée par deux éducateurs sportifs professionnels diplômés : 
Afin de fidéliser les jeunes de 4 à 7 ans, le club se doit de professionnaliser son action et d’assurer un accueil de qualité pour fidéliser les jeunes adhérents actuels mais aussi les futurs !
Ainsi nous avons décidé de faire encadrer un créneau 4-7 ans par un éducateur sportif diplômé et ainsi permettre une approche plus qualitative, même si nos bénévoles donnent le meilleur d’eux même, cela permettra de les former à l'encadrement du tennis de table 4-7 ans, que nous souhaitons ludique et éducatif.
Ainsi un créneau le mercredi après-midi sera créé et encadré par Alexandre notre éducateur sportif salarié.</t>
  </si>
  <si>
    <t>Le territoire de l'action sera la ville de Baisieux et ses alentours dont la ville de Chereng ou se trouve une des écoles du projet.</t>
  </si>
  <si>
    <t>Mise en place effective de ces deux actions
Nombre d'enfants ayant été initiés à l'activité tennis de table à l'école
Nombre de licence découverte effectuées
Nombre de licence découvertes converties en licences loisirs
Nombre d'enfants inscrits au créneau Baby-Ping du mercredi
Taux de renouvellement des 4-7 ans au TT Baisieux</t>
  </si>
  <si>
    <t>FFTT-HDF-24-0031-2</t>
  </si>
  <si>
    <t>Développement du dispositif "Ping bien être au BTT"</t>
  </si>
  <si>
    <t>-Développer le dispositif "Ping bien être" au sein de notre association
-Promouvoir la pratique du tennis de table comme un élément de bien être chez les + de 60 ans
-Proposer une activité et un encadrement cohérent au public sénior
-Créer du lien social chez les séniors de + 60 ans.</t>
  </si>
  <si>
    <t>L'action consiste à la mise en place d'un créneau " Ping bien être sénior" qui est destiné :
Au public sénior n'ayant aucune limitation fonctionnelle ou des limitations minimes.
L'objectif est de proposer un créneau dirigé hebdomadaire d'1h30 avec pour seul objectif , le bien être des pratiquants.
Le créneau sera encadré par Quentin Jacques BPJEPS Activité physique pour tous, formé aux divers public et à l'adaptation des séances par rapport aux possibilités motrices mais également aux envies des pratiquants.
Le tennis de table contribue à se sentir «bien dans sa tête» et «bien dans son corps» tout en étant adapté au plus grand nombre. 
La pratique de ce créneau se rapprochera de celle classique dite « loisirs », tout en étant adaptée en terme d’intensité, de durée et de difficulté. 
La progression des membres sera recherchée, mais ne sera pas l’objectif principal.
L'objectif de ce créneau est le bien être physique mais aussi mental, nous souhaitons créer du lien social entre les participants de cette section "Ping Bien être" , en organisant des repas " Auberge Espagnole", des rencontres loisirs sans enjeux avec d'autres sections loisirs retraités.
Ce créneau aura lieu tous les mardis de 10h00 à 12h00.
Nous ferons la promotion de ce créneau chez nos adhérents séniors mais aussi sur la commune de Baisieux et alentours.
Une campagne d'information digitale sera également effectuée.
En cas d'un nombre trop important d'inscrits, nous créerons un second cours le jeudi avec Alexandre notre salarié.</t>
  </si>
  <si>
    <t>Le territoire est la commune de Baisieux et les villages , ville environnantes.</t>
  </si>
  <si>
    <t>-Nombre de participants au créneau "Ping bien être"
-Nombre de licenciés de + 60 ans au club
-Taux de fidélisation et de renouvellement des participants au créneau en fin de saison et début de saison 2025-2026
-Réalisation de toutes les séances de ce créneau.</t>
  </si>
  <si>
    <t>FFTT-HDF-24-0031-3</t>
  </si>
  <si>
    <t>Baisieux TT un club éco-responsable</t>
  </si>
  <si>
    <t>-Réduire le nombre de déchets au TT Baisieux en adoptant des pratiques éco-responsables dans la gestion quotidienne.
-Sensibiliser et créer l'adhésion des membres du club à la transition écologique dans le sport.
-Sensibiliser les plus jeunes aux gestes éco-responsables dans le sport.
-Communiquer et valoriser le projet pour promouvoir la pratique éco-responsable dans le sport.</t>
  </si>
  <si>
    <t>Face à l'urgence écologique mondiale, notre association est déterminée à contribuer à la transition écologique collective. Nous croyons fermement que le tennis de table, tout comme toute autre activité, peut jouer un rôle crucial dans cette transformation.
Dans un premier temps, notre employé Alexandre et notre futur apprenti Quentin seront chargés de mettre en place une commission dédiée à la durabilité dans le tennis de table. Cette commission sera constituée de nos deux employés (qui seront les principaux responsables opérationnels) ainsi que de bénévoles.
Les objectifs de cette commission seront les suivants :
Effectuer un bilan des pratiques actuelles, notamment en estimant la quantité de déchets générés mensuellement et annuellement, évaluer notre consommation énergétique en coopération avec la mairie pour obtenir des références précises.
Recommander des gestes et des pratiques plus respectueux de l'environnement au sein de notre organisation.
Élaborer de manière participative une charte intitulée "BTT, un club éco-responsable", qui sera présentée aux membres et qui engagera tous les licenciés du club.
Une présentation de ces travaux, mettant en avant nos axes d'amélioration et nos objectifs, sera organisée afin d'encourager l'adhésion du plus grand nombre dès la rentrée sportive.
Nous avons déjà identifié plusieurs idées pertinentes grâce aux ressources disponibles sur le site "Sportzeroplastique.fr" :
Recyclage des balles et du matériel sportif plastique cassés ou inutilisables via "Ecologic-France" et leur partenaire "Decathlon Campus".
Suppression des bouteilles d'eau lors des entraînements, remplacement par l'utilisation de gourdes réutilisables aux couleurs du club, disponibles à prix coûtant.
Utilisation "d'éco cup"" aux couleurs du club au sein du club house pour remplacer les gobelets plastiques traditionnels lors des événements sociaux et du tournoi national, qui sera lui aussi axé sur la durabilité.
Création d'un groupe WhatsApp dédié au matériel en début de saison pour favoriser la réutilisation entre membres.
Nous prévoyons également d'organiser une collecte de textiles encore en bon état, à redistribuer à l'association "Ping sans frontière", et de substituer les raquettes utilisées lors des interventions scolaires par des raquettes de tennis de table fabriquées à partir de matériaux recyclés par la marque Cornilleau.
Axe 2 : Sensibiliser les membres adultes et les jeunes du club à la transition écologique :
Sensibilisation régulière des enfants par l'éducateur sportif lors des entraînements, avec des activités ludiques centrées sur les gestes éco-responsables, comme des parcours avec des quiz.
Axe 3 : Sensibiliser les non-membres du club aux gestes éco-responsables dans le sport :
Sensibilisation lors des interventions scolaires, en dédiant une partie du temps à la durabilité dans le sport, avec des séances ludiques et interactives. Un e-mail sera envoyé aux écoles partenaires en amont pour les impliquer et les encourager à poursuivre ces initiatives en classe.
Une vidéo de promotion de l'action sera effectuée par notre service civique sous la responsabilité d'un membre bénévole de la commission et d'un des salariés.</t>
  </si>
  <si>
    <t>Le territoire sera la ville de Baisieux et ses alentours, mais aussi les autres villes car nous accueillons nombreux joueurs d'autres clubs lors de nos compétitions.</t>
  </si>
  <si>
    <t>-Réduction du poids des déchets du club
-Réduction de la consommation énergétique au club
-Nombre de personnes sensibilisés aux gestes éco-responsables dans le sport
-Nombre de signataires de la charte d'engagement aux gestes éco-responsables au club</t>
  </si>
  <si>
    <t>FFTT-HDF-24-0032-1</t>
  </si>
  <si>
    <t>24-070718</t>
  </si>
  <si>
    <t>Recruter et fidéliser les jeunes</t>
  </si>
  <si>
    <t>Recruter / fidéliser pour augmenter le nombre de licenciés tout en assurant un accès à la pratique du T.T. pour tous les jeunes et publics.</t>
  </si>
  <si>
    <t>Financer davantage de créneaux horaires dans notre salle et au GYMNASE (Payant 5€/h) – Organiser des interventions avec l'école des Marronniers et l’AS du Collège de CAUFFRY. Mettre en place ces entrainements avec le TOP 8 jeunes du club, des débutants ou jeunes en entrainement loisir...
PPP avec l'école primaire de CAUFFRY,
Suivi de l’AS Ping du Collège de CAUFFRY,
Tournoi interne du collège CAUFFRY,
Faire suivre nos jeunes par les entraineurs pendant les compétitions (Coaching), séances de préparation avant
les compétitions,..
Assurer l'entrainement des jeunes du club et en attirer de nouveaux de l'école et du collège.</t>
  </si>
  <si>
    <t>Le public visé est essentiellement originaire de notre communauté de communes.</t>
  </si>
  <si>
    <t>Les indicateurs se portent sur le nombre de jeunes nouvellement licenciés, le nombre de
participants aux actions menées, l'amélioration des résultats des jeunes en compétition au plan
départemental, régional, le nombre de filles, ..</t>
  </si>
  <si>
    <t>FFTT-HDF-24-0032-2</t>
  </si>
  <si>
    <t>Développement de nouvelles pratiques - PING SANTE</t>
  </si>
  <si>
    <t>Ouvrir un créneau PING SANTE et développer sa pratique au sein de notre association. En complément, une après-midi HANDI-PING est d'ores et déjà validée avec les reponsables du comité de l'OISE HANDISPORT et le conseil départemental en octobre 2023.</t>
  </si>
  <si>
    <t>Mise en place d’un créneau PING SANTE, Ouverture tout l’été et pendant les vacances pour ce créneau comme pour les autres, achat de matériels, publicités, tournoi pour le public du PING SANTE, Après-midi Handi-ping, … Afin de proposer une pratique du Tennis de Table pour tous. Beaucoup d’habitants retraités se sont sédentarisés pendant le COVID et ont besoin de retrouver une pratique ludique du sport.</t>
  </si>
  <si>
    <t>Dans notre communauté de communes, certaines communes sont ZRR.</t>
  </si>
  <si>
    <t>Le créneau PING SANTE qui vie toute l'année sportive, le nombre de participants.</t>
  </si>
  <si>
    <t>FFTT-HDF-24-0033-1</t>
  </si>
  <si>
    <t>24-083456</t>
  </si>
  <si>
    <t xml:space="preserve"> 07020015</t>
  </si>
  <si>
    <t>Social Ping - Inclusion 2023-2025</t>
  </si>
  <si>
    <t>Réduction de l'inégalité d'accès au sport pour les quartiers QPV  dans le domaine du
Tennis de Table à St Quentin.
Animation d'un groupe au sein du Club encadré par un
animateur sportif et d'un service civique avec interventions en
centres sociaux et dans les quartiers de Saint Quentin,
Tournois de Quartier et recrutement pour un groupe
d'entraînement pour filles et garçons de tous âges et de
tous niveaux
La nouveauté 2024 est d'étendre notre action au sein du quartier Europe en lien avec notre nouvelle salle qui s'est implanté en Aout 2024 par la poursuite des actions menées avec les licences à prix réduits</t>
  </si>
  <si>
    <t>En lien avec notre nouvelle implantation au cœur du Quartier de l'Europe : Poursuite du Développement du Tennis de Table pour tous à St-Quentin en QPV et Alentours
par l'animation d'un groupe au sein de la ville de Saint
Quentin par l'intervention d'un éducateur sportif et d'un
service civique
En centres sociaux et Centres de loisirs,
En écoles primaires sur le temps scolaire et les écoles
primaires et maternelles en périscolaire.
En sport Etudes collège et Lycée
Les domaines d'intervention détaillés :
1/ Centres sociaux et de loisirs
- Animation de 5 à 10 sessions de découverte et de
pratique du tennis de table dans les quartiers ou dans
notre salle.
- Centres sociaux touchés Neuville / Artois-Champagne /
Europe environ 30 personnes par groupe de 4 à 14 ans, 
Actions 2024 :
L'Action consiste à étendre notre activité au cœur du quartier de l'Europe par de nombreuses activités terrain afin de leur faire découvrir ce super équipement sportif, un des rares dans ce quartier et notre activité accessible à tous.
2/ Les interventions en milieu Scolaire :
Nous intervenons également et comme convenu auprès
des écoles de la ville.
C'est une activité de découverte et
éveil sportif principalement ou nos éducateurs sportifs sont
assistés des enseignants.
Actions 2024 :
Préparation de supports pédagogiques pour les actions en quartiers
de séances de découverte et de pratique du tennis de
Table + Nouvelle convention auprès du collège Montaigne
Inclusion : Actions auprès de nouveaux public - Monde pénitentiaire ( Championnats des Hauts de France le 18-Juin). 
Formation d'un de nos éducateurs à l'inclusion par le sport et travail de terrain dans le quartier Europe.</t>
  </si>
  <si>
    <t>Public principalement situé en QPV et communes alentours de la ville</t>
  </si>
  <si>
    <t>Nombre de joueurs participant à ces tournois ou ayant
intégré un groupe d'entrainement.
Nombre d'activité organisées en quartier
Nouveau groupe handicap actif et en progression</t>
  </si>
  <si>
    <t>Fédération française de Tennis de Table - Hauts-de-France;Ville de Saint-Quentin;</t>
  </si>
  <si>
    <t>FFTT-HDF-24-0033-2</t>
  </si>
  <si>
    <t>Développement de notre activité Sport Santé au sein de notre Club.</t>
  </si>
  <si>
    <t>Développement de notre activité Sport Santé au sein de notre Club.
Toucher de nouveaux publics, promouvoir notre sport
Axe Santé Bien être + actions en entreprise 
Nouveauté 2024 :
Développement de notre activité Sport Santé au sein de notre Club avec cible +65 ans</t>
  </si>
  <si>
    <t>Promouvoir le sport santé et ses bienfaits liés à la pratique du Tennis de Table
Prévention primaire et secondaire (prévention des effets du vieillissement, prévention et aide à l’équilibre des
facteurs de risque cardio-vasculaires)
Amélioration des symptômes : dyspnée, fatigue, douleurs
Optimisation de l’efficacité médicamenteuse, permettant parfois l’allègement du traitement (dans certaines
pathologies)
Obésité : participation au maintien de l’équilibre pondéral, en association avec une alimentation équilibrée
Diabète de type 2 : amélioration de l’équilibre glycémique et des facteurs de risques cardio-vasculaires
associés.
Pour notre Club cela consiste en :
1. La création d'un créneaux spécifiques ( Lancement d'un créneau auprès
d'un public "Séniors en 2023, déjà 40 membres et différents tournois entreprises : 150 personnes touchées) à relancer
2. La création d'un support de communication sur cette nouvelle activité ( A poursuivre)
3. Achat de matériel spécifique à poursuivre
4. Réalisation de séances avec Licences à prix réduits pour attirer
Ping Alzheimer
 En collaboration avec l'hôpital de jour de St-Quentin et la section France Alzheimer de l'Aisne. 
Nous souhaitons créer ce créneau.
Les étapes :
1 : Contact avec les établissements ( Fait)
2 : Montage d'une séance par semaine
3 : Création supports de communication</t>
  </si>
  <si>
    <t>Public atteint de pathologies + actions de prévention en entreprise, public séniors et handicapés</t>
  </si>
  <si>
    <t>Mise en place de séances effectives
Stabilité des effectifs et des établissements de santé et /ou médecins, s'intégrer à la maison du sport Santé
Public séniors et avec pathologie en hausse</t>
  </si>
  <si>
    <t>FFTT-HDF-24-0033-3</t>
  </si>
  <si>
    <t>Ecole de Ping - Baby et filles</t>
  </si>
  <si>
    <t>Favoriser l’éducation et l’insertion des jeunes filles de la ville Saint par l’intégration dans un club de Tennis de table. 
Cette intégration permet de mettre en place un accompagnement individualisé dans leur parcours de vie.
Développement du Baby Ping</t>
  </si>
  <si>
    <t>Ce projet a pour origine un constat . Nos licenciés adolescents sont trop peu nombreux et en particulier  les filles .Malgré un attrait similaire pour la pratique, les filles ont plus de difficultés à s’intégrer en club (freins culturels, structuration des clubs, représentations…). Les filles sont beaucoup moins nombreuses à intégrer un sport réputé moins féminin que l'équitation, la danse ou la Gymnastique.
Faire participer les jeunes filles aux séances de  Féminin "Ping au Féminin" au cours de l’année 2024 Des séances dédiées et encadrée par les filles.
Le projet se déroule en plusieurs étapes et fait intervenir plusieurs personnes ressources (relais locaux féminin) afin de favoriser l’accessibilité à la pratique du Tennis de table pour les jeunes filles de quartiers.
Faire participer notre équipe Pro Féminine au projet dans la phase recrutement et fidélisation. Donner l'exemple, le rendre accessible.</t>
  </si>
  <si>
    <t>Ville de Saint-Quentin majoritaire Quartier Europe</t>
  </si>
  <si>
    <t>Nombre de filles intégrant le créneau spécifique
Nombre d'ados licenciés
Nombre de 4-7 ans</t>
  </si>
  <si>
    <t>Fédération française de Tennis de Table - Hauts-de-France;Aides privées;</t>
  </si>
  <si>
    <t>FFTT-HDF-24-0034-1</t>
  </si>
  <si>
    <t>24-081863</t>
  </si>
  <si>
    <t>W595013141</t>
  </si>
  <si>
    <t>37821699800013</t>
  </si>
  <si>
    <t xml:space="preserve"> 07590127</t>
  </si>
  <si>
    <t>1501707</t>
  </si>
  <si>
    <t>CLUB PONGISTE LYSSOIS LILLE METROPOLE</t>
  </si>
  <si>
    <t>59367</t>
  </si>
  <si>
    <t>Ping pour le bien-être</t>
  </si>
  <si>
    <t>Promouvoir le dispositif Ping Bien-Etre auprès des seniors, des féminines et des entreprises</t>
  </si>
  <si>
    <t>- Seniors : Ajout de 2 créneaux de 4h (14h-18h) par semaine encadrés par un entraîneur pour les vétérans
- Seniors : Organisation d'un tournoi vétérans
- Entreprises : Mise en place d'un créneau de 2h (12h-14h) deux jours par semaine pour accueillir des entreprises proches du club (zone commerciale Auchan Leers et zone industrielle Toufferls, Leers, Lys-Lez-Lannoy)
- Féminines : Réduction de 20€ de la cotisation des féminines
- Féminines : Organisation de tournoi loisirs Maman-Enfants
- Féminines : Mise en place d'un créneau de 2h30 (18h-20h30) de cross fit ping féminines loisirs deux jours par semaine</t>
  </si>
  <si>
    <t>Villes de Lys-Lez-Lannoy et de la Métropole Européenne de Lille</t>
  </si>
  <si>
    <t>- Nombre d'événements organisés
- Nombre de participants 
- Nombre de nouvelles licences
- Création de nouveaux créneaux</t>
  </si>
  <si>
    <t>Fédération française de Tennis de Table - Hauts-de-France;Ville de Lys-Lez-Lannoy;</t>
  </si>
  <si>
    <t>FFTT-HDF-24-0034-2</t>
  </si>
  <si>
    <t>- Promouvoir le tennis de table et attirer de nouveaux jeunes de 4 à 11 ans.
- Augmenter le nombre d’adhérents des jeunes au sein du club afin de continuer à promouvoir l’apprentissage du sport comme vecteur d’éducation, maintenir un niveau élevé de fréquentation pour pérenniser notre emploi, voire de finaliser un second emploi d’encadrement sportif.
- Offrir de nouvelles prestations et mettre en place de nouveaux créneaux de formation.
- Développer la pratique en faveur du public 4-7 ans.</t>
  </si>
  <si>
    <t>- Création de 2 créneaux de 2h par semaine pour les enfants de 4 à 6 ans
- Ouverture de nouveaux créneaux d'entraînement de 2h pour les 6 à 8 ans
- Renforcement des entraînements pour les 8 à 12 ans (créneaux d'entraînement et stages)
- Accueil des scolaires de la ville de Lys-Lez-Lannoy
- Organisation du Premier Pas Pongiste</t>
  </si>
  <si>
    <t>- Evolution du nombre de licenciés jeunes de 4 à 11 ans (poussins/benjamins)
- Nombre d'enfants inscrits dans la section 4/7 ans
- Nombre d'actions PPP réalisés
- Evolution des taux de renouvellement et d'abandon des jeunes</t>
  </si>
  <si>
    <t>FFTT-HDF-24-0034-3</t>
  </si>
  <si>
    <t>Développement des dispositifs de réduction des inégalités d'accès à la pratique</t>
  </si>
  <si>
    <t>- Organiser un job dating par le tennis de table
- Encadrer la pratique du tennis de table dans les quartiers QPV</t>
  </si>
  <si>
    <t>- Organisation d'une étape de job dating au club
- Installation de 3 tables à l'extérieur de la salle du club accessible à tous
- Animation organisée par l'entraîneur du club pendant les vacances scolaires</t>
  </si>
  <si>
    <t>- Nombre d'événements organisés
- Nombre de participants
- Nombre de nouvelles licences</t>
  </si>
  <si>
    <t>FFTT-HDF-24-0034-4</t>
  </si>
  <si>
    <t>- Mettre en place d'actions durables</t>
  </si>
  <si>
    <t>- Mise en place de poubelles dans le club de poubelles adaptées aux différents déchets
- Réalisation d'affichage pour communiquer sur le tri et indiquer l'emplacement des poubelles de tri</t>
  </si>
  <si>
    <t>Nombre d'actions mises en place</t>
  </si>
  <si>
    <t>FFTT-HDF-24-0035-1</t>
  </si>
  <si>
    <t>24-082550</t>
  </si>
  <si>
    <t>Nouvelles Pratiques</t>
  </si>
  <si>
    <t>Notre action est de proposer des nouvelles pratiques pongistes en lien avec la politique de la
Fédération Française de Tennis de Table,
Découverte de notre sport sur une forme différente avec des publics
Augmentation du nombre de licencié - pratiquant au Comité du Pas de Calais 
- Evènementielles
- Loisirs 
- Compétitions</t>
  </si>
  <si>
    <t>Animation sur des tables existantes dans les parcs pour réaliser des animations de Tennis de Table
- Aide et accompagnement des clubs pour les opérations été ping (programme d'activités estivales)
Réaliser des actions 
- Interventions sur les camping du département 
- Intervention avec la maison des sports du Pas de Calais 
- Interventions avec les centres de loisirs durant les vacances scolaires
- Ping virtuel lors des journées féminines</t>
  </si>
  <si>
    <t>Les actions se feront sur l'ensemble du territoire.</t>
  </si>
  <si>
    <t>Augmentation du nombres de joueuses et joueurs: 
- Evènementielles
- Loisirs
- compétition</t>
  </si>
  <si>
    <t>Fédération française de Tennis de Table - Hauts-de-France;Pas-de-Calais;</t>
  </si>
  <si>
    <t>FFTT-HDF-24-0035-2</t>
  </si>
  <si>
    <t>Structuration des clubs de demain - Animation Territorial</t>
  </si>
  <si>
    <t>Structuration des clubs et accompagnement de leur développement (cercle de dirigeants, visite de clubs…).
- Organisation de sessions de formation à destination des bénévoles des clubs. (filière technique - IC, AF, arbitre : AC, AR, JA1 et autres</t>
  </si>
  <si>
    <t>Accompagner et répondre aux demandes de formation des licenciés et des dirigeants des clubs, 
Aller à leur rencontre
Mettre en place des réunions</t>
  </si>
  <si>
    <t>Nombres de clubs faisant appel à nos objectifs</t>
  </si>
  <si>
    <t>FFTT-HDF-24-0035-3</t>
  </si>
  <si>
    <t>Développement de la pratique - Ping éducatif</t>
  </si>
  <si>
    <t>Développement et fidélisation afin d'avoir des nouveaux jeunes</t>
  </si>
  <si>
    <t>Attirer les jeunes de 4 à 11 ans dans les clubs
Fidéliser les jeunes dans les clubs 
Mettre en place des Premiers Pas Pongistes
Action en lien avec les maisons de jeunesses, maisons de quartiers, centres de loisirs</t>
  </si>
  <si>
    <t>Promotion du Tennis de Table sur l'ensemble du département du Pas de Calais</t>
  </si>
  <si>
    <t>FFTT-HDF-24-0035-4</t>
  </si>
  <si>
    <t>Accession territorial au sport de  haut niveau - Actions sportives de détection</t>
  </si>
  <si>
    <t>Amener les jeunes espoirs du Comité du Pas de Calais au haut niveau</t>
  </si>
  <si>
    <t>Actions spécifiques de détection durant les vacances scolaires
Mise en place de séances individualisées
Mise en place de séances collectives par petits groupes
suivi des meilleurs joueurs</t>
  </si>
  <si>
    <t>Sur l'ensemble du département du Pas de Calais</t>
  </si>
  <si>
    <t>Faire progresser les meilleurs jeunes du Comité dans les compétition départementale, régionale et nationale</t>
  </si>
  <si>
    <t>FFTT-HDF-24-0036-1</t>
  </si>
  <si>
    <t>24-082909</t>
  </si>
  <si>
    <t>Action 1 : Développement des dispositifs Ping Bien être ou Ping Santé</t>
  </si>
  <si>
    <t>Développer le ping en lien avec le public vieillissant.
Maison sport Santé de Cambrai</t>
  </si>
  <si>
    <t>Le club souhaite intervenir avec les EHPAD de la commune , la proposition d'une pratique "douce" avec le Ping Virtuel sera un de nos objectif.
Notre association souhaite réaliser du Ping santé - Bien être avec la maison sport santé de Cambrai, nous allons intervenir avec des malades;
- Maladie chronique
- Malade dégénérative
- Maladie  "cancer"
Ces actions seront encadrées par un éducateur diplômé.</t>
  </si>
  <si>
    <t>Sur le Cambrésis</t>
  </si>
  <si>
    <t>Nombre de participant aux séances</t>
  </si>
  <si>
    <t>FFTT-HDF-24-0036-2</t>
  </si>
  <si>
    <t>Ping Educatif  - Recrutement et fidélisation des jeunes</t>
  </si>
  <si>
    <t>Développement du ping dans les écoles de Cambrai "éduc ping"
Action visant à fidéliser de nouveaux jeunes à la pratique du Tennis de Table.
Intervenir dans au moins 20% des établissements scolaires de la ville
Réaliser des interventions avec les établissements accueillant du public "spécialisé"  (Parasport)</t>
  </si>
  <si>
    <t>Mise à disposition d'un intervenant (BE) dans le club et les écoles et les établissements spécialisés d</t>
  </si>
  <si>
    <t>Intervenir sur la commune et ses proches alentours.</t>
  </si>
  <si>
    <t>Nombres d'établissements adhérent au projet</t>
  </si>
  <si>
    <t>FFTT-HDF-24-0037-1</t>
  </si>
  <si>
    <t>24-077671</t>
  </si>
  <si>
    <t>W594004761</t>
  </si>
  <si>
    <t>47826013600013</t>
  </si>
  <si>
    <t xml:space="preserve"> 7590288</t>
  </si>
  <si>
    <t>CLUB DE TENNIS DE TABLE DE TETEGHEM (CTTT)</t>
  </si>
  <si>
    <t>59229</t>
  </si>
  <si>
    <t>59588</t>
  </si>
  <si>
    <t>ping carcéral</t>
  </si>
  <si>
    <t>-créé, proposer, et animer des séances de tennis de table au sein de la maison d'arrêt de Dunkerque. 
- travailler la réinsertion des détenus par le biais de la pratique sportive tennis de table
-créé, organiser des challenges inter pénitentiaire
-participer aux jeux pénitentiaires a St Quentin le 18juin 2024
- augmenter le volume horaire des séances ( 2 par semaine au lieu d'une)</t>
  </si>
  <si>
    <t>Le club dispense une séance de tennis de table tout les lundis après midi depuis Décembre 2023. la demande est en nette augmentation mais nous manquons de moyens financiers pour pouvoir répondre à la demande de l'établissement pénitentiaire. Lors de nos séances, nous avons reçu 3 groupes de 6 détenus et 30 autres détenus sont sur liste d'attente. Grâce aux valeurs sportives que nous faisons passer, on amène les détenus vers notre projet 2024, participer aux jeux pénitentiaire de St Quentin le 18juin 2024 et organiser et proposer des challenges inter-pénitentiaires. 
Le but recherché lors des séances est de retrouver le chemin de la réinsertion grâce a l'acceptation des consignes, accepter les défaites, les échecs, relever les défis lors des jeux de St Quentin. A travers le sport, les détenus vont retrouver une estime de leur image.  Féliciter leur participation par une remise de diplômes ( balle blanche) est pour un grand nombre d'entre eux le 1er diplôme de leur carrière. Ceci leur donne envie d'en avoir d'autres, et trouve la voie de la réinsertion grâce a notre action.</t>
  </si>
  <si>
    <t>Situé dans le Nord, à Dunkerque. La maison d'arrêt accueille 120 détenus homme.</t>
  </si>
  <si>
    <t>1) nombre de détenus souhaitant participer aux séances de manière prolongées ( présent a chaque séance)
2) combien d'inter pénitentiaires/ challenge organisé
3) le nombre de détenus qualifié pour les jeux pénitentiaires de St Quentin
4) recevoir les ex détenus ayant participé au ping carcéral lors de leur libération.</t>
  </si>
  <si>
    <t>Fédération française de Tennis de Table - Hauts-de-France;Autres établissements publics;</t>
  </si>
  <si>
    <t>FFTT-HDF-24-0037-2</t>
  </si>
  <si>
    <t>PING ALZHEIMER</t>
  </si>
  <si>
    <t>- faire découvrir les valeurs et bien faisances du tennis de table 
-maintenir les acquisitions motrices et cognitives
- diminuer les effets néfastes de la maladie ( perte d'équilibre, perte de la parole)
- lutter contre les troubles de la mémoire
- retrouver un milieu inclusif 
-</t>
  </si>
  <si>
    <t>Le club propose des séances de ping4alzheimer depuis Septembre 2022 grâce au soutien d'une société privé qui a financé les licences lors de la 1ere année a nos 10 premiers licenciés de la section ping alzheimer. lors de nos séances, nous travaillons sur des thèmes précis et toujours à l'écoute des demandes des psychomotriciennes et ergothérapeute. Nos séances sont très souvent au cas par cas pour une meilleure évolution ou un meilleur maintient des acquisitions motrices. On propose des jeux pongistes, en duel ou en équipe ( l'équipe qui touche le plus de fois la cible en un temps impartie a gagné par exemple). Notre éducatrice, titulaire d'un master APAS met en place des séances sur l'équilibre, la proprioception, et les reflexes cognitifs. 
le tennis de table permet de mettre en place des séances toutes différentes les unes des autres pour travailler sur un seul axe. 
La section compte pour l'instant 13 licenciés mais 4 établissements sont intéressés pour s'inscrire dès Septembre 2024. FranceAlzheimer est en contact avec plusieurs famille touchée par cette maladie afin qu'ils participent également a la section.</t>
  </si>
  <si>
    <t>établissements spécialisés situé dans les hauts de flandres et dans le territoire maritime.</t>
  </si>
  <si>
    <t>- augmentation du nombre de licenciés
- assiduité aux séances ( sauf abs pour santé)
- échanges verbaux et cognitif (partage de souvenirs par exemple)
- progression dans l'activité de manière autonome ( fais des échanges, comptage de points)</t>
  </si>
  <si>
    <t>FFTT-HDF-24-0038-1</t>
  </si>
  <si>
    <t>24-082797</t>
  </si>
  <si>
    <t>Recruter et Fidéliser au Marcq-En-Baroeul Tennis de Table</t>
  </si>
  <si>
    <t>Action recrutement:
-Faire découvrir l'activité tennis de table lors du temps scolaire sur les classes élémentaires mais aussi dès le plus jeune âge (maternelle).
-Recruter de nouveaux adhérents parmi les élèves des écoles du quartier de la Briqueterie ( QPV).
-Créer un lien entre le club et le monde scolaire.
-Faire émerger des vocations et découvrir de nouveaux jeunes talents.
-Créer un lien grâce à la politique de développement fédérale et notamment la licence découverte</t>
  </si>
  <si>
    <t>Recrutement:
Notre éducateur sportif diplômé interviendra sur des cycles scolaires de tennis de table avec deux écoles se trouvant dans le quartier de la Briqueterie ( QPV).
L'école Charles Peguy qui est une école élémentaire proche de notre salle.
L'école Françoise Dolto, école maternelle également proche de la salle du MTT.
Les interventions se dérouleront dans la salle Jacques Secrétin, salle de pratique du MTT.
Une partie des interventions se dérouleront dans la salle Degros, ou la place et le nombre d'élève sont un peu plus en adéquation.
Notre éducateur initiera les élèves de grandes sections de l'école Dolto mais aussi de moyenne section en fin d'année.
L'école Charles Peguy bénéficiera également d'interventions de notre éducateur sportif dans les mêmes conditions.
Nous prévoyons 2 heures par semaine pour l'école Dolto (maternelle) et 3 heures pour l'école Charles Peguy qui, souhaite faire découvrir le tennis de table à davantage d'enfants et ce du CP au CM2 cette année.
Les parents recevront un mail ( si autorisation de l'école) ou un flyer ( papier recyclé) leur indiquant qu'une licence découverte valable un mois dès le début de validation de celle ci leur est offerte.
Cela nous permettra d'évaluer au mieux notre projet mais surtout de créer un lien fédéral entre le club et les enfants ayant été initiés.
Fidélisation:
Pour cette année, nous avons pointé un taux de renouvellement amélioré chez les collégiens mais perfectible dans la catégorie poussins.
Nous engagerons donc plusieurs actions de fidélisation pour améliorer le taux de renouvellement qui est actuellement de 50% chez les poussins ce qui peut réellement être amélioré.
Nous avons donc décidé d'investir sur l'encadrement du Baby-ping en créant un créneau dédié aux 4-7 ans avec un éducateur sportif, un service civique et un bénévole pour assurer un fort taux d'encadrement et ainsi fidéliser les enfants.
Le créneau cette saison a été pris par un bénévole pour aider le club , les contraintes de budget et de nombre de jeunes nous ayant poussé à faire ce choix.
Nous choisissons de réinvestir sur cette catégorie grâce à laquelle nos résultats chez les jeunes actuels sont en pleine croissance.
Nous organiserons également d'autres actions afin de fidéliser cette tranche d'âge:
1 stage 4-7 ans sera organisé pendant les vacances scolaires afin de renforcer le sentiment d'appartenance.
1 fête du Ping 4-7 ans sera organisée avec un grand jeu organisé lors d'une après-midi ( sommes d'ateliers défis ludiques).
1 matinée parent-enfant sera mise en place en début de saison pour créer du lien et intégrer les parents dès le début de la pratique de leurs enfants.</t>
  </si>
  <si>
    <t>Le territoire sera le quartier de la Briqueterie , lieu de pratique du club mais aussi des écoles Charles Peguy et Françoise Dolto.</t>
  </si>
  <si>
    <t>- Evolution du nombre de licenciés jeunes de 4 à 11 ans
(poussins/benjamins).
-Organisation effective des interventions d'initiations scolaire
-Organisation effective de l'encadrement des 4-7 ans
-Organisation effective du stage 4-7 ans, de la matinée parents-enfants et de la fête du ping 4-7 ans.
-Taux de renouvellement des 4-7 ans au club</t>
  </si>
  <si>
    <t>Fédération française de Tennis de Table - Hauts-de-France;Mairie Marcq-en-Baroeul;</t>
  </si>
  <si>
    <t>FFTT-HDF-24-0038-2</t>
  </si>
  <si>
    <t>Mise en place d'un créneau "Ping bien être" à destination des + de 60 ans.</t>
  </si>
  <si>
    <t>-Offrir une offre de pratique supplémentaire au Marcq-Tennis-de-Table
-Développer le nombre de loisirs séniors  (+60 ans).
-Avoir un impact bénéfique sur le bien être ressenti des pratiquants de + 60 ans</t>
  </si>
  <si>
    <t>Le Marcq TT proposera un créneau "Ping bien être sénior" ayant pour but d'influer positivement sur le bien être physique et mental par la pratique du tennis de table.
Ce créneau d'une heure 30 aura lieu en journée dans la salle Secrétin, le mardi de 15h00 à 16h30.
Ce créneau sera encadré par Youssef Aguida éducateur sportif DEJEPS, Master STAPS et formé à l'activité physique adaptée.
Ce créneau comptera 25 places et mêlera du tennis de table , de la gym douce avec pour objectif l'adaptation à chacun et la lutte contre le vieillissement.
Le côté convivial sera également important et illustré par un moment d' échange de fin de séance.
Le sport est un formidable outil de bien être physique mais aussi mental, le fait de rester actif, de participer à une activité permet de lutter contre l'isolement , de garder des liens sociaux et donne un sentiment d'appartenance.
Ce projet comptera 36 séances avec une séance d'évaluation du bien être ( questionnaire) et un questionnaire de fin de projet pour comparer la sensation de bien être et pouvoir évaluer l'impact sur les participants.
Nous contacterons le CCAS ,le centre social et la mairie qui seront nos relais pour communiquer ( sur les réseaux sociaux et par affichage).</t>
  </si>
  <si>
    <t>Le territoire est le quartier prioritaire de la ville de la Briqueterie, lieu ou les adhérents effectueront le créneau dans la salle Secrétin.</t>
  </si>
  <si>
    <t>-Nombre de participants aux créneaux
-Nombre de séances effectuées
-Questionnaire sur le bien être ressenti avant et après le projet ( avoir + 90% des participants avec un ressenti positif sur le bien être).</t>
  </si>
  <si>
    <t>FFTT-HDF-24-0039-1</t>
  </si>
  <si>
    <t>24-083485</t>
  </si>
  <si>
    <t>W595011629</t>
  </si>
  <si>
    <t>78385304700018</t>
  </si>
  <si>
    <t xml:space="preserve"> 16829</t>
  </si>
  <si>
    <t>JEUNE GARDE</t>
  </si>
  <si>
    <t>PING ACTIF Droit à l'accès au sport pour tous</t>
  </si>
  <si>
    <t>- permettre au plus grand nombre de jeunes de pratiquer une activité physique et sportive de manière régulière et encadrée</t>
  </si>
  <si>
    <t>- Mise en place de 5 créneaux du lundi au vendredi d'une séance de 1h30 à 2h chaque jour de manière encadré
- Mise en place de 2 créneaux libres d'accès pour ce même public afin de venir pratique l'activité avec ses parents ou ses amis
- Mis en place de 3 journées portes ouvertes (samedi après-midi) pour ce public et leur famille
- Engager des équipes dans le championnat jeune départemental territoire Nord
- organisation de stages de 3 jours matin et après-midi sur les périodes de vacances scolaires
- Mise en place d'une convention de partenariat avec les centres aérés de la ville
- Mise en place d'une convention avec le centre social de notre quartier afin d'accueillir les jeunes en temps de découverte de notre pratique
- Organisation d'un tournoi amical entre les jeunes de notre association et les jeunes des différentes associations des villes environnantes</t>
  </si>
  <si>
    <t>quartier QPV (quartiers prioritaires de la ville)</t>
  </si>
  <si>
    <t>- nombre d'enfants dans chaque séances
- nombre d'enfants touchés venant des centres sociaux
- nombre d'enfants touchés venant des centres de loisirs
- nombre de familles venant dans les créneaux libres
- nombre de jeunes engagés au championnat
- nombre de journées portes ouvertes
- nombre de participants aux journées portes ouvertes
- nombre de participants aux tournois amicaux inter-asso
- nombre de stages réalisés
- nombre de participants aux stages</t>
  </si>
  <si>
    <t>Fédération française de Tennis de Table - Hauts-de-France;Nord;Tourcoing;</t>
  </si>
  <si>
    <t>FFTT-HDF-24-0039-2</t>
  </si>
  <si>
    <t>Inclusion par le sport</t>
  </si>
  <si>
    <t>Permettre aux plus grand nombre de personnes adultes exclus du monde du travail et de la pratique sportive régulière, de pouvoir, grâce au sport, retrouver une relation saine et régulière avec l'effort physique.
A travers son estime de soi, profiter du support sport pour reprendre confiance en soi et permettre de reprendre contacte aussi avec le monde du travail.</t>
  </si>
  <si>
    <t>- Mise en place d'ateliers sportifs pour servir de tremplin vers le monde du travail en partenariat avec France Travail Tourcoing (64 av. Alfred Lefrançois) et France travail Roubaix (74 Grand rue). En partenariat également avec les différentes entreprises locales de Roubaix-Tourcoing.
L'objectif est de permettre aux demandeurs d'emplois et entrepreneurs de se rencontrer autour d'un petit déjeuner de l'emploi de manière anonyme afin qu'après un temps d'échange sportif et grâce au support tennis de table, ils et elles puissent échanger sur des perspectives de performances professionnelles (nous nous appuyons sur un concept qui est proposé par la FFTT). 
L'objectif terminal est de créer du lien dans notre quartier mais également de pouvoir attirer un nouveau public souhaitant pratiquer le tennis de table de manière régulière.</t>
  </si>
  <si>
    <t>Roubaix- Tourcoing</t>
  </si>
  <si>
    <t>- Nombre de journées d'inclusion mises en place
- Nombre de demandeurs d'emplois touchés
- Nombre d'entreprises participantes
- Nombre d'individus se licenciant au club suite à leur participation</t>
  </si>
  <si>
    <t>FFTT-HDF-24-0040-1</t>
  </si>
  <si>
    <t>24-084203</t>
  </si>
  <si>
    <t>SANTE PARC SeP</t>
  </si>
  <si>
    <t>- Former un éducateur sportif aux modules A et B
- Animer deux créneaux pour les personnes atteintes des pathologies Parkinson et Sclérose en plaques, objectif 30 personnes
- Mixer les publics ParcSep et dits classique lors d'un temps mensuel
- Organiser un déplacement lors d'un open national "Parkinson"
- Faire connaître cette nouvelle section auprès de nos adhérents et de nos collectivités</t>
  </si>
  <si>
    <t>Le 16 décembre 2023, le LMTT a signé une convention de partenariat avec le PARC SeP Hauts de France (Plateforme d’Accompagnement, de Ressources et de Coordination pour la Sclérose en plaques et la maladie de Parkinson).
Le projet consiste à :
- formé un de nos éducateurs aux modules A et B
- dispensé deux créneaux tout au long de l'année. Il a lieu le samedi matin de 9h à 10h30 et de 10h30 à 12h. Il est encadré par deux éducateurs diplômés. 
- donné accès aux créneaux d'entraînement classique à tous les adhérents PARC SeP.
- tous les premiers samedis de chaque mois, inviter nos adhérents au créneau PARC SeP et animer des séances amenant l'échange et la mixité.
- s'inscrire et encadrer un déplacement national pour nos adhérents atteints de Parkinson.
- organiser une inauguration de la section PARC SeP en présence des élu(e)s et de la presse.</t>
  </si>
  <si>
    <t>La majeure partie de l'activité aura lieu au sein de notre complexe sportif dans le quartier prioritaire de Lille Moulins.</t>
  </si>
  <si>
    <t>- Nombre de nouveaux créneaux spécifiques
- Nombre de participants
- Nombre d'évènements organisés
- Nombre de manifestations extérieurs
- Nombre de nouvelles licences
- Nombre d'adhérents classiques ayant participer et échanger sur le créneau PARC SeP</t>
  </si>
  <si>
    <t>Fédération française de Tennis de Table - Hauts-de-France;Ville de Lille;Aides privées;</t>
  </si>
  <si>
    <t>FFTT-HDF-24-0040-2</t>
  </si>
  <si>
    <t>Nouvelle Pratiques Ping VR</t>
  </si>
  <si>
    <t>- Actions visant au développement de la pratique Ping VR
- Organiser une formation à destination des animateurs et des éducateurs sportifs des Hauts de France
- Faire découvrir la pratique mensuellement à l 'ensemble de nos licenciés loisirs et traditionnels
- Promouvoir la pratique lors d'évènements sportifs et culturels
- Organiser un tournoi annuel</t>
  </si>
  <si>
    <t>Dans le cadre de ses animations dans les quartiers prioritaires le LMTT a découvert le Ping VR. Aujourd'hui, nous souhaiterions professionnaliser cette activité en formant nos éducateurs, en dispensant des animations auprès de nos licenciés et de la population lilloise.
Après plusieurs séances de travail avec Samuel de la FFTT nous avons constaté qu'il n'y avait pas d'ambassadeur Ping VR en région des Hauts de France, il nous a semblé pertinent d'organiser une formation, en juin 2024, ouverte à l'ensemble des éducateurs sportifs PIng des Hauts de France.
Tous les mois les éducateurs feront découvrir le Ping VR à chaque licencié du club. Nous rassemblerons tout le monde lors d'un mercredi du LMTT, manifestation visant à réunir tous les adhérents.
Nous ferons découvrir la pratique au tout public lors d'évènements phares de la ville de Lille :
- les 23 et 24 juin 2024 lors du weekend olympique au Tri Postal (formation en amont)
- le 29 juin lors des fêtes de Fives
- les 7 et 8 septembre à la gare Saint Sauveur lors d'un weekend sport, culture et olympisme (agrémenté d'un tournoi initiés et non initiés)</t>
  </si>
  <si>
    <t>L'action aura lieu à Lille Moulins (QPV) et dans le centre ville (lieu de passage).</t>
  </si>
  <si>
    <t>- Nombre de formation organisée
- Nombre manifestations organisées
- Nombre de participants
- Nombre de nouveau licenciés</t>
  </si>
  <si>
    <t>Fédération française de Tennis de Table - Hauts-de-France;Ville de Lille;</t>
  </si>
  <si>
    <t>FFTT-HDF-24-0040-3</t>
  </si>
  <si>
    <t>Fidélisation Le Ping pour une jeunesse citoyenne</t>
  </si>
  <si>
    <t>- Participer à la cohésion du quartier de Lille Moulins situé en quartier prioritaire (QPV)
- Consolider le projet du LMTT orienté vers Paris 2024
- Augmenter le nombre de licenciés au sein du club
- Mettre en place et animer un programme à Lille Moulins en partenariat avec les écoles maternelles et élémentaires du quartier
- Accompagner l'école Duruy sur le dispositif fédéral "Une école une table"
- Animer des créneaux péri scolaires pour les jeunes adhérents des centres sociaux du quartier</t>
  </si>
  <si>
    <t>Le Ping pour une jeunesse citoyenne
(Axe : Ping Educatif ; Nom de l’action : Recrutement et fidélisation des jeunes) 
Suite à notre déménagement, nos sept premières saisons à Lille Moulins ont permis de sensibiliser un grand nombre d’élèves et de nous familiariser avec les équipes d’enseignants et la conseillère pédagogique de circonscription. Aujourd’hui, nous sommes en mesure de construire un programme répondant à chaque cycle scolaire. 
Toutes les séances ont lieu dans notre salle spécifique (16 tables) située dans le tout nouveau complexe Micheline Ostermeyer.
L’équipe pédagogique qui coordonne et anime le projet est constituée d’un médiateur, d’un éducateur et de deux animateurs sportifs.
L’organisation annuelle nous permettra lors de la prochaine année de toucher l’ensemble des élèves de chaque établissement. Soit un total de près 1 200 élèves.
• Maternelles - Saint Vincent (51 élèves), les Moulins (120), Victor Hugo (127) et Philippe de Comines (128).
• Élémentaires - Saint Vincent (101), Duruy (262), Arago (220), Launay (191)
École maternelle Victor Hugo
- créneau hebdomadaire, hors vacances scolaires, le lundi de 9h à 11h, 8 classes sur 8 cycles de 6h, soit un total de 48h pour 127 élèves
École élémentaire Launay
- créneau hebdomadaire, hors vacances scolaires, le lundi de 14h à 16h, 12 classes sur 12 cycles de 6h, soit un total de 144h pour 191 élèves
École maternelle Les Moulins
- créneau hebdomadaire, hors vacances scolaires, le mardi de 9h à 11h, 8 classes sur 8 cycles de 6h, soit un total de 48h pour 120 élèves
École maternelle Philippe de Comines
- créneau hebdomadaire, hors vacances scolaires, le jeudi de 9h à 11h, 8 classes sur 8 cycles de 6h, soit un total de 48h pour 128 élèves
École maternelle et élémentaire Saint Vincent
- créneau hebdomadaire, hors vacances scolaires, le vendredi de 9h à 10h, 6 classes sur 6 cycles de 6h, soit un total de 36h pour 152 élèves
École élémentaire Duruy
- créneau hebdomadaire, hors vacances scolaires, le vendredi de 10h à 12h, 12 classes sur 12 cycles de 6h, soit un total de 144h pour 262 élèves
École élémentaire Arago
- créneau hebdomadaire, hors vacances scolaires, le vendredi de 14h à 16h, 12 classes sur 12 cycles de 6h, soit un total de 144h pour 220 élèves
Le partenariat entre l'école Duruy et le LMTT est le premier que nous avons formalisé à Lille Moulins. L'ensemble des élèves et leurs parents connaissent le LMTT. Plusieurs d'entre eux sont dorénavant inscrits au club. A partir de cette dynamique, il nous a semblé pertinent d'installer une table extérieure dans la cour de récréation au sein de l'école Duruy. Un chargé de projet les accompagnera sur l'écriture du projet. Si le projet est soutenu, un programme d'animation sera mis en place autour de cette table.
Le LMTT collabore également avec le centre social Marcel Bertrand, la maison de quartier de Moulins, la maison de quartier du Faubourg de Béthune, le centre social Lazare Garreau, le centre social l'Arbrisseau et le centre social Roger Salengro . Ces six équipements de proximité ont été équipés d'une table de tennis table offerte par le comité du Nord, elle vient s'ajouter à du matériel déjà existant. Un programme d'animation, dans le cadre des activités périscolaires, sera mis en place. Les éducateurs du LMTT animeront des séances tout au long de l'année au sein des équipements et au sein du complexe Ostermeyer. Elles auront lieu le mercredi matin de 9h à 11h pour les 4-7 ans et le jeudi et le vendredi soir de 16h30 à 17h30 pour les 8-11 ans.
Nous envisageons également d'installer deux tables extérieurs dans le quartier de Lille Moulins.</t>
  </si>
  <si>
    <t>Le quartier de Lille Moulins compte 20 101 habitants dont 9 095 âgés de moins de 25 ans. On compte 20% d’étudiants. Moulins est également un quartier mixte puisque la population immigrée représente 17 %. C’est un quartier dynamique profitant de nombreux équipements et d’une vie associative très riche et diversifiée. Toutefois, une partie de sa population connaît des difficultés (taux de chômage à 22,9%, taux de personnes au RSA de 25 %).</t>
  </si>
  <si>
    <t>- Nombre d'écoles en partenariat avec le club, nombre de classes touchés, nombre d'élèves touchés
- Nombre de centres sociaux en partenariat avec le club, nombre de jeunes touchés
- Évolution sportive des participants
- Réponse de la FFTT de l'appel à projets "Une école, une table". Si positive, impact de l'implantation de la table
- Nombre de participants 
- Nombre de jeunes inscrits au LMTT suite aux animations</t>
  </si>
  <si>
    <t>Fédération française de Tennis de Table - Hauts-de-France;Nord;Direction des sports;Agence de services et de paiement;Aides privées;</t>
  </si>
  <si>
    <t>FFTT-HDF-24-0040-4</t>
  </si>
  <si>
    <t>Développement durable Festival des Solidarités Internationales - Olympiades de la Solidarité</t>
  </si>
  <si>
    <t>- organiser une manifestation en faveur du développement durable
- participer au festival des Solidarités de la Ville de Lille
- sensibiliser les jeunes au développement durable
- sensibiliser par le sport les jeunes lillois aux différents jumelages de la ville de Lille</t>
  </si>
  <si>
    <t>Le projet consiste à organiser une olympiade de la solidarité en novembre 2024 lors du festival des solidarités internationales
Sur une journée en novembre 2024, cinq équipes de 12 au couleur des anneaux olympiques s'affronteront pour remporter l'olympiade.
Au programme : un quizz sur le développement durable et quatre disciplines olympiques (foot, basket, boxe et ping)
La manifestation sera agrémenté d'une exposition sur le développement durable, d'un comédien/animateur et d'un dj.
Elle sera clôturé par un goûter éco responsable issu du commerce équitable.</t>
  </si>
  <si>
    <t>La manifestation aura lieu à Lille Moulins. Complexe Ostermeyer.</t>
  </si>
  <si>
    <t>- Nombre d'actions mises en place
- Bénéfices générés</t>
  </si>
  <si>
    <t>FFTT-HDF-24-0040-5</t>
  </si>
  <si>
    <t>JOP Paris 2024</t>
  </si>
  <si>
    <t>- sensibiliser les publics des quartiers prioritaires lillois au JOP Paris 2024
- animer sept moments du 23 juin au 8 septembre 2024</t>
  </si>
  <si>
    <t>Le LMTT est labellisé "Clubs engagés". A cet effet, il a décidé d'aller vers les quartiers prioritaires.
Durant l'été, il envisage d'animer sept évènements de 14h à 17h sur 4 tables qu'il souhaiterait labellisé "Ping Tour".
Au programme en musique :
- 1er juillet : fête de fives
- 6 juillet : festival explosion urbaine au faubourg de béthune
- 21 juillet : expo urbaine à la MFW
- 26 juillet : au City de Lille Moulins (NQE)
- 3 août : sur les quais de Lille Bois Blancs
- 23 août : Lille Sud
- 31 août : Vieux Lille à Churchill</t>
  </si>
  <si>
    <t>L'action aura lieu sur 7 zones QPV choisi en partenariat avec la Politique de la ville.</t>
  </si>
  <si>
    <t>- nombre de participants QPV
- nombre de licences évènementielles
- nombre d'animations</t>
  </si>
  <si>
    <t>FFTT-HDF-24-0041-1</t>
  </si>
  <si>
    <t>24-082799</t>
  </si>
  <si>
    <t xml:space="preserve"> 07590435</t>
  </si>
  <si>
    <t>Créer un créneau encadré "Ping bien être" afin de développer la pratique du tennis de table à l'ASAM</t>
  </si>
  <si>
    <t>-Développer l'offre de pratique tennis de table à L'ASAM by ASPTT
-Recruter des adhérents par l'apport d'une offre de pratique nouvelle
-Apporter un bénéfice sur le bien être aux pratiquants de l'ASAM</t>
  </si>
  <si>
    <t>Nous souhaitons mettre en place un créneau "Ping bien être" le lundi soir de 18h00 à 20h00.
Ce créneau sera encadré par un éducateur sportif dîplômé.
Ce créneau mêlera valide et publique en situation de handicap mental " sport adapté" , les adhérents de ce créneau seront licenciés FFTT.
La publicité de ce créneau sera effectuée par les réseaux sociaux de l'association qui vont être créés à cette occasion.
Un questionnaire sur les ressentis bénéfique sera rempli par les participants en début de saison et en fin de saison afin d'évaluer ce projet.
Le créneau comprendra: Une partie échauffement ( adapté aux participants) Des assouplissements des exercices posturaux et de respiration pour agir sur le bien être physique, une partie apprentissage du tennis de table ( pour l'aspect technique même si cela n'est pas la priorité), des jeux ludiques et des moments conviviaux seront organisés à chaque séance pour rendre la séance des plus agréable et construire des liens sociaux entre les pratiquants et ainsi agir sur le bien être mental.
Une auberge espagnole sera organisée avant chaque vacance pour construire le sentiment d'appartenance et lier la pratique de ce créneau à la construction d'une vrai communauté.
La participation à ce créneau est conditionnée à la prise d'une licence FFTT.
Nous souhaitons batir grâce à ce créneau une image de club inclusif et ou le tennis de table est un réel outil pour agir le bien être des pratiquants.
La participation d'adhérents valides et sport adaptés rajoute un côté changement du regard sur le handicap novateur, tous les participants seront la pour bénéficier du même bénéfice sur le bien être.
Ce créneau sera ouvert à tous les adhérents et futures adhérents adultes.</t>
  </si>
  <si>
    <t>Le territoire de ce projet est le quartier politique de la ville "Lille Moulins" ou se trouve la salle Ostermeyer , lieu de pratique de l'ASAM BY ASPTT</t>
  </si>
  <si>
    <t>-Mise en place effective du créneau 
-Nombre de participants au créneau
-Nombre de licence FFTT prise pour le créneau
-Résultat des questionnaires sur les bénéfice de ce créneau</t>
  </si>
  <si>
    <t>FFTT-HDF-24-0042-1</t>
  </si>
  <si>
    <t>24-084435</t>
  </si>
  <si>
    <t>Développer toutes les manières d'aborder de façon ludique une activité Ping complexe au premier abord;
Continuer à favoriser la collaboration avec le milieu scolaire afin de renforcer le lien club/école à travers différentes opérations partenariales (usep, vacances apprenantes, PPP, génération 2024);
Développer une pratique ludique structurante afin de promouvoir l’intérêt d’une pratique fédérée suivie de notre discipline en direction des centre sociaux;
Inciter un maximum de jeunes à s'engager dans la filière des formations fédérales (initiateur de club, animateurs fédéral);</t>
  </si>
  <si>
    <t>Avec nos 265 licenciés dont plus de 240 sont mineurs d'âge, Il nous faut consolider nos capacités d'accueil.
Bien au-delà de l’ambition personnelle, il s’agit pour nous d’avoir l’ambition de faire progresser, sur tous les plans et dans la mesure de leur potentialité, les jeunes dont nous avons la charge. En plus de la formation interne dispensée au quotidien, nos jeunes cadres sont orientés vers un cursus de formations proposé par les instances fédérales, seules habilitées à dispenser le savoir pongiste permettant d’accéder aux diplômes, source concrète de motivations pour nos jeunes. 
Dans ces contextes difficiles que représentent les banlieues, nous ne devons pas nous écarter de nos fondamentaux et continuer coûte que coûte à sensibiliser la jeune génération à l'action sociale. Nous avons le devoir d’encourager celles et ceux qui le souhaitent à s'engager dans un projet de solidarité et de fournir les différents outils nécessaires à leur développement, car l'accompagnement est pour nous un élément incontournable du processus. 
Voici donc résumé en quelques lignes ce qui à mon sens mérite d’être retenu et considéré comme un engagement particulièrement honorable au service de la jeunesse et des activités sportives et socio-éducatives menées au cœur d’une banlieue, celle d’où je viens.
Mise en œuvre :
Maintien d’une séance spécifique pour les 4-7 ans tous les samedis matin de 10h00 à 11h30.
Intégration des 4-7 ans (initiés) pour une séance supplémentaire sur les créneaux de l’après-midi.
Intégration d’une section 4-7 ans dans les stages internes des petites vacances scolaires.
Participation aux compétitions sportives promotionnelles (ch’tis poussins et PPP).
Collaborer avec les écoles des alentours au travers différentes animations tennis de table (usep, PPP, école apprenante, génération 2024).
Maintenir les actions d’animation pongiste au sein des écoles primaires privées non concernées par les différents dispositifs publics.
Maintenir l’action partenariale "Pôle Sportif" initié par le centre social le mercredi après-midi.
Mettre en formation Initiateur de club et animateur fédéral les jeunes cadres techniques.
Répondre aux appels à projets émanant des instances fédérales.
Le club investira dans des lots de raquettes, balles, matériel pédagogique; location de transporteur pour le déplacement des enfants; les formations fédérales; le matériel pour les jeux collectifs, les coupes et médailles pour les tournois trimestriels;  et les trophées remis lors de l'AG récompensant le parcours d'une saison.</t>
  </si>
  <si>
    <t>Notre association est située en QPV avec l'avantage d'être en périphérie, ce qui le rend plus visible.</t>
  </si>
  <si>
    <t>Maintien d'un effectif conséquent en nombre de licenciés jeunes de 4 à 11 ans (poussins/benjamins) 
Nombre d'actions scolaires réalisées 
Nombre d'enfant recrutés au sortir des temps d'activité partenariales (centres sociaux, écoles, évènementiels)
Nombre de jeunes ayant suivi les formations fédérales</t>
  </si>
  <si>
    <t>Fédération française de Tennis de Table - Hauts-de-France;Ville de Tourcoing;</t>
  </si>
  <si>
    <t>FFTT-HDF-24-0042-2</t>
  </si>
  <si>
    <t>Nouvelles pratiques Ping en Extérieur</t>
  </si>
  <si>
    <t>Faire redécouvrir et rayonner la pratique du tennis de table sous toutes ses formes.
Sortir de l’ennui les enfants, les jeunes des quartiers livrés à leur sort durant la période estivale. 
Relancer, dynamiser, recruter pour la rentrée les futurs licenciés.</t>
  </si>
  <si>
    <t>Animer durant tout l'été, en collaboration avec les partenaires associatifs, les parcs, les espaces vert, les squares ou simplement aux pieds des immeubles en proposant du tennis de table en extérieur ouvert à tous. Nous prévoyons également d'organiser des évènementiels associant parents et enfants autour d'un tournoi organisé pour les adhérents du club. Trophées et médailles viendrons récompenser tous les participants.
Nous envisageons pour cela d'acheter des raquettes d'extérieur de qualité ainsi qu'un ou deux robot léger facile à transporter afin de susciter la curiosité voire l'intérêt pour notre discipline. 
Nous envisageons également de louer un 20 m3 avec hayons afin d'amener au moins 4 tables sur les lieux de la manifestation. Tourcoing ne dispose pas pour l'instant d'espace dédier avec tables extérieures. Nous irons nous même animer plusieurs lieux repérés sur Tourcoing.
Il est prévu également d'acheter médailles et trophées qui alimenterons les animations extérieures par le biais de concours et tournois.</t>
  </si>
  <si>
    <t>Il s'agit à la fois d'être au cœur des quartiers QPV et aussi sur des lieux ou zones intermédiaires où se côtoient tous les publics.</t>
  </si>
  <si>
    <t>Nombre de participants 
Nombre d'actions organisées en extérieur.
Nombre de licences créées à la rentrée 2023-2024.</t>
  </si>
  <si>
    <t>FFTT-IDF-24-0025-1</t>
  </si>
  <si>
    <t>24-080532</t>
  </si>
  <si>
    <t xml:space="preserve"> 08920140</t>
  </si>
  <si>
    <t>Projet handisports tennis de table</t>
  </si>
  <si>
    <t>Développer le handisport initié en 2022 en augmentant le nombre d'adhérents et en perfectionnant la technique</t>
  </si>
  <si>
    <t>Actions à destination d'autistes venant de l'hôpital du jour de Montrouge
Une séance par semaine</t>
  </si>
  <si>
    <t>public de Fontenay aux roses et ses environs</t>
  </si>
  <si>
    <t>Satisfaction des adhérents et fidélisation</t>
  </si>
  <si>
    <t>FFTT-IDF-24-0025-2</t>
  </si>
  <si>
    <t>Créneau 100% féminin</t>
  </si>
  <si>
    <t>Augmenter le nombre de pratiquantes féminines: attirer un plus grand nombre de femmes à pratiquer le tennis de table au sein du club, en fournissant un environnement accueillant et favorable à leur participation.
Favoriser un environnement inclusif et confortable: créer un espace où les femmes se sentent à l'aise et encouragées à participer, en éliminant les barrières potentielles à leur engagement, telles que l'intimidation, la discrimination ou le manque de confiance en soi.
Développer les compétences et la confiance des joueuses: offrir des sessions d'entraînement spécifiquement adaptées aux besoins et aux niveaux des femmes, afin de les aider à améliorer leurs compétences techniques et tactiques tout en renforçant leur confiance en elles.</t>
  </si>
  <si>
    <t>L'action consiste à mettre en place un créneau spécifique féminin chaque semaine, en complément du créneau mixte déjà existant pour offrir ainsi deux opportunités d'entraînement par semaine pour les femmes. Ce créneau exclusivement féminin vise à promouvoir la participation des femmes et des jeunes filles au tennis de table en fournissant un environnement accueillant et adapté à leurs besoins.</t>
  </si>
  <si>
    <t>Nous accueillons au club un public Fontenaisien mais aussi des habitants des villes limitrophes.</t>
  </si>
  <si>
    <t>FFTT-IDF-24-0026-1</t>
  </si>
  <si>
    <t>24-080523</t>
  </si>
  <si>
    <t>recrutement et fidélisation des jeunes:
- Développer et promouvoir le tennis de table aux plus jeunes: de 4 à 8 ans
- Fidéliser les jeunes adhérents de 8 à 12 ans</t>
  </si>
  <si>
    <t>Développer et promouvoir le tennis de table aux plus jeunes: de 4 à 8 ans: Actions multiples au fil de  l'année
- Création d'une commission baby ping avec une présidente
- 27 avril de 14h à 18h: installation de 3 barnums avec une table de ping, un robot et permanence de 3 bénévoles et 1 entraineur pour faire découvrir le ping aux enfants, avec distribution d'un leaflet de prix ULTRA REDUIT (30€) pour des séances de Mai à juin (le tout en collaboration avec les service des sports de la mairie)
- Semaine du 17 au 21 juin: organisation hebdomadaire de découverte du ping pour les écoles de CHATILLON, en ciblant les classes de maternelle grande section, Primaire avec les CP et CE1. Soit 4 sessions par jour sur 4,5 jours, encadrés par 2 entraineurs , 3 initiateur et 4 bénévoles. Remise d'un leaflet pour la saison 24-25 avec réduction du tarif de 20%
- Participation au pré-forum des associations le 22 juin, en ciblant les jeunes de 4 à 8 ans et proposant aux mamans de participer GRATUITEMENT aux entrainements en même temps que leur enfant (travée à part avec 1 entraineur)
- A chaque vacances scolaires, organisation d'un stage spécial baby ping
Fidéliser les jeunes adhérents de 8 à 12 ans: actions spécifiques
- Offrir 2 séances par semaine d'1h30 au prix d'1 séance
- Créer un groupe compétiteur et leur offrir une 3éme séance gratuite par semaine
- Créer un groupe performance et leur donner accès à 5 entrainements par semaine sans augmentation de prix
- Organiser le coaching des enfants en s'appuyant sur les bénévoles et les parents (remboursement des frais d'essence)
- Intégere au fur et à mesure des enfants dans les compétitions adultes gage d'intergénération
- Formation de 4 initiateurs de club pour épauler les entraineurs</t>
  </si>
  <si>
    <t>Participer au développement du sport auprès des jeunes</t>
  </si>
  <si>
    <t>- Nombre de séances 
- Nombre de baby ping de 4 à 8 ans 
- Nombre de jeunes de 8 à 12 ans  70 
- Nombre de mamans participant à des séances de baby ping en même temps que leur enfant  5 à 10</t>
  </si>
  <si>
    <t>FFTT-IDF-24-0026-2</t>
  </si>
  <si>
    <t>Santé: EHPAD + Parkinson + alzheimer+ sport santé senior</t>
  </si>
  <si>
    <t>PARKINSON et ALZHEIMER:
- Sortir les malades de la maladie de Parkinson de leur isolement
- Garantir chaque semaine une activité physique aux malades
- Permettre de rencontrer d’autres personnes atteintes de cette maladie
- Les accompagner chaque semaine et les aider à acquérir une autonomie leur permettant de jouer ensemble en libre à la salle
SPORT SANTE senior:
- Pouvoir pratiquer une activité ludique en toute quiétude en s'appuyant sur la maison des seniors de la ville
- Favoriser un effet « groupe » pour des échanges et rencontres hors sport
EHPAD:
Permettre à nos seniors des EHPAD de s’ouvrir à l’extérieur avec des personnes autres que leur
entourage familial ou professionnel
Favoriser une approche inter générationnelle en permettant à certains de nos jeunes de rencontrer et aider
nos aînés.
Accroître les compétences de nos entraîneurs au niveau santé et prise en compte de certains handicaps
Lutter contre l’isolement des personnes âgées et leur éviter le repli sur soi
Créer d’avantage de liens avec les soignants
Positiver l’image de la ville de Châtillon</t>
  </si>
  <si>
    <t>PARKINSON + ALZHEIMER:
- Le tennis de table est une activité physique bénéfique pour les personnes atteintes de la maladie de Parkinson, car elle stimule la coordination, la concentration et la motricité fine. 
- Amélioration de la coordination : Les patients atteints de la maladie de Parkinson ont des difficultés à coordonner leurs mouvements. Le tennis de table permet de travailler la coordination des mouvements, notamment la synchronisation des mains et des pieds.
- Renforcement musculaire : La pratique régulière du tennis de table renforce les muscles, ce qui aide à ralentir la progression de la maladie de Parkinson et à améliorer la qualité de vie des patients.
- Amélioration de la concentration : Le tennis de table nécessite une concentration élevée pour suivre la balle et anticiper les mouvements de l'adversaire. Cette concentration peut aider les patients atteints de la maladie de Parkinson à se concentrer sur des tâches plus simples de la vie quotidienne.
- Diminution du stress : Le tennis de table est une activité ludique et agréable, ce qui permet de réduire le stress et l'anxiété associés à la maladie.
- Réduction des symptômes : Les mouvements rapides et précis impliqués dans le tennis de table peuvent aider à réduire les symptômes de la maladie de Parkinson tels que la rigidité, la tremblante et la - lenteur des mouvements.
La pratique régulière du tennis de table est une activité physique bénéfique pour les personnes atteintes de la maladie de Parkinson, elle améliore leur coordination, leur concentration, leur force musculaire et réduit leurs symptômes. 
EHPAD:
- Favorise la socialisation : Les cours de tennis de table sont un excellent moyen pour les résidents de se resociabiliser et de créer des liens avec d'autres personnes.
- Stimule l'esprit : Il stimule l'esprit des résidents et les aide à améliorer leur mémoire et leur concentration.
-  Améliore la motricité : C’est une activité physique qui met en jeu tout le corps
- Favorise les échanges et la communication
- Stimule l’esprit de compétition, de faire mieux à chaque séance
SPORT SANTE:
- Favorise l'exercice physique "en douceur" avec un entraineur spécialisé
- Crée une émulation entre personnes âgées 
- Favorise les liens sociaux</t>
  </si>
  <si>
    <t>local CHATILLON</t>
  </si>
  <si>
    <t>PARKINSON+ALZHEIMER:
Nombre de malades, Nombre de séances, Nombre d'intervenants
EHPAD:
Nombre de résidents participant
SPORT SANTE: nombre de personnes</t>
  </si>
  <si>
    <t>FFTT-IDF-24-0026-3</t>
  </si>
  <si>
    <t>Sport au féminin</t>
  </si>
  <si>
    <t>Accroître de façon significative l'effectif féminin</t>
  </si>
  <si>
    <t>Les actions mises en place:
- Création d'un entrainement spécifique supplémentaire réservé aux féminines en sus des 2 séances habituelles, gratuitement
- Création de séances féminines GRATUITE pour les mamans accompagnant leurs enfants (bay ping) aux séances du mercredi et du samedi (travée à part des enfants)
- Intégration de féminines le souhaitant dans des équipes masculines
- Conditions financières diminuées pour les nouvelles adhérentes (-25%)
- Réalisation de séances de tests tout au long de la saison: 1 par trimestre</t>
  </si>
  <si>
    <t>local ville</t>
  </si>
  <si>
    <t>Nombre de féminines
Nombre de séances mamans
Nombre de tests</t>
  </si>
  <si>
    <t>FFTT-IDF-24-0027-1</t>
  </si>
  <si>
    <t>24-078082</t>
  </si>
  <si>
    <t xml:space="preserve"> 08780568</t>
  </si>
  <si>
    <t>Développement de la pratique via Ping Educatif : continuer à recruter et fidéliser les jeunes à la pratique du Ping</t>
  </si>
  <si>
    <t>- Pérenniser les efforts réalisés depuis 2 ans pour accueillir les plus jeunes et les familiariser à la pratique du Ping dès leur plus jeune age.
- Élargir le panel géographique des enfants associés aux actions engagées.
- Partager les bonnes pratiques.</t>
  </si>
  <si>
    <t>- Pérennisation du créneau Mini Ping 4 - 7 ans et communication auprès des écoles engagées dans le partenariat créneaux écoles.
- Pérennisation du partenariat avec des écoles locales via des créneaux de plus de 2h chaque mardi après midi.
- Déplacement de la structure vers les fêtes gérées par la commune, et kermesses des écoles pour aller vers les jeunes.
- En partenariat avec l’entraîneur dédié, élaborer et partager un projet pédagogique en fonction du nombre de sessions et de l'age des enfants en y détaillant les ateliers et les méthodologies engagées.
- Surfer sur la période ultra positive et la très bonne visibilité des équipes de France de Ping et proposer la diffusion de matchs (tournois internationaux diffusés sur chaine Twitch RMC Sport) dans la salle dédiée et y associer des évènements festifs dédiés aux plus jeunes (goûters, mini tournois locaux parents / enfants, remise de goodies...) pour les attirer vers la pratique du tennis de table.
- Partenariat avec club omnisport de Bonnelles (prêt de matériel, communication réciproque des tournois de Ping).</t>
  </si>
  <si>
    <t>Ville de St Arnoult et environs (périmètre 10km)</t>
  </si>
  <si>
    <t>- Évaluation des jeunes par créneaux concernés (créneau Mini Ping / créneau Primaires / créneau Collège - Lycée).
- Nombre d'enfants par tranche d'age touchés par les actions engagées.</t>
  </si>
  <si>
    <t>Fédération française de Tennis de Table - Île-de-France;Yvelines;Saint Arnoult En Yvelines;</t>
  </si>
  <si>
    <t>FFTT-IDF-24-0027-2</t>
  </si>
  <si>
    <t>Développement de nouvelles pratiques du tennis de table et promotion du sport</t>
  </si>
  <si>
    <t>Accroître l’attractivité du tennis de table via plusieurs manifestations et évènements sortant du cadre classique et présentant des nouveaux modes de pratique</t>
  </si>
  <si>
    <t>- Organiser des tournois en extérieurs via les partenariats déjà établis avec centre aérés, écoles, collège local et municipalité),
- Proposer des manifestations ouvertes à tous avec matchs de Ping suivis de projections de matchs internationaux de nos meilleurs joueurs et joueuses (via chaine Twitch RMC Sport) durant des instants conviviaux (apéritifs, goûters, brunchs...),
- Proposer une initiation au Ping VR par an à l'occasion du tournoi du club se déroulant au mois de juin (avec mention de cette initiation sur affiche du tournoi et diffusion vers le cœur de cible).</t>
  </si>
  <si>
    <t>Nombre d'adhérents supplémentaire dans la tranche 15-35 ans</t>
  </si>
  <si>
    <t>FFTT-IDF-24-0028-1</t>
  </si>
  <si>
    <t>24-080897</t>
  </si>
  <si>
    <t xml:space="preserve"> 12.770988</t>
  </si>
  <si>
    <t>DEVELOPPEMENT DE LA PRATIQUE SPORTIVE inclusive</t>
  </si>
  <si>
    <t>Sensibiliser le public à l'importance de l'inclusivité dans le sport et promouvoir le tennis de table comme une activité accessible à tous.</t>
  </si>
  <si>
    <t>Nous voulons partager notre créneau loisir avec les personnes  en situation d'handicap, nous allons organiser avec l'aide de l'antenne APF de Villeparisis des animations dans des hébergements pour adultes handicapé tel que Le Clos Des Chataigniers à Villeparisis. 
Nous sommes, par le ,passé, intervenu sur des événements de cette association.</t>
  </si>
  <si>
    <t>Nous allons communiqué sur toute la ville et dans les quartiers prioritaires République Villevaudé</t>
  </si>
  <si>
    <t>Indicateur de performance</t>
  </si>
  <si>
    <t>Fédération française de Tennis de Table - Île-de-France;Aide de la Mairie;</t>
  </si>
  <si>
    <t>FFTT-IDF-24-0028-2</t>
  </si>
  <si>
    <t>Le PING EDUCATIF</t>
  </si>
  <si>
    <t>Attirer des jeunes de 7 à 11 ans et augmenter le nombre d'adhérents sur le créneau de 4 à 7 ans</t>
  </si>
  <si>
    <t>Actions dans les écoles pour faire connaître notre sport en organisant des après midi découverte.</t>
  </si>
  <si>
    <t>Nous avons communiqué sur toute la ville et dans les quartiers prioritaires République Villevaudé</t>
  </si>
  <si>
    <t>indicateur de performance</t>
  </si>
  <si>
    <t>Fédération française de Tennis de Table - Île-de-France;aide de la mairie;</t>
  </si>
  <si>
    <t>FFTT-IDF-24-0028-3</t>
  </si>
  <si>
    <t>Animation vacances olympique et paralympique</t>
  </si>
  <si>
    <t>Renforcer les actions sportives en faveur des jeunes issus de territoire prioritaire</t>
  </si>
  <si>
    <t>Nous allons organiser 5 dates en associant le sport et la culture et en garantissant l'accès à tous
Avec l'association CAP ou pas CAP qui milite pour la diminution du temps d'utilisation de l'écran, nous intervenons lors de 3 dates sur le mois de MAI, les Mardi 21, jeudi 23 et vendredi 24 en faisant découvrir aux enfants et aux parents notre sport. En parallèle d'autres groupes sont amenés à faire de la  lecture, écouter des histoires etc...
Ce qui associe le sport à la culture, donne l'accès à toutes et à tous.
Deux autres interventions auront lieu courant de l'été avec la médiathèque de la ville et le service des sports, lors des animations "un été à Villeparisis" la première quinzaine de juillet.</t>
  </si>
  <si>
    <t>FFTT-IDF-24-0029-1</t>
  </si>
  <si>
    <t>24-067285</t>
  </si>
  <si>
    <t xml:space="preserve"> 08771398</t>
  </si>
  <si>
    <t>Tennis de table pour les 4-7 ans</t>
  </si>
  <si>
    <t>A Bussy St Georges et dans les communes limitrophes, il n' y a pas de club de tennis de table qui puisse accueillir des enfants de 4 à 7 ans pour l'apprentissage du tennis de table.
Or nous pensons que l'activité physique est recommandée aux jeunes enfants. Elle contribue à leur développement physique et moteur, ainsi qu'à leur équilibre psycho-affectif. L'objectif de ce projet est de rendre possible cet apprentissage du tennis de table aux enfants âgés entre 4 et 7ans sous forme d'éveil sportif afin de leur faire découvrir le plus tôt possible ce sport, et de leur proposer une nouvelle activité extra-scolaire encadrée.
Suite à  l'ouverture de l'accueil des 4-7 ans en septembre 2023,  nous avons  pu accueillir 14 enfants au club. Devant le succès de ce nouvel accueil, nous renouvelons l'activité</t>
  </si>
  <si>
    <t>Mise en place de 2 créneaux hebdomadaires, le mercredi et le dimanche. 
La séance durera 1H. Elle va consister à initier les enfants à la pratique du tennis de table, sous forme de jeux et d'exercices.
L'approche a pour but d'aider à mieux appréhender son corps, les autres, l'espace, et de développer leur motricité et leurs réflexes.
Ses capacités physiques (motricité, équilibre, déplacements,...) seront sollicitées lors de jeux et d'exercices.
L'encadrement sera assuré par un éducateur disposant d'une formation spécifique pour le jeune public.
Un espace dédié et sécurisé leur sera réservé, il n'y aura pas de mélange avec les joueurs d'autres tranches d'âges.</t>
  </si>
  <si>
    <t>Bussy Saint-Georges 77600 et les communes avoisinantes sans limitations.</t>
  </si>
  <si>
    <t>L'évolution du nombre d'enfants inscrits dans la section 4/7ans
Année 2022 : 4 enfants de 7ans inscrits
année 2023 : 14 enfants  entre 4 et 7 ans inscrits</t>
  </si>
  <si>
    <t>Fédération française de Tennis de Table - Île-de-France;Ville de Bussy Saint-Georges;</t>
  </si>
  <si>
    <t>FFTT-IDF-24-0030-1</t>
  </si>
  <si>
    <t>24-081131</t>
  </si>
  <si>
    <t xml:space="preserve"> 08940448</t>
  </si>
  <si>
    <t>Ping inclusif Féminisation</t>
  </si>
  <si>
    <t>Pérennisation et augmentation du nombre de féminines au sein du club</t>
  </si>
  <si>
    <t>Actions envers le public féminin 
L’ESV Tennis de table participe et subventionne  l’ensemble des actions engagées pour le public féminin par le Comité Départemental FFTT du  94 (Stage bien être et journée d’entrainement féminin).
L’ESV Tennis de table engages plusieurs équipes féminines en compétition FFTT 
Lors des tournois amicaux  internes L’ESV Tennis de table invite des compétitrices féminines des clubs voisins 
Participation aux stages et formations des jeunes compétitrices  
Incitation à la pratique du tennis de table pour les mamans accompagnant leurs enfants 
Féminisation de l’équipe dirigeante (capitanat des équipes adultes, intégration au bureau du club)</t>
  </si>
  <si>
    <t>Ensemble des quartiers politique de la ville de Vitry sur seine
Colonel-Fabien ;
Commune-de-Paris/8-Mai-1945 ;
Defresnes/Vilmorin/Robespierre ;
La cité des Combattants.</t>
  </si>
  <si>
    <t>Evolution du nombre de licenciées 
nombre d'événements organisés
Pérennisation avec évaluation du taux de renouvellement et d’abandon des féminines
Parité au bureau du club</t>
  </si>
  <si>
    <t>Fédération française de Tennis de Table - Île-de-France;Municipalité de Vitry sur seine ;</t>
  </si>
  <si>
    <t>FFTT-IDF-24-0030-2</t>
  </si>
  <si>
    <t>Ping éducatif  Recrutement et fidélisation des jeunes</t>
  </si>
  <si>
    <t>Développement de la pratique, pérennisation et augmentation du nombre de très jeunes licenciés 4-7ans</t>
  </si>
  <si>
    <t>Actions envers les  association de quartier pour les jeunes de 4 à 11 ans , invitation d’association de quartier pour des séances de découverte 
Journées portes ouvertes
Accueil des amis des jeunes licenciès aux créneaux d’animation
Participation aux deux semaines des jeux du Val de Marne 
Animations pour les 4-7ans, mise en place d’un créneau spécifique le mardi de 18H à 18H45</t>
  </si>
  <si>
    <t>Ensemble des quartiers politique de la ville de Vitry sur seine</t>
  </si>
  <si>
    <t>Evolution du nombre de licenciées (benjamins,poussins..)
Pérennisation avec évaluation du taux de renouvellement et d’abandon des jeunes
Réalisation de jounée porte ouverte “jeunes”</t>
  </si>
  <si>
    <t>FFTT-IDF-24-0030-3</t>
  </si>
  <si>
    <t>Animations vacances olympiques</t>
  </si>
  <si>
    <t>Déployer des actions spécifiques en cette année de JOP  lié à l’action « Animations vacances olympiques et paralympiques ».</t>
  </si>
  <si>
    <t>Actions envers un public non licencié, mise en place de pratiques encadrées dans le cadre de manifestation type Vivicitta (Course pédestre “courir avec le monde organisé par la FSGT), Fête du sport (Organisé en partenariat avec la Mairie de Vitry S/Seine) , été sportif (Organisé en partenariat avec la Mairie de Vitry S/Seine . Forum du sport) ETC…
participation à l'organisation des olympiades de Vitry sur Seine</t>
  </si>
  <si>
    <t>Colonel-Fabien ;
Commune-de-Paris/8-Mai-1945 ;
Defresnes/Vilmorin/Robespierre ;
La cité des Combattants.</t>
  </si>
  <si>
    <t>Evaluation du nombre de participants
Evaluation des licenciés issus de cette action
Nombre d’événements réalisés</t>
  </si>
  <si>
    <t>Fédération française de Tennis de Table - Île-de-France;municipalité de Vitry sur seine;</t>
  </si>
  <si>
    <t>FFTT-IDF-24-0030-4</t>
  </si>
  <si>
    <t>Développement du “ping  bien être “,sport santé adolescent, féminines, seniors</t>
  </si>
  <si>
    <t>Promotion du sport santé adultes, adolescent, féminines</t>
  </si>
  <si>
    <t>L’ESV Tennis de table participe et subventionne  l’ensemble des actions engagées pour le public féminin par le Comité Départemental FFTT du  94 (Stage bien être et journée d’entrainement féminin).
Lors des tournois amicaux  internes L’ESV Tennis de table invite des compétitrices féminines des clubs voisins, des mamans et épouse des joueurs   
Incitation à la pratique du tennis de table pour les mamans accompagnant leurs enfants (maman ping) 
Féminisation de l’équipe dirigeante (capitanat des équipes adultes, intégration au bureau du club) 
Accueil de personnes en situation d’handicap (ESAT, un créneau spécifique 2x2H par mois 
Communication/motivation  envers les adolescents éloignés du sport et des seniors
Adaptation modique du coût de pratique pour les mamans accompagnant leurs enfants
Tarif adapté pour les adherents “sport santé”</t>
  </si>
  <si>
    <t>Vitry sur Seine et des villes limitrophes.
Ensemble des quartiers prioritaires
• . Colonel-Fabien ;
• Commune-de-Paris/8-Mai-1945 ;
• Defresnes/Vilmorin/Robespierre ;
La cité des Combattants.</t>
  </si>
  <si>
    <t>Evolution du nombre de licenciées 
Pérennisation avec évaluation du taux de renouvellement 
Parité au bureau du club</t>
  </si>
  <si>
    <t>Fédération française de Tennis de Table - Île-de-France;subvention municipale;</t>
  </si>
  <si>
    <t>FFTT-IDF-24-0031-1</t>
  </si>
  <si>
    <t>24-077706</t>
  </si>
  <si>
    <t>Organisation de formations de la filière fédérale (technique et arbitres)  - Actions visant à la structuration des clubs ou à l'accompagnement de leur développement</t>
  </si>
  <si>
    <t>- Répondre à une demande des clubs sur la formation d'entraîneurs bénévoles dans le département en proposant des formations pour les premiers échelons de la filière fédérale technique.
- Répondre à une demande des clubs sur la formation des arbitres et juges-arbitres, en raisons des obligations réglementaires quant aux quotas à respecter pour jouer aux niveaux régionaux et nationaux en championnat 
- Mise à disposition du CTD pour aider et conseiller les clubs sur toute action de développement et à la définition de leur projet associatif.
- Mise à disposition du CTD pour relayer et renforcer les clubs à participer aux différents appels à projet liés au développement et à la structuration des clubs.
- Améliorer et développer la communication sur les réseaux sociaux, site web, pour assurer la promotion des évènements et de notre activité
- Renforcer notre dynamique féminine et augmenter le nombre de dirigeantes, cadres techniques, bénévoles, arbitres ; inciter les filles à devenir entraîneur, arbitre, à prendre des responsabilités au sein des clubs et à intégrer les formations</t>
  </si>
  <si>
    <t>Mise en place de : 
- 2 sessions Initiateur de Club
- 1 session Animateur Fédéral
- 2 sessions Arbitre Régional
- 2 sessions Juge Arbitre 1
- 1 session recyclage AR/JA
- 1 session recyclage PSC1
- 1 réunion d’informations avec les dirigeants de clubs pour insister sur les axes prioritaires de développement et les dispositifs auxquels ils ont le droit pour soutenir leurs axes.
- Plusieurs réunions individuelles entre le CTD et les dirigeants de clubs pour soutenir les clubs dans la formalisation de leurs besoins de développement et la mise en place de leurs actions de développement.
- formation continue des entraîneurs
- Aide aux JA souhaitant devenir formateur en arbitrage
- La gratuité pour les femmes inscrites dans nos formations sera maintenue cette année.
- Pour les inciter à se former, valoriser les féminines dans les fonctions de dirigeante, d'entraîneur et d'arbitre : en intégrant le plus possible une féminine à l'encadrement de toutes nos journées d’entraînement, en organisant des formations d’arbitres dispensées par une formatrice, en les mettant à l'honneur lors de l'AG</t>
  </si>
  <si>
    <t>- Gymnase Jules Verne, 254 avenue de la Division Leclerc 92 290 Châtenay-Malabry (QPV : Cité Jardins)
- Siège administratif du Comité, 1 rue de la Poterie 93 200 Saint-Denis (QPV : Grand Centre - Sémard)</t>
  </si>
  <si>
    <t>- Nombre de formations organisées
- Nombre de personnes formées
- Nombre d'entretiens réalisés avec les clubs</t>
  </si>
  <si>
    <t>FFTT-IDF-24-0031-2</t>
  </si>
  <si>
    <t>- Augmentation du nombre de licenciés jeunes
- Fidélisation et augmentation des licenciés cadets et juniors</t>
  </si>
  <si>
    <t>Le nombre de licenciés loisirs en poussins, benjamins et minimes est beaucoup plus important qu'en cadets et juniors ; notre but est de garder nos jeunes licenciés dans les catégories cadets et juniors mais d'attirer aussi de nouveaux joueurs. Nous souhaitons sensibiliser les clubs lors des réunions rassemblant les dirigeants de clubs et les réunions des entraîneurs pour échanger sur l'importance de développer des créneaux ados et de pérenniser la pratique de nos très jeunes lors de l'adolescence. Pour fidéliser les jeunes licenciés le comité n'hésite pas à revoir son système de compétition et ses regroupements pour être plus attractifs et répondre au mieux à leurs attentes : organisation de tournois "découvertes" pour toutes les catégories jeunes, dans lequel seuls les joueurs dans leur première ou deuxième année de ping à 500 points pourront participer, intégration d'adolescents et jeunes seniors sur les CPS jeunes, stage à l'étranger. L'objectif des tournois découvertes est de faire découvrir la pratique en compétition aux jeunes licenciés loisirs ou n’ayant pas encore fait de compétition et de les retrouver ensuite sur les compétitions officielles. Comme pour toutes nos épreuves, des tableaux spécifiques pour les filles sont mis en place sur cette compétition.
La mixité instaurée dans notre épreuve du "Génération club", une épreuve par équipes de club, où la participation du club est soumise à l'obligation d'une féminine dans chacune des catégories. 
De plus, le comité organise :
- des tournois poussins
- des Journées d'entraînement ouvertes à tous ( pour les poussins-benjamins-minimes, pour les cadets-juniors )
- un Challenge du Jeune Pongiste (compétition de détection et de formation pour les catégories poussins et benjamins).
- des stages et CPS
- des ateliers découvertes sur des journées USEP</t>
  </si>
  <si>
    <t>Tous les clubs des Hauts de Seine</t>
  </si>
  <si>
    <t>- Evolution du nombre de licenciés jeunes compétition et loisir, filles et garçons
- Taux d'abandon de la pratique / année de naissance</t>
  </si>
  <si>
    <t>FFTT-IDF-24-0031-3</t>
  </si>
  <si>
    <t>Nouvelles pratiques - Ping VR dans le 92</t>
  </si>
  <si>
    <t>- Développement du Ping VR dans le 92
- Augmentation du nombre de casques VR dans les clubs du 92
- Présence de casques VR et animations sur certaines actions du 92</t>
  </si>
  <si>
    <t>- Challenge interclub (cumul de points)
- Mise à disposition de casques et animations sur les actions départementales
- Soutien à l'achat de casques VR pour les clubs avec une aide financière du CD92</t>
  </si>
  <si>
    <t>Tous les clubs du 92</t>
  </si>
  <si>
    <t>FFTT-IDF-24-0031-4</t>
  </si>
  <si>
    <t>Développement des dispositifs d'inclusion et de réduction des inégalités d'accès à la pratique</t>
  </si>
  <si>
    <t>- Soutenir l'accès à l'emploi via des ateliers de tennis de table
- Créer un club de tennis de table sur un quartier en QPV
- Faciliter l'accès au tennis de table sur les territoires en QPV du 92
- Inciter les jeunes filles et les femmes à débuter ou reprendre une activité physique comme le Tennis de Table qui peut être pratiqué par tous et à tout âge, les amener à sortir de chez elles pour leur faire découvrir l'activité à travers laquelle elles peuvent (re)créer du lien social, prendre ou reprendre confiance en elles (capacités physiques, acceptation de son image corporelle, bien-être mental...), s’affranchir un peu des obligations réservées aux femmes qui culturellement ou socialement persistent encore.</t>
  </si>
  <si>
    <t>- Organisation d'un Stade Vers l'Emploi dans le 92 dans une ville n'ayant pas à ce jour un club de tennis de table
- Organisation de journées d'entraînement ouvertes à tous en QPV
- Organisation de journées d'entraînement et tournois réservés aux féminines, en QPV
- Organisation de stage de tennis de table en QPV
- Organisation de compétition en QPV
- Organisation de formation en QPV</t>
  </si>
  <si>
    <t>- DSVE : Gennevilliers (QPV : Agnettes)
- Actions de Tennis de Table sur les communes de Antony (QPV : Noyer Doré), Chatenay-Malabry (QPV : Cité Jardins) et Nanterre (Le Parc).</t>
  </si>
  <si>
    <t>FFTT-IDF-24-0032-1</t>
  </si>
  <si>
    <t>24-081437</t>
  </si>
  <si>
    <t xml:space="preserve"> 08910876</t>
  </si>
  <si>
    <t>Depuis tout jeune, mon sport c’est le Ping.</t>
  </si>
  <si>
    <t>Fidéliser nos jeunes, accueillir de nouveaux jeunes pongistes</t>
  </si>
  <si>
    <t>3 axes de développement sont privilégiés
PING DANS LES ECOLES
Jusqu’en 2023, la municipalité prenait en charge le cout des actions avec les scolaires, ce n’est plus le cas. Les écoles et classes nous étaient imposées.
Pour cette année, le club a décidé de maintenir les activités de Ping dans les écoles, car il en va de la pérennité de la structure. En effet, excentré de la ville, dans une zone plutôt pavillonnaire, le recrutement des nouveaux adhérents dépend essentiellement de notre travail sur les écoles.
Le club a fait le choix de travailler uniquement avec les écoles de proximité, deux écoles de Sainte-Geneviève (R. ROLLAND et A. AUBEL) ainsi que l’école de Villiers sur Orge – école André MALRAUX - (les enfants viennent à pieds avec leur enseignant).
En tout, ce sont 35 classes qui viennent pratiquer au gymnase AUBEL.
CRENEAU MINIPING
Une heure de pratique encadré par notre entraineur diplômé d’état ainsi qu’un bénévole et/ou un jeune en service civique. Utilisation de matériel pédagogique adapté à l’âge des enfants. Les séances se déroulent le samedi matin et sont assurées le premier samedi de chaque vacances scolaire
Notre éducateur intervient dans 2 écoles primaires de proximité (AUBEL et de L’étang). Il propose sous forme d’atelier, une intervention dans l’école avec les grandes sections. Ces deux interventions auront lieu la dernière semaine de juin (24 au 28).
STAGES MULTISPORTS
A dominante pongiste, des stages sont proposés à tous les jeunes pongistes, quelque soit le niveau. 5 stages de 40 heures (5jours de 9h à 17h). Ceci dans el but de les faire progresser, mais aussi, pour créer une proximité, une complicité entre les jeunes. Les autres sports proposés sont multiples, et dépendent des saisons (accrobranche, bowling, piscine, foot salle, course d’orientation, …)
Pour la saison à venir, le club prévoit de prendre en charge l’achat d’une raquette personnalisée pour chaque nouvel adhérent</t>
  </si>
  <si>
    <t>Cette action vise les enfants du bord de l’Orge. Les écoles sont toutes situées à moins de 2 km du gymnase</t>
  </si>
  <si>
    <t>Nombre de licenciés 4-7 ans.
Taux de renouvellement de licence
Nombre de nouvelle inscription dans les catégories jeunes (moins de 11 ans)
Actuellement 30% des adhérents ont moins de 11 ans.</t>
  </si>
  <si>
    <t>FFTT-IDF-24-0032-2</t>
  </si>
  <si>
    <t>Instant PING, Fit-PING et EHPAD</t>
  </si>
  <si>
    <t>Permettre aux retraités, aux artisans de la ville, aux commerçants, ainsi qu’aux génovéfains disponibles en semaine de pratiquer le tennis de table, avec un encadrement professionnel.
Développer la pratique féminine dans le cadre du Sport bien être.
Pérenniser les actions avec l’Ehpad</t>
  </si>
  <si>
    <t>3 actions distincts sont mises en place dans le cadre du Ping bien être :
Créneau : INSTANT PING
Depuis 2020, année particulière, le créneau retraité n’existe plus, faute de pongiste. C’est pourquoi, le club a décidé de reprendre possession de créneau en semaine, afin de proposer du tennis de table de loisir aux retraités, aux personnes en activité qui le souhaitent, ainsi qu’aux personnes en bonne santé qui souhaitent entretenir, maintenir leur forme (axe du Ping bien être). Pour cela, l’entraineur du club, titulaire d’un diplôme de préparateur physique, encadre les séances proposées. Tous les Lundis (1H30) et vendredi (1H30), 40 semaines par an.
Créneau EHPAD
Le vendredi, créneau d’une heure en EHPAD, avec un bénévole, le service civique ainsi que l’entraineur (formation Sport Santé CDOS), assure une animation pour l’ensemble des personnes désireuses de participer. Avec du matériel spécifique, raquette verticale, … les résidents pratique le tennis de table de façon adapté.
Créneau Fit PING
Le mardi soir, 1H30, le gymnase est réservé pour les femmes. L’entraineur assure les séances de Fitness, Ping-pong avec sono, matériel spécifique.</t>
  </si>
  <si>
    <t>Ouvert à la commune</t>
  </si>
  <si>
    <t>Nombre de licenciés sur le nouveau créneau InstantPING
Reconduction du créneau EHPAD, nombre de participants
Nombre de pratiquante et assiduité au créneau FitPing</t>
  </si>
  <si>
    <t>FFTT-IDF-24-0032-3</t>
  </si>
  <si>
    <t>Au-devant des futurs adhérents : 12 journées pour recruter</t>
  </si>
  <si>
    <t>Organiser des animations dans le gymnase et en dehors -hors commune).
Faire pratiquer le ping à des non licenciés sous forme d’atelier et de tournoi, sous les bannières des JO 2024.</t>
  </si>
  <si>
    <t>LES 12 JOURS DE TENNIS DE TABLE
Les jeunes de 4-11 ans
Organisation d’une semaine d’ateliers Olympiques et de tournois pour les écoles. Seront présentes les écoles qui ont participé aux cycles scolaires ainsi que l’école (Jean Ferrat) de Longpont.
Il y a deux saisons, le club avait fait une action dans cette école. Des tables sont maintenant installées, le co-enseignement et les fiches/exercices sont utilisés pas les enseignants, et chaque année, nous organisons pour cette école une journée de clôture de leur cycle pongiste. Cette année, le thème des JO guidera les ateliers proposés par notre éducateur.
Pour ces 4 écoles, nous organisons donc une journée par école avec une journée finale, cela au gymnase, avec les barnums montés afin d’assurer le temps de restauration et de gouter. Première semaine (1 au 5) de juillet (9h-16h), avec l’entraineur, le service civique et des bénévoles mineurs essentiellement.
Pour les écoles de LINAS (rencontre avec enseignante au Vital Sport 2023), nous organisons lors de leur journée olympique du 4 mai (10h-16h) une animation sur le thème des JO. Le club de Linas met à notre disposition 4 tables en intérieur, nous apportons le reste du matériel (séparations, balles, …, tables extérieures, barnums), un espace intérieur est prévu, nous organiserons des activités en intérieur et en extérieur. Nous offrirons la possibilité aux enfants (et parents) de venir pratiquer le tennis de table pour la période mai-juin gratuitement sur nos créneaux du mercredi après midi et du samedi matin. Pour tenir les ateliers et le stand, les entraineurs du club, le service civique et des bénévoles seront mobilisés. A ce jour, 267 enfants sont inscrits à cette journée, dont 130 enfants de moins de 7 ans. Ce sont des enfants des 4 écoles de la ville de LINAS. La manifestation aura lieu sur le site des écoles Carcassonne (primaire et maternelle) à LINAS.
Tout public, adules, jeunes, licenciés et non licenciés
19 mai, vide grenier à Sainte-Geneviève-des-Bois
La ville nous donne la possibilité d’installer notre Playground (4 barnums, 4 tables) sur le parking du jardin Public de la rue Gabriel Péri. Nous animerons la journée pour les enfants, pendant que les parents déambulent dans la rue principale. De 9h à 18h, les bénévoles du bureau, l’entraineur et des jeunes du club proposerons des défis et des parcours pongistes.
1 juillet, fête des sports à Sainte-Geneviève des Bois</t>
  </si>
  <si>
    <t>INSTALLATIONS DE LA VILLE</t>
  </si>
  <si>
    <t>Nombres participants aux évènements (licence évènementielle)
Enfants invités qui se rendront au club pour pratiquer mai-juin (licence découverte).
Confirmation d’inscription, augmentation des adhérents 4-11 ans.</t>
  </si>
  <si>
    <t>Fédération française de Tennis de Table - Île-de-France;SAINTE GENEVIEVE DES BOIS;</t>
  </si>
  <si>
    <t>FFTT-IDF-24-0033-1</t>
  </si>
  <si>
    <t>24-081490</t>
  </si>
  <si>
    <t xml:space="preserve"> 08910667</t>
  </si>
  <si>
    <t>ALLER A LA RENCONTRE DES SCOLAIRES</t>
  </si>
  <si>
    <t>Disposant d’une salle agrémentée de 9 tables, nous souhaitons poursuivre nos actions vers les écoles primaires
de la commune en proposant :
Des temps forts autour de la découverte du Tennis de Table (sur le temps scolaire)
2 Challenges des écoles (PPP) (hors temps scolaires)
Les objectifs sont doubles :
Créer du lien entre les jeunes et le Tennis de Table.
Faire découvrir ou redécouvrir une activité qui habituellement est très prisée par les jeunes
Faire venir ou revenir les jeunes à l’activité Ping (passerelles écoles/club)</t>
  </si>
  <si>
    <t>Afin de mettre tous les atouts de notre côté, nous apporterons une attention toute particulière à
notre communication et les bons messages à faire passer auprès des responsables d'établissement. La vie de
la section tennis de table connue et reconnue dans la commune favorisera une collaboration pérenne. Nos
actions seront présentées aux directeurs et directrices (déroulé, intérêts, finalité, valeurs sportives) pour
ensuite rentrer dans l'opérationnel...
Temps forts autour de la découverte du Tennis de Table (sur le temps scolaire) :
Nous organiserons des séances découverte encadrées par un entraîneur diplômé d’Etat.
Les fondamentaux du TT, les valeurs du sport, les règles de base, la pédagogie seront les quelques ingrédients
pour viser la réussite de cette action.
Nous accompagnerons la démarche par une interaction autour d’un Quizz Ping et des temps d’échanges avec
les élèves.
Nous veillerons à faire jouer au tennis de table dans un environnement sécurisé et des conditions d’accès et de
pratique en cohérence avec d’éventuels protocoles en vigueur
2 Challenges des écoles (PPP) (hors temps scolaires) :
D’un seul challenge des écoles sur l’année, nous passerons à 2 éditions pour optimiser nos chances de voir de
nombreux jeunes se lancer dans l’aventure « Ping en club ».
2 formats seront proposés, l'un sous forme d'ateliers découverte (CP,CE1) et l'autre sur un modèle de tournoi
(CE2, CM1, CM2).
La mixité sera de rigueur.
Nous mobiliserons nos forces vives (nombreux bénévoles et jeunes du club, un éducateur sportif diplômé
d’Etat) afin de mener à bien ces 2 évènements qui réunis de nombreux scolaires, parents ainsi que le corps
enseignant.</t>
  </si>
  <si>
    <t>Le maillage sera respecté au regard des 4 écoles primaires de la ville de Bondoufle</t>
  </si>
  <si>
    <t>L'évaluation portera sur 4 axes :
1 - nombre de classe et d'élèves présents sur les séances découvertes pendant le temps scolaire.
2 - nombre de jeunes participant aux 2 challenges des écoles hors temps scolaire
3 - Feedback par la diffusion d'un questionnaire de satisfaction
4 - nombre de nouveaux adhérents à notre section tennis de table</t>
  </si>
  <si>
    <t>FFTT-IDF-24-0033-2</t>
  </si>
  <si>
    <t>FORMATION "LE PING EN REALITE VIRTUELLE"2</t>
  </si>
  <si>
    <t>Initié à la découverte du tennis de table en réalité virtuelle. 
Cette initiation passera par la formation d'intervenants pour décliner l'activité auprès de nos adhérents.</t>
  </si>
  <si>
    <t>Nous souhaitons proposer à nos adhérents une formation dédiée à la pratique du tennis de table virtuelle.
Pour ce faire une communication interne sera mise en place. 
Les volontaires participeront à cette formation fédérale afin de transmettre les rudiments du ping virtuel
Pour permettre une utilisation optimum nous investirons dans l'outil nécessaire à savoir :
- le casque de réalité virtuelle 
- les accessoires affairant   
- l'application "eleven tennis de table"
Nous proposerons des séances dynamiques et pédagogiques autour de l'activité "ping virtuel".</t>
  </si>
  <si>
    <t>2 bénévoles formés au "ping réalité virtuelle"</t>
  </si>
  <si>
    <t>FFTT-IDF-24-0034-1</t>
  </si>
  <si>
    <t>24-079248</t>
  </si>
  <si>
    <t>Sport Santé Tennis de Table</t>
  </si>
  <si>
    <t>Le but de ce projet est d'augmenter nos compétences et notre participation à des projets Sport Santé, en Ile de France et au sein de notre club, de former nos entraîneurs et d'être bien référencé en tant que club capable d'encadrer ce type d'activité.</t>
  </si>
  <si>
    <t>Continuité de notre partenariat avec l’Hôpital Hôtel-Dieu AP-HP pour l'encadrement de séances de Tennis de Table (action initiée par la Ligue IDF et la FFTT avec Lucie Coulon) dans le cadre d'un programme de réhabilitation par l'activité sportive pour des personnes ayant des pathologies lourdes.
Orientation des pratiquants hospitalisés vers des clubs de Tennis de Table capables de les accueillir dans de bonnes conditions (travail à réaliser avec la Ligue Ile de France pour un bon référencement des clubs Sport-Santé).
Référencement et Certification de notre association pour le "Sport sur Ordonnance"
Définition précise de notre offre "Sport sur Ordonnance" / "Sport Santé" (horaires, tarifs, choix des encadrants)
Réalisation d'un support de communication destiné aux médecins, aux centres spécialisés, à nos partenaires institutionnels et à nos adhérents sport-santé
Continuité de formation théorique de nos 5 entraîneurs principaux sur le Sport Santé (formations Ligue IDF, CDOS ou CROSIF)
Vérification de notre capacité à bien orienter ce nouveau public  vers nos différentes offres de pratique dans un second temps</t>
  </si>
  <si>
    <t>Paris et Ile de France</t>
  </si>
  <si>
    <t>1- Nombre de participants "Sport Santé" lors de nos séances à l'Hotel Dieu : 0 à 48
2- Questionnaire de satisfaction du personnel encadrant de l'Hotel Dieu : 1 à 10</t>
  </si>
  <si>
    <t>Fédération française de Tennis de Table - Île-de-France;Paris;Agence de services et de paiement;</t>
  </si>
  <si>
    <t>FFTT-IDF-24-0034-2</t>
  </si>
  <si>
    <t>Ping en extérieur Juillet/Aout - Paris 20ème</t>
  </si>
  <si>
    <t>Le but de ce projet est de proposer l'activité Tennis de Table en extérieur en Juillet/Aout dans le 20ème</t>
  </si>
  <si>
    <t>Nous avons prévu l'organisation d'une quinzaine d'animations Tennis de Table en extérieur en Juillet/Aout dans le 20ème (quartiers politique de la ville), encadré par 2 animateurs diplômés.
Lieux : Place Alphonse Allais, Square Toussaint Louverture, Place de la réunion, Square de la Salamandre, ...
Horaires : 15h-18h (avec quelques ajustements possible en fonction des lieux)
Lors de chaque après-midi d'animation nous ferons un jeu concours pour gagner un maillot du club, une ou plusieurs raquettes de ping, voire d'autres petits lots.
Notre objectif est de proposer une activité Tennis de Table de qualité.</t>
  </si>
  <si>
    <t>Quartiers Politique de la ville (Paris 20ème) : Belleville-Amandiers et Portes du 20ème</t>
  </si>
  <si>
    <t>1- Nombre des participants : 0-1000
2- Satisfaction des participants : 1-10
3- Satisfaction des partenaires : 1-10</t>
  </si>
  <si>
    <t>FFTT-IDF-24-0034-3</t>
  </si>
  <si>
    <t>Tennis de Table Féminin dans les quartiers QPV du 20ème</t>
  </si>
  <si>
    <t>Le but de ce projet est de sociabiliser les jeunes filles par la pratique d’une activité sportive hebdomadaire, par l’appartenance à une association, et par leur implication dans des actions qu’elles auront déterminées</t>
  </si>
  <si>
    <t>Nous avons prévu cette année de nous concentrer sur les écoles primaires des Portes du 20ème (QPV 20ème), puis de compléter avec les écoles primaires des quartiers Belleville/Amandiers (QPV 20ème)
Nous avons renouvelé notre communication quant à la mise en place d’une séance gratuite de tennis de table les mercredis de 18h15 à 19h45 au Gymnase Maryse Hilsz
1) Constituer un groupe de 8-16 filles des écoles primaires QPV 20ème (8-16 ans)
Nous avons réussi à constituer un groupe de 8-12 jeunes filles ce qui est pour nous une évolution très positive et nous devons chaque année motiver une dizaine de jeunes filles à intégrer le projet
Les écoles primaires sélectionnées font partie des QPV du 20ème
2) Fidéliser ce groupe 
L’activité est appréciée par les jeunes filles, nous offrons du matériel à 2 reprises dans l'année (raquette puis chaussures et maillot) pour les encourager
Chaque année 2 à 6 de ces jeunes filles intègrent le club en cours d’année et participent à des compétitions
Nous pouvons nous appuyer sur un petit groupe de jeunes filles qui va continuer d'une année sur l'autre et qui permettra une meilleure intégration des nouvelles (qui viennent en plusieurs fois sur la période octobre/décembre en particulier)
3) Les encourager à s’approprier l’activité
Participation au choix d'une activité de fin d'année, en lien ou non avec le tennis de table  
+ l'organisation d'une après-midi à Maryse Hilsz pour aller voir nos 3 équipes féminines en compétition (Nationale 1, Régionale 1, Pré-Régionale) 
4) Continuité sur plusieurs années
Nous proposerons bien sur aux jeunes filles de continuer le tennis de table l’année suivante, soit en continuant la séance gratuite du mercredi, soit en intégrant notre club à un tarif club particulier de 100€ (dont 50€ de prise en charge Réduc’ Sport + 50€ Pass Sport possible), au lieu de 250€</t>
  </si>
  <si>
    <t>1- Nombre des participantes : 0-20
2- Satisfaction des participantes : 0-10 
3- Satisfaction de nos partenaires : 0-10
4- Nombre d'inscriptions 2024-2025 au club : 0-10</t>
  </si>
  <si>
    <t>FFTT-IDF-24-0034-4</t>
  </si>
  <si>
    <t>Animations JOP 2024 - Paris 20ème</t>
  </si>
  <si>
    <t>Proposer des animations de Tennis de Table et de Ping en réalité virtuelle en préparation des JOP 2024, pendant les olympiades d'arrondissements, les finales départementales à Charlety et pendant les JOP 2024 à Louis Lumière (lieu site JOP 2024 pour le 20ème)
Permettre aux jeunes des Quartiers Politique de la Ville (QPV) du 20ème de participer à la fête des JOP 2024 au travers de la pratique d'une activité sportive : le tennis de table, et de faire la découverte d'une activité innovante de réalité virtuelle alliant dynamique sportive et expérience immersive : le Ping VR</t>
  </si>
  <si>
    <t>Organisation (à J -50) d'un Tournoi des écoles le samedi 08/06/2024 au gymnase Maryse Hilsz 20ème pour une 1ère communication en vue des olympiades d'arrondissements 
Réalisation et animations de tournois au gymnase Louis Lumière 20ème les Mercredis 26/06, 03/07, 10/07, 17/07, 24/07
Supervision des finales d'arrondissement le Samedi 06/07 à Louis Lumière 20ème et Finales Parisiennes à Charléty le Samedi 13/07
Organisation d'animations au gymnase Louis Lumière 20ème tous les Mercredis pendant les JOP 2024 du 31/07/2024 au 08/09/2024
Activités proposées : Tennis de Table et Ping en réalité virtuelle
Remises de lots et de coupes/médailles en lien avec les JOP 2024</t>
  </si>
  <si>
    <t>1- Nombre des participants : 300-2000
2- Satisfaction des participants : 0-10
3- Satisfaction des partenaires : 0-10
4- Nombre de licences événementielles : 0-200</t>
  </si>
  <si>
    <t>Fédération française de Tennis de Table - Île-de-France;FDVA 2 (SDJES);Paris;Agence de services et de paiement;</t>
  </si>
  <si>
    <t>FFTT-IDF-24-0035-1</t>
  </si>
  <si>
    <t>24-080229</t>
  </si>
  <si>
    <t>Ping actif - bien vieillir avec le tennis de table</t>
  </si>
  <si>
    <t>Proposer une activité adaptée après 65 ans .
Deux volets : Bien vieillir. et jouer avec la maladie.
Proposer des animations d'entrainement  et des rencontres pour créer un lien social (sortir de l'isolement).</t>
  </si>
  <si>
    <t>trois journées sport santé à destination des filles (catégorie vétérans) se déroulent pendant les week-end avec pour vocation de se
servir du sport comme vecteur social.
Organisation de deux stages santé bien être (Mesnil st père et boyardville) à destination des vétérans sur le weekend de l'ascension et sur la période d'aout) .
les animations et les stages se font sans comptage de point .
Accompagnement de joueurs identifiés avec la maladie de parkinson (stage et accompagnement dans les compétitions adaptées).
Proposer 4 demi-journée de rencontre avec des doubles (jeudi après midi ).
Travail avec l'hôpital Henri Mondor pour identifier les clubs volontaires dans l'accompagnement des malades et et des aidants dans le cadre de la maladie de parkinson. 
Il y a une personne par club identifiée sur la thématique des vétérans pour faciliter l'information.
Nous accompagnons à travers ce projet des joeurs atteints de la maladie de parkinson</t>
  </si>
  <si>
    <t>Ce projet s 'adresse à l'ensemble des clubs Val de Marnais</t>
  </si>
  <si>
    <t>Les indicateurs sont le nombre de participants, le nombre de stages , le nombre de regroupements, ainsi que le nombre de joueurs accompagnés dans le cadre de la maladie.</t>
  </si>
  <si>
    <t>FFTT-IDF-24-0035-2</t>
  </si>
  <si>
    <t>Animation de la fan zone de Créteil- en route vers les jeux</t>
  </si>
  <si>
    <t>Faire connaitre le tennis de table en allant vers les citoyens pendant les jeux olympiques. 
Faire jouer l'été dans le site dédié aux habitants du Val de marne
Organiser des événements, se servir de la Web application pour communiquer. 
Faire jouer et participer à la promotion des jeux olympiques</t>
  </si>
  <si>
    <t>Promouvoir la pratique du tennis de table
Dans toutes les classes d’âge, le tennis de table est joué par beaucoup, mais reste peu pratiqué en club. Il s’agit donc de faire découvrir au plus grand nombre les avantages d’une pratique en club, en proposant des initiations au tennis de table encadrées par des éducateurs sportifs diplômés lors de fan zone organisé sur Créteil par le Conseil Départemental (ateliers robot, panier de balles, jeux sur mini-table, démonstration, atelier VR).
utilisation de l' API free ping by FFTT.
Animation lors du passage de la flamme le 21 juillet dans le val de marne.
Les clubs sont invités à nous aider sur cette action avec l'objectif de former les responsables de club (éducateurs, bénévoles) aux animations en extérieur.</t>
  </si>
  <si>
    <t>Creteil</t>
  </si>
  <si>
    <t>Assurer une activité pendant l'été. Travailler sur la visibilité.</t>
  </si>
  <si>
    <t>FFTT-IDF-24-0035-3</t>
  </si>
  <si>
    <t>accompagnement des clubs</t>
  </si>
  <si>
    <t>Constat :
Les dirigeants, les membres du comité directeur des clubs, tous bénévoles, font en majorité partie de la catégorie vétéran en exemple : 33 des 37 présidents sont vétérans  en majorité vétérans 2 (- de 60 ans) pour le Val de Marne. Le constat est identique  en Seine-Saint-Denis avec une difficulté de renouvellement du bénévolat. Ces personnes font vivre et dirigent les clubs avec leurs compétences propres souvent importées de leur milieu professionnel.
La plupart des clubs souffrent d’un manque de bénévoles impliqués pour mener à bien des actions qu’elles soient sportives, de développement, d’encadrement ; la plupart, aussi souffre d’un manque d’arbitre et de juge-arbitre.</t>
  </si>
  <si>
    <t>Organisation de deux réunions de présidents.
Organisation de réunion d'informations sur les subventions
Visite de tous les clubs sur l'année civile.
Accompagnement des dirigeants et des clubs sur la mise en place de l'été ping et des jobs dating sur le territoire.
Prise en charge des formations pour les JA2 et les JA3 sur le département.
Accompagnement des dirigeants sur les demandes de subvention</t>
  </si>
  <si>
    <t>Ce projet s'inscrit dans une démarche commune entre deux comités et s'adresse à l'ensemble des clubs.</t>
  </si>
  <si>
    <t>nombre de clubs visités, nombre d'animation été ping , nombre de. job dating</t>
  </si>
  <si>
    <t>Fédération française de Tennis de Table - Île-de-France;Val-de-Marne;</t>
  </si>
  <si>
    <t>FFTT-IDF-24-0036-1</t>
  </si>
  <si>
    <t>24-081610</t>
  </si>
  <si>
    <t>W922001980</t>
  </si>
  <si>
    <t>78546611100016</t>
  </si>
  <si>
    <t xml:space="preserve"> 08921099</t>
  </si>
  <si>
    <t>1000632</t>
  </si>
  <si>
    <t>AMICALE DE VILLENEUVE LA GARENNE CLUB OMNISPORTS (AVG)</t>
  </si>
  <si>
    <t>92390</t>
  </si>
  <si>
    <t>92078</t>
  </si>
  <si>
    <t>Handi Ping à VLG</t>
  </si>
  <si>
    <t>- Offrir une nouvelle offre de pratique 
- Diversifier notre activité
- Favoriser l'inclusion de personnes en situation de handicap souvent éloignées de la pratique sportive
- Améliorer le bien-être physique et mental des participants
- Véhiculer auprès de nos adhérents valides, des valeurs de cohésion, de solidarité et de partage.
- Augmenter notre nombre d'adhérents
- Dynamiser notre section
- Pérenniser notre emploi</t>
  </si>
  <si>
    <t>Depuis le début de l'année, sous l'impulsion de notre Maison Sport Santé, nous proposons désormais une fois par semaine, le jeudi, un nouveau créneau de pratique avec des personnes en situation de handicap, résidents du CAJ Evelyne Conte à Villeneuve-la-Garenne, souffrant de troubles du comportement et de déficience intellectuelle. 12 adultes sont inscrits. Notre salle étant trop petite nous ne pouvons pas en accueillir davantage malgré les demandes et nous travaillons avec la ville pour dès la rentrée prochaine pouvoir bénéficier d'un nouvel espace plus grand. 
Les cours sont assurés par notre professeur diplômé salarié, en présence de 2 éducateurs du CAJ.</t>
  </si>
  <si>
    <t>Villeneuve-la-Garenne est une des villes du département des Hauts-de-Seine la plus dotée en
logement sociaux derrière Bagneux et Gennevilliers. 45% de la population de la ville est en quartiers politiques
de la ville. La population est en moyenne plus jeune que sur le département des Hauts-de-Seine. Par ailleurs,
on distingue une forte proportion de familles monoparentales (1/3) et une tendance des jeunes de 18 à 24 ans
a être moins autonome que dans les autres communes des Hauts-de-Seine. Le revenu médian de la
population est de 1360€ par mois (1811€ pour la boucle Nord) et 35% des occupants du parc social vivent sous
le seuil de pauvreté</t>
  </si>
  <si>
    <t>Nombre de participants
Assiduité
Nombre de licences supplémentaires</t>
  </si>
  <si>
    <t>FFTT-IDF-24-0036-2</t>
  </si>
  <si>
    <t>Week-end portes ouvertes à la découverte du Ping en QPV</t>
  </si>
  <si>
    <t>- Faire découvrir la pratique du tennis de table à une population éloignée de la pratique sportive
- Lutter contre les inégalités sociales et territoriales  importantes en QPV
- Lutter contre la sédentarité
- Favoriser la mixité
- Augmenter notre nombre de licenciés
- Dynamiser notre section</t>
  </si>
  <si>
    <t>Lors de deux week-end (1 en juin et 1 fin août/début septembre), nous organiserons 4 journées portes ouvertes dans les gymnases Jules Verne et Philippe Cattiau situés au cœur du QPV AIRE 2029 de Villeneuve-la-Garenne, regroupant près de la moitié de la population de la ville. 
L'entrée sera gratuite pour les non licenciés. Douze tables réparties entre les deux gymnases permettront d'accueillir les participants. Des animations à la fois sportives et ludiques leur seront proposés. Un vidéo projecteur permettant la diffusion d'images de compétitions sera installé dans chaque gymnase. Une buvette sera ouverte dans chaque gymnase. 
Tous les participants auront la possibilité de participer à une séance d'entraînement gratuite lors de la reprise de la saison et repartiront avec un guide sur les rudiments du tennis de table.
Les dimanches après-midi un tournoi réservé aux non licenciés sera organisé dans chaque gymnase. Les quatre 1/2 finalistes se verront offrir une raquette. 
L'encadrement sera assuré par notre professeur diplômé salariés et une dizaine de bénévoles.</t>
  </si>
  <si>
    <t>Villeneuve-la-Garenne est une des villes du département des Hauts-de-Seine la plus dotée en
logement sociaux derrière Bagneux et Gennevilliers. 45% de la population de la ville est en quartiers politiques
de la ville. La population est en moyenne plus jeune que sur le département des Hauts-de-Seine. Par ailleurs,
on distingue une forte proportion de familles monoparentales (1/3) et une tendance des jeunes de 18 à 24 ans
a être moins autonome que dans les autres communes des Hauts-de-Seine. Le revenu médian de la
population est de 1360€ par mois (1811€ pour la boucle Nord) et 35% des occupants du parc social vivent sous
le seuil de pauvreté.</t>
  </si>
  <si>
    <t>Nombre de participants
Nombre de participants à la séance d'entraînement gratuite
Nombre de nouvelles licences</t>
  </si>
  <si>
    <t>Fédération française de Tennis de Table - Île-de-France;Aides privées;</t>
  </si>
  <si>
    <t>FFTT-IDF-24-0036-3</t>
  </si>
  <si>
    <t>Stage de perfectionnement pour nos licenciés jeunes</t>
  </si>
  <si>
    <t>- Fidéliser nos licenciés jeunes
- Améliorer le niveau de nos compétiteurs
- Créer une nouvelle offre de pratique
- Lutter contre la concurrence des autres sports sur la ville
- Améliorer nos finances
- Pérenniser notre emploi</t>
  </si>
  <si>
    <t>A chaque vacances scolaires et lors de la première semaine de juillet, nous proposerons à nos licenciés une semaine de stage de perfectionnement. Les stages auront lieu de 9h à 16h. Ils seront encadrés par un professeur diplômé et un service civique. Nous visons 10 stagiaires par session. Le matin sera consacré aux entrainements physiques et l'après-midi à la technique et au jeu. Tous les entraînements seront filmés et analysés. Chaque semaine de stage se terminera pas un tournoi. Nous visons pour cette première année 10 stagiaires par semaine. Les enfants devront apporter leur repas du midi, mais une collation leur sera offerte en milieu de matinée.</t>
  </si>
  <si>
    <t>Nombre de participants
Assiduité
Amélioration des résultats sportifs</t>
  </si>
  <si>
    <t>FFTT-IDF-24-0037-1</t>
  </si>
  <si>
    <t>24-081786</t>
  </si>
  <si>
    <t xml:space="preserve"> 08771087</t>
  </si>
  <si>
    <t>Développement du dispositif ping bien être</t>
  </si>
  <si>
    <t>Développer la pratique loisirs pour attirer un nouveau public : débutants, seniors, adolescents et féminines et, y compris un public orienté "ping santé"</t>
  </si>
  <si>
    <t>Création d'un créneau spécifique hebdomadaire supplémentaire d'1 heure 30 encadré par une éducatrice sportive diplômée d'Etat et en sport santé.</t>
  </si>
  <si>
    <t>commune de bois le roi et communes environnantes</t>
  </si>
  <si>
    <t>Nombre de nouveaux licenciés sur ce créneau spécifique.
Nombre total de participants au cours.</t>
  </si>
  <si>
    <t>FFTT-IDF-24-0037-2</t>
  </si>
  <si>
    <t>TENNIS DE TABLE recrutement et fidélisation des jeunes</t>
  </si>
  <si>
    <t>Axe 1: développer la pratique chez les 4/7 ans 
Axe 2: développer les compétences des jeunes compétiteurs
Axe 3: fidéliser les jeunes du club, et faire découvrir la pratique aux autres</t>
  </si>
  <si>
    <t>Axe 1: relancer en septembre 2024 le créneau ping 4/7 ans hebdomadaire de 1h, qui est interrompu depuis octobre 2023
Axe 2: pérenniser les 2 entrainements hebdomadaires de 1h30, spécifiques "jeunes compétiteurs" 
Axe 3: réaliser des stages tous publics jeunes pendant les vacances scolaires.</t>
  </si>
  <si>
    <t>Bois le roi et communes avoisinantes</t>
  </si>
  <si>
    <t>Nombre d'enfants inscrits en 4/7 ans.
Nombre de licences compétitions chez les jeunes.
Nombre de stages de vacances réalisés.</t>
  </si>
  <si>
    <t>FFTT-IDF-24-0038-1</t>
  </si>
  <si>
    <t>24-078133</t>
  </si>
  <si>
    <t xml:space="preserve"> 08781471</t>
  </si>
  <si>
    <t>Ping Educatif : Intervention dans les écoles pendant les cycles scolaires.</t>
  </si>
  <si>
    <t>Organiser des séances de découverte pour les primaires
Promouvoir le tennis de table dans les écoles des villes de Triel sur Seine et Vernouillet.
Suivre et former plusieurs classes au tennis de table.
Fidéliser les jeunes à notre sport et avoir des inscriptions au club après le cycle.</t>
  </si>
  <si>
    <t>L’action va se dérouler dans deux villes des Yvelines, Triel sur Seine et Vernouillet.
Ce sont les entraîneurs salariés du club qui encadrent les séances.
Une convention entre le club de Triel Tennis de Table et l’éducation nationale a été signée pour la ville de Triel
sur Seine et Vernouillet.
Les tables, raquettes et balles utilisés pendant les séances appartiennent au club de Tennis de Table de Triel.</t>
  </si>
  <si>
    <t>Club situé dans la ville de Triel sur Seine (population : environ 13 000 habitants).
Nous intervenons également à VERNOUILLET (population : environ 10 000 habitants).
Pour la ville de VERNOUILLET ( 10 000 habitants en 2015) la Cité Du Parc est un Quartier Prioritaire 2024 (en 2018 population de 2 482 vivant en QPV).
Les séances de VERNOUILLET ont lieu au complexe sportif de l'Amandier qui est limitrophe à la Cité Du Parc.</t>
  </si>
  <si>
    <t>1_Inscriptions au club après les interventions
C'est l'augmentation du nombre d'adhérents au club qui est le principal indicateur.
Combien de scolaires ayant participé aux séances du cycle des écoles vont s'inscrire au club de Tennis de Table
de TRIEL SUR SEINE en début de saison.
2_Nombre de participants au tournoi interclasse de TRIEL SUR SEINE
3_Nombre de participants au tournoi interclasse de VERNOUILLET</t>
  </si>
  <si>
    <t>Fédération française de Tennis de Table - Île-de-France;Mairie de Triel sur Seine;</t>
  </si>
  <si>
    <t>FFTT-IDF-24-0038-2</t>
  </si>
  <si>
    <t>Développement de nouvelles pratique</t>
  </si>
  <si>
    <t>Pratiquer le tennis de table autrement.
Actions de promotion du Tennis de Table handisport, de l'ultimate et du Ping VR (ping virtuel).
Sensibilisation à l'handisport.</t>
  </si>
  <si>
    <t>Proposer aux adhérents et aux habitants de Triel-sur-Seine et de Vernouillet une pratique différente du tennis de table avec :
- Pendant les stages des vacances scolaires installation d'une table d'ultimate
- Lors des tournois populaires organisés par le club création d'un tableau "ultimate"
- Animation Ping VR ouvertes à tous une fois par mois (en même temps que le tournoi traditionnel interne au club).
Le club étant affilié à la Fédération Française Handisport nous avons prévu de participer à plusieurs manifestations locales avec pour objectif une sensibilisation handisport.
On en profitera également pour faire découvrir le Ping VR (ping virtuel).
- Ville de VERNOUILLET : Semaine OLYMPIQUE et PARALYMPIQUE du 2 au 6 avril 2024 avec animation sur la pratique Handisport et découverte Ping VR.
- Ville de VERNOUILLET : Évènement VERNOUILLET en Fête le 25 mai 2024 avec stand Handisport et Ping VR 
- Ville de HARDRICOURT : Stand Handisport et Ping VR lors de l’évènement CrocLesSports du 1er juin 2024.
- Ville de TRIEL SUR SEINE : Feux de la St Jean avec animation stand Handisport et Ping VR en juin 2024.</t>
  </si>
  <si>
    <t>Club situé dans la ville de TRIEL-SUR-SEINE (13 000 habitants) et avec des créneaux dans la ville de VERNOUILLET (10 000 habitants).
L’action animation handisport et Ping VR aura lieu dans les espaces mis à disposition par les villes de VERNOUILLET, HARDICOURT, TRIEL-SUR-SEINE.
La table ultimate sera installée lors des stage et des tournois.
Les animations Ping VR ouvertes à tous se dérouleront dans le COSEC de TRIEL-SUR-SEINE.
Pour la ville de VERNOUILLET ( 10 000 habitants en 2015) la Cité Du Parc est un Quartier Prioritaire 2024 (en 2018 population de 2 482 vivant en QPV).
Les animations de VERNOUILLET ont lieu au complexe sportif de l'Amandier ou au Parc des Buissons qui sont limitrophe à la Cité Du Parc.</t>
  </si>
  <si>
    <t>Le nombre de participants aux différentes manifestations.</t>
  </si>
  <si>
    <t>FFTT-IDF-24-0038-3</t>
  </si>
  <si>
    <t>Développement de la pratique du Tennis de Table pour le public féminin.</t>
  </si>
  <si>
    <t>Création d’un créneau spécifique pour les féminines encadré par un entraîneur salarié au club.
Organisation d’un tournoi féminin ouvert à toutes pour les habitantes de Triel-sur-Seine sur Seine et Vernouillet.
Accompagnement des féminines aux différentes compétitions avec prise en charge des frais d’inscription.</t>
  </si>
  <si>
    <t>Créneau spécifique : Mise à disposition d’une salle équipée de tables. Fourniture des balles, matériel pédagogique.
Ce nouveau créneau est animé par un entraîneur salarié au club.
Ce créneau de 2h sera présent pendant toute la saison sportive (de septembre à juin).
Le tournoi féminin : Ce tournoi sera organisé en fin de saison dans un gymnase de TRIEL-SUR-SEINE ou VERNOUILET.
L’organisation du tournoi sera réalisée par les deux entraîneurs du club. Des récompenses seront remises à l’issue de ce tournoi qui se terminera par un pot.
Compétitions féminine : Accompagnement des féminines lors des compétitions par équipes et individuelles par les deux entraîneurs salariés au club.
Prise en charge par le club des frais d’inscription.
Les événements concernés sont :
- Championnat de France par équipe féminine.
- Critérium fédéral (compétition individuelle).
- Tournoi régional féminin (YVELINES / HAUT DE SEINE).
- Critérium des clubs.
- Jeunes Pousses.
- Tournoi Poussines / Benjamines.
- Finale par classement.
- Top jeune des Yvelines.
- Championnat départemental vétérans.
- Championnat des jeunes.
- Les tournois.
Nous avons déjà obtenu des résultats lors des compétitions féminines :
- Tournoi régional féminin 78/92 :
En vétérans : Julie BUILE 1ère, Christelle DENEUVE 2nd.
En toute catégorie : Julie BUILE 1ère, Christelle DENEUVE 2nd.
En catégorie benjamine : Océane CLAIRET 3ème.
- Critérium des clubs : senior dame Julie BUILE 1ère.
- Jeunes Pousses : Océane CLAIRET 1ère en catégorie benjamine.
- Finale par classement départemental : Louise HENISSARD vice-championne des Yvelines catégorie 500-599
points.
- Top jeune des Yvelines : Océane CLAIRET championne des Yvelines en catégorie benjamine.
- Championnat départemental vétérans : Christelle DENEUVE 1ère en catégorie V2 dame.</t>
  </si>
  <si>
    <t>Ville de TRIEL-SUR-SEINE (13 000 habitants) et VERNOUILLET (10 000 habitants).
Créneau spécifique : Au gymnase de TRIEL-SUR-SEINE
Le tournoi féminin : Au gymnase de TRIEL-SUR-SEINE ou VERNOUILLET.
Compétitions féminine : Dans les gymnases ou se déroulent les compétitions</t>
  </si>
  <si>
    <t>- Créneau spécifique : nombre de participante
- Tournoi féminin : nombre de participantes adhérentes au club et extérieur au club
- Compétitions féminine : le nombre de compétitions avec le nombre de participantes et les résultats obtenus</t>
  </si>
  <si>
    <t>Fédération française de Tennis de Table - Île-de-France;Ville de TRIEL SUR SEINE;</t>
  </si>
  <si>
    <t>FFTT-IDF-24-0038-4</t>
  </si>
  <si>
    <t>Animations vacances olympiques et paralypiques</t>
  </si>
  <si>
    <t>Animation des quartiers d'été de TRIEL-SUR-SEINE et de VERNOUILLET en concertation avec les services des mairies.</t>
  </si>
  <si>
    <t>Les animations de l'été 2023 devraient être reconduite pour l'été 2024.
Pour TRIEL-SUR-SEINE : prêt de tables, raquettes et balles qui seront installées au centre ville (place Philippe PREVOST).
Les tables seront accessibles en jeu libre hors animation (sous la surveillance d'un responsable).
Des animations avec pour thème le para sport, le ping VR, petits tournois, seront organisées 2 à 3 fois par semaine.
6 animations sont prévues à TRIEL-SUR-SEINE.
Pour VERNOUILLET : prêt de tables, raquettes et balles qui seront installées au terrain BONALY proche du complexe sportif de l’Amandier.
Des animations avec pour thème le para sport, le ping VR, petits tournois, seront organisées 2 à 3 fois par semaine.
Les tables seront accessibles en jeu libre hors animation (sous la surveillance d'un responsable).
6 animations sont prévues à VERNOUILLET.</t>
  </si>
  <si>
    <t>Pour la ville de VERNOUILLET ( 10 000 habitants en 2015) la Cité Du Parc est un Quartier Prioritaire 2024 (en 2018 population de 2 482 vivant en QPV).
L'animation à VERNOUILLET au complexe sportif de l'Amandier est limitrophe à la Cité Du Parc.</t>
  </si>
  <si>
    <t>Le nombre de participants aux animations et le nombre d'adhésions au club qui en découleront.</t>
  </si>
  <si>
    <t>Fédération française de Tennis de Table - Île-de-France;Ville de TRIEL-SUR-SEINE;Ville de VERNOUILLET;</t>
  </si>
  <si>
    <t>FFTT-IDF-24-0039-1</t>
  </si>
  <si>
    <t>24-081067</t>
  </si>
  <si>
    <t xml:space="preserve"> 08940073</t>
  </si>
  <si>
    <t>TENNIS DE TABLE 2024 - Développement de la pratique féminine</t>
  </si>
  <si>
    <t>Avec 90 filles ou femmes, l’USFTT a toujours fait un effort pour la promotion du tennis de table au féminin. Le club entend continuer dans cette voie.
-Dés la fin mai 2024, un tournoi premier pas pongiste destiné aux non adhérents est proposé. Une large publicité est effectuée par papier en ce moment à destination des 1200 élèves garçons ou filles qui sont pris en charge par les entraineurs du club dans le cadre de l’enseignement des écoles primaires. (effectif attendu 150 enfants dont 60 petites filles.)
Pour ne pas décourager les filles, une compétition spécifique leur est réservée ce jour ci.</t>
  </si>
  <si>
    <t>Une journée porte ouverte spécifique filles est prévue le vendredi 21 juin 2024 de 16 h à 20 h.
Dans ce cadre, les adhérentes du club vont être incitées à inviter leurs copines à venir passer un bon moment avec une raquette devant une table.
Un goûter et des rafraichissements pour la convivialité sont prévus.
Une raquette et une balle sont offertes à chaque participant.
Description (saisir la description du projet avec précision) : 
Dans les deux cas, une démonstration est prévue avec des joueuses du club chevronnées.
Une explication des règles est donnée (un microphone est disponible.)
En fonction des effectifs, un tournoi ludique est organisé avec remise de médailles.</t>
  </si>
  <si>
    <t>L’action se déroulera dans le gymnase Decaudain. Toutes les filles de la ville sont concernées. Une tribune de 150 personnes permet de recevoir les parents accompagnateurs dans de bonnes conditions.</t>
  </si>
  <si>
    <t>En matière d’effectifs, il sera possible de mesurer la progression du nombre de joueuses.
Les résultats sportifs constituent un bon indicateur de la préoccupation du club pour la pratique féminine.
Augmentation du nombre de licenciées
Une personne bénévole à la salle assurera le dénombrement des effectifs.</t>
  </si>
  <si>
    <t>FFTT-IDF-24-0039-2</t>
  </si>
  <si>
    <t>TENNIS DE TABLE 2024 - Animation Vacances Olympiques</t>
  </si>
  <si>
    <t>Organisation d’animations autour du tennis de table pour les enfants principalement issus des quartiers prioritaires qui ne qui ne partent pas en vacances 
Promotion du tennis de table pendant les vacances d’été</t>
  </si>
  <si>
    <t>Deux lieux sont prévus d’animation :
- Montage d’une animation sur la dalle des Larris. (demande en cours auprès du service des sports) de montage de 4 tables dans cette zone d’immeubles de grande hauteur. Date prévue fin juin début juillet en fonction de la disponibilité des services municipaux. (2 journées entières)
- Animation  au parc des Epivans qui dispose de deux tables en béton. Le lundi constitue la meilleure date dans la semaine puisque l’opération Fontenay sous soleil ne fonctionne pas ce jour là.  Dates prévues : 1er juillet 2024 8 juillet 2024 et 15 juillet 2024 (Journée entières)
Une démonstration est effectuée par les entraineurs du club suivie d’un petit tournoi.
5 journées entières soient 10 demi-journées de 3 h</t>
  </si>
  <si>
    <t>Zone du Val de Fontenay.
Quartiers des Larris et la Redoute</t>
  </si>
  <si>
    <t>Nombre d 'enfant participant</t>
  </si>
  <si>
    <t>FFTT-IDF-24-0039-3</t>
  </si>
  <si>
    <t>TENNIS DE TABLE 2024 - Opération Portes ouvertes</t>
  </si>
  <si>
    <t>Fidéliser les jeunes - Créer un esprit club - Faire découvrir la discipline et le club a des non adhérents et non pratiquants</t>
  </si>
  <si>
    <t>Le club assure l’ouverture de la salle pour les licenciés les mardi et jeudi de 19h à 21 h pendant les vacances d’été.
Pour les non licenciés,  il prévoit des opérations portes ouvertes 
Le 24,25,26,27 juin de 16h à 20h à la salle Decaudain.
Le 2 , 3, 4 et 5 juillet de 16h à 20 h.
Le samedi 24 aout lundi 27, 28 et 29 aout de 16h à 20 h.
Du matériel et des balles seront prêtées à cette occasion par l’entraineur assisté de bénévoles pour assurer l’animation et la surveillance de ces séances.</t>
  </si>
  <si>
    <t>L’activité se déroule à la salle Decaudain dans le quartier des Rigollots. Des affiches seront diffusées dans la ville. Une publicité sera effectuée principalement sur Internet.</t>
  </si>
  <si>
    <t>Nombre de participant et de licences à la rentrée</t>
  </si>
  <si>
    <t>FFTT-IDF-24-0040-1</t>
  </si>
  <si>
    <t>24-081481</t>
  </si>
  <si>
    <t>Les Olympiades des écoles</t>
  </si>
  <si>
    <t>L'objectif de ce projet est de profiter de l'engouement pour les jeux olympiques et plus
particulièrement autour de nos jeunes ambassadeurs que sont les deux frères Lebrun ainsi que Pritika Pavade
pour faire connaitre le tennis de table, comme un sport permettant de se dépenser (sport santé) tout en
s'amusant et en se dépassant (sport aidant à la concentration et la réflexion, la gestion des émotions).
L'objectif est également de valoriser le tennis de table comme sport d'équipe, chacun apportant sa pierre au
résultat final de son école.</t>
  </si>
  <si>
    <t>La grande compétition aura lieu le 8 juin en plein milieu des différents temps forts des JO,
rassemblant les 5 écoles d'Igny et ses alentours, soit environ 200 enfants. Chaque école représentera un
continent, tels les 5 anneaux des JO. Les résultats de chaque enfant viendront contribuer au résultat final de
son école, l'école gagnante remportant une coupe remise en jeu l'année suivante. Lors de cette compétition,
les jeunes du club sont là pour aider les enfants et organiser les ateliers et matchs.
Au préalable à la compétition, des sessions d'initiation seront organisées dans chacune des écoles d'Igny et ses
alentours afin de faire découvrir ce sport dans toutes ses dimensions. Des licences de découverte seront alors
offertes pour tous les enfants qui souhaiteront venir s'entrainer au club entre la séance d'initiation et le jour
de la compétition.</t>
  </si>
  <si>
    <t>L'ensemble des territoires de la commune seront couverts.</t>
  </si>
  <si>
    <t>Une participation temporaire aux entrainements avec la licence découverte est attendue d'une
cinquantaine d'enfants.
Une participation d'environ 200 enfants à la compétition finale est attendue.
L'inscription durable d'une vingtaine d'enfant sur l'année 2024-2025 est attendue.</t>
  </si>
  <si>
    <t>Fédération française de Tennis de Table - Île-de-France;SDJES;</t>
  </si>
  <si>
    <t>FFTT-IDF-24-0040-2</t>
  </si>
  <si>
    <t>Girls can ping</t>
  </si>
  <si>
    <t>L'objectif de ce projet est de favoriser le développement du tennis de table chez les filles par 1/ la
valeur de l'exemple que fournit une équipe 1 de niveau national, 2/ des temps et espaces dédiés pour les filles
qui ne souhaitent pas être en mixte (tournoi, séances...) 3/ la mise en place d'une 2e équipe féminine pour un
premier pas féminin dans la compétition par équipe.</t>
  </si>
  <si>
    <t>Pour réaliser ces objectifs, il conviendra 1/ de tout mettre en oeuvre pour que l'équipe de niveau
national ait les moyens de s'entrainer et se déplacer dans de bonnes conditions, et qu'elle puisse ainsi servir
d'exemple, de coach, de partenaire d'entrainement aux jeunes filles du club 2/ de dédier un créneau
d'entrainement aux filles, avec entraineur dédié et l'appui des joueuses de l'équipe nationale 3/ d'organiser un
tournoi féminin dédié 4/ de monter une équipe féminine de niveau départemental dans un premier temps.</t>
  </si>
  <si>
    <t>L'ensemble des territoires des communes d'Igny et avoisinantes est concerné.</t>
  </si>
  <si>
    <t>Maintien de l'équipe féminine 1 en national, maintien de l'équipe féminine 2 en départementale 1.
Bonne fréquentation au tournoi.</t>
  </si>
  <si>
    <t>Fédération française de Tennis de Table - Île-de-France;SDJES;Essonne;Igny;</t>
  </si>
  <si>
    <t>FFTT-IDF-24-0040-3</t>
  </si>
  <si>
    <t>Le ping à l'école</t>
  </si>
  <si>
    <t>L'objectif de ce projet est de faire connaitre le tennis de table, comme un sport permettant de se dépenser (sport santé) tout en s'amusant et en se dépassant (sport aidant à la concentration et la réflexion, la gestion des émotions). En fonction des résultats obtenus, un projet de classe à section sportive pourra être étudié en élémentaire ou collège.</t>
  </si>
  <si>
    <t>En collaboration avec le service des sports de la ville et les écoles élémentaires d'Igny, des cycles de 4 à 6 séances de tennis de table encadrées par nos coachs professionnels seront dispensées à chaque classe élémentaire, du CP au CM2. Il sera également proposé une initiation au pingVR (tennis de table avec casque de réalité virtuelle) pour les plus grands.</t>
  </si>
  <si>
    <t>Commune d'Igny, tous quartiers.</t>
  </si>
  <si>
    <t>Nombre de classes impliquées entre 5 et 25. Nombre d'enfants inscrits au club entre 10 et 30.</t>
  </si>
  <si>
    <t>Fédération française de Tennis de Table - Île-de-France;Essonne;</t>
  </si>
  <si>
    <t>FFTT-IDF-24-0041-1</t>
  </si>
  <si>
    <t>24-079476</t>
  </si>
  <si>
    <t>Développer la pratique en faveur du public 4-7 ans</t>
  </si>
  <si>
    <t>• Développer/pérenniser/fidéliser le Tennis de Table pour les 4/7 ans
• Maintenir les créneaux Baby-Ping prévus tous les samedis matin
• Améliorer l'offre en ajoutant l'accueil de baby-ping pendant les stages des vacances scolaires et les parents qui le souhaitent</t>
  </si>
  <si>
    <t>Notre créneau des samedis matins continu d'attirer de nombreux enfants et les investissements réalisés dans du matériel pédagogique à été très apprécié par les jeunes licenciés ainsi que leurs parents notamment avec du matériel plus technologique (Blazepod)
Sur la saison 2024-2025, en plus de ces créneaux, nous souhaitons principalement renouveler tout le matériel baby-ping qui s'est beaucoup abimé sur la saison dernière :
• Renouvellement du matériel Baby-Ping (raquettes, balles multicolores, balles en mousse,...)
• Divers matériels supplémentaires pour les séances de Baby-Ping
• Fourniture bureautique pour les flyers et animations (encre, papier A3 et A4) mais également pour certains ateliers lors des séances de baby ping (jeu du Memory par exemple)
En parallèle nous allons continuer de travailler en relation avec la Mairie pour voir distribuer des flyers dans les écoles, de proposer des animations sur des lieux privilégiés de la commune (marché, centre commercial,...) en plus de celle proposée lors de la fête des associations de Septembre.</t>
  </si>
  <si>
    <t>Ce projet concerne tous les sites accueillant notre association, à savoir:
• La salle Minerve de Viry-Châtillon pour les entraînements
• Le gymnase du Du Bellay pour les manifestations avec les écoles de la commune
• La halle des sports de Viry-Châtillon pour les ateliers lors de le fête des Associations</t>
  </si>
  <si>
    <t>Nombre de licenciés 4 - 7 ans pour tout type de licence</t>
  </si>
  <si>
    <t>FFTT-IDF-24-0041-2</t>
  </si>
  <si>
    <t>Diminuer drastiquement le nombre de bouteilles plastiques récupérées à la fin des entrainements et des compétitions.</t>
  </si>
  <si>
    <t>Nous constatons que le nombre de bouteilles plastiques laissées par les joueurs en fin d’entrainement ou de compétitions ne diminue pas même en prônant un discours régulier sur le développement durable.
Fort de ce constat, nous souhaitons que chaque joueur puisse être équipé d’une gourde d’une capacité suffisante (0,75cl-1l) qu’il pourra utiliser lors des entraînements et des compétitions.
Cette gourde à l’effigie du club et nominative (Prénom/Nom) devrait diminuer considérablement le ramassage de notre poubelle « emballages » à recycler. Enrichie du logo du club, cette gourde véhiculera nos valeurs concernant le développement durable sur tous les sites de la région et donnera certainement des idées à d’autres associations.</t>
  </si>
  <si>
    <t>Salle Minerve d’entraînement – Toutes les salles de compétition</t>
  </si>
  <si>
    <t>Diminuer le ramassage de la poubelle emballage</t>
  </si>
  <si>
    <t>FFTT-IDF-24-0041-3</t>
  </si>
  <si>
    <t>Tournoi parrainage (7-11 ans)</t>
  </si>
  <si>
    <t>L'objectif de cette action est de faire la promotion du tennis de table auprès d'un public non initié. Cela se fera via la participation des jeunes licenciés du club en leur demandant de faire participer un proche non licencié à un événement convivial.
En plus d'attirer de nouveaux licenciés, cela aura également pour but de fidéliser les licenciés du club.</t>
  </si>
  <si>
    <t>Pour réaliser cette action, le club souhaite mettre en place un Tournoi Parrainage.
Le principe du tournoi : chaque licencié du club invite un/une amie et lui propose de jouer avec lui ou elle, tournoi en double. Le tournoi sera composé uniquement de paires de doubles et se déroulera en journée. La composition des paires pour pouvoir participer au tournoi sont les suivantes :
• Double dames
• Double messieurs
• Double mixte
A la fin de cet événement un pot de convivialité sera proposé. 
Pour la tenue de cet événement le club a identifié ces besoins matériels :
• Raquettes débutant
• Filets
• Balles
• T-Shirt floqué
• Moyens de communication (Flyers, Site internet, etc...)
• Buvette</t>
  </si>
  <si>
    <t>Salle Minerve</t>
  </si>
  <si>
    <t>Nombre d'inscrits à l'événement
Augmentation du nombre de licenciés jeunes sur la saison en cours ou suivante</t>
  </si>
  <si>
    <t>FFTT-IDF-24-0042-1</t>
  </si>
  <si>
    <t>24-080313</t>
  </si>
  <si>
    <t xml:space="preserve"> 08931466</t>
  </si>
  <si>
    <t>Ping attitude et actions avec les structures locales</t>
  </si>
  <si>
    <t>- Développer la pratique du tennis de table pour les jeunes ;
- Développer le maillage territorial avec d’autres structures associatives locales ;
- Accueillir de nouveaux pratiquants, dans un souci de mixité et d’inclusion ;
- Valoriser la pratique en vue des Jeux Olympiques et Jeux Paralympiques 2024.</t>
  </si>
  <si>
    <t>- Proposer une activité de découverte et d'initiation au tennis de table appelée "Ping Attitude" pour une centaine de jeunes issus du quartier "Delanay-Belleville-Sémart-Sémat" en lien avec les centres de loisirs. Cette activité se déroule 3 fois par semaine à la salle la Raquette sur le temps périscolaire (16h30 à 18h). L'encadrement est assuré par 2 éducateurs du club.
- Proposer des cycles scolaires de 7 séances de découverte et d'initiation du tennis de table pour 12 classes de CE1 à CM2 des écoles de Saint-Denis, soit 350 enfants concernés.
- Participer à l'encadrement des séances de l'Ecole Municipale des Sports de Saint-Denis le mercredi après-midi pour une cinquantaine d'enfants de 5 à 11 ans
- Organiser des stages sportifs tennis de table adaptés à ces jeunes durant les vacances scolaires.
- Inviter ces jeunes à participer aux différentes actions évènementielles organisées par notre club (rencontres PRO A/PRO B, tournois et animations internes, moments festifs ...).
- Proposer à ces jeunes de participer à des compétitions fédérales (PPP, tournois 1eres balles ...).</t>
  </si>
  <si>
    <t>Saint-Denis / Territoire de Plaine Commune et plus particulièrement la 3ème circonscription de
Saint-Denis dont le
Quartier Delaunay/Belleville/Sémart intégré au Quartier Prioritaire de la Ville "Grand Centre/Sémart".</t>
  </si>
  <si>
    <t>- Nombre de participants et de structures locales engagées dans les actions
- Fidélisation des participants et recrutement de nouveaux adhérents.
- Satisfaction des participants par rapport aux actions proposées (ping attitude, stages, tournois internes ...)</t>
  </si>
  <si>
    <t>Fédération française de Tennis de Table - Île-de-France;Seine-Saint-Denis;Saint-Denis;</t>
  </si>
  <si>
    <t>FFTT-IDF-24-0042-2</t>
  </si>
  <si>
    <t>Pratique seniors et santé</t>
  </si>
  <si>
    <t>- Proposer une pratique du tennis de table adaptée au public senior pour la santé et le bien-être
- Proposer une pratique pour des patients atteints de la maladie d'Alzheimer et leur aidants
- Accueillir de nouveaux pratiquants, dans un souci de mixité, d’inclusion et de cohésion sociale
- Développer une pratique intergénérationnelle pour créer de la mixité sociale et lutter contre les
discriminations
- Développer le maillage territorial avec d’autres structures associatives</t>
  </si>
  <si>
    <t>- Organiser une activité tennis de table régulière pour les seniors en collaboration avec la maison des seniors de Saint-Denis et la résidence pour personnes âgées "Basilique"
- Animer une séance de tennis de table hebdomadaire pour des personnes atteintes de la maladie d'Alzheimer en collaboration avec France Alzheimer 93
- Proposer des rencontres et animations entre le public senior et des jeunes (maison de quartier, antenne jeunesse, collégiens ...)
- Développer la pratique familiale du dimanche matin avec des animations régulières sur le thème du sport-santé.</t>
  </si>
  <si>
    <t>- Nombre de participants
- Nombre d'événements organisés en collaboration avec nos partenaires
- Satisfaction des participants et des structures partenaires</t>
  </si>
  <si>
    <t>Fédération française de Tennis de Table - Île-de-France;Seine-Saint-Denis;Ville de Saint-Denis;</t>
  </si>
  <si>
    <t>FFTT-IDF-24-0042-3</t>
  </si>
  <si>
    <t>- initier le grand public à la pratique du tennis de table sous toutes ses formes
- Célébrer les moments forts des Jeux Olympiques et Paralympiques en France pour en faire une fête populaire
- Promouvoir les valeurs du sport, de l'olympisme et du paralympisme
- Encourager une pratique sportive durable</t>
  </si>
  <si>
    <t>- Animations sportives dans le cadre des fêtes de quartier (6) et de fêtes d'écoles sur Saint-Denis et territoire de Plaine Commune
- Animation sportive dans le cadre de la fête des enfants
- Célébration pour le passage de la flamme olympique à Saint-Denis avec un porteur de la flamme membre du club
- Animation olympique dans le cadre de la fête du club
- Animations sportives au cours des vacances de printemps (7 jours) et d'été (20 jours) avec un espace de 4 à 8 tables
- Animations sportives à l'occasion des Jeux Paralympiques
- Echanges avec un ou plusieurs athlètes olympiques pour les jeunes / moment convivial post-JOP</t>
  </si>
  <si>
    <t>Seine-Saint-Denis, Territoire de Plaine Commune et ville de Saint-Denis</t>
  </si>
  <si>
    <t>- nombre de personnes accueillies sur nos différents actions
- nombre de jours d'animations proposées</t>
  </si>
  <si>
    <t>Fédération française de Tennis de Table - Île-de-France;Seine-Saint-Denis;ville de saint-Denis;</t>
  </si>
  <si>
    <t>FFTT-IDF-24-0043-1</t>
  </si>
  <si>
    <t>24-081988</t>
  </si>
  <si>
    <t xml:space="preserve"> 0893</t>
  </si>
  <si>
    <t>Nouvelles pratiques  / Ping en Extérieur et Ping VR</t>
  </si>
  <si>
    <t>- Promouvoir et développer la pratique extérieur et ainsi attirer et/ou fidéliser un public loisir. 
- Aide et accompagnement des clubs sur les été ping.
- Faire connaître le Ping VR.</t>
  </si>
  <si>
    <t>Le Tennis de Table en extérieur à des adeptes qui ne font pas forcément le pas dans un club de tennis de table. Force de ce constat le CD93TT, sous l'impulsion de la FFTT, veut aller à la rencontre d'un nouveau public afin de les fidéliser, en soutenant les animations en extérieurs de nos clubs.
L'accompagnement de nos clubs avec les municipalités sera un élément clé pour s’approprier les espaces publics notamment ceux accueillant les JOP 2024. Et nous organiserons une formation Ping VR afin de faire connaître et de développer cette nouvelle pratique.
Axe 1 : Afin de pallier l'inégalité des pratiques sportives dans notre département, nous proposons d'aider nos clubs sur des actions sollicitant les structures sportives déjà installé dans nos villes (table extérieur béton). Le rôle du CD93TT dans cette action sera de sensibiliser l'activité extérieur via un recensement des tables disponibles dans la ville des clubs intéressés, ainsi qu'un accompagnement sur l'organisation par notre CTD et nos bénévoles. Evidemment, une aide sur la communication sera réalisée si le club le souhaite. Ainsi les clubs pourront faire découvrir notre discipline à un autre public, de se faire connaître et de fidéliser.
Axe 2 : Toujours dans l'accompagnement des clubs, nous fournirons durant la période estivale du matériel d’extérieur (balle spécifique, petite table ludique, ...) permettant aux clubs d’étendre leur palette d'activité et de fidéliser les adhérents pendant les périodes de vacances. Un lien entre le licencié et son club se créée avec des souvenirs d'été permettant l'assurance d'un renouvellement la saison prochaine. En fonction de l'objectif de chaque club, il pourra acquérir de nouveaux licenciés grâce à cette activité.
Axe 3 : Mise en place d'une formation Ping VR au comité afin de faire connaître cette nouvelle discipline et à son développement. Nous pourrons acheter du matériel pour le prêter aux clubs.</t>
  </si>
  <si>
    <t>Dans tous nos clubs, les parcs, les QPV, sur tout le territoire de la Seine-Saint-Denis (Le Bourget, Drancy, Dugny, Neuilly Sur Marne, Noisy le Grand, Saint-Denis, Stains, Pierrefitte, ... ).</t>
  </si>
  <si>
    <t>L’évaluation se fera à la fois sur des critères quantitatifs et qualitatifs :
- Nombre d'action extérieure réalisé.
- Nombres de nouveaux licenciés en événementielles, liberté, loisirs et compétitions.
- Nombre d'inscrits aux différentes actions extérieures.
- Nombre de formations et de former à la nouvelle pratique.</t>
  </si>
  <si>
    <t>Fédération française de Tennis de Table - Île-de-France;Seine-Saint-Denis;</t>
  </si>
  <si>
    <t>FFTT-IDF-24-0043-2</t>
  </si>
  <si>
    <t>Ping Éducatif _ Recrutement et fidélisation des jeunes</t>
  </si>
  <si>
    <t>Les actions misent en places par le CD93TT permettrons de promouvoir et fidéliser les jeunes de moins de 11 ans et nous accompagnerons l'ensemble de nos clubs sur le jeune public 4/11ans.
Elles seront à la fois pour des jeunes pratiquants loisirs et compétiteurs, elles permettront de promouvoir notre discipline dans notre département et de créer un renouvellement dans nos clubs.
L'accompagnement se fera par notre proximité et par la formation et la réalisation de divers actions et compétitions afin de fidéliser ces jeunes.</t>
  </si>
  <si>
    <t>Afin de recruter et de fidéliser les jeunes, le CD93TT va mené différentes actions sur plusieurs axes :
Axe 1 : Pérennisations des actions du département :
- Pôle Poussins/Benjamins : groupe d’entraînement des -11 ans visant à apporter un volume d'heures supplémentaires. Ainsi, créer une cohésion et un dynamisme départemental. Ces séances sont bimensuelles et encadrées par deux ou trois entraîneurs et de divers relanceurs.
- Regroupements de développements : 3 à 4 Journées de détection (de 6 à 11 ans) nous permettant d'identifier les profils isolés et intéressant pouvant s’intégrer au Pôle.
- Organisation de stage en formule externat permettant la participation d'un plus grand nombre de jeunes.
- Détection de notre CTD sur l'ensemble de nos clubs durant ces actions.
Axe 2 : Mise en place de compétitions spécifiques à ces créneaux d'âges (championnat des jeunes, Tournoi 1ère balles, Premiers Pas Pongistes, Tournoi inter-départementale des -11 ans avec le CD95 et ou CD78) afin de fidéliser.
Axe 3 : Valorisation de nos jeunes et promotion des actions :
- Achat de maillots spécifiques sur nos jeunes sélectionnés du pôle.
- Valorisation par des récompenses supplémentaires des podiums de tous les -11 ans (gourdes, portes clés,...).
- Distribution et sensibilisation des clubs du guide "Ping 4/7 ans" établis par le FFTT lors de nos réunions techniques et bénévoles.
- Accompagner nos clubs à la création ou à la pérennisation des créneaux "baby ping" pour les 4/7 ans.
- Accompagnements aux portes ouvertes spécifiques des clubs. - Prêt ou don de matériels adaptés pour les -11 ans ainsi qu'une mise à disposition d'un entraîneur si besoin.
- Achat de matériels spécifique pour le pôle Poussins/Benjamins.</t>
  </si>
  <si>
    <t>Dans tous nos clubs, les parcs, les QPV, sur tout le territoire de la Seine-Saint-Denis (Bobigny, Le Bourget, Drancy, Montreuil, Neuilly Sur Marne, Noisy le Grand, Saint-Denis, Stains, ... ).</t>
  </si>
  <si>
    <t>L’évaluation se fera à la fois sur des critères quantitatifs et qualitatifs :
- Nombre de jeunes inscrits aux différentes actions.
- Nombre de licenciés jeunes (-11 ans) en licenciés événementielles, liberté, loisirs et compétitions.
- Nombre d'action extérieure réalisé.
- Nombre de section "Baby Ping" dans le département.
- Taux d'assiduité des jeunes aux actions sur l'année.</t>
  </si>
  <si>
    <t>FFTT-IDF-24-0043-3</t>
  </si>
  <si>
    <t>Ping Inclusif _ Développement des dispositifs d'inclusion ou de réduction des inégalités d'accès à la pratique</t>
  </si>
  <si>
    <t>Cette action a pour but de pérenniser l'activité Tennis de Table (sous forme de cycle) à la Maison d'Arrêt de Villepinte qui se situe en QPV.
L'idée directrice de ce projet est de proposer la pratique du Tennis de table en milieu carcéral, de proposer une activité physique et sportive aux détenus, de lutter contre la sédentarisation, d'éveiller des envies, d'initier de nouveaux sportifs ou autres pour la réinsertion, en favorisant une orientation des détenus vers une pratique sportive en club à la sortie de prison.</t>
  </si>
  <si>
    <t>Le projet consiste donc à proposer une initiation de qualité à la pratique pongiste sur un créneau hebdomadaire de deux heures (tous les lundis de 14H00 à 16H00), tout au long de l'année.
Les activités physiques et sportives représentent un élément fondamental de l'éducation et de la vie sociale car elles constituent un facteur important d'équilibre, de santé et d'épanouissement de chacun.
Le Tennis de table est, par sa facilité d'apprentissage, sa mixité, l'une des pratiques sportives les plus conviviales et éducatives, mais surtout l'une des plus pratiquées au monde.
Sa particularité repose sur le fait que le jeu fonctionne sur de l'autocritique gestuelle, la sociabilité, le bon esprit et qu'il développe les facultés de concentration.
C'est pourquoi sa pratique serait un début d'alternative aux méfaits évoqués : meilleur état physique, réduction du stress, stimulation de la confiance en soi, responsabilisation, prise de conscience des fautes commises et de l'intérêt du respect des règles, des autres et de soi-même.
Au-delà de l'amélioration de la condition physique, du perfectionnement pongiste et de l'apprentissage des règles, le projet vise à favoriser la réinsertion post carcérale.
Le CD93TT proposera son CTD à la formation de la FFTT en milieu carcéral afin d'acquérir plus d'expérience et de développer au mieux cette action.
En plus d'animer, il pourra apporter son savoir et son expérience auprès d'autre maison d’arrêt ou centre pénitentiaire pour créer une nouvelle activité Tennis de Table.</t>
  </si>
  <si>
    <t>L'action est réalisée au sein de la Maison d'Arrêt de Villepinte, dans la salle polyvalente où a lieu les activités culturelles et sportives de l'établissement pénitentiaire.
Des actions ponctuelles requérant des autorisations de sortie pourront avoir lieu en milieu ouvert dans des clubs de 93 pour une formation d'arbitrage ou pour assister à un match de Pro.</t>
  </si>
  <si>
    <t>L’évaluation se fera à la fois sur des critères quantitatifs et qualitatifs :
- Nombre de participants et assiduité aux séances.
- Nombre de jeunes et d'adultes.
- Nombre de créneaux mis en place.
- Implication pendant les séances (respect des consignes, concentration, rapports avec autrui).
- Sondage auprès des gardiens sur les changements comportementaux des bénéficiaires (apaisement, condition physique, sociabilité).</t>
  </si>
  <si>
    <t>Fédération française de Tennis de Table - Île-de-France;CDOS 93;Autres établissements publics;</t>
  </si>
  <si>
    <t>FFTT-IDF-24-0044-1</t>
  </si>
  <si>
    <t>24-081271</t>
  </si>
  <si>
    <t>W913002518</t>
  </si>
  <si>
    <t>37825114400010</t>
  </si>
  <si>
    <t xml:space="preserve"> 08911021</t>
  </si>
  <si>
    <t>1002275</t>
  </si>
  <si>
    <t>ASSOCIATION SPORTIVE DE MARCOUSSIS</t>
  </si>
  <si>
    <t>91460</t>
  </si>
  <si>
    <t>91363</t>
  </si>
  <si>
    <t>Fidélisation des jeunes</t>
  </si>
  <si>
    <t>Plusieurs objectifs sont ciblés: Ouvrir aux jeunes de moins de 11 ans. Maintenir les créneaux jeunes car nous n'avons plus de bénévoles disponibles à partir de la rentrée de septembre. Permettre aux jeunes d'être entraîner par un professionnel avec un encadrement performant pour voir nos jeunes évolués. Augmenter le nombre de licenciés à la rentrée de septembre.
Objectifs à long terme: recruter des nouveaux jeunes dans les écoles. Nous mettons en place des projets en lien avec le centre de loisirs sur 2024-2025 et dans les écoles sur 2025-2026.</t>
  </si>
  <si>
    <t>Pour nous permettre de fidéliser nos jeunes, nous recruterons un éducateur sportif BPJEPS ou licence STAPS à partir de septembre 2024. Celui-ci sera envoyé en formation pour encadrer les jeunes de moins de 11 ans. Notre section souhaite s'agrandir et proposer du ping éducatif. Un créneau sera rajouté pour les - de 11ans. Tout au long de l'année, nous développerons cette tranche d'âge. Nous interviendrons à chaque vacance scolaire au centre de loisirs sur le temps du midi pour sensibiliser les jeunes au tennis de table. Chaque approche sera ludique et encadré par notre professionnel. La section pourra accueillir de nouveaux membres tout au long de l'année. Chaque nouvel adhérent se verra offrir une raquette et deux balles.
Notre éducateur interviendra 1h, de 13h à 14h, 4 midis lors de la première semaine de vacances (toussaint, février et Pâques).</t>
  </si>
  <si>
    <t>sur notre territoire à Marcoussis</t>
  </si>
  <si>
    <t>ouverture -de 11 ans (20)</t>
  </si>
  <si>
    <t>FFTT-IDF-24-0044-2</t>
  </si>
  <si>
    <t>Le ping au féminin</t>
  </si>
  <si>
    <t>Nous souhaitons attirer plus de femmes/filles au tennis de table. Pour se faire, nous souhaitons développer un cours de fit ping tonic, l'objectif est de lutter contre les effets négatifs de la sédentarité et du vieillissement. La pratique du tennis de table développe l'équilibre, la coordination, l'attention, la souplesse et améliore le tonus musculaire. Cette pratique est loisirs et sur le long terme, certaines d'entre elle pourront développer leur technique et seront attirées par les compétitions. Ce qui permettra à notre section de grandir et ces dames, démontreront que la pratique du tennis de table est autant féminine que masculine. Ce cours est ouvert à tous, il sera même bénéfique aux joueurs qui veulent améliorer leurs performances physiques lors des compétitons.</t>
  </si>
  <si>
    <t>Nous partagerons, sur nos réseaux, l'ouverture de ce nouveau cours à partir de septembre. En septembre, nos adhérents viendront accompagner d'une amie, cousine, sœur, mère pour leur faire découvrir le concept. Chacune d'entre elle pourra découvrir le tennis de table de façon ludique et sans contraintes. Notre objectif est de se dépenser dans le partage et la convivialité. Notre encadrant mettra en place des séances qui mêlent le tennis de table au jeu ludique. A la fin de leur essai, elles repartiront avec une raquette et un bon pour une deuxième séance d'essai. Celle-ci est un cours de fit ping tonic d'une heure encadré par un professionnel qui mélange le tennis de table et le fitness, deux disciplines complémentaires qui développent l'habileté, le tonus musculaire, les réflexes et la maîtrise de soi.
Elles choisiront de s'inscrire à l'issue de ses deux séances, soit dans un cours loisirs de tennis de table soit dans le fit ping tonic ou dans les deux.</t>
  </si>
  <si>
    <t>sur notre territoire de Marcoussis</t>
  </si>
  <si>
    <t>n°1 attirer plus de femmes (20)</t>
  </si>
  <si>
    <t>FFTT-IDF-24-0045-1</t>
  </si>
  <si>
    <t>24-059925</t>
  </si>
  <si>
    <t>Eté Ping</t>
  </si>
  <si>
    <t>- Proposer du ping en extérieur
- Mutualiser les moyens humains et matériels entre clubs et départements
- Collaborer avec les collectivités 
- Proposer une activité physique pour tous 
- Rayonner sur l'ensemble du département</t>
  </si>
  <si>
    <t>Mise en place d'une planification de dates avec une proposition d'animation ping en extérieur au sein des collectivités souhaitant accueillir cet évènement avec l'aide des clubs partenaires.
Mise à disposition de nos cadres départementaux pour animer ces journées
 5 ateliers mis en place:
- Parcours Ping et jeux d'adresse pour les 4/7 ans
- Exo ping avec bénévoles relanceurs sur 2 à 4 tables
- E ping avec mise à disposition de 2 casques aux personnes souhaitant s'initier à l'activité
- Liberty Ping avec  à 4 tables mises à disposition pour du jeu libre
- Distriping avec une table et un robot distributeur
- Les clubs se chargent du relationnel avec les élus de la collectivité pour obtenir un emplacement et mettre à disposition 6 à 12 tables dans un endroit passant de la commune où se situe l'évènement ainsi que 4 à 8 bénévoles
- Le CDTT 77 se charge de faire la publicité de l'évènement, de ramener le matériel pédagogique nécessaire, des goodies à distribuer ainsi que le personnel encadrant de ces journées</t>
  </si>
  <si>
    <t>Sur l'ensemble du département dans les villes souhaitant accueillir l'évènement (bases de loisirs, parcs, aires de jeu...)</t>
  </si>
  <si>
    <t>1, Nombre de clubs participants à l'action
2, Nombre de licences évènementielles créées 
3, Futures adhésions aux clubs 
4, Renouvellement de l'opération une année sur l'autre</t>
  </si>
  <si>
    <t>FFTT-IDF-24-0045-2</t>
  </si>
  <si>
    <t>Aider nos jeunes à atteindre le haut niveau</t>
  </si>
  <si>
    <t>-  Augmenter le volume d'entrainement de nos jeunes talents
-  Proposer des sessions d'entraînements de qualité
-  Accompagner nos jeunes sur les compétitions de référence
- Créer une émulation autour de l'entraînement et de la performance pour nos jeunes 
- Susciter l'envie chez nos jeunes de participer à ce projet</t>
  </si>
  <si>
    <t>Depuis maintenant 3 ans, le CDTT77 a décidé de mettre en place un plan d'action pour accompagner et aider à la progression de nos jeunes talents de la catégorie poussins à la catégorie Cadet 2ème année. 
Axe 1: Le pôle départemental jeunes
Créé en 2020, le pôle départemental permet de regrouper un mercredi sur deux, une quinzaine de joueurs à potentiels, de 7 à 10 ans, détectés lors de compétitions départementales de détection . Un entraînement de deux heures est proposé à chaque regroupement avec nos deux CTD et un ou deux relanceurs. L'idée globale est de créer un esprit de groupe et un goût à l'entraînement dès le pus jeune âge.
Axe 2: Le programme jeunes à potentiel
Créé aussi en 2020, le programme jeunes à potentiel a été mis en place pour assurer une continuité du suivi de nos meilleurs jeunes des catégories Minimes 1 à Cadets 2. Pour avoir accès à ce programme, les joueurs doivent avoir un classement à "deux chiffres" (minimum 10), faire les individuels et assurer un minimum de 150 matchs par saison. 
L'idée globale de ce projet est de regrouper 3 joueurs par session maximum avec un relanceur de bon voir très bon niveau (relance assuré au minimum par un 14 jusqu'à petit numéro) afin d'obtenir un entraînement qualitatif encadré par un de nos deux CTD, où le degré d'exigence est plus important et l'attention portée à l'ensemble des participants seront plus importantes que sur un groupe habituel à l'entraînement des clubs.
Depuis deux saisons, 9 joueurs (3 x cadets 2, 1 x cadet 1, 2 x minimes 1, 3 x minimes 2)  sont suivis et se voient proposer 1h30 d'entrainement par semaine en plus de ceux proposés par leur club  en regroupant les jeunes par niveau et par secteur..
Axe 3 : L'accompagnement à des compétitions d'envergure
Depuis plus de trois ans, le CDTT77 aide également à l'accompagnement des jeunes talents en proposant 3 compétitions d'envergure nationale. Cette aide s'effectue sur deux aspects:
- 1 aspect encadrement avec la certitude pour les joueurs participants d'avoir un coach à chaque match
- 1 aspect financier en prenant en charge les 2/3 du coût total par participant pour soulager les parents dans leurs dépenses.
Pour les poussins/ benjamins, une sélection de 3 filles et 3 garçons s'entraînant au pôle est emmenée à la compétition appelée "Minicom's" ou sur deux jours des sélections de poussin/benjamins venant de la France entière se rencontrent en individuels et par équipes.
Une sélection d'un vingtaine de joueurs de Benjamins 1 à Cadets 2 est  emmenée à chaque début de saison aux internationaux de Charleville Mézières en tant que compétition de reprise. Nos jeunes rencontrent en individuels d'autres jeunes qui viennent de la France entière, de la Belgique, de la Suisse et du Luxembourg. Cela nous permet de faire l'état des lieux de nos jeunes dès le début de saison.
Une sélection de 12 joueurs  où nous emmenons tous nos joueurs qui suivent le programme "jeunes à Potentiel" avec notre meilleur poussins et nos deux meilleurs benjamins (1 garçon, une fille) aux internationaux de Pont à Mousson, une compétition de très bon niveau avec l'assurance d'une douzaine de matchs par joueurs avant la trêve de mi-saison. Cette compétition regroupe des jeunes venus de la France entière mais aussi de Belgique, de Suisse, des Pays Bas et du Luxembourg.</t>
  </si>
  <si>
    <t>Sur l'ensemble du département</t>
  </si>
  <si>
    <t>6 joueurs évoluant en Nationale 2 ou 1 aux critériums 
10 joueurs évoluant en R1 aux critériums.
Nombre de points classement gagnés
2 compétitions remportées en individuels Benjamins Garçons 1 et 2 aux Minicom's
1 compétition par équipe remportée aux Minicom's
Deux médailles de bronze et une médaille d'argent aux internationaux de Charleville Mézières
Une médaille de bronze aux internationaux de Pont à Mousson et une quatrième place</t>
  </si>
  <si>
    <t>FFTT-IDF-24-0045-3</t>
  </si>
  <si>
    <t>Former nos responsables d'associations et nos bénévoles</t>
  </si>
  <si>
    <t>L’objectif est de renouveler puis d’augmenter les effectifs de bénévoles au sein des clubs de Seine et Marne, en transformant des joueurs licenciés en dirigeants et en leur permettant de s’investir dans leur association en fonction de leurs appétences et en ayant développé les compétences nécessaires. 
Au-delà de notre activité de formation traditionnelle (diplômes fédéraux d’arbitres et de techniciens de l’activité), l’accent
est mis par le CDTT77 sur la création de formations s’adressant aux dirigeants ou futurs dirigeants.</t>
  </si>
  <si>
    <t>Notre système de formation est développé sous deux formes : La forme présentielle et la forme e-learning.
Six formations annuelles en e-learning sont programmées :
- La convention collective nationale du sport (en collaboration avec notre CDOS)
- Gérer le temps de travail de son salarié (en collaboration avec notre CDOS)
- La recherche de partenaires privés
- Les partenaires publics : comment monter un dossier de subvention ?
- Formation jeunes dirigeants
- Communiquer efficacement
Les contenus de la formation jeunes dirigeants sont partiellement abordés lors de chaque stage technique adressé aux moins de 18 ans afin de les motiver à s’investir plus largement dans leur club.
La création d’une formation adressée à la fois aux dirigeants et aux techniciens est également envisagée d’ici le troisième trimestre 2021 afin de leur permettre d’avoir un langage commun, de partager le même regard sur l’activité pongiste et de faciliter ainsi l’articulation du travail au sein des clubs.
A l’issue de ces formations, les futurs responsables associatifs ne sont pas livrés à eux-mêmes, une cellule d’aide est présente via téléphone ou visio (format ZOOM) .
Les responsables «Formation Développement » du comité départemental se déplacent également dans les clubs sur rendez-vous. Le fonctionnement de cette cellule est comparable à une forme de coaching personnalisé.
En parallèle à ces formations consacrées aux dirigeants , 3 formations techniques diplômantes seront proposées aux bénévoles de clubs :- "L'initiateur de club" , qui a pour but de former nos bénévoles à être capables d'organiser l'accueil des différents publics dans un club, de prendre en main un groupe dans une séance prédéfinie et d'appréhender les bases du jeu.
Cette formation se déroule sur deux journées de formation de 7h avec entre les deux un demi journée de mise en situation pédagogique.
-" L'animateur fédéral et jeune animateur fédéral" ouvert aux bénévoles licenciés à partir de 15 ans , qui a pour but de former les participants à être capables de fidéliser les différents publics de son club, de préparer et d'animer une séance collective, d'améliorer les bases technico-tactiques des joueurs. Cette formation se déroule sur 4 journées de 7h et deux journée de 7h en situation pédagogique au sein du Comité Départemental 77.
- "La formation 4/7ans" ouvert aux bénévoles licenciés à partir de 15 ans , qui a pour but de former les participants à être capables d'organiser l'accueil et aménager l'espace pour un public 4/7ans, de prendre en main un groupe en connaissant les spécificités de ce type de public, de préparer et d'animer une séance collective sur un groupe de cette tranche d'âge. Cette formation se déroule sur une journée accompagnée d'une demi journée de mise en situation pédagogique. Chacune de ces formations sera accompagnée de son livret de formation. Enfin, 2 formations diplômantes "arbitre régional" et "juge arbitre" sont également mises en place pour les
bénévoles licenciés à partir de 15 ans désirant acquérir les compétences nécessaires à arbitrer et juge arbitrer
sur des compétitions d'envergure.
- La formation Arbitre Régional à pour de former nos bénévoles à être capables d'arbitrer n'importe quelle compétition jusqu'à l'échelon national et d'accéder à la formation juge arbitre. Cette formation se déroule sur une journée accompagné d'un examen écrit pour la partie pédagogique et d'un examen pratique avec mise en situation sur une compétition dans les 3 mois suivants la formation.
- La formation "juge arbitre" qui a exactement les mêmes pré requis et modes opératoires que la formation "arbitre régional". Elle permet en plus de la formation "arbitre régional" de juge arbitrer toutes les compétitions se déroulant dans notre région au niveau régional et national. Toutes ces formations sont proposées par notre CDTT77 à des tarifs préférentiels à nos associations afin de faciliter l'accès à de l'encadrement, des informations pour faire des demandes et des dossiers, des savoirs faire qui sont de réels plus pour aider au bon fonctionnement et développement de son club.
Face aux succès remporté sur nos formation traditionnelles (16 formés initiateur de club, 8 inscrits en
formation animateur fédéral, plus de 15 nouveaux arbitres et 6 nouveaux JA), mais aussi sur nos formations
annexes avec plus d'une vingtaine de personnes à chaque présentation, le CDTT77 a décidé de renouveler
cette opération d'envergure cette saison. Les bases du jeu.
Cette formation se déroule sur deux journée de formation de 7h avec entre les deux un demi journée de mise
en situation pédagogique.
-" L'animateur fédéral et jeune animateur fédéral" ouvert aux bénévoles licenciés à partir de 15 ans , qui a pour
but de former les participants à être capables de fidéliser les différents publics</t>
  </si>
  <si>
    <t>Sur l'ensemble de la Seine et Marne</t>
  </si>
  <si>
    <t>Participation massive au deux réunion proposées par le CDTT77
Haute fréquentation des diverses formations proposées
Augmentation du nombre de bénévoles
Augmentation du nombre des jeunes bénévoles</t>
  </si>
  <si>
    <t>FFTT-IDF-24-0045-4</t>
  </si>
  <si>
    <t>Du Stade vers l'Emploi</t>
  </si>
  <si>
    <t>- Organiser, durant une journée, un job dating grâce au tennis de table, avec des ateliers adaptés. Des personnes en recherche d’emploi (chômeurs de longue durée ou des jeunes issus de QPV, sans diplômes ou de niveau BAC) et des recruteurs partagent une activité sportive, créent des liens et mettent ainsi à l’honneur le savoir-être des demandeurs d’emploi.
- Faciliter les échanges entre entre recruteurs et demandeurs d'emploi
- Mettre en avant les aptitudes et les compétences des demandeurs d'emploi
- Proposer et faire découvrir le tennis de table aux personnes du secteur géographique de l’organisation
- Présenter une image dynamique et innovante à des partenaires privés potentiels (présence des entreprises)
- Renforcer le lien avec la municipalité et les collectivités locales en aidant au retour à l’emploi</t>
  </si>
  <si>
    <t>Durant une journée, le principe est de proposer une activité sportive à des personnes en recherche d’emploi et à des recruteurs afin de créer du lien et d’envisager un retour à l’emploi. Ils pourront s'exercer à la pratique du Ping la matinée avec des activités ludiques et organisés par des encadrants. Une pause déjeuner est prévu avant de pouvoir se réunir en groupes de travail pour ensuite rencontrer des recruteurs de différentes branches de métiers. Des discussions sont alors mises en place pour faire connaissance et comprendre ce que recherche chaque acteur de la journée.
Journée type :
8h00 : installation
9h00-9h45 : accueil des participants de manière anonyme (demandeurs et recruteurs) par pôle emploi
10h-12h : activité sportive pongiste par ateliers (ateliers favorisant l’expression de compétences professionnelles : engagement, solidarité, complémentarité, travail en équipe, dépassement de soi…) [des ateliers et la formation des animateurs sont proposés par la FFTT aux futurs organisateurs]
12h-13h30 : déjeuner commun
13h30-16h30 : levée de l’anonymat et entretiens dans un cadre plus formel</t>
  </si>
  <si>
    <t>Des villes sont ciblés pour effectuer ce job dating : Vaires sur Marne, Lagny sur Marne, Fontainebleau, Nemours.</t>
  </si>
  <si>
    <t>- 150 demandeurs d'emploi
- 25 employeurs
- 50% de taux de conversion à l'emploi.
- renouvellement de l'opération sur le territoire chaque année</t>
  </si>
  <si>
    <t>FFTT-IDF-24-0046-1</t>
  </si>
  <si>
    <t>24-082510</t>
  </si>
  <si>
    <t>ACTION 1 ANS PSF FFTT 2024 : Ping bien être FEMINISATION</t>
  </si>
  <si>
    <t>L'objectif principal du Club PING SAINT-MICHEL-SUR-ORGE est d'inciter les féminines à pratiquer une sport pour leur bien être, en l'occurrence le tennis de table
Pérenniser et augmenter le nombre de féminines au sein de notre association.</t>
  </si>
  <si>
    <t>- communiquer sur la pratique du tennis de table et les bienfaits sur la santé (site internet, réseaux sociaux, flyers, manifestations diverses)
- favoriser la participation des féminines à des des actions sportives, tournois découverts amicaux.......
- favoriser leur formation (dirigeantes de club, arbitres)
Afin de remplir nos objectifs, nous nous engageons :
      pour les réinscriptions               : la licence FFTT, une adhésion au club gratuite, un maillot, revêtements de raquette
      pour les nouvelles inscriptions : la licence FFTT, une adhésion gratuite, un maillot, une raquette</t>
  </si>
  <si>
    <t>Total de réinscription et inscription des féminines</t>
  </si>
  <si>
    <t>FFTT-IDF-24-0046-2</t>
  </si>
  <si>
    <t>ACTION 2 ANS PSF FFTT 2024  :Sensibilisation aux pratiques écologiques</t>
  </si>
  <si>
    <t>Sensibiliser les adhérents et les visiteurs aux pratiques écologiques</t>
  </si>
  <si>
    <t>Collecte des balles et revêtements en vue de leur transformation en relation avec le comité départemental ou d'autres instances.
Donner aux associations pour chats ( Aux Mennechats Mennecy)
Donner des revêtements encore utilisable aux débutants</t>
  </si>
  <si>
    <t>Nombre de transformations des matériels récupérés pour les 1000 balles et 60 revêtements environ</t>
  </si>
  <si>
    <t>FFTT-IDF-24-0047-1</t>
  </si>
  <si>
    <t>24-079597</t>
  </si>
  <si>
    <t xml:space="preserve"> 08921182</t>
  </si>
  <si>
    <t>LE PING EN EXTERIEUR au SM Montrouge TT</t>
  </si>
  <si>
    <t>Développer une nouvelle pratique du Ping en extérieur en passant par des temps de découvertes.</t>
  </si>
  <si>
    <t>Organisation tout au long de 2024 de manifestations (au moins 3) en extérieurs à Montrouge, notamment dans les parcs et allées Jean Jaurès ou à côté de la salle de pratique habituelle. Le but est de faire découvrir la pratique du tennis de table et notre section aux habitants de Montrouge. Pour cela, nous allons nous rapprocher des services des sports de la ville de Montrouge afin d’organiser des tournois en extérieur là où la ville a implanté des tables de tennis de table en béton. 
Nous allons organiser ces manifestations durant l'année, notamment en s'appuyant sur les JOP, quand les conditions sont les plus favorables et où le maximum de personnes fréquentent les parcs. Ainsi, nous pensons qu’au-delà de passer une bonne journée pour les participants, cela peut nous permettre de récupérer des adhérents supplémentaires pour la prochaine saison.
L'objectif est d'avoir deux temps : initiation puis tournoi avec remise de récompenses et outils de communication déployés.
Le budget de la section est disponible en document complémentaire.</t>
  </si>
  <si>
    <t>Ville de Montrouge</t>
  </si>
  <si>
    <t>Nombre de manifestations organisées, nombre de participants à chaque manifestation, augmentation du nombre de licenciés et licenciées.</t>
  </si>
  <si>
    <t>FFTT-IDF-24-0047-2</t>
  </si>
  <si>
    <t>LA FEMINISATION au SM Montrouge TT</t>
  </si>
  <si>
    <t>Permettre au public féminin, éloigné de la pratique du Tennis de Table à Montrouge de pratiquer une activité physique régulièrement et à leur niveau.</t>
  </si>
  <si>
    <t>Avec un encadrant ayant validé un diplôme Sport santé, l'objectif est de toucher un large public féminin pour pratiquer du sport loisir. Cela passe également par la découverte de la discipline par un public féminin lors d'évènements clubs de découverte ou de cours d'essais. 
Mais, une demande existant également, le but pour la prochaine année sportive est de reformer une équipe féminine au sein de notre section en offrant de bonnes conditions d'accueil et de pratiques aux femmes. En contrepartie, les joueuses devront s’engager sur la représentation de notre section lors des journées de compétition. Des créneaux spécifiques sont prévus pour les féminines 1 à 2 fois par semaine. 
Aussi, 2024 étant une année élective au SMM, nous souhaitons dans la mesure du possible solliciter et motiver une de nos adhérentes pour se présenter au bureau de section.
Le budget de la section est disponible en document complémentaire.</t>
  </si>
  <si>
    <t>Nombre de féminines licenciées dans la section</t>
  </si>
  <si>
    <t>FFTT-IDF-24-0048-1</t>
  </si>
  <si>
    <t>24-076546</t>
  </si>
  <si>
    <t xml:space="preserve"> 08911050</t>
  </si>
  <si>
    <t>Ping actif auprès des personnes en situation de handicap et des féminines</t>
  </si>
  <si>
    <t>Action 1 : La situation de handicap empêche souvent de sortir de chez soi, pour avoir une activité sociale  ou sportive. 
La pratique du tennis de table étant possible dans beaucoup de situations de handicap, la section tennis de table du Club Chevry 2 s'organise pour encourager  et faciliter l'accès à la pratique du tennis de table aux personnes en situation de handicap  en favorisant  la mixité personnes en situation de handicap/ valides au cours des séances d’entraînement.
Action 2:  Au niveau national, en Tennis de Table on constate un ratio d' une femme pour 6 hommes pratiquant le tennis de table : dans la section du Tennis de Table du Club Chevry 2, nous avons fait le même constat. Nous souhaitons encourager et développer la pratique du tennis de table féminin dans notre commune et autour ; nous souhaitons également impliquer les féminines dans les responsabilités de la section.</t>
  </si>
  <si>
    <t>Le projet comporte 2 actions :
Action 1 :  le Handiping
Depuis septembre 2023, la section Tennis de Table du Club Chevry 2 propose la pratique du Tennis de Table aux personnes en situation de handicap. Pour élargir le nombre de personnes concernées, il est prévu de développer certaines actions :
- Contact avec des associations locales pour faire connaître les opportunités de pratiquer le tennis de table auprès des personnes en situation  de handicap
- Permettre aux personnes non autonomes d'accéder au gymnase et participer à des compétitions  en organisant le transport des personnes en situation de handicap entre leur domicile et le gymnase
- Prévoir des séances encadrées par un entraîneur diplômé : l'entraîneur donne des exercices et conseils adaptés au handicap.
- Favoriser la mixité entre personnes valides et personnes en situation de handicap, avec séances d'entraînements mixtes, 
- Organiser des  tournois mixtes personnes valides/personnes en situation de handicap dans le  mis à disposition par la Commune de Gif sur Yvette
- Renouvellement de l'Adhésion à la fédération handisport pour participer aux tournois/ compétitions proposés par la fédération
Action 2 : Encourager la pratique du tennis de table féminin
Plusieurs actions sont prévues pour dynamiser l'offre aux féminines :
- Impliquer les féminines dans les responsabilités de la section Tennis de Table, en leur proposant des formations leur permettant de mieux assurer ces responsabilités
- Proposer des séances d'entraînement du tennis de table dédié aux féminines avec un entraîneur diplômé
- Organiser un tournoi dédié aux féminines</t>
  </si>
  <si>
    <t>Viser plus large au niveau du périmètre pour toucher un nombre plus grand de personnes</t>
  </si>
  <si>
    <t>Le nombre de nouveaux adhérents inscrits</t>
  </si>
  <si>
    <t>FFTT-IDF-24-0048-2</t>
  </si>
  <si>
    <t>Le ping contribue au développement durable</t>
  </si>
  <si>
    <t>La section Tennis de Table du CLub Chevry 2 organise régulièrement des événements et des compétitions pour les adhérents et des personnes extérieures.
Lors de compétitions, des buvettes sont organisées et jusqu'à présent, la section utilisait uniquement des gobelets et assiettes jetables. Nous proposons d'acheter des gobelets et assiettes récupérables, pour limiter les déchets de gobelets et assiettes.</t>
  </si>
  <si>
    <t>Afin de favoriser la prise de conscience par les adhérents comme le public extérieur qui participent aux manifestations organisées par la section Tennis de Table des problèmes de gestion des déchets, la section a prévu l'achat de 100 gobelets récupérables et de 50 assiettes récupérables
A la  buvette organisée par la section tennis de table, lors des compétitions et tournois,  les gobelets et assiettes récupérables seront distribués aux participants des compétitions ainsi qu'aux accompagnateurs, Chaque personne devra verser une consigne qui leur sera rendue lors du retour du matériel.
Certains gobelets pourront être vendus.
Après retour , gobelets et assiettes récupérables seront lavés et séchés par des bénévoles pour réutilisation ultérieure.</t>
  </si>
  <si>
    <t>Concerne la commune de Gif et les villes avoisinantes</t>
  </si>
  <si>
    <t>Le nombre de pièces disponibles en fin de saison</t>
  </si>
  <si>
    <t>FFTT-IDF-24-0049-1</t>
  </si>
  <si>
    <t>24-082747</t>
  </si>
  <si>
    <t xml:space="preserve"> 08751371</t>
  </si>
  <si>
    <t>1- Augmenter la capacité d’accueil aux entrainements. 2- Organiser des stages pendant les vacances scolaires 3- Participer aux compétitions de la FFTT</t>
  </si>
  <si>
    <t>1- Augmenter la capacité d’accueil aux entrainements.
2- Organiser des stages pendant les vacances scolaires
3- Participer aux compétitions de la FFTT</t>
  </si>
  <si>
    <t>1- Augmenter la capacité d’accueil aux entrainements du mercredi
Chaque année, nous sommes dans l’obligation de refuser des jeunes et des moins jeunes au sein de notre section tennis de table par manque d’entraineur, de places dans notre salle.
Cette saison, nous avons plus que doublé le nombre de nos licenciés.ées, passant de 42 en 2022/23 à 110 en 2023/24.
Afin d’accueillir encore plus de joueurs et de joueuses, nous avons besoin d’une aide financière de 4600€ pour embaucher du personnel qualifié et compétent mais aussi pour financer la salle, le matériel d'entrainement et de match.
2- Organiser des stages pendant les vacances scolaires
Proposer un stage de tennis de table aux jeunes de 7 à 18 ans de l’association et aux extérieurs. Le but étant la découverte de ce sport de manière ludique pour les uns et pour les plus mordus, ce serait de progresser tout en s’amusant également.
Un petit tournoi conclurait le stage lors de la dernière journée à la fin duquel chaque particpant.e se verrait offrir un vêtement aux couleurs du club (t-shirt ou short…) et un petit trophée d’encouragement.
Pour réaliser ce projet, nous avons besoin d’une aide financière de 300€ pour l’achat de matériel qui serait dédié aux stages qui se font en général dans nos locaux du 5ème arrondissement à Paris et l’embauche d’un entraineur pour chacune des sessions.
De même que cette aide financière permettrait de diminuer le tarif des inscriptions à notre stage afin d’en faire bénéficier le plus grand nombre d’enfants possible.
3- Participer aux compétitions de la FFTT
Notre club participe régulièrement aux différentes compétitions du Comité Départemental de Paris  et de la Ligue Ile-de-France lorsque nos joueurs.euses ou équipes sont qualifiées.
Pour cela, nous souhaitons que chacun/chacune puisse représenter au mieux notre club en étant identifié avec la tenue spécifique marquée de notre logo.
Certains n’ont pas les moyens financiers pour acquérir ces tenues (t-shirt, short, survêtement), c’est pourquoi, nous demandons une aide pour faire baisser la participation financière demandée aux familles et aux joueurs.euses adultes.
Le coût estimé d’une tenue complète est de 120€, soit :
• Maillot : 25€
• Short : 25€
• Survêtement : 70€
Concrètement en 2024, nous aurions besoin d’une subvention de 1500€ de l’ANS pour nous aider au financement de ce déplacement afin de limiter la participation des familles à 148€.</t>
  </si>
  <si>
    <t>Les frais de gestion administrative et technique de notre salle ont TRÉS fortement augmenté (énergie, impôts et taxes, ...)</t>
  </si>
  <si>
    <t>Le nombre d'inscrits et la présence de chacun constituent des bons indicateurs d'évaluation. (voir
description du projet)
Indicateur1 : Nbre d'inscrits (minimum 160 à l'année)</t>
  </si>
  <si>
    <t>FFTT-IDF-24-0050-1</t>
  </si>
  <si>
    <t>24-079745</t>
  </si>
  <si>
    <t>Action directe ou d'aide au développement du Ping VR (organisation de tournois, prêt de matériel, achat de matériel pour faire jouer et faire connaître</t>
  </si>
  <si>
    <t>• Diversifier la pratique proposée à nos licenciés.
• Faire découvrir le Ping VR à un maximum de pratiquants 
• Se doter avec le matériel nécessaire pour la pratique du Ping VR
• Démocratiser les pratiques alternatives de tennis de table
• Utiliser et intégrer les nouvelles technologies dans les activités classiques de tennis de table
• Organiser et pérenniser le tournoi départemental de Ping VR</t>
  </si>
  <si>
    <t>A travers plusieurs actions notre Comité souhaite faire connaitre les nouvelles pratiques, notamment le Ping VR.
Etape 1 : Acheter le matériel nécessaire 
Pour assurer une qualité dans les actions proposées, notre Comité souhaite se doter avec le matériel spécifique nécessaire à la pratique. Un kit complet comprend un casque VR, 2 manettes, l’achat du logiciel Ping VR, 1adaptateur pad tennis de table et un airbox wifi portable. Des locations de matériel sont proposés aussi par la Ligue IDF et la Fédération FFTT.
Etape 2 : Faire connaître le Ping VR au plus grand nombre
Notre Comité souhaite proposer des ateliers ping VR pour la découverte de cette nouvelle pratique pendant les actions de l’année. Les stages des vacances scolaires, les CPS (journée d’entraînement), CDE (Centre Départemental d’Entraînement) et les compétitions (Tournois des Premières Balles), vont nous permettre de proposer et d’animer un atelier Ping VR destiné à tous ce qui souhaite tester cette nouvelle pratique très ludique de tennis de table (licenciés, parents, enfants). Inviter une personnalité du domaine du Ping VR pour promouvoir et faire connaître la discipline.
Etape 3 : Faire découvrir le Ping VR dans les clubs valdoisiens
Notre Comité souhaite promouvoir les pratiques alternatives notamment le Ping VR auprès des clubs et de leurs adhérents. Avec l’aide de nos ressources humaines (alternat et CTD) nous souhaitons proposer un atelier mobil de découverte du Ping VR clés en main. L’équipe du Comité va pouvoir se déplacer avec tout le matériel dans les clubs pour faire découvrir et promouvoir cette nouvelle pratique de tennis de table.
Etape 4 : Organiser un tournoi départemental de Ping VR
Organiser la première édition du tournoi départemental de Ping VR. Dans un cadre festif organiser, mettre en valeur et diffuser en streaming pour le grand public.</t>
  </si>
  <si>
    <t>Cette découverte sera organisée dans tout le départemental</t>
  </si>
  <si>
    <t>Toucher un plus grand nombre de personnes licenciés ou non à traves les actions proposées. Attirer des nouveaux licenciés dans les clubs.</t>
  </si>
  <si>
    <t>FFTT-IDF-24-0050-2</t>
  </si>
  <si>
    <t>II. Structuration club de demain - Animation territoriale (au choix)</t>
  </si>
  <si>
    <t>• Aider à la structuration des clubs
• Accompagner les bénévoles des clubs
• Amener de la nouvelle compétence à travers les formations proposées,
• Former la nouvelle génération d’accompagnateurs club
• Accompagner les entraîneurs cadre dans le développement personnel à travers de formations continues</t>
  </si>
  <si>
    <t>Notre Comité souhaite accompagner les clubs et former les bénévoles pour améliorer l’accueil de nos licenciés et pérenniser les structures existantes à travers plusieurs volets.
1. Visite dans les clubs
Déplacement dans les petits clubs et les clubs à risque de notre CTD pour échanger avec les dirigeants et apporter des solutions aux problématiques existantes.
2. Formation de la filière technique
A travers la filière technique et les formations proposées on souhaite ramener dans nos clubs de la compétence spécifique très utile dans l’accueil des publiques, dans organisation des compétitions et dans l’accompagnement en compétition.
• Session IC (Initiateur Club) Savoir accueillir, Faire découvri
• Session AF (Animateur Fédéral) Savoir Animer, Aimer apprendr
• Session AR (Arbitre Régional)
• Session GIRPE (Logiciel compétition)
Former les bénévoles des clubs dans l’utilisation du logiciel de compétition spécifiqu
• Session de FC (Formation Continue)
Accompagner les entraîneurs principaux des clubs sur des sujets d’intérêts communs pour les aider à développer leurs compétences.</t>
  </si>
  <si>
    <t>Cette action s'adressera aux adultes et jeunes de plus de 15 ans de tout les club du val d'Oise.</t>
  </si>
  <si>
    <t>Former et accompagner au niveau local pour apporter de la connaissance dans les clubs à tous les niveaux.</t>
  </si>
  <si>
    <t>FFTT-IDF-24-0050-3</t>
  </si>
  <si>
    <t>Poursuivre une impulsion engagée auprès des jeunes pongistes Val d’Oise et ce pour tout public- Découverte de l’activité
- Passerelles scolaires/clubs
- Actions de détection
Aider les clubs à créer ces passerelles, en leur apportant :
- documentation
- méthode
- aide sur le terrain</t>
  </si>
  <si>
    <t>4 grands volets pour cette action :
1. Communication
De façon générale, sous forme de conseil et de support (documentation, organisation...)
2. avec les Scolaires partenariat avec l’UNSS (et les clubs)
Démultiplier les actions de terrain à destination des scolaires. 
Faire venir des joueurs confirmés sur les actions de l’UNSS ;
Faire venir les publics dans les clubs pour un temps de pratique, d’échanges et de convivialité.
3. avec les Clubs
Actions de détection :
CPS de détection
Tournoi des 1ère balles deux fois par saison.
Des ateliers où les jeunes sont évalués
Une démonstration de haut niveau
Tournoi des poussins 4 par saison
Favoriser les collaborations clubs - Éducation Nationale – Municipalités
4. auprès du public
Mise en avant des actions réalisées pour inciter d'autres personnes à rentrer dans la démarche</t>
  </si>
  <si>
    <t>Cette action se fera sur tout le départmeent du Val d'Oise</t>
  </si>
  <si>
    <t>Avoir au moins le même nombre d'adhérents, le but étant d'avoir plus d'adhérent à la fin de la saison 2024/2025.</t>
  </si>
  <si>
    <t>FFTT-IDF-24-0051-1</t>
  </si>
  <si>
    <t>24-075644</t>
  </si>
  <si>
    <t xml:space="preserve"> 08940976</t>
  </si>
  <si>
    <t>Développement Ping Bien-être et Ping Santé</t>
  </si>
  <si>
    <t>La VGA TT souhaite renforcer son offre Ping Bien-être pour les publics loisirs ainsi que son offre Ping Santé pour des publics en rémission, en mettant en place des créneaux spécifiques et des animations ponctuelles pour la saison 2024-2025.</t>
  </si>
  <si>
    <t>Ping Bien-être pour un public loisirs Féminines
- Créneau hebdomadaire spécifique pour les jeunes filles, encadrée par une jeune Animatrice Fédérale diplômée FFTT
Ping Bien-être pour un public loisirs Entreprises (actifs)
- Animations ponctuelles pour l’entreprise Air Liquide, avec l’objectif de susciter l’envie d’une pratique régulière
- Autre piste : entreprise Septodont
Ping Bien-être pour un public loisirs Séniors (+65 ans)
- Partenariat avec la Maison des Séniors de Saint-Maur des Fossés, pour évaluer l’appétence des personnes ciblées
- En collaboration avec la section Sport Santé de la VGA Omnisports, pour évaluer le potentiel
Ping Bien-être pour un public loisirs Adolescents
- Activités extra-ping pendant les stages sportifs organisés par le club en période de vacances scolaires
Ping Bien-être pour un public loisirs Handi Ping
- Accueil, encadrement d’un groupe suivi par le Centre médico-psychologique Jean Moulin de Saint-Maur des Fossés
Ping Santé (Alzheimer, Parkinson, Cancer …)
- Créneau hebdomadaire spécifique, encadré par un entraineur qualifié
Formation d’éducateurs aux modules FFTT Ping Santé – [montée en compétence progressive – 2 formations par an par entraineur]
- Bien-être – FFTT Ping Santé module A : 250 € - durée 14 h
- Sport sur ordonnance – FFTT Ping Santé module B : 375 € - durée 21 h
- Ping Santé – maladie de Parkinson : 250 € - durée 7 h
- Ping Santé – maladie d'Alzheimer : 250 € - durée 14 h</t>
  </si>
  <si>
    <t>Ville de Saint-Maur des Fossés (94)</t>
  </si>
  <si>
    <t>- Nombre d’évènements organisés
- Nombre de participants
- Nombre de nouvelles licences
- Création de créneaux spécifiques et nombre de licenciés ou participants aux actions ou inscrits dans le créneau</t>
  </si>
  <si>
    <t>Fédération française de Tennis de Table - Île-de-France;Mairie de Saint Maur;</t>
  </si>
  <si>
    <t>FFTT-IDF-24-0051-2</t>
  </si>
  <si>
    <t>La VGA TT souhaite augmenter le nombre de ses jeunes adhérents et les maintenir dans l’activité tennis de table sur de nombreuses années.</t>
  </si>
  <si>
    <t>- Actions en faveur du public 4-7 ans :
o Créneau hebdomadaire spécifique Baby Ping, pour les 4-7 ans
- Fidélisation des jeunes licenciés :
o De base : entrainements de qualité, selon le profil de chaque jeune (loisirs, compétition … )
o Tournoi des familles pour valoriser les enfants auprès de leurs parents
o Contribution forte à la Journée Promotion annuelle organisée par le Comité Départemental du Val de Marne dans la salle du club
- Promotion du tennis de table et recrutement de nouveaux jeunes :
o Intervention du club en milieu scolaire, animation spécifique en juin, dans chaque école primaire proche de la salle d’entrainement
o Tournoi des copains
- Action de formation : animateur 4-7 ans
o Identification de la Formation FFTT correspondante à identifier – hypothèse pour le budget 200 €</t>
  </si>
  <si>
    <t>- Evolution du nombre de licenciés jeunes de 4 à 11 ans (poussins / benjamins)
- Nombre d’enfants inscrits dans la section 4-7 ans
- Evolution des taux de renouvellement et d’abandon des jeunes</t>
  </si>
  <si>
    <t>Fédération française de Tennis de Table - Île-de-France;Mairie de Saint-Maur;</t>
  </si>
  <si>
    <t>FFTT-IDF-24-0052-1</t>
  </si>
  <si>
    <t>24-073664</t>
  </si>
  <si>
    <t>Tennis de Table en milieu scolaire</t>
  </si>
  <si>
    <t>Promouvoir le Tennis de Table dans les établissements scolaires et favoriser la passerelle entre l'école et le club.
favoriser la mixité sociale
acquérir des compétences motrices, des compétences comportementales</t>
  </si>
  <si>
    <t>Intervention auprès des 7/8/ ans (CE1 CE2) sur toute la ville.
Cycle de 6 séances d'une heure hebdomadaire avec l'enseignant sur le temps scolaire, ce qui représente  40 cycles, soit 240h
1 Compétences motrices :
Découverte de l'activité : jeu de balle sur et en dehors de la table,
- la coordination bras jambe
- la maitrise de sa force
- domestiquer la raquette et la balle
- la latéralisation gauche droite
- adapter sa pratique à ses capacités physiques
mise en place de situations ludiques simples
 Apprentissage des actions sur la balle : 
- agir sur la balle, porter, accompagner la balle avec la raquette
- diriger la balle par la maîtrise du placement de la raquette
après chaque fin de séance les enfants seront placés dans une situation de match grâce à des jeux avec l'éducateur : tournante, balle immobile, montée descente
2 Compétences comportementales :
- le respect du partenaire/adversaire
- le contrôle de soi
- le respecte du matériel
- savoir compter, évaluer, arbitrer</t>
  </si>
  <si>
    <t>l'activité du tennis de table se pratique au gymnase Henri Barbusse, situé au 111 rue Henri Barbusse à Clichy 92110</t>
  </si>
  <si>
    <t>lors des fins de séances l'enseignant et l'éducateur observent les progrès ou les difficultés rencontrés afin d'adapter la prochaine séance.
A la fin de chaque cycle de classe il  sera proposé  une inscription à tarif réduit( frais de licence et d'assurance 15€) pour 4 semaines à raison d'une ou deux séances d'entrainement par semaine, et ainsi les intégrer aux entrainements du club.
pour les enfants ayant fait le cycle de perfectionnement, le club proposera une inscription à l'année au tarif réduit de 150€ au lieu de 240€
ils seront invités à participer aux stages du club durant les vacances scolaires. et finaliser l'année sportive par un tournoi.</t>
  </si>
  <si>
    <t>Fédération française de Tennis de Table - Île-de-France;Mairie de Clichy;</t>
  </si>
  <si>
    <t>FFTT-IDF-24-0052-2</t>
  </si>
  <si>
    <t>ping bien être</t>
  </si>
  <si>
    <t>Bouger pour le bien être, faire rimer amusement et maintien de la santé, lutter contre la sédentarité et l'isolement tout en progressant au tennis de table</t>
  </si>
  <si>
    <t>Depuis septembre le club a ouvert une section "retraités",le club séniors
les après midi de 14h à 17h les lundis, mardis et vendredis
un après midi par semaine un éducateur du club intervient pour conseiller, accompagner et pratiquer ensemble quelques exercices pour stimuler et entretenir le système cognitif, travailler la concentration, améliorer la perception de l'espace visuel et renforcer la coordination.
Créer la convivialité avec des jeux autour du tennis de table ( jeu en doubles, matchs par équipe, en créant de la mixité...)
Organiser un tournoi intergénérationnel lors de la semaine bleue, et leur donner la possibilité de participer aux compétitions fédérales dédiées aux séniors</t>
  </si>
  <si>
    <t>tous les quartiers de la ville</t>
  </si>
  <si>
    <t>nombre de participants aux séances, nombre d'inscription en augmentation pour la saison prochaine</t>
  </si>
  <si>
    <t>FFTT-IDF-24-0052-3</t>
  </si>
  <si>
    <t>pratique féminine</t>
  </si>
  <si>
    <t>Continuer la préférence à l'inscription des féminines en ciblant plusieurs public ( jeunes adultes)
et ainsi favoriser la pratique féminine
organisation de tournois : Pratiquer le sport avec des proches permet de rendre l'activité plus ludique et conviviale
- tournoi copains/copines : un adhérent du club invite une féminine
-tournoi des familles mixte :1 adulte du club et sa fille, 1 féminine du club et son conjoint, un tableau adulte, un tableau jeune</t>
  </si>
  <si>
    <t>- continuer la préférence de prix d'inscription pour les jeunes adhérentes, moins 15%
- suite aux interventions dans les classes de CE1 et CE2 de la ville (1 école 1 club), proposer aux filles ,à la fin des  cycles de 6 séances , 2 mois à prix préférentiel 15€ (contre 1 mois pour les masculins). Entrainements/cours lundi après l'école et/ou mercredi après midi. 
Pour les filles ayant fait le cycle de perfectionnement, le club proposera une inscription à l'année au tarif réduit de 100€ au lieu de 150€ pour les scolaires garçons
- ping au féminin : regrouper toutes les féminines ( jeunes séniores loisirs) 5 dimanches matins pour un entraînent commun dans la saison ( petit déjeuner, entrainement et vidéo)
- adultes loisirs:  continuer la préférence de prix
- suivi des compétitions, accompagnement aux divers tournois féminins</t>
  </si>
  <si>
    <t>l'activité du tennis de table se pratique au gymnase Henri Barbusse, situé au 111 rue Henri
Barbusse à Clichy 92110</t>
  </si>
  <si>
    <t>Nombre d'inscription au club, nombre de participantes aux différentes activités proposées</t>
  </si>
  <si>
    <t>Fédération française de Tennis de Table - Île-de-France;mairie de Clichy;</t>
  </si>
  <si>
    <t>FFTT-IDF-24-0053-1</t>
  </si>
  <si>
    <t>24-083076</t>
  </si>
  <si>
    <t>Développement Créneaux 4-7 ans</t>
  </si>
  <si>
    <t>Le tennis de table est un sport qui se pratique de 7 à 90 ans. Suite à une demande des parents lors du forum des associations, nous avons créé un créneau 4/7 ans afin de faire découvrir le tennis de table aux plus jeunes. Nous proposons une séance de 45 minutes autour d’ateliers ludiques. Cette année, nous avons 6 joueurs inscrits à ce créneau.
Les objectifs sont les suivants :
Maintenir le créneau et doubler le nombre de licenciés d’ici deux ans,
Proposer des ateliers plus en adéquation avec notre très jeune public,
Sociabiliser les jeunes en créant des liens avec l'ensemble des participants,
Fidéliser ce public et le conserver les années suivantes. Ils grandiront avec le club et viendront  enrichir le club.
La découverte d'un sport dès le plus jeune est de l'encrer dans leur hygiène de vie que ce soit le tennis de table ou un autre sport.</t>
  </si>
  <si>
    <t>Cette saison, nous proposons différents ateliers ludiques avec la balle, la raquette et l'espace de jeu (air de jeu et la table). Ces ateliers leur permettent d'avoir une meilleure dextérité. Nos jeunes licenciés découvrent aussi leur corps au travers de petits exercices physiques très basiques (courir autour de la table, assouplissement, travail avec les jambes,...). 
Nous faisons aussi à la veille des vacances scolaires un petit goûter avec les enfants. C'est un moment d'échange et de complicité.
Afin de conserver ce créneau, nous souhaitons mettre  en place un programme de développement :
Proposer, une formation spécifique à ce public,  à deux licenciés bénévoles  sur le deuxième trimestre 2024. Cette formation permettra de mieux aborder l'initiation au tennis de table avec ce jeune public.
Proposer aux écoles et centres de loisir, en partenariat avec la mairie, des séances de découverte du tennis de table 
Communiquer lors de la rentrée scolaire sur ce créneau réservé au tout petit.</t>
  </si>
  <si>
    <t>Nous allons travailler avec les écoles et centre loisir de Beauchamp, Taverny, Montigny-Lès-Cormeilles. Pour ce jeune public, il est indispensable que les parents puissent les accompagner et donc nous devons être proche d'eux.</t>
  </si>
  <si>
    <t>Augmentation des effectifs et surtout le renouvellement de la licence pour la saison suivante.</t>
  </si>
  <si>
    <t>Fédération française de Tennis de Table - Île-de-France;Val-d'Oise;Beauchamp;</t>
  </si>
  <si>
    <t>FFTT-IDF-24-0053-2</t>
  </si>
  <si>
    <t>Pratique du Ping VR</t>
  </si>
  <si>
    <t>Faire découvrir à nos licenciés une autre pratique du tennis de table à travers des initiations du Ping VR.
Cette nouvelle pratique est d'apporter :
Une cohésion au sein du club car nous saurons tous au même niveau, des débutants dans un premier temps et de nouveaux challenges pour nos joueurs. Ce ne seront pas forcément les plus forts qui maîtriseront mieux la réalité virtuelle.
Un moyen pour nos compétiteurs de pratiquer le tennis de table de façon ludique sans le stress des compétitions et des résultats. Cela leur permettra de trouver un environnement plus détendu tout en jouant au tennis de table.
Un autre moyen d'apprendre à jouer au tennis de table avec la gestion d'un nouvel environnement et la capacité de s'adapter.</t>
  </si>
  <si>
    <t>Nous souhaitons organiser des initiations du Ping VR. 
Dans un premier temps, nous partons sur l'organisation de deux séances de découverte de Ping VR. Un atelier pour les licenciés (jeunes et adultes) et un atelier enfant / parent. Ces ateliers seront proposés un samedi après-midi. A la fin de l'après-midi, nous organiserons un goûter pour échanger sur cette nouvelle expérience.
En fonction de son succès,  nous pourrons envisager d'organiser mini-tournoi avec nos adhérents et pourquoi pas ouvrir un créneau  Ping VR pour les saisons à venir.
Nous serons accompagné par notre Comité qui souhaite développer cette nouvelle pratique en nous formant pour l'utilisation des casques et la manière de mettre en place ces ateliers.</t>
  </si>
  <si>
    <t>Les différentes communes où vivent nos adhérents.</t>
  </si>
  <si>
    <t>Le nombre de participant à nos deux demies journées et la possibilité d'organiser notre mini-tournoi.</t>
  </si>
  <si>
    <t>Fédération française de Tennis de Table - Île-de-France;Beauchamp;</t>
  </si>
  <si>
    <t>FFTT-IDF-24-0054-1</t>
  </si>
  <si>
    <t>24-081019</t>
  </si>
  <si>
    <t xml:space="preserve"> 08910402</t>
  </si>
  <si>
    <t>PFS FFTT 2024 - Ping Educatif : Recrutement et fidélisation des jeunes - Initiation au Tennis de Table dans les écoles et les Quartiers de Corbeil-Essonnes</t>
  </si>
  <si>
    <t>Utiliser le Tennis de Table comme outil d'éducation et d'animation dans les quartiers de Corbeil-Essonnes et développer des passerelles entre ces quartiers et le club de tennis de table, afin que le club conforte son rôle de Structure Génération Ping 2024.
Etendre encore les passerelles vers le club en augmentant les implantations satellites, les occasions de découverte et les moyens de pratiquer.
Implantés depuis de longues années dans les écoles primaires, (17 établissements sur 20 sont actuellement équipés en tables ou mini-tables de Tennis de Table, et certaines, depuis peu, également de tables en extérieur dans le cadre de l'opération 1 école 1 table avec la FFTT), et ce, grâce à un partenariat efficace avec l’Education Nationale, nous avons milité pour que 4 de ces écoles obtiennent la labellisation Génération 2024 via sa structure de tutelle (l’Inspection Académique), pendant que le club obtenait la labellisation Génération Ping 2024 via la filière fédérale (FFTT), et augmentait son potentiel d’encadrement technique sur cette opération. Nous souhaitons continuer à intensifier ce programme de labellisation en l’appliquant à toutes les écoles, tous les quartiers de la ville.
Notre volonté d’action se nourrit de quelques idées simples et fortes inspirées de l’idéal olympique : 
- prôner l’égalité d'accès à la pratique sportive pour toutes et tous, quel que soit son quartier d’origine
- rechercher l’épanouissement de chacune et chacun par la pratique régulière et pérenne du tennis de table selon ses besoins (santé, loisir, compétition).
- accompagner les plus forts potentiels vers le Haut niveau en mettant tout en œuvre pour favoriser leur progression, dans le cadre d’un programme individualisé spécifique
- susciter des vocations en orientant d’autres jeunes vers l’arbitrage, l’animation technique, la relance, la prise de responsabilité au sein du club (formation fédérales et autres)
- s'appuyer sur ces structures pour créer des "clubs satellites" dans les quartiers
Notre ambition : créer une véritable « Génération Ping 2024 »</t>
  </si>
  <si>
    <t>L’action consiste à organiser toute l’année, sur les temps scolaires et périscolaires des animations intégrant les jeunes issus des écoles élémentaire de ces différents quartiers, (cycles d’initiation, tournois du midi, Premier Pas Pongiste...) ou intégrées à des actions municipales (école multi-sports le mercredi après-midi, opération « écoles ouvertes » pendant les vacances scolaires).
Plusieurs centaines d’enfants chaque semaine pratiqueront le « Ping » au cours de séances encadrées par un entraîneur diplômé du club (dans le cadre d’un programme validé par l’Inspection de l’Education Nationale), se construisant ainsi une véritable « Culture Ping » tout au long de leur scolarité.
Nous mettrons à profit la parité Filles-Garçons existant sur chaque groupe pour développer la mixité dans la pratique.
Toutes ces actions mettront systématiquement en avant la perspective des Jeux Olympiques Paris 2024 auprès de ces classes, lesquelles participeront activement tout au long de l’année aux rituels olympiques (semaine olympique, journée olympique), et s'imprégneront de ses idéaux.
PASSERELLE INNOVANTE : NOUS RAPPROCHER DE NOS ADHERENTS POTENTIELS GRACE A LA SATELLISATION DU CLUB DANS LES QUARTIERS : proposer des séances « à domicile » en valorisant le Parc de Tables installées dans 80% des écoles de la ville. Nous ambitionnons ainsi d'augmenter nos clubs satellites, au nombre de 5 maintenant, en y rajoutant des implantations supplémentaires, actives sur le temps périscolaire.
Et, bien sûr, également animer la passerelle vers les installations centrales du club, en s'appuyant sur les actions de découverte et les relations créées avec le corps enseignant.</t>
  </si>
  <si>
    <t>Enfants issus des principaux quartiers de Corbeil-Essonnes, dont ceux en Quartier Politique de le Ville: Tarterêts, Montconseil-Ermitage, La Nacelle-Papèterie, Rive Droite). Par extension, l'on cherchera à sensibiliser également leurs parents.</t>
  </si>
  <si>
    <t>Nombre de jeunes concernés et évolution du nombre de licenciés
Taux de fidélisation
Ratio Filles / Garçons
Avis des personnels encadrant dans ces quartiers (enseignants, service des sports, centres de loisirs et
maisons de quartier)</t>
  </si>
  <si>
    <t>Fédération française de Tennis de Table - Île-de-France;Essonne;Corbeil-Essonnes;</t>
  </si>
  <si>
    <t>FFTT-IDF-24-0054-2</t>
  </si>
  <si>
    <t>PSF FFTT 2024 - Ping Actif : Ping Santé à Corbeil-Essonnes, du bien-être au traitement d'Alzheimer</t>
  </si>
  <si>
    <t>Une programme Sport Santé a été lancé en 2019, au niveau de Corbeil-Essonnes, entre le Centre Municipal de Santé, la Maison de Santé Pluriprofessionnelle des Tarterêts et quelques associations, dont l’AS Corbeil-Essonnes Tennis de Table.
Cette approche est partie des travaux de thèse d’une étudiante en médecine sur l’évaluation des besoins et des attentes en activités physiques chez les patients en situation de précarité ; cette étude a montré la nécessité d’une amélioration de l’état de santé de la population locale, compte tenu de ses spécificités (forte proportion d’ALD, obésité, hypertension, situation de précarité économique et sociale, forte sédentarité).
Nous nous sommes fortement investis (dans la mesure de nos moyens) dans ce projet « Santé Bien-Etre à Corbeil-Essonnes » , avec le service Santé de la municipalité, les médecins de la Maison de Santé des Tarterêts ; il a été proposé à l’Agence Régionale de Santé qui a donné son accord de financement en 2019.  Ce « feu vert » de l’ARS a permis de démarrer l'action générale : sélection d’une douzaine de patients par les médecins, programme de remise en forme générale, découverte des sports au sein des associations, dont, en premier lieu, le Tennis de Table. (rappelons que le club s’est mis en adéquation avec les besoins de compétences en envoyant en formation « Ping Santé » deux de ses encadrants, aujourd’hui titulaires du module A de la formation proposée par la Fédération).
Nous en sommes maintenant à près d'une quarantaine de patients par an.
Notre action visera cette année à poursuivre les 3 objectifs suivants :
1. pérenniser le programme Santé Bien-être à Corbeil-Essonnes avec les médecins, grâce au renforcement de l'offre Tennis de Table, son adaptation aux besoins des populations, et en entraînant d'autres sports dans le programme, et ce, dans le cadre de la Maison Sport-Santé Corbeil-Essonnes UFOLEP crée sur les bases du programme évoqué plus haut
2. poursuivre les propositions de pratique aux malades d'Alzheimer dans le lieu de regroupement qui existe actuellement sur la ville (Halte répit Alzheimer de l'association locale)
3. s'ouvrir à d'autres aspects du sport santé (Parkinson, autisme, prisons)</t>
  </si>
  <si>
    <t>Le projet comprend, d'une part, la délocalisation de moyens permettant de pratique le Ping Santé pour les groupes de patients identifiés avec les médecins du Projet Santé Bien-être à Corbeil-Essonnes. Nous avons vu, en effet, sur les premiers groupes de patients, au moment de leur faire découvrir le Tennis de Table, que la distance entre leur domicile (quartier des Tarterêts) et le lieu d'entraînement (quartier de la Nacelle) était un frein majeur à la pratique de l’activité (précarité sociale et économique). Il est donc nécessaire, là encore, de s'équiper ou de compléter les équipements délocalisés, avec quelques tables, raquettes et balles. 
D'autre part, il existe à Corbeil-Essonnes, ville signataire de la charte avec France Alzheimer, une structure d’accueil pour les malades atteints de la maladie d’Alzheimer. Or, l'on sait que la pratique du  Tennis de Table peut aider efficacement les malades de par la stimulation sur l’activité cérébrale (notamment l’hippocampe) que notre sport induit. Nous avons ainsi proposé  l'activité Tennis de Table à la structure Alzheimer existant sur la ville et créé des séances sur leur site pour 10 à 15 personnes. Il s'agira ici de conforter l'existence de ces séances et de se doter de moyens complémentaires.
Dans le même temps, et dans une constante démarche d’intégration, nous proposerons des actions spécifiques « Sport Santé » au sein du club, agrégeant tous les publics sensibilisés à la nécessité d’une pratique sportive régulière pour leur mieux être physique.
Explorer dans le périmètre de nos interlocuteurs si d'autres facettes du sport santé pourraient être développées (Parkinson, autisme, prisons)
PASSERELLE INNOVANTE : ALLER AU PLUS PRES DES PUBLICS CIBLÉS EN COOPERATION DIRECTE AVEC LES PERSONNELS DE SANTE MAIS AUSSI FEDERER TOUS CES PUBLICS AU SEIN DU CLUB EN NOUS APPUYANT SUR NOTRE ENCADREMENT FORMÉ.</t>
  </si>
  <si>
    <t>L'intervention aura lieu sur les différents quartiers de Corbeil-Essonnes (Tarterêts, La Nacelle-Papèterie, Centre Ville, Montconseil-Ermitage)</t>
  </si>
  <si>
    <t>Nombre de participants
Nombre d'interventions
Commentaires et retours</t>
  </si>
  <si>
    <t>FFTT-IDF-24-0054-3</t>
  </si>
  <si>
    <t>PSF FFTT 2024 - Développement durable : développement durable et Tennis de Table</t>
  </si>
  <si>
    <t>Engager le club dans une démarche résolument tournée vers l'écologie, en travaillant plusieurs axes et en les mettant en valeur :
- Favoriser l'économie de matériel et le recyclage et la réparation de matériel usagé
- Participer au transport vert autour de l'abri à vélo obtenu dans le cadre du Budget participatif écologique du Conseil Régional, et contribuer ainsi au développement du Plan Vélo dans la ville
- servir d'exemple, même si c'est à un modeste niveau local, pour en entraîner d'autres dans cette direction</t>
  </si>
  <si>
    <t>Nous avons démarré cette démarche en participant au Budget participatif écologique du Conseil Régional et mis ainsi en place
- un atelier de réparation de matériel
- un garage à vélo
Il s'agit maintenant de consolider la démarche écologique, en mettant en place d'autres moyens de créer le réflexe développement durable chez nos adhérents et visiteurs :
- signalétique permanente incitative, sous forme de panneaux (estampillés Tennis de Table), voire même pour certains avec une alimentation lumineuse photovoltaïque, indiquant
      le Recyclage : récupération du matériel usagé (balles, raquettes...)
      le Rangement : identification des différents matériels
      la Réparation : pour l'utilisation de l'atelier de réparation
      le Transport vert : pour favoriser l'utilisation du vélo, en s'appuyant sur le garage créé précédemment
- équipement en bacs de tri et de rangement repérés, pour alimenter des filières identifiées
- équiper les écoles en raquettes "inusables" pour éviter les gaspillages de matériel
- communication mobile sur cette approche pour la mettre dans nos différents points d'intervention (écoles, manifestations de promotion, voire même compétitions)</t>
  </si>
  <si>
    <t>Tous les quartiers de la ville, dont les 4 QPV (La Nacelle, Montconseil, Tarterêts, Rive Droite), au-travers de nos implantations club et écoles</t>
  </si>
  <si>
    <t>Nombre de supports indicatifs et de communication réalisés
Nombre de communications</t>
  </si>
  <si>
    <t>Fédération française de Tennis de Table - Île-de-France;CORBEIL-ESSONNES;</t>
  </si>
  <si>
    <t>FFTT-IDF-24-0054-4</t>
  </si>
  <si>
    <t>PSF FFTT 2024 - Vacances Olympiques et Paralympiques : PING Vacances JOP</t>
  </si>
  <si>
    <t>Animer les périodes de congés (Printemps et été) en proposant du Tennis de Table, associé lorsque possible à d'autres activités
Favoriser l'accès au sport des filles et des garçons
Faire le lien avec les JOP Paris 2024 pour profiter de la dynamique</t>
  </si>
  <si>
    <t>Stages PING Vacances pendant les vacances de Printemps et d'été, les après-midis, de 14h à 17h
    stage de Printemps : 2 semaines
    stage d'été : 8 semaines (Opération Eté Ping JOP)
    TOTAL 10 semaines
Pratique du Tennis de Table (découverte et perfectionnement)
    public club
    accueil des centres de loisirs, écoles ouvertes
    invitation d'écoles ayant participé aux activités Tennis de Table pendant l'année
Couplage avec d'autres activités (culturelles, artistiques ou autres)
    Ping'Art avec la Maison des Jeunes et de la Culture (ateliers de créations manuelles autour du sport les matins)
    Suite des visites et des travaux sur les œuvres autour du Louvre
    La Plage urbaine pendant l'été
Suivi des principales informations des JOP Paris 2024
    Retransmissions vidéos
    Déplacement envisagé sur Paris, par exemple pour les paralympiques</t>
  </si>
  <si>
    <t>Le club a acquis maintenant une bonne implantation dans toute la ville au-travers des actions de co-éducation et des matériels installés dans les écoles primaires : 17 écoles sur la vingtaine que compte la ville sont maintenant équipées en mini-tables ou tables de Tennis de Table
Les différents quartiers de la ville sont concernés, dont les quartiers QPV (Tarterêts, La Nacelle-Papèterie, Montconseil-Ermitage, Rive droite)</t>
  </si>
  <si>
    <t>Nombre de participants : entre 100 et 400
Nombre de publications : entre 10 et 20</t>
  </si>
  <si>
    <t>Fédération française de Tennis de Table - Île-de-France;Quartiers d'été;Corbeil-Essonnes;</t>
  </si>
  <si>
    <t>FFTT-IDF-24-0055-1</t>
  </si>
  <si>
    <t>24-081415</t>
  </si>
  <si>
    <t xml:space="preserve"> 08920075</t>
  </si>
  <si>
    <t>Ping Santé - Développement du dispositif Sport Santé - Mise en place d'actions Sport-Sante Bien être  dans le cadre d'un projet Ping Sante</t>
  </si>
  <si>
    <t>Développer une activité sur le temps du déjeuner avec plusieurs créneaux par semaine pour les Seniors (retraités) et les actifs (télétravail et présentiel) sur la commune de Bois Colombes, et développer nos créneaux de l'après midi auprès des retraités plus spécifiquement. 
Le public "actifs" est large sur la commune avec l'implantation de très grands groupes (Coface, assurances Abeille, IMB, etc...) et par ailleurs le public "retraités" est également important, Bois Colombes étant une commune calme et pavillonnaire. Nous avons déjà des créneaux retraités en après midi regroupant de nombreux Seniors entre 75 et 90 ans pour la plupart, dispositif essentiel dans le cadre de leur maintien en forme, mais que nous n'avons pas les moyens de faire encadrer par un entraineur rémunéré.</t>
  </si>
  <si>
    <t>Le développement du télétravail maintient sur la commune de nombreux actifs de plus en plus sédentarisés. Les seniors ont un besoin croissant d'activités pour se maintenir en bonne sante le plus 
longtemps possible. 
Nous considérons qu'une activité de loisir comme le tennis de table est attractive pour ce type de public adulte, compte tenu qui plus est dés bénéfices avérés du tennis de table sur le ralentissement de la survenance de la maladie d'Alzheimer. Nous souhaitons relancer ce projet qui n'a pas atteint nos objectifs l'année dernière, ,notamment parce que nous n'avons pas eu les ressources financières pour doter  le créneau actuel d'un entraineur diplômé et rémunéré (c'est un bénévole qui assure l'encadrement). Une attention particulière sera portée cette année sur la communication et la distance entre le lieu de travail et la salle de tennis de table, qui doit rester limitée.
Nous bénéficions d'une salle spécifique au tennis de table (12 tables déjà montées, pas de perte de temps au début ou la fin des séances) généralement inoccupée actuellement entre 12 h et 14 h.
Nous pensons qu'un public de 8 à 12 personnes par jour peut être intéressé pour s'amuser (loisir) ou s'entrainer (personnes plus motivées par le perfectionnement) au tennis de table sur ces créneaux.
Nous fournirons l'encadrement des séances par un entraineur diplômé salarié qui pourra organiser le groupe loisir et faire progresser les joueurs.
Notre objectif pour la première année objet des présentes est de remplir 2 créneaux par semaine avec un minimum de 6 personnes par créneau soit 12 personnes au total.
Les joueurs seront adhérents individuels de l'association.
Nous les toucherons par les réseaux sociaux, par un mailing des comités d'entreprise, ainsi que par l'utilisation d'affiches dans les lieux de commerces de la ville.</t>
  </si>
  <si>
    <t>Bois Colombes proche de la salle Jaures pour les actifs en présentiel (limiter le temps de trajet est apparu nécessaire lors de notre projet précèdent)
Bois Colombes et proche Bois Colombes pour seniors et télétravail.</t>
  </si>
  <si>
    <t>Nombre d'adhérents sur ces 2 créneaux spécifiquement crées du midi (12h-14h) et croissance des adhérents sur les créneaux Séniors actuels des jeudis et lundi (14h 17h)</t>
  </si>
  <si>
    <t>FFTT-IDF-24-0055-2</t>
  </si>
  <si>
    <t>Ping Educatif - Recrutement et fidélisation des jeunes - Développements des actions de fidélisation  des jeunes et de recrutement poussins/benjamins/minimes/cadets</t>
  </si>
  <si>
    <t>Augmentation du nombre de jeunes recrutés au club et augmentation du taux de renouvellement des adhésions des jeunes existants : nous avons constaté un très bon taux de renouvellement des adultes entre les saisons 2022/2023 et 2023/2024 mais moins bon qu'avant chez les jeunes, alors que le développement du club était fort avant (passé de 200 adhérents en 2018/2019 à 320 en 2022/2023 et 2023/2024 (alors que nous pensions continuer à grossir cette saison).</t>
  </si>
  <si>
    <t>1/ Actions de fidélisation auprès des jeunes adhérents actuels de la section tennis de table:
- Mise en place d'un circuit de tournois internes organisés dans notre salle permanente de 12 tables où se déroulent les entrainements des jeunes adhérents; l'objectif est 3 tournois réservés aux catégories jeunes (garçons et filles), qui n'ont jamais été organisés jusqu'alors. L'objectif est de faire naitre une émulation entre les jeunes et leur donner envie de juger leur progression au cours de l'année en les motivant pour poursuivre leur apprentissage sur l'année suivante. 
- Création de stage spécialisés pour cette tranche d'âge: développement de l'esprit de groupe, création de liens amicaux, promotion des valeurs du sport et de l'esprit de performance.
2/ Actions de recrutement à destination des jeunes :
- Mise en place d'actions de parrainage "ramène ton pote" : si un adhérent ramène un jeune de sa connaissance au club, il bénéficiera selon le nombre de copains inscrits, de réductions financières sur des 
achats de matériel ou sur sa cotisation annuelle. 
- Organisation d'un tournoi spécifique à destination des CE2 de Bois Colombes (ils suivent tous un cycle tennis de table dispensé dans le cadre du sport à l'école PEDT). 
- Mise en place d'un Pedibus (accompagnement des jeunes entre la sortie de 2 écoles primaires et notre salle spécifique - 300 m et &gt;1km respectivement). Ce système sera expliqué lors des inscriptions 2024/2025.
- Communication sur les réseaux sociaux des mamans de Bois Colombes (groupe "Mum's" sur Facebook notamment)</t>
  </si>
  <si>
    <t>Enfants habitants ou scolarisés à Bois Colombes</t>
  </si>
  <si>
    <t>Progression du taux de renouvellement de nos jeunes entre 2023/2024 et 2024/2025 par rapport au taux constaté entre 2022/2023 et 2023/2024 qui a été décevant à moins de 50%</t>
  </si>
  <si>
    <t>FFTT-IDF-24-0055-3</t>
  </si>
  <si>
    <t>Promotion du tennis de table auprès des scolaires 4-11 ans (écoles primaires de la ville)</t>
  </si>
  <si>
    <t>La ville de Bois Colombes et le tennis de table ont longtemps été associés avec la mise à disposition par la Mairie de tables de tennis de table dans 2 écoles primaires de la ville et la mise à disposition à temps complet à la section tennis de table d'un éducateur de la ville diplômé en tennis de table pour encadrer des séances immédiatement après la fin des classes en plus des cours dispensés par ce dernier dans notre salle spécifique du club.  Ceci générait beaucoup de vocations et de d'adhésions au club ensuite. 
La modification des rythmes scolaires en 2014 avec la mise en place obligatoire d'activités périscolaires l'après midi a stoppé ce "aspirateur" assez naturel à jeunes adhérents pour notre club. 
L'éducateur diplômé de la ville a été récupéré à temps plein par la Mairie pour encadrer ces activités périscolaires. 
L'objectif du projet est de renforcer la présence du tennis de table auprès des scolaires et d'organiser des actions pour attirer des jeunes adhérents scolarisés en primaire dans les écoles de la ville.</t>
  </si>
  <si>
    <t>- Développement pour toutes les écoles primaires de la ville de Bois Colombes (au nombre de 7) d'un cycle tennis de table dispensé dans le cadre du sport à l'école
- organisation de 3 demi journées portes ouvertes au club (samedi après midi accessibles que pour ce public, lors de journées sans compétition à la salle) avec encadrement des séances par des entraineurs diplômés
- Organisation de 2 tournois spécifiques à destination des CE2 de Bois Colombes (bon âge pour la détection)</t>
  </si>
  <si>
    <t>Enfants scolarisés dans les 7 écoles primaires de Bois Colombes</t>
  </si>
  <si>
    <t>Adhésions de jeunes d'écoles primaires identifiés par les tournois CE2 et par les journées portes ouvertes</t>
  </si>
  <si>
    <t>FFTT-IDF-24-0056-1</t>
  </si>
  <si>
    <t>24-069797</t>
  </si>
  <si>
    <t>Bien vieillir grâce au tennis de table</t>
  </si>
  <si>
    <t>Répondre à la forte demande de notre groupe séniors (+65) en leurs propsant des séances dirigées encadrées par un éducateur diplomé qui devra proposer des séances adaptées à ce public mais égaelment organiser des actions visant à intégrer ce groupe avec le reste de notre structure.
A noter que ce groupe évolue dans une salle différente que le reste du club.</t>
  </si>
  <si>
    <t>Il s'agira d'intervenir une fois par semaine lors d'un des créneaux qui est attribué à ce groupe en journée. Les séances dureront 1h30 et seront composés d'un échauffements physiques, articulaires et à la table puis d'un cœur de séance. Enfin un temps d'étirement viendra clôturer cette dernière.
Les situations d'entrainements devront solliciter la coordination ainsi que l'axe oculo-manuelle tout en conservant un aspect ludique.
Dans le cadre de l'intégration de nos séniors avec le reste de nos licenciés, une initiation à internet sera mise en place en début de saison afin de faciliter la communication par mail ainsi que l'utilisation de WhatsApp.
Des tournois seront organisés en cours de saison avec des formules "un sénior-un jeune" ainsi que des rencontres avec des groupes séniors d'autres clubs du département en lien avec le comité .</t>
  </si>
  <si>
    <t>action en faveur du cercle associatif loisir et découverte de Vincennes .</t>
  </si>
  <si>
    <t>Satisfaction des participants via un questionnaire/bilan. Fréquentation de la séance et nombre de réinscriptions la saison prochaine. Un regard sera porté sur la participation de nos séniors aux autres actions menées au sein de notre association.</t>
  </si>
  <si>
    <t>FFTT-IDF-24-0056-2</t>
  </si>
  <si>
    <t>Promotion du tennis de table en périscolaire pour les jeux olympiques</t>
  </si>
  <si>
    <t>Promouvoir le tennis de table et le club du TT Vincennois en initiant des enfants dans le cadre périscolaire.
Convertir les participants en licenciés la saison suivante.</t>
  </si>
  <si>
    <t>Il s'agira d'ateliers périscolaires sur deux séances de 2h par semaine.
Nous interviendrons sur des élèves issus de quatre écoles différentes de Vincennes. 
Il y aura deux cycles semestriels.
La pédagogie ce voudra ludique avec des jeux/exercices par équipes qui solliciteront les enfants en terme de coordination ainsi que dans l' axe oculo-manuelle.
La deuxième partie du cycle se déroulera sous forme de matchs calqués sur les formules des JO (simple masculin/féminin, double masculin/féminin/mixte, épreuve par équipe masculine/féminine)</t>
  </si>
  <si>
    <t>Vincennes</t>
  </si>
  <si>
    <t>Le nombres de pré-inscriptions sur les ateliers périscolaires la saison suivante.
Le pourcentage d'inscription au club parmi les participants.</t>
  </si>
  <si>
    <t>FFTT-IDF-24-0056-3</t>
  </si>
  <si>
    <t>Stage de tennis de table pendant les vacances de printemps</t>
  </si>
  <si>
    <t>Promouvoir le tennis de table en faisant pratiquer nos stagiaires en extérieur.
L'objectif sera d'apprendre aux enfants (principalement des élèves de primaire) des jeux permettant de jouer avec grand nombre de participants sur un nombre réduit de table voir sur une seule table.
Les enfants pourront ainsi diffuser les règles des différents jeux dans les cours d'écoles vincennoises et ainsi augmenter le nombre de pratiquant pendant les récréations car nous venons d'équiper 5 écoles vincennoises dans le cadre de l'opération "une table-une école" , les tables ont été acquise dans le plan PEP 5000 , projet piloté par le comité départemental de tennis de table.  Le club a financé 20 % du Projet.
Nous espérons ainsi générer un nouveau flux d'inscription dans les années à venir.</t>
  </si>
  <si>
    <t>Le stage sera organisé en extérieur dans le groupe scolaire de l' Est ou se situe notre gymnase.
Plusieurs situations seront mises en place en réduisant au fur et à mesure le nombre de table.
Les situations:
-Matchs par équipe type méthode Levallois
-Matchs relais
-Ronde Italienne
-Montée de table avec file d'attente (attente très courte)
-Ratus
-Tournante
-Tournante pirates 
Sur tous ces jeux seront ajouté des thèmes afin de les rendre encore plus ludique</t>
  </si>
  <si>
    <t>Les habitants de Vincennes sont concernés</t>
  </si>
  <si>
    <t>Les enfants devront être capables en fin de stage d'organiser les jeux en toute autonomie.
Le nombre d'enfants pratiquants pendant les récréations sur les cinq écoles équipées.
L'augmentation sous un ou deux ans d'adhérents au TTV scolarisés à Vincennes en primaire</t>
  </si>
  <si>
    <t>FFTT-IDF-24-0057-1</t>
  </si>
  <si>
    <t>24-079949</t>
  </si>
  <si>
    <t>Projet féminin</t>
  </si>
  <si>
    <t>L'objectif de ce projet est de développer une véritable section féminine active.</t>
  </si>
  <si>
    <t>Cela passe notamment par :
Développement de notre nombre d'adhérentes de tous âge, pour toutes pratiques (loisirs et compétition), principalement en continuant notre créneau 100% féminin.
Accompagnement des jeunes compétitrices (encadrement, compétitions)
Développement de la vie associative (groupe féminin, arbitrage, instances dirigeantes du club)</t>
  </si>
  <si>
    <t>Ville de Clamart principalement</t>
  </si>
  <si>
    <t>Evolution de notre nombre d'adhérentes : objectif + 20%
Création d'une équipe féminine loisir
Progression des résultats jeunes</t>
  </si>
  <si>
    <t>FFTT-IDF-24-0057-2</t>
  </si>
  <si>
    <t>Actions visant à promouvoir le tennis de table et d'attirer de nouveaux jeunes de 5-11 ans.</t>
  </si>
  <si>
    <t>Remettre en place  un partenariat avec une école élémentaire de proximité (école élémentaire de la Mairie, à Clamart), afin d'attirer de nouveaux jeunes de 5-11 ans vers la pratique du tennis de table. Dispositif arrêté en cours d'année 2023 faute de moyens financiers plus importants.
Ce partenariat, qui s'inscrit dans le cadre de la mesure "Une école - Un club"  prendra la forme d'interventions hebdomadaires, pendant le temps scolaire, au cours de l'année qui est découpée en trois périodes. 
Une classe différente (environ 30 enfants) est prise en charge à chaque période, ce qui représente potentiellement 90 enfants.
L'école souhaite que l'intervention soit faite à titre bénévole, ce qui impose au club de supporter la rémunération supplémentaire des éducateurs pour ces interventions (2h par semaine, pour 2 entraineurs, sur 18 semaines).</t>
  </si>
  <si>
    <t>Ville de Clamart</t>
  </si>
  <si>
    <t>Nombre d'enfants adhérant au club en provenance de l'école partenaire
Satisfaction des enseignants vis-à-vis du programme pédagogique mis en place (pour la pérennité de l'opération)</t>
  </si>
  <si>
    <t>FFTT-IDF-24-0057-3</t>
  </si>
  <si>
    <t>promotion du sport santé</t>
  </si>
  <si>
    <t>Mettre en place des créneaux de PING Santé : Alzheimer, parkinson , autre....</t>
  </si>
  <si>
    <t>Nous avons dans nos effectifs depuis l'an passé un nouveau salarié qui vient de valider son MASTER "enseignement en activité physique adaptée" ( EAPA) avec STAPS
Nous avions déjà enclenché des créneaux Ping santé notamment PING ALZHEIMER afin de donner accès au sport aux personnes atteintes de cette maladie et de promouvoir les bénéfices du tennis de table pour les personnes atteintes mais également pour les aidants. Ce créneau avait été ouvert en partenariat avec France Alzheimer.
Faute de moyen car autofinancé par le club à 100%  , à la rentrée 2023 nous avons du stopper ce créneau mais nous sommes mobilisés pour pouvoir ouvrir un nouveau créneau dès la rentrée prochaine ( sept 2024) et essayer de développer au maximum la pratique du tennis de table auprès des personnes touchés par Alzheimer mais également Parkinson et plus largement les séniors avec des pathologies qui necessitent une activité physique.
Les moyens matériels sont amenés par le club avec la mise à disposition de la salle et du matériels. Les moyens humains sont également apportés par le club sachant que ce public nécessite une attention forte et que la présence d'un ou deux éducateurs est nécessaire dès que la séance compte plus de 5 participants.</t>
  </si>
  <si>
    <t>CLAMART OU VILLES PROCHES</t>
  </si>
  <si>
    <t>nombre de personnes présentes au cours 
typologie des maladies</t>
  </si>
  <si>
    <t>Fédération française de Tennis de Table - Île-de-France;MAIRIE DE CLAMART;</t>
  </si>
  <si>
    <t>FFTT-IDF-24-0058-1</t>
  </si>
  <si>
    <t>24-083249</t>
  </si>
  <si>
    <t xml:space="preserve"> 08781477</t>
  </si>
  <si>
    <t>Ping scolaire</t>
  </si>
  <si>
    <t>Ping scolaire dans les écoles du territoire (Magny-les-Hameaux, Trappes, La Verrière, Villepreux et Voisins-le-Bretonneux)
Intervention dans les écoles de notre territoire, pour les classes d'Elementaire et de Grande Section. 
Objectif : promouvoir le tennis de table auprès des enfants non adhérents de 5 à 11 ans</t>
  </si>
  <si>
    <t>Intervention des les écoles sur 5 villes de notre territoire, pour réaliser un cycle de tennis de table de 5 à 7 séances. 
Le projet a été initié en 2023/2024, avec 37  classes au total (10 classes à La Verrière / 11 classes à Trappes / 10 classes à Villepreux et 6 classes à Voisins.
L'objectif est de renouveler et développer ce projet, pour atteindre 50 classes sur la saison 2024/2025.
Un tournoi interclasses pourrait être organisé avec l'accord des différentes municipalités.</t>
  </si>
  <si>
    <t>Magny-les-Hameaux, Trappes, La Verrière, Villepreux et Voisins-le-Bretonneux</t>
  </si>
  <si>
    <t>Nombre de classes touchées
Nombre d'enfants participant à un cycle de tennis de table
Nombre d'enfants ayant participé à un cycle s'inscrivant au club au cours de la saison ou la saison suivante</t>
  </si>
  <si>
    <t>Fédération française de Tennis de Table - Île-de-France;Mairies ;Agence de services et de paiement;</t>
  </si>
  <si>
    <t>FFTT-IDF-24-0058-2</t>
  </si>
  <si>
    <t>Tournoi de Réalité Virtuelle</t>
  </si>
  <si>
    <t>Promotion de la réalité virtuelle, aux adhérents comme au public non licencié.</t>
  </si>
  <si>
    <t>Organisation d'un tournoi de réalité virtuelle dans un gymnase, avec les mêmes "codes" qu'un tournoi classique : poules et tableau à élimination directe, aires de jeu, etc.</t>
  </si>
  <si>
    <t>Tournoi organisé sur le territoire de Saint-Quentin-en-Yvelines</t>
  </si>
  <si>
    <t>FFTT-IDF-24-0058-3</t>
  </si>
  <si>
    <t>Cycle de tennis de table pour les élèves de l'école du Bois de l'Etang à La Verrière (brûlée pendant les émeutes en 2023)</t>
  </si>
  <si>
    <t>Permettre la pratique du tennis de table pour les enfants scolarisés dans l'école du Bois de l'Etang, incendiée pendant les émeutes en 2023.</t>
  </si>
  <si>
    <t>Permettre la pratique du tennis de table pour les enfants scolarisés dans l'école du Bois de l'Etang, incendiée pendant les émeutes en 2023.
Les enfants, qui étaient auparavant à 20 mètres du gymnase, sont relogés dans une autre école (école régionale) pour une durée minimale de 3 ans.
Des cycles allongés seront proposés sur place (plus la possibilité d'accéder au gymnase sans transport en car scolaire), pour leur permettre de bénéficier également de cette action, avec apport de matériel.</t>
  </si>
  <si>
    <t>La Verrière</t>
  </si>
  <si>
    <t>Fédération française de Tennis de Table - Île-de-France;Yvelines;Mairie ;</t>
  </si>
  <si>
    <t>FFTT-IDF-24-0058-4</t>
  </si>
  <si>
    <t>Participation à la Fan Zone de Saint Quentin en Yvelines</t>
  </si>
  <si>
    <t>Développement le tennis de table auprès du public non adhérent dans le cadre des Jeux de Paris 2024</t>
  </si>
  <si>
    <t>Participation à la Fan Zone de Saint Quentin en Yvelines ; 
- Prêt de matériel
- Mise en place de demi-journées / soirées à thème animées par des entraineurs ou bénévoles du club
- Rencontre avec des sportifs valides ou Para</t>
  </si>
  <si>
    <t>Saint-Quentin-en-Yvelines</t>
  </si>
  <si>
    <t>Fédération française de Tennis de Table - Île-de-France;SQY;</t>
  </si>
  <si>
    <t>FFTT-IDF-24-0059-1</t>
  </si>
  <si>
    <t>24-083280</t>
  </si>
  <si>
    <t>Du Ping à l'école</t>
  </si>
  <si>
    <t>- Créer une passerelle entre le club et les écoles
- Proposer un cycle entier d'un activité sportive encadrée 
- Mutualiser les moyens humains et matériels avec l'école communale
- Proposer un évènement Pongiste suite à ces interventions
- Collaborer avec les professeurs des écoles</t>
  </si>
  <si>
    <t>Pour la troisième année le club de tennis de table de Chevry Cossigny et l'école communale (Groupe Scolaire Normande Niemen) ont décidé de collaborer dans la proposition de cycles de tennis de table  avec les classes de cette école primaire.
La nouveauté est que suite au succès des deux dernières années où le club ouvrait ses portes pour des cycles encadrés par un entraineur diplômé et reconnu par l'inspection académique, pour 3 à 4 classes sur l'ensemble du groupe scolaire, et suite à la visite de l'inspectrice académique de secteur qui s'est montrée très positive face à cette action, il a été accepté que l'ensemble des classes (soient 11 classes) de CP à CM2 participent à un cycle de 6 séances de janvier à juillet 2023.
Depuis janvier , le club accueille donc 4 classes par semaine sur un créneau d'une heure afin de proposer l'activité tennis de table.
Chaque niveau de classe se voit proposer un cycle de séance adapté aux aptitudes de chacun par un entraineur DEJEPS tennis de table.
A la fin de chaque cycle, un diplôme est remis à l'ensemble des classes validant un acquis de compétences et chaque enfant se voit aussi remettre une gourde ou serviette à l'effigie du club ainsi qu'une invitation à un premier pas pongiste qui se déroule mi juillet et regroupant toutes les classes sur une seule journée.
Ce premier pas pongiste consiste à proposer divers ateliers d'animations de tennis de table sur la matinée et un tournoi par catégorie d'âge sur l'après midi. Un goûter est organisé pour finaliser cette journée.</t>
  </si>
  <si>
    <t>Sur la commune de Chevry Cossigny</t>
  </si>
  <si>
    <t>Nombre de classes participantes
Nombre d'inscriptions au club
Renouvellement de l'opération chaque année
Succès de la journée Premier Pas Pongiste</t>
  </si>
  <si>
    <t>FFTT-IDF-24-0060-1</t>
  </si>
  <si>
    <t>24-079304</t>
  </si>
  <si>
    <t xml:space="preserve"> 08931358</t>
  </si>
  <si>
    <t>Tennis de Table en Herbe : Cultivons la Passion</t>
  </si>
  <si>
    <t>Nos actions ont pour but de renforcer notre club auprès des jeunes âgés de 4 à 11 ans. Qu’ils soient débutants ou compétiteurs, nous souhaitons les accompagner dans leur découverte du tennis de table. En mettant en place des activités variées et des compétitions amicales, nous espérons créer un lien solide avec ces jeunes pongistes et les fidéliser au sein de notre club.
Nous souhaitons créer un environnement dynamique et ludique où ces futurs champions pourront s’épanouir et développer leur passion pour le tennis de table.</t>
  </si>
  <si>
    <t>1- Initiation et Apprentissage : Organiser des séances d’entraînement spécifiques pour les jeunes pongistes, adaptées à leur niveau et à leurs besoins. Ils apprendront les bases techniques, les règles du jeu et développeront leurs compétences.
2- Jeux et Challenges : Proposer des jeux, des défis et des mini-tournois pour stimuler leur enthousiasme. Les récompenses et les badges encourageront leur progression.
3- Esprit d’Équipe : Favoriser les rencontres entre les jeunes pongistes. Ils pourront partager leurs expériences, se soutenir mutuellement et créer des liens d’amitié.
4- Communication Régulière : Informer les parents et les enfants des activités à venir via des newsletters ou des groupes de discussion en ligne.
5- Dynamique : Organiser des tournois pour stimuler et créer un dynamique de groupe, afin d'amener les plus jeunes à la compétition le dimanche matin ou au critérium de département pour ceux qui ont une pratiques plus élevée.</t>
  </si>
  <si>
    <t>Montreuil, Bagnolet, Vincennes, Les Lilas</t>
  </si>
  <si>
    <t>1- Taux de Participation :
       *Mesurez le nombre d’enfants âgés de 4 à 11 ans qui participent régulièrement aux séances d’entraînement et aux événements spéciaux.
       *Un taux de participation élevé indique un engagement positif.
2- Taux de Rétention :
       *Suivez combien d’enfants continuent à fréquenter le club au fil du temps.
       *Un taux de rétention élevé signifie que les jeunes pongistes se sentent attachés au club.
3- Nombre de Nouveaux Adhérents :
      *Enregistrez combien de nouveaux membres rejoignent le club dans la tranche d’âge cible.
      *Cela reflète l’efficacité de vos efforts de recrutement.
4- Satisfaction des Parents :
      *Sollicitez les retours des parents sur l’expérience de leurs enfants au club.
      *Un niveau élevé de satisfaction indique que vous répondez aux besoins des familles.
5- Participation aux Compétitions :
     *Comptabilisez combien d’enfants participent aux mini-tournois et aux matchs amicaux.
     *Cela montre leur engagement dans la pratique compétitive.
6- Nombre de Badges Attribués :
     *Si vous utilisez un système de badges, suivez combien de jeunes pongistes en ont gagné.
     *Cela peut être un indicateur de leur progression et de leur motivation.
7- Visibilité sur les Réseaux Sociaux :
     *Mesurez l’impact de vos publications sur les réseaux sociaux (likes, partages, commentaires).
     *Une visibilité accrue peut attirer de nouveaux membres.</t>
  </si>
  <si>
    <t>Fédération française de Tennis de Table - Île-de-France;Ville de Montreuil;</t>
  </si>
  <si>
    <t>FFTT-IDF-24-0060-2</t>
  </si>
  <si>
    <t>Tournoi de santé</t>
  </si>
  <si>
    <t>Le tournoi de santé organisé par la Fédération Française de Tennis de Table lors de la campagne ANS 2023 a été une initiative visant à promouvoir les bienfaits du tennis de table pour la santé. Malgré les défis rencontrés, notamment en termes de participation et de financement, l'événement a permis de sensibiliser la communauté locale aux avantages de la pratique sportive et de la promotion de la santé. Forts de cette expérience, nous proposons de renouveler cette action pour la campagne ANS 2024, en tenant compte des leçons apprises et en apportant des améliorations pour maximiser l'impact et la participation.
1- Promouvoir les bienfaits du tennis de table pour la santé physique et mentale.
2- Encourager la pratique sportive et la sensibilisation à l'importance du sport santé dans la communauté.
3 -Offrir une expérience positive et enrichissante aux participants de tous âges et de tous niveaux.</t>
  </si>
  <si>
    <t>- Organisation d'un tournoi ouvert à tous, mettant en avant les aspects bénéfiques du tennis de table pour la santé.
- Recherche d'un lieu approprié avec des installations adéquates pour accueillir l'événement.
- Promotion de l'événement à travers divers canaux de communication, y compris en ligne, dans les médias locaux et par le biais des partenaires communautaires.
- Création d'une atmosphère conviviale et inclusive en proposant des activités adaptées à différents publics, notamment des ateliers de coaching, des jeux et des discussions sur les bienfaits du sport santé.
- Mise en place de services de santé et de bien-être, tels que des consultations de médecine sportive et des conseils en nutrition.
- Récompenses pour les participants et reconnaissance de leur engagement dans la promotion de la santé et du bien-être.</t>
  </si>
  <si>
    <t>Montreuil ; Bagnolet ; Les Lilas ; Romainville ; Saint-Mandé ; Vincennes et Paris</t>
  </si>
  <si>
    <t>Nous évaluerons le succès du projet en utilisant des indicateurs tels que le nombre de participants, le taux de participation, le niveau de satisfaction, le niveau d'engagement des participants et l'impact sur la santé.
Les résultats seront analysés pour identifier les points forts et les domaines à améliorer, afin d'optimiser les futures initiatives de promotion de la santé et du sport.</t>
  </si>
  <si>
    <t>FFTT-IDF-24-0061-1</t>
  </si>
  <si>
    <t>24-080098</t>
  </si>
  <si>
    <t xml:space="preserve"> 08781144</t>
  </si>
  <si>
    <t>structuration de la pratique jeunes 4/13 ans vers les féminines et le loisir.</t>
  </si>
  <si>
    <t>Développer la pratique des 4/7 ans  et augmenter l'offre avec  2 créneaux féminins le mercredi et le samedi,   
Structurer l'ensemble des créneaux jeunes pour arriver à 3  créneaux pour les + de 7 ans et obtenir le label "ping 4/7 ans" 
Renforcer les actions auprès des - de 10 ans , des primaires et du collège en élargissant aux commues avoisinantes.
Ouvrir une école de tennis de table dans une commune avoisinante ( lainville ou jambville) pour les - de 10 ans. Continuer les actions vers les féminines en vue d'obtenir le label " Ping au féminin", et travailler davantage sur les animations "familles" pour leur faire connaitre notre sport.
Continuer l'ouverture vers la pratique loisirs , en créant une séance ouverte à tous le monde y compris non adhérent.
Proposer des stages à faible cout pendant les vacances scolaires afin de diminuer les inégalités d'accès au sport .
initier le partenariat avec la fédération de sport adapté pour élargir le public et renforcer les liens sociaux.</t>
  </si>
  <si>
    <t>- Développer la pratique  pour les 4/7 ans en axant   2 créneaux  hebdomadaires sur les féminines, dont 1 le Mercredi. Créer un 3e  créneau du mercredi après midi, qui permettra de toucher d'autres tranches d'age.
-Proposer 1 ou 2 semaines de stage à chaque vacances scolaires  et profiter de ces périodes en groupe pour évoquer les problèmes de violence dans le sport. 
-Proposer 3/4 séances découvertes aux écoles des communes avoisinantes ( lainville, jambville, juziers, oinville) en utilisant les outils pédagogiques de la fédération et un second entraineur diplomé.
- Venir et mettre à disposition 2/4 tables dans les écoles concernées pour les baby ping quand il y la place, ce qui est le cas pour la commune de Lainville.
- Proposer des cycles de 3 séances découvertes pour 3 classes de primaire et 3 à 4 classes du collège encadrées par notre entraineur diplomé.
- Maintenir la participation du club aux forums associatifs des communes environnantes, en en faisant toujours 3  , grace à nos bénévoles et nos jeunes , ce qui aidera à leur intégration. 
- Développer les  créneaux du Mercredi .
- Péréniser le 3e créneau pour les jeunes confirmés avec participation d'adultes classés , y compris féminines , afin de renforcer le niveau technique et de péréniser l'éxistence d'une équipe jeune par catégorie d'age.
 - Organiser à chaque période de vacances scolaires un stage de 5 demi journées à faible cout ( 40/45 euros le stage)  , ouvert à tous, y compris le public des animations fitping et classes découvertes..
- Organiser une matinée de reprise de 3 heures ouvertes à tous à chaque fin de période de vacances.
- Organiser une animation au début de chaque vacances scolaires pour faire découvrir le Ping loisir aux familles et amis des adhérents ( tournoi des familles ou animation téléthon "ping by night" ou "fete du sport en famille") et leur proposer de venir jouer pendant les vacances , la salle étant ouverte. 
-  Animation Fit Ping 2 fois par mois, associé à une séance loisir, ce qui permet de venir en famille.
-  Amener les féminines vers la pratique en club  en maintenant les tarifs bas (-50% la 1ere année et moins 30% jusqu'à 18 ans) . 
- Pratiquer le recyclage des plaques et des bois usagés afin de confectionner des raquettes à faible cout qui pourront etre prètées ou vendues  lors des animations .
- initier une collaboration avec la fédération de sport adapté , afin de licencier des personnes en état de déficit physique ou mental.
-Continuer le partenariat avec le club de Pontoise pour faire découvrir le haut niveau aux plus jeunes.</t>
  </si>
  <si>
    <t>commune et intercommunalité ( epone, juziers, mézieres)
Guitrancourt, Fontenay st père, oinville, lainville, Jambville)
Toutes ces communes représentent 10 OOO habitants soit plus que gargenville ( 7000)
Participation aux forums ( actuellement Gargenville , Juziers et Lainville ) en faire un ou 2 de plus ( Jambville et oinville).
Prospectus et dépliants mis à disposition dans les mairies.
Campagne d'affichages sur les panneaux municipaux pour palier le manque d'exposition de notre sport.</t>
  </si>
  <si>
    <t>-Augmentation des licenciés - de 10 ans
- évolution et consolidation du nombre d'adhérents.
- Augmentation du nombre de féminines
- nombre de participants aux animations sportives et extra sportives
- nombre de participants au sport Loisir 
- élargissement du bureau</t>
  </si>
  <si>
    <t>FFTT-IDF-24-0062-1</t>
  </si>
  <si>
    <t>24-082868</t>
  </si>
  <si>
    <t>PSF FFTT 2024 - Action 1 (obligatoire) : Nouvelles pratiques - Ping en extérieur et Ping VR</t>
  </si>
  <si>
    <t>Organiser différentes opérations de promotion de la discipline en extérieur sous plusieurs formes avec, en perspective, les JO Paris 2024:
- Ping Tour dans le cadre des actions nationales de la Fédération Française de Tennis de Table
- intervention dans les centres commerciaux, dans les foires, les marchés
- opérations de découvertes auprès des différents publics en allant au devant d'eux
- actions d'initiation vers les scolaires et création de passerelles
- favoriser et développer les installations Ping au sein d'installations sportives publiques extérieures (street workout)</t>
  </si>
  <si>
    <t>Actions de promotion en extérieur, de façon à contacter un maximum de public
Mise en place d'actions et d'aides pour les zones les moins développées, en s'appuyant sur d'autres partenaires selon les opportunités (mairies, UFOLEP...)
La perspective des JO Paris 2024 sera mise en avant au cours de ces évènements
Présentation du Ping virtuel (avec casque de réalité virtuelle),
Forums associatifs, manifestations départementales voire régionales ou nationales avec intervention en extérieur</t>
  </si>
  <si>
    <t>Toute l'Essonne, tout aussi bien les quartiers Politique de la Ville que également le sud, plus rural.
Interventions également en Ile-de-France, pour y apporter notre compétence en organisation de manifestations de promotion.</t>
  </si>
  <si>
    <t>Nombre d'évènements
Licences évènementielles
Nombre de clubs actifs</t>
  </si>
  <si>
    <t>FFTT-IDF-24-0062-2</t>
  </si>
  <si>
    <t>PSF FFTT 2024 - Action 2 : Animation territoriale - Accompagnement des clubs</t>
  </si>
  <si>
    <t>Aider les clubs de l'Essonne à se développer
Leur apporter conseils et orientations
Mettre à disposition des supports pour les dirigeants
Aider à la construction des projets de club</t>
  </si>
  <si>
    <t>Les 55 clubs de l'Essonne se divisent en environ 3 catégories : 
- environ 1/3 de gros clubs, assez autonomes dans leur gestion
- environ 1/3 de clubs moyens, avec des besoins d'aide pour se développer
- environ 1/3 de petits, qui ne souhaitent pas forcément se développer
L'approche d'accompagnement proposée est la suivante :
- visite périodique des clubs (au moins une fois par an) par le CTD
- contacts téléphoniques réguliers par notre responsable de la liaison avec les clubs
- réalisation de documents d'aides financiers et d'organisation
- aide à la rédaction de demandes de subventions
- organisation de visios thématiques</t>
  </si>
  <si>
    <t>Toute l'Essonne, tout aussi bien les quartiers Politique de la Ville que également le sud, plus rural.
Interventions également en Ile-de-France, pour échanger avec les autres départements et partager difficultés et solutions</t>
  </si>
  <si>
    <t>Nombre de clubs accompagnés (entre 8 et 15)
Nombre de supports pour les dirigeant mis en place (entre 3 et 10)</t>
  </si>
  <si>
    <t>FFTT-IDF-24-0062-3</t>
  </si>
  <si>
    <t>PSF FFTT 2024 - Action 3 : Ping Educatif - Recrutement et fidélisation des jeunes</t>
  </si>
  <si>
    <t>Poursuivre la dynamique engagée auprès des jeunes pongistes essonniens…avec une mixité filles/garçons systématique
- Découverte de l’activité
- Passerelles scolaires/clubs
- Actions de détection
Aider les clubs à créer ces passerelles, en leur apportant
- documentation
- méthode
- aide sur le terrain</t>
  </si>
  <si>
    <t>4 grands volets pour cette action :
1. Communication
de façon générale, sous forme de conseil et de support (documentation, organisation...)
2. avec les Scolaires (et les clubs)
Démultiplier les actions de terrain à destination des scolaires. Faire découvrir l’activité au travers du Challenge des écoles. Faire venir les publics dans les clubs pour un temps de pratique, d’échanges et de convivialité.
Proposer une collaboration écoles/clubs autour d’un Pack Ping (innovation du Comité : un équipement fourni et co-financé pour jouer au Tennis de Table dans l’école)
3. avec les Clubs
Actions de détection en 3 temps :
   1er temps - Jeunes identifiés lors des rencontres scolaires et du début de l’activité en club
   2ème temps - Regroupement détection à l’échelle du département (1) :
      * 100 jeunes de 7 à 10ans, 15 cadres, de nombreux parents dans les gradins
      * Des ateliers où les jeunes sont évalués
      * Une démonstration de haut niveau
      * Une valorisation de tous et toutes
      * Un déroulé donnant du sens à l’activité
   3ème temps - CPS Détection (2) :
      Sur sélection par les cadres référents lors du regroupement détection.  Séance d’entraînement afin d’affiner nos choix pour intégrer notre Pôle 
      Départemental
Favoriser les collaborations clubs - Education Nationale - Municipalités
4. auprès du public
Mise en avant des actions réalisées pour inciter d'autres personnes à rentrer dans la démarche
Favoriser les implantations du Ping en extérieur sous forme temporaire (évènements) ou définitive (implantations de tables en extérieur ... ou en intérieur)</t>
  </si>
  <si>
    <t>Sur toute l'Essonne, mais en portant une attention particulière aux quartiers et au Sud Essonne</t>
  </si>
  <si>
    <t>Nombre d'actions
Nombre de jeunes concernés
Croissance annuelle</t>
  </si>
  <si>
    <t>FFTT-IDF-24-0062-4</t>
  </si>
  <si>
    <t>PSF FFTT 2024 - Action 4 : Ping Actif - Le Tennis de Table comme Sport-Santé en direction des particuliers, des établissements de santé et des entreprises</t>
  </si>
  <si>
    <t>Mobiliser les clubs autour du sport santé, comme axe de diversification de notre discipline et comme contributeur au bien-être physique de la population.
Proposer des actions sport-santé sur des évènements, au sein des clubs ou d'établissements spécialisés (EHPAD notamment)
Poursuivre le Tennis de Table auprès des malades d'Alzheimer et développer celui auprès des personnes atteintes de la maladie de Parkinson
Proposer des partenariats aux entreprises et aux associations en s'appuyant sur le Ping Santé et apporter notre compétence en organisation d'évènements sportifs
Communiquer sur l'ensemble de ces actions pour dynamiser autour de cette thématique</t>
  </si>
  <si>
    <t>5 volets dans cette action :
1.Mobilisation des clubs
Séances de présentation
Mise en place de tests physiques auprès des clubs de l'Essonne
2.Interventions auprès du public
Sensibilisation dans les écoles
Information et formation des acteurs du Tennis de Table départemental orientées dans ce sens (seniors, handicap, éléments physiques et psychiques)
Intervention de spécialistes dans les manifestations
Echanges avec d'autres comités, comme celui de l'Education Physique et de Gymnastique Volontaire
Information, sensibilisation et formation dans le but de gérer et d'intégrer les publics en situation de handicap moteur ou psychique
Mise en place d'un stand Tennis de Table Sport-Santé lors des opérations promotionnelles et des compétitions
Développer des actions de sensibilisation à destination des seniors
Formation des personnels au Sport-Santé
3.Alzheimer et Parkinson
Favoriser la validation de conventions FFTT - France Alzheimer et France Parkinson au niveau des clubs
Intervenir directement auprès des EHPAD, par exemple, afin d'amorcer la relation vers les clubs
4.Entreprises
Sensibilisation auprès des entreprises
Proposition d'aide à l'animation d'évènements sportifs ou d'interventions
5.Communication
Réalisation de kits de communication sur le Sport-Santé (bannières)
Mise en valeur des premières expériences
Mise en valeur du label Prescri'Forme obtenu en 2021</t>
  </si>
  <si>
    <t>Tous territoires, mais en insistant forcément sur les quartiers et le Sud Essonne</t>
  </si>
  <si>
    <t>Nombre d'évènements
Nombre de participants
Nombre de clubs impliqués dans la démarche
Nombre de nouveaux inscrits</t>
  </si>
  <si>
    <t>FFTT-IDF-24-0063-1</t>
  </si>
  <si>
    <t>24-081798</t>
  </si>
  <si>
    <t xml:space="preserve"> 08920063</t>
  </si>
  <si>
    <t>Accueil Parkinson</t>
  </si>
  <si>
    <t>Le tennis de table contribue de plus en plus à lutter contre les symptômes moteurs de la maladie de Parkinson et leurs répercussions mais aussi à ralentir l’évolution de la maladie. L'objectif est d'accueillir de nouveaux adhérents atteint de la maladie de les fidéliser.</t>
  </si>
  <si>
    <t>- Mise en place d'un créneau spécifique encadré par un éducateur formé Ping sur ordonnance option Parkinson avec relance de plusieurs bénévoles
- Co-organisation avec le département d'un tournoi dédié aux personnes atteintes de la maladie de Parkinson</t>
  </si>
  <si>
    <t>RAS</t>
  </si>
  <si>
    <t>Nombre d'adhérents</t>
  </si>
  <si>
    <t>FFTT-IDF-24-0063-2</t>
  </si>
  <si>
    <t>Pratique Féminine en QPV</t>
  </si>
  <si>
    <t>De plus en plus d’activités sont proposées aux filles. L’objectif est d’attirer de nouvelles pratiquantes
vers le tennis de table et de les fidéliser, notamment …
- en mettant en place des actions spécifiques pour elles,
- en leur accordant des aides tarifaires (cotisation, matériel, inscriptions aux compétitions, aux formations),
- en favorisant leur accès à certaines responsabilités au sein du club
- en privilégiant un encadrement et un accompagnement féminin</t>
  </si>
  <si>
    <t>Mise en place d’un créneau loisirs avec une éducatrice
• Mise en place d’un créneau d’entraînement réservé aux jeunes filles
• Inscription des féminines en championnat par équipes féminin, et pour celles qui ne sont pas encore dans
les équipes leur laisser la possibilité de jouer dans le championnat masculin
• Intervention dans les écoles en zone QPV
• Mise à disposition et aide à l’achat du matériel nécessaire pour pratiquer
• Cotisation moins élevée pour les féminines issues des quartiers défavorisés de la ville
• Prise en charge financière par le club de l’inscription des féminines à des épreuves spécifiques par exemple
tournoi féminin départemental, régional, coupe des Hauts de Seine féminines, etc
• Inciter les féminines à suivre les formations d’Arbitres
• Les désigner Arbitre sur les rencontres de championnat pour leur donner des responsabilités
• Création d’un groupe de communication avec l’ensemble des féminines du club pour une meilleure
cohésion
• Confiées des missions aux féminines lorsque des compétitions de niveau départemental et régional sont
organisées au club
• Accompagnement des débutantes lors des compétitions par une féminine « senior »</t>
  </si>
  <si>
    <t>La priorité est donnée aux féminines venant des quartiers défavorisés</t>
  </si>
  <si>
    <t>Augmentation du nombre de féminines licenciées loisir et compétition
• Renouvellement des licences loisir et compétition
• Augmentation du nombre d’Arbitres, JA et dirigeantes
• Augmentation du nombre d’équipes engagées dans le championnat féminin
• Augmentation du nombre de bénévoles féminines</t>
  </si>
  <si>
    <t>FFTT-IDF-24-0063-3</t>
  </si>
  <si>
    <t>Faire découvrir son sport au grand public</t>
  </si>
  <si>
    <t>- Co-organisation avec la ville de Chatenay-Malabry d'une étape du Ping Tour 2024 (24/07/2024)
- Animation de 2 fois 5 jours en avril et en juillet de stage ouvert à tous sur inscription</t>
  </si>
  <si>
    <t>La priorité est donnée aux public venant des quartiers défavorisés</t>
  </si>
  <si>
    <t>Nombre de personnes venant découvrir notre sport</t>
  </si>
  <si>
    <t>FFTT-IDF-24-0064-1</t>
  </si>
  <si>
    <t>24-063646</t>
  </si>
  <si>
    <t xml:space="preserve"> 08751058</t>
  </si>
  <si>
    <t>Permettre aux Handicapés mentaux légers (trisomiques principalement ) de la Résidence APAJH Monténégro (19ème) de découvrir et jouer régulièrement au Tennis de table. Animer un évènement de découverte du Tennis de table pour tout les résidents de l'APAJH Monténégro ainsi que leur famille et d'autres handicapés mentaux d'autres centres pour la journée internationale du PING.</t>
  </si>
  <si>
    <t>La section Tennis de table de l'Association reçoit plusieurs fois par mois une quinzaine de résidents handicapés mentaux de la résidence APAJH Monténégro pour une pratique ludique du Tennis de table, en mixité avec les autres adhérents de la section. Notre section Tennis de table collabore avec l'association caritative PING Sans Frontière et la Fédération Française de Sport Adapté pour organiser la journée international du PING et permettre à une trentaine d'handicapés mentaux (APAJH Monténégro et autres) de découvrir le Tennis de table.</t>
  </si>
  <si>
    <t>Le gymnase des lilas est localisé dans un QPV, il est facilement accessible pour nos adhérents en situation de handicap.</t>
  </si>
  <si>
    <t>Réussir à fidéliser les adultes de l'Apaj afin qu'ils reviennent jouer au tennis de table au sein du club.</t>
  </si>
  <si>
    <t>FFTT-IDF-24-0064-2</t>
  </si>
  <si>
    <t>Actuellement les jeunes du tennis de table représentent 45% des licenciés de la discipline l'objectif serait de monter à au moins 50%.</t>
  </si>
  <si>
    <t>Dans le but de gagner de nouveaux adhérents nous souhaitons permettre aux enfants, issus du quartier de la place des fêtes et de l'école élémentaire Eugénie Cotton qui communique au gymnase des Lilas, de découvrir et jouer au Tennis de table grâce à des créneaux dédiés.
Nous souhaitons également mettre en place des journées familles qui permettraient aux adhérents adultes de venir avec leurs enfants, leur voisin etc... afin de pouvoir les initier au tennis de table et gagner de nouveaux adhérents. 
Pour mener à bien cette action seront présents : un enseignant D.E qui pourra montrer aux débutants comment jouer, mais également des bénévoles qui aideront au bon déroulement des animations.</t>
  </si>
  <si>
    <t>Le gymnase des lilas est situé à 200 mètres environ des QPV Algérie/Compans-Pelleport.</t>
  </si>
  <si>
    <t>Evolution du nombre de licenciés jeunes de 4 à 11 ans.
Evolutions des taux de renouvellement et d'abandon des jeunes.</t>
  </si>
  <si>
    <t>FFTT-IDF-24-0065-1</t>
  </si>
  <si>
    <t>24-083197</t>
  </si>
  <si>
    <t>L’objectif final est l’éclosion d'une nouvelle génération de jeunes talents qui prendront la relève de nos meilleurs éléments actuels. A travers cette action, le club souhaite être un lieu de vie sociale pour les jeunes, favoriser la mixité intergénérationnelle, et l’apprentissage des règles. Ainsi les objectifs de l’action sont :
- Faire de la JUMP un lieu de vie, de bien-être et d’épanouissement pour les ses jeunes adhérents.
- Développer la section Jeunes en maintenant le nombre de jeunes licenciés et d'équipes engagées.
- Développer le pôle 4-7 ans
- Permettre au plus grand nombre de jeunes d'être classés et/ou d'améliorer leur classement.
- Obtenir des résultats collectifs et individuels permettant de fgurer parmi les trois meilleurs clubs de Paris. 
- Encourager l'apprentissage des règles et inculquer des valeurs (fair-play, respect de l’autre, mixité…).</t>
  </si>
  <si>
    <t>-  Proposer une offre complète et adaptée d’entrainements pour tous les niveaux (initiation, perfectionnement, élite, 4-7 ans)
- Encourager la participation des jeunes à des compétitions par équipes et individuelles ainsi qu'à des stages (engagement d'équipes, prise en charge partielle ou totale par le club des frais de stage).
- Organiser à minima 2 stages en association avec la DJS afin de permettre aux jeunes adhérents de l’association de se perfectionner .
-  Participer au forum des associations pour recruter des nouveaux adhérents, participer à des évènements (démonstration dans la rue lors de fêtes de quartier…)
- Invitation de jeunes d’autres clubs pour des sessions communes d’entrainement afin d’élargir le panel de partenaires de jeu.
- Intégrer les jeunes les plus prometteurs aux équipes adultes pour acquérir de l'expérience et favoriser la mixité intergénérationnelle.
- Accompagner et coacher des jeunes lors des compétitions.
- Organiser des tournois amicaux en interne pour la convivialité et la mixité intergénérationnelle.
- Récompenser les meilleures progressions par phase avec des bons d'achat pour acquérir du matériel.
- Favoriser la pratique familiale du Tennis de Table en autorisant les parents des licenciés à jouer gratuitement le week-end avec leur enfant, en ayant des réductions tarifaires pour les inscriptions multiples au sein d'une famille
- Organisation d'un tournoi parent- enfant.
- Accueillir via les dispositifs en vigueur (Pass Sport, Ticket Loisirs et Réduc-Sport) certains jeunes socialement défavorisés dans notre club.
- Gymnase ouvert à tous le WE avec séances de jeu libre où toutes les catégories d'age, catégories sociales peuvent jouer ensemble.</t>
  </si>
  <si>
    <t>Quartier Prioritaire de la ville de Paris "Grand Belleville", mais également mais également le reste
du XIe ainsi que les arrondissements limitrophes du XXe, XIXe et Xe de Paris.</t>
  </si>
  <si>
    <t>Fédération française de Tennis de Table - Île-de-France;DJS PARIS;</t>
  </si>
  <si>
    <t>FFTT-IDF-24-0065-2</t>
  </si>
  <si>
    <t>Promotion de la pratique sportive féminine, loisir et sénior</t>
  </si>
  <si>
    <t>La JUMP veut s’orienter dans une dynamique de promotion du tennis de table comme sport bénéfique pour la santé et vecteur de bien-être. Ainsi pour cela elle travaille sur 3 axes majeurs : les féminines, les loisirs et les séniors de plus de 65 ans.
Les objectifs sont :
- Faire de la JUMP un lieu de vie convivial pour les femmes (40), les loisirs (75) et les séniors (15).
- Augmenter le nombre et le pourcentage de féminines au sein du club,
- Permettre au plus grand nombre de féminines de jouer en compétition, d'être classées et/ou d'améliorer leur classement,
- Permettre au plus grand nombre de féminines de pratiquer le tennis de table en loisir.,
- Encourager à la pratique sportive un public plus sédentaire,
- Augmenter le nombre de séniors +65 ans et les loisirs,
- Favoriser la mixité intergénérationnelle,
- Fidéliser les adhérents loisirs,
- Augmenter l’implication des loisirs et des vétérans dans la structure du club.
- Resserrer les liens entre les différentes sections de la JUMP (jeunes / adultes / masculins / féminins / séniors / loisirs / Compétiteurs…)</t>
  </si>
  <si>
    <t>- Participer au forum des associations pour recruter des nouvelles adhérentes, participer à des événements pour la pratique sportive féminine (démonstration, stands…)
- Accorder un soin particulier à l’accueil des féminines,
- Priorisation des inscriptions des féminines quel que soit la date d’inscription.
- Proposer des entraînements spécifiques féminins tout en ayant des entraînements mixtes,
- Organiser des tournois mixtes (formule Double ou Coupe Davis, tournoi de noël, tournoi de la Jump, tournoi fun etc…) pour favoriser la mixité et la convivialité,
- Coacher les féminines évoluant en championnat féminin régional ou national par équipe ou individuel, 
-  Intégrer le maximum de féminines dans les équipes du championnat masculin (ce qui est possible), dans les équipes du championnat vétéran, du championnat jeune, du championnat de Paris IDF.
- Faire évoluer les équipes féminines en même temps que les équipes masculines pour lutter contre l’indifference masculine.
- Mise en avant des résultats obtenus par les équipes féminines,
- Rembourser les frais de déplacement des féminines évoluant en régionale ou nationale.
- Confier des tâches et/ou des responsabilités à des féminines, des séniors et des loisirs,
- Encadrer les jeunes féminines lors des compétitions.
- Développer la convivialité (restaurants, pots, autres sorties),
- Lutter contre les différentes dimensions des violences faites aux femmes (indifférence, sexisme, agressions verbales ou physique) et aux mineurs (discrimination, violence verbale ou physique) en éduquant tous les publics notamment les jeunes.
- Priorisation des adhésions vétérans et loisirs
- Séances test gratuites avant toute éventuelle inscription
- Mise en place d'entraînements diversifiés niveaux débutants (jeudi soir et samedi) avec outils pédagogiques et ludiques (robot, ballons, plots, cerceaux…)
- Organisation d'événements conviviaux (soirées, restaurant…)
- Dynamisation du championnat vétéran avec volonté de mixité de niveau. Maintien d’une 3ème équipe dans le championnat vétéran.
- Place réservée le dimanche matin et après-midi pour le jeu libre loisir et séniors.
- Place réservée pour le jeudi après-midi pour les séniors.
- Intégrer le plus de séniors dans les championnats de France masculin et féminin.
- Participation aux frais de compétitions des vétérans (coupe de Paris vétéran individuel…)</t>
  </si>
  <si>
    <t>Quartier de la Fontaine au Roi (QPV "Grand Belleville" mais également le reste du XIe ainsi que les arrondissements limitrophes du XXe, XIXe et Xe. De toute origine sociale.</t>
  </si>
  <si>
    <t>Fédération française de Tennis de Table - Île-de-France;Paris;</t>
  </si>
  <si>
    <t>FFTT-IDF-24-0065-3</t>
  </si>
  <si>
    <t>Promotion du Tennis de Table auprès des jeunes d'un territoire « carencé » (QPV)</t>
  </si>
  <si>
    <t>La JUMP de par son nom « Jeunesses Unies Ménilmontant Parmentier » et de son implantation dans un territoire carencé « Quartier Prioritaire du Grand Belleville » est particulièrement sensible à la situation des jeunes socialement défavorisés du quartier. A travers cette action, le club souhaite être implanté dans son quartier, favoriser la mixité sociale et encourager l'apprentissage des règles. Ainsi les objectifs de l’action sont :
- Faire de la JUMP un lieu de vie, de bien-être et d’épanouissement pour les ses jeunes adhérents.
- Intégrer des jeunes socialement défavorisés du QPV Grand Belleville 
- Favoriser la mixité sociale, intergénérationnelle.
- Donner des modèles de réussite, de dépassement.
- Encourager l'apprentissage des règles et inculquer des valeurs (fair-play, respect de l’autre, mixité…).</t>
  </si>
  <si>
    <t>- Organiser à minima 2 stages en association avec la DJS afin de permettre à une trentaine de jeunes non adhérents issus du QPV (Quartier Prioritaire de la Ville Grand Belleville) d’être initié à la pratique du Tennis de table avec les adhérents jeunes de l’association. Cette initiative a pour but d’inscrire encore plus la JUMP comme vecteur d’insertion sociale, de mixité dans le quartier, et donner le gout à la pratique du Tennis de Table à des jeunes qui ne se seraient pas naturellement orienté vers cette discipline. 
- Participer au forum des associations pour recruter des nouveaux adhérents, 
- Participer à des évènements (démonstration dans la rue lors de fêtes de quartier…)
- Intégrer les jeunes les plus prometteurs aux équipes adultes pour acquérir de l'expérience et favoriser la mixité sociale et intergénérationnelle.
- Accompagner et coacher des jeunes lors des compétitions.
- Proposer aux meilleurs de coacher les jeunes avec défraiement.
- Organiser des tournois amicaux en interne pour la convivialité et la mixité sociale et intergénérationnelle.
- Récompenser les meilleures progressions par phase avec des bons d'achat pour acquérir du matériel.
- Achat de maillots pour les jeunes qui seront distribués gratuitement.
- Favoriser la pratique familiale du Tennis de Table en autorisant les parents des licenciés à jouer gratuitement le week-end avec leur enfant, en ayant des réductions tarifaires pour les inscriptions multiples au sein d'une famille
- Accueillir gratuitement ou via les dispositifs en vigueur (Pass Sport, Ticket Loisirs et Réduc-Sport) certains jeunes socialement défavorisés dans notre club. Possibilité de paiement étalé.
- Possibilité de payer sa cotisation en coaching pour certains.
- Gymnase ouvert à tous le WE avec séances de jeu libre où toutes les catégories d'age, catégories sociales peuvent jouer ensemble.</t>
  </si>
  <si>
    <t>Quartier Prioritaire de la ville de Paris "Grand Belleville",</t>
  </si>
  <si>
    <t>.
-  et aux tournois internes organisés par le club</t>
  </si>
  <si>
    <t>FFTT-IDF-24-0065-4</t>
  </si>
  <si>
    <t>Animations Jeux Olympiques</t>
  </si>
  <si>
    <t>Développer la pratique du tennis de table (sport olympique) , sport inclusif par nature car il présente l’avantage d’être facilement accessible à tous, jeunes, anciens, femmes, handicapés et d’être très ludique avec le bon encadrement.
Ce sport est actuellement très demandé avec la vague provoquée par l'éclosion au plus haut niveau international des jeunes frères LEBRUN.
Le but est également d'inscrire le club dans la démarche de devenir un club sportif engagé ce qui prolongera les valeurs que nous défendons déjà au quotidien.
Nous souhaitons d'ailleurs à ce titre signer la charte d'engagement mais le lien communiqué pour cela dans la documentation ANS ne fonctionne pas :
https://forms.office.com/pages/responsepage.aspx?id=D2CoVeZOtUuPFFNYlTa23096KPa
YTkJNoLEwPsxh42tUODUwT1g0QlhHRzNPRFQ2QU5HMjY5NTZIMy4u</t>
  </si>
  <si>
    <t>L’objectif de nos animation est de faire découvrir la pratique du tennis de table (sport olympique)
sous toutes ces formes : pratique libre, ateliers découvertes (avec les entraineurs en petits groupes), pratique ludique (balles différentes, challenge, etc)
L'animation principale devrait avoir lieu sur le parvis de la Mairie du 11ème du 17/08/2024 au 25/08/2024
Nous prévoyons également une Journée Olympique au gymnase de la Fontaine au Roi le 23/06/2024 
Et une participation/organisation des Olympiades au Gymnase Japy le 26/06/2024 et 03/07/2024 (Evènement sous le patronage de la Mairie de Paris mais avec notre appui technique pour la mobilisation des participants, gestion du règlement et de la compétition)</t>
  </si>
  <si>
    <t>Le Territoire se situe dans le 11 ème arrondissement de Paris avec pour certaines actions (Gymnase de La Fontaine au Roi) une localisation plus spécifique en QPV</t>
  </si>
  <si>
    <t>FFTT-IDF-24-0066-1</t>
  </si>
  <si>
    <t>24-083686</t>
  </si>
  <si>
    <t>Ping durable</t>
  </si>
  <si>
    <t>L'objectif de cette action est d'améliorer la gestion des déchets produits lors de l'activité de l'association.</t>
  </si>
  <si>
    <t>Après un audit mené avec l'aide du syndicat des ordures ménagères (SIOM) et un retour d'expérieur recueilli auprès de clubs similaires, il s'agira d'identifier d'une part comment limiter la production des déchets (investissement dans des éco-cup et mise en place de procédures de nettoyage facilitées pour en assurer l'utilisation effective malgré un environnement mal adapté, avec par exemple la création d'un "évier mobile" pour palier le manque de point d'eau facilement accessible), et d'autre part comment mieux trier les déchets inévitables (sensibilisation via des affichages, mise en place d'une poubelle de tri sélectif dans le local, pour recueillir notamment les balles cassées, qui devront être stockées pour les mettre à disposition du CDTT91 lorsque son projet de recyclage aura abouti).</t>
  </si>
  <si>
    <t>Les personnes de la commune et alentours, ainsi que les équipes adverses reçues venant de toute la France</t>
  </si>
  <si>
    <t>Baisse du nombre de vaisselle jetable utilisée.
Qualité du tri.
Nombre de balles cassées récupéré.</t>
  </si>
  <si>
    <t>FFTT-IDF-24-0067-1</t>
  </si>
  <si>
    <t>24-072382</t>
  </si>
  <si>
    <t>FAVORISER L'INCLUSION ET LUTTER CONTRE L’ISOLEMENT DE NOS RETRAITES GRACE AU PING BIEN ETRE</t>
  </si>
  <si>
    <t>Former 1 éducateur à l'encadrement du ping bien être (formation ping santé)
- Ouvrir les portes des clubs à nos retraités de la commune
- Proposer des créneaux de pratique en club en matinée ou en début d'après midi adaptés au public
- Proposer un véritable suivi des pratiquants avec les outils mis à disposition par la formation ping santé
- Travailler en étroite collaboration avec l’association de nos retraités de la commune de Combs la Ville, le club et la mairie
- Créer du lien social
- Mutualisation des locaux et du matériel
- Labelliser le club sur ce type de pratique.</t>
  </si>
  <si>
    <t>Le club de Combs Sénart en accord avec la mairie et l’association de retraités de la ville a décidé de mettre en place des créneaux d’accueil pour les retraités chaque lundi et vendredi de 16h30 à 18h30 depuis le mois de septembre 2022 de cette nouvelle saison
Notre encadrant formé au « ping bien être » propose à chaque créneau une séance adaptée au public « retraités. » Un programme de séances en adéquation avec ce public a été mis en place par notre encadrant afin d’assurer un véritable suivi et une continuité dans la progression de nos séniors.
Pour se faire le club a investi dans du matériel spécialisé permettant une évaluation et une mesure des efforts individualisées pour chaque participant.
Trois « kits santé » présentées lors de la formation « ping bien être » ont été achetés.
Du matériel adapté à la pratique a également été investi en grande quantité par le club puisque ce créneau a tout de suite connu un grand succès avec plus de 25 nouveaux adhérents au rendez-vous à chaque cours.
Avant chaque vacances le club organise avec ce public une soirée de rencontres sportives mélangeant adhérents du club et participants à ce créneau avec une formule « double » où sont formées des paires joueurs de clubs/retraités.</t>
  </si>
  <si>
    <t>sur la municipalité de Combs La Ville</t>
  </si>
  <si>
    <t>Au moins une trentaine de pratiquants "Ping bien être"
- Avoir un fort référencement auprès de notre commune et ses alentours sur ce type de pratique
- Renouvellement de licences à 75%</t>
  </si>
  <si>
    <t>FFTT-IDF-24-0068-1</t>
  </si>
  <si>
    <t>24-077856</t>
  </si>
  <si>
    <t>Expansion de la pratique jeune : de la rencontre des jeunes à leur fidélisation</t>
  </si>
  <si>
    <t>Le club Bourgetin Tennis de Table est composé à 47% d'un public jeune. Ce chiffre est en augmentation au fil des ans grâce à l'investissement du club à leur égard et grâce à nos différentes actions de ces dernières années d' "aller vers" pour conquérir ce public  Pour la deuxième année consécutive, le club intervient sur le temps scolaire en proposant des cycles hebdomadaire d'initiation sur la ville du Bourget. Depuis septembre 2023, le club propose également aux écoles de la ville voisine; Dugny, de la pratique du Tennis de Table en  temps périscolaire. Ces nouvelles interventions ont été le prémices, d'une nouvelle collaboration avec une nouvelle commune. L'arrivée de notre club sur la ville de Dugny, va permettre à ce nouveau public (public mixte et éloigné d'un club de tennis de table) de leur faire bénéficier de notre expertise de formation sportive.
Nous allons continuer le travail auprès des scolaires des deux villes afin de proposer la pratique du Tennis de Table au plus grand nombre.
En parallèle, il nous faut donc structurer et préparer notre activité venant à s'agrandir, en gardant le cap des grand axes portés par le club depuis toujours : la fidélisation et captation des féminines, qui représente 44% de nos jeunes adhérents (30% de féminine au sein du club, toutes catégories confondues) et la fidélisation des jeunes de 4 à 11 ans.
Nous allons également proposer d'accueillir la compétition premier pas pongiste de notre comité. Nous sommes depuis 2 ans co-organisateur avec le CD93TT.</t>
  </si>
  <si>
    <t>Expansion de notre champs d'intervention sur la commune voisine de Dugny.
Une politique "d'aller vers", en s'intégrant dans les écoles de la ville du Bourget pour dispenser des cycles scolaire : 3h hebdomadaire consacrées aux scolaires (écoles primaire), toutes l'année. 
Et 2 séance hebdomadaire, de1h00, sur le temps périscolaire du midi, sur la ville de Dugny (école primaire). Ce choix politique du club permet de toucher un nombre très important de jeunes. 
Les jeunes issus des écoles ce vont proposer un tarif préférentiel de l'adhésion si ils souhaitent s'inscrire au club.
Le club propose à tous les jeunes, 1 semaine d'essaie gratuit afin de concrétiser leur inscription.
Par la suite, ils se voient intégrer les groupe d'entraînements jeunes : groupes baby ping de 4 à 6 ans, débutantes (groupe exclusivement de fille), débutant -11ans, débutant +11ans, confirmé et élites jeunes. Les groupes fonctionnent en vases communicantes et les jeunes ne sont pas amenés à rester toute l'année dans un même groupe, ils évoluent sur les groupes en fonctions de leur niveau de jeu. Les créneaux jeunes dureront : 1h15 pour le Baby Ping, 1H30 pour les groupes débutants et confirmés et 2H pour le groupe élite, chaque groupe aura minimum 2 entraînement par semaine, 3 pour les élites. 
Le créneau baby-ping va être scinder en 2 sur le même créneau afin de faire une distinction entre les plus jeunes et plus âgé du groupe afin de s'adapter à leur motricité, deux cadres ou 1 cadre + service civique seront attribués à ce groupe.
A compter de septembre 2024, nous intégrons la ville de Dugny pour proposer des entraînements sur cette ville, dans le préau d'une école, afin que les dugnysiens n'aient pas à se déplacer jusqu'au Bourget. Cela va donc demander une duplication des créneaux habituels.
Du à cette extension de notre activité, nous procéderons à un ou plusieurs recrutement. A ce jour nous avons envoyé un jeune bénévole en formation Animateur Fédéral avec la spécificité "animateur 4/7 ans" que nous prévoyons de mettre à disposition des cadres à partir de Septembre.
Du matériel va devoir être investis afin de couvrir les besoins de la ville de Dugny qui n'est à ce jour pas équipé de tables et raquettes pour une pratique d'entraînement et de découverte. Cela va permettre d'intégrer une commune carencé dans le domaine du tennis de table.
Du matériel club est aussi à renouveler du fait du brassage des enfants avec les scolaires et centres de loisirs, telles que les raquettes d'initiation, balles, matériels ludiques.
Une campagne de communication va être lancée sur la ville de Dugny et sur les quartiers du Bourget afin d'informer sur la présence du club sur leur ville. Des flyers seront reproduits et distribués à cet effet, des affiches seront positionnées aux endroits stratégiques des deux villes. 
A ce jour, une groupe débutante FILLE a été crée, nous souhaitons la pérennisation de ce groupe qui correspond en tout point à l'un de nos objectifs premier;  la fidélisation des féminines. Nous encourageons la pratique féminine à tout âge et notamment dès le plus jeune âge. Un groupe s'étant construit, nous souhaitons le pérenniser et fidéliser l'ensemble des filles en proposant régulièrement des évènement spéciale féminine au club. Un échange intergénérationnelle avec toutes les féminines. 
Une attention particulière est donnée à ce groupe, des exercices plus ludiques, une présence féminine encadrante et une complicité autres.
Nous souhaitons continuer ce travail spécifique qui à démontrer sa réussite historique au sein du club : 30% de féminine au sein du club.
Une politique d'accompagnement de nos jeunes est également mis en place avec des coachs sur le maximum de compétition, mais aussi de participation financière sur les différentes sélections départementales et/ou régionale (s'il y a lieu) que ce soit des stages, des regroupements ou du pôle CD93TT.
Afin de fidéliser ce public jeunes, des stages sont proposés à chaque vacances scolaires, nous programmons d'allier la pratique d'autre sports et activités lors de ces stages, en plus du Tennis de Table qui prédominera. Des sorties jeunes seront organisés, sorties pour aller aux épreuves des JOP grâce aux places que le club a obtenu par le label "impact 2024",  des sorties de fin d'année hors Tennis de Table, sortie pour aller voir des match de Pro à Saint Denis... 
Le maillot du club pourra être offert à l'ensemble des jeunes adhérents ainsi qu'une gourde pour tout nouvel inscrit.
Des tournois réguliers avant chaque vacances scolaires sont organisés avec un challenge au fil de l'année. Des récompenses et reconnaissance sont adressées.
Une équipe jeune par catégorie minimum sera engagée en championnat des jeunes.
Participation à tous les dispositifs Pass Sport, Pass Sport 5éme ou autres afin de faciliter au plus les jeunes et leur familles à l'accès au Tennis de Table en club.
Prêt de notre matériel (tables/ balles / séparations) aux établissements scolaires, évènements type semaine Olympique (SOP), semaine de l'intégrathlon..., aux centres de loisirs.  
Nous avons également un partenariat avec l'UNSS pour l'organisation de compétition affiliées.</t>
  </si>
  <si>
    <t>Ville du Bourget et de Dugny et notamment leurs quartiers en QPV.
Dans le gymnase mis à disposition par la ville du Bourget où nous proposons 90% de notre pratique et les écoles de Dugny.</t>
  </si>
  <si>
    <t>Nombre de licenciées jeunes de 4 à 6 ans,
Nombre de licenciées jeunes de - 11 ans,
Nombre de licenciées jeunes de + 11 ans,
Nombre de jeune féminine et le pourcentage de représentation au club,
Nombre de jeune s'inscrivant au club suite à une intervention dans les écoles ou centres,
Nombres d'équipes engagées en championnat des jeunes,
Nombres de compétiteurs, nombre de compétitrices
Nombre de jeunes touchés par nos actions scolaires,
Fidélisation, taux de renouvellement de licence
Satisfaction des jeunes adhérents et leur familles</t>
  </si>
  <si>
    <t>Fédération française de Tennis de Table - Île-de-France;Ville du Bourget;Ville de Dugny;Seine-Saint-Denis;Agence de services et de paiement;</t>
  </si>
  <si>
    <t>FFTT-IDF-24-0068-2</t>
  </si>
  <si>
    <t>JEUX m'initie au Tennis de Table au Bourget</t>
  </si>
  <si>
    <t>L'année 2024, année qui rime avec Jeux Olympique Paris 2024 et Sport, une année attendue par tous...
La ville du Bourget est l'une des villes hôte de ces JOP2024. Les habitants vivent au rythme de la préparation de ce grand évènement sportif mondial.
C'est plus que jamais la période où le sport doit être un accélérateur d'insertion social pour les publics éloignés de la pratique ainsi que de mixité de la pratique sportive.
Le Club Bourgetin Tennis de Table, permet à tous les jeunes de la ville du Bourget de découvrir et pratiquer le Tennis de Table, à travers des stages d'initiations, à destination des centres de loisirs et des maisons de quartier sur les vacances scolaires de l'année 2024 : hiver, pâques, été et de la Toussaint.
Le club sera un acteur de la SOP (semaine Olympique et Paralympique) les communes limitrophes (La Courneuve/Stains/Aubervilliers/Iles Saint-Denis) avec la collaboration d'une association locale et de l'EPT Plaine Commune.
Ces actions contribuent à promouvoir les valeurs olympique à travers notre sport mixte et accessible à tous, de promouvoir les JOP 2024 sur notre territoire et de permettre d'avoir de futur licenciés FFTT.</t>
  </si>
  <si>
    <t>En partenariat avec les 3 centres loisirs de la ville du Bourget  nous mettons en place des stages d'initiation de Tennis de Table inter-centre, à chaque vacance scolaire de l'année 2024, dont les vacances scolaires de Pâques et les grandes vacances (juillet 2024):
- Des Groupes de 30 jeunes sur chaque semaine de vacances scolaires, 10 enfants par centres, soit sur les vacances de Pâques et juillet, un total de 15 demis-journées d'initiation.
- Les groupes seront renouvelés à chaque semaine afin de pouvoir toucher le plus grand nombre de jeunes. Ils seront répartis par tranche d'âge homogène, ce qui facilitera le travail de nos cadres technique et bénévoles dédiés à cette action.
- Organisation d'un tournois inter-centres à la fin du stage de juillet 2024.
- Des récompenses seront données afin de récompenser les vainqueurs des tournois. 
- Un challenge ''Centre de Loisirs'', viendra récompenser le centre ayant les meilleurs résultats au tournoi. Le tournoi se conclura par un pot de l'amitié, où nous convierons des invités du monde sportif et des représentants des villes.
- Des réunions avec les animateurs et directeurs des centres de loisirs auront lieu afin d'organiser au mieux ces temps sportifs, ainsi qu'un retour d'expérience après chaque semaine.
- La réalisation d'un tee-shirt,  à l'effigie de chaque centres et aux couleurs olympiques sera offert aux jeunes présents lors du tournoi inter-centres organisé.
Durant la SOP, nous irons dans les écoles maternelles pour une une initiation au ping-pong à raison d'une journée par commune (du 02 avril au 05 avril 2024).
Des flyers seront donnés à l'ensemble des participants pour permettre de rejoindre notre club et d'être de nouveaux licenciés FFTT à des tarifs préférentiels
Les initiations et le tournoi se feront dans nos locaux et dans les écoles ou gymnase des communes cibles.
Les initiations seront encadrées par un cadre sportif, 1 jeune en service civique (et de nombreux bénévoles) épaulés par les animateurs du centre de loisirs. Ils dispenseront un apprentissage de la pratique du Tennis de Table avec un apport technique et professionnel sous forme d'ateliers ludiques, à base de matériel ludique. Les règles du jeux à travers des ateliers d'arbitrage seront également mis en place.
Le club Bourgetin Tennis de Table se fera porte-parole du Tennis de Table Olympique et transmettra les valeurs de l'olympisme à travers notre discipline et l'histoire des JOP.</t>
  </si>
  <si>
    <t>L'ensemble de la ville du Bourget : au gymnase Paul Simon (salle mise à disposition par la mairie du Bourget pour pratiquer notre activité)
Les communes de Stains/Aubervilliers/Ile-Saint-Denis/La Courneuve.</t>
  </si>
  <si>
    <t>Nbre de centres de loisirs participants aux cycles
Nbre de jeunes participants aux stages
Satisfactions des jeunes/ des animateurs et du centres
Nbre de jeune souhaitant intégrer le club par la suite
Pérennité du projet sur toute l'année 2024, voir plus</t>
  </si>
  <si>
    <t>Fédération française de Tennis de Table - Île-de-France;Ville du Bourget;Agence de services et de paiement;</t>
  </si>
  <si>
    <t>FFTT-IDF-24-0068-3</t>
  </si>
  <si>
    <t>CBTT au coeur des nouvelles pratiques</t>
  </si>
  <si>
    <t>Le Club Bourgetin Tennis de Table propose très régulièrement l'opportunité de pratiquer le Tennis de Table à l'extérieur, grâce à du matériel investit pendant la période COVID. Une nouvelle orientation que nous avions prise dans le but d'avoir une continuité d'activité dans les moments où les tennis de table en intérieur n'était pas possible. Cette orientation à perdurée mais les objectifs ont changé.
Le Tennis de Table en extérieur nous a permis d' "aller vers" la population, ainsi nous pouvons être mobile sur le territoire et proposer nos services lors de divers évènements en extérieurs. Nous avons également pris possession des tables extérieurs disponibles sur la commune du Bourget, de Dugny mais aussi de La Courneuve. 
Cette approche du ping extérieur nous à permis très récemment d'intégrer la ville de Dugny pour proposer du tennis de table sur cette commune qui n'avait pas de club.
Dans cette année Olympique, nous souhaitons augmenter ces évènements afin de repondre présent à la politique fédérale. Cela nous permet de toucher un grand nombre de personne, participons à la promotion du Tennis de Table sur notre territoire et proposons une activité sportive facile d'accès.
Nous souhaitons également proposer une initiation ping VR au sein du club, avec le partenariat du CD93TT ou LIGUE IDF. Cette nouvelle pratique pourrait permettre de recueillir également de nouveau adhérent.</t>
  </si>
  <si>
    <t>Nos interventions ce font sur 3 villes : Le Bourget, Dugny et La Courneuve (frontière avec Le Bourget) . 
Nous souhaitons investir dans des tables extérieures et matériels afin d'avoir des tables sur chaque ville et le matériel spécifique l'accompagnant.
Quand le matériel extérieur (tables, balles, raquettes) n'est pas utilisés, nous les proposons au service jeunesse de la ville du Bourget et au service des sports de la ville de Dugny afin que nous puissions les utiliser et les mettre à côté des tables "bétons" de quartier. 
Participation régulière sur les actions : 24 sites pour 2024 sur la ville du Bourget et celle de Dugny, intégrathlon sur la ville de Drancy, forum des sports de la ville de Dugny, fête de la ville du Bourget, journée porte ouverte du club et animations lors du marathon paralympique en septembre 2024 qui passe par la ville du Bourget.
Les Dugny plages et Bourget Plages seront l'occasion, une nouvelle fois, de mettre l'opération été Ping au coeur de notre territoire. 
Le gymnase où nous pratiquons le Tennis de Table est situé sur un quartier en QPV  et à coté d'un city parc. Nous souhaitons pour cet été, pouvoir proposer des animations  extérieurs de Tennis de Table, à raison de 2 demi-journées par semaine sur le mois de juillet et août 2024. Animations encadrées par un cadre et des bénévoles.
Les 4 tables en notre possession seront alors sorties devant le gymnase afin de proposer une pratique à tout les jeunes de ce quartier QPV. 
Un premier travail de référencement de l'ensemble des tables extérieur des communes du Bourget et de Dugny sera mis en place par le club afin de pouvoir réfléchir, en relation avec la FFTT, de l'implantation de nouvelles tables en dur et pérenne. 
Nous voulons organiser une initiation ping VR au sein du club pendant un créneau d'entraînement du club. Dans un premier temps, un partenariat sera demandé avec le CD93TT ou LIGUE IDF  pour permettre le prêt de casque et dans un deuxième temps, si l'initiation est concluante de faire l'acquisition de casque. 
Création de flyers, affiches relayant cet évènement estival. C'est l'occasion de faire la publicité du club en distribuant des flyers de présentation du club et l'offre de nous rejoindre.</t>
  </si>
  <si>
    <t>Ville du Bourget, Dugny, La Courneuve (frontière avec la commune du Bourget)  mais sur tout le territoire de Seine-Saint-Denis.</t>
  </si>
  <si>
    <t>Fédération française de Tennis de Table - Île-de-France;Ville du Bourget;Ville de Dugny;Autres établissements publics;</t>
  </si>
  <si>
    <t>FFTT-IDF-24-0068-4</t>
  </si>
  <si>
    <t>CBTT TRIE et responsable</t>
  </si>
  <si>
    <t>L'objectif de ce projet est de continuer l'éducation au développement durable que le club à mis en place depuis quelques années, suivant 4 leviers: 
- Mettre les moyens matériels pour pouvoir faire le tri de 3 types de déchets récurrent au club et ses extérieurs.
- Sensibilisation au tri de l'ensemble de nos adhérents sur notre gymnase, les compétitions mais aussi chez eux. Des formations auront lieu durant l'ensemble de l'année.
- création d'une ressourcerie au sein du club pour permettre de réduire l'achat neuf de matériel spécifique au tennis de table mais aussi d'autres articles de sport. Permet de favoriser le recyclage et l'économie circulaire.  Les articles de sports et de tennis de table ne trouvant pas preneur seront remis aux collecteurs agrées par la REP ASL (pollueur payeur).
- Mise en place de covoiturage et incitation à l'utilisation des mobilités douces.</t>
  </si>
  <si>
    <t>Voici la description des 4 leviers:
- Nous allons acheter des poubelles permettant le tri des déchets DA, emballages et verre qui sont les déchets les plus vues durant nos entrainements, les compétitions et les lieux de proximité au gymnase (parking, City Park, ...). Cette démarches sera mis en place durant l'accueil de compétition départementale.
Une poubelle dédié aux balles cassées sera mis en place durant l'ensemble de l'année. Plusieurs actions de ramassage des déchets à proximité de notre salle sera mis en place. 
- 1h00 de formation sur chaque semaine avant les vacances scolaire sera mis en place. Ces formations seront l'occasion de sensibiliser sur la mise en place du tri au sein du club mais aussi dans les foyer des adhérents (jeunes et moins jeunes). Des guides de tri et prospectus seront distribués sur chacune de ces formations. La mise en place d'une visite de déchèterie est envisagé ou d'une intervention spécifique du service dédié à Terre d'envol notamment pour la sensibilisation au tri des déchets alimentaires (obligatoire à l'ensemble des français depuis le 1er janvier 2024)
- Création d'une ressourcerie aux bénéfices des adhérents du club. Une réflexion sera mis en place pour son ouverture à un public plus large (habitants proche en QPV, clubs voisins,...) . l'idée est de pouvoir permettre de favoriser l'économie circulaire des vêtements de seconde main. Cette ressourcerie gratuite (pour les adhérents).
Les articles de sports ne trouvant pas preneur ou de mauvaise état seront remis aux collecteurs mis en place par la filière à Responsabilité Elargie des Producteurs et/ou ping sans frontière.  Le club prendra part à "la grande collecte du sport" (évènement nationale de la REP ASL) du 20 mars au 20 avril 2024 pour un dons des articles.
- Les utilisateurs de mobilité douce se verront offrir une gourde s'ils s'engagent à venir au clubs avec ce type de transport (à la place ou en complément d'une utilisation de la voiture. Le covoiturage sera mis en place sur chaque occasion et compétitions ou le club va participer. Des discutions de co voiturage avec des clubs voisins du département et/ou de la région seront mis en place lors des compétitions nationales.</t>
  </si>
  <si>
    <t>Le Bourget, Dugny, La Courneuve, Blanc Mesnil, Drancy, ... 
L'ensemble des communes qui hébergent nos adhérents.</t>
  </si>
  <si>
    <t>- Nombre de formation de sensibilisation tenues.
- Nombre de gens participant à la formation.
- Nombre d'articles de sports et de tennis de table à la ressourcerie
- Nombre de vêtement réutilisés.
- Nombre de poubelle emballage et verre ramassées durant les compétitions.</t>
  </si>
  <si>
    <t>FFTT-IDF-24-0069-1</t>
  </si>
  <si>
    <t>24-081020</t>
  </si>
  <si>
    <t>Depuis plusieurs années, notre club recommence à se structurer et à se développer. Nous souhaitons par conséquent maintenant permettre aux gens éloignés de la pratique de pousser la porte de notre salle. 
Ainsi, nous souhaitons mettre en place des séances spécifiques loisir pour les personnes de + 65 ans, les adolescents, les femmes, mais aussi les personnes handicapées. 
Nous souhaitons aussi permettre aux personnes qui ne peuvent avoir accès aux salles de pratiquer notre sport, notamment le personnel en entreprise.</t>
  </si>
  <si>
    <t>Nous allons mettre en place une ou plusieurs séances loisirs (en fonction du nombre de personnes concernées). 
Pour cela : création d'au moins une séance loisir, avec un encadrant
Achat de tables adaptées aux personnes en fauteuil (3),  de matériel facilitant la pratique (ramasse balle, filet, ...), de matériel de relaxation (cerceaux, balles, ...).
Nous souhaitons également pouvoir nous déplacer dans les entreprises ou ouvrir des créneaux pour que ces dernières puissent permettre à leurs salariés de pratiquer notre sport en loisir : 
Pour cela : deux encadrants
Achat de matériel (balles, raquettes, ...)
Publicité autour de ces deux événements, qui sont liés</t>
  </si>
  <si>
    <t>Salle dans le quartier du Mont Saint Martin (en QPV), entreprises de la région</t>
  </si>
  <si>
    <t>Le nombre de personnes ayant participé à ce dispositif sera un bon indicateur.</t>
  </si>
  <si>
    <t>FFTT-IDF-24-0069-2</t>
  </si>
  <si>
    <t>actions visant à promouvoir le tennis de table et à attirer de nouveaux jeunes de 4 à 11 ans.</t>
  </si>
  <si>
    <t>Notre club est une structure vieillissante. Nous souhaitons mettre en place des actions après des jeunes pour miser sur l'avenir et renouveler à moyen terme nos compétiteurs.</t>
  </si>
  <si>
    <t>Mise en place d"actions visant à découvrir le haut niveau : déplacements pour assister à des rencontres de proA, 
Mise en place de stages, séances spécifiques, 
Création d'une école de sport
Pour cela : déplacement dans les clubs de Pro pour assister à des rencontres, 
Achat de matériel ludique (cibles, raquettes, mini tables, ....)
Mise en place de séances spécifiques.
Accompagnement en compétition découvertes (PPP, première balle, ...)
Visite dans les écoles</t>
  </si>
  <si>
    <t>Ecoles et salle du mont Saint Martin (en QPV)</t>
  </si>
  <si>
    <t>Nombre de jeunes</t>
  </si>
  <si>
    <t>FFTT-IDF-24-0069-3</t>
  </si>
  <si>
    <t>Actions d'encadrement dans le cadre du QPV</t>
  </si>
  <si>
    <t>Nous souhaitons mettre en place des actions d'encadrement et de promotion de notre sport dans le quartier du Mont saint Martin (en QPV)</t>
  </si>
  <si>
    <t>Mise en place de séances dans notre salle
Visite dans les écoles du quartier
Organisation de stages pour les jeunes du quartier.</t>
  </si>
  <si>
    <t>quartier du mont st Martin,</t>
  </si>
  <si>
    <t>nombre de jeunes issus du quartier</t>
  </si>
  <si>
    <t>FFTT-IDF-24-0070-1</t>
  </si>
  <si>
    <t>24-073743</t>
  </si>
  <si>
    <t>Ping actif pour un public mixte</t>
  </si>
  <si>
    <t>Initiation au tennis de table pour un public mixte, loisirs : adolescents, féminines, seniors et développer le "Ping bien-être" pour tous...</t>
  </si>
  <si>
    <t>Mettre en place une session hebdomadaire avec pour objectif de permettre à chacun de bénéficier des conseils de joueurs expérimentés et de découvrir à son rythme les différents aspects techniques et matériels du tennis de table.
- Séances d'initiations hebdomadaires avec du matériels d'entrainement et d'assouplissements, du matériels pour la coordination, la précision, la mémoire : cartaping, balles, tapis de sols..
Du matériels pour l'initiation et l'entrainement : des raquettes avec les différents revêtements : backsides, picots, softs, anti-top, de défenses.. pour pouvoir découvrir toutes les facettes du tennis de table et choisir celle qui conviendra le mieux à sa pratique personnelle.
- Séances d'animations avec un coach mental pour travailler la concentration, la motivation et la gestion des émotions et du stress.
Cout total pour la réalisation de ces actions tout au long de l'année = 3000€</t>
  </si>
  <si>
    <t>Notre association est implantée dans un quartier politique de Paris 17ème arrondissement, Porte De Saint-Ouen - Porte Pouchet, notre action vise à faciliter le sport de proximité et l'inclusion sociale par la pratique du sport.</t>
  </si>
  <si>
    <t>- Nombre des participants
- Nombre d'évènements organisés</t>
  </si>
  <si>
    <t>FFTT-IDF-24-0070-2</t>
  </si>
  <si>
    <t>AP17 et le ping éducatif</t>
  </si>
  <si>
    <t>Actions visant à développer la pratique du tennis de table des très jeunes 4-7 ans, à fidéliser tous les licenciés jeunes de Baby-Ping aux juniors et la formation d'animateurs pour encore mieux accompagner le développement des jeunes.</t>
  </si>
  <si>
    <t>- Mettre en place une section de Baby-Ping avec l'achat de matériels d'entrainement adaptés à l'éveil et l'initiation des très jeunes : raquettes adaptées, plots, cerceaux, bassines, échelle de rythme, chasubles, robot..
- Pour nous aider à fidéliser les jeunes licenciés : Diversification des entraînements, du matériels d'entrainement et des activités, stages de perfectionnements, proposer et prendre en charge les frais d'inscriptions des jeunes dans différents tournois, favoriser une cohésion de groupe avec l'achat de maillots de club personnalisés par les jeunes
- Prise en charge totale ou partielle les formations d'animateurs, d'arbitre et juge-arbitre pour les joueurs/joueuses motivés pour accompagner le projet de développement des jeunes.
Cout total pour la mise en place et l'achat de matériels pour ces actions réalisés tout au long de l'année = 5000€</t>
  </si>
  <si>
    <t>A l'aide de ce projet nous cherchons à favoriser le sport de proximité en facilitant l'accès à la pratique sportive pour les jeunes et les très jeunes, encourager la mixité et l'inclusion sociale des jeunes dans un quartier politique de la ville, Porte de St Ouen - Porte Pouchet Paris 17ème</t>
  </si>
  <si>
    <t>- Nombre des jeunes 4 - 11 ans 
- Evolution des taux de renouvellement et abandon des jeunes</t>
  </si>
  <si>
    <t>FFTT-IDF-24-0071-1</t>
  </si>
  <si>
    <t>24-082682</t>
  </si>
  <si>
    <t xml:space="preserve"> 08780130</t>
  </si>
  <si>
    <t>- Augmentation des adhérents 4/7 ans
- Augmentation des adhérents poussins
- Augmentation des adhérents benjamins
- Amélioration de la fidélisation</t>
  </si>
  <si>
    <t>- Augmenter le nombre d'élèves des deux créneaux 4/7 ans les lundis et jeudis de 17h15 à 18h30.
- Organisation d'un championnat des moins de 11 ans sur l'année. Une journée par mois avec une récompense pour tous les participants. Ces championnats sont ouverts aux adhérents du club mais également aux personnes extérieurs. A la fin de la saison, le meilleur dans chaque année de naissance en fille et en garçon sera récompensé.
- Nous continuerons nos cycles scolaires avec les enfants de maternelle et de primaire. A ce jour, c'est grâce à ces cycles que nous avons la plupart de nos jeunes filles et garçons et la plupart de nos bons résultats sportifs.
Nous ferons également des cycles avec deux écoles du Mesnil le roi.</t>
  </si>
  <si>
    <t>ras</t>
  </si>
  <si>
    <t>1Evolution du nombre de participants lors des nouveaux créneaux 4/7 ans
2 Nombre d'enfants rejoignant le club via les cycles scolaires.
3 Nombre d'enfants présents lors des championnats moins de 11 ans
4 Nombre d'enfants hors club présents lors des championnats moins de 11 ans.
5 Nombre d'adhérents moins de 11 ans la saison suivante.</t>
  </si>
  <si>
    <t>Fédération française de Tennis de Table - Île-de-France;Villes de Maisons-Laffitte;</t>
  </si>
  <si>
    <t>FFTT-IDF-24-0071-2</t>
  </si>
  <si>
    <t>Création d'une section handi ping</t>
  </si>
  <si>
    <t>- Ouvrir un créneau handi ping les samedis après midis.
- Proposer des activités adaptés pour Alzheimer, Parkinson, Cancer
- Proposer des compétitions pour ceux qui le souhaitent et les accompagner.</t>
  </si>
  <si>
    <t>Grâce à un nouveau créneau de 3h les samedis après midi, nous pourrons proposer des activités de tennis de table pour les personnes en situation de handicap ainsi que pour les personnes atteintes d'Alzheimer, de Parkinson et de cancer.
Nous proposerons également des échanges avec les autres adhérents du club et aussi nous proposerons des compétitions à ceux qui seront demandeurs.</t>
  </si>
  <si>
    <t>Fédération française de Tennis de Table - Île-de-France;Ville de Maisons Laffitte;</t>
  </si>
  <si>
    <t>FFTT-IDF-24-0072-1</t>
  </si>
  <si>
    <t>24-083365</t>
  </si>
  <si>
    <t>Ping Citoyen - Recrutement et Fidélisation des jeunes</t>
  </si>
  <si>
    <t>Travailler en collaboration avec les écoles primaires de Pontoise dans le cadre du temps scolaire  et Périscolaire .
Amener les enfants à découvrir le tennis de table et à venir à l'issue des animations  s'inscrire au club.
Développer le "baby-ping" pour les 4-7 ans.
Fidéliser les jeunes en organisant des tournois ludiques et en leur offrant des places gratuites, pour eux et leur famille, régulièrement tout au long de l'année, afin d'assister aux rencontres de haut niveau de l'équipe 1ère, en PRO A et Coupe d'Europe.</t>
  </si>
  <si>
    <t>Depuis de nombreuses années, le club intervient dans le milieu scolaire et collabore avec les écoles primaires de Pontoise afin de faire découvrir le tennis de table aux élèves.
Le club travaille sur deux axes : le temps scolaire et le Périscolaire.
Dans le cadre du temps scolaire, le club intervient, en accompagnant les écoles lors de leurs cycles (venue d'un éducateur sportif, mise à disposition de matériel sportif et pédagogique)
Dans le cadre du Périscolaire, le club participe à l'animation "Génération Paris 2024". Lors de cette animation le club accueille, en collaboration avec les écoles, les élèves du CP au CM1 désireux de venir s'initier au tennis de table. Pendant quinze semaines, à raison d'une heure par semaine,  une initiation est proposée aux enfants.
La section" Baby-Ping", encadrée par un éducateur diplômé d'Etat, permet aux plus jeunes de découvrir le tennis de table de façon ludique.</t>
  </si>
  <si>
    <t>Ecoles de la ville de Pontoise</t>
  </si>
  <si>
    <t>- 1 éducateur mis à disposition par le club lors des cycles tennis de table organisés par les écoles primaires.
- 3 éducateurs sportifs du club mobilisés dans l'animation "Génération Paris 2024". 50 enfants des écoles présents sur l'animation.</t>
  </si>
  <si>
    <t>FFTT-IDF-24-0072-2</t>
  </si>
  <si>
    <t>Ping Loisirs - Nouvelles pratiques - Ping en extérieur</t>
  </si>
  <si>
    <t>Pendant la période pré olympique et olympique, le club a décidé de mettre en place un certain nombre d'événements pongistes faisant découvrir au plus grand nombre de personnes le tennis de table.
C'est pourquoi, relayant l'action du tennis de table en extérieur, mise en place par la FFTT, nous allons organiser,  dans la ville de Pontoise,  un grand événementiel pongiste, appelé "Ping Pontoise" dont le but est de faire découvrir le tennis de table  et de faire jouer un maximum de Pontoisiens .
Faire découvrir au plus grand nombre l'activité tennis de table et les inciter à venir s'inscrire au club.</t>
  </si>
  <si>
    <t>Cet événementiel aura lieu au mois de juin. Une vingtaine de tables seront disposées dans la ville, dans des endroits faciles d'accès et sans circulation ( Centre ville, rues piétonnes, jardins publics , places, etc...)
Pour la bonne organisation de cet événement, le club mettra à disposition un certain nombre de moyens : humains et matériels (voir ci-dessous)</t>
  </si>
  <si>
    <t>Ville de Pontoise</t>
  </si>
  <si>
    <t>Cela passe par une bonne communication au niveau de la ville, des journaux locaux et des réseaux sociaux.</t>
  </si>
  <si>
    <t>FFTT-IDF-24-0072-3</t>
  </si>
  <si>
    <t>Développement des dispositifs "Ping bien être" pour un public Loisirs</t>
  </si>
  <si>
    <t>En dehors des championnats et des différentes compétitions dans lesquelles le club est engagé, la "pratique loisirs" tient également une part très importante au sein de la vie du club.
Le club est ouvert à tous, que ce soit les "séniors", les adultes et les jeunes !
Nous attachons une importance réelle au bien-être de chacun, tant physique que moral. Chacun est libre de pratiquer le tennis de table comme il l'entend (loisirs ou compétitions), à tout âge (de 4 ans à plus de 90ans, tel notre doyen âgé de 92 ans !).</t>
  </si>
  <si>
    <t>Les "séniors" : créneau spécifique deux fois par semaine et plus de 40 d'entre eux viennent régulièrement pratiquer le tennis de table. Plusieurs féminines participent régulièrement à ces entraînements chaque semaine.
Les "Loisirs" : créneau proposé aux adultes et aux jeunes deux fois par semaine. La salle spécifique est ouverte spécialement le samedi et le dimanche, en dehors des horaires de compétitions, à leur intention.
Les personnes en situation de handicap sont intégrées dans ces créneaux.
Des créneaux sont également proposés aux entreprises par l'intermédiaire de leur CE, deux fois par semaine, sur l'heure du déjeuner.</t>
  </si>
  <si>
    <t>Agglomération de Cergy Pontoise</t>
  </si>
  <si>
    <t>1°) Senior : Le club accueille actuellement 62 seniors de façon régulière :
49 Hommes + 13 Femmes
Participation du club à la semaine bleue, chaque année, dans les diférentes municipalités de l'agglomération.
De plus, une journée portes ouvertes, permettant aux seniors de venir s'essayer et se renseigner, est
organisée en début de saison.
2°) Entreprise : 16 licenciés Hommes : 11 Promos et 5 Tradis
Le club, par sa communication, cherche à développer ce créneau auprès des entreprises locales.</t>
  </si>
  <si>
    <t>FFTT-IDF-24-0073-1</t>
  </si>
  <si>
    <t>24-081285</t>
  </si>
  <si>
    <t>Développement des dispositifs Sport - Santé pour tou(te)s : poursuite du créneau Ping (contre) Parkinson, ouverture vers d'autres pathologies</t>
  </si>
  <si>
    <t>- Développer le dispositif Sport - Santé et le bien-être pour tou(te)s
- Permettre la pratique du ping pong aux personnes volontaires diagnostiquées "Parkinson" et démontrer le bienfait de cette activité (et toute autre activité sportive) pour les personnes touchées par cette maladie. Pour 2024, nous souhaitons proposer le ping à d'autres pathologies. 
- Rendre visible cette initiative 
- Pérenniser le créneau mis en place, en renouvelant en Juin 2024 le protocole signé avec la Fédération France Parkinson 
- Former un éducateur sportif / bénévole pour le (les) spécialiser dans le sport santé - sport sur ordonnance (modules A &amp; B) - Parkinson et autres pathologies.</t>
  </si>
  <si>
    <t>- La promotion du Sport - Santé représente un axe majeur de notre projet club. Nous souhaitons pérenniser le créneau Ping (contre) Parkinson en renouvelant la convention avec l'association France Parkinson des Yvelines (échéance en Juin 2024)
- Un créneau hebdomadaire (mardi 10h-11h30 hors vacances scolaires) fonctionne actuellement. Une trentaine de "Parki-pongistes" s'y retrouvent, très assidus. L'ajout d'un 2ème créneau hebdomadaire est plebiscité par ce public. En attendant, il est possible de venir également dans un créneau loisirs dirigé également (mardi soir avec l'entraîneur) 
- Il est important de rendre visible cette initiative auprès du public (éloigné de la pratique) et des spécialistes (sport sur ordonnance, recherche) et des institutionnels : organisation d'un évènement, colloque...) 
Plusieurs actions de sensibilisation sont mises en place au cours du 1er semestre 2024 : Village Park'coeur à Paris (fin mars), tournois Parkinson à Boulogne Billancourt, Chatenay Malabry, Guyancourt...
- Nous sommes également sollicités pour développer la pratique du tennis de table à d'autres pathologies, d'autres handicaps (Comité Handi Sport du 78...)
- Pour cela, il est indispensable de former un éducateur dans le sport -santé en complément d'un bénévole spécialisé déjà opérationnel.</t>
  </si>
  <si>
    <t>Sans objet (tout territoire concerné)</t>
  </si>
  <si>
    <t>- Nombre de personnes diagnostiquées "Parkinson" qui participent à ce créneau.
- Nombre de licences (nouvelles licences &amp; renouvellement) : 5 licences nouvelles et le maximum de renouvellements.
- Nombre de séances (+ animations) : 35 séances - Participations à 2-3 animations / tournois dans l'année</t>
  </si>
  <si>
    <t>FFTT-IDF-24-0073-2</t>
  </si>
  <si>
    <t>Actions et animations pour attirer les jeunes pongistes</t>
  </si>
  <si>
    <t>Recrutement et fidélisation des jeunes pongistes :
- En proposant à tous les élèves des écoles élémentaires de la commune (CP / CE1)  un cycle d'initiation au tennis de table.
- En leur faisant mieux faire connaître l'activité ping pong / tennis de table (animations dans les quartiers, portes ouvertes, facilité d’accès aux équipements)</t>
  </si>
  <si>
    <t>Pour développer le tennis de table auprès des jeunes, il faut d'abord leur proposer cette activité sportive dans leur quotidien, dans leur éducation !  
- Permettre aux élèves des écoles élémentaires de la commune (cible CP / CE1 dans un premier temps, entre 250 et 300 écoliers concernés) une initiation au tennis de table, avec la mise en place d'un cycle d'apprentissage (5 séances par classe)
Cette initiative est collective, co-dirigée par l'éducateur sportif diplômé salarié, les professeurs des écoles et éventuellement parents d'élèves et animateurs bénévoles.
Une convention tripartite doit être établie avec l'Education nationale (projet pédagogique), la Mairie (mise à disposition des équipements et notre club (projet sportif et de développement du tennis de table)
- Animations dans les quartiers, portes ouvertes, ping à l'extérieur dans les parcs et jardins...les performances des frères Lebrun...concourent à mieux faire connaître notre sport et potentiellement à attirer de nouveaux jeunes licenciés.</t>
  </si>
  <si>
    <t>RAS - tous les quartiers sont concernés</t>
  </si>
  <si>
    <t>- Evolution du nombre de licences parmi les jeunes (4-11 ans)
- Evolution du taux de renouvellement / abandon des jeunes
- nombre d'élèves qui ont bénéficié du cycle d'apprentissage tennis de table
- nombre d'animations dans les quartiers, portes ouvertes...</t>
  </si>
  <si>
    <t>Fédération française de Tennis de Table - Île-de-France;Mairie Saint Cyr;</t>
  </si>
  <si>
    <t>FFTT-IDF-24-0073-3</t>
  </si>
  <si>
    <t>On parie sur le ping VR !</t>
  </si>
  <si>
    <t>Proposer une nouvelle pratique ...pour aider au développement du tennis de table.</t>
  </si>
  <si>
    <t>Ludique,  en pointe pour vivre avec son temps, le ping VR est une nouvelle pratique qui peut contribuer au développement du tennis de table. Nous en sommes persuadés !
Un bénévole a été formé à cette nouvelle technologie et intervient (en soutien du Comité 78 de tennis de table) sur des évènements : job dating, animations dans différentes communes.
L'idée est de poursuivre cette nouvelle pratique, mais il faut prendre en compte l'achat d'un matériel spécifique assez onéreux.</t>
  </si>
  <si>
    <t>RAS - tous les quartiers de la ville (pas de quartier prioritaire à Saint Cyr)</t>
  </si>
  <si>
    <t>- Nombre de manifestations organisées
- Nombre de participants (délivrance de licences évènementielles)
- Nombre d'inscriptions au club (nouveaux licencié(e)s</t>
  </si>
  <si>
    <t>FFTT-IDF-24-0074-1</t>
  </si>
  <si>
    <t>24-084024</t>
  </si>
  <si>
    <t xml:space="preserve"> 8931057</t>
  </si>
  <si>
    <t>PING EDUCATIF : RECRUTEMENT ET FIDELISATION DES JEUNES</t>
  </si>
  <si>
    <t>action visant à promouvoir le Tennis de Table et attirer de nouveaux jeunes dans le club d’un âge inférieur à 11 ans. En effet cette catégorie d’âge est déficitaire sur notre club et cette action vise à le réduire, en parallèle de toutes les manifestations de communication de la ville et du club.</t>
  </si>
  <si>
    <t>Organisation de 6 après-midi sur les mois de mai, juin, septembre, octobre, novembre et décembre 2024. Chaque séance se déroulera en deux temps : 13h30/15h00 – initiation dirigée et
15h00/17h00 – tournoi pour tous les jeunes parrains et filleuls en formule handicap. La formule handicap permet d’équilibrer les rencontres car il est donné des points d’avance à un jeune débutant par rapport à un jeune faisant déjà de la compétition.
A l’issue de chaque journée, deux jeunes se verront offrir une licence loisirs par le club. Les actions seront encadrées par deux entraineurs diplômés pour la partie initiation, plus un bénévole du club pour les tournois.
Cette initiative vise à donner envie à des jeunes de moins de 11 ans de découvrir notre sport et surtout d’apprécier le goût de l’effort et la joute sportive. Récupérer 5 nouveaux jeunes serait un excellent résultat.</t>
  </si>
  <si>
    <t>Salle de Tennis de Table du Gymnase Liberté à Drancy</t>
  </si>
  <si>
    <t>Cette initiative vise à donner envie à des jeunes de moins de 11 ans de découvrir notre sport et surtout d’apprécier le goût de l’effort et la joute sportive. Récupérer 5 nouveaux jeunes serait un excellent résultat.</t>
  </si>
  <si>
    <t>FFTT-IDF-24-0074-2</t>
  </si>
  <si>
    <t>PROMOTION du sport santé : PING SANTE</t>
  </si>
  <si>
    <t>- Reconduire et renforcer l’action présentée en 2023 pour développer notre sport auprès d'un public atteint de déficience intellectuelle à travers la pratique Loisir du Tennis de table. Procurer un bien-être, une meilleure santé grâce à la stimulation créée par le jeu et le sport.
- Mettre en confiance des jeunes et les aider à se concentrer et de focaliser leur attention sur l’activité « Tennis de Table ».
- Lutter contre les discriminations afin d’amener les jeunes du sport adapté à participer à un tournoi avec les autres pratiquants du club de tennis de table</t>
  </si>
  <si>
    <t>Création d'un créneau spécifique d'1h30 par semaine en début d'après-midi de 13h30 à 15h00 pour un groupe de 6 à 8 jeunes pour la découverte de notre sport  et un autre groupe identique de 15h30 à 17h00 pour le perfectionnement après une première année de pratique. Faire découvrir la pratique à une vingtaine d'enfants sur toute l'année (qui auront une licence promo et un certificat médical et ordonnance démontrant les bienfaits de pratiquer notre sport). 
Organisation d'un tournoi ludique à la fin de chaque phase (janvier et juin) avec invitation des parents aux fins de promouvoir le rôle social et sociétal de l'action PING SANTÉ.</t>
  </si>
  <si>
    <t>Salle de Tennis de Table, 17 Avenue Marceau à Drancy - pendant l’année civile 2024 pour un groupe et à l IME Ladoucette pour l’autre groupe</t>
  </si>
  <si>
    <t>Faire découvrir la pratique à une vingtaine d'enfants sur toute l'année (qui auront une licence promo et un certificat médical et ordonnance démontrant les bienfaits de pratiquer notre sport).</t>
  </si>
  <si>
    <t>FFTT-IDF-24-0074-3</t>
  </si>
  <si>
    <t>Le District Championship  Tennis de table</t>
  </si>
  <si>
    <t>Promotion et apprentissage du tennis de table en développant les dispositifs d’inclusion. Rapprocher les quartiers QPV entre eux afin de partager un même projet tout en représentant sportivement son quartier selon une bonne émulation. Ce projet a aussi un objectif de bien- être physique et psychologique.
Nous recherchons également à développer une cohésion sociale et gommer les différences et développer le « vivre ensemble ».
Donner envie à tous ces jeunes au travers de cette compétition de continuer leur expérience de la découverte du tennis de table.</t>
  </si>
  <si>
    <t>• L’initiative se déroulera dans le gymnase liberté rue Henri Langlois à Drancy sur une semaine
• Il s’agit d’un championnat où chaque équipe se rencontre
• Chaque joueur rencontre 3 adversaires de l’équipe adverse
• Les matchs se déroulent en 3 sets gagnant de 11 points
• La victoire d’une équipe sur l’autre rapporte 3 points à son équipe, 2 point en cas d’égalité, 1 point pour la défaite.</t>
  </si>
  <si>
    <t>Il y aura 6 équipes de 6 quartiers QPV
- Quartier Salengro
- Quartier Centre-ville
- Quartier du Nord
- Quartier Gagarine
- Quartier Cachin
- Club ado</t>
  </si>
  <si>
    <t>Nous recherchons également à développer une cohésion sociale et gommer les différences et développer le « vivre ensemble ».
Donner envie à tous ces jeunes au travers de cette compétition de continuer leur expérience de la découverte du tennis de table.</t>
  </si>
  <si>
    <t>FFTT-IDF-24-0075-1</t>
  </si>
  <si>
    <t>24-084078</t>
  </si>
  <si>
    <t>Féminisation du Ping Cristolien</t>
  </si>
  <si>
    <t>Ce projet a pour objectif d'encourager l'accession des femmes au sport et plus particulièrement au
tennis de table au sein de notre association.
En favorisant et en facilitant leur inclusion au club afin de renforcer leur présence et leurs rôles nous aurons
pour but de créer une communauté de pongistes pour les femmes, par les femmes afin de booster leur
confiance et qu'elles s'approprient leur pratique.</t>
  </si>
  <si>
    <t>La plus haute équipe du club est une équipe féminine. Créer et fédérer une communauté autour
de cette équipe nous apparait un bon moyen de booster la confiance de nos pratiquantes et ainsi les fidéliser.
Pour ce faire, une commission féminine sera créée, avec la présence de femmes au sein du bureau. Deux
créneaux hebdomadaires réservés aux femmes mais néanmoins ouverts à la mixité seront mis en place. Et en
point d'orgue un grand évènement sportif organisé autour de la journée de la femme (avec invitations et
démonstrations de championnes de tennis de table). Création d'une rubrique sur l'actualité des pratiquantes
de notre association sur nos réseaux sociaux afin de communiquer sur la participation aux évènements type
tournois féminins organisés par les comités, ligues ou autres clubs. Intégration des femmes dans les équipes
du championnat mixte à qui sera confié le capitanat et la gestion de l'équipe.</t>
  </si>
  <si>
    <t>1, Taux d'engagement et de réengagement des femmes dans notre association. 
2, Taux de licenciées
3, Degré d'Implication dans la vie du club.</t>
  </si>
  <si>
    <t>FFTT-IDF-24-0075-2</t>
  </si>
  <si>
    <t>Accueil et fidélisation des 4-11</t>
  </si>
  <si>
    <t>Notre centre sportif profite d'une situation géographique optimale avec à proximité (-500m) deux écoles primaires.
L'objectif est de proposer des créneaux de découverte du Tennis de Table avec un accueil adapté aux élèves de ces deux écoles. Du CP au CM2.</t>
  </si>
  <si>
    <t>L'année scolaire se termine par un PPP qui ouvre les inscriptions pour l'année suivante. 
Un "kit raquette Pongori" est offert à tous les participants afin de les fidéliser. Celui-ci s'adresse à tous les élèves de l'école . 
A la suite du PPP, les élèves peuvent s'inscrire dans 4 créneaux : 2 réservés aux CP-CE1 et 2 aux CE2- CM2.
A 16h30 un éducateur se présente à la sortie de l'école et récupère le groupe d'enfants pour le conduire à la salle.
Une fois sur place, 20mn sont consacrées à la prise du gouter, avant de commencer la séance de tennis de table de 17h à 18h.
A 18h, les parents viennent récupérer leurs enfants à la salle.
Les élèves inscrits peuvent bénéficier de tous les services du club, notamment le jeu libre en dehors de leurs créneaux d'accueil ainsi que les stages pendant les vacances scolaires.</t>
  </si>
  <si>
    <t>FFTT-IDF-24-0076-1</t>
  </si>
  <si>
    <t>24-067851</t>
  </si>
  <si>
    <t xml:space="preserve"> 08940894</t>
  </si>
  <si>
    <t>Animation de cycle dans les centres de loisir de la ville et dans les ecoles de la ville</t>
  </si>
  <si>
    <t>faire découvrir le tennis de table sous forme de cycle d'apprentissage à des enfants fréquentant le centre de loisir de la ville  d'Ormesson.
Faire découvrir au plus grand nombre la salle spécifique.</t>
  </si>
  <si>
    <t>Organisation de cycles pour les enfants fréquentant le centre de loisir Monthezin sur la ville d'Ormesson sur Marne  . Le temps de séance dure 50 minutes.  
Les séances se déroulent le mercredi matin sur la salle max Hausler (14 tables en version scolaire).
chaque mercredi pendant 36 semaines, 2 groupes de 24 enfants joueront sur un temps de séance de 50 minutes
Pour terminer cette action, les enfants seront invités au tournoi du club en clôture de l'année.
Les écoles loin de la salle disposent de tables d'extérieur acquis dans le cadre du PEP 5000.</t>
  </si>
  <si>
    <t>Ce projet concerne les enfants scolarisés dans la commune d'Ormesson</t>
  </si>
  <si>
    <t>Faire découvrir le tennis de table au plus -grand nombre 
Permettre de voir un flux de minimum 15 nouveaux licenciés jeunes en septembre</t>
  </si>
  <si>
    <t>Fédération française de Tennis de Table - Île-de-France;ORMESSON;</t>
  </si>
  <si>
    <t>FFTT-IDF-24-0076-2</t>
  </si>
  <si>
    <t>Développement de la pratique sport bien être</t>
  </si>
  <si>
    <t>permettre à des seniors (v3 à V5) d'avoir une offre de service pour se maintenir en bonne santé</t>
  </si>
  <si>
    <t>Permettre à des licenciés de s'entrainer suivant leur appétence (convivialité ou progrès personnels).
création d 'un entrainement intergénérationnel le mardi de 18h30 à 20h00 sur 36 semaines.
ouverture d'un créneau mixte le lundi soir pour les vétérans  avec une vocation  sport loisir bien être .
Ouverture de deux jours par semaine sur le temps de l'après midi .
Nous formons un BPJEPS dans ce cadre. Ce dernier vient sur ses séances pour prodiguer des conseils pour un maintien de la forme. 
L association se positionne pour les rassemblements vétérans  organisés sur l espace Max Hausler.</t>
  </si>
  <si>
    <t>LE territoire touché est la commune d'Ormesson et aussi de la queue en brie ainsi que Chennevières (pas de club dans ces deux villes voisines)</t>
  </si>
  <si>
    <t>le nombres de vétérans
Nombre d'équipes engagées dans le championnat vétérans  (compétition pour les licences loisirs)
Nombre de bénévoles filles</t>
  </si>
  <si>
    <t>FFTT-IDF-24-0076-3</t>
  </si>
  <si>
    <t>En route vers les jeux olympiques</t>
  </si>
  <si>
    <t>Organisation d'actions spécifiques d'animation pour les JOP 2024</t>
  </si>
  <si>
    <t>Organisation de la semaine olympique du 2 au 5 avril 2024.
Organisation de stage pendant les vacances avec le matin en intérieur et l'après midi en extérieur sur les tables dans le parc du Morbras (8 au 12 avril 2024).
Organisation de stages pour le centre de loisir 8 au 19 juillet 2024 en matinée. 
participation au passage de la flamme le 21 juillet sur la commune d'Ormesson</t>
  </si>
  <si>
    <t>Parc du mobras, chateau d'Ormesson pour la flamme</t>
  </si>
  <si>
    <t>nombre de licences découvertes</t>
  </si>
  <si>
    <t>FFTT-IDF-24-0077-1</t>
  </si>
  <si>
    <t>24-078063</t>
  </si>
  <si>
    <t>- Augmenter le nombre d'adhérents chez les jeunes.
- Faire connaitre l'existence d'un club de tennis de table dans la ville de Neuilly sur Marne.
- Améliorer le niveau des jeunes.</t>
  </si>
  <si>
    <t>Afin d'augmenter le nombre d'adhérents et de recruter de nouveaux jeunes, nous allons continuer les interventions dans les écoles de la ville de Neuilly sur Marne. Pendant l'année les lundis, mardi et jeudi de 9h à 11h, 36 classes participeront à des cycles de 6 séances.
Lors de ces initiations, les élèves auront le temps d'apprendre et de progresser dans la discipline grâce aux 6 séances.
La plupart des écoles sont situées en QPV.
En parallèle, nous organiserons un entrainement spécifique pour les enfants de moins de 11 ans chaque trimestre. Ces entrainements se dérouleront des samedis après midi de 14h à 18h. Les enfants qui participent aux cycles mais également les enfants du club pourront participer à ces entrainements.
Afin de permettre aux jeunes les plus motivés de s'épanouir dans ce sport, nous organisons un entrainement spécifique par mois les samedis après midi sur sélection.  Petit à petit, cela doit permettre de créer une dynamique et d'inciter les jeunes à s'impliquer totalement dans le club.</t>
  </si>
  <si>
    <t>Ces actions sont principalement destinées à des enfants des QPV.</t>
  </si>
  <si>
    <t>- Nombre d'enfants présents lors des entrainements spécifiques.
- Nombre d'enfants présents lors des entrainements sur sélections.
- Nombre de nouveaux jeunes inscrits lors de la saison suivante.
- Nombre de réinscriptions chez les jeunes.</t>
  </si>
  <si>
    <t>Fédération française de Tennis de Table - Île-de-France;Ville de Neuilly sur Marne;</t>
  </si>
  <si>
    <t>FFTT-IDF-24-0077-2</t>
  </si>
  <si>
    <t>- Nombre de participants. 
- Augmenter le nombre de nouvelles licences.
- Création d'un nouveau créneau dédié au ping "bien-être" chaque semaine soit le samedi.
- Création d'un évènement Ping santé</t>
  </si>
  <si>
    <t>- Actions proposant les dispositifs "Ping Bien-Être" pour un public loisirs : Adolescents, Féminines,
Seniors (+65ans) ainsi que nos adhérents.
- Création d'un créneau dédié d'une heure le samedi de 11h30 à 12h30 chaque semaine.
 - Actions proposant les dispositifs "Ping Santé (Alzheimer, Parkinson, Cancer…) : 3 événements dans l'année sur des après-midis (sous forme d'atelier)
- Formation d'éducateurs aux modules A et/ou B.</t>
  </si>
  <si>
    <t>Nous avons des QPV dans notre ville. Nous toucherons des personnes de ce quartier ainsi que les autres quartiers de la ville.</t>
  </si>
  <si>
    <t>Nombre de nouveaux licenciés
Nombre de participants</t>
  </si>
  <si>
    <t>FFTT-IDF-24-0077-3</t>
  </si>
  <si>
    <t>Ping Exterieur</t>
  </si>
  <si>
    <t>Augmenter le nombre d'adhérents chez les jeunes et les adultes.
- Faire connaitre l'existence d'un club de tennis de table dans la ville de Neuilly sur Marne.
- Effectuer la transition entre les animations extérieures vers notre club.
- Accentuer la communication sur les reseaux sociaux et notre site internet.
- Fidéliser / Maintenir l'activité lors de la fermeture des gymnases au cours de l'été.</t>
  </si>
  <si>
    <t>Afin d'augmenter le nombre d'adhérents et de recruter de nouveaux jeunes, nous allons
participer à Neuilly l'été  ainsi qu'au forum des associations de la ville.
Animation en pleine air pendant les mois de juillet (NEUILLY ETE). Nous serons surplace sur 5 Jours sur la période estivale
Nous effectuerons des parcours d'initiations avec beaucoup de jeu.
Distribution de flyer pour faire connaitre le club. Proposer 3 seances gratuites de découvertes au sein du club.</t>
  </si>
  <si>
    <t>Rassemblement au niveau des bords de Marne - Neuilly l'été.
Rassemblement pour les JO dans le cadre d24 sites pour 2024 à neuilly sur marne, le 01 Juindans le quartier QPV .</t>
  </si>
  <si>
    <t>- Nombre de nouveaux jeunes inscrits lors de la saison suivante.
- Nombre de nouveaux adultes  inscrits lors de la saison suivante.</t>
  </si>
  <si>
    <t>FFTT-IDF-24-0078-1</t>
  </si>
  <si>
    <t>24-084048</t>
  </si>
  <si>
    <t xml:space="preserve"> 08920049</t>
  </si>
  <si>
    <t>Ping Actif / Développement des dispositifs Ping Bien être ou Ping Santé</t>
  </si>
  <si>
    <t>Organisation de manifestations sportives à destination des malades atteints de la maladie de Parkinson.
Organisation du second Open National Parkinson afin de valoriser la pratique sportive de ce public.
Organisation de stages régionaux, voire nationaux, à destination du public Parkinson.</t>
  </si>
  <si>
    <t>Organisation du second Open National Parkinson, avec le soutien de la FFTT et de France Parkinson, les 30 et 31 mars 2024. 
Présence de 88 joueurs, et d'une centaine d'accompagnants, à deux jours de compétition (simples et doubles) et à une soirée festive.
Cette organisation a mobilisé la présence de 2 salariés du club et de 30 bénévoles, et 1 salarié + 4 bénévoles dont 3 parkinsoniens pour la préparation de l'évènement.
Mise en place de stages sans approche compétitive à destination des personnes atteintes de la maladie de Parkinson :
- Adhérents de la section qui fait partie des plus grandes de France.
- Adhérents des clubs de la région Ile de France.
- Tous les adhérents des clubs de l’hexagone.
Nombre de stages :
a. 4 stages de 2h par jour, sur 5 jours durant les vacances scolaires pour les membres du club et d’Ile de France ;
b. 1 stage de 2h par jour, en matinée, sur 5 jours avec des thématiques différentes les après-midi (visite de Paris, moments d’échanges autour du Ping Parkinson, travail physique, …)</t>
  </si>
  <si>
    <t>Ville de Boulogne Billancourt</t>
  </si>
  <si>
    <t>Nombre de participants à l'Open Parkinson
Nombre de participants aux stages Parkinson</t>
  </si>
  <si>
    <t>Fédération française de Tennis de Table - Île-de-France;Boulogne Billancourt ;Aides privées;</t>
  </si>
  <si>
    <t>FFTT-IDF-24-0078-2</t>
  </si>
  <si>
    <t>Ping Educatif / Recrutement et fidélisation des jeunes</t>
  </si>
  <si>
    <t>Cette action est ciblée vers l'accueil et la fidélisation des jeunes féminines.
Elle répond à un double objectif : augmenter notre nombre d'adhérents jeunes (car nous en avons perdu cette année) / augmenter notre nombre de féminines en s'appuyant sur la dynamique naissante du groupe féminin adultes.</t>
  </si>
  <si>
    <t>Après avoir mis en place un créneau spécifique féminines adultes (1h30 / semaine) de 15 à 20 joueuses sur la saison 2023/2024, et devant l’engouement des jeunes filles du club qui souhaiteraient elles aussi avoir un créneau d’entraînement spécifique, nous souhaiterions créer un nouveau créneau de 1h30 par semaine à destination des mineures.
De plus, nous organiserons 2 stages pendant les vacances scolaires, à destination exclusive des féminines. Les jeunes filles seront prioritaires pour l'inscription à ces stages, mais nous souhaitons aussi y accueillir des adultes, en fonction de la capacité du groupe, afin de permettre la constitution d'un groupe inter-générationnel pérenne.
Les créneaux seront encadrés par Laura Pfefer, joueuse de Haut Niveau en contrat de professionnalisation avec le club et ayant comme mission particulière le développement du groupe féminin.</t>
  </si>
  <si>
    <t>Ville de Boulogne-Billancourt et villes voisines</t>
  </si>
  <si>
    <t>Nombre de jeunes filles participant au créneau féminin
Nombre de jeunes filles participant aux stages
Augmentation du nombre d'adhérentes jeunes</t>
  </si>
  <si>
    <t>Fédération française de Tennis de Table - Île-de-France;Boulogne Billancourt;</t>
  </si>
  <si>
    <t>FFTT-IDF-24-0078-3</t>
  </si>
  <si>
    <t>Animation JOP / Vacances Olympiques et Paralympiques</t>
  </si>
  <si>
    <t>S'inscrire dans la dynamique liée aux JOP et aux résultats récents de l'équipe de France de Tennis de table.
Créer des lieux de rencontre et de convivialité, notamment pour les jeunes, via des animations de Ping Extérieur.
Favoriser le vivre-ensemble et créer des liens sociaux intergénérationnel.
Promouvoir la pratique de l'exercice physique et lutter contre la sédentarité.</t>
  </si>
  <si>
    <t>Mise en place d’une programmation d’animations Ping Extérieur.
Une convention sera mise en place avec la ville de Boulogne-Billancourt, qui est labellisée Terre de Jeux, étape du parcours de la Flamme le 24 juillet, et Centre de préparation Olympique va accueillir la délégation Japonaise de tennis de table.
Le programme se déroulera du mois de juin à fin septembre sur 2 playgrounds tout neufs situés proche de la salle spécifique et équipés de 3 tables. Un 3ème playground est aussi en projet via la Municipalité dans le cadre du « Programme 5000 équipements de proximité ».
Nombre de manifestations organisées : 1 par semaine.
- 2 samedis ou dimanches après-midi par mois sur 1 des 2 sites.
- 2 mercredis après-midi par mois sur l’autre site.
Création de licences Évenementielles pour les participants.</t>
  </si>
  <si>
    <t>Ville de Boulogne-Billancourt</t>
  </si>
  <si>
    <t>Nombre d'étapes organisées
Nombre de participants (nombre de licences Evenementielles)</t>
  </si>
  <si>
    <t>FFTT-IDF-24-0079-1</t>
  </si>
  <si>
    <t>24-083975</t>
  </si>
  <si>
    <t>Formation des cadres</t>
  </si>
  <si>
    <t>Formation des cadres et dirigeants parisiens nécessaires aux clubs et au Comité de Paris pour améliorer la gestion sportive et administrative, et la transmettre des messages d'éthique et déontologie du sport.</t>
  </si>
  <si>
    <t>Formation des cadres en collaboration avec la Ligue Ile-de-France:
1) Formation technique: 
- Diplôme d'Initiateur de Club
- Diplôme d'Animateur Fédéral
20 candidats
2) Formation en arbitrage:
- Arbitre régional AR
- Juge Arbitre 1er degré JA1
25 candidats
3) Formation administrative (sous forme de session webinaires)
- Utilisation de SPID
- Utilisation de GIRPE
20 candidats
4)Accompagnement des clubs:
Nous déléguons aux clubs qui le demandent un spécialiste qualifié en gestion de clubs. Il les conseille et les aide à mettre en place la gestion des emplois, la comptabilité et l'administration du club. La durée de cet accompagnement dépend de la structure du club, elle comprend en moyenne 5 à 6 réunions. Le conseiller peut intervenir ultérieurement si nécessaire. Tous les clubs peuvent être concernés de celui qui doit tout organiser à celui qui souhaite optimiser sa gestion. Le conseiller peut traiter en moyenne trois clubs par saison sportive.</t>
  </si>
  <si>
    <t>Tout Paris</t>
  </si>
  <si>
    <t>1 
2 Nb de clubs aidés
3 Réussite aux examens</t>
  </si>
  <si>
    <t>FFTT-IDF-24-0079-2</t>
  </si>
  <si>
    <t>PingCity</t>
  </si>
  <si>
    <t>Proposer une activité sportive régulière et encadrée en plein air à un public plutôt senior.
Inciter à poursuivre cette activité en intérieur dans un club parisien en faisant la promotion du tennis de table
Détecter des bénévoles potentiels</t>
  </si>
  <si>
    <t>Nous mettons en place un créneau hebdomadaire de 2 heures d'animation (deux groupes) autour de tables en  extérieur. L'emplacement est le Centre sportif Alain-Mimoun dans le 12ème arrondissement qui dispose de 3 tables en extérieur, peu occupées. Nous avons l'accord du responsable du stade  et nous devrons voir comment monter un partenariat avec la Ville de Paris (sur le modèle de ce qui est fait par un club au Parc de Choisy dans le 13ème).
Le créneau serait à priori positionné en milieu de journée et donc plus positionné vers un public adulte voire senior vers lequel il nous faudra communiquer (media de la Ville de paris, OMS 12, ...)
Un animateur breveté  tennis de table, récemment embauché, (et un remplaçant) sont positionnés pour une animation autour de l'initiation et le ludique orientés.
Le Comité fournit le matériel (raquettes et balles)
Pour la mise en place de l'opération nous envisageons dans un premier temps la gratuit de l'activité. 
Nous prévoyons la licenciation des participants.</t>
  </si>
  <si>
    <t>Un quartier de Paris.
A priori on part sur du sport de proximité et un lieu d'activité pour l'instant</t>
  </si>
  <si>
    <t>FFTT-IDF-24-0079-3</t>
  </si>
  <si>
    <t>Fidélisation des jeunes par l'offre de perspective de progression</t>
  </si>
  <si>
    <t>L'axe de recrutement:
1) Coopération avec le milieu scolaire:
1.1) Participation à la Fête de l'Olympisme Parisien (FOP) organisée en octobre par l'USEP et le CDOS Paris. Le Comité organise et anime l'atelier Tennis d Table; Il accueille les jeunes sur 10 tables par groupe de 15/20 soit environ 150 jeunes dans la journée.
Cette manifestation se déroule à la Halle Carpentier (13e), à 50 m du QPV Villa d'Este, 100 m du QPV Bédier-Boutroux et 750 m du QPV Kellermann-Paul Bourget
1.2) Premier Pas Pongiste: Compte tenu de la spécificité de Paris, le PPP est organisé par le Comité de Paris en partenariat avec l'USEP:
- L'USEP assure les sélections dans les différentes écoles élémentaires de Paris
- Le Comité de paris organise la journée finale à la salle spécifique Carpentier: La journée se déroule sur 24 tables, elle comprend des ateliers pédagogiques et des compétitions en fonction du niveau de jeu des participants âgés de 7 à 12 ans. Elle réunit environ 150 jeunes qui reçoivent chacun le "kit fédéral" du PPP. Un
diplôme de participation est également remis à chaque jeune
NB: Tous les participants à ces différentes actions reçoivent un flyer édité par le Comité qui recense la liste etles coordonnées des clubs parisiens.
(Notons que la coopération s'étendra au delà de cette classe d'âge puisque nous tiendrons un atelier lors de la Journée Nationale du Sport Scolaire organisée par l'UNSS habituellement au stade Ladoumègue (Paris 12e), qui jouxte le QPV Sept Arpents-Stalingrad et à 200 m du QPV Danube-Solidarité-Marseillaise)
2) CPS pour les jeunes de poussin à benjamin sur une journée:
- Deux sont axées sur la détection ouvert aux promotionnels avec pour objectif  de détecter les profils sportivement intéressant mais aussi de faire franchir aux autres le pas de la licence traditionnelle
- Deux sont des regroupements dont un spécialement destiné aux filles
3) Le Comité applique une politique tarifaire volontairement modérée sur les catégories /benjamins pour inciter à la licenciation traditionnelle
L'axe fidélisation:
3) Stages à Paris:
-Deux stages pendant les petites vacances scolaires pour les poussins, benjamins, minimes et cadets sur sélection d'une durée de 5 jours pour environ 25 jeunes
- Pour les jeunes filles (et les femmes) en proposant une Journée féminines, à la place du Tournoi féminin, donc
moins axé vers la compétition et plus axé autour de l'animation. En sollicitant tous les clubs pour y associer les traditionnels comme les promotionnelles, avec comme encadrantes les entraîneures parisiennes
4) Stages hors Paris en internat:
-  Stage pour les poussins, benjamins d'une durée de 5 jours pour une vingtaine de jeunes encadrés par trois entraîneurs diplômés
 - Stage de rentrée pour les jeunes de poussins à juniors (lieu ciblé: La Flèche) d'une durée de 5 jours pour une trentaine de jeunes encadrés par quatre entraîneurs diplômés
5) Championnat des jeunes
 -Un tableau est spécifiquement ouvert aux poussins/benjamins par équipe de 2 afin de permettre à tous les clubs de participer facilement. La mixité est de mise.
6) Pôle départemental:
Le pôle départemental regroupe les meilleurs poussins, benjamins et minimes garçons et filles de Paris. Il fonctionne quatre jours par semaine les lundi, mardi, vendredi et samedi de 16h30 à 18h. Il réunit environ dix stagiaires dont plus de la moitié en internat et est encadré par deux entraîneurs. A la sortie du Pôle départemental les jeunes qui le souhaitent entrent au pôle Espoir d'Ile-de-France. Le Comité fait participer les jeunes à de grandes compétitions internationales (Minicoms ou Internationaux du Grand Est) avec jusqu'à maintenant d'excellents résultats sportifs). L'objectif est de fidéliser les jeunes à Paris et à notre sport.
7)   Tournois
En incitant les clubs à prévoir dans leurs tournois des formules mettant en valeur les féminines (formules
coupe Davis mixte, tableau de double-mixte) et dès lors en co-organisant et en apportant notre appui
financier (mise à disposition gracieuse de matériel et des juge-arbitres/arbitres par exemple)</t>
  </si>
  <si>
    <t>FFTT-IDF-24-0080-1</t>
  </si>
  <si>
    <t>24-084377</t>
  </si>
  <si>
    <t>développer le sport santé au sein de notre association</t>
  </si>
  <si>
    <t>Sport santé bien être à destination des séniors 
Poursuite du créneau Ping Santé 
Action EPAHD
Action Handicap avec Passer’aile (maison spécialisée à proximité du club)
Développement du créneau Ping Loisir avec inclusion Ping Bien-être
Sport santé bien être en entreprise
Création d’un créneau
Sport sur ordonnances 
Création d’un créneau Alzeimer et/ou Parkinson 
Formation d’un encadrant</t>
  </si>
  <si>
    <t>HERBLAY ET VAL D'OISE</t>
  </si>
  <si>
    <t>30</t>
  </si>
  <si>
    <t>Fédération française de Tennis de Table - Île-de-France;MAIRIE;</t>
  </si>
  <si>
    <t>FFTT-IDF-24-0080-2</t>
  </si>
  <si>
    <t>Développement - Nouvelles Pratiques</t>
  </si>
  <si>
    <t>développer le tennis de table autrement pour séduire un nouveau public</t>
  </si>
  <si>
    <t>développer : 
le PING VR
l'Ultimate 
le dark ping
le Spinsight</t>
  </si>
  <si>
    <t>sur la commune d'Herblay
sur le département du Val d'Oise</t>
  </si>
  <si>
    <t>20%</t>
  </si>
  <si>
    <t>Fédération française de Tennis de Table - Île-de-France;Mairie ;</t>
  </si>
  <si>
    <t>FFTT-IDF-24-0081-1</t>
  </si>
  <si>
    <t>24-081654</t>
  </si>
  <si>
    <t>W751008073</t>
  </si>
  <si>
    <t>77568118200140</t>
  </si>
  <si>
    <t xml:space="preserve"> 08750141</t>
  </si>
  <si>
    <t>1002586</t>
  </si>
  <si>
    <t>UNION SPORTIVE METROPOLITAINE DES TRANSPORTS (USMT)</t>
  </si>
  <si>
    <t>Octobre rose : féminisation et inclusion par le Tennis de Table</t>
  </si>
  <si>
    <t>Objectif n°1 : Promouvoir et sensibiliser la pratique du tennis de table auprès du public féminin
Objectif n°2 : Renforcer le nombre de pratiquante et proposer une offre complète et intéressante pour les adolescentes, les jeunes femmes entrant dans la vie active, les jeune maman et les femmes âgées.
Objectif n°3 : Favoriser l'inclusion des femmes dans la pratique du tennis de table et plus largement dans le monde sportif.</t>
  </si>
  <si>
    <t>Fort d'un engagement depuis plusieurs décennies, la section Tennis de table souhaite dynamiser son nouveau modèle de fonctionnement pour la saison sportive 2024-2025 en créant un premier champ d'action auprès du public féminin. Celle-ci débutera en octobre 2024, dans le cadre du projet Octobre Rose.</t>
  </si>
  <si>
    <t>La zone d'impact de l'évènement est une zone d'attraction locale. Celui-ci se déroulera au 11 rue de l'Allée Verte, dans le 11ème arrondissement de Paris. Le lieu est accessible en transport en commun et très facile d'accès. 
Le site de l'Allée verte est un réel atout.</t>
  </si>
  <si>
    <t>Voici les 3 indicateurs de notre projet, au regard des objectifs fixés :</t>
  </si>
  <si>
    <t>FFTT-IDF-24-0081-2</t>
  </si>
  <si>
    <t>TENNIS DE TABLE : SANTE EN SERVICE DE BALLE</t>
  </si>
  <si>
    <t>Objectif 1 : Contribuer à l'amélioration de la santé des personnes atteintes d'affection longue durée (ALD).
Objectif 2 : Favoriser un encadrement par un double suivi : médical et sportif
Objectif 3 : Facilité le retour à la vie active des personnes atteinte d'un maladie grave</t>
  </si>
  <si>
    <t>L'activité tennis de table est un excellent moyen de reprendre une activité sportive et peut également faciliter la création des liens sociaux entre personnes en cours de traitement ou en phase de guérison.
Création d'un "créneau santé" dédié à l'activité tennis de table pour les personnes atteintes d'affection longue durée (ALD) avec un encadrement sportif et médical.
La promotion se fera en lien avec des associations dédiées à l'accompagnement des malades et /ou des hôpitaux proches de nos locaux. (Paris 11è).
La section tennis de table de l'Us Métro offrira aux personnes atteintes d'affection longue durée la possibilité de progresser dans la pratique du tennis de table en bénéficiant de notre infrastructure et d'un encadrement dédié.</t>
  </si>
  <si>
    <t>Notre section tennis de table  est situé à Paris dans le 11è et accessible par les transports pour la population.</t>
  </si>
  <si>
    <t>FFTT-IDF-24-0082-1</t>
  </si>
  <si>
    <t>24-070808</t>
  </si>
  <si>
    <t>W913001762</t>
  </si>
  <si>
    <t>78523121800021</t>
  </si>
  <si>
    <t xml:space="preserve"> 08910042</t>
  </si>
  <si>
    <t>9020140</t>
  </si>
  <si>
    <t>UNION SPORTIVE DE PALAISEAU</t>
  </si>
  <si>
    <t>91120</t>
  </si>
  <si>
    <t>91477</t>
  </si>
  <si>
    <t>Premier Pas Pongiste</t>
  </si>
  <si>
    <t>- Augmenter l'engouement autour du tennis de table en milieu scolaire dans la ville de Palaiseau
- Favoriser l'accès à la pratique du tennis de table pour tous dans les écoles 
- Augmenter le nombre de nouveaux licenciés de 4 à 11 ans 
- Fidéliser les licenciés scolarisés de 4 à 11 ans du club de Palaiseau</t>
  </si>
  <si>
    <t>L'organisation du Premier Pas Pongiste consiste d'abord à rendre visite à toutes les écoles de la commune de Palaiseau dans le mois qui précède pendant 2h pour présenter et faire connaître le tennis de table aux enfants au travers de séances ainsi que pour promouvoir l'évènement afin d'attirer le plus de public possible. Puis, il s'agit d'organiser et réaliser la journée, en mettant en place une matinée d'ateliers pour les 4-7 ans puis un tournoi inter-écoles sur une après-midi pour les 7-11 ans avec des récompenses individuelles et collectives pour les meilleures écoles.  
Grâce à toutes ses actions, le Premier Pas Pongiste permet de continuer à faire connaître le tennis de table au sein de la ville de Palaiseau et contribue à le faire devenir un sport majeur sur la commune. 
L'idée est donc de financer la communication et la promotion de l'évènement (flyers, bannières...), acheter du matériel pour les séances dans les écoles (matériel pédagogique, raquettes) et la journée du PPP (récompenses, goûters...) ainsi que financer les heures de visite dans les écoles des entraîneurs.</t>
  </si>
  <si>
    <t>La commune de Palaiseau possède 16 écoles maternelles et primaires. L'objectif est de leur rendre visite à toutes et de faire participer le maximum d'élèves au PPP.</t>
  </si>
  <si>
    <t>Nombre de participants à la journée du PPP : rang 1 
Nombre de visites dans les écoles : rang 2 
Nombre de nouvelles licences pour la saison 2024-2025 après participation au PPP : rang 3</t>
  </si>
  <si>
    <t>FFTT-IDF-24-0082-2</t>
  </si>
  <si>
    <t>Développement du Tennis de Table en EHPAD</t>
  </si>
  <si>
    <t>- Favoriser l’accès à la pratique du tennis de table en milieu isolé (EHPAD) 
- Participer à l’activité, aux soins et à l’épanouissement des personnes âgées par la pratique du tennis de table
- Améliorer la qualité de l’offre de pratique par l’achat de matériel adéquat</t>
  </si>
  <si>
    <t>Il s’agit ici d’avoir les moyens de mettre en place une séance hebdomadaire de tennis de table 
dans au moins un EHPAD de la ville de Palaiseau, dans le but de faire pratiquer les pensionnaires dans le 
besoin. 
Le projet prend en compte les prises de contact, l’achat du matériel adéquat, ainsi que le financement de l’encadrement.</t>
  </si>
  <si>
    <t>L'EHPAD de la Pie voleuse est situé dans le centre-ville de la commune de Palaiseau, proche de la salle de Tennis de table de l'USPTT. L'idée est d'y proposer une séance hebdomadaire de tennis de table pour les résidents volontaires.</t>
  </si>
  <si>
    <t>Rang 1 : Résidents touchés par l'action
Rang 2 : Nombre de séances mises en place
Au cours de la saison suivante (2025-2026), objectif de réaliser cette action dans un autre EHPAD.</t>
  </si>
  <si>
    <t>FFTT-IDF-24-0083-1</t>
  </si>
  <si>
    <t>24-067832</t>
  </si>
  <si>
    <t>W941019421</t>
  </si>
  <si>
    <t>92470753200017</t>
  </si>
  <si>
    <t xml:space="preserve"> 08941343</t>
  </si>
  <si>
    <t>UNION SPORTIVE IVRY TENNIS DE TABLE "USITT"</t>
  </si>
  <si>
    <t>94200</t>
  </si>
  <si>
    <t>94041</t>
  </si>
  <si>
    <t>Faire pratiquer la population en extérieur et en intérieur pendant les vacances d'été dans les cadre des Jeux Olympiques</t>
  </si>
  <si>
    <t>Animation
Activités pongistes
Activités diverses (foot, tek, balle au prisonnier)</t>
  </si>
  <si>
    <t>Quartier Ivry Port</t>
  </si>
  <si>
    <t>Nombres de licences découvertes</t>
  </si>
  <si>
    <t>FFTT-IDF-24-0083-2</t>
  </si>
  <si>
    <t>Faire jouer dans les QPV d'Ivry sur Seine</t>
  </si>
  <si>
    <t>Action  en promotion d'encadrement dans les quartiers QPV</t>
  </si>
  <si>
    <t>Quatre entrainements par semaine dans le quartier d'ivry port</t>
  </si>
  <si>
    <t>Quartier Ivry Port
Quartier Pierre et Marie Curie
Quartier Gagarine
Quartier Monmousseau</t>
  </si>
  <si>
    <t>Prise de licences Loisir/Compétitions</t>
  </si>
  <si>
    <t>Fédération française de Tennis de Table - Île-de-France;Municipalité d'IVRY SUR SEINE;</t>
  </si>
  <si>
    <t>FFTT-IDF-24-0084-1</t>
  </si>
  <si>
    <t>24-084070</t>
  </si>
  <si>
    <t xml:space="preserve"> 8910544</t>
  </si>
  <si>
    <t>E-PING - NOUVELLE PRATIQUE INTERACTIVE</t>
  </si>
  <si>
    <t>Création d'un entrainement virtuel, en parallèle d'entrainement réel, avec un casque de réalité virtuel et son jeu VR "Eleven Table Tennis"</t>
  </si>
  <si>
    <t>En parallèle des entrainement réel, nous souhaitons mettre en place des séances de Tennis de table virtuel.
Avec le simulateur ultime de tennis de table, nous pouvons nous entraîner contre l'IA avancée et travailler des gestes techniques en répétition.
Nous pourrons proposer le prêt du casque VR aux adhérents afin de leur proposer une progression plus rapide.
A terme, nous pourrions proposer lors de nos stages des moments ludiques ou de perfectionnement sur les casques VR.
Afin que les casques soit pédagogique, nous pourrons mettre en miroir sur un écran et apporter des retours pédagogiques sur les geste techniques.</t>
  </si>
  <si>
    <t>Les Ulis et ses 2 QPV</t>
  </si>
  <si>
    <t>Promouvoir le tennis de table.
Augmenter le nombre de licenciés.
Fidéliser nos licenciés.</t>
  </si>
  <si>
    <t>Fédération française de Tennis de Table - Île-de-France;les ulis;</t>
  </si>
  <si>
    <t>FFTT-IDF-24-0084-2</t>
  </si>
  <si>
    <t>STAGE PING-QPV GRATUIT</t>
  </si>
  <si>
    <t>Organiser des évènements de promotion et de découverte dans les zones QPV
Créer une animation dans les quartiers politique de ville.
Permettre aux enfants, aux jeunes adultes d'avoir une occupation durant les congés scolaires.</t>
  </si>
  <si>
    <t>Organiser une semaine de stages de tennis de table durant les vacances d'automne, d'hiver et de printemps.
Cette semaine sera ouverte à tous les habitants des Ulis et particulièrement des habitants des quartier en en politique de la ville.
Elle sera organisé par journée complète entre coupe le midi par une pause repas (10h-12h30 / 14h00-16h30). Ce repas sera pris en commun.
Les séances seront rythmées par entrainements spécifiques, des rencontres, des sensibilisations aux règles et à l'arbitrage.
Le stage se terminera par un tournoi amical où des récompenses seront remis aux participants
Ce stage sera encadré par des bénévoles formés et le salarié.
Nous souhaitons l'intervention et la démonstration d'un joueur classé.</t>
  </si>
  <si>
    <t>Commune des Ulis et ses QPV</t>
  </si>
  <si>
    <t>Taux de participation élevé des ulissiens
Régularité des stages.
Augmentation du nombre de licenciés</t>
  </si>
  <si>
    <t>Fédération française de Tennis de Table - Île-de-France;les ulis;Les ulis Politique de la Ville VVV;</t>
  </si>
  <si>
    <t>FFTT-IDF-24-0085-1</t>
  </si>
  <si>
    <t>24-083618</t>
  </si>
  <si>
    <t xml:space="preserve"> 08931032</t>
  </si>
  <si>
    <t>Pour l’année 2024, le club souhaite prolonger son partenariat avec le milieu scolaire afin d'attirer un public jeune et plus large. Dans cette optique, notre club souhaite poursuivre sa collaboration avec plusieurs écoles primaires de notre commune.</t>
  </si>
  <si>
    <t>Le club souhaite prolonger son opération baptisée "MidiPing". 
Tout d'abord, cette démarche se déroule sur les temps de pause déjeuner où deux créneaux d'une heure  chacun se succéderont. Durant ces créneaux nous prendrons en charge deux groupes . Ces deux groupes se  verront donc proposer une découverte de l'activité, avec un encadrement comportant des ateliers et des  exercices visant à susciter un intérêt pour la pratique et permettre une progression au cours de l'année  scolaire .  
Pour optimiser notre initiative, nous souhaitons donc collaborer avec quatre écoles primaires afin de pouvoir  faire profiter un maximum d'enfants de notre commune . Chaque école primaire se verra attribuer un  "MidiPing" par semaine, les jours proposés seront le lundi, mardi, jeudi, et vendredi. En proposant 1h par  semaine à chaque enfant du dispositif, le club souhaite attirer un nouveau public jeunes et leur proposer un  tarif préférentiel .  
Le club organisera également un tournoi en septembre 2024 ou d'autres écoles primaires de la commune en  plus de celles touchées par l'action seront conviées .</t>
  </si>
  <si>
    <t>4 écoles primaires de la commune de Stains : 
-Romain Rolland, cette école se situe au 55 rue Jean Durand, Stains 93240 
-Joliot Curie, cette école se situe au 1 Avenue Paul Vaillant Couturier, Stains 93240 
-Victor Hugo, cette école se situe Allée Max Jacob, Stains 93240 
-Émile Zola, cette école se situe également Allée Max Jacob, Stains 93240 et forme un groupe scolaire avec l'école Victor Hugo .</t>
  </si>
  <si>
    <t>Assiduité aux cours suivant les années de naissance 
-Nombre d'écoles en partenariat avec le club 
-Nombre de participants dans chaque écoles 
-Nombre de jeunes qui adhère au club 
-L'évolution des licences des -11ans</t>
  </si>
  <si>
    <t>FFTT-IDF-24-0086-1</t>
  </si>
  <si>
    <t>24-084498</t>
  </si>
  <si>
    <t>Notre objectif est de mettre en place un créneau à destination d'un public loisir et intergénérationnel.</t>
  </si>
  <si>
    <t>En effet, nous allons ouvrir notre salle tout les dimanches matins de 9H30 à 13H30 afin d'accueillir nos licenciés.
Nous allons proposer plusieurs animations autour du tennis de table dans le but d'attirer des licenciés.
De plus, nous allons également proposé un tournois du club ouvert à tous les loisirs sur une fréquence d'une fois par mois.</t>
  </si>
  <si>
    <t>Tous les quartiers de la ville de Stains</t>
  </si>
  <si>
    <t>-Nombre de participants 
-Nombre de licence traditionnel 
-Nombre de licence Promotionnel</t>
  </si>
  <si>
    <t>FFTT-IDF-24-0087-1</t>
  </si>
  <si>
    <t>24-082720</t>
  </si>
  <si>
    <t xml:space="preserve"> 08931464</t>
  </si>
  <si>
    <t>Vacances Olympiques et Paralympique 2024</t>
  </si>
  <si>
    <t>Faire pratiquer le Tennis de Table aux habitants et vacanciers sur la commune d'Epinay sur Seine durant la période des JOP.
Apporter l'expertise du CSME et de ses éducateurs dans le cadre du dispositif mis en place par la municipalité lors de toute la période des JOP 2024 et notamment lors des actions menées à travers le dispositif club2024.
Mettre en valeur le savoir faire de la section CSME tennis de table.
Rendre la pratique la plus accessible possible.
Renforcer le lien entre le public jeune et les associations.
Permettre l'accès à une pratique régulière et adaptée.
Faire connaitre le club au plus grand nombre.</t>
  </si>
  <si>
    <t>Dans le cadre des actions organisées par la direction des sports d’Épinay-sur-Seine, le CSME souhaite apporter sa contribution en organisant des temps forts ainsi que des moments de découvertes lors de toute la période des JOP.
Le CSME est le club omnisports de la ville d'Épinay-sur-Seine, présent sur le territoire depuis les années 60. Le club compte parmi ses sections phares la section tennis de table. 
Le CSME est composé en 2023 de près de 2000 adhérents, encadrés quotidiennement par près de 80 bénévoles et une cinquantaine de coachs et éducateurs bénévoles ou sous contrat.
Nos adhérents, majoritairement de la commune, sont un parfait mélange entre adultes mineurs (50/50) et proviennent majoritairement des différents QPV de la commune.
Nous accueillons des publics valide, mais aussi des publics en situation de handicap "léger".
En outre, nous avons aussi bien dans les instances dirigeantes que dans les adhérents, un ratio homme/femme quasi équilibré.
Nos actions seront durant cet été :
- Des interventions tout l’été sur les créneaux définis par la ville, c'est-à-dire de 14h à 22h. (1 fois par semaine sur les jours d'ouverture du dispositif par la commune), en proposant des séances d'initiation au tennis de table.
- Séances d’initiations découvertes
- Démonstration
- Matchs, tournois et temps forts
En compléments des annonces faites par la ville pour la mobilisation des publics, le CSME utilisera l’ensemble de ses réseaux, mais proposera des annonces ciblées à destination de ses adhérents.
L’ensemble des actions sont totalement gratuites.</t>
  </si>
  <si>
    <t>Commune d'Epinay sur Seine 
Quartier politique de la ville</t>
  </si>
  <si>
    <t>Nombre de participants 
Satisfaction des participants 
Taux d'inscription à la section tennis de table lors de al rentrée 2024/2025</t>
  </si>
  <si>
    <t>Fédération française de Tennis de Table - Île-de-France;Subventions d'exploitation de la ville ;</t>
  </si>
  <si>
    <t>FFTT-IDF-24-0087-2</t>
  </si>
  <si>
    <t>Journée bien être 100% féminine</t>
  </si>
  <si>
    <t>Inciter les femmes à pratiquer du sport.
Mettre en lumière la gente féminine.
Organiser plus régulièrement des évènements omnisports à destination du public féminin. 
Augmentation du nombre de participantes et d'adhérentes à la section.</t>
  </si>
  <si>
    <t>La section Tennis de table est une section assez récente créée en 2019 dans le cadre du club Multi-Section d’Epinay sur Seine. Le développement de la section a été fortement contrarié par la pandémie, survenue quelque temps après sa création. De ce fait, elle dispose de peu d’adhérents, mais reste très ambitieuse pour le futur
Actuellement, la section propose des entraînements au gymnase Raymond Lemaitre.
Les jours et horaires d’entraînement sont :
- Lundi de 18h30 à 22H
- Le vendredi de 18h30 à 22h
Deux éducateurs sont en charges des entraînements. La section dispose de 10 tables, des balles ainsi qu’un lot de raquettes de débutant afin de pouvoir proposer une séance d’essai pour celles et ceux qui n’ont pas de matériel. En plus de tout cela, la section possède également un robot automatique qui permet de s’entraîner au renvoi de la balle.
La section Tennis de Table faisant partie du CSME, propose également et dispense des séances de yoga fitness et zumba à travers les sections du même nom. Dans le cadre du développement de la section tennis de table et notamment dans la volonté de cette section de développer la pratique féminine, la section tennis de table souhaite organiser deux journées "100% bien être féminin" en fusionnant la pratique du tennis de table à celle du yoga, du fitness et de la zumba.
Lors de deux demis journées ( samedi après midi) en novembre et en avril de 14h à 18h30 nous proposons une animation 100% féminine autour du "Ping bien être". Ouvert et gratuit pour toutes les femmes, de 7 ans à 80 ans et plus. 
Pour clôturer ce moment d'échange omni sport, bien-être et intergénérationnelle nous proposerons en fin de rencontre un pot de l'amitié. 
A travers cette action nous souhaitons convier toutes les femmes et jeunes filles des sections tennis de table, yoga, fitness et zumba, mais aussi et surtout convier toutes les femmes gravitants autour de nos adhérent(e)s, sans que ces dernières soient elles même adhérentes. Les adhérent(e)s du club auront pour mission d'inviter leur mères, leurs sœurs, leurs tantes … à participer à ce regroupement "Ping bien être".
A court terme le but est de mettre en lumière la gente féminine à travers le sport et le bien être. Prouver les bienfaits du sport.  
A moyen et long terme le but est de faire adhérer les femmes à la section tennis de table et d'ainsi augmenter le nombre d'adhérents et faire en sortes que les adhérentes s'inscrivent dans une pratique régulière.</t>
  </si>
  <si>
    <t>Gymnase Raymond Lemaitre 
Siège sociale du club situé en QPV
Public issu majoritairement de QPV</t>
  </si>
  <si>
    <t>taux de nouvelles participantes entre la 1er et la 2e action 
taux de nouvelles inscriptions féminines
taux de satisfaction ( questionnaire de satisfaction )</t>
  </si>
  <si>
    <t>Fédération française de Tennis de Table - Île-de-France;Subvention d'exploitation municipale;</t>
  </si>
  <si>
    <t>FFTT-IDF-24-0087-3</t>
  </si>
  <si>
    <t>Ping dans les écoles</t>
  </si>
  <si>
    <t>Promouvoir le tennis de table dans le milieu scolaire notamment pour les enfants âgés de 7 à 11 ans.
Valoriser le savoir faire de la section tennis de table au seins des écoles proche du lieu de pratique.
Inciter les jeunes à s'inscrire au club et leur donner le gout de la pratique sportive via la pratique du tennis de table.
Augmenter le nombre d'adhérents chez les jeunes ( catégorie 7-11ans).</t>
  </si>
  <si>
    <t>La ville d’Epinay-sur-Seine est située dans le département de la Seine Saint-Denis en région Ile-de-France.
La ville d’Epinay possède beaucoup de ménages avec des enfants. Sur 46 553 ménages, 29 633 ont un ou plusieurs enfants. La plupart des habitants vivent en appartement (83,3%). C’est une population qui est relativement jeune (24,2% des habitants ont entre 0 et 14 ans).
La section Tennis de table est une section assez récente créée en 2019 dans le cadre du club Multi-Section d’Epinay sur Seine. Le développement de la section a été fortement contrarié par la pandémie, survenue quelque temps après sa création. De ce fait, elle dispose de peu d’adhérents, mais reste très ambitieuse pour le futur
Actuellement, la section propose des entraînements au gymnase Raymond Lemaitre.
Les jours et horaires d’entraînement sont :
- Lundi de 18h30 à 22H
- Le vendredi de 18h30 à 22h
Deux éducateurs sont en charges des entraînements. La section dispose de 10 tables, des balles ainsi qu’un lot de raquettes de débutant afin de pouvoir proposer une séance d’essai pour celles et ceux qui n’ont pas de matériel. En plus de tout cela, la section possède également un robot automatique qui permet de s’entraîner au renvoi de la balle.
Actuellement la section tennis de table compte 26 adhérents dont plus de la moitié est mineur. 
La section souhaite promouvoir sont savoir faire en proposant des interventions dans les écoles aux alentour du gymnase Raymond Lemaitre. 
Pour ce faire la section souhaite, en partenariat avec l'école primaire des Econdeaux, proposer un cycle de 8 séances, de 1h30 à 2h, aux élèves des classes de CM1 et/ou CM2. 
Afin que ce partenariat soit possible la section et l'école ont mis en place une convention et élaborer ensemble un projet pédagogique visant à dispenser aux élèves de cours ludiques, tactiques et techniques leur permettant de développer leur capacité motrice générale et spécifique à travers l'activité tennis de table, tout en s'inscrivant dans les valeurs citoyennes dispensées par le sport et à l'école. 
Des séances axées sur la technique et la tactique de jeu ainsi que les règles de base du tennis de table seront ainsi dispensées aux élèves ainsi que des cessions de jeux et de situation de tournois/match. 
A travers ces interventions la section tennis de table souhaite transmettre aux élèves le gout de l'effort et le plaisir de la pratique (court et moyen terme) espérant à la suite de cela faire naitre la volonté de s'inscrire au sein même du club (long terme).</t>
  </si>
  <si>
    <t>taux de satisfaction des participants (évaluer via un questionnaire de satisfaction, retour d'expérience) 
taux de réussite face aux critères d'évaluation fixer lors de l'établissement du projet pédagogique (évaluation de fin de cycle) 
taux d'inscription dans la section tennis de table</t>
  </si>
  <si>
    <t>FFTT-IDF-24-0087-4</t>
  </si>
  <si>
    <t>Tennis de table virtuel</t>
  </si>
  <si>
    <t>Développer la pratique du tennis de table en s'appuyant sur l'utilisation des nouvelles technologies
Utilisation des nouvelles technologies au service de l'amélioration de la technique 
Augmenter le nombre d'adhérents jeunes, ceux maitrisant le mieux les  nouvelles technologies utilisateurs de la nouvelle technologies ( génération Z ) 
Initier les utilisateurs plus âgés au maniement de la nouvelle technologie</t>
  </si>
  <si>
    <t>La ville d’Epinay-sur-Seine est située dans le département de la Seine Saint-Denis en région Ile-de-France.
La ville d’Epinay possède beaucoup de ménages avec des enfants. Sur 46 553 ménages, 29 633 ont un ou plusieurs enfants. La plupart des habitants vivent en appartement (83,3%). C’est une population qui est relativement jeune (24,2% des habitants ont entre 0 et 14 ans).
La section Tennis de table est une section assez récente créée en 2019 dans le cadre du club Multi-Section d’Epinay sur Seine. Le développement de la section a été fortement contrarié par la pandémie, survenue quelque temps après sa création. De ce fait, elle dispose de peu d’adhérents, mais reste très ambitieuse pour le futur
Actuellement, la section propose des entraînements au gymnase Raymond Lemaitre.
Les jours et horaires d’entraînement sont :
- Lundi de 18h30 à 22H
- Le vendredi de 18h30 à 22h
Deux éducateurs sont en charges des entraînements. La section dispose de 10 tables, des balles ainsi qu’un lot de raquettes de débutant afin de pouvoir proposer une séance d’essai pour celles et ceux qui n’ont pas de matériel. En plus de tout cela, la section possède également un robot automatique qui permet de s’entraîner au renvoi de la balle.
Actuellement la section tennis de table comptabiliser 26 adhérents dont plus de la moitiés sont mineurs. 
Afin d'attirer plus d'adhérents à rejoindre la section tennis de table, l'équipe éducative de la section souhaite développer une nouvelle façon de pratiquer : mise en place de la pratique du tennis de table en réalité virtuelle.
La population étant relativement jeune, la section souhaite encourager la pratique des jeunes, mais aussi des personnes plus âgés, grâce à la nouvelle technologie. 
Des séances spécifiques VR seront mis en place notamment lors des premiers mois de pratique afin de capter de nouvelles adhésions et emmener progressivement les adhérents vers de la pratique plus traditionnelle.
Pour cela nous souhaitons la mise en place de séance virtuelle sur les créneaux déjà existants, à la suite de cela, des séances virtuelles et réelles seront simultanément dispensés afin de travailler des aspects techniques et tactiques et permettre une amélioration du jeu réel.
La section tennis de table compte sur le développement de la pratique virtuelle pour encourager les nouveaux adhérents vers une pratique du tennis de table régulière.</t>
  </si>
  <si>
    <t>Augmentation du nombre d'adhérents 
Augmentation de la pratique régulière
Augmentation du nombre d'inscrit en compétition 
Amélioration des habilités motrices spécifiques</t>
  </si>
  <si>
    <t>FFTT-IDF-24-0088-1</t>
  </si>
  <si>
    <t>24-084575</t>
  </si>
  <si>
    <t>Notre objectif est de limiter notre impôt environnemental en tant qu'association.
C'est pourquoi nous voulons sensibiliser nos licenciés aux bonnes pratiques.</t>
  </si>
  <si>
    <t>En effet, notre objetctif est d'accentuer le covoiturage pour les déplacement en compétitions,
Mais également de recycler les matériaux de nos adhérents en leurs trouvant une nouvelle utilité.
Enfin, nous allons mettre en place une collecte de vêtement à destination des associations.</t>
  </si>
  <si>
    <t>L'action se déroulera sur notre Gymnase du SIVOM à Stains</t>
  </si>
  <si>
    <t>Nombre de Matériel réutilisé , 
Nombre de Textile récolte 
Nombre de Trajet effectué en covoiturage</t>
  </si>
  <si>
    <t>FFTT-MART-24-0001-1</t>
  </si>
  <si>
    <t>24-083791</t>
  </si>
  <si>
    <t xml:space="preserve"> 349B2085</t>
  </si>
  <si>
    <t>PING LOISIR</t>
  </si>
  <si>
    <t>-Développer la pratique loisir au sein du club
-Proposer des formes de pratiques ludiques aux féminines, aux séniors, aux jeunes et aux personnes en situation de handicap.</t>
  </si>
  <si>
    <t>Le projet consiste à réaliser 5 journées portes ouvertes pour attirer de nouveaux publics dans le club ou fidéliser les publics existants.</t>
  </si>
  <si>
    <t>Autres territoires ruraux carencés Outre-mer</t>
  </si>
  <si>
    <t>La Martinique est un territoire ultramarin dont les habitants ont  d'importants problème de santé. Le ping bien-être sera vecteur d'activité physique régulière.</t>
  </si>
  <si>
    <t>-Nombre de participants aux journées portes ouvertes
-Nombre de nouveaux adhérents</t>
  </si>
  <si>
    <t>Fédération française de Tennis de Table - Martinique;CAF;</t>
  </si>
  <si>
    <t>FFTT-MART-24-0001-2</t>
  </si>
  <si>
    <t>PING EDUCATIF 4-11 ans</t>
  </si>
  <si>
    <t>-Développer la pratique des jeunes publics
-Augmenter le nombre de licenciés sur cette tranche d'âge</t>
  </si>
  <si>
    <t>Le projet consiste à réaliser des séances de tennis de table auprès du jeune public au niveau des écoles et des collèges sous formes de cycles scolaires et/ou des fêtes du ping.</t>
  </si>
  <si>
    <t>La Martinique est un territoire carencé au niveau des infrastrutures et de l'aide publique.</t>
  </si>
  <si>
    <t>-Nombre participants
-Nombre nouveaux licenciés</t>
  </si>
  <si>
    <t>Fédération française de Tennis de Table - Martinique;</t>
  </si>
  <si>
    <t>FFTT-MART-24-0002-1</t>
  </si>
  <si>
    <t>24-084425</t>
  </si>
  <si>
    <t>Amélioration de la structuration de la section tennis de table</t>
  </si>
  <si>
    <t>Amélioration les conditions et donc les performances des pratiquants;
Monter en compétences par la formation et le recyclage des encadrants et la formation de jeunes juges arbitres</t>
  </si>
  <si>
    <t>1- Concernant l'amélioration des performance : 
- action principale par l'acquisition d'un robot connecté.
- mis en place de stages intensifs durant des vacances scolaires (projet expérimental sur l'année sportives) en sollicitant des partenariats
2- Concernant les compétences à développer :
- participation aux formations et recyclages organisés la ligue LTTM : encadrement et juges arbitres
- défraiement des encadrants</t>
  </si>
  <si>
    <t>Jeunes de tous les quartiers de fort de France et d'une manière général de Martinique</t>
  </si>
  <si>
    <t>FFTT-MART-24-0002-2</t>
  </si>
  <si>
    <t>Amélioration de la structuration de la section Tennis de table</t>
  </si>
  <si>
    <t>Mettre en place des mesures permettant d'améliorer les performance de nos licenciés
Monter en compétence de la section : participation de stages de recyclage et de formation organisés par la LTTM : éducateurs, jeunes juges arbitres</t>
  </si>
  <si>
    <t>1 - Concernant la montée en compétence :
- achat d'un robot connecté
- organisation des stages intensifs de perfectionnement pendant les petites vacances scolaires, notamment en développant des partenariats
2- Concernant la montée en compétence :
- participation à des stages de formation et de recyclages de nos éducateurs et formation de nos jeunes à l'arbitrage
- défraiement de nos éducateurs fortement investis tout au log de ces années, notamment auprès de nos jeunes</t>
  </si>
  <si>
    <t>Fort de france et la Martinique en général</t>
  </si>
  <si>
    <t>Fédération française de Tennis de Table - Martinique;Martinique;</t>
  </si>
  <si>
    <t>FFTT-MAYO-24-0003-1</t>
  </si>
  <si>
    <t>24-083368</t>
  </si>
  <si>
    <t>W9T1003600</t>
  </si>
  <si>
    <t>87941392000015</t>
  </si>
  <si>
    <t xml:space="preserve"> 369G0033</t>
  </si>
  <si>
    <t>ASSOCIATION SPORTIVE ENVIRONNEMENTALE ET CULTURELLE ( A S E C )</t>
  </si>
  <si>
    <t>97617</t>
  </si>
  <si>
    <t>Fonctionnement général</t>
  </si>
  <si>
    <t>Participer aux différentes compétitions.
Achat de matériel pédagogiques.
Accueillir d'autres équipes et organiser des rencontres</t>
  </si>
  <si>
    <t>Etant un club nouvellement affilié à la Fédération, 2024, nous avons besoin d'aide financière pour pouvoir organiser au mieux les rencontres à domicile mais aussi pouvoir participer aux différentes compétitions organisées par la ligue de Mayotte sur tout le territoire, ainsi que la préparation de nos joueurs et acheter des matériels pédagogiques.</t>
  </si>
  <si>
    <t>1- Participer à toutes les compétitions
2- Achat d'au moins 4 tables
3- Pourvoir, être en mesure d'organiser des rencontres</t>
  </si>
  <si>
    <t>Fédération française de Tennis de Table - Mayotte;Commune de Tsingoni;</t>
  </si>
  <si>
    <t>FFTT-MAYO-24-0004-1</t>
  </si>
  <si>
    <t>24-083719</t>
  </si>
  <si>
    <t>Recrutement et fidélisation des jeunes école de sport</t>
  </si>
  <si>
    <t>- Actions (dont scolaires) visant à promouvoir le tennis de table et attirer de nouveaux jeunes de 4 à 11 ans dans le
club sous une forme opérationnelle (cycle scolaire, péri-scolaire, PPP, journée spécifique club, école de sport...).
 - Actions visant à développer ou organiser la pratique en faveur du public jeunes
 - Actions visant à fidéliser les licenciés jeunes.</t>
  </si>
  <si>
    <t>-En partenariat avec deux écoles à proximité du lieu d'entrainement du club, nous souhaitons faire bénéficier à chaque classe 4 heures d'initiation de ping. Tous les classes de l'école choisit devront bénéficier de cette initiation. Pour le moment nous visions deux écoles , Manguier et l'école cavani briqueterie.  
Création de séance d'entrainement tous les lundis de 17 à 19h pour des jeunes de 4 à 11 ans.</t>
  </si>
  <si>
    <t>Mayotte plus spécifiquement la commune de Mamoudzou dont la moitier des quartiers sont politique de la ville.</t>
  </si>
  <si>
    <t>indicateur 1- Minimum 10 licenciés de moins de 11 ans Maximum 20
Indicateur 2-Minumum 10 licencié de entre 11 et 18 ans Maximum 20</t>
  </si>
  <si>
    <t>FFTT-MAYO-24-0004-2</t>
  </si>
  <si>
    <t>Promotion et animation du ping extérieure</t>
  </si>
  <si>
    <t>- Faire la promotion du ping à l'extérieure
-Animer des séances de jeux 
-Organiser des évènements de ping extérieure</t>
  </si>
  <si>
    <t>Initialement la pratique du tennis de table à Mayotte et plus particulièrement à Mamoudzou passait à par les tables en béton d'extérieure. Aujourd'hui cet pratique temp à disparaitre avec la construction de salle.  La politique de développement du ping extérieure est une opportunité pour nous de faire revenir cette pratique.
L'objectif de l'action est de créer un véritable espace de jeu avec les nouvelles tables de ping extérieure installées par la commune de Mamoudzou. Le club a comme objectif de organiser des animations hebdomadaire et des compétition trimestriel.</t>
  </si>
  <si>
    <t>Mamoudzou et M'Tsapéré</t>
  </si>
  <si>
    <t>Nombre de séance par mois
nombre de compétition dans l'année</t>
  </si>
  <si>
    <t>Fédération française de Tennis de Table - Mayotte;Commune de Mamoudzou;</t>
  </si>
  <si>
    <t>Développer les cycles scolaires auprès des jeunes de 4-10 ans (afin de faire découvrir notre sport et augmenter le nombre de licenciés) 
Créer un créneau hebdomadaire pour le public 4-7 ans 
Pérenniser le partenariat avec les clubs voisins 
Organiser des stages club et d’autres actions pour fidéliser le jeune public 
Structurer l’entrainement pour les jeunes  afin d’augmenter le volume d’entrainement, améliorer le travail qualitatif (séance collective, individuelle), stages à chaque vacance scolaire pour former et  créer une élite au sein du club.</t>
  </si>
  <si>
    <t>Notre éducateur sportif encadrera des séances hebdomadaires pour les 4-7ans. 
Des Cycles scolaires dans les écoles de st Maixent et son pourtour permettront d' accueillir de nouveaux licenciés et favoriser l’inclusion et la mixité sociale sur le bassin St Maixentais. 
Le club veut développer et pérenniser la pratique auprès des jeunes dans le but de lutter contre la sédentarité, le lien social. 
Des tournois familles, invite un copain seront organisés pour favoriser le bien être et la convialité. 
Des Stages club seront organisé pour permettre la fidélisation et la progression de nos jeunes.
Le club continuera en partenariat a aider les club voisin en mettant a disposition notre éducateur sportif affin de promouvoir l’accessibilité du tennis de table pour toutes et tous.</t>
  </si>
  <si>
    <t>Développement des dispositifs ping bien être et ping santé</t>
  </si>
  <si>
    <t>Moyens humains :
- Temps de travail du salarié (préparation et encadrement des animations)
- Temps de bénévolat
 Moyens matériels :
 - Petits matériel pédagogique (plots, ballons de baudruche, raquettes, balles de couleur…)
 - Outils de promotion plaquettes…</t>
  </si>
  <si>
    <t>Notre éducateur sportif encadra des séances hebdomadaires dans les EPHAD auprès des personnes atteintes de la maladie Alzheimer, parkinson. Des animations seront aussi menées dans un IME et ESAT , elles permettront accueillir de nouveaux licenciés et favoriser l’inclusion et la mixité sociale sur le bassin St Maixentais. Nous voulons développer et pérenniser la pratique auprès des jeunes adolescents et les féminines dans le but de lutter contre la sédentarité, le lien social. Des tournois familles, invite un copain seront organisés pour favoriser le bien être et la convialité. Le club souhaite promouvoir l’accessibilité du tennis de table pour toutes et tous.</t>
  </si>
  <si>
    <t>Journées PAU lympique , Animation Olympique en QPV , Animation Olympique en Entreprise</t>
  </si>
  <si>
    <t>1 : Découverte du Tennis de table "Sport Olympique"
2 : Animation sur les Sports Olympique
3 : Fete de la musique  : animation DARK PING
4 : Nuit des conservatoires
5 : Découverte du Tennis de table "Sport Olympique" pour les jeunes et les adultes
6 : TOURNOI LUDIQUE
Tournoi double “1 enfant , 1 adulte”
7 : Journées "Le sport s'invite dans les quartiers"
8 : Sport Olympique en Entreprise</t>
  </si>
  <si>
    <t>1 : Animation sur 4 journées de 2 ateliers de 6 tables pour recevoir des groupes de collégiens dans le cadre de la pratique de Sport Olympique
PAU a le label "Terres des Jeux 2024"  : c'est la 4eme édition !
30 mn pour chaque groupe de 10 à 12 jeunes
12 groupes par jour , soit environ 500 jeunes les 4,5,11,12  avril   
2 : Journée Boulevard des Sports sur le boulevard des Pyrénées en Extérieur le 7 avril sur 4 Tables et 2 mini tables  dans le cadre de la pratique de Sport Olympique
PAU a le label "Terres des Jeux 2024"
3 :  DARK PING pendant la fete de la Musique sur 2 tables le 21 et 22 Juin 
4 : Nuit des conservatoires (Opération nationale) sur le théme des sports olympiques
Démonstration dans le noir sur 2 tables avec une chorale et un orchestre  le 26 Janvier
5 : Animation sur 3 quartiers QPV de 2 journées par quartier sur 6 tables dans le cadre de la pratique de Sport Olympique
PAU a le label "Terres des Jeux 2024"
6 Mercredis pendant l'été , en Fin AM à partir de 17h30
1ere séance : 17H30 19H “Jeunes”
2emes séance : 19H 20H30 : tous public
3eme séance :DARK PING de 21H 22H30 : tous public
6 : 4 tournois de Juin à octobre
Fin d’aprés midi , le vendredi à partir de 18 H  , durée 3.5H   sur 6 tables
7 : 2 journées d'animations les 26 Juin et 3 juillet en partenarial avec un bailleur social dans 2 Quartiers QPV
8 : 2 animations SPORTS OLYMPIQUE sur le créneau 12 H 14 H dans les locaux du Conseil Départemental de PAU les 2 et 13 Mai</t>
  </si>
  <si>
    <t>Fédération française de Tennis de Table - Nouvelle Aquitaine;Pyrénées-Atlantiques;agglomeration PAU;</t>
  </si>
  <si>
    <t>FFTT-NAQU-24-0023-1</t>
  </si>
  <si>
    <t>24-073002</t>
  </si>
  <si>
    <t>W791001252</t>
  </si>
  <si>
    <t>52029183200027</t>
  </si>
  <si>
    <t xml:space="preserve"> 10790025</t>
  </si>
  <si>
    <t>5010100</t>
  </si>
  <si>
    <t>CLUB SPORTIF COMMUNE THOUARSAISE - TENNIS DE TABLE (CSCT- TENNIS DE TABLE)</t>
  </si>
  <si>
    <t>79100</t>
  </si>
  <si>
    <t>79329</t>
  </si>
  <si>
    <t>Recrutement et fidélisation des jeunes : Développement et pérennisation de l'école de tennis de table</t>
  </si>
  <si>
    <t>Recrutement et fidélisation des jeunes : Développer et pérenniser l'école de tennis de table</t>
  </si>
  <si>
    <t>1 ) Promouvoir le tennis de table et attirer de nouveaux jeunes de 4 à 11 ans dans le club sous une forme opérationnelle : 
- Organisation du premier pas pongiste au niveau local
- Organisation d'interventions périscolaires
2) Fidéliser les licenciés jeunes : 
- Développer l'école de tennis de table en proposant des entrainements avec du matériel de qualité tout en proposant un tarif attractif.
- Les accompagner tranquillement, selon leur volonté, vers la compétition</t>
  </si>
  <si>
    <t>Communauté de commune du thouarsais</t>
  </si>
  <si>
    <t>1) Promouvoir le tennis de table et attirer de nouveaux jeunes de 4 à 11 ans dans le club sous une forme opérationnelle : 
- Organisation du premier pas pongiste au niveau local
- Organisation d'interventions périscolaires
2) Fidéliser les licenciés jeunes : 
- Développer l'école de tennis de table en proposant des entrainements avec du matériel de qualité tout en proposant un tarif attractif.
- Les accompagner tranquillement, selon leur volonté, vers la compétition</t>
  </si>
  <si>
    <t>FFTT-NAQU-24-0023-2</t>
  </si>
  <si>
    <t>Organisation d'un job dating par le tennis de table</t>
  </si>
  <si>
    <t>Organiser un job dating par le tennis de table en collaboration avec les institutions locales</t>
  </si>
  <si>
    <t>Mettre en place, avec les moyens de l'association, un job dating avec pôle emploi ou la mission locale du thouarsais afin de mettre en relation les employeurs et demandeurs d'emploi.</t>
  </si>
  <si>
    <t>1) Organiser un job dating par le tennis de table en collaboration avec les institutions locales
2) Nombre de participants
3) Nombre de nouveaux licenciés parmi les participants</t>
  </si>
  <si>
    <t>FFTT-NAQU-24-0023-3</t>
  </si>
  <si>
    <t>développement durable</t>
  </si>
  <si>
    <t>Actions en faveur du développement durable : 
- Mise en place d'action durable : recyclage annuel des raquettes de tennis de table en collant d'ancien revêtement de joueur confirmé pour une utilisation par de joueurs novices</t>
  </si>
  <si>
    <t>L'objectif de cette action est de recycler notamment les raquettes usagées de tennis de table afin d'en assembler de nouvelles. 
Certains revêtements vieillissants ne seront pas jetés mais recollés à des bois pour être redistribuées à des personnes ayant des difficultés financières au sein de notre association et/ou aux jeunes débutants et familles défavorisées</t>
  </si>
  <si>
    <t>Actions en faveur du développement durable : 
- Mise en place d'action durable : Recyclage annuel des raquettes de tennis de table, avec d'ancien revêtement non jeté à la poubelle, réutilisable pour des joueurs novices.</t>
  </si>
  <si>
    <t>FFTT-NAQU-24-0024-1</t>
  </si>
  <si>
    <t>24-074684</t>
  </si>
  <si>
    <t>38870032000046</t>
  </si>
  <si>
    <t>PING ACTIF / PROMOTION DU SPORT SANTE</t>
  </si>
  <si>
    <t>SPORT SUR ORDONNANCE.
EHPAD MIEUX VIVRE.
ACCUEIL ITEP.
PING BIEN ETRE POUR PUBLIC LOISIRS
SPORT EN ENTREPRISE.
PING DES FEMININES
PING SENIOR
PING HANDI</t>
  </si>
  <si>
    <t>SPORT SUR ORDONNANCE: depuis 3 ans la ville de Villenave d'Ornon a favorisé, en accord avec les médecins locaux, le sport sur ordonnance. nous accueillons donc des personnes en reprise d'activité ou avec des pathologies sérieuses. nos 2 entraineur sont formés pour accueillir ce public.
EHPAD MIEUX VIVRE: nos entraineurs interviennent 2 fois par mois dans un EPHAD. ils font jouer des personnes âgées. notre but est d'intervenir 1 fois par semaine et d'intervenir sur un public atteint d'Alzheimer.
ACCUEIL ITEP: nous accueillons un ITEP. les jeunes  participent aux séances 1 fois par semaine. ca leur permet de pratiquer une activité sportive en lien avec leur insertion dans la vie.
ACCUEIL VETERANS: tous les lundis après midi et 2 soirs par semaine nos anciens viennent pratiquer le ping en loisir dans le cadre du sport santé bien être.
SPORT EN ENTREPRISE: le lundi et le jeudi à la pause méridienne un entraineur accueille les adhérents qui travaillent dans le cadre d'une animation "sport en entreprise".
PING DES FEMININES: Le club organise une journée féminine pour promouvoir la pratique du tennis de table pour les féminines, avec inscription gratuite, remise de récompense à toutes les participantes et suivi d’un pot de l’amitié. Cette journée est l’occasion de valoriser le tennis de table au féminin.
PING HANDI: Depuis septembre 2019, notre structure est affiliée à la Fédération Française Handisport section Tennis de table. nous accueillons des personnes en situation de handicap et nous souhaitons promouvoir cette demarche.</t>
  </si>
  <si>
    <t>commune de Villenave d'Ornon et ses alentours</t>
  </si>
  <si>
    <t>nombre de vétérans et féminines dans le club</t>
  </si>
  <si>
    <t>Fédération française de Tennis de Table - Nouvelle Aquitaine;Villenave d'Ornon;</t>
  </si>
  <si>
    <t>FFTT-NAQU-24-0024-2</t>
  </si>
  <si>
    <t>PING EDUCATIF / DEVELOPPEMENT DE LA PRATIQUE</t>
  </si>
  <si>
    <t>baby ping.
jeunes en compétition.
école ping jeune débutant.
journée des écoles
périscolaire.
éveil multisport.
pass sport, bourse municipalité</t>
  </si>
  <si>
    <t>BABY PING: le club accueille des enfants de 4 à 7 ans les mercredis et samedis matin. l'activité est basée autour du tennis de table mais permet aussi un développement des fonctions motrices des jeunes par d'autres activités. 12 enfants sont concernés en 2022/23 nous souhaitons développer cette activité.
JEUNES EN COMPETITION: Les épreuves individuelles sont offertes à nos plus jeunes talents. Pour des raisons financières non négligeables, nos jeunes ne pourraient y participer sans notre apport. Notamment avec la qualification régulière de certain(e)s jeunes aux championnats de France de leur catégorie d’âge (5 jeunes en 2023)
ECOLE JEUNES DEBUTANTS: tous les jours les jeunes débutants sont accueillis par nos deux entraineurs. des séances d'une heure et demi leur sont consacrées. 70 jeunes sont concernés nous souhaitons développer cette action.
JOURNEE DES ECOLES: une journée est organisée avec les écoles primaires. A vocation de découverte de la pratique et de mini compétition cette journée regroupe 60 enfants sur cinq écoles.
ACTIVITE PERISCOLAIRE: Nos deux entraîneurs sont mis à disposition de la mairie pour couvrir un poste d’animateur sur la plage méridienne du temps périscolaire d’une école à proximité avec facturation, ce qui permet aussi de promouvoir l’activité et de garder un lien avec les écoles Villenavaises.
DEVELOPPEMENT PAR LES JEUNES: Les stages « ouverts à tous » qui sont organisés pendant les vacances scolaires permettent aussi aux jeunes non-licenciés de venir découvrir l’activité pendant les vacances avec des inscriptions « à la carte ».
Un partenariat avec les centres de loisirs, qui permet aux (ALSH) de la commune de profiter d’un cycle tennis de table de 6 séances avec les jeunes licenciés du club, encadrer par nos professionnels.
EVEIL MULTISPORT (EMS): Un partenariat avec l’Éveil Multi Sport (EMS), a été mis en place tous les ans depuis 2022, qui permet aux enfants de ce centre qui ont entre 4 et 7 ans, de pratiquer un cycle tennis de table avec les baby-ping de l’association.
PASS SPORT: nous accueillons 20 enfants bénéficiant du pass sport plus 15 bénéficiant d'une aide de la municipalité (bourse sport</t>
  </si>
  <si>
    <t>nous agissons sur la commune de Villenave d'Onon et sur le bassin de La Brède/Léognan</t>
  </si>
  <si>
    <t>1) conserver les jeunes présents au club 
2) attirer de nouveau jeunes de tout âge</t>
  </si>
  <si>
    <t>Fédération française de Tennis de Table - Nouvelle Aquitaine;Gironde;villenave d'ornon;</t>
  </si>
  <si>
    <t>FFTT-NAQU-24-0024-3</t>
  </si>
  <si>
    <t>STRUCTURATION  CLUB</t>
  </si>
  <si>
    <t>DEVELOPPEMENT DURABLE: rendre nos competitions plus propres</t>
  </si>
  <si>
    <t>TOURNOI NATIONAL: Tous les ans nous organisons un tournoi national début septembre. Nous voulons rendre ce tournoi encore plus propre par la mise en place de poubelle écoresponsable et une action accrue envers les joueurs pour le respect des environs.
DANS LE CLUB: des poubelles pour les différents déchets sont en place. Une chasse au gaspi énergétique est omniprésente. Plus aucun courrier ne sort de notre club tout se fait par mail.</t>
  </si>
  <si>
    <t>club</t>
  </si>
  <si>
    <t>propreté des installations mises à notre disposition</t>
  </si>
  <si>
    <t>FFTT-NAQU-24-0025-1</t>
  </si>
  <si>
    <t>24-079869</t>
  </si>
  <si>
    <t xml:space="preserve"> 10860035</t>
  </si>
  <si>
    <t>Développement de la pratique : Nouvelles pratiques</t>
  </si>
  <si>
    <t>Développement d'activités ludiques à  l'aide de casques de réalité virtuelle, Dark Ping.</t>
  </si>
  <si>
    <t>Organisation d'une activité Dark Ping lors de tournois avec l'Université de Poitiers 
Mise en place de pratiques hebdomadaires avec usage de nouvelles technologies type casques virtuels avec les différents publics accueillis (seniors, handi, sport adapté)  lors des entraînements et des stages club.</t>
  </si>
  <si>
    <t>Grand Poitiers</t>
  </si>
  <si>
    <t>Nombre de participants aux soirées Dark Ping 
Satisfaction des participants</t>
  </si>
  <si>
    <t>Fédération française de Tennis de Table - Nouvelle Aquitaine;Poitiers;Autres établissements publics;</t>
  </si>
  <si>
    <t>FFTT-NAQU-24-0025-2</t>
  </si>
  <si>
    <t>Développement de la pratique - Ping éducatif - Recrutement et fidélisation des jeunes</t>
  </si>
  <si>
    <t>Interventions en milieu scolaire et périscolaire.
Intéresser les jeunes à la pratique du tennis de table.
Amener les jeunes progressivement vers le club.
Organiser deux grands tournois scolaires inter-écoles en fin de saison avec l'USEP</t>
  </si>
  <si>
    <t>POITIERS : 3 écoles primaires concernées par le projet.
- L'école Paul Blet
- l'école Saint Exupéry
Au total, 400 élèves concernés.
6 Créneaux de 1 à 2 heures par école.
GRAND POITIERS : 4 écoles primaires concernées
- l'école de Fontaine le Comte - 2 interventions hebdomadaires toute l'année
- l'école de Vouneuil sous Biard - 1 intervention hebdomadaire aux trimestres 2 et 3
- l'école de Pouzioux la Jarrie - 1 intervention hebdomadaire aux trimestres 2 et 3
- l'école de Mignaloux Beauvoir : 3 classes avec 3 créneaux par classe
Au total, 550 élèves concernés
2 JOURNEES "Tournoi" inter-écoles USEP 250 élèves</t>
  </si>
  <si>
    <t>Poitiers et Grand Poitiers</t>
  </si>
  <si>
    <t>Nombre d'écoles ciblées. Nombre de classes.
Nombre de nouvelles licences.
Participation aux tournois de fin de saison + nombre d'écoles participantes</t>
  </si>
  <si>
    <t>Fédération française de Tennis de Table - Nouvelle Aquitaine;Poitiers;Fontaine le Comte;Vouneuil sous Biard;</t>
  </si>
  <si>
    <t>FFTT-NAQU-24-0025-3</t>
  </si>
  <si>
    <t>Développement de la pratique - Ping inclusif - Du stade vers l'emploi</t>
  </si>
  <si>
    <t>Rencontre entre demandeurs d'emploi et employeurs sous anonymat.
Faire connaître le club auprès des entreprises locales pour développer le partenariat.</t>
  </si>
  <si>
    <t>- Journée dédiée à une rencontre entre demandeurs d'emploi et employeurs.
- Matinée consacrée à des activités / animations ludiques autour du tennis de table sous anonymat.
- Déjeuner en commun (à la charge du club)
- Après-midi "job dating" entre les employeurs et demandeurs d'emploi
- Opération initiée sous l'impulsion de la FFTT, de la Ligue NA et de France Travail et réalisée dans la salle du club.</t>
  </si>
  <si>
    <t>Poitiers, Grand Poitiers et Département de la Vienne</t>
  </si>
  <si>
    <t>Nombre de participants
Indice de satisfaction
Retombées pour le club : contact avec les entreprises / partenariat</t>
  </si>
  <si>
    <t>FFTT-NAQU-24-0026-1</t>
  </si>
  <si>
    <t>24-080760</t>
  </si>
  <si>
    <t>organisation de sessions de formations à destination des bénévoles</t>
  </si>
  <si>
    <t>formation et recrutement de bénévoles au niveau des clubs et du comité</t>
  </si>
  <si>
    <t>Former des bénévoles pour la gestion de leurs clubs (Vie courante/ Création d’évènement /Aspect financier : Dossier de subventions / médiateur pour intégrer les ecoles)
Former des animateurs de séances et/ou entraineurs pour permettre aux clubs de pouvoir faire progresser le plus grand nombre et animer les clubs .et accueillir les 4/7 ans
Former des arbitres et des juges arbitres afin de pouvoir gérer plus de compétitions et de plus haut niveau (régional et national).</t>
  </si>
  <si>
    <t>tout le département de la dordogne</t>
  </si>
  <si>
    <t>nombres de bénévoles formés dans les différentes formations</t>
  </si>
  <si>
    <t>FFTT-NAQU-24-0026-2</t>
  </si>
  <si>
    <t>Actions visant à fidéliser les licenciés jeunes dans les clubs et accueillir les 4/7 ans</t>
  </si>
  <si>
    <t>arriver à fidéliser nos jeunes licenciés et accueillir les 4/7 ans</t>
  </si>
  <si>
    <t>entrainement pour les faire progresser
aider les clubs pour l'encadrement de leurs activités envers les jeunes (aide financière pour l(intervention d'un cadre technique BPJEPS)
entrainement pour faire découvrir le ping aux 4/7 ans
championnat jeunes
top de detection</t>
  </si>
  <si>
    <t>tous le département de la dordogne</t>
  </si>
  <si>
    <t>avoir plus de jeunes de la Dordogne sur les compétitions régionale.
retrouver les jeunes pongiste d'une saison sur l'autre.</t>
  </si>
  <si>
    <t>FFTT-NAQU-24-0026-3</t>
  </si>
  <si>
    <t>aide et accompagnement des clubs pour les opérations été ping</t>
  </si>
  <si>
    <t>besoin de soutenir les clubs et terme matériel et de communication pour l'organisation d'animation estivales autour du tennis de table</t>
  </si>
  <si>
    <t>incitation pour que les clubs s'inscrivent à ETE PING
diffusion et promotion des animation sur le département
gestion du calendrier afin d’éviter les doublons</t>
  </si>
  <si>
    <t>nombre de présent sur chaque animations.</t>
  </si>
  <si>
    <t>FFTT-NAQU-24-0027-1</t>
  </si>
  <si>
    <t>24-078647</t>
  </si>
  <si>
    <t>Continuité des 2 créneaux d'entraînement avec entraineur diplômé créés en 2022 et renforcés en 2023.</t>
  </si>
  <si>
    <t>Continuer nos actions d'entraînements structurés avec l'accompagnement de Jean Philippe Pédemay (entraineur diplomé à son compte) les lundis et vendredis.</t>
  </si>
  <si>
    <t>Le SMTT a mis en place un plan ambitieu de formation des plus jeunes.
Les lundis et vendredis, nous sommes plusieurs bénévoles à assister Jean Philippe Pédemay (entraineur dimplomé à son compte) pour des entraînements orientés vers les plus jeunes (4/7ans de 16h30 à 17h30, puis pour les 8/11 ans et ados (de 17h30 à 19h).
Les résultats sont là, plus de jeunes licenciés, plus de jeunes inscrits en compétitions (essentiellement championnat jeune pour le moment).
L'objectif est de continuer à former nos plus jeunes pour qu'ils continuent à jouer ensemble et accéder à la compétition pour le plus grand nombre.
Cette demande de subvention est vraiment essentielle pour continuer à développer le tennis de table dans un environnement rural, le ping au SMTT est accessible à tous (mixité et jeunesse en priorité).</t>
  </si>
  <si>
    <t>Comme déjà indiqué, nous sommes un petit village de Dordogne où notre club participe activement à la vie locale (participation au forum des associations, kermesse de l'école...).
Nos joueurs sont essentiellement du canton, voire de la commune, notre école primaire est lauréate du projet une table une école, notre salle étant à côté... nous espérons faire encore mieux...</t>
  </si>
  <si>
    <t>Le bureau du SMTT propose les indicateurs vérifiables suivants en comparant à la saison précédente :
- Nombre de nouveaux licenciés.
- Nombre de licenciés très jeunes (4/12 ans).
- Nombre de joueurs en compétition (jeunes et adultes).
Pour le moment les succès sont évident !</t>
  </si>
  <si>
    <t>Fédération française de Tennis de Table - Nouvelle Aquitaine;Dordogne;St Médard de Mussidan;</t>
  </si>
  <si>
    <t>FFTT-NAQU-24-0028-1</t>
  </si>
  <si>
    <t>24-077929</t>
  </si>
  <si>
    <t xml:space="preserve"> 10790005</t>
  </si>
  <si>
    <t>Recrutement et fidélisation de jeunes</t>
  </si>
  <si>
    <t>Améliorer l'encadrement des tout jeunes</t>
  </si>
  <si>
    <t>L'encadrement de jeunes enfants (4-7 ans)) est compliqué en raison de la difficulté à appréhender le tennis de table et des différences importantes de niveau entre ces jeunes. Pour certains les exercices sont trop faciles, pour d'autres ils sont trop dfficiles.
Le club décide donc d'intensifier l'encadrement de ces enfants en ajoutant 2 bénévoles à l'entraîneur professionnel pour la réalisation de chaque créneau.</t>
  </si>
  <si>
    <t>3 écoles de tennis de table à Périgné, Melle et Brûlain</t>
  </si>
  <si>
    <t>Maintien du nombre de joueurs de moins de 11 ans</t>
  </si>
  <si>
    <t>FFTT-NAQU-24-0028-2</t>
  </si>
  <si>
    <t>Création d'un créneau Loisirs Filles</t>
  </si>
  <si>
    <t>Recruter de nouvelles filles dont l'objectif n'est pas la compétition</t>
  </si>
  <si>
    <t>Chaque samedi matin, une séance "Loisirs Filles" ouverte à toutes les filles ne disputant pas encore de compétition.
Organisation dans les vacances scolaires de journées ludiques avec participation en plus du tennis de table à une activité extérieure, style patinoire, piscine...</t>
  </si>
  <si>
    <t>La commune de Périgné et les alentours</t>
  </si>
  <si>
    <t>Participation des filles</t>
  </si>
  <si>
    <t>FFTT-NAQU-24-0028-3</t>
  </si>
  <si>
    <t>Stages découverte tennis de table</t>
  </si>
  <si>
    <t>Permettre aux enfants des écoles de Périgné et des alentours de découvrir et/ou de se perfectionner au tennis de table</t>
  </si>
  <si>
    <t>Stages de vacances ouverts à tous les enfants et adolescents de Périgné et des alentours.
Tous les matins il y a tennis de table avec des groupes de niveau (débutants, confirmés, compétiteurs)
Tous les après-midis, activité de cohésion autour d'un autre sport
Ces stages auront lieu les 3 premières et la dernière semaines des vacances
Inscription possible à la journée ou à la semaine</t>
  </si>
  <si>
    <t>Périgné et les communes environnantes, principalement les cantons de Brioux-sur-Boutonne et Melle</t>
  </si>
  <si>
    <t>Participation des enfants
Prise de licences derrière le stage</t>
  </si>
  <si>
    <t>FFTT-NAQU-24-0029-1</t>
  </si>
  <si>
    <t>24-081077</t>
  </si>
  <si>
    <t xml:space="preserve"> 10400002</t>
  </si>
  <si>
    <t>PING EDUCATIF - RECRUTEMENT ET FIDELISATION DES LICENCIES JEUNES</t>
  </si>
  <si>
    <t>Promouvoir le tennis de table 
Fidéliser et accompagner nos jeunes licenciés</t>
  </si>
  <si>
    <t>Promouvoir let tennis de table par des actions en péri-scolaire ou journées portes ouvertes
Fidéliser nos jeunes licenciés par :
- Des entraînements spécifiques encadrés 
- L'organisation de stages de perfectionnement pendants les vacances
- L'accompagnement des jeunes licenciés en compétitions
- Maintenir le lien avec les jeunes licenciés et leurs parents par l'organisation d'animations.</t>
  </si>
  <si>
    <t>DAX et son agglomération</t>
  </si>
  <si>
    <t>évolution de la demande d'inscriptions chez les jeunes.
évolution du taux de renouvellement et l'abandon des jeunes.
nombre de licenciés 2023.</t>
  </si>
  <si>
    <t>FFTT-NAQU-24-0029-2</t>
  </si>
  <si>
    <t>PING ACTIF - Développement des dispositifs Ping Bien Etre ou Ping Santé</t>
  </si>
  <si>
    <t>Augmenter la fréquence de nos interventions auprès du Village ALZHEIMER de DAX.
Participer aux recherches médicales sur les bienfaits du tennis de table pour les personnes atteintes d'Alzheimer.</t>
  </si>
  <si>
    <t>Interventions régulières au Village ALZHEIMER : 1 séance par semaine.
Animations en coordination avec les éducateurs spécialisés, ergothérapeutes, etc.</t>
  </si>
  <si>
    <t>Intervention des deux salariés de la section tennis de table dont un formé au Ping Alzheimer.
Utilisation du matériel de la section.
Acquisition de matériel spécifique.</t>
  </si>
  <si>
    <t>FFTT-NAQU-24-0031-1</t>
  </si>
  <si>
    <t>24-068533</t>
  </si>
  <si>
    <t>W402000975</t>
  </si>
  <si>
    <t>48168605300010</t>
  </si>
  <si>
    <t xml:space="preserve"> 10400004</t>
  </si>
  <si>
    <t>BISCARROSSE OLYMPIQUE TENNIS DE TABLE</t>
  </si>
  <si>
    <t>40600</t>
  </si>
  <si>
    <t>40046</t>
  </si>
  <si>
    <t>Handi Sport  - Ping Alzheimer - Sport Santé</t>
  </si>
  <si>
    <t>- Ouvrir la pratique du tennis de table à un public non présent dans notre association
- Aide à l'inclusion des personnes "handicapées moteur"
- Aide à l'inclusion des personnes touchées par des maladies dégénératives
- Répondre aux actions fédérales et municipales
- Pouvoir proposer une activité et/ou un cycle pédagogique à France Alzheimer</t>
  </si>
  <si>
    <t>Le club ouvre des créneaux spécifiques à ces publics les lundis matins de 10h à 12h en plus des horaires hebdomadaires habituels.
Ces créneaux sont dirigés par un éducateur professionnel et formé à l'encadrement de ces publics.
Le club s'est adapté aux personnes en fauteuil, en s'équipant de tables handisport.
Le club souhaiterai acheter un fauteuil roulant à disposition des pratiquants handisport qui n'en aurait pas d'adapté à la pratique.</t>
  </si>
  <si>
    <t>Dans un premier temps, sur la ville de Biscarrosse.
Puis dans un second temps, ouvrir l'accès à la population de la communauté de communes des "Grands Lacs" (Sanguinet - Parentis)</t>
  </si>
  <si>
    <t>Handisport : une fois par semaine toute l'année
Ping Alzheimer : nous souhaiterions accueillir France Alzheimer une fois par mois et idéalement toutes les semaines disponibles.
Sport Santé : les inclure sur les créneau loisirs adultes toute l'année</t>
  </si>
  <si>
    <t>FFTT-NAQU-24-0031-2</t>
  </si>
  <si>
    <t>promotion et recrutement de jeunes 4-11ans</t>
  </si>
  <si>
    <t>Promouvoir le tennis de table au niveau local
Recruter des jeunes de moins de 11ans (filles et garçons)</t>
  </si>
  <si>
    <t>proposer des cycles pédagogiques adaptés aux enfants des écoles élémentaires de Biscarrosse bourg.
Proposer des événements sportifs inter écoles et interclasses
Offrir 2 séances découvertes à chaque jeune.</t>
  </si>
  <si>
    <t>Uniquement sur Biscarrosse bourg</t>
  </si>
  <si>
    <t>Nombres de licences prises après les actions "écoles"
Nombres de féminines</t>
  </si>
  <si>
    <t>FFTT-NAQU-24-0032-1</t>
  </si>
  <si>
    <t>24-061947</t>
  </si>
  <si>
    <t xml:space="preserve"> 10330003</t>
  </si>
  <si>
    <t>Développement des dispositifs Ping Bien être et Ping Santé</t>
  </si>
  <si>
    <t>Promouvoir la santé et le Bien Etre des publics loisirs et en situation de santé délicate.</t>
  </si>
  <si>
    <t>Développer nos actions sport santé bien-être avec le public "seniors" du créneau encadré par nos éducateurs d’un groupe de 30 retraités tous les mardi après-midi.
Collaborer avec la mairie de Begles pour la mise en place à la section TT du dispositif sport santé de la ville.
Aider nos licenciés ayant le profil nécessaire à participer aux regroupements et compétitions régionales de la ligue Sport Adapté Nouvelle Aquitaine.
Démarcher des entreprises : proposer des soirées pour les entreprises 
Former notre 2°éducateur au Ping santé module A</t>
  </si>
  <si>
    <t>La ville de Bègles</t>
  </si>
  <si>
    <t>FFTT-NAQU-24-0032-2</t>
  </si>
  <si>
    <t>Promouvoir le Tennis de Table en milieu scolaire, 
Attirer des jeunes 4-11 ans dans le club CA Beglais et developper la section club pour la pratique 4-7 ans.
Suite à la phase de recrutement, progresser dans nos actions de fidéliser ces nouveaux adhérents.</t>
  </si>
  <si>
    <t>Actions sur les scolaires : 
Augmenter le nombre de cycle scolaires avec les écoles primaires Gambetta et Sembat
Créer une Journée sport olympique avec l’école sainte marie de Bègles 
Pérenniser la présence de nos 2 éducateurs TT aux actions périscolaires ville
Actions public 4-7 ans
Encadrer l’éveil multisports tennis de table 4/5 ans
Actions de fidélisation
Soirée pour les adhérents de la section (action de parrainage , soirée poêle, …)
Action de formation
Former notre éducateur à la formation de formateur 4/7 ans</t>
  </si>
  <si>
    <t>ville de Begles</t>
  </si>
  <si>
    <t>FFTT-NAQU-24-0032-3</t>
  </si>
  <si>
    <t>Developpement des dispositifs d'inclusion et réduction des inégalités d’accès à la pratique</t>
  </si>
  <si>
    <t>Inclusion des publics éloignés de la pratique du TT, grace à une opération " Du Stade Vers l'Emploi" et de plusieurs actions en QPV avec les " Points Acceuil Jeunes" de la ville.</t>
  </si>
  <si>
    <t>En 2024 la section TT a été retenu par FFTT pour organiser une étape Du Stade Vers l’Emploi en partenariat avec France Travail Begles. Le 10 juin 24, 120 demandeurs d’emploi participeront à un job dating animé par le Tennis de Table. 
De plus la section TT se trouvant au milieu des zones QPV de notre ville, nous partagerons des actions communes entre les « Points Accueils Jeunes ville » et notre section TT lors de stages multisports pendant les vacances scolaires 2024.
Nous espérons ainsi favoriser la mixité sociale (Ping Citoyen) et notre ancrage territorial béglais (Développement de la pratique).</t>
  </si>
  <si>
    <t>FFTT-NAQU-24-0033-1</t>
  </si>
  <si>
    <t>24-076903</t>
  </si>
  <si>
    <t xml:space="preserve"> 10790235</t>
  </si>
  <si>
    <t>Développement de la pratique - Ping citoyen - RECRUTEMENT ET FIDÉLISATION DES JEUNES (FÉMININS ET MASCULINS)</t>
  </si>
  <si>
    <t>RECRUTEMENT ET FIDÉLISATION DES JEUNES (FÉMININS ET MASCULINS)
Attirer les jeunes, féminin et masculin, par des opérations de promotion et d’initiation, afin de favoriser la mixité
Maintenir une forte licenciation de jeunes au sein du club et notamment des féminines
Continuer à avoir une relève sportive pour les années futures que ce soit en féminin ou masculin
Permettre aux femmes de pratiquer un sport en créant un créneau spécifique avec un horaire spécifique
Valoriser les jeunes filles à travers les résultats sportifs et les récompenses sur les médias (journaux, site internet, facebook,...), au mettre titre que les garçons</t>
  </si>
  <si>
    <t>- Réception des centres de loisirs de Niort avec des jeunes jusqu’à 11 ans  pendant 2 à 3 semaines en juillet/aout 2024.
- Stages ouverts à tout public pendant les vacances scolaires (aout, toussaint, noël, février)
- Intervention en milieu scolaire par la réception de 16 classes des écoles primaires publiques de Niort
- Accueil de jeunes dans le cadre de l’ANIOS (Activités niortaises d'initiation et d'orientation sportives) organisé par la ville de Niort pour offrir  la possibilité aux enfants et aux jeunes de découvrir une ou deux activités sportives dans l’année
- Encadrement de la section sportive du Collège FONTANES à Niort
- Proposition de séances gratuites de découverte pour les enfants suite aux actions Niort Plage, Centres de loisirs, milieu scolaire, ANIOS, …
- Créneaux d'entrainement pour accueillir du public jeune (baby ping, école tt, groupe collège, …)
LORS DE TOUTES CES ACTIONS, UNE ATTENTION TOUTE PARTICULIÈRE SERA PORTÉE SUR LE PUBLIC FÉMININ</t>
  </si>
  <si>
    <t>la ville de Niort et la Communauté d' agglomération niortaise</t>
  </si>
  <si>
    <t>Nombre de personnes touchées par les actions d’initiation et de promotion (masculin et féminin)
Évolution du nombre de licenciés jeunes de 4 à 11 ans (masculin et féminin)
Évolution du nombre de licences féminines (compétitions et promotionnelles)
Nombre de femmes dirigeantes
Amélioration des résultats sportifs de nos féminines</t>
  </si>
  <si>
    <t>Fédération française de Tennis de Table - Nouvelle Aquitaine;NIORT;</t>
  </si>
  <si>
    <t>FFTT-NAQU-24-0033-2</t>
  </si>
  <si>
    <t>Développement de la pratique - Ping Loisirs/Nouvelles pratiques - PING EN EXTÉRIEUR (FÉMININS ET MASCULINS)</t>
  </si>
  <si>
    <t>Attirer les jeunes, féminins et masculins, par des opérations de promotion et d’initiation, afin de favoriser la mixité
Maintenir une forte licenciation de jeunes au sein du club et notamment des féminines
Continuer à avoir une relève sportive pour les années futures que ce soit en féminins ou masculins</t>
  </si>
  <si>
    <t>- Promotion du Tennis de Table auprès des jeunes par la participation à Niort Plage 2024 pendant 2 semaines
- Promotion du Tennis de Table auprès de tout public par la tenue d’un stand et de démonstrations lors de Pic’assos, un samedi de septembre, dans le cadre de la journée des associations niortaises.
- Proposition de séances gratuites de découverte pour les enfants suite aux actions « Niort Plage », Pic’assos
LORS DE TOUTES CES SÉANCES DE PROMOTION, UNE ATTENTION TOUTE PARTICULIÈRE SERA PORTÉE SUR LE PUBLIC FÉMININ</t>
  </si>
  <si>
    <t>La ville de Niort et sa communauté d’agglomération</t>
  </si>
  <si>
    <t>Nombre de personnes touchées par les actions de promotion
Nombre de licences événementielles crées</t>
  </si>
  <si>
    <t>Fédération française de Tennis de Table - Nouvelle Aquitaine;Ville de Niort;</t>
  </si>
  <si>
    <t>FFTT-NAQU-24-0033-3</t>
  </si>
  <si>
    <t>Développement de la pratique - Structuration du club de demain - DÉVELOPPEMENT DURABLE</t>
  </si>
  <si>
    <t>Dans la continuité de l’obtention du  label « PING DURABLE » et de la signature de la charte « MOI JE SUIS SPORT – DÉMARCHE ÉCO-RESPONSABLE » du CNOSF , l’objectif de NTT est de continuer à sensibiliser les adhérents à leur éco-responsabilité dans leur vie sportive au même titre que dans leur vie professionnelle ou individuelle par la mise en place d’actions éco-responsables et leur apprendre le « bon geste ».</t>
  </si>
  <si>
    <t>L’action consiste à informer et inciter les adhérents aux actions éco-responsables mises en place au sein du club par voie d’affichage ou de rappel par la voix des entraineurs salariés du club, notamment à destination des plus jeunes lors des séances d’entrainement et des bénévoles :
• Privilégier le transport « doux » et notamment le covoiturage pour les compétitions
• Tri sélectif des déchets par l’utilisation des différentes poubelles mises à disposition (normale, emballage ménager et papier, verre)
• Privilégier la vaisselle durable ou recyclable ou jetable
• Mise en place d’une opération bouchons, que ce soit les bouchons de bouteilles consommées au club ou à titre individuel et envoi au Comité Handisport 79
• Mise en place d’une opération de récupération des raquettes, plaques et bois qui ne servent plus pour leur offrir une seconde vie par l’intermédiaire de l’association PING SANS FRONTIÈRES
• Réduire la consommation d’eau, par l’incitation à réduire la durée d’une douche et privilégier l’utilisation des urinoirs
• Réduire la consommation électrique
• Utilisation de ramettes de papiers recyclés pour la photocopieuse</t>
  </si>
  <si>
    <t>Nombre de personnes touchées par les actions
Nombre d'actions mises en place</t>
  </si>
  <si>
    <t>FFTT-NAQU-24-0033-4</t>
  </si>
  <si>
    <t>DECOUVERTE DES BIENFAITS DU TENNIS DE TABLE AUX PERSONNES ATTEINTES DE LA MALADIE DE PARKINSON</t>
  </si>
  <si>
    <t>promouvoir la santé, le bien-être et l’inclusion à travers le Tennis de Table pour les malades atteints de la maladie de Parkinson.
Pour ces personnes, l’objectif du Ping Santé est de tirer parti des bénéfices généraux qui profitent aux personnes en bonne santé lors de leur pratique du Tennis de Table:
• Lutter contre les effets négatifs de la sédentarité et du vieillissement, 
• développer ou entretenir la vitesse, l’équilibre, la coordination motrice et l’habileté psychomotrice, l’attention, la concentration et la prise de décision, la souplesse articulaire, la sollicitation mécanique du squelette, l’analyse de situation et l’orientation dans le temps et dans l’espace.
Les personnes qui souffrent d’une maladie chronique peuvent tirer parti de ces bénéfices généraux, mais peuvent également en connaître d’autres, selon leur état de santé.
 L’objectif est de permettre une réhabilitation et un reconditionnement physique afin de lutter contre les conséquences induites par la maladie, mais aussi de permettre de favoriser le retour à un certain degré de socialisation.</t>
  </si>
  <si>
    <t>L’action consiste à ouvrir un créneau spécifique à raison de 2 séances de 2 heures par mois pendant la saison 2024 - 2025, en lien avec France Parkinson 79, aux personnes atteintes de la maladie de Parkinson, encadrées par un éducateur spécialisé du club, titulaire déjà du BEES 1°, BEES APT et d’un CQP Handisport et dont son inscription à la formation PING SANTÉ BIEN ÊTRE MODULE A « Animateur de Ping Santé Bien-Être » sera effective dès qu’une date de cette formation sera disponible.</t>
  </si>
  <si>
    <t>Le département des Deux-Sèvres</t>
  </si>
  <si>
    <t>Nombre de participants à  la découverte des bienfaits du Tennis de Table aux personnes atteintes de la maladie de Parkinson</t>
  </si>
  <si>
    <t>Fédération française de Tennis de Table - Nouvelle Aquitaine;Aides privées;</t>
  </si>
  <si>
    <t>FFTT-NAQU-24-0034-1</t>
  </si>
  <si>
    <t>24-061747</t>
  </si>
  <si>
    <t>- Permettre aux publics en situation de handicap d’intégrer un club sportif inclusif afin de pratiquer une activité ludique, en ayant fait le constat que la pratique des activités physiques et sportives est un droit pour chacun, mais que la réalité est d’abord celle de l’absence d’offre sportive adaptée pour les personnes en situation de handicap.
 - S’assurer que les tous les licenciés du club feront partie prenante du projet en attachant de l’importance dans le regard que l’on porte à la personne en situation de handicap lorsqu’on l’accueille :
     - Évaluer ses capacités plutôt que ses incapacités, et l’accompagner dans sa pratique. 
     - Notre offre doit répondre aux besoins singuliers des personnes accueillies.
     - L’autonomie d’une personne en situation de handicap ne dépend pas de ce qu’elle arrive à faire seule, mais de sa capacité à faire appel à d’autres pour l’aider dans certaines activités.
Le club est labellisé club inclusif depuis décembre 2023. Il est répertorié dans le Handiguide Sport</t>
  </si>
  <si>
    <t>o Création de flyers pour promouvoir la nouvelle activité
o Communication auprès des mairies de la communauté de communes
o Se rapprocher des différentes institutions accueillant des PSH (associations, ESMS, MDPH, secteur médical), réussite de la mise en œuvre de ce projet puis de son développement. 
o Modification des statuts. Validation en AG
o Affiliation auprès de la FFH et Fédération Sport Adapté
o Proposer un créneau d’entraînement inclusif approprié.
o Organiser un planning des séances</t>
  </si>
  <si>
    <t>Commune d'Aixe sur Vienne
Communauté de Communes du Val de Vienne</t>
  </si>
  <si>
    <t>Nombre de nouveaux licenciés PSH
Nombre de séances inclusives organisées</t>
  </si>
  <si>
    <t>Fédération française de Tennis de Table - Nouvelle Aquitaine;Commune Aixe / Vienne;</t>
  </si>
  <si>
    <t>FFTT-NAQU-24-0034-2</t>
  </si>
  <si>
    <t>Promouvoir le tennis de table auprès de jeunes scolarisés en école primaire dans le cadre de cycle scolaire
Valider le cycle d'apprentissage par le diplôme du Premier Pas Pongiste
Fidéliser les jeunes licenciés dans le cadre de notre école de tennis de table : intervention régulière d'un cadre technique</t>
  </si>
  <si>
    <t>Mise en place de 6 à 7 séances par cycle et par classe. Création et animation de chaque séance en veillant à la compréhension des consignes, au respect, aux capacités de chaque participant pour la pratique.
Développement de séances encadrées pour les jeunes licenciés de l'école de tennis de table (6-12 ans)</t>
  </si>
  <si>
    <t>Ecole et collége de la commune d'Aixe / Vienne ou Communautés de Communes du Val de Vienne</t>
  </si>
  <si>
    <t>Nombre de jeunes accueillis
Nombre de nouvelles licences
Nombre de PPP réalisés</t>
  </si>
  <si>
    <t>FFTT-NAQU-24-0035-1</t>
  </si>
  <si>
    <t>24-082192</t>
  </si>
  <si>
    <t xml:space="preserve"> 10160029</t>
  </si>
  <si>
    <t>Depuis de nombreuses années, le TTGF joue un rôle essentiel dans le tennis de tables au niveau
local, départemental, régional et national : la formation, l'entrainement, la compétition à haut niveau.
Par ailleurs, le club s'est ouvert à des pratiques adaptées à de nouveaux publics : personnes atteintes de
maladie, sport adapté, personnes âgées, joueurs loisirs de 4 à 99 ans.
Dans ce cadre le TTGF souhaite pérenniser et développer son offre de pratique de Sport-Santé</t>
  </si>
  <si>
    <t>SPORT-SANTE :
- un animation hebdomadaire avec le Mutualité Française Charente (les mardis de 14h à 15h30) : env. 15
participants réguliers
- une animation hebdomadaire avec France Alzheimer et 2 EHPAD (les jeudis de 10h à 11h30) : env. 20
participants réguliers
- une animation hebdomadaire avec France Parkinson (les vendredis de 11h à 12h30) : env. 15 participants
réguliers
- une animation avec la Ligue contre le Cancer, personnes atteintes par le cancer,
- créneau "Ping Senior" (les
vendredis de 10h à 11h) : env. 15 participants réguliers
Pour toutes ces actions, un convention annuelle est signée avec les associations partenaires.</t>
  </si>
  <si>
    <t>Angoulême, Grand Angoulême</t>
  </si>
  <si>
    <t>Nombre de pratiquants
Conventions avec les associations partenaires</t>
  </si>
  <si>
    <t>Fédération française de Tennis de Table - Nouvelle Aquitaine;Charente;Ville d'Angoulême;Autres établissements publics;</t>
  </si>
  <si>
    <t>FFTT-NAQU-24-0035-2</t>
  </si>
  <si>
    <t>Organisation d'une journée "du stade vers l'emploi' : le jeudi 20 juin 2024
Tournois d'été gratuits en juillet et aout 2024, au TTGF situé en QPV.
École de Tennis de table accueillant tous des pratiquants de tout âge, niveau, et origine</t>
  </si>
  <si>
    <t>PING POUR TOUS :
Les activités du TTGF rayonnent du quartier QPV de Ma Campagne, jusqu'à l’agglomération angoumoisine.
En parallèle des entrainements pour les compétiteurs (niveau départemental à national), l'école de tennis de
table du TTGF (encadrée par 2 éducateurs salariés à temps plein et des bénévoles formés) accueille les
joueurs débutants dès 4 ans :
- séance hebdomadaire 4-7 les vendredis
- 2 séances hebdomadaires pour les jeunes 8-16 ans
- 1 séance hebdomadaire pour les adultes
- 6 heures de créneaux d'entrainement libres accessibles à tous dans la semaine
Par ailleurs, le TTGF organise également des animations ouvertes à tous :
- stages durant les vacances scolaires (6 semaines par saison) : tennis de table et multi-sports
- 2 fêtes dans l'année (pour les joueurs, les parents, les amis...) : fête de Noël et fête de fin d'année
TOURNOIS D'ETE
Gratuits, tous les vendredi de juillet et aout et accessibles à des joueurs licenciés ou non.
Ces tournois permettent à tout à chacun de venir découvrir le ping pour quelques minutes ou quelques
heures.
JOURNEE RECRUTEMENT
Le jeudi 20 juin 2024, le TTGF en partenariat avec France Travail et la FFTT organisera une journée recrutement
dans le cadre du dispositif "Du Stade Vers l'emploi". 100 demandeurs d'emplois (avec de faibles qualifications
et expériences) et 20 entreprises passeront une journée ensemble entre activités physiques et entretien de
recrutement.</t>
  </si>
  <si>
    <t>Quartier QPV de Ma Campagne, Angoulême, Grand Angoulême et la Charente</t>
  </si>
  <si>
    <t>Fédération française de Tennis de Table - Nouvelle Aquitaine;Charente;Ville Angoulême;GrandAngoulême;Autres établissements publics;</t>
  </si>
  <si>
    <t>FFTT-NAQU-24-0036-1</t>
  </si>
  <si>
    <t>24-082187</t>
  </si>
  <si>
    <t>Développement de la pratique - Ping citoyen - Recrutement et fidélisation des jeunes</t>
  </si>
  <si>
    <t>Fidéliser les jeunes joueurs et augmenter le nombre de licenciés</t>
  </si>
  <si>
    <t>• actions visant à fidéliser les jeunes, par un encadrement plus formé et plus performant
• ouverture à des joueurs jeunes, plus jeunes
• association des parents intéressés dans la relance et la formation des jeunes
• tournois et activités ludiques pour les jeunes
* actions de formations pour les encadrants bénévoles</t>
  </si>
  <si>
    <t>Couzeix- Limoges et communes environnantes dans un rayon de 25 km</t>
  </si>
  <si>
    <t>Nombre de licenciés jeunes
Nombre d'entraîneurs bénévoles</t>
  </si>
  <si>
    <t>FFTT-NAQU-24-0036-2</t>
  </si>
  <si>
    <t>Promotion du sport santé - Ping Santé - Développement du dispositif Sport-Santé</t>
  </si>
  <si>
    <t>Création d'un créneau Sport-Santé sur Ordonnance en liaison avec le CDOS et CHU et Esquirol Limoges dans le cadre d'une activité ludique et loisir de remise en forme
Formation d'un 2eme cadre bénévole éducateur sport-santé
Prise en charge adaptée et cohérente de tous les participants</t>
  </si>
  <si>
    <t>Création d'un créneau Sport Santé au sein de Couzeix Tennis de Table dans le cadre de Sport Santé sur Ordonnance
Accueil et intégration des participants dans la structure sportive et associative
Communication</t>
  </si>
  <si>
    <t>LImoges - Couzeix et Haute-Vienne</t>
  </si>
  <si>
    <t>Nombre de participants et fidélisation
Ouverture vers d'autres créneaux non spécifiques sport-santé pour intégration possible</t>
  </si>
  <si>
    <t>Fédération française de Tennis de Table - Nouvelle Aquitaine;Haute-Vienne;</t>
  </si>
  <si>
    <t>FFTT-NAQU-24-0037-1</t>
  </si>
  <si>
    <t>24-076004</t>
  </si>
  <si>
    <t xml:space="preserve"> 10330050</t>
  </si>
  <si>
    <t>Ping Educatif : Recrutement et fidélisation des jeunes</t>
  </si>
  <si>
    <t>Accueillir plus de jeunes et rajeunir le club de Tennis de Table en leur fournissant par tous les moyens la pratique de loisirs et de compétition.
Contribuer à activer une dynamique de cohésion sociale via les axes éducatif et sociaux (épanouissement du pratiquant, valeur d’engagement et de citoyenneté, porter une attention au public éloigné de la pratique sportive…). Intégrer la pratique sportive dans un accompagnement éducatif
Améliorer les niveaux de pratique et mettre en place une politique tarifaire adaptée
Amplifier notre attention en direction des différents dispositifs qui permettront de diversifier les ressources financières du club de Tennis de Table
L’objectif est de garder la confiance de nos adhérents afin que notre proposition les rassure et que l’incertitude de l’avenir ne les empêche pas de nous rejoindre sur les saisons futures.
Développer et diversifier la montée des jeunes en compétition 
Contribuer à informer sur les dispositifs sociaux existants : carte sport mairie - Pass'Sport qui donne une réduction en direction des jeunes
Mettre en place une gestion participative à plusieurs niveaux et promouvoir l’engagement bénévole</t>
  </si>
  <si>
    <t>Promouvoir le sport et développer la pratique du Tennis de Table en direction des jeunes suite au départ de notre salarié hors métropole ( projet de famille) et s'appuyer sur nos éducateurs diplômés- intervention via des conventions- auto-entrepreneurs. Convention avec un éducateur les mardis de 17h à 19h30 et les mercredis de14h00 à 20h00 - Convention de partenariat avec le Comité Départemental de Tennis de Table de Gironde les jeudis de 17 h 30 à 20 h 30.Convention avec un autre club de la métropole pour la mise à disposition d'un entraineur les mardis de 20h15 à 21h15 et les jeudis de 19h à 21h. Un éducateur bénévole développe la pratique en direction des jeunes. Les éducateurs et le bénévole encadrent les jeunes à hauteur de 80%. Le club accueille les jeunes dès 8 ans mais nous avons le projet dans quelques années de créer des créneaux pour les plus petits. Accueil de qualité aux jeunes dans des créneaux spécifiques par âge et par niveau. Mutualisation du matériel avec Cap33 et proposer des leçons gratuites (initiations) à tou.te.s en juillet. Les animations des centres CAP33 sont accessibles aux familles et aux individuels de plus de 15 ans. Promotion de notre club de Tennis de Table sur le territoire Eysinais ouvert à tou.te.s.
Notre but est d'accueillir nos licenciés et futurs licenciés dans les meilleures conditions, les faire progresser et s'engager dans une nouvelle structuration jeune. Attrait de nouveaux licenciés grâce à la pratique du Tennis de Table aux Jeux Olympiques de Paris 2024. Communication numérique afin de s'adapter aux jeunes :mails, facebook, newsletter, site internet,...
Le club a mis tout en œuvre afin d'offrir la possibilité à tous les adhérents de s'inscrire au club en ligne via une plateforme qui propose le paiement en ligne. Proposition d'inscription mixte (papier et numérique) avec de paiements étalés pour nos jeunes, afin de faciliter leur adhésion au club. Créer une émulation au sein de nos activités pour l'attrait de nos jeunes. Les jeunes adhérents proviennent de tout le territoire Eysinais (dont quartier prioritaire de la ville) et communes avoisinantes. Continuer de communiquer sur les aides dont les jeunes peuvent bénéficier :Pass Sport, cartes sport mairie,...Pour les jeunes en grandes difficultés, proposition de paiement étalé, conseil auprès de la MDSI et orientation via le Centre Social qui propose des activités sportives.
Opération porte ouverte aux enfants - public en amont de la section jeune. Animation interne du Club  avec des entrainements et soirée à thèmes. Organiser des moments de convivialité tournoi et hors tournoi afin de renforcer une cohésion et une envie d'être ensemble : Tournoi des familles et Tournoi Interne. S'appuyer sur l'identité du club grâce à notre logo- T- Shirt/maillot de compétition personnalisé 
Promouvoir le sport et développer la pratique du Tennis de Table en direction des jeunes. Compétitions, obtenir les titres (Critérium, Tournoi Départemental , Coupe Féminines...) 
Progression des jeunes en compétition très encourageante. Faire participer nos jeunes dans le plus de compétitions possibles. Accompagner nos jeunes licenciés et les inscrire sur les tournois et compétition
Participation à la remise des Récompenses aux trophées des Sportifs -  La ville d'Eysines récompense les sportifs, bénévoles et dirigeant·es pour leur performance et leur engagement associatif. Nous présentons un jeune joueur en compétition pour la meilleure progression jeune du club avec un gain de plus de 200 points. Joue en Championnat de France par équipes en Régionale. Nous présenterons également un bénévole, qui accompagne avec patience et persévérance, nos jeunes. Il contribue aux objectifs sportifs du club. Le Tennis de Table est mis à l'honneur.
Reconduction à la participation à la Journée Sport Ensemble, 100% inclusive sur le domaine du Pinsan, pour un moment de sport partagé. Cette journée organisée en partenariat avec le Département de la Gironde, la Maison Départementale des personnes en situation de handicap de la Gironde, la Ville et les partenaires du sport et handicap a vu défilé environ 80 personnes en situation de handicap. Découverte de la pratique du Tennis de table avec la présence de notre éducateur diplômé. Reconduction de l'organisation du Tournoi Régional du Pinsan - présence de plus de 20 bénévoles pour l'organisation de cette journée avec environ plus de 220 participants. Reconduction du Tournoi des Familles, organisé par le club  au COSEC à Eysines ; l'occasion de passer un moment sportif familial et convivial ; moment clôturé par un repas. Intégrer les jeunes au Tournoi des familles organisé par le club. L'intérêt pour nos jeunes c'est le mélange de niveaux, de générations et de sexe. Une approche du sport différente. Reconduction du Tournoi CAP33 Eysines  à la salle omnisports du Pinsan. Organisation ave nos jeunes bénévoles des 50 ans du Tennis de Table - Invitations des anciens adhérents et de nouveaux jeunes licenciés - lien intergénérationnel- soirée avec un repas traiteur et clôturé par un karaoké. Favoriser le lien entre les différentes générations.
Le club d’Eysines récompensé par le Comité de Gironde de Tennis de Table par des chèques cadeaux pour le « Challenge Club » et « les Tournois du Conseil Départemental »
Faire participer tous nos jeunes aux tournois afin de dépasser ses limites et se donner à fond pour son équipe et partager avec d'autres clubs des moments conviviaux.
Sensibiliser les jeunes à l'écologie et à la citoyenneté (utilisation d'Eco Cup lors des buvettes,...) et collecte de matériels usagés.
Tirage de la Tombola à la salle spécifique du Tennis de Table afin de donner de la visibilité au lieu de pratique aux jeunes de la ville. Se retrouver dans le cadre d'un moment convivial enrichi d'une  exposition ayant pour thématique "Femmes et sports, au-delà du cliché ". Convention de prêt en partenariat avec le CDOS 33.Reconduction de formations à destination des jeunes : Formation Arbitre de Club</t>
  </si>
  <si>
    <t>La commune d’Eysines dont les quartiers prioritaires de la ville et les villes alentours dont les habitants seraient intéressés par le projet porté par le club de Tennis de Table  et le collège Albert Camus à proximité de la salle d'entrainement et de tournois.
Le Centre Social l'Eycho et ses 4 antennes dans les différents quartiers d'Eysines.</t>
  </si>
  <si>
    <t>Nombre de licenciés jeunes, implication des bénévoles et jeunes benevoles, implication des jeunes au sein du club. Nombre de jeunes en compétition organisé, nombre de cartes sports mairie en direction des jeunes, nombre  de demande Pass Port … et activer éventuellement une variable d’ajustement en fonction des besoins et des objectifs</t>
  </si>
  <si>
    <t>Fédération française de Tennis de Table - Nouvelle Aquitaine;Gironde;Mairie Eysines;</t>
  </si>
  <si>
    <t>FFTT-NAQU-24-0037-2</t>
  </si>
  <si>
    <t>Développement de la pratique - Structuration du club de demain - Développement Durable</t>
  </si>
  <si>
    <t>-Adapter la pratique sportive aux nouveaux modes de consommation, avoir une autre approche de la démarche Eco-ping de l’ALE au sein de la salle spécifique du Tennis de Table.
       Développer à notre échelle locale et avec nos licenciés des gestes écocitoyens.
       Operations Ramassage de déchets / Mobiliser une communauté citoyenne d’Eco-acteur.rices
       Favoriser notre engagement et la participation citoyenne au service du Développement Durable.
       L’engagement sur l’écologie ne peut qu’être un atout pour l’image de marque de notre club
-Devenir éco- Acteur / actrice de son environnement avec le recyclage et la réparation
Transformer le déchet sportif en ressource
Promouvoir un sport accessible et plus respectueux de l'environnement.
-Démarche achat responsable au sein de notre club 
Permettre de mettre en avant notre intérêt pour la préservation environnementale.
-Sensibilisation de nos jeunes pongistes sur l'écologie</t>
  </si>
  <si>
    <t>Les responsables et les licenciés du club mettent tout en œuvre afin de baisser la facture énergétique la salle spécifique du Tennis de Table. Les chauffages ont automatiquement été baissés. Diminution du temps d’éclairage et de temps lors de la prise de douche dans le vestiaire avec une sensibilisation orale. Lors des tournois, Championnat dans le département et hors département, cette année sera celle du 100 % covoiturage. Ces actions visent à sensibiliser toutes les parties prenantes, même celles non encore impliquées dans cette démarche. 
La pratique éco-responsable souhaitée par les dirigeants Tennis de Table se traduit aussi par l'utilisation du dispositif d'inscription et de paiement via une plateforme en ligne.
Cet outil qui permet de faire les inscriptions en ligne avec le paiement en carte bancaire (possibilité de réglé la cotisation en plusieurs mensualités). Il permet la gestion des inscriptions au tournoi Régional du Tennis de Table dans une dimension "diminution de papier".
Reconduction de deux opérations Ramassage de déchets  prévue courant 2024- action intersections de l’ensemble des activités que constitue l’Amicale Laïque d’Eysines. Cette opération est l’occasion de devenir éco-acteur de son environnement. De nombreux citoyens se mobilisent ou souhaiteraient le faire pour agir, concrètement en faveur de la transition écologique par la mise en œuvre d’initiatives multiples et de démarches concrètes dans les territoires. Prise de conscience de l’urgence climatique est une réalité, très marquée chez les jeunes générations. Elle permet la mobilisation, en faveur d'enjeux communs, des personnes qui sont aujourd’hui éloignées de ces préoccupations et les inscrire dans des actions et des transformations en faveur du développement durable prenant mieux en compte les attentes et les conditions sociales de chacune et chacun.
Une subvention auprès de la Banque a été accordée pour l’acquisition de 25 pinces a déchets, de gants, pèse bagage pour peser les déchets.
Acquisition chalet en bois afin d’y entreposer le matériel et d’en faire profiter tout autre association ou structure souhaitant mener des actions ramassage des déchets au niveau local ou départemental.
Des affiches et publications réseaux sociaux sont publiées, les adhérents recevront un mail d’invitation avec le déroulé suivant :
Petit déjeuner Eco-Responsable ,départ sur différents secteurs définis en amont avec les services de la ville (pistes cyclables, bois,), puis un retour aux alentours de 12 h 00 dans une salle de la ville. Pesée des bagages, les trier dans les conteneurs adaptés pour un repas partagé. Tout au long de la manifestation, les participants pourront voir un exposition "Génération ZZ". L’exposition présente ainsi des pistes concrètes pour réduire ses déchets au quotidien et transformer ceux qui restent en ressources. Convention avec la Maison Eco-Citoyenne de Bordeaux pour le prêt de l'exposition.
Être vigilant et penser aux bons gestes lorsque l’on se dépense peut faire la différence
Réemployer et réutiliser les équipements sportifs et militer pour une filière sport « zéro déchet ». Elle s’adresse aux : - pratiquants et sportifs et des clubs.
Reconduction de l'organisation de collecte, permanente, grâce à l’acquisition d’Ecoboxs, des conteneurs dans lesquels tous les licenciés et membres de leurs familles et citoyens pourront déposer du matériel usagé.  Pourra être déposé dans cet Ecobox tous les équipements sportifs :  des balles, ballons, vêtements, raquettes, vieux bois, …
Le matériel collecté est trié, réparé si besoin et sera redistribué dans les boutiques solidaires des Recycleries Sportives. Ces boutiques de réemploi matérialisent le concept d’une nouvelle consommation plus responsable, en proposant une alternative grâce à laquelle s’équiper pour pratiquer un ou plusieurs sports.
Cette action contribue à une société plus inclusive et qui vise à changer les pratiques de nos licenciés et de découvrir une nouvelle façon de s’équiper sans forcément acheter du neuf et en créant des emplois sans discrimination de handicap, de genre, de sexe, de religion, d’opinions politiques, et orientées vers l’insertion.
Continuer de communiquer à tous les utilisateurs (écoles, collèges, centre social, centre de loisirs) de la salle spécifique de Tennis de Table, le fonctionnement des Eco-Box, de leur utilisation et de la finalité de ce projet.
Le résultat sur l'impact environnemental est formel : la réutilisation des Ecocups permet de réduire les émissions de CO2, de limiter l'usage des matières premières et de réduire considérablement les déchets.
Utilisation des Eco-Cups pour plusieurs fonctions (location, achat,).  Ce système de location en intégrant le prix de la location, collecte et nettoyage dans le prix de la boisson, donner la possibilité de venir à l’événement avec son propre gobelet, et enfin mettre en place un dispositif de récupération des gobelets permettant un taux de retour important (nombre suffisant et aux endroits stratégiques).
Achat de tee-shirt et matériel recyclé afin de pouvoir revendre la marchandise et le label eco-responsables aux licenciés.
La structure s'est engagée pour la lutte contre le cancer en participant à la marche d'octobre Rose à Bordeaux (marche de 7 kilomètres). Les dirigeants  ont décidé d'engager une participation financière de la part de l'ALE pour chaque adhérent souhaitant s'inscrire au dispositif Challenge Ruban Rose. Cette participation financière de 5 € par adhérent inscrit, leur a permis de payer 12 € au lieu de 17 €. Une façon de permettre au plus grand nombre de participer à cette action.  Cette sensibilisation à la prévention et lutte contre le cancer est un engagement que nous souhaitons renouveler auprès de nos adhérents ainsi que leurs proches. Nous souhaitons mobiliser le plus d'adhérents, bénévoles et salariés de la structure afin de les informer, les sensibiliser et les mobiliser à  la mise en œuvre de stratégies de prévention afin d 'enrayer la maladie.</t>
  </si>
  <si>
    <t>Dirigeants, Bénévoles, salariés, licenciés et leurs proches  souhaitant s'inscrire dans les dispositifs d'actions Eco- Responsable, Eco-citoyen.
Dont les licenciés habitants des deux quartiers QPV de la ville d'Eysines.
Le Tramway (ligne D) permet une connexion facilitée dans le quartier. Cette facilité de mobilité peut faire émerger des projets transversaux.</t>
  </si>
  <si>
    <t>Nombre d 'actions au niveau local et départemental Eco-responsable en direction des licenciés et leurs proches.
Bénévoles, adhérents, proches : nombre de personnes utilisant les Eco-Cup et intégrant nos actions Ramassage de Déchets, déplacements Eco-Responsable. Mise en place d'Ecoboxs. nombre d 'action de recyclage. Mobilité intelligente et écologique.</t>
  </si>
  <si>
    <t>FFTT-NAQU-24-0038-1</t>
  </si>
  <si>
    <t>24-082639</t>
  </si>
  <si>
    <t>Développement de la pratique Nouvelles pratiques</t>
  </si>
  <si>
    <t>Toutes les actions visant la participation des jeunes, seniors, vétérans à de nouvelles pratiques</t>
  </si>
  <si>
    <t>Action de développement de nouvelles pratiques
Organiser des compétitions, animations dans les parcs, animer les playrounds tennis de table
Organiser une étape Ping Tour
Aide et accompagnement des clubs pour les opérations été ping
Toutes les actions visant la participation des jeunes, seniors, vétérans à de nouvelles pratiques
Construction/réhabilitation d’espaces de Ping en extérieur
L’animation des tables existantes dans les parcs</t>
  </si>
  <si>
    <t>du 01/07/2024 au 30/06/0205
nombre de licencié(e)s</t>
  </si>
  <si>
    <t>Fédération française de Tennis de Table - Nouvelle Aquitaine;Deux-Sèvres;</t>
  </si>
  <si>
    <t>FFTT-NAQU-24-0038-2</t>
  </si>
  <si>
    <t>Développement de la pratique Structuration clubs-Comité de demain</t>
  </si>
  <si>
    <t>Actions visant à la structuration des clubs ou à l’accompagnement de leur développement (cercle de dirigeants, visites de clubs, 
Organisations de sessions de formation à destination des bénévoles des clubs (filière technique : IC, AF, AR, JA1 et autres formations)
Augmentation du nombre de licenciés et favorisant un accueil de qualité dans nos clubs pour la rentrée</t>
  </si>
  <si>
    <t>Visites de clubs,
Sessions de formation à destination des bénévoles des clubs (filière technique : IC, AF, AR, JA1 et autres formations)
Augmentation du nombre de licenciés et favorisant un accueil de qualité dans nos clubs pour la rentrée</t>
  </si>
  <si>
    <t>du 01/07/2024 au 30/06/2025</t>
  </si>
  <si>
    <t>FFTT-NAQU-24-0038-3</t>
  </si>
  <si>
    <t>toutes actions visant la participation des jeunes aux compétitions
Démarche d'aller vers les clubs
Attirer les 4 à 11 ans dans les clubs avec le Premier Pas Pongiste, le 4-7ans, scolaires
Fidéliser les jeunes sur les compétitions, les stages</t>
  </si>
  <si>
    <t>- Actions (dont scolaires) visant à promouvoir le tennis de table et attirer de nouveaux jeunes de 4 à 11ans dans le club sous une forme opérationnelle (cycle scolaire, périscolaire, Premier Pas Pongiste, journée spécifique club, école de sport . . . )
- Actions visant à développer ou organiser la pratique en faveur du public 4-7ans (création et animation d’une section, formation 4-7ans, Fête du Ping 4-7ans)
- Actions visant à fidéliser les licenciés jeunes
- Action de formations : animateur 4-7ans</t>
  </si>
  <si>
    <t>tout le territoire</t>
  </si>
  <si>
    <t>FFTT-NAQU-24-0038-4</t>
  </si>
  <si>
    <t>Développement des dispositifs de Ping Bine Être et Ping Santé</t>
  </si>
  <si>
    <t>Actions visant à promouvoir les dispositifs de Ping Bien Être pour les loisirs (Féminines, Adolescents, seniors (+65ans), entreprises (Actifs), le PingVR et son animation/développement) est éligible auprès des public concernés
Actions visant à promouvoir les dispositifs de Ping Santé (Alzheimer, Parkinson. . . )
Formation d’éducateurs aux modules A et/ou B</t>
  </si>
  <si>
    <t>FFTT-NAQU-24-0039-1</t>
  </si>
  <si>
    <t>24-079772</t>
  </si>
  <si>
    <t>développer notre activité en nous tournant vers les jeunes à partir de 7 ans</t>
  </si>
  <si>
    <t>- développer  les adhésions de jeunes pratiquants et les fidéliser.
- amener davantage de jeunes en compétition .
- Attirer d'autres jeunes via l'organisation de tournois et donc porter le club volontaire dans les propositions des instances régionales ou départementales.
- organiser des stages durant les vacances.</t>
  </si>
  <si>
    <t>- Poursuivre notre investissement pour les jeunes , au travers d’enseignements hebdomadaires dirigés par l'entraineur diplômée salariée ainsi que  le Président et la secrétaire bénévoles .
- Renforcer le nombre d'heures d'entrainement des jeunes au travers de l'ouverture d'un nouveau créneau le lundi de 17h30 à 19 h: encadrement par un entraineur diplômé par ailleurs joueur numéroté.
 Il s’agira de conforter la progression  2023 et surtout fidéliser davantage . Les résultats 2023 sont encourageants ; le club est classé 5 eme au regard des résultats des sessions du tournoi départemental 2023-2024 (en 5 tours de 2 jours).Nous accompagnons cette démarche départementale en organisant 1 tour de ce ce tournoi à AUDENGE depuis 2022.
- Poursuivre notre action au collège et aux écoles primaires , en essayant en particulier de susciter l'intérêt des jeunes féminines.</t>
  </si>
  <si>
    <t>Communes d'AUDENGE et de LANTON</t>
  </si>
  <si>
    <t>- nombre de licenciés jeunes ( 30 ) 
- nombre de jeunes joueurs participants a diverses compétitions ( 10 )</t>
  </si>
  <si>
    <t>Fédération française de Tennis de Table - Nouvelle Aquitaine;Gironde;AUDENGE;PASS SPORT;</t>
  </si>
  <si>
    <t>FFTT-NAQU-24-0039-2</t>
  </si>
  <si>
    <t>développer la pratique loisir et santé , hommes et femmes</t>
  </si>
  <si>
    <t>- développer le nombre d'adhérents loisirs
- accroitre de manière nette nos pratiquantes
- susciter des vocations de bénévoles
- développer notre action "santé" suite à la signature d'une convention avec le CH D'ARCACHON et la maison de santé d'ARCACHON et accueillir les personnes qui seront dirigées vers nous</t>
  </si>
  <si>
    <t>Permettre aux adultes  de s'engager dans une vie associative non contraignante à sa mesure et selon ses volontés.
Ouvrir davantage le club aux féminines, en mettant en place une politique tarifaire incitative 
Accueillir le mieux possible et le plus possible les pratiquants au titre du sport santé.</t>
  </si>
  <si>
    <t>AUDENGE-LANTON</t>
  </si>
  <si>
    <t>15 féminines , 10 adultes handicapés
35 pratiquants loisirs</t>
  </si>
  <si>
    <t>Fédération française de Tennis de Table - Nouvelle Aquitaine;AUDENGE;</t>
  </si>
  <si>
    <t>FFTT-NAQU-24-0040-1</t>
  </si>
  <si>
    <t>24-079739</t>
  </si>
  <si>
    <t>1° - Fidéliser les jeunes joueurs en leur apportant un entraînement dédié tout au long de l'année.
2° - Découverte et pratique du tennis de table pour des classes de maternelle à CM2.</t>
  </si>
  <si>
    <t>1° - Séances hebdomadaire encadrée par un entraineur agréé.
Entraînement dirigé pour les jeunes le lundi de 18H30 à 20H30 pour deux groupes de niveaux.
Développement d'une école de T.T. pour les 6-10ans, le mercredi après-midi. 
2° -Journée organisée par la ville de CABARA ,NAUJAN et POSTIAC, ,ST AUBIN DE BRANNE en collaboration les écoles primaires et le comité de Gironde de tennis de table.
- Mise en place d'une journée de découverte du tennis de table pour 6 classes soit 100 élèves.
- Organisation des journées : Animation matin et après-midi sur des créneaux d'1 heure à 1h30.
- Organisation pédagogique avec les support FFTT / EDUCPING / PING 4 - 7 ans.
- Encadrement par le cadre technique du CD 33 TT, les professeurs de l'école, les ATSEM, et les bénévoles de l'US BRANNE.</t>
  </si>
  <si>
    <t>Les enfants viendront du secteur du Brannais.</t>
  </si>
  <si>
    <t>Fidélisation , stabilisation voire augmentation du nombre des licenciés jeunes.</t>
  </si>
  <si>
    <t>Fédération française de Tennis de Table - Nouvelle Aquitaine;MAIRIE DE BRANNE;</t>
  </si>
  <si>
    <t>FFTT-NAQU-24-0040-2</t>
  </si>
  <si>
    <t>DEVELOPPEMENT DE NOUVELLES PRATIQUES</t>
  </si>
  <si>
    <t>Faire découvrir le Ping VR aux adhérents de la section mais aussi ouvrir cette découverte aux publics extérieur à l'association.</t>
  </si>
  <si>
    <t>Organisation de journées découverte du Ping VR.</t>
  </si>
  <si>
    <t>Principalement les licenciés de la section mais aussi les publics extérieur.</t>
  </si>
  <si>
    <t>Nombre de participants présents lors de ces actions.
Participation du public non licencié.</t>
  </si>
  <si>
    <t>FFTT-NAQU-24-0041-1</t>
  </si>
  <si>
    <t>24-081732</t>
  </si>
  <si>
    <t xml:space="preserve"> 10860229</t>
  </si>
  <si>
    <t>PING EDUCATIF - Recrutement et fidélisation des jeunes</t>
  </si>
  <si>
    <t>Développement de la pratique
Proposer une initiation au Tennis de Table visant à promouvoir cette discipline et à attirer de nouveaux jeunes au sein du club.
Tout d'abord, par le biais de cycles scolaires tout au long de l'année
- Avec deux écoles élémentaires du quartier sur le temps scolaire (10 classes et 3 pour l'autre sont concernées)
- Avec trois écoles élémentaires sur le temps périscolaire (et un collège)
- Une journée de découverte dans une école maternelle du quartier, en fin de saison de sportive
Ensuite, nous avons également une activité pour les 4/7ans avec pour objectif principal, la fidélisation des enfants afin de les faire venir plus tard sur les créneaux "jeunes" du club.
Les valeurs éducatives et sociales véhiculées par le sport sont sources d'épanouissement et de bien être et permettent d'accompagner les jeunes dans leur construction personnelle.
Les élèves des écoles de notre quartier sont également invités à participer aux stages organisés pendant les vacances scolaires par notre association (ce qui leur permet d'avoir un "pied supplémentaire" dans le club). 
Et le but final, est bien entendu de faire venir au club, un maximum de jeunes et de leur proposer la pratique "loisir" uniquement dans un premier temps pour celles et ceux qui le souhaitent et de les amener progressivement à la compétition (sans obligation) pour enfin les fidéliser. 
Dans tous les cas, la mixité et la mixité sociale seront mises en avant.</t>
  </si>
  <si>
    <t>En ce qui concerne les interventions sur le temps scolaire pour les 2 écoles élémentaires, l'action se déroulera plusieurs matinées par semaine (voir quelques après-midi), car elle concerne pas moins de 13 classes. Chaque séance sera d'1 heure et chaque cycle comportera en moyenne, 6 séances.
L'action se déroulera dans notre salle spécifique du Terrain de Québec pour une école située à 10 minutes à pied et dans un gymnase (Colette Besson) proche de la deuxième école.
Enfin, concernant les interventions sur le temps périscolaire, elles se dérouleront tous les mardis de 16h30 à 17h15 dans les 2 écoles du quartier des Couronneries (Quartier Politique de la ville) et également tous les jeudis de 12h à 13h, dans une école du Centre Ville et de 13h à 14h dans le collège situé à côté de cette école.
La journée de découverte avec une école maternelle est à nouveau prévue en fin de saison, notre éducateur sportif se déplacera à l'école.
L'activité des 4/7 ans a lieu tous les mercredis après-midi de 15h45 à 16h45.</t>
  </si>
  <si>
    <t>Ecoles élémentaires de Buxerolles: Jean-Marie Paratte et Simone Veil, sur le temps scolaire.
Ecoles élémentaires du quartier des Couronneries dans le cadre du Projet Educatif Local: Andersen et Charles Perrault (quartier politique de la ville) et école élémentaire et collège de la Providence en Centre Ville.</t>
  </si>
  <si>
    <t>Le nombre de classes touchées: 13 sur le temps scolaire et une dizaine sur le temps périscolaire, soit 510 jeunes environ.
24 poussins / benjamins en 2023/2024 (3 filles et 21 garçons) licenciés au club
8 jeunes enfants (4-7 ans)</t>
  </si>
  <si>
    <t>Fédération française de Tennis de Table - Nouvelle Aquitaine;Vienne;GRAND POITIERS;Aides privées;</t>
  </si>
  <si>
    <t>FFTT-NAQU-24-0041-2</t>
  </si>
  <si>
    <t>PING ACTIF - Développement des dispositifs Ping Bien être ou Ping Santé</t>
  </si>
  <si>
    <t>Promotion du sport santé
Depuis le début de la saison 2021/2022, notre club a mis en place deux créneaux réservés aux plus de 65 ans (les séniors).
L'objectif principal étant bien entendu d'aider à améliorer l'état de santé de la population en favorisant l'activité physique et sportive de chacun et à lutter contre l'accroissement de la sédentarité et de l'inactivité physique out en apportant du lien social.
Ces deux créneaux hebdomadaires, encadrés par notre éducateur sportif, se passent dans la convivialité, un des maîtres mots de notre club, et nos adhérents "séniors" ont même la chance de jouer de temps en temps avec les meilleurs jeunes de notre association et participent, pour certains, aux créneaux loisirs.
La spécificité de ce créneau est le nombre important de féminines
Depuis la saison 2020-2021, grâce à une bénévole engagée et formée par la FFTT, la section Fit Ping Tonic a pris de l'ampleur. L'objectif premier était d'amener les parents  (plus particulièrement les mamans) à la pratique du tennis de table. Désormais, le but est de fidéliser les participants et développer l'activité par la communication interne et externe.
Deux créneaux sont proposés aux loisirs dont 1 encadré par notre éducateur. L'objectif est d'attirer un public non compétiteur recherchant avant tout plaisir, convivialité sans l'esprit de compétition.</t>
  </si>
  <si>
    <t>Créneaux séniors tout au long de l'année (même pendant les vacances scolaires)
- Le mardi de 15h30 à 17h00
- Le jeudi de 15h30 à 17h00
Créneaux Fit Ping Tonic tout au long de l'année (même pendant les vacances scolaires)
Les samedis de 10h à 11h30
Créneaux Loisirs tout au long de l'année (même pendant les vacances scolaires)
- Le lundi de 19h à 20h30
- Le jeudi de 19h à 20h30</t>
  </si>
  <si>
    <t>Toutes les activités se déroulent dans notre salle spécifique du Terrain de Québec mais suite à l'augmentation constante du nombre de licenciés, certaines se feront, la saison prochaine, également sur la mezzanine du gymnase Colette Besson.</t>
  </si>
  <si>
    <t>Toutes ces activités sont très appréciées, nul doute que le nombre de participants va augmenter (effets frères Lebrun et JO, ainsi que les JO Paralympiques)
D'où la nécessité d'un deuxième emploi et d'une 2ème salle.</t>
  </si>
  <si>
    <t>Fédération française de Tennis de Table - Nouvelle Aquitaine;GRAND POITIERS;</t>
  </si>
  <si>
    <t>FFTT-NAQU-24-0042-1</t>
  </si>
  <si>
    <t>24-083277</t>
  </si>
  <si>
    <t>W872002360</t>
  </si>
  <si>
    <t>41119449100014</t>
  </si>
  <si>
    <t xml:space="preserve"> D87</t>
  </si>
  <si>
    <t>1200854</t>
  </si>
  <si>
    <t>COMITE DEPARTEMENTAL DE LA HAUTE-VIENNE DE TENNIS DE TABLE</t>
  </si>
  <si>
    <t>Nouvelles pratiques Ping VR</t>
  </si>
  <si>
    <t>Pour continuer la diversification de nos activités , en complément du Ping Santé nous souhaitons développer le ping VR avec comme objectif d'avoir des compétiteurs dans la discipline. Dans un premier temps nous souhaitons que les joueurs pratiquent lors de stage d'initiation . Nous envisageons aussi d'utiliser en complément des entrainements classiques pour apporter une diversité sur nos séances.  
Promotion de l'actions : nous présenterons l'activité lors du forum des associations et lors de journées ouvertes à toutes et à tous.
Lors de ces manifestations , l'aspect très novateur de la discipline peut aussi jouer comme produit d'appel pour faire connaître nos autres activités plus classiques</t>
  </si>
  <si>
    <t>département Haute Vienne</t>
  </si>
  <si>
    <t>Nombre de participants
Nombre de nouveaux licencié</t>
  </si>
  <si>
    <t>FFTT-NAQU-24-0042-2</t>
  </si>
  <si>
    <t>PING SANTE</t>
  </si>
  <si>
    <t>Promotion du Sport sante
avec accent sur le ping féminin</t>
  </si>
  <si>
    <t>Plusieurs clubs sont dotés d'un bénévole formé sport santé ;
Le cadre départemental va également parfaire sa formation
démultiplier la démarche sur un maximum de clubs volontaires
promotion de l'action lors du forum des associations et différents journées portes ouvertes sur nos clubs : flyers ,articles PGR , internet et réseaux sociaux</t>
  </si>
  <si>
    <t>Nombre de participants
Nombre de nouveaux licenciés</t>
  </si>
  <si>
    <t>FFTT-NAQU-24-0042-3</t>
  </si>
  <si>
    <t>structuration des clubs</t>
  </si>
  <si>
    <t>structuration des clubs 
accompagnement et montée en compétence de nos dirigeants bénévoles</t>
  </si>
  <si>
    <t>- mise en place d'un module de formation mixte : plusieurs thématiques abordées : technique, arbitrage et administratif
- création d'un groupe "référents" piloté par 1 ou plusieurs membres du bureau : objectif de dynamiser le plus grand nombre de dirigeant bénévoles sur notre territoire</t>
  </si>
  <si>
    <t>département de la Haute Vienne</t>
  </si>
  <si>
    <t>Nombre de participants aux modules de formation
Nombre de modules</t>
  </si>
  <si>
    <t>FFTT-NAQU-24-0043-1</t>
  </si>
  <si>
    <t>24-077606</t>
  </si>
  <si>
    <t>Développement du tennis de table à Vivonne</t>
  </si>
  <si>
    <t>- Promotion du tennis de table auprès du jeune public
- Ping scolaire
- Ping 4-7 ans
- Ping inclusif</t>
  </si>
  <si>
    <t>Afin de développer l'offre de tennis de table sur notre territoire, nous avons aujourd'hui une salle spécifique accueillant 12 tables en formule entrainement qui permettent d'accueillir le public dans les meilleures conditions pongistes. Durant cette saison, nous avons pu conclure avec le Groupement Employeur Sport Vienne un contrat avec notre éducateur sportif, Kévin Ladant, pour 13h par semaine afin de nous aider dans le développement du club sur le territoire. Il a déjà commencé son travail auprès du public scolaire, ainsi qu'auprès du public provenant d'un esat. Nous espérons pouvoir continuer notre développement grâce à votre soutien financier.</t>
  </si>
  <si>
    <t>Territoire intercommunale</t>
  </si>
  <si>
    <t>1 Questionnaire de satisfaction
2 Stats</t>
  </si>
  <si>
    <t>Fédération française de Tennis de Table - Nouvelle Aquitaine;DRJSCS;Vivonne;</t>
  </si>
  <si>
    <t>FFTT-NAQU-24-0044-1</t>
  </si>
  <si>
    <t>24-081608</t>
  </si>
  <si>
    <t>W863002316</t>
  </si>
  <si>
    <t>44757855000025</t>
  </si>
  <si>
    <t xml:space="preserve"> 10860024</t>
  </si>
  <si>
    <t>2000765</t>
  </si>
  <si>
    <t>VAL VERT TENNIS DE TABLE JAUNAY CLAN</t>
  </si>
  <si>
    <t>86130</t>
  </si>
  <si>
    <t>86115</t>
  </si>
  <si>
    <t>Actions visant à promouvoir le tennis de table, du recrutement à la fidélisation, en proposant aux jeunes (licenciés ou non) des rendez-vous tennis de table.</t>
  </si>
  <si>
    <t>ACTIONS SCOLAIRES : Le club, en partenariat avec une école d'une commune voisine propose une séance d'1h30 par un éducateur diplômé, aux écoliers après l'école. Un transport (car scolaire) amène les enfants au gymnase. Ce créneau a lieu une fois par semaine (hors vacances scolaires), toute l'année. 
ATTIRER DE NOUVEAUX JEUNES 4-11ANS / PUCLIC 4-7 ans : 
- Le club propose 2 séances d'1h30 chacune (total 3h/semaine) aux 4-7ans. Ces séances sont encadrées par un éducateur diplômé ainsi que 3 bénévoles. Ces séances sont animées sous forme d'ateliers et divers jeux de motricité pour la découverte et l'apprentissage du tennis de table.
- Le club a 3 créneaux "jeunes" par semaine
FIDELISER LES LICENCIES JEUNES : 
- Le club offre le passage de la licence "loisir" à "compétition" lorsque celui ci à lieu en cours d'année. 
- Le club prend en charge les inscriptions à la compétition des jeunes phare de département (environ 30 inscrits par tour. 4 tours + la finale). 
- Le club invite les jeunes licenciés loisirs a participer aux 2 tableaux loisirs proposés par le Comité départemental lors de la compétition jeunes (coût de l'inscription prise en charge par le club).</t>
  </si>
  <si>
    <t>Jaunay-Marigny et communes voisines</t>
  </si>
  <si>
    <t>- pérennisation et évolution du nombre de licenciés 4-11ans 
- nombre d'enfants aux créneau 4-7 ans et jeunes
- Maintien du groupe scolaire</t>
  </si>
  <si>
    <t>FFTT-NAQU-24-0044-2</t>
  </si>
  <si>
    <t>STRUCTURATION CLUBS DE DEMAIN - Développement durable</t>
  </si>
  <si>
    <t>Sensibiliser et rappeler aux adhérents les bons gestes a appliquer pour le développement durable. Mise en place d'actions visibles.</t>
  </si>
  <si>
    <t>- Différents bacs de tri sont à disposition (plastiques, verres,etc) : moment de sensibilisation lors d'une journée club et lors des stages pour les plus jeunes. Rappel des gestes éco-responsables. 
- Organisation de covoiturage pour chaque déplacement en compétition (environ 35 journées dans la saison), ainsi les stages et entraînements. 
- Utilisation de gourdes et éco-cups par les licenciés. 
- Envoi de mails pour éviter les impressions. Impressions sur papier recyclé lorsque nous n'avons pas d'autres moyens. 
- Dons ou reventes de raquettes, plaques, vêtements trop petits afin de leur donner une seconde vie.</t>
  </si>
  <si>
    <t>Club du Val Vert Tennis de Table</t>
  </si>
  <si>
    <t>Nombres d'actions mise en place 
Economies générées (économies électricité, covoiturage, etc)</t>
  </si>
  <si>
    <t>FFTT-NAQU-24-0044-3</t>
  </si>
  <si>
    <t>Organisations de Fanzone et de rassemblements lors des Jeux Olympiques et Paralympiques 2024.
1 animation pendant les vacances de paques pour lancer le projet et la dynamique des jeux pour communiquer etfaire savoir qu 'a Jaunay marigny aussi on va participer aux jeux a notre façon
La dynamique et la communication autour des frères Lebrun va nous aider a ttirer du monde.
Puis 10 animations 
 29 /30 JUILLET FINALE DOUBLE MIXTE 2 ANIMATIONS
 DU 31 JUILLET  AU 4 AOUT COMPETITIONS  HOMMES 5 ANIMATIIONS
 DU 7 AU 9 AOUT  EQUIPE HOMMES 3 ANIMATIONS</t>
  </si>
  <si>
    <t>En collaboration avec la mairie de la commune, le club souhaite mettre en place des Fanzone lors de la diffusion des matchs de tennis de table. En parallèle de la diffusion des matchs, des ateliers de découvertes seront accessibles à tous lors de ces journées (3 lors des JOP). Encadrées et animées par les éducateurs et des bénévoles du club, ces journées conviviales permettront la découverte du tennis de tables aux habitants de la commune et rassembleront les passionnés.
La mairie relayera l'information via ses différents moyens de communication (page Facebook, site, magazine,etc).</t>
  </si>
  <si>
    <t>Nombre d'animations 
Nombre de nouvelles licences</t>
  </si>
  <si>
    <t>FFTT-NAQU-24-0044-4</t>
  </si>
  <si>
    <t>DEVELOPPEMENT DU SPORT FEMININ et du SPORT ADAPTE</t>
  </si>
  <si>
    <t>Développer le nombre de licenciés féminines
nous lançons cette action afin de booster notre élan sur les féminines
nous avons obtenu de bons résultats depuis l 'an dernier avec des féminines qualifiées pour les compétitions nationales
mais nous devons augmenter le nombre de licenciéés pour pérenniser ces bons résultats
Nous avons lancé aussi un créneau pour les personnes en situation de handicap. Nous avons recruté cette année un éducateur
diplomé en la matière.</t>
  </si>
  <si>
    <t>ournée portes-ouvertes à destination des filles de la commune
- Organisation d’un tournoi par équipe (1 licencié + 1 non licenciée féminine)
- Organisation d’un tournoi pour les habitants de la commune avec au minimum une fille par équipe
- Journée portes-ouvertes mère/fille autour d’octobre rose ou journée de la femme
- Création d’une tenue féminine (participation du club)
-  Intervention dans les ephad et résidences seniors</t>
  </si>
  <si>
    <t>sur le département de la vienne</t>
  </si>
  <si>
    <t>Nombre de licences féminines
nombre de séances et manifestations</t>
  </si>
  <si>
    <t>FFTT-NAQU-24-0045-1</t>
  </si>
  <si>
    <t>24-083539</t>
  </si>
  <si>
    <t>Accompagnement des clubs pour l'opération été ping</t>
  </si>
  <si>
    <t>Permettre aux clubs d'organiser des animations en lien avec l'opération été ping</t>
  </si>
  <si>
    <t>Réaliser au moins une journée découverte dans chaque club du territoire pendant l'été avec éventuellement l'aide d'un intervenant extérieur.</t>
  </si>
  <si>
    <t>Zone de proximité autour des 3 clubs.</t>
  </si>
  <si>
    <t>Nombre de personnes présentes à chaque journée</t>
  </si>
  <si>
    <t>FFTT-NAQU-24-0045-2</t>
  </si>
  <si>
    <t>Projet 4-7 ans</t>
  </si>
  <si>
    <t>Permettre la fidélisation du public 4-7 ans</t>
  </si>
  <si>
    <t>Mettre en place un créneau 4-7 ans au complexe Léo Lagrange de Guéret le jeudi en fin d'après-midi.</t>
  </si>
  <si>
    <t>Guéret et Communauté d'agglo du Grand Guéret</t>
  </si>
  <si>
    <t>FFTT-NAQU-24-0045-3</t>
  </si>
  <si>
    <t>Regroupement à destination des compétiteurs creusois toutes fédérations</t>
  </si>
  <si>
    <t>Permettre à tous les compétiteurs creusois licenciés FFTT ou Ufolep d'accéder à un entraînement encadré.</t>
  </si>
  <si>
    <t>Le CD23 veut profiter à nouveau de la salle spécifique de Tennis de Table de Guéret pour proposer des entraînements encadrés à tous les compétiteurs creusois.
Nous proposerons 2 séances d'une heure et demi avec un échange entre les 2 groupes de 20h à 20h30 :
Jeudi 18h30 - 20h pour les jeunes, 20h - 21h 30 pour les adultes, en dehors des vacances scolaires.</t>
  </si>
  <si>
    <t>FFTT-NAQU-24-0046-1</t>
  </si>
  <si>
    <t>24-077005</t>
  </si>
  <si>
    <t xml:space="preserve"> 10160085</t>
  </si>
  <si>
    <t>Le tennis de table pour les jeunes de notre territoire</t>
  </si>
  <si>
    <t>Fidéliser les jeunes du Tennis de Table Chalais Montmoreau et initier de nouveaux jeunes à la pratique du tennis de table.</t>
  </si>
  <si>
    <t>3 actions complémentaires à mener : 
• Développement du créneau tennis de table jeunes à Chalais de14h à 16h avec encadrement bénévoles du club et intervention régulière d’un entraîneur agréé (2h toute les 2 semaines) si entraineur de dispo en Charente. 
• Développement des stages de perfectionnement ½ journée par période de vacances scolaires
• Renouvellement du tournoi jeunes 1 fois par an pour jeunes licenciés et non licenciés du Sud-Charente : permet la découverte du tennis de table par le plus grand nombre  Première édition : 35 jeunes dont 7 néo-pratiquants objectif Tournoi jeunes 2025 : 40 jeunes</t>
  </si>
  <si>
    <t>La fidélisation de la pratique bénéficiera à tous les jeunes du bassin de vie du sud Charente, notamment autour de Chalais et de Montmoreau. Chalais étant placé au carrefour de 4 départements ( Charente, Charente Maritime, Dordogne, Gironde), l’action pourra de plus bénéficier aux jeunes joueurs (et futur joueurs) des départements voisins faisant partie de la nouvelle Aquitaine.
Lors de la première édition du tournoi jeunes en 2024, une 8 jeunes des départements voisins étaient présents ( Dordogne, Charente Maritime ).</t>
  </si>
  <si>
    <t>Objectif : fidéliser les jeunes licenciés et développer la pratique auprès de nouveaux jeunes. 
Indicateurs : 
• Ratio licences jeunes 2023/2024 / licences jeunes 2024/2025
• Participation tournoi jeunes</t>
  </si>
  <si>
    <t>FFTT-NAQU-24-0046-2</t>
  </si>
  <si>
    <t>Promotion et découverte du ping en Sud Charente</t>
  </si>
  <si>
    <t>Faire découvrir le ping au plus grand nombre par l'organisation d'évènements spécifiques sur la journée ou sur une demie journée.</t>
  </si>
  <si>
    <t>Promotion et développement du ping en sud Charente, par le développement de nos 2 tournois: 
- Vacances de  Toussaint 2024 : tournoi de double à Montmoreau sur une après-midi pour faire découvrir la pratique du ping en double au plus grand nombre ( Licenciés, loisirs et néo-pratiquants)
- Vacances d'avril 2025: tournoi de Simple à Chalais sur une journée pour faire découvrir la pratique du ping en simple au plus grand nombre ( Licenciés, loisirs et néo-pratiquants)</t>
  </si>
  <si>
    <t>Chalais et Montmoreau étant placé au carrefour de 4 départements ( Charente, Charente Maritime, Dordogne, Gironde), l’action pourra bénéficier aux joueurs (et futurs joueurs) de la Charente et des départements voisins faisant partie de la nouvelle Aquitaine</t>
  </si>
  <si>
    <t>Nombre d'évènements organisés 
Tenue ou non du tournoi de simples 
Tenue ou non du tournoi de doubles
Affluence du tournoi de simples 
Affluence du tournoi de doubles 
Nombre de nouvelles licences après chaque tournoi</t>
  </si>
  <si>
    <t>FFTT-NAQU-24-0047-1</t>
  </si>
  <si>
    <t>24-083640</t>
  </si>
  <si>
    <t xml:space="preserve"> 10190073</t>
  </si>
  <si>
    <t>Développement du poing pour les 4-7 ans</t>
  </si>
  <si>
    <t>Développer la pratique du tennis de table en faveur des enfants entre 4 et 7 ans dans le cadre du programme fédéral</t>
  </si>
  <si>
    <t>Proposer des séances spécifiques pour les 4-7 ans avec du matériel adapté, ludique et pédagogique 
Proposer des journées de stage spécifiques pour ce publc</t>
  </si>
  <si>
    <t>Bassin ussellois</t>
  </si>
  <si>
    <t>Nombre de jeunes participants aux séances de ping 4-7 ans
Nombre de jeunes participant aux compétitions pour les jeunes</t>
  </si>
  <si>
    <t>FFTT-NAQU-24-0047-2</t>
  </si>
  <si>
    <t>Organisation d'une étape de ping tour niveau 1 en septembre 2024</t>
  </si>
  <si>
    <t>Promouvoir le tennis de table
Donner de la visibilité au tennis de table
Développer la licenciation à travers cet évènement</t>
  </si>
  <si>
    <t>Organiser avec la ville d'Ussel une étape du Ping Tou Niveau 1 le 07/09/2024</t>
  </si>
  <si>
    <t>Nombre de participants à cette journée
Nombre de licenciés recrutés grâce à cette journée</t>
  </si>
  <si>
    <t>FFTT-NAQU-24-0048-1</t>
  </si>
  <si>
    <t>24-078814</t>
  </si>
  <si>
    <t xml:space="preserve"> 10870007</t>
  </si>
  <si>
    <t>ACTION 1 : Développement du dispositif sport bien-être et sport-santé</t>
  </si>
  <si>
    <t>L’action vise à la pratique du tennis de table chez les adultes et en particulier les féminines et les vétérans.</t>
  </si>
  <si>
    <t>L'action de développement « sport-santé et bien-être » consiste essentiellement à :
- la promotion du tennis de table sur internet (lsatt. clubéo.com), sur les réseaux sociaux (page Facebook).
- la promotion du club de tennis de tables par des affiches et des flyers diffuser dans les commerces, les entreprises et lieux de vie sur Limoges (exemple : bibliothèque).
- la réduction des cotisations pour les nouveaux qui intègrent la section en 2nde partie de saison;
- la gratuité des premières séances (séances de découvertes);
- la mise à disposition du matériel d'entraînement de qualité pour découvrir le tennis de table dans de bonne condition.
- la réalisation de séances de pratique du tennis de table pour tous pour favoriser la mixité intergénérationnelle.
- l’organisation de moments convivialité</t>
  </si>
  <si>
    <t>Le territoire concerné correspond globalement à l'agglomération de Limoges.
Mais, par nos sites d'entraînement, nous sommes plus présents sur les quartiers prioritaires (QPV) du Val de l'Aurence, de la Bastide, le Vigenal et des Coutures et sur les quartiers non prioritaires du Grand treuil, de la Brégère, de la Gare, de Montplaisir et de la Borie.</t>
  </si>
  <si>
    <t>- Nombre de licenciés vétérans compétitions
- Nombre de licenciés vétérans Loisirs
- Nombre de féminines
- Nombre d'adhérents de +65 ans
- questionnement des nouveaux arrivant pour connaître le moyen utilisé pour trouver notre section de tennis de table (par notre site internet...)</t>
  </si>
  <si>
    <t>Fédération française de Tennis de Table - Nouvelle Aquitaine;FDVA;Haute-Vienne;Limoges;</t>
  </si>
  <si>
    <t>FFTT-NAQU-24-0048-2</t>
  </si>
  <si>
    <t>ACTION 2 : Recrutement et fidélisation des jeunes</t>
  </si>
  <si>
    <t>L’action vise à :
- promouvoir le tennis de table 
- attirer de nouveaux publics jeunes dans le club à partir de 5 ans.
- pérenniser et développer l'action "baby-ping" (5 à 8 ans)</t>
  </si>
  <si>
    <t>L'action au recrutement et à la fidélisation des jeunes consiste essentiellement à :
- développer, maintenir le site internet du club (lsatt.clubéo.com) et la page Facebook
- la promotion du club de tennis de tables par des affiches et des flyers diffuser dans les écoles, les collèges, les commerces et les entreprises ;
- former des bénévoles aux techniques d’entraînement et d’animation de club en particulier pour votre action "baby-ping";
- réduire les cotisations pour les nouveaux qui intègrent la section en 2nde partie de saison ;
- la gratuité des premières séances (séances de découvertes) ;
- la mise à disposition du matériel d'entraînement de qualité pour découvrir le tennis de table dans de bonnes conditions ;
- la réalisation de séances d'entraînements spécifiques pendant toute la saison pour les jeunes avec des classes d'âges : 5 à 8 ans (baby-ping) 8 à 12 ans et 13 à 15 ans ;
- la réalisation de séances de pratique du tennis de table pour tous pour la mixité intergénérationnelle et des séances d'entraînement spécifiques pour les jeunes .</t>
  </si>
  <si>
    <t>Le territoire concerné correspond globalement à l'agglomération de Limoges.
Mais, par nos sites d'entraînement, nous sommes plus présent sur les quartiers prioritaires (QPV) du Val de l'Aurence, de la Bastide, le Vigenal et des Coutures et sur les quartiers non prioritaires du Grand treuil, de la Brégère, de la Gare, de Montplaisir et de la Borie.</t>
  </si>
  <si>
    <t>- Nombre de licenciés jeunes compétitions
- Nombre de licenciés jeunes loisirs
- questionnement des nouveaux arrivants pour connaître le moyen utilisé pour trouver notre section de tennis de table (par notre site internet…)</t>
  </si>
  <si>
    <t>FFTT-NAQU-24-0049-1</t>
  </si>
  <si>
    <t>24-083702</t>
  </si>
  <si>
    <t>Découverte du tennis de table + les jeunes</t>
  </si>
  <si>
    <t>Faire découvrir le tennis de table
Faire éclore des jeunes talentueux</t>
  </si>
  <si>
    <t>Organiser un tournoi régional
Organiser un tournoi dark-ping
Organiser un tournoi crêpes
Organiser des journées découvertes du ping auprès des écoles de St medard et du Haillan
Avec un grand nombre de jeunes de moins de 15 ans le club dispose d'un réservoir important. Depuis l'année dernière et cette année nous commençons à faire éclore des jeunes et l'objectif étant d'en faire éclore encore plus car nous en avons le potentiel.
Nous souhaitons poursuivre les actions commencées l'an dernier : maintien entraîneur de haut niveau avec sur la saison prochaine un entraîneur en temps plein (35 heures), mise en place entrainements individuels, réalisation entrainements selon le niveau des jeunes, maintien des encadrants lors des stages.</t>
  </si>
  <si>
    <t>Le Haillan / Saint Médard En Jalles / Mérignac</t>
  </si>
  <si>
    <t>Nombre de participants aux événements.
Entre 40 et 80 personnes
Nombre de participants aux entraînements, aux premiers pas pongistes et nombre de podiums.</t>
  </si>
  <si>
    <t>FFTT-NAQU-24-0050-1</t>
  </si>
  <si>
    <t>24-083786</t>
  </si>
  <si>
    <t>DEVELOPPER LA PROMOTION DU TENNIS DE TABLE AUPRES D'UN PUBLIC JEUNE
FORMATION DES ENCADRANTS ET BENEVOLES POUR L'ACCOMPAGNEMENT DES 4-7 ANS.
FIDELISER LES LICENCIES JEUNES</t>
  </si>
  <si>
    <t>Le TTB a su capitaliser sur l'afflux de jeunes joueurs lors de la rentrée sportive 2022 pour augmenter drastiquement sa place de club formateur en Corrèze (2e sur la saison 22-23)
L'objectif est de maintenir ce cap, et de réussir la prise en charge et la fidélisation des plus jeunes.
Cela passe par l'amélioration de la formation de nos encadrants, mais également par la multiplication d'actions ponctuelles permettant de rendre le club convivial, ainsi que l'achat de matériel adapté et ludique.
En parallèle, il est prévu la mise à disposition par le comité départemental d'un entraineur en cours de formation BPJEPS, et le club prévoit un service civique (candidat déjà trouve), qui aideront ce projet.</t>
  </si>
  <si>
    <t>Brive</t>
  </si>
  <si>
    <t>Nombre de personnes nouvellement formées
Evolution des taux de renouvellement et d'abandon des jeunes
Evolution du nombre d'enfants inscrits dans la section 4/7ans
Nombre de joueurs débutant la compétition en cours d'année ou la saison suivant</t>
  </si>
  <si>
    <t>FFTT-NAQU-24-0050-2</t>
  </si>
  <si>
    <t>Animation du ping en extérieur dans le cadre de l'opération été ping</t>
  </si>
  <si>
    <t>Le TTB participera, comme ces dernières années, à l'opération été ping, par notamment des actions dans le QPV de Tujac (où le club est implanté), sur les tables en extérieur à proximité du club.
Pour les animations estivales des tables existantes, le club se dotera de matériel adapté à la pratique en extérieur ainsi que de moyen de communication pour promouvoir cette pratique et le tennis de table en général.</t>
  </si>
  <si>
    <t>FFTT-NAQU-24-0050-3</t>
  </si>
  <si>
    <t>Intégrer une dimension ping santé / ping bien-être au club.
S'adresser à un nouveau public.
Affiliation FFH.</t>
  </si>
  <si>
    <t>Actions communes avec le Comité Handisport 19, l'APAJH et France Alzheimer, pour la promotion du tennis de table pour tous.
Développement des différentes pratiques accessibles aux différents publics.
Le club est actuellement en discussion avec la ville de Brive pour bénéficier d'un local accessible PMR pour la rentrée sportive 2024-2025, et bénéficie de matériel mis à disposition par le CDH19.</t>
  </si>
  <si>
    <t>FFTT-NAQU-24-0051-1</t>
  </si>
  <si>
    <t>24-082903</t>
  </si>
  <si>
    <t>Aide aux clubs corréziens participants à l'Action Eté Ping FFTT</t>
  </si>
  <si>
    <t>Créer une dotation pour les clubs participant à l'Action Eté Ping en Corrèze pour dynamiser la pratique du tennis de table en été</t>
  </si>
  <si>
    <t>Donner une dotation à chaque club participant à cette action
Donner une récompense aux clubs les plus actifs sur cette action fédérale</t>
  </si>
  <si>
    <t>FFTT-NAQU-24-0051-2</t>
  </si>
  <si>
    <t>Aide à la structutation des clubs corréziens</t>
  </si>
  <si>
    <t>Aider les clubs à se structurer en mettant en place des actions de formation</t>
  </si>
  <si>
    <t>Mettre en place une formation IC en Corrèze avec un entrâineur diplôme BPJEPS tennis de table et formateur formation IC
Organiser un séminaire d'accueil des nouveaux et anciens dirigeants avec les arbitres et les encadrants.
Planifier des visites clubs avec le CTD</t>
  </si>
  <si>
    <t>Nombre de personnes formées IC
Nombre clubs visités
Nombre de personnes ayant participé au séminaire</t>
  </si>
  <si>
    <t>FFTT-NAQU-24-0051-3</t>
  </si>
  <si>
    <t>Dévelopement de la pratique du tennis de table en faveur des 4-7 ans</t>
  </si>
  <si>
    <t>Développer la licenciation des 4-7 ans</t>
  </si>
  <si>
    <t>Mettre en place une formation pour les encadrants pour le ping des 4-7 ans avec un entraîneur diplômé BPJEPS tennis de table et formateur formation 4-7 ans
Mettre en place des journées départementales en faveur des 4-7 ans
Organiser un open ping pouss</t>
  </si>
  <si>
    <t>Nombre d'encadrants formés aux 4-7 ans
Nombre de jeunes participant aux actions 4-7 ans</t>
  </si>
  <si>
    <t>FFTT-NAQU-24-0052-1</t>
  </si>
  <si>
    <t>24-082204</t>
  </si>
  <si>
    <t>W191000687</t>
  </si>
  <si>
    <t>85354869100015</t>
  </si>
  <si>
    <t xml:space="preserve"> 10190148</t>
  </si>
  <si>
    <t>5006195</t>
  </si>
  <si>
    <t>L.A.MI.CO. T.T.</t>
  </si>
  <si>
    <t>19190</t>
  </si>
  <si>
    <t>19023</t>
  </si>
  <si>
    <t>COUPE DES ECOLES PRIMAIRES DU MIDI CORREZIEN</t>
  </si>
  <si>
    <t>Objectifs quantitatifs
 - faire découvrir ce sport à un maximum de personnes 
 - motiver au moins 30 nouveaux adhérents pour pratiquer ce sport basé sur l'adresse et la concentration 
 - augmenter le nombre de pratiquants sur les communes rurales environnantes proches de Beynat, Meyssac, Aubazine, Albussac, Lagarde Enval.
Objectifs qualitatifs
 - permettre à ces jeunes d'acquérir une technique de base qui leur permette de prendre du plaisir.
 - fidéliser de nouveaux adhérents et notamment les jeunes enfants et les féminines</t>
  </si>
  <si>
    <t>Nous organisons, à partir de Septembre 2024, une Coupe des Ecoles Primaires du Midi Corrézien. 
Pour cette première, 4 écoles sont partenaires : Beynat, Meyssac, Aubazine et Lagarde (voir carte ci dessous). 
Les classes de CM1 et CM2 sont concernées. 
Nous ferons des interventions toutes les semaines dans les écoles jusqu'au mois de Juin sous forme de cycle. 
Chaque école aura son tournoi interne afin d'avoir son « champion ». 
Les meilleurs écoliers seront sélectionnés afin de représenter leur école dans un grand Tournoi : 4 écoles représentées par les meilleurs élèves et leurs camarades en spectateurs ! 
En fonction du résultat du tournoi interne, les joueurs seront classés en numéro 1, 2, 3 et 4. Les joueurs de même numéro s'affronteront. 
Exemple : le Champion de l'école de Beynat affrontera le Champion de Meyssac, etc … 
Nous aurons donc, à la fin du tournoi, l'école Championne mais également le Champion des Champions. 
Des raquettes, t-shirts et récompenses seront offerts à tous les participants du cycle. Ainsi que des goûters.</t>
  </si>
  <si>
    <t>écoles élémentaires de Beynat, Meyssac, Lagarde et Aubazine</t>
  </si>
  <si>
    <t>1 - faire découvrir ce sport à un maximum de personnes 
2 - motiver au moins 30 nouveaux adhérents pour pratiquer ce sport basé sur l'adresse et la concentration 
3 - augmenter le nombre de pratiquants sur les communes rurales environnantes proches de Beynat, Meyssac, Aubazine, Albussac, Lagarde Enval.</t>
  </si>
  <si>
    <t>FFTT-NAQU-24-0052-2</t>
  </si>
  <si>
    <t>PING EN ENTREPRISE</t>
  </si>
  <si>
    <t>1) Objectifs quantitatifs 
- faire découvrir le ping à un maximum de personnes
- motiver au moins 15 nouveaux adhérents pour pratiquer ce sport
- augmenter le nombre de pratiquants loisirs et compétitions sur les communes rurales environnantes proches de Beynat , Meyssac, Aubazine, Albussac et Lagarde-enval
– augmenter le nombre de collaborations avec les entreprises
– faire connaître le club
– rencontrer les dirigeants d'entreprises locales
2) Objectifs qualitatifs
- permettre aux employés de faire du sport en entreprise, de se retrouver et améliorer la cohésion entre eux
- fidéliser de nouveaux adhérents</t>
  </si>
  <si>
    <t>Mise en place du projet Ping en entreprise : santé, convivialité, et lien social
- mise en place d'un créneau ping en entreprise au gymnase de Beynat.
– organisation de soirées festives dans une salle de Ping pour les entreprises.
Le tout pour partager un moment de convivialité entre collègues, renforcer la cohésion et développer l'image de l'entreprise
– organisation d'un tournoi interne d'entreprise et inter entreprises.
– organisation d'une "coupe inter entreprises Midi Corrézien".</t>
  </si>
  <si>
    <t>Meyssac
Beynat
Albussac
Aubazine</t>
  </si>
  <si>
    <t>FFTT-NAQU-24-0052-3</t>
  </si>
  <si>
    <t>Objectifs quantitatifs
 - toucher un public de non initié par une approche moins stricte
 - attirer de nouveaux licenciés,
 - dynamiser notre pratique sur une période plus creuse,
 - renforcer ses liens avec la vie locale,
 - gagner en visibilité sur les réseaux sociaux auprès du grand public,
 - faire découvrir ce sport à un maximum de personnes 
 - motiver nouveaux adhérents pour pratiquer ce sport
 - augmenter le nombre de pratiquants loisirs et compétitions sur les communes rurales environnantes proches de Beynat , Meyssac, Aubazine, Albussac
        ◦ faire connaître le club
Objectifs qualitatifs
 - faire passer un bon moment et faire prendre du plaisir aux participants
 - casser la routine
 - nombre de participants</t>
  </si>
  <si>
    <t>Mise en place du projet Ping en extérieur : convivialité et lien social
Le ping en extérieur c’est une façon de partager un moment, de s’amuser avec nos proches en pratiquant une activité ludique et sportive. De se déconnecter des écrans.
Le club propose la promotion du ping en extérieur par l’organisation de 2 évènements festifs durant l’été 2024  (voir affiche).
Le principe : 
Tournoi gratuit en extérieur pour les jeunes : “A la recherche de la Nouvelle Star du Ping” et apéro ping festif entre amis, famille, … avec animations, musique. 
Règles simplifiées dans l’esprit du TTX.
Prêt de raquettes OUTDOOR. 
Remise de médailles, t-shirts, lots.
Ambiance musicale avec tapas réalisées par le club.
Samedi 27 Juillet 2024 : extérieur du gymnase de Beynat
Samedi 10 Août 2024 : extérieur de la salle polyvalente d’Albussac</t>
  </si>
  <si>
    <t>Communauté du midi corrézien
Commune d'Albussac et Lagarde-Enval</t>
  </si>
  <si>
    <t>1 - Nombre de participants à ces animations 
2 - Nombre de contacts transformés en licences</t>
  </si>
  <si>
    <t>FFTT-NAQU-24-0052-4</t>
  </si>
  <si>
    <t>Développement du tennis de table  sport adapte en zone rurale</t>
  </si>
  <si>
    <t>• Objectifs quantitatifs
    - Intégrer des licenciés en sport adapté au sein du club 
    - Former un entraineur au sport adapté pour les années suivantes car ce sera un entraîneur spécialisé extérieur au club qui interviendra
    •-Objectifs qualitatifs
- Permettre à ces sportifs d'acquérir une technique de base qui leur permette de prendre du plaisir.
- Rendre accessible le tennis de table à un public hospitalisé en psychiatrie ou hébergé en structures d’accueil ou foyers de vie.
- Permettre une réelle valorisation de soi par le sport en se percevant en tant que sportif et non plus en tant que patient.
- Permettre l’inclusion des sportifs « handicapés » au sein des équipes du club sur le championnat classique.
- Contribuer à atténuer les effets indésirables des traitements. 
- Retrouver une socialisation par les rencontres sport adapté/valides au club.</t>
  </si>
  <si>
    <t>- Créneaux d'entraînements réguliers de 16h00 à 18 h00 : les jeudis à l'IME de Meyssac
- si possible : inclusion d'un joueur en équipe départementale</t>
  </si>
  <si>
    <t>commune de Meyssac</t>
  </si>
  <si>
    <t>- Permettre l’inclusion des sportifs « handicapés » au sein des équipes du club sur le championnat classique.
- Rendre accessible le tennis de table à un public hospitalisé en psychiatrie ou hébergé en structures d’accueil ou foyers de vie.
- Sensibiliser 20 joueurs/euses</t>
  </si>
  <si>
    <t>FFTT-NAQU-24-0053-1</t>
  </si>
  <si>
    <t>24-080239</t>
  </si>
  <si>
    <t xml:space="preserve"> 10330067</t>
  </si>
  <si>
    <t>Développement des dispositifs ping bien être</t>
  </si>
  <si>
    <t>1) Associer la pratique loisirs/sportive à des valeurs d’Hygiène, du respect du corps, de prévention et des valeurs morales et sociales.
2) Faire des actions avec les publics prioritaires.
3) Faire connaître le club et inciter les publics visés à s’inscrire dans le club.</t>
  </si>
  <si>
    <t>1) Intervention spécialistes dans les groupes loisirs ( Kiné, yoga , qi qong…)
2) Ping zone prioritaire
3) journée pour adolescents avec les collèges/ lycée de quartier
4) Soirée pour les salariés de nos entreprises partenaires
5) création de créneaux retraités
6) Actions avec le public prioritaire ( handisport, sport adapté, alzheimer…)
7) Journée féminines</t>
  </si>
  <si>
    <t>Rien de spécifique.</t>
  </si>
  <si>
    <t>Nombre d'adhérents supplémentaire.
Nombre d'actions réalisées dans l'année.</t>
  </si>
  <si>
    <t>Fédération française de Tennis de Table - Nouvelle Aquitaine;Gironde;Ville de Bordeaux;</t>
  </si>
  <si>
    <t>FFTT-NAQU-24-0053-2</t>
  </si>
  <si>
    <t>1) Dynamiser et varier les services du club en faisant découvrir à nos adhérents de nouvelles pratiques "annexes " au tennis de table. 
2) Développement du Ping Extérieur
3) Développement du PingVR</t>
  </si>
  <si>
    <t>1) Animation et évènements sur des tables extérieures existantes dans la ville de bordeaux.
2) Organisation d’animations estivales en extérieur dans le cadre de l’opération été ping.
3) Organisation d’évènements VR et création de créneaux spécifiques.</t>
  </si>
  <si>
    <t>Des actions dans la ville de Bordeaux et dans la salle de Tennis de Table.</t>
  </si>
  <si>
    <t>Les nouveaux adhérents et la création d'une section VR.</t>
  </si>
  <si>
    <t>Fédération française de Tennis de Table - Nouvelle Aquitaine;Gironde;Mairie de Bordeaux;</t>
  </si>
  <si>
    <t>FFTT-NAQU-24-0053-3</t>
  </si>
  <si>
    <t>1) Profiter des JO afin de promouvoir et faire connaître le tennis de table
2) Animer la ville de bordeaux en organisant des évènements dans la ville et au club.
3) Organiser des évènements Handisports et Sport Adapté en relation avec les Jeux Paralympiques.</t>
  </si>
  <si>
    <t>1) Organisation d’un stage jeunes sous le thème des JO.
2) Organisation d’un tournoi Paralympique au club avec des personnes en situation de handicap.
3) Animation d’une journée extérieur pendant la période des Jeux Paralympiques.
4) organisation de plusieurs Tournois d’été au club.
5) Animations de journées dans les parcs et jardins.</t>
  </si>
  <si>
    <t>Activités dans la salle de Tennis de Table et dans la ville.</t>
  </si>
  <si>
    <t>Nombre de nouveaux licenciés valides.
Nombre de nouveaux licenciés handisport.</t>
  </si>
  <si>
    <t>FFTT-NAQU-24-0054-1</t>
  </si>
  <si>
    <t>24-080191</t>
  </si>
  <si>
    <t>- Augmenter le nombre de pratiquants licenciés (licences découverte, liberté)
- Augmenter le nombre de création de licences événementielles
- Découverte nouvelles pratiques : Ping VR
- Soutenir les actions d’été menées par les clubs</t>
  </si>
  <si>
    <t>Participation à  l'inauguration des tables offertes par la ligue :  "1 école, 1table" en invitant les clubs locaux qui interviennent dans les écoles.
Mener des actions estivales sur les tables extérieures (plan d’eau de St Yrieix et/ou "village Terre de jeux" à  Angoulême)  (achat de goodies)
Formation du salarié au ping VR (actions sur les stages, stand sur une compétition départementale, découverte en collège en lien avec les clubs locaux)</t>
  </si>
  <si>
    <t>Les actions seront menées prioritairement dans :
- les communes bénéficiaires des dotations "1 école, 1 table" (Chateaubernard, Vars, Confolens, Sireuil)
- Angoulême, dans les quartiers et  sur le site du  village Terre de Jeux
- les collèges</t>
  </si>
  <si>
    <t>Rang : 1 Nombre d'animations sur le territoire : mini 30 , maxi 100
Rang : 2  - Nombre d'animations sur le territoire : mini 10, maxi 20
Rang : 3  - Nombre de création de licences évènementielles : mini 50, maxi 150
Rang : 4  - Nombre de table extérieures : mini 3, maxi 6
Rang : 5 - Nombre de féminines : mini 10, maxi 20</t>
  </si>
  <si>
    <t>FFTT-NAQU-24-0054-2</t>
  </si>
  <si>
    <t>Actions visant à la structuration des clubs et au développement du  comité</t>
  </si>
  <si>
    <t>Prendre en compte les attentes des clubs et surtout l'organisation de la mise à disposition des clubs de l'éducateur départemental 
Le Comité souhaite fidéliser les pratiquants en améliorant leur accueil au sein des clubs et lors des compétions départementales. Il mettra en place des formations auprès des bénévoles en organisant les 2 premiers niveaux de la filière fédérale technique (IC et AF), accompagné par la CTL et les formations d’arbitrage (arbitre régional et JA1)</t>
  </si>
  <si>
    <t>"Tournée des territoires" : Organisation de rencontres (2 prévues dans l'année) avec les responsables des clubs dans les différents territoires charentais.
Formation des cadres IC, AF, arbitrage :  
Le Comité mettra en place des formations fédérales :
- l’Initiateur de Club sur 2 jours et/ou en visio ainsi que la formation AF (visio, et 3 jours)
- les formations d’Arbitre Régional et de Juge-Arbitre 1 
Le Comité communiquera aussi auprès de ses clubs, les formations organisées par ses partenaires Institutionnels (FFTT, Conseil Départemental, CDOS, Guid'Asso…).</t>
  </si>
  <si>
    <t>Cette action vise à  donner les moyens opérationnels à  tous les acteurs du  tennis de table en Charente à  développer ce sport : une majorité des clubs se trouvent en ZRR mais les 2 principaux clubs charentais sont fortement influencés par les attentes des  quartiers" politique de la ville" (QPV).</t>
  </si>
  <si>
    <t>FFTT-NAQU-24-0054-3</t>
  </si>
  <si>
    <t>Développer la pratique du  tennis de table dans les écoles
Promouvoir les bienfaits du  sport et ses qualités éducatives</t>
  </si>
  <si>
    <t>Mises en place de cycle scolaires
Organisation de la détection du Premier pas pongiste</t>
  </si>
  <si>
    <t>Département de la Charente</t>
  </si>
  <si>
    <t>Nombre de cycles scolaires effectués
Nombre de participants au  PPP</t>
  </si>
  <si>
    <t>FFTT-NAQU-24-0054-4</t>
  </si>
  <si>
    <t>Préparation des Inter comités</t>
  </si>
  <si>
    <t>Organiser des regroupements et des stages de perfectionnement auprès des jeunes en vue des inter comités
Création d'un groupe charentais pour les inter comités</t>
  </si>
  <si>
    <t>Regroupement pendant les vacances scolaires des jeunes sélectionnables pour les inter comités
Accompagnement d'une délégation charentaise lors des inter comités</t>
  </si>
  <si>
    <t>ETR - Optimisation de l’entraînement</t>
  </si>
  <si>
    <t>Département de la charente</t>
  </si>
  <si>
    <t>Progression des classements des stagiaires sur l'année</t>
  </si>
  <si>
    <t>FFTT-NAQU-24-0055-1</t>
  </si>
  <si>
    <t>24-083871</t>
  </si>
  <si>
    <t xml:space="preserve"> 10330030</t>
  </si>
  <si>
    <t>FIDELISATION DES JEUNES ET EDUCATION PING</t>
  </si>
  <si>
    <t>Le club travaille depuis plusieurs années sur un public scolaire sur temps extra-scolaire et sur temps vacances sportives. L'objectif est de faire participer davantage de jeunes au tennis de table et développer un lien antre les écoles et le club afin d'intégrer plus de jeunes sur les séances dédiées à leur public les mercredis et vendredis.</t>
  </si>
  <si>
    <t>Travailler avec 2 écoles primaires de la commune en incitant à la pratique (découverte des règles et de la pratique fédérale) pour une soixantaine de jeunes lors du temps périscolaire et sur les vacances sportives organisées avec la municipalité. D'autre part, la ville est intégrée au dispositif Politique de la Ville et la pratique du tennis de table pourrait être élargie à d'autres écoles. Plusieurs animations sont prévues dans ce cadre avec les parents des enfants (tournoi jeunes/parents) et l'opération "amène un copain".</t>
  </si>
  <si>
    <t>Ville de Cenon</t>
  </si>
  <si>
    <t>Notre objectifs est de faire passer plus de 100 enfants dans notre salle</t>
  </si>
  <si>
    <t>FFTT-NAQU-24-0055-2</t>
  </si>
  <si>
    <t>Sport adapté Handi ping</t>
  </si>
  <si>
    <t>Le club détient le label "Handi-valide" et souhaite maintenir les actions dédiées et développer une pratique inclusive dans le club en favorisant la mixité avec les autres membres du club</t>
  </si>
  <si>
    <t>Accueillir une vingtaine de personnes en sport adapté, de l'entrainement 1h50 par semaine et sur un accompagnement sur les compétitions dédiées.
Développer une mixité des publics en intégrant les personnes handicapées sur les entrainements avec les valides et inversement.
Nous favorisons le plus possible l'inclusions.</t>
  </si>
  <si>
    <t>Ville de cenon</t>
  </si>
  <si>
    <t>Développer la pratique du tennis de table au sein du club en favorisant au maximum l'inclusion des personnes en situation de handicap</t>
  </si>
  <si>
    <t>FFTT-NAQU-24-0056-1</t>
  </si>
  <si>
    <t>24-083821</t>
  </si>
  <si>
    <t>PING BIEN ETRE OU PING SANTE</t>
  </si>
  <si>
    <t>DEPUIS QUELQUES TEMPS, JE SUIS SOLLICITE PAR DES PERSONNES EXTERIEURES AU CLUB QUI ME SOLLICITENT POUR CREER UNE ANIMATION RESERVEE AUX PERSONNES SOUFFRANT DE LA MALADIE DE 
PARKINSON. CES PERSONNES M'ONT FAIT PART DES BIENFAITS DU TENNIS DE TABLE POUR AMELIORER OU MAINTENIR UN CONDITION PHYSIQUE CORRECTE.
J'AI RECU DE NOMBREUX LIENS PASSES SUR INTERNET.
j'AI CONSTATE QU'il EXISTAIT UN PARTENARIAT ENTRE NOTRE FEDERATION ET PING PARKINSON.</t>
  </si>
  <si>
    <t>LES PERSONNES PEUVENT VENIR DU CANTON DE LESCAR</t>
  </si>
  <si>
    <t>DANS UN PREMIER TEMPS L'OBJECTIF SERA DE CREER UNE ANIMATION REGULIERE TOUTES LES SEMAINES A DESTINATION DE CE PUBLIC</t>
  </si>
  <si>
    <t>FFTT-NAQU-24-0056-2</t>
  </si>
  <si>
    <t>Développer la la pratique féminine.
Pour ce faire, un entrainement a été mise en place tous les samedis matin encadré par le cadre technique du club.
Par ailleurs, certaines de ces féminines s'impliquent de plus en plus dans le cadre de la structure club.</t>
  </si>
  <si>
    <t>entrainement tous les samedis matin de 10 h à 11 h30 sous les conseils du cadre technique du club.
Par ailleurs, certaines des féminines s'investissent dans la marche du club en arbitrant les rencontres des jeunes.
Prochaine étape de celles-ci : suivi de la formation  "initiateurs de clubs"</t>
  </si>
  <si>
    <t>sur le canton de lescar</t>
  </si>
  <si>
    <t>Accroissement des effectifs féminins</t>
  </si>
  <si>
    <t>FFTT-NAQU-24-0056-3</t>
  </si>
  <si>
    <t>Actions visant a fidéliser les jeunes
Cycles scolaires
Premier pas pongiste
Ecole de tennis de table
Intégration des jeunes dans le championnat jeunes départemental</t>
  </si>
  <si>
    <t>Suite à la finalisation du projet de formation des enseignants les années précédents, un suivi dans les écoles est fait en début et en fin de cycle par notre cadre technique. le lien est toujours présent avec les écoles.
la suite logique à ce suivi se retrouve dans le premier pas pongiste qui est organisé tous les ans sous forme d'ateliers édictées par la FFTT. La dernière édition du PPP a drainé près de 60 jeunes.
ces jeunes issus du PPP reçoivent une invitation à suivre les cours de l'école de tennis de table jusqu'à la fin de la saison sportive. La saison suivante ces jeunes sont contactés au moment des inscriptions. on peut dire que la boucle est bouclée dès que que l'inscription est faite.
Une fois dans le club, les jeunes peuvent participer à 3 stages au sein du club avec l'encadrement de notre cadre technique.
Afin de compléter la fidélisation des jeunes, ceux-ci participent au championnat jeunes qui regroupe plusieurs catégories avec un classement limité au maximum à 699.</t>
  </si>
  <si>
    <t>Canton de lescar</t>
  </si>
  <si>
    <t>augmentation des licenciés.</t>
  </si>
  <si>
    <t>FFTT-NAQU-24-0057-1</t>
  </si>
  <si>
    <t>24-080403</t>
  </si>
  <si>
    <t xml:space="preserve"> 10860193</t>
  </si>
  <si>
    <t>Structurer les publics loisirs sport santé et entreprises</t>
  </si>
  <si>
    <t>Le club accueille depuis peu 2 nouveaux types de  public : des licenciés adultes loisirs retraités hommes et femmes qui souhaitent garder une activité physique sans contrainte et quelques licenciés loisirs adultes actifs principalement masculins provenant de 2 ou 3 entreprises pour pratiquer une activité sportive sans contrainte en toute saison.
Pour l'instant, un seul créneau loisir commun en autonomie était mis à leur disposition pour pratiquer le tennis de table.
L'objectif de cette action est de structurer, fidéliser et mieux accueillir ces nouveaux publics non compétiteurs au sein du club et de mettre en place un programme de manifestation tout au long de la saison pour répondre à leurs attentes. Cette action peut également attirer un public féminin plus nombreux souhaitant garder une activité physique en intérieur sans technicité particulière.
Si le club constate une adhésion dans ces actions, il est envisagé de poursuive sur la saison d'après (2025/2026) vers une démarche "Ping santé" en formant l'éducateur du club.
Enfin, l'objectif d'accroitre des adhésions de licenciés entreprises peut permettre d'enrichir le championnat corporatif du comité de la Vienne et de transformer ces licences loisirs en licences compétiteurs.</t>
  </si>
  <si>
    <t>L'ensemble de cette action repose plusieurs éléments : 
1) Mise en place de 2 créneaux hebdomadaires supplémentaires dans le planning de la salle. Ces 2 créneaux permettront d'augmenter le temps d'activité de l'éducateur du club et de disposer des conditions d'accueil et de fidélisation pour ces nouveaux publics. 
Un créneau dédié aux séniors sera mis en place en journée (un matin de la semaine). Les personnes retraités pourront ainsi bénéficier de l'encadrement de l'éducateur pour une séance basée autour de l'activité physique douce et garder la forme en s’amusant lors des entraînements de tennis de table. Tout le monde reconnait les bienfaits et bénéfices de la pratique du tennis de table pour sa santé. C'est un moyen efficace de lutter contre les effets de la sédentarité et du vieillissement. 
D'autre part, le club accueille depuis peu quelques compétitions du championnat corporatif du comité de la Vienne et 2 adhérents loisirs participent à ce championnat avec leur entreprise respective. La mise en d'un créneau dédié loisir entreprise un soir en semaine permettrait le développement de ces licenciés 
2) Tout au long de l'année, des animations autour de ces pôles loisirs : tournoi simples/doubles avec d'autres clubs loisirs proche du département, animation plus festive avec les autres membres du club (jeunes/compétiteurs)
3) L’organisation avec plusieurs entreprises proches d'un challenge inter-entreprise au court de la saison.
La présence complémentaire d'un service civique pris en charge de façon mutualisé avec le club de l'ASTT Châtellerault permettra de soutenir et de diversifier les activités proposées au sein de ces nouveaux créneaux.</t>
  </si>
  <si>
    <t>Personnes résidentes de la commune de Naintré ou communes proches avoisinantes</t>
  </si>
  <si>
    <t>plus de 50 licences loisirs adultes sont attendues pour ces 2 groupes loisirs dont 15 nouvelles licences</t>
  </si>
  <si>
    <t>FFTT-NAQU-24-0057-2</t>
  </si>
  <si>
    <t>Un été pongiste Olympique et Paralympique à Naintré</t>
  </si>
  <si>
    <t>L'objectif de cette action est de promouvoir l'activité Tennis de Tale du club MJC Naintré au travers du double évènement sportif que sont les jeux olympiques et paralympiques de Paris 2024.
Les actions de ce projet se dérouleront pendant les 2 périodes des jeux et plus particulièrement pendant les compétitions de tennis de table qui se dérouleront fin juillet/début août et fin août pour les épreuves paralympiques en associant des activités sportives en salle, des activités culturelles et éducatives mais également des périodes de diffusion de rencontre en direct de tennis de table en privilégiant les joueurs et joueuses de la fédération française.
L'objectif est d'investir massivement auprès des jeunes écoliers de Naintré et des communes proches avec le concours des jeux de Paris pour les faire venir dans notre salle spécifique de tennis de table, leur faire découvrir sous différents aspects notre discipline et les inciter à prendre une licence à la reprise de la saison.
Avec l'organisation des JOP 2024 sur Paris cette année et les espoirs des jeunes joueurs et joueuses de notre fédération, nous espérons que le tennis de table se trouvera mis en lumière et permettra d'attirer davantage ces publics.</t>
  </si>
  <si>
    <t>L'ensemble de cette action va se dérouler en 2 temps forts d'une semaine chacun. La première partie pendant la 1ère semaine des épreuves de tennis de table durant 5 jours du lundi 29 juillet au vendredi 2 août. La seconde partie se déroulera pendant la 1ère semaine des épreuves paralympiques de tennis de table également toute la semaine du lundi 26 au vendredi 30 août juste avant la reprise de l'école début septembre.
Chaque journée s'organisera autour de 3 activités : une séance d'animation de tennis de table entrecoupées d'activité pédagogiques et culturelles basées sur l'Olympisme et la diffusion en direct d'une rencontre de Tennis de table dans la journée en fonction des horaires des épreuves à l'aide d'un ordinateur et d'un vidéoprojecteur.
Les activités culturelles se réaliseront sous forme de diffusion de courts documentaires ou d'images d'anciennes épreuves sportives mais également avec des quizz sous forme de questions. Des ressources, sous forme de tutoriels ou autres supports sont accessible sur Internet. Elles permettront aux jeunes de leur faire découvrir les symboles, la devise, la charte, les anneaux et leur donner le goût et l'envie de pratique un sport. 
Dès la fin du mois de juin, des actions de promotion et de publicité seront mises en place (distribution de flyers dans chaque école, affiches, diffusion réseaux sociaux et outils de communication de la municipalité).
Chaque journée de ces 2 x 5 jours de stage se clôturera avec un gouter et boisson offerte aux participants. Une participation de 5€ / jour sera demandé à chaque participant.
Les adhérents du club pourront participer à ces journées pour collaborer à l'encadrement des jeunes non licenciés et exécuter des démonstrations.</t>
  </si>
  <si>
    <t>2 objectifs pour cette action : une participation minimum de 12 jeunes par jour d'animation et une dizaine de nouvelles licences à la rentrée sportive en septembre.</t>
  </si>
  <si>
    <t>FFTT-NAQU-24-0057-3</t>
  </si>
  <si>
    <t>Après la ferveur estival des jeux olympiques et paralympiques qui se dérouleront en pleine rentrée scolaire, il est important de maintenir cette passion et transformer des nouveaux jeunes adhérents au sein du club.
Avec les espoirs des jeunes joueurs et joueuses de notre fédération, nous espérons que le tennis de table se trouvera mis en lumière et permettra d'attirer davantage de nouveaux publics.
L'objectif de l'action est de positionner le club de Tennis de table de la commune, face aux autres sports médiatiquement plus reconnus, comme une activité originale, nouvelle et véritablement sportive.
Elle se déroulera autour de 3 temps distincts : 
- le club proposera tout au long de la saison, des cycles d'intervention en milieu scolaire pour tous les niveaux 
- ainsi que des interventions dans les centres de loisirs de Naintré et des communes proches pendant les petites vacances scolaires 
- et enfin des journées de stages d'approfondissement en fin d'année scolaire 2024/2025 lors du début des vacances d'été.
L'objectif est de maintenir un lien permanent avec les jeunes tout au long de l'année scolaire, les aider à débuter dans une pratique sportive différente.</t>
  </si>
  <si>
    <t>Mise en place de convention auprès des 2 écoles de Naintré (Joliot Currie et Langevin Wallon) pour la mise en place de 2 cycles d'intervention de 7 séances d'1h d'animation pour chaque école.
L'éducateur sera accompagné et assisté d'un service civique présent la saison prochaine et mutualisé avec le club de l'ASTT Châtellerault.
A la fin de chaque cycle, l'éducateur du club fait passer une épreuve de passage du grade de la méthode française (balle blanche et/ou balle orange) aux écoliers.
Lors de chaque petite vacances scolaires, organisation avec les centres de loisirs d'une animation sur une 1/2 journée dans la salle spécifique du club.
Toutes ces interventions sont gratuites pour les structures et la collectivité. L'objectif est d'amener les jeunes dans la structure du club, de leur faire découvrir les lieux et l'activité de Tennis de Table afin qu'il puisse se licencier.
En fin d'année scolaire 2024/2025, pour clôturer l'action, le club organisera un stage d'une semaine pour approfondir les séances d'animation et de découverte tout au long de l'année en présence des joueurs compétiteurs du club afin de partager et mélanger les différents publics.</t>
  </si>
  <si>
    <t>L'action se déroule sur le territoire de Naintré et quelques communes avoisinantes (Cenon, Colombiers....)</t>
  </si>
  <si>
    <t>Collaboration d'au moins 120 participants pour l'ensemble des actions du projet (cycles scolaires, intervention centre de loisirs et stage final)
Adhésion en cours d'année de 10 licences suite aux actions.</t>
  </si>
  <si>
    <t>FFTT-NAQU-24-0058-1</t>
  </si>
  <si>
    <t>24-083558</t>
  </si>
  <si>
    <t>W172010560</t>
  </si>
  <si>
    <t>92357208500010</t>
  </si>
  <si>
    <t xml:space="preserve"> 10170240</t>
  </si>
  <si>
    <t>ATLANTIQUE TENNIS DE TABLE 17</t>
  </si>
  <si>
    <t>PING BIEN ETRE</t>
  </si>
  <si>
    <t>Developper l'accessibilite du tennis de table aux personnes touchées par un handicap ( Alzaheimer, Parkinson , Cancers...)
Développer la pratique du tennis de table chez les retraités de la Communauté d'Agglomération
Royan Atlantique avec pour but une amélioration globale de leur état de santé physique et mentale grâce à la
pratique d'une activité physique.</t>
  </si>
  <si>
    <t>Pratique du tennis de table pour une quarantaine de retraités avec la mise en place d'un
nouveau créneau d'entraînement encadré par notre éducateur (BE1) . En collaboration avec les EHPAD de La CARA.</t>
  </si>
  <si>
    <t>Comunauté d'agglomeration (CARA)</t>
  </si>
  <si>
    <t>1 Nous mesurerons la réussite du projet en fonction de l'augmentation du nombre d'adhérents vétérans pour la saison à venir.</t>
  </si>
  <si>
    <t>FFTT-NAQU-24-0058-2</t>
  </si>
  <si>
    <t>Promouvoir le tennis de table sur la Communauté d'Agglomération Royan Atlantique auprès des
jeunes de 4 à 11 ans.</t>
  </si>
  <si>
    <t>Pérennisation des créneaux crées lors de la saison 2023-2024 pour les 8 - 11 ans le
mardi soir à Royan en complément des créneaux déjà existant de vendredi soir à Saint Sulpice de Royan.
- Créneau 5 - 8 ans Mercredi matin à St Palais
- Créneau 8 - 11 ans Mardi Soir Royan et vendredi soir à St Sulpice
- Créneau collégiens et lycéens Mercredi aprés midi  et jeudi soir à St Palais</t>
  </si>
  <si>
    <t>Communauté d'Agglomération Royan Atlantique. (CARA)</t>
  </si>
  <si>
    <t>Nous évaluerons la réussite du projet au regard de l'augmentation du nombre de pratiquants
mineurs au sein de notre association</t>
  </si>
  <si>
    <t>FFTT-NAQU-24-0058-3</t>
  </si>
  <si>
    <t>Developper l'animation pendant les vacances scolaires.</t>
  </si>
  <si>
    <t>10 demi journées sous forme de tournois encadrés et libres .</t>
  </si>
  <si>
    <t>CARA  Communaute d'Agglomeration Royan Atlantique</t>
  </si>
  <si>
    <t>Nombre de licences evenementielles et/ou decouvertes.</t>
  </si>
  <si>
    <t>FFTT-NAQU-24-0059-1</t>
  </si>
  <si>
    <t>24-084336</t>
  </si>
  <si>
    <t xml:space="preserve"> 10470006</t>
  </si>
  <si>
    <t>Développement du Ping bien être et Ping Santé</t>
  </si>
  <si>
    <t>Action proposant la pratique du tennis de table avec un public loisirs adultes , féminines seniors (+ de 65 ans) dans le cadre du sport santé et Ping bien être .
Création de créneau spécifique pour ces publics.
Entreprise avec créneau spécifique</t>
  </si>
  <si>
    <t>Le département 47 , L'Agglomération d'Agen, La ville du Passage d'Agen</t>
  </si>
  <si>
    <t>Nombre de créneaux crée, nombre de licencié, nombre de pratiquant et nombre d'évènement.</t>
  </si>
  <si>
    <t>Fédération française de Tennis de Table - Nouvelle Aquitaine;Mairie du Passage d'Agen;</t>
  </si>
  <si>
    <t>FFTT-NAQU-24-0059-2</t>
  </si>
  <si>
    <t>Développement de la pratique - recrutement et fidélisation des jeunes</t>
  </si>
  <si>
    <t>Action visant à promouvoir le tennis de table et attirer de nouveaux jeunes de 4 à 11 ans ( Cycle scolaire, Premier Pas Pongiste, école de sport..)
- Actions visant à développer ou organiser la pratique en faveur du public 4-7 ans (création et animation d'une section, formation 4-7 ans, Fête du Ping 4-7ans).
- Actions visant à fidéliser les licenciés jeunes.
- Action de formation : animateur 4-7 ans</t>
  </si>
  <si>
    <t>Agglomération d'Agen , Le département Lot et Garonne, La ville du Passage d'Agen</t>
  </si>
  <si>
    <t>Évolution du nombre de licenciés jeunes de 4 à 11 ans
(poussins/benjamins)
- Nombre d'actions PPP réalisées
- Nombre d'enfants inscrits dans la section 4/7ans
- Évolution des taux de renouvellement et d'abandon des jeunes</t>
  </si>
  <si>
    <t>Fédération française de Tennis de Table - Nouvelle Aquitaine;Lot-et-Garonne;Le Passage d'Agen;</t>
  </si>
  <si>
    <t>FFTT-NAQU-24-0059-3</t>
  </si>
  <si>
    <t>Développement de la pratique - (Nouvelles pratiques</t>
  </si>
  <si>
    <t>Animations du Ping en extérieur : derrière salle du TTP - dans les écoles - évènements (jeunesse aux champs, fête des quartiers) 
- Organisation d'une programmation d'animations estivales en extérieur dans le cadre de l'opération été Ping
- Actions visant au développement de la pratique de PingVR (Animations, tournois, créneau spécifique,
découverte...) l'achat de matériel spécifique et l'organisation de manifestations spécifiques dédiées rentrent dans la demande de financement
- Action de formation : Animateur de PingVR ou de Ping en extérieur</t>
  </si>
  <si>
    <t>Le département 47, l'Agglomération d'Agen, La ville du Passage d'Agen</t>
  </si>
  <si>
    <t>- Nombre de manifestations organisées
- Nombre de participants
- Nombre de licences créées
- Nombre de nouveaux licenciés</t>
  </si>
  <si>
    <t>Fédération française de Tennis de Table - Nouvelle Aquitaine;Ville Le passage;</t>
  </si>
  <si>
    <t>FFTT-NAQU-24-0059-4</t>
  </si>
  <si>
    <t>Develloppement durable</t>
  </si>
  <si>
    <t>Structuration club - développement durable</t>
  </si>
  <si>
    <t>Actions en faveur du développement durable (organisation de manifestations éco-responsables,
mise en place d'actions durables</t>
  </si>
  <si>
    <t>Le département 47, L'Agglomération d'Agen- La ville du Passage d'Agen</t>
  </si>
  <si>
    <t>Nombre d'actions mises en place
Bénéfices générés (économie d’énergie, financières…)</t>
  </si>
  <si>
    <t>Fédération française de Tennis de Table - Nouvelle Aquitaine;Ville Le Passage ;</t>
  </si>
  <si>
    <t>Gymnase Buisson en quartier QPV à Sotteville les Rouen à partir de mai 2024 (date de réouverture après travaux de rénovation).
Stade Municipale Adret à Sotteville jusqu'en avril 2024</t>
  </si>
  <si>
    <t>-1-augmentation du nombre de licenciés dans les catégories poussins et benjamins d’année en année, base 2023 : 16 , bases 2024 et suivantes 26
-2-retour quantitatif par séance, complétude à 90 % minimum selon les relevés de présence
-3-renouvellement des partenariat avec les classes : base 20 classes en 2024 à maintenir</t>
  </si>
  <si>
    <t>Fédération française de Tennis de Table - Normandie;Sotteville ;</t>
  </si>
  <si>
    <t>FFTT-NORM-24-0011-1</t>
  </si>
  <si>
    <t>24-079147</t>
  </si>
  <si>
    <t xml:space="preserve"> 09140013</t>
  </si>
  <si>
    <t>Au cours de l’année précédente, nous avons mis en place une convention d’intervention auprès de l’école de couture de Condé-en-Normandie créée en septembre 2023. 
Cette convention nous a permis d’intervenir auprès d’eux sur un cycle complet de 11 séances consécutives à raison de 2h par semaine. Sur l’année à venir, cette école ouvrira d’autres classes et, les élèves passant en seconde année seront également amenés à pratiquer l’activité tennis de table. Nous estimons que nous pourrons au minimum doubler nos interventions sur l’année 2024 (c’est-à-dire passer au minimum deux classes sachant que l’école en développement peut très bien ouvrir 3 ou 4 classes) et pensons effectuer au minimum 22 séances de 2h.
Nous souhaitons également consolider les créneaux d’interventions de notre entraineur salarié sur la section sportive. L’idée est de conserver nos 5h de créneaux jeunes par semaines sur l’ensemble de l’année. 
L’objectif de l’an prochain, pour améliorer la qualité des interventions, est de suivre la proposition de l’entraineur visant à séparer les publics compétiteurs des loisirs et ainsi augmenter aussi bien le nombre de licenciés au club que la qualité de l’intervention (public au niveau plus similaire).</t>
  </si>
  <si>
    <t>L’intervention auprès de l’école de couture est déjà confirmée et sera amenée à être amplifiée.
Il faudra compter au minimum 22 séances de 2h, soit 44h d’interventions (1276€ l’année).
L’entraineur diplômé intervient chaque :
- lundi (17h-19h : jeunes loisirs et confirmés) 
- mercredi (11h-12h : 4-7ans)
- mercredi (14h-16h : jeunes compétitions).
Cela donne comptablement un total de 5h x 36 semaines = 180h d’interventions (5520€ l’année).
L’entraineur salarié interviendra donc au minimum sur 224h à l’année sur et autour du club.</t>
  </si>
  <si>
    <t>Ce projet est mené sur le territoire de Condé en Normandie situé en ZRR.</t>
  </si>
  <si>
    <t>1) Concernant les actions scolaires, l’évaluation pourra être effectuée en comptabilisant le nombre d’interventions effectuée et le nombre de classes touchées.
2) Le nombre de licenciés pourra également être augmenté sachant que la convention stipule que chaque jeune scolarisé dans cette école et bénéficiant de l’intervention doit être licencié au club.
3) Concernant la fidélisation, le nombre de licenciés compétiteurs sera notamment observé sachant que le nombre de compétiteurs jeunes a déjà augmenté drastiquement cette année.</t>
  </si>
  <si>
    <t>FFTT-NORM-24-0011-2</t>
  </si>
  <si>
    <t>Ping actif : Développement des dispositifs Ping Santé</t>
  </si>
  <si>
    <t>Suite à la mise en place d'une convention d'interventions avec l'EHPAD Laurence de la Pierre de Condé en Normandie, nous souhaitons mettre en place des interventions auprès du public sénior atteint de la maladie d'Alzheimer.
Pour cela, nous proposerons à l'établiseement d'acceuil des interventions en salle spécifique de tennis de table mais également sur site afin de toucher différents publics malades (mobiles et non mobiles).
Ces séances auront lieu 2 fois par mois à raison d'une séance mensuelle par type de malade (mobile vs non mobile).
En complément, nous souhaitons investir dans du matériel adapté à la pratique avec l'achat de raquettes plus légères et plus adaptées à la prtiques pour des personnes âgées.</t>
  </si>
  <si>
    <t>Depuis septembre dernier, une nouvelle collaboration avec l’EHPAD Laurence de la Pierre a vu le jour en vue d’une intervention auprès d’un public atteint de la maladie d’Alzheimer.
Deux groupes de malades ont été constitués en séparant les personnes mobiles et non mobiles.
Les valides se déplacent une fois par mois à la salle de tennis de table pour y pratiquer une séance basée sur la mobilité avec un échauffement articulaire suivi d’un parcours de motricité avant de laisser place au jeu à la table sous différentes formes en fonction des niveaux et de l’équilibre physique des joueurs à la table.
Les personnes non mobiles ont également le droit à leur séance mensuelle qui a cette fois-ci lieu au sein de l’EHPAD. Cette séance est composée d’un échauffement des membres supérieurs avant de passer à des jeux adaptés avec des filets, disposés sur les côtés et en limite de table, afin de favoriser la continuité du jeu.
Ces séances durent une heure avec une intervention auprès de l’EHPAD 1 fois tous les 15 jours, soit ½ heure par semaine sur 36 semaines, donc 18 heures l’année.
Les raquettes en plastique Pongori étant très lourdes pour des personnes âgées, notre objectif réside également dans l’achat de matériel plus léger et donc plus adapté.</t>
  </si>
  <si>
    <t>Le projet se déroulera dans la commune de Condé-en-Normandie, située en ZRR</t>
  </si>
  <si>
    <t>1) L’évaluation pourra être effectuée avec comme critère principal, le nombres d’interventions effectuées au cours de l’année.
2) Cette évaluation pourra également être effectuée avec des critères secondaires comme par exemple le nombre de personnes ayant participé à ces créneaux sur l’année ou encore le nombre de nouveaux licenciés spécifiques à cette pratique, en vue du développement du club en nombre de licenciés.
3) Au niveau matériel, cela pourra être observé avec le nombre de raquettes, à disposition, adaptées à ce public (hors raquettes Pongori déjà disponibles actuellement).</t>
  </si>
  <si>
    <t>FFTT-NORM-24-0012-1</t>
  </si>
  <si>
    <t>24-076781</t>
  </si>
  <si>
    <t>Ping citoyen : Recrutement et fidélisation des jeunes</t>
  </si>
  <si>
    <t>Le développement du club passe par le maintien d'une formation de qualité, la pérennisation des interventions en milieu scolaire et la multiplication des actions de promotion.
MAINTENIR UNE FORMATION DE QUALITE
Connu pour la qualité de la formation des jeunes, le club entend poursuivre dans cette voie, qui demeure sa priorité.
Depuis septembre 1999, il parvient, au prix d'importants efforts, à financer un poste d'entraîneur, indispensable à un encadrement de qualité.
PERENNISER NOTRE COLLABORATION AVEC LE MONDE SCOLAIRE
Les actions menées en partenariat avec les écoles du secteur sont un excellent moyen d'attirer de nouveaux jeunes à la pratique du tennis de table en club.
Notre but est de pérenniser notre partenariat avec quatre écoles concernées :
- écoles publique Arthur-Le-Duc et privée Sacré-Cœur de Torigni-sur-Vire;
- Joseph Moricet de Guilberville (commune nouvelle de Torigny-les-Villes) et l'école des Trois-Pommes de Saint-Amand-Villages.
MULTIPLIER LES ACTIONS DE PROMOTION
Moins exposé que d'autres disciplines, le tennis de table doit faire preuve d'inventivité pour se faire connaître et multiplier les actions pour attirer de nouveaux pratiquants.</t>
  </si>
  <si>
    <t>MAINTENIR UNE FORMATION DE QUALITE
Disposant d'un très bon niveau de jeu et d'excellentes qualités pédagogiques et relationnelles, l'entraîneur du club anime des séances d'entraînement des jeunes le mardi et le jeudi. Il encadre également les jeunes du club sur les compétitions et propose également un créneau baby-ping permettant de sensibiliser les enfants à la pratique du tennis de table dès leur plus jeune âge.
L'Etoile sportive torignaise figure parmi les clubs les mieux représentés sur les compétitions individuelles départementales et plusieurs de ses jeunes licenciés sont régulièrement sélectionnés sur des compétitions de niveau régional et même national.
PERENNISER NOTRE COLLABORATION AVEC LE MONDE SCOLAIRE
Les séances de découverte du tennis de table, dirigées par l'entraîneur du club, se déroulent, par classe, sur cinq à sept séances, en fonction du calendrier scolaire.
Les séances des écoles publique Arthur-Le-Duc et privée Sacré-Cœur de Torigni-sur-Vire se déroulent à la salle de tennis de table. A l'inverse, le club organise le transport de tables dans les écoles Joseph Moricet de Guilberville (commune nouvelle de Torigny-les-Villes) et Trois-Pommes de Saint-Amand-Villages, où l'entraineur se déplace pour éviter d'importants délais et des frais de déplacement aux établissements concernés.
MULTIPLIER LES ACTIONS DE PROMOTION
Notre démarche consistera à développer les actions de promotion du tennis de table, telles que l'organisation d'un PPP, d'un tournoi valorisant la pratique féminine ou 'un tournoi ouvert aux familles.
Nous porterons également nos efforts sur les moyens de communication : réseaux sociaux, diffusion de tracts, affiches, flyers, etc.
Enfin, nous tenterons de surprendre en organisant des manifestations à des endroits inattendus, tels que la galerie commerçante ou le parking d'un supermarché partenaire du club, ou en centre ville.</t>
  </si>
  <si>
    <t>Pays Saint-Lois</t>
  </si>
  <si>
    <t>Evolution du nombre de licenciés et des nouvelles adhésions.</t>
  </si>
  <si>
    <t>FFTT-NORM-24-0012-2</t>
  </si>
  <si>
    <t>Ping santé : séances de découverte du tennis de table à des jeunes en situation de handicap; séances «Bien-être» pour seniors de plus de 65 ans</t>
  </si>
  <si>
    <t>L'objectif du club est permettre à des jeunes de 12 à 20 ans présentant un handicap mental et/ou physique, scolarisés à l'IME La Fresnelière de Saint-Lô, de découvrir et de pratiquer le tennis de table au sein même d'un club, au travers de séances dirigées par l'entraîneur salarié du club.
Il est par ailleurs de proposer deux séances d'entraînement hebdomadaires (le lundi, de 17 h 30 à 19 h 30, et le jeudi, de 9 h 30 à 11 h 30), à des seniors de plus de 65 ans, désireux de pratiquer une activité physique régulière.
Depuis 2000, un tournoi de tennis de table adapté, réunissant autour de 80 pongistes scolarisés dans des établissements spécialisés des départements de la Manche, du Calvados et de l'Orne, était organisé tous les ans, à l'exception de la période Covid.
Le souhait du club est aussi qu'il soit un lieu de rencontre, en proposant des organisations adaptées à ses différents publics.</t>
  </si>
  <si>
    <t>Créé en 2000, à la suite de l'embauche de notre premier entraîneur-animateur, ce partenariat avec l'établissement saint-lois est renouvelé chaque année sans aucune difficulté.
Il se déroule par cycles de cinq ou six séances s'adressant à des groupes de huit jeunes, intégralement recomposés aux changements de cycles. Les séances sont animées par l'entraîneur-animateur du club, en présence de l'éducateur sportif de l'IME.
Ce turn-over ne permet pas une licenciation des jeunes, en raison d'un coût financier important à supporter par l'établissement, mais il donne la possibilité d'initier un maximum de jeunes pratiquant ensuite le tennis de table au sein de leur établissement.
Un tournoi, pouvant réunir, selon les années, jusqu'à une dizaine d'établissements spécialisés des départements de la Manche, du Calvados et de l'Orne, et autour de 80 jeunes, est organisé chaque année au gymnase des Terriers de Torigny-les-Villes.
Cette manifestation bénéficie d'une forte implication des dirigeants, de l'entraîneur et des jeunes licenciés du club, à la fois pour son organisation et son déroulement.
En 2024, il a été décidé de rompre les habitudes en proposant un tournoi réunissant les jeunes de l'IME La Fresnelière et les adhérents de plus de 65 ans, fréquentant les séances «Bien-être».</t>
  </si>
  <si>
    <t>Pays saint-lois</t>
  </si>
  <si>
    <t>Le renouvellement régulier de ce partenariat, entre l'ES Torigni Tennis de table et l'IME La Fresnelière de Saint-Lô.
La participation des adhérents fréquentant les séances «Bien-être» et des jeunes de l'IME au tournoi.</t>
  </si>
  <si>
    <t>FFTT-NORM-24-0013-1</t>
  </si>
  <si>
    <t>BABY-PING</t>
  </si>
  <si>
    <t>L’activité baby ping existe au sein du club depuis 2007. 
Elle est ouverte aux enfants âgés de 4 à 7 ans et comptait pour cette saison 2023-2024 : 10 enfants avec une séance hebdomadaire d’une heure.
L’encadrement était assuré par un entraîneur diplômé.</t>
  </si>
  <si>
    <t>Pour la saison 2024-2025, objectif : 15 enfants, nous avons en projet d’organiser une journée festival du ping au gymnase Scissy de Saint Pair sur Mer ouverte à tous les enfants de 4 à 7 ans sous forme d’ateliers ludiques, au cours du 1er trimestre, avec encadrement assuré par salariés du club et bénévoles.
Création d’un second créneau hebdomadaire afin d’avoir des licenciés supplémentaires. 
Formation d’un bénévole sur le public 4/7 ans.</t>
  </si>
  <si>
    <t>La commune de ST pair sur Mer compte 4500 habitants.
Elle est située dans le département de la Manche et proche du Mont ST Michel.
C'est une ville sportive 
La ville de ST Pair fait partie de la communauté de commune du bassin Granvillais.
Le club de tennis de table bénéficie d'un gymnase appartement à la communauté de commune.
Création du club en 2004.</t>
  </si>
  <si>
    <t>Augmentation du nombre d'enfants.
Ouverture d'un deuxième créneau jeunes.
Réalisation de projets en partenariat avec les écoles du bassin Granvillais (PPP, primaire olympiade...)</t>
  </si>
  <si>
    <t>FFTT-NORM-24-0013-2</t>
  </si>
  <si>
    <t>Intervention avec l’EPHAD la résidence des Vallons pour une activité adaptée a public âgé.
Intervention avec la thalasso de Granville et le CPFA.
Mise en place pour la saison prochaine de cycle sur le public handisport et sport adapté.
Intervention avec l'association France alzheimer.</t>
  </si>
  <si>
    <t>Nous intervenons sur le sport adapté toute l’année avec différents groupes : 1h30 par semaine.</t>
  </si>
  <si>
    <t>Renouveler et créer des partenariats avec les structures accueillant du public en situation de handicap.</t>
  </si>
  <si>
    <t>FFTT-NORM-24-0013-3</t>
  </si>
  <si>
    <t>SAINT PAIR OLYMPIQUE 2024</t>
  </si>
  <si>
    <t>Mettre en avant le tennis de table pendant la période olympique.
En proposant des animations sur la période estivale.</t>
  </si>
  <si>
    <t>Tournois estivaux ouverts à tous.
Portes ouvertes avec le forum .
Ouverture dans les entreprises avec création d’un tournoi inter-entreprises.
Intervention avec l’EPHAD la résidence des Vallons pour une activité adaptée a public âgé.
Tournois estivaux ouverts à tous.
Tournoi des gentlemen (un élu un licencié) en fin de saison.</t>
  </si>
  <si>
    <t>Regrouper un maximum de personnes et vivre cette période olympique en pratiquant le tennis de table.</t>
  </si>
  <si>
    <t>FFTT-NORM-24-0013-4</t>
  </si>
  <si>
    <t>Proposer une nouvelle pratique.
Réconcilier les jeunes avec la pratique sportive en proposant une activité sportive en réalité virtuelle.</t>
  </si>
  <si>
    <t>Initier nos licenciés au ping VR et par la suite créer un créneau.</t>
  </si>
  <si>
    <t>Créer un créneau pendant la saison sportive.
Augmenter le nombre de licencié grâce à cette pratique.
Organiser une compétition.</t>
  </si>
  <si>
    <t>FFTT-NORM-24-0014-1</t>
  </si>
  <si>
    <t>24-081470</t>
  </si>
  <si>
    <t>Ping éducatif -recrutement et fidélisation des jeunes</t>
  </si>
  <si>
    <t>Organiser la pratique en faveur du public 4-7ans pour se constituer un vivier puis fidéliser et mettre en place des entrainements individualisés et spécifiques pour les plus motivés.</t>
  </si>
  <si>
    <t>Deux créneaux spécifiques 4-7 ans le mercredi et samedi sont proposés par notre équipe technique avec un encadrement doublé par nos services civiques.
Le mercredi après midi en dehors des vacances scolaires un créneau de 10H30 à 16h est proposé aux jeunes de 8 à 11 ans ainsi que le samedi matin et 3 stages de 15 heures à chaque vacances.
Une action spécifique sera mise en place en juin 2024 dans les écoles avoisinantes du gymnase avec l'objectif de recruter de nouveaux licenciés.</t>
  </si>
  <si>
    <t>Métropole Normandie.</t>
  </si>
  <si>
    <t>Indicateur rang 1:Le nombre de licenciés de cette tranche d'âge 
Indicateur rang 2: Le nombre de jeunes qui intégreront notre centre d'entrainement après cette première phase d'apprentissage.</t>
  </si>
  <si>
    <t>Fédération française de Tennis de Table - Normandie;Ville de Rouen;</t>
  </si>
  <si>
    <t>FFTT-NORM-24-0014-2</t>
  </si>
  <si>
    <t>Développement du Ping virtuel</t>
  </si>
  <si>
    <t>Animation et découverte sur les rencontres de Pro A à domicile de cette nouvelle pratique de notre sport ( 9rencontres par saison).
Utilisation de ce matériel pour toutes les actions extérieures proposées par la Ville de Rouen ( 6 à 8manifestations par an).
Organisation d'une journée découverte de cette nouvelle pratique. 
Mise en place d'un créneau le vendredi à partir de 16 h au club.</t>
  </si>
  <si>
    <t>Territoire de la Métropole Normandie Rouen.</t>
  </si>
  <si>
    <t>Nombre de participants .</t>
  </si>
  <si>
    <t>FFTT-NORM-24-0014-3</t>
  </si>
  <si>
    <t>Sensibiliser le grand public à l'intérêt de l'inclusion par le sport de personnes en situation de handicap.</t>
  </si>
  <si>
    <t>Mettre en lumière l'action du club sur l'inclusion en mettant en avant l'exemple d'Edgar EMPIS para athlète totalement intégré dans notre centre d'entrainement valide et dans une équipe du club évoluant en pré-nationale en valide.
Participation du club aux championnats de France handisports le 27 et 28 avril prochain au Kindarena qui suivra la dernière rencontre de Pro A de la saison au Kindarena. ( aides matériels et humaines).</t>
  </si>
  <si>
    <t>Métropole de Rouen et au delà.</t>
  </si>
  <si>
    <t>Nombre de personnes sensibilisées à notre politique active d'inclusion.</t>
  </si>
  <si>
    <t>FFTT-NORM-24-0014-4</t>
  </si>
  <si>
    <t>Tout mettre en place afin de devenir un club écoresponsable exemplaire reconnu par la Métropole Rouen Normandie en 2024.</t>
  </si>
  <si>
    <t>Sensibilisation de nos licenciés et des spectateurs des rencontres de Pro A au Kindarena à l'écoresponsabilité.
Etre exemplaire à tous les niveaux afin de montrer que les mauvaises habitudes peuvent être changées et que les bonnes peuvent être dupliquées dans la vie quotidienne pour le bien être de tous.
Notre site internet en ligne depuis un an est labélisé "Green Web".
Nous privilégions l'utilisation de nos véhicules 9 places pour le transport de plus de 5 personnes.
Pour le recrutement de notre équipe de pro A, nous privilégions le recrutement de joueurs dont le transport se fait le moins possible en avion.
Nous avons cette saison supprimer le support papier lors des rencontres au Kindarena en proposant un téléchargement du programme par QR code.
Des gourdes et gobelets ont été proposés aux licenciés et aux spectateurs du Kindarena.</t>
  </si>
  <si>
    <t>Métropole de Rouen Normandie et autres.</t>
  </si>
  <si>
    <t>Nombre de personnes sensibilisés au développement durable par notre exemple.</t>
  </si>
  <si>
    <t>Fédération française de Tennis de Table - Normandie;Metropole Normandie Rouen;</t>
  </si>
  <si>
    <t>FFTT-NORM-24-0015-1</t>
  </si>
  <si>
    <t>24-079774</t>
  </si>
  <si>
    <t>31961987000037</t>
  </si>
  <si>
    <t xml:space="preserve"> 09140023</t>
  </si>
  <si>
    <t>Pérenniser le club notamment pour le remplacement des jeunes partant en études supérieures.
Augmenter le nombre d'adhérents par les jeunes joueurs qui attirent leurs parents vers la pratique du tennis de table.
Augmenter la part du bénévolat par l'intégration des parents au sein du club.
Consolider les créneaux d’interventions de nos entraineurs salariés sur la section.</t>
  </si>
  <si>
    <t>Interventions près des écoles de Vire Normandie sur l'équivalent d'une heure par semaine.
Organisation d'un tournoi "parents-enfants" au cours de la saison afin de faire découvrir la structure et la pratique à la famille entière.
Organisation d'animations diverses permettant de rassembler les bénévoles : repas, sortie bowling et autres.
Maintien des créneaux de 10H par semaine d'interventions entraineurs auprès du public "jeunes", à équivalence de 360H annuel.</t>
  </si>
  <si>
    <t>Vire Normandie</t>
  </si>
  <si>
    <t>1/ Nombre de jeunes adhérents au club.
2/Nombre de bénévoles actifs.</t>
  </si>
  <si>
    <t>FFTT-NORM-24-0015-2</t>
  </si>
  <si>
    <t>Promouvoir la pratique du tennis de table près des publics fragiles, isolés, à faible mobilité ou mobilité réduite, des publics en phase de convalescence et du public sénior.
Augmenter le nombre de licenciés près de ces publics.
Donner de la visibilité au club, près des collectivités, des Ephads, du comité départemental et de la ligue Normandie.
Mettre en valeur les référencements obtenus près des organismes concernés.</t>
  </si>
  <si>
    <t>- Intervention directement en Ephad pour améliorer, grâce à la pratique du tennis de table, la mobilité des séniors, l'attention des personnes atteintes de maladie neurodégénérative type Alzheimer, et favoriser la communication entre les séniors.
- Poursuite d'un créneau sport santé plus classique de 2H par semaine à la salle, animé par un entraineur, dédié au sport santé, ouvert à tous en ciblant particulièrement les personnes fragiles, isolées, en phase de convalescence suite à un problème de santé et biensûr aux séniors. Ce créneau comprenant un temps d'échanges autour d'un goûter dans le cadre d'améliorer la communication, de lutter contre l'isolement de certains et de promovoir la convivialité.</t>
  </si>
  <si>
    <t>Commune Vire Normandie et communauté de commune "De la vire au noireau"</t>
  </si>
  <si>
    <t>1/ Nombre d'heures d'intervention en Ephad, entre 6H et 10H sur l'année.
2/ Nombre d'adhérents sur le créneau Ephad
3/ Nombre d'adhérents sur le créneau sport santé</t>
  </si>
  <si>
    <t>FFTT-NORM-24-0016-1</t>
  </si>
  <si>
    <t>24-067475</t>
  </si>
  <si>
    <t>Faire découvrir le tennis de table sur le temps scolaire sur un mini-cycle de 2 séances et établir une convention école/club.
Animer des interventions scolaires dans le cadre de la semaine olympique
Augmenter les licenciés poussins et benjamins.
Former les bénévoles pour être autonome.
Créer une passerelle entre l’école et le club.
Développer les actions USEP sur le département.
Inciter les clubs à diversifier leurs actions de promotion.
Avoir des épreuves de proximité.
Créer des supports pédagogiques pour les enseignants.
Equiper les clubs en matériel.</t>
  </si>
  <si>
    <t>RECRUTER : Sur le temps scolaire : proposer aux clubs à proximité d’une école 2 animations sur le temps scolaire (sur le club ou école) pour faire découvrir le tennis de table. L’idée est d’établir une convention annuelle entre l’école et le club afin de renouveler les animations chaque année. Le technicien départemental intervient sur les deux premières séances en relation avec les bénévoles du club, une invitation est ensuite donnée aux élèves pour poursuivre l'activité. Le projet concernerait environ 10 clubs dans un premier temps car il faut avoir les bénévoles qui puissent assurer la continuité des animations sur le club. Nous assurons la formation des bénévoles en les guidant vers l’initiateur de club et nous prenons en charge la formation.
SEMAINE OLYMPIQUE : en partenariat avec le CDOS, le comité est sollicité pour encadrer des animations sur tout le département dans le cadre de la semaine olympique (4 lieux à animer sur des matinées à destination des écoles primaires (Beaumont Hague, Carteret, Coutances, Saint Hilaire du Harcoet) + animation lors de l'arrivée de la flamme olympique au Mont Saint Michel.
PREMIER PAS PONGISTE : quelques clubs font la demande chaque année pour que le comité départemental intervienne pour mettre en place l'animation sous forme d'ateliers ludiques, ces animations se déroulent généralement le mercredi matin.
PARTENARIAT AVEC L'USEP : nous sommes associés aux clubs qui accueillent des actions USEP (Torigni sur Vire, Saint Lô et Coutances, Ducey pour le moment) sur le département le mercredi. Nous souhaitons développer un partenariat avec les circonscriptions afin de développer ces actions de découverte, un élu du comité sera en charge du projet. Nous mettons en place les ateliers pour les enfants, création de documents pédagogiques pour les enseignants et nous invitons les participants à poursuivre l’activité dans les clubs.
FIDELISER : Circuit des jeunes "débutant 500 points" sur 3 secteurs et sur 5 tours sur la saison. Les rencontres se déroulent le dimanche matin. Les jeunes peuvent s'inscrire au tour par tour. Les tableaux poussins et benjamins sont mixtes.
Organisation d'entraînement de secteur pendant les vacances scolaires à destination des nouveaux licenciés (toussaint et noel) sur des demi-journées, à partir de février nous proposons des stages à la journée.
Organisation d'un Festi'ping en collaboration avec la Ligue de Normandie pour les 4-7 ans sur 3 ou 4 secteurs différents en proposant des ateliers ludiques encadrés par les bénévoles le mercredi ou samedi matin plutôt au mois mai. Nous prenons charge la formation 4/7 ans organisée par la Ligue.</t>
  </si>
  <si>
    <t>Liste des clubs sollicitée pour les animations sur le temps scolaire : Urville/Nacqueville - Carentan - Saint Pierre/Eglise - Carantilly - Gouville/Coutainville - Agneaux - Le Teilleul - Saint Hilaire du Harcoet - Ducey - Mortain - Saint Pois - Saint James
Circuit des jeunes : secteur nord (Cherbourg, Equeurdreville, Tourlaville, Siouville) - Secteur centre (Saint Lô, Coutances, Saint Pair sur Mer) - Secteur sud (Isigny le Buat, Saint Hilaire du Harcoet, Le Teilleul, Saint James).
Semaine olympique : animations à Beaumont Hague, Barneville/Carteret, Coutances, Saint Hilaire du Harcoet et lors de l'arrivée de la flamme le vendredi 31 mai
Festi'ping : Cherbourg - Coutances - Saint Pair/Bricqueville</t>
  </si>
  <si>
    <t>1 - Les écoles en milieu rural sont demandeuses d'animations sur le temps scolaire.</t>
  </si>
  <si>
    <t>FFTT-NORM-24-0016-2</t>
  </si>
  <si>
    <t>PING ACTIF : ping bien-être féminines et sport adapté</t>
  </si>
  <si>
    <t>Regrouper les féminines lors d'un tournoi Départemental (jeunes et adultes, loisirs et classés)
Promouvoir le haut niveau féminin sur la région.
Recruter et fidéliser le loisir féminin adultes.
Organiser deux journées d'entraînement pendant les vacances scolaires pour les jeunes
Développer la pratique du sport adapté dans les clubs
Augmenter le nombre de créneaux sport adapté
Former les bénévoles aux modules A et B</t>
  </si>
  <si>
    <t>FEMININES : 
1°) organisation d'un tournoi Départemental avec comme priorité un public loisir jeunes et adultes.
2°) Regroupement sur deux journées d'entraînement pour les catégories poussines à juniors pendant les vacances scolaires (la toussaint et pâques). 
3°) Se déplacer lors d'une journée de Pro A en invitant toutes les féminines intéressées et organiser la déplacement en bus (Saint Pierre les Elbeuf ou Grand Quevilly).
4°) De plus en plus de demandes en loisirs adultes, notamment chez les féminines, nous souhaitons aider les clubs à se faire connaître auprès de ce public en faisant de la promotion et portes ouvertes auprès des entreprises, fournir également des raquettes aux nouvelles licenciées et organiser quelques rencontres interclubs en soirée  sur les clubs proches géographiquement.
SPORT ADAPTE : 
1° En collaboration avec le comité Départemental sport adapté, nous organisons deux soirées réservées aux établissements spécialisés de la Manche, première soirée sous forme d'ateliers ludiques (coordination, adresse..) où les participants marquent des points, 5 ateliers sont proposés encadrés par les membres du comité Départemental. La seconde soirée se déroule par équipes de deux joueurs qui s'affrontent sur des rencontres en 21 points (le premier participant joue jusqu'à 11 points, le second jusqu'à 21 points). Les rencontres sont arbitrés par les bénévoles.
2°) Nous encadrons également deux journées de promotion organisés par le comité Départemental sport adapté. Le technicien Départemental encadre l'activité.
3°) Nous accueillons sur le département deux compétitions sport adapté par le biais du CD sport adapté et la Ligue de Normandie sport adapté, le comité apporte une aide matériel.
4°) Prendre en charge les formations liées à ce public.</t>
  </si>
  <si>
    <t>Le tournoi féminin est organisé à Saint Lô.
Les regroupements féminins à Cherbourg et Mortain en priorité, forte densité de joueuses dans ces secteurs.
La première soirée sport adapté à Saint Lô, la seconde à Coutances.
Les journées sport adapté se déroulent à Agneaux.
Rencontre de Pro A à Saint Pierre les Elbeuf ou Grand Quevilly.
Les compétitions sport adapté se déroulent à Isigny le Buat et Saint Lô.</t>
  </si>
  <si>
    <t>50 % des joueuses licenciées sont en loisirs.
Regrouper 50 joueuses sur le tournoi
Rassembler 8 établissements spécialisés et 50 joueurs.
Avoir 15 clubs présents à la démonstration de haut niveau</t>
  </si>
  <si>
    <t>FFTT-NORM-24-0016-3</t>
  </si>
  <si>
    <t>ACCESSION HAUT NIVEAU - Actions détections.</t>
  </si>
  <si>
    <t>Aider les clubs à former les jeunes poussins et benjamins et palier au manque de professionnels.
Obtenir des médailles sur les épreuves de détection et augmenter le nombre de jeunes en nationales.
Qualifier des benjamins aux championnats de France (individuels et par équipes).
Assurer un tremplin et la découverte du pôle espoir.
Fidéliser les jeunes en les regroupant de manière hebdomadaire et pendant les vacances (émulation de groupe).
Accompagner les bénévoles et créer du lien avec les clubs.
Inciter les bénévoles à s'inscrire aux formations Fédérales (IC et AF).</t>
  </si>
  <si>
    <t>GROUPE MANCHE FORMATION : L’axe prioritaire du comité départemental est d’aider les clubs à la formation des jeunes (axe prioritaire chez les poussins et benjamins). Le constat montre que nous manquons de professionnels sur le territoire. Nous avons des bénévoles actifs mais qui n’ont pas le temps et les compétences suffisantes pour former les jeunes. Nous mettons en place des entraînements hebdomadaires par secteur géographique en apportant une séance supplémentaire à celle du club et sur du travail individualisé au paniers de balles. Les bénévoles sont invités à passer sur les séances. Les jeunes sont sollicités suite à leur participation au circuit des jeunes ou sur propositions des clubs. Les secteurs ciblés sont Saint Hilaire du Harcoet, Torigni sur Vire et Cherbourg. Dans un second temps, nous proposons des journées de regroupement pendant les vacances scolaires ainsi que des stages avec hébergement pour fidéliser les jeunes à la pratique. Nous allons régulièrement sur le pôle espoir pour faire connaître la structure et habituer les jeunes à se déplacer. Des jeunes peuvent être intégrés tout au long de la saison. Le comité départemental aide également les clubs à l'encadrement en compétitions. Une convention est établie entre le comité, le club et la famille.
PARTICIPATION AUX EPREUVES DE DETECTION :
Tournoi régional détection - Jeux Olym'pings - Mini Com's - Challenge crédit Agricole</t>
  </si>
  <si>
    <t>Entraînements hebdomadaires sur les secteurs de Saint Hilaire du Harcoet - Torigni sur Vire - Avranches - Coutances. Les stages sont centralisés sur Coutances ou Saint Lô. Nous participons également à des stages interdépartementaux. Participation à 2 épreuves de détection secteur Caen et Rouen et au moins une épreuve nationale (mini-com's).
Stages détection (départementaux et régionaux) : Coutances - Barneville/Carteret - Isigny le Buat - Houlgate - Flers</t>
  </si>
  <si>
    <t>Manque de professionnels sur le département dont l'objectif du club n'est pas forcément la formation - Disparité de formation suivant les secteurs et baisse du niveau général des joueurs - Demande des clubs d'aide à la formation des jeunes. Beaucoup de jeunes ne sont pas suivis en compétitions. La tendance des jeunes se tourne davantage vers une pratique loisir que compétition.</t>
  </si>
  <si>
    <t>FFTT-NORM-24-0016-4</t>
  </si>
  <si>
    <t>Nouvelles pratiques : ETE PING - PING VR</t>
  </si>
  <si>
    <t>Faire connaître le tennis de table aux écoles dans le cadre la semaine olympique et aider les écoles qui participent au Ping tour Terres de jeux.
Animer en mois de juin des séances en extérieurs dans les écoles.
Soutenir les clubs pendant leurs activités estivales.
Créer des licences évènementielles et liberté  cet été.
Achat de deux casques VR</t>
  </si>
  <si>
    <t>TERRES DE JEUX : animer les séances découvertes dans le cadre de la semaine Olympique et du parcours de la flamme sur le département et aider les écoles partenaires.
ETE PING : prêt de matériel et promotion des actions des clubs sur notre littoral cet été (tournois, animations....)
PING EXTERIEUR : animer dans 3 ou 4 écoles au mois de juin des séances sous des préaux.
PING VR : achat de deux caques VR pour prêt aux clubs.</t>
  </si>
  <si>
    <t>Tout le département, clubs demandeurs.
Priorité aux clubs du littoral et les clubs ruraux.</t>
  </si>
  <si>
    <t>Privilégier les clubs du littoral grâce aux vacances d'été et les clubs ruraux.
Mobiliser 3 ou 4 écoles au mois de juin.</t>
  </si>
  <si>
    <t>FFTT-NORM-24-0017-1</t>
  </si>
  <si>
    <t>24-079562</t>
  </si>
  <si>
    <t>Cycles de découverte et d'initiation au tennis de table pour les enfants des écoles primaires</t>
  </si>
  <si>
    <t>L'objectif de ce projet est de faire découvrir le tennis de table aux enfants des écoles primaires pour les classes allant du CE2 au CM2 en leur proposant un cycle de 6-7 séances afin de leur faire connaitre notre activité et notre association. Notre objectif est de faire découvrir notre sport et de susciter éventuellement un intérêt pour notre discipline et d'attirer vers notre club de futurs adhérents pongistes. Nous cherchons en priorité à proposer notre action aux écoles du quartier de notre association (école Sainte Bernadette, école Jean Guéhenno, école de la Haie Vigné).</t>
  </si>
  <si>
    <t>Chaque classe est accueillie pour un cycle entre chaque période de vacances, soient 6-7 séances d'1h chacune. Au cours des 3 ou 4 premières séances, le travail est organisé en sous groupes de 5-6 enfants sous forme de petits ateliers sur lesquels ils tournent par séquences d'une dizaine de minutes. Ces ateliers visent à découvrir les rudiments et fondamentaux du tennis de table tels que le service, le jonglage et la maitrise de la balle, l'apprentissage de coups techniques simples comme le Coup Droit et le Revers. La 5ème séance vise à mesurer les progrès accomplis sous forme de petits test de réussite (jonglage, nombre de services réussis, nombres de CD et RV atteignant une cible, ...) Ces test nous servent aussi à former des groupes de niveau pour ponctuer le cycle par un petit tournoi. Nous avons cette année accueilli 4 classes de l'école Sainte Bernadette, 2 classes de l'école Jean Guéhenno et 2 classes de l'école de la Haie Vigné viendront en dernière séquence après les vacances de Printemps. Un projet est aussi en cours d'étude afin d'accueillir l'école Saint Joseph.</t>
  </si>
  <si>
    <t>Nous cherchons à travailler en priorité avec les écoles de proximité par rapport à notre association, mais les enfants viennent d'horizons géographiques différents.</t>
  </si>
  <si>
    <t>Nous proposons cette initiation depuis 3 ans maintenant et notre action permet donc chaque année de faire découvrir notre sport à plusieurs centaines d'enfants. Les enseignants sont très satisfaits du format et du contenu de notre intervention. 
Chaque année les enseignants sont demandeurs pour revenir effectuer un cycle avec leurs nouveaux élèves. 
Par ailleurs chaque nouvelle saison nous enregistrons l'arrivée au sein du club d'une dizaine d'enfants ayant effectués le cycle d'initiation.</t>
  </si>
  <si>
    <t>Fédération française de Tennis de Table - Normandie;Normandie;Calvados;CAEN;</t>
  </si>
  <si>
    <t>FFTT-NORM-24-0017-2</t>
  </si>
  <si>
    <t>Développement du dispositif "Sport-Santé Bien-être" et accueil de malades atteints de la maladie d'Alzheimer</t>
  </si>
  <si>
    <t>Pratiquer de manière régulière une activité sportive est un facteur déterminant pour rester en bonne santé. A ce titre nous proposons depuis de nombreuses années aux personnes à la retraite une activité encadrée par un entraîneur (ce groupe a été créé en 2003). L'objectif, dans une ambiance studieuse et conviviale à la fois est de permettre à ce public la pratique assidue d'un sport facile d'accès, peu couteux et ne demandant pas des qualités physiques exceptionnelles. Le tennis de table est donc un sport idéal de ce point de vue, il permet aux personnes "seniors" de garder une bonne mobilité mais aussi d'entretenir les capacités cérébrales et c'est un sport que l'on peut pratiquer longtemps (plusieurs de nos adhérents ont plus de 80 printemps ! ). Il est en outre un sport idéal pour ceux et celles qui souhaitent reprendre une activité sportive après des années de sédentarité. Nous sommes aussi avec ce groupe un relai pour plusieurs personnes ayant bénéficié du dispositif "sport sur ordonnance" avec les éducateurs de la ville de Caen.
Par ailleurs l'existence de cette activité est aussi l'occasion pour des personnes isolées de faire des rencontres et de maintenir un lien social, autre facteur important pour rester en bonne santé. Chaque année quelques nouveaux s'intègrent au groupe et la majorité sont là depuis déjà de nombreuses années et sont très fidèles.
Pour la seconde année, nous organisons aussi un créneau spécifique pour accueillir des personnes atteintes de la maladie d'Alzheimer en collaboration avec l'association France Alzheimer Calvados.
Les  objectifs pour ces pratiquants sont également la pratique d'une activité sportive et une amélioration du lien social.</t>
  </si>
  <si>
    <t>Tout au long de l'année, une séance de 1h30 est organisée chaque jeudi matin par en entraineur diplômé d’État qui propose une initiation dans une ambiance à la fois studieuse et conviviale. On y apprend les différents coups de base du tennis de table, beaucoup de situations de mobilité et de déplacements permettent d'entretenir la condition physique. Les exercices sont courts pour ménager des périodes de récupération et les partenaires changent entre chaque exercice, ce qui permet notamment de favoriser l'intégration des nouveaux. En fin de séances des périodes de jeu libre sous forme de double sont organisées.
Chaque année les nouveaux venus sont bien accueillis (9 nouveaux cette année ! ) et se font rapidement une place au sein du groupe dans lequel règne une excellente ambiance. Pour ceux qui le souhaitent, il est possible de venir pratiquer librement une deuxième matinée dans la semaine tous les mardi de 10h à 11h30.
Pour le groupe des personnes atteintes de la maladie d'Alzheimer, l'activité est encadré par un ou deux entraîneurs/animateurs tous les mardi matins. Des bénévoles du club sont également présents pour partager ce moment avec les patients. Nous accueillons les personnes malades avec leurs accompagnateurs ou des membres de leur famille et cherchons par le biais de notre sport à leur apporter du soutien et du réconfort dans la lutte contre la maladie. Les notions de plaisir de pratique, de plaisir de se retrouver et d'échanger sont mises en avant.</t>
  </si>
  <si>
    <t>Nous accueillons toutes les personnes désireuses de s'intégrer dans ce groupe quelque soit leur origine géographique.</t>
  </si>
  <si>
    <t>Au sein de notre groupe "sport santé", la bonne humeur et le plaisir de revenir chaque semaine sont au rendez vous. L'assiduité et la reprise chaque année de la totalité des membres du groupe sont les principaux indicateurs de la bonne réussite de ce projet. Chaque année ce groupe est en constante augmentation.
Certains des membres de ce groupe sont inscrits depuis sa création en 2003 ou depuis de très nombreuses années et seuls les accidents de la vie font que certains parfois ne peuvent poursuivre cette activité.
Notre action en faveur des personnes atteintes par la maladie d'Alzheimer continue de se développer, les personnes accompagnantes nous expriment  chaque semaine leur reconnaissance pour ce moment de bien être.</t>
  </si>
  <si>
    <t>FFTT-NORM-24-0018-1</t>
  </si>
  <si>
    <t>24-081552</t>
  </si>
  <si>
    <t>37763527100077</t>
  </si>
  <si>
    <t>14327</t>
  </si>
  <si>
    <t>Recrutement et fidélisation</t>
  </si>
  <si>
    <t>- Augmenter le nombre de licenciés sur le département du Calvados.
- Diminuer le turn-over d'une saison à l'autre.
- Permettre aux jeunes licenciés de pratiquer le tennis de table sur l'ensemble de la saison.</t>
  </si>
  <si>
    <t>Le Comité du Calvados axe une grande partie de son travail de développement, sur le recrutement et la fidélisation des jeunes. Les moyens humains (cadre technique et personnel administratif) permettent au comité de mettre en place différentes actions, afin d'être le plus efficace possible.
Le projet du comité est décliné en deux types d'action : le recrutement et la fidélisation.
Le recrutement :
Promotion de la discipline sur les écoles :
L'agent de développement du comité contacte les clubs et met en place des interventions avec le public scolaire. La priorité pour le comité est de promouvoir le tennis de table sur les écoles primaires du département. Nous intervenons sur le temps du midi afin d'avoir accès à l'ensemble des classes de l'école. ( 2h d'intervention sont consacrées à chaque école).
La fidélisation :
Dans notre discipline, nous croyons en la fidélisation par la compétition. Pour cela le comité organise plusieurs épreuves à destination des jeunes joueurs débutants. Afin de répondre au besoin de chacun, deux types de compétitions sont organisées.
Temps estimé :
- 4h en moyenne par semaine
Le circuit des jeunes :
Epreuve individuelle organisée par secteur pour garantir une proximité avec les jeunes et les plus petits. ( 5 tours sur nos 3 secteurs)
Temps estimé :
- 40 heures de présentiel sur la saison.
- 8 heures de gestion et de préparation par tour.
Journées stage secteur :
Pour assurer une continuité pour les jeunes, le comité organise des journées de stage sur les secteurs du Pays d'Auge et de la Suisse Normande. Ces secteurs n'ont pas de cadre professionnel à temps complet et cela permet d'assurer un maintien de l'activité pendant la période des vacances scolaires.
8 jours de stages par secteur.
Temps estimé :
- 8h par journée
- 6h pour le déplacement et préparation</t>
  </si>
  <si>
    <t>Nos actions concernent l'ensemble du territoire Calvadosien.</t>
  </si>
  <si>
    <t>Le nombre de licenciés jeunes sur le département.
 Le taux de fidélisation jeunes sur le département.</t>
  </si>
  <si>
    <t>FFTT-NORM-24-0018-2</t>
  </si>
  <si>
    <t>Optimisation de l'entrainement</t>
  </si>
  <si>
    <t>- Améliorer la qualité d'entrainement chez les jeunes de -11 ans.</t>
  </si>
  <si>
    <t>Le comité travaille depuis plusieurs années sur l'entrainement et le suivi de ses meilleurs jeunes. Nous restons ainsi sur le même axe que la ligue en matière de formation des jeunes de moins -11 ans (PSF). Plusieurs actions sont mises en place afin d'accompagner nos meilleurs éléments, filles ou garçons vers la pratique du haut niveau. Notre cadre technique travaille donc de façon à optimiser l'entrainement chez les jeunes, de la catégorie poussins à benjamins. Cela permet ainsi de préparer au mieux les jeunes athlètes à accéder aux structures du haut niveau. (Pôle espoir)
Notre optimisation de l'entrainement passe par des séances individuelles et par l'organisation de stage avec hébergement.
Séance individuelle :
Dans un objectif d'optimiser l'entrainement chez les jeunes, le cadre technique du comité planifie des séances individualisées avec les jeunes. Cela permet d'améliorer la qualité de l'entrainement et d'apporter "un plus" que le club ne peut procurer. C'est une dizaine de jeunes qui seront concernés par cette action lors de la prochaine saison.
Mises en place de 5 séances hebdomadaires. (12 heures par semaine)
Stage département avec hébergement :
Le cadre technique organise sur les vacances scolaires, des journées de stage. Cela permet de rassembler les meilleurs éléments du département et de créer une émulation. Les stages garantissent également une permanence d'entrainement pour les joueurs sur la saison.</t>
  </si>
  <si>
    <t>Les jeunes concernés par ce projet proviennent des clubs du Calvados.</t>
  </si>
  <si>
    <t>1 ) Le nombre de jeunes de -11 ans suivi par le comité.
2) Le nombre de jours de stages avec hébergement.</t>
  </si>
  <si>
    <t>FFTT-NORM-24-0018-3</t>
  </si>
  <si>
    <t>Animation du territoire Calvadosien</t>
  </si>
  <si>
    <t>Pour le comité départemental du Calvados, l'objectif est de crée du lien avec l'ensemble des clubs de son territoire.
Nous travaillons sur plusieurs actions afin de nous adapter à la demande des clubs.
- La formation 
- Structuration des clubs</t>
  </si>
  <si>
    <t>Trois actions se dégage pour animer le territoire Calvadosien.
La formation :
Le comité travaille depuis plusieurs années sur la formation des entraineurs bénévoles. Deux formations "Initiateur de club" sont organisées sur la saison. (Unes session par phase). La formation se déroule sur deux jours.
Temps estimé : 
- 16h de présentiel par formation.
- 8h de gestion par formation.
Structuration des clubs :
Le comité souhaite créer de l'échange avec les clubs afin de les aider à se développer, des réunions seront organisées pendant la saison. Nous échangerons sur la professionnalisation, l'économie et sur les problématiques des clubs.
Temps estimé:
- 8h sur les réunions.
- 8h de préparation et gestion.</t>
  </si>
  <si>
    <t>C'est l'ensemble du territoire Calvados qui est concerné par nos actions.</t>
  </si>
  <si>
    <t>1) Nombre de participants à la formation.
2) Nombre de clubs participants aux réunions</t>
  </si>
  <si>
    <t>FFTT-NORM-24-0018-4</t>
  </si>
  <si>
    <t>Le comité souhaite être acteur sur le développement des nouvelles pratiques.
Nous avons pour objectif de faire connaitre notre discipline sous un autre angle.
Deux actions seront mises en place par le comité :
- L'organisation d'une étape du ping tour.
- Développement du ping VR (ping virtuel)</t>
  </si>
  <si>
    <t>Ping Tour :
Chaque saison le comité démarche les clubs, pour l'organisation d'une étape du ping tour.
Nous aidons le club sur l'organisation et l'animation des différents univers.
Temps estimé :
- 10h de présentiel sur le ping tour.
- 20h de gestion et préparation pour l'organisation.
Développement du Ping VR :
Le comité va investir dans plusieurs casques VR et proposer des animations autour de cette nouvelle pratique numérique.
Le comité animera un stand sur les circuits des jeunes. Un univers VR sera proposé sur l'étape ping tour.
Nous proposerons aussi de prêter nos casques aux clubs pour faire découvrir au grand public lors des forums de début de saison.
Temps estimé :
- 18h de présentiel.
- 10h de gestion préparation.</t>
  </si>
  <si>
    <t>Tout le département du Calvados sera concerné par le développement des nouvelles pratiques.</t>
  </si>
  <si>
    <t>1) Nombres de participants au ping tour
2) Nombre de stands ping VR</t>
  </si>
  <si>
    <t>FFTT-NORM-24-0019-1</t>
  </si>
  <si>
    <t>24-071372</t>
  </si>
  <si>
    <t>W761002054</t>
  </si>
  <si>
    <t>38771930500048</t>
  </si>
  <si>
    <t xml:space="preserve"> 09760036</t>
  </si>
  <si>
    <t>DIEPPE UNIVERSITAIRE CLUB DIEPPE UC TENNIS DE TABLE</t>
  </si>
  <si>
    <t>76200</t>
  </si>
  <si>
    <t>76217</t>
  </si>
  <si>
    <t>Découverte de la pratique TENNIS de TABLE à tous publics</t>
  </si>
  <si>
    <t>Ouverture de créneaux pour les personnes en situation de handicap mental, pour les personnes atteintes d'autisme et de la maladie de Parkinson.
Ouverture de créneaux pour le public retraité loisir et pour le monde de l'entreprise.</t>
  </si>
  <si>
    <t>Le territoire concerné est la Ville de DIEPPE et sa Communauté de Communes</t>
  </si>
  <si>
    <t>20 nouvelles licences</t>
  </si>
  <si>
    <t>FFTT-NORM-24-0019-2</t>
  </si>
  <si>
    <t>Ouverture d'un créneau Baby Ping et de nouveaux créneaux Jeunes</t>
  </si>
  <si>
    <t>Ville de DIEPPE, Communauté de communes et hors Communauté de communes</t>
  </si>
  <si>
    <t>FFTT-NORM-24-0020-1</t>
  </si>
  <si>
    <t>24-064176</t>
  </si>
  <si>
    <t xml:space="preserve"> 09500164</t>
  </si>
  <si>
    <t>Tennis de Table en Fauteuil / santé</t>
  </si>
  <si>
    <t>- améliorer la qualité de vie et la santé pour des personnes en situation de handicap, atteintes d'affections de longue durée ou sédentaires.
- permettre aux adhérents de pratiquer selon ses besoin (fauteuil ou non), ses objectifs (niveau de jeu)
- proposer un créneau de fidélisation et / ou de passerelle selon le besoin des personnes (soit fragilisées sur le long terme, soit en (ré)éducation avant d'intégrer un créneau traditionnel)
- favoriser les rencontres et le lien social de personnes fragilisées
- permettre la découverte du tennis de table à des personnes qui n'auraient pas pris l'initiative de s'inscrire dans un créneau traditionnel</t>
  </si>
  <si>
    <t>Le CLT se développe afin de rendre accessible les activités de loisirs à tous.
Pour ce faire, le CLT met en place des créneaux d'Activité Physique Adaptée.
Les créneaux sont les suivants :
- Mardi de 16h à 17h - TdT fauteuil mardi de 16h à 17h
- Jeudi de 16h à 17h - handisports complémentaires (boccia, sarbacane, fléchette pendulaire) 
- Lundi 16h15 à 11h15 - Activité Physique Adaptée (proposition de différents sports dont le TdT) pour les personnes porteuses de pathologies chroniques 
- Vendredi 9h à 10h - APA dont TdT - personnes pathologies chroniques
- Vendredi 11h30 à 12h30 - APA donc TdT - personnes en situation de handicap psychique
 Les créneaux sont inclus dans les dispositifs Sport Sur Ordonnance (en partenariat avec planeth patient) et IMAPAC (avec le réseau onco Normandie). Les séances se déroulent dans un cadre sécuritaire : locaux adaptés avec en Enseignant en Activité Physique Adaptée et Santé.
Les créneaux des mardis et jeudis permettent une pratique mixte, car les personnes en situation de handicap viennent pour la plupart accompagnés d'un aidant familial ou professionnel. Ces derniers, s'ils le désirent, peuvent se mettre en fauteuil roulant et pratiquer avec les adhérents.
En plus de ces créneaux hebdomadaires, nous avons organisé cette année (6 Février 2024) une rencontre entre les adhérents en fauteuils et les adhérents du TdT valides du CLT.
Nous prévoyons de participer lors de la saison prochaine au tournois multi raquettes mis en place au CLT par équipes.
Notons également que nous proposons des sensibilisations au handisport en milieu scolaire ou en accueils collectifs de mineurs et que lorsque l'installation le permet nous proposons du Tennis de Table en fauteuil. (Lycée Cachin, Lycée Thomas Hélye, Accueil des Ados du CLT, événements particuliers...)</t>
  </si>
  <si>
    <t>Le CLT est historiquement implanté à Cherbourg en Cotentin - commune déléguée de Tourlaville.
Les entrainements de Tennis de Table fauteuil se font alors au gymnase de Bagatelle - Rue du grand pré - Tourlaville
Les séances d'Activité Physique Adaptée se déroulent au CLT - rue des cités - Tourlaville</t>
  </si>
  <si>
    <t>32 semaines de séances minimum prévues toute l'année
1 enseignant APAS
12 adhérents + potentiellement 6 aidants
1 séance mixte avec les adhérents valides
participation au tournoi multi-raquettes
Satisfaction des adhérents, aidants et encadrants</t>
  </si>
  <si>
    <t>FFTT-NORM-24-0020-2</t>
  </si>
  <si>
    <t>Tennis de table / encadrement</t>
  </si>
  <si>
    <t>L'objectif général est de faire progresser le niveau du club, que ce soit pour les adhérents loisirs que compétiteurs, chez les adultes et les jeunes moins de 18 ans.
L'objectif est orienté sur différentes parties:
- Compétition adultes (13 joueurs):
Faire entrer au moins 2 adhérents, actuellement loisirs, en compétition afin de permettre la création d'une 3ème équipe compétition en D4
- Objectif des 14 jeunes adhérents de moins de 18 ans, actuels:
   * Faire entrer au moins 1 nouvel adhérent en compétition (8 actuellement)
   * Favoriser et accompagner notre jeune adhérente de moins de 10ans prometteuse vers les détections fédérales.
   * Intégrer 3 jeunes de 13 à 15 ans aux équipes compétition  adultes</t>
  </si>
  <si>
    <t>Pour permettre un encadrement optimum et efficace des entrainements, le CLT TENNIS DE TABLE fait le choix de salarier un intervenant formé BPJEPS Mention tennis de table destiné à l'école des jeunes et aux adultes.
École des jeunes:
Le CLT TENNIS DE TABLE met en place un créneau hebdomadaire d'entrainement de 18h15 à 19h30 (les mardis) destinés aux jeunes pongistes (loisirs et compétiteurs) à partir de 8 ans (suivant le niveau) jusqu'aux environs de 16 ans. L'intervenant aura en charge l'encadrement de ce créneau (activité salariée) ainsi que le coaching (activité bénévole) des jeunes compétiteurs.
Il aura également en charge, en lien avec les autres clubs de Cherbourg-En-Cotentin, la mise en place de stage pendant les vacances scolaires.
Encadrement adultes:
Le CLT TENNIS DE TABLE met en place un créneau hebdomadaire d'entrainement encadré de 17h45 à 18h15 (les mardis) destinés aux adultes désireux de progresser dans la pratique du tennis de table.
Ce créneau, libre, est ouvert aux adultes, loisirs et compétiteurs, et adapté en fonction des niveaux.
C'est par ce moyen que des joueurs loisirs pourront progresser et intégrer la compétition pour permettre la création d"une 3ème équipe compétition en plus des 2 existantes et pérennes.
Créneaux d'entrainement complémentaires:
Pour permettre la complétude et la mise en place des conseils prodigués par l'intervenant diplômé, le CLT TENNIS DE TABLE met à disposition les créneaux d'entrainement suivant:
- Adultes:
   * Mardis de 18h15 à 19h30 (Pas de pauses pendant les vacances scolaires)
   * Vendredis: Entrainements possibles (environ une dizaine de dates par an) en même temps que les soirs de championnat adultes à partir de 20h30
- Tout âge : Dimanches 9h30 / 12h30 (Pas de pauses pendant les vacances scolaires)
Le CLT TENNIS DE TABLE organise également:
- 2 tournois internes par an (Noël et Juin) destiné aux adhérents plus un invité, non adhérent, de leur choix.
- 1 Tournoi multi-raquette par an avec les activités badminton et tennis du CLT ouvert à tous (55 participants en mars 2024)
- Des échanges/découvertes avec l'activité tennis de table fauteuil</t>
  </si>
  <si>
    <t>Le CLT est historiquement implanté à Cherbourg en Cotentin - commune déléguée de Tourlaville.
Les entrainements se font alors au gymnase de Bagatelle - Rue du grand pré - Tourlaville</t>
  </si>
  <si>
    <t>32 semaines de séances encadrées / année
50 adhérents minimum 
80 pratiquants sur les manifestations toute l'année
1 Educateurs et 3 bénévoles investis
Satisfaction des pratiquants et de l'éducateur</t>
  </si>
  <si>
    <t>FFTT-NORM-24-0021-1</t>
  </si>
  <si>
    <t>24-068168</t>
  </si>
  <si>
    <t>Promouvoir le tennis de table chez les jeunes moins de 11 ans
Ajouter de nouveaux créneaux pour nos petits de 4-7 ans</t>
  </si>
  <si>
    <t>Continuer nos rencontres avec les jeunes des écoles en organisant nos tournois de Noël , et autre tournoi amical
Échanges  avec nos jeunes joueurs
Mis en place de créneaux supplémentaires  pour les 4-7ans</t>
  </si>
  <si>
    <t>Ville de Montivilliers</t>
  </si>
  <si>
    <t>FFTT-NORM-24-0022-1</t>
  </si>
  <si>
    <t>24-065404</t>
  </si>
  <si>
    <t>Encourager les jeunes à une pratique sportive, un enjeu citoyen pour demain (recrutement et fidélisation 4-11 ans)</t>
  </si>
  <si>
    <t>objectifs généraux :
- former/éduquer les jeunes citoyens de demain
- valoriser le club en mettant en place des actions innovantes sur le territoire
- proposer des séances de tennis de table adaptées en tenant compte des besoins (psychomoteurs,...) de  chaque tranche d'âge
- répondre aux prérogatives de l'EN (30 mn AP/Jour en maternelle et primaire)
- ouvrir notre club à d'autres publics et les fidéliser
- transmettre les valeurs du sport et du vivre ensemble
objectifs opérationnels :
- reconduire un créneau spécifique 4-7 ans et proposer une découverte du  TT en mettant en œuvre des séances adaptées 
- reconduire un créneau spécifique pour les 7 - 11 ans pour une pratique adaptée et une approche progressive de la compétition 
- proposer des demi-journées d'animation (école maternelle, école primaire, périscolaire et ACM pour promouvoir notre sport)
- poursuivre l'accueil hebdomadaire d'enfants du primaire pour la découverte et initiation au TT
- poursuivre notre participation au dispositif communal à chaque période de vacances scolaires "sport culture vacances"
- participer aux actions locales pour valoriser nos actions et les faire connaître au plus grand nombre
- utiliser et valoriser le potentiel humain du club pour offrir un encadrement de qualité (entraîneur BPJEPS et bénévoles formés)</t>
  </si>
  <si>
    <t>Le développement des actions mises en place  par le club à destination des jeunes âgés entre 4 et 11 ans doit rester une priorité pour la saison à venir et la politique sportive du club à court et moyen termes. Développer, innover afin de recruter et fidéliser un public jeune sont des objectifs à court terme.
- reconduire et maintenir pour la deuxième année consécutive les créneaux "babyping" en septembre 2024 (un le mardi soir après l'école et un le mercredi après-midi) et répondre ainsi à un besoin territorial. Encadrement avec un entraîneur BPJEPS et deux bénévoles formés (animateurs fédéraux)). Des ateliers adaptés (grandir par le jeu) selon 4 thèmes : bouger/placer/contrôler/jouer (deux groupes, 2 x 1 heure) 
- reconduire le créneau ciblé  7-11 ans , 1 heure le mardi pour une initiation du TT et répondre aux objectifs suscités. Entraîneur BPJEPS
- poursuivre le créneau "jeunes" loisirs et compétition (1 h 15), les mobiliser pour la compétition (saison 2023-2024, 7 équipes engagées en championnat jeunes soit 3 de plus que pour la saison 2022-2023, 5 jeunes qui jouent régulièrement en championnat par équipes (D4) (intégration progressive). Entraîneur BPJEPS + bénévole formé
- maintenir l'atelier  "perfectionnement" (1 h 15/semaine) pour les jeunes engagés dans des compétions (championnat jeunes, challenge 500, championnat par équipes) avec un joueur du club évoluant en D1
- poursuivre l'accueil des enfants scolarisés dans le primaire (école primaire publique Claude MONET) à raison d'une heure hebdomadaire, 6 semaines par cycle du CE1 au CM 2 (partenariat existant via la signature d'une convention signée en   septembre 2021 entre l'école représentée pas sa directrice, la DSDEN, l'USEP et le CD76TT)/ 1h/semaine, entraîneur BPJEPS secondé par une bénévole, animatrice fédérale.
- consolider le partenariat mis en place en 2023 avec l'école privée Saint-Jacques située à Neufchâtel en Bray en développant l'accueil d'enfants du primaire 1 h /semaine sur un trimestre à partir de septembre 2024 (fait suite   aux 3 1/2 journées proposées  sur l'année scolaire 2023-2024)
- axer la prochaine saison sur l'accueil ponctuel  d'enfants en maternelle (contact pris ave l'école maternelle Charles PERRAULT de Neufchâtel en Bray et l'école maternelle de Mesnières (à 5 kms de Neufchâtel). 1ère démarche : organisation d'une animation OLYMP'PING en juin prochain pour faire connaître notre sport de façon ludique en profitant de l'engouement pour les JO 2024, et intensifier nos actions sur le territoire rural (en  sortant de neufchâtel pour aller vers des écoles rurales de proximité)
- poursuivre le partenariat avec le dispositif communal "sport culture vacances" lors de chaque période de vacances scolaire : accueil d'environ une vingtaine de jeunes âgés entre 6 et 14 ans chaque jeudi après-midi des vacances
- développer l'accès des jeunes vers la compétition pour détecter, inciter, motiver via une pratique sportive (exemple :   6 jeunes   ont participé le 27 mars dernier au PPP et deux d'entre eux sont sélectionnés pour la finale départementale le 2 juin prochain).
Axer les actions du club sur l'accueil de jeunes âgés entre 4 et 11 ans reste une de nos priorités, c'est un enjeu pour sa pérennité, son devenir et cela permet de répondre aux besoins des enfants et attentes des familles
Besoin en matériel : 15 raquettes "babyping", balles de différentes grosseurs, plots-obstacles
FORMATION : poursuivre l'engagement du club concernant  la formation des bénévoles avec la formation d'entraîneur fédéral envisagée au cours de la saison 2024-2025 et formation continue ping 4-7 ans (1ère journée : 18 mai 2024)</t>
  </si>
  <si>
    <t>club rural situé en ZRR ; la commune de Neufchâtel en Bray fait partie de  la communauté de communes BRAY EAWY composée de 41 communes ce qui en fait un territoire très étendu (voir carte projet associatif  de développement du club 2023-2024), Neufchâtel en Bray étant la plus importante en terme de population. 19 jeunes habitent Neufchâtel en Bray, 17  jeunes habitent une commune de la com com hors Neufchâtel en Bray soit 36 jeunes représentant un territoire de proximité. Seuls 5 jeunes sont hors communauté de communes.
Population N en B = 4761 hbts (2021) dont 14,1 % représente la tranche d'âge des 0 - 14 ans. Couples avec enfants : 26.8 % ; familles monoparentales : 22,4 %. Le club "la raquette neufchâteloise" se trouve à proximité de l'école primaire et maternelle publiques (entre 5 à 10 minutes à pied, ce qui est un atout car pas besoin de bus). Il se trouve en face du centre social l'ESCALL (qui mène beaucoup d'actions vers les familles, les publics fragiles entre autres) et dans un espace très fréquenté et facile d'accès "espace PREVERT" qui rassemble donc la salle CHAMPION, le centre social, la médiathèque et l'école de musique.</t>
  </si>
  <si>
    <t>- développement significatif  de l'accueil de  jeunes adhérents (recrutement) au regard des créneaux et ateliers mis en place
-  développer le partenariat avec les écoles (élargir notre terrain d' action)
-  pérenniser le   créneau 4-7 ans en continuant d'accueillir une dizaine d'enfants et pour les plus âgés d'entre eux, les voir intégrer le créneau des 7-11ans (fidélisation)
-  accentuer l'accueil d'enfants issus des communes environnantes de Nen B
- poursuivre la formation des bénévoles (entraîneur fédéral + formation continue ping 4-7 ans  pour un bénévole et initiateur de club pour un jeune du club)</t>
  </si>
  <si>
    <t>FFTT-NORM-24-0022-2</t>
  </si>
  <si>
    <t>PING SANTE BIEN ÊTRE, la santé pour tous🏓</t>
  </si>
  <si>
    <t>OBJECTIFS GENERAUX : 
- promouvoir la santé et le bien-être par la pratique régulière d'une AP 
- lutter contre l'accroissement de la sédentarité, l'inactivité physique
OBJECTIFS OPERATIONNELS :
- proposer une activité physique et de tennis de table répondant aux attentes et besoins du public ciblé (ping santé bien-être)
- permettre une pratique sportive adaptée afin d'entretenir les fonctions cognitives, la concentration, l'équilibre (entre autres), maintenir l'autonomie le plus longtemps possible
- créer du lien social en accueillant de nouveaux publics
- réduire les inégalités territoriales en priorisant l'accès  au sport pour le plus grand nombre</t>
  </si>
  <si>
    <t>Lutter contre l'accroissement de la sédentarité , l'inactivité physique et l'ensemble des pathologies chroniques est un enjeu de santé publique. Souhait de poursuivre cette action dans la continuité en s'appuyant sur deux des axes de la stratégie nationale du Sport santé : 1 promotion  de la santé et du bien-être par l'AP et 2 : le développement et le recours à l'AP adaptée à visée thérapeutique. La pratique du tennis de table en groupe a une vocation inclusive et privilégie à la fois l'échange et l'autonomie en proposant  au cœur de sa pratique des séances adaptées à chacun (tenir compte des individualités). Volonté de se former en ping santé en participant et validant les formations fédérales.  C'est le cas puisque l'animatrice fédérale FFTT a suivi et validé les deux modules A "ping santé bien-être" (en 2023)  et B "sport sur ordonnance" (en février 2024), ce qui lui permet d'aider l'entraîneur BPJEPS  ou d'encadrer les séances  lorsque ce dernier est indisponible. Ces qualifications facilitent la prise en charge et la gestion du public en répondant de façon adaptée et optimale aux caractéristiques spécifiques des publics accueillis
Ce qui est mis en place au sein du club : 
- 1 créneau hebdomadaire d'une heure 15  "ping santé bien-être" pour la 3ème année consécutive (septembre 2024) accueillant des séniors sans limitations fonctionnelles et quelques séniors connaissant des problèmes de santé (sport sur ordonnance) comme diabète, problèmes cardiaques, reprise après cancer
- s'intégrer dès qu'on le peut à des actions proposées par la commune : les deux principales
1 Neufchâtel en Rose en octobre 2023 (ateliers divers et adaptés proposés par un professeur d'APA, exerçant à la maison médicale et du sport IRMS2 située à Bois Guillaume le mardi 17 octobre 2023 sur le créneau ping santé du club puis une présentation aux personnes présentes,  du programme PROMESS (programme avec bilans de santé et prêt d'un vélo d'appartement pour favoriser la poursuite ou la reprise d'une activité physique, 6 d'entre elles ont commencé ce programme et le continue encore à l'heure actuelle. Action qui sera reconduite en octobre 2024
2 parcours du cœur . pour la 2ème année consécutive le 21 avril 2024 : démonstration ping santé par les adhérents et  initiation au tennis de table
PROJET saison 2024-2025 : poursuivre et construire des partenariats  (par exemple France Parkinson, maison de santé du pays neufchâtelois EHPAD Fernand LANGLOIS entre autres)                     afin de créer un créneau ping parkinson</t>
  </si>
  <si>
    <t>club situé en milieu rural, en zone de revitalisation rurale (ZRR). La ville de Neufchâtel en Bray compte 4761 habitants (2021), 37 % de sa population est âgée de plus de 60 ans et plus (population vieillissante). C'est un territoire très étendu, 42 communes composent la communauté de communes BRAY EAWY avec une distance qui peut aller jusqu'à 20 km à partir de Neufchâtel (exemple : distance entre Callengeville (commune située à l'extrémité Nord de la com com (voir carte dans  projet associatif de développement 2024) et Neufchâtel = 16 km)
Cela complique l'accès aux activités culturelles et/ou sportives pour les personnes à mobilité réduite par exemple</t>
  </si>
  <si>
    <t>- maintenir et/ou augmenter le nombre actuel de licenciés -ées ping santé (c'est-à-dire 15 personnes environ pour une prise en charge optimale des individualités)
- les fidéliser
- poursuivre le développement de l'accueil de personnes âgées de moins de 60 ans (rompre l'isolement, optimiser leur temps libre entre autres)
- créer du lien social en favorisant les échanges autour d'un café ou d'un thé
- envisager à moyen terme l'accueil de personnes atteintes de la maladie de Parkinson
- construire le partenariat qui permettra d'atteindre cette finalité</t>
  </si>
  <si>
    <t>FFTT-NORM-24-0023-1</t>
  </si>
  <si>
    <t>24-072212</t>
  </si>
  <si>
    <t>Ping santé : séances bien-être pour public avec ou sans pathologie, principalement séniors.</t>
  </si>
  <si>
    <t>Proposer une activité physique, favorisant le maintien voire le développement des capacités fonctionnelles chez un public sans limitation fonctionnelle majeure ou avec des limitations minimes, et permettant de lutter contre les effets négatifs de la sédentarité et du vieillissement.
Proposer une activité physique à un public aux capacités fonctionnelles plus limitées, souffrant de maladie d'Alzheimer, dans le cadre d'une action conjointe avec une antenne France Alzheimer. Avec au-delà de l'entretien physique une recherche de la socialisation et un travail de la concentration, la perception de l’espace et de la coordination motrice.</t>
  </si>
  <si>
    <t>Dans le cadre d'une matinée habituellement consacrée à un public essentiellement retraité, mise en place de 2 créneaux d'une heure à 1 heure 30, encadrés par un animateur professionnel. L'animateur a validé en 2023 les modules A et B de la formation "Sport Santé" de la FFTT et est en attente du module "maladie d'Alzheimer". A noter que les séances sont réalisées sur une demi-salle, l'autre moitié de salle étant occupée par un groupe de séniors en jeu libre, souvent en double.
Le premier créneau s'adresse à un public sénior avec peu ou pas de limitations fonctionnelles. Cette première étape réalisée, une séance type se décline sous la forme suivante : après une présentation de la séance et échauffement, l'animateur propose ensuite des exercices visant à améliorer la technique et enchaîne avec des échanges et des jeux pongistes. Ces exercices techniques sont combinés avec un travail de renforcement physique.
Le deuxième créneau est une action conjointe avec l'association France Alzheimer Manche à Coutances. L'encadrement est assuré par un animateur du club et un représentant de France Alzheimer, qui déterminent ensemble un contenu pédagogique adapté. Ils connaissent les signes et symptômes de la maladie, identifient les besoins de la personne et proposent des réponses appropriées aux demandes et expressions comportementales des participants. La séance reprend le déroulement du créneau précédent, adapté à la pathologie. A noter qu'il reste à déterminer si ce créneau sera ouvert uniquement aux personnes atteintes de la pathologie ou également à leurs aidants.
Les créneaux se terminent par un bilan du travail effectué et surtout un moment d’échange et de convivialité avec partage de la vie personnelle, des sensations, des besoins.</t>
  </si>
  <si>
    <t>Essentiellement Coutances et sa région pour le premier créneau. Un public d'origine éventuellement plus éloignée mais de toute façon en établissement proche pour le 2ème créneau.</t>
  </si>
  <si>
    <t>Voir tableau</t>
  </si>
  <si>
    <t>FFTT-NORM-24-0023-2</t>
  </si>
  <si>
    <t>Classe sportive du collège Jean-Paul 2, option tennis de table</t>
  </si>
  <si>
    <t>Etre partie prenante dans l'existence et l'évolution d'une classe sportive s'adressant à des collégiens et proposer du tennis de table au milieu de 8 sports.
Détecter des jeunes doués pour le tennis de table parmi une population de sportifs et leur proposer l'activité en club.
Proposer une séance supplémentaire aux collégiens déjà en club de tennis de table.</t>
  </si>
  <si>
    <t>LA JA Coutances est partenaire du collège Jean-Paul II , en proposant un créneau tennis de table dans le contexte de la classe sportive.
Mise en place d'un créneau de 90 minutes pour environ 12 jeunes ayant choisi l'option tennis de table dans la classe sportive.
La fréquence est d'une fois par semaine, par choix du club car l'action n'est pas rémunérée directement au temps mais il est possible de passer à 2 créneaux à la rentrée.
Les séances sont menées par l'entraineur du club, qui déterminent le contenu en fonction du niveau des participants. Les séances à base d'exercices classiques type club visent à améliorer la technique et à progresser dans l'activité.
Des évaluations sont réalisées pour objectiver la progression.
A partir de la rentrée prochaine, les participants devront obligatoirement être licenciés FFTT.</t>
  </si>
  <si>
    <t>Le collège n'est pas situé en "quartier politique de la ville" mais draine des élèves de tous les quartiers de la ville donc possiblement du quartier Claires-Fontaines. Les élèves proviennent plus largement également des communes environnantes, voire de plus loin, le collège possédant un internat.</t>
  </si>
  <si>
    <t>FFTT-NORM-24-0023-3</t>
  </si>
  <si>
    <t>Animation vacances olympiques et paralympiques</t>
  </si>
  <si>
    <t>Faire découvrir le tennis de table en proposant des animations ludiques autour du tennis de table, s’adressant prioritairement aux habitants du quartier Claires-Fontaines (QPV), dans lequel se situe le gymnase Claires-Fontaines, en profitant de cette année olympique et paralympique, propice à la découverte de l'activité sportive.</t>
  </si>
  <si>
    <t>2 vendredis matin pendant les vacances de Printemps :
- 1er matin : Découverte du tennis de table par des échanges en double en laissant la possibilité aux participants de jouer avec un membre de leur famille ou avec un ami, ou alors de jouer avec un adulte ou un jeune du club. Si possible changements d’équipe régulièrement pour permettre de connaitre plus de monde.
- 2ème matin : le point fort est « jouer contre le robot », avec des petits challenges. Mais le contenu peut évoluer en fonction du groupe et de ses demandes.
3 samedis matin en mai et juin
- 1er samedi : les jeux pongistes, précision, adresse, sous forme de parcours
- 2ème samedi : une séance « ultimate ping », en duo ou plus, sur 2 ou 4 tables accolées
- 3ème samedi : jeu en double ou autre modalité en fonction de l’évolution du groupe.
Chaque séance se termine par un moment de convivialité autour d’un verre de jus de fruit et de petits gâteaux, réunissant tous les participants et encadrants et permettant d’échanger sur la s éance mais aussi sur d’autres sujets.
Pour finir, participation au tournoi du club fin juin, début juillet, dont les modalités ne sont pas encore définies et dépendront du nombre de participants que nous aurons su intéresser jusqu’au bout. Tournoi réunissant les participants à l’animation ainsi que les adhérents du club, compétiteurs et loisir.</t>
  </si>
  <si>
    <t>L'activité s'adresse essentiellement aux habitants du quartier Claires-Fontaines, quartier politique de la ville, dans lequel se situe le gymnase Claires-Fontaines, gymnase dans lequel et autour duquel a lieu l'activité. A noter que le collège dont dépend le gymnase a été placé en zone QPV mais pas le gymnase.</t>
  </si>
  <si>
    <t>Nombre de participants (2)
Nombre de participants issus du QPV (1)
Nouveaux contacts pour des licences (3)</t>
  </si>
  <si>
    <t>FFTT-NORM-24-0024-1</t>
  </si>
  <si>
    <t>24-082907</t>
  </si>
  <si>
    <t>W501003014</t>
  </si>
  <si>
    <t>78889449100018</t>
  </si>
  <si>
    <t xml:space="preserve"> 09500063</t>
  </si>
  <si>
    <t>UNION SPORTIVE DES MOUETTES DONVILLAISES TENNIS DE TABLE</t>
  </si>
  <si>
    <t>50350</t>
  </si>
  <si>
    <t>50165</t>
  </si>
  <si>
    <t>Création d'une section ping santé parkinson</t>
  </si>
  <si>
    <t>Favoriser l'accès à une pratique sportive (tennis de table) encadrée. Ceci compte tenu des bienfaits enregistrés pour les malades de Parkinson.</t>
  </si>
  <si>
    <t>- Création d'un groupe de malade de Parkinson au sein du club de Donville-les-Bains (USMDTT). Environ une dizaine de personnes concernées.
- Accompagnement hebdomadaire d'une durée de 1H30 par séance par un entraineur formé et certifié Ping santé Parkinson. Il s'agit de Timothé Caplain,
- Cet accompagnement a fait l'objet d'une convention organisationnelle et financière entre le club émetteur de T.Caplain (Gouville) et le récepteur (Donville USMD TT)
- Il doit avoir un objectif sportif de progression dans la pratique et un objectif santé notamment sur les problématiques d'équilibre et de synchronisation afin de libérer le corps, 
- Cet accompagnement doit favoriser l'inclusion avec les joueurs valides au sein du groupe Loisir du club,
- Il doit permettre aux joueurs de se sentir à l'aise pour participer à des évènements du type de l'open Parkinson national. Six d'entre eux ont participé à celui qui vient de se dérouler à Boulogne Billancourt
- Etre encadré par T.Caplain lors de ces manifestations. Sa présence à l'Open de Boulogne aux côtés des joueurs parkinsoniens les a beaucoup rassurés.</t>
  </si>
  <si>
    <t>Le territoire concerné est celui de l'association APM50, à savoir le département de la manche mais plus précisément le sud manche autour de Granville, coutances, Avranches, Villedieu les poëles.</t>
  </si>
  <si>
    <t>Rang 1 Taux de fidélisation</t>
  </si>
  <si>
    <t>FFTT-NORM-24-0025-1</t>
  </si>
  <si>
    <t>24-059299</t>
  </si>
  <si>
    <t>W503001247</t>
  </si>
  <si>
    <t>39022087900014</t>
  </si>
  <si>
    <t xml:space="preserve"> 09500139</t>
  </si>
  <si>
    <t>1602425</t>
  </si>
  <si>
    <t>ENTENTE GOUVILLE-SUR-MER COUTAINVILLE TENNIS DE TABLE</t>
  </si>
  <si>
    <t>50560</t>
  </si>
  <si>
    <t>50215</t>
  </si>
  <si>
    <t>Développer le Ping Santé au sein de notre structure.</t>
  </si>
  <si>
    <t>Nous avons mis en place un nouveau créneau Ping Santé, 1 heure par semaine au club pour la saison 2023-2024. Nous avons actuellement 2 adhérents dans ce créneau qui bénéficient des connaissances de notre entraineur. Nous souhaitons étoffer ce créneau pour la saison 2024-2025 et éventuellement en proposer un nouveau spécifique comme celui sur lequel nous avons mis notre entraineur à disposition du club de USM Donville pour un groupe Ping Parkinson.</t>
  </si>
  <si>
    <t>Commune de Gouville sur mer et communes limitrophes</t>
  </si>
  <si>
    <t>Création effective d'un ou plusieurs créneau Ping Santé
Nombre d'adhérents dans ces créneaux spécifiques
Nouveaux licenciés</t>
  </si>
  <si>
    <t>FFTT-NORM-24-0025-2</t>
  </si>
  <si>
    <t>Augmenter le nombre de jeunes adhérents 7-11 ans
Fidéliser les jeunes adhérents 7-11 ans</t>
  </si>
  <si>
    <t>Proposer des cycles scolaires aux écoles du secteur afin de faire connaitre l'activité tennis de table ainsi que la salle du club à un nouveau public jeune.</t>
  </si>
  <si>
    <t>Nombre de séances scolaires effectuées
Nombre de nouveaux adhérents jeunes
Nombre de nouveaux adhérents 4-7 ans</t>
  </si>
  <si>
    <t>FFTT-NORM-24-0026-1</t>
  </si>
  <si>
    <t>24-071658</t>
  </si>
  <si>
    <t>Séance de ping santé Bien-être pour tous publics</t>
  </si>
  <si>
    <t>Le club de buchy Tennis de Table souhaite s'inscrire dans le dispositif Ping Santé Bien être afin de promouvoir la santé et le bien-être à travers le tennis de Table. 
A compter de Septembre 2024, nous ouvrirons un nouveau créneau qui sera ouvert à tous nous licenciés et nouveaux publics, quel que soit le niveau de forme physique ou la  situation de santé des intéressés.
Pour les personnes en bonne santé, nous proposerons des ateliers pour le développement de la vitesse, de l’équilibre, de la coordination motrice, de l’habileté psychomotrice, de l’attention, de la concentration, de la prise de décision, de la souplesse articulaire, et bien plus encore.
Pour les personnes souffrant d’une maladie chronique, nous proposerons des ateliers pour la réhabilitation et le reconditionnement physique, en fonction de leur état de santé. Nous les accompagnerons pour les aider à retrouver un certain degré de socialisation.</t>
  </si>
  <si>
    <t>Les séances auront lieu tous les lundis soirs de 18H30 à 19H45 et elles seront concues pour être agréables et bénéfiques.
Durée : 1H15 de l’accueil à la discussion de fin de séance.
Échauffement : L’éducateur dirige un échauffement adapté, suivi d’étirements.
Travail Technique : Pratique des techniques de tennis de table.
Renforcement Physique : Des exercices de renforcement physique adaptés sont intégrés.
Retour au Calme : La séance se termine par des exercices respiratoires et des étirements.
Bilan et Convivialité : Chaque séance se conclut par un moment d’échange et de convivialité, où les participants partageront leur expérience et discuteront de leurs besoins.</t>
  </si>
  <si>
    <t>Les séances se dérouleront à la salle des sports de Buchy.</t>
  </si>
  <si>
    <t>Nombre de licenciés déjà existants qui participeront à cette séance : 8
Nombre de nouveaux licenciés qui participeront à cette séance : 7</t>
  </si>
  <si>
    <t>Fédération française de Tennis de Table - Normandie;Mairie de Buchy;</t>
  </si>
  <si>
    <t>FFTT-NORM-24-0026-2</t>
  </si>
  <si>
    <t>Recrutement et fidélisation des jeunes + enfants</t>
  </si>
  <si>
    <t>Général : S'inscrire dans la priorité sportive du club qui est la formation et l'encadrement des jeunes et dans la continué des actions engagées sur la saison 2023-2024.
Détecter de nouveaux jeunes licenciés à travers les ateliers tennis de table à l"école et le ping 4/7 ans.
Garder notre statut d'association sportive dynamique et actif dans la promotion du Tennis de table pour les enfants.
Attirer de nouveaux jeunes et enfants au sein de nos créneaux loisirs et jeunes.
Développer et remplier notre nouveau créneau d'entrainement créé cette saison.
Continuer à développer la section d'entrainement jeunes compétitions avec notre éducateur sportif salarié (Groupement d'employeur GRNBTT)en assurant une continuité sur les actions engagées au niveau pédagogique et technique. 
Mettre en avant nos labels obtenus cette saison :  FFTT "Ping 4/7 ans" et FFTT "Ping Loisirs"
Tirer profit des JO 2024 pour valoriser et mettre en lumière notre discipline auprès des enfants du scolaire.
Continué à s'inscrire dans l'objectif fixé par le comité Départemental, la ligue et la FFTT à savoir le développement de l'activité tennis de table à l'école.</t>
  </si>
  <si>
    <t>1- Péreniser et faire grossir la section Ping 4/7 ans pour les enfants de la commune de Buchy et de ses environs
L'action s'inscrira dans la continuité de la saison 2023-2024, tous les samedis de 10H00 à 11H00. 
Nous visons un effectif de 12 enfants sur cette section pour la prochaine saison
L'activité favorise l’aspect ludique repose sur la mise en place de 128 Ateliers clés en mains répartis sur 32 Séances.
Les acteurs de ce projet sont : L'initiateur de club, l'animateur fédéral du club et l’éducateur sportif salarié du groupement d'employeur.
2- Les ateliers tennis de table à l'école seront reconduits sur 2024-2024. Ils seront organisés à l'identique de la saison 2023-2024. Nous rappelons que cette action fait suite à la convention signée entre le CD76TT, l'académie de Rouen et l'USEP. Ces ateliers ont lieu sur la période scolaire tous les vendredis de 14H00 à 16H15. Nous avons en charge + de 110 éléves (CP, CE1, CE2, CM1, CM2). Cycle 1 et Cycle 2 de 'école primaire "BERNARD LEMAISTRE" à Buchy.
Les actions menées seront conformes à la convention signée (voir annexe) et nous serons accompagnés par l'educateur sportif salarié du groupement.
Les acteurs de ce projet seront : Le directeur de l'école, les enseignants, l'animateur fédéral du club de Buchy et l'éducateur Sportif salarié du groupement. 
Un bilan de chaque action sera réalisée et portée à connaissance de l'académie, du comité départemental, de la ligue et de la F.F.TT au mois de juin de la saison en cours.
Fort du succès rencontré, d'autres écoles sont intéressés pour bénéficier de cet accompagnement et des discussions sont en cours avec les écoles de Rocquemont, estouteville-ecales et bosc-Roger sur Buchy
3-La saison 2023-2024 a vu le créneau d'entrainement pour les jeunes loisirs se maintenir en nombre d'inscrits. Le créneau d'entrainement pour les jeunes compétiteurs se maintien également.
Pour 2024-2025, nous mettrons tout en oeuvre pour remplir le créneau loisir en allant chercher des jeunes issus des ateliers tennis de table à l'école et nous intégrerons de nouveaux jeunes sur la section compétition. L'obejectif du créneau compétition est de consolider les acquis des jeunes compétiteurs, les faire progresser pour les intégrer sur le championnat de France par équipes, le championnat jeunes et les critériums. Ces 2 créneaux seront reconduits avec l'éducateur sportif salarié du groupement d'employeur.</t>
  </si>
  <si>
    <t>La section Ping 4/7 ans se déroule à la salle des sports de Buchy (Gymnase du collège faisant partit du SIVOS)
Les ateliers (Tennis de Table à l'école) se déroule à la nouvelle salle des sports de buchy (Halle en scène)  
Le créneau d'entrainement jeunes supplémentaire et le créneau compétition se déroule  à la salle des sports de Buchy (Gymnase du collège faisant partit du SIVOS)</t>
  </si>
  <si>
    <t>Section Ping 4/7 ans -&gt;  Entre 7 et 10 enfants de 4 à 7 ans supplémentaires
Nombre d'enfants inscrits grâce aux tennis de table à l'école -&gt; Entre 10 et 15 enfants de 8 ans et +
Nombre de nouveaux inscrits jeunes loisirs -&gt; Entre 5 et 8 Jeunes jusque 16 ans</t>
  </si>
  <si>
    <t>Fédération française de Tennis de Table - Normandie;Ville de buchy;</t>
  </si>
  <si>
    <t>FFTT-NORM-24-0027-1</t>
  </si>
  <si>
    <t>24-081721</t>
  </si>
  <si>
    <t xml:space="preserve"> 09760331</t>
  </si>
  <si>
    <t>Perénisation et renforcement de notre pole Jeune pour le développement et rayonnement de notre discipline dans la continuité de notre travail du club depuis 6 ans.</t>
  </si>
  <si>
    <t>Notre pole jeunes, c'est aujourd'hui 91 jeunes avec entrainement sur 4 jours pour les meilleurs
Le pole 4-11 ans c'est 35  jeunes
Un entrainement dédié 4-7 ans le jeudi soir pour les tous petits
Nous avons embauché une entraineuse diplomée pour s'occuper des Poussins et  Benjamins (Olga Mickaylova  qui a son brevet d'éducateur et sa carte pro).
Entrainement pour le pole compétition jeune  4 fois par semaine
résultat 2023: Leopold Chevalier Champion de Normandie     
résultat 2024 : Jade Charlet, benjamine,  championne de Normandie et Raphael Vivien, poussin, vice Champion de Normandie
Bois-Guillaume 2nd club formateur de Normandie.
Nous avons plusieurs poussins et Benjamins qui participent participent au programme de détection jeunes et poteniellment 1 jeune au pole espoir (Adrien).</t>
  </si>
  <si>
    <t>métropole</t>
  </si>
  <si>
    <t>L'objectif reste de former des jeunes (masse) et de travailler sur la qualité avec des jeunes de haut niveau</t>
  </si>
  <si>
    <t>FFTT-NORM-24-0027-2</t>
  </si>
  <si>
    <t>Le club a vocation à développer le sport pour tous.
En particulier; le club développe
- une section Ping Bien-être  pour une population type loisirs à destination d'une population adulte sénior  et vétéran 
- le handi ping avec une section Handisport
- une activité Ping santé qui se fait aux Herbiers  (centre de réadaptation de Bois-Guillaume)</t>
  </si>
  <si>
    <t>- Le Ping bien être est organisé le mercredi à 18H avec un animateur dédié - il regroupe une  bonne 20 aine de joueurs toutes les semaines
- Le handi Ping est une section de 9 joueurs avec un créneau dédié le jeudi à 17H30
mais il ya aussi une activité Handisport de compétition avec 2 joueurs de Haut niveau Tanguy Jezequel et Alexandra Saint Pierre et 2 nouveaux  joueurs qui démarrent la compétition 
-  l'activité Ping Santé est une animation qui se fait toutes les semaines aux Herbiers avec l'aide des praticiens pour développer la réadaptation.
elle se pratique avec une population variable d'une semaine à une autre, mais touchant sur l'année une 20 aine de personnes.
Le club favorise aussi des évènements Ping actif: le tournoi des familles  1 fois par an dont les gains sont entièrement  reversés à une association de lutte contre le Cancer. 
Le club a organisé un tour critérium sur le Handisport en 2023.</t>
  </si>
  <si>
    <t>La métropole de Rouen</t>
  </si>
  <si>
    <t>Le nombre de personnes touchées par l'action, à la fois au club et aux Herbiers</t>
  </si>
  <si>
    <t>FFTT-NORM-24-0028-1</t>
  </si>
  <si>
    <t>24-071645</t>
  </si>
  <si>
    <t>Pratique d'une activité physique par le tennis de table en milieu scolaire et au club de l’APPM en direction des enfants de 4 à 11 ans.</t>
  </si>
  <si>
    <t>Au travers le tennis de table, permettre à des enfants de 4 à 11 ans de connaitre une nouvelle activité physique en milieu scolaire en faisant la promotion du tennis de table, et ensuite, en venant les fidéliser dans le club par une offre de pratique adaptée.</t>
  </si>
  <si>
    <t>Historiquement, le club de l’Amicale Pongiste Pacy-Ménilles, intervenait régulièrement sur l’école primaire de Pacy en organisant des PPP. Par la suite, le Conseiller Technique de Ligue intervenait 3 à 5 fois par an sur des écoles autour de Pacy/Eure. Actuellement les interventions sont moins fréquentes et nous constatons une baisse de nos jeunes licenciés de 4 à 7 ans voir une disparition de notre section.
Avec 1 éducateur sportif rémunéré et 2 bénévoles, le projet est donc de mettre en place des animations dans les écoles de Pacy/Eure, Ménilles et les villages alentours avec des ½ journées de Ping-pong (ou tennis de table). Ces séances seront composées de parcours de motricité avec balles et raquettes, et de situations adaptées aux tables, tout en prenant du plaisir pour les pratiquants. Le Ping-pong (ou tennis de table) permet une activité sportive avec différents bienfaits.
L’objectif est donc de réaliser 8 séances (action par ½ journée soit 3h00 ) de septembre 2024 à juin 2025.
Fidélisation :
En complément, pour fidéliser notre public de 7 à 11 ans, nous leurs proposerons une séance d’entrainement avec un éducateur sportif diplômé de 1h30 pendant la période scolaire c'est-à-dire 36 semaines le mercredi de 15h00 à 16h30. 
Pour les 4-7 ans, nous proposerons une séance avec 2 bénévoles de 14h00 à 15h00 pendant cette même période. 
Nous proposons un entrainement le vendredi soir de 18h00 à 19h30 avec un bénévole ayant le diplôme d’entraineur fédéral pour les jeunes de 7-11 ans.
Le dernier élément serait aussi de créer, 2 stages de 2 jours pendant les congés scolaires (par exemple : vacances de toussaint et vacances de printemps.)
Un petit investissement de matériel pédagogique et spécifique est prévu (raquettes, balles…) et des goûters.</t>
  </si>
  <si>
    <t>L’action se déroulera sous les préaux des écoles ou salle de motricité voir les salles des fêtes pour les actions scolaires promotionnelles, et dans la salle du club (Coignard) pour les actions de fidélisation.</t>
  </si>
  <si>
    <t>• Nombre d’enfants licenciés au club – 25 à 35 
• Nombre de séances scolaires – 8  demi-journée 
• Nombre d’enfants ayant participé à une action scolaire – 400 et 500 jeunes.</t>
  </si>
  <si>
    <t>Fédération française de Tennis de Table - Normandie;Commune de Ménilles, Breuilpont;</t>
  </si>
  <si>
    <t>FFTT-NORM-24-0028-2</t>
  </si>
  <si>
    <t>Pratique d'une activité physique via le tennis de table par un éducateur sportif en direction des Féminines et des Séniors (+ de 65 ans) et principalement dans une démarche « loisir ».</t>
  </si>
  <si>
    <t>Au travers du tennis de table, permettre à des femmes et des séniors (+ de 65 ans), ensemble où dans différents groupes, de se rencontrer pendant 1h00 et d'avoir de l'activité physique et du lien social dans un objectif de bien-être, en ayant une pratique dite « loisir ».</t>
  </si>
  <si>
    <t>Historiquement, dans les années 2012-2018, le club de l’Amicale Pongiste Pacy-Ménilles, avait développé une section Fit-Ping tonic, avec une personne formée à cette pratique par le club. Et aussi, nous intervenions avec les personnes vivant à l’EPHAD avec leurs animateurs qui venaient à la salle de tennis de table.
Avec 1 éducateur sportif rémunéré et 2 bénévoles, le projet est de mettre en place une séance de 1h00, 1 semaine sur 2 durant la période scolaire, en direction des féminines et des personnes de + de 65 ans Ces séances seront composées de parcours de motricité avec balles et raquettes, et de situations adaptées aux tables, tout en prenant du plaisir pour les pratiquants. Le Ping-pong (ou tennis de table) permet de tonifier les muscles, préventif pour le système cardiovasculaire, et prévient sur le vieillissement cérébral.
Nous désirons réanimer ses 2 sections et en même temps l'ouvrir à d'autres personnes du Sport Adapté où toute personne désirant pratiquer du ping-pong en loisir.
L’objectif est de réaliser ces séances de 18h00 à 19h00 le mardi soir avec 1 éducateur sportif 1 semaine sur 2 pendant la période scolaire et l’autre semaine avec 1 bénévole.
Elle sera complétée le jeudi d’ une séance de 18h00 à 19h30 avec 2 bénévoles.
Un petit investissement de matériel pédagogique et spécifique est prévu (raquettes, balles…).
Proposer des séances festifs (verres de l’amitiés, anniversaires…)</t>
  </si>
  <si>
    <t>L’action se déroulera dans la salle de tennis de table de Pacy-sur-Eure.</t>
  </si>
  <si>
    <t>8 à 12 participants avec 2 séances par semaines soit avec éducateur sportif soit bénévoles.</t>
  </si>
  <si>
    <t>Fédération française de Tennis de Table - Normandie;Mairie de Jouy sur Eure, Houlbec-Cocherel;</t>
  </si>
  <si>
    <t>FFTT-NORM-24-0029-1</t>
  </si>
  <si>
    <t>24-078693</t>
  </si>
  <si>
    <t>réduire les inégalités à travers le sport adapté</t>
  </si>
  <si>
    <t>L'objectif de cette action est de faire découvrir et/ou de faire pratiquer le tennis de table à des personnes en situation de handicap.
Le second objectif est de continuer à faire progresser ces personnes au tennis de table grâce à la pérennisation de l 'action.
Le troisième objectif est de permettre à des personnes en handisport ou en sport adapté de pratiquer le tennis de table dans des compétitions officielles.</t>
  </si>
  <si>
    <t>L'action se décompose en plusieurs temps durant la semaine :
Tout d'abord il y a le créneau du mercredi après-midi (13h30 - 15h00). Sur ce créneau, deux associations viennent avec trois éducateurs diplômés pour encadrer la séance.Le premier groupe est composé de personnes venant de l'association les papillons blancs, située sur Petit Quevilly. Ce créneau regroupe un public avec une forte déficience mentale. L'objectif est donc de leur faire découvrir ou pratiquer le tennis de table sous forme de jeux ou d'ateliers ludiques (viser des gobelets, faire tomber des pyramides, apprendre à servir, viser des bassines, jouer avec un robot,....)
En complément, sachant que les jeunes du club arrivent pour la séance d'après, certains viennent jouer quelques minutes avec eux. Le second groupe est composé de personnes en fauteuil. Les défis et jeux sont adaptés en fonction de leur handicap.
Ensuite il y a un deuxième créneau, le jeudi matin de 9h45 à 11h45 avec l'IDEFHI de Canteleu et l'ADAPT de Caudebec Lès Elbeuf. Au total, 30 jeunes viennent jouer toutes les semaines pour pouvoir découvrir ou essayer d'améliorer leur pratique du tennis de table. Ce créneau est encadré par deux éducateurs diplômés qui ont pour consigne le savoir vivre ensemble, le respect des consignes et l’apprentissage de gestes techniques.
Enfin concernant le troisième créneau, il a lieu le jeudi après midi de 13h30 à 15h30 avec trois associations : le CAJ de Mont Saint Aignan, le CAJ La CLérette et le Près de la Bataille de Rouen et cela regroupe environ 30 personnes. Sur ce créneau, il y a deux entraîneurs diplômés qui ont pour but de faire progresser ces adhérents qui peuvent tous jouer au tennis de table. L'idée est de faire un groupe qui se tourne surtout sur la découverte de l'activité et un deuxième groupe qui aura pour but d'essayer d'améliorer les gestes techniques des pratiquants.Sur ce créneau du jeudi où l'handicap est moins fort, un vrai travail de collaboration a lieu avec les éducateurs des associations pou permettre aux pratiquants de développer encore plus vite leur capacité dans cette discipline.
Enfin chaque année, nous organisons deux tournois sur une journée qui rassemblent environ 50 à 70 personnes à chaque fois. Il y a environ 8 associations qui viennent à chaque fois de tout le département. De plus, nous organisons deux tournois internes pour les jeunes de l'IDEFHI de Canteleu au sein de notre gymnase. Cela rassemble environ 30 jeunes à chaque fois.
L'objectif pour l'année prochaine  sera de créer un tournoi spécifiquement féminin pour permettre ainsi aux jeunes femmes et aux femmes de se retrouver ensemble sur une même journée. C'est une demande commune entre les associations et le club.
Pour résumer, nous sommes conventionnés avec tous les structures qui viennent chaque semaine pour avoir un partenariat solide dans le temps.
Enfin, depuis deux saisons, nous venons  de créer une section handisport. Depuis trois ans, nous travaillons avec un jeune enfant de 10 ans. Il s'entraîne normalement avec les autres et il a une heure individualisée par semaine. Il est sélectionné pour la deuxième fois en 2024 au championnat de France en classe 6. Il sera le plus jeune des participants de tout le plateau. Il évolue également lors des compétitions jeunes du département.</t>
  </si>
  <si>
    <t>Cela va du local à tout le département de Seine Maritime sur nos manifestations ponctuelles, voir un peu plus loin (département de l'Eure)</t>
  </si>
  <si>
    <t>- assiduité aux séances
- progrès au niveau du tennis de table
- assiduité des autres associations à nos tournois</t>
  </si>
  <si>
    <t>Fédération française de Tennis de Table - Normandie;Seine-Maritime;Ville de Petit-Quevilly;</t>
  </si>
  <si>
    <t>FFTT-NORM-24-0029-2</t>
  </si>
  <si>
    <t>Les 4/7 ans</t>
  </si>
  <si>
    <t>L'objectif du club est toujours et depuis de nombreuses années la formation des jeunes. A la base de cette formation, il y a les 4/7 ans. L'objectif principal est de faire comme depuis de nombreuses années de la masse sur ce public avec en moyenne une vingtaine d'inscrit depuis plusieurs années. Pour permettre aux jeunes enfants les plus assidus de s'améliorer plus rapidement, le club a mis en place du perfectionnement avec de l'individualisation, deux séances par semaine et des stages spécifiques.
Pour ce public, nous travaillons sur deux groupes :
- les 4/5 ans avec beaucoup de découverte, de jeu, d'initiation
- les 6/7 ans avec un travail plus poussé sur la technique et les bases du tennis de table.</t>
  </si>
  <si>
    <t>La description des actions est la suivante :
- notre séance principal a lieu le samedi matin. Pour les 4/5 ans, elle a lieu de 10h30 à 11h30. Cette séance est encadrée par deux entraîneurs diplômés et un service civique.
Pour les 6/7 ans, la séance dure deux heures. Elle est encadrée par un entraîneur diplômé et un bénévole. Il y a une première heure consacré qu'à la technique du ping et la deuxième heure est sur l'apprentissage des matchs.
De plus, Jade qui est en formation DEJEPS cette année, prend un groupe de 2 à 4 filles sur le créneau de 10h30 à 11h30 pour individualiser le travail et surtout leur permettre de se retrouver entre elles. Ce créneau est vraiment apprécier et il sera reconduit la saison prochaine.
- Pour les plus motivés, le club propose un deuxième créneau le mercredi de 14h30 à 15h45. Ce créneau est encadré par trois entraîneurs diplômés et un service civique. Le groupe ne dépasse jamais 10 enfants. Cette séance est entièrement individualisée avec beaucoup de paniers de balles, de travail de service, et de travail avec le robot. Ces jeunes sont inscrits aux différentes compétitions qui leurs sont proposés et un encadrant diplômé est obligatoirement présent sur la compétition.
Depuis la saison dernière, nous avons également mis en place différentes actions pour continuer notre développement, surtout sur les jeunes :
- "Découvre le ping à l'école". Le club va  dans toutes les écoles de la ville une fois par an (une école par mois), pour faire découvrir le tennis de table à tous les élèves et plus particulièrement au CP et CE1 qui sont les 6/7 ans. Cela permet de sensibiliser l'ensemble des jeunes quevillais à la pratique du tennis de table.
- La mise en place de deux stages par an de deux jours chacun (octobre et avril). Ces stages ne sont pas en même temps que le stage club et sont exclusivement ouvert aux 4/7 ans. Ces stages sont encadrés par deux entraîneurs diplômés et le travail mis en place seraest spécifique pour ces âges là.</t>
  </si>
  <si>
    <t>Ville de Petit-Quevilly</t>
  </si>
  <si>
    <t>Les critères d'évaluation sont bien entendu le nombre de licenciés au sein de la structure ainsi que le niveau atteint par les jeunes à la fin de la catégorie poussin puis benjamin.</t>
  </si>
  <si>
    <t>Fédération française de Tennis de Table - Normandie;Ville de Petit-Quevilly;</t>
  </si>
  <si>
    <t>FFTT-NORM-24-0030-1</t>
  </si>
  <si>
    <t>24-063417</t>
  </si>
  <si>
    <t xml:space="preserve"> 09140235</t>
  </si>
  <si>
    <t>Ping santé senior, Ping bien être ado</t>
  </si>
  <si>
    <t>Développement du dispositif ping santé/ping bien être  pour un public senior (+ 65 ans ): ping senior/santé  et un public adolescent ( 12 à 17 ans ) : ping ado/santé</t>
  </si>
  <si>
    <t>-Mise en place d'un créneau hebdomadaire destiné à la pratique du sport santé/ Loisir le lundi matin pour les + de 65 ans.
-Mise en place d'un créneau " ping bien être loisir" dédié aux adolescents le mercredi après midi 
-Faire appel à un entraîneur diplômé (DEJEPS) pour animer et développer le créneau (qualité et nombre) . Mettre en place des séances de tennis de table adaptées au publique sénior et au publique d'adolescents. 
-Utiliser les différents moyens de communication pour attirer et fidéliser les seniors et adolescents  : 
*Réseaux sociaux .
*Envois postaux.
*Démarchage club du 3ème âge.
*Centre commerciaux .
*Forum des sports.
*Marchés.
*Mise en place d'action durant l'été 
Etc...
Mise en place d'évènements (rencontres, tournois non officiels ...) en relation avec d'autres associations.
Pour les seniors de plus de 65 ans un 2ème créneau sera proposé le vendredi après midi ainsi que la possibilité de participer à des entrainements de club plus axés vers la compétition avec de plus jeunes joueurs.
Pour les adolescents une possibilité de participer à des compétitions de niveau débutant sera proposée.</t>
  </si>
  <si>
    <t>Principalement sur la ville de Mondeville. Les actions de communication viseront un public local.
Les entraînements se dérouleront dans la salle spécifique de la halle Bérégovoy à Mondeville.
Des animations pourront également avoir lieu sur le territoire Mondevillais .</t>
  </si>
  <si>
    <t>-Nombre de créneaux proposés par semaine .
-Nombre de joueurs présents dans les groupes seniors et ados.
-Nombre de nouvelles licences créées.
-Fidélisation des membres des groupes.</t>
  </si>
  <si>
    <t>Fédération française de Tennis de Table - Normandie;ville de Mondeville ;</t>
  </si>
  <si>
    <t>FFTT-NORM-24-0030-2</t>
  </si>
  <si>
    <t>Recrutement et fidélisation des jeunes de moins de 11 ans</t>
  </si>
  <si>
    <t>Le projet s'articule  autour de 2 axes principaux  : 
-Attirer de nouveau jeunes de moins de 11 ans en mettant en place différentes animations sur le territoire Mondevillais 
-Proposer un service varié de qualité pour fidéliser les adhérents  de moins de 11 ans déjà présents  au sein de notre structure et les nouveaux adhérents</t>
  </si>
  <si>
    <t>Pour attirer et recruter de nouveaux jeunes : 
-Continuer à proposer de nombreux créneaux d'entraînement adaptés. Ceuxci seront élaborés en fonction  du niveau et de l'âge des pratiquants.
*Ouverture de la salle quotidiennement avec des créneaux essentiellement encadrés par un entraîneur diplômé 
*Les jeunes de moins de 11 ans seront répartis en différents groupes : 
-baby ping (4 à 6  ans)
-mini ping (7 à 11 ans )
-groupe performance moins de 11ans
Plusieurs créneaux d'entraînement par semaine pour chaque groupe 
*Les groupes baby ping, mini ping : 2 créneaux par semaine 
*groupe mini ping : 2 créneaux par semaine
*le groupe performance : 3 à 4 créneaux par semaine 
-Proposer un tarif compétitif pour tous les licenciés de moins de 11 ans
*licence à 60 euros pour les enfants de moins de 11 ans  la 1ere année.
* tarifs dégressifs si plusieurs membres de la même famille s'inscrivent  au sein du club.
-Proposer un accès aux compétitions adaptées aux débutants  (circuit jeunes , tournoi, interclubs etc...)
-Mettre en place des cycle d'initiation avec les écoles de Mondeville et le centre de loisir :
*En partenariat avec la ville de Mondeville
*Intervention toute l'année suivant un planning déterminé par la mairie 
*Intervention dans les 3 écoles (70 heures par an )
-Proposer des stages découvertes de l'activité tennis de table durant les vacances scolaires
-Mise en place d'un tournoi par équipe un licencié/un non licencié
-Animation découverte de l'activité dans le cadre des olympiades des écoles 
-Animation découverte avec le centre de loisir. 
-Animation estival durant le festival tong et espadrille : ping en extérieur
-Mise en place d'actions de communication :
*Portes ouverte en Septembre
*Présence aux forum des asso
*Portes ouvertes avec essais gratuits
Pour fidéliser : 
-Multiplier les créneaux d'entraînement pour les élèves les plus assidus.
-Proposer des stages clubs de perfectionnement durant les vacances scolaires avec des moment conviviaux (sorties en extérieur pour participer à d'autres activités comme le bowling, lazergames, festyland...)
-Permettre une intégration dans les équipes du club en championnat.
-Favoriser le passage en licence traditionnelle via l'inscription aux compétitions individuelles (circuit jeune et critérium fédéral) 
-Aider les familles financièrement pour les participations aux différents stages proposés par le comité, ligue ou fédération.
-Aides aux financement des nombreux déplacements (frais kilométriques, repas, hôtellerie etc ...).
-Suivi des joueurs en compétition par un coach spécialiste de la discipline.
-Encourager la participation aux stages clubs ou comité ou ligue. 
-Encourager d'éventuel  profil  "haut niveau" à continuer leur formation au sein d'un pôle espoir régional.
-Mise en place d'un entraînement et d'un suivi plus individualisé pour l'accès vers le plus haut niveau.
-Valoriser l'image du club de Mondeville en organisant des évènements sportifs et conviviaux :
*Tournoi national annuel.
*Grosses compétitions régionales ou nationales.
*Tournoi interne de Noel
*Loto
etc...
-Encourager et financer les formations d'entraîneur ou d'arbitres de club.</t>
  </si>
  <si>
    <t>Principalement ville de Mondeville pour les action de recrutement et de fidélisation.  Calvados voir région et territoire national pour le suivi en compétition.</t>
  </si>
  <si>
    <t>-Nombre de nouvelles licences traditionnelles et promotionnelles  dans les différents groupe baby ping / mini ping/ performance
-nombre de Passages de licences promotionnelles à licences traditionnelles chez les 4/11 ans 
-Arrêt de la discipline.
-Nombre de jeune inscrits en compétition
-Nombre de jeunes membres du groupe baby ping (4-5 ans )</t>
  </si>
  <si>
    <t>Fédération française de Tennis de Table - Normandie;Calvados;mondeville;</t>
  </si>
  <si>
    <t>FFTT-NORM-24-0030-3</t>
  </si>
  <si>
    <t>Tennis de table en milieu scolaire</t>
  </si>
  <si>
    <t>Découverte et initiation du tennis de table pour les élèves scolarisés dans les 3 écoles primaires de Mondeville</t>
  </si>
  <si>
    <t>*Proposer des animations sous formes de cycles de découverte de l'activité tennis de table de 6 séances  sur le temps scolaire ( entre chaque vacances scolaires)
L'accent sera mis sur les classes de CP, CE1 et Ce2. 
Au programme des séances menées par ateliers et visant à développer : 
-La motricité fine
-La coordination et les réflexes
-La notion de partenaire et d'adversaire 
L'objectif étant de donner envie aux élèves de se licencier au club de Mondeville à la fin du cycle d'initiation.
Au total 10 classes soit prêt de 250 élèves répartis dans les  3 écoles Mondevillaises vont bénéficier de cet animation (Ecole Paul LANGEVIN, Ecole des Tilleuls, l'école du centre) .
Suite au cycle : Distribution de flyers et mise en place de stages découvertes durant les vacances scolaires au club
Participation également aux Olympiades des écoles en fin d'année scolaire.</t>
  </si>
  <si>
    <t>Sur le territoire Mondevillais 
A la salle spécifique de la halle Bérégovoy pour les élèves de l'école Lucie AUBRAC
Au gymnase Hidalgo pour l'école des Tilleuls.
Au gymnase Pierre LAFOND pour l'école Paul LANGEVIN</t>
  </si>
  <si>
    <t>Les indicateurs sont sur le nombre d'enfants bénéficiant d'une initiation et le nombre de licenciations effectuées suite à celles-ci.</t>
  </si>
  <si>
    <t>Fédération française de Tennis de Table - Normandie;Marie de Mondeville ;</t>
  </si>
  <si>
    <t>FFTT-NORM-24-0031-1</t>
  </si>
  <si>
    <t>24-080683</t>
  </si>
  <si>
    <t>L'objectif est d'augmenter le nombre de licenciés jeunes en travaillant sur 3 axes :
- Recrutement : nous devons tout d'abord organiser des actions de promotion ciblées sur ce public afin de faire venir de nouveaux jeunes dans notre discipline.
- Fidélisation: il faut réussir à garder les jeunes pratiquants licenciés au sein de notre discipline en mettant l'accent sur les actions de fidélisation des jeunes. Nous devons notamment cibler ceux d'un niveau très moyen dans des secteurs non structurés, public pour qui nous avons beaucoup d'arrêts de pratique chaque année.
- 4/7 ans :développer les créneaux 4/7 ans dans les clubs de la Seine-Maritime</t>
  </si>
  <si>
    <t>- actions d'incitation à la pratique moins de 11 ans : actions de promotion envers les jeunes comme le scool'ping (action ponctuelle de découverte), le PPP76, le découv'ping (action de promotion ponctuelle vers un public non licencié moins de 10 ans) et le tennis de table à l'école (action en partenariat avec la DSDEN par l'intermédiaire d'une convention)
- actions de fidélisation : stages de proximité à destination de joueurs  de moins de 18 ans, de niveau débutant/moyen, sur inscription. L'objectif de ces stages est de fidéliser des jeunes souvent isolés dans leurs clubs.
 Nous organiserons cette action sur chaque période de vacances scolaires, 3 jours (octobre, décembre, février, avril) à 4 jours (juillet et août) par secteur, sur 4 secteurs. L'objectif est d'apporter une pratique structurée pour des joueurs de niveau moyen qui ne bénéficient pas souvent d'entrainements encadrés dans leur club, afin de les fidéliser à notre activité. Nous organiserons également pour ce public (niveau très moyen voire débutant moins de 18 ans) des regroupements jeunes moins de 18 ans sur chaque secteur pour les initier à la compétition (Challenge 500 points).
Nous soutiendrons enfin toutes les actions dans les clubs vers les jeunes moins de 11 ans en fonction des besoins.
- actions d'accompagnement des clubs pour le développement de créneaux 4/7 ans
Nous souhaitons enfin porter une grande importance à la licenciation féminine en mettant des actions spécifiques envers les jeunes filles que ce soit dans nos action de recrutement ou de fidélisation avec par exemple des stages de fidélisation organisés uniquement pour les jeunes filles</t>
  </si>
  <si>
    <t>Sur tout le département, avec pour cible prioritaire les secteurs non structurés pour accompagner les clubs au niveau du recrtutement et de la fidelisation jeunes
Nous organiserons ces actions sur différents secteurs afin de favoriser la proximité</t>
  </si>
  <si>
    <t>Nombre d'actions réalisées et la participation à ces actions
Nombre de licenciés jeunes.
Nombre de nouveaux licenciés qui arrivent grâce aux actions ciblées</t>
  </si>
  <si>
    <t>Fédération française de Tennis de Table - Normandie;Seine-Maritime;</t>
  </si>
  <si>
    <t>FFTT-NORM-24-0031-2</t>
  </si>
  <si>
    <t>Animation et Structuration du territoire Seinomarin</t>
  </si>
  <si>
    <t>Accompagner les clubs du département qui souhaitent se développer, et les aider à se structurer.
 Mutualiser les ressources pour aider à la structuration des clubs, afin de proposer une activité encadrée par un professionnel.
 Pérennisation un Groupement d'employeurs(GE) récemment créer dans lesquels le Comité Départemental est membre pour lequel il reste des recherches de partenaires à effectuer pour en assurer sa pérennisation.
 Répondre à un besoin dans un secteur identifié en essayant de mettre en place un GE, donc accentuer les visites de clubs de ce secteur pour identifier les clubs qui ont des besoins, mais aussi une envie de développement par la mutualisation.</t>
  </si>
  <si>
    <t>Diagnostic des clubs en difficultés pour les accompagner à se structurer. Etablir un diagnostic des besoins et des ressources afin de définir un ou plusieurs nouveau(x) projet(s) de mutualisation.
Accompagner les clubs volontaires qui souhaitent se structurer par la création d'actions nouvelles, de création de créneaux spécifiques, ou par l'intermédiaire de mise en place de  groupements d'employeurs (un est en cours d'étude sur un secteur identifié).
Accompagner les clubs que nous avons aidé à structurer par des créations de groupements d'employeurs pour assurer la pérennisation des postes d'éducateurs créés.
Le Comité Départemental, quand cela est possible, s'intègre dans le groupement d'employeurs, ce qui permet d'être moteur au sein de ces GE avec pour objectif la pérennité des mutualisations et donc des emplois créés. 
Nous organisons 2 à 3 réunions par saison dans ces 4 GE afin de mettre en place des actions et maintenir une dynamique.
Organisation de 2 sessions de formation IC et 2 sessions de formation pour les dirigeants</t>
  </si>
  <si>
    <t>Action d'accompagnement sur tout le territoire départemental.
Aide à la structuration, souvent dans des territoires ruraux où la pratique n'est que peu structurée et où les clubs on besoin d'un accompagnement dans leurs projets.
Création et accompagnement de GE dans des clubs non structurés qui ne peuvent avoir de technicien sans mutualisation</t>
  </si>
  <si>
    <t>.</t>
  </si>
  <si>
    <t>FFTT-NORM-24-0031-3</t>
  </si>
  <si>
    <t>Actions de Détection et d'optimisation de l'entrainement de jeunes identifiés moins de 11 ans</t>
  </si>
  <si>
    <t>Le Comité Départemental doit identifier les jeunes joueurs à potentiel afin de les accompagner vers le niveau supérieur.
Nous devons tout d'abord bien identifier les jeunes à potentiel par l'intermédiaire d'actions de détection moins de 10 ans pour ensuite mettre en place des actions pour les jeunes ciblés afin de les accompagner dans leurs projets.
L'objectif dans un deuxième temps est d'augmenter le volume d'entrainement de jeunes joueurs à potentiel bien ciblés et de leur apporter de la qualité avec du travail individualisé.
Dans le cadre du projet de performance régional de détection, nous devons les accompagner le mieux possible pour être prêt à passer à l'échelon Régional ainsi que pour une éventuelle entrée en structure d'entrainement au niveau régional.</t>
  </si>
  <si>
    <t>Processus d'identification des jeunes à potentiel avec l'organisation d'actions de proximité envers les moins de 10 ans (4 actions par secteur sur 3 secteurs) tout d'abord, puis 2 journées "centralisées".
Actions pour les jeunes joueurs ciblés afin de mettre en place une relation et affiner le processus d'identification comme des regroupements moins de 11 ans.
Mise en place de stages pendant les vacances scolaires moins de 13 ans sur sélection pour les jeunes identifiés. Nous les organiserons sur 6 périodes de 3 jours (octobre, décembre, février et avril) ou 4 jours (juillet et août) avec hébergement au CRJS de Petit-Couronne. L'objectif étant de les habituer aux nuitées et au volume d'entrainement pour faire le passage au niveau régional le plus facilement possible.
Mise en place de séances individualisées hebdomadaires pour les jeunes joueurs identifiés à potentiel (Groupe Département Détection) avec une volonté de les amener sur le niveau de suivi régional et une(des) éventuelle(s) entrée(s) future(s) au pôle espoir Normand.</t>
  </si>
  <si>
    <t>Processus d'identification sur tout le territoire (divisé en 3 secteurs pour plus de proximité)
Jeunes identifiés qui peuvent être issus de tout le département de Seine-Maritime. Les actions seront mises en place en fonction du lieu où se situent les enfants identifiés. 
Des stages seront organisés à Petit-Couronne pour les habituer au lieu où se déroulent des actions du niveau supérieur (stages régionaux, pôle espoir).</t>
  </si>
  <si>
    <t>Nombre d'actions mises en place (volume proposé aux jeunes ciblés)
Nombre de jeunes  à potentiel suivis
Nombre de jeunes qui passent au niveau des actions régionales sur ce type de public</t>
  </si>
  <si>
    <t>FFTT-NORM-24-0031-4</t>
  </si>
  <si>
    <t>Développement de la pratique Ping VR et accompagnement été Ping</t>
  </si>
  <si>
    <t>Développer la pratique du Ping VR
Accompagner les clubs qui s'inscrivent dans l'opération "été ping"</t>
  </si>
  <si>
    <t>* Nous souhaitons développer la pratique du tennis de table en réalité virtuelle sur l'ensemble du territoire Seinomarin en ciblant un public bien défini avec trois objectifs principaux :
- prêt de matériel avec 2 kits de ping VR aux clubs souhaitant organiser une manifestation (avec accompagnement d'un technicien ou d'un bénévole compétent dans ce domaine). 
Nous souhaitons rendre cette pratique accessible à tous (pas d'obstacle sur un Club qui ne pourrait ou ne voudrait pas investir dans le matériel). 
- Permettre, grâce à l'organisation d'actions Comités avec ces kits, de faire découvrir une activité accessible et facile à mettre en place à un public éloigné des pratiques sportives. Ce dispositif permet à de nombreuses personnes de reprendre ou débuter une activité physique facilement en supprimant beaucoup de contraintes.
* Nous accompagnerons les clubs volontaires, en moyens humains et matériels, qui souhaitent organiser des actions dans le cadre du dispositif "été ping".</t>
  </si>
  <si>
    <t>.Sur tour le territoire seinomarin</t>
  </si>
  <si>
    <t>Le Nombre d'actions ping VR réalisées 
Le nombre de clubs demandeurs pour été ping</t>
  </si>
  <si>
    <t>FFTT-NORM-24-0032-1</t>
  </si>
  <si>
    <t>24-064021</t>
  </si>
  <si>
    <t>Permettre à toute personne de pratiquer un sport
Fidéliser les jeunes</t>
  </si>
  <si>
    <t>Participation à la vie scolaire locale en proposant aux élèves d'écoles Franquevillaises des cours de Tennis de Table sur le planning scolaire.
Notre club accueille des personnes en situation de handicap.
Nous permettons aux jeunes à partir de 7 ans d'avoir une activité sportive en dehors des horaires scolaires et ainsi développer leur "vie sociale"
La pratique du Tennis de table est aussi accessibles aux femmes ou encore aux seniors permettant ainsi à tous ceux qui le souhaitent de se maintenir en forme, quel que soit l'âge</t>
  </si>
  <si>
    <t>Franqueville Saint Pierre et communes environnantes</t>
  </si>
  <si>
    <t>Satisfaction et confiance des écoles Franquevillaises
Nombre de licenciés au Ping Franquevillais et résultats sportifs.
Taux de renouvellement des licences d'une saison à la suivante.</t>
  </si>
  <si>
    <t>FFTT-NORM-24-0032-2</t>
  </si>
  <si>
    <t>Educatif / formation</t>
  </si>
  <si>
    <t>Améliorer nos connaissances du Tennis de Table et de la communauté sportive pour répondre aux divers besoins de la commune et des communes avoisinantes
Permettre à toute personne de pratiquer un sport
Fidélisation des jeunes</t>
  </si>
  <si>
    <t>Formation de l'équipe encadrante</t>
  </si>
  <si>
    <t>FFTT-NORM-24-0033-1</t>
  </si>
  <si>
    <t>24-083571</t>
  </si>
  <si>
    <t xml:space="preserve"> 09140128</t>
  </si>
  <si>
    <t>Créneau Ping Parkinson</t>
  </si>
  <si>
    <t>Améliorer la santé physique et psychique de personnes atteintes de la maladie de Parkinson par la pratique du tennis de table.</t>
  </si>
  <si>
    <t>L'Association Sportive Cormelloise de Tennis de Table (ASC TT) emploie un salarié en CDI à mi-temps, en qualité d’éducateur sportif titulaire d’un BPJEPS et d’un Monitorat Handisport de Tennis de Table. 
Il est également titulaire, depuis janvier 2023, d’un diplôme d’animateur « Ping Santé Bien Etre » et d’un diplôme de moniteur de « Ping sur ordonnance ».
Depuis le mois de janvier 2024, en coordination avec l’association France Parkinson et le Comité Départemental de Tennis de Table du Calvados, un nouveau créneau Sport Santé a été ouvert, accueillant actuellement 9 sportifs hommes et femmes ayant la maladie de Parkinson. 
Chaque mercredi matin de 10h à 11h, l’éducateur sportif salarié du club, formé au Ping Santé, leur propose une séance conviviale, sous forme d’ateliers et de jeux, adaptés à leurs demandes et à leurs conditions physiques et psychiques.
 Le club souhaite reconduire ce nouveau créneau lors de la saison 2024-2025.</t>
  </si>
  <si>
    <t>Périmètre géographique autour de la commune de Cormelles-le-Royal (public touché : agglomération Caennaise et au-delà).</t>
  </si>
  <si>
    <t>Nombre de pratiquants inscrits dans la section « Ping Parkinson » équivalent (8 ou 9 actuellement) ou supérieur à celui de la 
saison précédente.</t>
  </si>
  <si>
    <t>FFTT-NORM-24-0033-2</t>
  </si>
  <si>
    <t>1. Educ'ping - Cycles Scolaires : promouvoir le tennis de table et attirer de nouveaux jeunes âgés de 4 à 11 ans au sein du club en organisant des cycles d'animation scolaires et des tournois inter-écoles.
2. Ping 4-7 ans : animer une section dédiée aux enfants âgés de 4 à 7 ans.
3. Fidéliser les licenciés jeunes du club en animant des sections « Loisir » et « Compétition », en leur proposant un accompagnement à l'occasion des différentes compétitions.</t>
  </si>
  <si>
    <t>1. Educ'ping : cycles scolaires
Notre association est soucieuse de promouvoir les bienfaits de la pratique sportive au-delà du cercle de ses licenciés, en particulier auprès des plus jeunes, et notamment des enfants scolarisés au sein des deux écoles primaires la ville de Cormelles-le-Royal. 
Comme ce fut le cas la saison dernière, l’éducateur sportif salarié de notre association organisera des séances de découverte et d’initiation au tennis de table à destination des élèves des deux écoles municipales (environ 230 élèves au total, écoles Les Drakkars et La Vallée), pour des classes allant des moyennes et grandes sections de maternelle jusqu’au CM2 (11 classes au total). 
Son travail consistera à contacter les directions, à préparer et présenter aux enseignants des cycles de 8 séances d’une heure s’inscrivant dans le cadre du projet pédagogique des écoles, à réaliser les démarches administratives préalables (réserver les créneaux, obtenir une convention pédagogique académique…), à animer une partie du cycle (3 séances) accompagné des enseignants, et enfin à  s’assurer que ces derniers disposent des outils matériels et pédagogiques (séances papiers détaillées et schématisées) leur permettant de mener à bien le cycle d’animation. 
Au cours de la saison 2023-2024, 8 classes ont manifesté leur intérêt pour nos séances de tennis de table, représentant un total d’environ 180 élèves. 
De plus, comme chaque année, il proposera et mettra en œuvre en fin d’année scolaire des tournois inter-écoles. Ainsi, à ce jour, deux tournois ont effectivement eu lieu les mardi 4 et jeudi 6 juillet 2023, entre les classes de CM2 des deux écoles de la ville. D’autres sont à venir en juin ou juillet 2024, selon le souhait des enseignants.
2. Ping 4-7 ans 
L’éducateur sportif salarié du club préparera et animera une séance hebdomadaire à destination des enfants âgés de 4 à 7 ans à raison d’1 heure le mercredi matin de 11h15 à 12h15 : créneau dédié « Ping 4-7 ans ».
Il préparera et organisera une manifestation faisant la promotion du club et de la pratique du tennis de table adaptée aux jeunes enfants à l’occasion de la « Fête du Ping 4-7-ans ».
3. Fidéliser les jeunes licenciés
Notre association souhaite enfin pérenniser son école de tennis de table. 
Ainsi l’éducateur sportif salarié du club préparera et réalisera 4 séances hebdomadaires d’animation ou d’entraînement à destination des jeunes pongistes du club âgés de 8 ans ou plus : mardi 18h00-19h30, mercredi 15h45-17-h45 et 18h00-20h00 et jeudi soir 18h00-20h00.
Il accompagnera également les jeunes pongistes lors des nombreuses compétitions jeunes qui émaillent toute la saison sportive : Critérium Fédéral, Circuit Jeunes, et Championnat Jeunes. 
Au cours de la saison sportive 2022-2023, le club comptait 29 licenciés âgés de 5 à 18 ans, soit plus de 26% des effectifs de l’association.  
Au cours de la saison sportive 2023-2024, le club en comptait 37, soit environ 28,5 % des effectifs de l’association.</t>
  </si>
  <si>
    <t>Périmètre géographique autour de la commune de Cormelles-le-Royal, déplacements à l'échelle du département ou de la région à l'occasion des compétitions jeunes.</t>
  </si>
  <si>
    <t>1. Educ'ping - Cycles Scolaires : nombre de classes concernées par l'action équivalent (soit 8 classes) ou supérieur (&gt; 8 classes) à celui de la saison précédente.
2. Ping 4-7 ans : nombre d’enfants inscrits dans la section « Ping 4-7 ans » équivalent (soit 8 enfants) à celui de la saison précédente.
3. Nombre de licenciés âgés de 8 à 18 ans équivalent (soit 37 jeunes) ou supérieur (&gt; 37 jeunes) à celui de la saison précédente.</t>
  </si>
  <si>
    <t>FFTT-NORM-24-0034-1</t>
  </si>
  <si>
    <t>24-083969</t>
  </si>
  <si>
    <t xml:space="preserve"> 09610119</t>
  </si>
  <si>
    <t>Promotion du Sport Santé – Ping actif – Développement Ping bien-être</t>
  </si>
  <si>
    <t>Diversifier l'offre de pratique sportive au sein du club.
Permettre aux féminines  et aux seniors (+65 ans) de pratiquer une activité sportive régulière et conviviale, et contribuer au maintien en bonne forme physique de ces publics .
Maintenir le pourcentage élevé de licenciées féminines au sein du club (supérieur à 30% depuis 10 ans, alors que la moyenne départementale est de l'ordre de 15%).
Augmenter le nombre de séniors (+65 ans) licenciés au club.</t>
  </si>
  <si>
    <t>Cotisation d'adhésion au club réduite de 15 € pour tous(tes) les nouveaux(elles) licencié(e)s, avec une réduction supplémentaire de 10 € pour toutes les féminines.
Créneau hebdomadaire de Fit Ping Tonic d’une heure, animé conjointement par une éducatrice diplômée (S. Delafaye, entrepreneur individuel diplômée Fitness et EPGV) et un entraineur bénévole du club (Entraîneur régional TT). Séance type d'une heure chaque semaine : échauffement dynamique en musique, renforcement musculaire, tennis de table, étirements, relaxation. Achat de matériels spécifiques pour la partie fitness : tapis de gymnastique, swiss-balls, élastiques, balles de différentes tailles, matières et couleurs, ...
Créneau hebdomadaire Tennis de Table Loisir d’une heure et demie chaque semaine, plus particulièrement à destination des séniors, pour leur permettre d’entretenir une bonne forme physique et mentale, et de se retrouver en toute convivialité.
Le club fait la promotion de ces activités à l'occasion de la Fête du Sport organisée à Mortagne le premier week-end de septembre, et aussi par la distribution de flyers, sur son site internet et dans la presse locale.</t>
  </si>
  <si>
    <t>Adhérent(e)s habitant le territoire de la Communauté de Communes du Bassin de Mortagne-au-Perche</t>
  </si>
  <si>
    <t>Nombre de licenciées féminines participant uniquement aux séances Ping bien-Etre (Fit-Ping)
Nombre de licenciées féminines participant au Fit-Ping et pratiquant également le Tennis de Table en loisir ou en compétition
Nombre de licenciés séniors (+65 ans) participant aux séances Ping bien-être
Pourcentage de féminines dans l'effectif du club</t>
  </si>
  <si>
    <t>Fédération française de Tennis de Table - Normandie;Ville de Mortagne-au-Perche;</t>
  </si>
  <si>
    <t>FFTT-NORM-24-0034-2</t>
  </si>
  <si>
    <t>Développement de la pratique – Ping Educatif</t>
  </si>
  <si>
    <t>L’objectif est de se faire connaître et reconnaître comme une discipline sportive majeure sur notre secteur géographique, par la diversité et la qualité des activités proposées.
Permettre aux publics jeunes et très jeunes de découvrir, s’initier et pratiquer le Tennis de Table, par une grande diversité d’offre (initiation, perfectionnement, compétition ou loisir).
Maintenir à plus de 80 le nombre de licenciés compétition et loisir du club.
Permettre à un large public de jeunes non licenciés de pratiquer un sport sur les périodes scolaires, et pendant les vacances scolaires.</t>
  </si>
  <si>
    <t>Promotion :
- Présence du club à la Fête du Sport à Mortagne le 1er week-end de septembre, pour faire connaître le club et le Tennis de Table.
- Informations sur le site internet et la page Facebook du club, ainsi que dans la presse locale à la rentrée.
- Large distribution de flyers au moment de la rentrée scolaire (écoles primaires, commerces de la Communauté de Communes, office de tourisme, …) pour faire la promotion de nos activités.
- Promotion et utilisation de la licence « Découverte » pour permettre aux jeunes de découvrir le Tennis de Table.
- Réduction de 15 € sur la 1ère année de cotisation d’adhésion au club, et réduction de 10 € supplémentaires sur la cotisation annuelle pour les jeunes en difficulté (jeunes pour lesquels les familles perçoivent l’ARS, handicapés), pour la pratique familiale (à partir du 2ème participant de la même famille) et pour les féminines.
Initiation – Découverte : 
- Scolaires : Interventions sur le temps scolaire dans les 2 écoles primaires de Mortagne. Environ 10 cycles de 6-7 séances d’une heure (Educ’Ping) seront mis en place dans les écoles en partenariat avec les directeurs d’écoles et la DSDEN. Ces séances seront encadrées par l’entraineur DEJEPS du GE Ping Perche Emploi dont le club est membre.
- Baby-Ping : 1 créneau hebdomadaire d’une heure les samedis de 9h30 à 10h30 pour les plus jeunes (4 à 7-8 ans) encadré par l’entraineur DEJEPS du GE Ping Perche Emploi assisté d’entraineurs bénévoles du club.
Pratique Loisir :
- 1 créneau « loisir » hebdomadaire d’une heure et demie les mercredis de 15h30 à 17h00, permettant une pratique libre du Tennis de Table, avec la présence d’un entraineur bénévole du club pour conseiller et faire progresser ceux qui le souhaitent.
Pratique compétition jeunes de 7 -8 ans à 11ans :
- 1 créneau hebdomadaire de 2 heures les mercredis de 17h30 à 19h30, commun à ces joueurs et aux jeunes de 12 à 15-16 ans (environ à 50-50 entre les deux tranches d’âge), encadré par l’entraineur DEJEPS du GE Ping Perche Emploi et un entraineur bénévole du club, avec la présence de quelques relanceurs licenciés adultes.
- 1 autre créneau hebdomadaire les samedis de 10h30 à 12h00, ouvert à tous les licenciés du club (en moyenne 30 à 40% de jeunes de -11 ans sur ce créneau), encadré par un entraîneur bénévole du club.
- Organisation de tournois pour les jeunes,  internes au club, 5 fois dans l’année (à la fin de chaque période scolaire entre vacances), pour tous les jeunes licenciés au club et également tous les jeunes ayant participé aux animations scolaires.
- Participation de tous les jeunes qui le souhaitent aux différentes compétitions jeunes départementales (Circuit Jeunes pour les licenciés compétition et Promo 1ère année, Critérium fédéral pour les licenciés compétition).
- 2 à 3 journées de stage de Tennis de Table pendant les vacances scolaires (Hiver, Pâques et Toussaint) ainsi que fin août (reprise de la saison) et début juillet (début des vacances d’été), ouvertes à tous les jeunes du territoire, licenciés et non licenciés, mutualisées avec les autres clubs du GE Ping Perche Emploi et encadrées par l’entraineur DEJEPS du GE et des entraineurs bénévoles des clubs.</t>
  </si>
  <si>
    <t>Communauté de Communes du bassin de Mortagne-au-Perche, située en ZRR (85% des licenciés et 100% des scolaires), et également quelques communes hors CdC (15% des licenciés)</t>
  </si>
  <si>
    <t>Nombre de licenciés Tradi jeunes (-11 ans)
Nombre de licenciés Promo Jeunes (-11 ans)
Nombre de nouveaux licenciés jeunes (-11 ans)
Nombre de licences « Découverte » (-11 ans)
Nombre de non licenciés ayant découvert le TT (cycles scolaires et stages)</t>
  </si>
  <si>
    <t>Fédération française de Tennis de Table - Normandie;Education Nationale - DSDEN;Ville de Mortagne-au-Perche;</t>
  </si>
  <si>
    <t>FFTT-NORM-24-0035-1</t>
  </si>
  <si>
    <t>24-083756</t>
  </si>
  <si>
    <t>Ping Citoyen- Recrutement et fidélisation des jeunes</t>
  </si>
  <si>
    <t>Mise en place d’actions visant à augmenter le nombre de licenciés jeunes dans les clubs :
- actions de recrutement dans le but d’attirer les jeunes à la découverte du tennis de table. 
- actions de fidélisation dans le but de proposer diverses possibilités aux jeunes de pratiquer suivant leurs envies.</t>
  </si>
  <si>
    <t>Recrutement : pour faire évoluer le nombre de licenciés chez les jeunes, le Comité Départemental de Tennis de Table de l’Orne (CDTT61) va mettre en place différentes actions afin d’agir sur le recrutement : 
• Premier Pas Pongiste (PPP) : Le PPP est destiné à rassembler des jeunes de 4 à 11 ans dans les différents clubs de l’Orne pour faire découvrir le tennis de table de manière ludique et pédagogique. Le CTD animera une séance d’1h30 avec les enfants autour de différents ateliers d’apprentissages. En plus du CTD, le CDTT61 apportera un soutien matériel avec la confection de flyers/affiches à distribuer par les clubs, lots et diplômes. Le CTD interviendra dans les clubs pour ces PPP afin de continuer à mobiliser et garder actifs les bénévoles. L’objectif pour cette année 2024/2025 est de réaliser pour le CDTT61 entre 10 et 15 PPP entre septembre 2024 et début juillet 2025.
• Opération TT à l’école : L’action nommée « Opération Tennis de Table à l’école » est inscrite dans le cadre de la convention signée avec la DSDEN61. Elle a pour but de promouvoir et faire découvrir le Tennis de Table dans les écoles primaires publiques du département de l’Orne avec la réalisation de cycles d’apprentissages. Suite à la réalisation des cycles par les éducateurs des clubs ou des groupements d’employeurs, le CTD organisera en collaboration avec l’éducateur et l’école un tournoi final entre les classes des différents établissements. Le CDTT61 coordonne l’ensemble de ce projet avec la DSDEN61 : appel aux clubs partenaires, appel aux classes volontaires, mise en relation des différents acteurs, conduite de réunions, prêt de matériel et organisation des rencontres finales. 
• Rencontres USEP’Ping : Le CDTT61 et l’USEP61 par l’intermédiaire de sa coordinatrice Pauline Lebru, vont réaliser des rencontres USEP’Ping (inscrit dans le plan d’actions de la convention CDTT61 / DSDEN61 / USEP61) pour permettre aux jeunes des écoles affiliés USEP de découvrir le tennis de table sous forme d’ateliers animé par le CTD sur des mercredis après-midi. 4 à 5 rencontres se dérouleront sur tout le département et regrouperont environ entre 50 et 100 enfants à chaque fois. Les rencontres se déroulent dans les différentes villes du département dans le but d’associer un club support afin de créer du lien et de la proximité. Chaque rencontre se déroule de 13h30 à 16h30 avec différents temps d’animation : accueil, ateliers, démonstration, goûter/récompenses. 
• 
Fidélisation : les actions de fidélisation mises en place par le CDTT61 seront les suivantes :
• Circuit des jeunes : le CDTT61 organise une compétition intitulée « Circuit des jeunes » avec 4 tours dans la saison à destination des jeunes licenciés de nos clubs Ornais. Cette épreuve a pour but de les fidéliser dans l’activité par l’intermédiaire de la découverte de la compétition. Cette compétition de masse demande une organisation et une planification parfaite en amont (organisation des tableaux, nivelage des niveaux, …). Le CDTT61 souhaite que tous les jeunes puissent avoir des matchs intéressants et adapté à leurs niveaux à chaque tour. Le Comité s’applique tout particulièrement lors de la remise des récompenses (coupes et médailles pour les différents tableaux) en mettant en avant tous les jeunes en les réunissant pour faire des photos lors des podiums. Des animations seront proposées sur le temps de pause du midi pour faire découvrir d’autres facettes de la discipline (démonstrations joueurs haut-niveau, parcours bénévoles, …). Le CDTT61 souhaite via ces animations de joueurs pros de donner envie aux jeunes de suivre le même parcours, ce qui est important pour la fidélisation lors des premières compétitions pour l’ensemble de ces jeunes.
• Stages départemental jeunes de proximité : Dans le but d’accentuer la fidélisation de nos jeunes licenciés sur le territoire Ornais, le CDTT61 proposera pour la saison 2024/2025 des stages de 3 jours sur différents secteurs du département lors des vacances scolaires (périodes : fin août, Toussaint, Hiver et Pâques). L’organisation de ces stages de proximité permet d’aider les familles et les jeunes licenciés dans leur organisation (difficultés des enfants à s’éloigner de chez eux et organisation des parents par rapport à leurs emploi du temps). L’objectif est dans un premier temps d’établir un lien de confiance avec le CTD et les entraineurs avec les nouveaux jeunes pour qui les stages sont parfois source de stress. Fidéliser sur les stages de proximité permet d’avoir un nombre plus élevé de jeunes que si cela se déroulait sur un seul et unique lieu du fait de s’éloigner de la famille. Cette formule a pour but de répondre de la meilleure des manières au contexte ornais (des grandes distances géographiques, contexte rural, moyens limités…) afin d’améliorer la fidélisation de nos jeunes licenciés dans notre activité.</t>
  </si>
  <si>
    <t>L’ensemble du territoire Ornais et plus particulièrement les secteurs  du Bocage et Perche – Pays d’Ouche, situés en ZRR.</t>
  </si>
  <si>
    <t>• Nombre de licenciés jeunes -11 ans compétition.
• Nombre de licenciés jeunes -11 ans loisirs.
• Nombre de participants au projet PPP 
• Nombre de participants au « Circuit des Jeunes »
• Nombre de participants aux stages jeunes de proximité</t>
  </si>
  <si>
    <t>Fédération française de Tennis de Table - Normandie;Orne;Autres établissements publics;</t>
  </si>
  <si>
    <t>FFTT-NORM-24-0035-2</t>
  </si>
  <si>
    <t>Structuration club de demain – Soutien aux clubs</t>
  </si>
  <si>
    <t>Le Comité Départemental de Tennis de Table de l’Orne (CDTT61) a pour objectif d’accompagner et d’aider les clubs du département qui souhaitent se structurer et se développer. Le CDTT61 apportera son soutien auprès des dirigeants, entraineurs et bénévoles. Le CDTT61 conseillera également les clubs pour les aider à avancer dans leurs projets en proposant des formations.</t>
  </si>
  <si>
    <t>Le Conseiller Technique Départemental (CTD) se rendra dans les clubs pour apporter son aide aux entraineurs ou bénévoles qui encadrent l’entrainement. Le CTD sera également présent pour conseiller les cadres techniques lors des journées de stages organisés par les clubs pendant les vacances scolaires. Ces visites permettront de mieux cerner les besoins des dirigeants et encadrants des clubs Ornais, de les accompagner et les conseiller sur les différentes méthodes d’entrainements et de perfectionnement, et aussi de créer une synergie entre professionnels et bénévoles. La formation continue des entraineurs bénévoles sera réalisée à l’occasion de ces visites par le CTD.
Le CDTT61 mettra ses professionnels à disposition des clubs sans entraineur pour la réalisation de cycles d’initiation-découverte dans les écoles primaires de leur secteur géographique et pour la mise en place de séances Ping Santé Bien-Etre. 
Le CDTT accompagnera les structures demandeuses dans l’organisation d’événements locaux et/ou de compétitions. 
Une formation d’Initiateur de Club sera organisée pendant les vacances de Toussaint 2024 ou de Pâques 2025, selon la demande des clubs. Les IC formés seront ensuite accompagnés sur le terrain (séances d’entrainements et/ou stages)</t>
  </si>
  <si>
    <t>Ce sont les clubs volontaires du territoire Ornais qui pourront bénéficier d’un soutien/accompagnement pour se structurer</t>
  </si>
  <si>
    <t>Indicateurs au regard des objectifs :
• Nombre de clubs accompagnés spécifiquement (actions, réunions…)
• Nombre de clubs visités</t>
  </si>
  <si>
    <t>FFTT-NORM-24-0035-3</t>
  </si>
  <si>
    <t>L’accession territoriale au sport de haut niveau – Actions sportives (détection)</t>
  </si>
  <si>
    <t>L’objectif du Comité Départemental de Tennis de Table de l’Orne est d’améliorer et perfectionner les actions pour faire grandir en qualité et en quantité son « Groupe Elite Départemental ». Il est composé de poussins/benjamins/minimes qui ont pour objectif de s’entrainer avec intensité et régularité tout au long des semaines. Le CDTT61 met tout en place pour tendre vers l’accession au haut-niveau.</t>
  </si>
  <si>
    <t>Dans le but d’être le plus performant possible pour son « Groupe élite Départemental » composé de poussins à minimes, le CDTT61 réalise différentes actions pour garantir des entrainements réguliers et de qualités :
Toutes les semaines, des séances spécifiques sont mises en place par le CTD sur les différents secteurs du département. Les jeunes du groupe élite départemental (GED) regroupant garçons et filles de la catégorie poussin à minimes doivent s’entrainer au minimum 3 séances par semaine dans leur club dont une encadrée par le CTD lors de séances regroupant plusieurs jeunes de chaque secteur géographique (pour la saison 2023-2024, 3 regroupements hebdomadaires  de 2h30 par secteurs sont mises en place le lundi à Flers, le mardi à Alençon, le jeudi alternativement  à Mortagne et à Crulai). 
Le CDTT61 participera également à des journées de regroupement avec les autres Comités de la région le mercredi, environ 4 fois dans l’année. Les jeunes participants seront ceux du « Groupe élite Départemental ». Cela permettra aux jeunes de s’entrainer avec des joueurs différents et d’avoir les conseils des autres entraineurs, et ainsi parfaire la route vers l’accession vers le haut-niveau.
Le CDTT61 organisera au niveau Départemental des rassemblements mensuels avec tous les joueurs du « Groupe élite Départemental ». Les jeunes se retrouverons un mercredi par mois à Argentan (lieu central du département) de 14h à 18h de septembre 2024 à juin 2025.
Le CDTT61 organisera des stages départementaux pour l’élite jeunes : 2 stages hébergés de 3 jours, 2 ou 3 stages non hébergés par secteurs géographiques.
Les salariés du CDTT accompagneront et conseilleront les jeunes du Groupe Elite Départemental sur  les principales compétitions individuelles : Critérium Fédéral (N2 et régional), Top Détection, Titres Individuels, Championnats de France.</t>
  </si>
  <si>
    <t>PPF - Encadrement</t>
  </si>
  <si>
    <t>Les séances du « groupe élite départemental » se dérouleront dans le Département de l’Orne (hormis les journées stagiaires avec les autres Comités…), mais plus précisément sur les secteurs du Bocage, du Perche-Pays d’Ouche et de l’Alençonnais. Pour les journées de regroupement départemental mensuel</t>
  </si>
  <si>
    <t>• Nombre de médailles au top détection Normandie
• Nombre de médailles au top détection Normandie
• Nombre de poussins/benjamins en reg CF</t>
  </si>
  <si>
    <t>FFTT-NORM-24-0035-4</t>
  </si>
  <si>
    <t>Développement de la pratique  - nouvelles pratiques - Ping en extérieur</t>
  </si>
  <si>
    <t>L’objectif principal du Comité Départemental de Tennis de Table de l’Orne est de développer les nouvelles pratiques du tennis de table sur le territoire. Pour cela, un des axes de la FFTT est la promotion de notre sport par les pratiques loisirs et ludiques aussi bien en intérieur qu’en extérieur.
La FFTT s’engage sur des animations extérieures en espace public en accord avec les communes.
L’objectif du Comité est de faire découvrir les nouvelles pratiques du Tennis de Table d’une façon ludique et innovante.</t>
  </si>
  <si>
    <t>Afin de développer les nouvelles pratiques dans le département de l’Orne, Le CDTT61 va mettre en place différentes actions dans le cadre de l’opération « été ping » mise en place par la FFTT. 
• Mise en place d’actions dans le cadre « Eté ping » :
Dans le cadre de l’opération « été ping » mise en place par la Fédération Française de Tennis de Table, Le comité de l’Orne mettra en place des actions pour faire découvrir le tennis de table de façon ludique à un nouveau public. L’objectif du CDTT61 par l’intermédiaire de ces nouvelles animations (ou tournois) est de faire venir de nouveaux pratiquants dans les clubs ornais pour promouvoir notre sport.
Liste non exhaustive des actions à venir dans le cadre de l’opération Eté Ping : Passeport du Civisme (17/04/24 à St Germain-du-Corbéis en partenariat avec le CDOS), La Collégienne le 29/05/24 à Rânes (avec l’UNSS), Orn’Olympik (14/06/24 à Mortagne, et 18/06/24 à Alençon, en partenariat avec la DSDEN et l’USEP)
- Soutien aux clubs participants à l’opération Eté Ping
Le Comité viendra en soutien des clubs engagés dans l’opération Eté Ping qui souhaiteront une aide pour l’organisation de leurs manifestations. L’aide apportée pourra être administrative, logistique, technique et/ou humaine. 
A ce jour, une aide sera apportée à l’organisation de la « journée olympique de l’Ecole Bignon » le 12/04/24 à Mortagne-au-Perche, portée par le club local. Pour la suite de l’opération  de soutien, cela sera fait en fonction des demandes de clubs participants à l’opération Eté Ping</t>
  </si>
  <si>
    <t>Actions dans des clubs et communes situées majoritairement en ZRR</t>
  </si>
  <si>
    <t>• Nombre d’actions organisées par le Comité
• Nombre d’actions clubs soutenues</t>
  </si>
  <si>
    <t>FFTT-NORM-24-0036-1</t>
  </si>
  <si>
    <t>24-081953</t>
  </si>
  <si>
    <t>LES JEUNES DE 5 A 11 ANS : DU RECRUTEMENT A LA PRATIQUE DU TENNIS DE TABLE</t>
  </si>
  <si>
    <t>RECRUTER des jeunes et les amener à une pratique durable du tennis de table.
INFORMER ==&gt; En tenant compte que le tennis de table n'est pas un sport très médiatisé, ikl faut amener, par le biais d'animations, dans la salle de Ping-Pong et leur fournir des informations sur le club
ORGANISER UNE ECOLE DE PING PONG qui permettra  à chaque jeune de pratiquer ce sport dans les meilleures conditions
FIDELISERimationn</t>
  </si>
  <si>
    <t>I - LA SECTION "BABY-PING
4étapes :
I&lt;°) Les "JEUX PONGISTES' ==&gt;  Cette ankmation est  destinée aux "lèves des &lt;grandes sections maternelles, des &lt;cp et CE soit environ  ans200 enfants  de 5 à .7 ans Les Directions et les enseignants  sont   très favorables.
Les "JEUX PONGISTES" (activité mise au point par le PSJJT ) est un ensemble de 5 ateliers  mettant en oeuvre des qualités  exigées pr le Ping Pong  (adresse, concentration,, coordination..) et l'utilisation des outils du tennis de table (raquette/ balle/ table ). Cette animation peut s"'inscrire dans la démarche du "PPP"  Une récompmense-/souvenir sera offerte à tous les participants
2°)   A l'issue de la séquence "JEUX PONGISTES"  un flyer sera distribué zux enfants, présentant  la section "Baby ping ; les filles seront bien miise en valeur
3°)  A la rentr²e septembre 2023, nouveaux tract pour "ranimer l'i,nfo sur la section "BABY PING -  1 h / semaine. Objectif réunir un groupe d'une douzaine d'enfants
4°) Début septembre 2023 ==&gt; mise en place du créneau " BBY PING.
ii - L'ECOLE DE PING PONG
3 axes principaux :
1°) Communication pour promouvoir l'Ecole de tennis de table.==&gt; Utiliser tous les moyens de communication existant sur le territoire (site internet communal, affichage chez les commerçants les canaux scolaires. A la rentrée scolaire de septembre 2023, chaque enfant des 2 écoles primaires de Tinchebray recevra un flyer présentant l'Ecole. Dans toutes ces communication la pratique féminine sera valorisée. Participation au "FORUM DES ASSOCIATIONS" organisé par la Municipalité de Tinchebray. Le PSJT va tenir un stand avec une "animation robot"
2°) Le PSJT se donne pour mission de mettre en place une organisation permettant aux jeunes de réaliser son parcours de progression. Il doit pouvoir s'entraîner au moins 2 fois/semaine. Chaque groupe réunit garçons et filles, de 7/8 ans, à 11 ans;  selon leur niveau de maîtrise. Les entraînements sont pris en charge par l'AGENT TECHNIQUE embauché par le COMITE DE  l'ORNE, et par un bénévole (entraîneur fédéral et "35 TK""
3°) Suppression des freins à l'adhésion à l'Ecole et à sa pratique dans de bonnes conditions ==&gt; Le club prend en char ge un certain nombre dee frais : stages, compétitions... De plus le PSJT applique des tarifs spéciaux : licence jeune, tarif famille" 'réduction du tarif de base si plusieurs licences dans la même famille.
III - LE PARTENARIAT AVEC LES ETABLISSEMENTS   SCOLAIRES
Le partenariat va s'o'rganiser avec les 2 écoles  primaires de TINCHEBRAY, l'une publique, l'autre privée. Cette distinction est importante car la règlementation est beaucoup plus souple du côté privé  (pas l'obligation d'avoir un intervenant détenant un "agrément Education nationale".
1+)RAPPEL : Le PSJT est partenaire des 2 Ecoles primaires de Tinchebray dans le cadre  des "JEUX PONGISTES" (Voir projet n°1)
2°°Actions avec l'Ecole St Joseph (enseignement privé) ===&gt; Sur toute l'année scolaire, mise en place de cycles tennis de table de 6/7 semaines (de vacances à vacances)., soit ( classes déterminées par Mme la Directrice. Chaque cycle est dirigé par l'agent technique salarié du Comoé de l'Orne. Le club prend l'intégralité des frais à sa charge.
2°°Actions avec l'Ecole André BRETON (enseignement public) ===&gt; Pour cette année scolaire nous ne disposons pas d'intervenant extérieur qui soit agréé Cependant, des enseignants se sont portés volontaires pour encadrer des cycles. De  son côté, le club apportera une aide pédagogique (conseils à propos de lo conduite des séances et une aide matérielle ( mise à disposition d'un lot de 30 raquettes d'initiation)&amp;
4°) Avec les 2 écoles 
                                  ==&gt; A la rentrée de septembre, chaque élève recevra un flyer présentant l'école de ping pong et les modalités  d'inscription.Comme dans chaque communication  centrée sur les Jeunes, l'accent sera mis sur le caractère mixte de la pratique pongiste
                                 ==&gt; En fin d'année scolaire, proposer de participer à un tournoi. où, le fémnines seraient regroupées entre elles?. Prévoir récompenses</t>
  </si>
  <si>
    <t>En touchant les  2 écoles primaires de TIN?CHEBRAY on balaye un large espace territorial. Mais notre action délaisse un nombre important de jeunes résidanr dans les communes rurales environnantes Comment les  toucher , ? O y rrcheléchit t !!</t>
  </si>
  <si>
    <t>FFTT-NORM-24-0036-2</t>
  </si>
  <si>
    <t>Une section "LOISIRS" au PSJT</t>
  </si>
  <si>
    <t>Répondre à un nombre important de jeunes qui se sont inscrit au début de la saisons de pratiquer le tennis de table sans objectif de compétitions .. Les jeunes seront rejoints par 2 Maman et ure ancienne Joueuse du club qui ont pour objectif de pratiquer une activité physique.
Ainsi lle PSJT aura pour la saison 2023//2024 3 groupes de pratiquants : "grouipe 'COMPETITIONS - groiupe "LOISIRS" -   et "BABY PING"
L'objectif du club est aussi de voir certains jeunes  de   passer dans le groupe "compétitions"</t>
  </si>
  <si>
    <t>Créer une section spécifique LOISIRS
* 2 créneaux horaires de 1h30.  des ces créneaux sera encadré par l'entraîneur miis à disposition par le Comité  t de l'Orne.
* organisation des séances avec des exercices ayant recours au jeu, tournois   internes . (récompenses)</t>
  </si>
  <si>
    <t>Communauuté d'agglo de Tinchebray</t>
  </si>
  <si>
    <t>FFTT-NORM-24-0037-1</t>
  </si>
  <si>
    <t>24-081682</t>
  </si>
  <si>
    <t xml:space="preserve"> 9760315</t>
  </si>
  <si>
    <t>1/ Introduction de Ping Bien être lors de séances d'entrainement pour un public loisir adolescent et féminin
2: Formation module A Santé Bien être</t>
  </si>
  <si>
    <t>Zones principalement rurales</t>
  </si>
  <si>
    <t>40</t>
  </si>
  <si>
    <t>FFTT-NORM-24-0037-2</t>
  </si>
  <si>
    <t>1/Promotion ping 4-11 ans
  Prospection et animations dans les écoles et centres aérés
  PPP
  Participations aux séances "découvertes sportives" des communes.
     1h/semaine en moyenne sur l'année
   +1h/semaine en moyenne sur l'année (bénévolat)
2/Fidélisation des jeunes 4-11 ans
 *  Section d'entrainement spécifique avec des projets à court ou moyen terme en compétitions
      3h/semaine
 *  Accompagnement aux épreuves départementales voire régionales (challenge 500,circuit jeunes, championnats jeunes, critériums...) 
et cela pour faire valoir aux licenciés et leur entourage notre attachement à leurs réussites.
      1h/semaine en moyenne sur l'année
    +3h/semaine en moyenne sur l'année (bénévolat)
* Formation Ping 4-7</t>
  </si>
  <si>
    <t>FFTT-NORM-24-0038-1</t>
  </si>
  <si>
    <t>24-083766</t>
  </si>
  <si>
    <t>PING EDUCATIF : LA FIDELISATION DES JEUNES</t>
  </si>
  <si>
    <t>Renforcer la pérennisation des 9 créneaux mis en place avec Jérôme FRANJUS et Hervé BRACHINI
Augmenter le nombre de licenciés jeunes de 66 en 2023 - 2024 à 70 en 2024 - 2025
Fidéliser nos jeunes déjà au club avec un objectifs à 75 % (49 jeunes)
Faire progresser nos jeunes en leur offrant une structure épanouissante
Accompagner nos jeunes sur les différentes compétitions auxquelles ils participent</t>
  </si>
  <si>
    <t>Depuis 2019, le club a lancé, sous l’impulsion d’Hervé BRACHINI, des créneaux 4 – 7 ans. Nos jeunes peuvent s’initier au tennis de table sous forme de jeux destinés à leur faire découvrir la motricité, la concentration et l’écoute de consignes. Ils apprennent à se déplacer, à jongler, à marcher sans faire tomber la balle, …, tout cela, raquette en main. Ces créneaux sont aujourd’hui doublés par des créneaux 8 – 11 ans encadré par Jérôme FRANJUS pour permettre une continuité dans l’apprentissage et aux jeunes de connaitre Jérôme.
Nous avons aujourd’hui 2 créneaux d’une heure pour les 4 – 7 ans et 4 créneaux pour les 8 – 11 ans : 
- 4 – 5 ans : Le samedi de 10h à 11h
- 6 – 7 ans : Le samedi de 11h à 12h
- 8 – 9 ans : Le mercredi de 10h à 11h
                         Le samedi de 10h à 11h
- 10 – 11 ans : Le mercredi de 11h à 12h30
                         Le samedi de 11h à 12h30
De nombreux joueurs participent au Circuit Jeunes ou au Challenge 500 organisés par le CD76TT et nos jeunes y sont accompagnés par Jérôme FRANJUS, Philippe BEYER et des parents bénévoles. Des joueurs adultes bénévoles sont aussi présents pendant les créneaux d’entrainements et permettent d’assurer une relance de qualité pendant les séances afin de perfectionner l’apprentissage proposé par le club.
Dans la continuité des créneaux 4 – 11 ans décrits précédemment, nous proposons aussi des créneaux dirigés par Jérôme FRANJUS pour les 12 – 18 ans. Nous retrouvons pour ces jeunes 2 types de créneaux, le loisir ou la compétitions :
- Loisir : Le mercredi de 13h30 à 15h
- Compétition :     Le mercredi de 15h à 17h
                              Le jeudi de 17h à 19h
Les créneaux loisirs sont ouverts à tous les jeunes licenciés du club qui souhaitent découvrir le tennis de table ou jouer sans participer à des compétitions. Les créneaux compétitions permettent eux de renforcer et perfectionner les acquis des créneaux 8 – 11 ans et de s’orienter vers des compétitions jeunes et / ou adultes dans lesquelles les joueurs pourront ainsi mettre en pratiques les gestes et principes vus à l’entrainement. Ils seront eux aussi accompagnés par Jérôme pour le coaching et le suivi de leur performance lors des compétitions jeunes, comme les Critériums par exemple. Dans les compétitions adultes, ils seront conseillés par les membres de l’équipe.
Ayant aujourd’hui un effectif conséquent sur les jeunes, nous cherchons surtout à fidéliser et accompagner les enfants afin de leur assurer un épanouissement complet au sein de notre structure. Bien sur des actions ponctuelles en partenariat avec la FFTT, le CD76TT et/ou la ville d’Yvetot, nous permettent de continuer à recruter de nouveaux pratiquants.
Voici le point sur les effectifs pour la saison actuelle et notre projection pour l’année à venir.
   2023 - 2024  2024 - 2025
Poussins  26    22
Benjamins  12    19
Minimes   14    13
Cadets     9    12
Juniors     5        4
TOTAL   66    70
Cette année, notre taux de renouvellement était de 74 % (40 jeunes sur les 54 l’année dernière ont repris une licence). Cela prouve que notre taux de fidélisation est en légère hausse (70 % l’année dernière) et nous travaillons à renforcer et pérenniser ce pourcentage malgré des effectifs en hausse depuis 2 ans (+ 8 % il y a 2 ans, + 22 % cette année). Nous espérons donc arriver à 75 % de renouvellement pour cette année, ce qui signifierait que 49 jeunes sur les 66 de cette année reprendrait une licence chez nous.
Pour la saison 2024 – 2025, Jérôme assurera les mêmes entrainements que cette année, à savoir 10,5h par semaine sur 36 semaines et 23 heures d’accompagnement sur les compétitions, soit un total pour les jeunes de 11 228 €.</t>
  </si>
  <si>
    <t>Yvetot et les communes environnantes dans un rayon de 15 km</t>
  </si>
  <si>
    <t>Maintien du nombre de licenciés : de 66 en 2023 - 2024 à 70 en 2024 - 2025
Maintien du taux de fidélisation : de 74 % (40 / 54 jeunes en 2023 - 2024) à 75 % (49 / 70 en 2024 - 2025)</t>
  </si>
  <si>
    <t>FFTT-NORM-24-0038-2</t>
  </si>
  <si>
    <t>PING ACTIF : SPORT ADAPTE, FEMININES ET VETERANS</t>
  </si>
  <si>
    <t>Maintien des nouveaux créneaux et partenariats mis en place l'année dernière pour:
Le sport adapté
Les féminines
Le Ping Bien-être</t>
  </si>
  <si>
    <t>Le sport adapté
Dans le cadre d’un rapprochement avec l’ESAT d’Yvetot, le CPY propose depuis la saison 2023 – 2024 un créneau d’1h30 aux personnes en situation de handicap. Cette séance est encadrée par Jérome FRANJUS, qui a suivi une formation spécifique début 2023 lui permettant d’assurer ce créneau. Aujourd’hui notre salle est adaptée à l’accueil de personne en situation de handicap et est déjà utilisée par le sport adapté par l’association yvetotaise Faire du Sport Ensemble.
Nous avons, sur cette première saison, licencié 8 personnes en situation de handicap. Lobjectif de la saison à venir est de maintenir cet affectif et renforcer nos liens avec l’ESAT d’Yvetot et l’association Faire du Sport Ensemble.
Pour la saison 2024 – 2025, Jérôme assurera donc un entrainement d’1h30 par semaine sur 36 semaines pour renforcer notre attractivité pour le sport adapté, soit un total de 1 512 €.
Les féminines
Le CPY souhaite développer sa section féminine en ouvrant les portes du club aux compagnes des joueurs et autres féminines extérieures qui souhaiteraient s’initier au tennis de table et même le pratiquer en compétition. Fort de nos 16 jeunes filles qui évoluent déjà dans les sections jeunes et 13 adultes, la volonté du club est de maintenir les 2 créneaux d’entrainement dédiés aux féminines.
Le premier créneau est un créneau loisir le lundi entre 18h et 21h pendant lequel elles peuvent librement venir jouer selon leur disponibilité et leur envie. Un second créneau, dirigé par Jérôme FRANJUS, se déroule le jeudi soir de 19h à 21h. Ce créneau est orienté sur le perfectionnement et la compétition pour celles qui le souhaitent et est prioritaire aux féminines. Des licenciés masculins peuvent aussi y participer s’il reste de la place dans la salle, pour assurer une relance et permettre aux féminines de progresser plus vite.
L’engouement est tel que le club a engagé 2 équipes féminines en Départementale 1 cette saison et pour la saison prochaine nous allons essayer d’avoir une équipe en Régionale 1.
Le but de cette nouvelle saison est donc de pérenniser ces effectifs et poursuivre toutes les démarches mises en place pour démocratiser le ping au féminin, loisir ou compétition. Pour la saison 2023 – 2024, Jérôme assurera donc 2h par semaine sur 36 semaines, soit un total de 2 016 €.
Le Ping Bien-être
Depuis de nombreuses années, le club permet aux séniors de plus de 65 ans de profiter de la salle de table selon leurs souhaits les mardis et vendredis après-midi. Ces créneaux rassemblent entre 6 et 8 licenciés loisir qui viennent pratiquer le tennis de table pour rester en forme et passer un moment convivial.</t>
  </si>
  <si>
    <t>La ville d'Yvetot et les communes environnantes</t>
  </si>
  <si>
    <t>Sport adapté : Pérenniser le créneau d'entrainement et renforcer notre relation avec les associations yvetotaise (ESAT et Faire du Sport Ensemble)
Féminines : Pérenniser les 2 créneaux d'entrainement et essayer d'avoir une équipe de régionale 1
Sport Bien Etre : Maintenir l'activité pour les séniors de + 65 ans</t>
  </si>
  <si>
    <t>FFTT-NORM-24-0038-3</t>
  </si>
  <si>
    <t>NOUVELLES PRATIQUES : LE PING VR</t>
  </si>
  <si>
    <t>Le CPY souhaite développer pendant la saison 2024 – 2025 le Ping VR. Ayant bien observé la forte évolution de ce mode de consommation lié à l’utilisation des nouvelles technologies, il nous semble essentiel de s’équiper et former un représentant sur le sujet.</t>
  </si>
  <si>
    <t>Nous avons la chance de compter dans nos licenciés Laurent ELIE, utilisateur du Ping VR depuis presque 2 ans. Il a envie de démocratiser cette nouvelle pratique et nous avons donc déjà pensé à plusieurs actions pour l’année prochaine :
- Inscription de Laurent à la formation Ping VR de la FFTT =&gt; 640 €
- Achats de 4 kits d’utilisation (Casque Oculus Quest 2 + sangle + batterie +adaptateur raquette + le jeu) =&gt; 4 * 360 = 1 400 €
- Organisation de 6 sessions de 2h de découverte du Ping VR
Nous espérons que cette nouvelle pratique convertira certains de nos licenciés mais aussi attirera un nouveau public passionné par les nouvelles technologies. Les 6 sessions Le but sera non seulement de faire découvrir la pratique du Ping VR mais aussi celle du tennis de table réel en parallèle à un nouveau public.</t>
  </si>
  <si>
    <t>Organisation des 6 sessions de découverte du Ping VR
Formation de Laurent ELIE</t>
  </si>
  <si>
    <t>FFTT-NORM-24-0039-1</t>
  </si>
  <si>
    <t>24-084127</t>
  </si>
  <si>
    <t xml:space="preserve"> 09140007</t>
  </si>
  <si>
    <t>Ping à l'école &amp; Stage AGC</t>
  </si>
  <si>
    <t>-Sensibiliser et promouvoir notre sport auprès d'un public jeune (Maternelle-CM2)
-Fidéliser de nouveaux adhérents pour développer nos groupes Jeunes Débutants et pérenniser notre section Baby Ping
- Renforcer le lien avec le milieu scolaire.</t>
  </si>
  <si>
    <t>Chaque premier Lundi des vacances scolaires, notre club proposera une "Journée découverte AGC" aux élèves de primaires des écoles de Caen (Sainte-Marie -350 élèves, Saint-Joseph- 430, Saint-François-130), d'Epron (120) et de Cambes en plaine (120). 
Voici le programme: 
9h15 Accueil et présentation de la journée
9h -12h: Séance 1 basée sur la découverte des fondamentaux de notre sport sous forme d'activités ludiques.
12h-14h: Pause Repas
14h-16h30: Démonstration de haut-niveau et Tournoi
16h30-17h: Goûter offert par l'AGC.
A la fin de la journée découverte, chaque participant se verra remettre un coupon "Bon pour 3 séances gratuites" afin de prendre part aux créneaux d'entraînements habituels. Les plus motivés pourront s'entraîner jusqu'à 3 fois/semaine (Lundi/Jeudi de 17h30 à 19h et mercredi sur le créneau de leur catégorie d'âge). La cotisation sera réduite au prorata du temps écoulé depuis la reprise et une remise sera appliquée pour le deuxième enfant d'une même famille.
Les participants à la journée découverte seront invités à poursuivre l'aventure sur les 3 jours suivants en prenant part au "stage perf' AGC" avec les adhérents.
Un stage multi-sports d'une semaine leur sera également proposé en Juillet. Trois heures de pratique du tennis de table le matin, activité extérieure l'après-midi (Piscine, parc d'attraction, laser game...)
+Mise en place de cycle Tennis de Table avec les écoles primaires environnantes.
Signature d'une convention pour des cycles de 5 séances d'1h30. L'objectif sera de pratiquer avec un maximum de classes (Minimum 10).
4  séances seront consacrées à la découverte des fondamentaux de notre sport (Concentration, coordination...Apprentissage des règles). Une séance "Bonus" sera offerte à chaque classe avec l'organisation d'un tournoi et la remise d'un diplôme. 
Un coupon "Bon pour 3 séances gratuites" avec les horaires des entraînements sera remis à chaque participant qui pourra ainsi faire ses premiers pas pongistes au sein de notre club.</t>
  </si>
  <si>
    <t>Les écoles de la "Folie Couvrechef" seront notamment ciblées. Les enfants de ce quartier (Territoire en veille active/ Politique de la ville) sont majoritairement éloignés du sport.</t>
  </si>
  <si>
    <t>1-Nombre d'inscrits sur les journées découverte
2-Nombre de jeunes poursuivant sur le stage perfectionnement.
3-Nombre d'adhésions au club enregistrées via ces actions.
4- Nombre de classes initiées</t>
  </si>
  <si>
    <t>FFTT-NORM-24-0039-2</t>
  </si>
  <si>
    <t>Family Ping</t>
  </si>
  <si>
    <t>Faire revenir au sport des personnes seniors (+60 ans) éloignées de la pratique.
Créer une dynamique Ping intergénérationnelle au sein de notre association (Papy Ping/ Baby Ping, Mamie, papa, maman et les enfants).
Conserver l'esprit familial au sein de notre club qui valorise dans le même temps la formation et la recherche de performance.</t>
  </si>
  <si>
    <t>Chaque samedi matin (10h-12h), la créneau "Family Ping" réunira tous les membres d'une même famille dans un cadre convivial. L'accent sera mis sur les grands-parents qui trouveront au sein de notre club l'occasion de dynamiser leur quotidien via le sport et ainsi rompre avec un éventuel isolement social. 
Un brunch sera servi à la fin de chaque matinée pour partager plus que du Ping. De nombreux évènements festifs et sportifs seront proposés: Challenge inter-familles, Coupe Davis, ateliers motricité/ concentration pour les plus anciens... 
Le choix du samedi matin permettra de faire la promotion des différentes compétitions organisées par le club pour intégrer nos ainés à la belle dynamique de notre club formateur.</t>
  </si>
  <si>
    <t>Aucune limite territoriale à notre recrutement.</t>
  </si>
  <si>
    <t>1) Nombre de personnes présentes régulièrement sur ce créneau.
2) Nombre de nouveaux adhérents suite à ce projet.
3) Développement du groupe bénévoles.</t>
  </si>
  <si>
    <t>FFTT-NORM-24-0040-1</t>
  </si>
  <si>
    <t>24-083893</t>
  </si>
  <si>
    <t>Ping Éducatif - Recrutement et fidélisation des jeunes</t>
  </si>
  <si>
    <t>L’objectif principal du Comité Départemental de Tennis de Table de l’Eure sera de mettre en place tout un panel d’actions visant à augmenter le nombre de licenciés jeunes, par l’intermédiaire d’actions de recrutement afin d’attirer les jeunes pour qu’ils découvrent l’activité, et en parallèle des actions de fidélisation pour les garder en tant que licenciés dans notre sport.</t>
  </si>
  <si>
    <t>Recrutement : Afin de faire évoluer le nombre de licenciés chez les jeunes, le Comité Départemental de Tennis de Table de l’Eure va mettre en place un projet particulier afin d’agir sur le recrutement avec le : 
• PPP CDTT27 : l’objectif de cette action fédérale mise en place par la FFTT a pour objectif de faire découvrir l’activité aux jeunes. Pour le CDTT27, l’objectif est de se servir de cette action support, pour la décliner au niveau départemental (création d’un appel à projet avec : une présentation du dispositif, une fiche d’inscription…) sur un maximum de clubs de l’Eure. Cette action hors temps scolaire a donc pour objectifs de rassembler des jeunes de 4 à 11 ans et de faire découvrir l’activité de manière ludique et pédagogique autour de différents ateliers lors d’une animation d’environ 1h30 dans les salles des clubs. Le CDTT27 apportera son soutien humain (présence du Conseiller Technique lors de l’animation), et matériel (flyers, diplômes…), ainsi qu’une expertise sur l’organisation et la réalisation de cette animation, tout en étant moteur auprès des bénévoles. 
L’ensemble du projet est coordonné par le Conseiller Technique du CDTT27 dans le but d’aider et d’accompagner les clubs dans la réalisation d’un PPP CDTT27 tout en les mettant à l’épreuve. 
L’objectif pour cette année 2024/2025 sera de réaliser 15 PPP CDTT27, entre mi-mai et début juillet 2025.
• Accompagnement des clubs sur des actions scolaires ponctuelles : l'objectif est d'accompagner les clubs du CDTT27 qui souhaitent s'investir sur la promotion du tennis de table en milieu scolaire (maternelle et élémentaire), de manière ponctuelle afin d'apporter un soutien en terme de main d'oeuvre, mais aussi d'expertise. En étant juste un "soutien ponctuel", cela permet d'accompagner les clubs, sans faire à leur place, car l'initiative doit partir d'eux. De plus cela permet de rentabiliser le temps et l'investissement.
L'objectif pour cette année 2024/2025, sera d'accompagner les clubs sur environ 12 demi-journées (passage de 3 classes par 1/2 journée).
Fidélisation : Pour conserver nos jeunes licenciés dans notre activité, le Comité Départemental de Tennis de Table de l’Eure va mettre en place différentes actions pour agir sur le vecteur de la fidélisation avec : 
• Opération 1ère sortie : le Comité Départemental de Tennis de Table de l’Eure organisera une opération 1ère sortie, à raison de 2 journées dans la saison à destination des jeunes licenciés. Cette opération à destination des jeunes débutants doit permettre de les fidéliser dans l’activité par l’intermédiaire d’un regroupement (en dehors de leur club) de jeunes licenciés. Cela demandera une bonne organisation et préparation en amont, afin que tous les participants s’y retrouvent, surtout si le nombre de jeunes est élevé. Il faudra s’appliquer a maitriser l’horaire de fin afin que les parents repartent avec une bonne image de cette première sortie.
L'objectif est de mettre en place deux "opération 1ère sortie" qui se dérouleront en 2024/2025, le samedi.
• Stages jeunes de proximité CDTT27 ouvert à tous : afin d’améliorer la fidélisation de nos jeunes licenciés sur le territoire de l’Eure, il sera proposé pour l’année 2024/2025 des stages jeunes de proximité CDTT27 ouvert à tous, durant les différentes vacances scolaires, afin de fidéliser les jeunes dans l’activité. Voici le détail de l’organisation : 
- Août 2024 : 2 journées
- Toussaint 2024 : 4 journées
- Hiver 2025 : 3 journées
- Pâques 2025 : 3 journées
Au total, ce sont 12 journées sans hébergement qui se dérouleront sur différents secteurs du département de l’Eure. L’objectif est de palier au manque de stages dans les clubs par fautes de moyens, de structuration, d’une professionnalisation sous développée, afin d’animer le territoire de l’Eure et d’agir au niveau de la fidélisation de nos jeunes licenciés dans notre activité. Ces journées seront encadrées par le CTL et potentiellement par un(e) intervenant(e) extérieur(e) si le CTL est engagé sur d'autres missions notamment à la Ligue de Normandie de Tennis de Table. Les lieux ne sont pas déterminés mais cela variera géographiquement et suivant les dynamiques du moment.
• Moins de 11 ans Party ! : La mise en place de deux actions « Moins de 11 ans Party ! » aura pour objectif de proposer quelque chose de différent d’une compétition, aux -11 ans (poussins/benjamins) licenciés dans le CDTT27 afin de les fidéliser dans l’activité. En attirant le maximum de jeunes durant ces deux actions, cela permettra d’agir sur la fidélisation et par la même occasion d’avoir un petit œil « détection ». 
D’un point de vu technique, des ateliers seront mis en place et les enfants marqueront des points et à la fin une grande montée/descente sera organisée.
Cela se déroulera le samedi matin sur un créneau de 3 heures et se terminera par une cérémonie de récompenses et suivi d’un pot.
L’ensemble de ce projet sera coordonné par le Conseiller Technique.</t>
  </si>
  <si>
    <t>L'ensemble du territoire de l'Eure sera concerné.</t>
  </si>
  <si>
    <t>• Nombre de licenciés jeunes tradi.
• Nombre de licenciés jeunes promo.
• Nombre de participants au projet PPP CDTT27
• Nombre de participants à l’opération 1ère sortie
• Nombre de participants aux stages jeunes de proximité CDTT27 ouverts à tous
• Nombre de participants à la « Moins de 11 ans Party ! »
•       Nombre de participants aux actions scolaires</t>
  </si>
  <si>
    <t>Fédération française de Tennis de Table - Normandie;Eure;</t>
  </si>
  <si>
    <t>FFTT-NORM-24-0040-2</t>
  </si>
  <si>
    <t>L’objectif principal du Comité Départemental de Tennis de Table de l’Eure via ce projet, est de continuer à progresser sur les catégories poussins et benjamins en mettant en place des actions afin de tendre vers l’accession au haut-niveau.</t>
  </si>
  <si>
    <t>Afin d’être le plus performant possible chez les poussins/benjamins, le CDTT27 va réaliser différentes actions telles que : 
- La mise en place de séances spécifiques -11 ans pour des profils ciblés, toutes les semaines en complément des séances existantes dans les clubs. Ces séances se dérouleront de septembre 2024 à juin 2025 sur une base de 30 semaines. Il est prévu 3 séances par semaine d’une durée de 1h45 à chaque fois (plus les temps de trajet…). Ces séances seront réalisées par le Conseiller Technique du CDTT27.
- Le CDTT27 participera également à des journées stagiaires avec d’autres Comités le mercredi de 10h30 à 17h00, environ 4 fois dans l’année à Petit-Couronne. Les jeunes participants seront ceux identifiés par le CDTT27 dans les catégories poussins/benjamins. Cela permettra à ces athlètes de côtoyer d’autres jeunes, d’autres cadres, et ainsi parfaire la route vers l’accession vers le haut-niveau. De plus, ces journées se dérouleront au CRJS à Petit-Couronne, là où réside le Pole Espoir Normandie Tennis de Table. Cela permettra d’effectuer du lien avec la structure.
- Le CDTT27 organisera aussi au niveau Départemental ce type de regroupement de 13h30 à 17h00 le mercredi après-midi afin de rassembler les jeunes poussins/benjamins identifiés et entraînés par le CDTT27. Il est programmé 8 regroupements (une fois par mois environ) et le lieu reste à définir (possible d'aller au Pole Espoir, de tourner dans l'Eure. Il faudra également voir en fonction des jeunes présents...).
L'objectif est d'augmenter le volume, de faire du lien entre les jeunes entraînés, de créer de l'émulation, de faire du lien pour les stages…
- Stages 276 détection : Durant les vacances (début juillet 2024, fin août 2024, Toussaint 2024, Noël, Hiver 2025 et Pâques 2025) des stages détection avec le CDTT76 seront organisés pour les poussins/benjamins du CDTT27, sur un format de 3 jours et 2 nuits. L’objectif sera d’avoir en moyenne 10 enfants par stage pour le CDTT27 avec des profils identifiés. Ces stages seront tous encadrés par le Conseiller Technique du CDTT27 et un(e) intervenant(e) en plus est prévu(e) sur tous les stages afin d’apporter une plus-value sur l’encadrement et faire plus de qualité.
Cela fait au final 5 stages avec hébergement de 3 jours et 2 nuits pour 10 jeunes poussins/benjamins du CDTT27 et 2 cadres techniques. Une incertitude plane sur la période de Noël suivant le calendrier (programmation sur 2 jours et 1 nuit pout l'heure actuelle). 
Le tout se déroulera normalement au CRJS à Petit-Couronne (76). Le montant prévisionnel annuel chiffré pour l'utilisation des locaux (salle TT, salle de formation), l'hébergement et la restauration est d'un montant de 7957,00€ (inscrit au budget en "location").
Pour information, un stage en pension complète est facturé pour 3 jours et 2 nuits, 111,00€ pour un enfant.</t>
  </si>
  <si>
    <t>Les séances spécifiques -11 ans pour des profils ciblés se dérouleront dans le Département de l’Eure (les lieux ne sont pas encore définis précisément…). Cela se fera suivant les profils ciblés.
Les regroupements inter-dép avec les autres Comité Départementaux (mercredi) se dérouleront au CRJS à Petit-Couronne. 
Les regroupements CDTT27 (8 mercredi après-midi) se dérouleront soit au CRJS à Petit-Couronne, là ou réside le Pole Espoir, mais aussi potentiellement dans l'Eure. Cela sera défini surtout en fonction d'ou viennent les jeunes identifiés.
Les stages détection 276 se dérouleront normalement tous au CRJS à Petit-Couronne. Nous sommes en attente du positionnement, mais c'est l'objectif.</t>
  </si>
  <si>
    <t>• Nombre de médailles au top détection Normandie
• Nombre de poussins/benjamins en N2 CF
• Nombre de poussins/benjamins en reg CF
• Nombre d'enfants différents sur les stages détection 276</t>
  </si>
  <si>
    <t>FFTT-NORM-24-0040-3</t>
  </si>
  <si>
    <t>Structuration clubs/comités de demain – Animation territoriale</t>
  </si>
  <si>
    <t>L’objectif principal du Comité Départemental de Tennis de Table de l’Eure, sera d’accompagner les clubs du CDTT27 dans leur développement, à l’aube de cette nouvelle olympiade 2024/2028, par l’intermédiaire de plusieurs actions/outils, afin de les faire évoluer.</t>
  </si>
  <si>
    <t>Dans son rôle de Comité Départemental, le CDTT27 souhaite accompagner les clubs du Département afin de les aider à structurer avec l'arrivée de la nouvelle olympiade 2024/2028. Pour se faire le CDTT27, sous l’impulsion de son Conseiller Technique, mettra en place pour 2024/2025 différentes choses avec :
• L’organisation de 4 réunions de secteur à destination des clubs du CDTT27 afin de leur proposer des rencontres et des temps d’échanges, d’une manière formalisée. En proposant 4 dates et lieux différents l’objectif sera de toucher un maximum de clubs en créant de la proximité. Ces rencontres avec les dirigeants de clubs permettront de présenter le nouveau projet 2024/2028, le nouveau Comité Directeur, son fonctionnement, les missions, écouter les clubs et dire en quoi le CDTT27 peut accompagner. Les principaux coûts pour ces réunions sont liés au Conseiller Technique : frais de déplacements, le temps de travail (préparation des réunions, invitations, temps de déplacement, temps de réalisation, réalisation des CR…) et un peu de frais de réception.
• La réalisation de 15 visites de clubs afin de rencontrer les dirigeants bénévoles directement dans les clubs, et d’une manière plus individuelle que par des réunions collectives. Cela permettra de faire du lien entre le CDTT27 et les clubs, et de directement découvrir et s’imprégner de la vie des clubs. Avec cette démarche de « visite », nous pourrons ensuite mieux travailler, et mieux accompagner ces clubs.
Les principaux coût pour la réalisation des 15 visites sont les frais de déplacement, les temps de déplacement et les temps des visites (2h/visite) de club par le Conseiller Technique. A cela s’ajoute un peu de temps de préparation : fichier de suivi des visites, phoning pour calage des visites, prise d’informations en amont...
• Un projet sur la « PROFESSIONNALISATION » visant à structurer. Le CDTT27 et donc ses clubs sont sous- développés en terme de professionnalisation avec approximativement 3 à 3,5 ETP (Equivalent Temps Plein) dans tout le Département de l’Eure, pour 2000 licenciés. A titre de comparaison, le CDTT61 compte 1300 licenciés et environ 8 à 8,5 ETP. Cela s’en ressent donc dans la dynamique, l’activité, les résultats, l’animation du territoire...
Pour évoluer qualitativement (formation des jeunes, résultats...) et quantitativement (nombre de jeunes, nombre de licenciés...) cela passera par une structuration et un développement de la partie « professionnalisation » en direction des clubs ou nous recensons des besoins, mais ou il faut du temps pour construire un vrai projet.
En ce sens, nous travaillerons ce projet (analyse et recensement des besoins, réflexion sur la stratégie...) afin de la faire évoluer avec différentes possibilités : création d’un groupement d’employeur, apprentissage, embauche CDTT27 avec itinérance sur les clubs...
• Le CDTT27 coordonnera aussi 2 sessions de formation "Initiateur de Club" de 2 jours, mais en mutualisation avec le CDTT76. Ces sessions se dérouleront en septembre/octobre 2024 et janvier/février 2025. Elle se dérouleront au CRJS à Petit-Couronne. La mutualisation avec le CDTT76 permet de rentabiliser les coûts (utilisation du CRJS) mais aussi les moyens humains, car nous nous répartissons la réalisation avec le cadre technique du CDTT76. Pour information, un stagiaire est facturé à un montant de 100,00€ par session de formation. 
• Ensuite quelques accompagnements individualisés seront réalisés suivant les besoins des clubs afin de les accompagner dans leur structuration.
L'ensemble du projet sera coordonné par le Conseiller Technique du CDTT27 et il chiffré à volume horaire d'environ 220 heures de travail.</t>
  </si>
  <si>
    <t>Les réunions de secteur se dérouleront sur 4 lieux qui restent à choisir, mais dans l’Eure.
Concernant les visites de club, elles se dérouleront dans les clubs du CDTT27, donc également dans l’Eure, et suivant les demandes.
Concernant les accompagnements individualisés, ça sera également dans des clubs de l’Eure suivant les besoins.
Les deux sessions de formation IC se dérouleront au CRJS à Petit-Couronne avec le CDTT76 (lieu central sur l'ex Haute-Normandie).</t>
  </si>
  <si>
    <t>• Nombre de réunions de secteur
• Nombre de visites de club 
• Nombre de clubs accompagnés individuellement
• Nombre de formés à l'IC
• Nombre de postes d'éducateur en cours de création</t>
  </si>
  <si>
    <t>Fédération française de Tennis de Table - Normandie;FDVA2;Autres établissements publics;</t>
  </si>
  <si>
    <t>FFTT-NORM-24-0040-4</t>
  </si>
  <si>
    <t>Nouvelles pratiques - Ping VR</t>
  </si>
  <si>
    <t>L'objectif du Comité Départemental de Tennis de Table de l'Eure sera d'aborder un nouveau type de pratique avec le Ping VR</t>
  </si>
  <si>
    <t>Afin de répondre à l'appel à projet obligatoire "Nouvelles pratiques", le CDTT27 va tenter de déployer un nouveau type de pratique avec le Ping VR.
En faisant l'acquisition de 2 casques de réalité virtuelle ayant la possibilité d'évoluer en intérieur mais également en extérieur, ainsi que le jeu qui va avec, l'objectif pour le CDTT27 sera d'utiliser ce nouveau type de pratique avec son matériel, lors d'actions promotionnelles.
Il sera également envisageable de faire du prêt de matériel aux clubs du CDTT27, qui en font la demande via une convention de prêt, afin de faciliter son déploiement.
Les principaux coûts sont l'achat des 2 casques et le jeu qui va avec, ainsi qu'un peu de temps de travail et déplacement du Conseiller technique, afin de gérer le prêt aux clubs.</t>
  </si>
  <si>
    <t>Ce type de pratique pourra s'effectuer sur tout le territoire du Département de l'Eure.</t>
  </si>
  <si>
    <t>1 - Sur combien d'action de promotion le Ping VR a été mis en place
2 - Combien de clubs ont bénéficié du prêt de matériel</t>
  </si>
  <si>
    <t>Promouvoir les valeurs du sport, de l'handisport, sport adapté et les valeurs de Paris 2024 : la féminisation du sport, l'écologie.
Ouvrir cet événement à tous que ce soient des personnes en situation de handicap ainsi que les personnes venant des ZRR ou QPV.</t>
  </si>
  <si>
    <t>Nous allons mettre en place 10 demi-journées pour les vacances de printemps autour du thème des Jeux Olympiques et Paralympiques. 
Sera présenté les valeurs de l'Olympisme et un historique des JO. Des olympiades avec pleins de challenges autour du tennis de table et des activités autour du Handi Ping (par exemple une réduction de la visibilité avec un bandeau sur un oeil, une compétition en étant sur une chaise...).
Une compétition amicale avec distribution de lots sera faite pour clôturer les Olympiades. Nous ferons également appel à une psychologue spécialisée dans le sport et au besoin de quelqu'un qui maitrise la langue des signes dans le cas ou certains participants en aient besoin.
Nous adhérons également au dispositif "Eté Ping" fans le cadre des animations JOP.</t>
  </si>
  <si>
    <t>Former les bénévoles de clubs, sportivement mais aussi administrativement</t>
  </si>
  <si>
    <t>Le projet consiste a aider financièrement et logistiquement les clubs pour les différentes
formations nécessaires au bon fonctionnement de l'association.
Sur le plan sportif, seront formés 4 AR, 4 JA, 2 JA2 et 1 EF.
Sur le plan administratif, le CD souhaite que des bénévoles se forment aux différents thèmes permettant de pérenniser la gouvernance des clubs: Formation BasiCompta, Formation Gestion d'association, formation de recherche de financement.
La plupart de ces formations administratives sont dispensées sur le département par le CDOS, certaines sont effectuées à Balma (CROS)
Le CD souhaite prendre en charge une très grande parties des frais de formations</t>
  </si>
  <si>
    <t>Nombre de candidats aux formations issus des clubs Ariegeois.
Réussite aux différents examens lorsqu'il y a remise de Diplômes
Satisfaction des personnes formées et investissement de chacun au sein des clubs</t>
  </si>
  <si>
    <t>Le CD 09 souhaite aider financièrement les clubs a se développer.
Pour cela, le CD souhaite proposer une aide matérielle et logistique a ses clubs.
Calculée au prorata des achats de matériel par les clubs, le CD financera une partie.</t>
  </si>
  <si>
    <t>Le principal indicateur sera l'augmentation des pratiquants.
Nombre de clubs soutenus</t>
  </si>
  <si>
    <t>FFTT-OCC-24-0004-3</t>
  </si>
  <si>
    <t>Création de nouvelles pratiques</t>
  </si>
  <si>
    <t>Rendre plus ludique la pratique du tennis de table et attirer un plus grand nombre de pratiquants
Apporter à chaque club la possibilité de faire pratiquer cette nouvelle activité</t>
  </si>
  <si>
    <t>Aide au développement au PingVR. Achat du matériel spécifique et mise à disposition de matériel aux clubs. 
Création d'une journée découverte pour les non initiés, organisation d'un tournoi départemental, et mise a disposition du matériel lors des stages de jeunes</t>
  </si>
  <si>
    <t>Localité Ariègeoises, communauté des communes et territoire placés en ZRR (Le département de l'Ariège se trouve à 80% dans cette catégorie).</t>
  </si>
  <si>
    <t>Nombre de clubs impliqués
Nombre de licences 
Nombre d'organisations départementales</t>
  </si>
  <si>
    <t>Accessibilité de notre discipline auprès de seniors et individus souhaitant pratiquer un sport en loisir
Promouvoir la santé par le sport via la pratique du tennis de table</t>
  </si>
  <si>
    <t>Action pluriannuelle (2024 à 2028) qui sera renouvelée chaque saison durant cette olympiade.
Atteindre un public ne désirant pas faire de compétition, en proposant des séances "ludiques" dans un but du santé bien-être.
Organiser des journées découvertes dans les différents clubs du département 82.
Promouvoir la pratique en salle par des séances d'animation encadrés des salariés du CD ou d'autres clubs du 82.
Proposer des journées découvertes "bien être" : fit-ping, ping extérieur.
Mettre en place un "VR Ping Tour" dans le département.</t>
  </si>
  <si>
    <t>Tout public désirant pratiquer un sport dans le cadre du Santé bien-être</t>
  </si>
  <si>
    <t>FFTT-OCC-24-0015-1</t>
  </si>
  <si>
    <t>24-072691</t>
  </si>
  <si>
    <t>W343026736</t>
  </si>
  <si>
    <t>85254847800019</t>
  </si>
  <si>
    <t xml:space="preserve"> 11340079</t>
  </si>
  <si>
    <t>CASTELNAU LE LEZ TENNIS DE TABLE</t>
  </si>
  <si>
    <t>34170</t>
  </si>
  <si>
    <t>34057</t>
  </si>
  <si>
    <t>Ping éducatif" "Recrutement et fidélisation des jeunes"</t>
  </si>
  <si>
    <t>fidéliser nos plus jeunes joueurs pour leur permettre à terme d'élever le niveau moyen du club</t>
  </si>
  <si>
    <t>A ce jour, notre club qui est le 2ème en effectifs du département voit ses équipes évoluer essentiellement en divisions départementales. Dans les 2 équipes fanion qui jouent en divisions régionales aucun joueur n'est issu de notre école de tennis de table. Compte tenu de notre organisation, cette dernière ne nous permet pas de faire émerger les meilleurs éléments. Notre formation est trop généraliste et pas assez discriminante. C'est pourquoi nous avons décidé de faire porter nos efforts depuis peu sur la détection et la fidélisation des plus jeunes joueurs. Pour ce faire, nous avons décidé de recourir aux services d'un 2ème entraîneur dont la mission va porter plus particulièrement sur l'accompagnement de cette population. Il interviendra en bînome avec notre entraîneur principal mais aura en charge également de détecter et accompagner les plus jeunes joueurs à potentiel. Pour cela il proposera un 2ème créneau d'entraînement à une sélection d'une dizaine de joueurs et les accompagnera aussi dans le cadre du championnat départemental de même que dans les rencontres individuelles régionales. L'objectif est de les faire progresser rapidement pour leur donner envie de continuer</t>
  </si>
  <si>
    <t>Commune de Castelnau le Lez</t>
  </si>
  <si>
    <t>nombre de renouvellement de licence des 12 joueurs sélectionnés 
Faire passer le nombre de poussins benjamins détenant une licence compétition de 2 cette saison à 8 à la fin de la saison 2024/2025.</t>
  </si>
  <si>
    <t>FFTT-OCC-24-0015-2</t>
  </si>
  <si>
    <t>initier notre section loisirs au ping VR</t>
  </si>
  <si>
    <t>Pour fidéliser nos joueurs de la section loisirs, proposer une alternative à la pratique du tennis de table avec la découverte du ping VR</t>
  </si>
  <si>
    <t>Nous disposons de la section loisirs la plus étoffée parmi tous les clubs de l'Hérault de par notre politique volontariste à l'égard de cette population qui consiste à proposer 3 créneaux d'entraînements dirigés hebdomadaires à sa soixantaine de membres encadrés par un entraîneur disposant du BE. Au delà de cette formation nous proposons également des animations qui lui sont dédiées pour permettre de créer du lien au sein de cette section, mais aussi d'autres moments de convivialité où sont réunies toutes les catégories de joueurs.
Chaque année nous devons recruter environ un tiers de l'effectif car une grosse dizaine de joueurs vont quitter le club et le reste intègrera la section compétition. Pour fidéliser davantage cette population et envisager à terme de l'étoffer davantage en prévision de l'extension future de notre salle, nous avons pensé qu'il serait pertinent de faire évoluer notre offre et de proposer une initiation au ping VR. Avant de s'engager dans des investissements nous préférons tester cette pratique en recourant à la location des 6 casques dont dispose le Comité de l'Hérault de Tennis de Table.</t>
  </si>
  <si>
    <t>commune de castelnau le Lez</t>
  </si>
  <si>
    <t>organiser au moins une soirée ping VR à destination de la section loisirs</t>
  </si>
  <si>
    <t>FFTT-OCC-24-0016-1</t>
  </si>
  <si>
    <t>24-061330</t>
  </si>
  <si>
    <t xml:space="preserve"> 11110024</t>
  </si>
  <si>
    <t>Développer le tennis de table en proposant au public de la station durant l'été de pratiquer l'activité en extérieur et des compétitions en salle, et si possible de faire découvrir le ping virtuel.
Consolider par la suite ces actions tout au long de l'année au niveau du club par l'adhésion de nouveaux adhérents,</t>
  </si>
  <si>
    <t>Les actions menées s'inspirent des propositions issues du projet "ping été".
A savoir :
Faire jouer tout l'été et à la rentrée
Promouvoir le tennis de table 
Recruter de nouveaux adhérents 
Fidéliser les adhérents 
Se lancer dans la pratique du ping en extérieur</t>
  </si>
  <si>
    <t>Les actions seront réalisées sur la commune de GRUISSAN (salle, place publique, camping) et de la communication sera faite sur les communes proches  (Narbonne plage, salles )</t>
  </si>
  <si>
    <t>Nombre de manifestations organisées, nombre de participants et de nouvelles licences.</t>
  </si>
  <si>
    <t>FFTT-OCC-24-0016-2</t>
  </si>
  <si>
    <t>Amener les plus jeunes à la pratique du tennis de table
Encadrement tout au long de l'année pour fidéliser ce public.</t>
  </si>
  <si>
    <t>Avec l'aide d'un apprenti en formation en DEPJEPS, le club interviendra dans les écoles en proposant à différentes classes de venir à la salle régulièrement.
Des interventions sont prévues en centre aéré, et auprès de jeunes en situation d'échec scolaire.</t>
  </si>
  <si>
    <t>Commune,Gruissan.</t>
  </si>
  <si>
    <t>Évolution du nombre de licenciés jeunes et nombre d'actions réalisées</t>
  </si>
  <si>
    <t>FFTT-OCC-24-0017-1</t>
  </si>
  <si>
    <t>24-067580</t>
  </si>
  <si>
    <t>Ping Tour GARDOIS</t>
  </si>
  <si>
    <t>Mise en place d'une série d'évènements de promotion avec l'outil Ping tour mis en place par la fédération. 
Action à destination des lieux pongistes existants (clubs) avec des partenariats comité/club à mettre en place, mais également sur des zones "blanches" sans club identifié.
Développement du Ping VR et Ping en extérieur.</t>
  </si>
  <si>
    <t>Sur les 3 saisons qui arrivent, l'action se découperait de la façon suivante :
- saison 2023/2024 : démarcher les clubs volontaires, et si besoin sélections de 6 clubs maximum, pour une mise en place avec 4 dates de mai à juin + 2 fin aout/début septembre. S'appuyer également sur une action du Conseil Départemental à Méjannes le Clap où plus de 1000 personnes sont attendus.
- saison 2024/2025 : démarcher les clubs volontaires et, si besoin sélections de 6 nouveaux clubs maximum, pour une mise en place avec 4 dates de mai à juin + 2 fin aout/début septembre. S'appuyer également sur une action du Conseil Départemental à Méjannes le Clap où plus de 1000 personnes sont attendus.
- saison 2025/2026 : définir les zones "blanches" du département pour aller développer cette action auprès des collectivités, municipalité et/ou intercommunalité (ex : Uzès / Pays d'Uzès, St Hippolyte du Fort, Remoulins, La Grand-Combe, Beaucaire)
Afin de s'appuyer sur les "bonnes pratiques" existantes, des rapprochements avec le CD34 (et également le CD13) seront à activer car ces 2 comités ont récemment mis en place des actions de ce type.</t>
  </si>
  <si>
    <t>Les clubs gardois dans un premier temps pour les 2 premières saisons de la mise en place du projet.
Puis les zones "blanches"</t>
  </si>
  <si>
    <t>1- Nombre de clubs participants au projet. (entre 3 et 6)
2 - Nombre de personnes licenciées (licence liberté , évènementielles) (entre 100 et 300)</t>
  </si>
  <si>
    <t>FFTT-OCC-24-0017-2</t>
  </si>
  <si>
    <t>Découverte du tennis de table en milieu scolaire (Semaine SCOLA)</t>
  </si>
  <si>
    <t>Faire découvrir la pratique du tennis de table,  à un maximum de scolaire et ce dans les 12 circonscriptions du département lors de la semaine SCOLA.
D'autres actions scolaires sont prévues, Rochefort du Gard, Bagnols, Manduel suite à appel mairies.</t>
  </si>
  <si>
    <t>En partenariat avec l'inspection académique, le comité du Gard a signé une convention pour pouvoir intervenir dans les 12 circonscriptions du département lors de la semaine sportive intitulée "Semaine SCOLA). 200 scolaires du cycle 3 se relayeront sur chaque site pour la découverte de plusieurs sport (Football, Hand, Rugby, Tennis et tennis de table). L'opportunité nous est donnée de pouvoir intégrer pour une première fois le milieu scolaire sur tout le territoire et ce sur une semaine. Le comité et la commission développement est déjà à pied d'œuvre et cette action sera la priorité n° 1 de ce début de saison sportive post JO.
L'ETD (Equipe technique Départementale) sera recrutée et participera obligatoirement à cette action d'envergure à travers ses interventions sur le terrain.
En outre, d'autres actions scolaires sont prévues hors semaine SCOLA dans 3 écoles avec la finalité des Premiers pas pongistes.</t>
  </si>
  <si>
    <t>Tout le département (12 Circonscriptions)</t>
  </si>
  <si>
    <t>- Nombre de scolaires passée dans les ateliers
- Nombre de jeunes ayant intégré un club par la suite</t>
  </si>
  <si>
    <t>Fédération française de Tennis de Table - Occitanie;FDVA 2;</t>
  </si>
  <si>
    <t>FFTT-OCC-24-0017-3</t>
  </si>
  <si>
    <t>Structuration des clubs et du comité de demain</t>
  </si>
  <si>
    <t>Emmener nos clubs à se structurer de façon durable au niveau dirigeants, J-Arbitres, Arbitres, Animateurs, Entraineurs.
Définir un plan de développement pour chaque entité.</t>
  </si>
  <si>
    <t>Les clubs Gardois ont été répertoriés en 3 parties (- de 30, - de 80 et + de 80)...
Les clubs dits "moyens" doivent avoir  des minimums  requis avec 1 JA, 2 AR, 1 EF, 0.5 BP et 6 dirigeants actifs. 
Les clubs dits " modestes" doivent avoir en leur sein 1JA, 1AR, 1 AF et  3 dirigeants actifs.
De plus, ils doivent tous avoir un Projet associatif formalisée (ou Plan de développement) à jour et qui leur sert de base pour entrevoir la suite.
Les clubs de + de 80 ont à ce jour, peu ou pas besoin du comité, néanmoins, une attention particulière sur le nombre de dirigeants actifs et du nombre d'éducateurs seront nécessaires pour garder une motivation et  pérenniser encore plus l'activité.
Le but de cette action est de multiplier le nombre de formations de dirigeants, d'arbitres et de cadres techniques. Cela passera par une présence de notre CTD encore plus accrue qu'aujourd'hui et l'aide apportée pour la formalisation d'un projet associatif est primordiale.
De même, pour le comité il est indispensable de se doter de moyens dans le domaine de la communication afin de mieux appréhender l'avenir. Aussi dans la nouvelle gouvernance, un ou plusieurs élus seront en charge de la partie communication et de créer une newsletter (1/mois, élaborer un nouveau plan de développement, de créer un nouveau site et une nouvelle façon de communiquer avec tous les licenciés).</t>
  </si>
  <si>
    <t>Tout les clubs du département sont concernés.</t>
  </si>
  <si>
    <t>Nombre de formations techniques, dirigeantes  et arbitrale mises en place
Nombre de réunions secteurs
Nombre de dirigeants ayant suivis la formation</t>
  </si>
  <si>
    <t>FFTT-OCC-24-0017-4</t>
  </si>
  <si>
    <t>Assurer un suivi plus précis sur les jeunes à haut potentiel (joueurs déjà détectés par la Ligue) et qui sont dans des structures départementales et Régionales.</t>
  </si>
  <si>
    <t>Organiser autour des joueurs détectés, tout un système de modules d'entrainement en lien avec les clubs. Des regroupements seront nécessaires et un suivi sera régulier effectué  en lien avec la Ligue Occitanie.
IL sera proposé aux joueurs de participer aux entrainements avec le pôle Espoir afin de favoriser leur progression. Les stages effectués seront pris en compte pour les sélections à venir (Espalion notamment).
Tout un panel d'entrainement sera mis à leur disposition pour faciliter leur éclosion. Aucun joueur ne doit passer entre "les mailles du filet", de par les CPS, les différents regroupements Gardois, les divers challenges proposés et les compétitions officielles.</t>
  </si>
  <si>
    <t>Tout le territoire gardois est concerné.</t>
  </si>
  <si>
    <t>1- Nombre de sportifs suivis.
2- Nombre d'heures effectuées par chaque stagiaire.
3- Progression en points effectué par chaque stagiaire (minimum 100 Points )</t>
  </si>
  <si>
    <t>FFTT-OCC-24-0018-1</t>
  </si>
  <si>
    <t>24-081729</t>
  </si>
  <si>
    <t>W122002551</t>
  </si>
  <si>
    <t>42045279900026</t>
  </si>
  <si>
    <t xml:space="preserve"> 11120017</t>
  </si>
  <si>
    <t>ESPALION AVEYRON TENNIS DE TABLE</t>
  </si>
  <si>
    <t>12500</t>
  </si>
  <si>
    <t>12096</t>
  </si>
  <si>
    <t>Etape Ping Tour 2024 - Ping Exterieur et VR</t>
  </si>
  <si>
    <t>Faire jouer et découvrir gratuitement au plus grand nombre le tennis de table, sport olympique, ludique, mixte et intergénérationnel , tout en transmettant la passion de ce sport et en faisant découvrir les différentes activités qui peuvent être proposées dans un club.
Aller au devant du grand public en pleine ville, en extérieur.</t>
  </si>
  <si>
    <t>En extérieur, centre ville, est aménagé 5 univers d'animation ou le public pourra gratuitement participer à chaque animation  :
Univers Ping Extérieur, Free Ping, Ping VR, Ping Inclusif, Ping Educatif.
Initiation, découverte, tournoi, démonstration, tout au long de la journée (10h/18h non stop).
Animation des Espaces de Ping Extérieur du programme "5000 terrains de sports" aménagé par
la commune d'Espalion.
2 espaces de type Playground de 4 tables chacun dont l'animation est confé à notre association par
convention (en cours d'écriture).
Animation Ping VR, une pratique du tennis de table en réalité virtuelle. Equipé d'un casque VR spécifque et du
jeu Eleven Tennis de Table on peut proposer de jouer partout dans un espace libre.
Nous proposerons une animation avec 4 casques de réalité virtuelle.</t>
  </si>
  <si>
    <t>Commune d'Espalion, communauté de communes Comtal-Lot-Truyère, département de l'Aveyron</t>
  </si>
  <si>
    <t>Accueillir environ 1000 personnes dans l'espace public</t>
  </si>
  <si>
    <t>Fédération française de Tennis de Table - Occitanie;Commune Espalion;</t>
  </si>
  <si>
    <t>FFTT-OCC-24-0018-2</t>
  </si>
  <si>
    <t>Proposer des animations de notre discipline autour des Jeux Olympiques</t>
  </si>
  <si>
    <t>Animation sur le thème des jeux olympiques avec la participation des athlètes pongistes du Centre de Préparation Olympique et Paralympique de la ville d'Espalion.
Organisation des Olympiades de la ville d'Espalion sur 2 journées
Organisation de tournois et stages pour tous tout au long de l'été</t>
  </si>
  <si>
    <t>Communes d'Espalion et de la communauté de communes</t>
  </si>
  <si>
    <t>FFTT-OCC-24-0018-3</t>
  </si>
  <si>
    <t>Ping Santé Bien-Être</t>
  </si>
  <si>
    <t>Dans le cadre du Ping Santé Bien-Etre, le tennis de table contribue à se sentir «bien dans sa tête» et «bien dans son corps» tout en étant adapté au plus grand nombre. La pratique se rapproche de celle classique dite « loisirs », tout en étant adapté en terme d’intensité, de durée et de difficulté. Si la progression est recherchée, elle n’est pas l’objectif principal.
L’objectif est de lutter contre les effets négatifs de la sédentarité et du vieillissement.
Redonner du lien social.</t>
  </si>
  <si>
    <t>Animations adaptées et proposées sous forme de séance à des patients de l'Hôpital de Jour "Le Verdié" d'Espalion et à des Personnes âgées résidentes en EHPAD.
Ouverture d'un créneau horaire le vendredi matin de 10h30 à 12h au gymnase intercommunal d'Espalion et sur place le jeudi en EHPAD.
Animations encadrées par Eric DURAND (BEE2) et les entraîneurs du club (35 TK et AF).
Animations proposées aussi aux personnes et familles en difficultés en collaboration avec le CCAS de la ville d'Espalion.</t>
  </si>
  <si>
    <t>Commune d'Espalion, communauté de communes, Nord Aveyron</t>
  </si>
  <si>
    <t>Fédération française de Tennis de Table - Occitanie;COMMUNE ESPALION;Autres établissements publics;</t>
  </si>
  <si>
    <t>FFTT-OCC-24-0019-1</t>
  </si>
  <si>
    <t>24-062057</t>
  </si>
  <si>
    <t xml:space="preserve"> 11310060</t>
  </si>
  <si>
    <t>Ping Éducatif : Recrutement et fidélisation des jeunes</t>
  </si>
  <si>
    <t>Passer de 113 jeunes en 2024, à 145 en 2028
- Passer de 33 jeunes inscrits aux critériums fédéraux en 2024 à 55 en 2028.
- Formation : Avoir 6 représentants du club aux championnats de France sur l'intégralité des catégories jeunes,
en 2028.
- Avoir un taux de rétention des jeunes compétiteurs de 80% chaque année.
- Avoir un taux de rétention des jeunes loisirs de 35% chaque année.
- Augmenter le nombre de jeunes au baby-ping. (4-7 ans)
- Impliquer les parents des jeunes pour qu'ils les accompagnent tout au long des compétitions.
- Intervenir dans les écoles des communes limitrophes de Plaisance</t>
  </si>
  <si>
    <t>Nous avons pour ambition de replacer le TTPlaisançois sur la carte des clubs formateurs.
Formation/Fidélisation : Cela passe par un meilleur encadrement et suivi de nos jeunes lors des entraînements et des compétitions.
et des compétitions. Nous avons un 35h, un 7,5h. Nous souhaitons recruter un apprenti DEJEPS ou un apprenti BPJEPS
La mission principale du 35h sera, sur 25 heures par semaine minimum, de s'occuper des jeunes, seconder par l'apprenti et les bénévoles.
Organisation de stages tennis de table durant les vacances.
Organisation de stages multi activités durant les vacances.
Prêt de table dans les écoles pour utilisation en libre service dans les préaux. 
Recrutement : Augmenter la présence dans les écoles, actuellement, avec deux cours de deux heures par semaine, le lundi et vendredi. Dans une école de Plaisance, qui change selon les besoins de la municipalité (9 différentes, des primaires et des maternelles). L'objectif est de doubler ce nombre pour passer à 8 heures/semaine pour toucher plus de public.
Ces cours seront assurés par l'apprenti.
90 de nos 113 jeunes, environ, ont été recruté de grâce à notre présence dans les écoles</t>
  </si>
  <si>
    <t>La ville de Plaisance du Touch, Tournefeuille et La Salvetat Saint-Gilles (nos 3 villes les plus
représentées) et alentours.</t>
  </si>
  <si>
    <t>Evolution du nombre de licenciés de 4 à 11 ans : 54 en 2023-2024 (né à partir de 2012)
Nombre d'enfants inscrits dans la section 4/7ans : 2 en 2023-2024 (2 2016, donc on repart à 0 l'an prochain)
Evolution des taux de renouvellement et d'abandon des jeunes (-18 ans) :
- Licence non reprise de 2022-23 à 23-24 : 51/113 (45% d'abandon)
- Première licence en 2023-24 : 51 (45% de renouvellement)</t>
  </si>
  <si>
    <t>FFTT-OCC-24-0019-2</t>
  </si>
  <si>
    <t>- Mettre en place un créneau Ping bien-être sur le cours loisir adulte
- Développer des activités avec les structures liés à Parkinson/Al Zheimer de Plaisance
- Continuer notre activité avec le FDV SAV EOL (Personne en situation de handicap psychologique)</t>
  </si>
  <si>
    <t>Intégrer 3 heures de ping bien être sur les cours loisirs adultes pour attirer et fidéliser les féminines et/ou séniors.
Continuer nos 2 heures d'activité avec le FDV SAV EOL de Plaisance
Se rapprocher des structures Al Zheimer - Parkinson de Plaisance pour développer un partenariat. (entre 2 et 4 heures)</t>
  </si>
  <si>
    <t>Plaisance du Touch</t>
  </si>
  <si>
    <t>FFTT-OCC-24-0019-3</t>
  </si>
  <si>
    <t>Trier 90% des déchets produits au club lors de l'utilisation courante.
Mettre en place du tri sur les manifestations organisées par le club.
Favoriser les covoiturages pour les déplacements.</t>
  </si>
  <si>
    <t>Acheter ou récupérer du matériel pour trier séparément : Balles, Plaques, ordures ménagères, déchets à recycler, verre.
Demander à la mairie la fournitures de plus gros contenant lors de plus grandes manifestations.
Mise en place d'un système de messagerie pour que les adhérents puissent s'organiser pour covoiturer tant pour venir au club que pour partir en compétition.</t>
  </si>
  <si>
    <t>Plaisance du touch</t>
  </si>
  <si>
    <t>- Mise en place du tri de manière pérenne.
- Bénéfices générés (économie d'énergie, financières…) : Le club ne gère rien et ne paie rien en matière d'énergie, c'est la mairie qui s'en occupe et nous sommes plusieurs dans le même bâtiment.
- Favoriser le covoiturage pour les compétitions.
- Favoriser le covoiturage pour venir à l'entrainement (non mesurable, ou alors le budget de ce projet serait principalement dans cette action)</t>
  </si>
  <si>
    <t>FFTT-OCC-24-0021-1</t>
  </si>
  <si>
    <t>24-080692</t>
  </si>
  <si>
    <t xml:space="preserve"> 11810001</t>
  </si>
  <si>
    <t>Recrutement et fidélisation des jeunes, plus particulièrement des 3/11 ans avec des actions innovantes, responsables, valorisantes et ludiques pour tous les jeunes</t>
  </si>
  <si>
    <t>Recruter et fidéliser les plus jeunes au travers de multiples actions menées tout au long de l'année. Nous avions réussi à augmenter de manière significative le nombre d'enfants dans la tranche 3/7 ans et jusqu'à 11 ans, mais nous avons du déchanter en septembre, car la mairie nous a supprimé des accès lors des vacances scolaires et également déplacer un horaire pour les 3/7 ans qui est devenu inaccessible pour cette tranche d'âge et même pour les plus grands. Nous avons du refuser du monde suite à ces problèmes . Nous savons que nous n'avons pas les conditions idéales pour cela mais nous devons être inventifs pour retrouver un certain nombre d'enfants dans la tranche 3/7 et arriver à fidéliser d'avantage les 7/11 ans. Nous allons créer une nouvelle antenne par exemple</t>
  </si>
  <si>
    <t>Notre club a eu un développement important chez les moins de 11 ans et surtout en BABYPING grâce à nos 3 éducateurs, dont 2 en formation, nos bénévoles et notre service communication. Mais au démarrage de la saison 2023/2024  Nous avons du faire face à la modification d'un horaire Babyping ainsi qu'à la fermeture des Gymnases de Caussels et Rochegude, lors des vacances de Toussaint et Noël.
Aussi pour se rapprocher des chiffres atteints lors de la saison précédente, si nous ne pouvons pas récupérer nos horaires pour les Babyping et  faire les animations, telles que les années précédentes avec les Kidisport, il va nous falloir créer une nouvelle antenne ou plus. Nous proposons une séance de Babyping (2 si la mairie nous redonne un horaire abordable) hebdomadaire le samedi de 11h à 12h. Nous ne pouvons proposer qu'un créneau de 45 minutes au Kidisports et extérieurs, ponctué par un goûter, lors des vacances scolaires hors été. Nous allons également dans 3 écoles primaires privées d'Albi (Notre Dame du Breuil, Saint Joseph Albi et Bon Sauveur) ou nous proposons 2 cycles de 6 séances entre 11h30 et 14h ainsi Villefranche d'Albi (située en zone rurale) où nous proposons 6 séances de 14h à 15h30. Nous organisons un PPP pour 5 classes de l'école du Sacré Coeur Albi. Nous participons à un TAPS à l'école primaire de Lagrave/Florentin sur 1h30. Nous sommes également impliqués  l’École Municipale des Sports d'ALBI 10 mercredi matin
Pour les enfants de plus de 7 ans à 11 ans, nous proposons des entraînements les mardi, mercredi, jeudi, vendredi et samedi, dont 2 loisirs, pendant l'année scolaire. Des stages de 3 à 5 jours, pendant toutes les vacances scolaires . Certains participent à des compétitions départementales, régionales voir nationales. Nous avions sollicité la ville d'Albi pour installer des tables dans les 3 QPV, mais il n'y a pas eu de réponse donné à la FFTT. Donc nous organiserons par nous même, avec nos tables, des animations dans les QPV.  Lors des vacances, sur plusieurs villages, nous participons aux animations "Terre de jeux" Village du sport  Tarn 2024 Nous participons à la "Semaine Olympique" sur la ville de SAINT JUERY le jeudi 4 Avril ou nous aurons 15 enfants par 30m de 10h à 15h30 soit 120 élèves. le 17 avril Village Olympique J-100. Nous participons au festival du bon pour les enfants 3 jours place du Vigan. Nous organiserons un tournoi inter école (pour les primaires) pour plus de 100 élèves le 4 juin. Nous organisons également des tournois de village pour les jeunes. Pour fidéliser nos licenciés nous offrons des goûter et un cadeau pour noël. ainsi qu'une participation lors des compétitions nationales.
Des réunions avec toutes les parties concernées auront lieu en amont , et tout au long de l'année</t>
  </si>
  <si>
    <t>La communauté des communes d'Albi (Terssac, Saint Juéry), dont les quartiers sensibles QPV, le stadium pour "Terre de Jeux", 
une ZRR avec la communauté des communes des Monts d'Alban et du Villefranchois. principalement dans la commune de Villefranche d'Albi et Alban
Le village de Cagnac les mines où nous créons une Antenne</t>
  </si>
  <si>
    <t>Ces indicateurs seront relevés tous les ans puisque l'action est pluriannuelle
Pour les licenciés, nombre d'enfants de 4/11 ans licenciés, Assiduité et implication des jeunes pour les séances.
Enquête de satisfaction auprès des parents, des mairies, des écoles concernées.
Voir le renouvellement des licences, tout en tenant compte des problèmes de salles et d'horaires sur Albi
Pour les autres actions voir les retombées qui devraient se traduire par des licences supplémentaires, surtout en ZRR et sur la nouvelle antenne
Réunions régulières pour connaitre le ressenti avec les enseignant ou les personnels de l'EMS</t>
  </si>
  <si>
    <t>Fédération française de Tennis de Table - Occitanie;ANS Emploi;VILLE D'ALBI;Agence de services et de paiement;</t>
  </si>
  <si>
    <t>FFTT-OCC-24-0021-2</t>
  </si>
  <si>
    <t>Ping Bien être et Santé pour les plus de 65 ans et les entreprises</t>
  </si>
  <si>
    <t>Permettre aux plus de 65 ans de retrouver une activité physique adaptée. Permettre une reprise en douceur pour ceux qui ce sont éloignés de toute activité physique et les faire évoluer vers du Ping loisir, si possible. 
Permettre également aux personnes en situation de Handicap ou ayant des maladies dégénératives (Parkinson Alzheimer) de participer au séances santé ou loisirs avec des valides. 
Nous n'oublions pas les personnels et dirigeants d'entreprises pour les inciter à pratiquer une activité physique régulière. 
Un autre objectif,  pour les franges les plus sédentaires, étant que le sport permet d'avoir une meilleure hygiène de vie, retrouver des gestes et une certaine coordination. A terme, leur permettre d'avoir moins de douleurs, d'utiliser moins de médicaments, de se sentir mieux et de retrouver un peu de lien social</t>
  </si>
  <si>
    <t>Nous proposons plusieurs possibilités pour tous ces publics.
* Pour les personnes de plus de 65 ans ou en situation de handicap et les personnes atteints de maladies dégénératives (Parkinson, Alzheimer) nous leur proposons des créneaux de 1h, de Sport Santé, 4 jours par semaine: Les mardi et jeudi de 16h à 17h gymnase Rochegude Albi, le vendredi de 9h30 à 10h30 à Cagnac les mines (ouverture officielle en septembre) et 16h30 à 17h30 à Terssac. Sur les séances santé nous intégrons des personnes en situation de handicap mental. Les plus actifs des +65 ans, se mêlent aux Loisirs les lundi et mercredi, au gymnase Rochegude Albi; de 20h30 à 22h30 et également les mardi de 19h30 à 21h à Cagnac les mines, les mardi de 19h30 à 21h à Villefranche d'Albi. Dans le public loisirs nous comptons des personnes malentendantes et des personnes en fauteuil.
Lors des vacances nous proposons un entraînement ouvert à tous, qui permet à ces publics de ne pas couper leur activité pendant les vacances.
Nous participons au salon séniors, nous avons un partenariat avec France Parkinson.
Les 3 maisons sport santé de l'Albigeois viennent toutes les 6 semaines faire faire des essais aux personnes qu'ils accompagnent dans le but de trouver le sport qui leur convient le mieux.
Nous allons essayer d'amener le sport dans une résidence seniors de manière régulière (négociation en cours)
Nous faisons des évaluations ou des animations avec le casque VR
Un de nos éducateur a suivi une formation Efformip
 - 2 de nos éducateurs vont participer à une journée de formation sur le thème du vieillissement et de l'activité physique et l'un d'entre eux aura 3 jours de formation Club Inclusif. Un dirigeant suivra également une formation club inclusif
*  Pour les personnels des entreprises nous menons également 2 types d'actions
- La première est d'organiser un tournoi inter entreprise qui se déroulera le vendredi 14 juin à partir de 19h00. Ce tournoi sera composé d'équipes de 2 joueurs sur un format ludique, permettant à tous de s'amuser et de prendre conscience que notre sport est accessible à tous. Il permettra également de mettre en avant notre créneau entreprise et également aux personnes en recherche d'emploi. A la fin du tournoi un apéritif dînatoire préparé par un traiteur sera offert à tous les participants. Nous avons déjà une dizaine d'équipes engagées et nous espérons avoir une 60 aine d'équipes en tout 
- La deuxième action depuis le mois de janvier la création d'un créneau dédié aux personnels et dirigeants d'entreprises ainsi que des demandeurs d'emploi. Cela se passe au gymnase de Caussels  de 12h15 à 13h45 sous la houlette d'un éducateur et de quelques bénévoles (en fonction du retour lors du tournoi nous pouvons également proposer des actions en entreprise)
Des réunions avec toutes les parties concernées auront lieu en amont , et tout au long de l'année</t>
  </si>
  <si>
    <t>Nous agissons sur le bassin Albigeois ainsi qu'au cœur du Quartier de Veyrieres-Rayssac (QPV) mais également sur Cagnac les mines et Terssac.
Nous agissons également sur Villefranche d'Albigeois (ZRR)</t>
  </si>
  <si>
    <t>Nombre de renouvelant
Questionnaire de satisfaction
Retour de France Parkinson
Nombre d'inscription au tournoi
Nombre de participants prenant une licence
Nouvelles licences sur ces créneaux 
Améliorations notables de la santé pour les plus fragiles ou évolution de la dégénérescence  ralentie pour certains</t>
  </si>
  <si>
    <t>Fédération française de Tennis de Table - Occitanie;ANS Emploi;Tarn;Agence de services et de paiement;</t>
  </si>
  <si>
    <t>FFTT-OCC-24-0021-3</t>
  </si>
  <si>
    <t>Organisation d'une ou plusieurs étape du stade vers l'emploi et ouverture d'un créneau d’entraînement intégrant des personnes éloignées de l'emploi ainsi que des employés et dirigeants d'entreprises</t>
  </si>
  <si>
    <t>Deux objectifs 
- Organiser une ou plusieurs journées regroupant des personnes en recherches d'emplois et des dirigeants d'entreprises dans un cadre différent des entretiens d'embauches. Permettre aux dirigeants de voir des demandeurs d'emplois dans un environnement sportif, d'équipe, de partage d'émotion, tout en étant anonyme dans un premier temps. Pour ensuite avoir une autre approche dans l'entretien d'embauche. Faciliter le JOB DATING grâce au sport en mettant en avant les qualités de chacun.
- Proposer au moins une animation entre 12h et 14h à tous les employés des entreprises et personnes en recherche d'emploi</t>
  </si>
  <si>
    <t>Avec le partenariat de France Travail  Albi, nous organiserons 2 journées autour du Tennis de table au Gymnase de Caussels Albi
Nous mobiliserons une 10 aine de personnes dont nos 3 éducateurs et ceux de l'Omnisport
Nous mettrons en place les aires de jeux, les coins repas, de convivialité et d'activité, dès notre arrivée dans le but de  pouvoir accueillir candidats et dirigeants d'entreprises.  Bien sur tout le monde restera anonyme pour le bon déroulement de la journée
Une fois l'activité lancée par nos éducateurs, quelques bénévoles prépareront le coin repas et accueillerons le traiteur
Bien sur la mairie sera conviée à cet évènement au moment du repas
L’après midi les masques tomberons pour laisser place au JOB DATING, avec déjà des pistes pour les recruteurs
En fin d'après midi nous ferons le point avec tous les participants et intervenants, en espérant que de belle collaborations se seront créées
Nous espérons également que cela créera une dynamique et des synergies entre les entreprises les demandeurs d'emploi et notre structure
Ouverture d'au moins un créneau pour tous les employés des entreprise et personnes en recherche d'emploi avec un éducateur pour les encadrer</t>
  </si>
  <si>
    <t>Le grand Albigeois et les zone rurale alentour</t>
  </si>
  <si>
    <t>Retour des participants (employeurs et demandeurs d'emploi)
Nombre d'emploi généré
Retour de France Travail et renouvellement de l'action
Personne prenant une licence au club</t>
  </si>
  <si>
    <t>Fédération française de Tennis de Table - Occitanie;ANS Emploi;Agence de services et de paiement;</t>
  </si>
  <si>
    <t>FFTT-OCC-24-0021-4</t>
  </si>
  <si>
    <t>Animations journées Olympiques en collaboration avec la ville d'Albi le Département du Tarn et de la communauté de communes des Monts d'Alban et du Villefranchois</t>
  </si>
  <si>
    <t>Animer des journées présentant les Sports Olympiques et plus particulièrement le tennis de table. Présenter des activités ludiques sur le thème du tennis de table sur des territoires en Zone Rurale, pour montrer à tous que notre sport est accessible, convivial et sportif malgré tout. Il peut permettre à tout un chacun de rester en bonne santé et permettre le lien social.
Facilite la cohésion en jouant par  équipe pour atteindre un  objectif.
Permet également d'évaluer les aptitudes de chacun</t>
  </si>
  <si>
    <t>Nous avons débuté ces actions par la foire exposition d’Albi, placée sous le thème des Sports Olympiques. du 14 au 18 mars, nous avons fait des animations dans le parc des expositions
Nous avons animé  2 groupes, un sport santé et un Babyping, dimanche nous avons fait des démonstrations avec les joueurs de régionale. Nous avons également projeté les matches du WTT Singapour. sur le stand nous avons utilisé le casque VR pour montrer les possibilités offertes grâce à ce matériel. Nous avons juste délaissé le stand le samedi après midi pour jouer les matchs de championnat
Nous allons maintenant participer le 4 avril à la semaine Olympique et ParaOlympique, le jeudi 4 avril sur le complexe de L'Albaret à Saint Juéry. Des groupes de 15/20 enfants des écoles se succéderont toutes les 30 minutes de 10h à 15 sur 4 tables + 2 petites. Nous acheminerons 2 tables plateaux et 2 petites tables et mettrons un animateur à disposition 
L'échéance suivante sera le 17 avril, sur la place du Vigan Albi, ce sera pour le J-100, le Village Olympique avec 13 disciplines présentes à Paris 2024. Les centres de loisirs et les maisons de quartier sont conviés à essayer les sports Olympiques. Les Albigeois pourront également venir s'essayer à notre sport.
D'autre manifestations sont prévu par la mairie d’Albi, tout au long de l'été mais nous n'avons pas encore le programme.
Nous allons participer avec le CDOS à 2 manifestations Terre de jeux, Les villages du sport Tarnais. La première sera le 17 juillet à ALBAN (ZRR) ou nous accueillerons le public de 10h à 18h. Nous devrons acheminer 2 ou 4 tables en fonction de l'aire de jeu qui nous sera dédiée. Nous prendrons également le Casque VR tape 
Nous serons également sur le Stadium d'Albi pour notre deuxième étape des Villages du sport Tarnais, le 6 Aout avec en plus des retransmissions des épreuves en direct
A l'occasion de l'Eté Ping, nous organiserons 2 soirées sur l'aire de jeu de Villefranche d'Albigeois à l'occasion du Marché des saveur qui réunit près de 300 personnes pour un repas tous les mardi
L'aire de jeux ayant une table en ciment nous acheminerons 2 tables supplémentaires pour organiser des petits tournois
Nous organisons un tournoi inter écoles et inter entreprises le 14 juin
Nous aurons également l’occasion fin aout d'organiser les portes ouvertes, sur 2 sites. le gymnase de Caussels le dernier samedi d’août et sur la commune de Cagnac les mines, pour recruter des enfants, adultes en sport santé et loisirs
Sur toutes ces manifestations nous offrirons des goodies et petits lots</t>
  </si>
  <si>
    <t>Grand Albigeois, quartiers dont QPV
ZRR Communauté des communes des mont d'Alban et du Villefranchois
Village de Cagnac et villages attenants classés en ZRR</t>
  </si>
  <si>
    <t>Nombre de personnes passées par notre stand ou atelier
Retour en  nombre de licences en début de saison 2024/2025
Retour sur notre facebook ou site pour demander plus d'informations</t>
  </si>
  <si>
    <t>Fédération française de Tennis de Table - Occitanie;ANS Emploi;Agence de services et de paiement;Autres établissements publics;</t>
  </si>
  <si>
    <t>FFTT-OCC-24-0022-1</t>
  </si>
  <si>
    <t>24-077452</t>
  </si>
  <si>
    <t>Ping actif : Développement du ping inclusif</t>
  </si>
  <si>
    <t>Initiation au tennis de table pour le plaisir du jeu pour le brassage d'un public varié (mixité, âge, valide, handicapé)</t>
  </si>
  <si>
    <t>- Mise en place d'un créneau spécifique de 2 séances hebdomadaires d'entraînements brassant tous les publics cités dans l'objectif. Le but est le mélange, le partage, la convivialité, le plaisir du jeu mais aussi le développement d'apprentissage qui permette d'apprécier la pratique. Certaines séances seront prolongées par des animations sportives et conviviales type tournoi de diverses formes, soirée crêpes et ping pong, jeu de société...
- En partenariat avec la Maison Sport Santé de Bagnols/Cèze (qui accueille des publics en convalescence de pathologies diverses), le club a pour projet d'accueillir des patients jeunes et adultes pour des séances de découverte du tennis de table. Des contacts ont été pris avec la coordinatrice de la maison Sport Santé qui va accompagner des groupes de jeunes puis d'adultes dans notre salle pour des essais à éventuellement poursuivre.
- Par le biais de la maison Sport Santé encore, une formation complémentaire, à destination des éducateurs et animateurs des clubs sportifs de Bagnols/Cèze, est proposée par le Comité Départemental du Sport Adapté. Le Bagnols Marcoule Sabran Tennis de Table enverra des cadres techniques à cette formation.</t>
  </si>
  <si>
    <t>Les actions se dérouleront à Bagnols/Cèze à la Halle St Exupéry de Bagnols sur Cèze ou dans les lieux de formation proposés par la maison Sport Santé</t>
  </si>
  <si>
    <t>Nouvelles licences 
nombre de participants à ces séances
nombre de créneau spécifique crée pour ces séances</t>
  </si>
  <si>
    <t>FFTT-OCC-24-0022-2</t>
  </si>
  <si>
    <t>Ping éducatif : recrutement et fidélisation des jeunes - Initiation du public scolaire à la pratique du tennis de table</t>
  </si>
  <si>
    <t>Initier le public scolaire à la pratique du tennis de table par des interventions sur le temps scolaire et fidéliser les jeunes par l'adhésion à l'association.</t>
  </si>
  <si>
    <t>Mise en place, de manière pluriannuelle (4 ans si possible), de cycle scolaire avec les différentes classes d'écoles de la ville de Bagnols/Cèze. Lors de la saison 2021-2022, l'association, par l'action de son entraîneur salarié, est intervenue de manière hebdomadaire dans trois écoles (Célestin Freinet, Jean Jaurès et Jean Macé pour les maternelles) de Bagnols/Cèze pour y faire découvrir notre sport. Pour la saison 2022-2023, notre entraîneur a été recruté par le CD30TT et a effectué des prestations de découverte au niveau l'école Jules Ferry de Bagnols/Cèze. Cette action a été reconduite en 2023-2024 et nous souhaitons la maintenir en 2024-2025 en touchant plus d'écoles de la ville (un contact a déjà été pris avec l'école Sainte Marie). Des actions plus ponctuelles sont programmées avec les écoles primaires Jean Jaurès et Célestin Freinet. En partenariat avec la municipalité de Bagnols/Cèze, l'entraîneur aidé par un jeune animateur/joueur de haut niveau formé au club interviendra également sur des actions d'initiation au tennis de table pendant les vacances ; action appelée école buissonnière.</t>
  </si>
  <si>
    <t>Les actions s'effectueront majoritairement dans les écoles de la ville de Bagnols/Cèze dans les quartiers prioritaires (quartier Vigan Braquet, Escanaux).</t>
  </si>
  <si>
    <t>Nombre de classes touchées, Nombre d'écoles en partenariat avec le club, nombre de nouveaux licenciés qui ont participé l'année précédente à ces actions. Une évaluation de la satisfaction des enfants participants et des enseignants pourra être réalisée à la fin de l'action.</t>
  </si>
  <si>
    <t>FFTT-OCC-24-0022-3</t>
  </si>
  <si>
    <t>Ping loisirs/Nouvelles Pratique : Nouvelles pratiques - Développement du ping VR et de l'ultimate ping</t>
  </si>
  <si>
    <t>L'association Bagnols Marcoule Sabran Tennis de Table souhaite s'ouvrir sur de nouvelles pratiques de notre sport en se basant sur le ping VR et l'ultimate ping. Par un projet pluriannuel, nous souhaitons faire découvrir ces nouvelles formes d'activité au plus grand nombre (licenciés puis public hors club).</t>
  </si>
  <si>
    <t>Notre association souhaite faire découvrir le ping VR et l'ultimate ping par une subvention pluriannuelle en commençant la première année par l'achat de matériel et l'organisation d'une initiation dans les locaux du club. Une initiation au ping VR sera proposée au cours des tournois organisés au club, manifestations...Pour la seconde année, nous souhaiterions nous ouvrir vers l'extérieur en identifiant les lieux où un public potentiellement intéressé serait présent (ludothèque, médiathèque, centre commerciaux, ALSH...) et en démarchant ces organismes. Pour la troisième, nous souhaiterions proposer un lien avec le club en permettant de mettre en place une séance hebdomadaire et de licencier les participants.</t>
  </si>
  <si>
    <t>Les séances d'initiation seront organisées dans les locaux de l'association à la Hall St Exupéry de Bagnols sur Cèze et touchera les licenciés de l'association qui proviennent de la ville et des communes alentours (Gard Rhodanien).</t>
  </si>
  <si>
    <t>Le nombre de participants à ces séances d'initiation aux nouvelles pratiques sera l'indicateur principal pour ce projet.</t>
  </si>
  <si>
    <t>FFTT-OCC-24-0023-1</t>
  </si>
  <si>
    <t>24-081346</t>
  </si>
  <si>
    <t>W302021279</t>
  </si>
  <si>
    <t>44819899400015</t>
  </si>
  <si>
    <t xml:space="preserve"> 11300025</t>
  </si>
  <si>
    <t>CLUB DE TENNIS DE TABLE DE CALVISSONNAIS</t>
  </si>
  <si>
    <t>30420</t>
  </si>
  <si>
    <t>30062</t>
  </si>
  <si>
    <t>DISPOSITIF PING EDUCATIF</t>
  </si>
  <si>
    <t>Former des cadres techniques de club : Initiateurs de club
Mettre en place une école de tennis de table poussin(e)s – benjamin(e)s
Constituer un groupe de licenciées féminines</t>
  </si>
  <si>
    <t>Renouveler les forums et journées portes ouvertes pour faire découvrir l’activité 
Interventions avec le BEES référent du club dans les écoles du secteur
Organisation de Premiers Pas Pongistes sur le territoire de la Vaunage
Mise en place de créneaux jeunes : école de tennis de table
Tendre vers 3 entraînements semaines publics cible 
Prise en charge des entrainements par des entraineurs diplômés secondés par une équipe de cadres. 
Faire découvrir la compétition aux plus jeunes sous des formats critérium et par équipe.</t>
  </si>
  <si>
    <t>Le subventionnement de l’association contribuera à l’ancrer dans son territoire et à servir de référence dans un modèle de développement utile à l’ensemble des acteurs autre que ceux habituellement aidés.</t>
  </si>
  <si>
    <t>Objectif 1 : Augmenter sur N+1 le temps moyen d’entraînement de 4 à 7 heures semaine regroupement inclus.
Objectif 2 : Constituer une équipe technique de 4 personnes Pour N+1 rechercher service civique en plus</t>
  </si>
  <si>
    <t>FFTT-OCC-24-0023-2</t>
  </si>
  <si>
    <t>DISPOSITIF PING ACTIF</t>
  </si>
  <si>
    <t>Développer l’offre du sport loisir bien santé</t>
  </si>
  <si>
    <t>Cet axe permettra avant tout de faire découvrir le ping en tant que passeport santé en axant sur le loisir.
Il aidera également au développement à la fois quantitativement les effectifs de l’association mais aussi de fédérer l’ensemble des acteurs au projet.</t>
  </si>
  <si>
    <t>tendre vers une dynamique propice à d'avantage d’ambition, de motivation et de positionnement susceptible de participer au développement du ping dans le territoire de la Vaunage</t>
  </si>
  <si>
    <t>Création de nouvelles offres de pratique au sein du club</t>
  </si>
  <si>
    <t>FFTT-OCC-24-0024-1</t>
  </si>
  <si>
    <t>24-082794</t>
  </si>
  <si>
    <t>Nouvelles Pratique : Ping Extérieur / Ping VR / Ultimate/ Ping Tour /ÉtePing</t>
  </si>
  <si>
    <t>Promouvoir et diversifier l’offre de pratique, profiter des périodes propices ou des installations présentes pour soutenir le Ping en extérieur</t>
  </si>
  <si>
    <t>le Comité soutiendra les actions visant à la pratique de l’activité en extérieur et du Ping en VR
Village du sport Tarnais : en partenariat avec le Conseil Départemental du Tarn et le CDOS.
Participation à 14 journées d’animations sportives en extérieur pendant l’été 2024 sur l’ensemble de notre département. Le Comité coordonne, soutient les clubs qui interviennent dans l’animation d’un atelier tennis de table.
Tournois d’été : promotion et soutient des clubs qui organisent des tournois durant l’été
- les 24h d’Albi en juillet
- 6 tournois d’été organisés par le Ping St Paulais Pays de Cocagne
Ping VR :
Achat et prêt d’un casque VR aux clubs pour diverses animations :
- Forum des associations
- Journées portes ouvertes
- Diverses animations (semaine olympique, village du sport Tarnais…)</t>
  </si>
  <si>
    <t>Sur l'ensemble du Tarn</t>
  </si>
  <si>
    <t>Fédération française de Tennis de Table - Occitanie;Tarn;</t>
  </si>
  <si>
    <t>FFTT-OCC-24-0024-2</t>
  </si>
  <si>
    <t>Cette action est un des objectifs majeurs de notre Plan de Développement 2021-2025 tant sur le plan qualitatif que quantitatif.</t>
  </si>
  <si>
    <t>L’Equipe Technique Départementale, coordonnée par le salarié du Comité, propose et anime différentes actions sur le territoire.
Nous sommes en convention avec l’Education Nationale, l’USEP et l’UNSS, nous proposons plusieurs actions de promotion du tennis de table :
- Aide à l’organisation de cycles de découverte du tennis de table en temps scolaire et périscolaire
- Aide à la gestion des rencontres départementales USEP et UNSS sur un ou plusieurs sites géographiques du Département.
- Animations diverses lors d’évènements promotionnels avec nos autres partenaires (Conseil Départemental, CDOS, CDSA).
- Soutien aux clubs qui organisent le « Premiers Pas Pongiste », pour lequel sont offerts une raquette ainsi que des objets promotionnels.
Pour fidéliser les jeunes nous proposons :
- 3 journées « Défi Ping » animation pour les jeunes débutants adaptée à leur niveau, dans le but de fidéliser ces jeunes voir de détecter les plus jeunes et talentueux et de les motiver dans leur entraînement.
- 1 journée de compétition par équipe réservée aux moins de 13 ans pour motiver les clubs dans la formation des jeunes et les jeunes dans leurs entraînements, sur une formule de compétition qui développe l’esprit d’équipe.
- 1 tournoi de détection pour les moins de 11 ans dans un objectif de détection des futurs talents.</t>
  </si>
  <si>
    <t>FFTT-OCC-24-0024-3</t>
  </si>
  <si>
    <t>Structuration du club de demain : soutien aux clubs</t>
  </si>
  <si>
    <t>Accompagnement des clubs dans leur structuration, aide au développement des compétences des dirigeants et des techniciens</t>
  </si>
  <si>
    <t>Le développement de notre activité passe donc par un travail très conséquent des clubs en matière d’actions de développement, de fidélisation et d’ouverture de la pratique aux différents publics et, en accord avec notre projet 2021-2025.
Les clubs du Tarn sont de petites structures, comptant en moyenne 70 licenciés (2 clubs de +200 licenciés mais la moitié des clubs qui comptent entre 30 et 80 licenciés) qui n’ont que peu de moyens humains ou financiers pour mener les différentes actions visant à développer la pratique et à diversifier les publics. C’est pourquoi le Comité Départemental du Tarn s’implique particulièrement dans l’accompagnement des clubs, au travers de différentes actions :
- Organisation d’un Colloque des clubs chaque année pour discuter des projets, imaginer des actions spécifiques départementales répondant aux besoins.
- Visite aux clubs : par les élus, par le Conseiller Sportif du Comité lors des AG des clubs, lors d’actions spécifiques.
- Formation de dirigeants : soirée thématique sur le fonctionnement d’un club, le rôle des dirigeants, aide à l’élaboration du projet associatif.
- Formation arbitrage
- Participation financière à la formation : prise en charge des coûts des formations d’arbitre/juge arbitre en 2023 et 25% du coût des formations techniques.
- Soutien financier à diverses compétitions nationales : le Comité aide financièrement les Tarnaises et les Tarnais qualifiés aux Championnats de France jeunes, vétérans, participants aux tours du Critérium de N1, N2, inscrits au Pôles Espoir.</t>
  </si>
  <si>
    <t>FFTT-OCC-24-0024-4</t>
  </si>
  <si>
    <t>Accompagner les jeunes détectés dans le groupe départemental et/ou régional vers la route du haut niveau.</t>
  </si>
  <si>
    <t>- organisation de séances individualisées pour les jeunes du groupe de détection départemental et/ou régional chaque semaine, avec encadrement par des techniciens professionnels et des bénévoles.
- partenariat interclubs pour augmenter le volume horaires hebdomadaires des jeunes à profil pour atteindre 5 séances par semaine.
- Organisation de 4 stages de 3 jours à chacune des vacances scolaires pour les jeunes détectés ou ayant un potentiel.
- Soutien financier aux jeunes qui intègre le Pôle Espoir régional, qui participent aux compétitions nationales (tour de Critérium, Championnats de France).
- Aide au coaching lors des compétitions
La Commission jeunes et Technique attribue un challenge départemental pour distinguer les meilleurs clubs formateurs de jeunes et nous remettons des récompenses pour les sportifs les plus méritant lors de l’Assemblée Générale du Comité.</t>
  </si>
  <si>
    <t>Sur tout le territoire</t>
  </si>
  <si>
    <t>FFTT-OCC-24-0025-1</t>
  </si>
  <si>
    <t>24-083239</t>
  </si>
  <si>
    <t>W461001315</t>
  </si>
  <si>
    <t>41776947800039</t>
  </si>
  <si>
    <t>COMITE DEPARTEMENTAL DE TENNIS DE TABLE DU LOT</t>
  </si>
  <si>
    <t>Action 1 : nouvelles pratiques</t>
  </si>
  <si>
    <t>Le Comité Départemental de Tennis de Table s'engage résolument à promouvoir la pratique du tennis de table au sein de la population féminine de notre département. Conscient des bienfaits que cette activité sportive peut apporter sur le plan physique, mental et social, notre comité a élaboré un projet ambitieux visant à encourager la participation des femmes de tous âges et de tous horizons.
Dans une société où l'égalité des genres et l'inclusion sont des valeurs fondamentales, il est primordial de créer des espaces et des opportunités où les femmes peuvent s'épanouir et se développer à travers le sport. Le tennis de table, sport à la fois exigeant et ludique, offre un cadre idéal pour cela. C'est dans cette perspective que nous avons conçu une série de journées de découverte et de promotion du tennis de table spécifiquement dédiées aux femmes.
Ces journées de découverte ne se limitent pas seulement à l'apprentissage des techniques de jeu, mais elles ont également pour objectif de sensibiliser la population féminine aux multiples bienfaits que procure la pratique régulière du tennis de table. En effet, au-delà de ses aspects purement physiques, ce sport favorise le développement de la concentration, de la coordination, ainsi que de l'esprit d'équipe et de compétition.
De plus, en encourageant la participation des femmes dans la pratique du tennis de table, nous aspirons à créer un réseau dynamique de pratiquantes régulières. Ce réseau constituera un véritable support pour les nouvelles venues, en leur offrant un environnement bienveillant où elles pourront progresser et s'épanouir dans leur pratique sportive.
Ainsi, à travers ce projet novateur, le Comité Départemental de Tennis de Table aspire à contribuer activement à la promotion de l'égalité des genres dans le domaine du sport, tout en favorisant le bien-être et l'épanouissement des femmes de notre département. Nous sollicitons donc votre soutien financier afin de concrétiser cette initiative et d'ouvrir de nouvelles perspectives pour les femmes passionnées de sport dans 
notre communauté.</t>
  </si>
  <si>
    <t>Le projet de promotion du tennis de table féminin, initié par le Comité Départemental de Tennis de Table, vise à encourager la participation des femmes de tous âges et horizons à la pratique de ce sport. Conscient des nombreux avantages physiques, mentaux et sociaux que le tennis de table peut offrir, le comité a élaboré un plan ambitieux pour créer des opportunités inclusives et égalitaires dans le domaine sportif.
Le projet comprend plusieurs aspects clés :
Journées de découverte et de promotion : Le comité organise des journées spécifiquement dédiées aux femmes, offrant l'opportunité d'apprendre les techniques de jeu du tennis de table tout en sensibilisant les participantes aux bienfaits de la pratique régulière de ce sport.
Développement des compétences et du bien-être : Au-delà de l'aspect physique, le tennis de table favorise le développement de compétences telles que la concentration, la coordination, l'esprit d'équipe et de compétition. Le projet vise à mettre en avant ces aspects pour encourager les femmes à s'engager dans une pratique régulière du sport, contribuant ainsi à leur bien-être général.
Création d'un réseau de pratiquantes : En encourageant la participation féminine, le comité ambitionne de créer un réseau dynamique de pratiquantes régulières. Ce réseau fournira un soutien précieux aux nouvelles venues, en leur offrant un environnement favorable à leur progression et à leur épanouissement dans la pratique du tennis de table.
Promotion de l'égalité des genres : Le projet s'inscrit dans une perspective plus large de promotion de l'égalité des genres dans le domaine du sport. En offrant des opportunités équitables aux femmes de s'engager dans le tennis de table, le comité contribue activement à briser les stéréotypes de genre et à favoriser un environnement sportif inclusif.
En résumé, le projet de promotion du tennis de table féminin du Comité Départemental de Tennis de Table vise à créer des opportunités inclusives et égalitaires pour les femmes dans le domaine du sport, tout en mettant en avant les nombreux avantages physiques, mentaux et sociaux de la pratique du tennis de table.</t>
  </si>
  <si>
    <t>Le projet s'étend sur tout le département du Lot</t>
  </si>
  <si>
    <t>Le principal indicateur sera le pourcentage du nombre de licencié féminine dans le département.
Le deuxième indicateur sera le nombre de féminine aux journées mises en place.</t>
  </si>
  <si>
    <t>FFTT-OCC-24-0025-2</t>
  </si>
  <si>
    <t>- Action 2 : animation territoriale</t>
  </si>
  <si>
    <t>Dans le cadre de notre engagement continu à promouvoir et renforcer la pratique du tennis de table dans le département du Lot, nous avons identifié la nécessité de concentrer nos efforts sur la promotion et l'accompagnement des clubs locaux. Ces clubs jouent un rôle essentiel dans la diffusion et la vitalité de notre discipline au sein de la communauté lotoise. Ainsi, pour la deuxième phase de notre projet, nous avons élaboré une série d'initiatives ciblées visant à soutenir, dynamiser et développer ces structures fondamentales.
Notre objectif principal est de créer un environnement propice à l'épanouissement des clubs de tennis de table, en mettant à leur disposition les ressources et le soutien nécessaires pour renforcer leur attractivité et leur pérennité. Pour ce faire, nous avons conçu un plan d'action en plusieurs étapes, qui comprend à la fois des mesures de promotion et d'accompagnement personnalisé.
Cette stratégie repose sur une approche holistique, prenant en compte les spécificités et les besoins individuels de chaque club. Nous sommes convaincus que la consolidation et le développement de nos clubs constitueront un levier essentiel pour stimuler la pratique du tennis de table dans le Lot et favoriser son rayonnement au sein de la communauté sportive locale.
Dans les sections suivantes, nous détaillerons les principales étapes de notre plan d'action, en mettant en lumière les actions concrètes que nous prévoyons de mettre en œuvre pour promouvoir et accompagner les clubs de tennis de table sur le territoire lotois</t>
  </si>
  <si>
    <t>Le projet vise à renforcer et dynamiser les clubs de tennis de table dans le département du Lot afin de promouvoir la pratique de ce sport au sein de la communauté locale. Reconnaissant l'importance cruciale des clubs dans la diffusion et la vitalité de la discipline, le comité s'est engagé à leur offrir un soutien significatif pour assurer leur attractivité et leur pérennité.
Le plan d'action se déploie en plusieurs étapes :
Analyse des besoins individuels : Une approche personnalisée est adoptée pour chaque club, afin de comprendre ses spécificités, ses défis et ses besoins particuliers. Cette analyse approfondie permettra d'adapter les mesures de soutien de manière efficace.
Promotion et communication : Des initiatives de promotion seront mises en place pour accroître la visibilité des clubs de tennis de table dans le Lot. Cela peut inclure des campagnes de sensibilisation, des événements promotionnels et une présence accrue sur les plateformes numériques et les réseaux sociaux.
Accompagnement personnalisé : Un soutien technique et organisationnel sera proposé aux clubs, notamment en matière de gestion administrative, de planification d'événements, de recrutement de membres et de développement de programmes d'entraînement.
Renforcement des infrastructures : Des efforts seront déployés pour améliorer les infrastructures des clubs, en mettant l'accent sur la qualité des équipements et des installations, afin d'offrir aux membres un environnement optimal pour la pratique du tennis de table.
Développement des compétences : Des formations et des ateliers seront organisés pour renforcer les compétences des membres des clubs, qu'il s'agisse d'entraîneurs, de dirigeants ou de bénévoles, afin d'améliorer la qualité de l'encadrement et de la gestion.
En consolidant et en développant les clubs de tennis de table dans le Lot, le projet vise à créer un écosystème solide et dynamique qui favorisera la pratique du sport à tous les niveaux. En outre, cette initiative contribuera au rayonnement du tennis de table au sein de la communauté sportive locale, renforçant ainsi son attractivité et sa pérennité à long terme.</t>
  </si>
  <si>
    <t>Sur tout le département du Lot</t>
  </si>
  <si>
    <t>Nombre total de licencié dans le lot
nombre de clubs</t>
  </si>
  <si>
    <t>FFTT-OCC-24-0026-1</t>
  </si>
  <si>
    <t>24-081457</t>
  </si>
  <si>
    <t>W343002470</t>
  </si>
  <si>
    <t>44770149100030</t>
  </si>
  <si>
    <t xml:space="preserve"> 11340007</t>
  </si>
  <si>
    <t>5006143</t>
  </si>
  <si>
    <t>PING PONG CLUB DE PEROLS</t>
  </si>
  <si>
    <t>34470</t>
  </si>
  <si>
    <t>34198</t>
  </si>
  <si>
    <t>Pérennisation d'un créneau baby-ping 4-6 ans</t>
  </si>
  <si>
    <t>Poursuivre la pratique du tennis de table pour les très jeunes enfants, prolonger le créneau baby-ping voire le doubler en fonction des prévisions de réinscriptions et des nouvelles inscriptions envisagées. Pérenniser l'activité avec deux encadrants à former voire à rémunérer suite au départ probable du bénévole encadrant cette année en complément du B.E.</t>
  </si>
  <si>
    <t>L’éveil au tennis de table pour le très jeune public nécessite une attention importante et une proximité entre l’encadrant et le jeune joueur. Il est donc primordial de pouvoir proposer un créneau ou le nombre d’encadrant est de 1 pour 4 ou 5.
Nous avons pu remarquer l’intérêt du public local lors de la journée des associations car peu d’associations prennent les enfants à partir de 4 ans.
Le matériel spécifique (tables ajustables en hauteur), cerceaux, plots, équipements de parcours, balles spécifiques, etc.. demandent des investissements du club. Le nombre d’encadrants nécessaires représente également un coût pour la structure car nous proposons une session toutes les semaines.
Afin d’être attractif sur ce créneau et générer des vocations, nous avons également convenu d’un tarif à moins de 50% de celui pratiqué sur les autres jeunes.
Les résultats sur cette première année sont encourageant puisque nous avons démarré avec 4 enfants et que nous sommes montés à 7 durant l’année.
Nous espérons donc une aide financière pour continuer de développer ce créneau.</t>
  </si>
  <si>
    <t>Ville moyenne pas de particularités notables</t>
  </si>
  <si>
    <t>Taux de renouvellement des inscriptions à la saison suivante supérieur à 60%</t>
  </si>
  <si>
    <t>FFTT-OCC-24-0026-2</t>
  </si>
  <si>
    <t>Interventions dans les écoles municipales</t>
  </si>
  <si>
    <t>Promouvoir l'activité tennis de table auprès des élèves de primaires (5ans, 6ans, 8ans, 9ans) sur des créneaux de deux heures pendant plusieurs semaines de l'année scolaire. (environ 80 heures). Fidéliser les joueurs pour les amener à pratiquer l'activité en dehors du milieu scolaire.</t>
  </si>
  <si>
    <t>Le club de Pérols s’associe aux écoles locales depuis de nombreuses années pour proposer initiation et perfectionnement sur des groupes classes  (environ 200 élèves concernés sur les trois écoles) . Tables et ateliers de pratique variés en fonction des âges et des niveaux.
Le club donne accès à son matériel, fourni balles et raquettes. L’entraineur principal du club est l’intervenant pour les écoles.
Le club organise même gratuitement des tournois en fin d’année pour les classes.
Ces activités permettent aux enfants de faire du sport et de découvrir le tennis de table. Cette stratégie fait du club de Pérols un club moteur dans l’activité sportive des jeunes.
Ces activités avec les jeunes nécessitent de renouveler régulièrement le matériel, ce qui impacte le budget de la structure associative. Nous espérons donc une aide de l’ANS afin de pérenniser cette activité.</t>
  </si>
  <si>
    <t>Ville moyenne sans particularités notables.</t>
  </si>
  <si>
    <t>Indices de satisfaction auprès des professeurs des écoles et reconduction.</t>
  </si>
  <si>
    <t>FFTT-OCC-24-0027-1</t>
  </si>
  <si>
    <t>24-083348</t>
  </si>
  <si>
    <t xml:space="preserve"> 11480027</t>
  </si>
  <si>
    <t>Mise en place d'actions de recrutement auprès des publics scolaires, associées au développement des créneaux proposés par le club.</t>
  </si>
  <si>
    <t>Intervention auprès des scolaires (7-11 ans) en lien avec les actions ANS
▪ Année 3 : intervention dans les écoles primaires privées &amp; publiques de Mende et Communauté de communes
• Faible coût (&lt;5€ / enfant + transport)
• 6 h/cycle pour chaque enfant
• Tournoi par catégorie d’âge (CE1-CE2 et CM1-CM2) écoles privées et publiques de Mende
• Ecole Ping EMTT : maintien et développement des créneaux encadrés pour les jeunes mendois (poussin et benjamin) licenciés du club.
▪ Année 4 : intervention dans les écoles primaires privées &amp; publiques de Mende et Communauté de communes
• Faible coût (&lt;5€ / enfant + transport)
• 6 h/cycle pour chaque enfant
• Tournoi par catégorie d’âge (CP / CE1 / CE2 / CM1 / CM2) écoles privées et publiques de Mende + Communauté de communes</t>
  </si>
  <si>
    <t>Bassin de vie de Mende et démarche de mise en place d'intervention sur la communauté de communes (Barjac, Badaroux et Balsièges)</t>
  </si>
  <si>
    <t>Avoir 300 jeunes dans les actions scolaires et 25 jeunes dans l'école de ping dans la catégorie poussins et benjamin en essayant d'avoir une mixité filles/garçons
6 écoles privées concernées
2 écoles publiques dont 1 a Mende
15 classes concernées</t>
  </si>
  <si>
    <t>FFTT-OCC-24-0027-2</t>
  </si>
  <si>
    <t>Nouvelles pratiques du tennis de table à Mende</t>
  </si>
  <si>
    <t>Découvrir la pratique du tennis de table autour de nouveaux concepts : 
Ultimate ping
Ping extérieur
Ping virtuel
Dark ping</t>
  </si>
  <si>
    <t>Depuis le début, le club a toujours innové afin de proposer des nouvelles pratiques pour satisfaire ses adhérents. Pour les prochaines années nous prévoyons l’ajout d’une nouvelle activité par saison tout en reconduisant celles qui auront bien fonctionnées les années précédentes.
L’objectif animer des soirées ping pour nos adhérents afin qu’il apprécie l’esprit club et donc les fidéliser. 
o Séances dirigées pour les loisirs dès 2014
o Création de séances ping en famille en 2022
o Création de nouvelles pratiques en lien avec l’ANS :
 Année 1 : 
• Séance Ultimate (1h / mois inclus dans le planning du club)
• Séance de ping VR (0.5j / trimestre planning du club)
 Année 2 : 
• Séance Ultimate (1h / mois inclus dans le planning du club)
• Séance ping en extérieur (1 séance par mois pour tous les groupes en septembre et avril, mai et juin)
• 4 journées de ping virtuel (2 journées « initiation » 2 journées « tournoi interne ») 
 Année 3 : 
• Séance Ultimate (1h / mois inclus dans le planning du club)
• Séance ping en extérieur (1 séance par mois pour tous les groupes en septembre et avril, mai et juin)
• 4 journées de ping virtuel (2 journées « initiation » 2 journées « tournoi interne ») 
• 1 soirée Darkping
 Année 4 : 
• Séance Ultimate (1h / mois inclus dans le planning du club)
• Séance ping en extérieur (1 séance par mois pour tous les groupes en septembre et avril, mai et juin)
• 4 journées de ping virtuel (2 journées « initiation » 2 journées « tournoi interne ») 
• 1 soirée Darkping
• 2 journées de ping en entreprise (4 x 0.5jours ou le ping se déplace en entreprise, l’entreprise se déplace au ping, 1 soirée partenaire, 1 tournoi inter-entreprise)</t>
  </si>
  <si>
    <t>Ensemble du bassin de vie de la communauté de Coeur de Lozère</t>
  </si>
  <si>
    <t>Le club prevoit plusieurs actions autour des nouvelles pratiques, l'Ultimate qui est la pratique la plus démocratisée devrait sensibilisé une cinquantaine de personnes sur la saison, l'achat d'un casque de ping VR début 2024, va être destinée dans un premier temps à un public loisir sénior (une quinzaine de personne prévue sur les matinée d'initation) et enfin pour le ping extérieur si le temps nous le permet nous devrions faire 2 actions ouverture à tous</t>
  </si>
  <si>
    <t>FFTT-OCC-24-0027-3</t>
  </si>
  <si>
    <t>Le ping au JO</t>
  </si>
  <si>
    <t>Faire découvrir les JO et le ping sur différents évènement sur le bassin de vie de Mende. Une première action aura lieu dans le centre ville de Mende, la seconde soit dans la salle spécifique du club et dans son exterieur, ou alors de nouveau dans le centre ville.</t>
  </si>
  <si>
    <t>Participer aux différentes actions sur la ville de Mende pour promouvoir le sport aux JO et notamment le tennis de table.
2 jours sont prévus par l'office de la vie associative de Mende mi juin, le club organisera 2 journées supplémentaire dans l'été les dates ne sont pas encore fixées.</t>
  </si>
  <si>
    <t>Bassin de vie de Mende, centre ville de mende</t>
  </si>
  <si>
    <t>Le nombre d'action que le club va pouvoir mener et le nombre de participants à ces evenements</t>
  </si>
  <si>
    <t>FFTT-OCC-24-0028-1</t>
  </si>
  <si>
    <t>24-083327</t>
  </si>
  <si>
    <t>Attirer un nouveau public vers le tennis de table et de nouveau adhérents dans les clubs pour capitaliser sur la dynamique actuelle dans notre département, grâce à la découverte de notre sport au travers de nouvelles pratiques ludiques , conviviales et à la portée de tous.
Augmenter sensiblement notre nombre de licenciés tout type de licences confondus.</t>
  </si>
  <si>
    <t>Nous allons nous appuyer sur les actions initiées l'année dernière en les développant et les structurant en fonction des diverses possibilités dans le département:
1. Le Ping en extérieur
Nous allons continuer de démarcher les communes et les collectivités pour identifier les sites déjà équipés et proposer d'animer ces lieux  en s'appuyant sur les clubs locaux, en travaillant également avec les établissements scolaires proche de ces lieux pour proposer des initiations et des formations aux professeurs d'EPS ou aux éducateurs sportifs sur le ping en extérieur
Nous allons également travailler avec les communes, les collectivités et les clubs pour pérenniser ces lieux , en leur proposant de réhabiliter les équipements dès que c'est nécessaire et d'en installer de nouveaux en s'appuyant sur l'aide de la fédération, en restant vigilant sur l'accessibilité de ces lieux aux personnes à mobilité réduite et en situation de handicap.
l'objectif est d'animer et mettre en action 8 nouveaux sites sur le département.
2. Le Ping VR
Nous avons à notre disposition 6 casques de réalité virtuelle, dont une partie en collaboration avec Hérault sport, et nous allons nous appuyer sur ces équipements pour initier 2 actions distinctes sur le département:
- Un circuit sur les clubs du départements volontaires pour faire découvrir le PING VR  avec 2 types d'interventions : des soirées conviviales avec découverte et tournoi ludiques, et des séances de découverte auprès d'un public sénior les après midi
- Et d'autre part des interventions en entreprise lors de colloques, séminaires ou conventions , qui sont de plus en plus demandeuses de ce genre d'activités lors de ces rassemblements  qui prévoient très souvent des moments de détentes, c'est la possibilité pour nous de toucher un nouveau public et de faire découvrir le tennis de table sous un autre jour, sachant que l'activité est plein essor avec des championnats de France qui ont été organisés par la fédération
3. L'ultimate ping et le hardbat
Dans la lignée des événements mis en place cette année nous allons refaire une action par trimestre en alternant les 2 activités : 2 actions Ultimate , 4 tables en U avec un filet plus haut , des règle spécifiques et un jeu ultra spectaculaire en s'appuyant sur des clubs volontaires, et 2 actions hardbat, du ping pong avec des raquettes à l'ancienne avec des revêtements complètement neutre pour niveler les valeurs.
Ces actions seront menées dans différents secteurs du département dans la mesure du possible, en soirée sous une forme conviviale, en faisant appel à un traiteur et une animation musicale pour accompagner les participants , dans un format ludique de découverte et de tournoi.
Les soirées se feront sur inscription et réservation avec possibilité de se restaurer ou non , avec des tarifs accessibles au plus grand nombre ( 10€ maximum pour la participation et le buffet ).
Le club hôte sera en charge de la buvette ( boisson uniquement ) dont il gardera les bénéfices et pourra profiter de l'occasion pour faire découvrir se structure.
L'objectif est d'attirer la aussi de nouveaux pratiquants au travers de ces nouvelles pratiques</t>
  </si>
  <si>
    <t>Intervention sur tout le département en privilégiant les territoires carencés</t>
  </si>
  <si>
    <t>Les lieux animés pour le ping en extérieur et le nombre de personnes touchées
le nombre d'animation dans les clubs via le ping vr, et le nombre d'intervention en entreprise et le nombre de personnes touchées
le nombre d'animation mises en place pour les nouvelles pratiques et le nombre de personnes touchées 
la licenciation</t>
  </si>
  <si>
    <t>Fédération française de Tennis de Table - Occitanie;Hérault;</t>
  </si>
  <si>
    <t>FFTT-OCC-24-0028-2</t>
  </si>
  <si>
    <t>STRUCTURATION DES CLUBS</t>
  </si>
  <si>
    <t>Faire un audit des clubs pour identifier les besoins, en particulier en terme de formation, pour former des bénévoles sur les différentes filières.
Permettre grâce à cet action de développer et de structurer les clubs.
Pérenniser les clubs en fidélisant leurs adhérents tout en allant cher de nouveaux</t>
  </si>
  <si>
    <t>C'est une action qui se veut pluri annuelle:
Dans un premier temps nous allons procéder un audit des clubs du département pour identifier leurs éventuelles difficultés  et leurs besoins en terme d'accompagnement le cas échéant avec en fil rouge la possibilité d'intervenir pour former les bénévoles sur des filières ciblées et spécifiques en fonction des demandes des clubs:
formation de bénévoles éducateurs de clubs ( IC, IF, EF ) pour pouvoir animer et encadrer des publics loisirs ou des publics jeunes
formation sur l'arbitrage avec un double objectif: faire découvrir l'aspect compétitif du tennis de table en encourager les vocations pour augmenter le nombre d'arbitres sur le département pour administrer les différentes compétitions
Ces deux formations seront assurées par notre salarié ou des bénévoles juges arbitres
D'autre part nous allons encourager les clubs à former leurs bénévoles via les formations dispensées par le CROS  ou l'académie tel que : optimiser la communication dans son club, maitriser les demandes de subvention, trouver des sources de financement, etc... en participant financièrement à ces sessions.
L'objectif est de permettre aux clubs de se structurer grâce à leurs ressources internes et donc de se développer naturellement grâce aux différentes montées en compétence des ressources humaines à disposition.</t>
  </si>
  <si>
    <t>sur tout le département</t>
  </si>
  <si>
    <t>Nombre de clubs</t>
  </si>
  <si>
    <t>FFTT-OCC-24-0028-3</t>
  </si>
  <si>
    <t>c'est une action pluri annuelle
Former notre cadre technique au Ping santé afin de pouvoir former ensuite des techniciens dans le département et monter en puissance sur le sujet pour pouvoir mener actions spécifiques auprès de ce public sur l'ensemble du territoire</t>
  </si>
  <si>
    <t>L'action va se déployer sur 3 ans pour arriver à terme à intervenir régulièrement dans des clubs ou dans des structures dédiées auprès d'un public sénior avec des séances spécifiques dédiées alliant le tennis de table et la gymnastique douce pour permettre à la fois de renforcer et de travailler la souplesse, la force l'équilibre l'endurance, mais également la coordination, l'adresse, la vitesse, et la mémoire .
L'objectif est de permettre à cette population de favoriser l'autonomie, la mobilité, mais aussi de combattre la sédentarité et de se remettre en forme.
En parallèle nous souhaitons également via ce dispositif accompagner le club de Clermont l'Héraut dans notre département qui a initié une action dynamique auprès d'un public touché par la maladie d'Alzheimer pilotée par une de leurs adhérentes elle même impactée par la maladie.
Le rétro planning de l'action sera le suivant:
2024 : Formation de notre cadre technique sur le sport santé, stage auprès du comité des bouches du Rhône moteur dans ce domaine, et deux actions menées dans des clubs auprès d'un public sénior pour lancer cette activité dans le département, accompagnement du projet de Clermont l'Hérault.
2025: Dupliquer la formation auprès des techniciens du départements volontaires , intervention dans de nouveaux clubs et démarchage des établissements accueillant des personnes âgées intéressées par la démarche .
2026 : installer des interventions auprès de ce public de façon pérenne sur l'ensemble du territoire.
Nous ferons un bilan chaque année pour mesurer les actions menées et adapter nos interventions</t>
  </si>
  <si>
    <t>sur l'ensemble du département</t>
  </si>
  <si>
    <t>Formation reçue
actions menées public séniors</t>
  </si>
  <si>
    <t>FFTT-OCC-24-0030-1</t>
  </si>
  <si>
    <t>24-082099</t>
  </si>
  <si>
    <t>L'objectif pour cette deuxième année est sensiblement la même.
Offrir un encadrement et un accompagnement de qualité, afin d'augmenter le nombre de pratiquants en club et ce dans la durée. Passer d'une d'une pratique loisir à une pratique compétitive au sein de nos structures, et surtout de fidéliser ce public. En effet même si au regard de notre médiatisation récente, nous avons un peu plus de nouvelles inscriptions surtout sur le site de Montpellier; notre problème est d'arriver à éviter le turn-over important sur la discipline qui est de 40% la première année et 60% la deuxième.
Nous souhaitons  :
- augmenter significativement le nombre de licenciés jeunes et les fidéliser dans la durée.
- augmenter conséquemment le nombre de compétiteurs.
- retrouver ces jeunes dans un deuxième temps dans le championnat sénior.
- les faire participer aux critériums individuels.
- Intégrer à terme les meilleurs profils dans nos différentes filières vers le haut niveau.
- offrir un encadrement de qualité (embauche prévue)
Cette action est inscrite dans la durée.</t>
  </si>
  <si>
    <t>Augmenter le nombre de licenciés dans les catégories jeunes , passer d'une licence promotionnelle vers une licence traditionnelle, et de les amener à la compétition et à intégrer les différents groupes d'entrainements y compris vers le haut niveau. Réduire significativement l'abandon de la discipline la première et deuxième année.
Pour cela nous devons  mettre en place :
- Des horaires et créneaux adaptés.
- Des séances spécifiques, (créneaux spécifiques féminines depuis 2023).
- Une plus grande attractivité des tarifs.
- La mise à disposition du matériel ou à des tarifs compétitifs.
- L’accompagnement et l'encadrement de ces jeunes sur les compétitions.
- Augmenter le nombre d’équipes dans le championnat jeunes, les intégrer en équipes séniors dès que possible.
- Favoriser l’identification d’appartenance à un club.
Le rôle du cadre technique et des bénévoles est prépondérant dans cette action. Fidéliser ces jeunes  dans le but d'en faire les futurs joueurs séniors du club du MTT.
le passage de l'un de nos intervenants sur un temps plein est envisagé au cours de cette année.</t>
  </si>
  <si>
    <t>notre lieu d'entrainement (Montpellier Nîmes)</t>
  </si>
  <si>
    <t>nombre de nouveaux licenciés jeunes, nombre d'équipes jeunes engagés, nombre d'inclusion de jeunes sur des équipes séniors, nombre de jeunes en critérium, la fidélisation de ce public d'une année sur l'autre</t>
  </si>
  <si>
    <t>FFTT-OCC-24-0030-2</t>
  </si>
  <si>
    <t>Ping loisir/Nouvelles Pratiques : Ping Extérieur</t>
  </si>
  <si>
    <t>Préambule :
C'est la suite de l'action mise en place l'an dernier, où nous sommes intervenus sur différents sites dans l'agglomération de Montpellier avec des sites dédiés au ping (voir ci-dessous) 
Le 19 décembre dernier, Michaël DELAFOSSE, Président de Montpellier Méditerranée Métropole, Maire de la Ville de Montpellier et Gilles ERB, Président de la Fédération Française de Tennis de Table (FFTT),  et des Co présidents de l’Alliance Nîmes Montpellier Tennis de Table (ANMTT) – Claire CHEVASSUS ROSSET et Alain LAUFERON, ont signé une convention de partenariat. Cette convention va entre autre concrétiser l’installation de tables de ping-pong dans des espaces publics de la ville pour encourager la pratique libre et/ou encadrée du plus grand nombre. 
Pour accueillir ces équipements sportifs, la convention cible notamment les rives du Lez, le parc Montcalm et le complexe Lieutenant Normand.
C'est pas moins de 3 sites à terme qui verront le jour.
Ils sont idéalement situés et bénéficient d'un flux de personnes important ; la configuration devrait comprendre entre quatre et huit tables. 
De plus, deux tables vont être installées rapidement à proximité immédiate de notre salle.
l'Alliance souhaite s'investir complétement dans ce projet afin de pouvoir proposer notre activité dans une forme différente, ludique, conviviale et intergénérationnelle. Faire découvrir le ping d'une autre manière et pourquoi pas vers une pratique en club.
Proposer une activité de proximité en accès libre mais également animée et organisée.</t>
  </si>
  <si>
    <t>A partir du mois de mai, l'Alliance va proposer dans un premier temps des animations sur le site du parc Montcalm avec le soutien de la ville de Montpellier tant dans la logistique que dans la communication. Ce lieu bénéficie d'une attractivité et d'un fort passage tout au long de l'année.
les animations se feront les samedis et dimanches pour tous, en semaine pour des publics ciblés, et pendant les vacances scolaires pour les plus jeunes.
2 cadres techniques et des bénévoles viendront encadrer ces animations avec du matériel club en attendant la livraison des sites qui devrait s'effectuer  rapidement pour le premier site.
c'est au total sur l'année 2024 une quinzaine d'interventions avec une grande journée type tournoi (sous forme de montées/ descentes toute les heures) ludique et convivial ouvert à tous avec des démonstrations de joueuses et joueurs de haut niveau.
Nous comptons communiquer très largement sur ces actions via la presse, réseaux sociaux, et avec l'appui du service communication de la ville de Montpellier.
Le programme et le calendrier des interventions est en cours d'élaboration en partenariat avec la ville de Montpellier avec qui nous espérons inaugurer le site de "Montcalm" très rapidement et la livraison des deux autres sites sur la saison 2024/2025</t>
  </si>
  <si>
    <t>Montpellier et sa métropole</t>
  </si>
  <si>
    <t>nombre de participants, nombre d'actions, livraison site</t>
  </si>
  <si>
    <t>FFTT-OCC-24-0030-3</t>
  </si>
  <si>
    <t>Ping Actif - dispositif ping santé - Alzheimer</t>
  </si>
  <si>
    <t>Préambule :
Investi depuis plusieurs années dans le sport santé (Ateliers CHU : Lombalgies chroniques et rééducation cardio-respiratoire / Ateliers « bouger sur ordonnance » et Ateliers « seniors ») le club ouvre un nouveau champ de compétences avec la signature d’une convention avec la très active association : France Alzheimer Hérault qui a eu lieu le 24 mars lors des championnats de France de tennis de table à Montpellier.
La maladie d’Alzheimer et les maladies apparentées touchent actuellement 55 000 000 de personnes dans le monde et 1 250 000 en France. L’Hérault et les anciens sportifs, ne sont pas épargnés.
Le tennis de table n’est pas un sport comme les autres, ses bienfaits sur le ralentissement de l’évolution de la maladie sont reconnus. Il optime le système cognitif en contribuant notamment à développer l’hippocampe, zone fragilisée par la maladie d’Alzheimer (mémoire).
On note des bénéfices sur la concentration, la perception de l’espace visuel, la coordination motrice, le tout dans une dynamique ludique diminuant le stress.
Objectifs :
En pratiquant le tennis de table, les patients stimulent notamment la région de l’hippocampe. Cette zone cérébrale est particulièrement touchée dans les cas de maladie d’Alzheimer
-Ralentir le déclin cognitif et l’évolution de la maladie par la stimulation de :
L’attention/ la concentration/ la coordination/ l’équilibre / la vitesse de réaction 
-Favoriser la socialisation des malades mais aussi des aidants par une pratique en groupe et ludique 
-Participer à l’étude et aux recherches sur les bienfaits des thérapies non médicamenteuses sur la maladie  
- Favoriser par cette action l'inclusion des personnes et aidants touchés par cette pathologie au sein du club et sensibiliser les adhérents du club à cette maladie.</t>
  </si>
  <si>
    <t>Des créneaux horaires de 45 minutes à 1 heure 30 dédiés et fixes et reportés d’une semaine sur l’autre.
Séances spécifiques sur un cycle de 6 semaines encadrées par des cadres techniques de l'alliance Nîmes Montpellier tennis de table formés et habilités à ce type de projet.
Installation et préparation du matériel avant l’arrivée des participants 
Un accueil et une mise en condition rassurante avec une prise en charge bienveillante 
Une activité Ping adaptée aux malades en essayant d’intégrer les aidants accompagnants
Un encadrement diplômé et compétent pour 4 malades 
Un retour au calme favorisé par des ateliers psychomoteurs pré définis et préparés à l’avance.</t>
  </si>
  <si>
    <t>agglomération Montpellier</t>
  </si>
  <si>
    <t>amélioration état de santé, intérêt pour la pratique</t>
  </si>
  <si>
    <t>FFTT-OCC-24-0030-4</t>
  </si>
  <si>
    <t>animation "JOP"</t>
  </si>
  <si>
    <t>A quelques mois des Jeux Olympiques et Paralympiques,  l'ANMTT sera présente  et participera  aux actions menées en amont des Jeux Olympiques et Paralympiques
Sur Montpellier:
-  mercredi 17 avril au stade Philippidès pour J-100 JO
- Passage de la flamme olympique le 13 mai avec la présence d'Alexis et Félix Lebrun.
- ZEST (Zone d'évènementiel sportif  temporaire) le 1er juin, l'ANMTT y participe chaque année .
- Fête des CM2 couplée à une journée sur les JO , le 13 juin sur la promenade du Pêyrou.
- Passage de la flamme paralympique le 25 août.
Sur  Nîmes:
- Les 14 et 15 juin : «  la tournée des jeux  » 
Pendant les deux journées, animation de l’espace Ping  ( démonstrations, jeux libres, présence des athlètes )  
 - Faculté de Nîmes :
Journée de l’Olympisme le 22 mai  organisée par la fondation de l’université avec intervention de différentes disciplines dont le Ping.
Au delà des intervention ci-dessus et en cette année Olympique,  l'ANMTT mènera différentes actions en faveur de territoires carencés sur des publics prioritaires.
L'occasion de faire découvrir notre discipline à un public souvent éloigné de la pratique, issu des quartiers "qpv".
Ces actions gratuites doivent favoriser la mixité, l'inclusion et mettre en avant les valeurs de l'olympisme.
Plusieurs types d'actions :
-  Sur les collèges en Rep et Rep+ de la ville de Nimes. 
- Pendant les vacances scolaires, sur les sites de Nîmes et Montpellier sur ou vers des publics issus des  "REP et REP</t>
  </si>
  <si>
    <t>Sur Nîmes:
- Interventions collèges :
les valeurs de l'olympisme, 10 collèges concernés sur la ville de Nîmes dont 2 en réseau d'éducation prioritaire (Condorcet et jules Vernes)
Les  interventions : 
En duo : un technicien / un athlète de haut niveau. 
Une intervention sur site en deux temps :
1) une démonstration pour mettre en avant le côté spectaculaire de la discipline, puis échanges de balles avec les intervenants.
2)  Un temps de partage d’expérience souvent sous la forme de questions / réponses.
- Stage sportif en direction des jeunes du quartier (Quartier politique de la ville).
Par le biais d'une convention avec une association de ce quartier, nous allons proposer 8 demis journées de découverte de l'activité pendant la deuxième semaine des vacances de printemps, au sein de notre salle encadrées par des techniciens diplômés.
- découverte de l'activité.
- jeux ludiques et pédagogiques.
-évaluation des compétences et des aptitudes.
- appétence pour l'activité.
- mixité et inclusion avec les jeunes licenciés de l'association.
Sur Montpellier:
Grace à un partenariat avec certaines maisons de quartiers de la ville de Montpellier en secteur "qpv" nous allons accueillir sur 8 demis journées pendant la deuxième semaine des vacances de printemps des jeunes issus de ces quartiers, avec la même déclinaison que sur celle de Nîmes.</t>
  </si>
  <si>
    <t>quartier Valdegourd sur Nimes, quartier  Aiguelongue, Croix d'Argent, lemasson Montpellier</t>
  </si>
  <si>
    <t>nombre de participants, nombre de licences découvertes, nombre de jours d'animations</t>
  </si>
  <si>
    <t>FFTT-OCC-24-0031-1</t>
  </si>
  <si>
    <t>24-083850</t>
  </si>
  <si>
    <t>Détection dans les clubs</t>
  </si>
  <si>
    <t>Mettre en place une organisation qui permette la détection des jeunes pongistes lozériens et leur intégration dans une filière de formation dynamisante</t>
  </si>
  <si>
    <t>Pour la troisième année de fonctionnement correspondant au troisième volet du projet ANS, nous entrevoyons les aboutissements envisagés au départ, à savoir l’élargissement de l’effectif du Centre d’Entraînement Départemental à l’ensemble des clubs du département ainsi que son rajeunissement.
L’effectif des deux premières saisons a été effectivement exclusivement mendois avec des catégories d’âge démarrant à minimes.
Aujourd’hui les catégories d’âges sont passées à poussins et benjamins pour les plus jeunes, ce qui sera toujours le cas pour la troisième année. De plus les candidatures d’entrée prévues pour 2024-2025 proviennent toujours de joueurs mendois mais également de joueurs et joueuses marvejolais et canourguaises.
Les résultats de la structure sont satisfaisants puisque nous comptons dans nos rangs un joueur classé n°1 français de la catégorie poussins en janvier 2023 et un autre n°58 en minimes, ce qui participe de notre bonne audience auprès des clubs départementaux.
Le cahier des charges des axes de travail pour les joueurs départementaux désireux de s’inscrire au sein de la structure d’entraînement départementale distribué aux clubs en début de saison devra être agrémenté à l’avenir d’un Power Point et de clips vidéo illustrant les thématiques recherchées en termes de piliers de la performance pour la rentrée 2024-2025.
Les regroupements des samedis avec des joueurs sélectionnés par l’équipe technique départementale se sont tenus sur une fréquence un peu moins importante que prévue et doivent être reconduits selon une nouvelle formule. Il s’agit de proposer en parallèle à ces regroupements une venue sur une demi-journée à de jeunes joueurs issus de cycles scolaires. Ceux-ci étant assez nombreux durant la saison il y a un bon potentiel à envisager.</t>
  </si>
  <si>
    <t>L'ensemble du territoire départemental est concerné</t>
  </si>
  <si>
    <t>Nombre de jeunes concernés par les regroupements et les stages 
Diversité géographique des joueurs concernés 
Mixité de la fréquentation</t>
  </si>
  <si>
    <t>FFTT-OCC-24-0031-2</t>
  </si>
  <si>
    <t>Fournir aux clubs des dirgeants et cadres techniques de façon à pérenniser les lieux de pratique</t>
  </si>
  <si>
    <t>Les différents axes de développements pour la saison 2024-2025 concernant le recrutement de bénévoles seront orientés dans 3 directions principales et feront suite aux actions précédemment engagées.
Nous envisageons la création d’un grade dirigeant au niveau départemental ; celui-ci répondrait dans son contenu aux spécificités territoriales, à savoir un département très rural, une densité de population peu importante et de très petites structures associatives pongistes. Il s’agira donc de pointer ces caractéristiques et d’essayer d’en tirer des conclusions qui serviront de solutions aux bénévoles en charge de leurs clubs. Cette action serait en lien direct également avec les tables rondes évoquées précédemment et appelées à perdurer. 
En second lieu et pour étayer au fur et à mesure le point précédent le Comité 48 mettra sur pied un colloque concernant les départements limitrophes de la Lozère (ou une partie de ces départements) tels que l’est Aveyron ou le sud Cantal. Ces sites géographiques sont assez comparables au département de la Lozère et la mise en commun d’idées de développement, de solutions déjà existantes ou de réflexions abouties ou non peut s’avérer constructif. 
La troisième orientation à prendre de façon à bénéficier d’un vivier de bénévoles plus important sera la collaboration avec les clubs pongistes affiliés à la Fédération des Foyers Ruraux de Lozère. Ces clubs sont relativement bien développés sur le département et un grand nombre d’entre eux étaient par le passé doublement affiliés. Le but est donc de renouer avec ce passé pré-covid de façon à entretenir un maillage de clubs plus dense et déjà dotés de dirigeants engagés.</t>
  </si>
  <si>
    <t>L'ensemble du département est concerné avec deux accents: la partie du territoire qui semble la plus solide mais qu'il faut continuer à développer pour servir de locomotive, et les sites fragiles ou sur lesquels il serait possible de créer de la pratique.</t>
  </si>
  <si>
    <t>Nombre de sites de pratique
Nombre de bénévoles intervenants (dirigeants ou cadres techniques)</t>
  </si>
  <si>
    <t>FFTT-OCC-24-0031-3</t>
  </si>
  <si>
    <t>Découverte de la pratique pour les jeunes lozériens</t>
  </si>
  <si>
    <t>Faire découvrir le tennis de table au public scolaire</t>
  </si>
  <si>
    <t>Pour la saison 2024-2025 et pour faire suite aux deux premières années en lien avec les actions sur les écoles, le Comité 48 va proposer une manifestation de masse à l’ensemble des classes ayant participé à un cycle.
Bien entendu la prospection et la relance auprès des établissements scolaires départementaux publics et privés sera effectuée avant les vacances estivales 2024 mais aussi dès la fin du mois d’août de façon à générer une forte dynamique en vue de l’action en question.
Cette manifestation sera organisée avec un ensemble d’ateliers-tests éducatifs et ludiques permettant éventuellement un système de classement individuel et par classes. L’ensemble des participants sera récompensé lors de la journée et un goûter dressé avant la clôture de l’événement. 
Le taux de recrutement à l’échelle départementale sera évalué après ces 3 années, sachant que ce taux doit certainement être plus élevé après plusieurs cycles, les élèves ayant normalement progressé, ayant été régulièrement au contact de la discipline et des cadres techniques intervenants.
Enfin, en lien avec un des Conseillers Pédagogique de Circonscription une évaluation des niveaux des élèves au cours des cycles de 6 à 8 séances mais aussi des années de pratiques sera effectuée grâce à une fiche spécifique.</t>
  </si>
  <si>
    <t>L'ensemble des zones du département est concerné, le Comité étant en capacité d'intervenir sur les écoles du sud et nord Lozère</t>
  </si>
  <si>
    <t>Nombre d'élèves concernés
Nombre d'écoles concernées
Recrutement</t>
  </si>
  <si>
    <t>FFTT-OCC-24-0031-4</t>
  </si>
  <si>
    <t>Rendre la pratique du tennis de table visible hors des structures de clubs</t>
  </si>
  <si>
    <t>Pour 2024-2025, au vu de ce qui a été réalisé pour Mende Plage, nous envisageons de multiplier ce type d’action en quatre endroits : La Canourgue, Saint Chély d’Apcher et Marvejols qui sont trois des clubs principaux sur le département lozérien mais également Nasbinals qui draine un public relativement important du fait du chemin de Saint Jacques de Compostelle.
Afin de rendre cette action plus attrayante et plus efficace nous devrons disposer de petits lots à distribuer au public ainsi que de matériel d’animation propre (sonorisation, écran, affiches…).
Le club de Mende étant en pourparlers avec la mairie pour l’installation de tables extérieures aux abords immédiats de la salle du Chapitre, le Comité se positionnera pour effectuer quelques séances d’entraînement avec le CED ainsi que des cycles scolaires à plus grande échelle que ce qui a eu lieu jusqu’à présent. Ce sont en effet entre 6 et 8 tables qui pourraient être installées, l’accord de principe ayant eu lieu entre le maire M. Suau et le président de l’EMTT, Julien Rocoplan.
Le terrain sur lequel il est prévu d’installer ces tables jouit d’un grand nombre de passages, puisqu’il est situé au centre du parc d’activités sportives et de jeux de nombreux enfants et parents pour enfants.
Le troisième volet de l’action « Ping en Extérieur » sera une animation lors de la manifestation des œufs de Pâques qui attire chaque année toujours sur le site du Chapitre une forte population sportive ou non.
Ce volet prévoit une trame en trois parties avec l’une d’entre elle totalement spécifique avec des ateliers pongistes ludiques ou classiques et une autre avec de la préparation physique associée au tennis de table. Ces deux parties bénéficieront de démonstrations et d’espaces totalement libres pour que les gens puissent essayer ou se lancer des défis. Le dernier espace sera lui dédié à un atelier ping virtuel, l’extérieur permettant aisément cette pratique.</t>
  </si>
  <si>
    <t>Les cycles scolaires en extérieur étant adaptables partout, c'est l'ensemble du département qui est concerné.
Pour la partie action de type "Mende Plage", plutôt les agglomérations principales et touristiques.</t>
  </si>
  <si>
    <t>Audience auprès des publics concernés</t>
  </si>
  <si>
    <t>FFTT-OCC-24-0032-1</t>
  </si>
  <si>
    <t>24-084170</t>
  </si>
  <si>
    <t>Ping citoyen / Recrutement, fidélisation des jeunes.</t>
  </si>
  <si>
    <t>Au travers d'interventions plus fréquentes dans les écoles primaires permise par la signature d'une convention avec l'USEP 31 et l'académie de Toulouse, il s'agira d'attirer plus de jeunes vers l'activité tennis de table.
Proposer des stages ouverts à tous les licenciés leur permettant de progresser et de partager des moments conviviaux autour du tennis de table.
Proposer des compétitions attrayantes et présentant une organisation optimale permettant à nos jeunes compétiteur de s'épanouir et les incitant à participer en grand nombre.</t>
  </si>
  <si>
    <t>La signature avant les grandes vacances de juillet 2024 va permettre à tous nos club de solliciter les écoles primaires se situant sur leur zone d'intervention afin de leur proposer soit des actions ponctuelles soit des cycles avec le soutient de l'académie de Toulouse. Le CD31 TT saura se rendre disponible afin de soutenir les clubs dans leurs démarches ainsi que dans la mise en œuvre de ces actions. Cela sera rendu possible par la mise à disposition du CTD pour ces deux actions.
La proposition de stages mis en place durant la saison  2023/2024 sera reconduite sur la saison 2024/2025 en y apportant des corrections quant à ce qui est apparu comme des points faibles. Il s'agit là principalement de la communication. Celle en direction de nos clubs tout d'abord qui ont semblé un peu retissant à envoyer leur jeunes  (surtout les meilleurs). Il conviendra de bien leur expliquer que le but est seulement de pouvoir proposer plus d'heure d'entraînement à leurs jeunes athlètes et non pas de "débaucher" ces derniers. L'objectif de notre action étant bien de faire progresser l'ensemble des participant en leur proposant plus d'entraînement avec toujours un encadrement de qualité. La communication devra être améliorée également en direction des jeunes eux-mêmes en augmentant le nombre d'affiches et de flyers, et en améliorant nos moyens de diffusion.
Enfin concernant les compétitions proposées à notre jeune public, celui-ci étant toujours plus nombreux il conviendra de nous adapté afin de toujours proposer un service de qualité. Pour cela il y a un vrai travail à effectué sur le recrutement et la formation de juges arbitres pour encadrer ces compétitions. Le CD se propose de payer ces formations aux volontaires qui se rendront disponible pour gérer nos compétitions sur le terrain. Pour atteindre cet objectif le CD31 devra développer de façon significative sa commission arbitrage. Il s'agira également de mobiliser les clubs autour de ce sujet, car en effet plus de jeunes compétiteurs implique la nécessité d'utiliser plus de salles différentes. Pour cela le CD31 TT "loue" les salles et défraie les clubs pour leur investissement. Plus de salles, cela veut dire plus de frais... Cette subvention pourra nous aider à cela. Il est à noter que sur notre département 25% des jeunes licenciés participent au critérium dont plus de 200 au niveau départemental. Cette nouvelle organisation avec plus de lieux semble indispensable car nous atteignons la limite du réalisable avec ce que nous proposons aujourd'hui.</t>
  </si>
  <si>
    <t>L'ensemble du territoire de la Haute-Garonne</t>
  </si>
  <si>
    <t>Le nombre d'écoles dans lesquelles des actions seront misent en place et le nombre de jeunes touchés (au moins 10)
Le nombre de jeunes participants aux stages et aux compétitions départementales: au moins 200 en critérium, 100 équipes en championnat jeune.</t>
  </si>
  <si>
    <t>FFTT-OCC-24-0032-2</t>
  </si>
  <si>
    <t>Ping Loisir/ Nouvelle pratique : Ping extérieur / Ping VR</t>
  </si>
  <si>
    <t>Au travers des actions ping en extérieur, de l'application Free Ping et du ping VR, attirer de nouveaux publics.</t>
  </si>
  <si>
    <t>Dans la continuité de ce qui a été initié la saison dernière, le CD 31 TT souhaite mettre en place des actions autour des tables en extérieur située dans l'agglomération Toulousaine. Un recensement du matériel existant a déjà commencé et devra continuer, une promotion de l'application Free ping pourra nous aider à cela puisque les utilisateur pourront opérer ce recensement directement. Le CD mettra en place des actons afin de faire cette promotion sur des lieux stratégique comme par exemple ce qui est déjà prévu le 17 Mai 2024 à Colomiers à l'occasion du passage de la flamme olympique. Des actions de promotions peuvent également être misent en place sur des actions diverses comme lors de formations à destination de cadre (ce qui a été fait lors d'une intervention auprès d'apprenants en BPAPT en septembre 2023) ou lors d'évènements nous sollicitant. Ainsi le CTD s'est rendu au petit palais des sport de Toulouse, lors du dernier match de la saison régulière des SPACERS, pour y faire la promotion de notre activité ainsi que de l'application Free Ping.
Concernant le Ping VR, le comité s'est doté de 4 casques et à désigné un responsable départemental sur ce sujet. Ce dernier est très enthousiaste et il a d'ailleur déjà proposé une initiation lors de l'organisation d'un dark ping dans le club des pirates du Lauragais. Cependant pour le l'organisation de tel évènement soit possible il va falloir nous doter de matériel nous permettant cela. Ainsi l'achat d'une très bonne clef wifi est nécessaire, d'un vidéo projecteur et d'un écran afin de pouvoir faire vivre l'expérience à un maximum de personne en même temps, tout cela en plus du coup qu'à représenté l'achat des casques, du jeu et des adaptateurs de manettes qu'il nous faudra amortir. Le responsable est aussi entrain de travailler à des support de communication qui nous permettrons de promouvoir cette activité auprès de nos clubs, du grand public ou des entreprises présentes sur notre territoire.</t>
  </si>
  <si>
    <t>L'agglomération Toulousaine dans un premier temps puis tout le département de la Haute-Garonne</t>
  </si>
  <si>
    <t>Le nombre de personnes touchés lors de nos différentes actions</t>
  </si>
  <si>
    <t>FFTT-OCC-24-0032-3</t>
  </si>
  <si>
    <t>Aider les clubs du département dans l'élaboration et la mise en œuvre d'actions à destination de divers publics.
Aider les clubs dans leur structurations globale et en particulier dans la construction de leur projet associatif.</t>
  </si>
  <si>
    <t>Dans un premier temps il s'agira de continuer les visites aux clubs effectués depuis 2 saisons avec comme objectifs de visiter l'ensemble de nos clubs, d'être présent pour les écouter sur les sujets qui les touches particulièrement et de les épauler dans leurs projets.
Dans un second temps il s'agira d'épauler nos clubs, si possible financièrement sinon en moyen humains mis à leur disposition, lorsque ces derniers souhaite mettre en place des actions à destination principalement de publics cible. Ainsi lors de la saison 2024/2025 a été initié un travail à destination de nos licenciées féminines et nous souhaitons inciter et soutenir nos clubs dans toute action en ce sens. Nous souhaitons bien évidemment continué sur ce projet et le développer.
Enfin il s'agira de rester à l'écoute de nos clubs afin de proposer des temps d'information ou de formation sur des sujets pour lesquels ils ont des attentes. Nous avons d'ailleurs déjà entendu plusieurs demandes concernant des formations AR / JA 1 voir JA2, il nous faudra répondre à cette attente des clubs en leur proposant certainement une formation supplémentaire sur notre territoire en concertation avec la ligue Occitanie.</t>
  </si>
  <si>
    <t>Tous les clubs de la Haute-Garonne</t>
  </si>
  <si>
    <t>Le nombre de visites aux clubs, le nombre d'actions aidées et le nombre de soirée d'information ou de formation proposées.</t>
  </si>
  <si>
    <t>FFTT-OCC-24-0033-1</t>
  </si>
  <si>
    <t>24-084325</t>
  </si>
  <si>
    <t>W113000427</t>
  </si>
  <si>
    <t>90356306200012</t>
  </si>
  <si>
    <t xml:space="preserve"> 11110029</t>
  </si>
  <si>
    <t>SALLES D'AUDE VILLAGE PASSION</t>
  </si>
  <si>
    <t>11110</t>
  </si>
  <si>
    <t>11370</t>
  </si>
  <si>
    <t>recrutement et fidelisation des jeunes</t>
  </si>
  <si>
    <t>l'objectif de cette action est de developper le nombre de jeunes dans le club</t>
  </si>
  <si>
    <t>- nous comptons organiser des cycles scolaires au mois de juin a raison de 6 seances de 2 heures chacunes encadrees par notre entraineur et nos benevoles 
- nous comptons aussi organiser des journees decouvertes du ping avec le centre aere du village 5  seances de 2 heures encadrees par notre entraineur.</t>
  </si>
  <si>
    <t>le territoire vise est celui du village</t>
  </si>
  <si>
    <t>au vu du public touche nous esperons avoir 10 inscriptions en septembre</t>
  </si>
  <si>
    <t>FFTT-OCC-24-0033-2</t>
  </si>
  <si>
    <t>developpement des nouvelles pratiques</t>
  </si>
  <si>
    <t>- permettre au plus grand nombre de decouvrir notre sport tournoi
- decouverte de l'ultimate :</t>
  </si>
  <si>
    <t>- organisation d'un tournoi loisir et non licencies le 25 05 2024 afin de faire decouvrir notre sport au plus grand nombre.
- organisation d'une rencontre interclub (2 clubs) pour jouer au ping classique, mais aussi faire des rencontres  en ultimate</t>
  </si>
  <si>
    <t>pour le tournoi nous visons les habitants du village ainsi que ceux des villages alentours,les membres des clubs de l'aude plus toute personne ayant eu vent du tournoi via "ete ping".
pour la rencontre interclub l'autre club</t>
  </si>
  <si>
    <t>40 participants au tournoi loisir
20 participants a la journee interclub</t>
  </si>
  <si>
    <t>FFTT-PACA-24-0006-1</t>
  </si>
  <si>
    <t>24-063253</t>
  </si>
  <si>
    <t>50763825200068</t>
  </si>
  <si>
    <t>L’objectif prioritaire est de s'amuser, est d’enrichir les conduites motrices de l’enfant en développant
sa coordination, son adresse, sa mobilité, son équilibre, sa perception</t>
  </si>
  <si>
    <t>Le Baby Ping est avant tout une activité ludique cherchant à développer la dextérité des enfants
de 4 à 7 ans, conçue pour donner le goût futur du Tennis de Table. C’est une pré initiation, et non une initiation
pongiste, destinée à permettre la découverte du jeu tout en développant les qualités nécessaires à la pratique
de notre sport.
Le matériel utilisé est adapté à la taille des enfants et à leurs capacités psychomotrices : tables évolutives,
grosses balles, petits manches de raquettes, etc. Le langage utilisé est adapté à l’âge des enfants : Langage
imagé, objectifs simples et compréhensibles, des consignes peu nombreuses et précises.</t>
  </si>
  <si>
    <t>ECOLES PRIMAIRES  NICE</t>
  </si>
  <si>
    <t>AUGMENTATION DU NOMBRE DE LICENCIES 4-11ANS</t>
  </si>
  <si>
    <t>FFTT-PACA-24-0006-2</t>
  </si>
  <si>
    <t>DEVELOPPEMENT DES DISPOSITIFS PING BIEN ETRE OU PING SANTE</t>
  </si>
  <si>
    <t>ACCOMPAGNER PAR LE TENNIS DE TABLES DES PERSONNES ATEINTES PAR DES MALADIES ( AVC, LEUCEMIES, MALADIES REINALES)</t>
  </si>
  <si>
    <t>PREPARER DES SEANCES INDIVIDUELLES EN FONCTION DE CHACUN
1 SEANCE INDIVIDUELLE PAR PERSONNE LE SAMEDI MATIN
3 SEANCES D'UNE HEURE*50 EUROS/HEURES  DE 09H-12H</t>
  </si>
  <si>
    <t>EVALUER LA PROGRESSION DE CHAQUE PERSONNE EN FONCTION DE SA MALADIE</t>
  </si>
  <si>
    <t>FFTT-PACA-24-0007-1</t>
  </si>
  <si>
    <t>24-082699</t>
  </si>
  <si>
    <t xml:space="preserve"> 13840013</t>
  </si>
  <si>
    <t>Ping Seniors</t>
  </si>
  <si>
    <t>Animation de séances dédiées aux Seniors (+65 ans)</t>
  </si>
  <si>
    <t>Ajout d'une séance le vendredi = 4 Séances hebdomadaires d'une heure et demie de 10h à 11h30
Encadrement effectué par deux entraîneurs diplômés d'état car groupe très important (plus de 20 participants a chaque séance)</t>
  </si>
  <si>
    <t>Commune de Pernes les Fontaines (84210) et alentours</t>
  </si>
  <si>
    <t>Nombre de participants, Nombre de séances hebdomadaires, fidélisation des adhérents</t>
  </si>
  <si>
    <t>FFTT-PACA-24-0007-2</t>
  </si>
  <si>
    <t>Animation de plusieurs journées en extérieur</t>
  </si>
  <si>
    <t>De nouvelles tables en extérieur (quatre) sont arrivées sur la commune de Saint Didier (84210), située à 2 minutes de notre club.
(Dans le cadre du projet PEP5000)
La ville, en partenariat avec le club, souhaite y proposer plusieurs animations tout au long de l'été.
Pour ce dossier, nous prendrons en compte l'animation de 16 journées (deux chaque semaine en Juillet et Août)
Lors de chaque journée, une initiation ainsi qu'un tournoi peuvent être organisés. Une participation de 2€ sera peut être demandée aux participants afin d'équilibrer le budget de l'action.
A l'issue de la journée, un goûter et des récompenses seront distribuées (lots housses, serviettes etc..) et les joueurs seraient invités à rejoindre le club.</t>
  </si>
  <si>
    <t>Commune de Saint Didier (84210)</t>
  </si>
  <si>
    <t>Nombre de journées organisées, nombre de participants, retombées sur le club</t>
  </si>
  <si>
    <t>FFTT-PACA-24-0007-3</t>
  </si>
  <si>
    <t>Sport Adapté</t>
  </si>
  <si>
    <t>Séances dédiées aux jeunes/adultes en situation de handicap psychique</t>
  </si>
  <si>
    <t>Une séance hebdomadaire d'une heure encadrée par un entraîneur diplômé d'état et une accompagnante spécialisée.
Le budget prendra en compte le nombre actuel de participants : 10
Une cotisation annuelle de 100 euros est envisagée par participant, ou une facturation au SAT à la séance (25€ par séance) pour la prise en charge d'un intervenant.</t>
  </si>
  <si>
    <t>Pernes les Fontaines et alentours</t>
  </si>
  <si>
    <t>Nombre de Participants</t>
  </si>
  <si>
    <t>FFTT-PACA-24-0008-1</t>
  </si>
  <si>
    <t>24-079765</t>
  </si>
  <si>
    <t>Ping Seniors (+60ans)</t>
  </si>
  <si>
    <t>Le Ping Senior est une pratique adaptée du Tennis de Table qui vise un public de plus de 60 ans et qui répond au Sport Santé sur l'axe Bien Être (SSBE).
Cette Activité Physique Adapté a pour objectifs :
- De réduire l'invalidité et d'améliorer la qualité de vie des aînés. Elle renforce l'équilibre et prévient le risque de chute.
- D'avoir un effet bénéfique sur les capacités fonctionnelles et cognitives (mémoire et attention).
- De soulager les symptômes de dépression et d'anxiété et d'améliorer le sommeil et l'humeur.
- De faciliter l'intégration sociale et contribuer ainsi à la qualité de vie de la personne âgée (lutte contre la sédentarité et l'isolement).</t>
  </si>
  <si>
    <t>2 créneaux hebdomadaires de 1h30 le lundi et jeudi matin de 10h30 à 12h00 (hors vacances scolaire) soit 70 séances.
Ces séances seront encadrées par un éducateur sportif professionnel titulaire :
- D'un diplômé d'état (DEJEPS) mention Tennis de Table
- Du module A "Animateur d'entretien physique" et du module B "Moniteur de Ping sur Ordonnance" du Ping Santé.
Durant ces séances de Ping Senior, il sera proposé dans une ambiance conviviale :
- Des situations d'exercices physiques adaptés à chacun et visant à maintenir et/ou à améliorer son endurance, sa force, son équilibre, sa coordination, son attention et son habileté.
- Des situations d'apprentissage technique du Tennis de Table en respectant le rythme de chacun.
- Des situations ludiques favorisant les rencontres et les échanges pour créer, maintenir et renforcer le lien social entre les participants.</t>
  </si>
  <si>
    <t>Communes d'Entraigues sur la Sorgue et limitrophes.</t>
  </si>
  <si>
    <t>FFTT-PACA-24-0008-2</t>
  </si>
  <si>
    <t>Afin de promouvoir le Ping féminin, nous voulons proposer 2 créneaux féminins :
- un créneau d'entrainement exclusivement réservé à une public féminin
- un créneau FitPing Tonic majoritairement féminin</t>
  </si>
  <si>
    <t>2 créneaux hebdomadaires en dehors des vacances scolaires :
- Samedi de 9h30 à 10h30 = 35 séances de 1h (entrainement féminin)
- Samedi de 10h30 à 12h = 35 séances de 1,5h (FitPing Tonic)
Ces séances seront encadrées par un professionnel diplômé d'état (DEJEPS Tennis de Table) sous le statut de micro entrepreneur.
Durant ces séances seront proposés des ateliers techniques, apprentissage des services, apprentissage de coups basiques, exercices adaptés au niveau de chacune.</t>
  </si>
  <si>
    <t>FFTT-PACA-24-0009-1</t>
  </si>
  <si>
    <t>24-082640</t>
  </si>
  <si>
    <t>Soutenir et accompagner les actions des clubs vers le public des 4 à 11 ans</t>
  </si>
  <si>
    <t>Le Comité souhaite inciter les clubs à recruter et fidéliser les enfants de 4 à 11 ans. 
Les moyens d'action envisagés pour atteindre cet objectifs sont les suivants :
- Des dotations financières ou en matériel seront accordées aux clubs ayant les meilleurs résultats dans le développement de la pratique dans la tranche d'âge 4  à 11 ans,
- Le soutien des organisations du Premier Pas Pongistes dans les clubs du département,
- L'organisation d'une journée "détection" rassemblant les jeunes de moins de 11 ans.</t>
  </si>
  <si>
    <t>Challenge 4-11 ans : Le challenge déjà mis en place l'année passée sera reconduit. Pour mémoire, il a pour finalité de distribuer une dotation financière aux clubs ayant le plus de résultats dans le développement de la pratique jeunes (poussins à Minimes 1 - soit moins de 11 ans). Les clubs sont regroupés en fonction de leur nombre de licenciés jeunes de la saison précédente et des points sont attribués dans chaque catégorie de clubs en fonction de différents critères sur leur public jeunes : 
- recrutement : pourcentage de nouveaux licenciés parmi l'effectif du club
- fidélisation : pourcentage de renouvellement des licenciés de la saison précédente
- niveau sportif : nombre de joueurs participant au critérium fédéral au minimum au niveau régional
- participation aux compétitions : pourcentage de licences compétitions
- féminines : pourcentage de féminines
Les clubs peuvent suivre en temps réel l'évolution de leur classement sur le site du CDAM.
La dotation financière prévue apparait dans le budget prévisionnel dans la rubrique "Autres charges de gestion courante" (compte "657100 - Bourses accordées aux usagers).
Soutien aux organisations locales du Premier Pas Pongiste :
Le Comité fournira jusqu'à 200 kits PPP de la FFTT à chaque club organisateur d'une rencontre "Premier Pas Pongiste" à l'issue de son action dans les écoles primaires.
Organisation de la journée détection :
La journée détection se déroule en deux phases :
- une phase d'évaluation physique et techniques des participants en les faisant participer à différents ateliers encadrés par des techniciens du département,
- une petite compétition.</t>
  </si>
  <si>
    <t>Les actions seront menées dans les clubs du territoire des Alpes Maritimes</t>
  </si>
  <si>
    <t>Les taux de fidélisation et de recrutement du challenge 4-11 ans. 
Nombre de clubs organisant le Premier Pas Pongiste.
Nombre de jeunes présents à la journée détection.</t>
  </si>
  <si>
    <t>FFTT-PACA-24-0009-2</t>
  </si>
  <si>
    <t>Participation à la Caravane du Sport</t>
  </si>
  <si>
    <t>Le CDOS 06 organise tous les ans une campagne d'animation itinérante appelée "Caravane du Sport" destiné à faire la promotion des différentes disciplines olympique dans différentes villes étape où sont installés pour une journée des stands d'animations pour les différents sports. Le tennis de table dispose généralement d'un espace permettant l'installation d'une table classique et de 2 mini-tables.
Cette caravane ciblait initialement des villes dans l'arrière pays dans lequel le réseau de clubs de tennis de table est très peu développé (villes et villages isolés dans différentes vallées).
Le choix des villes recevant cette animation s'est élargi avec l'intégration de villes étapes proches de certains clubs affiliés du département.
Le Comité souhaite inciter les clubs proches des lieux des étapes à s'impliquer dans l'animation de la journée.</t>
  </si>
  <si>
    <t>Le Comité souhaite coordonner les interventions des clubs lors des différentes étapes de la Caravane du sport pour s'assurer d'une participation maximale des clubs à cette action.
Pour cela, il proposera :
- un programme d'animation type à mettre en place par les intervenants des clubs avec une documentation de promotion spécifique,
- des articles de promotion à distribuer aux participants par les animateurs,
- une participation financière pour les frais engagés par les clubs pour leurs animateurs.</t>
  </si>
  <si>
    <t>Communes du territoire des Alpes Maritimes suivant le programme défini par le CDOS 06</t>
  </si>
  <si>
    <t>Nombre de clubs s'impliquant dans le dispositif
Nombre de participants récompensés par les animateurs de tennis de table</t>
  </si>
  <si>
    <t>FFTT-PACA-24-0010-1</t>
  </si>
  <si>
    <t>24-079886</t>
  </si>
  <si>
    <t xml:space="preserve"> 13060043</t>
  </si>
  <si>
    <t>Développement du sport bien-être</t>
  </si>
  <si>
    <t>1- Attirer plus de  public féminin de retraitées pour une pratique ludique et de loisirs , maintien de sa forme et préservation de sa santé. Maintenir le lien social de personnes ésseulées.
2- Intégrer plus de féminines dans les équipes de championnat . 
3-Attirer plus de public féminin de jeunes adultes (les mamans...) pour une pratique "détente" et partage avec leur enfants.
4- Attirer un public très jeune Baby ping: Maternelles
5- Intégrer plus les féminines dans les bénévoles,  et dans les instances dirigeantes</t>
  </si>
  <si>
    <t>Utiliser les outils médiatiques communaux (MLN) et d'autres communes environnantes pour faire connaitre notre club et ses nombreuses opportunités de pratiques.
Participation aux fêtes de associations pour se faire connaitre. distribution de flyers édités par la FFTT pour notre club.
1- Participations de plus en plus nombreuses de féminines aux créneaux hebdomadaires encadrés des pratiquants loisirs,  à une pratique régulière en double mixte, et une participation aux tournois loisirs du club.
 le club propose de nombreux créneaux.
1h 30 hebdomadaire en matinée  en pratique mixte et 2H30  par quinzaine en après-midi en pratique exclusivement féminine ouvert aux loisirs et compétitrices.
ainsi que 2 entrainements en soirée en pratique mixte compétitrices.
   S'inviter aux créneaux de pratiques d'associations avec lesquelles le club à signer un partenariat (A.V.F.,Eden-Parc, Azuréenne sport adapté) pour un partage de connaissances, des pratiques mixtes (joueuses de club, joueuses associations autres) les attirer vers une pratique dans notre club, pour des progrès en encourageant leur participation à nos tournois loisirs.
2- Ouvrir à plus de féminines les entrainements compétitions en vue de les intégrer aux équipes de championnats. 
3-" Tournois des mamans" participation à nos tournois loisirs (1 ou plus par trimestre) et grâce à notre créneau hebdomadaire parents-enfants, les inviter à venir grossir nos inscriptions de féminines avec des tarifs attractifs. Envisager des "tournois famille" intergénérationnels.
4-Grâce à des après-midi découverte avec des "maternelles" recruter des baby-ping féminines. 3 classes (1 par trimestre) avec un professeur d'EPS à la retraite : travail d'habilité motrice avec raquette.
5- Faire entendre la voix et les attentes des féminines en les faisant participer aux instances dirigeantes.</t>
  </si>
  <si>
    <t>Mandelieu et communes environnantes dans un rayon de 20KM</t>
  </si>
  <si>
    <t>1-Augmentation de l'effectif féminin. 
2-Fréquentation régulière aux entrainements en loisirs et compétition. 
3-Participation aux compétions et championnats 
4-Participation plus importante aux manifestations proposées par le club.
5-Plus d'une féminine au sein du bureau du club.</t>
  </si>
  <si>
    <t>Fédération française de Tennis de Table - Provence-Alpes-Côte d'Azur;Mandelieu-la-Napoule;</t>
  </si>
  <si>
    <t>FFTT-PACA-24-0010-2</t>
  </si>
  <si>
    <t>les jeunes - recrutement et fidélisation des jeunes</t>
  </si>
  <si>
    <t>Recruter des jeunes ( 5 à 11 ans) en vue de leur faire découvrir le tennis de table et les faire adhérer aux valeurs de notre association ainsi que leurs parents.
Fidéliser ce public en priorité grâce à un encadrement professionnel suivi et de qualité en insistant sur les relations humaines, les valeurs que génèrent le sport, le goût de l'effort, le plaisir  la convivialité et la progression.
Détecter les bonnes raquettes et accompagner les jeunes les plus prometteurs en compétition pour permettre leur accession au haut niveau.
Proposer à nos jeunes des formations IC et AC leur permettant de s'investir au sein de l'encadrement des plus jeunes.
Sensibiliser la Mairie de Mandelieu au développement de notre sport en lui demandant d'équiper les parcs de la ville et le centre de loisir de tables de tennis de table béton.</t>
  </si>
  <si>
    <t>Participer aux Fêtes des associations de notre commune et des communes environnantes en faisant pratiquer les jeunes.
Proposer, et organiser avec les écoles de proximité pour les classes de niveaux primaires "maternelles"des journées ou demie-journées découvertes découverte
Pendant les vacances permettre aux jeunes des centres de loisirs de la commune de venir découvrir notre activité. : permettre à chaque jeune déjà adhérent , d'initier et de parrainer un ami, lors de journées porte-ouvertes tous les mercredis  dès le mois juin.
Signature depuis 2021, reconduite en 2022, et 2023 avec la mairie, d'une convention de partenariat avec les centres de loisirs qui bénéficie de 1/2 journées de découverte.
Fidélisation:
Mise en places de stages , tout au long de l'année,  durant les vacances scolaires afin de suivre la progression et de leur donner les meilleurs atouts pour prendre du plaisir dans l'activité et s'épanouir au sein de l'association( bénévolat, arbitrage, supporter, table de marques, SPID).
Accueil, échanges avec parents, organisation de co-voiturage, et d'animations tournois, repas. Maitre-mot de notre club : la convivialité.
Le club a mis en place une heure dédiée parents -enfants à tarif préférentiel afin de partager en famille les valeurs et bienfaits de notre sport.</t>
  </si>
  <si>
    <t>Commune de Mandelieu-la-Napoule, et communautés d'agglomération:Pays de Lérins et Val de Siagne.</t>
  </si>
  <si>
    <t>1-Evolution du nombre de licenciés jeunes(5 -11 ans)
2-Evolution du taux de  renouvellement et abandon des jeunes
3-Augmentation du niveau de jeu des jeunes. Augmentation de leur participation aux critériums et rencontres organisées par la fédération.
4-Augmentation du nombre de supporters parents &amp; enfants lors des compétitions des équipes du club.</t>
  </si>
  <si>
    <t>Fédération française de Tennis de Table - Provence-Alpes-Côte d'Azur;Mandelieu-la-Napoule ;</t>
  </si>
  <si>
    <t>FFTT-PACA-24-0011-1</t>
  </si>
  <si>
    <t>24-083085</t>
  </si>
  <si>
    <t>Mobile Sport : amener le Ping en extérieur</t>
  </si>
  <si>
    <t>Faire découvrir la pratique du tennis de table en sortant de la salle. Utiliser les espaces publics pour faire découvrir l'activité, une pratique différente et :
- attirer de nouveaux licenciés intéressés par une pratique plus libre (moins de contraintes, pratique de proximité)
- créer des activités encadrées différentes (actions en extérieur) notamment pour les actions avec les centres sociaux</t>
  </si>
  <si>
    <t>Grâce à la caravane "Mobile Sport" mise en place par l'OMS de la ville, le club va proposer quatre journées de pratique du tennis de table en extérieur. 
La municipalité ne disposant pas de "playground" ou de lieu de pratique adapté, le club se chargera d'apporter tout le matériel nécessaire :
- 2 à 3 tables "classiques"
- 5 à 7 mini tables
La pratique sera soit libre, soit sous forme de tournoi avec, si possible, l'utilisation de l'application "Ping extérieur" afin de faire venir les Istréens et les habitants des villes alentours sur l'organisation de ce tournoi.
La prise d'une licence "liberté" sera proposée aux participants afin de les inciter à revenir sur une des dates suivantes.
La participation est gratuite.
La caravane se déplacera :
- le mercredi 03 avril 2024
- le mercredi 24 avril 2024
- le samedi 08 juin 2024
- le dimanche 1er septembre 2024
Ces actions seront complétées par la Fête du sport, qui se tiendra les 11, 12 et 13 septembre 2024, en extérieur avec :
- une journée réservée aux scolaires (vendredi 11 septembre 2024)
- deux journées grand public =&gt; si une demande de pratique régulière en extérieur est faite par les participants, le club envisagera de mettre en place un créneau "extérieur" pour la saison 2024/2025
Les actions déjà menées par le club pour les centres sociaux seront déplacés sur les périodes printanière et estivale en extérieur.</t>
  </si>
  <si>
    <t>Ville d'Istres principalement dont QPV.</t>
  </si>
  <si>
    <t>- nombre de personnes sur chaque journée d'action et revenant sur la journée suivante 
- nombre de prises de licences découverte
- nombre de personnes venant via l'application 
- pérennisation des actions en extérieur</t>
  </si>
  <si>
    <t>FFTT-PACA-24-0011-2</t>
  </si>
  <si>
    <t>Une ville aux couleurs de l'olympisme</t>
  </si>
  <si>
    <t>- profiter de l'organisation des Jeux Olympiques en France pour faire découvrir la pratique du tennis de table au plus grand nombre
- faire le lien avec les centres sociaux de la ville afin de pérenniser un partenariat durable avec les centres sociaux afin de faire pratiquer l'activité tennis de table tout au long de l'année
- faire découvrir les nouvelles pratiques du tennis de table
- permettre une passerelle entre l'activité en extérieur et la pratique en club grâce à la licence découverte</t>
  </si>
  <si>
    <t>Lors des vacances scolaires de Pâques 2024 et d'été 2024, le club va délocaliser les actions réalisées avec les centres sociaux de la ville (La Farandole, Quartiers et Trigance) en extérieur afin de mettre en place des Mini Ping Tour pour les bénéficiaires de l'activité.
La ville accueillant le passage de la flamme olympique le dimanche 12 mai 2024, le club mettra en place, durant la semaine du 06 au 12 mai, des actions à destination des scolaires et des centres sociaux en lien avec le passage de la flamme et de la découverte des disciplines olympiques et organisera une action avec l'ensemble du club lors du passage de la flamme olympique.
Les actions se dérouleront sur l'été entreront dans les actions déclarées de l'Eté Ping 2024.sur chaque intervention, le club proposera :
- une pratique 4/7 ans et un atelier dessins aux couleurs de la mascotte tennis de table
- une pratique en extérieur et une découverte du TTX avec explication des règles
- un atelier "Ping VR"</t>
  </si>
  <si>
    <t>Villes d'Istres et particulièrement les QPV du Prépaou et de Rassuen</t>
  </si>
  <si>
    <t>- nombre d'enfants présents sur chaque demi-journée d'action olympique
- nombre de personnes participants aux actions lors du passage de la flamme
- nombre de licences découverte réalisées
- nombre de transformation de licences découverte</t>
  </si>
  <si>
    <t>FFTT-PACA-24-0011-3</t>
  </si>
  <si>
    <t>Développement et pérennisation des dispositifs Ping Santé Bien-Être et Ping sur Ordonnance</t>
  </si>
  <si>
    <t>Grâce à une activité adaptée et ludique (tennis de table), l'objectif est d'accueillir un public éloigné de la pratique sportive (sédentaires) à travers deux actions santé :
- Le Ping au Bel Âge, dont l'objectif général est de permettre aux seniors de reculer le seuil de dépendance et de favoriser leur autonomie à l'aide d'un cycle gratuit d'Activités Physiques et Adaptés (APA) et collectives, lié à la pratique du tennis de table. (vendredi)
- Le Sport sur Prescription médicale (programme fédérale "Ping sur Ordonnance"), lors de deux créneaux différents (mardi et vendredi). Nous accueillerons des malades chroniques sans limitation fonctionnelles ou limitations minimes puisque nos éducateurs sont diplômés d'Etat et ont suivi le formations fédérales Ping Santé (modules A, B et Ping Parkinson pour l'un module A pour le second). Le fond éducateur suivri la formation "Ping Santé module B" en 2024.
En 2024, un second créneau "Ping sur Ordonnance" est ajouté le vendredi.
Un créneau spécifique "Ping Santé bien-Être" en entreprise, nommé "Ttranspiping" sera créé. Il se tiendra les mardis et jeudis midi, sur un créneau d'une heure et est à destination des salariés de la zone d'activité Trigance qui souhaite être en bonne santé (prévention primaire).
Pour ces actions, les salariés sont ponctuellement accompagnés par un des quatre bénévoles du club titulaires des modules A, B et Ping Parkinson.
Cette action s'inscrit dans un dispositif sur la ville d'Istres.</t>
  </si>
  <si>
    <t>Les dispositifs  "Ping au Bel Âge" et "Ping sur ordonnance" fonctionnent en 3 étapes : 
1. une ou deux séances d’évaluation et de découverte des ateliers
2. un cycle d’APA lié à l’activité tennis de table, à raison de 1h30, un jour par semaine (mardi ou vendredi), offert sur une année scolaire
3. une ou deux séances de réévaluation des ateliers
Lors de ses séances, les participants bénéficieront d’un mix de Gym douce, souplesse, équilibre, force, endurance, coordination avec l’activité tennis de table adapté.
Le dispositif "Transpiping" fonctionne de la manière suivante :
1. une ou deux séances par semaine 
2. ateliers en lien avec les items du sport santé
3. rôle de prévention primaire</t>
  </si>
  <si>
    <t>Ville d'Istres
Zone d'activité de Trigance</t>
  </si>
  <si>
    <t>- Nombre total de seniors évalués lors de l’étape 1
- Nombre total de seniors présents lors de l'étape 2 et assiduité
- Nombre total de participants sur prescription et assiduité
- Nombre de personnes licenciés dans le club l’année suivante
- Nombre total de participants à Transpiping et assiduité</t>
  </si>
  <si>
    <t>FFTT-PACA-24-0012-1</t>
  </si>
  <si>
    <t>24-078919</t>
  </si>
  <si>
    <t>Developpement du sport santé</t>
  </si>
  <si>
    <t>Le Cannet Côte d’Azur Tennis de Table (CCATT) souhaite développer le sport santé avec plusieurs objectifs : 
Améliorer ce qui a été fait en 2022 de façon un peu général sur le public senior et le rendre plus spécifique aux malades atteints de la maladie de Parkinson.
Réalisation avec une large communication (Nice matin, réseaux sociaux) d'une journée d'animation sur la maladie de Parkinson,
Mise en place d'un créneau pour les personnes atteintes de la maladie de Parkinson</t>
  </si>
  <si>
    <t>Le Cannet Côte d’Azur Tennis de Table (CCATT) souhaite développer le sport santé.
- Se mettre en lien administratifs avec nos partenaires déjà identifiés sur le projet:
    -  Service Petitsfils (Services aux grands Parents), agence de Cannes
    - Centre Helio Marin de Vallauris
- Participer aux réunion d'information de la ville
- Améliorer la qualité de vie des malades atteints de la maladie de Parkinson
- Former d'autres entraineurs et ou intervenants au sport santé</t>
  </si>
  <si>
    <t>Communes limitrophes à la commune du Le Cannet</t>
  </si>
  <si>
    <t>nombre de personnes inscrites au créneau
nombre d'animations mise en place</t>
  </si>
  <si>
    <t>FFTT-PACA-24-0012-2</t>
  </si>
  <si>
    <t>Section public en situation de handicap</t>
  </si>
  <si>
    <t>Le Cannet Côte d’Azur Tennis de Table (CCATT) a une longue tradition d'intégration des publics en situation de handicap avec plusieurs objectifs : 
- favoriser l’intégration des publics en situation au sein du CCATT
- réduire les inégalité d'accès à la pratique sportive 
- Proposer des entrainements spécifique aux publics en situation de handicap ; 
- mettre en place des partenariat avec les associations en charge du handicap</t>
  </si>
  <si>
    <t>Le Cannet Côte d’Azur Tennis de Table (CCATT) a une longue tradition d'intégration des publics en situation de handicap.
Il propose des entrainements aux publics en situation de handicap ; 2h le vendredi
Il compte parmi ses adhérents FFTT, Richard Vallée en sport adapté. 
Sa notoriété et ses résultats permet au club d'attirer de nouveaux adhérents.
Des créneaux dédiés à ce public sont mis en place par l'éducateur sportifs (DEJEPS) du club formé au développement de la pratique pour les publics en situation de handicap.</t>
  </si>
  <si>
    <t>nombre de personne en situation de handicap inscrit à la section</t>
  </si>
  <si>
    <t>FFTT-PACA-24-0012-3</t>
  </si>
  <si>
    <t>Recrutement, progression et fidélisation des jeunes</t>
  </si>
  <si>
    <t>Organiser un tournoi de type premier pas pongiste</t>
  </si>
  <si>
    <t>L'association a mis en place dans les écoles primaires le dispositif suivant. Durant l’année scolaire lors des périodes péri scolaires les animateurs de chaque école organise des séances de tennis de table dans les écoles primaires. Plus de 700 enfants répartis dans toutes les écoles vont participer à ces tournois. En fin d’année l’association en partenariat avec la ville organise un tournoi annuel qui font se rencontrer parmi ceux qui le souhaitent, les enfants qui ont joué durant les temps péris scolaires. Cela représente, en fonction des années, entre 100 et 160 élèves qui vont s’affronter lors de ce tournoi.</t>
  </si>
  <si>
    <t>Le Cannet</t>
  </si>
  <si>
    <t>nombre de jeunes inscrits au club</t>
  </si>
  <si>
    <t>FFTT-PACA-24-0012-4</t>
  </si>
  <si>
    <t>Organiser des tournois et des animations estivaux dans les parcs publics de Le Cannet</t>
  </si>
  <si>
    <t>L’association travaille en partenariat avec la ville de Le Cannet. Chaque année elle intervient dans divers lieux de la ville lors des manifestations qui sont notamment mises en place à l’occasion des différentes fêtes traditionnelles. Notre association par le biais de ses animations participe à la dynamique festive des évènements. Durant l’été nous animons des soirées « ping-pong » consistant en l’organisation de tournoi dans les rues et les parcs de la ville.
La fédération a fait une demande aux clubs consistant à réaliser des animations estivales nommée « Opération été ping ». Cette opération correspond strictement à nos interventions. Par conséquent nous souhaitons aider à la réussite de cette opération en relayant les marqueurs qu’elle propose.</t>
  </si>
  <si>
    <t>FFTT-PACA-24-0013-1</t>
  </si>
  <si>
    <t>24-083596</t>
  </si>
  <si>
    <t>Handisport et Sport santé, inclusif et séances spécifiques</t>
  </si>
  <si>
    <t>12 millions de personnes sont atteintes d'handicap le plus souvent pas visibles, la moitié de la population ne pratique aucune activité sportive et seulement 10% seulement de filles pratique notre sport.
Aussi l'objectif des actions de ce projet vise à l'inclusion sportive de ces 3 catégories de public:
-personnes en situation d'handicap,
-sport santé à destination des séniors, (dans notre gymnase et dans un centre social voisin)
-Ping bien-être pour un public spécifique féminin
Continuer les séances loisirs et compétitions en incluant un maximum de personnes en situation d'handicap (Parkinson, myopathies, IMC).</t>
  </si>
  <si>
    <t>Nous avons récuperé des créneaux horaires hebdomadaires, soit le mercredi matin, soit le vendredi en début d'aprés midi et nous consacrons ces créneaux à la reception des 3 publics.
Si nous recevons depuis longtemps des publics séniors et féminins, nous nous sommes inscrits depuis un an dans une démarche active de reception des publics en situation d'handicap. Inscrits aux club pratiquant l'inclusion avec le comité paraolympique, nous avons fait la formation (dirigeant et entraineur) inclusive de la mairie de Marseille organisée par le comité paraolympique.
Nous recevons depuis le début de l'année des personnes ayant la maladie de Parkinson et nous avons mis en place une séance hebdomadaire pour les recevoir. Les résultats sont spectaculaires, tant sur la motricité que sur la communication des personnes qui suivent ces cours depuis le début de l'année. Nous allons élargir à 5-6 personnes ce public (actuellement 3) et mettre en place, en association avec des medecins des séances specifiques pour recevoir des publics ayant eu soit des opérations du sein ou du coeur.
Nous mettons en place deplus en plus souvent des séances pour des personnes qui vont avoir des opérations, soit en pré-opératoire, soit en post-opératoire. 2 ou 3 seances hebdomadaires spécifiques sont le plus souvent requise pour que ces personnes acquierent ou retrouvent un condition physique optimale avant ou après leur opération.
Pour le public féminin, une séance hebdomadaire réservée aux filles est contruite pour faire venir un public féminin nationalement peu présent dans notre discipline. Ces séances réservée aux filles sont un point d'entrée pour les autres cours et permettent qu'un pus grand nombre de filles viennent vers ce sport. L'horaire (18h30) permet qu'un plus grand nombre de filles y vienne et parcipent ensuite aux activités loisirs en compétitions progressivement.
Enfin, nous avons toujours eu un public de séniors, mais le nouveau créneau obtenu, avant 17h, va nous permettre d'en recevoir un plus grand nombre dans la journée et ainsi recevoir quelque adhérents supplémentaires le soir aux horaires classiques.
Nous mettons en place une action hebdomadaire de sport santé avec le centre social de Bonneveine chez lesquels nous recevrons des séniors. Nous proposons une action de sport santé à un public au chomage qui sera selectionné par France Travail Hebodamadairement.</t>
  </si>
  <si>
    <t>Public de notre territoire, quartiers de Capelette, Sauvagère, St Loup, Timone (QPV).</t>
  </si>
  <si>
    <t>nombre de séances spécifiques hebdomadaires pour les personnes en situation d'handicap</t>
  </si>
  <si>
    <t>FFTT-PACA-24-0013-2</t>
  </si>
  <si>
    <t>Ping Exterieur- Ping Estival - Ping VR</t>
  </si>
  <si>
    <t>Les pratiques exterieures sont l'occasion de trouver de nouveaux publics et de nouvelles pratiques. Le programme FREEPING de notre Fédération permet l'animation externe de tables dans les parc et faire cette animation par nos professionnels.
De plus en plus d'animations estivales nous sont proposéees par les collectivités territoriales ou d'autres associations et enfin nous nous deployons dans la pratique des casques virtuels (VR).
Les objectifs sont donc clairement de nous former aux nouvelles pratiques et occuper de nous espaces d'animations en dehors de notre installation.</t>
  </si>
  <si>
    <t>Animation dans un parc des tables mises en place par les collectivités territoriales:
-3 animations de 3h avec 2 animateurs (parc de la denise)
Animations estivales:
-6j avec 2 animateurs dans une opération multisport en juillet avec 8 autres associations
-2 demi journées à notre gymnase Curtel, opération Eté Ping, le 10 mai
-1 demi journée à notre gymnase Puget, tournoi ete ping, le 22 juin
-action de formation de nos entraineurs, 4x 3h, en juin 2024
-animation VR au MPJS, 4x3h, en juin 2024</t>
  </si>
  <si>
    <t>Public quartiers 10, 11, 6, Marseille</t>
  </si>
  <si>
    <t>nombre d'animations externes</t>
  </si>
  <si>
    <t>FFTT-PACA-24-0013-3</t>
  </si>
  <si>
    <t>Actions de sensibilisation auprés de jeunes éloignés de la pratique</t>
  </si>
  <si>
    <t>Le jeune public des zones QPV en difficulté sociale sont généralement des publics "empêchés", loin de la pratique de club de la plupart des sports.
L'ADN de MTT est de participer à des actions de sensibilisation afin de faire connaitre la pratique du tennis de table à ce jeune public et l'inciter à le connaitre. Pas forcément par la pratique de club mais au travers des espaces dédiés par les nouvelles pratiques: tables exterieures, ping VR ou ping estival ou encore Ping avec des centres sociaux avec lesquels nous travaillons.</t>
  </si>
  <si>
    <t>MTT est dans le dispositif "Club engagé" et participe à un spectre d'actions plus large visant à developper la pratique du tennis de table pour des publics QPV (écoles, centres sociaux,etc..).
Les actions proposées dans ce projet ne concernent que quelques actions précises où nous intervenons à la demande des déléguées des prefet, des communautés territoriales ou d'autres associations, dans le but de faire connaitre plusieurs sports à des jeunes de quartiers en difficulté sociale:
-Ecole de la 2eme chance, saint louis, 1 journée, 2 personnes, animation tennis de table (multisport)
-Parc de Fontainieu, 1 journée 3 personnes, animation tennis de table (multisport)
-1 ou 2 autres animations de ce type
-Club engagé, notre coach sportif passera une formation spécifique à l'animation d'insertion,</t>
  </si>
  <si>
    <t>jeune public de QPV</t>
  </si>
  <si>
    <t>nombre d'animations et formations</t>
  </si>
  <si>
    <t>FFTT-PACA-24-0013-4</t>
  </si>
  <si>
    <t>Optimisation des transports et réduction de la consommation de papier</t>
  </si>
  <si>
    <t>Les transports occasionnent des emissions de gaz et consommation d'energie. De la même façon, la distribution de formulaires d'inscription est une source importante de consommation de papier.
Favoriser le covoiturage et la dématerialisation des formulaires sont les 2 objectifs de ce projet.</t>
  </si>
  <si>
    <t>Covoiturage de tous les déplacements générés par l'activité du club:
environ 7 deplacements de 40 joueurs (10 équipes) et une douzaine de deplacements pour les compétitions individuelles mobilisent plusieurs joueurs, accompagnateurs et entraineurs.
Ce covoiturage permet d'optimiser d'un facteur 3 environ les frais de déplacements et l'impact sur la planete des emissions occasionnés par ces déplacements. Environ 2500€ d'essence économisés/an
La dématerialisation des formalités d'inscription pour les adhésions, les stages et les évènements permet d'economiser environ 4000 feuilles/an et les frais d'impression attenants.</t>
  </si>
  <si>
    <t>limitation de l'impact environnemental</t>
  </si>
  <si>
    <t>Nombre de covoiturages et dematerialisations</t>
  </si>
  <si>
    <t>FFTT-PACA-24-0013-5</t>
  </si>
  <si>
    <t>Animation vacances olympiques Plage du Prado Marseille Eté Ping CLUB 2024</t>
  </si>
  <si>
    <t>Animation de l'été Ping, faire vibrer le public durant les JO pour le tennis de table</t>
  </si>
  <si>
    <t>Animation 7 jours sur la plage du Prado en collaboration avec la Mairie de Marseille dans le cadre des CLUB 2024 pour faire connaitre le tennis de table sur une aire dédiée.</t>
  </si>
  <si>
    <t>Plage du Prado Marseille, grand public de tous les quartiers de Marseille</t>
  </si>
  <si>
    <t>FFTT-PACA-24-0014-1</t>
  </si>
  <si>
    <t>24-064100</t>
  </si>
  <si>
    <t>Initiation au tennis de table à l'école primaire</t>
  </si>
  <si>
    <t>L'association a pour objectif prioritaire de développer et faire connaître le tennis de table au plus grand nombre sans distinction d'âge.
Depuis de nombreuses années, le club est reconnu notamment pour sa politique de formation tournée vers les jeunes.
A ce jour, nous comptons 220 licenciés dont 130 jeunes.
Nous souhaiterions remettre en place la saison prochaine des actions récurrentes d'initiation au tennis de table au sein des écoles primaires de Valbonne, Biot et Roquefort-les-Pins (9 écoles au total) pour continuer notre développement.
Cette connexion avec les écoles est très importante pour l'association mais, elle est mise à mal depuis de nombreuses années par la diminution des subventions communales.
Notre but premier est de faire découvrir ou redécouvrir le tennis de table aux enfants et de lutter activement contre la sédentarisation croissante des jeunes.
En effet, notre discipline est reconnue comme très ludique et permet à tout un chacun une approche douce de l'activité physique.
Ce projet ne pourra voir le jour que si nous trouvons un soutien financier.</t>
  </si>
  <si>
    <t>Le projet s'articule en 2 moments forts au cours de l'année :
- Présentation de l'activité aux enfants sous forme de cycles d'apprentissage.
L'objectif est de proposer aux élèves de cycle 3 (CE2-CM1-CM2), la découverte du tennis de table et de développer leur autonomie par le biais de jeux divers.
Chaque période d'apprentissage se déroulera sur 7 à 10 semaines en fonction des écoles avec comme finalité, un passage de grades récompensé par une remise de diplômes (ex: balle blanche).
- Mise en place d'un tournoi de fin d'année regroupant les 9 écoles primaires (Premier Pas Pongiste).
L'objectif est de faire venir les enfants au club (création du lien) en organisant une grande fête qui prendra la forme d'un tournoi où chaque participant sera récompensé.
Nous espérons grâce à cette action, pouvoir accueillir une vingtaine de jeunes supplémentaires au club.</t>
  </si>
  <si>
    <t>Le projet se déroulera sur 9 écoles primaires des 3 communes où évolue le club SOPHIA Tennis de Table soit Valbonne, Biot et Roquefort-les-pins.</t>
  </si>
  <si>
    <t>L'évaluation de la réussite du projet pourra se faire grâce à 3 indicateurs :
- obtention des diplômes de la méthode Française (mis en place par la fédération)
- nombre de participants au tournoi de fin d'année inter-écoles
- nombre de nouveaux licenciés (objectifs 20 nouveaux jeunes adhérents minimum).</t>
  </si>
  <si>
    <t>FFTT-PACA-24-0014-2</t>
  </si>
  <si>
    <t>Développement section Sport/Santé au club</t>
  </si>
  <si>
    <t>Le club souhaiterait dynamiser sa section Sport/Santé destinée aux retraités dans le but de fidéliser plus de seniors.
Nous disposons, depuis 2 ans, de 2 créneaux, les mardi et jeudis de 10h à 12h à la salle de la Chênaie (6 tables).
Cette population ne représente, pour l'instant, que 15% de notre nombre total de licenciés et nous souhaiterions l'augmenter de manière significative.
Pour se faire, nous souhaiterions organiser des journées portes ouvertes pour faire découvrir l'activité et faire encadrer nos séances hebdomadaires par notre entraîneur (demande forte de nos seniors).
Cette nouvelle structuration nous permettrait de renforcer notre politique de "Ping pour tous" et de renforcer l'accueil de nos retraités au sein du club.</t>
  </si>
  <si>
    <t>Les séances seront organisées 2 fois par semaine à la salle de Chênaie de Valbonne.
Elles auront lieu le mardi et jeudi de 10h à 12h.
Ces séances seront encadrées par un entraîneur diplômé d'Etat afin de répondre au mieux aux attentes des joueurs.
Cela permettrait d'accueillir jusqu'à 24 personnes par créneau en même temps en mode "double" apprécié par les seniors pour son côté convivial et ludique.
La publicité sera essentielle pour faire connaître le projet. 
Nous présenterons donc l'action aux CCAS locaux, aux clubs du 3e âge, aux maisons de retraites et aux EHPAD.
Tous les participants au projet devront être adhérents au club et licenciés à la FFTT.</t>
  </si>
  <si>
    <t>Les séances se dérouleront sur Valbonne mais notre but est de toucher tous les seniors dans un rayon de 15 km autour de la salle (communauté d'agglomération de Sophia Antipolis).</t>
  </si>
  <si>
    <t>L'évaluation pourra se faire grâce au nombre de nouveaux licenciés de plus de 65 ans et du taux de fréquentation des séances.
Nous espérons pouvoir accueillir une vingtaine de joueurs supplémentaires suite à cette action.</t>
  </si>
  <si>
    <t>FFTT-PACA-24-0015-1</t>
  </si>
  <si>
    <t>24-080627</t>
  </si>
  <si>
    <t>développement pratique sport santé bien être et sport sur ordonnance formation a et b</t>
  </si>
  <si>
    <t>- création de plusieurs créneaux sport santé bien être avec la FFRS Fédération Française Retraite Sportive, Energie Solidaire 13, CLOSA club de loisirs de séniors actifs.
- création de plusieurs créneaux sport sur ordonnance 
- convention en cours avec institut Paoli Calmette (sport sur ordonnance) et hôpital saint Joseph (maladie cardiovasculaire)
- convention en cours avec la Chrysalide foyer Les Eglantines (sport sur ordonnance)
- convention avec France Alzheimer et Parkinson
- développer un créneau sport virtuel avec tous les publics
- former des animateurs au modula A et B
- formation de jeune en BPJEPS TENNIS DE TABLE
- création animation JO2024 avec une permanence cet été à la salle
- le but étant de licencier toutes ces personnes en promo loisirs dans le futur proche (quelques personnes déjà se sont inscrites pour septembre 2024</t>
  </si>
  <si>
    <t>Le club "le monde du pingpong" est en cours de projet sur le sport sur ordonnance et le sport santé bien être, voilà un projet qui se développe sûrement en effet depuis octobre l'association a mis en place plusieurs créneaux de tennis de table que ce soit en sport santé bien être ou APA (activité physique adaptée) :
- le lundi matin de 09h00 à 11h00 et de 14h00 à 16h00
- le mardi matin de 09h00 à 12h00 et de 14h00 à 16h00
- le mercredi matin de 10h00 à 12h00
- le jeudi matin de 09h00 à 11h00 et de 14h00 à 16h00
- le vendredi matin de 10h00 à 12h00 et de 14h00 à 16h00
- le samedi matin il y aura un Ping 4-11 ans de 10h00 à 11h45.
- le dimanche de 14h00 à 18h00 il y aura un pingland anniversaire avec des enfants ou adultes qui souhaitent avoir la salle pour jouer en famille.
les actions de sport virtuel se feront pendant les créneaux sous forme d'atelier pour  tous publics ou pendant les stages sportifs adultes ou enfants
Je vous ai joins sur le fichier annexe PSF 2024 le détail des créneaux mis en place par l'association.
Toute les conventions seront renouvelables et reconduites automatiquement.</t>
  </si>
  <si>
    <t>Les différents publics qui viennent à la salle de tennis de table sont pour la plupart des seniors pour le bien être mais aussi des publics avec des pathologies plus graves ALD (affection longue durée) ou maladies chroniques. Ils arrivent du quartier mais aussi des arrondissements voisins ou villes voisines ( Cassis, Salon, Vitrolles, Martigues..)
les enfants du quartier ont aussi accès à la salle les week-ends comme décrit plus haut</t>
  </si>
  <si>
    <t>Sur les 20 personnes différentes qui viennent dans les créneaux organismes extérieurs chaque jour il faudrait en adhérer 5 d'un organismes soit 25 de plus pour l'année qui arrive.
Et deux personnes en formation animateur BPJEPS tennis de table serait un plus.
Quand au jeunes - de 11 ans nous pensons en licencier 25 l'année prochaine (fort possible) c'est du à la réputation des frères LEBRUN.</t>
  </si>
  <si>
    <t>FFTT-PACA-24-0016-1</t>
  </si>
  <si>
    <t>24-078241</t>
  </si>
  <si>
    <t>3 actions : 
- Forme et Ping au Bel Âge (FPBA) : Permettre aux seniors des structures accueillantes de reculer le seuil de dépendance et de favoriser leur autonomie à l'aide d'un cycle gratuit d'Activités Physiques et Adaptés (APA) et collectives, lié à la pratique du tennis de table. Le but étant également de pérenniser l'activité et de faire la passerelle avec le club partenaire.
- Ping sur Ordonnance (PO): Faire bénéficier à des personnes atteintes d’une ALD ou d’une maladie chronique ou  en situation d’obésité, d’un programme gratuit de séances d’Activité Physiques Adaptées mêlant multisport avec dominante gym douce, marche, mobilité et tennis de table en milieu ordinaire. L’objectif étant de pérenniser l’AP et fidéliser les participants dans un club local  de Tennis de table proposant des programmes APAP ou SSBE.
- Création d'un guide Ping Santé en lien avec la FFTT : à destination des encadrants en Tennis de table. Le but étant qu'ils puissent trouver des idées de séances/situations adaptées à différents publics afin d'en tirer les bénéfices pour la santé des participants.</t>
  </si>
  <si>
    <t>Coordination et animation de cycles d’Activités Physiques Adaptées (APA) par des salariés du CD13TT et des clubs sur 17 sites (Aubagne, Aix les Milles, Marseille (x4), Eyguières, La Roque d’Anthéron, Velaux, Saint Martin de Crau, Maussane-les-Alpilles, Arles, Berre l’Etang, Tarascon, Pennes Mirabeau, Saint Rémy de Provence), lié à l’activité Tennis de Table tout au long de l’année dans les structures accueillantes.
Ces programmes prennent en compte : deux séances d’évaluation en début et fin de cycle, une séance découverte des ateliers, un cycle de 24 séances gratuites de tennis de table mêlé à la gymnastique douce et/ou multisport pour PO, à raison d’une séance par semaine durant 1h30. 
L’action PO se déroule sur les sites de St Rémy de Provence
L’action FPBA se déroule sur les sites :  Aubagne, Aix les Milles, Marseille (Les 3 Lucs, La Major, Le Monde du Ping Pong et Rouvière), Eyguières, La Roque d’Anthéron, Velaux, Saint Martin de Crau, Maussane les Alpilles, Arles, Berre l’Etang, Tarascon, Pennes Mirabeau
Pour les sites de (PO) l’animation et la coordination est faite par les salariés du CD13TT.
Pour le site d’Istres (FPBA) : l’animation est faite par un salarié du club d’Istres, et la coordination par un salarié du CD13TT. 
Pour le site d’Aubagne (FPBA) : l’animation et la coordination est faite par les salariés du CD13TT (Animation facturée aux clubs).
Pour les sites de Marseille La Major et Les 3 Lucs, Rouvière et Pennes Mirabeau (FPBA) : l’animation et la coordination sont assurées par les salariés du CD13TT.
Pour l’autre site de Marseille Le Monde du Ping Pong (FPBA) : l’animation est faite par un salarié du club Le Monde du Ping Pong et la coordination par un salarié du CD13TT. 
Pour le site de Berre l’Etang et Eyguières, Tarascon, La Roque d’Anthéron, Saint Martin de Crau, Maussane-les-Alpilles, Velaux (FPBA) :  l’animation et la coordination est faite par les salariés du CD13TT. 
Pour le site d’Aix-les-Milles (FPBA) : l’animation est faite par un salarié sur club d’Aix-Les-Milles et la coordination par un salarié du CD13TT. 
Pour le site d’Arles : l’animation est faite par des salariés du club d’Arles et la coordination par un salarié du CD13TT. 
L’objectif étant également la prise en charge de la licence promotionnelle de tous les participants car programme passerelle entre les structures accueillantes et les clubs.
Conception d'un guide : des séances adaptées à différents publics atteints d'une pathologie (cardiovasculaire, respiratoire, métaboliques...). Elles seront détaillées et les bénéfices seront mis en avant en fonction de la pathologie/maladie. Pour cette conception, une équipe pluridisciplinaire : des éducateurs de terrain des clubs actifs sur le Ping Santé :  Istres TT, Aubagne TT, Le Monde du Ping Pong (Marseille) et Aix les Milles TT . Ainsi que les salariés du CD13TT : une enseignante APA, le CTD 13  et un éducateur diplômé d'état.
Support photos/vidéos pour les réseaux sociaux.</t>
  </si>
  <si>
    <t>Sur tout le département des Bouches du Rhône :
16 sites prévus pour Forme et Ping au Bel Âge : 4 à Marseille (Les 3 Lucs, La Major, Rouvière, Le Monde du Ping Pong), Istres, Aubagne, Aix-Les-Milles, Arles, Eyguières, La Roque d'Anthéron, Berre l'Etang, Pennes Mirabeau, Tarascon, Saint-Martin de Crau, Maussane-les-Alpilles et Velaux
1 site prévu pour Ping sur Ordonnance : Saint-Rémy de Provence</t>
  </si>
  <si>
    <t>Nombre de participants 
Nombre de sites et clubs partenaires
Nombre de séances réalisées
Assiduité des participants (en %)
Satisfaction des participants (en %)
Concevoir un guide Ping Santé accessible à tous</t>
  </si>
  <si>
    <t>Fédération française de Tennis de Table - Provence-Alpes-Côte d'Azur;Bouches-du-Rhône;</t>
  </si>
  <si>
    <t>FFTT-PACA-24-0016-2</t>
  </si>
  <si>
    <t>Développer et promouvoir le tennis de table par le biais d'actions en extérieur pour le grand public et le plus grand nombre
Développer notre partenariat avec le Conseil Départemental 13 en participant aux actions évènementielles extérieures a l'initiative du CD13
Accompagner les clubs au développement du Ping en Extérieur
Promouvoir auprès des collectivités l'installation de tables en extérieurs dans les parcs ou lieux passant de la ville.
Développer la pratique du Ping VR dans le département</t>
  </si>
  <si>
    <t>Plusieurs actions : 
- Participation à la Tournée La Provence - Terre de Sports organisée par le Conseil Départemental. Tournée extérieure sur 7 étapes - Organisation de type Ping Tour de type 3 dans ces villes-étapes durant 3 jours (les jeudis, vendredis, samedis) 2 à 3 éducateurs par jour pour la tournée avec certains univers du Ping Tour (Baby Ping, Techni Ping, Free Ping, Compet Ping)
- Organisation de Ping Tour de Type 3 lors d'inauguration de lieux publics par le Conseil Départemental 13 (Parcs, places...) 
- Accompagnement des clubs organisateurs de Ping Tour de type 1 (Aide à la coordination et logistique avec la mairie si besoin et RH) et de type 3 (Aide RH, logistique et coordination)
Pour ces évènements, prise de licences évènementielle dès que possible
- Rencontrer les collectivités ayant des clubs dynamique et moteurs pour permettre en place une installation de tables en extérieur dans les parcs de la ville puis aide à l'animation des tables
- Accompagnement des clubs à la mise en place du Ping VR (Prêt de deux casques sous convention et si projet club important) Formation des éducateurs des clubs à la pratique du VR.
- Mise en place du Ping VR dans les entreprises
- Découverte du Ping VR lors des formations fédérale organisées, lors des animations tout public et sur certaines compétitions fédérales. 
- Mise en place du Ping VR lors des séances de Sport Santé
- Mise en place d'une soirée de découverte du projet Ping en extérieur et du Ping VR</t>
  </si>
  <si>
    <t>Sur tout le territoire des Bouches du Rhône</t>
  </si>
  <si>
    <t>Nombre d'étapes de la tournée Terre de Sport réalisée
Nombre d'inauguration ou journée promotionnelle
Nombre de Ping Tour dans le Département
Nombre de participants total aux actions
Satisfaction des participants
Nombre de clubs participants aux actions Ping en extérieur
Nombre de clubs mettant en place le Ping VR</t>
  </si>
  <si>
    <t>FFTT-PACA-24-0016-3</t>
  </si>
  <si>
    <t>Educ Ping</t>
  </si>
  <si>
    <t>Recruter, Fidéliser, Clôturer les cycles effectués dans le cadre de la convention CD13TT/USEP13/IEN13, Faire la passerelle avec les clubs dans lesquels sont organisés les Premier Pas Pongiste et/ou Journée Finale USEP
Dynamiser et renforcer les politiques d’accueil des scolaires dans tout le département par le biais du dispositif fédéral Educ'Ping
Renforcer le lien avec les instances du monde scolaire local (USEP, UNSS, FFSU)</t>
  </si>
  <si>
    <t>Organisation de 20 Premier Pas Pongiste et/ou Journée USEP répartis sur 10 journées
Action soit dans une salle de tennis de table soit dans l'école soit sur un stade
Organisation en amont par le CTD en lien avec le Conseiller Pédagogique de Circonscription du territoire, l'USEP 13 ainsi que le club le plus proche
Chaque demi journée se déroule de la manière suivante : 
- Entre 90 et 110 enfants d'un même cycle ayant suivi ou non un cycle de tennis de table  
- 8 ateliers ludiques (tirés des documents fédéraux/USEP et adaptés selon le cycle des classes présentes) + Une démonstration
- RH : Au moins 3 éducateurs professionnels de l'activité + Les professeurs des écoles ayant suivi une animation pédagogique
Renforcement du lien avec les instances du monde scolaire local (UNSS, USEP principalement)</t>
  </si>
  <si>
    <t>Sur tout le territoire des Bouches du Rhône 
Villes prioritaires : Salon de Provence, Istres, Fos sur Mer, La Mède, Arles, Marseille</t>
  </si>
  <si>
    <t>Nombre de PPP réalisés 
Nombre de clubs participants 
Nombre de licenciés dans les clubs suite à l'action
Satisfaction des participants (Élèves et professeur des écoles)</t>
  </si>
  <si>
    <t>FFTT-PACA-24-0016-4</t>
  </si>
  <si>
    <t>Cité Ping</t>
  </si>
  <si>
    <t>Développer la pratique du tennis de table dans les cités et quartiers prioritaires de la ville
Prôner la mixité au sein des quartiers
Combattre la sédentarité auprès des publics âgés
Participer à la vie active et au développement du QPV
Travailler avec les organismes sociaux et associatifs de proximité
D’identifier et de former les jeunes adultes souhaitant s’insérer dans la vie professionnelle via le sport
S’adapter à tous les publics
Créer des liens sociaux entre les habitants de ces quartiers
Promouvoir et fidéliser l’activité tennis de table dans les quartiers prioritaires de ville
Aider financièrement et d’accompagner les habitants souhaitant s’inscrire dans un club de tennis de table</t>
  </si>
  <si>
    <t>Animations tennis de table sur et autour de tables d’extérieur, conçues et fabriquées par l’association d’insertion Pilotine dans le QPV La Rose Le Clos et dans le QPV Frais Vallon.  
L’intervenant du CD13TT propose une activité tennis de table sous différentes formes ludiques:
Atelier parcours moteur, Atelier manipulation balle/raquette sur ou hors table, Jeu d’adresse, de précision et de dosage sur ou hors table, Comptage d’échanges, Jeu libre, Matchs à thèmes
Ces animations sont organisées deux fois par semaine d’une durée de 2 à 3 heures à partir du printemps jusqu’à la fin de l’automne en partenariat avec les centres sociaux à proximité et les bailleurs sociaux.
Durant les vacances scolaires, des stages sont organisés d’une durée de 3 à 4 heures par jour sur 4 à 5 jours consécutifs.
Une fois dans l'année, durant les beaux jours, une après midi de type Ping Tour dans le QPV La Rose Le Clos avec le matériel du CD13TT (tables de différentes tailles, tables à trous, tables originales)..
Lorsqu’une nouvelle table est conçue par l’association d’insertion « La Pilotine », alors une animation toute l’après midi est organisée avec du matériel supplémentaire de type Ping Tour</t>
  </si>
  <si>
    <t>QPV La Rose Le Clos et QPV Frais Vallon à Marseille</t>
  </si>
  <si>
    <t>Nombre de participants
Nombre d'actions menées
Nombre de partenaires (Centres sociaux, Bailleurs sociaux) 
Satisfaction des participants</t>
  </si>
  <si>
    <t>Fédération française de Tennis de Table - Provence-Alpes-Côte d'Azur;CGET - Politique de la Ville;Bouches-du-Rhône;Ville de Marseille;Bailleur Social 13 Habitat;Bailleur Social HMP;</t>
  </si>
  <si>
    <t>FFTT-PACA-24-0017-1</t>
  </si>
  <si>
    <t>24-083721</t>
  </si>
  <si>
    <t>Section féminine</t>
  </si>
  <si>
    <t>Mise en place d'une section féminine au sein de l'association regroupant l'ensemble des pratiquantes féminines. 
Structuration de la pratique par le biais de la mise en place de séances d'entraînement adaptées aux besoins des pratiquantes, aussi bien loisirs que compétitrices.
Création d'une équipe fille, engagée en championnat de France par équipe féminin. 
Augmentation du nombre de pratiquante au sein du club. (féminisation de la pratique)</t>
  </si>
  <si>
    <t>Ce projet sera mise en œuvre par la réalisation d'une séance d'entraînement hebdomadaire d'une heure trente par semaine réservé uniquement aux pratiquantes féminines loirs et compétitrices adultes. Pour ce qui est des jeunes, elle s'entraîneront avec l'ensemble des groupes jeunes durant les créneaux d'entraînement adaptés à leur âge et leur niveau de pratique pour progresser dans des conditions adaptées. 
Afin d'assurer la cohésion de la section et des adhérentes nous mettrons en place plusieurs demi-journées dédiés à la pratique féminines de notre activité dédié à l'ensemble des publics féminin de l'association et ouvertes aux autres club. Le but principale étant de partagé un moment d'apprentissage et d'échange intergénérationnel entre les participantes, renforcer les liens et la cohésion mais aussi se perfectionner. 
Enfin, nous allons tenter d'engager une équipe en championnat de France par équipe féminin pour pouvoir nous confronter aux autres clubs et alors relever un nouveau défi sportif. Cela a pour objectif d'accompagner aux mieux nos compétitrices dans leurs apprentissage mais aussi créer alors une équipe référente auxquels la section pourra s'identifier.</t>
  </si>
  <si>
    <t>Les séances, les animations et les journées de rencontre en championnat par équipe se réaliseront au sein de notre salle spécifique : salle G.Mistral, gymnase Louis Brun, 13200 Arles. La salle se situe dans le quartier de barriol, un quartier classé quartier prioritaire de la ville (QPV). La localité, en l'occurrence la mairie d'Arles, souhaite à tout pris dynamiser cette zone de la ville par le biais d'actions de la sorte pour que les habitants de cette zone ne soit pas lésés par rapport aux autres quartiers de la ville, animer et proposant ce genre de pratiquante de manière plus accessible et que la contrainte géographique ( le déplacement éventuel pour les ménages) ne soient pas un frein à lapratique.</t>
  </si>
  <si>
    <t>1 Evolution du nombre de pratiquantes au cours des séances hebdomadaire 
2 Nombre total demi-journée spécifique féminine et évolution du nombre de participante ( réalisation à minima d'une demi journée par trimestre
3 Evolution du nombre de pratiquante féminine 
4 Engagement et résultats de l'équipe féminine</t>
  </si>
  <si>
    <t>Fédération française de Tennis de Table - Provence-Alpes-Côte d'Azur;Autres établissements publics;</t>
  </si>
  <si>
    <t>FFTT-PACA-24-0017-2</t>
  </si>
  <si>
    <t>Développer la pratique d'activités physiques et sportives chez des personnes atteintes de pathologies légères, de maladie chronique, d'affections de courtes durée. Nous devons permettre à ces personnes de lutter contre la sédentarité et leur proposer un retour vers l'activité sportive dans un cadre adapté et propice à leurs besoins. 
Développer la pratique du tennis de table comme moyen de prévention de maladie, de retour au sport, et de réhabilitation de nombreuses coordinations motrices et cognitives transférables et applicables au quotidien de ses pratiquants
Utiliser le tennis de table comme moyen de lutte contre la sédentarité et vecteur de liens sociaux. 
Permettre aux personnes orientés de bénéficier d'un créneau adapté à leurs besoins</t>
  </si>
  <si>
    <t>Mise en place d'une nouvelle offre de licence : la licence santé. Elle permettra à ses adhérents de bénéficier d'une séance d'une heure trente par semaine encadré par un éducateur diplômé d'erat et ayant passé des formations spécifique en ping santé bien être, ping sur ordonnance et ping parkinson.</t>
  </si>
  <si>
    <t>Les séances se réaliseront au sein de notre salle spécifique : salle G.Mistral, gymnase Louis Brun, 13200 Arles. La salle se situe dans le quartier de barriol, un quartier classé quartier prioritaire de la ville (QPV). La localité, en l'occurrence la mairie d'Arles, souhaite à tout pris dynamiser cette zone de la ville par le biais d'actions de la sorte pour que les habitants de cette zone ne soit pas lésés par rapport aux autres quartiers de la ville, animer et proposant ce genre de pratiquante de manière plus accessible et que la contrainte géographique ( le déplacement éventuel pour les ménages) ne soient pas un frein à la pratique.</t>
  </si>
  <si>
    <t>1Nombre de participants au cours de la saison 2024/2025
2Nombre de licences santé délivrés au cours de la saison 2024/2025
Taux de fréquentation du créneau spécifique</t>
  </si>
  <si>
    <t>FFTT-PACA-24-0018-1</t>
  </si>
  <si>
    <t>24-080657</t>
  </si>
  <si>
    <t>W134000789</t>
  </si>
  <si>
    <t>49383796700022</t>
  </si>
  <si>
    <t xml:space="preserve"> 13130158</t>
  </si>
  <si>
    <t>TENNIS DE TABLE CHATEAUNEUF LA MEDE</t>
  </si>
  <si>
    <t>13220</t>
  </si>
  <si>
    <t>13026</t>
  </si>
  <si>
    <t>Ping  Bien ëtre</t>
  </si>
  <si>
    <t>Le club souhaite cette année développer aussi bien des actions sur le Ping Bien être et le Ping Santé.</t>
  </si>
  <si>
    <t>Pour le Ping bien être, elle va organiser pour un public loisirs, des séances de pratique spécifiques tout au long de l’année. Elle pourra aussi, dans le cadre du sport santé, mettre en place des séances adaptées aux personnes atteintes de maladies chroniques. Pour ces séances le club fera appel à des éducateurs spécialisés.</t>
  </si>
  <si>
    <t>Commune de Chateauneuf Les Martigues</t>
  </si>
  <si>
    <t>Nombres de sénaces et nombre de participants</t>
  </si>
  <si>
    <t>FFTT-PACA-24-0018-2</t>
  </si>
  <si>
    <t>Le club souhaite cette année développer aussi bien des actions sur le Ping éducatif.</t>
  </si>
  <si>
    <t>Pour le Ping éducatif, l’association s’attachera à promouvoir le tennis de table auprès des plus jeunes (4 à 11 ans) en vue d’augmenter leur nombre au niveau des licenciés du club. Des journées de promotion sera ainsi organisées tout au long de l’année.</t>
  </si>
  <si>
    <t>Commune Chateauneuf Les Martigues</t>
  </si>
  <si>
    <t>Nombre de séances promotion  / Nombre de jeunes participants /Nombre de licenciés</t>
  </si>
  <si>
    <t>Mettre en place des actions de développement "Ping Bien être "ou "Ping santé": dispositif "Ping Actif"</t>
  </si>
  <si>
    <t>" Ping Bien être  ou" Ping santé": dispositif "Ping Actif" s'adresse à un un public loisirs hommes et femmes : comme par exemple un tournoi "dark ping", un tournoi "coupe davis", un tournoi à l'adresse des entreprises " le ping en entreprise", des tournois loisirs. Le club s'emploie ,également, à développer des actions vers le public féminin, comme par exemple : " le ping fête les filles". Pour fidéliser ce public féminin à la pratique du tennis de table, le club a participé à une rencontre de pro B féminin, IL a mis en place une session "arbitrage" à laquelle a participé quelques joueuses ainsi que des mères de jeunes joueurs; Le club s'adresse ,également, à des clubs de retraités comme " génération mouvement" en mettant à disposition ses locaux et son matériel sur des créneaux horaires préalablement  définis.</t>
  </si>
  <si>
    <t>FFTT-PDL-24-0010-2</t>
  </si>
  <si>
    <t>Mettre en place des actions de recrutement et de fidélisation en direction d'un public jeune puis en direction du milieu scolaire : dispositif " Ping Educatif"</t>
  </si>
  <si>
    <t>Actions en direction du milieu scolaire:" dispositif Ping Educatif": le club met à la disposition du collège et du lycée de la commune ses locaux et son matériel. Ces créneaux horaires sont encadrés par les professeurs d'EPS. Le club conduit ,également, auprès des écoles primaires l'opération " ping kids" avec le soutien du CD72. Une section Baby Ping a été créée en septembre 2022, à ce jour, 12 jeunes de 3à7ans fréquentent cette activité. Depuis septembre 2023, ouverture d'une antenne TT sur la commune de St Cosme en Vairais avec 8 jeunes de 7 à 13 ans.</t>
  </si>
  <si>
    <t>1) Intervention dans 5 écoles maternelles et élémentaires. Accueil des scolaires des classes de cycle 2 et cycle 3 (prioritairement de la GS au CE2 conformément au projet associatif du club. Chaque classe bénéficie de 6 à 7 séances d'une heure, soit environ 180 séances par saison.
2) Organisation d'un Festi'ping sur deux jours en juin. C'est une journée finale pour les scolaires ayant effectué un cycle scolaire dans l'année.
3) Deux créneaux 7/11 ans permettent d'accueillir les enfants dans une logique de continuité des cycles scolaires et pour permettre aux plus motivés/demandeurs de s'entrainer plus
4) Deux créneaux "Mini ping" 4/7 ans
5) 7 stages multisports dont 3 en juillet /août sur la thématique des Jeux Olympiques et paralympiques. Un communication particulière sera effectuée en direction du collège et de l'école du quartier prioritaire Epine.</t>
  </si>
  <si>
    <t>- Nombre d'écoles bénéficiant d'un cycle
- Nombre de classes accueillies
- Nombre d'élèves ayant bénéficié d'un cycle 
- Nombre d'élèves licenciés l'année suivante
- Nombre de licenciés section 4/7ans
- Nombre de licenciés section 7/11 ans
- Taux de renouvellement des sections 4/7 ans et 7/11 ans
- Nombre de jeunes ayant réalisé un stage multisports</t>
  </si>
  <si>
    <t>FFTT-PDL-24-0017-1</t>
  </si>
  <si>
    <t>Développer la licenciation des plus jeunes par des intervention en milieu scolaire</t>
  </si>
  <si>
    <t>Augmenter la licenciation des plus jeunes de notre commune qui connait une développement démographique qui va perdurer dans les 5 ans à venir, les écoles créent 1 à 2 classes supplémentaires à la rentrée 2024.
Surfer sur la médiatisation du tennis de table dans le cadre des Jeux Olympiques cette année.</t>
  </si>
  <si>
    <t>- Nous avons pu mesurer que nos interventions régulières dans les 2 écoles de la communes (publique &amp; privée ) portent leurs fruits sur le nombre de nouveaux licenciés dans notre club.
- Les retours des enseignants est unanime sur la qualité de nos interventions et s'engage d'ores et déjà pour la saison prochaine.
-Afin de maintenir notre capacité d'accueil et notamment vers les plus petits (classe de CP) via notre éducateur (auto -entrepreneur BEES 1)  nous souhaitons pérenniser notre créneau actuel de 2h.
- Depuis 01/09/2023 chaque école à un créneau de 1h toutes les semaines. Ecole Guy de Maupassant de 15h à 16h / Ecole Sainte-Marie de 16h à 17h toutes les semaines.
- Organiser un challenge en fin d'année scolaire avec tous les participants des créneaux d'initiation : cette année elle est fixée au 18/04/2024.
- Participer activement au Circuit Découverte organisé par le comité en début de saison et inscrire des jeunes à cette opération pour faire découvrir en situation de compétition.</t>
  </si>
  <si>
    <t>Jeunes scolaires de la commune de Petit Mars (féminin - masculin) de la classe d'âge de 4 à 11
ans.</t>
  </si>
  <si>
    <t>Nombre de licenciés poussins/benjamins compétitions et promotionnel entre N &amp; N-1
Nombre de classes touchées &gt; N- 1
Obtention label Educ ping</t>
  </si>
  <si>
    <t>FFTT-PDL-24-0017-2</t>
  </si>
  <si>
    <t>Développement de nouvelles pratiques ping VR</t>
  </si>
  <si>
    <t>Découverte du tennis de table à travers de nouvelles pratique et notamment à l'aide de la réalité virtuelle.</t>
  </si>
  <si>
    <t>Nous souhaitons investir de nouveau dans un dispositif de réalité virtuelle cette saison pour disposer à terme de 2 casques au club.
En investissant dans du matériel nous pourrons être autonome dans l'utilisation et ainsi récréer une récurrence lors du créneau loisir du vendredi soir afin de faire participer le plus grand nombre : parents, frères et sœurs, amis, etc...
Nous avons intégrer l'initiation au Ping VR sur :
- nos 3 tournois de double ouverts à tous
- notre tournoi national le 28/04/2024
- et nos 3 journées portes ouvertes les 31/05, 07/06 et 14/06 2024</t>
  </si>
  <si>
    <t>Tout habitant de la commune...</t>
  </si>
  <si>
    <t>Nombre de licenciés promotionnels entre N &amp; N-1</t>
  </si>
  <si>
    <t>FFTT-PDL-24-0018-1</t>
  </si>
  <si>
    <t>24-080249</t>
  </si>
  <si>
    <t>Sport santé et handisport</t>
  </si>
  <si>
    <t>Promouvoir le sport santé dans la commune et les alentours et augmenter le taux de participation
de nos adhérents aux compétitions handisport.
Avoir un groupe " Sport Santé " de minimum 10 adhérents et engager minimum 3 adhérents sur des
compétitions handisport.</t>
  </si>
  <si>
    <t>Actuellement avec un groupe " Sport Santé " constitué de 3 adhérents, nous souhaitons pouvoir
proposer des séances découvertes de la discipline aux personnes en situation de handicap physique ou
atteints de problèmes de santé afn d'étoffer notre groupe.
Nous voudrions effectuer un partenariat avec le centre d'accueil de personnes en situation de handicap
physique de la commune afin de pouvoir leur proposer des séances hebdomadaires ou mensuels et ainsi
permettre à ces personnes d'avoir une pratique sportive régulière.
Une manifestation découverte de la discipline sera également organisée un samedi matin, ouverte à tous,
encadrée par nos deux entraîneurs du club.
Depuis cette année, notre club est afflié " club handisport " et nous avons un licencié handisport engagé sur
des compétitions régionales. Le but sera de former les meilleurs adhérents du créneau " Sport Santé " en
situation de handicap et leur proposer de participer à des compétitions si leur niveau le permet.
L'autre but de notre créneau " Sport Santé " est de pouvoir proposer aux personnes atteintes de difficultés
physiques, personnes à la retraite ou non, de pouvoir pratiquer une activité physique régulière mais
également leur permettre d'enrichir leurs interactions sociales. L'une des maisons de retraite de la commune
se trouve à quelques pas de la salle de sport, un partenariat avec cette maison de retraite pourrait être mis en
place, notamment sur le fait de véhiculer ces adhérents jusqu'à la salle de sport et ainsi pouvoir leur proposer
un créneau sportif hebdomadaire.
Notre projet reste un projet sportif, avec une volonté de proposer une activité physique à des personnes qui
pensent peut être ne pas avoir les capacités pour, mais il reste également un projet sociale, avec une volonté
de créer du lien entre des personnes en situation de difficultés.
Pour cela, nous souhaitons engager nos deux salariés sur le créneau " Sport Santé " afin de gagner en qualité
et d'assurer une sécurité dans l'encadrement des adhérents.
Nous souhaitons également pouvoir améliorer l'accès à la porte de la salle pour les personnes en fauteuil
roulant avec une rampe PMR.</t>
  </si>
  <si>
    <t>Principalement sur la commune de Mûrs-Erigné et sur les communes aux alentours.</t>
  </si>
  <si>
    <t>10 adhérents réguliers sur le créneau " Sport santé " chaque semaine.
3 adhérents présents sur les compétitions handisport.</t>
  </si>
  <si>
    <t>FFTT-PDL-24-0018-2</t>
  </si>
  <si>
    <t>Développer la pratique du Ping VR et initier les licenciés du club à la discipline.</t>
  </si>
  <si>
    <t>Nous souhaitons faire l'acquisition d'un nouveau casque VR pour proposer des soirées d'initiation au Ping VR via le jeu " Eleven " et participer financièrement aux frais de déplacements et d'hébergements de nos deux joueurs Ping VR lors des championnats de France 2025 et championnats d'Europe 2025.
Steven Ferton (Goda49) est actuellement classé 16 mondial.
Paul Martin (Paulo49) est actuellement classé 34 mondial.</t>
  </si>
  <si>
    <t>Au sein du club de tennis de table de Mûrs-Erigné.</t>
  </si>
  <si>
    <t>Une cinquantaine de participants sur les différentes soirée d'initiation.
10 participants par soirée.
Nos deux joueurs aux championnats de France 2025 et aux championnats d'Europe 2025.
Un joueur dans le top 10 mondial.</t>
  </si>
  <si>
    <t>FFTT-PDL-24-0018-3</t>
  </si>
  <si>
    <t>Ping Kids 2024</t>
  </si>
  <si>
    <t>Promouvoir le tennis de table auprès du public primaire et maternelle (4-10 ans) et étoffer notre groupe " débutant " et notre groupe " Baby Ping " via le dispositif Ping Kids 2024.</t>
  </si>
  <si>
    <t>Cette action aura pour but d'organiser une manifestation découverte du tennis de table à chaque trimestre pour le public 4-10 ans avec l'aide du dispositif Ping Kids 2024. La Ligue nous propose de nous aider dans une démarche communicative en nous fournissant des flyers pour promouvoir les événements mis en place par le club, des flyers pour des séances gratuites ainsi que 50 médailles. Cela nous permettra dans un premier temps de nous alléger en terme d'achat de fournitures. Si cette action engendre de nouvelles inscriptions, nous pourrions alors étoffer notre groupe débutant et proposer de nouveaux créneaux dans la semaine pour ce groupe. Ces manifestations seront encadrées par nos deux salariés et quelques bénévoles. La distribution des flyers peut se faire via les cycles de séances avec les scolaires.
Cette année, nous voulons proposer des séances de découverte du tennis de table pour le cycle 1 (maternelles) afin de pouvoir étoffer notre groupe " Baby Ping " car 4 enfants de ce groupe passerons dans le groupe du dessus l'an prochain (8 ans).
Nous avons donc prévu de faire un cycle de 4 séances découverte pour les trois écoles primaires/maternelles de la commune de la moyenne section au CM2 encadrés par nos deux salariés.</t>
  </si>
  <si>
    <t>Action en lien avec les écoles pour la promotion des événements. 
Jeunes résidants sur la commune et aux alentours d'Angers.</t>
  </si>
  <si>
    <t>30 participants sur les manifestations et un minimum de 10 nouveaux inscrits.
Maintenir le groupe débutants à 12 jeunes.
Maintenir le groupe Baby Ping à 6 jeunes.</t>
  </si>
  <si>
    <t>FFTT-PDL-24-0019-1</t>
  </si>
  <si>
    <t>24-075712</t>
  </si>
  <si>
    <t xml:space="preserve"> 12490073</t>
  </si>
  <si>
    <t>Réduction des inégalités et accès à la pratique</t>
  </si>
  <si>
    <t>1 - Organiser une journée d'insertion professionnelle (Du Stade Vers l'Emploi) 
2 - Permettre l'accès à la pratique du sport à des habitants de quartier QPV</t>
  </si>
  <si>
    <t>1 - Jeudi 17 octobre, en lien avec la France Travail et la FFTT nous organisons une journée job dating qui fait parti du programme "Du Stade Vers l'emploi". La description de cette manifestation est a retrouver sur le site de la FFTT
2 - Proposer un créneau d'entrainement, encadré par un professionnel, par mois aux habitants du quartier Monplaisir (QPV - Angers) ainsi qu'une raquette d'initiation, 1 tee-shirt et 1 short, au prix de 0€. Ce cycle a pour finalité un tournoi de quartier ouvert à tous et pourquoi pas permettre a certaines personnes du projet de réaliser des compétitions officielles (niveau départemental).</t>
  </si>
  <si>
    <t>Angers, quartier Monplaisir (QPV) où le club réside.</t>
  </si>
  <si>
    <t>1 - Nombre de participants, nombre d'entreprise, satisfaction des participants
2 - Nombre de participants, nombre de kit donnés, nombre de nouvelles licences, nombre de participants au tournoi de quartier</t>
  </si>
  <si>
    <t>FFTT-PDL-24-0019-2</t>
  </si>
  <si>
    <t>Du ping pour les nouveaux publics (ping santé et bien-être)</t>
  </si>
  <si>
    <t>1 - Promouvoir et développer le Ping Parkinson
2 - Promouvoir et développer le Ping Entreprise
3 - Continuité du développement du Ping Handi</t>
  </si>
  <si>
    <t>1 - 1 cours de 2 heures par semaine pour les personnes atteintes de cette maladie (Parkinson)
2 - Initiation au tennis de table pour les entreprises ainsi que l'organisation de tournoi inter et intra entreprises
3 - Continuer notre politique de développement du ping handi et améliorer notre section</t>
  </si>
  <si>
    <t>Grand Angers (la ville et la périphérie)</t>
  </si>
  <si>
    <t>Nombres de licences / Nombres de participants / Nombres d'évènements</t>
  </si>
  <si>
    <t>FFTT-PDL-24-0019-3</t>
  </si>
  <si>
    <t>Développement de nouvelles pratiques (Ping VR et Ping Extérieur)</t>
  </si>
  <si>
    <t>1 - Développer le Ping VR
2 - Animer le Ping en extérieur</t>
  </si>
  <si>
    <t>1 - Mise en place d'une section Ping VR au sein du club avec un cours encadré par un professionnel par mois 
2 - Animer les tables en extérieur qui vont arriver en juin 2024 dans le cadre du projet PEP 5000</t>
  </si>
  <si>
    <t>Angers, principalement dans le quartier Monplaisir (QPV)</t>
  </si>
  <si>
    <t>Nombre d'évènements, nombre de participants, nombre de nouvelles licences liberté</t>
  </si>
  <si>
    <t>FFTT-PDL-24-0019-4</t>
  </si>
  <si>
    <t>Mettre en place des animations de quartier pour la promotion du tennis de table</t>
  </si>
  <si>
    <t>Durant l'été des animations Tennis de table seront organisés dans le quartier Monplaisir Angers (QPV) ainsi que l'organisation de deux tournois de quartier</t>
  </si>
  <si>
    <t>Angers quartier Monplaisir</t>
  </si>
  <si>
    <t>Nombre participants / Nombre de manifestations / Nombre de licences</t>
  </si>
  <si>
    <t>FFTT-PDL-24-0021-1</t>
  </si>
  <si>
    <t>24-080685</t>
  </si>
  <si>
    <t>PING CITOYEN - RECRUTEMENT ET FIDELISATION DES JEUNES</t>
  </si>
  <si>
    <t>Intervenir auprès des écoles afin de recruter et fidéliser en priorité sur les catégories poussins/benjamins
Actions visant à promouvoir le tennis de table et attirer de nouveaux jeunes de 4 à 11 ans dans le club sous une forme opérationnelle avec des cycles scolaires et des journées de promotion comme Ping Kids 2024. 
Action visant à fidéliser les licenciés jeunes.
Augmenter le nombre d'intervention dans les écoles.</t>
  </si>
  <si>
    <t>intervention sur l'école St Nicolas : 8 classes de la Grande Section au CM2
intervention sur l'école St joseph : 6 classes du CP au CM2
intervention sur l'école Pierre Perret : 6 classes du CP au CM2
intervention sur l'école Anita Conti : 8 classes  de la Grande Section au CM2
Le but étant de recruter des jeunes poussins / benjamins (environ 20 par catégories) afin d'asseoir notre socle de jeunes pour les saisons futures.
L'intervention à l'Ecole St Nicolas nous servira de tremplin pour notre section Collège aux Essarts car les enfants scolarisé dans cette école sont orientés vers ce Collège.
Nos interventions se feront dans 4 écoles différentes et dans 2 communes différentes, cela va nous permettre de faire rayonner le club sur les communes alentours et ainsi de recruter plus facilement. Bien évidemment sans concurence avec un autre Club car il n'y a pas de Tennis de Table sur cette commune.
Nos interventions vont participer aux inscriptions à nos stages animations qui ont lieu pendant les vacances scolaires. Cela nous permettra de valoriser la pratique du ping en compétition comme en loisirs.
1ère licence poussin offerte avec raquette par le Club</t>
  </si>
  <si>
    <t>Sur la commune de La Ferrière et de la Chaize le Vicomte dans le département de la Vendée.</t>
  </si>
  <si>
    <t>nombre d'élèves par classe
nombre de licences
inscription aux stages</t>
  </si>
  <si>
    <t>FFTT-PDL-24-0021-2</t>
  </si>
  <si>
    <t>Promotion du Ping Santé 
Encadrer le Ping Santé Bien Etre 
Former un animateur Ping Santé Bien Etre</t>
  </si>
  <si>
    <t>Formation d'éducateur aux modules A et/ou B. 
Actions proposants les dispositifs "Ping Bien-Etre" pour un public loisirs : Féminines, Séniors (+65 ans) et Entreprises.
Mise en place de créneaux encadrer pour les retraités et salariés des entreprises de la commune de la Ferrière.</t>
  </si>
  <si>
    <t>Commune de la Ferrière</t>
  </si>
  <si>
    <t>FFTT-PDL-24-0021-3</t>
  </si>
  <si>
    <t>L'objectif est de féminiser le club et de reconnaitre le public féminin au sein des divers postes occupés (dirigeante, bénévole, joueuse...)
- Augmenter le nombre de dirigeante 
- Féminiser l'arbitrage
- Promouvoir le fémiping
- Continuer à intégrer nos féminines dans toutes nos équipes</t>
  </si>
  <si>
    <t>- Augmenter le nombre de dirigeantes : offrir la licence aux nouvelles dirigeantes : objectif 10 licences
sensibiliser et responsabiliser les mamans qui accompagnent les enfants sur les règles des compétitions, les règles du tennis de table, le respect...
- Féminiser l'arbitrage : mise en place de formation AC et AR : objectif : 5 nouvelles arbitres
sensibilisation des joueuses, dirigeantes et maman bénévoles  sur l'arbitrage
- Continuer à intégrer nos féminines dans toutes nos équipes : actuellement une quinzaine de féminines jouent en championnat mixte jeunes et séniors. l'objectif est de licencier 10 nouvelles féminines en compétition.  
- Promouvoir le fémiping : Organisation de Matinées ping pour promouvoir le fémiping au sein du Club et rassembler ainsi toutes nos féminines : licenciées toutes catégories, non-licenciées - dirigeantes - bénévoles - maman.. . 
          1 matinée ping par trimestre - le samedi matin de 9h à 12h pour un groupe d'environ 20 personnes 
          les matinées ping seront animées par nos 2 éducateurs et 4 bénévoles 
          accueil des participantes à 9h avec un petit déjeuner offert par le club
          mise en place d'ateliers : pratique du ping - découverte arbitrage - explication règles du ping - tournoi
          fidéliser les non licenciées en leur offrant une raquette : objectif : 15 raquettes offertes sur la saison</t>
  </si>
  <si>
    <t>LA FERRIERE (commune du Club) et les communes alentours</t>
  </si>
  <si>
    <t>nombre de licences dirigeantes
nombre de licenciées (chiffres à voir sur la saison 2024-2025)
nombre d'inscription aux formations arbitrage
nombre d'inscription aux matinées ping</t>
  </si>
  <si>
    <t>FFTT-PDL-24-0021-4</t>
  </si>
  <si>
    <t>DEVOPPEMENT DURABLE - OPTION</t>
  </si>
  <si>
    <t>sensibiliser à la consommation durable et au tri afin de responsabiliser les différents acteurs (parents, joueurs, bénévoles ...) au developpement durable pour leur permettre de :
1 - Lutter contre le changement climatique 
et protéger l’atmosphère
2 - Préserver la biodiversité, protéger les 
milieux et les ressources
3 - Permettre l’épanouissement de tous les 
êtres humains
4 - Assurer la cohésion sociale et la 
solidarité entre territoires et générations
5 - Fonder le développement sur des 
modes de production et de consommation 
responsables</t>
  </si>
  <si>
    <t>Acheter durablement - faire appel aux commerçants locaux pour nos manifestations 
Recycler le matériel sportif : organiser des actions de solidarité pour l'envoi d'équipement (ping sans frontière)
Recycler les vêtements : don des vêtements "trouvés" aux associations locales d'utilité publique 
Trier de manière sélective : s'organiser pour trier nos déchets et les amener aux différents point de collecte dans la commune (verre, déchéts valorisables, déchets résiduels)
Privilégier les consommables non jetables : lors de manifestation : utiliser des gobelets réutilisables, de la vraie vaisselle, des gourdes</t>
  </si>
  <si>
    <t>commune de la Ferrière et ses alentours</t>
  </si>
  <si>
    <t>nombre d'actions de solidarité : au moins 2 (envoi matériel et don de vêtements)
diminution des achats de papier suite affichage écran</t>
  </si>
  <si>
    <t>FFTT-PDL-24-0022-1</t>
  </si>
  <si>
    <t>24-080785</t>
  </si>
  <si>
    <t>Faire évoluer l'effectif des licenciés jeunes de 4 à 11 ans (catégorie Poussins/Benjamins).
Augmenter le nombre de participants 4 à 11 ans dans un groupe sur un créneau spécifique. 
Faire évoluer le taux de renouvellement et d'abandon des jeunes dans cette catégorie.</t>
  </si>
  <si>
    <t>Multiplier les actions pour promouvoir notre sport et attirer de nouveaux adhérents dans les catégories poussins/benjamins :
-mettre en place des cycles scolaires avec les 4 écoles primaires  sur la commune
-organiser des journées spécifiques au sein du club avec une communication dans les écoles, affiches, réseaux sociaux, panneaux d'affichages de la commune...
-ré-organisation d'un créneau spécifique 4-7 ans avec pour objectif d'augmenter l'effectif pour pérenniser ce créneau et répondre à la demande.
-action ponctuelle pour fidéliser les jeunes licenciés</t>
  </si>
  <si>
    <t>Commune rurale</t>
  </si>
  <si>
    <t>FFTT-PDL-24-0022-2</t>
  </si>
  <si>
    <t>Organiser des manifestations et des animations extérieures durant la période estivale.
Faire découvrir notre club et notre sport aux vacanciers et futurs licenciés.</t>
  </si>
  <si>
    <t>Nous souhaitons organiser sur la période estivale plusieurs animations extérieures.
Notre club est situé dans une zone proche d'une dizaine de campings.
Nous souhaitons profiter de notre proximité pour accueillir des vacanciers, et faire venir également de nouveaux licenciés pour la saison à venir.</t>
  </si>
  <si>
    <t>FFTT-PDL-24-0022-3</t>
  </si>
  <si>
    <t>DEVELOPPEMENT DES DISPOSITIFS PING BIEN-ETRE OU PING SANTE</t>
  </si>
  <si>
    <t>Augmenter le nombre de licences pour un public loisir :
Adolescents (Juniors), Féminines, Séniors de plus de 65 ans</t>
  </si>
  <si>
    <t>Mise en place de créneaux spécifiques avec des actions et animations "Ping bien être et Santé"</t>
  </si>
  <si>
    <t>FFTT-PDL-24-0022-4</t>
  </si>
  <si>
    <t>DEVELOPPEMENT DURABLE</t>
  </si>
  <si>
    <t>Actions en faveur du développement durable au cours de la saison et des manifestations.</t>
  </si>
  <si>
    <t>Mise en place d'actions sur l'ensemble de la saison lors des entrainements, stages, compétitions et manifestations.
Renforcer la sensibilisation auprès des adhérents pour les économies d'énergie (chauffage, consommation d'eau, éclairage...).</t>
  </si>
  <si>
    <t>FFTT-PDL-24-0023-1</t>
  </si>
  <si>
    <t>24-060179</t>
  </si>
  <si>
    <t>W444000403</t>
  </si>
  <si>
    <t>48792797200017</t>
  </si>
  <si>
    <t xml:space="preserve"> 12440144</t>
  </si>
  <si>
    <t>1804452</t>
  </si>
  <si>
    <t>ASSOCIATION TENNIS DE TABLE MESANGER</t>
  </si>
  <si>
    <t>44522</t>
  </si>
  <si>
    <t>44096</t>
  </si>
  <si>
    <t>Promotion du Tennis de Table en milieu scolaire</t>
  </si>
  <si>
    <t>Faire découvri le tennis de table en milieu scolaire et extra-scolaire:
- Ecoles (Séances découvertes)
- Accueil de loisirs
- Foyer des jeunes
- Porte ouverte
- Conseil départemental (A travers des stages</t>
  </si>
  <si>
    <t>Promotion du tennis de table sur la commune de Mésanger à travers des ateliers découvertes sous forme de jeux. Ce projet nécessite l'achat de raquettes et de petit matériels, chiffrés à hauteur de 850 € 
Ces ateliers seraient réalisés et encadrés par un éducateur diplômé (Entraîneur fédéral + DEJEPS en cours d'acquisition)
Ces séances concerneraient la 1ere année les 2 écoles de la commune de Mésanger à raison de 2 classes chacune et de 5 à 8 séances par classe.</t>
  </si>
  <si>
    <t>Commune de Mésanger et alentours (15 km)</t>
  </si>
  <si>
    <t>Nombre de séances réalisées</t>
  </si>
  <si>
    <t>FFTT-PDL-24-0023-2</t>
  </si>
  <si>
    <t>Transformer nos manifestations en évènements éco-responsables</t>
  </si>
  <si>
    <t>Modifier le fonctionnement et nos consommations lors de l'organisation de nos manifestations clés (Tournois de noël, tournoi du 1er mai...) en les rendant éco-responsable à travers la réduction et le tri des déchets.</t>
  </si>
  <si>
    <t>- Organiser le tri selectif
- Modification de nos contenants (boissons et alimentation proposés)
- Gestion des mégos de cigarette
- Covoiturage</t>
  </si>
  <si>
    <t>Manifestations organisées sur la commune de Mésanger (44522)</t>
  </si>
  <si>
    <t>Volume de déchets</t>
  </si>
  <si>
    <t>FFTT-PDL-24-0024-1</t>
  </si>
  <si>
    <t>24-081113</t>
  </si>
  <si>
    <t>Sport santé</t>
  </si>
  <si>
    <t>_Proposer des séances spécifiques d'initiation et de pratique de tennis de table pour les séniors
_ Création d'une section loisirs</t>
  </si>
  <si>
    <t>_Toutes les semaines 2 crénaux sont spécifiquement encadrés pour une population d séniors découvrant la pratique du tennis de table
_Jeudi matin de 10h00 à 12h00
_Vendredi soir de 20h00 à 22h00
_ A ce jour 16 participants dont 4 féminines</t>
  </si>
  <si>
    <t>Intercomunal</t>
  </si>
  <si>
    <t>Nombre d'adérents à ces créneaux</t>
  </si>
  <si>
    <t>Fédération française de Tennis de Table - Pays de la Loire;Mairie;</t>
  </si>
  <si>
    <t>FFTT-PDL-24-0024-2</t>
  </si>
  <si>
    <t>_Découverte du tennis de table (écoles)
_Annimations inter communalemultisport avec tennis de table</t>
  </si>
  <si>
    <t>_Intervention dans les écoles intercomunales environantes Beaufou , Les lucs sur boulogne et Saint Etienne du bois pour l'initiation au tennis de table soit 3 séances pour 450 enfants
_ Stages durant les vacances scolaires pour les 8 à 17 ans : 5 stages de 2 jours proposés pour 20 places
   Ouvert à toutes et à tous</t>
  </si>
  <si>
    <t>Communes de Beaufou , les lucs sur boulogne et Saint Etienne du bois</t>
  </si>
  <si>
    <t>_Nombres de participants au stages
_Nombres d'enfants ayant participé aux activités scolaires</t>
  </si>
  <si>
    <t>FFTT-PDL-24-0025-1</t>
  </si>
  <si>
    <t>24-081835</t>
  </si>
  <si>
    <t>Mise en place animations tennis de table en école primaire et pérenniser créneaux 4-7 ans et 8-17 ans</t>
  </si>
  <si>
    <t>Renouvellement de la collaboration avec l'école primaire St Joseph d'Aizenay sur les 14 classes du CP au CM2 (350 élèves) afin de promouvoir le tennis de table.
Pérenniser les créneaux et animations pour public 4-7 ans et public 8-11 ans.
Fidéliser les licenciés jeunes de 4 à 17 ans</t>
  </si>
  <si>
    <t>Mise en place d'un cycle d'animations tennis de table du CP au CM2 (6 à 11 ans) pour les 14 classes avec réalisation d'un cycle de 5 séances par classe encadré par un éducateur salarié un service civique futur apprenti DEJEPS.
1 Action club par la suite pour attirer les jeunes de 4 à 11 ans dans le club avec une invitation pour chaque élève à une journée spécifique en juin, un système de séances d'essai et de pré-inscription à tarif réduit. Action découpée pour un public 4-7 ans.
Embauche d'un contrat d'apprentissage à temps plein pour accueillir de manière optimale les licenciés jeunes en complément de notre éducateur salarié actuellement à 14 h/semaine (lissé sur l'année). 
Continuité dans le développement de la pratique du tennis de table pour le jeune public avec 1 créneau spécifique 4-7 ans, 4 créneaux spécifiques pour les 8-11 ans (2 créneaux par licenciés), 5 créneaux spécifiques pour les 12-17 ans, et la réalisation de stages pendant les vacances scolaires.</t>
  </si>
  <si>
    <t>Aizenay principalement et les communes dans les alentours n'ayant pas de club de tennis de table</t>
  </si>
  <si>
    <t>Nombre de cycles réalisés au sein de l'école primaire
Nombre de prise de licences pour les non adhérents
Evolution du nombre de licenciés jeunes de 4 à 11 ans (par rapport à N-1 et au niveau départemental et régional)
Taux de renouvellement et d'abandon des jeunes</t>
  </si>
  <si>
    <t>Fédération française de Tennis de Table - Pays de la Loire;Subvention Mairie;Agence de services et de paiement;</t>
  </si>
  <si>
    <t>FFTT-PDL-24-0025-2</t>
  </si>
  <si>
    <t>Actions dispositifs "Ping Santé" et "Ping Bien-être"</t>
  </si>
  <si>
    <t>Promouvoir le sport Santé sur les publics fragiles (Alzheimer, Parkinson, Cancer,...) 
Promouvoir le Ping Bien-être auprès des séniors (+ 65 ans) dans un EHPAD
Continuer à promouvoir le Tennis de table féminin en section "Tous Niveaux" (équivalent loisirs) et en compétition pour les féminines afin d'augmenter l'inclusion dans le club au sein de l'association mais aussi de l'équipe dirigeante.</t>
  </si>
  <si>
    <t>Pérenniser le créneau Sport Santé pour les publics fragiles (Alzheimer, Parkinson, Cancer,...) 
Développement des actions auprès de l'EPHAD d'Aizenay par la mise en place d'animations fréquentes tennis de table.
Développement de la pratique sport en entreprises auprès de nos partenaires avec la mise en place d'un tournoi annuel non compétitif (Manifestation loisir).
Intégrer les mères dans le suivi des jeunes licenciés et leur faire commencer la pratique par la section Tous niveaux ("équivalent loisir") pour pérenniser un nombre croissant de licenciées féminines</t>
  </si>
  <si>
    <t>Aizenay principalement et les communes aux alentours pour les actions locales.</t>
  </si>
  <si>
    <t>Nombre participants pour le sport en entreprise (Tournoi)
Nombre de participantes à la section Tous Niveaux
Nombre de créneaux d'inclusion sport Santé (EHPAD, Section Sport Santé)
Nombre de nouvelles licences féminines</t>
  </si>
  <si>
    <t>Fédération française de Tennis de Table - Pays de la Loire;Aide à l'apprentissage;Subevention Mairie;</t>
  </si>
  <si>
    <t>FFTT-PDL-24-0026-1</t>
  </si>
  <si>
    <t>24-066219</t>
  </si>
  <si>
    <t>W442016550</t>
  </si>
  <si>
    <t>51055191400011</t>
  </si>
  <si>
    <t xml:space="preserve"> 12440141</t>
  </si>
  <si>
    <t>1810305</t>
  </si>
  <si>
    <t>ORVAULT SPORT TENNIS DE TABLE</t>
  </si>
  <si>
    <t>44700</t>
  </si>
  <si>
    <t>44114</t>
  </si>
  <si>
    <t>Ping éducatif – Recrutement et fidélisation des jeunes – Actions visant à développer ou organiser la pratique en faveur du public 4 – 7 ans</t>
  </si>
  <si>
    <t>• Attirer les jeunes enfants vers le sport,
• Ancrer des habitudes sportives chez les plus jeunes,
• Faire découvrir aux enfants le tennis de table,
• Recruter de nouveaux adhérents pour la section Baby-Ping.</t>
  </si>
  <si>
    <t>L'atteinte de ces objectifs est basée sur 2 axes :
1- Animation pour les 4 à 7 ans
Pour attirer les jeunes enfants vers le sport, l’OSTT propose une animation gratuite un samedi matin de juin 2024. La matinée est basée sur un thème, par ex Super Mario. Des jeux sont proposés aux enfants ainsi qu’un gouter et des cadeaux leur sont offerts. 
La préparation est assurée par les éducateurs sportifs du club. Vingt bénévoles les aident lors de l’animation. 
Pour la communication, des flyers sont distribués aux parents des jeunes adhérents et dans les écoles de proximité. L’information est publiée sur le site du club, sur les réseaux sociaux et le site Internet de la Mairie d’Orvault. 
2- Une réduction de 5 € est offerte sur la cotisation des enfants qui ont participé à l’animation et qui adhèrent du club.</t>
  </si>
  <si>
    <t>Lieu de l'action : salle Tilagone, complexe sportif de la Cholière à Orvault (44). 
Territoire du public visé : commune d'Orvault et environnantes</t>
  </si>
  <si>
    <t>1- Nombre d’enfants ayant participé à l’animation - De 55 à 80 enfants
2- Nombre d’adhésions d’enfants présents à l’animation - De 10 à 15
3- Nombre d’enfants de la section Baby-Ping. De 12 à 25</t>
  </si>
  <si>
    <t>FFTT-PDL-24-0026-2</t>
  </si>
  <si>
    <t>Ping actif – Dispositifs Ping Bien-être et Ping Santé – Actions visant à encourager les adolescents, séniors, féminines et les adultes en situation de handicap à faire du sport</t>
  </si>
  <si>
    <t>• Lutter contre la sédentarité des jeunes femmes ou hommes, des adultes, des seniors et des adultes en situation de handicap,
 • Proposer une activité sportive régulière et adaptée, dans une optique de bien-être de l'ensemble de la population, 
 • Proposer aux personnes en situation de handicap une activité sportive et les accompagner dans la découverte et la pratique régulière de celle-ci.</t>
  </si>
  <si>
    <t>L'atteinte de ces objectifs repose sur trois axes :
1-  Adultes en situation de handicap 
La section Sport Adaptée créée par l’OSTT en 2016 a pris fin avec la crise sanitaire Covid 19 en 2020. Les mesures imposées lors de cette crise ont conduit les adultes de l’ESAT « Les Ateliers de la Cholière » à cesser leur activité pongiste. Les contacts avec l'ESAT et les éducateurs de l’ADAPEI 44 ont été relancés par le club et l’un des éducateurs sportifs. 
Proposition aux salariés de l’ESAT de séances découverte suivant la formule : 1ère session de 4 séances d’une heure en septembre 2024 + 2ème session de 4 séances en janvier 2025 + incitation à la licenciation. Les séances seront préparées et encadrées par un éducateur sportif salarié du club. 
2- Les seniors de l’ORA (Orvault Retraite Active) 
L'association avec Orvault Retraite Active permet aux seniors de pratiquer à leur rythme une activité physique avec trois créneaux répartis sur la semaine à des horaires adaptés à leur tranche d’âge. Un bénévole du club va assurer une heure d'entraînement dirigé par semaine. Les retraités bénéficient d’un tarif modéré avec une cotisation annuelle de 75 euros. Des stages, animations et rencontres entre les deux associations sont également proposés pour favoriser les échanges intergénérationnels.
Ces actions visent à augmenter l'assiduité des retraités, le plaisir à la pratique du sport et à fidéliser les adhérents. 
3- Les jeunes et adultes sédentaires, femmes et hommes
L’activité physique a un effet bénéfique sur la santé : réduction du risque de nombreuses maladies, prévention du surpoids et de l’obésité, effets positifs sur la santé mentale en réduisant le stress, l’anxiété et la dépression, limitation de la perte d’autonomie et du risque de chute. 
Pour les jeunes femmes et hommes et adultes salariés ou non et/ou en situation de sédentarisation, le club propose des créneaux d’entraînements dirigés encadrés par un éducateur sportif salarié :
- Deux groupes loisir mixtes de 1h30 les mardis et jeudis soir de 19h30 h à 21 h,
- Un groupe Loisir féminin le jeudi soir de 19h30 à 21h. 
Tous les entraînements dirigés « Loisirs » sont préparés et encadrés par un éducateur sportif du club.</t>
  </si>
  <si>
    <t>Lieu de l'action : salle Tilagone, complexe sportif de la Cholière à Orvault (44).
Public : - Adultes en situation de handicap de l’ESAT « Les Ateliers de la Cholière »
- Seniors de l’association Orvault Retraite Active
- jeunes femmes et hommes et adultes salariés ou non et/ou en situation de sédentarisation</t>
  </si>
  <si>
    <t>• Nombre d’adultes de l’ESAT participants aux séances
• Nombre de séniors retraités adhérents 
• Nombre de seniors participants aux entraînements dirigés
• Nombre d’adhérents aux groupes Loisirs féminins et masculins</t>
  </si>
  <si>
    <t>FFTT-PDL-24-0027-1</t>
  </si>
  <si>
    <t>24-071544</t>
  </si>
  <si>
    <t>Créer un programme spécifique de tennis de table adapté aux différents groupes d'âge et niveaux de condition physique, en mettant l'accent sur les bienfaits pour la santé.</t>
  </si>
  <si>
    <t>&gt; Séances de sensibilisation dans les écoles :
- Organiser des séances de sensibilisation dans les écoles locales pour promouvoir les bienfaits du tennis de table pour la santé des enfants.
- Proposer des démonstrations, des séances d'initiation et des discussions sur l'importance de l'activité physique pour le développement physique et mental.
&gt; Partenariat avec des professionnels de la santé :
- Établir des partenariats avec des professionnels de la santé de la commune et des alentours (les médecins, les kinésithérapeutes et ostéopathes), pour proposer le tennis de table comme activité adaptée aux besoins spécifiques des participants ayant des problèmes de santé particuliers (post cancer, rééducation, équilibre).
&gt; Événements promotionnels dans la commune :
- Organiser des événements promotionnels dans la communauté locale pour sensibiliser le public aux bienfaits du tennis de table pour la santé (tournois loisirs, journées portes ouvertes, séances Fit Ping, créneau spécifique pour les seniors en journée, séances de démonstration à l'occasion des brocantes d'été organisées chaque dimanche aux abords de notre salle)
&gt; Suivi et évaluation de l'impact :
Mettre en place un système simple de suivi et d'évaluation pour mesurer l'impact du tennis de table sur la santé et le bien-être des participants.
(enquêtes de satisfaction, demande de témoignages)
&gt; Formation des bénévoles et des entraîneurs :
- Organiser des formations pour les bénévoles et les entraîneurs du club afin de les sensibiliser aux aspects de la santé liés à la pratique du tennis de table.
Ils pourront ainsi mieux accompagner les participants dans l'activité.
Campagnes de communication et de sensibilisation : Développer des campagnes de communication ciblées sur les médias sociaux, les journaux locaux, les radios communautaires, etc., pour sensibiliser le public aux avantages du tennis de table pour la santé et encourager la participation.</t>
  </si>
  <si>
    <t>Angles et communes alentours</t>
  </si>
  <si>
    <t>Nombre de personnes qui vont pratiquer les activités dans le but d'améliorer leur santé</t>
  </si>
  <si>
    <t>FFTT-PDL-24-0027-2</t>
  </si>
  <si>
    <t>Recrutement et fidélisation des jeunes joueurs - du ping pong au Tennis de Table</t>
  </si>
  <si>
    <t>- Recruter des jeunes
- Bien former (structurer les entraînements)
- Fidéliser dans la pratique du tennis de table
- Amener à une pratique compétitive régulière</t>
  </si>
  <si>
    <t>Au regard des résultats positifs obtenus en 2023 (accueil de nouveaux, fidélisation des inscrits de la saison précédente) il est essentiel de maintenir et d'étoffer les actions déjà entreprises :
&gt; Attirer encore plus de nouveaux jeunes de 4 à 11 ans dans le club (20 jeunes cette saison) avec des actions concrètes sur le terrain :
- cycle de découverte scolaire dans les 2 écoles d'Angles (1 école privée - 1 école publique)
- journée découverte en centre de loisirs (périscolaire et alsh)
- journées portes ouvertes en septembre
- tournoi découverte en décembre
&gt; Etoffer encore et structurer le groupe "formation 5-7 ans" pour organiser la pratique des plus jeunes joueurs.
- continuer à mettre l'accent sur la "pré-formation" avec des séances ludiques et des jeux de duels
- renouveler notre opération "amène un copain" (émulation)
Cela doit continuer à amener des effets en terme de fidélisation : intéresser les enfants = les retrouver la saison suivante.
&gt; continuer à inciter les jeunes à participer aux compétitions (4 jeunes ont intégré les équipes adultes cette saison)
- structurer encore les entrainements pour améliorer la qualité de la formation (groupe pré-formation déjà constitué, groupe initiation déjà constitué, groupe perfectionnement à organiser)
- tournoi interne "jeunes" avant chaque vacances (pour habituer au comptage des points, insuffler un esprit compétiteur)
- intéresser plus de jeunes aux compétitions officielles</t>
  </si>
  <si>
    <t>: Commune d'Angles (85750) pour les actions scolaires
Vendée Grand Littoral (communauté de communes) pour les autres actions</t>
  </si>
  <si>
    <t>Nombre de jeunes joueurs qui vont s'inscrire au club en première licence.
Nombre de jeunes joueurs qui vont se réinscrire la saison suivante.
Nombre de jeunes joueurs qui vont se réinscrire pour participer à des compétitions</t>
  </si>
  <si>
    <t>Fédération française de Tennis de Table - Pays de la Loire;Subvention fonctionnement;</t>
  </si>
  <si>
    <t>FFTT-PDL-24-0027-3</t>
  </si>
  <si>
    <t>Proposer de nouvelles formes de pratiques à nos joueurs, jeunes comme anciens.
Suivre l'évolution de notre sport (technologie et matériels)
Susciter de nouvelles vocations</t>
  </si>
  <si>
    <t>&gt; Développement de nouvelles pratiques :
- perpétuer les événements autour des fêtes : ex. tournoi de la chandeleur (jeu avec une poêle)
- Fit'Ping une fois par mois pour les féminines (développer l'attrait du public féminin)
- proposer un créneau pour la pratique E-Ping (jeu Eleven) : nous avons déjà acheté un casque VR et le jeu Eleven en 2022 et souhaitons développer la pratique régulière notamment auprès des jeunes, très au fait des outils numériques ! Nous comptons mettre à disposition un second casque.
- poursuite des activités Ping en Extérieur (pendant les brocantes estivales organisées à proximité de la salle omnisports) : renouveler le matériel adapté à cette nouvelle pratique (raquettes et balles)</t>
  </si>
  <si>
    <t>Ville d'Angles et alentours</t>
  </si>
  <si>
    <t>nombre de personnes qui participeront aux activités proposées</t>
  </si>
  <si>
    <t>FFTT-PDL-24-0028-1</t>
  </si>
  <si>
    <t>24-058509</t>
  </si>
  <si>
    <t>W723004937</t>
  </si>
  <si>
    <t>49196920000014</t>
  </si>
  <si>
    <t xml:space="preserve"> 12720027</t>
  </si>
  <si>
    <t>1800538</t>
  </si>
  <si>
    <t>TENNIS DE TABLE - CLUB DE PARIGNE L'EVEQUE</t>
  </si>
  <si>
    <t>72250</t>
  </si>
  <si>
    <t>72231</t>
  </si>
  <si>
    <t>Ping Educatif - Intervention dans les écoles</t>
  </si>
  <si>
    <t>Recrutement des jeunes de 4 à 7 ans sur la commune de Parigné L'Eveque et des communes limitrophes.</t>
  </si>
  <si>
    <t>## Cycles Maternelles _ Ecole Parigné L'Evêque ##
&gt; vendredi matin de 9h00 à 11h40 soit 2h40 + 0h30 de préparation
&gt; 2 cycles de 5 séances
&gt; 4 groupes de 10 enfants par matinée
Séances 1 et 2
Objectif : Découverte de la prise de raquette et matériel du tennis de table
Ex 1 : Maîtriser une balle recouverte d'un gobelet sur la raquette en réalisant un circuit (le serveur)
Ex 2 : Faire rebondir la balle sur le sol avec la raquette (le basketteur)
Séances 3 et 4
Objectif : Se déplacer et viser une cible avec balle et raquette
Ex 1 : Au sol, faire rouler la balle à l'aide de la raquette pour toucher des gobelets (le bowling)
Ex 2 : Réaliser un circuit avant de se trouver en position de viser une cible sur une table avec balle et raquette (le biathlon)
Séance 5
Objectif : Notion d'échanges, d'équipe et de duel
Ex 1 : Courses et courses en relais pour réunir le matériel nécessaire à la pratique et / ou remplir une bassine de balle
Ex 2 : Se faire des passes en faisant rouler une balle avec la raquette sur une table sans filet 
## cycle CP _Ecole Parigné L'Evêque ##
&gt; mardi de 15h00 à 16h15 + 0h15 de préparation
&gt; 3 cycles de 6 séances soit 18 séances
Séance 1 et 2
Objectif : Contact balle raquette, apprendre à doser 
Ex 1 : Exercices de jonglages
Ex 2 : Faire rebondir la balle sur le sol, la frapper avec la raquette en visant la table de tennis de table
Séance 3 et 4
Objectif : Apprentissage de la notion de coup droit et de revers
Ex 1 : Poser la balle sur un support (cône, bouteille) et frapper la balle en revers et en coup droit en visant la demie table en face
Ex 2 : Faire lancer une balle pour qu’un joueur la frappe en coup droit ou revers en visant la demie table en face
Séance 5 et 6 
Objectif : Notion d'échanges et de situation de match en tennis de table
Ex 1 : Exécuter un service à tour de rôle rattrapé à la main par le partenaire
Ex 2 : Exécuter un service puis puis faire le maximum de renvoi sans faire tomber la balle
## Festival ping 4 / 11 ans ## samedi 12 avril 2024
Dans le cadre de la caravane terre de jeux organisée par le CDOS, animation tennis de table pour 350 enfants de la communauté de communes.
Mise en place de 8 ateliers animés par l'éducateur sportif et les bénévoles du club
de 10h00 à 12h00 puis 14h00 à 16h00 soit 4h00 + 2h00 préparation et transport du matériel
#### actions de promotion
Pour chaque participant, un mois d'accès aux séances d'entrainement est proposé.
un maillot et une raquette sont offerts pour chaque 1ère inscription au club</t>
  </si>
  <si>
    <t>commune de Parigné L'Evêque et communes de la communauté de communes</t>
  </si>
  <si>
    <t>nombre de licenciés poussins
nombre de licenciés benjamins</t>
  </si>
  <si>
    <t>FFTT-PDL-24-0028-2</t>
  </si>
  <si>
    <t>Ping Bien-être : Animations sport adapté</t>
  </si>
  <si>
    <t>Développer les animations sports adaptés
• Découvrir et approfondir ses connaissances en tennis de table.
• Vivre ensemble avec d’autres structures.
• Partager des moments ludiques en développant de nouvelles qualités (physiques, motrices, mentales et relationnelles).</t>
  </si>
  <si>
    <t>Activité proposée pour plusieurs foyers de vie
## Moyens proposés :
• Mise à disposition de l’éducateur sportif 
• 34 séances en moyenne sur l'année par foyer plus 1 regroupement.
• Mise à disposition de la salle Orion complexe sportif de Parigné l’Evêque.
• Mise à disposition du matériel nécessaire à la pratique.
• Mise en place de petits ateliers sous forme de jeux et défis.
## Pour l’accès : 
• Un groupe de huit résidents maxi.
• A minima un encadrant de la structure.
• Chaussures de salle obligatoirement tirées du sac.
• Signature de la convention avec l’association.</t>
  </si>
  <si>
    <t>Communes limitrophes</t>
  </si>
  <si>
    <t>nombre de foyers de vie
nombre de séances par foyers de vie</t>
  </si>
  <si>
    <t>FFTT-PDL-24-0030-1</t>
  </si>
  <si>
    <t>24-066205</t>
  </si>
  <si>
    <t xml:space="preserve"> 12720144</t>
  </si>
  <si>
    <t>Ping Bien-être - Tennis de table pour personne en situation de handicap et seniors</t>
  </si>
  <si>
    <t>- Permettre aux personnes atteintes d'un handicap mental ou alors physiques d'avoir accès à une activité physique régulière et adaptée
- Consacrer du temps afin que les personnes seniors ( +65 ans ) puissent bénéficier d'un créneau hebdomadaire réservé à eux, afin de favoriser la pratique sportive chez les personnes retraités et ne pas les laisser dans l'isolement comme cela peut arriver chez certains.</t>
  </si>
  <si>
    <t>Animation d'activités physiques et plus précisément du tennis de table adapté et assez ludique pour divertir et de la gym douce pour des personnes atteintes de troubles psychiques et/ou physiques.
Cette année, nous effectuons déjà une séance hebdomadaire de ce type le vendredi à 14h.
Séance hebdomadaire le jeudi de 9h30 à 11h30 pour les personnes retraités, qui n'est pas axé sur la compétition mais plutôt sur le côté convivial.</t>
  </si>
  <si>
    <t>Cela se passe dans notre gymnase spécifique à La Chapelle Saint Aubin</t>
  </si>
  <si>
    <t>Le succès de ce programme se mesurera par le nombre de participants engagés et les témoignages positifs sur les bienfaits physiques et mentaux de notre public.
Nous sommes convaincus que votre soutien financier nous permettra à terme de mobiliser de plus en plus de personnel afin d'encadrer au mieux ce type de public.</t>
  </si>
  <si>
    <t>FFTT-PDL-24-0030-2</t>
  </si>
  <si>
    <t>Promouvoir le sport adapté et les disciplines paralympiques encore trop méconnues</t>
  </si>
  <si>
    <t>Permettre aux personnes mineures de pratiquer des activités physiques pendant les vacances d'été où la majorité des associations sportives ne proposent plus d'activité? et se mettre à la place des personnes en situation de handicap dans le sport afin de mieux comprendre les difficultés qu'ils peuvent rencontrer dans la vie quotidienne.
Profitez du fait que les JO se passent en France et faire rendre compte aux enfants qu'il faut en profiter.</t>
  </si>
  <si>
    <t>Dans le but de ne pas laisser nos licenciés sans pratiques sportives encadrées durant les vacances, nous proposons habituellement des stages de tennis de tables durant celle-ci.
Avec les Jeux Olympiques et Paralympiques de Paris cette année, qui représente une incroyable opportunité pour le pays, nous souhaitons en profiter afin de consacrer une semaine entière à faire découvrir des sports olympiques autre que le tennis de table et potentiellement méconnues (le basketball 3x3 ou le beach-volley par exemple), des pratiques olympiques nouvelles à partir de ces Jeux 2024 comme l'escalade et le skateboard et des pratiques paralympiques, en le para tennis de table bien évidemment et le basket fauteuil.
Donc : animation d'au moins 5 demi-journées consécutives ou non lors des vacances d'été, et les saisons d'après pourquoi pas printemps et été.</t>
  </si>
  <si>
    <t>Nous serons sur le territoire de la Sarthe, notamment Le Mans et les alentours</t>
  </si>
  <si>
    <t>Le succès de ce programme se mesurera par le nombre de participants engagés, les témoignages positifs sur les bienfaits physiques, ainsi que sur l'intéressement de nos participants aux Jeux Olympiques et surtout paralympiques, souvent délaissés par la grande majorité du public.
Nous croyons fermement que ce programme contribuera significativement à l'amélioration de la qualité de vie de nombreuses personnes en situation de handicap car le fait que des personnes " valides " se mettent dans leur situation  dans le sport peut les amener à se projeter sur leurs problèmes dans la vie quotidienne. Nous sommes convaincus que votre soutien financier permettra la concrétisation de cette initiative et aurait un impact sur le bien-être de notre communauté et les personnes en situation de handicap à long terme .</t>
  </si>
  <si>
    <t>FFTT-PDL-24-0030-3</t>
  </si>
  <si>
    <t>Création d'un créneau "Ping VR" + organisation d'un tournoi</t>
  </si>
  <si>
    <t>Promouvoir une activité innovante, toucher un nouveau public et/ou initier nos licenciés à une nouvelle pratique dans le monde du Tennis de Table
Améliorer la santé physique et mentale des participants grâce à la pratique régulière du tennis de table virtuel.
Créer un tournoi ouvert à tous, pour promouvoir l'activité !</t>
  </si>
  <si>
    <t>La création d'un créneau dédié au tennis de table virtuel permettra non seulement d'offrir une nouvelle expérience de pratique sportive, mais également de répondre aux besoins des licenciés souhaitant explorer cette nouvelle facette du tennis de table. Cette initiative vise à encourager la pratique régulière de cette discipline virtuelle, favorisant ainsi le développement de compétences techniques tout en promouvant un mode de vie sain et actif.
De plus, l'organisation d'un tournoi de tennis de table virtuel représente une opportunité unique de rassembler une communauté de passionnés, de joueurs expérimentés et de nouveaux adeptes. Ce tournoi ouvert à tous permettra de sensibiliser un large public à cette pratique émergente et d'encourager la participation active dans un environnement compétitif et convivial.
Nous estimons que la réalisation de ces projets nécessite un soutien financier pour couvrir les coûts liés à l'acquisition du matériel adéquat, à la promotion de l'événement, ainsi qu'à la mise en place des infrastructures nécessaires à la tenue du tournoi.</t>
  </si>
  <si>
    <t>Nous serons sur le territoire de la Sarthe, notamment la chapelle saint aubin et les alentours.</t>
  </si>
  <si>
    <t>Le succès de ce programme se mesurera par le nombre de participants engagés dans notre créneau, les témoignages positifs sur les bienfaits physiques et mentaux. Le nombre de participants au tournoi. 
Nous sommes convaincus que votre contribution serait un investissement significatif dans la promotion du sport et de l'innovation, ainsi que dans la promotion d'un mode de vie sain et actif au sein de notre communauté.</t>
  </si>
  <si>
    <t>FFTT-PDL-24-0030-4</t>
  </si>
  <si>
    <t>Promouvoir une activité sportive ludique et bénéfique pour leur développement physique et mental.
Recruter de nouveaux jeunes talents pour notre club, en leur offrant la possibilité de découvrir et de s'initier à ce sport à travers des cycles d'initiation adaptés à leur âge et à leur niveau.
Fidéliser des jeunes pratiquants.</t>
  </si>
  <si>
    <t>Nous avons déjà réalisé avec succès des interventions dans les écoles de Saint Saturnin et La Milesse, où nous avons pu constater un réel engouement de la part des enfants pour la pratique du tennis de table. Forts de cette expérience positive, nous souhaitons étendre nos actions à d'autres écoles de la région, notamment à Lavardin, La Chapelle Saint Aubin et Conlie.
Nous prévoyons d'organiser des séances d'entraînement régulières, des événements ludiques et compétitifs, ainsi que des activités extrascolaires autour du tennis de table, afin de créer un environnement stimulant et convivial pour nos jeunes adhérents.
A la fin des cycles nous souhaiterions faire une fête du ping-pong, elle vise à offrir une expérience divertissante et enrichissante aux enfants et à leurs familles, en proposant diverses activités ludiques et éducatives autour du tennis de table. Des jeux, des démonstrations, des initiations ou encore des animations musicales seront au rendez-vous pour célébrer notre passion commune pour ce sport.</t>
  </si>
  <si>
    <t>La Chapelle Saint Aubin et département de la Sarthe</t>
  </si>
  <si>
    <t>Calculer le nombre total d'enfants participants à ces événements par rapport au nombre d'enfants ciblés dans les écoles de Saint Saturnin, La Milesse, Lavardin et Conlie. Un taux de participation élevé indiquerait un fort intérêt des enfants pour le tennis de table et la qualité de nos actions de promotion.
Taux de conversion en adhérents : Suivre le nombre d'enfants ayant participé au tournoi ou à la fête du ping-pong et qui deviennent ensuite adhérents de notre club.
Enquête de satisfaction : Réaliser des enquêtes de satisfaction auprès des enfants participants, de leurs parents et des enseignants des écoles concernées pour recueillir leurs retours d'expérience, leurs impressions et leurs suggestions d'amélioration. Les résultats de ces enquêtes nous permettront d'identifier les points forts de nos actions et les axes d'amélioration potentiels.</t>
  </si>
  <si>
    <t>FFTT-PDL-24-0031-1</t>
  </si>
  <si>
    <t>24-072266</t>
  </si>
  <si>
    <t>33761461400036</t>
  </si>
  <si>
    <t xml:space="preserve"> 12490115</t>
  </si>
  <si>
    <t>5016849</t>
  </si>
  <si>
    <t>o Diversifier le public de licenciés au club
o Ouvrir et pérenniser un créneau « objectif santé » 
o Tendre vers la féminisation de la pratique du tennis de table proportion féminine seulement à 9% en Maine et Loire vs 17% à l’échelle nationale)</t>
  </si>
  <si>
    <t>Un axe d’amélioration serait l’élargissement de la pratique à un créneau supplémentaire « Fit-Ping » (Fitness Tennis de Table)
Un créneau spécifique est dédié à ce public qui doit être fidélisé. De potentiels créneaux supplémentaires sont envisagés sereinement d’un point de vue des conditions matériels (salle exclusive) et du planning. L’objectif est notamment d’atteindre le label santé reconnu et pris en charge par la sécurité sociale. 
Proposer un créneau hebdomadaire permanent d’environ 90min (s’étalant sur l’intégralité de la saison associative) encadrer par un éducateur sportif (BEES Tennis de Table)</t>
  </si>
  <si>
    <t>Projet réalisé dans la salle réservée au tennis de table de la commune (zone urbaine).</t>
  </si>
  <si>
    <t>1 - Augmenter le nombre de licenciés inscrits sur les créneaux envisagés.
2 - Amener les femmes de plus de 60 ans vers la pratique du tennis de table.
3- L’objectif est notamment d’atteindre le label santé reconnu et pris en charge par la sécurité sociale.</t>
  </si>
  <si>
    <t>FFTT-PDL-24-0031-2</t>
  </si>
  <si>
    <t>Renforcer le lien intergénérationnel en regroupant deux tranches d’âges distinctes dans une même dynamique associative sportive
Renforcer la diversité et la solidarité entre les licenciés agé de 6 à 80 ans 
Créer une dynamique de partage privilégiée pour les générations opposées
Élargir le public du club
Mettre en avant les opportunités de partage expérimentées aux entrainements</t>
  </si>
  <si>
    <t>Le projet est structuré autour d’un créneau horaire (mercredi après-midi et vendredi en fin d’après-midi) offrant la disponibilité des deux publics. Ces derniers doivent consolider la dynamique de développement du club, notamment en créant une dynamique d’identification (création de binôme intergénérationnel par atelier)
Le Tennis de Table est une des pratiques sportives proposants le plus large écart de tranche d’âge pour ses activités en compétition comme en loisir.
L’aspect ludique du sport offre une dynamique d’échange naturelle, excellent socle de partage entre les personnes de différentes tranches d’âges, au-delà du développement des compétences fondamentales pour les plus jeunes et d’entretien reconnu pour les plus âgés.
Nous accueillons ponctuellement des jeunes et des adultes sur les mêmes créneaux et nous constatons tous les intérêts pour les deux cibles de jouer ensembles. Les intérêts vont bien au-delà du jeu. La subvention nous permettrait de formaliser cette action (création de liens – Echange d’expériences) et de favoriser la solidarité et la cohésion entre les participants et de maintenir l’inclusion des personnes les plus fragiles</t>
  </si>
  <si>
    <t>Projet réalisé dans la salle réservée au tennis de table de la commune (zone péri urbaine).</t>
  </si>
  <si>
    <t>FFTT-PDL-24-0032-1</t>
  </si>
  <si>
    <t>24-073797</t>
  </si>
  <si>
    <t>- Organiser des actions sur le territoire à l'occasion des Jeux Olympiques
- Organiser des animations du ping en extérieur ( la tournée Ping Plage )
- Aider les clubs à organiser une action de promotion à l'occasion des Jeux olympiques avec un dispositif clé en main
- Encourager les clubs à réaliser des actions Ete Ping
- Promouvoir les actions Ete Ping des clubs
- Participer au développement du Ping VR</t>
  </si>
  <si>
    <t>1/ les actions sur le département à l'occasion des Jeux Olympiques
1.1/Le comité s'engage auprès du CDOS pour participer à la Foire de Nantes pendant 5  jours ( du 5 au 9 avril 2024) au parc des Expositions de la Beaujoire qui disposera d'un village des Sports de 3750 m2 et qui attend 40000 visiteurs. Il s'agit d'un stand permettant la pratique libre, de promouvoir notre discipline auprès du grand public mais aussi auprès des scolaires (3 jours), de s'exercer sur un robot, de découvrir le handi ping, le ping 4/7 ans à travers un parcours de motricité, de valoriser le Ping féminin. Des goodies seront distribués à chaque participant en échange du remplissage d'une licence évènementielle. Pour cette organisation, des moyens humains sont nécessaires en s'appuyant sur les élus et salariés du Comité mais aussi des bénévoles des clubs du 44.
1.2/ En partenariat avec le CREPS des Pays de la Loire et de la Ligue Pays de la Loire de TT, une journée de promotion se déroulera le samedi 1er juin dans la galerie d'Atlantis ( 1ère galerie commerciale du 44  avec un passage estimé de 40000  personnes le samedi) dans le même état d'esprit que ci dessus.
1.3/ Le Comité s'engage à participer avec un stand au village Olympique lors du passage de la Flamme Olympique à St Sébastien sur Loire, le mercredi 5 juin. il s'agit 'd'initiations – Pratiques pour les enfants sur différents ateliers sportifs (sports olympiques représentés par le biais des Ligues, comités départementaux ou associations de la commune : Football, Rugby, Hockey sur Gazon, Athlétisme, Tennis de Table, Volley-Ball, Handball, Golf, Boxe, Judo, Escalade, Gymnastique) de 11 h à 17h. Le Comité y sera accompagné du club local PPCS.
1.4/ Le comité s'inscrit aussi dans le club 2024 de la ville de Nantes - carré Feydeau en tenant un stand sur 2  journée en août (8 et 9)
Pour tous ces évènements le Comité a investi dans un stand publicitaire, dans la confection et impression de 3000 cartes postales des équipes de France suite aux exploits des championnats du Monde par équipe pour les distribuer, dans l'achat de goodies et sera attentif au public féminin....
2/ La TOURNEE PING PLAGE
En parallèle, le comité rééditera sur la période estivale sa tournée des plages, il est prévu 3 lieux en 2024: Pornichet : Lundi 22 juillet, Tharon : Mardi 30 juillet et Saint-Nazaire : Mercredi 31 juillet . Il s’agit de mobiliser sur une journée entière :les élus du Comité, les salariés, de faire appel aux clubs locaux avec leurs bénévoles en renfort, de mettre à disposition notre matériel grâce aux remorques contenant des tables, notre aire de jeu gonflable, notre mascotte, de tenir un stand pour faire connaître notre discipline et les clubs existants sur le 44…
3/ OLYM'PING
Le comité va mettre à la disposition de tous ses clubs, une animation clé en main, intitulée " olym'ping": il s'agit de montrer des  modèles d'activités simples et possibles à mettre en place dans le cadre d'un évènement à travers différents univers: free ping, ping inclusif, ping 4/7 ans, techni-ping et ping VR. Les clubs disposeront de fiches techniques avec des idées concrètes d'activités et pourront réserver auprès du comité tout un panel de matériel pour faire vivre ses univers.
4/ la PROMOTION ETE PING des CLUBS
Un certain nombre de clubs du 44 organisent des manifestations l'été comme des tournois d'été en particulier sur la côte atlantique. Le Comité à travers une vidéo recensera dès le mois de juin toutes les animations prévues et diffusera ainsi le programme de l'été à partir des affiches des clubs.
5/ DEVELOPPEMENT du PING VR
Le Comité dispose de 3  casques Ping VR et les met gracieusement à disposition des clubs pour des animations, des soirées. Une convention de prêt est signée entre les 2 parties contre caution.</t>
  </si>
  <si>
    <t>les animations centrées sur Nantes touchent un public du département mais aussi au delà de ses frontières notamment par la Foire de Nantes
les clubs de bord de mer pour les plages
Eté Ping et Ping VR: tous les clubs du 44  participant à l'opération</t>
  </si>
  <si>
    <t>Nombre de licences évènementielles saisies (2200)
- Foire de Nantes: 800 licences évènementielles
- Atlantis : 200 licences évènementielles
- passage de la flamme Olympique: 200 licences évènementielles
- Club 2024 - Nantes Métropole: 400 licences évènementielles
- Ping plage: 600 licences évènementielles
Nombre d'évènements réalisés par le Comité
Nombre d' évènements Eté Ping des clubs communiqués
Nombre de clubs ayant sollicité du matériel dans le cadre d'Olym'ping</t>
  </si>
  <si>
    <t>FFTT-PDL-24-0032-2</t>
  </si>
  <si>
    <t>- proposer des animations et compétitions pour fidéliser les jeunes licenciés quelque soit son club 
- mettre en place des actions pour développer la pratique en faveur des 4/7 ans
- inciter et aider les clubs à intervenir dans les écoles
- recruter en direct de nouveaux publics enfants pour ensuite les amener aux clubs</t>
  </si>
  <si>
    <t>1/Des ANIMATIONS et COMPETITIONS pour fidéliser les jeunes licenciés. Le Comité a une grande part à jouer dans son offre de services pour fidéliser ses plus jeunes licenciés en proposant des animations festifs et des compétitions fédératrices et ciblées pour des publics particuliers ( débutants, loisirs...). Les clubs n'ont pas forcement les moyens humains et techniques pour de telles actions. L'objectif est de donner la capacité à tout  jeune licencié qu'il soit dans un petit ou grand club, en terme de licenciation, de pouvoir s'y inscrire, de participer, d'éprouver du plaisir autrement que dans sa salle et ainsi de donner envie de rester dans un club pour pratiquer le tennis de table. 
les ANIMATIONS comme :
-  les mini-pouss : 3 samedis matin dans l'année ( 20/04/24, 21/12/24 et 01/03/25),  de 10h à 12h, à destination des pré-poussins, à Mangin Beaulieu - activités ludiques sous forme d'ateliers - des récompenses pour tous les enfants - environ 25 participants par séance.
- le rassemblement annuel du Ping 4/ 7 ans. Pour la première fois, le Comité va doubler cet évènement fédérateur pour l'organiser à Nantes le 30 novembre 2024 et sur le secteur de St Nazaire le 14 décembre 2024 afin de toucher encore plus de petits licenciés. Evènement festif où chaque club peut inscrire les enfants de ses sections Ping 4/ 7 ans et même des non licenciés. Matinée sous forme d'ateliers avec un thème chaque année - 20 encadrants - décor, musique, cadeau pour chaque enfant, diplôme, médaille - goûter offert - 120 participants.
les  PREMIERES COMPETITIONS comme:
- les circuits découverte: 2 samedis après-midi par année ( samedi 21/12/24 et 01/03/25), à destination des 8/11 ans , rassemblement par secteur géographique, 3 lieux par date - environ 30 à 40 participants - formule de jeu sur un format court et bien adapté à un public compétiteur débutant - récompenses pour chaque enfant.
- le tournoi 1ère licence, le samedi 1er juin 2024, à destination de tous les jeunes qui ont pris au cours de la saison, leur première licence de ping compétition ou loisir. Il s'agit pour un certain nombre d'entre eux de leur première compétition. L'objectif étant de la programmer en fin de saison sportive pour ensuite donner envie de poursuivre le ping, donner le goût à la compétition. 90 participants dont une soixantaine de moins de 11ans. un T shirt offert à chaque participant.
2/ UNE COMMUNICATION DEDIEE
- Afin de fidéliser les jeunes licenciés, il convient aussi de développer une communication spécifique, c'est ainsi que chaque licencié 4/7 ans reçoit en début de saison par la poste, un courrier personnalisé accompagné de coloriage à l'effigie de la mascotte Naoping. Il est fait appel à un imprimeur pour créer 4 coloriages par saison et distribuer lors des mini - pouss par ex. La mascotte très appréciée des jeunes licenciés est présente lors des matinées mini pouss et des rassemblements 4/7 ans.
3/ INTERVENTIONS dans les ECOLES
Le comité continue à apporter son aide aux clubs qui  interviennent auprès des scolaires par  la mise à disposition du CTD sur une séance si engagement du club sur un cycle de séances,  prêt de matériel ( raquettes - balles - roll net - matériel pédagogique), la réalisation de fiches pédagogiques et don de goodies.
4/ PARTENARIAT avec L'ACCOORD de NANTES
Le Comité développe son partenariat avec L'ACCOORD de NANTES ( association nantaise de 760 salariés qui gère 40 accueils de Loisirs et  22 centres socioculturels). Le Comité propose des animations à destination des centres socioculturels en y associant les clubs de ping de proximité L'objectif est d'aller directement auprès d'un nouveau public éloigné de la pratique sportive et de les amener ensuite en club. En avril 2024: partenariat sur 1 journée avec des Maisons de quartier dans certaines sont en quartiers prioritaires de la ville sous forme d'un tournoi, encadré par un éducateur sportif du Comité. L'action se poursuivra sur une autre période de vacances par une soirée dark ping.</t>
  </si>
  <si>
    <t>tout le département. Certaines animations et compétitions sont centralisées sur Nantes mais aussi prévues  sur le secteur de Saint Nazaire pour le 2ème rassemblement Ping 4/7ans et sur l'ensemble du département par secteur pour les circuits découverte
Le Ping à l'école se fait à l'échelle des clubs du 44.
les quartiers nantais sont visés dans le cadre du partenariat avec l'ACCOORD</t>
  </si>
  <si>
    <t>- nombre d'animations et compétitions réalisées
- nombre de participants
 - évolution du nombre de licenciés en catégorie poussin
- évolution du nombre de licenciés en catégorie benjamin</t>
  </si>
  <si>
    <t>FFTT-PDL-24-0032-3</t>
  </si>
  <si>
    <t>Détection des jeunes</t>
  </si>
  <si>
    <t>Développer un groupe de Détection au sein du Département
pour :
- détecter à travers des compétitions dédiées les meilleurs jeunes joueurs du 44.
- Pouvoir accompagner au mieux, nos jeunes meilleurs joueurs du département 
- Créer une passerelle vers la Structure Régionale Associée
- encadrer des séances spécifiques en semaine et des stages pendant les vacances scolaires</t>
  </si>
  <si>
    <t>- la DETECTION:
1/ 2 demies-journées - appelées "matinées Petits As" sont planifiées sur la saison sportive afin que les clubs envoient leurs meilleurs jeunes pour être éventuellement repérés par l'équipe Technique du CDTT44. Cette détection se faisant aussi sur le rassemblement Ping 4/7 ans ( nov et déc)
2/ l'équipe Technique profite également des compétitions de masse comme le Circuit Poussins Benjamins ( 20 avril 2024, 21 déc 2024 ) pour repérer les meilleurs parmi les participants.
-L'ACCOMPAGNEMENT:
De ces matinées Petits As et compétitions de repérage, il en ressort une sélection - Groupe Petits As : 8 enfants pour le 1er semestre 2024 qui suivront 7 séances de janvier à juillet le samedi matin à Mangin Beaulieu à Nantes de 9h30 à 12h. Ce groupe sera également encadré par un stage de 3 jours en Juillet (à Mangin)
- les meilleurs "Petits As" intégreront à la rentrée prochaine le groupe Détection ( composé de P/B1 et B2).
- Le groupe actuel détection est composé de 10 enfants qui disposent de séances le mercredi matin (10h30/12h30), le samedi matin (9h30/12h)  de Janvier à Juin, à Mangin Beaulieu sur le temps scolaire et d'une semaine de stage sur chaque période de vacances ( soit 5 semaines de stage /an entre Gorges avec internat ou à Mangin Beaulieu en externat selon les périodes). Un nouveau groupe sera constitué en septembre.
- Pour les meilleurs de ce groupe Détection, 4 actuellement, ils bénéficient de séances d'entrainement supplémentaires le mercredi après-midi (14h/18h) en intégrant la Structure Régionale Associée à Mangin Beaulieu voire le jeudi après-midi de 14h à 16h.
Ces pongistes du groupe Détection sont aussi convoqués sur un stage à chaque période de vacances scolaires soit en internat au lycée Charles Péguy de Gorges ou en externat au complexe sportif de Mangin à Nantes
- LES MOYENS HUMAINS et EQUIPEMENTS de QUALITE
-Afin d'assurer le fonctionnement de cette mission de Détection, le comité met à disposition de ces sportifs une équipe technique qualifiée et disponible composée de la CTD + Educateur sportif. La CTD participe également aux réunions de la Commission jeunes et technique régionale. Pour assurer cette mission il est nécessaire de disposer de bonnes conditions d'entraînement et ainsi disposer d' équipements de qualité, moyennant une location, comme le Complexe sportif Mangin Beaulieu – Nantes et Le lycée Charles Péguy de Gorges ( gymnase avec 18 tables de ping + d'un internat moderne).
- LE PARTENARIAT avec LES CLUBS
la détection se fait aussi par le réseau établi entre les techniciens du comité et les éducateurs de clubs à travers un groupe What's App nommé "Réseau Technique TT 44" + entretien formel avec les éducateurs 
- LA RELANCE et LE MENTAL
Précisions: la relance existe pratiquement à toutes les séances, rendues possibles grâce au binôme d'éducateurs sportifs du Comité :  une personne est en charge de la séance collective quand l'autre peut assurer une séance individuelle.
La Préparation physique est planifiée  tous les jours de 18h à 18h30 + échauffement spécifique, échauffement + séance de physique faites en fonction de la programmation physique élaborée par la CTD.
la préparation mentale s'opère tous les jours mais également de manière plus concrète lors de la  venue d'un professionnel une fois par mois avec suivi des joueurs (entretiens) et lors de soirées à thèmes avec le préparateur mental, les joueurs , les parents et les entraineurs référents .</t>
  </si>
  <si>
    <t>Structure centralisée sur Nantes + stage décentralisés à Gorges</t>
  </si>
  <si>
    <t>- nombre de journées stages pendant les vacances scolaires
- nombre de séances proposées sur le temps scolaire
- nombre de sportifs concernés</t>
  </si>
  <si>
    <t>FFTT-PDL-24-0032-4</t>
  </si>
  <si>
    <t>- créer des outils pour faciliter la tâche des dirigeants
- accompagner les dirigeants de club dans l'exercice de leur fonction
- développer des compétences chez les dirigeants par des temps de formation ou de rencontres entre pairs
- organiser des formations</t>
  </si>
  <si>
    <t>1/ Des outils: Le Centre de Ressources.
Il s'agit d'un outil créé par le Comité pour apporter des réponses concrètes que se posent un dirigeant de club pongiste, un éducateur de club dans différents domaines : Emploi -Formation / Sportive et Technique / Formation des bénévoles / documents officiels / Guide du club / Pratiques non compétitives. Ce centre est en accès libre sur le site internet du Comité. Il nécessite d'être alimenté régulièrement par de nouveaux articles et de vérifier la validité des anciens (vérification des liens par ex). Une commission est en charge de ce travail d'alimentation et de veille.
2/ accompagner les dirigeants.
Il s'agit de mener des visites de clubs en binôme soit auprès de clubs demandeurs soit auprès de clubs repérés par le Comité.
Pour le prochain mandat, axé sur les bénévoles, il sera mis en place différents réseaux dont le cercle des trésoriers qui verra le jour en fin d'année 2024. C'est une demande qui émane des dirigeants eux mêmes: un besoin d'échanger des pratiques sur la comptabilité, les dossiers de  subventions.... Il faudra créer, entretenir et dynamiser ce réseau.
3/ des rencontres entre pairs
Afin de mieux structurer et développer des pratiques, il est important que les clubs désignent parmi leurs adhérents des personnes référentes. C'est ainsi que depuis 2022, un référent féminin est demandé aux clubs et un référent loisir depuis septembre 2023.  Ces référents disposent d'outils de communication ( groupe WhatsApp) , de temps de rencontres spécifiques, délocalisés pour échanger sur les bonnes pratiques, les projets à mener... Ces réseaux participent au développement des clubs.
4/ formations
Auprès des licenciés: Il s'agit de sessions "Gestes qui sauvent" dispensés par la Protection Civile  - format de 2 h pour 10 personnes. 5 sessions sont prévues en 2024 ( avril - mai et octobre).
Filière technique: TEMPS de FORMATION pour les ANIMATEURS PING 4/7 ans
il est proposé aux bénévoles des clubs des sessions de formation décentralisées, sur un format de 3 h en salle, pour acquérir des bases pour encadrer le ping 4/7 ans. Ces temps de formation sont assurés par un éducateur du Comité. Il est offert à chaque stagiaire le guide fédéral du Ping 4/7 ans,  comportant une multitude de fiches pédagogiques, de modèles d'atelier.
Formations Techniques : Initiateur de club (IC) et Animateur Fédéral ( AF).
La formation IC, se déroule  sur un format modifié depuis la pandémie COVID: 1 séquence en visio (1h30) + 1 journée de découverte "Accompagner un entraineur de club" ( programmée sur 4 dates différentes et 4 secteurs différents) + 1 journée "j'anime une séance" + un stage pratique de 3h en club. Cette formation est pilotée par la CTD et il est fait appel à des éducateurs de club pour la journée de découverte.
la formation AF, avec un format adapté. Une première partie à distance via des modules de formation en ligne + stage pratique (14h).
Formations Arbitrage:
ARBITRES de CLUB: des sessions sont organisées sur 1/2 journée au sein d'un club dès qu'il y a 6 stagiaires.</t>
  </si>
  <si>
    <t>ensemble du territoire départemental</t>
  </si>
  <si>
    <t>nombre d'inscrits à chaque formation proposée
nombre de visites de club
nombre de clubs nommant des référents: référent féminin, loisir, 
nombre de participants dans le cercle des trésoriers</t>
  </si>
  <si>
    <t>FFTT-PDL-24-0033-1</t>
  </si>
  <si>
    <t>24-080952</t>
  </si>
  <si>
    <t xml:space="preserve"> 12440066</t>
  </si>
  <si>
    <t>Ping Bien être Féminin</t>
  </si>
  <si>
    <t>Faciliter la venue de féminine au tennis de table sur le territoire rural, diversifier l'offre, et s'adapter
à leurs attentes.
Développer la promotion et améliorer l'accueil dans notre club pour ce public.
Enregistrer des licences en promo et en traditionnelles.</t>
  </si>
  <si>
    <t>Nous allons communiquer dans les collèges, lycées, entreprises et commerces. Nous allons modifier notre
accueil et installer un créneau spécifique. Nous pouvons inciter à la prise de licence avec une remise de 30 %
sur le prix de la licence. Pour 10 adultes à 90 euros la licence cela leur fera 63 euros à payer, idem pour 10
jeunes. Cela coûtera au club 540 euros. Une offre de matériel pour bien démarrer se fera (raquette, maillot
féminin avec communication; coût 50 euros par Kit). Cela reviendra à 1000 euros pour 20 personnes.
Nous allons aussi former des bénévoles et intégrer des féminines dans l'équipe dirigeante.
Nous organiserons une journée spécifique autour d'animation et d'un colloque pour sensibiliser et
communiquer sur notre volonté de changer les choses.
Organisation d'un plateau interne et porte ouverte avec la présence de licenciés féminines ("emmènes une
copine"), goûter, musique...
Initiations ou tournoi mixte avec les conjointes.
Organisation inter-établissements entre filles (collèges, lycées)</t>
  </si>
  <si>
    <t>Ces actions toucheront des personnes de l'intercommunalité.
Des adhérents viennent déjà de ce secteur.
Les écoles sont nombreuses sur la communauté de communes.</t>
  </si>
  <si>
    <t>1 Nombre d'évènements organisé (5),
2 Augmentation du nombre de licences féminines traditionnelles ou promotionnelles (10),</t>
  </si>
  <si>
    <t>Fédération française de Tennis de Table - Pays de la Loire;Mairie de Machecoul Saint-Même;</t>
  </si>
  <si>
    <t>FFTT-PDL-24-0033-2</t>
  </si>
  <si>
    <t>Ping éducatif recrutement et fidélisation des jeunes en milieu scolaires</t>
  </si>
  <si>
    <t>Inciter et favoriser la pratique du sport en milieu scolaire (passerelle avec le club)
Promouvoir le tennis de table dans les établissements scolaires.
Faciliter la prise de licence suite aux initiations et animations.</t>
  </si>
  <si>
    <t>Incitation à la découverte du tennis de table en milieu scolaire :
La pratique en milieu scolaire existe déjà. Nous aimerions renforcer nos partenariats avec les établissements
scolaires (écoles maternelles et primaires). Il s'agit de mettre en avant les bienfaits du sport sur des flyers, des affiches. Un éducateur sera mis à
disposition et interviendra dans un cadre ludique pour initier les jeunes au sport. Il y aura du matériel
pédagogique pour cela.
Des séances gratuites au club seront proposées par la suite (3). Des réductions familles vont être proposées : à
partir de 3 personnes, 20 % sur la 3ème licence, et 25% sur la 4ème personne de la même famille.
Politique tarifaire envers les famille : licence prise au milieu de la saison 50%. Nouvelle licence 20 % de remise.
Invitation à une compétition jeune.</t>
  </si>
  <si>
    <t>1 Évaluation du nombre de licenciés jeunes de 4 à 11 ans (poussins/benjamins),</t>
  </si>
  <si>
    <t>Fédération française de Tennis de Table - Pays de la Loire;Mairie de Machecoul Saint Même;</t>
  </si>
  <si>
    <t>FFTT-PDL-24-0034-1</t>
  </si>
  <si>
    <t>24-077759</t>
  </si>
  <si>
    <t>W532001788</t>
  </si>
  <si>
    <t>38321913600033</t>
  </si>
  <si>
    <t xml:space="preserve"> 12530016</t>
  </si>
  <si>
    <t>5008700</t>
  </si>
  <si>
    <t>ALERTE EVRON</t>
  </si>
  <si>
    <t>53600</t>
  </si>
  <si>
    <t>53097</t>
  </si>
  <si>
    <t>Développement nouvelles pratiques : Ping VR</t>
  </si>
  <si>
    <t>Développement de la pratique du tennis de table à travers la réalité virtuelle en faveur de nouveaux publics pour répondre à de nouvelles attentes : jeunes, enfants, seniors, personnes défavorisées aux handicaps...........
Il faut démocratiser le tennis de table via de nouvelles pratiques. La diversité augmente la richesse d'un club.</t>
  </si>
  <si>
    <t>Pour développer la pratique du ping VR, nécessité d'avoir 1 nouvel équipement : casques virtuels adaptés aux personnes en besoin.
Fréquence d'utilisation : 2 fois/semaine pour plusieurs publics : 
- nouveaux adhérents au ping VR
- améliorer ses capacités physiques
- travailler sa précision avec une visée de cible
- participer à des compétitions virtuelles
- participer à des évènements</t>
  </si>
  <si>
    <t>Vise public rural, tout notre territoire des coëvrons regroupant 29 communes.</t>
  </si>
  <si>
    <t>1- Ping VR : réalisation à 100 % pour nouveaux publics + essais des licenciés actuels :
Note (sur 100) : 70-90
2- Développement ponctuel de l'ultimate ping, sandpaper, darkping  (2 animations/an).</t>
  </si>
  <si>
    <t>FFTT-PDL-24-0034-2</t>
  </si>
  <si>
    <t>Ping inclusif : formation arbitrage, animateur fédéral</t>
  </si>
  <si>
    <t>1- Développement du ping inclusif via les formations liées à l'arbitrage, animation, encadrement.</t>
  </si>
  <si>
    <t>- Pour développer le ping inclusif, besoin de formations pour les adhérents de notre club afin de valider des personnes compétentes en encadrement, arbitrage, animations : développement des joueurs,  promotion des valeurs sportives.
-  être un modèle de comportement responsable et inclusif envers tous les joueurs, sans distinction de sexe, de couleur de peau, de préférences sexuelles, de convictions religieuses ou de conditions sociales et économiques.
- Évitez tout propos ou comportement insultant, menaçant, intimidant, dégradant ou humiliant.
- Respectez l’estime de soi des jeunes et veillez à leur bien-être.
1- Formation arbitre de club (AC) : pour 25 personnes.
- connaître les règles d'arbitrage de base au niveau départementale jeunes/adultes (initiation, arbitre de club)
- arbitrer et diriger des compétitions départementales.
- connaître les règle du jeu.
- ne plus avoir d'approximation dans les règles d'arbitrage
2- Formation animateur fédérale (AF) : pour 1 personne.
- animer des séances collectives pour 1 public de niveau départemental.
- assister/aider auprès d'1 entraineur fédéral (EF)
- intervention auprès de joueurs sur aspect technico-tactiques de leur jeu.
- Gestion d'1 groupe, connaissance de plusieurs publics</t>
  </si>
  <si>
    <t>1- Formations arbitrage des jeunes + adultes :
Note (sur 100) : 90-100 %
2- Formation AF (sur 100) :  100 %
3- Développement ponctuel de l'ultimate ping, sandpaper, darkping  (2 animations/an).</t>
  </si>
  <si>
    <t>FFTT-PDL-24-0035-1</t>
  </si>
  <si>
    <t>24-083097</t>
  </si>
  <si>
    <t>Poursuite du créneau Sport Santé</t>
  </si>
  <si>
    <t>Élargir la pratique du sport vers d’autres publics et avec d’autres habitudes de pratiques.
Prise de licences supplémentaires.</t>
  </si>
  <si>
    <t>Mobilisation des citoyens en milieu rural vers la pratique d’une activité sportive encouragé pour
la santé individuelle. Possibilité de pratique sous ordonnance médicale.</t>
  </si>
  <si>
    <t>Vernantes et les communes rurales alentours</t>
  </si>
  <si>
    <t>En fin de cycle autour d’un moment convivial – débat – échange pour renouvellement</t>
  </si>
  <si>
    <t>FFTT-PDL-24-0035-2</t>
  </si>
  <si>
    <t>Développement du tennis de table vers les scolaires des écoles dans un territoire carencé</t>
  </si>
  <si>
    <t>Ouverture vers de nouveaux publics dans un secteur sans club de tennis de table. Découverte des bienfaits du tennis de table sur la motricité et la souplesse et les réflexes lié à cette pratique sportive
Adhésion de nouvelles écoles et reprises sur les premières école faites</t>
  </si>
  <si>
    <t>sollicitations des écoles à la rentrée, mise en place de séances de découvertes encadrée par un Éducateur sportif diplômé. Sur le temps scolaire et sur une base de séance de 2h, avec le choix des enseignants sur le niveau de classe des élèves préparation d'un planning d'intervention étalé sur l'année scolaire.</t>
  </si>
  <si>
    <t>Communes en manque d'offre de sport pour les jeunes</t>
  </si>
  <si>
    <t>Augmentation des effectifs jeunes et adultes issus des communes concernées par l'action.
Valorisation du travail de l'éducateur.</t>
  </si>
  <si>
    <t>Fédération française de Tennis de Table - Pays de la Loire;Maine-et-Loire;</t>
  </si>
  <si>
    <t>FFTT-PDL-24-0035-3</t>
  </si>
  <si>
    <t>VAcances olympiques et paralympique</t>
  </si>
  <si>
    <t>Animations sportives sur le thème des jeux olympiques</t>
  </si>
  <si>
    <t>Sur 5 après midi du mois de juillet, proposer à des jeunes de la commune de Noyant et des autres communes environnantes, des activités gratuites basées sur le tennis de table et des démonstrations de jeux afin de susciter l'envie de pratiquer un sport et l'esprit sportif.
Profiter de l'expérience du club sur la pratique du tennis de table, section sport adapté pour favoriser la mixité.</t>
  </si>
  <si>
    <t>Proposer des activités gratuites sur une zone carencée sportivement</t>
  </si>
  <si>
    <t>La participation à l'événement sera analysé.</t>
  </si>
  <si>
    <t>FFTT-PDL-24-0036-1</t>
  </si>
  <si>
    <t>24-083163</t>
  </si>
  <si>
    <t xml:space="preserve"> 12440021</t>
  </si>
  <si>
    <t>1- Ping citoyen – Recrutement et fidélisation des jeunes</t>
  </si>
  <si>
    <t>Fidéliser de nouveaux adhérents en particulier le jeune public et scolaires.</t>
  </si>
  <si>
    <t>Baby Ping 4-7 ans : Distribution de flyers dans les écoles maternelles afin d’attirer de nouveaux adhérents de 4 à 7 ans.
Recettes : nombre de nouvelles licences estimé 8*130=1040 € / Dépenses : 3700€ (dont publicité) 
Actions scolaires : Mise en place de cours dirigés lors de la semaine avec les écoles (3h)
Recettes : nombre de nouvelles licences estimé 10*130=1300 € / Dépenses : 4500€ (Charges salariales, équipements)
8 – 11 ans : détection via un pôle espoir de jeunes talentueux
Recettes : 2000€ / Dépenses 7200 € (400h/an)</t>
  </si>
  <si>
    <t>FFTT-PDL-24-0036-2</t>
  </si>
  <si>
    <t>2- Ping Santé – Développement du dispositif Sport-Santé</t>
  </si>
  <si>
    <t>Renforcer l'offre handisport.</t>
  </si>
  <si>
    <t>Actions proposant les dispositifs "Sport-Santé Bien-Être" : 2 créneaux assurés par BE d’entrainements/perfectionnement par semaine d’1h30 chacun consacrés aux para tennis de table et sport adapté.
Recettes : 1500€ / Dépenses : 4000€ (dont formations 750€) 
Nombre d’événement organisés : 1 à 3 évènements organisés sous forme de tournoi/stage par an avec 30 participants maximum.
Recettes : 0€ / Dépenses : 45*15 + JA 150 (50/ev)
Nombre de nouvelles licences : objectif 10% par an
Recette : 300€ / Dépenses : 60€</t>
  </si>
  <si>
    <t>Rajouter au moins une séance hebdomadaire</t>
  </si>
  <si>
    <t>FFTT-PDL-24-0037-1</t>
  </si>
  <si>
    <t>24-080250</t>
  </si>
  <si>
    <t>Recruter des jeunes du ping 4/7 ans à junior pour attirer et fidéliser des jeunes de la catégorie benjamin à junior.
Porter à 12 tous les ans le nombre de jeunes au créneau ping 4/7 ans.
Porter ce nombre à 40 jeunes de 8/11ans.
Conserver ces jeunes avec pour objectif de les intégrer dans les équipes jeune puis senior du club dans les catégories minime 2°année, cadet et junior.</t>
  </si>
  <si>
    <t>Description : Actions visant à développer la pratique du tennis de table en faveur des 4/7 ans.
État des lieux :
Nombre de licenciés âgés de 4 à 11ans : 19 licenciés
Le Tennis de Table Sucéen a créé il y a 6 ans une section ping 4/7 ans. Cette saison le nombre est de 9 enfants dans ce créneau.
Actions :
Afin de développer cette section, nous faisons tous les ans une action découverte du tennis de table dans les classes de grande section maternelle. Action dans les deux écoles maternelles de la commune, intervention d’une durée de 30mn répétées 2 à 3 fois, possibilité d’intervenir sur 5 classes de grande section maternelle sur plus de 100 élèves.
Depuis 2 ans, nous intervenons dans l’école publique maternelle du Levant.
Cette année 2024, nous interviendrons à l’école privée St Etienne qui s’est installée en novembre 2023 à proximité de notre complexe sportif de la Papinière. Les interventions programmées dans les deux écoles doubleront cette année notre temps de présence dans le milieu scolaire.
En cette année Olympique, nous avons bon espoir d’avoir des retombées plus importantes,
Une signature de convention avec l’école privée St Etienne a été signée en 2019, dans le cadre du dispositif Génération 2024,
Le Tennis de Table Sucéen s’inscrit depuis de nombreuses années dans l’opération Ping Kid 2024 de la ligue des Pays de la Loire.
Actions visant à attire de nouveaux jeunes de 8/11 ans
État des lieux : Nombre de licenciés âgés de 8 à 11ans : 21 licenciés
Action visant à fidéliser les jeunes licenciés de 8/11 ans
Pérenniser l’offre de trois séances hebdomadaires d’entrainement. Organisation de stages à chaque pendant les petites vacances scolaires.
Deux jours de stage sont proposés à chaque petite vacances scolaires. L’objectif est de les faire progresser techniquement afin d’acquérir la technique qui leur permettront d’avoir des résultats, Ils constateront eux-mêmes leur progrès et seront plus enclin à rester fidèle au tennis de table. Huit jours entiers au minimum seront consacrés à ces stages.
Accompagnement systématique des jeunes évoluent dans le championnat par équipes jeunes.
Il nous semble primordiale d’encadrer nos jeunes dans les équipes pour les aider à progresser techniquement, tactiquement et émotionnellement.
Action visant à promouvoir la pratique du tennis de table et attirer des jeunes de 8/11ans.
Organisation d’une porte ouverte en fin de saison sur tous les créneaux du de la semaine pour tous les publics, avec une action de communication vers les écoles maternelles, primaires de Sucé sur Erdre.
Cette année 2024, nous interviendrons à l’école privée St Etienne qui s’est installée en novembre 2023 à proximité de notre complexe sportif de la Papinière. 
Nous envisageons des cycles complets de 4 à 5 séances par classe tout au long à partir de l'année scolaire 2024-2025.
Édition d’une plaquette club distribuée dans tous les commerces et les lieux publics de la commune en juin, juillet et août et lors d’événements comme le forum des associations début septembre.
Collaboration avec l’animateur sportif du conseil départemental du 44, pour programmer une session tennis de table avec les 8/11 ans avec mise à disposition d'un éducateur sur une séance et mise à disposition de nos équipements tennis de table</t>
  </si>
  <si>
    <t>Actions sur le territoire de la commune et vers les établissements scolaires de secteur situés dans des communes voisines</t>
  </si>
  <si>
    <t>1-Progression de l'effectif global de 109 licenciés en 2023 à 123 licenciés en 2024
2- Progression des effectifs ping 4/7 ans.
3- Progression des effectifs des licenciés  de 8/11 ans
4- Progression du niveau sportif des 8/11 ans et participation au championnat par équipe jeunes</t>
  </si>
  <si>
    <t>FFTT-PDL-24-0037-2</t>
  </si>
  <si>
    <t>Ping loisirs/Nouvelles pratiques, Développement de nouvelles pratiques</t>
  </si>
  <si>
    <t>Objectif, fidéliser nos adhérents actuels et attirer de nouveaux pratiquants en proposant ces nouvelles activités.
Mise en place d'un créneau spécifique au cours de la prochaine saison.</t>
  </si>
  <si>
    <t>État des lieux :
Acquisition de deux casques fin 2023
Organisation d'un Dark Ping le 22 mars 2024
Tournoi interne programmé le 5 juin 2024 avec animation Ultimate
Actions :
Utilisation et initiation au ping virtuel de manière ponctuelle, à l’occasion de la séance féminine du comité 44 le 7 novembre 2023, initiation au ping vr lors de plusieurs soirées conviviales programmées dans la saison, projet d’acquisition de deux casques supplémentaires pour multiplier les créneaux et aboutir à la mise en place de créneaux hebdomadaires afin de créer pleinement une nouvelle activité,
Dark Ping , organisation d’un tournoi de double en mode Dark Ping en début de saison sportive afin de partager un moment convivial et fédérateur au sein du club pour qu’un maximum d’adhérents se rencontre afin de créer et de maintenir un esprit club.
Organisation d’un Dark Ping en fin de la saison sportive ouvert à tous les habitants de la commune pour faire découvrir le tennis de table afin d’attirer de nouveaux pratiquants pour la saison suivante. 
Pour ces deux Dark Ping le matériel le plus couteux sera loué et le matériel plus léger acheté.
Ultimate Ping, organisation d’un tournoi Ultimate Ping en fin de saison avec les adhérents et anciens adhérents dans l’objectif de faire revenir au sein du club ces derniers. Acquisition de matériel spécifique nécessaire à cette activité (séparation-filet)</t>
  </si>
  <si>
    <t>Activité recommandée à des plus de 12 ans. Promotion de cette activité vers les habitants de la commune, dont des collégiens et lycéens scolarisés dans les établissements de communes voisines</t>
  </si>
  <si>
    <t>Nombre d’animations dans la saison 2023-2024
Nombre de pratiquants en fin de  saison. Participation  à d'éventuelles compétitions</t>
  </si>
  <si>
    <t>FFTT-PDL-24-0037-3</t>
  </si>
  <si>
    <t>Développer le sport Bien être</t>
  </si>
  <si>
    <t>Développer le sport santé bien-être 
et projet de création d'un créneau pour les personnes souffrant de la maladie d'Alzheimer</t>
  </si>
  <si>
    <t>Etat des lieux
Nous savons deux créneaux dans le domaine du Ping Bien être, un pour les loisirs adultes en activité avec 16 inscrits et un pour les retraités avec 14 inscrits.
Actions
Obtention en septembre 2023 du Ping santé module A par notre salarié Samuel Limousin,
Encadrement du créneau « ping loisirs adultes actifs » du mardi soir de 19h00 à 20h30.
Encadrement du créneau « retraités sport santé » du jeudi matin de 10h00 à 12h00.
Une demande de certains retraités existe également sur le créneau sport santé "actifs" du mardi 19h à 20h30, ils recherchent une pratique de l’activité en présence d’un public plus intergénérationnel. Le projet est d’étendre l’encadrement du créneau du jeudi matin pendant les vacances scolaires, petites et grandes, avec un fonctionnement de 50 semaines sur 52. Particularité de la commune de Sucé sur Erdre, 24% des habitants sont âgés de plus de 60 ans (Insee).
En projet la création d'un créneau pour les personnes souffrant de la maladie d'Alzheimer en relation avec l'association France Alzheimer, des contacts sont pris avec des clubs ayant déjà ce dispositif. La mise en place d'un créneau toutes les deux semaines est envisagé. 
Ces deux créneaux seront encadrés par notre salarié qui a commencé les formations correspondantes pour la mise en place de ce projet (obtention en septembre 2023 du Ping santé module A)
Nous avons rencontré des difficultés pour avoir des informations sur les formations sport santé (module A et B, Alzheimer)</t>
  </si>
  <si>
    <t>Projet d’intérêt inter communes, communes proches de Sucé sur Erdre</t>
  </si>
  <si>
    <t>Progression globale des effectifs du club 109 licenciés en 2023 et 123 licenciés en 2024
Progression des effectif Ping Bien être adultes actifs
Progression des effectifs Ping Bien être retraités</t>
  </si>
  <si>
    <t>FFTT-PDL-24-0038-1</t>
  </si>
  <si>
    <t>24-074290</t>
  </si>
  <si>
    <t xml:space="preserve"> 12490132</t>
  </si>
  <si>
    <t>Développement de la pratique, ping extérieur</t>
  </si>
  <si>
    <t>Promouvoir l'activité tennis de table auprès de différents publics , afin d'animer l'activité sur un playgrounds , programme des 5000 terrains  de sports nouvellement installé sur la collectivité.</t>
  </si>
  <si>
    <t>Inauguration de ce nouvel équipement " La plaine olympique " , animation de l'espace dédié au tennis de table sur des temps forts en 2024, notamment auprès des enfants fréquentant les écoles de proximité.</t>
  </si>
  <si>
    <t>Notre association s'est engagée auprès du service de Cholet agglomération en tant que partenaire associatif .</t>
  </si>
  <si>
    <t>FFTT-PDL-24-0038-2</t>
  </si>
  <si>
    <t>Développement de la pratique Ping inclusif.</t>
  </si>
  <si>
    <t>Projet d'organiser d'ici la fin de l'année 2024 , un job dating en partenariat avec France travail et la Fédération Française de Tennis de Table dans le cadre des clubs sportifs engagés dans un QVP.
Animation ponctuelle autour du tennis de table en extérieur situé dans un QVP dans le cadre d'un Play grounds issu du programme des 5000 équipements de proximité , et dont les travaux démarre en septembre 2024. .</t>
  </si>
  <si>
    <t>Souhait de pouvoir mettre en place un projet avec France Travail local</t>
  </si>
  <si>
    <t>ci-dessous</t>
  </si>
  <si>
    <t>FFTT-PDL-24-0038-3</t>
  </si>
  <si>
    <t>Organisation d'action spécifique d'animation lors des vacances d'été 2024, en lien avec les JOP de Paris 2024.</t>
  </si>
  <si>
    <t>Action de promotion couvrant la totalité des quartiers prioritaires de la Ville de Cholet</t>
  </si>
  <si>
    <t>Ci-dessous</t>
  </si>
  <si>
    <t>FFTT-PDL-24-0039-1</t>
  </si>
  <si>
    <t>24-079894</t>
  </si>
  <si>
    <t xml:space="preserve"> 12850023</t>
  </si>
  <si>
    <t>Développement des dispositifs Ping Bien être ou Ping Santé 
- Accueillir plus de femmes,
- Développer la pratique en famille,
- Organiser des animations sport santé,
- Développer le sport santé au travail,</t>
  </si>
  <si>
    <t>1- Actions proposant les dispositifs "Ping Bien-Être" pour un public loisirs : Adolescents, Féminines, Seniors (+65ans), Entreprises (actifs), Handi Ping 
De plus en plus de femmes s’inscrivent au club dans une démarche de ping santé.
Nous adaptons les contenus des séances de tennis de table à l'accueil d'un public féminin.
Le mercredi soir de 18H00 à 20H00, une séance mixte accueille tout public.
Le vendredi matin, nous accueillons des patients du CHS Mazurelle et nous organisons un tournoi Inter CHS dans le cadre de la semaine de prévention de la santé mentale. Nous accueillons aussi des seniors de l’ASRY (Amicale Sportive des Retraités Yonnais) dans une démarche Ping Bien être.
Le vendredi soir, la séance loisirs mixte accueille une joueuse Handi sport, des seniors.
Le samedi matin de 10H00 à 12H00, nous accueillons des jeunes avec leurs parents, et des joueurs loisirs.
Des tournois en simples et en doubles sont organisés, ils favorisent le lien social et les moments de convivialités, tournoi de Noël, tournoi d'été.
Nous proposons une action « sport santé au travail », en collaboration avec le CDOS et la ville de la Roche sur Yon. L’action a pour but de proposer des séances d’activité physique et sportive auprès des personnels de la ville et du CDOS.
2- Actions proposant les dispositifs "Ping Santé Parkinson,
Nous licencions des personnes souffrants de la maladie de Parkinson. Cette action est pérennisée en 2024.
Nouveauté : Nous collaborons à des ateliers éducation thérapeutique du patient au CHD avec une dizaine de malades.
Le club sollicite l'association France parkinson et le guide handisport pour communiquer sur les actions.
3-  Formation d'éducateurs 
Nous avons recruté un jeune apprenti en BPJEPS APT. Ses tuteurs, éducateurs au Tennis de table la Roche Vendée, poursuivent sa formation.</t>
  </si>
  <si>
    <t>La Roche-sur-Yon
Département de La Vendée
Grand-ouest ( Tournoi inter CHS) dans le cadre de la santé mentale.</t>
  </si>
  <si>
    <t>Nombre de participants
Diversité des pratiquants
Dynamique d'animation club
Investissements des bénévoles.</t>
  </si>
  <si>
    <t>Fédération française de Tennis de Table - Pays de la Loire;Ville de la Roche sur Yon;Agence de services et de paiement;Aides privées;</t>
  </si>
  <si>
    <t>FFTT-PDL-24-0039-2</t>
  </si>
  <si>
    <t>Le TT La Roche Vendée développe des actions auprès de différents publics :
- La formation des jeunes au sein d’un groupe de perfectionnement pour amener les pongistes vers le haut niveau,
- Découverte de la pratique du tennis de table auprès du jeune public 
- La mise en place d’un accueil spécifique du public féminin au sein du club,</t>
  </si>
  <si>
    <t>PING EDUCATIF
Recrutement et fidélisation des jeunes 
Un groupe performance bénéficie d'heures spécifiques d'entrainements encadrés afin de leur permettre une progression plus rapide
Intervention dans les écoles, pour faire découvrir le tennis de table
Intervention auprès des maisons de quartier pour donner accès à la pratique
Nous avons mis en place des séances pour accueillir les jeunes de l’EMY (Ecole multi sport Yonnaise) en collaboration avec l’OSY (Office des sport Yonnais). Elles permettent la découverte du tennis de table parmi d'autres sports.
Nous continuons à développer le ping féminin compétition. Elles participent à des compétitions départementales, régionales et nationales.
Nous participons au championnat interdépartemental féminin, et nous accueillerons une étape le 13 avril 2024.</t>
  </si>
  <si>
    <t>La Roche Sur Yon et son agglomération</t>
  </si>
  <si>
    <t>Augmentation du nombre de licenciés jeunes, création de plus d'équipes de jeunes, augmentation du nombre de licenciées, création d'une équipe féminine interdépartementale</t>
  </si>
  <si>
    <t>Fédération française de Tennis de Table - Pays de la Loire;Ville de la Roche Sur Yon;Agence de services et de paiement;</t>
  </si>
  <si>
    <t>FFTT-PDL-24-0039-3</t>
  </si>
  <si>
    <t>Organisation d'une programmation d'animations estivales en extérieur dans le cadre de l'opération été Ping
Développement des dispositifs d'inclusion ou de réduction des inégalités d'accès à la pratique
Dans le cadre des JO, participation à des Semaines Olympiques à l'extérieur</t>
  </si>
  <si>
    <t>Mise en place d'une animation Ping durant les Olympiades des enfants fin juin sur La Roche sur Yon : 2 personnes pour présenter le tennis de table et faire jouer les jeunes durant 2 matinées
Mise en place d'une animation Ping aux passages des flammes olympique (04/06/24) et paralympique à La Roche-sur-Yon (25/08/24) : installation de 2 tables de ping dans le centre-ville
Mise en place d'une animation Ping lors de semaines sportives olympiques organisées chez plusieurs partenaires privés en juin : centre commercial Les Flâneries (50 magasins) et galerie marchande Hyper U (10 magasins)
Accueil des entreprises partenaires du TTRV pour les faire jouer au tennis de table 
Action de formation : Animateur club
La plupart de ces actions demandent le déplacement de 2 tables de tennis de table, d'une trentaine de séparation, raquettes de prêt et balles...</t>
  </si>
  <si>
    <t>Département de La Vendée</t>
  </si>
  <si>
    <t>Nombre de manifestations organisées
Nombre de participants 
Nombre de licences créées 
Nombre de nouveaux licenciés</t>
  </si>
  <si>
    <t>Fédération française de Tennis de Table - Pays de la Loire;Ville de La Roche sur Yon;Agence de services et de paiement;Aides privées;</t>
  </si>
  <si>
    <t>FFTT-PDL-24-0039-4</t>
  </si>
  <si>
    <t>Developpement Durable</t>
  </si>
  <si>
    <t>Inscrire le club et les licenciés dans une démarche éco-citoyenne en multipliant les actions</t>
  </si>
  <si>
    <t>Recyclage des balles avec mise en place d'une poubelle de tri pour facilité le recyclage des balles en matière plastique. L'action demande une communication et une sensibilisation au recyclage constante auprès des licenciés, notamment des nouveaux pas habitués à cela. Le club est l'un des rares à le faire.
Tri des déchets avec le recyclage du matériel de tennis de table et don à Ping sans frontières
Communication pour renforcer le covoiturage et la pratique du vélo pour les entrainements et pour les déplacements pour les compétitions : mise en lien des licenciés, organisation en amont des compétitions...
Temps de formation sur l'arbitrage et des règles du mieux vivre ensemble
Mise en place d'une fontaine d'eau et sensibilisation à l'utilisation des gourdes. 
Minimiser l'utilisation des bouteilles en verre et choisir des plus grands contenants afin de diminuer le recyclage du verre et son coût
Utilisation de gobelets recyclables
Utilisation des transports en commun notamment Handi-yon pour les licenciés en situation de handicap
Sensibilisation des licenciés aux comportements eco-citoyens et du respect de l'autre
Sensibilisation et participation à des réunions sur la pratique d'une activité sportive plus éco-responsable
Affichage de communication FFTT sur ces différents sujets dans la salle et sur le site web du club</t>
  </si>
  <si>
    <t>La Roche Sur Yon</t>
  </si>
  <si>
    <t>Comportement des licenciés en matière de tri et de lutte contre les incivilités
Nombre de sacs de balles récupérées, nombre de bacs de verre en diminution
Nombre de nettoyage des gobelets</t>
  </si>
  <si>
    <t>Fédération française de Tennis de Table - Pays de la Loire;La Roche Sur Yon;</t>
  </si>
  <si>
    <t>FFTT-PDL-24-0040-1</t>
  </si>
  <si>
    <t>24-065365</t>
  </si>
  <si>
    <t>W442011819</t>
  </si>
  <si>
    <t>78835345600015</t>
  </si>
  <si>
    <t xml:space="preserve"> 12440058</t>
  </si>
  <si>
    <t>1801504</t>
  </si>
  <si>
    <t>ASSOCIATION SPORTIVE ET CULTURELLE SAINT-MEDARD DE DOULON - NANTES</t>
  </si>
  <si>
    <t>Développement de la pratique du PingVR</t>
  </si>
  <si>
    <t>Faire découvrir une nouvelle approche du tennis de table et attirer un nouveau public.</t>
  </si>
  <si>
    <t>Organiser une première animation découverte du PingVR début septembre 2024 afin de faire connaître cette nouvelle pratique du tennis de table à nos adhérents ou à un nouveau public. Ces animations seront associées à des ateliers ping afin de permettre à chacun de jouer lorsque les casque de VR sont occupés. Chaque événement aura un tarif de 5€ et il y aura une buvette sur place.
Proposer un créneau de PingVR le premier vendredi soir de chaque mois, de 20h à 21h. La licence PingVR coûtera 50€ pour l'année.
Organiser une deuxième session découverte en janvier 2025.</t>
  </si>
  <si>
    <t>Quartier du Vieux Doulon à Nantes.</t>
  </si>
  <si>
    <t>FFTT-PDL-24-0040-2</t>
  </si>
  <si>
    <t>Développement de la pratique du tennis de table chez les jeunes de 4 à 11 ans</t>
  </si>
  <si>
    <t>Recruter et fidéliser les jeunes de 4 à 11 ans au sein du club, pour une pratique en loisirs ou compétitive. Notre priorité : les jeunes de 4 à 7 ans et les féminines de 4 à 11 ans.</t>
  </si>
  <si>
    <t>Le recrutement et la fidélisation des jeunes de 4 à 11 ans fait partie depuis quelques années déjà des priorités de notre club. 
Pour la saison 2024/2025, nous allons mener plusieurs actions en ce sens :
- Nous allons organiser 1 matinée découverte du tennis de table à thème au mois de juin, afin de faire connaître notre club et d'attirer de nouveaux jeunes licenciés de 4 à 11 ans du quartier. Nous communiquerons cet événement dans toutes les écoles des alentours, et notamment dans la nouvelle école du quartier : Claire Bretécher.
- Nous aurons un créneau hebdomadaire dédié aux enfants de 4 à 7 ans le vendredi de 17h à 18h. Un entraîneur ira chercher les enfants dans les écoles du secteur, puis fera une séance d'1 heure.
- Cette année, nous avons ouvert un créneau test pour les jeunes filles de 4 à 11 ans, en même temps que les féminines senior, avec un résultat très positif : 2 inscrites en début d'année et 6 en janvier 2024. Nous allons inscrire ce créneau dans notre planning d'entraînement hebdomadaire pour attirer encore plus de jeunes féminines la saison prochaine.
- Nous fidéliserons nos jeunes compétiteurs et nos féminines de 4 à 11 ans par le biais d'un programme de récompenses en fonction de l'assuidité des enfants aux entraînements et de leur participation à des compétitions tels que les circuits poussins/benjamins.
- Nous organiserons 5 jours de stage ouverts à tous les jeunes loisirs, 4-7 ans et jeunes féminines pendant chaque vacances scolaire (20 jours dans l'année), avec la pratique du tennis de table le matin et des activités diverses l'après-midi (trampoline, cinéma, bowling, etc.).</t>
  </si>
  <si>
    <t>Quartier du Vieux Doulon et quartiers voisins.</t>
  </si>
  <si>
    <t>FFTT-PDL-24-0040-3</t>
  </si>
  <si>
    <t>Permettre à des jeunes de quartiers prioritaires de la ville de Nantes d'accéder à la pratique du tennis de table et attirer de nouveaux licenciés au sein du club.</t>
  </si>
  <si>
    <t>Animation de 5 demi-journées auprès d'adolescents de quartiers prioritaires de Nantes Est pendant les vacances d'été, tous les après-midis du 8 au 12 juillet 2024.
Nous proposerons ces demi-journées de stage aux clubs ados Est Erdre et avons déjà établi un contact avec le responsable de ces clubs ado, Clément Beny.</t>
  </si>
  <si>
    <t>Quartiers prioritaires de Nantes Est</t>
  </si>
  <si>
    <t>FFTT-PDL-24-0041-1</t>
  </si>
  <si>
    <t>24-083503</t>
  </si>
  <si>
    <t>Ping Educatif - Éduc' Ping 6-11 ans - Recrutement et fidélisation des jeunes : Mise en place de séances d'initiation dans les écoles élémentaires</t>
  </si>
  <si>
    <t>Initier des enfants de 6 à 11 ans au tennis de table de manière ludique sur le temps scolaire</t>
  </si>
  <si>
    <t>Accueil de 5 classes de l’École élémentaire du Soleil Levant
L’école située au 38 rue de la Blanche à Saint-Herblain n’est pas située au cœur d’un quartier Politique de la Ville. Pour autant, elle est située à 300 m du QPV « Bellevue » et à 500 m du QPV « Dervalières »…
Les enfants accompagnés de leurs professeurs font le trajet de leur école jusqu’à la salle de TT du Vigneau
Cette action s’adresse à 115 élèves de 5 classes :
16 à 20 séances de 1h30 sont programmées sur les périodes scolaires P1, P2, P3, P4, P5
1 classe de CP participe à 3 séances, le mercredi ou le jeudi
1 classe de CE1-CE12 participe à 3 séances, le mercredi ou le mardi
2 classes de CM1-CM2 participent à 3 séances, le mercredi ou le jeudi
1 classe Ulis pour les Cycles 2-3 participe à 5 séances le mercredi ou le jeudi
Cette action fait l’objet d’une convention de partenariat.
L’entraîneur tentera de mettre en place des actions similaires dans d’autres écoles élémentaires herblinoises publiques ou privées.
Des rencontres avec l’IEN, les Directeurs-Directrices et les Professeurs des écoles sont à programmer.</t>
  </si>
  <si>
    <t>L’école située au 38 rue de la Blanche à Saint-Herblain n’est pas située au cœur d’un quartier Politique de la Ville. Pour autant, elle est située à 300 m du QPV « Bellevue » et à 500 m du QPV « Dervalières »…</t>
  </si>
  <si>
    <t>1 - Nombre d'élèves : 110 à 120 élèves
2 - Nombre de séances : 14 à 20 séances
3 - Nombre de classes : 5 à 6 classes</t>
  </si>
  <si>
    <t>Fédération française de Tennis de Table - Pays de la Loire;Ville de Saint-Herblain;</t>
  </si>
  <si>
    <t>FFTT-PDL-24-0041-2</t>
  </si>
  <si>
    <t>Ping Actif - Ping au féminin et prévention du cancer du sein</t>
  </si>
  <si>
    <t>- Développer la pratique du ping féminin
- Conduire des actions de prévention du cancer du sein</t>
  </si>
  <si>
    <t>- Mise en place d'un entraînement spécifique hebdomadaire "Féminines" d'une durée de 1h30
- Mise en place d'actions de communication spécifiques : flyers destinés à un public exclusivement féminin
- Participation accrue aux évènements mis en place par le Comité Départemental de Tennis de Table dans le cadre de son "Agenda féminin" : entraînements lors des différents Stages, Circuits, Tournois de simples, de doubles, de doubles mixtes.
- Participation à Odyssea (marche et/ou courses)
- Organisation d'une manifestation "Octobre rose" avec ventes de produits (chasubles, balles roses... pour une collecte de fonds à destination de l'Institut de Cancérologie de l'Ouest (ICO) basé à Saint-Herblain.</t>
  </si>
  <si>
    <t>Féminines résidant à Saint-Herblain et plus largement en Loire-Atlantique</t>
  </si>
  <si>
    <t>- Nombre de femmes participant aux entraînements dirigés
- Nombre de femmes participant aux actions initiées par le CDTT44
- Nombre de femmes et d'hommes participant à l'action "Octobre Rose"
- Nombre de femmes et dhommes participant à Odyssea</t>
  </si>
  <si>
    <t>FFTT-PDL-24-0042-1</t>
  </si>
  <si>
    <t>24-076930</t>
  </si>
  <si>
    <t>W853003745</t>
  </si>
  <si>
    <t>88930538900013</t>
  </si>
  <si>
    <t xml:space="preserve"> 12850136</t>
  </si>
  <si>
    <t>TIP-TOP MARAICHIN</t>
  </si>
  <si>
    <t>85300</t>
  </si>
  <si>
    <t>Developper la section JEUNES du Club</t>
  </si>
  <si>
    <t>Structurer la section Jeunes (encadrement et groupes de travail) et augmenter le nombre de licenciés filles et garçons.
Continuer à insérer des joueurs du club vers l'encadrement de ses jeunes (Formation à prévoir).
Pour la mixité de la pratique de notre sport, nous souhaitons développer le groupe de filles .</t>
  </si>
  <si>
    <t>De janvier à juin 2024 pour commencer (puis chaque année à la même période), nous mènerons des actions de découverte du Tennis de Table avec les élèves de CE1 à CM2 des 2 écoles de notre commune, et ce en accord avec l'équipe d'enseignants. (Actions déjà commencée en janvier et février 2024).
Distributions de Flyers de notre club afin de permettre aux enfants le désirant de venir intégrer dès le mois de mars notre section Jeunes. avec une attention particulière pour les filles, que nous souhaitons emmener en nombre, pour que leur nombre atteigne celui des garçons.
Actions PPP à multiplier dans les 2 écoles précitées.
Possibilité d'animations en place publique envisagés dans les villages autour de notre commune.</t>
  </si>
  <si>
    <t>2 Ecoles primaires et Centre de Loisirs de SALLERTAINE</t>
  </si>
  <si>
    <t>1. Evolution du nombre de licenciés jeunes de 4 à 11 ans : entre 3 et 20. (+15%)
2. Nombre d'actions PPP réalisées : &gt;2</t>
  </si>
  <si>
    <t>FFTT-PDL-24-0042-2</t>
  </si>
  <si>
    <t>PING BIEN ETRE pour nos LOISIRS</t>
  </si>
  <si>
    <t>Proposer les dispositifs "PING BIEN ETRE" pour nos Loisirs : Féminines, Séniors(+65 ans).
Former 2 éducateurs aux modules A
Elargir notre périmètre territorial actuel
Préparer le club à accueillir de nouveaux licenciés (effet JO)</t>
  </si>
  <si>
    <t>Afin de diversifier notre offre, nous souhaitons proposer aux Loisirs du Ping Bien être, sous la responsabilité de 2 éducateurs bénévoles du club ayant suivis une formation spécifique
Ouverture d'un nouveau créneau le samedi matin</t>
  </si>
  <si>
    <t>Territoire communal et communes aux alentours sans club de Tennis de Table</t>
  </si>
  <si>
    <t>Nombre d'évènements organisés
Nombre de participants
Nombre de nouvelles licences
Création de nouveau créneau</t>
  </si>
  <si>
    <t>FFTT-PDL-24-0043-1</t>
  </si>
  <si>
    <t>24-072357</t>
  </si>
  <si>
    <t>W721001327</t>
  </si>
  <si>
    <t>41246991800012</t>
  </si>
  <si>
    <t xml:space="preserve"> 12720141</t>
  </si>
  <si>
    <t>5000860</t>
  </si>
  <si>
    <t>VIGILANTE OMNISPORTS DE MAYET</t>
  </si>
  <si>
    <t>72360</t>
  </si>
  <si>
    <t>72191</t>
  </si>
  <si>
    <t>Favoriser l’accès à la compétition pour tous en territoires carencés + participation à la semaine olympique</t>
  </si>
  <si>
    <t>Permettre l'accès à tous nos licenciés (tout sexe, toute catégorie d'âges) l'accès aux compétitions départementales / régionales individuelles ou par équipe</t>
  </si>
  <si>
    <t>L’objectif est d’amener le maximum d’adhérents à pratiquer en compétition sous toutes les formes possibles : championnats par équipes, championnats individuels, tournois homologués, plateaux non homologués, matchs libres, animations au sein du club.
Le club met donc en place les actions suivantes :
- Participation de 4 équipes au championnat départementaux séniors, avec une équipe en D2, une en D3 et deux en D4. L'objectif de l'équipe 1 et 2 est la montée en division supérieure. 
- Participation de 2 équipes au championnat jeune avec pour objectif de donner goût aux jeunes à la compétition en leur permettant d'affronter des joueurs de leur catégorie d'âge et sur des temps de jeu adaptés. Une équipe est engagée en benjamins/minime et une équipe en cadet/junior.
- Participation d'une équipe au championnat vétéran, en division 2 avec objectif monté.
- Participation de 12 joueurs (6 seniors et 6 jeunes) au critérium fédéral avec des objectifs laissé libre à chaque joueur, mais pour but global la progression du niveau de jeu.
- Participation de joueurs aux différentes compétitions organisées par le comité tel que les titres par classement, les titres vétérans, etc. avec notamment une qualification d'un de nos joueurs au corpo vétéran niveau national. 
- Participation de jeunes au circuit Décathlon. 
- Participation de deux équipes au challenge.
Pour toutes ces équipes et pour le championnat individuel, aucune participation financière ne sera demandée aux joueurs. Le principe étant que tout joueur souhaitant participer à ce championnat trouve une place dans une équipe. 
Le club organise également des participations en groupe pour différents tournois homologués ou non tel que le tournoi loisir de Savigné l’Évêque, le tournoi de Sainte-Jamme-sur-Sarthe ou encore le tournoi de la Flèche. La participation est payée par chaque joueur mais le club organise le covoiturage, l'inscription,etc.
Le club organise également un tournoi loisirs courant juin pour permettre à tous (licenciés ou non) la pratique du sport en compétition sur une journée, en simple ou en double. L'accès est payant mais avec une volonté de rendre le tournoi très accessible (3€ par joueur en simple et 5€ par paire de double). 
Pour permettre aux joueurs de progresser et d'obtenir les meilleurs résultats en compétition, il reste l'action qui génère le plus de frais au club : l'organisation des entraînements.
Cette action est étroitement liée à l'objectif d'avoir le maximum de licenciés en compétition. En effet, plus un joueur progresse vite, plus rapidement il pourra accéder à la compétition. C'est pourquoi nous mettons en place deux entraînements dirigés par semaine. Nous constatons que cette action, non content de faciliter les progrès donc l'accès à la compétition par le plus grand nombre, fidélise énormément. Les statistiques de la saison 2023 nous confortent dans cette action puisque quasiment tous les jeunes s’entrainant au moins 2 fois par semaine ont repris une licence pour la saison 2024.
Le programme d'entraînement s'organise de la manière suivante : 
Entraînement loisir / découverte de la pratique compétition :
- 1 h le mardi dirigé par un bénévole du club
- 1 h le jeudi dirigé par un entraîneur mis à disposition par le comité
- 2 h le vendredi en pratique libre
Entraînement compétition :
- 1 h 30 le mardi dirigé par un bénévole du club
- 1 h le jeudi dirigé par un entraîneur mis à disposition par le comité
- 2 h le vendredi en pratique libre
Tous les entraînements sont accessibles à toutes les catégories d'âges afin de permettre le mélange des générations et l'inspiration de chacun des jeux/attitudes des autres.
À ceci, nous proposerons des formules de stage pour les plus motivés aux petites vacances.
Pour permettre toutes ces pratiques, un projet d'achat d'une paire de table compétition est envisagé.
En parallèle, me club à animer la caravane Sarthe terre de jeux qui fait une halte à Mayet. Le tennis de table a ainsi été mis en avant toute la journée autour de la pratique ludique (table de festiping), entraînement type avec un robot, etc.</t>
  </si>
  <si>
    <t>Environ 20 km autour de Mayet car nous sommes le seul club de tennis de table de ce secteur, avec quelques licenciés plus éloignés ayant souhaité changer de club</t>
  </si>
  <si>
    <t>1 : nombre de licenciés ayant participé à au moins une compétition au cours de la saison
2 : nombre de nouveaux compétiteurs
3 : nombre de matchs joués par les licenciés du club</t>
  </si>
  <si>
    <t>Fédération française de Tennis de Table - Pays de la Loire;Sarthe;Comm Comm Sud Sarthe;Autres établissements publics;</t>
  </si>
  <si>
    <t>FFTT-PDL-24-0044-1</t>
  </si>
  <si>
    <t>24-083882</t>
  </si>
  <si>
    <t>Premiers Pas Pongistes</t>
  </si>
  <si>
    <t>Réaliser des séances de découverte aux 2 écoles de Sainte Pazanne (CE1, CE2, CM1)</t>
  </si>
  <si>
    <t>24h de cours auprès de l'école Notre Dame de Lourdes
18h de cours auprès de l'école Maurice Pigeon</t>
  </si>
  <si>
    <t>Commune de Sainte Pazanne</t>
  </si>
  <si>
    <t>Nombre de nouveaux adhérents en septembre 2024 issus de ces classes</t>
  </si>
  <si>
    <t>FFTT-PDL-24-0044-2</t>
  </si>
  <si>
    <t>Création de 1 ou 2 séances hebdomadaire pour du Sport Santé.
Encadrer 15 personnes</t>
  </si>
  <si>
    <t>Création de 1 ou 2 séances hebdomadaire pour du Sport Santé.
Le modèle de Carquefou est une référence à suivre pour nous
Notre entraîneur est qualifié et motivé pour encadrer un public en situation de handicap psychique ou mental.</t>
  </si>
  <si>
    <t>Commune de Sainte Pazanne et Sud Loire</t>
  </si>
  <si>
    <t>Nombre de personnes encadrées en 2024</t>
  </si>
  <si>
    <t>FFTT-PDL-24-0045-1</t>
  </si>
  <si>
    <t>24-065314</t>
  </si>
  <si>
    <t>1.Mise en place dans les communes des actions pour des journées Olympique à travers le milieu scolaire. 
 2.Mise en place de journée Ping Plage sur notre territoire pendant la période estivale (Eté ping) 
 3.Participation à la tournée d’été dans les centres de loisirs. 
 4.Animation ou mise à disposition de notre matériel pour nos partenaires (Dark ping/ Vr) 
 5.Développement et accompagnement de la pratique du tennis table dans les cours d’école ping Extérieur. 
 6.Accompagner ou animer des étapes ping tour. 
 7. Développement de la pratique Ping Loisir</t>
  </si>
  <si>
    <t>1.1 Participation aux journées d’animation dans les territoires labellisés “Terres de Jeux” ou dans le cadre de la caravane terre de jeux pilotée par le CDOS 72. Animation auprès des scolaires des écoles primaires. 
2.2 Organisation auprès des Bases de loisir de journées d’animations présentant le ping en extérieur. Animations gratuites et ouvertes à tous. 
3.1 Animation ping dans les Centres de loisir sur le territoire Sarthois pendant le mois de juillet sous l’égide du CDOS 72. 
4.1 Le comité Sarthe peut mettre du matériel Dark Ping et/ou Ping VR auprès des clubs ou des partenaires dans le cadre d’animations grand public (tournoi loisir, soirée festive, animation conseil départemental, etc.) 
5.1 Incitation à la pratique du tennis de table auprès des écoles en proposant des animations Festi Ping dans les cours d’écoles afin de les inciter à participer à l’opération “1 école 1 table”  
6.1 Fourniture de matériel et animation proposées dans le cadre d’étapes du Ping Tour Sarthe 
7.1 Développement de l’offre d’organisation de tournois Ping Loisir en lien avec les clubs.</t>
  </si>
  <si>
    <t>Ensemble du territoire Sarthois</t>
  </si>
  <si>
    <t>Nombre d'actions réalisées</t>
  </si>
  <si>
    <t>FFTT-PDL-24-0045-2</t>
  </si>
  <si>
    <t>Animations territoriales</t>
  </si>
  <si>
    <t>1.Soutenir les clubs existants dans leur développement par des visites de clubs dans l’année 
2. Réunion de développement par zone  
3.Accompagner la création de club. 
4.Formation technique (Ic et AF et EF) 
5.Formation Arbitrage (AR et JA1 et JA2 et AN)</t>
  </si>
  <si>
    <t>1.1 Relance du processus Proxi Ping dans la dynamique du la prochaine olympiade afin, notamment, de répondre aux demandes de soutien de certains clubs avec la mise d’un Plan d’Accompagnement Club mais aussi de maintien des liens au plus près du terrain. 
2.1 Organisation de réunions par zones géographiques à mi-saison avec l’ensemble des clubs sarthois. 
3.1 Accompagner les bénévoles à la création de club sur les démarches administratives avec un plan d'accompagnement sur 3 ans. Aide matérielle et organisationnelle. 
4.1 Prise en charge à hauteur de 50% des formations technique (Ic et AF et EF) 
5.1 Prise en charge à hauteur de 50% des formations d’arbitrage (AR et JA1 et JA2 et AN)</t>
  </si>
  <si>
    <t>Tous les clubs du territoire de la Sarthe</t>
  </si>
  <si>
    <t>Nombre de visites de clubs, réunions de zone et accompagnement des clubs
Nombre de formation technique
Nombre de formation arbitrage</t>
  </si>
  <si>
    <t>FFTT-PDL-24-0045-3</t>
  </si>
  <si>
    <t>Mise en place d‘actions de sensibilisation et de recrutement visant à promouvoir le tennis de table et attirer les jeunes de 4 à 11 ans 
1. Organiser des animations en Milieu Scolaire : Festi Ping à la journée 
2. Animation sur le temps du midi périscolaire 
3. Animer des cycles scolaires 
3. Participer à l’opération 4 à 7 ans  
4. Organisation de stages pour tous au plus près des clubs 
5. Journée “Olym’ping Kid 
6. Tournoi découverte à la compétition</t>
  </si>
  <si>
    <t>1.1 Opération de recrutement via le milieu scolaire avec l’intervention de demi-journée ou journée entière sous forme d’ateliers de découverte avec un éducateur comité (Festi ping) 
2.2 Mise à disposition d’un éducateur auprès des écoles de la ville du Mans pour animer des temps sur les poses du midi 
3.1 Mise à disposition d’éducateur à la demande des écoles sollicitant un cycle scolaire pour découvrir le tennis de table  
4.1 Regroupement des sections 4/7 ans des différents clubs 5 samedis dans l’année. 
5.1 Le comité propose des stages pour tous à chaque vacance scolaire ouverts aux licenciés et non licenciés. 
6.1 Regroupement des 7/11 ans sur un même lieu afin de mieux afin de détecter de nouveaux potentiels. Remise de récompenses/goodies à tous les participants pour fidélise Olym ping Kid. 
7.1Proposer 4 tournois découvertes à la compétition les 7-12 ans</t>
  </si>
  <si>
    <t>Ensemble du territoire sarthois</t>
  </si>
  <si>
    <t>Evolution du nombre de 4/11 ans.
Nombre de journées Festi'Ping</t>
  </si>
  <si>
    <t>FFTT-PDL-24-0045-4</t>
  </si>
  <si>
    <t>Actions de détection sportives</t>
  </si>
  <si>
    <t>1 Mise en place de regroupement détection le mercredi matin. 
2 Stage détection et performance Structure suivi WTT et stage, séance individualisée. 
3 Participation stage week-end région.</t>
  </si>
  <si>
    <t>1.1 Organisation de matinées regroupant les meilleurs Poussins/Benjamins du département sur 2 ou 3 lieux différents. L’objectif est de leur proposer un entrainement supplémentaire de qualité.  
2.1 Proposer des stages de détection et de performance à chaque vacances scolaires sur sélection et accompagner nos tous meilleurs profil sur la perf suivi WTT . Mise en place de séances individuelles. 
3.1 Mise à disposition d’éducateur du comité lors des stages organisés par la ligue le week-end ou pendant les vacances scolaires.</t>
  </si>
  <si>
    <t>Journées de détection</t>
  </si>
  <si>
    <t>FFTT-PDL-24-0046-1</t>
  </si>
  <si>
    <t>24-082015</t>
  </si>
  <si>
    <t>W491004102</t>
  </si>
  <si>
    <t>79824034700012</t>
  </si>
  <si>
    <t xml:space="preserve"> 12490058</t>
  </si>
  <si>
    <t>LA RAQUETTE GEMMOISE</t>
  </si>
  <si>
    <t>49278</t>
  </si>
  <si>
    <t>Proposer a un public de seniors une activité conviviale et ludique, encadrée par un entraineur diplömé</t>
  </si>
  <si>
    <t>A la rentrée 2023, le club a créé, en partenariat avec les services municipaux, une activité Ping Santé. Il s’agit de proposer a un public de seniors une activité conviviale et ludique, encadrée par un entraineur diplömé. 
Outre ses vertus récréatives et de socialisation, médecins et chercheurs louent les nombreux atouts du tennis de table pour la santé des seniors : développement de l’endurance, de la coordination, l’équilibre, l’adresse, la prise de repères spacio-temporels, la vision périphérique, les réflexes. C’est un sport excellent pour le maintien de la condition physique et des fonctions cognitives. C’est également, pour la Mairie de Sainte Gemmes sur Loire, un excellent moyen de lutter contre l’isolement, et la dépendance
Nous avons été attentifs à développer la convivialté entre les membres du groupe, pendant et en dehors des séances. Cette activité se déroule chaque vendredi de 9H à 10H30. 
 Nous avons recruté avec l’aide des services municipaux, également en tenant un stand au forum du bien vieillir, organisé chaque année aux Ponts de Cé, et en réalisant un flyer de présentation de l’activité. Nous avons 12 participants réguliers, 7 femmes et 5 hommes, 1 de plus de 80 ans, 2 de plus de 75, 4 de plus de 70, 5 de plus de 65. Les retours des participants sont excellents.
Nous pensons pouvoir aller jusqu’à 20 participants, sans détériorer la qualité de l’activité (notre salle contient 6 tables). Mais nous avons cessé de recruter lorsque le Département nous a informé du rejet de notre demande de subvention, mettant en péril la poursuite de l’activité.
Le club a tenu à assurer la poursuite de l’activité jusqu’à la fin de la saison en juin, mais cela laisse un déficit trop lourd pour un tout petit budget ( 1480€ de déficit prévisionnel 2023-24, soit près de 30% de nos recettes, et la trésorerie du club ne pourrait pas le supporter une deuxième année, d’autant plus que les subventions municipales sont annoncées à la baisse pour 2025.
L’objet de ce dossier est de demander à l’ANS de permettre de poursuivre et développer cette activité en 2024-2025, avec également un effort financier supplémentaire demandé aux participants.
Le budget de ce projet est le suivant
Dépenses                                                                :  2800€                                Recettes                                         :    2800€
Rémunération et charges de l’entraineur :          2700€                                   Subvention ANS                         :    1680€
Petites fournitures (balles, raquettes…       :          100€                                    Participation des usagers        :    1000€
                                                                                                                                    Trésorerie du club                     :      120€</t>
  </si>
  <si>
    <t>Commune de Sainte Gemmes sur Loire</t>
  </si>
  <si>
    <t>nombre de participants, âge et répartition par sexe</t>
  </si>
  <si>
    <t>FFTT-PDL-24-0046-2</t>
  </si>
  <si>
    <t>Ping jeunes</t>
  </si>
  <si>
    <t>Mieux accueillir les jeunes d'âge maternel et primaire; développer ce public</t>
  </si>
  <si>
    <t>La Raquette Gemmoise. Projet Ping Jeunes
L’accueil et l’accompagnement de jeunes pongistes est la première priorité du club. Nous avons aujourd’hui un entrainement hebdomadaire le jeudi en fin d’après-midi, encadré par un animateur diplômé. Notre salle est équipée de 6 tables. Nous avons actuellement un effectif en légère progression de 13 jeunes inscrits, 11 garçons et 2 filles, 3 nés en 2010, 3 en 2012, 4 en 2014, 1 en 2015 et 2 en 2017. 
Pour la saison 2024-2025, nous souhaitons créer les conditions d’un développement de cette activité, avec une attention particulière sur les plus jeunes et en équilibrant mieux le ratio filles/garçons. Cela suppose de passer à deux créneaux hebdomadaires, un pour les plus jeunes et un pour les pré-ados et ados. Le fait d’avoir deux créneaux nous permettra également d’être plus actifs sur le recrutement, au travers d’outils de communication, de séances découverte, ce que nous ne pouvons pas nous permettre avec un seul créneau compte-tenu des contraintes de la salle et de l’exigence d’avoir un encadrement qualitatif. Cela permettra également d’ avoir des tranches d’âge plus restreintes au sein de chaque groupe.
Nous souhaitons également nous rapprocher de l’école maternelle et primaire afin de proposer une mise à disposition d’un animateur sur un créneau hebdomadaire dans le cadre du sport scolaire (certaines classes utilisent déjà la salle de tennis de table dans le cadre du sport scolaire, mais sans autre animateur que l’enseignant). Cette animation ne pourra se mettre en place qu’avec l’accord des parties et les financements indiqués ci-dessous. Dans le cas contraire, nous nous contenterions de proposer quelques séances de découverte ponctuelles.
Nous présentons deux versions du projet, une version complète (version 2), qui correspond au projet que nous souhaitons mettre en œuvre. La version 1 est une version de repli, au cas ou les financements demandés ne pourraient pas être obtenus en totalité.
Budget  Version 1, uniquement le deuxième créneau et séances découverte
Dépenses                                                            : 3850€                                                                Recettes                                          :  3850€
Rémunération entraineur 2ème créneau :     3150€                                                                      Participation de la commune : 1050€
Rémunération séances découverte        :          300€
Petites fournitures                                           :    100€                                                                     Participation des familles        :    450€
Petit matériel                                                      :  300€                                                               ANS                                                    :  2350€
Budget version 2, avec deuxième créneau et animation sur temps scolaire
Dépenses                                                          :   5950€                                                   Recettes                                          : 5950€
Rémunération entraineur 2ème créneau :     3150€ 
Rémunération animation scolaire           :        2100€                                                        Participation de la commune : 2100€
Rémunération séances découverte        :          300€                                                         Participation des familles        :   450€
Petit matériel et fournitures                        :      400€                                                  ANS                                                     : 3400€</t>
  </si>
  <si>
    <t>Commune de Sainte gemmes sur Loire</t>
  </si>
  <si>
    <t>Fédération française de Tennis de Table - Pays de la Loire;Sainte gemmes sur Loire;</t>
  </si>
  <si>
    <t>FFTT-PDL-24-0047-1</t>
  </si>
  <si>
    <t>24-084320</t>
  </si>
  <si>
    <t>Détection écoles du secteur des deux communes</t>
  </si>
  <si>
    <t>Le club de Tennis de table a pour objectif de développer la pratique du tennis de table auprès des tous jeunes de 8 à 11 ans.</t>
  </si>
  <si>
    <t>Notre éducateur sportif va intervenir au sein des 4 écoles du territoire et pour toutes les classes à partir du CE.
Il va présenter le tennis de table et faire de l'initiation  sur plusieurs séances avec plusieurs groupes.
Cette initiation a été suspendue pour cette saison mais sera reprise la saison suivante.</t>
  </si>
  <si>
    <t>Le territoire correspond à celui du club de Tennis de Table soit les 2 villes La Génétouze et Venansault</t>
  </si>
  <si>
    <t>Nombre de séances réalisées
Nombre de jeunes recrutés</t>
  </si>
  <si>
    <t>Fédération française de Tennis de Table - Pays de la Loire;Autres établissements publics;</t>
  </si>
  <si>
    <t>FFTT-PDL-24-0047-2</t>
  </si>
  <si>
    <t>Ping Bien-Etre</t>
  </si>
  <si>
    <t>L'objectif du projet est de recruter des personnes éloignées du sport comme les ados, les féminines, les séniors (+de 65 ans) les entreprises et les Handi-Ping.</t>
  </si>
  <si>
    <t>En dehors des créneaux actuels proposer du Ping Bien-Etre où la convivialité serait le moteur</t>
  </si>
  <si>
    <t>Une séance pour chaque ville du territoire soit La Genétouze et Venansault</t>
  </si>
  <si>
    <t>nombre de participants
nombre de séances</t>
  </si>
  <si>
    <t>FFTT-PDL-24-0048-1</t>
  </si>
  <si>
    <t>24-079943</t>
  </si>
  <si>
    <t>Les Olympiades du Ping</t>
  </si>
  <si>
    <t>Promouvoir auprès des élèves des écoles primaires du quartier les valeurs de l'olympisme.
"Bouger, apprendre et découvrir"
Faire naitre l'intérêt, partager l'enthousiasme des jeunes en profitant de l'effet des jeux Olympiques de Paris 2024.
Continuer de faire découvrir notre sport : le tennis de table qui est un sport Olympique.
Jeux pongistes pour les plus jeunes, rencontres pour les CE2, CM1 et CM2 ( Premiers Pas Pongistes)</t>
  </si>
  <si>
    <t>Action menée par les deux salariés du club, secondés par des bénévoles (retraités)
Action dans 6 écoles du quartier : soit en périscolaire, soit sur le temps scolaire. 
A partir de Décembre : cycle Tennis de Table dans les différentes écoles, poursuite de janvier à avril.
Un des objectifs sera d'inscrire cette action dans la durée, proposer cette action aux écoles tous les ans.</t>
  </si>
  <si>
    <t>Nous intervenons sur six écoles : deux écoles situées sur quartier prioritaire de la ville et quatre écoles qui n'y sont pas .
Nous aurons donc deux publics différents. Les valeurs du sport permettront d'unifier ces deux publics.</t>
  </si>
  <si>
    <t>Nombre d'élèves participants aux interventions  : 650
Nombre d'écoles participantes : 6</t>
  </si>
  <si>
    <t>FFTT-PDL-24-0048-2</t>
  </si>
  <si>
    <t>Le ping en loisirs</t>
  </si>
  <si>
    <t>Proposer la pratique du tennis de table, en dehors des compétition à des publics ciblés
les retraités (+65 ans)
les actifs sur le temps du midi
les loisirs hors compétition</t>
  </si>
  <si>
    <t>Proposer des créneaux de jeux à différents publics qui ne pratiquent pas la compétition :
un créneau ping entreprise le mardi midi
un créneau retraités le jeudi
un créneau loisir le lundi et un créneau avec entraîneur le mercredi</t>
  </si>
  <si>
    <t>Public de la ville</t>
  </si>
  <si>
    <t>nombre d'événement et nouvelles licences</t>
  </si>
  <si>
    <t>FFTT-PDL-24-0048-3</t>
  </si>
  <si>
    <t>Nouvelle pratique : bienvenue au Ping Virtuel</t>
  </si>
  <si>
    <t>Une offre supplémentaire pour les Pongistes.
Attirer et garder un public qui est intéressé par la réalité virtuelle.
Montrer la modernité du Ping et du Club de Nantes Saint Jo Tennis de Table</t>
  </si>
  <si>
    <t>Faire découvrir l'activité lors de notre Tournoi National  des 15 et 16 juin
Demander des conseils aux référents de la FFTT.
Achat de 3 casques et matériels et mise en place d'un créneau le mercredi 
Programmer une fois par trimestre des rencontres virtuelles (compétitive ou non).
Mise en place d'une licence spécifique (estimée actuellement à 50€ annuel)
Passage à la fibre optique pour l'internet du club (investissement et mise à niveau de l'accès internet du club pour pouvoir organiser les rencontres virtuelles (ouvertes vers l'extérieur du club).
==========
Reconduction du stand de démonstration (avec 2 casques) lors du Tournoi National 2024 qui aura lieu les 15 et 16 Juin.</t>
  </si>
  <si>
    <t>L'intérêt de la pratique avec un casque V/R c'est d'être détaché de tout territoire.  
Certains joueurs envisageront peut-être de pratiquer chez eux en s'équipant du matériel.</t>
  </si>
  <si>
    <t>Nombre de licenciés qui pratiquent l'activité.
Nombre de publics hors club qui prennent une licence " liberté"</t>
  </si>
  <si>
    <t>FFTT-PDL-24-0048-4</t>
  </si>
  <si>
    <t>Renouvellement du tournoi annuel du club (gestion ecoresponsable)</t>
  </si>
  <si>
    <t>Maîtriser le volume des déchets et tous les gestes écoresponsables que nous pouvons mettre en place:
=&gt; Utilisation d’essuie main tissu lavable (changé toutes les 2 heures)
=&gt; généralisation de l'utilisation des verres consignés et abandon de la vente de boisson au détail en individuel (canettes, etc...)
=&gt; mise en place d'une collecte de matériels spécifiques tennis de table usagés.</t>
  </si>
  <si>
    <t>Travail et maîtrise sur la production des déchets (emballages, alimentaire...). 
L'année passée, nous avons réduit les déchets du tournoi de +50% (comptage de la production de sacs poubelles pleins qui ont été gérés sur les points de collecte du quartier, nous n'effectuons plus de demande de conteneurs d'évènement à Nantes métropole). 
Mise en place d'un trie sélectif avec utilisation cette année des nouveaux points de collecte du quartier dédiés aux cartons.
Notre objectif cette année serait d'aller encore plus loin en espérant encore plus réduire le volume via la mise en place de contenants alimentaires recyclables. (divisé par 4 et atteindre les 75% de réduction vis à vis de 2022).
Du coté sanitaire,  mise en place de serviettes à main en tissu qui sont remplacées toutes les 2 heures (retrait des distributeurs d’essuie tout papier) avec contrôle des douches (expérience précédente où les douches se bloquent et coulent toute la journée de compétition).
Autre nouveauté pour cette année: mise en place d'une communication et d'un point de collecte du matériel spécifique tennis de table que les visiteurs ou compétiteurs pourront venir déposer pour que nous les orientons vers du recyclage spécifique (collaboration avec le magasin MisterPing) ou une réorientation vers de la réutilisation via des organismes spécialisés (contact en cours avec Ping Sans Frontière).</t>
  </si>
  <si>
    <t>National (le tournoi ayant un agrément National B, nous toucherons un public venant de toute la France)</t>
  </si>
  <si>
    <t>Nombres d'actions mise en place et suivies (mise en place d'une commission interne au tournoi pour la gestion EcoResponsable). 
Remarque: Il n'y aura pas de bénéfice direct puisque l'utilisation de contenant recyclable ou la mise en place de serviette tissu à laver produisent un surcoût.</t>
  </si>
  <si>
    <t>FFTT-REUN-24-0002-1</t>
  </si>
  <si>
    <t>24-080777</t>
  </si>
  <si>
    <t>Ping au féminin</t>
  </si>
  <si>
    <t>Sensibiliser le public féminin du Sud / Ouest au Tennis de Tables</t>
  </si>
  <si>
    <t>Découverte du matériel et jeux : le principe
Essai libre : dans un premier temps, 
Conseils des joueuses / joueurs confirmées du TTSP 
démonstration de jeux et type d'entrainement
En parallèle mettre en place des ateliers de bien être (massages, soins)</t>
  </si>
  <si>
    <t>On privilégiera le public féminin et les mamans des jeunes inscrits au club</t>
  </si>
  <si>
    <t>- nombre de public féminin présent
- cahier de satisfaction
- nombre de nouvelles adhésions féminines au club
- intérêt des médias locaux</t>
  </si>
  <si>
    <t>Fédération française de Tennis de Table - La Réunion;subvention;</t>
  </si>
  <si>
    <t>FFTT-REUN-24-0002-2</t>
  </si>
  <si>
    <t>Le Ping Tour des quartiers de Saint-Louis</t>
  </si>
  <si>
    <t>faire découvrir la discipline sportive de tennis de table au plus prêt de chaque citoyen.
favoriser l'équilibre des quartier pour la pratique de ce sport
créer un challenge de quartier pour dynamiser l'activité sportive des jeunes.</t>
  </si>
  <si>
    <t>Réalisation d'une compétition à but de détection mais également à but de faire découvrir la discipline dans les milieux reculé de Saint-Louis.
Réalisation d'un mini tournoi dans le but de sélection 1 ou 2 candidats par quartier.
Enfin création d'un tournoi en club pour faire une phase finale de chaque représentant des quartiers.
Quartiers de Saint-Louis
1-Le Gol
2-Palissade
3-Roche Maigre
4-Zac Avenir</t>
  </si>
  <si>
    <t>Saint-Louis, Commune participera à cette action aussi bien humainement que financièrement.</t>
  </si>
  <si>
    <t>- nombre de participants
- nombre de jeunes présents à la journée de rassemblement final -inter quartiers</t>
  </si>
  <si>
    <t>Fédération française de Tennis de Table - La Réunion;mairie;</t>
  </si>
  <si>
    <t>FFTT-REUN-24-0002-3</t>
  </si>
  <si>
    <t>Le E PING</t>
  </si>
  <si>
    <t>Il s'agira de faire découvrir le ping à travers des casques connecté aux jeux de ping.
Le lunettes virtuelles connectées sont très à la mode notamment chez les jeunes.
aussi nos pensons utiliser ce mode de jeu et de communication afin d'attirer les jeunes au tennis de table en réel.</t>
  </si>
  <si>
    <t>Avec des casques virtuels, on proposera aux jeunes de quartier de venir essayer gratuitement les casques connectés,
Ensuite ion leur demandera de comparer avec le jeu en réel.
Cela peut être une approche ludique et sympathique au ping,</t>
  </si>
  <si>
    <t>Aussi bien dans les clubs, hors clubs et entreprise et dans les manifestations sportives</t>
  </si>
  <si>
    <t>nombre de personnes qui auront essayé le e ping
questionnaire de satisfaction
nombre de personnes qui se déplacent au club pour tester le ping en réel.</t>
  </si>
  <si>
    <t>Fédération française de Tennis de Table - La Réunion;</t>
  </si>
  <si>
    <t>FFTT-REUN-24-0003-1</t>
  </si>
  <si>
    <t>24-081004</t>
  </si>
  <si>
    <t>Encadrement des jeunes et accompagnement à la compétition</t>
  </si>
  <si>
    <t>Nous avons cherché dès la création du club à améliorer l’accueil des jeunes, leur prise en charge, et d’assurer la cohésion entre eux.
La présence d’un bénévole seul, même détenteur d’un diplôme fédéral concernant l’animation d’un club sportif, ne suffit pas, et l’arrivée d’un entraineur a été un élément essentiel et fédérateur.
Actuellement, nous avons une vingtaine de jeunes, notre ambition pour l’année prochaine est de dépasser la trentaine, soit tripler les effectifs depuis notre création.
Un sous-objectif est aussi de les faire rentrer dans la compétition en inscrivant des équipes jeunes au championnat régional ainsi que les compétitions fédérales (critériums, finales par classement, open-jeunes, ...).</t>
  </si>
  <si>
    <t>Améliorer l'accueil (infrastructures, matériel mis à disposition, ...) et la prise en charge des jeunes de 4 à 11 ans
Augmenter le nombre de licenciés jeunes en proposant des activités pour les plus jeunes
Accompagner les jeunes à la compétition (par équipes et individuels)
Créer un groupe soudé et respectueux des autres
Apporter une cohésion sportive et sociale dans un quartier reculé de saint denis (La Montagne et Saint-Bernard)
Le développement de notre association sportive s'est accentué avec la présence d'un entraineur qui prend désormais en charge tous les créneaux d'encadrements et coach en rencontres individuelles officielles.</t>
  </si>
  <si>
    <t>Développement social et sportif de La Montagne et plus particulièrement le quartier de Saint Bernard (politique de la mairie de saint denis d'aider les quartiers les plus reculés du territoire)</t>
  </si>
  <si>
    <t>Augmentation du nombre de licenciés jeunes en dépassant les 30 jeunes pour le premier semestre 2025
Organisation d'une journée portes-ouvertes afin de faire connaitre l'activité aux jeunes du secteur
Distributions de flyers et poses d'affiches dans les commerces de proximité afin de communiquer sur l'activité "encadrement de jeunes"
Coordination avec le service des sports de la mairie de Saint Denis qui souhaite un développement d'une activité sportive sur Saint Bernard (Montagne)
Passer la barre des 10 jeunes inscrits en compétitions</t>
  </si>
  <si>
    <t>Fédération française de Tennis de Table - La Réunion;Mairie de Saint Denis;Aides privées;</t>
  </si>
  <si>
    <t>FFTT-REUN-24-0003-2</t>
  </si>
  <si>
    <t>Développement du sport au féminin</t>
  </si>
  <si>
    <t>Dès la création du club, nous avons souhaité faire de notre sport un espace mixte. Cependant, l'adhésion des féminines a du mal à prendre, et nous constatons que cela est due essentiellement au manque de créneaux réservés "Féminines" dans un premier temps. Dès lors qu'elles seront intégrées (et donc venues), il sera plus facile de les mélanger au groupe global afin qu'elles pratiquent le sport que nous développons dans notre commune.
La présence d'un entraîneur pour le moment ne suffit pas et pour améliorer cette action, des moyens sont nécessaires comme l'achat de matériel typiquement féminin (maillots, raquettes de couleur, balles roses, ...), la réservation de créneaux spécifiques (et donc l'obtention de ces créneaux) et l'organisation d'au moins une manifestation autour de ce thème dans la zone de La Montagne.</t>
  </si>
  <si>
    <t>Améliorer l'accueil et la prise en charge des féminines avec des séances adaptées
Dédier des séances de "ping bien-être"
Augmenter le nombre de licenciés féminines
Accompagner les féminines à la compétition (par équipes et individuels)
Amorcer une dynamique stable pour entrainer d'autres féminines sur nos créneaux sportifs</t>
  </si>
  <si>
    <t>Développement de La Montagne et plus particulièrement le quartier de Saint Bernard (politique de la mairie de saint denis d'aider les quartiers les plus reculés du territoire)</t>
  </si>
  <si>
    <t>Augmentation du nombre de licenciés féminines en dépassant les 12 adhésions pour le premier semestre
Encadrer 2 créneaux par semaine (nécessite un encadrant et des créneaux supplémentaires - en négociation avec la mairie de St Denis)
Organisation d'une journée portes-ouvertes afin de faire connaitre l'activité aux féminines du secteur
Distributions de flyers et poses d'affiches dans les commerces afin de communiquer sur l'activité "sport au féminin"
Coordination avec le service des sports de la mairie de Saint Denis qui souhaite un développement d'une activité sportive sur Saint Bernard (Montagne)
Passer la barre des 3 féminines inscrites en compétitions</t>
  </si>
  <si>
    <t>Fédération française de Tennis de Table - La Réunion;Mairie de Saint Denis;</t>
  </si>
  <si>
    <t>FFTT-REUN-24-0004-1</t>
  </si>
  <si>
    <t>24-073345</t>
  </si>
  <si>
    <t>Renforcer le vivier de très jeunes pratiquants au club, suite au retour constaté des licenciés de cet âge dans l'association depuis 2 ans.
S'appuyer sur le milieu scolaire proche (écoles du quartier, écoles du territoire communal).
Organiser des journées de découverte de l'activité auprès du jeune public en programmant des actions diverses.
Proposer des actions permettant de fidéliser les jeunes licenciés (raquettes de couleur, challenges internes, tournois, course aux points FFTT, etc.)</t>
  </si>
  <si>
    <t>Le Tampon Tennis de Table a toujours été un club formateur, recrutant année après année, un nombre conséquent de jeunes, non seulement dans les sections compétitions mais également dans les sections loisirs. Pendant deux ans nous avons subi les désagréments liés à la situation sanitaire (confinement, couvre-feu, passe sanitaire, passe vaccinal, restrictions diverses ) et nous avons constaté que notre source habituelle "d'apport" de licenciés, les plus jeunes à partir des écoles, n'avait que peu ou pas fonctionné. 
La chute de licenciés, en particulier des plus jeunes a été vertigineuse (- 40 %) en 2021.
Les restrictions ayant été supprimées une à une, nous avons constaté un "retour à la normale", pour l'année 2023. Nous revoilà partis sur des bases que nous n'avions plus connues depuis la période anté COVID (2029. Notre activité est à présent normalement organisée. La priorité principale est de constituer un socle important de jeunes joueurs, principalement issus des écoles proches, voire des différents quartiers de la commune. Nous nous appuyons pour cela sur la présence quotidienne d'un entraineur (pour lequel nous allons redéposer une demande de Contrat aidé pour 2024). Nous nous appuyons également sur des licenciés bénévoles venant en soutien de l'entraîneur pour les séances présentant trop de participants. Nous avons aussi à notre disposition un certain nombre d'outils à notre disposition (méthode d'entrainement, raquettes de couleur) et une certaine compétence dans les domaines de l'animation (regroupements, journées découverte, ...).
L'aide nationale "Passe Sport" est également une belle bouffée d’oxygène puisque cela a permis à 19 jeunes de bénéficier du dispositif et ainsi profiter d'un accès à l'association avec toutes les prestations nécessaires pour une dizaine d'euros sur l'année.
C'est aussi une autre de nos caractéristiques : proposer des tarifs d'accès très étudiés tout en apportant l'encadrement et le matériel nécessaire à une découverte et une pratique de qualité
Nous entretenons des rapports constants avec le monde écolier (professeurs, directeurs) et pouvons nous appuyer sur un réseau très fort du sport à l'école (USEP en particulier).</t>
  </si>
  <si>
    <t>Territoire communal. Le territoire est vaste avec des quartiers bien repérés et malheureusement des difficultés de communications terrestres.</t>
  </si>
  <si>
    <t>- Nombre d'actions avec les écoles menées,
- Nombre de jeunes des écoles ayant suivi une journée de découverte, 
- Nombre de licenciés de moins de 11 ans enregistrés,
- Nombre d'actions de fidélisation entreprises au club.</t>
  </si>
  <si>
    <t>Fédération française de Tennis de Table - La Réunion;LE TAMPON;Agence de services et de paiement;</t>
  </si>
  <si>
    <t>FFTT-REUN-24-0004-2</t>
  </si>
  <si>
    <t>Faire découvrir et pratiquer le Ping VR aux licenciés de l'association. 
Participer aux championnats régionaux organisés par la Ligue.
Mettre à disposition le matériel aux adhérents qui en feraient la demande
Proposer l'activité Ping VR lors de manifestations se déroulant sur le territoire communal</t>
  </si>
  <si>
    <t>Le Ping VR étant en plein essor sur le territoire national, la ligue Réunionnaise de Tennis de Table montrant des signes de développement de cette pratique sur le plan local, il nous semble pertinent et cohérent de proposer cette activité au niveau des adhérents du club. Nous prévoyons d'organiser une séance par semaine (40 semaines) avec l'aide du référent Ping VR au niveau de la ligue.
Cette activité devrait permettre à des adhérents de s'inscrire aux championnats organisés sur l'île.
Afin d'optimiser l'utilisation du matériel détenu par le club, nous envisageons le prêt du matériel aux adhérents sur des périodes plus ou moins longues
Lors des actions et manifestations organisées par le club, impliquant d'autres associations ou du public du territoire communal (journée des associations, atelier USEP par exemple), le dispositif sera présenté.
L'utilisation de ce matériel est aussi l'occasion de tester les apports du numérique dans l'apprentissage des gestes du Tennis de Table. On sait en revanche que l'utilisation de cette pratique numérique a un effet bénéfique sur le "sport Santé", une utilisation intensive permettant de solliciter le système cardio-vasculaire.</t>
  </si>
  <si>
    <t>Ensemble du territoire communal</t>
  </si>
  <si>
    <t>Nombre de casques achetés et leurs matériels complémentaires (batteries, dragonnes, adaptateurs, …)
Nombre de participants licenciés du club, jeunes, adultes, féminines, personnes porteuses de handicap
Nombre de participants extérieurs lors des actions et manifestations organisées
Nombre de participants aux compétitions régionales (inscriptions au championnat)</t>
  </si>
  <si>
    <t>Fédération française de Tennis de Table - La Réunion;Mairie du Tampon;</t>
  </si>
  <si>
    <t>FFTT-REUN-24-0004-3</t>
  </si>
  <si>
    <t>Ping Santé, Handisport</t>
  </si>
  <si>
    <t>Ouvrir l'association aux personnes présentant un handicap, notamment aux personnes en fauteuil roulant.
Permettre les interactions avec les adhérents valides.
Organiser des entrainements communs entre les personnes porteuses de handicap et les personnes valides.
Participer aux actions communes mises en place par la LRTT et la Ligue Handi de la Réunion.</t>
  </si>
  <si>
    <t>Nous allons en premier lieu nous rapprocher du monde "handi", en particulier l'association ATSA œuvrant sur la commune du Tampon, afin d'apporter une information et inviter ses pratiquants à découvrir le tennis de table dans une structure organisée, le club.
Il s'agit de considérer les futurs adhérents présentant un handicap, comme un public à part entière de la section tennis de table. Il bénéficiera de séances communes avec les licenciés valides, sous l'égide de l'entraineur du club, et pourra s'appuyer sur du matériel spécifique (comme des tables adaptées par exemple). Il n'y aura aucune distinction au sein de la structure.
Des tarifs préférentiels seront appliqués pour les personnes présentant une double licence : FFTT + FFH.
Selon le nombre de personnes inscrites et engagées, nous essaierons de participer aux actions communes de Ligue ou encore à des rencontres interclubs.
Nous souhaiterions organiser un stage avec l'association ADAPEI du Tampon pour accueillir sur plusieurs jours des personnes porteuses de handicaps assez lourds. Nous le faisons en collaboration avec les éducateurs spécialisés car nous ne sommes pas formés pour gérer seuls ces situations.</t>
  </si>
  <si>
    <t>Action sur tout le territoire communal.</t>
  </si>
  <si>
    <t>- Nombre de personnes découvrant la pratique du tennis de table
- Nombre de personnes prenant une licence à la FFTT
- Nombre de participations aux actions communes LRTT/Clubs
- Nombre de tables achetées pour l'action</t>
  </si>
  <si>
    <t>Fédération française de Tennis de Table - La Réunion;Commune de Le TAmpon;</t>
  </si>
  <si>
    <t>FFTT-REUN-24-0005-1</t>
  </si>
  <si>
    <t>24-081047</t>
  </si>
  <si>
    <t>Les Jeunes - Recrutement et fidélisation des Jeunes</t>
  </si>
  <si>
    <t>- Recruter et fidéliser les jeunes
- Accentuer le domaine de la formation des jeunes et la détection de nouveaux talents
- Faire progresser les jeunes joueurs
- Développer la convivialité et des moments de partage avec les parents et les adhérents
- Maintenir le pourcentage de licencié(e)s dans les catégories jeunes
- Développer le lien club/monde scolaire</t>
  </si>
  <si>
    <t>Il s'agit d'une demande de renouvellement et de l'action 2023.
En effet, notre le club a connu une explosion des inscriptions des jeunes atteignant plus 60 licenciés répartis dans toutes les catégories de poussin à junior.
Cette action vise donc à développer la pratique de tennis de table, à proposer des séances d'entrainements, à intervenir auprès des scolaires et d'encourager la participation à des compétitions organisées par la Ligue ou les clubs.
Concrètement, cela se traduira par :
1/ La présence d'un entraineur diplômé qui dirigent et animent les séances d'entrainements
Nous avons dû créer 2 groupes de jeunes : 1 groupe « Espoir » catégories poussins, benjamin et 1 groupe « Elite » ; catégories mimine, Cadet, junior
Cette action nous permettra de dédoubler les créneaux :
- mise en place de 3 créneaux dédiés au groupe Espoir : mercredi, vendredi, samedi
- mise en place de 3 créneaux dédiés au groupe « Elite » : jeudi, vendredi, samedi
2/ la Mise à disposition de matériel ludique : acquisition de tables, raquettes, balles, matériels
pédagogique...
3/ la Multiplication des activités : proposer des créneaux pour différents niveaux :
+ découverte et initiation des jeunes enfants
+ entrainement créneaux loisirs
+ entrainement orienté aux compétitions
4/ Assurer un accueil chaleureux et rassurant auprès des jeunes.</t>
  </si>
  <si>
    <t>Commune de Saint-Paul et en particulier le quartier de Plateau Caillou et de Grand fond où se déroulent les séances.</t>
  </si>
  <si>
    <t>- Nombre de jeunes licenciés
- Evolution des taux de renouvellement et d'abandon des jeunes
- Nombre de jeunes participant aux compétitions ou regroupements organisés par la Ligue</t>
  </si>
  <si>
    <t>FFTT-REUN-24-0005-2</t>
  </si>
  <si>
    <t>Ping dans les quartiers</t>
  </si>
  <si>
    <t>Les objectifs de cette action sont multiples :
- créer du lien social dans les quartiers,
- proposer une activité nouvelle dans les quartiers QPV,
- faire découvrir le tennis de table aux habitants et en particulier les jeunes des quartiers prioritaires politique de la ville lors d'animation grand public
- Augmenter le nombre de licenciés au club.
- Donner un sens social au sport</t>
  </si>
  <si>
    <t>Il s'agit d'organiser des sessions d'initiation d'une 1/2 journée chacune à la pratique du tennis de table dans les QPV de Saint-
Paul et participer aux actions grands publics organisées par des partenaires  (OMS, Mairie de Saint-Paul...).
Dans ce cadre, nous transportons les tables et tout le matériel pédagogique dans les quartiers le jour de notre intervention.
Ces sessions seront encadrées par un entraineur salarié diplômé DEJEPS Tennis de Table et des bénévoles.
Chaque session sera composée d'une 1ère partie :
- présentation du matériel
- démonstration par des joueurs confirmés, classés et jouant en compétition.
La 2ème partie de notre intervention consistera à la pratique par les usagers du tennis de table par les usagers encadrés par un
professionnel à base de jeux ludiques.
La séance se terminera par la remise de goodies (t-shirt, casquette....) afin de valoriser et remercier les participants.
Les jeunes repérés et motivés pour continuer en club pourront bénéficier du pass sport s'il est reconduit.
Ce projet se mènera en partenariat avec un bailleur social : la SHLMR, le service politique de la ville de la mairie de Saint-Paul.
Cette action pourra se dérouler sur d'autres quartiers afin de démocratiser le tennis de table.</t>
  </si>
  <si>
    <t>Les quartiers QPV de Saint-Paul principalement mais également d'autres quartiers en fonction des événements organisés par les partenaires.</t>
  </si>
  <si>
    <t>- Nombre d'animation réalisée
- Nombre de quartiers bénéficiant de l'action
- Nombre de personnes touchée
- Nombre de jeunes adhérant au club</t>
  </si>
  <si>
    <t>Fédération française de Tennis de Table - La Réunion;Commune de Saint-Paul;SHLMR;</t>
  </si>
  <si>
    <t>FFTT-REUN-24-0006-1</t>
  </si>
  <si>
    <t>24-084195</t>
  </si>
  <si>
    <t>- Développer la pratique féminine au tennis de table.
- Impliquer les féminines au sein du bureau et du CA
- Obtenir le label féminin FFTT</t>
  </si>
  <si>
    <t>Faire de la publicité sur l'action, recenser les personnes intéressées.
Préparer et organiser tous les deux mois une journée récréative réservée aux féminines incluant un parcours jalonné d'ateliers.
Découvrir le fonctionnement et la vie du club.
Le ping au féminin 2024</t>
  </si>
  <si>
    <t>Territoires : commune du TCO : Saint-Paul , Le Port et La POSSESSION.</t>
  </si>
  <si>
    <t>Nombre d'animations : 1 tous les 2 mois
Nombres de participantes. 
Nombres de licences enregistrées
Nombre de femmes investies dans le club.</t>
  </si>
  <si>
    <t>Fédération française de Tennis de Table - La Réunion;Mairie de La Possession;</t>
  </si>
  <si>
    <t>FFTT-REUN-24-0006-2</t>
  </si>
  <si>
    <t>1.1_CL03 : Ping 4-7 ans</t>
  </si>
  <si>
    <t>Développer, renouveler et fidéliser un public de jeunes de 4 à 7 ans.</t>
  </si>
  <si>
    <t>-Mise en place tous les mercredi de séance BABY-PING pour les tous petits dès l'âge de 3 ans : activité, animation et apprentissage autour du tennis de table sur des cycles trimestriel.
-Mise en place de journées portes ouvertes (publicité et parrainage, fêtes des associations organisées par la mairie…)
-Détecter pour renouveler des adhérents pour nos créneaux baby Ping calés pour répondre à l'optimisation du nombre de participants  mercredi (14h à 16h) et samedi (10h à 12h)</t>
  </si>
  <si>
    <t>Concerne tout le territoire de la commune de La Possession. Le club est implanté au gymnase du Lycée François Mittérand sis au cœur de la ZAC saint-Laurent.</t>
  </si>
  <si>
    <t>Nombre d'enfants présents sur le trimestre
Nombre d'heures de pratiques
Nombres d'adhésions sur nos créneaux Baby Ping du mercredi et du samedi.</t>
  </si>
  <si>
    <t>FFTT-REUN-24-0006-3</t>
  </si>
  <si>
    <t>Faire découvrir le côté sportif de l’activité pongiste considérée comme simple loisir
Détecter et recruter des adhérents
Apprendre les règles de jeu : obtention de diplômes d’arbitres.
Apprendre les gestes de base, améliorer et progresser</t>
  </si>
  <si>
    <t>Campagne d'information et signature d'une convention USEP
Campagne de recrutement.
Encadrement spécifiques des jeunes : plusieurs créneaux selon le public
Évaluations (individuelle, collective)</t>
  </si>
  <si>
    <t>Concerne tout le territoire de la commune de la POSSESSION (y compris les écarts et les hauts)</t>
  </si>
  <si>
    <t>Suivi des évaluations au moyen de fiches.
Passage diplôme "d’arbitres d'école"
Fiches de satisfaction à remplir par les prescripteurs.
Nbre d'adhésions au club</t>
  </si>
  <si>
    <t>Fédération française de Tennis de Table - La Réunion;La Réunion;Mairie de La Possession;</t>
  </si>
  <si>
    <t>FFTT-AURA-24-0031</t>
  </si>
  <si>
    <t>FFTT-AURA-24-0032</t>
  </si>
  <si>
    <t>FFTT-AURA-24-0033</t>
  </si>
  <si>
    <t>FFTT-AURA-24-0034</t>
  </si>
  <si>
    <t>FFTT-AURA-24-0035</t>
  </si>
  <si>
    <t>FFTT-AURA-24-0036</t>
  </si>
  <si>
    <t>FFTT-AURA-24-0037</t>
  </si>
  <si>
    <t>FFTT-AURA-24-0038</t>
  </si>
  <si>
    <t>FFTT-AURA-24-0039</t>
  </si>
  <si>
    <t>FFTT-AURA-24-0040</t>
  </si>
  <si>
    <t>FFTT-AURA-24-0041</t>
  </si>
  <si>
    <t>5 RUE DOYEN GOSSE</t>
  </si>
  <si>
    <t>LA TRONCHE</t>
  </si>
  <si>
    <t>president@tttmg.fr</t>
  </si>
  <si>
    <t>0633331982</t>
  </si>
  <si>
    <t>FFTT-AURA-24-0043</t>
  </si>
  <si>
    <t>FFTT-AURA-24-0044</t>
  </si>
  <si>
    <t>FFTT-AURA-24-0045</t>
  </si>
  <si>
    <t>0679082301</t>
  </si>
  <si>
    <t>FFTT-AURA-24-0047</t>
  </si>
  <si>
    <t>FFTT-AURA-24-0048</t>
  </si>
  <si>
    <t>411, CHEMIN DU FAYET</t>
  </si>
  <si>
    <t>ST ETIENNE DU BOIS</t>
  </si>
  <si>
    <t>christophe.dubois@ljtt.fr</t>
  </si>
  <si>
    <t>0474305563</t>
  </si>
  <si>
    <t>FFTT-AURA-24-0050</t>
  </si>
  <si>
    <t>377 Avenue Victor Hugo</t>
  </si>
  <si>
    <t xml:space="preserve">chez C.Gressard les terrasses de Welia bat BC  </t>
  </si>
  <si>
    <t>gressard.claude@orange.fr</t>
  </si>
  <si>
    <t>0664546197</t>
  </si>
  <si>
    <t>FFTT-AURA-24-0052</t>
  </si>
  <si>
    <t>FFTT-AURA-24-0053</t>
  </si>
  <si>
    <t>FFTT-AURA-24-0054</t>
  </si>
  <si>
    <t>FFTT-AURA-24-0055</t>
  </si>
  <si>
    <t>0677952017</t>
  </si>
  <si>
    <t>FFTT-AURA-24-0058</t>
  </si>
  <si>
    <t>FFTT-AURA-24-0059</t>
  </si>
  <si>
    <t>FFTT-AURA-24-0060</t>
  </si>
  <si>
    <t>FFTT-AURA-24-0061</t>
  </si>
  <si>
    <t xml:space="preserve"> 01690052, 069003, 220692588, 69286001</t>
  </si>
  <si>
    <t>18 Rue de la Saône</t>
  </si>
  <si>
    <t>RILLIEUX LA PAPE</t>
  </si>
  <si>
    <t>auvr69140@gmail.com</t>
  </si>
  <si>
    <t>0478889690</t>
  </si>
  <si>
    <t>FFTT-AURA-24-0062</t>
  </si>
  <si>
    <t>FFTT-AURA-24-0063</t>
  </si>
  <si>
    <t>FFTT-AURA-24-0064</t>
  </si>
  <si>
    <t>spp.smu@gmail.com</t>
  </si>
  <si>
    <t>FFTT-AURA-24-0065</t>
  </si>
  <si>
    <t>FFTT-AURA-24-0066</t>
  </si>
  <si>
    <t>lotissement Loretto villa 34</t>
  </si>
  <si>
    <t xml:space="preserve">VILLA 34  </t>
  </si>
  <si>
    <t>AJACCIO</t>
  </si>
  <si>
    <t>Asbastelicaccia@aol.com</t>
  </si>
  <si>
    <t>0677058626</t>
  </si>
  <si>
    <t>FFTT-AURA-24-0067</t>
  </si>
  <si>
    <t>410 Avenue Charles ALBERT</t>
  </si>
  <si>
    <t xml:space="preserve">  73290</t>
  </si>
  <si>
    <t>LA MOTTE-SERVOLEX</t>
  </si>
  <si>
    <t>t.t.la.motte.servolex@gmail.com</t>
  </si>
  <si>
    <t>FFTT-BFC-24-0011</t>
  </si>
  <si>
    <t>0648663397</t>
  </si>
  <si>
    <t>FFTT-BFC-24-0012</t>
  </si>
  <si>
    <t>FFTT-BFC-24-0014</t>
  </si>
  <si>
    <t>FFTT-BFC-24-0015</t>
  </si>
  <si>
    <t>FFTT-BFC-24-0016</t>
  </si>
  <si>
    <t>FFTT-BFC-24-0017</t>
  </si>
  <si>
    <t>FFTT-BFC-24-0018</t>
  </si>
  <si>
    <t>FFTT-BFC-24-0019</t>
  </si>
  <si>
    <t>FFTT-BFC-24-0020</t>
  </si>
  <si>
    <t>comitedeptt70@gmail.com</t>
  </si>
  <si>
    <t>FFTT-BFC-24-0021</t>
  </si>
  <si>
    <t>FFTT-BFC-24-0022</t>
  </si>
  <si>
    <t xml:space="preserve"> 02700009, 7009</t>
  </si>
  <si>
    <t>3 rue des chenevière</t>
  </si>
  <si>
    <t>GEVIGNEY ET MERCEY</t>
  </si>
  <si>
    <t>esjusseytt@gmail.com</t>
  </si>
  <si>
    <t>0689210210</t>
  </si>
  <si>
    <t>FFTT-BFC-24-0023</t>
  </si>
  <si>
    <t>FFTT-BFC-24-0024</t>
  </si>
  <si>
    <t>786</t>
  </si>
  <si>
    <t xml:space="preserve">rue du Montadiot  </t>
  </si>
  <si>
    <t>71640</t>
  </si>
  <si>
    <t>MELLECEY</t>
  </si>
  <si>
    <t>aslchatenoyleroyal@sfr.fr</t>
  </si>
  <si>
    <t>0698754901</t>
  </si>
  <si>
    <t>FFTT-BFC-24-0025</t>
  </si>
  <si>
    <t>314 rue Claude Debussy</t>
  </si>
  <si>
    <t>CHATILLON SUR SEINE</t>
  </si>
  <si>
    <t>tennisdetableduchatillonaiis@gmail.com</t>
  </si>
  <si>
    <t>0689663732</t>
  </si>
  <si>
    <t>FFTT-BFC-24-0026</t>
  </si>
  <si>
    <t>FFTT-BFC-24-0027</t>
  </si>
  <si>
    <t>FFTT-BFC-24-0028</t>
  </si>
  <si>
    <t>FFTT-BFC-24-0029</t>
  </si>
  <si>
    <t>FFTT-BFC-24-0030</t>
  </si>
  <si>
    <t>FFTT-BFC-24-0031</t>
  </si>
  <si>
    <t>0664775944</t>
  </si>
  <si>
    <t>FFTT-BFC-24-0032</t>
  </si>
  <si>
    <t xml:space="preserve"> 0000, 0210023, 02210039, 08447, 165, 17.004, 4323Z, 506790, 51210011, BOFC.21.95.007</t>
  </si>
  <si>
    <t>FFTT-BRET-24-0008</t>
  </si>
  <si>
    <t>FFTT-BRET-24-0009</t>
  </si>
  <si>
    <t>FFTT-BRET-24-0010</t>
  </si>
  <si>
    <t>Rue Mairie</t>
  </si>
  <si>
    <t>LA CHAPELLE DES FOUGERETZ</t>
  </si>
  <si>
    <t>tdt.lcdf@yahoo.com</t>
  </si>
  <si>
    <t>0610248511</t>
  </si>
  <si>
    <t>FFTT-BRET-24-0011</t>
  </si>
  <si>
    <t>FFTT-BRET-24-0012</t>
  </si>
  <si>
    <t>FFTT-BRET-24-0013</t>
  </si>
  <si>
    <t>FFTT-BRET-24-0014</t>
  </si>
  <si>
    <t>1D boulevard de Dezerseul</t>
  </si>
  <si>
    <t>CESSON SEVIGNE</t>
  </si>
  <si>
    <t>presidence@occessontt.fr</t>
  </si>
  <si>
    <t>0750228146</t>
  </si>
  <si>
    <t>FFTT-BRET-24-0015</t>
  </si>
  <si>
    <t>FFTT-BRET-24-0016</t>
  </si>
  <si>
    <t>FFTT-BRET-24-0017</t>
  </si>
  <si>
    <t>FFTT-BRET-24-0018</t>
  </si>
  <si>
    <t>FFTT-BRET-24-0019</t>
  </si>
  <si>
    <t>FFTT-BRET-24-0020</t>
  </si>
  <si>
    <t>FFTT-BRET-24-0021</t>
  </si>
  <si>
    <t>FFTT-BRET-24-0022</t>
  </si>
  <si>
    <t>COMPLEXE SPORTIF ROBERT MOY ( nciennement complexe des Sternes)</t>
  </si>
  <si>
    <t>FFTT-BRET-24-0023</t>
  </si>
  <si>
    <t xml:space="preserve"> 03560014, 502020, 56018, 563135</t>
  </si>
  <si>
    <t>1 rue Jean Grimaud</t>
  </si>
  <si>
    <t xml:space="preserve">  56230</t>
  </si>
  <si>
    <t>Questembert</t>
  </si>
  <si>
    <t>mariefrance.elin@orange.fr</t>
  </si>
  <si>
    <t>0647147817</t>
  </si>
  <si>
    <t>FFTT-BRET-24-0024</t>
  </si>
  <si>
    <t>FFTT-BRET-24-0025</t>
  </si>
  <si>
    <t xml:space="preserve"> 03560033, 050562476, 528119, 56114, BRE0056008</t>
  </si>
  <si>
    <t>2 RUE MAURICE THOREZ</t>
  </si>
  <si>
    <t>folclo.omnisport@gmail.com</t>
  </si>
  <si>
    <t>0667437894</t>
  </si>
  <si>
    <t>FFTT-BRET-24-0026</t>
  </si>
  <si>
    <t>FFTT-BRET-24-0027</t>
  </si>
  <si>
    <t>0662459452</t>
  </si>
  <si>
    <t>FFTT-BRET-24-0028</t>
  </si>
  <si>
    <t>FFTT-BRET-24-0029</t>
  </si>
  <si>
    <t>FFTT-BRET-24-0030</t>
  </si>
  <si>
    <t>FFTT-BRET-24-0031</t>
  </si>
  <si>
    <t>FFTT-BRET-24-0032</t>
  </si>
  <si>
    <t>FFTT-BRET-24-0033</t>
  </si>
  <si>
    <t>FFTT-CENT-24-0013</t>
  </si>
  <si>
    <t>FFTT-CENT-24-0014</t>
  </si>
  <si>
    <t>5 rue du petit Réau</t>
  </si>
  <si>
    <t>LEVES</t>
  </si>
  <si>
    <t>comite28tt@wanadoo.fr</t>
  </si>
  <si>
    <t>0645364141</t>
  </si>
  <si>
    <t>FFTT-CENT-24-0015</t>
  </si>
  <si>
    <t>FFTT-CENT-24-0016</t>
  </si>
  <si>
    <t xml:space="preserve"> 0370039, 037008, 037021, 0377979, 04370001, 0437075, 20037021, 24037.071, 37010, 3725, 53370212, 976, CVDL.37.95.006, CVL0037044</t>
  </si>
  <si>
    <t>FFTT-CENT-24-0017</t>
  </si>
  <si>
    <t>FFTT-CENT-24-0018</t>
  </si>
  <si>
    <t>FFTT-CENT-24-0019</t>
  </si>
  <si>
    <t>FFTT-CENT-24-0020</t>
  </si>
  <si>
    <t>FFTT-CENT-24-0021</t>
  </si>
  <si>
    <t>FFTT-CENT-24-0022</t>
  </si>
  <si>
    <t>FFTT-CENT-24-0023</t>
  </si>
  <si>
    <t>FFTT-CENT-24-0024</t>
  </si>
  <si>
    <t>FFTT-CENT-24-0025</t>
  </si>
  <si>
    <t>FFTT-CENT-24-0026</t>
  </si>
  <si>
    <t>FFTT-CENT-24-0027</t>
  </si>
  <si>
    <t>FFTT-CENT-24-0028</t>
  </si>
  <si>
    <t>5 route de la Montagne</t>
  </si>
  <si>
    <t>FFTT-CENT-24-0029</t>
  </si>
  <si>
    <t>FFTT-CENT-24-0030</t>
  </si>
  <si>
    <t>FFTT-CENT-24-0031</t>
  </si>
  <si>
    <t>secretariat@cd45tt.fr</t>
  </si>
  <si>
    <t>0602114292</t>
  </si>
  <si>
    <t>FFTT-GEST-24-0008</t>
  </si>
  <si>
    <t>FFTT-GEST-24-0009</t>
  </si>
  <si>
    <t>FFTT-GEST-24-0010</t>
  </si>
  <si>
    <t>FFTT-GEST-24-0011</t>
  </si>
  <si>
    <t>FFTT-GEST-24-0012</t>
  </si>
  <si>
    <t>FFTT-GEST-24-0013</t>
  </si>
  <si>
    <t>50 boulevard Emile Zola</t>
  </si>
  <si>
    <t>Laxou</t>
  </si>
  <si>
    <t>hmulard@orange.fr</t>
  </si>
  <si>
    <t>0678720480</t>
  </si>
  <si>
    <t>FFTT-GEST-24-0014</t>
  </si>
  <si>
    <t xml:space="preserve"> 0401, 050, 055024, 0550602, 06550013, 0655096, 1255390, 23105500075, 2482, 4127L, 44055.130, 4655053, 55001, 55008, 550860, DRF20002155</t>
  </si>
  <si>
    <t>FFTT-GEST-24-0015</t>
  </si>
  <si>
    <t>FFTT-GEST-24-0016</t>
  </si>
  <si>
    <t>FFTT-GEST-24-0017</t>
  </si>
  <si>
    <t>FFTT-GEST-24-0018</t>
  </si>
  <si>
    <t>contactl@maiziereslesmetztt.fr</t>
  </si>
  <si>
    <t>FFTT-GEST-24-0019</t>
  </si>
  <si>
    <t xml:space="preserve"> 010672614, 06670160</t>
  </si>
  <si>
    <t>FFTT-GEST-24-0020</t>
  </si>
  <si>
    <t>FFTT-GEST-24-0021</t>
  </si>
  <si>
    <t>19, rue des Couples</t>
  </si>
  <si>
    <t>strasbourg.eurometropole@gmail.com</t>
  </si>
  <si>
    <t>0640213638</t>
  </si>
  <si>
    <t>FFTT-GEST-24-0022</t>
  </si>
  <si>
    <t>FFTT-GEST-24-0023</t>
  </si>
  <si>
    <t>contact@cd67tt.com</t>
  </si>
  <si>
    <t>FFTT-GEST-24-0024</t>
  </si>
  <si>
    <t>FFTT-GEST-24-0025</t>
  </si>
  <si>
    <t>FFTT-GEST-24-0026</t>
  </si>
  <si>
    <t>Lengert Adeline</t>
  </si>
  <si>
    <t xml:space="preserve">59a rue de la forêt  </t>
  </si>
  <si>
    <t>SCHLEITHAL</t>
  </si>
  <si>
    <t>a.lengert@hotmail.fr</t>
  </si>
  <si>
    <t>+33689406172</t>
  </si>
  <si>
    <t>FFTT-GEST-24-0027</t>
  </si>
  <si>
    <t>FFTT-GUAD-24-0001</t>
  </si>
  <si>
    <t>FFTT-GUYA-24-0001</t>
  </si>
  <si>
    <t>FFTT-GUYA-24-0002</t>
  </si>
  <si>
    <t>FFTT-HDF-24-0021</t>
  </si>
  <si>
    <t>FFTT-HDF-24-0022</t>
  </si>
  <si>
    <t>FFTT-HDF-24-0023</t>
  </si>
  <si>
    <t>FFTT-HDF-24-0024</t>
  </si>
  <si>
    <t>FFTT-HDF-24-0025</t>
  </si>
  <si>
    <t xml:space="preserve"> 07590065, 150592605</t>
  </si>
  <si>
    <t>ANNOEULLIN</t>
  </si>
  <si>
    <t>ttannoeullin@yahoo.fr</t>
  </si>
  <si>
    <t>0320904141</t>
  </si>
  <si>
    <t>FFTT-HDF-24-0026</t>
  </si>
  <si>
    <t>cg7@wanadoo.fr</t>
  </si>
  <si>
    <t>FFTT-HDF-24-0027</t>
  </si>
  <si>
    <t>FFTT-HDF-24-0028</t>
  </si>
  <si>
    <t>FFTT-HDF-24-0029</t>
  </si>
  <si>
    <t>president.cdtt80@gmail.com</t>
  </si>
  <si>
    <t>FFTT-HDF-24-0030</t>
  </si>
  <si>
    <t>FFTT-HDF-24-0031</t>
  </si>
  <si>
    <t>FFTT-HDF-24-0032</t>
  </si>
  <si>
    <t>FFTT-HDF-24-0033</t>
  </si>
  <si>
    <t>FFTT-HDF-24-0034</t>
  </si>
  <si>
    <t>rue gambetta</t>
  </si>
  <si>
    <t xml:space="preserve">salle Valeria Borza  </t>
  </si>
  <si>
    <t>LYS-LEZ-LANNOY</t>
  </si>
  <si>
    <t>carogroult@yahoo.fr</t>
  </si>
  <si>
    <t>0320834342</t>
  </si>
  <si>
    <t>FFTT-HDF-24-0035</t>
  </si>
  <si>
    <t>FFTT-HDF-24-0036</t>
  </si>
  <si>
    <t>FFTT-HDF-24-0037</t>
  </si>
  <si>
    <t>PLACE DE LA MAIRIE</t>
  </si>
  <si>
    <t>TETEGHEM</t>
  </si>
  <si>
    <t>rachele.gledic@yahoo.fr</t>
  </si>
  <si>
    <t>0658732889</t>
  </si>
  <si>
    <t>FFTT-HDF-24-0038</t>
  </si>
  <si>
    <t>FFTT-HDF-24-0039</t>
  </si>
  <si>
    <t>109 rue ingres</t>
  </si>
  <si>
    <t>TOURCOING</t>
  </si>
  <si>
    <t>eric.lefevere59@gmail.com</t>
  </si>
  <si>
    <t>0613455745</t>
  </si>
  <si>
    <t>FFTT-HDF-24-0040</t>
  </si>
  <si>
    <t>FFTT-HDF-24-0041</t>
  </si>
  <si>
    <t>FFTT-HDF-24-0042</t>
  </si>
  <si>
    <t xml:space="preserve"> 00771, 0300482, 05629, 07920146, 0920060, 0921669, 11092.224, 11309200439, 11492004, 500561, 57920048, 5892049</t>
  </si>
  <si>
    <t>FFTT-IDF-24-0025</t>
  </si>
  <si>
    <t>FFTT-IDF-24-0026</t>
  </si>
  <si>
    <t>FFTT-IDF-24-0027</t>
  </si>
  <si>
    <t>FFTT-IDF-24-0028</t>
  </si>
  <si>
    <t>FFTT-IDF-24-0029</t>
  </si>
  <si>
    <t>jannox.jb@gmail.com</t>
  </si>
  <si>
    <t>FFTT-IDF-24-0030</t>
  </si>
  <si>
    <t>FFTT-IDF-24-0031</t>
  </si>
  <si>
    <t>FFTT-IDF-24-0032</t>
  </si>
  <si>
    <t>FFTT-IDF-24-0033</t>
  </si>
  <si>
    <t>FFTT-IDF-24-0034</t>
  </si>
  <si>
    <t>FFTT-IDF-24-0035</t>
  </si>
  <si>
    <t>FFTT-IDF-24-0036</t>
  </si>
  <si>
    <t xml:space="preserve"> 07920274, 08921099, 092046, 0920734, 0921676, 100922585, 11092.251, 11092100, 1992016, 339860014, 500638, 51955, 57920274, 92040, 92420, XX11928040</t>
  </si>
  <si>
    <t>3 mail Marie Curie</t>
  </si>
  <si>
    <t xml:space="preserve">ESPACE NELLY ROUSSEL  </t>
  </si>
  <si>
    <t>VILLENEUVE LA GARENNE</t>
  </si>
  <si>
    <t>pcrenn@avgomnisports.com</t>
  </si>
  <si>
    <t>0147946349</t>
  </si>
  <si>
    <t>FFTT-IDF-24-0037</t>
  </si>
  <si>
    <t>FFTT-IDF-24-0038</t>
  </si>
  <si>
    <t>FFTT-IDF-24-0039</t>
  </si>
  <si>
    <t>FFTT-IDF-24-0040</t>
  </si>
  <si>
    <t>FFTT-IDF-24-0041</t>
  </si>
  <si>
    <t>FFTT-IDF-24-0042</t>
  </si>
  <si>
    <t>FFTT-IDF-24-0043</t>
  </si>
  <si>
    <t>FFTT-IDF-24-0044</t>
  </si>
  <si>
    <t xml:space="preserve"> 08911021, 0891176, 091081, 091363003, 4653H, 5891024, 91022, IDF0091027</t>
  </si>
  <si>
    <t>1, rue des Vieux Gagnons</t>
  </si>
  <si>
    <t>Stade Pierre Camou  91460</t>
  </si>
  <si>
    <t>MARCOUSSIS</t>
  </si>
  <si>
    <t>a.s.marcoussis@wanadoo.fr</t>
  </si>
  <si>
    <t>0169012969</t>
  </si>
  <si>
    <t>FFTT-IDF-24-0045</t>
  </si>
  <si>
    <t>FFTT-IDF-24-0046</t>
  </si>
  <si>
    <t>FFTT-IDF-24-0047</t>
  </si>
  <si>
    <t>FFTT-IDF-24-0048</t>
  </si>
  <si>
    <t>FFTT-IDF-24-0049</t>
  </si>
  <si>
    <t>FFTT-IDF-24-0050</t>
  </si>
  <si>
    <t>FFTT-IDF-24-0051</t>
  </si>
  <si>
    <t>FFTT-IDF-24-0052</t>
  </si>
  <si>
    <t>FFTT-IDF-24-0053</t>
  </si>
  <si>
    <t>FFTT-IDF-24-0054</t>
  </si>
  <si>
    <t>FFTT-IDF-24-0055</t>
  </si>
  <si>
    <t>FFTT-IDF-24-0056</t>
  </si>
  <si>
    <t>FFTT-IDF-24-0057</t>
  </si>
  <si>
    <t>FFTT-IDF-24-0058</t>
  </si>
  <si>
    <t>FFTT-IDF-24-0059</t>
  </si>
  <si>
    <t>FFTT-IDF-24-0060</t>
  </si>
  <si>
    <t>FFTT-IDF-24-0061</t>
  </si>
  <si>
    <t>FFTT-IDF-24-0062</t>
  </si>
  <si>
    <t>FFTT-IDF-24-0063</t>
  </si>
  <si>
    <t>FFTT-IDF-24-0064</t>
  </si>
  <si>
    <t xml:space="preserve"> 075011, 08751058, 57750076, 750200, LIFB.75.10.357</t>
  </si>
  <si>
    <t>FFTT-IDF-24-0065</t>
  </si>
  <si>
    <t>FFTT-IDF-24-0066</t>
  </si>
  <si>
    <t>FFTT-IDF-24-0067</t>
  </si>
  <si>
    <t>FFTT-IDF-24-0068</t>
  </si>
  <si>
    <t>FFTT-IDF-24-0069</t>
  </si>
  <si>
    <t>FFTT-IDF-24-0070</t>
  </si>
  <si>
    <t>FFTT-IDF-24-0071</t>
  </si>
  <si>
    <t>FFTT-IDF-24-0072</t>
  </si>
  <si>
    <t xml:space="preserve">Hall Philippe Hémet  </t>
  </si>
  <si>
    <t>FFTT-IDF-24-0073</t>
  </si>
  <si>
    <t>FFTT-IDF-24-0074</t>
  </si>
  <si>
    <t>FFTT-IDF-24-0075</t>
  </si>
  <si>
    <t>FFTT-IDF-24-0076</t>
  </si>
  <si>
    <t>FFTT-IDF-24-0077</t>
  </si>
  <si>
    <t>FFTT-IDF-24-0078</t>
  </si>
  <si>
    <t>FFTT-IDF-24-0079</t>
  </si>
  <si>
    <t>FFTT-IDF-24-0080</t>
  </si>
  <si>
    <t>1 bis rue de Beaujardin</t>
  </si>
  <si>
    <t>95770</t>
  </si>
  <si>
    <t>SAINT CLAIR SUR EPTE</t>
  </si>
  <si>
    <t>FFTT-IDF-24-0081</t>
  </si>
  <si>
    <t xml:space="preserve"> 0375001, 0497207, 0712004, 075033, 08750141, 0875017, 10041, 1075988, 27075036, 3049, 4000174, 57750157, 590401E17, 75020, 75021, 757270, C0175, FSGT0497205, IDF0075060</t>
  </si>
  <si>
    <t>10 Avenue Raymond Aron</t>
  </si>
  <si>
    <t>presidente@us-metro.org</t>
  </si>
  <si>
    <t>0674722598</t>
  </si>
  <si>
    <t>FFTT-IDF-24-0082</t>
  </si>
  <si>
    <t xml:space="preserve"> 00598, 07910061, 08910042, 091116, 091477015, 0917564, 28091127, 4677J, 500684, 5891028, AFMT20914999, IDF0091034, LIFB.91.97.024</t>
  </si>
  <si>
    <t>43 rue George Sand</t>
  </si>
  <si>
    <t xml:space="preserve">Stade Georges Collet  </t>
  </si>
  <si>
    <t>PALAISEAU</t>
  </si>
  <si>
    <t>fabienne.regnier@mairie-palaiseau.fr</t>
  </si>
  <si>
    <t>0169315065</t>
  </si>
  <si>
    <t>FFTT-IDF-24-0083</t>
  </si>
  <si>
    <t>17 rue Pierre Rigaud</t>
  </si>
  <si>
    <t>IVRY SUR SEINE</t>
  </si>
  <si>
    <t>usitennisdetable@gmx.fr</t>
  </si>
  <si>
    <t>0695303071</t>
  </si>
  <si>
    <t>FFTT-IDF-24-0084</t>
  </si>
  <si>
    <t xml:space="preserve"> 11309100737, 2398, 28091224, 4012, 403, 528671, 5891036, 8910544, 891174, 91004, 91009, 91048, 910843, 91112, 912060, 91692010, 918790988, 91912062, 919165, 948, FFDANSE-1856, IDF0091053</t>
  </si>
  <si>
    <t>FFTT-IDF-24-0085</t>
  </si>
  <si>
    <t>FFTT-IDF-24-0086</t>
  </si>
  <si>
    <t>FFTT-IDF-24-0087</t>
  </si>
  <si>
    <t>FFTT-IDF-24-0088</t>
  </si>
  <si>
    <t>FFTT-MART-24-0001</t>
  </si>
  <si>
    <t>FFTT-MART-24-0002</t>
  </si>
  <si>
    <t>FFTT-MAYO-24-0003</t>
  </si>
  <si>
    <t>8 bis Ruelle de la Maison blanche</t>
  </si>
  <si>
    <t xml:space="preserve">Miréréni  </t>
  </si>
  <si>
    <t>Tsingoni</t>
  </si>
  <si>
    <t>mhmdttmn@gmail.com</t>
  </si>
  <si>
    <t>0766367236</t>
  </si>
  <si>
    <t>FFTT-MAYO-24-0004</t>
  </si>
  <si>
    <t>FFTT-NAQU-24-0023</t>
  </si>
  <si>
    <t xml:space="preserve"> 10790025, 79.20.642, 7911</t>
  </si>
  <si>
    <t>3 impasse Gaston Chérau</t>
  </si>
  <si>
    <t>THOUARS</t>
  </si>
  <si>
    <t>csct.thouars@gmail.com</t>
  </si>
  <si>
    <t>0651651019</t>
  </si>
  <si>
    <t>FFTT-NAQU-24-0024</t>
  </si>
  <si>
    <t>FFTT-NAQU-24-0025</t>
  </si>
  <si>
    <t>FFTT-NAQU-24-0026</t>
  </si>
  <si>
    <t>FFTT-NAQU-24-0027</t>
  </si>
  <si>
    <t>FFTT-NAQU-24-0028</t>
  </si>
  <si>
    <t>FFTT-NAQU-24-0029</t>
  </si>
  <si>
    <t xml:space="preserve"> 0400002, 0400620, 04040014, 10400002, 1040124, 40004, 505739</t>
  </si>
  <si>
    <t>FFTT-NAQU-24-0031</t>
  </si>
  <si>
    <t>144 rue du lieutenant de vaisseau paris</t>
  </si>
  <si>
    <t xml:space="preserve"> 40460 40460</t>
  </si>
  <si>
    <t>Biscarrosse</t>
  </si>
  <si>
    <t>biscatt.40@gmail.com</t>
  </si>
  <si>
    <t>0620945061</t>
  </si>
  <si>
    <t>FFTT-NAQU-24-0032</t>
  </si>
  <si>
    <t>FFTT-NAQU-24-0033</t>
  </si>
  <si>
    <t>FFTT-NAQU-24-0034</t>
  </si>
  <si>
    <t>FFTT-NAQU-24-0035</t>
  </si>
  <si>
    <t>FFTT-NAQU-24-0036</t>
  </si>
  <si>
    <t>FFTT-NAQU-24-0037</t>
  </si>
  <si>
    <t>FFTT-NAQU-24-0038</t>
  </si>
  <si>
    <t>cddeuxsevrestt@gmail.com</t>
  </si>
  <si>
    <t>FFTT-NAQU-24-0039</t>
  </si>
  <si>
    <t>FFTT-NAQU-24-0040</t>
  </si>
  <si>
    <t>FFTT-NAQU-24-0041</t>
  </si>
  <si>
    <t>FFTT-NAQU-24-0042</t>
  </si>
  <si>
    <t>35 boulevard de beaublanc</t>
  </si>
  <si>
    <t>comite87detennisdetable@gmail.com</t>
  </si>
  <si>
    <t>0555794826</t>
  </si>
  <si>
    <t>FFTT-NAQU-24-0043</t>
  </si>
  <si>
    <t>FFTT-NAQU-24-0044</t>
  </si>
  <si>
    <t>rue du Grand Tilllet</t>
  </si>
  <si>
    <t>JAUNAY CLAN</t>
  </si>
  <si>
    <t>fredrv@orange.fr</t>
  </si>
  <si>
    <t>0603430711</t>
  </si>
  <si>
    <t>FFTT-NAQU-24-0045</t>
  </si>
  <si>
    <t>FFTT-NAQU-24-0046</t>
  </si>
  <si>
    <t>FFTT-NAQU-24-0047</t>
  </si>
  <si>
    <t>FFTT-NAQU-24-0048</t>
  </si>
  <si>
    <t>FFTT-NAQU-24-0049</t>
  </si>
  <si>
    <t>FFTT-NAQU-24-0050</t>
  </si>
  <si>
    <t>FFTT-NAQU-24-0051</t>
  </si>
  <si>
    <t>FFTT-NAQU-24-0052</t>
  </si>
  <si>
    <t xml:space="preserve"> 10190148, 120191088</t>
  </si>
  <si>
    <t>Le bourg</t>
  </si>
  <si>
    <t>BEYNAT</t>
  </si>
  <si>
    <t>lamicott19@gmail.com</t>
  </si>
  <si>
    <t>0602076300</t>
  </si>
  <si>
    <t>FFTT-NAQU-24-0053</t>
  </si>
  <si>
    <t>FFTT-NAQU-24-0054</t>
  </si>
  <si>
    <t>Maison départementale des sports</t>
  </si>
  <si>
    <t xml:space="preserve">Domaine de la combe, 241 rue des mesniers  </t>
  </si>
  <si>
    <t>16710</t>
  </si>
  <si>
    <t>St Yrieix</t>
  </si>
  <si>
    <t>0545253254</t>
  </si>
  <si>
    <t>FFTT-NAQU-24-0055</t>
  </si>
  <si>
    <t>FFTT-NAQU-24-0056</t>
  </si>
  <si>
    <t>FFTT-NAQU-24-0057</t>
  </si>
  <si>
    <t>FFTT-NAQU-24-0058</t>
  </si>
  <si>
    <t>14  RUE HENRY DUNANT</t>
  </si>
  <si>
    <t>FFTT-NAQU-24-0059</t>
  </si>
  <si>
    <t>FFTT-NORM-24-0011</t>
  </si>
  <si>
    <t>FFTT-NORM-24-0012</t>
  </si>
  <si>
    <t>FFTT-NORM-24-0013</t>
  </si>
  <si>
    <t>FFTT-NORM-24-0014</t>
  </si>
  <si>
    <t>FFTT-NORM-24-0015</t>
  </si>
  <si>
    <t xml:space="preserve"> 014018, 01411, 09140023, 14762015, 58140024, 5914029, NOR0014057</t>
  </si>
  <si>
    <t>FFTT-NORM-24-0016</t>
  </si>
  <si>
    <t>FFTT-NORM-24-0017</t>
  </si>
  <si>
    <t>FFTT-NORM-24-0018</t>
  </si>
  <si>
    <t>5 rue Guyon de Guercheville</t>
  </si>
  <si>
    <t>HEROUVILLE SAINT CLAIR</t>
  </si>
  <si>
    <t>0279642062</t>
  </si>
  <si>
    <t>FFTT-NORM-24-0019</t>
  </si>
  <si>
    <t xml:space="preserve"> 0763551, 09760036, 170762626, 5082Z, 5976002</t>
  </si>
  <si>
    <t>AVENUE GAMBETTA</t>
  </si>
  <si>
    <t xml:space="preserve">MAISON DES SPORTS  </t>
  </si>
  <si>
    <t>DIEPPE</t>
  </si>
  <si>
    <t>cavecin.pascal@hotmail.fr</t>
  </si>
  <si>
    <t>0622259359</t>
  </si>
  <si>
    <t>FFTT-NORM-24-0020</t>
  </si>
  <si>
    <t>FFTT-NORM-24-0021</t>
  </si>
  <si>
    <t>FFTT-NORM-24-0022</t>
  </si>
  <si>
    <t>FFTT-NORM-24-0023</t>
  </si>
  <si>
    <t>jactt@free.fr</t>
  </si>
  <si>
    <t>FFTT-NORM-24-0024</t>
  </si>
  <si>
    <t>18 E ROUTE DE LA BRETONNIERE</t>
  </si>
  <si>
    <t>50290</t>
  </si>
  <si>
    <t>BRICQUEVILLE SUR MER</t>
  </si>
  <si>
    <t>jf.cooppg@gmail.com</t>
  </si>
  <si>
    <t>0608438089</t>
  </si>
  <si>
    <t>FFTT-NORM-24-0025</t>
  </si>
  <si>
    <t>2 Chemin du Mielleret</t>
  </si>
  <si>
    <t xml:space="preserve">Chez M. Leclerc Stéphane  </t>
  </si>
  <si>
    <t>Gouville sur mer</t>
  </si>
  <si>
    <t>egctt@outlook.com</t>
  </si>
  <si>
    <t>0233462904</t>
  </si>
  <si>
    <t>FFTT-NORM-24-0026</t>
  </si>
  <si>
    <t>FFTT-NORM-24-0027</t>
  </si>
  <si>
    <t>FFTT-NORM-24-0028</t>
  </si>
  <si>
    <t>FFTT-NORM-24-0029</t>
  </si>
  <si>
    <t>FFTT-NORM-24-0030</t>
  </si>
  <si>
    <t>FFTT-NORM-24-0031</t>
  </si>
  <si>
    <t>FFTT-NORM-24-0032</t>
  </si>
  <si>
    <t>FFTT-NORM-24-0033</t>
  </si>
  <si>
    <t>FFTT-NORM-24-0034</t>
  </si>
  <si>
    <t>FFTT-NORM-24-0035</t>
  </si>
  <si>
    <t>FFTT-NORM-24-0036</t>
  </si>
  <si>
    <t>FFTT-NORM-24-0037</t>
  </si>
  <si>
    <t>FFTT-NORM-24-0038</t>
  </si>
  <si>
    <t>FFTT-NORM-24-0039</t>
  </si>
  <si>
    <t>FFTT-NORM-24-0040</t>
  </si>
  <si>
    <t>FFTT-OCC-24-0015</t>
  </si>
  <si>
    <t>515  AVENUE DE LA MONNAIE</t>
  </si>
  <si>
    <t>CASTELNAU LE LEZ</t>
  </si>
  <si>
    <t>castelnautt@laposte.net</t>
  </si>
  <si>
    <t>0699354560</t>
  </si>
  <si>
    <t>FFTT-OCC-24-0016</t>
  </si>
  <si>
    <t>FFTT-OCC-24-0017</t>
  </si>
  <si>
    <t>FFTT-OCC-24-0018</t>
  </si>
  <si>
    <t>5 LOTISSEMENT LA BARTHE</t>
  </si>
  <si>
    <t>ESPALION</t>
  </si>
  <si>
    <t>ttespalion12@laposte.net</t>
  </si>
  <si>
    <t>0670938800</t>
  </si>
  <si>
    <t>FFTT-OCC-24-0019</t>
  </si>
  <si>
    <t>58 bis avenue de nissan</t>
  </si>
  <si>
    <t>SALLES-D'AUDE</t>
  </si>
  <si>
    <t>titiblezes@gmail.com</t>
  </si>
  <si>
    <t>0671669157</t>
  </si>
  <si>
    <t>FFTT-OCC-24-0021</t>
  </si>
  <si>
    <t>FFTT-OCC-24-0022</t>
  </si>
  <si>
    <t>FFTT-OCC-24-0023</t>
  </si>
  <si>
    <t>10 rue d'artillon</t>
  </si>
  <si>
    <t>Calvisson</t>
  </si>
  <si>
    <t>cttcalvisson@gmail.com</t>
  </si>
  <si>
    <t>0619118283</t>
  </si>
  <si>
    <t>FFTT-OCC-24-0024</t>
  </si>
  <si>
    <t>FFTT-OCC-24-0025</t>
  </si>
  <si>
    <t>Mercuès</t>
  </si>
  <si>
    <t>cdtennisdetable46@gmail.com</t>
  </si>
  <si>
    <t>FFTT-OCC-24-0026</t>
  </si>
  <si>
    <t>69 RUE Simone Veil</t>
  </si>
  <si>
    <t xml:space="preserve">Appartement A708 Batiment A Residence Campus Perols  </t>
  </si>
  <si>
    <t>PEROLS</t>
  </si>
  <si>
    <t>pingpongclubperols@gmail.com</t>
  </si>
  <si>
    <t>0615853512</t>
  </si>
  <si>
    <t>FFTT-OCC-24-0027</t>
  </si>
  <si>
    <t>FFTT-OCC-24-0028</t>
  </si>
  <si>
    <t>FFTT-OCC-24-0030</t>
  </si>
  <si>
    <t>FFTT-OCC-24-0031</t>
  </si>
  <si>
    <t>FFTT-OCC-24-0032</t>
  </si>
  <si>
    <t>FFTT-OCC-24-0033</t>
  </si>
  <si>
    <t>FFTT-PACA-24-0006</t>
  </si>
  <si>
    <t>302 ROUTE DE PESSICART</t>
  </si>
  <si>
    <t>RESIDENCE L'OLIVAIE  6</t>
  </si>
  <si>
    <t>teamluciantaut@gmail.com</t>
  </si>
  <si>
    <t>0628672576</t>
  </si>
  <si>
    <t>FFTT-PACA-24-0007</t>
  </si>
  <si>
    <t>FFTT-PACA-24-0008</t>
  </si>
  <si>
    <t>FFTT-PACA-24-0009</t>
  </si>
  <si>
    <t>FFTT-PACA-24-0010</t>
  </si>
  <si>
    <t>FFTT-PACA-24-0011</t>
  </si>
  <si>
    <t>FFTT-PACA-24-0012</t>
  </si>
  <si>
    <t>FFTT-PACA-24-0013</t>
  </si>
  <si>
    <t>FFTT-PACA-24-0014</t>
  </si>
  <si>
    <t>administratif@sophiatt.com</t>
  </si>
  <si>
    <t>FFTT-PACA-24-0015</t>
  </si>
  <si>
    <t>FFTT-PACA-24-0016</t>
  </si>
  <si>
    <t>FFTT-PACA-24-0017</t>
  </si>
  <si>
    <t>FFTT-PACA-24-0018</t>
  </si>
  <si>
    <t>22 avenue du 04 Septembre</t>
  </si>
  <si>
    <t>CHATEAUNEUF LES MARTIGUES</t>
  </si>
  <si>
    <t>eric.blandiniere@hotmail.fr</t>
  </si>
  <si>
    <t>0683395246</t>
  </si>
  <si>
    <t>FFTT-PDL-24-0018</t>
  </si>
  <si>
    <t>ROUTE DE NANTES</t>
  </si>
  <si>
    <t>FFTT-PDL-24-0019</t>
  </si>
  <si>
    <t>FFTT-PDL-24-0021</t>
  </si>
  <si>
    <t>FFTT-PDL-24-0022</t>
  </si>
  <si>
    <t>FFTT-PDL-24-0023</t>
  </si>
  <si>
    <t>85 Rue Cornouaille</t>
  </si>
  <si>
    <t xml:space="preserve"> 44522 44522</t>
  </si>
  <si>
    <t>MESANGER</t>
  </si>
  <si>
    <t>tennisdetablemesanger44522@gmail.com</t>
  </si>
  <si>
    <t>0680983457</t>
  </si>
  <si>
    <t>FFTT-PDL-24-0024</t>
  </si>
  <si>
    <t>FFTT-PDL-24-0025</t>
  </si>
  <si>
    <t>FFTT-PDL-24-0026</t>
  </si>
  <si>
    <t>108 bis avenue Claude Antoine Péccot</t>
  </si>
  <si>
    <t xml:space="preserve">La Cholière  </t>
  </si>
  <si>
    <t>ORVAULT</t>
  </si>
  <si>
    <t>secretaire@orvaultping.com</t>
  </si>
  <si>
    <t>0674946934</t>
  </si>
  <si>
    <t>FFTT-PDL-24-0027</t>
  </si>
  <si>
    <t>FFTT-PDL-24-0028</t>
  </si>
  <si>
    <t>2 RUE DES SITTELLES</t>
  </si>
  <si>
    <t>BRETTE LES PINS</t>
  </si>
  <si>
    <t>ttc.parigne@laposte.net</t>
  </si>
  <si>
    <t>0609155063</t>
  </si>
  <si>
    <t>FFTT-PDL-24-0030</t>
  </si>
  <si>
    <t>RUE DE COUP DE PIED</t>
  </si>
  <si>
    <t>pascal.touchet@sfr.fr</t>
  </si>
  <si>
    <t>0658205535</t>
  </si>
  <si>
    <t>FFTT-PDL-24-0031</t>
  </si>
  <si>
    <t xml:space="preserve"> 049074, 12490115, 180492590, 1886, 49, 49013, 49028, 522033, 6249068, PDL0049152, PDLL.49.95.019, XX52490820</t>
  </si>
  <si>
    <t>FFTT-PDL-24-0032</t>
  </si>
  <si>
    <t>FFTT-PDL-24-0033</t>
  </si>
  <si>
    <t>FFTT-PDL-24-0034</t>
  </si>
  <si>
    <t xml:space="preserve"> 0530037, 12530016, PDL0053026, PDLL.53.95.001</t>
  </si>
  <si>
    <t>30 bis rue de Sainte Suzanne</t>
  </si>
  <si>
    <t>EVRON</t>
  </si>
  <si>
    <t>alerte53600@gmail.com</t>
  </si>
  <si>
    <t>0608929648</t>
  </si>
  <si>
    <t>FFTT-PDL-24-0035</t>
  </si>
  <si>
    <t>FFTT-PDL-24-0036</t>
  </si>
  <si>
    <t>FFTT-PDL-24-0037</t>
  </si>
  <si>
    <t>FFTT-PDL-24-0038</t>
  </si>
  <si>
    <t>FFTT-PDL-24-0039</t>
  </si>
  <si>
    <t>0647742410</t>
  </si>
  <si>
    <t>FFTT-PDL-24-0040</t>
  </si>
  <si>
    <t xml:space="preserve"> 0440043, 12440058, 521131, FFDanse-4201, PDL0044021</t>
  </si>
  <si>
    <t>72 Rue du Pontereau</t>
  </si>
  <si>
    <t>foyer.smd@gmail.com</t>
  </si>
  <si>
    <t>0981393509</t>
  </si>
  <si>
    <t>FFTT-PDL-24-0041</t>
  </si>
  <si>
    <t>FFTT-PDL-24-0042</t>
  </si>
  <si>
    <t>3 IMPASSE DES DEMOISELLES</t>
  </si>
  <si>
    <t>SALLERTAINE</t>
  </si>
  <si>
    <t>lagneau.herve@gmail.fr</t>
  </si>
  <si>
    <t>0676426568</t>
  </si>
  <si>
    <t>FFTT-PDL-24-0043</t>
  </si>
  <si>
    <t xml:space="preserve"> 0050, 12720141, 514471, 61720379, 72010</t>
  </si>
  <si>
    <t>Hamonic Daniel 36 rue Bouttevin Boullay</t>
  </si>
  <si>
    <t>MAYET</t>
  </si>
  <si>
    <t>hamonic.daniel@orange.fr</t>
  </si>
  <si>
    <t>0788606386</t>
  </si>
  <si>
    <t>FFTT-PDL-24-0044</t>
  </si>
  <si>
    <t>contact@lapazenaisett.com</t>
  </si>
  <si>
    <t>FFTT-PDL-24-0045</t>
  </si>
  <si>
    <t>FFTT-PDL-24-0046</t>
  </si>
  <si>
    <t>2, place de la mairie</t>
  </si>
  <si>
    <t>STE GEMMES SUR LOIRE</t>
  </si>
  <si>
    <t>raquettegemmoise49@gmail.com</t>
  </si>
  <si>
    <t>0656826261</t>
  </si>
  <si>
    <t>FFTT-PDL-24-0047</t>
  </si>
  <si>
    <t>FFTT-PDL-24-0048</t>
  </si>
  <si>
    <t>FFTT-REUN-24-0002</t>
  </si>
  <si>
    <t>FFTT-REUN-24-0003</t>
  </si>
  <si>
    <t>FFTT-REUN-24-0004</t>
  </si>
  <si>
    <t>president.tampontt@gmail.com</t>
  </si>
  <si>
    <t>0692172326</t>
  </si>
  <si>
    <t>FFTT-REUN-24-0005</t>
  </si>
  <si>
    <t>FFTT-REUN-24-0006</t>
  </si>
  <si>
    <t>fcpatrice@gmail.com</t>
  </si>
  <si>
    <t>Ligue Centre-Val-de-Loire</t>
  </si>
  <si>
    <t>L'action est dense même s'il manque des points spécifiques sur les 4-7 ans (section)</t>
  </si>
  <si>
    <t>Des actions sont prévues même si cela manque de précisions et il faut aller plus loin</t>
  </si>
  <si>
    <t>Bonne animation territoriale en espérant que le travail de diagnostic soit poussé</t>
  </si>
  <si>
    <t>Action de détection de base qui ne va pas assez loin</t>
  </si>
  <si>
    <t>Action qui mériterait une ampleur plus grande</t>
  </si>
  <si>
    <t>L'action a le mérite d'exister mais doit pouvoir aller plus loin</t>
  </si>
  <si>
    <t>Il est évoqué des collégiens qui ne font pas partie de la cible. De plus, le club s'inscrit en opposition au comité en réalisant un challenge inter-école sans participer au PPP.</t>
  </si>
  <si>
    <t>Manque d'ambitions car pas de création d'une section 4-7 ans</t>
  </si>
  <si>
    <t>Il s'agit de deux séances d'initiation bien modestes vu les possibilités du club</t>
  </si>
  <si>
    <t>Il ne s'agit que d'actions de promotion mais qui peuvent se développer avec une affiliation</t>
  </si>
  <si>
    <t>Peu d'actions</t>
  </si>
  <si>
    <t>Quelques incohérences sur la parite budégtaire et notamment le nombre d'ETP utilisé</t>
  </si>
  <si>
    <t>Bonne promotion, il faut aller plus loin dans l'accompagnement des clubs</t>
  </si>
  <si>
    <t>Action à minima</t>
  </si>
  <si>
    <t>Manque d'ambitions mais innovant</t>
  </si>
  <si>
    <t>Il y a trop de charges de déplacement mais l'action est très importante</t>
  </si>
  <si>
    <t>Une seule action pour seulement des initiations et dossier incomplet</t>
  </si>
  <si>
    <t>Une seule action pour seulement un tournoi et dossier incomplet et budget incohérent</t>
  </si>
  <si>
    <t>Budget démesuré mais action innovante</t>
  </si>
  <si>
    <t>Budget "un peu" sur évalué mais de nombreuses animations prévues</t>
  </si>
  <si>
    <t>Projet associatif non cohérent avec la demande - Multiplicité des actions dans une même demande. Une seule demande non éligible</t>
  </si>
  <si>
    <t>Charges de personnel élevés</t>
  </si>
  <si>
    <t>une seule action et dossier incomplet (pas de projet associatif)</t>
  </si>
  <si>
    <t>budget démesuré mais action positive pour la féminisation</t>
  </si>
  <si>
    <t>Budget incohérent mais des évènements de promotion et de fidélisation</t>
  </si>
  <si>
    <t>Action globale sur les jeunes</t>
  </si>
  <si>
    <t>quelques actions de promotion à développer</t>
  </si>
  <si>
    <t>Action d'ampleur mais les indicauteurs restent à affiner</t>
  </si>
  <si>
    <t>Bonne action globale de découverte</t>
  </si>
  <si>
    <t>Bonne participation du club aux animations du territoire</t>
  </si>
  <si>
    <t>Action engagée</t>
  </si>
  <si>
    <t>Bonne action auprès des personnes âgées</t>
  </si>
  <si>
    <t>Action de découverte qui mérite quelques précisions</t>
  </si>
  <si>
    <t>Une seule action qui rend inéligible le dossier</t>
  </si>
  <si>
    <t>Bonne action globale, le club doit pouvoir développer de nouveaux créneaux</t>
  </si>
  <si>
    <t>Le ping santé peut aller plus loin avec une affiliation à la FFH ou le ping sur ordonnance</t>
  </si>
  <si>
    <t>Il n'y a qu'une seule action qui rend inéligible le dossier. Dommage carl'action était pertinente</t>
  </si>
  <si>
    <t>Projet ambitieux. La mise en œuvre sera suivie</t>
  </si>
  <si>
    <t>Bonne action globale mais attention les collégiens ne sont pas dans la cible</t>
  </si>
  <si>
    <t>beaucoup trop d'achats et pas besoin d'aide pour cette action</t>
  </si>
  <si>
    <t>Bonne action globale qui pmérite d'aller plus loin</t>
  </si>
  <si>
    <t>Action de développement mais budget surévalué</t>
  </si>
  <si>
    <t>action de masse mais surévalué</t>
  </si>
  <si>
    <t>Action construite et organisée</t>
  </si>
  <si>
    <t>Action de promotion qui manque de précisions au niveau des indicateurs</t>
  </si>
  <si>
    <t>Action ponctuelle d'ooprtunité en lien avec les jeux paralympiques</t>
  </si>
  <si>
    <t>Action très importante qui mériterait plus d'explication</t>
  </si>
  <si>
    <t>Recherche continue de développement de l'accueil et l'encadrement des jeunes</t>
  </si>
  <si>
    <t>Club le plus inclusif sur la partie emploi</t>
  </si>
  <si>
    <t>Gros développement de la plolitique jeune</t>
  </si>
  <si>
    <t>Au-delà de la découverte de l'activité, des interrogations subsistent pour faire vivre cette nouvelle discipline</t>
  </si>
  <si>
    <t>Action inclusif intéressante mais peu facile à mettre en place dans un territoire rural</t>
  </si>
  <si>
    <t>Très bonne action de masse</t>
  </si>
  <si>
    <t>Démarche intéressante et ambitieuse. Il faut qu'elle soit réellement mise en œuvre</t>
  </si>
  <si>
    <t>L'investissement est à la hauteur du club et de ses grandes organisations</t>
  </si>
  <si>
    <t>Action ambitieuse. Le club aura-t-il les moyens de la mettre en place ?</t>
  </si>
  <si>
    <t>Club investi dans cette nouvelle pratique. Attention à la redondance avec l'action 1</t>
  </si>
  <si>
    <t>Club très investi sur cette thématique</t>
  </si>
  <si>
    <t>Action de rayonnement territoriale même si les 1000€ de déplacement posent question</t>
  </si>
  <si>
    <t>Action importante mais le budget pose question dans plusieurs items</t>
  </si>
  <si>
    <t>Projet qui évolue positivement et progressivement ! C'est précis, ciblé, cadencé
il y a tout du projet qui se tient.</t>
  </si>
  <si>
    <t>Projet un peu vague dont on ne comprend pas la nécessité</t>
  </si>
  <si>
    <t>Bonne action. Attention à ne pas intégrer les collégiens et lycéens non compris dans les critères</t>
  </si>
  <si>
    <t xml:space="preserve">Budget démesuré pour une action modeste, même financement que l'action 1 alors que l'action est moindre. </t>
  </si>
  <si>
    <t>Budget sur évalué à 600 euros la réunion, action de fonctionnement</t>
  </si>
  <si>
    <t>Bonne action globale de découverte du tennis de table</t>
  </si>
  <si>
    <t>Action de formation classique</t>
  </si>
  <si>
    <t>Des animations scolaires qui peuvent être amplifiées</t>
  </si>
  <si>
    <t>Action globale mais quel résultat vu l'investissement ?</t>
  </si>
  <si>
    <t>Action innovante qui mérite d'être déployée</t>
  </si>
  <si>
    <t>Action de formation qui peut être développée</t>
  </si>
  <si>
    <t>Beaucoup d'actions à développer</t>
  </si>
  <si>
    <t>Action classique de formation</t>
  </si>
  <si>
    <t>Bonne initiation qui peuvent être développée</t>
  </si>
  <si>
    <t>Action innovante qui sera suivie</t>
  </si>
  <si>
    <t>Action utile mais qui ne nécessite pas beaucoup aides face à la faiblesse des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</si>
</sst>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 [$€-40C]_-;\-* #,##0\ [$€-40C]_-;_-* &quot;-&quot;??\ [$€-40C]_-;_-@_-"/>
    <numFmt numFmtId="165" formatCode="[$-1040C]#,##0;\-#,##0"/>
  </numFmts>
  <fonts count="23"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theme="1"/>
      <name val="Calibri"/>
      <family val="2"/>
    </font>
    <font>
      <b/>
      <sz val="8"/>
      <color indexed="8"/>
      <name val="Arial"/>
      <family val="2"/>
    </font>
    <font>
      <sz val="8"/>
      <color indexed="8"/>
      <name val="Arial"/>
      <family val="2"/>
    </font>
    <font>
      <b/>
      <sz val="10"/>
      <color indexed="8"/>
      <name val="Arial"/>
      <family val="2"/>
    </font>
    <font>
      <b/>
      <sz val="7"/>
      <color indexed="8"/>
      <name val="Arial"/>
      <family val="2"/>
    </font>
    <font>
      <sz val="7"/>
      <color indexed="8"/>
      <name val="Arial"/>
      <family val="2"/>
    </font>
    <font>
      <sz val="11"/>
      <color theme="1"/>
      <name val="Aptos Display"/>
      <family val="2"/>
      <scheme val="major"/>
    </font>
    <font>
      <sz val="9"/>
      <color theme="1"/>
      <name val="Aptos Narrow"/>
      <family val="2"/>
      <scheme val="minor"/>
    </font>
    <font>
      <b/>
      <sz val="11"/>
      <color theme="1"/>
      <name val="Aptos Narrow"/>
      <family val="2"/>
      <scheme val="minor"/>
    </font>
    <font>
      <b/>
      <sz val="9"/>
      <color theme="0"/>
      <name val="Aptos Narrow"/>
      <family val="2"/>
      <scheme val="minor"/>
    </font>
    <font>
      <b/>
      <sz val="11"/>
      <color theme="0"/>
      <name val="Aptos Display"/>
      <family val="2"/>
      <scheme val="major"/>
    </font>
    <font>
      <sz val="8"/>
      <name val="Aptos Narrow"/>
      <family val="2"/>
      <scheme val="minor"/>
    </font>
    <font>
      <b/>
      <sz val="12"/>
      <color theme="0"/>
      <name val="Aptos Narrow"/>
      <family val="2"/>
      <scheme val="minor"/>
    </font>
    <font>
      <sz val="12"/>
      <color theme="1"/>
      <name val="Aptos Narrow"/>
      <family val="2"/>
      <scheme val="minor"/>
    </font>
    <font>
      <sz val="12"/>
      <color theme="1"/>
      <name val="Aptos Display"/>
      <family val="2"/>
      <scheme val="major"/>
    </font>
    <font>
      <b/>
      <sz val="12"/>
      <color theme="1"/>
      <name val="Aptos Narrow"/>
      <family val="2"/>
      <scheme val="minor"/>
    </font>
    <font>
      <sz val="14"/>
      <color theme="1"/>
      <name val="Aptos Narrow"/>
      <family val="2"/>
      <scheme val="minor"/>
    </font>
    <font>
      <b/>
      <sz val="14"/>
      <color theme="1"/>
      <name val="Aptos Narrow"/>
      <family val="2"/>
      <scheme val="minor"/>
    </font>
    <font>
      <b/>
      <sz val="16"/>
      <color theme="1"/>
      <name val="Aptos Narrow"/>
      <family val="2"/>
      <scheme val="minor"/>
    </font>
    <font>
      <b/>
      <sz val="10"/>
      <color theme="1"/>
      <name val="Aptos Narrow"/>
      <family val="2"/>
      <scheme val="minor"/>
    </font>
  </fonts>
  <fills count="9">
    <fill>
      <patternFill patternType="none"/>
    </fill>
    <fill>
      <patternFill patternType="gray125"/>
    </fill>
    <fill>
      <patternFill patternType="solid">
        <fgColor rgb="FFE52820"/>
        <bgColor indexed="64"/>
      </patternFill>
    </fill>
    <fill>
      <patternFill patternType="solid">
        <fgColor theme="0"/>
        <bgColor indexed="64"/>
      </patternFill>
    </fill>
    <fill>
      <patternFill patternType="solid">
        <fgColor rgb="FF002060"/>
        <bgColor indexed="64"/>
      </patternFill>
    </fill>
    <fill>
      <patternFill patternType="solid">
        <fgColor indexed="9"/>
        <bgColor indexed="0"/>
      </patternFill>
    </fill>
    <fill>
      <patternFill patternType="solid">
        <fgColor rgb="FFFEFCB6"/>
        <bgColor indexed="64"/>
      </patternFill>
    </fill>
    <fill>
      <patternFill patternType="solid">
        <fgColor theme="0" tint="-0.249977111117893"/>
        <bgColor indexed="0"/>
      </patternFill>
    </fill>
    <fill>
      <patternFill patternType="solid">
        <fgColor theme="0" tint="-0.24997711111789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2">
    <xf numFmtId="0" fontId="0" fillId="0" borderId="0"/>
    <xf numFmtId="9" fontId="1" fillId="0" borderId="0" applyFont="0" applyFill="0" applyBorder="0" applyAlignment="0" applyProtection="0"/>
  </cellStyleXfs>
  <cellXfs count="134">
    <xf numFmtId="0" fontId="0" fillId="0" borderId="0" xfId="0"/>
    <xf numFmtId="0" fontId="0" fillId="0" borderId="1" xfId="0" applyBorder="1"/>
    <xf numFmtId="0" fontId="0" fillId="3" borderId="0" xfId="0" applyFill="1"/>
    <xf numFmtId="0" fontId="5" fillId="0" borderId="2" xfId="0" applyFont="1" applyBorder="1" applyAlignment="1" applyProtection="1">
      <alignment vertical="top" wrapText="1" readingOrder="1"/>
      <protection locked="0"/>
    </xf>
    <xf numFmtId="0" fontId="9" fillId="0" borderId="0" xfId="0" applyFont="1"/>
    <xf numFmtId="164" fontId="0" fillId="0" borderId="1" xfId="0" applyNumberFormat="1" applyBorder="1"/>
    <xf numFmtId="164" fontId="0" fillId="3" borderId="0" xfId="0" applyNumberFormat="1" applyFill="1"/>
    <xf numFmtId="164" fontId="0" fillId="0" borderId="0" xfId="0" applyNumberFormat="1"/>
    <xf numFmtId="164" fontId="0" fillId="6" borderId="1" xfId="0" applyNumberFormat="1" applyFill="1" applyBorder="1"/>
    <xf numFmtId="0" fontId="10" fillId="0" borderId="0" xfId="0" applyFont="1"/>
    <xf numFmtId="0" fontId="10" fillId="3" borderId="0" xfId="0" applyFont="1" applyFill="1"/>
    <xf numFmtId="0" fontId="2" fillId="4" borderId="1" xfId="0" applyFont="1" applyFill="1" applyBorder="1" applyAlignment="1">
      <alignment horizontal="center" vertical="center" wrapText="1"/>
    </xf>
    <xf numFmtId="0" fontId="11" fillId="0" borderId="0" xfId="0" applyFont="1"/>
    <xf numFmtId="0" fontId="10" fillId="0" borderId="18" xfId="0" applyFont="1" applyBorder="1"/>
    <xf numFmtId="0" fontId="1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13" fillId="4" borderId="21" xfId="0" applyFont="1" applyFill="1" applyBorder="1" applyAlignment="1">
      <alignment horizontal="center" vertical="center"/>
    </xf>
    <xf numFmtId="0" fontId="2" fillId="4" borderId="21" xfId="0" applyFont="1" applyFill="1" applyBorder="1" applyAlignment="1">
      <alignment horizontal="center" vertical="center" wrapText="1"/>
    </xf>
    <xf numFmtId="164" fontId="2" fillId="4" borderId="21" xfId="0" applyNumberFormat="1" applyFont="1" applyFill="1" applyBorder="1" applyAlignment="1">
      <alignment horizontal="center" vertical="center" wrapText="1"/>
    </xf>
    <xf numFmtId="0" fontId="2" fillId="4" borderId="22" xfId="0" applyFont="1" applyFill="1" applyBorder="1" applyAlignment="1">
      <alignment horizontal="center" vertical="center" wrapText="1"/>
    </xf>
    <xf numFmtId="0" fontId="10" fillId="0" borderId="23" xfId="0" applyFont="1" applyBorder="1"/>
    <xf numFmtId="0" fontId="0" fillId="0" borderId="24" xfId="0" applyBorder="1"/>
    <xf numFmtId="164" fontId="0" fillId="0" borderId="24" xfId="0" applyNumberFormat="1" applyBorder="1"/>
    <xf numFmtId="0" fontId="15" fillId="2" borderId="18" xfId="0" applyFont="1" applyFill="1" applyBorder="1" applyAlignment="1">
      <alignment horizontal="center" vertical="center"/>
    </xf>
    <xf numFmtId="0" fontId="15" fillId="2" borderId="1" xfId="0" applyFont="1" applyFill="1" applyBorder="1" applyAlignment="1">
      <alignment horizontal="center" vertical="center" wrapText="1"/>
    </xf>
    <xf numFmtId="164" fontId="15" fillId="2" borderId="1" xfId="0" applyNumberFormat="1" applyFont="1" applyFill="1" applyBorder="1" applyAlignment="1">
      <alignment horizontal="center" vertical="center"/>
    </xf>
    <xf numFmtId="0" fontId="15" fillId="3" borderId="18" xfId="0" applyFont="1" applyFill="1" applyBorder="1" applyAlignment="1">
      <alignment horizontal="center" vertical="center"/>
    </xf>
    <xf numFmtId="0" fontId="15" fillId="2" borderId="18" xfId="0" applyFont="1" applyFill="1" applyBorder="1" applyAlignment="1">
      <alignment horizontal="center" vertical="center" wrapText="1"/>
    </xf>
    <xf numFmtId="0" fontId="15" fillId="3" borderId="0" xfId="0" applyFont="1" applyFill="1" applyAlignment="1">
      <alignment horizontal="center" vertical="center"/>
    </xf>
    <xf numFmtId="10" fontId="0" fillId="0" borderId="1" xfId="1" applyNumberFormat="1" applyFont="1" applyBorder="1"/>
    <xf numFmtId="164" fontId="11" fillId="3" borderId="0" xfId="0" applyNumberFormat="1" applyFont="1" applyFill="1"/>
    <xf numFmtId="164" fontId="11" fillId="0" borderId="1" xfId="0" applyNumberFormat="1" applyFont="1" applyBorder="1"/>
    <xf numFmtId="164" fontId="11" fillId="0" borderId="24" xfId="0" applyNumberFormat="1" applyFont="1" applyBorder="1"/>
    <xf numFmtId="164" fontId="11" fillId="0" borderId="0" xfId="0" applyNumberFormat="1" applyFont="1"/>
    <xf numFmtId="0" fontId="11" fillId="3" borderId="0" xfId="0" applyFont="1" applyFill="1"/>
    <xf numFmtId="0" fontId="0" fillId="3" borderId="0" xfId="0" applyFill="1" applyAlignment="1">
      <alignment wrapText="1"/>
    </xf>
    <xf numFmtId="0" fontId="0" fillId="0" borderId="1" xfId="0" applyBorder="1" applyAlignment="1">
      <alignment wrapText="1"/>
    </xf>
    <xf numFmtId="0" fontId="0" fillId="0" borderId="24" xfId="0" applyBorder="1" applyAlignment="1">
      <alignment wrapText="1"/>
    </xf>
    <xf numFmtId="0" fontId="0" fillId="0" borderId="0" xfId="0" applyAlignment="1">
      <alignment wrapText="1"/>
    </xf>
    <xf numFmtId="0" fontId="11" fillId="0" borderId="0" xfId="0" applyFont="1" applyAlignment="1">
      <alignment horizontal="center"/>
    </xf>
    <xf numFmtId="164" fontId="15" fillId="2" borderId="1" xfId="0" applyNumberFormat="1" applyFont="1" applyFill="1" applyBorder="1" applyAlignment="1">
      <alignment horizontal="center" vertical="center" wrapText="1"/>
    </xf>
    <xf numFmtId="164" fontId="16" fillId="0" borderId="19" xfId="0" applyNumberFormat="1" applyFont="1" applyBorder="1" applyAlignment="1">
      <alignment horizontal="center" vertical="center"/>
    </xf>
    <xf numFmtId="164" fontId="17" fillId="0" borderId="1" xfId="0" applyNumberFormat="1" applyFont="1" applyBorder="1" applyAlignment="1">
      <alignment horizontal="center" vertical="center"/>
    </xf>
    <xf numFmtId="164" fontId="16" fillId="0" borderId="1" xfId="1" applyNumberFormat="1" applyFont="1" applyBorder="1" applyAlignment="1">
      <alignment horizontal="center" vertical="center"/>
    </xf>
    <xf numFmtId="164" fontId="16" fillId="3" borderId="0" xfId="0" applyNumberFormat="1" applyFont="1" applyFill="1" applyAlignment="1">
      <alignment horizontal="center" vertical="center"/>
    </xf>
    <xf numFmtId="0" fontId="18" fillId="3" borderId="0" xfId="0" applyFont="1" applyFill="1" applyAlignment="1">
      <alignment horizontal="center" vertical="center"/>
    </xf>
    <xf numFmtId="0" fontId="16" fillId="3" borderId="0" xfId="0" applyFont="1" applyFill="1" applyAlignment="1">
      <alignment horizontal="center" vertical="center"/>
    </xf>
    <xf numFmtId="0" fontId="16" fillId="0" borderId="0" xfId="0" applyFont="1" applyAlignment="1">
      <alignment horizontal="center" vertical="center"/>
    </xf>
    <xf numFmtId="0" fontId="15" fillId="4" borderId="21" xfId="0" applyFont="1" applyFill="1" applyBorder="1" applyAlignment="1">
      <alignment horizontal="center" vertical="center" wrapText="1"/>
    </xf>
    <xf numFmtId="164" fontId="16" fillId="0" borderId="0" xfId="0" applyNumberFormat="1" applyFont="1" applyAlignment="1">
      <alignment horizontal="center" vertical="center"/>
    </xf>
    <xf numFmtId="164" fontId="16" fillId="0" borderId="1" xfId="0" applyNumberFormat="1" applyFont="1" applyBorder="1" applyAlignment="1">
      <alignment horizontal="center" vertical="center"/>
    </xf>
    <xf numFmtId="0" fontId="19" fillId="3" borderId="0" xfId="0" applyFont="1" applyFill="1" applyAlignment="1">
      <alignment horizontal="center" vertical="center"/>
    </xf>
    <xf numFmtId="0" fontId="19" fillId="0" borderId="0" xfId="0" applyFont="1" applyAlignment="1">
      <alignment horizontal="center" vertical="center"/>
    </xf>
    <xf numFmtId="0" fontId="20" fillId="3" borderId="1" xfId="0" applyFont="1" applyFill="1" applyBorder="1" applyAlignment="1">
      <alignment horizontal="center" vertical="center" wrapText="1"/>
    </xf>
    <xf numFmtId="0" fontId="10" fillId="3" borderId="0" xfId="0" applyFont="1" applyFill="1" applyAlignment="1">
      <alignment horizontal="center" vertical="center"/>
    </xf>
    <xf numFmtId="164" fontId="17" fillId="3" borderId="1" xfId="0" applyNumberFormat="1" applyFont="1" applyFill="1" applyBorder="1" applyAlignment="1">
      <alignment horizontal="center" vertical="center"/>
    </xf>
    <xf numFmtId="0" fontId="0" fillId="3" borderId="0" xfId="0" applyFill="1" applyAlignment="1">
      <alignment horizontal="center" vertical="center" wrapText="1"/>
    </xf>
    <xf numFmtId="0" fontId="0" fillId="3" borderId="0" xfId="0" applyFill="1" applyAlignment="1">
      <alignment horizontal="center" vertical="center"/>
    </xf>
    <xf numFmtId="164" fontId="0" fillId="3" borderId="0" xfId="0" applyNumberFormat="1" applyFill="1" applyAlignment="1">
      <alignment horizontal="center" vertical="center"/>
    </xf>
    <xf numFmtId="164" fontId="11" fillId="3" borderId="0" xfId="0" applyNumberFormat="1" applyFont="1" applyFill="1" applyAlignment="1">
      <alignment horizontal="center" vertical="center"/>
    </xf>
    <xf numFmtId="0" fontId="11" fillId="3" borderId="0" xfId="0" applyFont="1" applyFill="1" applyAlignment="1">
      <alignment horizontal="center" vertical="center"/>
    </xf>
    <xf numFmtId="0" fontId="0" fillId="0" borderId="0" xfId="0" applyAlignment="1">
      <alignment horizontal="center" vertical="center"/>
    </xf>
    <xf numFmtId="164" fontId="16" fillId="3" borderId="26" xfId="0" applyNumberFormat="1" applyFont="1" applyFill="1" applyBorder="1" applyAlignment="1">
      <alignment horizontal="center" vertical="center" wrapText="1"/>
    </xf>
    <xf numFmtId="10" fontId="19" fillId="0" borderId="1" xfId="1" applyNumberFormat="1" applyFont="1" applyBorder="1" applyAlignment="1">
      <alignment horizontal="center"/>
    </xf>
    <xf numFmtId="10" fontId="19" fillId="0" borderId="1" xfId="0" applyNumberFormat="1" applyFont="1" applyBorder="1" applyAlignment="1">
      <alignment horizontal="center"/>
    </xf>
    <xf numFmtId="10" fontId="19" fillId="0" borderId="24" xfId="0" applyNumberFormat="1" applyFont="1" applyBorder="1" applyAlignment="1">
      <alignment horizontal="center"/>
    </xf>
    <xf numFmtId="0" fontId="19" fillId="0" borderId="0" xfId="0" applyFont="1" applyAlignment="1">
      <alignment horizontal="center"/>
    </xf>
    <xf numFmtId="0" fontId="20" fillId="3" borderId="0" xfId="0" applyFont="1" applyFill="1" applyAlignment="1">
      <alignment horizontal="center"/>
    </xf>
    <xf numFmtId="0" fontId="9" fillId="0" borderId="1" xfId="0" applyFont="1" applyBorder="1" applyProtection="1">
      <protection locked="0"/>
    </xf>
    <xf numFmtId="0" fontId="9" fillId="0" borderId="24" xfId="0" applyFont="1" applyBorder="1" applyProtection="1">
      <protection locked="0"/>
    </xf>
    <xf numFmtId="0" fontId="9" fillId="3" borderId="0" xfId="0" applyFont="1" applyFill="1" applyAlignment="1">
      <alignment horizontal="center" vertical="center"/>
    </xf>
    <xf numFmtId="0" fontId="0" fillId="0" borderId="1" xfId="0" applyBorder="1" applyProtection="1">
      <protection locked="0"/>
    </xf>
    <xf numFmtId="0" fontId="0" fillId="0" borderId="24" xfId="0" applyBorder="1" applyProtection="1">
      <protection locked="0"/>
    </xf>
    <xf numFmtId="0" fontId="3" fillId="0" borderId="1" xfId="0" applyFont="1" applyBorder="1" applyProtection="1">
      <protection locked="0"/>
    </xf>
    <xf numFmtId="0" fontId="3" fillId="0" borderId="19" xfId="0" applyFont="1" applyBorder="1" applyProtection="1">
      <protection locked="0"/>
    </xf>
    <xf numFmtId="164" fontId="11" fillId="6" borderId="19" xfId="0" applyNumberFormat="1" applyFont="1" applyFill="1" applyBorder="1" applyProtection="1">
      <protection locked="0"/>
    </xf>
    <xf numFmtId="0" fontId="3" fillId="0" borderId="24" xfId="0" applyFont="1" applyBorder="1" applyProtection="1">
      <protection locked="0"/>
    </xf>
    <xf numFmtId="0" fontId="3" fillId="0" borderId="25" xfId="0" applyFont="1" applyBorder="1" applyProtection="1">
      <protection locked="0"/>
    </xf>
    <xf numFmtId="164" fontId="11" fillId="6" borderId="25" xfId="0" applyNumberFormat="1" applyFont="1" applyFill="1" applyBorder="1" applyProtection="1">
      <protection locked="0"/>
    </xf>
    <xf numFmtId="0" fontId="0" fillId="6" borderId="1" xfId="0" applyFill="1" applyBorder="1" applyProtection="1">
      <protection locked="0"/>
    </xf>
    <xf numFmtId="0" fontId="2" fillId="4" borderId="20" xfId="0" applyFont="1" applyFill="1" applyBorder="1" applyAlignment="1">
      <alignment horizontal="center" vertical="center"/>
    </xf>
    <xf numFmtId="164" fontId="18" fillId="3" borderId="0" xfId="0" applyNumberFormat="1" applyFont="1" applyFill="1" applyAlignment="1">
      <alignment horizontal="center" vertical="center"/>
    </xf>
    <xf numFmtId="164" fontId="21" fillId="3" borderId="1" xfId="0" applyNumberFormat="1" applyFont="1" applyFill="1" applyBorder="1" applyAlignment="1">
      <alignment horizontal="center" vertical="center" wrapText="1"/>
    </xf>
    <xf numFmtId="164" fontId="17" fillId="0" borderId="0" xfId="0" applyNumberFormat="1" applyFont="1" applyAlignment="1">
      <alignment horizontal="center" vertical="center"/>
    </xf>
    <xf numFmtId="0" fontId="22" fillId="0" borderId="1" xfId="0" applyFont="1" applyBorder="1" applyAlignment="1">
      <alignment wrapText="1"/>
    </xf>
    <xf numFmtId="0" fontId="22" fillId="0" borderId="24" xfId="0" applyFont="1" applyBorder="1" applyAlignment="1">
      <alignment wrapText="1"/>
    </xf>
    <xf numFmtId="0" fontId="22" fillId="0" borderId="0" xfId="0" applyFont="1" applyAlignment="1">
      <alignment wrapText="1"/>
    </xf>
    <xf numFmtId="0" fontId="9" fillId="0" borderId="1" xfId="0" applyFont="1" applyBorder="1"/>
    <xf numFmtId="0" fontId="3" fillId="0" borderId="1" xfId="0" applyFont="1" applyBorder="1"/>
    <xf numFmtId="164" fontId="11" fillId="6" borderId="19" xfId="0" applyNumberFormat="1" applyFont="1" applyFill="1" applyBorder="1"/>
    <xf numFmtId="0" fontId="0" fillId="6" borderId="1" xfId="0" applyFill="1" applyBorder="1"/>
    <xf numFmtId="0" fontId="4" fillId="7" borderId="2" xfId="0" applyFont="1" applyFill="1" applyBorder="1" applyAlignment="1">
      <alignment horizontal="center" vertical="center" wrapText="1" readingOrder="1"/>
    </xf>
    <xf numFmtId="0" fontId="0" fillId="8" borderId="0" xfId="0" applyFill="1"/>
    <xf numFmtId="0" fontId="4" fillId="5" borderId="2" xfId="0" applyFont="1" applyFill="1" applyBorder="1" applyAlignment="1">
      <alignment horizontal="center" vertical="center" wrapText="1" readingOrder="1"/>
    </xf>
    <xf numFmtId="0" fontId="5" fillId="0" borderId="2" xfId="0" applyFont="1" applyBorder="1" applyAlignment="1">
      <alignment vertical="top" wrapText="1" readingOrder="1"/>
    </xf>
    <xf numFmtId="0" fontId="4" fillId="7" borderId="8" xfId="0" applyFont="1" applyFill="1" applyBorder="1" applyAlignment="1">
      <alignment horizontal="center" vertical="center" wrapText="1" readingOrder="1"/>
    </xf>
    <xf numFmtId="0" fontId="4" fillId="7" borderId="9" xfId="0" applyFont="1" applyFill="1" applyBorder="1" applyAlignment="1">
      <alignment horizontal="center" vertical="center" wrapText="1" readingOrder="1"/>
    </xf>
    <xf numFmtId="0" fontId="4" fillId="5" borderId="11" xfId="0" applyFont="1" applyFill="1" applyBorder="1" applyAlignment="1">
      <alignment horizontal="center" vertical="center" wrapText="1" readingOrder="1"/>
    </xf>
    <xf numFmtId="0" fontId="4" fillId="5" borderId="12" xfId="0" applyFont="1" applyFill="1" applyBorder="1" applyAlignment="1">
      <alignment horizontal="center" vertical="center" wrapText="1" readingOrder="1"/>
    </xf>
    <xf numFmtId="0" fontId="7" fillId="5" borderId="11" xfId="0" applyFont="1" applyFill="1" applyBorder="1" applyAlignment="1">
      <alignment horizontal="center" vertical="center" wrapText="1" readingOrder="1"/>
    </xf>
    <xf numFmtId="0" fontId="7" fillId="5" borderId="12" xfId="0" applyFont="1" applyFill="1" applyBorder="1" applyAlignment="1">
      <alignment horizontal="center" vertical="center" wrapText="1" readingOrder="1"/>
    </xf>
    <xf numFmtId="0" fontId="4" fillId="5" borderId="13" xfId="0" applyFont="1" applyFill="1" applyBorder="1" applyAlignment="1">
      <alignment horizontal="center" vertical="center" wrapText="1" readingOrder="1"/>
    </xf>
    <xf numFmtId="0" fontId="5" fillId="0" borderId="14" xfId="0" applyFont="1" applyBorder="1" applyAlignment="1">
      <alignment vertical="top" wrapText="1" readingOrder="1"/>
    </xf>
    <xf numFmtId="0" fontId="4" fillId="0" borderId="2" xfId="0" applyFont="1" applyBorder="1" applyAlignment="1">
      <alignment vertical="top" wrapText="1" readingOrder="1"/>
    </xf>
    <xf numFmtId="0" fontId="8" fillId="0" borderId="14" xfId="0" applyFont="1" applyBorder="1" applyAlignment="1">
      <alignment vertical="top" wrapText="1" readingOrder="1"/>
    </xf>
    <xf numFmtId="0" fontId="8" fillId="0" borderId="2" xfId="0" applyFont="1" applyBorder="1" applyAlignment="1">
      <alignment vertical="top" wrapText="1" readingOrder="1"/>
    </xf>
    <xf numFmtId="165" fontId="5" fillId="0" borderId="14" xfId="0" applyNumberFormat="1" applyFont="1" applyBorder="1" applyAlignment="1">
      <alignment horizontal="center" vertical="top" wrapText="1" readingOrder="1"/>
    </xf>
    <xf numFmtId="0" fontId="5" fillId="0" borderId="15" xfId="0" applyFont="1" applyBorder="1" applyAlignment="1">
      <alignment vertical="top" wrapText="1" readingOrder="1"/>
    </xf>
    <xf numFmtId="0" fontId="4" fillId="5" borderId="8" xfId="0" applyFont="1" applyFill="1" applyBorder="1" applyAlignment="1">
      <alignment horizontal="center" vertical="center" wrapText="1" readingOrder="1"/>
    </xf>
    <xf numFmtId="0" fontId="4" fillId="5" borderId="9" xfId="0" applyFont="1" applyFill="1" applyBorder="1" applyAlignment="1">
      <alignment horizontal="center" vertical="center" wrapText="1" readingOrder="1"/>
    </xf>
    <xf numFmtId="0" fontId="5" fillId="5" borderId="11" xfId="0" applyFont="1" applyFill="1" applyBorder="1" applyAlignment="1">
      <alignment vertical="top" wrapText="1" readingOrder="1"/>
    </xf>
    <xf numFmtId="0" fontId="6" fillId="5" borderId="12" xfId="0" applyFont="1" applyFill="1" applyBorder="1" applyAlignment="1">
      <alignment vertical="top" wrapText="1" readingOrder="1"/>
    </xf>
    <xf numFmtId="0" fontId="6" fillId="5" borderId="11" xfId="0" applyFont="1" applyFill="1" applyBorder="1" applyAlignment="1">
      <alignment vertical="top" wrapText="1" readingOrder="1"/>
    </xf>
    <xf numFmtId="165" fontId="6" fillId="5" borderId="11" xfId="0" applyNumberFormat="1" applyFont="1" applyFill="1" applyBorder="1" applyAlignment="1">
      <alignment vertical="top" wrapText="1" readingOrder="1"/>
    </xf>
    <xf numFmtId="0" fontId="0" fillId="6" borderId="1" xfId="0" applyFill="1" applyBorder="1" applyAlignment="1" applyProtection="1">
      <alignment wrapText="1"/>
      <protection locked="0"/>
    </xf>
    <xf numFmtId="0" fontId="4" fillId="7" borderId="2" xfId="0" applyFont="1" applyFill="1" applyBorder="1" applyAlignment="1">
      <alignment horizontal="center" vertical="center" wrapText="1" readingOrder="1"/>
    </xf>
    <xf numFmtId="0" fontId="0" fillId="8" borderId="3" xfId="0" applyFill="1" applyBorder="1" applyAlignment="1">
      <alignment vertical="top" wrapText="1"/>
    </xf>
    <xf numFmtId="0" fontId="0" fillId="8" borderId="4" xfId="0" applyFill="1" applyBorder="1" applyAlignment="1">
      <alignment vertical="top" wrapText="1"/>
    </xf>
    <xf numFmtId="0" fontId="4" fillId="7" borderId="9" xfId="0" applyFont="1" applyFill="1" applyBorder="1" applyAlignment="1">
      <alignment horizontal="center" vertical="center" wrapText="1" readingOrder="1"/>
    </xf>
    <xf numFmtId="0" fontId="0" fillId="8" borderId="10" xfId="0" applyFill="1" applyBorder="1" applyAlignment="1">
      <alignment vertical="top" wrapText="1"/>
    </xf>
    <xf numFmtId="0" fontId="4" fillId="7" borderId="5" xfId="0" applyFont="1" applyFill="1" applyBorder="1" applyAlignment="1">
      <alignment horizontal="center" vertical="center" wrapText="1" readingOrder="1"/>
    </xf>
    <xf numFmtId="0" fontId="0" fillId="8" borderId="6" xfId="0" applyFill="1" applyBorder="1" applyAlignment="1">
      <alignment vertical="top" wrapText="1"/>
    </xf>
    <xf numFmtId="0" fontId="0" fillId="8" borderId="7" xfId="0" applyFill="1" applyBorder="1" applyAlignment="1">
      <alignment vertical="top" wrapText="1"/>
    </xf>
    <xf numFmtId="0" fontId="4" fillId="7" borderId="8" xfId="0" applyFont="1" applyFill="1" applyBorder="1" applyAlignment="1">
      <alignment horizontal="center" vertical="center" wrapText="1" readingOrder="1"/>
    </xf>
    <xf numFmtId="0" fontId="4" fillId="5" borderId="9" xfId="0" applyFont="1" applyFill="1" applyBorder="1" applyAlignment="1">
      <alignment horizontal="center" vertical="center" wrapText="1" readingOrder="1"/>
    </xf>
    <xf numFmtId="0" fontId="0" fillId="0" borderId="10" xfId="0" applyBorder="1" applyAlignment="1">
      <alignment vertical="top" wrapText="1"/>
    </xf>
    <xf numFmtId="0" fontId="4" fillId="5" borderId="5" xfId="0" applyFont="1" applyFill="1" applyBorder="1" applyAlignment="1">
      <alignment horizontal="center" vertical="center" wrapText="1" readingOrder="1"/>
    </xf>
    <xf numFmtId="0" fontId="0" fillId="0" borderId="6" xfId="0" applyBorder="1" applyAlignment="1">
      <alignment vertical="top" wrapText="1"/>
    </xf>
    <xf numFmtId="0" fontId="0" fillId="0" borderId="7" xfId="0" applyBorder="1" applyAlignment="1">
      <alignment vertical="top" wrapText="1"/>
    </xf>
    <xf numFmtId="0" fontId="4" fillId="5" borderId="8" xfId="0" applyFont="1" applyFill="1" applyBorder="1" applyAlignment="1">
      <alignment horizontal="center" vertical="center" wrapText="1" readingOrder="1"/>
    </xf>
    <xf numFmtId="0" fontId="6" fillId="5" borderId="12" xfId="0" applyFont="1" applyFill="1" applyBorder="1" applyAlignment="1">
      <alignment vertical="top" wrapText="1" readingOrder="1"/>
    </xf>
    <xf numFmtId="0" fontId="0" fillId="0" borderId="16" xfId="0" applyBorder="1" applyAlignment="1">
      <alignment vertical="top" wrapText="1"/>
    </xf>
    <xf numFmtId="0" fontId="0" fillId="0" borderId="17" xfId="0" applyBorder="1" applyAlignment="1">
      <alignment vertical="top" wrapText="1"/>
    </xf>
    <xf numFmtId="0" fontId="6" fillId="5" borderId="11" xfId="0" applyFont="1" applyFill="1" applyBorder="1" applyAlignment="1">
      <alignment vertical="top" wrapText="1" readingOrder="1"/>
    </xf>
  </cellXfs>
  <cellStyles count="2">
    <cellStyle name="Normal" xfId="0" builtinId="0"/>
    <cellStyle name="Pourcentage" xfId="1" builtinId="5"/>
  </cellStyles>
  <dxfs count="89">
    <dxf>
      <font>
        <b/>
      </font>
      <numFmt numFmtId="164" formatCode="_-* #,##0\ [$€-40C]_-;\-* #,##0\ [$€-40C]_-;_-* &quot;-&quot;??\ [$€-40C]_-;_-@_-"/>
      <fill>
        <patternFill patternType="solid">
          <fgColor indexed="64"/>
          <bgColor rgb="FFFEFCB6"/>
        </patternFill>
      </fill>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none"/>
      </font>
      <numFmt numFmtId="0" formatCode="General"/>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4"/>
        <name val="Aptos Narrow"/>
        <family val="2"/>
        <scheme val="minor"/>
      </font>
      <numFmt numFmtId="14" formatCode="0.00%"/>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font>
        <b/>
      </font>
      <numFmt numFmtId="164" formatCode="_-* #,##0\ [$€-40C]_-;\-* #,##0\ [$€-40C]_-;_-* &quot;-&quot;??\ [$€-40C]_-;_-@_-"/>
      <border diagonalUp="0" diagonalDown="0" outline="0">
        <left style="thin">
          <color indexed="64"/>
        </left>
        <right style="thin">
          <color indexed="64"/>
        </right>
        <top style="thin">
          <color indexed="64"/>
        </top>
        <bottom style="thin">
          <color indexed="64"/>
        </bottom>
      </border>
    </dxf>
    <dxf>
      <numFmt numFmtId="164" formatCode="_-* #,##0\ [$€-40C]_-;\-* #,##0\ [$€-40C]_-;_-* &quot;-&quot;??\ [$€-40C]_-;_-@_-"/>
      <border diagonalUp="0" diagonalDown="0" outline="0">
        <left style="thin">
          <color indexed="64"/>
        </left>
        <right/>
        <top style="thin">
          <color indexed="64"/>
        </top>
        <bottom style="thin">
          <color indexed="64"/>
        </bottom>
      </border>
    </dxf>
    <dxf>
      <numFmt numFmtId="164" formatCode="_-* #,##0\ [$€-40C]_-;\-* #,##0\ [$€-40C]_-;_-* &quot;-&quot;??\ [$€-40C]_-;_-@_-"/>
      <border diagonalUp="0" diagonalDown="0">
        <left style="thin">
          <color indexed="64"/>
        </left>
        <right style="thin">
          <color indexed="64"/>
        </right>
        <top style="thin">
          <color indexed="64"/>
        </top>
        <bottom style="thin">
          <color indexed="64"/>
        </bottom>
        <vertical/>
        <horizontal/>
      </border>
    </dxf>
    <dxf>
      <numFmt numFmtId="164" formatCode="_-* #,##0\ [$€-40C]_-;\-* #,##0\ [$€-40C]_-;_-* &quot;-&quot;??\ [$€-40C]_-;_-@_-"/>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ptos Display"/>
        <family val="2"/>
        <scheme val="major"/>
      </font>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Aptos Narrow"/>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Narrow"/>
        <family val="2"/>
        <scheme val="minor"/>
      </font>
      <border diagonalUp="0" diagonalDown="0" outline="0">
        <left/>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Aptos Narrow"/>
        <family val="2"/>
        <scheme val="minor"/>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7C80"/>
        </patternFill>
      </fill>
    </dxf>
    <dxf>
      <fill>
        <patternFill>
          <bgColor rgb="FFFFD48F"/>
        </patternFill>
      </fill>
    </dxf>
    <dxf>
      <fill>
        <patternFill>
          <bgColor rgb="FFD8FF99"/>
        </patternFill>
      </fill>
    </dxf>
    <dxf>
      <fill>
        <patternFill>
          <bgColor rgb="FF99FF99"/>
        </patternFill>
      </fill>
    </dxf>
    <dxf>
      <fill>
        <patternFill>
          <bgColor rgb="FF66FF99"/>
        </patternFill>
      </fill>
    </dxf>
    <dxf>
      <fill>
        <patternFill>
          <bgColor rgb="FFFF9999"/>
        </patternFill>
      </fill>
    </dxf>
    <dxf>
      <fill>
        <patternFill>
          <bgColor rgb="FF75FFA0"/>
        </patternFill>
      </fill>
    </dxf>
    <dxf>
      <fill>
        <patternFill>
          <bgColor rgb="FFFF9999"/>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gradientFill degree="90">
          <stop position="0">
            <color theme="0"/>
          </stop>
          <stop position="1">
            <color rgb="FF00CC66"/>
          </stop>
        </gradientFill>
      </fill>
    </dxf>
    <dxf>
      <fill>
        <gradientFill degree="90">
          <stop position="0">
            <color theme="0"/>
          </stop>
          <stop position="1">
            <color rgb="FFFF5050"/>
          </stop>
        </gradientFill>
      </fill>
    </dxf>
    <dxf>
      <fill>
        <patternFill>
          <bgColor rgb="FFBCE1F2"/>
        </patternFill>
      </fill>
    </dxf>
    <dxf>
      <fill>
        <patternFill>
          <bgColor rgb="FFBCE1F2"/>
        </patternFill>
      </fill>
    </dxf>
    <dxf>
      <fill>
        <gradientFill degree="90">
          <stop position="0">
            <color theme="0"/>
          </stop>
          <stop position="1">
            <color rgb="FF66FF99"/>
          </stop>
        </gradientFill>
      </fill>
    </dxf>
    <dxf>
      <fill>
        <gradientFill degree="90">
          <stop position="0">
            <color theme="0"/>
          </stop>
          <stop position="1">
            <color rgb="FFFF9999"/>
          </stop>
        </gradientFill>
      </fill>
    </dxf>
    <dxf>
      <fill>
        <patternFill>
          <bgColor theme="2" tint="-0.499984740745262"/>
        </patternFill>
      </fill>
    </dxf>
    <dxf>
      <fill>
        <patternFill>
          <bgColor rgb="FFBCE1F2"/>
        </patternFill>
      </fill>
    </dxf>
    <dxf>
      <font>
        <b/>
      </font>
      <numFmt numFmtId="164" formatCode="_-* #,##0\ [$€-40C]_-;\-* #,##0\ [$€-40C]_-;_-* &quot;-&quot;??\ [$€-40C]_-;_-@_-"/>
      <fill>
        <patternFill patternType="solid">
          <fgColor indexed="64"/>
          <bgColor rgb="FFFEFCB6"/>
        </patternFill>
      </fill>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none"/>
      </font>
      <numFmt numFmtId="0" formatCode="General"/>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4"/>
        <name val="Aptos Narrow"/>
        <family val="2"/>
        <scheme val="minor"/>
      </font>
      <numFmt numFmtId="14" formatCode="0.00%"/>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font>
        <b/>
      </font>
      <numFmt numFmtId="164" formatCode="_-* #,##0\ [$€-40C]_-;\-* #,##0\ [$€-40C]_-;_-* &quot;-&quot;??\ [$€-40C]_-;_-@_-"/>
      <border diagonalUp="0" diagonalDown="0" outline="0">
        <left/>
        <right style="thin">
          <color indexed="64"/>
        </right>
        <top style="thin">
          <color indexed="64"/>
        </top>
        <bottom style="thin">
          <color indexed="64"/>
        </bottom>
      </border>
    </dxf>
    <dxf>
      <font>
        <b/>
      </font>
      <numFmt numFmtId="164" formatCode="_-* #,##0\ [$€-40C]_-;\-* #,##0\ [$€-40C]_-;_-* &quot;-&quot;??\ [$€-40C]_-;_-@_-"/>
      <border diagonalUp="0" diagonalDown="0" outline="0">
        <left style="thin">
          <color indexed="64"/>
        </left>
        <right/>
        <top style="thin">
          <color indexed="64"/>
        </top>
        <bottom style="thin">
          <color indexed="64"/>
        </bottom>
      </border>
    </dxf>
    <dxf>
      <numFmt numFmtId="164" formatCode="_-* #,##0\ [$€-40C]_-;\-* #,##0\ [$€-40C]_-;_-* &quot;-&quot;??\ [$€-40C]_-;_-@_-"/>
      <border diagonalUp="0" diagonalDown="0" outline="0">
        <left style="thin">
          <color indexed="64"/>
        </left>
        <right/>
        <top style="thin">
          <color indexed="64"/>
        </top>
        <bottom style="thin">
          <color indexed="64"/>
        </bottom>
      </border>
    </dxf>
    <dxf>
      <numFmt numFmtId="164" formatCode="_-* #,##0\ [$€-40C]_-;\-* #,##0\ [$€-40C]_-;_-* &quot;-&quot;??\ [$€-40C]_-;_-@_-"/>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ptos Display"/>
        <family val="2"/>
        <scheme val="major"/>
      </font>
      <border diagonalUp="0" diagonalDown="0">
        <left style="thin">
          <color indexed="64"/>
        </left>
        <right style="thin">
          <color indexed="64"/>
        </right>
        <top style="thin">
          <color indexed="64"/>
        </top>
        <bottom style="thin">
          <color indexed="64"/>
        </bottom>
        <vertical/>
        <horizontal/>
      </border>
      <protection locked="0" hidden="0"/>
    </dxf>
    <dxf>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Aptos Narrow"/>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Narrow"/>
        <family val="2"/>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Aptos Narrow"/>
        <family val="2"/>
        <scheme val="minor"/>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7C80"/>
        </patternFill>
      </fill>
    </dxf>
    <dxf>
      <fill>
        <patternFill>
          <bgColor rgb="FFFFD48F"/>
        </patternFill>
      </fill>
    </dxf>
    <dxf>
      <fill>
        <patternFill>
          <bgColor rgb="FFD8FF99"/>
        </patternFill>
      </fill>
    </dxf>
    <dxf>
      <fill>
        <patternFill>
          <bgColor rgb="FF99FF99"/>
        </patternFill>
      </fill>
    </dxf>
    <dxf>
      <fill>
        <patternFill>
          <bgColor rgb="FF66FF99"/>
        </patternFill>
      </fill>
    </dxf>
    <dxf>
      <fill>
        <patternFill>
          <bgColor rgb="FFFF9999"/>
        </patternFill>
      </fill>
    </dxf>
    <dxf>
      <fill>
        <patternFill>
          <bgColor rgb="FF75FFA0"/>
        </patternFill>
      </fill>
    </dxf>
    <dxf>
      <fill>
        <patternFill>
          <bgColor rgb="FFFF9999"/>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gradientFill degree="90">
          <stop position="0">
            <color theme="0"/>
          </stop>
          <stop position="1">
            <color rgb="FF00CC66"/>
          </stop>
        </gradientFill>
      </fill>
    </dxf>
    <dxf>
      <fill>
        <gradientFill degree="90">
          <stop position="0">
            <color theme="0"/>
          </stop>
          <stop position="1">
            <color rgb="FFFF5050"/>
          </stop>
        </gradientFill>
      </fill>
    </dxf>
    <dxf>
      <fill>
        <gradientFill degree="90">
          <stop position="0">
            <color theme="0"/>
          </stop>
          <stop position="1">
            <color rgb="FF00FF99"/>
          </stop>
        </gradientFill>
      </fill>
    </dxf>
    <dxf>
      <fill>
        <gradientFill degree="90">
          <stop position="0">
            <color theme="0"/>
          </stop>
          <stop position="1">
            <color rgb="FFFF7C80"/>
          </stop>
        </gradientFill>
      </fill>
    </dxf>
    <dxf>
      <fill>
        <patternFill>
          <bgColor theme="2" tint="-0.499984740745262"/>
        </patternFill>
      </fill>
    </dxf>
    <dxf>
      <fill>
        <patternFill>
          <bgColor rgb="FFBCE1F2"/>
        </patternFill>
      </fill>
    </dxf>
  </dxfs>
  <tableStyles count="0" defaultTableStyle="TableStyleMedium2" defaultPivotStyle="PivotStyleLight16"/>
  <colors>
    <mruColors>
      <color rgb="FFFF7C80"/>
      <color rgb="FFFF9999"/>
      <color rgb="FF00FF99"/>
      <color rgb="FF66FF99"/>
      <color rgb="FF99FF99"/>
      <color rgb="FFBCE1F2"/>
      <color rgb="FFCEDEF6"/>
      <color rgb="FFE2ECFA"/>
      <color rgb="FFC2D6F4"/>
      <color rgb="FFC2D8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458147</xdr:colOff>
      <xdr:row>45</xdr:row>
      <xdr:rowOff>105901</xdr:rowOff>
    </xdr:to>
    <xdr:pic>
      <xdr:nvPicPr>
        <xdr:cNvPr id="3" name="Image 2">
          <a:extLst>
            <a:ext uri="{FF2B5EF4-FFF2-40B4-BE49-F238E27FC236}">
              <a16:creationId xmlns:a16="http://schemas.microsoft.com/office/drawing/2014/main" id="{CA25A18E-EDB0-FA14-F2E9-B7F9209F6E51}"/>
            </a:ext>
          </a:extLst>
        </xdr:cNvPr>
        <xdr:cNvPicPr>
          <a:picLocks noChangeAspect="1"/>
        </xdr:cNvPicPr>
      </xdr:nvPicPr>
      <xdr:blipFill>
        <a:blip xmlns:r="http://schemas.openxmlformats.org/officeDocument/2006/relationships" r:embed="rId1"/>
        <a:stretch>
          <a:fillRect/>
        </a:stretch>
      </xdr:blipFill>
      <xdr:spPr>
        <a:xfrm>
          <a:off x="790575" y="180975"/>
          <a:ext cx="6782747" cy="80688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325979-5ADB-4E64-A0B8-B69937ED48B5}" name="Tableau1" displayName="Tableau1" ref="A3:U1904" totalsRowShown="0" headerRowDxfId="69" headerRowBorderDxfId="68" tableBorderDxfId="67" totalsRowBorderDxfId="66">
  <autoFilter ref="A3:U1904" xr:uid="{42325979-5ADB-4E64-A0B8-B69937ED48B5}">
    <filterColumn colId="2">
      <filters>
        <filter val="FFTT-CENT-24-0001-1"/>
        <filter val="FFTT-CENT-24-0001-2"/>
        <filter val="FFTT-CENT-24-0001-3"/>
        <filter val="FFTT-CENT-24-0002-1"/>
        <filter val="FFTT-CENT-24-0003-1"/>
        <filter val="FFTT-CENT-24-0003-2"/>
        <filter val="FFTT-CENT-24-0003-3"/>
        <filter val="FFTT-CENT-24-0005-1"/>
        <filter val="FFTT-CENT-24-0006-1"/>
        <filter val="FFTT-CENT-24-0006-2"/>
        <filter val="FFTT-CENT-24-0006-3"/>
        <filter val="FFTT-CENT-24-0007-1"/>
        <filter val="FFTT-CENT-24-0007-2"/>
        <filter val="FFTT-CENT-24-0010-1"/>
        <filter val="FFTT-CENT-24-0010-2"/>
        <filter val="FFTT-CENT-24-0010-3"/>
        <filter val="FFTT-CENT-24-0010-4"/>
        <filter val="FFTT-CENT-24-0011-1"/>
        <filter val="FFTT-CENT-24-0012-1"/>
        <filter val="FFTT-CENT-24-0013-1"/>
        <filter val="FFTT-CENT-24-0013-2"/>
        <filter val="FFTT-CENT-24-0015-1"/>
        <filter val="FFTT-CENT-24-0016-1"/>
        <filter val="FFTT-CENT-24-0016-2"/>
        <filter val="FFTT-CENT-24-0016-3"/>
        <filter val="FFTT-CENT-24-0016-4"/>
        <filter val="FFTT-CENT-24-0017-1"/>
        <filter val="FFTT-CENT-24-0017-2"/>
        <filter val="FFTT-CENT-24-0018-1"/>
        <filter val="FFTT-CENT-24-0018-2"/>
        <filter val="FFTT-CENT-24-0019-1"/>
        <filter val="FFTT-CENT-24-0019-2"/>
        <filter val="FFTT-CENT-24-0019-3"/>
        <filter val="FFTT-CENT-24-0020-1"/>
        <filter val="FFTT-CENT-24-0021-1"/>
        <filter val="FFTT-CENT-24-0021-2"/>
        <filter val="FFTT-CENT-24-0021-3"/>
        <filter val="FFTT-CENT-24-0021-4"/>
        <filter val="FFTT-CENT-24-0022-1"/>
        <filter val="FFTT-CENT-24-0022-2"/>
        <filter val="FFTT-CENT-24-0022-3"/>
        <filter val="FFTT-CENT-24-0022-4"/>
        <filter val="FFTT-CENT-24-0023-1"/>
        <filter val="FFTT-CENT-24-0023-2"/>
        <filter val="FFTT-CENT-24-0025-1"/>
        <filter val="FFTT-CENT-24-0025-2"/>
        <filter val="FFTT-CENT-24-0025-3"/>
        <filter val="FFTT-CENT-24-0026-1"/>
        <filter val="FFTT-CENT-24-0026-2"/>
        <filter val="FFTT-CENT-24-0026-3"/>
        <filter val="FFTT-CENT-24-0027-1"/>
        <filter val="FFTT-CENT-24-0027-2"/>
        <filter val="FFTT-CENT-24-0027-3"/>
        <filter val="FFTT-CENT-24-0027-4"/>
        <filter val="FFTT-CENT-24-0028-1"/>
        <filter val="FFTT-CENT-24-0028-2"/>
        <filter val="FFTT-CENT-24-0029-1"/>
        <filter val="FFTT-CENT-24-0029-2"/>
        <filter val="FFTT-CENT-24-0030-1"/>
        <filter val="FFTT-CENT-24-0030-2"/>
        <filter val="FFTT-CENT-24-0030-3"/>
      </filters>
    </filterColumn>
  </autoFilter>
  <tableColumns count="21">
    <tableColumn id="1" xr3:uid="{DF1410EE-91E4-4DA2-B00D-314E84602F54}" name="N° SIRET" dataDxfId="65"/>
    <tableColumn id="2" xr3:uid="{D2F85FD7-5529-4AD5-9296-AC16388CF460}" name="NOM DE LA STRUCTURE" dataDxfId="64"/>
    <tableColumn id="4" xr3:uid="{AC5AC35F-5040-40D3-AD7D-B0A5D0570DE8}" name="N° ACTION OSIRIS" dataDxfId="63"/>
    <tableColumn id="3" xr3:uid="{E71ADB35-E93C-4580-8207-640D693DC1B2}" name="INTITULE DE L'ACTION" dataDxfId="62">
      <calculatedColumnFormula>_xlfn.XLOOKUP(C4,'Export Action'!$A$3:$A$1999,'Export Action'!$X$3:$X$1999)</calculatedColumnFormula>
    </tableColumn>
    <tableColumn id="20" xr3:uid="{49531228-F089-4776-8F77-44764EEF203D}" name="N° DOSSIER OSIRIS" dataDxfId="61">
      <calculatedColumnFormula>_xlfn.XLOOKUP(A4,'Export Dossier'!$K$3:$K$974,'Export Dossier'!$D$3:$D$974)</calculatedColumnFormula>
    </tableColumn>
    <tableColumn id="5" xr3:uid="{96649A93-4D76-4289-BA05-807748136695}" name="MODALITE / DISPOSITIF" dataDxfId="60"/>
    <tableColumn id="7" xr3:uid="{829EA159-DC68-4AE4-BA8C-0771846919E8}" name="COMPLETUDE" dataDxfId="59"/>
    <tableColumn id="8" xr3:uid="{4E22D859-874B-4D6D-B4B2-9C8A8E3A3E9C}" name="RESPECT GRILLE APPEL A PROJET" dataDxfId="58"/>
    <tableColumn id="21" xr3:uid="{EF5D1563-158F-4B82-B783-78C4FE5C01A7}" name="CRF N-1" dataDxfId="57"/>
    <tableColumn id="9" xr3:uid="{6BC9AB3A-DD90-4404-9D92-A878D0E82374}" name="RECURRENCE" dataDxfId="56"/>
    <tableColumn id="10" xr3:uid="{E34439A2-C833-4D87-B2E1-0EC77245CB88}" name="PUBLIC (GENRE)" dataDxfId="55"/>
    <tableColumn id="11" xr3:uid="{3E1F9EAC-BA9A-478B-9A4A-16F0136FB062}" name="PUBLIC (NOMBRE) " dataDxfId="54"/>
    <tableColumn id="12" xr3:uid="{A378DEDC-ACA1-4453-B600-F205D95526C0}" name="MONTANT DOSSIER ACCORDE EN 2022 " dataDxfId="53"/>
    <tableColumn id="13" xr3:uid="{EB8D2C30-B98B-49FC-991F-D2B909F3A82C}" name="MONTANT DOSSIER ACCORDE EN 2023" dataDxfId="52"/>
    <tableColumn id="14" xr3:uid="{BA7A5E02-3C12-490E-9E80-5C21E573FA07}" name="MONTANT DEMANDE 2024 (DOSSIER)" dataDxfId="51"/>
    <tableColumn id="15" xr3:uid="{4C54CD7D-B1AB-492D-971D-B21A0EA6C7C7}" name="MONTANT DEMANDE 2024 (ACTION)" dataDxfId="50"/>
    <tableColumn id="16" xr3:uid="{EF4136F5-1B45-4996-8BF2-BD4BAAD92303}" name="TAUX DE FINANCEMENT" dataDxfId="49"/>
    <tableColumn id="6" xr3:uid="{899293E9-09E3-46B0-9365-7F1B03804315}" name="ZRR / CRTE" dataDxfId="48">
      <calculatedColumnFormula>IF(OR(_xlfn.XLOOKUP(C4,'Export Action'!$A$3:$A$1999,'Export Action'!$AO$3:$AO$1999)="Communes ZRR./bassins de vie pop &gt; 50% ZRR",_xlfn.XLOOKUP(C4,'Export Action'!$A$3:$A$1999,'Export Action'!$AO$3:$AO$1999)="Contrats de relance et de transition écologique (CRTE) rural"),"Oui","Non")</calculatedColumnFormula>
    </tableColumn>
    <tableColumn id="17" xr3:uid="{4CBB2736-F19E-4236-A021-4F090BDCC1D6}" name="NOTATION DE LA LIGUE" dataDxfId="47"/>
    <tableColumn id="19" xr3:uid="{ABD76C5D-202A-42DF-89BF-828E0C8FE81F}" name="0" dataDxfId="46">
      <calculatedColumnFormula>IF(A4=A3,T3,T3+1)</calculatedColumnFormula>
    </tableColumn>
    <tableColumn id="18" xr3:uid="{A34FD916-6A43-42F1-A876-6437C545A481}" name="MONTANT PROPOSE POUR L'ACTION" dataDxfId="45"/>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2B53FF9-BCF4-4A60-94DC-0690763D969C}" name="Tableau13" displayName="Tableau13" ref="A3:U1645" totalsRowShown="0" headerRowDxfId="24" headerRowBorderDxfId="23" tableBorderDxfId="22" totalsRowBorderDxfId="21">
  <autoFilter ref="A3:U1645" xr:uid="{42325979-5ADB-4E64-A0B8-B69937ED48B5}">
    <filterColumn colId="2">
      <filters>
        <filter val="FFTT-CENT-24-0004-1"/>
        <filter val="FFTT-CENT-24-0004-2"/>
        <filter val="FFTT-CENT-24-0004-3"/>
        <filter val="FFTT-CENT-24-0008-1"/>
        <filter val="FFTT-CENT-24-0008-2"/>
        <filter val="FFTT-CENT-24-0008-3"/>
        <filter val="FFTT-CENT-24-0008-4"/>
        <filter val="FFTT-CENT-24-0009-1"/>
        <filter val="FFTT-CENT-24-0009-2"/>
        <filter val="FFTT-CENT-24-0009-3"/>
        <filter val="FFTT-CENT-24-0009-4"/>
        <filter val="FFTT-CENT-24-0014-1"/>
        <filter val="FFTT-CENT-24-0014-2"/>
        <filter val="FFTT-CENT-24-0014-3"/>
        <filter val="FFTT-CENT-24-0014-4"/>
        <filter val="FFTT-CENT-24-0024-1"/>
        <filter val="FFTT-CENT-24-0024-2"/>
        <filter val="FFTT-CENT-24-0024-3"/>
        <filter val="FFTT-CENT-24-0024-4"/>
        <filter val="FFTT-CENT-24-0031-1"/>
        <filter val="FFTT-CENT-24-0031-2"/>
        <filter val="FFTT-CENT-24-0031-3"/>
        <filter val="FFTT-CENT-24-0031-4"/>
      </filters>
    </filterColumn>
  </autoFilter>
  <tableColumns count="21">
    <tableColumn id="1" xr3:uid="{FE0BDD23-50E0-462C-96BC-A3CFAC0EA7B1}" name="N° SIRET" dataDxfId="20"/>
    <tableColumn id="2" xr3:uid="{FC9A107D-8FD7-4C9C-BDEA-A64567BB1DB6}" name="NOM DE LA STRUCTURE" dataDxfId="19"/>
    <tableColumn id="4" xr3:uid="{CF0FC650-1079-445E-8C28-5336C56A8319}" name="N° ACTION OSIRIS" dataDxfId="18"/>
    <tableColumn id="3" xr3:uid="{3A54E522-74D4-4F12-B342-6BD1444989FA}" name="INTITULE DE L'ACTION" dataDxfId="17">
      <calculatedColumnFormula>_xlfn.XLOOKUP(C4,'Export Action'!$A$3:$A$1999,'Export Action'!$X$3:$X$1999)</calculatedColumnFormula>
    </tableColumn>
    <tableColumn id="20" xr3:uid="{6EA0B0A6-747C-4006-B3CE-B4483155308D}" name="N° DOSSIER OSIRIS" dataDxfId="16">
      <calculatedColumnFormula>_xlfn.XLOOKUP(A4,'Export Dossier'!$K$3:$K$974,'Export Dossier'!$D$3:$D$974)</calculatedColumnFormula>
    </tableColumn>
    <tableColumn id="5" xr3:uid="{5E6C20D6-61F5-4991-91C9-6320F2455272}" name="MODALITE / DISPOSITIF" dataDxfId="15"/>
    <tableColumn id="7" xr3:uid="{46351E88-578E-4B5B-B602-17AB504EEF0A}" name="COMPLETUDE" dataDxfId="14"/>
    <tableColumn id="8" xr3:uid="{E45A1191-1A07-4967-81FC-D495684F2FBB}" name="RESPECT GRILLE APPEL A PROJET" dataDxfId="13"/>
    <tableColumn id="21" xr3:uid="{3C2BC457-D7E3-456A-9BA2-697AF904CBA4}" name="CRF N-1" dataDxfId="12"/>
    <tableColumn id="9" xr3:uid="{37408A3C-A864-4C5E-90AA-97C40D8E36CE}" name="RECURRENCE" dataDxfId="11"/>
    <tableColumn id="10" xr3:uid="{C68E8CE2-B951-48A3-8F6E-C4CF26510342}" name="PUBLIC (GENRE)" dataDxfId="10"/>
    <tableColumn id="11" xr3:uid="{80155514-B887-4F88-B9EE-33844FF03607}" name="PUBLIC (NOMBRE) " dataDxfId="9"/>
    <tableColumn id="12" xr3:uid="{EF03EB9B-0768-4353-BFA4-2856F019B2BD}" name="MONTANT DOSSIER ACCORDE EN 2022 " dataDxfId="8"/>
    <tableColumn id="13" xr3:uid="{4E35908B-4722-4E10-9284-C61D9002122A}" name="MONTANT DOSSIER ACCORDE EN 2023" dataDxfId="7"/>
    <tableColumn id="14" xr3:uid="{D81F1F84-8EEE-4217-982D-AD4C0B38752C}" name="MONTANT DEMANDE (DOSSIER)" dataDxfId="6"/>
    <tableColumn id="15" xr3:uid="{04089806-00DF-47A7-8C86-AB9DAAC641BA}" name="MONTANT DEMANDE (ACTION)" dataDxfId="5"/>
    <tableColumn id="16" xr3:uid="{6D0EC4C4-E308-47D0-BDDA-F63C6A95F180}" name="TAUX DE FINANCEMENT" dataDxfId="4"/>
    <tableColumn id="6" xr3:uid="{047E61AC-6B3A-412D-94D4-5F6295DB4189}" name="ZRR / CRTE" dataDxfId="3">
      <calculatedColumnFormula>IF(OR(_xlfn.XLOOKUP(C4,'Export Action'!$A$3:$A$1999,'Export Action'!$AO$3:$AO$1999)="Communes ZRR./bassins de vie pop &gt; 50% ZRR",_xlfn.XLOOKUP(C4,'Export Action'!$A$3:$A$1999,'Export Action'!$AO$3:$AO$1999)="Contrats de relance et de transition écologique (CRTE) rural"),"Oui","Non")</calculatedColumnFormula>
    </tableColumn>
    <tableColumn id="17" xr3:uid="{C6E9CD22-6C57-4160-8BB2-069E3AFDC397}" name="NOTATION DE LA LIGUE" dataDxfId="2"/>
    <tableColumn id="19" xr3:uid="{DE4B6087-EC8D-49D9-8E99-0CD6F5751F0B}" name="0" dataDxfId="1">
      <calculatedColumnFormula>IF(A4=A3,T3,T3+1)</calculatedColumnFormula>
    </tableColumn>
    <tableColumn id="18" xr3:uid="{9FE88A79-3B7A-4EF7-9306-CAD61801CDB3}" name="MONTANT PROPOSE POUR L'ACTION"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8F23-E3A0-44EA-B072-1E3E23E39327}">
  <dimension ref="A1"/>
  <sheetViews>
    <sheetView topLeftCell="A16" zoomScale="84" zoomScaleNormal="80" workbookViewId="0">
      <selection activeCell="K36" sqref="K36"/>
    </sheetView>
  </sheetViews>
  <sheetFormatPr baseColWidth="10" defaultRowHeight="15" x14ac:dyDescent="0.2"/>
  <sheetData/>
  <sheetProtection algorithmName="SHA-512" hashValue="iSR9w73D8rtC5D9h4hjCnVATG3vnkbdJXYyG2B+oBJbvlYHNttxdqyaLi77+0mbydH1wQYWUzZe1bMHIIwt4rw==" saltValue="dGh7wydrmNLTtQ2ubydFo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187-A41C-4684-8FF2-4A5C567DCB5A}">
  <dimension ref="A1:X1904"/>
  <sheetViews>
    <sheetView topLeftCell="B1" zoomScale="75" zoomScaleNormal="60" workbookViewId="0">
      <pane xSplit="3" ySplit="3" topLeftCell="P297" activePane="bottomRight" state="frozen"/>
      <selection activeCell="B1" sqref="B1"/>
      <selection pane="topRight" activeCell="E1" sqref="E1"/>
      <selection pane="bottomLeft" activeCell="B4" sqref="B4"/>
      <selection pane="bottomRight" activeCell="U302" sqref="U302"/>
    </sheetView>
  </sheetViews>
  <sheetFormatPr baseColWidth="10" defaultRowHeight="47.5" customHeight="1" x14ac:dyDescent="0.25"/>
  <cols>
    <col min="1" max="1" width="17.1640625" style="9" hidden="1" customWidth="1"/>
    <col min="2" max="2" width="53.6640625" style="86" customWidth="1"/>
    <col min="3" max="3" width="22.1640625" customWidth="1"/>
    <col min="4" max="4" width="50.5" style="38" customWidth="1"/>
    <col min="5" max="5" width="32.5" customWidth="1"/>
    <col min="6" max="6" width="39.33203125" style="38" customWidth="1"/>
    <col min="7" max="7" width="19.83203125" style="4" customWidth="1"/>
    <col min="8" max="8" width="18.5" customWidth="1"/>
    <col min="9" max="9" width="16.33203125" customWidth="1"/>
    <col min="10" max="10" width="19.1640625" customWidth="1"/>
    <col min="11" max="11" width="18.1640625" customWidth="1"/>
    <col min="12" max="12" width="18.5" customWidth="1"/>
    <col min="13" max="13" width="35.33203125" style="7" hidden="1" customWidth="1"/>
    <col min="14" max="14" width="26.1640625" style="7" customWidth="1"/>
    <col min="15" max="15" width="25.33203125" style="12" customWidth="1"/>
    <col min="16" max="16" width="26.33203125" style="33" customWidth="1"/>
    <col min="17" max="17" width="17.1640625" customWidth="1"/>
    <col min="18" max="18" width="15.1640625" style="66" customWidth="1"/>
    <col min="19" max="19" width="23.5" customWidth="1"/>
    <col min="20" max="20" width="9.6640625" hidden="1" customWidth="1"/>
    <col min="21" max="21" width="25.5" style="12" customWidth="1"/>
    <col min="22" max="22" width="23.1640625" customWidth="1"/>
    <col min="23" max="23" width="49.83203125" customWidth="1"/>
  </cols>
  <sheetData>
    <row r="1" spans="1:24" s="47" customFormat="1" ht="47.5" customHeight="1" x14ac:dyDescent="0.2">
      <c r="A1" s="28"/>
      <c r="B1" s="27" t="s">
        <v>1</v>
      </c>
      <c r="C1" s="50">
        <v>84918</v>
      </c>
      <c r="D1" s="49"/>
      <c r="E1" s="23" t="s">
        <v>2</v>
      </c>
      <c r="F1" s="82" t="s">
        <v>20007</v>
      </c>
      <c r="G1" s="44"/>
      <c r="H1" s="44"/>
      <c r="I1" s="44"/>
      <c r="J1" s="44"/>
      <c r="K1" s="44"/>
      <c r="L1" s="44"/>
      <c r="M1" s="44"/>
      <c r="N1" s="44"/>
      <c r="O1" s="81"/>
      <c r="P1" s="45"/>
      <c r="R1" s="52"/>
      <c r="T1" s="83"/>
      <c r="U1" s="25" t="s">
        <v>0</v>
      </c>
      <c r="V1" s="42">
        <v>55961</v>
      </c>
      <c r="W1" s="46"/>
      <c r="X1" s="46"/>
    </row>
    <row r="2" spans="1:24" s="61" customFormat="1" ht="47.5" customHeight="1" x14ac:dyDescent="0.2">
      <c r="A2" s="54"/>
      <c r="B2" s="40" t="s">
        <v>13214</v>
      </c>
      <c r="C2" s="55">
        <f>V2+'Instruction CD'!V2</f>
        <v>84918</v>
      </c>
      <c r="D2" s="56"/>
      <c r="E2" s="57"/>
      <c r="F2" s="56"/>
      <c r="G2" s="70"/>
      <c r="H2" s="57"/>
      <c r="I2" s="57"/>
      <c r="J2" s="57"/>
      <c r="K2" s="57"/>
      <c r="L2" s="57"/>
      <c r="M2" s="58"/>
      <c r="N2" s="58"/>
      <c r="O2" s="60"/>
      <c r="P2" s="59"/>
      <c r="Q2" s="57"/>
      <c r="R2" s="51"/>
      <c r="S2" s="60"/>
      <c r="T2" s="57"/>
      <c r="U2" s="24" t="s">
        <v>13215</v>
      </c>
      <c r="V2" s="43">
        <f>SUM(U4:U1904)</f>
        <v>54361</v>
      </c>
    </row>
    <row r="3" spans="1:24" s="39" customFormat="1" ht="47.5" customHeight="1" x14ac:dyDescent="0.2">
      <c r="A3" s="14" t="s">
        <v>2473</v>
      </c>
      <c r="B3" s="48" t="s">
        <v>11929</v>
      </c>
      <c r="C3" s="15" t="s">
        <v>4</v>
      </c>
      <c r="D3" s="17" t="s">
        <v>6</v>
      </c>
      <c r="E3" s="15" t="s">
        <v>3</v>
      </c>
      <c r="F3" s="17" t="s">
        <v>5</v>
      </c>
      <c r="G3" s="16" t="s">
        <v>7</v>
      </c>
      <c r="H3" s="17" t="s">
        <v>15</v>
      </c>
      <c r="I3" s="17" t="s">
        <v>13209</v>
      </c>
      <c r="J3" s="17" t="s">
        <v>11925</v>
      </c>
      <c r="K3" s="15" t="s">
        <v>8</v>
      </c>
      <c r="L3" s="15" t="s">
        <v>9</v>
      </c>
      <c r="M3" s="18" t="s">
        <v>11926</v>
      </c>
      <c r="N3" s="18" t="s">
        <v>11927</v>
      </c>
      <c r="O3" s="18" t="s">
        <v>13211</v>
      </c>
      <c r="P3" s="18" t="s">
        <v>13212</v>
      </c>
      <c r="Q3" s="17" t="s">
        <v>12</v>
      </c>
      <c r="R3" s="48" t="s">
        <v>13217</v>
      </c>
      <c r="S3" s="17" t="s">
        <v>13</v>
      </c>
      <c r="T3" s="19" t="s">
        <v>11930</v>
      </c>
      <c r="U3" s="19" t="s">
        <v>14</v>
      </c>
      <c r="V3" s="11" t="s">
        <v>11928</v>
      </c>
      <c r="W3" s="11" t="s">
        <v>13213</v>
      </c>
    </row>
    <row r="4" spans="1:24" ht="47.5" hidden="1" customHeight="1" x14ac:dyDescent="0.25">
      <c r="A4" s="13" t="str">
        <f>_xlfn.XLOOKUP(C4,'Export Action'!$A$3:$A$1999,'Export Action'!$L$3:$L$1999)</f>
        <v>45015130300036</v>
      </c>
      <c r="B4" s="84" t="str">
        <f>_xlfn.XLOOKUP(A4,'Export Action'!$L$3:$L$1999,'Export Action'!$O$3:$O$1999)</f>
        <v>VALENCE BOURG TENNIS DE TABLE (VBTT)</v>
      </c>
      <c r="C4" s="1" t="s">
        <v>142</v>
      </c>
      <c r="D4" s="36" t="str">
        <f>_xlfn.XLOOKUP(C4,'Export Action'!$A$3:$A$1999,'Export Action'!$X$3:$X$1999)</f>
        <v>Ping éducatif : recrutement et fidélisation des jeunes</v>
      </c>
      <c r="E4" s="1" t="str">
        <f>_xlfn.XLOOKUP(A4,'Export Dossier'!$K$3:$K$974,'Export Dossier'!$D$3:$D$974)</f>
        <v>FFTT-AURA-24-0001</v>
      </c>
      <c r="F4" s="36" t="str">
        <f>_xlfn.XLOOKUP(C4,'Export Action'!$A$3:$A$1999,'Export Action'!$AE$3:$AE$1999)</f>
        <v>Ping Educatif</v>
      </c>
      <c r="G4" s="68" t="s">
        <v>16</v>
      </c>
      <c r="H4" s="71" t="s">
        <v>3112</v>
      </c>
      <c r="I4" s="71" t="s">
        <v>3112</v>
      </c>
      <c r="J4" s="1" t="str">
        <f>_xlfn.XLOOKUP(C4,'Export Action'!$A$3:$A$1999,'Export Action'!$J$3:$J$1999)</f>
        <v>Renouvellement</v>
      </c>
      <c r="K4" s="1" t="str">
        <f>_xlfn.XLOOKUP(C4,'Export Action'!$A$3:$A$1999,'Export Action'!$AL$3:$AL$1999)</f>
        <v>Mixte</v>
      </c>
      <c r="L4" s="1">
        <v>4</v>
      </c>
      <c r="M4" s="5">
        <f>_xlfn.XLOOKUP(A4,'Export 2022'!$K$3:$K$1000,'Export 2022'!$AF$3:$AF$1000)</f>
        <v>1800</v>
      </c>
      <c r="N4" s="5">
        <f>_xlfn.XLOOKUP(A4,'Export 2023'!$K$3:$K$1000,'Export 2023'!$AF$3:$AF$1000)</f>
        <v>2000</v>
      </c>
      <c r="O4" s="31">
        <f>_xlfn.XLOOKUP(A4,'Export Dossier'!$K$3:$K$974,'Export Dossier'!$AD$3:$AD$974)</f>
        <v>6000</v>
      </c>
      <c r="P4" s="31">
        <f>_xlfn.XLOOKUP(C4,'Export Action'!$A$3:$A$1999,'Export Action'!$AS$3:$AS$1999)</f>
        <v>3500</v>
      </c>
      <c r="Q4" s="29">
        <f>(_xlfn.XLOOKUP(C4,'Export Action'!$A$3:$A$1999,'Export Action'!$AS$3:$AS$1999))/_xlfn.XLOOKUP(C4,'Export Action'!$A$3:$A$1999,'Export Action'!$AR$3:$AR$1999)</f>
        <v>0.45454545454545453</v>
      </c>
      <c r="R4" s="63" t="str">
        <f>IF(OR(_xlfn.XLOOKUP(C4,'Export Action'!$A$3:$A$1999,'Export Action'!$AO$3:$AO$1999)="Communes ZRR./bassins de vie pop &gt; 50% ZRR",_xlfn.XLOOKUP(C4,'Export Action'!$A$3:$A$1999,'Export Action'!$AO$3:$AO$1999)="Contrats de relance et de transition écologique (CRTE) rural"),"Oui","Non")</f>
        <v>Non</v>
      </c>
      <c r="S4" s="73" t="s">
        <v>18</v>
      </c>
      <c r="T4" s="74">
        <f t="shared" ref="T4:T67" si="0">IF(A4=A3,T3,T3+1)</f>
        <v>1</v>
      </c>
      <c r="U4" s="75"/>
      <c r="V4" s="8" t="str" cm="1">
        <f t="array" ref="V4">IF(SUMPRODUCT((Tableau1[NOM DE LA STRUCTURE]=Tableau1[[#This Row],[NOM DE LA STRUCTURE]])*Tableau1[MONTANT PROPOSE POUR L''ACTION])=0,"",SUMPRODUCT((Tableau1[NOM DE LA STRUCTURE]=Tableau1[[#This Row],[NOM DE LA STRUCTURE]])*Tableau1[MONTANT PROPOSE POUR L''ACTION]))</f>
        <v/>
      </c>
      <c r="W4" s="79"/>
    </row>
    <row r="5" spans="1:24" ht="47.5" hidden="1" customHeight="1" x14ac:dyDescent="0.25">
      <c r="A5" s="13" t="str">
        <f>_xlfn.XLOOKUP(C5,'Export Action'!$A$3:$A$1999,'Export Action'!$L$3:$L$1999)</f>
        <v>45015130300036</v>
      </c>
      <c r="B5" s="84" t="str">
        <f>_xlfn.XLOOKUP(A5,'Export Action'!$L$3:$L$1999,'Export Action'!$O$3:$O$1999)</f>
        <v>VALENCE BOURG TENNIS DE TABLE (VBTT)</v>
      </c>
      <c r="C5" s="1" t="s">
        <v>159</v>
      </c>
      <c r="D5" s="36" t="str">
        <f>_xlfn.XLOOKUP(C5,'Export Action'!$A$3:$A$1999,'Export Action'!$X$3:$X$1999)</f>
        <v>Ping actif: développement du ping santé (Alzheimer)</v>
      </c>
      <c r="E5" s="1" t="str">
        <f>_xlfn.XLOOKUP(A5,'Export Dossier'!$K$3:$K$974,'Export Dossier'!$D$3:$D$974)</f>
        <v>FFTT-AURA-24-0001</v>
      </c>
      <c r="F5" s="36" t="str">
        <f>_xlfn.XLOOKUP(C5,'Export Action'!$A$3:$A$1999,'Export Action'!$AE$3:$AE$1999)</f>
        <v>Ping Actif</v>
      </c>
      <c r="G5" s="68"/>
      <c r="H5" s="71"/>
      <c r="I5" s="71"/>
      <c r="J5" s="1" t="str">
        <f>_xlfn.XLOOKUP(C5,'Export Action'!$A$3:$A$1999,'Export Action'!$J$3:$J$1999)</f>
        <v>Première demande</v>
      </c>
      <c r="K5" s="1" t="str">
        <f>_xlfn.XLOOKUP(C5,'Export Action'!$A$3:$A$1999,'Export Action'!$AL$3:$AL$1999)</f>
        <v>Mixte</v>
      </c>
      <c r="L5" s="1">
        <f>_xlfn.XLOOKUP(C5,'Export Action'!$A$3:$A$1999,'Export Action'!$AM$3:$AM$1999)</f>
        <v>12</v>
      </c>
      <c r="M5" s="5">
        <f>_xlfn.XLOOKUP(A5,'Export 2022'!$K$3:$K$1000,'Export 2022'!$AF$3:$AF$1000)</f>
        <v>1800</v>
      </c>
      <c r="N5" s="5">
        <f>_xlfn.XLOOKUP(A5,'Export 2023'!$K$3:$K$1000,'Export 2023'!$AF$3:$AF$1000)</f>
        <v>2000</v>
      </c>
      <c r="O5" s="31">
        <f>_xlfn.XLOOKUP(A5,'Export Dossier'!$K$3:$K$974,'Export Dossier'!$AD$3:$AD$974)</f>
        <v>6000</v>
      </c>
      <c r="P5" s="31">
        <f>_xlfn.XLOOKUP(C5,'Export Action'!$A$3:$A$1999,'Export Action'!$AS$3:$AS$1999)</f>
        <v>2500</v>
      </c>
      <c r="Q5" s="29">
        <f>(_xlfn.XLOOKUP(C5,'Export Action'!$A$3:$A$1999,'Export Action'!$AS$3:$AS$1999))/_xlfn.XLOOKUP(C5,'Export Action'!$A$3:$A$1999,'Export Action'!$AR$3:$AR$1999)</f>
        <v>0.5</v>
      </c>
      <c r="R5" s="63" t="str">
        <f>IF(OR(_xlfn.XLOOKUP(C5,'Export Action'!$A$3:$A$1999,'Export Action'!$AO$3:$AO$1999)="Communes ZRR./bassins de vie pop &gt; 50% ZRR",_xlfn.XLOOKUP(C5,'Export Action'!$A$3:$A$1999,'Export Action'!$AO$3:$AO$1999)="Contrats de relance et de transition écologique (CRTE) rural"),"Oui","Non")</f>
        <v>Non</v>
      </c>
      <c r="S5" s="73" t="s">
        <v>19</v>
      </c>
      <c r="T5" s="74">
        <f t="shared" si="0"/>
        <v>1</v>
      </c>
      <c r="U5" s="75"/>
      <c r="V5" s="8" t="str" cm="1">
        <f t="array" ref="V5">IF(SUMPRODUCT((Tableau1[NOM DE LA STRUCTURE]=Tableau1[[#This Row],[NOM DE LA STRUCTURE]])*Tableau1[MONTANT PROPOSE POUR L''ACTION])=0,"",SUMPRODUCT((Tableau1[NOM DE LA STRUCTURE]=Tableau1[[#This Row],[NOM DE LA STRUCTURE]])*Tableau1[MONTANT PROPOSE POUR L''ACTION]))</f>
        <v/>
      </c>
      <c r="W5" s="79"/>
    </row>
    <row r="6" spans="1:24" ht="47.5" hidden="1" customHeight="1" x14ac:dyDescent="0.25">
      <c r="A6" s="13" t="str">
        <f>_xlfn.XLOOKUP(C6,'Export Action'!$A$3:$A$1999,'Export Action'!$L$3:$L$1999)</f>
        <v>79213129400011</v>
      </c>
      <c r="B6" s="84" t="str">
        <f>_xlfn.XLOOKUP(A6,'Export Action'!$L$3:$L$1999,'Export Action'!$O$3:$O$1999)</f>
        <v>MONQUI PONG</v>
      </c>
      <c r="C6" s="1" t="s">
        <v>164</v>
      </c>
      <c r="D6" s="36" t="str">
        <f>_xlfn.XLOOKUP(C6,'Export Action'!$A$3:$A$1999,'Export Action'!$X$3:$X$1999)</f>
        <v>Création de contenus pédagogico-ludiques innovants pour une promotion élargie de notre discipline sur les réseaux sociaux au delà du public pongiste</v>
      </c>
      <c r="E6" s="1" t="str">
        <f>_xlfn.XLOOKUP(A6,'Export Dossier'!$K$3:$K$974,'Export Dossier'!$D$3:$D$974)</f>
        <v>FFTT-AURA-24-0002</v>
      </c>
      <c r="F6" s="36" t="str">
        <f>_xlfn.XLOOKUP(C6,'Export Action'!$A$3:$A$1999,'Export Action'!$AE$3:$AE$1999)</f>
        <v>Ping Educatif</v>
      </c>
      <c r="G6" s="68"/>
      <c r="H6" s="71"/>
      <c r="I6" s="71"/>
      <c r="J6" s="1" t="str">
        <f>_xlfn.XLOOKUP(C6,'Export Action'!$A$3:$A$1999,'Export Action'!$J$3:$J$1999)</f>
        <v>Renouvellement</v>
      </c>
      <c r="K6" s="1" t="str">
        <f>_xlfn.XLOOKUP(C6,'Export Action'!$A$3:$A$1999,'Export Action'!$AL$3:$AL$1999)</f>
        <v>Mixte</v>
      </c>
      <c r="L6" s="1">
        <f>_xlfn.XLOOKUP(C6,'Export Action'!$A$3:$A$1999,'Export Action'!$AM$3:$AM$1999)</f>
        <v>100000</v>
      </c>
      <c r="M6" s="5">
        <f>_xlfn.XLOOKUP(A6,'Export 2022'!$K$3:$K$1000,'Export 2022'!$AF$3:$AF$1000)</f>
        <v>3300</v>
      </c>
      <c r="N6" s="5">
        <f>_xlfn.XLOOKUP(A6,'Export 2023'!$K$3:$K$1000,'Export 2023'!$AF$3:$AF$1000)</f>
        <v>2900</v>
      </c>
      <c r="O6" s="31">
        <f>_xlfn.XLOOKUP(A6,'Export Dossier'!$K$3:$K$974,'Export Dossier'!$AD$3:$AD$974)</f>
        <v>6000</v>
      </c>
      <c r="P6" s="31">
        <f>_xlfn.XLOOKUP(C6,'Export Action'!$A$3:$A$1999,'Export Action'!$AS$3:$AS$1999)</f>
        <v>3000</v>
      </c>
      <c r="Q6" s="29">
        <f>(_xlfn.XLOOKUP(C6,'Export Action'!$A$3:$A$1999,'Export Action'!$AS$3:$AS$1999))/_xlfn.XLOOKUP(C6,'Export Action'!$A$3:$A$1999,'Export Action'!$AR$3:$AR$1999)</f>
        <v>0.5</v>
      </c>
      <c r="R6" s="63" t="str">
        <f>IF(OR(_xlfn.XLOOKUP(C6,'Export Action'!$A$3:$A$1999,'Export Action'!$AO$3:$AO$1999)="Communes ZRR./bassins de vie pop &gt; 50% ZRR",_xlfn.XLOOKUP(C6,'Export Action'!$A$3:$A$1999,'Export Action'!$AO$3:$AO$1999)="Contrats de relance et de transition écologique (CRTE) rural"),"Oui","Non")</f>
        <v>Non</v>
      </c>
      <c r="S6" s="73" t="s">
        <v>20</v>
      </c>
      <c r="T6" s="74">
        <f t="shared" si="0"/>
        <v>2</v>
      </c>
      <c r="U6" s="75"/>
      <c r="V6" s="8" t="str" cm="1">
        <f t="array" ref="V6">IF(SUMPRODUCT((Tableau1[NOM DE LA STRUCTURE]=Tableau1[[#This Row],[NOM DE LA STRUCTURE]])*Tableau1[MONTANT PROPOSE POUR L''ACTION])=0,"",SUMPRODUCT((Tableau1[NOM DE LA STRUCTURE]=Tableau1[[#This Row],[NOM DE LA STRUCTURE]])*Tableau1[MONTANT PROPOSE POUR L''ACTION]))</f>
        <v/>
      </c>
      <c r="W6" s="79"/>
    </row>
    <row r="7" spans="1:24" ht="47.5" hidden="1" customHeight="1" x14ac:dyDescent="0.25">
      <c r="A7" s="13" t="str">
        <f>_xlfn.XLOOKUP(C7,'Export Action'!$A$3:$A$1999,'Export Action'!$L$3:$L$1999)</f>
        <v>79213129400011</v>
      </c>
      <c r="B7" s="84" t="str">
        <f>_xlfn.XLOOKUP(A7,'Export Action'!$L$3:$L$1999,'Export Action'!$O$3:$O$1999)</f>
        <v>MONQUI PONG</v>
      </c>
      <c r="C7" s="1" t="s">
        <v>178</v>
      </c>
      <c r="D7" s="36" t="str">
        <f>_xlfn.XLOOKUP(C7,'Export Action'!$A$3:$A$1999,'Export Action'!$X$3:$X$1999)</f>
        <v>Monqui Pong Academy - volet performance</v>
      </c>
      <c r="E7" s="1" t="str">
        <f>_xlfn.XLOOKUP(A7,'Export Dossier'!$K$3:$K$974,'Export Dossier'!$D$3:$D$974)</f>
        <v>FFTT-AURA-24-0002</v>
      </c>
      <c r="F7" s="36" t="str">
        <f>_xlfn.XLOOKUP(C7,'Export Action'!$A$3:$A$1999,'Export Action'!$AE$3:$AE$1999)</f>
        <v>ETR - Actions sportives</v>
      </c>
      <c r="G7" s="68"/>
      <c r="H7" s="71"/>
      <c r="I7" s="71"/>
      <c r="J7" s="1" t="str">
        <f>_xlfn.XLOOKUP(C7,'Export Action'!$A$3:$A$1999,'Export Action'!$J$3:$J$1999)</f>
        <v>Première demande</v>
      </c>
      <c r="K7" s="1" t="str">
        <f>_xlfn.XLOOKUP(C7,'Export Action'!$A$3:$A$1999,'Export Action'!$AL$3:$AL$1999)</f>
        <v>Mixte</v>
      </c>
      <c r="L7" s="1">
        <f>_xlfn.XLOOKUP(C7,'Export Action'!$A$3:$A$1999,'Export Action'!$AM$3:$AM$1999)</f>
        <v>50</v>
      </c>
      <c r="M7" s="5">
        <f>_xlfn.XLOOKUP(A7,'Export 2022'!$K$3:$K$1000,'Export 2022'!$AF$3:$AF$1000)</f>
        <v>3300</v>
      </c>
      <c r="N7" s="5">
        <f>_xlfn.XLOOKUP(A7,'Export 2023'!$K$3:$K$1000,'Export 2023'!$AF$3:$AF$1000)</f>
        <v>2900</v>
      </c>
      <c r="O7" s="31">
        <f>_xlfn.XLOOKUP(A7,'Export Dossier'!$K$3:$K$974,'Export Dossier'!$AD$3:$AD$974)</f>
        <v>6000</v>
      </c>
      <c r="P7" s="31">
        <f>_xlfn.XLOOKUP(C7,'Export Action'!$A$3:$A$1999,'Export Action'!$AS$3:$AS$1999)</f>
        <v>1500</v>
      </c>
      <c r="Q7" s="29">
        <f>(_xlfn.XLOOKUP(C7,'Export Action'!$A$3:$A$1999,'Export Action'!$AS$3:$AS$1999))/_xlfn.XLOOKUP(C7,'Export Action'!$A$3:$A$1999,'Export Action'!$AR$3:$AR$1999)</f>
        <v>0.5</v>
      </c>
      <c r="R7" s="63" t="str">
        <f>IF(OR(_xlfn.XLOOKUP(C7,'Export Action'!$A$3:$A$1999,'Export Action'!$AO$3:$AO$1999)="Communes ZRR./bassins de vie pop &gt; 50% ZRR",_xlfn.XLOOKUP(C7,'Export Action'!$A$3:$A$1999,'Export Action'!$AO$3:$AO$1999)="Contrats de relance et de transition écologique (CRTE) rural"),"Oui","Non")</f>
        <v>Non</v>
      </c>
      <c r="S7" s="73" t="s">
        <v>21</v>
      </c>
      <c r="T7" s="74">
        <f t="shared" si="0"/>
        <v>2</v>
      </c>
      <c r="U7" s="75"/>
      <c r="V7" s="8" t="str" cm="1">
        <f t="array" ref="V7">IF(SUMPRODUCT((Tableau1[NOM DE LA STRUCTURE]=Tableau1[[#This Row],[NOM DE LA STRUCTURE]])*Tableau1[MONTANT PROPOSE POUR L''ACTION])=0,"",SUMPRODUCT((Tableau1[NOM DE LA STRUCTURE]=Tableau1[[#This Row],[NOM DE LA STRUCTURE]])*Tableau1[MONTANT PROPOSE POUR L''ACTION]))</f>
        <v/>
      </c>
      <c r="W7" s="79"/>
    </row>
    <row r="8" spans="1:24" ht="47.5" hidden="1" customHeight="1" x14ac:dyDescent="0.25">
      <c r="A8" s="13" t="str">
        <f>_xlfn.XLOOKUP(C8,'Export Action'!$A$3:$A$1999,'Export Action'!$L$3:$L$1999)</f>
        <v>79213129400011</v>
      </c>
      <c r="B8" s="84" t="str">
        <f>_xlfn.XLOOKUP(A8,'Export Action'!$L$3:$L$1999,'Export Action'!$O$3:$O$1999)</f>
        <v>MONQUI PONG</v>
      </c>
      <c r="C8" s="1" t="s">
        <v>185</v>
      </c>
      <c r="D8" s="36" t="str">
        <f>_xlfn.XLOOKUP(C8,'Export Action'!$A$3:$A$1999,'Export Action'!$X$3:$X$1999)</f>
        <v>Développement des activités ping adapté et handi ping</v>
      </c>
      <c r="E8" s="1" t="str">
        <f>_xlfn.XLOOKUP(A8,'Export Dossier'!$K$3:$K$974,'Export Dossier'!$D$3:$D$974)</f>
        <v>FFTT-AURA-24-0002</v>
      </c>
      <c r="F8" s="36" t="str">
        <f>_xlfn.XLOOKUP(C8,'Export Action'!$A$3:$A$1999,'Export Action'!$AE$3:$AE$1999)</f>
        <v>Ping Inclusif</v>
      </c>
      <c r="G8" s="68"/>
      <c r="H8" s="71"/>
      <c r="I8" s="71"/>
      <c r="J8" s="1" t="str">
        <f>_xlfn.XLOOKUP(C8,'Export Action'!$A$3:$A$1999,'Export Action'!$J$3:$J$1999)</f>
        <v>Première demande</v>
      </c>
      <c r="K8" s="1" t="str">
        <f>_xlfn.XLOOKUP(C8,'Export Action'!$A$3:$A$1999,'Export Action'!$AL$3:$AL$1999)</f>
        <v>Mixte</v>
      </c>
      <c r="L8" s="1">
        <f>_xlfn.XLOOKUP(C8,'Export Action'!$A$3:$A$1999,'Export Action'!$AM$3:$AM$1999)</f>
        <v>20</v>
      </c>
      <c r="M8" s="5">
        <f>_xlfn.XLOOKUP(A8,'Export 2022'!$K$3:$K$1000,'Export 2022'!$AF$3:$AF$1000)</f>
        <v>3300</v>
      </c>
      <c r="N8" s="5">
        <f>_xlfn.XLOOKUP(A8,'Export 2023'!$K$3:$K$1000,'Export 2023'!$AF$3:$AF$1000)</f>
        <v>2900</v>
      </c>
      <c r="O8" s="31">
        <f>_xlfn.XLOOKUP(A8,'Export Dossier'!$K$3:$K$974,'Export Dossier'!$AD$3:$AD$974)</f>
        <v>6000</v>
      </c>
      <c r="P8" s="31">
        <f>_xlfn.XLOOKUP(C8,'Export Action'!$A$3:$A$1999,'Export Action'!$AS$3:$AS$1999)</f>
        <v>1500</v>
      </c>
      <c r="Q8" s="29">
        <f>(_xlfn.XLOOKUP(C8,'Export Action'!$A$3:$A$1999,'Export Action'!$AS$3:$AS$1999))/_xlfn.XLOOKUP(C8,'Export Action'!$A$3:$A$1999,'Export Action'!$AR$3:$AR$1999)</f>
        <v>0.5</v>
      </c>
      <c r="R8" s="63" t="str">
        <f>IF(OR(_xlfn.XLOOKUP(C8,'Export Action'!$A$3:$A$1999,'Export Action'!$AO$3:$AO$1999)="Communes ZRR./bassins de vie pop &gt; 50% ZRR",_xlfn.XLOOKUP(C8,'Export Action'!$A$3:$A$1999,'Export Action'!$AO$3:$AO$1999)="Contrats de relance et de transition écologique (CRTE) rural"),"Oui","Non")</f>
        <v>Non</v>
      </c>
      <c r="S8" s="73"/>
      <c r="T8" s="74">
        <f t="shared" si="0"/>
        <v>2</v>
      </c>
      <c r="U8" s="75"/>
      <c r="V8" s="8" t="str" cm="1">
        <f t="array" ref="V8">IF(SUMPRODUCT((Tableau1[NOM DE LA STRUCTURE]=Tableau1[[#This Row],[NOM DE LA STRUCTURE]])*Tableau1[MONTANT PROPOSE POUR L''ACTION])=0,"",SUMPRODUCT((Tableau1[NOM DE LA STRUCTURE]=Tableau1[[#This Row],[NOM DE LA STRUCTURE]])*Tableau1[MONTANT PROPOSE POUR L''ACTION]))</f>
        <v/>
      </c>
      <c r="W8" s="79"/>
    </row>
    <row r="9" spans="1:24" ht="47.5" hidden="1" customHeight="1" x14ac:dyDescent="0.25">
      <c r="A9" s="13" t="str">
        <f>_xlfn.XLOOKUP(C9,'Export Action'!$A$3:$A$1999,'Export Action'!$L$3:$L$1999)</f>
        <v>43855115200020</v>
      </c>
      <c r="B9" s="84" t="str">
        <f>_xlfn.XLOOKUP(A9,'Export Action'!$L$3:$L$1999,'Export Action'!$O$3:$O$1999)</f>
        <v>TTLC (TENNIS DE TABLE LE CENDRE)</v>
      </c>
      <c r="C9" s="1" t="s">
        <v>192</v>
      </c>
      <c r="D9" s="36" t="str">
        <f>_xlfn.XLOOKUP(C9,'Export Action'!$A$3:$A$1999,'Export Action'!$X$3:$X$1999)</f>
        <v>Collaboration avec le monde scolaire</v>
      </c>
      <c r="E9" s="1" t="str">
        <f>_xlfn.XLOOKUP(A9,'Export Dossier'!$K$3:$K$974,'Export Dossier'!$D$3:$D$974)</f>
        <v>FFTT-AURA-24-0003</v>
      </c>
      <c r="F9" s="36" t="str">
        <f>_xlfn.XLOOKUP(C9,'Export Action'!$A$3:$A$1999,'Export Action'!$AE$3:$AE$1999)</f>
        <v>Ping Educatif</v>
      </c>
      <c r="G9" s="68"/>
      <c r="H9" s="71"/>
      <c r="I9" s="71"/>
      <c r="J9" s="1" t="str">
        <f>_xlfn.XLOOKUP(C9,'Export Action'!$A$3:$A$1999,'Export Action'!$J$3:$J$1999)</f>
        <v>Renouvellement</v>
      </c>
      <c r="K9" s="1" t="str">
        <f>_xlfn.XLOOKUP(C9,'Export Action'!$A$3:$A$1999,'Export Action'!$AL$3:$AL$1999)</f>
        <v>Mixte</v>
      </c>
      <c r="L9" s="1">
        <f>_xlfn.XLOOKUP(C9,'Export Action'!$A$3:$A$1999,'Export Action'!$AM$3:$AM$1999)</f>
        <v>350</v>
      </c>
      <c r="M9" s="5">
        <f>_xlfn.XLOOKUP(A9,'Export 2022'!$K$3:$K$1000,'Export 2022'!$AF$3:$AF$1000)</f>
        <v>0</v>
      </c>
      <c r="N9" s="5">
        <f>_xlfn.XLOOKUP(A9,'Export 2023'!$K$3:$K$1000,'Export 2023'!$AF$3:$AF$1000)</f>
        <v>1500</v>
      </c>
      <c r="O9" s="31">
        <f>_xlfn.XLOOKUP(A9,'Export Dossier'!$K$3:$K$974,'Export Dossier'!$AD$3:$AD$974)</f>
        <v>3000</v>
      </c>
      <c r="P9" s="31">
        <f>_xlfn.XLOOKUP(C9,'Export Action'!$A$3:$A$1999,'Export Action'!$AS$3:$AS$1999)</f>
        <v>1500</v>
      </c>
      <c r="Q9" s="29">
        <f>(_xlfn.XLOOKUP(C9,'Export Action'!$A$3:$A$1999,'Export Action'!$AS$3:$AS$1999))/_xlfn.XLOOKUP(C9,'Export Action'!$A$3:$A$1999,'Export Action'!$AR$3:$AR$1999)</f>
        <v>0.14563106796116504</v>
      </c>
      <c r="R9" s="63" t="str">
        <f>IF(OR(_xlfn.XLOOKUP(C9,'Export Action'!$A$3:$A$1999,'Export Action'!$AO$3:$AO$1999)="Communes ZRR./bassins de vie pop &gt; 50% ZRR",_xlfn.XLOOKUP(C9,'Export Action'!$A$3:$A$1999,'Export Action'!$AO$3:$AO$1999)="Contrats de relance et de transition écologique (CRTE) rural"),"Oui","Non")</f>
        <v>Non</v>
      </c>
      <c r="S9" s="73"/>
      <c r="T9" s="74">
        <f t="shared" si="0"/>
        <v>3</v>
      </c>
      <c r="U9" s="75"/>
      <c r="V9" s="8" t="str" cm="1">
        <f t="array" ref="V9">IF(SUMPRODUCT((Tableau1[NOM DE LA STRUCTURE]=Tableau1[[#This Row],[NOM DE LA STRUCTURE]])*Tableau1[MONTANT PROPOSE POUR L''ACTION])=0,"",SUMPRODUCT((Tableau1[NOM DE LA STRUCTURE]=Tableau1[[#This Row],[NOM DE LA STRUCTURE]])*Tableau1[MONTANT PROPOSE POUR L''ACTION]))</f>
        <v/>
      </c>
      <c r="W9" s="79"/>
    </row>
    <row r="10" spans="1:24" ht="47.5" hidden="1" customHeight="1" x14ac:dyDescent="0.25">
      <c r="A10" s="13" t="str">
        <f>_xlfn.XLOOKUP(C10,'Export Action'!$A$3:$A$1999,'Export Action'!$L$3:$L$1999)</f>
        <v>43855115200020</v>
      </c>
      <c r="B10" s="84" t="str">
        <f>_xlfn.XLOOKUP(A10,'Export Action'!$L$3:$L$1999,'Export Action'!$O$3:$O$1999)</f>
        <v>TTLC (TENNIS DE TABLE LE CENDRE)</v>
      </c>
      <c r="C10" s="1" t="s">
        <v>208</v>
      </c>
      <c r="D10" s="36" t="str">
        <f>_xlfn.XLOOKUP(C10,'Export Action'!$A$3:$A$1999,'Export Action'!$X$3:$X$1999)</f>
        <v>Developper PING Santé</v>
      </c>
      <c r="E10" s="1" t="str">
        <f>_xlfn.XLOOKUP(A10,'Export Dossier'!$K$3:$K$974,'Export Dossier'!$D$3:$D$974)</f>
        <v>FFTT-AURA-24-0003</v>
      </c>
      <c r="F10" s="36" t="str">
        <f>_xlfn.XLOOKUP(C10,'Export Action'!$A$3:$A$1999,'Export Action'!$AE$3:$AE$1999)</f>
        <v>Ping Actif</v>
      </c>
      <c r="G10" s="68"/>
      <c r="H10" s="71"/>
      <c r="I10" s="71"/>
      <c r="J10" s="1" t="str">
        <f>_xlfn.XLOOKUP(C10,'Export Action'!$A$3:$A$1999,'Export Action'!$J$3:$J$1999)</f>
        <v>Première demande</v>
      </c>
      <c r="K10" s="1" t="str">
        <f>_xlfn.XLOOKUP(C10,'Export Action'!$A$3:$A$1999,'Export Action'!$AL$3:$AL$1999)</f>
        <v>Mixte</v>
      </c>
      <c r="L10" s="1">
        <f>_xlfn.XLOOKUP(C10,'Export Action'!$A$3:$A$1999,'Export Action'!$AM$3:$AM$1999)</f>
        <v>10</v>
      </c>
      <c r="M10" s="5">
        <f>_xlfn.XLOOKUP(A10,'Export 2022'!$K$3:$K$1000,'Export 2022'!$AF$3:$AF$1000)</f>
        <v>0</v>
      </c>
      <c r="N10" s="5">
        <f>_xlfn.XLOOKUP(A10,'Export 2023'!$K$3:$K$1000,'Export 2023'!$AF$3:$AF$1000)</f>
        <v>1500</v>
      </c>
      <c r="O10" s="31">
        <f>_xlfn.XLOOKUP(A10,'Export Dossier'!$K$3:$K$974,'Export Dossier'!$AD$3:$AD$974)</f>
        <v>3000</v>
      </c>
      <c r="P10" s="31">
        <f>_xlfn.XLOOKUP(C10,'Export Action'!$A$3:$A$1999,'Export Action'!$AS$3:$AS$1999)</f>
        <v>1500</v>
      </c>
      <c r="Q10" s="29">
        <f>(_xlfn.XLOOKUP(C10,'Export Action'!$A$3:$A$1999,'Export Action'!$AS$3:$AS$1999))/_xlfn.XLOOKUP(C10,'Export Action'!$A$3:$A$1999,'Export Action'!$AR$3:$AR$1999)</f>
        <v>0.17103762827822122</v>
      </c>
      <c r="R10" s="63" t="str">
        <f>IF(OR(_xlfn.XLOOKUP(C10,'Export Action'!$A$3:$A$1999,'Export Action'!$AO$3:$AO$1999)="Communes ZRR./bassins de vie pop &gt; 50% ZRR",_xlfn.XLOOKUP(C10,'Export Action'!$A$3:$A$1999,'Export Action'!$AO$3:$AO$1999)="Contrats de relance et de transition écologique (CRTE) rural"),"Oui","Non")</f>
        <v>Non</v>
      </c>
      <c r="S10" s="73"/>
      <c r="T10" s="74">
        <f t="shared" si="0"/>
        <v>3</v>
      </c>
      <c r="U10" s="75"/>
      <c r="V10" s="8" t="str" cm="1">
        <f t="array" ref="V10">IF(SUMPRODUCT((Tableau1[NOM DE LA STRUCTURE]=Tableau1[[#This Row],[NOM DE LA STRUCTURE]])*Tableau1[MONTANT PROPOSE POUR L''ACTION])=0,"",SUMPRODUCT((Tableau1[NOM DE LA STRUCTURE]=Tableau1[[#This Row],[NOM DE LA STRUCTURE]])*Tableau1[MONTANT PROPOSE POUR L''ACTION]))</f>
        <v/>
      </c>
      <c r="W10" s="79"/>
    </row>
    <row r="11" spans="1:24" ht="47.5" hidden="1" customHeight="1" x14ac:dyDescent="0.25">
      <c r="A11" s="13" t="str">
        <f>_xlfn.XLOOKUP(C11,'Export Action'!$A$3:$A$1999,'Export Action'!$L$3:$L$1999)</f>
        <v>43276034600028</v>
      </c>
      <c r="B11" s="84" t="str">
        <f>_xlfn.XLOOKUP(A11,'Export Action'!$L$3:$L$1999,'Export Action'!$O$3:$O$1999)</f>
        <v>SAINT CHAMOND TENNIS DE TABLE (S.C.T.T)</v>
      </c>
      <c r="C11" s="1" t="s">
        <v>215</v>
      </c>
      <c r="D11" s="36" t="str">
        <f>_xlfn.XLOOKUP(C11,'Export Action'!$A$3:$A$1999,'Export Action'!$X$3:$X$1999)</f>
        <v>Développer le tennis de table au niveau scolaire</v>
      </c>
      <c r="E11" s="1" t="str">
        <f>_xlfn.XLOOKUP(A11,'Export Dossier'!$K$3:$K$974,'Export Dossier'!$D$3:$D$974)</f>
        <v>FFTT-AURA-24-0004</v>
      </c>
      <c r="F11" s="36" t="str">
        <f>_xlfn.XLOOKUP(C11,'Export Action'!$A$3:$A$1999,'Export Action'!$AE$3:$AE$1999)</f>
        <v>Ping Educatif</v>
      </c>
      <c r="G11" s="68"/>
      <c r="H11" s="71"/>
      <c r="I11" s="71"/>
      <c r="J11" s="1" t="str">
        <f>_xlfn.XLOOKUP(C11,'Export Action'!$A$3:$A$1999,'Export Action'!$J$3:$J$1999)</f>
        <v>Renouvellement</v>
      </c>
      <c r="K11" s="1" t="str">
        <f>_xlfn.XLOOKUP(C11,'Export Action'!$A$3:$A$1999,'Export Action'!$AL$3:$AL$1999)</f>
        <v>Mixte</v>
      </c>
      <c r="L11" s="1">
        <f>_xlfn.XLOOKUP(C11,'Export Action'!$A$3:$A$1999,'Export Action'!$AM$3:$AM$1999)</f>
        <v>300</v>
      </c>
      <c r="M11" s="5">
        <f>_xlfn.XLOOKUP(A11,'Export 2022'!$K$3:$K$1000,'Export 2022'!$AF$3:$AF$1000)</f>
        <v>1500</v>
      </c>
      <c r="N11" s="5">
        <f>_xlfn.XLOOKUP(A11,'Export 2023'!$K$3:$K$1000,'Export 2023'!$AF$3:$AF$1000)</f>
        <v>1500</v>
      </c>
      <c r="O11" s="31">
        <f>_xlfn.XLOOKUP(A11,'Export Dossier'!$K$3:$K$974,'Export Dossier'!$AD$3:$AD$974)</f>
        <v>2700</v>
      </c>
      <c r="P11" s="31">
        <f>_xlfn.XLOOKUP(C11,'Export Action'!$A$3:$A$1999,'Export Action'!$AS$3:$AS$1999)</f>
        <v>1500</v>
      </c>
      <c r="Q11" s="29">
        <f>(_xlfn.XLOOKUP(C11,'Export Action'!$A$3:$A$1999,'Export Action'!$AS$3:$AS$1999))/_xlfn.XLOOKUP(C11,'Export Action'!$A$3:$A$1999,'Export Action'!$AR$3:$AR$1999)</f>
        <v>0.22388059701492538</v>
      </c>
      <c r="R11" s="63" t="str">
        <f>IF(OR(_xlfn.XLOOKUP(C11,'Export Action'!$A$3:$A$1999,'Export Action'!$AO$3:$AO$1999)="Communes ZRR./bassins de vie pop &gt; 50% ZRR",_xlfn.XLOOKUP(C11,'Export Action'!$A$3:$A$1999,'Export Action'!$AO$3:$AO$1999)="Contrats de relance et de transition écologique (CRTE) rural"),"Oui","Non")</f>
        <v>Non</v>
      </c>
      <c r="S11" s="73"/>
      <c r="T11" s="74">
        <f t="shared" si="0"/>
        <v>4</v>
      </c>
      <c r="U11" s="75"/>
      <c r="V11" s="8" t="str" cm="1">
        <f t="array" ref="V11">IF(SUMPRODUCT((Tableau1[NOM DE LA STRUCTURE]=Tableau1[[#This Row],[NOM DE LA STRUCTURE]])*Tableau1[MONTANT PROPOSE POUR L''ACTION])=0,"",SUMPRODUCT((Tableau1[NOM DE LA STRUCTURE]=Tableau1[[#This Row],[NOM DE LA STRUCTURE]])*Tableau1[MONTANT PROPOSE POUR L''ACTION]))</f>
        <v/>
      </c>
      <c r="W11" s="79"/>
    </row>
    <row r="12" spans="1:24" ht="47.5" hidden="1" customHeight="1" x14ac:dyDescent="0.25">
      <c r="A12" s="13" t="str">
        <f>_xlfn.XLOOKUP(C12,'Export Action'!$A$3:$A$1999,'Export Action'!$L$3:$L$1999)</f>
        <v>43276034600028</v>
      </c>
      <c r="B12" s="84" t="str">
        <f>_xlfn.XLOOKUP(A12,'Export Action'!$L$3:$L$1999,'Export Action'!$O$3:$O$1999)</f>
        <v>SAINT CHAMOND TENNIS DE TABLE (S.C.T.T)</v>
      </c>
      <c r="C12" s="1" t="s">
        <v>13218</v>
      </c>
      <c r="D12" s="36" t="str">
        <f>_xlfn.XLOOKUP(C12,'Export Action'!$A$3:$A$1999,'Export Action'!$X$3:$X$1999)</f>
        <v>AUGMENTER LE NOMBRE DE LICENCES FEMININES</v>
      </c>
      <c r="E12" s="1" t="str">
        <f>_xlfn.XLOOKUP(A12,'Export Dossier'!$K$3:$K$974,'Export Dossier'!$D$3:$D$974)</f>
        <v>FFTT-AURA-24-0004</v>
      </c>
      <c r="F12" s="36" t="str">
        <f>_xlfn.XLOOKUP(C12,'Export Action'!$A$3:$A$1999,'Export Action'!$AE$3:$AE$1999)</f>
        <v>Ping Inclusif</v>
      </c>
      <c r="G12" s="68"/>
      <c r="H12" s="71"/>
      <c r="I12" s="71"/>
      <c r="J12" s="1" t="str">
        <f>_xlfn.XLOOKUP(C12,'Export Action'!$A$3:$A$1999,'Export Action'!$J$3:$J$1999)</f>
        <v>Première demande</v>
      </c>
      <c r="K12" s="1" t="str">
        <f>_xlfn.XLOOKUP(C12,'Export Action'!$A$3:$A$1999,'Export Action'!$AL$3:$AL$1999)</f>
        <v>Féminin</v>
      </c>
      <c r="L12" s="1">
        <f>_xlfn.XLOOKUP(C12,'Export Action'!$A$3:$A$1999,'Export Action'!$AM$3:$AM$1999)</f>
        <v>30</v>
      </c>
      <c r="M12" s="5">
        <f>_xlfn.XLOOKUP(A12,'Export 2022'!$K$3:$K$1000,'Export 2022'!$AF$3:$AF$1000)</f>
        <v>1500</v>
      </c>
      <c r="N12" s="5">
        <f>_xlfn.XLOOKUP(A12,'Export 2023'!$K$3:$K$1000,'Export 2023'!$AF$3:$AF$1000)</f>
        <v>1500</v>
      </c>
      <c r="O12" s="31">
        <f>_xlfn.XLOOKUP(A12,'Export Dossier'!$K$3:$K$974,'Export Dossier'!$AD$3:$AD$974)</f>
        <v>2700</v>
      </c>
      <c r="P12" s="31">
        <f>_xlfn.XLOOKUP(C12,'Export Action'!$A$3:$A$1999,'Export Action'!$AS$3:$AS$1999)</f>
        <v>1200</v>
      </c>
      <c r="Q12" s="29">
        <f>(_xlfn.XLOOKUP(C12,'Export Action'!$A$3:$A$1999,'Export Action'!$AS$3:$AS$1999))/_xlfn.XLOOKUP(C12,'Export Action'!$A$3:$A$1999,'Export Action'!$AR$3:$AR$1999)</f>
        <v>0.23076923076923078</v>
      </c>
      <c r="R12" s="63" t="str">
        <f>IF(OR(_xlfn.XLOOKUP(C12,'Export Action'!$A$3:$A$1999,'Export Action'!$AO$3:$AO$1999)="Communes ZRR./bassins de vie pop &gt; 50% ZRR",_xlfn.XLOOKUP(C12,'Export Action'!$A$3:$A$1999,'Export Action'!$AO$3:$AO$1999)="Contrats de relance et de transition écologique (CRTE) rural"),"Oui","Non")</f>
        <v>Non</v>
      </c>
      <c r="S12" s="73"/>
      <c r="T12" s="74">
        <f t="shared" si="0"/>
        <v>4</v>
      </c>
      <c r="U12" s="75"/>
      <c r="V12" s="8" t="str" cm="1">
        <f t="array" ref="V12">IF(SUMPRODUCT((Tableau1[NOM DE LA STRUCTURE]=Tableau1[[#This Row],[NOM DE LA STRUCTURE]])*Tableau1[MONTANT PROPOSE POUR L''ACTION])=0,"",SUMPRODUCT((Tableau1[NOM DE LA STRUCTURE]=Tableau1[[#This Row],[NOM DE LA STRUCTURE]])*Tableau1[MONTANT PROPOSE POUR L''ACTION]))</f>
        <v/>
      </c>
      <c r="W12" s="79"/>
    </row>
    <row r="13" spans="1:24" ht="47.5" hidden="1" customHeight="1" x14ac:dyDescent="0.25">
      <c r="A13" s="13" t="str">
        <f>_xlfn.XLOOKUP(C13,'Export Action'!$A$3:$A$1999,'Export Action'!$L$3:$L$1999)</f>
        <v>43843363300023</v>
      </c>
      <c r="B13" s="84" t="str">
        <f>_xlfn.XLOOKUP(A13,'Export Action'!$L$3:$L$1999,'Export Action'!$O$3:$O$1999)</f>
        <v>ASSOCIATION SPORTIVE DE TENNIS DE TABLE DE MONTBEUGNY AUVERGNE (A.S.T.T.M.A)</v>
      </c>
      <c r="C13" s="1" t="s">
        <v>231</v>
      </c>
      <c r="D13" s="36" t="str">
        <f>_xlfn.XLOOKUP(C13,'Export Action'!$A$3:$A$1999,'Export Action'!$X$3:$X$1999)</f>
        <v>Structuration de la politique du développement des jeunes</v>
      </c>
      <c r="E13" s="1" t="str">
        <f>_xlfn.XLOOKUP(A13,'Export Dossier'!$K$3:$K$974,'Export Dossier'!$D$3:$D$974)</f>
        <v>FFTT-AURA-24-0005</v>
      </c>
      <c r="F13" s="36" t="str">
        <f>_xlfn.XLOOKUP(C13,'Export Action'!$A$3:$A$1999,'Export Action'!$AE$3:$AE$1999)</f>
        <v>Structuration clubs/comités de demain</v>
      </c>
      <c r="G13" s="68"/>
      <c r="H13" s="71"/>
      <c r="I13" s="71"/>
      <c r="J13" s="1" t="str">
        <f>_xlfn.XLOOKUP(C13,'Export Action'!$A$3:$A$1999,'Export Action'!$J$3:$J$1999)</f>
        <v>Renouvellement</v>
      </c>
      <c r="K13" s="1" t="str">
        <f>_xlfn.XLOOKUP(C13,'Export Action'!$A$3:$A$1999,'Export Action'!$AL$3:$AL$1999)</f>
        <v>Mixte</v>
      </c>
      <c r="L13" s="1">
        <f>_xlfn.XLOOKUP(C13,'Export Action'!$A$3:$A$1999,'Export Action'!$AM$3:$AM$1999)</f>
        <v>50</v>
      </c>
      <c r="M13" s="5">
        <f>_xlfn.XLOOKUP(A13,'Export 2022'!$K$3:$K$1000,'Export 2022'!$AF$3:$AF$1000)</f>
        <v>1500</v>
      </c>
      <c r="N13" s="5">
        <f>_xlfn.XLOOKUP(A13,'Export 2023'!$K$3:$K$1000,'Export 2023'!$AF$3:$AF$1000)</f>
        <v>1000</v>
      </c>
      <c r="O13" s="31">
        <f>_xlfn.XLOOKUP(A13,'Export Dossier'!$K$3:$K$974,'Export Dossier'!$AD$3:$AD$974)</f>
        <v>3500</v>
      </c>
      <c r="P13" s="31">
        <f>_xlfn.XLOOKUP(C13,'Export Action'!$A$3:$A$1999,'Export Action'!$AS$3:$AS$1999)</f>
        <v>2000</v>
      </c>
      <c r="Q13" s="29">
        <f>(_xlfn.XLOOKUP(C13,'Export Action'!$A$3:$A$1999,'Export Action'!$AS$3:$AS$1999))/_xlfn.XLOOKUP(C13,'Export Action'!$A$3:$A$1999,'Export Action'!$AR$3:$AR$1999)</f>
        <v>0.37105751391465674</v>
      </c>
      <c r="R13" s="63" t="str">
        <f>IF(OR(_xlfn.XLOOKUP(C13,'Export Action'!$A$3:$A$1999,'Export Action'!$AO$3:$AO$1999)="Communes ZRR./bassins de vie pop &gt; 50% ZRR",_xlfn.XLOOKUP(C13,'Export Action'!$A$3:$A$1999,'Export Action'!$AO$3:$AO$1999)="Contrats de relance et de transition écologique (CRTE) rural"),"Oui","Non")</f>
        <v>Non</v>
      </c>
      <c r="S13" s="73"/>
      <c r="T13" s="74">
        <f t="shared" si="0"/>
        <v>5</v>
      </c>
      <c r="U13" s="75"/>
      <c r="V13" s="8" t="str" cm="1">
        <f t="array" ref="V13">IF(SUMPRODUCT((Tableau1[NOM DE LA STRUCTURE]=Tableau1[[#This Row],[NOM DE LA STRUCTURE]])*Tableau1[MONTANT PROPOSE POUR L''ACTION])=0,"",SUMPRODUCT((Tableau1[NOM DE LA STRUCTURE]=Tableau1[[#This Row],[NOM DE LA STRUCTURE]])*Tableau1[MONTANT PROPOSE POUR L''ACTION]))</f>
        <v/>
      </c>
      <c r="W13" s="79"/>
    </row>
    <row r="14" spans="1:24" ht="47.5" hidden="1" customHeight="1" x14ac:dyDescent="0.25">
      <c r="A14" s="13" t="str">
        <f>_xlfn.XLOOKUP(C14,'Export Action'!$A$3:$A$1999,'Export Action'!$L$3:$L$1999)</f>
        <v>43843363300023</v>
      </c>
      <c r="B14" s="84" t="str">
        <f>_xlfn.XLOOKUP(A14,'Export Action'!$L$3:$L$1999,'Export Action'!$O$3:$O$1999)</f>
        <v>ASSOCIATION SPORTIVE DE TENNIS DE TABLE DE MONTBEUGNY AUVERGNE (A.S.T.T.M.A)</v>
      </c>
      <c r="C14" s="1" t="s">
        <v>246</v>
      </c>
      <c r="D14" s="36" t="str">
        <f>_xlfn.XLOOKUP(C14,'Export Action'!$A$3:$A$1999,'Export Action'!$X$3:$X$1999)</f>
        <v>PING ACTIF</v>
      </c>
      <c r="E14" s="1" t="str">
        <f>_xlfn.XLOOKUP(A14,'Export Dossier'!$K$3:$K$974,'Export Dossier'!$D$3:$D$974)</f>
        <v>FFTT-AURA-24-0005</v>
      </c>
      <c r="F14" s="36" t="str">
        <f>_xlfn.XLOOKUP(C14,'Export Action'!$A$3:$A$1999,'Export Action'!$AE$3:$AE$1999)</f>
        <v>Ping Actif</v>
      </c>
      <c r="G14" s="68"/>
      <c r="H14" s="71"/>
      <c r="I14" s="71"/>
      <c r="J14" s="1" t="str">
        <f>_xlfn.XLOOKUP(C14,'Export Action'!$A$3:$A$1999,'Export Action'!$J$3:$J$1999)</f>
        <v>Première demande</v>
      </c>
      <c r="K14" s="1" t="str">
        <f>_xlfn.XLOOKUP(C14,'Export Action'!$A$3:$A$1999,'Export Action'!$AL$3:$AL$1999)</f>
        <v>Mixte</v>
      </c>
      <c r="L14" s="1">
        <f>_xlfn.XLOOKUP(C14,'Export Action'!$A$3:$A$1999,'Export Action'!$AM$3:$AM$1999)</f>
        <v>60</v>
      </c>
      <c r="M14" s="5">
        <f>_xlfn.XLOOKUP(A14,'Export 2022'!$K$3:$K$1000,'Export 2022'!$AF$3:$AF$1000)</f>
        <v>1500</v>
      </c>
      <c r="N14" s="5">
        <f>_xlfn.XLOOKUP(A14,'Export 2023'!$K$3:$K$1000,'Export 2023'!$AF$3:$AF$1000)</f>
        <v>1000</v>
      </c>
      <c r="O14" s="31">
        <f>_xlfn.XLOOKUP(A14,'Export Dossier'!$K$3:$K$974,'Export Dossier'!$AD$3:$AD$974)</f>
        <v>3500</v>
      </c>
      <c r="P14" s="31">
        <f>_xlfn.XLOOKUP(C14,'Export Action'!$A$3:$A$1999,'Export Action'!$AS$3:$AS$1999)</f>
        <v>1500</v>
      </c>
      <c r="Q14" s="29">
        <f>(_xlfn.XLOOKUP(C14,'Export Action'!$A$3:$A$1999,'Export Action'!$AS$3:$AS$1999))/_xlfn.XLOOKUP(C14,'Export Action'!$A$3:$A$1999,'Export Action'!$AR$3:$AR$1999)</f>
        <v>0.625</v>
      </c>
      <c r="R14" s="63" t="str">
        <f>IF(OR(_xlfn.XLOOKUP(C14,'Export Action'!$A$3:$A$1999,'Export Action'!$AO$3:$AO$1999)="Communes ZRR./bassins de vie pop &gt; 50% ZRR",_xlfn.XLOOKUP(C14,'Export Action'!$A$3:$A$1999,'Export Action'!$AO$3:$AO$1999)="Contrats de relance et de transition écologique (CRTE) rural"),"Oui","Non")</f>
        <v>Non</v>
      </c>
      <c r="S14" s="73"/>
      <c r="T14" s="74">
        <f t="shared" si="0"/>
        <v>5</v>
      </c>
      <c r="U14" s="75"/>
      <c r="V14" s="8" t="str" cm="1">
        <f t="array" ref="V14">IF(SUMPRODUCT((Tableau1[NOM DE LA STRUCTURE]=Tableau1[[#This Row],[NOM DE LA STRUCTURE]])*Tableau1[MONTANT PROPOSE POUR L''ACTION])=0,"",SUMPRODUCT((Tableau1[NOM DE LA STRUCTURE]=Tableau1[[#This Row],[NOM DE LA STRUCTURE]])*Tableau1[MONTANT PROPOSE POUR L''ACTION]))</f>
        <v/>
      </c>
      <c r="W14" s="79"/>
    </row>
    <row r="15" spans="1:24" ht="47.5" hidden="1" customHeight="1" x14ac:dyDescent="0.25">
      <c r="A15" s="13" t="str">
        <f>_xlfn.XLOOKUP(C15,'Export Action'!$A$3:$A$1999,'Export Action'!$L$3:$L$1999)</f>
        <v>79846103400018</v>
      </c>
      <c r="B15" s="84" t="str">
        <f>_xlfn.XLOOKUP(A15,'Export Action'!$L$3:$L$1999,'Export Action'!$O$3:$O$1999)</f>
        <v>CLUB DE TENNIS DE TABLE DE BELLEY-YENNE (C.T.T.B.Y)</v>
      </c>
      <c r="C15" s="1" t="s">
        <v>284</v>
      </c>
      <c r="D15" s="36" t="str">
        <f>_xlfn.XLOOKUP(C15,'Export Action'!$A$3:$A$1999,'Export Action'!$X$3:$X$1999)</f>
        <v>Découverte du Ping en milieu scolaire</v>
      </c>
      <c r="E15" s="1" t="str">
        <f>_xlfn.XLOOKUP(A15,'Export Dossier'!$K$3:$K$974,'Export Dossier'!$D$3:$D$974)</f>
        <v>FFTT-AURA-24-0007</v>
      </c>
      <c r="F15" s="36" t="str">
        <f>_xlfn.XLOOKUP(C15,'Export Action'!$A$3:$A$1999,'Export Action'!$AE$3:$AE$1999)</f>
        <v>Ping Educatif</v>
      </c>
      <c r="G15" s="68"/>
      <c r="H15" s="71"/>
      <c r="I15" s="71"/>
      <c r="J15" s="1" t="str">
        <f>_xlfn.XLOOKUP(C15,'Export Action'!$A$3:$A$1999,'Export Action'!$J$3:$J$1999)</f>
        <v>Première demande</v>
      </c>
      <c r="K15" s="1" t="str">
        <f>_xlfn.XLOOKUP(C15,'Export Action'!$A$3:$A$1999,'Export Action'!$AL$3:$AL$1999)</f>
        <v>Mixte</v>
      </c>
      <c r="L15" s="1">
        <f>_xlfn.XLOOKUP(C15,'Export Action'!$A$3:$A$1999,'Export Action'!$AM$3:$AM$1999)</f>
        <v>120</v>
      </c>
      <c r="M15" s="5">
        <f>_xlfn.XLOOKUP(A15,'Export 2022'!$K$3:$K$1000,'Export 2022'!$AF$3:$AF$1000)</f>
        <v>2500</v>
      </c>
      <c r="N15" s="5">
        <f>_xlfn.XLOOKUP(A15,'Export 2023'!$K$3:$K$1000,'Export 2023'!$AF$3:$AF$1000)</f>
        <v>1500</v>
      </c>
      <c r="O15" s="31">
        <f>_xlfn.XLOOKUP(A15,'Export Dossier'!$K$3:$K$974,'Export Dossier'!$AD$3:$AD$974)</f>
        <v>3480</v>
      </c>
      <c r="P15" s="31">
        <f>_xlfn.XLOOKUP(C15,'Export Action'!$A$3:$A$1999,'Export Action'!$AS$3:$AS$1999)</f>
        <v>1850</v>
      </c>
      <c r="Q15" s="29">
        <f>(_xlfn.XLOOKUP(C15,'Export Action'!$A$3:$A$1999,'Export Action'!$AS$3:$AS$1999))/_xlfn.XLOOKUP(C15,'Export Action'!$A$3:$A$1999,'Export Action'!$AR$3:$AR$1999)</f>
        <v>0.26850507982583455</v>
      </c>
      <c r="R15" s="63" t="str">
        <f>IF(OR(_xlfn.XLOOKUP(C15,'Export Action'!$A$3:$A$1999,'Export Action'!$AO$3:$AO$1999)="Communes ZRR./bassins de vie pop &gt; 50% ZRR",_xlfn.XLOOKUP(C15,'Export Action'!$A$3:$A$1999,'Export Action'!$AO$3:$AO$1999)="Contrats de relance et de transition écologique (CRTE) rural"),"Oui","Non")</f>
        <v>Non</v>
      </c>
      <c r="S15" s="73"/>
      <c r="T15" s="74">
        <f t="shared" si="0"/>
        <v>6</v>
      </c>
      <c r="U15" s="75"/>
      <c r="V15" s="8" t="str" cm="1">
        <f t="array" ref="V15">IF(SUMPRODUCT((Tableau1[NOM DE LA STRUCTURE]=Tableau1[[#This Row],[NOM DE LA STRUCTURE]])*Tableau1[MONTANT PROPOSE POUR L''ACTION])=0,"",SUMPRODUCT((Tableau1[NOM DE LA STRUCTURE]=Tableau1[[#This Row],[NOM DE LA STRUCTURE]])*Tableau1[MONTANT PROPOSE POUR L''ACTION]))</f>
        <v/>
      </c>
      <c r="W15" s="79"/>
    </row>
    <row r="16" spans="1:24" ht="47.5" hidden="1" customHeight="1" x14ac:dyDescent="0.25">
      <c r="A16" s="13" t="str">
        <f>_xlfn.XLOOKUP(C16,'Export Action'!$A$3:$A$1999,'Export Action'!$L$3:$L$1999)</f>
        <v>79846103400018</v>
      </c>
      <c r="B16" s="84" t="str">
        <f>_xlfn.XLOOKUP(A16,'Export Action'!$L$3:$L$1999,'Export Action'!$O$3:$O$1999)</f>
        <v>CLUB DE TENNIS DE TABLE DE BELLEY-YENNE (C.T.T.B.Y)</v>
      </c>
      <c r="C16" s="1" t="s">
        <v>299</v>
      </c>
      <c r="D16" s="36" t="str">
        <f>_xlfn.XLOOKUP(C16,'Export Action'!$A$3:$A$1999,'Export Action'!$X$3:$X$1999)</f>
        <v>Ping pour tous</v>
      </c>
      <c r="E16" s="1" t="str">
        <f>_xlfn.XLOOKUP(A16,'Export Dossier'!$K$3:$K$974,'Export Dossier'!$D$3:$D$974)</f>
        <v>FFTT-AURA-24-0007</v>
      </c>
      <c r="F16" s="36" t="str">
        <f>_xlfn.XLOOKUP(C16,'Export Action'!$A$3:$A$1999,'Export Action'!$AE$3:$AE$1999)</f>
        <v>Ping Actif</v>
      </c>
      <c r="G16" s="68"/>
      <c r="H16" s="71"/>
      <c r="I16" s="71"/>
      <c r="J16" s="1" t="str">
        <f>_xlfn.XLOOKUP(C16,'Export Action'!$A$3:$A$1999,'Export Action'!$J$3:$J$1999)</f>
        <v>Première demande</v>
      </c>
      <c r="K16" s="1" t="str">
        <f>_xlfn.XLOOKUP(C16,'Export Action'!$A$3:$A$1999,'Export Action'!$AL$3:$AL$1999)</f>
        <v>Mixte</v>
      </c>
      <c r="L16" s="1">
        <f>_xlfn.XLOOKUP(C16,'Export Action'!$A$3:$A$1999,'Export Action'!$AM$3:$AM$1999)</f>
        <v>20</v>
      </c>
      <c r="M16" s="5">
        <f>_xlfn.XLOOKUP(A16,'Export 2022'!$K$3:$K$1000,'Export 2022'!$AF$3:$AF$1000)</f>
        <v>2500</v>
      </c>
      <c r="N16" s="5">
        <f>_xlfn.XLOOKUP(A16,'Export 2023'!$K$3:$K$1000,'Export 2023'!$AF$3:$AF$1000)</f>
        <v>1500</v>
      </c>
      <c r="O16" s="31">
        <f>_xlfn.XLOOKUP(A16,'Export Dossier'!$K$3:$K$974,'Export Dossier'!$AD$3:$AD$974)</f>
        <v>3480</v>
      </c>
      <c r="P16" s="31">
        <f>_xlfn.XLOOKUP(C16,'Export Action'!$A$3:$A$1999,'Export Action'!$AS$3:$AS$1999)</f>
        <v>1630</v>
      </c>
      <c r="Q16" s="29">
        <f>(_xlfn.XLOOKUP(C16,'Export Action'!$A$3:$A$1999,'Export Action'!$AS$3:$AS$1999))/_xlfn.XLOOKUP(C16,'Export Action'!$A$3:$A$1999,'Export Action'!$AR$3:$AR$1999)</f>
        <v>0.24847560975609756</v>
      </c>
      <c r="R16" s="63" t="str">
        <f>IF(OR(_xlfn.XLOOKUP(C16,'Export Action'!$A$3:$A$1999,'Export Action'!$AO$3:$AO$1999)="Communes ZRR./bassins de vie pop &gt; 50% ZRR",_xlfn.XLOOKUP(C16,'Export Action'!$A$3:$A$1999,'Export Action'!$AO$3:$AO$1999)="Contrats de relance et de transition écologique (CRTE) rural"),"Oui","Non")</f>
        <v>Non</v>
      </c>
      <c r="S16" s="73"/>
      <c r="T16" s="74">
        <f t="shared" si="0"/>
        <v>6</v>
      </c>
      <c r="U16" s="75"/>
      <c r="V16" s="8" t="str" cm="1">
        <f t="array" ref="V16">IF(SUMPRODUCT((Tableau1[NOM DE LA STRUCTURE]=Tableau1[[#This Row],[NOM DE LA STRUCTURE]])*Tableau1[MONTANT PROPOSE POUR L''ACTION])=0,"",SUMPRODUCT((Tableau1[NOM DE LA STRUCTURE]=Tableau1[[#This Row],[NOM DE LA STRUCTURE]])*Tableau1[MONTANT PROPOSE POUR L''ACTION]))</f>
        <v/>
      </c>
      <c r="W16" s="79"/>
    </row>
    <row r="17" spans="1:23" ht="47.5" hidden="1" customHeight="1" x14ac:dyDescent="0.25">
      <c r="A17" s="13" t="str">
        <f>_xlfn.XLOOKUP(C17,'Export Action'!$A$3:$A$1999,'Export Action'!$L$3:$L$1999)</f>
        <v>53293689500012</v>
      </c>
      <c r="B17" s="84" t="str">
        <f>_xlfn.XLOOKUP(A17,'Export Action'!$L$3:$L$1999,'Export Action'!$O$3:$O$1999)</f>
        <v>ENTENTE FEURS/CIVENS TENNIS DE TABLE</v>
      </c>
      <c r="C17" s="1" t="s">
        <v>306</v>
      </c>
      <c r="D17" s="36" t="str">
        <f>_xlfn.XLOOKUP(C17,'Export Action'!$A$3:$A$1999,'Export Action'!$X$3:$X$1999)</f>
        <v>Recrutement et fidélisation des jeunes</v>
      </c>
      <c r="E17" s="1" t="str">
        <f>_xlfn.XLOOKUP(A17,'Export Dossier'!$K$3:$K$974,'Export Dossier'!$D$3:$D$974)</f>
        <v>FFTT-AURA-24-0008</v>
      </c>
      <c r="F17" s="36" t="str">
        <f>_xlfn.XLOOKUP(C17,'Export Action'!$A$3:$A$1999,'Export Action'!$AE$3:$AE$1999)</f>
        <v>Ping Educatif</v>
      </c>
      <c r="G17" s="68"/>
      <c r="H17" s="71"/>
      <c r="I17" s="71"/>
      <c r="J17" s="1" t="str">
        <f>_xlfn.XLOOKUP(C17,'Export Action'!$A$3:$A$1999,'Export Action'!$J$3:$J$1999)</f>
        <v>Renouvellement</v>
      </c>
      <c r="K17" s="1" t="str">
        <f>_xlfn.XLOOKUP(C17,'Export Action'!$A$3:$A$1999,'Export Action'!$AL$3:$AL$1999)</f>
        <v>Mixte</v>
      </c>
      <c r="L17" s="1">
        <f>_xlfn.XLOOKUP(C17,'Export Action'!$A$3:$A$1999,'Export Action'!$AM$3:$AM$1999)</f>
        <v>98</v>
      </c>
      <c r="M17" s="5">
        <f>_xlfn.XLOOKUP(A17,'Export 2022'!$K$3:$K$1000,'Export 2022'!$AF$3:$AF$1000)</f>
        <v>0</v>
      </c>
      <c r="N17" s="5">
        <f>_xlfn.XLOOKUP(A17,'Export 2023'!$K$3:$K$1000,'Export 2023'!$AF$3:$AF$1000)</f>
        <v>1500</v>
      </c>
      <c r="O17" s="31">
        <f>_xlfn.XLOOKUP(A17,'Export Dossier'!$K$3:$K$974,'Export Dossier'!$AD$3:$AD$974)</f>
        <v>3000</v>
      </c>
      <c r="P17" s="31">
        <f>_xlfn.XLOOKUP(C17,'Export Action'!$A$3:$A$1999,'Export Action'!$AS$3:$AS$1999)</f>
        <v>1000</v>
      </c>
      <c r="Q17" s="29">
        <f>(_xlfn.XLOOKUP(C17,'Export Action'!$A$3:$A$1999,'Export Action'!$AS$3:$AS$1999))/_xlfn.XLOOKUP(C17,'Export Action'!$A$3:$A$1999,'Export Action'!$AR$3:$AR$1999)</f>
        <v>0.44444444444444442</v>
      </c>
      <c r="R17" s="63" t="str">
        <f>IF(OR(_xlfn.XLOOKUP(C17,'Export Action'!$A$3:$A$1999,'Export Action'!$AO$3:$AO$1999)="Communes ZRR./bassins de vie pop &gt; 50% ZRR",_xlfn.XLOOKUP(C17,'Export Action'!$A$3:$A$1999,'Export Action'!$AO$3:$AO$1999)="Contrats de relance et de transition écologique (CRTE) rural"),"Oui","Non")</f>
        <v>Oui</v>
      </c>
      <c r="S17" s="73"/>
      <c r="T17" s="74">
        <f t="shared" si="0"/>
        <v>7</v>
      </c>
      <c r="U17" s="75"/>
      <c r="V17" s="8" t="str" cm="1">
        <f t="array" ref="V17">IF(SUMPRODUCT((Tableau1[NOM DE LA STRUCTURE]=Tableau1[[#This Row],[NOM DE LA STRUCTURE]])*Tableau1[MONTANT PROPOSE POUR L''ACTION])=0,"",SUMPRODUCT((Tableau1[NOM DE LA STRUCTURE]=Tableau1[[#This Row],[NOM DE LA STRUCTURE]])*Tableau1[MONTANT PROPOSE POUR L''ACTION]))</f>
        <v/>
      </c>
      <c r="W17" s="79"/>
    </row>
    <row r="18" spans="1:23" ht="47.5" hidden="1" customHeight="1" x14ac:dyDescent="0.25">
      <c r="A18" s="13" t="str">
        <f>_xlfn.XLOOKUP(C18,'Export Action'!$A$3:$A$1999,'Export Action'!$L$3:$L$1999)</f>
        <v>53293689500012</v>
      </c>
      <c r="B18" s="84" t="str">
        <f>_xlfn.XLOOKUP(A18,'Export Action'!$L$3:$L$1999,'Export Action'!$O$3:$O$1999)</f>
        <v>ENTENTE FEURS/CIVENS TENNIS DE TABLE</v>
      </c>
      <c r="C18" s="1" t="s">
        <v>321</v>
      </c>
      <c r="D18" s="36" t="str">
        <f>_xlfn.XLOOKUP(C18,'Export Action'!$A$3:$A$1999,'Export Action'!$X$3:$X$1999)</f>
        <v>La féminisation</v>
      </c>
      <c r="E18" s="1" t="str">
        <f>_xlfn.XLOOKUP(A18,'Export Dossier'!$K$3:$K$974,'Export Dossier'!$D$3:$D$974)</f>
        <v>FFTT-AURA-24-0008</v>
      </c>
      <c r="F18" s="36" t="str">
        <f>_xlfn.XLOOKUP(C18,'Export Action'!$A$3:$A$1999,'Export Action'!$AE$3:$AE$1999)</f>
        <v>Ping Actif</v>
      </c>
      <c r="G18" s="68"/>
      <c r="H18" s="71"/>
      <c r="I18" s="71"/>
      <c r="J18" s="1" t="str">
        <f>_xlfn.XLOOKUP(C18,'Export Action'!$A$3:$A$1999,'Export Action'!$J$3:$J$1999)</f>
        <v>Renouvellement</v>
      </c>
      <c r="K18" s="1" t="str">
        <f>_xlfn.XLOOKUP(C18,'Export Action'!$A$3:$A$1999,'Export Action'!$AL$3:$AL$1999)</f>
        <v>Féminin</v>
      </c>
      <c r="L18" s="1">
        <f>_xlfn.XLOOKUP(C18,'Export Action'!$A$3:$A$1999,'Export Action'!$AM$3:$AM$1999)</f>
        <v>75</v>
      </c>
      <c r="M18" s="5">
        <f>_xlfn.XLOOKUP(A18,'Export 2022'!$K$3:$K$1000,'Export 2022'!$AF$3:$AF$1000)</f>
        <v>0</v>
      </c>
      <c r="N18" s="5">
        <f>_xlfn.XLOOKUP(A18,'Export 2023'!$K$3:$K$1000,'Export 2023'!$AF$3:$AF$1000)</f>
        <v>1500</v>
      </c>
      <c r="O18" s="31">
        <f>_xlfn.XLOOKUP(A18,'Export Dossier'!$K$3:$K$974,'Export Dossier'!$AD$3:$AD$974)</f>
        <v>3000</v>
      </c>
      <c r="P18" s="31">
        <f>_xlfn.XLOOKUP(C18,'Export Action'!$A$3:$A$1999,'Export Action'!$AS$3:$AS$1999)</f>
        <v>1500</v>
      </c>
      <c r="Q18" s="29">
        <f>(_xlfn.XLOOKUP(C18,'Export Action'!$A$3:$A$1999,'Export Action'!$AS$3:$AS$1999))/_xlfn.XLOOKUP(C18,'Export Action'!$A$3:$A$1999,'Export Action'!$AR$3:$AR$1999)</f>
        <v>0.40540540540540543</v>
      </c>
      <c r="R18" s="63" t="str">
        <f>IF(OR(_xlfn.XLOOKUP(C18,'Export Action'!$A$3:$A$1999,'Export Action'!$AO$3:$AO$1999)="Communes ZRR./bassins de vie pop &gt; 50% ZRR",_xlfn.XLOOKUP(C18,'Export Action'!$A$3:$A$1999,'Export Action'!$AO$3:$AO$1999)="Contrats de relance et de transition écologique (CRTE) rural"),"Oui","Non")</f>
        <v>Oui</v>
      </c>
      <c r="S18" s="73"/>
      <c r="T18" s="74">
        <f t="shared" si="0"/>
        <v>7</v>
      </c>
      <c r="U18" s="75"/>
      <c r="V18" s="8" t="str" cm="1">
        <f t="array" ref="V18">IF(SUMPRODUCT((Tableau1[NOM DE LA STRUCTURE]=Tableau1[[#This Row],[NOM DE LA STRUCTURE]])*Tableau1[MONTANT PROPOSE POUR L''ACTION])=0,"",SUMPRODUCT((Tableau1[NOM DE LA STRUCTURE]=Tableau1[[#This Row],[NOM DE LA STRUCTURE]])*Tableau1[MONTANT PROPOSE POUR L''ACTION]))</f>
        <v/>
      </c>
      <c r="W18" s="79"/>
    </row>
    <row r="19" spans="1:23" ht="47.5" hidden="1" customHeight="1" x14ac:dyDescent="0.25">
      <c r="A19" s="13" t="str">
        <f>_xlfn.XLOOKUP(C19,'Export Action'!$A$3:$A$1999,'Export Action'!$L$3:$L$1999)</f>
        <v>53293689500012</v>
      </c>
      <c r="B19" s="84" t="str">
        <f>_xlfn.XLOOKUP(A19,'Export Action'!$L$3:$L$1999,'Export Action'!$O$3:$O$1999)</f>
        <v>ENTENTE FEURS/CIVENS TENNIS DE TABLE</v>
      </c>
      <c r="C19" s="1" t="s">
        <v>328</v>
      </c>
      <c r="D19" s="36" t="str">
        <f>_xlfn.XLOOKUP(C19,'Export Action'!$A$3:$A$1999,'Export Action'!$X$3:$X$1999)</f>
        <v>Ping VR</v>
      </c>
      <c r="E19" s="1" t="str">
        <f>_xlfn.XLOOKUP(A19,'Export Dossier'!$K$3:$K$974,'Export Dossier'!$D$3:$D$974)</f>
        <v>FFTT-AURA-24-0008</v>
      </c>
      <c r="F19" s="36" t="str">
        <f>_xlfn.XLOOKUP(C19,'Export Action'!$A$3:$A$1999,'Export Action'!$AE$3:$AE$1999)</f>
        <v>Nouvelles pratiques</v>
      </c>
      <c r="G19" s="68"/>
      <c r="H19" s="71"/>
      <c r="I19" s="71"/>
      <c r="J19" s="1" t="str">
        <f>_xlfn.XLOOKUP(C19,'Export Action'!$A$3:$A$1999,'Export Action'!$J$3:$J$1999)</f>
        <v>Première demande</v>
      </c>
      <c r="K19" s="1" t="str">
        <f>_xlfn.XLOOKUP(C19,'Export Action'!$A$3:$A$1999,'Export Action'!$AL$3:$AL$1999)</f>
        <v>Mixte</v>
      </c>
      <c r="L19" s="1">
        <f>_xlfn.XLOOKUP(C19,'Export Action'!$A$3:$A$1999,'Export Action'!$AM$3:$AM$1999)</f>
        <v>800</v>
      </c>
      <c r="M19" s="5">
        <f>_xlfn.XLOOKUP(A19,'Export 2022'!$K$3:$K$1000,'Export 2022'!$AF$3:$AF$1000)</f>
        <v>0</v>
      </c>
      <c r="N19" s="5">
        <f>_xlfn.XLOOKUP(A19,'Export 2023'!$K$3:$K$1000,'Export 2023'!$AF$3:$AF$1000)</f>
        <v>1500</v>
      </c>
      <c r="O19" s="31">
        <f>_xlfn.XLOOKUP(A19,'Export Dossier'!$K$3:$K$974,'Export Dossier'!$AD$3:$AD$974)</f>
        <v>3000</v>
      </c>
      <c r="P19" s="31">
        <f>_xlfn.XLOOKUP(C19,'Export Action'!$A$3:$A$1999,'Export Action'!$AS$3:$AS$1999)</f>
        <v>500</v>
      </c>
      <c r="Q19" s="29">
        <f>(_xlfn.XLOOKUP(C19,'Export Action'!$A$3:$A$1999,'Export Action'!$AS$3:$AS$1999))/_xlfn.XLOOKUP(C19,'Export Action'!$A$3:$A$1999,'Export Action'!$AR$3:$AR$1999)</f>
        <v>0.32467532467532467</v>
      </c>
      <c r="R19" s="63" t="str">
        <f>IF(OR(_xlfn.XLOOKUP(C19,'Export Action'!$A$3:$A$1999,'Export Action'!$AO$3:$AO$1999)="Communes ZRR./bassins de vie pop &gt; 50% ZRR",_xlfn.XLOOKUP(C19,'Export Action'!$A$3:$A$1999,'Export Action'!$AO$3:$AO$1999)="Contrats de relance et de transition écologique (CRTE) rural"),"Oui","Non")</f>
        <v>Oui</v>
      </c>
      <c r="S19" s="73"/>
      <c r="T19" s="74">
        <f t="shared" si="0"/>
        <v>7</v>
      </c>
      <c r="U19" s="75"/>
      <c r="V19" s="8" t="str" cm="1">
        <f t="array" ref="V19">IF(SUMPRODUCT((Tableau1[NOM DE LA STRUCTURE]=Tableau1[[#This Row],[NOM DE LA STRUCTURE]])*Tableau1[MONTANT PROPOSE POUR L''ACTION])=0,"",SUMPRODUCT((Tableau1[NOM DE LA STRUCTURE]=Tableau1[[#This Row],[NOM DE LA STRUCTURE]])*Tableau1[MONTANT PROPOSE POUR L''ACTION]))</f>
        <v/>
      </c>
      <c r="W19" s="79"/>
    </row>
    <row r="20" spans="1:23" ht="47.5" hidden="1" customHeight="1" x14ac:dyDescent="0.25">
      <c r="A20" s="13" t="str">
        <f>_xlfn.XLOOKUP(C20,'Export Action'!$A$3:$A$1999,'Export Action'!$L$3:$L$1999)</f>
        <v>31493813500022</v>
      </c>
      <c r="B20" s="84" t="str">
        <f>_xlfn.XLOOKUP(A20,'Export Action'!$L$3:$L$1999,'Export Action'!$O$3:$O$1999)</f>
        <v>L'ETOILE DE MONTAUD</v>
      </c>
      <c r="C20" s="1" t="s">
        <v>334</v>
      </c>
      <c r="D20" s="36" t="str">
        <f>_xlfn.XLOOKUP(C20,'Export Action'!$A$3:$A$1999,'Export Action'!$X$3:$X$1999)</f>
        <v>le ping pong c'est la classe</v>
      </c>
      <c r="E20" s="1" t="str">
        <f>_xlfn.XLOOKUP(A20,'Export Dossier'!$K$3:$K$974,'Export Dossier'!$D$3:$D$974)</f>
        <v>FFTT-AURA-24-0009</v>
      </c>
      <c r="F20" s="36" t="str">
        <f>_xlfn.XLOOKUP(C20,'Export Action'!$A$3:$A$1999,'Export Action'!$AE$3:$AE$1999)</f>
        <v>Ping Educatif</v>
      </c>
      <c r="G20" s="68"/>
      <c r="H20" s="71"/>
      <c r="I20" s="71"/>
      <c r="J20" s="1" t="str">
        <f>_xlfn.XLOOKUP(C20,'Export Action'!$A$3:$A$1999,'Export Action'!$J$3:$J$1999)</f>
        <v>Première demande</v>
      </c>
      <c r="K20" s="1" t="str">
        <f>_xlfn.XLOOKUP(C20,'Export Action'!$A$3:$A$1999,'Export Action'!$AL$3:$AL$1999)</f>
        <v>Mixte</v>
      </c>
      <c r="L20" s="1">
        <f>_xlfn.XLOOKUP(C20,'Export Action'!$A$3:$A$1999,'Export Action'!$AM$3:$AM$1999)</f>
        <v>500</v>
      </c>
      <c r="M20" s="5">
        <f>_xlfn.XLOOKUP(A20,'Export 2022'!$K$3:$K$1000,'Export 2022'!$AF$3:$AF$1000)</f>
        <v>1500</v>
      </c>
      <c r="N20" s="5">
        <f>_xlfn.XLOOKUP(A20,'Export 2023'!$K$3:$K$1000,'Export 2023'!$AF$3:$AF$1000)</f>
        <v>1500</v>
      </c>
      <c r="O20" s="31">
        <f>_xlfn.XLOOKUP(A20,'Export Dossier'!$K$3:$K$974,'Export Dossier'!$AD$3:$AD$974)</f>
        <v>8000</v>
      </c>
      <c r="P20" s="31">
        <f>_xlfn.XLOOKUP(C20,'Export Action'!$A$3:$A$1999,'Export Action'!$AS$3:$AS$1999)</f>
        <v>2500</v>
      </c>
      <c r="Q20" s="29">
        <f>(_xlfn.XLOOKUP(C20,'Export Action'!$A$3:$A$1999,'Export Action'!$AS$3:$AS$1999))/_xlfn.XLOOKUP(C20,'Export Action'!$A$3:$A$1999,'Export Action'!$AR$3:$AR$1999)</f>
        <v>0.40192926045016075</v>
      </c>
      <c r="R20" s="63" t="str">
        <f>IF(OR(_xlfn.XLOOKUP(C20,'Export Action'!$A$3:$A$1999,'Export Action'!$AO$3:$AO$1999)="Communes ZRR./bassins de vie pop &gt; 50% ZRR",_xlfn.XLOOKUP(C20,'Export Action'!$A$3:$A$1999,'Export Action'!$AO$3:$AO$1999)="Contrats de relance et de transition écologique (CRTE) rural"),"Oui","Non")</f>
        <v>Oui</v>
      </c>
      <c r="S20" s="73"/>
      <c r="T20" s="74">
        <f t="shared" si="0"/>
        <v>8</v>
      </c>
      <c r="U20" s="75"/>
      <c r="V20" s="8" t="str" cm="1">
        <f t="array" ref="V20">IF(SUMPRODUCT((Tableau1[NOM DE LA STRUCTURE]=Tableau1[[#This Row],[NOM DE LA STRUCTURE]])*Tableau1[MONTANT PROPOSE POUR L''ACTION])=0,"",SUMPRODUCT((Tableau1[NOM DE LA STRUCTURE]=Tableau1[[#This Row],[NOM DE LA STRUCTURE]])*Tableau1[MONTANT PROPOSE POUR L''ACTION]))</f>
        <v/>
      </c>
      <c r="W20" s="79"/>
    </row>
    <row r="21" spans="1:23" ht="47.5" hidden="1" customHeight="1" x14ac:dyDescent="0.25">
      <c r="A21" s="13" t="str">
        <f>_xlfn.XLOOKUP(C21,'Export Action'!$A$3:$A$1999,'Export Action'!$L$3:$L$1999)</f>
        <v>31493813500022</v>
      </c>
      <c r="B21" s="84" t="str">
        <f>_xlfn.XLOOKUP(A21,'Export Action'!$L$3:$L$1999,'Export Action'!$O$3:$O$1999)</f>
        <v>L'ETOILE DE MONTAUD</v>
      </c>
      <c r="C21" s="1" t="s">
        <v>349</v>
      </c>
      <c r="D21" s="36" t="str">
        <f>_xlfn.XLOOKUP(C21,'Export Action'!$A$3:$A$1999,'Export Action'!$X$3:$X$1999)</f>
        <v>Développement de la pratique féminine</v>
      </c>
      <c r="E21" s="1" t="str">
        <f>_xlfn.XLOOKUP(A21,'Export Dossier'!$K$3:$K$974,'Export Dossier'!$D$3:$D$974)</f>
        <v>FFTT-AURA-24-0009</v>
      </c>
      <c r="F21" s="36" t="str">
        <f>_xlfn.XLOOKUP(C21,'Export Action'!$A$3:$A$1999,'Export Action'!$AE$3:$AE$1999)</f>
        <v>Ping Educatif</v>
      </c>
      <c r="G21" s="68"/>
      <c r="H21" s="71"/>
      <c r="I21" s="71"/>
      <c r="J21" s="1" t="str">
        <f>_xlfn.XLOOKUP(C21,'Export Action'!$A$3:$A$1999,'Export Action'!$J$3:$J$1999)</f>
        <v>Renouvellement</v>
      </c>
      <c r="K21" s="1" t="str">
        <f>_xlfn.XLOOKUP(C21,'Export Action'!$A$3:$A$1999,'Export Action'!$AL$3:$AL$1999)</f>
        <v>Féminin</v>
      </c>
      <c r="L21" s="1">
        <f>_xlfn.XLOOKUP(C21,'Export Action'!$A$3:$A$1999,'Export Action'!$AM$3:$AM$1999)</f>
        <v>45</v>
      </c>
      <c r="M21" s="5">
        <f>_xlfn.XLOOKUP(A21,'Export 2022'!$K$3:$K$1000,'Export 2022'!$AF$3:$AF$1000)</f>
        <v>1500</v>
      </c>
      <c r="N21" s="5">
        <f>_xlfn.XLOOKUP(A21,'Export 2023'!$K$3:$K$1000,'Export 2023'!$AF$3:$AF$1000)</f>
        <v>1500</v>
      </c>
      <c r="O21" s="31">
        <f>_xlfn.XLOOKUP(A21,'Export Dossier'!$K$3:$K$974,'Export Dossier'!$AD$3:$AD$974)</f>
        <v>8000</v>
      </c>
      <c r="P21" s="31">
        <f>_xlfn.XLOOKUP(C21,'Export Action'!$A$3:$A$1999,'Export Action'!$AS$3:$AS$1999)</f>
        <v>2500</v>
      </c>
      <c r="Q21" s="29">
        <f>(_xlfn.XLOOKUP(C21,'Export Action'!$A$3:$A$1999,'Export Action'!$AS$3:$AS$1999))/_xlfn.XLOOKUP(C21,'Export Action'!$A$3:$A$1999,'Export Action'!$AR$3:$AR$1999)</f>
        <v>0.27777777777777779</v>
      </c>
      <c r="R21" s="63" t="str">
        <f>IF(OR(_xlfn.XLOOKUP(C21,'Export Action'!$A$3:$A$1999,'Export Action'!$AO$3:$AO$1999)="Communes ZRR./bassins de vie pop &gt; 50% ZRR",_xlfn.XLOOKUP(C21,'Export Action'!$A$3:$A$1999,'Export Action'!$AO$3:$AO$1999)="Contrats de relance et de transition écologique (CRTE) rural"),"Oui","Non")</f>
        <v>Oui</v>
      </c>
      <c r="S21" s="73"/>
      <c r="T21" s="74">
        <f t="shared" si="0"/>
        <v>8</v>
      </c>
      <c r="U21" s="75"/>
      <c r="V21" s="8" t="str" cm="1">
        <f t="array" ref="V21">IF(SUMPRODUCT((Tableau1[NOM DE LA STRUCTURE]=Tableau1[[#This Row],[NOM DE LA STRUCTURE]])*Tableau1[MONTANT PROPOSE POUR L''ACTION])=0,"",SUMPRODUCT((Tableau1[NOM DE LA STRUCTURE]=Tableau1[[#This Row],[NOM DE LA STRUCTURE]])*Tableau1[MONTANT PROPOSE POUR L''ACTION]))</f>
        <v/>
      </c>
      <c r="W21" s="79"/>
    </row>
    <row r="22" spans="1:23" ht="47.5" hidden="1" customHeight="1" x14ac:dyDescent="0.25">
      <c r="A22" s="13" t="str">
        <f>_xlfn.XLOOKUP(C22,'Export Action'!$A$3:$A$1999,'Export Action'!$L$3:$L$1999)</f>
        <v>31493813500022</v>
      </c>
      <c r="B22" s="84" t="str">
        <f>_xlfn.XLOOKUP(A22,'Export Action'!$L$3:$L$1999,'Export Action'!$O$3:$O$1999)</f>
        <v>L'ETOILE DE MONTAUD</v>
      </c>
      <c r="C22" s="1" t="s">
        <v>355</v>
      </c>
      <c r="D22" s="36" t="str">
        <f>_xlfn.XLOOKUP(C22,'Export Action'!$A$3:$A$1999,'Export Action'!$X$3:$X$1999)</f>
        <v>LES JEUNES</v>
      </c>
      <c r="E22" s="1" t="str">
        <f>_xlfn.XLOOKUP(A22,'Export Dossier'!$K$3:$K$974,'Export Dossier'!$D$3:$D$974)</f>
        <v>FFTT-AURA-24-0009</v>
      </c>
      <c r="F22" s="36" t="str">
        <f>_xlfn.XLOOKUP(C22,'Export Action'!$A$3:$A$1999,'Export Action'!$AE$3:$AE$1999)</f>
        <v>Ping Educatif</v>
      </c>
      <c r="G22" s="68"/>
      <c r="H22" s="71"/>
      <c r="I22" s="71"/>
      <c r="J22" s="1" t="str">
        <f>_xlfn.XLOOKUP(C22,'Export Action'!$A$3:$A$1999,'Export Action'!$J$3:$J$1999)</f>
        <v>Renouvellement</v>
      </c>
      <c r="K22" s="1" t="str">
        <f>_xlfn.XLOOKUP(C22,'Export Action'!$A$3:$A$1999,'Export Action'!$AL$3:$AL$1999)</f>
        <v>Mixte</v>
      </c>
      <c r="L22" s="1">
        <f>_xlfn.XLOOKUP(C22,'Export Action'!$A$3:$A$1999,'Export Action'!$AM$3:$AM$1999)</f>
        <v>60</v>
      </c>
      <c r="M22" s="5">
        <f>_xlfn.XLOOKUP(A22,'Export 2022'!$K$3:$K$1000,'Export 2022'!$AF$3:$AF$1000)</f>
        <v>1500</v>
      </c>
      <c r="N22" s="5">
        <f>_xlfn.XLOOKUP(A22,'Export 2023'!$K$3:$K$1000,'Export 2023'!$AF$3:$AF$1000)</f>
        <v>1500</v>
      </c>
      <c r="O22" s="31">
        <f>_xlfn.XLOOKUP(A22,'Export Dossier'!$K$3:$K$974,'Export Dossier'!$AD$3:$AD$974)</f>
        <v>8000</v>
      </c>
      <c r="P22" s="31">
        <f>_xlfn.XLOOKUP(C22,'Export Action'!$A$3:$A$1999,'Export Action'!$AS$3:$AS$1999)</f>
        <v>3000</v>
      </c>
      <c r="Q22" s="29">
        <f>(_xlfn.XLOOKUP(C22,'Export Action'!$A$3:$A$1999,'Export Action'!$AS$3:$AS$1999))/_xlfn.XLOOKUP(C22,'Export Action'!$A$3:$A$1999,'Export Action'!$AR$3:$AR$1999)</f>
        <v>0.16574585635359115</v>
      </c>
      <c r="R22" s="63" t="str">
        <f>IF(OR(_xlfn.XLOOKUP(C22,'Export Action'!$A$3:$A$1999,'Export Action'!$AO$3:$AO$1999)="Communes ZRR./bassins de vie pop &gt; 50% ZRR",_xlfn.XLOOKUP(C22,'Export Action'!$A$3:$A$1999,'Export Action'!$AO$3:$AO$1999)="Contrats de relance et de transition écologique (CRTE) rural"),"Oui","Non")</f>
        <v>Non</v>
      </c>
      <c r="S22" s="73"/>
      <c r="T22" s="74">
        <f t="shared" si="0"/>
        <v>8</v>
      </c>
      <c r="U22" s="75"/>
      <c r="V22" s="8" t="str" cm="1">
        <f t="array" ref="V22">IF(SUMPRODUCT((Tableau1[NOM DE LA STRUCTURE]=Tableau1[[#This Row],[NOM DE LA STRUCTURE]])*Tableau1[MONTANT PROPOSE POUR L''ACTION])=0,"",SUMPRODUCT((Tableau1[NOM DE LA STRUCTURE]=Tableau1[[#This Row],[NOM DE LA STRUCTURE]])*Tableau1[MONTANT PROPOSE POUR L''ACTION]))</f>
        <v/>
      </c>
      <c r="W22" s="79"/>
    </row>
    <row r="23" spans="1:23" ht="47.5" hidden="1" customHeight="1" x14ac:dyDescent="0.25">
      <c r="A23" s="13" t="str">
        <f>_xlfn.XLOOKUP(C23,'Export Action'!$A$3:$A$1999,'Export Action'!$L$3:$L$1999)</f>
        <v>44111207500011</v>
      </c>
      <c r="B23" s="84" t="str">
        <f>_xlfn.XLOOKUP(A23,'Export Action'!$L$3:$L$1999,'Export Action'!$O$3:$O$1999)</f>
        <v>ENTENTE AIX GRESY DE TENNIS DE TABLE</v>
      </c>
      <c r="C23" s="1" t="s">
        <v>361</v>
      </c>
      <c r="D23" s="36" t="str">
        <f>_xlfn.XLOOKUP(C23,'Export Action'!$A$3:$A$1999,'Export Action'!$X$3:$X$1999)</f>
        <v>Recrutement et fidelisation des jeunes: Communication, événements et créneaux de pratique perfectionnement .</v>
      </c>
      <c r="E23" s="1" t="str">
        <f>_xlfn.XLOOKUP(A23,'Export Dossier'!$K$3:$K$974,'Export Dossier'!$D$3:$D$974)</f>
        <v>FFTT-AURA-24-0010</v>
      </c>
      <c r="F23" s="36" t="str">
        <f>_xlfn.XLOOKUP(C23,'Export Action'!$A$3:$A$1999,'Export Action'!$AE$3:$AE$1999)</f>
        <v>Ping Educatif</v>
      </c>
      <c r="G23" s="68"/>
      <c r="H23" s="71"/>
      <c r="I23" s="71"/>
      <c r="J23" s="1" t="str">
        <f>_xlfn.XLOOKUP(C23,'Export Action'!$A$3:$A$1999,'Export Action'!$J$3:$J$1999)</f>
        <v>Renouvellement</v>
      </c>
      <c r="K23" s="1" t="str">
        <f>_xlfn.XLOOKUP(C23,'Export Action'!$A$3:$A$1999,'Export Action'!$AL$3:$AL$1999)</f>
        <v>Mixte</v>
      </c>
      <c r="L23" s="1">
        <f>_xlfn.XLOOKUP(C23,'Export Action'!$A$3:$A$1999,'Export Action'!$AM$3:$AM$1999)</f>
        <v>500</v>
      </c>
      <c r="M23" s="5">
        <f>_xlfn.XLOOKUP(A23,'Export 2022'!$K$3:$K$1000,'Export 2022'!$AF$3:$AF$1000)</f>
        <v>1500</v>
      </c>
      <c r="N23" s="5">
        <f>_xlfn.XLOOKUP(A23,'Export 2023'!$K$3:$K$1000,'Export 2023'!$AF$3:$AF$1000)</f>
        <v>1500</v>
      </c>
      <c r="O23" s="31">
        <f>_xlfn.XLOOKUP(A23,'Export Dossier'!$K$3:$K$974,'Export Dossier'!$AD$3:$AD$974)</f>
        <v>2500</v>
      </c>
      <c r="P23" s="31">
        <f>_xlfn.XLOOKUP(C23,'Export Action'!$A$3:$A$1999,'Export Action'!$AS$3:$AS$1999)</f>
        <v>1500</v>
      </c>
      <c r="Q23" s="29">
        <f>(_xlfn.XLOOKUP(C23,'Export Action'!$A$3:$A$1999,'Export Action'!$AS$3:$AS$1999))/_xlfn.XLOOKUP(C23,'Export Action'!$A$3:$A$1999,'Export Action'!$AR$3:$AR$1999)</f>
        <v>0.19607843137254902</v>
      </c>
      <c r="R23" s="63" t="str">
        <f>IF(OR(_xlfn.XLOOKUP(C23,'Export Action'!$A$3:$A$1999,'Export Action'!$AO$3:$AO$1999)="Communes ZRR./bassins de vie pop &gt; 50% ZRR",_xlfn.XLOOKUP(C23,'Export Action'!$A$3:$A$1999,'Export Action'!$AO$3:$AO$1999)="Contrats de relance et de transition écologique (CRTE) rural"),"Oui","Non")</f>
        <v>Non</v>
      </c>
      <c r="S23" s="73"/>
      <c r="T23" s="74">
        <f t="shared" si="0"/>
        <v>9</v>
      </c>
      <c r="U23" s="75"/>
      <c r="V23" s="8" t="str" cm="1">
        <f t="array" ref="V23">IF(SUMPRODUCT((Tableau1[NOM DE LA STRUCTURE]=Tableau1[[#This Row],[NOM DE LA STRUCTURE]])*Tableau1[MONTANT PROPOSE POUR L''ACTION])=0,"",SUMPRODUCT((Tableau1[NOM DE LA STRUCTURE]=Tableau1[[#This Row],[NOM DE LA STRUCTURE]])*Tableau1[MONTANT PROPOSE POUR L''ACTION]))</f>
        <v/>
      </c>
      <c r="W23" s="79"/>
    </row>
    <row r="24" spans="1:23" ht="47.5" hidden="1" customHeight="1" x14ac:dyDescent="0.25">
      <c r="A24" s="13" t="str">
        <f>_xlfn.XLOOKUP(C24,'Export Action'!$A$3:$A$1999,'Export Action'!$L$3:$L$1999)</f>
        <v>44111207500011</v>
      </c>
      <c r="B24" s="84" t="str">
        <f>_xlfn.XLOOKUP(A24,'Export Action'!$L$3:$L$1999,'Export Action'!$O$3:$O$1999)</f>
        <v>ENTENTE AIX GRESY DE TENNIS DE TABLE</v>
      </c>
      <c r="C24" s="1" t="s">
        <v>375</v>
      </c>
      <c r="D24" s="36" t="str">
        <f>_xlfn.XLOOKUP(C24,'Export Action'!$A$3:$A$1999,'Export Action'!$X$3:$X$1999)</f>
        <v>Ping Actif : bien etre loisir et santé</v>
      </c>
      <c r="E24" s="1" t="str">
        <f>_xlfn.XLOOKUP(A24,'Export Dossier'!$K$3:$K$974,'Export Dossier'!$D$3:$D$974)</f>
        <v>FFTT-AURA-24-0010</v>
      </c>
      <c r="F24" s="36" t="str">
        <f>_xlfn.XLOOKUP(C24,'Export Action'!$A$3:$A$1999,'Export Action'!$AE$3:$AE$1999)</f>
        <v>Ping Actif</v>
      </c>
      <c r="G24" s="68"/>
      <c r="H24" s="71"/>
      <c r="I24" s="71"/>
      <c r="J24" s="1" t="str">
        <f>_xlfn.XLOOKUP(C24,'Export Action'!$A$3:$A$1999,'Export Action'!$J$3:$J$1999)</f>
        <v>Première demande</v>
      </c>
      <c r="K24" s="1" t="str">
        <f>_xlfn.XLOOKUP(C24,'Export Action'!$A$3:$A$1999,'Export Action'!$AL$3:$AL$1999)</f>
        <v>Mixte</v>
      </c>
      <c r="L24" s="1">
        <f>_xlfn.XLOOKUP(C24,'Export Action'!$A$3:$A$1999,'Export Action'!$AM$3:$AM$1999)</f>
        <v>200</v>
      </c>
      <c r="M24" s="5">
        <f>_xlfn.XLOOKUP(A24,'Export 2022'!$K$3:$K$1000,'Export 2022'!$AF$3:$AF$1000)</f>
        <v>1500</v>
      </c>
      <c r="N24" s="5">
        <f>_xlfn.XLOOKUP(A24,'Export 2023'!$K$3:$K$1000,'Export 2023'!$AF$3:$AF$1000)</f>
        <v>1500</v>
      </c>
      <c r="O24" s="31">
        <f>_xlfn.XLOOKUP(A24,'Export Dossier'!$K$3:$K$974,'Export Dossier'!$AD$3:$AD$974)</f>
        <v>2500</v>
      </c>
      <c r="P24" s="31">
        <f>_xlfn.XLOOKUP(C24,'Export Action'!$A$3:$A$1999,'Export Action'!$AS$3:$AS$1999)</f>
        <v>1000</v>
      </c>
      <c r="Q24" s="29">
        <f>(_xlfn.XLOOKUP(C24,'Export Action'!$A$3:$A$1999,'Export Action'!$AS$3:$AS$1999))/_xlfn.XLOOKUP(C24,'Export Action'!$A$3:$A$1999,'Export Action'!$AR$3:$AR$1999)</f>
        <v>0.2</v>
      </c>
      <c r="R24" s="63" t="str">
        <f>IF(OR(_xlfn.XLOOKUP(C24,'Export Action'!$A$3:$A$1999,'Export Action'!$AO$3:$AO$1999)="Communes ZRR./bassins de vie pop &gt; 50% ZRR",_xlfn.XLOOKUP(C24,'Export Action'!$A$3:$A$1999,'Export Action'!$AO$3:$AO$1999)="Contrats de relance et de transition écologique (CRTE) rural"),"Oui","Non")</f>
        <v>Non</v>
      </c>
      <c r="S24" s="73"/>
      <c r="T24" s="74">
        <f t="shared" si="0"/>
        <v>9</v>
      </c>
      <c r="U24" s="75"/>
      <c r="V24" s="8" t="str" cm="1">
        <f t="array" ref="V24">IF(SUMPRODUCT((Tableau1[NOM DE LA STRUCTURE]=Tableau1[[#This Row],[NOM DE LA STRUCTURE]])*Tableau1[MONTANT PROPOSE POUR L''ACTION])=0,"",SUMPRODUCT((Tableau1[NOM DE LA STRUCTURE]=Tableau1[[#This Row],[NOM DE LA STRUCTURE]])*Tableau1[MONTANT PROPOSE POUR L''ACTION]))</f>
        <v/>
      </c>
      <c r="W24" s="79"/>
    </row>
    <row r="25" spans="1:23" ht="47.5" hidden="1" customHeight="1" x14ac:dyDescent="0.25">
      <c r="A25" s="13" t="str">
        <f>_xlfn.XLOOKUP(C25,'Export Action'!$A$3:$A$1999,'Export Action'!$L$3:$L$1999)</f>
        <v>44372744100042</v>
      </c>
      <c r="B25" s="84" t="str">
        <f>_xlfn.XLOOKUP(A25,'Export Action'!$L$3:$L$1999,'Export Action'!$O$3:$O$1999)</f>
        <v>LOIRE NORD TENNIS DE TABLE LE COTEAU ROANNE</v>
      </c>
      <c r="C25" s="1" t="s">
        <v>411</v>
      </c>
      <c r="D25" s="36" t="str">
        <f>_xlfn.XLOOKUP(C25,'Export Action'!$A$3:$A$1999,'Export Action'!$X$3:$X$1999)</f>
        <v>Ping Bien ëtre</v>
      </c>
      <c r="E25" s="1" t="str">
        <f>_xlfn.XLOOKUP(A25,'Export Dossier'!$K$3:$K$974,'Export Dossier'!$D$3:$D$974)</f>
        <v>FFTT-AURA-24-0012</v>
      </c>
      <c r="F25" s="36" t="str">
        <f>_xlfn.XLOOKUP(C25,'Export Action'!$A$3:$A$1999,'Export Action'!$AE$3:$AE$1999)</f>
        <v>Ping Actif</v>
      </c>
      <c r="G25" s="68"/>
      <c r="H25" s="71"/>
      <c r="I25" s="71"/>
      <c r="J25" s="1" t="str">
        <f>_xlfn.XLOOKUP(C25,'Export Action'!$A$3:$A$1999,'Export Action'!$J$3:$J$1999)</f>
        <v>Première demande</v>
      </c>
      <c r="K25" s="1" t="str">
        <f>_xlfn.XLOOKUP(C25,'Export Action'!$A$3:$A$1999,'Export Action'!$AL$3:$AL$1999)</f>
        <v>Féminin</v>
      </c>
      <c r="L25" s="1">
        <f>_xlfn.XLOOKUP(C25,'Export Action'!$A$3:$A$1999,'Export Action'!$AM$3:$AM$1999)</f>
        <v>25</v>
      </c>
      <c r="M25" s="5" t="e">
        <f>_xlfn.XLOOKUP(A25,'Export 2022'!$K$3:$K$1000,'Export 2022'!$AF$3:$AF$1000)</f>
        <v>#N/A</v>
      </c>
      <c r="N25" s="5" t="e">
        <f>_xlfn.XLOOKUP(A25,'Export 2023'!$K$3:$K$1000,'Export 2023'!$AF$3:$AF$1000)</f>
        <v>#N/A</v>
      </c>
      <c r="O25" s="31">
        <f>_xlfn.XLOOKUP(A25,'Export Dossier'!$K$3:$K$974,'Export Dossier'!$AD$3:$AD$974)</f>
        <v>4000</v>
      </c>
      <c r="P25" s="31">
        <f>_xlfn.XLOOKUP(C25,'Export Action'!$A$3:$A$1999,'Export Action'!$AS$3:$AS$1999)</f>
        <v>2000</v>
      </c>
      <c r="Q25" s="29">
        <f>(_xlfn.XLOOKUP(C25,'Export Action'!$A$3:$A$1999,'Export Action'!$AS$3:$AS$1999))/_xlfn.XLOOKUP(C25,'Export Action'!$A$3:$A$1999,'Export Action'!$AR$3:$AR$1999)</f>
        <v>0.40816326530612246</v>
      </c>
      <c r="R25" s="63" t="str">
        <f>IF(OR(_xlfn.XLOOKUP(C25,'Export Action'!$A$3:$A$1999,'Export Action'!$AO$3:$AO$1999)="Communes ZRR./bassins de vie pop &gt; 50% ZRR",_xlfn.XLOOKUP(C25,'Export Action'!$A$3:$A$1999,'Export Action'!$AO$3:$AO$1999)="Contrats de relance et de transition écologique (CRTE) rural"),"Oui","Non")</f>
        <v>Non</v>
      </c>
      <c r="S25" s="73"/>
      <c r="T25" s="74">
        <f t="shared" si="0"/>
        <v>10</v>
      </c>
      <c r="U25" s="75"/>
      <c r="V25" s="8" t="str" cm="1">
        <f t="array" ref="V25">IF(SUMPRODUCT((Tableau1[NOM DE LA STRUCTURE]=Tableau1[[#This Row],[NOM DE LA STRUCTURE]])*Tableau1[MONTANT PROPOSE POUR L''ACTION])=0,"",SUMPRODUCT((Tableau1[NOM DE LA STRUCTURE]=Tableau1[[#This Row],[NOM DE LA STRUCTURE]])*Tableau1[MONTANT PROPOSE POUR L''ACTION]))</f>
        <v/>
      </c>
      <c r="W25" s="79"/>
    </row>
    <row r="26" spans="1:23" ht="47.5" hidden="1" customHeight="1" x14ac:dyDescent="0.25">
      <c r="A26" s="13" t="str">
        <f>_xlfn.XLOOKUP(C26,'Export Action'!$A$3:$A$1999,'Export Action'!$L$3:$L$1999)</f>
        <v>44372744100042</v>
      </c>
      <c r="B26" s="84" t="str">
        <f>_xlfn.XLOOKUP(A26,'Export Action'!$L$3:$L$1999,'Export Action'!$O$3:$O$1999)</f>
        <v>LOIRE NORD TENNIS DE TABLE LE COTEAU ROANNE</v>
      </c>
      <c r="C26" s="1" t="s">
        <v>425</v>
      </c>
      <c r="D26" s="36" t="str">
        <f>_xlfn.XLOOKUP(C26,'Export Action'!$A$3:$A$1999,'Export Action'!$X$3:$X$1999)</f>
        <v>Formation sportive et citoyenne</v>
      </c>
      <c r="E26" s="1" t="str">
        <f>_xlfn.XLOOKUP(A26,'Export Dossier'!$K$3:$K$974,'Export Dossier'!$D$3:$D$974)</f>
        <v>FFTT-AURA-24-0012</v>
      </c>
      <c r="F26" s="36" t="str">
        <f>_xlfn.XLOOKUP(C26,'Export Action'!$A$3:$A$1999,'Export Action'!$AE$3:$AE$1999)</f>
        <v>Ping Educatif</v>
      </c>
      <c r="G26" s="68"/>
      <c r="H26" s="71"/>
      <c r="I26" s="71"/>
      <c r="J26" s="1" t="str">
        <f>_xlfn.XLOOKUP(C26,'Export Action'!$A$3:$A$1999,'Export Action'!$J$3:$J$1999)</f>
        <v>Première demande</v>
      </c>
      <c r="K26" s="1" t="str">
        <f>_xlfn.XLOOKUP(C26,'Export Action'!$A$3:$A$1999,'Export Action'!$AL$3:$AL$1999)</f>
        <v>Mixte</v>
      </c>
      <c r="L26" s="1">
        <f>_xlfn.XLOOKUP(C26,'Export Action'!$A$3:$A$1999,'Export Action'!$AM$3:$AM$1999)</f>
        <v>12</v>
      </c>
      <c r="M26" s="5" t="e">
        <f>_xlfn.XLOOKUP(A26,'Export 2022'!$K$3:$K$1000,'Export 2022'!$AF$3:$AF$1000)</f>
        <v>#N/A</v>
      </c>
      <c r="N26" s="5" t="e">
        <f>_xlfn.XLOOKUP(A26,'Export 2023'!$K$3:$K$1000,'Export 2023'!$AF$3:$AF$1000)</f>
        <v>#N/A</v>
      </c>
      <c r="O26" s="31">
        <f>_xlfn.XLOOKUP(A26,'Export Dossier'!$K$3:$K$974,'Export Dossier'!$AD$3:$AD$974)</f>
        <v>4000</v>
      </c>
      <c r="P26" s="31">
        <f>_xlfn.XLOOKUP(C26,'Export Action'!$A$3:$A$1999,'Export Action'!$AS$3:$AS$1999)</f>
        <v>2000</v>
      </c>
      <c r="Q26" s="29">
        <f>(_xlfn.XLOOKUP(C26,'Export Action'!$A$3:$A$1999,'Export Action'!$AS$3:$AS$1999))/_xlfn.XLOOKUP(C26,'Export Action'!$A$3:$A$1999,'Export Action'!$AR$3:$AR$1999)</f>
        <v>0.21390374331550802</v>
      </c>
      <c r="R26" s="63" t="str">
        <f>IF(OR(_xlfn.XLOOKUP(C26,'Export Action'!$A$3:$A$1999,'Export Action'!$AO$3:$AO$1999)="Communes ZRR./bassins de vie pop &gt; 50% ZRR",_xlfn.XLOOKUP(C26,'Export Action'!$A$3:$A$1999,'Export Action'!$AO$3:$AO$1999)="Contrats de relance et de transition écologique (CRTE) rural"),"Oui","Non")</f>
        <v>Non</v>
      </c>
      <c r="S26" s="73"/>
      <c r="T26" s="74">
        <f t="shared" si="0"/>
        <v>10</v>
      </c>
      <c r="U26" s="75"/>
      <c r="V26" s="8" t="str" cm="1">
        <f t="array" ref="V26">IF(SUMPRODUCT((Tableau1[NOM DE LA STRUCTURE]=Tableau1[[#This Row],[NOM DE LA STRUCTURE]])*Tableau1[MONTANT PROPOSE POUR L''ACTION])=0,"",SUMPRODUCT((Tableau1[NOM DE LA STRUCTURE]=Tableau1[[#This Row],[NOM DE LA STRUCTURE]])*Tableau1[MONTANT PROPOSE POUR L''ACTION]))</f>
        <v/>
      </c>
      <c r="W26" s="79"/>
    </row>
    <row r="27" spans="1:23" ht="47.5" hidden="1" customHeight="1" x14ac:dyDescent="0.25">
      <c r="A27" s="13" t="str">
        <f>_xlfn.XLOOKUP(C27,'Export Action'!$A$3:$A$1999,'Export Action'!$L$3:$L$1999)</f>
        <v>41102806100017</v>
      </c>
      <c r="B27" s="84" t="str">
        <f>_xlfn.XLOOKUP(A27,'Export Action'!$L$3:$L$1999,'Export Action'!$O$3:$O$1999)</f>
        <v>ASSOCIATION TENNIS DE TABLE D'ALBERTVILLE</v>
      </c>
      <c r="C27" s="1" t="s">
        <v>431</v>
      </c>
      <c r="D27" s="36" t="str">
        <f>_xlfn.XLOOKUP(C27,'Export Action'!$A$3:$A$1999,'Export Action'!$X$3:$X$1999)</f>
        <v>RECRUTEMENT ET FIDELISATION DES JEUNES</v>
      </c>
      <c r="E27" s="1" t="str">
        <f>_xlfn.XLOOKUP(A27,'Export Dossier'!$K$3:$K$974,'Export Dossier'!$D$3:$D$974)</f>
        <v>FFTT-AURA-24-0013</v>
      </c>
      <c r="F27" s="36" t="str">
        <f>_xlfn.XLOOKUP(C27,'Export Action'!$A$3:$A$1999,'Export Action'!$AE$3:$AE$1999)</f>
        <v>Ping Educatif</v>
      </c>
      <c r="G27" s="68"/>
      <c r="H27" s="71"/>
      <c r="I27" s="71"/>
      <c r="J27" s="1" t="str">
        <f>_xlfn.XLOOKUP(C27,'Export Action'!$A$3:$A$1999,'Export Action'!$J$3:$J$1999)</f>
        <v>Renouvellement</v>
      </c>
      <c r="K27" s="1" t="str">
        <f>_xlfn.XLOOKUP(C27,'Export Action'!$A$3:$A$1999,'Export Action'!$AL$3:$AL$1999)</f>
        <v>Mixte</v>
      </c>
      <c r="L27" s="1">
        <f>_xlfn.XLOOKUP(C27,'Export Action'!$A$3:$A$1999,'Export Action'!$AM$3:$AM$1999)</f>
        <v>332</v>
      </c>
      <c r="M27" s="5">
        <f>_xlfn.XLOOKUP(A27,'Export 2022'!$K$3:$K$1000,'Export 2022'!$AF$3:$AF$1000)</f>
        <v>1850</v>
      </c>
      <c r="N27" s="5">
        <f>_xlfn.XLOOKUP(A27,'Export 2023'!$K$3:$K$1000,'Export 2023'!$AF$3:$AF$1000)</f>
        <v>1500</v>
      </c>
      <c r="O27" s="31">
        <f>_xlfn.XLOOKUP(A27,'Export Dossier'!$K$3:$K$974,'Export Dossier'!$AD$3:$AD$974)</f>
        <v>1700</v>
      </c>
      <c r="P27" s="31">
        <f>_xlfn.XLOOKUP(C27,'Export Action'!$A$3:$A$1999,'Export Action'!$AS$3:$AS$1999)</f>
        <v>1500</v>
      </c>
      <c r="Q27" s="29">
        <f>(_xlfn.XLOOKUP(C27,'Export Action'!$A$3:$A$1999,'Export Action'!$AS$3:$AS$1999))/_xlfn.XLOOKUP(C27,'Export Action'!$A$3:$A$1999,'Export Action'!$AR$3:$AR$1999)</f>
        <v>0.32758244158113126</v>
      </c>
      <c r="R27" s="63" t="str">
        <f>IF(OR(_xlfn.XLOOKUP(C27,'Export Action'!$A$3:$A$1999,'Export Action'!$AO$3:$AO$1999)="Communes ZRR./bassins de vie pop &gt; 50% ZRR",_xlfn.XLOOKUP(C27,'Export Action'!$A$3:$A$1999,'Export Action'!$AO$3:$AO$1999)="Contrats de relance et de transition écologique (CRTE) rural"),"Oui","Non")</f>
        <v>Non</v>
      </c>
      <c r="S27" s="73"/>
      <c r="T27" s="74">
        <f t="shared" si="0"/>
        <v>11</v>
      </c>
      <c r="U27" s="75"/>
      <c r="V27" s="8" t="str" cm="1">
        <f t="array" ref="V27">IF(SUMPRODUCT((Tableau1[NOM DE LA STRUCTURE]=Tableau1[[#This Row],[NOM DE LA STRUCTURE]])*Tableau1[MONTANT PROPOSE POUR L''ACTION])=0,"",SUMPRODUCT((Tableau1[NOM DE LA STRUCTURE]=Tableau1[[#This Row],[NOM DE LA STRUCTURE]])*Tableau1[MONTANT PROPOSE POUR L''ACTION]))</f>
        <v/>
      </c>
      <c r="W27" s="79"/>
    </row>
    <row r="28" spans="1:23" ht="47.5" hidden="1" customHeight="1" x14ac:dyDescent="0.25">
      <c r="A28" s="13" t="str">
        <f>_xlfn.XLOOKUP(C28,'Export Action'!$A$3:$A$1999,'Export Action'!$L$3:$L$1999)</f>
        <v>41102806100017</v>
      </c>
      <c r="B28" s="84" t="str">
        <f>_xlfn.XLOOKUP(A28,'Export Action'!$L$3:$L$1999,'Export Action'!$O$3:$O$1999)</f>
        <v>ASSOCIATION TENNIS DE TABLE D'ALBERTVILLE</v>
      </c>
      <c r="C28" s="1" t="s">
        <v>445</v>
      </c>
      <c r="D28" s="36" t="str">
        <f>_xlfn.XLOOKUP(C28,'Export Action'!$A$3:$A$1999,'Export Action'!$X$3:$X$1999)</f>
        <v>Ping bien être pour un public loisir</v>
      </c>
      <c r="E28" s="1" t="str">
        <f>_xlfn.XLOOKUP(A28,'Export Dossier'!$K$3:$K$974,'Export Dossier'!$D$3:$D$974)</f>
        <v>FFTT-AURA-24-0013</v>
      </c>
      <c r="F28" s="36" t="str">
        <f>_xlfn.XLOOKUP(C28,'Export Action'!$A$3:$A$1999,'Export Action'!$AE$3:$AE$1999)</f>
        <v>Ping Actif</v>
      </c>
      <c r="G28" s="68"/>
      <c r="H28" s="71"/>
      <c r="I28" s="71"/>
      <c r="J28" s="1" t="str">
        <f>_xlfn.XLOOKUP(C28,'Export Action'!$A$3:$A$1999,'Export Action'!$J$3:$J$1999)</f>
        <v>Première demande</v>
      </c>
      <c r="K28" s="1" t="str">
        <f>_xlfn.XLOOKUP(C28,'Export Action'!$A$3:$A$1999,'Export Action'!$AL$3:$AL$1999)</f>
        <v>Mixte</v>
      </c>
      <c r="L28" s="1">
        <f>_xlfn.XLOOKUP(C28,'Export Action'!$A$3:$A$1999,'Export Action'!$AM$3:$AM$1999)</f>
        <v>36</v>
      </c>
      <c r="M28" s="5">
        <f>_xlfn.XLOOKUP(A28,'Export 2022'!$K$3:$K$1000,'Export 2022'!$AF$3:$AF$1000)</f>
        <v>1850</v>
      </c>
      <c r="N28" s="5">
        <f>_xlfn.XLOOKUP(A28,'Export 2023'!$K$3:$K$1000,'Export 2023'!$AF$3:$AF$1000)</f>
        <v>1500</v>
      </c>
      <c r="O28" s="31">
        <f>_xlfn.XLOOKUP(A28,'Export Dossier'!$K$3:$K$974,'Export Dossier'!$AD$3:$AD$974)</f>
        <v>1700</v>
      </c>
      <c r="P28" s="31">
        <f>_xlfn.XLOOKUP(C28,'Export Action'!$A$3:$A$1999,'Export Action'!$AS$3:$AS$1999)</f>
        <v>200</v>
      </c>
      <c r="Q28" s="29">
        <f>(_xlfn.XLOOKUP(C28,'Export Action'!$A$3:$A$1999,'Export Action'!$AS$3:$AS$1999))/_xlfn.XLOOKUP(C28,'Export Action'!$A$3:$A$1999,'Export Action'!$AR$3:$AR$1999)</f>
        <v>0.18181818181818182</v>
      </c>
      <c r="R28" s="63" t="str">
        <f>IF(OR(_xlfn.XLOOKUP(C28,'Export Action'!$A$3:$A$1999,'Export Action'!$AO$3:$AO$1999)="Communes ZRR./bassins de vie pop &gt; 50% ZRR",_xlfn.XLOOKUP(C28,'Export Action'!$A$3:$A$1999,'Export Action'!$AO$3:$AO$1999)="Contrats de relance et de transition écologique (CRTE) rural"),"Oui","Non")</f>
        <v>Non</v>
      </c>
      <c r="S28" s="73"/>
      <c r="T28" s="74">
        <f t="shared" si="0"/>
        <v>11</v>
      </c>
      <c r="U28" s="75"/>
      <c r="V28" s="8" t="str" cm="1">
        <f t="array" ref="V28">IF(SUMPRODUCT((Tableau1[NOM DE LA STRUCTURE]=Tableau1[[#This Row],[NOM DE LA STRUCTURE]])*Tableau1[MONTANT PROPOSE POUR L''ACTION])=0,"",SUMPRODUCT((Tableau1[NOM DE LA STRUCTURE]=Tableau1[[#This Row],[NOM DE LA STRUCTURE]])*Tableau1[MONTANT PROPOSE POUR L''ACTION]))</f>
        <v/>
      </c>
      <c r="W28" s="79"/>
    </row>
    <row r="29" spans="1:23" ht="47.5" hidden="1" customHeight="1" x14ac:dyDescent="0.25">
      <c r="A29" s="13" t="str">
        <f>_xlfn.XLOOKUP(C29,'Export Action'!$A$3:$A$1999,'Export Action'!$L$3:$L$1999)</f>
        <v>42358233700022</v>
      </c>
      <c r="B29" s="84" t="str">
        <f>_xlfn.XLOOKUP(A29,'Export Action'!$L$3:$L$1999,'Export Action'!$O$3:$O$1999)</f>
        <v>TENNIS DE TABLE MONTRONDAIS</v>
      </c>
      <c r="C29" s="1" t="s">
        <v>451</v>
      </c>
      <c r="D29" s="36" t="str">
        <f>_xlfn.XLOOKUP(C29,'Export Action'!$A$3:$A$1999,'Export Action'!$X$3:$X$1999)</f>
        <v>Tous au ping !</v>
      </c>
      <c r="E29" s="1" t="str">
        <f>_xlfn.XLOOKUP(A29,'Export Dossier'!$K$3:$K$974,'Export Dossier'!$D$3:$D$974)</f>
        <v>FFTT-AURA-24-0014</v>
      </c>
      <c r="F29" s="36" t="str">
        <f>_xlfn.XLOOKUP(C29,'Export Action'!$A$3:$A$1999,'Export Action'!$AE$3:$AE$1999)</f>
        <v>Ping Educatif</v>
      </c>
      <c r="G29" s="68"/>
      <c r="H29" s="71"/>
      <c r="I29" s="71"/>
      <c r="J29" s="1" t="str">
        <f>_xlfn.XLOOKUP(C29,'Export Action'!$A$3:$A$1999,'Export Action'!$J$3:$J$1999)</f>
        <v>Première demande</v>
      </c>
      <c r="K29" s="1" t="str">
        <f>_xlfn.XLOOKUP(C29,'Export Action'!$A$3:$A$1999,'Export Action'!$AL$3:$AL$1999)</f>
        <v>Mixte</v>
      </c>
      <c r="L29" s="1">
        <f>_xlfn.XLOOKUP(C29,'Export Action'!$A$3:$A$1999,'Export Action'!$AM$3:$AM$1999)</f>
        <v>330</v>
      </c>
      <c r="M29" s="5" t="e">
        <f>_xlfn.XLOOKUP(A29,'Export 2022'!$K$3:$K$1000,'Export 2022'!$AF$3:$AF$1000)</f>
        <v>#N/A</v>
      </c>
      <c r="N29" s="5" t="e">
        <f>_xlfn.XLOOKUP(A29,'Export 2023'!$K$3:$K$1000,'Export 2023'!$AF$3:$AF$1000)</f>
        <v>#N/A</v>
      </c>
      <c r="O29" s="31">
        <f>_xlfn.XLOOKUP(A29,'Export Dossier'!$K$3:$K$974,'Export Dossier'!$AD$3:$AD$974)</f>
        <v>3590</v>
      </c>
      <c r="P29" s="31">
        <f>_xlfn.XLOOKUP(C29,'Export Action'!$A$3:$A$1999,'Export Action'!$AS$3:$AS$1999)</f>
        <v>2390</v>
      </c>
      <c r="Q29" s="29">
        <f>(_xlfn.XLOOKUP(C29,'Export Action'!$A$3:$A$1999,'Export Action'!$AS$3:$AS$1999))/_xlfn.XLOOKUP(C29,'Export Action'!$A$3:$A$1999,'Export Action'!$AR$3:$AR$1999)</f>
        <v>0.59974905897114184</v>
      </c>
      <c r="R29" s="63" t="str">
        <f>IF(OR(_xlfn.XLOOKUP(C29,'Export Action'!$A$3:$A$1999,'Export Action'!$AO$3:$AO$1999)="Communes ZRR./bassins de vie pop &gt; 50% ZRR",_xlfn.XLOOKUP(C29,'Export Action'!$A$3:$A$1999,'Export Action'!$AO$3:$AO$1999)="Contrats de relance et de transition écologique (CRTE) rural"),"Oui","Non")</f>
        <v>Non</v>
      </c>
      <c r="S29" s="73"/>
      <c r="T29" s="74">
        <f t="shared" si="0"/>
        <v>12</v>
      </c>
      <c r="U29" s="75"/>
      <c r="V29" s="8" t="str" cm="1">
        <f t="array" ref="V29">IF(SUMPRODUCT((Tableau1[NOM DE LA STRUCTURE]=Tableau1[[#This Row],[NOM DE LA STRUCTURE]])*Tableau1[MONTANT PROPOSE POUR L''ACTION])=0,"",SUMPRODUCT((Tableau1[NOM DE LA STRUCTURE]=Tableau1[[#This Row],[NOM DE LA STRUCTURE]])*Tableau1[MONTANT PROPOSE POUR L''ACTION]))</f>
        <v/>
      </c>
      <c r="W29" s="79"/>
    </row>
    <row r="30" spans="1:23" ht="47.5" hidden="1" customHeight="1" x14ac:dyDescent="0.25">
      <c r="A30" s="13" t="str">
        <f>_xlfn.XLOOKUP(C30,'Export Action'!$A$3:$A$1999,'Export Action'!$L$3:$L$1999)</f>
        <v>42358233700022</v>
      </c>
      <c r="B30" s="84" t="str">
        <f>_xlfn.XLOOKUP(A30,'Export Action'!$L$3:$L$1999,'Export Action'!$O$3:$O$1999)</f>
        <v>TENNIS DE TABLE MONTRONDAIS</v>
      </c>
      <c r="C30" s="1" t="s">
        <v>465</v>
      </c>
      <c r="D30" s="36" t="str">
        <f>_xlfn.XLOOKUP(C30,'Export Action'!$A$3:$A$1999,'Export Action'!$X$3:$X$1999)</f>
        <v>Ping Fun</v>
      </c>
      <c r="E30" s="1" t="str">
        <f>_xlfn.XLOOKUP(A30,'Export Dossier'!$K$3:$K$974,'Export Dossier'!$D$3:$D$974)</f>
        <v>FFTT-AURA-24-0014</v>
      </c>
      <c r="F30" s="36" t="str">
        <f>_xlfn.XLOOKUP(C30,'Export Action'!$A$3:$A$1999,'Export Action'!$AE$3:$AE$1999)</f>
        <v>Nouvelles pratiques</v>
      </c>
      <c r="G30" s="68"/>
      <c r="H30" s="71"/>
      <c r="I30" s="71"/>
      <c r="J30" s="1" t="str">
        <f>_xlfn.XLOOKUP(C30,'Export Action'!$A$3:$A$1999,'Export Action'!$J$3:$J$1999)</f>
        <v>Première demande</v>
      </c>
      <c r="K30" s="1" t="str">
        <f>_xlfn.XLOOKUP(C30,'Export Action'!$A$3:$A$1999,'Export Action'!$AL$3:$AL$1999)</f>
        <v>Mixte</v>
      </c>
      <c r="L30" s="1">
        <f>_xlfn.XLOOKUP(C30,'Export Action'!$A$3:$A$1999,'Export Action'!$AM$3:$AM$1999)</f>
        <v>45</v>
      </c>
      <c r="M30" s="5" t="e">
        <f>_xlfn.XLOOKUP(A30,'Export 2022'!$K$3:$K$1000,'Export 2022'!$AF$3:$AF$1000)</f>
        <v>#N/A</v>
      </c>
      <c r="N30" s="5" t="e">
        <f>_xlfn.XLOOKUP(A30,'Export 2023'!$K$3:$K$1000,'Export 2023'!$AF$3:$AF$1000)</f>
        <v>#N/A</v>
      </c>
      <c r="O30" s="31">
        <f>_xlfn.XLOOKUP(A30,'Export Dossier'!$K$3:$K$974,'Export Dossier'!$AD$3:$AD$974)</f>
        <v>3590</v>
      </c>
      <c r="P30" s="31">
        <f>_xlfn.XLOOKUP(C30,'Export Action'!$A$3:$A$1999,'Export Action'!$AS$3:$AS$1999)</f>
        <v>1200</v>
      </c>
      <c r="Q30" s="29">
        <f>(_xlfn.XLOOKUP(C30,'Export Action'!$A$3:$A$1999,'Export Action'!$AS$3:$AS$1999))/_xlfn.XLOOKUP(C30,'Export Action'!$A$3:$A$1999,'Export Action'!$AR$3:$AR$1999)</f>
        <v>0.53859964093357271</v>
      </c>
      <c r="R30" s="63" t="str">
        <f>IF(OR(_xlfn.XLOOKUP(C30,'Export Action'!$A$3:$A$1999,'Export Action'!$AO$3:$AO$1999)="Communes ZRR./bassins de vie pop &gt; 50% ZRR",_xlfn.XLOOKUP(C30,'Export Action'!$A$3:$A$1999,'Export Action'!$AO$3:$AO$1999)="Contrats de relance et de transition écologique (CRTE) rural"),"Oui","Non")</f>
        <v>Non</v>
      </c>
      <c r="S30" s="73"/>
      <c r="T30" s="74">
        <f t="shared" si="0"/>
        <v>12</v>
      </c>
      <c r="U30" s="75"/>
      <c r="V30" s="8" t="str" cm="1">
        <f t="array" ref="V30">IF(SUMPRODUCT((Tableau1[NOM DE LA STRUCTURE]=Tableau1[[#This Row],[NOM DE LA STRUCTURE]])*Tableau1[MONTANT PROPOSE POUR L''ACTION])=0,"",SUMPRODUCT((Tableau1[NOM DE LA STRUCTURE]=Tableau1[[#This Row],[NOM DE LA STRUCTURE]])*Tableau1[MONTANT PROPOSE POUR L''ACTION]))</f>
        <v/>
      </c>
      <c r="W30" s="79"/>
    </row>
    <row r="31" spans="1:23" ht="47.5" hidden="1" customHeight="1" x14ac:dyDescent="0.25">
      <c r="A31" s="13" t="str">
        <f>_xlfn.XLOOKUP(C31,'Export Action'!$A$3:$A$1999,'Export Action'!$L$3:$L$1999)</f>
        <v>34434312400022</v>
      </c>
      <c r="B31" s="84" t="str">
        <f>_xlfn.XLOOKUP(A31,'Export Action'!$L$3:$L$1999,'Export Action'!$O$3:$O$1999)</f>
        <v>ASSOCIATION SPORTIVE ASPTT ROMANS</v>
      </c>
      <c r="C31" s="1" t="s">
        <v>11931</v>
      </c>
      <c r="D31" s="36" t="str">
        <f>_xlfn.XLOOKUP(C31,'Export Action'!$A$3:$A$1999,'Export Action'!$X$3:$X$1999)</f>
        <v>Developpement de la pratique sportive féminine loisir bien-être</v>
      </c>
      <c r="E31" s="1" t="str">
        <f>_xlfn.XLOOKUP(A31,'Export Dossier'!$K$3:$K$974,'Export Dossier'!$D$3:$D$974)</f>
        <v>FFTT-AURA-24-0015</v>
      </c>
      <c r="F31" s="36" t="str">
        <f>_xlfn.XLOOKUP(C31,'Export Action'!$A$3:$A$1999,'Export Action'!$AE$3:$AE$1999)</f>
        <v>Ping Actif</v>
      </c>
      <c r="G31" s="68"/>
      <c r="H31" s="71"/>
      <c r="I31" s="71"/>
      <c r="J31" s="1" t="str">
        <f>_xlfn.XLOOKUP(C31,'Export Action'!$A$3:$A$1999,'Export Action'!$J$3:$J$1999)</f>
        <v>Renouvellement</v>
      </c>
      <c r="K31" s="1" t="str">
        <f>_xlfn.XLOOKUP(C31,'Export Action'!$A$3:$A$1999,'Export Action'!$AL$3:$AL$1999)</f>
        <v>Féminin</v>
      </c>
      <c r="L31" s="1">
        <f>_xlfn.XLOOKUP(C31,'Export Action'!$A$3:$A$1999,'Export Action'!$AM$3:$AM$1999)</f>
        <v>150</v>
      </c>
      <c r="M31" s="5">
        <f>_xlfn.XLOOKUP(A31,'Export 2022'!$K$3:$K$1000,'Export 2022'!$AF$3:$AF$1000)</f>
        <v>5000</v>
      </c>
      <c r="N31" s="5">
        <f>_xlfn.XLOOKUP(A31,'Export 2023'!$K$3:$K$1000,'Export 2023'!$AF$3:$AF$1000)</f>
        <v>3000</v>
      </c>
      <c r="O31" s="31">
        <f>_xlfn.XLOOKUP(A31,'Export Dossier'!$K$3:$K$974,'Export Dossier'!$AD$3:$AD$974)</f>
        <v>4000</v>
      </c>
      <c r="P31" s="31">
        <f>_xlfn.XLOOKUP(C31,'Export Action'!$A$3:$A$1999,'Export Action'!$AS$3:$AS$1999)</f>
        <v>2500</v>
      </c>
      <c r="Q31" s="29">
        <f>(_xlfn.XLOOKUP(C31,'Export Action'!$A$3:$A$1999,'Export Action'!$AS$3:$AS$1999))/_xlfn.XLOOKUP(C31,'Export Action'!$A$3:$A$1999,'Export Action'!$AR$3:$AR$1999)</f>
        <v>0.32894736842105265</v>
      </c>
      <c r="R31" s="63" t="str">
        <f>IF(OR(_xlfn.XLOOKUP(C31,'Export Action'!$A$3:$A$1999,'Export Action'!$AO$3:$AO$1999)="Communes ZRR./bassins de vie pop &gt; 50% ZRR",_xlfn.XLOOKUP(C31,'Export Action'!$A$3:$A$1999,'Export Action'!$AO$3:$AO$1999)="Contrats de relance et de transition écologique (CRTE) rural"),"Oui","Non")</f>
        <v>Non</v>
      </c>
      <c r="S31" s="73"/>
      <c r="T31" s="74">
        <f t="shared" si="0"/>
        <v>13</v>
      </c>
      <c r="U31" s="75"/>
      <c r="V31" s="8" t="str" cm="1">
        <f t="array" ref="V31">IF(SUMPRODUCT((Tableau1[NOM DE LA STRUCTURE]=Tableau1[[#This Row],[NOM DE LA STRUCTURE]])*Tableau1[MONTANT PROPOSE POUR L''ACTION])=0,"",SUMPRODUCT((Tableau1[NOM DE LA STRUCTURE]=Tableau1[[#This Row],[NOM DE LA STRUCTURE]])*Tableau1[MONTANT PROPOSE POUR L''ACTION]))</f>
        <v/>
      </c>
      <c r="W31" s="79"/>
    </row>
    <row r="32" spans="1:23" ht="47.5" hidden="1" customHeight="1" x14ac:dyDescent="0.25">
      <c r="A32" s="13" t="str">
        <f>_xlfn.XLOOKUP(C32,'Export Action'!$A$3:$A$1999,'Export Action'!$L$3:$L$1999)</f>
        <v>34434312400022</v>
      </c>
      <c r="B32" s="84" t="str">
        <f>_xlfn.XLOOKUP(A32,'Export Action'!$L$3:$L$1999,'Export Action'!$O$3:$O$1999)</f>
        <v>ASSOCIATION SPORTIVE ASPTT ROMANS</v>
      </c>
      <c r="C32" s="1" t="s">
        <v>11939</v>
      </c>
      <c r="D32" s="36" t="str">
        <f>_xlfn.XLOOKUP(C32,'Export Action'!$A$3:$A$1999,'Export Action'!$X$3:$X$1999)</f>
        <v>Developpement du tennis de table par le recrutement et la fidelisation des jeunes</v>
      </c>
      <c r="E32" s="1" t="str">
        <f>_xlfn.XLOOKUP(A32,'Export Dossier'!$K$3:$K$974,'Export Dossier'!$D$3:$D$974)</f>
        <v>FFTT-AURA-24-0015</v>
      </c>
      <c r="F32" s="36" t="str">
        <f>_xlfn.XLOOKUP(C32,'Export Action'!$A$3:$A$1999,'Export Action'!$AE$3:$AE$1999)</f>
        <v>Ping Educatif</v>
      </c>
      <c r="G32" s="68"/>
      <c r="H32" s="71"/>
      <c r="I32" s="71"/>
      <c r="J32" s="1" t="str">
        <f>_xlfn.XLOOKUP(C32,'Export Action'!$A$3:$A$1999,'Export Action'!$J$3:$J$1999)</f>
        <v>Renouvellement</v>
      </c>
      <c r="K32" s="1" t="str">
        <f>_xlfn.XLOOKUP(C32,'Export Action'!$A$3:$A$1999,'Export Action'!$AL$3:$AL$1999)</f>
        <v>Mixte</v>
      </c>
      <c r="L32" s="1">
        <f>_xlfn.XLOOKUP(C32,'Export Action'!$A$3:$A$1999,'Export Action'!$AM$3:$AM$1999)</f>
        <v>900</v>
      </c>
      <c r="M32" s="5">
        <f>_xlfn.XLOOKUP(A32,'Export 2022'!$K$3:$K$1000,'Export 2022'!$AF$3:$AF$1000)</f>
        <v>5000</v>
      </c>
      <c r="N32" s="5">
        <f>_xlfn.XLOOKUP(A32,'Export 2023'!$K$3:$K$1000,'Export 2023'!$AF$3:$AF$1000)</f>
        <v>3000</v>
      </c>
      <c r="O32" s="31">
        <f>_xlfn.XLOOKUP(A32,'Export Dossier'!$K$3:$K$974,'Export Dossier'!$AD$3:$AD$974)</f>
        <v>4000</v>
      </c>
      <c r="P32" s="31">
        <f>_xlfn.XLOOKUP(C32,'Export Action'!$A$3:$A$1999,'Export Action'!$AS$3:$AS$1999)</f>
        <v>1500</v>
      </c>
      <c r="Q32" s="29">
        <f>(_xlfn.XLOOKUP(C32,'Export Action'!$A$3:$A$1999,'Export Action'!$AS$3:$AS$1999))/_xlfn.XLOOKUP(C32,'Export Action'!$A$3:$A$1999,'Export Action'!$AR$3:$AR$1999)</f>
        <v>0.10752688172043011</v>
      </c>
      <c r="R32" s="63" t="str">
        <f>IF(OR(_xlfn.XLOOKUP(C32,'Export Action'!$A$3:$A$1999,'Export Action'!$AO$3:$AO$1999)="Communes ZRR./bassins de vie pop &gt; 50% ZRR",_xlfn.XLOOKUP(C32,'Export Action'!$A$3:$A$1999,'Export Action'!$AO$3:$AO$1999)="Contrats de relance et de transition écologique (CRTE) rural"),"Oui","Non")</f>
        <v>Non</v>
      </c>
      <c r="S32" s="73"/>
      <c r="T32" s="74">
        <f t="shared" si="0"/>
        <v>13</v>
      </c>
      <c r="U32" s="75"/>
      <c r="V32" s="8" t="str" cm="1">
        <f t="array" ref="V32">IF(SUMPRODUCT((Tableau1[NOM DE LA STRUCTURE]=Tableau1[[#This Row],[NOM DE LA STRUCTURE]])*Tableau1[MONTANT PROPOSE POUR L''ACTION])=0,"",SUMPRODUCT((Tableau1[NOM DE LA STRUCTURE]=Tableau1[[#This Row],[NOM DE LA STRUCTURE]])*Tableau1[MONTANT PROPOSE POUR L''ACTION]))</f>
        <v/>
      </c>
      <c r="W32" s="79"/>
    </row>
    <row r="33" spans="1:23" ht="47.5" hidden="1" customHeight="1" x14ac:dyDescent="0.25">
      <c r="A33" s="13" t="str">
        <f>_xlfn.XLOOKUP(C33,'Export Action'!$A$3:$A$1999,'Export Action'!$L$3:$L$1999)</f>
        <v>91748596300016</v>
      </c>
      <c r="B33" s="84" t="str">
        <f>_xlfn.XLOOKUP(A33,'Export Action'!$L$3:$L$1999,'Export Action'!$O$3:$O$1999)</f>
        <v>PING VALLON PONT D'ARC - PVPA</v>
      </c>
      <c r="C33" s="1" t="s">
        <v>11944</v>
      </c>
      <c r="D33" s="36" t="str">
        <f>_xlfn.XLOOKUP(C33,'Export Action'!$A$3:$A$1999,'Export Action'!$X$3:$X$1999)</f>
        <v>Section ping jeune</v>
      </c>
      <c r="E33" s="1" t="str">
        <f>_xlfn.XLOOKUP(A33,'Export Dossier'!$K$3:$K$974,'Export Dossier'!$D$3:$D$974)</f>
        <v>FFTT-AURA-24-0016</v>
      </c>
      <c r="F33" s="36" t="str">
        <f>_xlfn.XLOOKUP(C33,'Export Action'!$A$3:$A$1999,'Export Action'!$AE$3:$AE$1999)</f>
        <v>Ping Educatif</v>
      </c>
      <c r="G33" s="68"/>
      <c r="H33" s="71"/>
      <c r="I33" s="71"/>
      <c r="J33" s="1" t="str">
        <f>_xlfn.XLOOKUP(C33,'Export Action'!$A$3:$A$1999,'Export Action'!$J$3:$J$1999)</f>
        <v>Renouvellement</v>
      </c>
      <c r="K33" s="1" t="str">
        <f>_xlfn.XLOOKUP(C33,'Export Action'!$A$3:$A$1999,'Export Action'!$AL$3:$AL$1999)</f>
        <v>Mixte</v>
      </c>
      <c r="L33" s="1">
        <f>_xlfn.XLOOKUP(C33,'Export Action'!$A$3:$A$1999,'Export Action'!$AM$3:$AM$1999)</f>
        <v>195</v>
      </c>
      <c r="M33" s="5" t="e">
        <f>_xlfn.XLOOKUP(A33,'Export 2022'!$K$3:$K$1000,'Export 2022'!$AF$3:$AF$1000)</f>
        <v>#N/A</v>
      </c>
      <c r="N33" s="5">
        <f>_xlfn.XLOOKUP(A33,'Export 2023'!$K$3:$K$1000,'Export 2023'!$AF$3:$AF$1000)</f>
        <v>1400</v>
      </c>
      <c r="O33" s="31">
        <f>_xlfn.XLOOKUP(A33,'Export Dossier'!$K$3:$K$974,'Export Dossier'!$AD$3:$AD$974)</f>
        <v>2500</v>
      </c>
      <c r="P33" s="31">
        <f>_xlfn.XLOOKUP(C33,'Export Action'!$A$3:$A$1999,'Export Action'!$AS$3:$AS$1999)</f>
        <v>1500</v>
      </c>
      <c r="Q33" s="29">
        <f>(_xlfn.XLOOKUP(C33,'Export Action'!$A$3:$A$1999,'Export Action'!$AS$3:$AS$1999))/_xlfn.XLOOKUP(C33,'Export Action'!$A$3:$A$1999,'Export Action'!$AR$3:$AR$1999)</f>
        <v>9.4043887147335428E-2</v>
      </c>
      <c r="R33" s="63" t="str">
        <f>IF(OR(_xlfn.XLOOKUP(C33,'Export Action'!$A$3:$A$1999,'Export Action'!$AO$3:$AO$1999)="Communes ZRR./bassins de vie pop &gt; 50% ZRR",_xlfn.XLOOKUP(C33,'Export Action'!$A$3:$A$1999,'Export Action'!$AO$3:$AO$1999)="Contrats de relance et de transition écologique (CRTE) rural"),"Oui","Non")</f>
        <v>Oui</v>
      </c>
      <c r="S33" s="73"/>
      <c r="T33" s="74">
        <f t="shared" si="0"/>
        <v>14</v>
      </c>
      <c r="U33" s="75"/>
      <c r="V33" s="8" t="str" cm="1">
        <f t="array" ref="V33">IF(SUMPRODUCT((Tableau1[NOM DE LA STRUCTURE]=Tableau1[[#This Row],[NOM DE LA STRUCTURE]])*Tableau1[MONTANT PROPOSE POUR L''ACTION])=0,"",SUMPRODUCT((Tableau1[NOM DE LA STRUCTURE]=Tableau1[[#This Row],[NOM DE LA STRUCTURE]])*Tableau1[MONTANT PROPOSE POUR L''ACTION]))</f>
        <v/>
      </c>
      <c r="W33" s="79"/>
    </row>
    <row r="34" spans="1:23" ht="47.5" hidden="1" customHeight="1" x14ac:dyDescent="0.25">
      <c r="A34" s="13" t="str">
        <f>_xlfn.XLOOKUP(C34,'Export Action'!$A$3:$A$1999,'Export Action'!$L$3:$L$1999)</f>
        <v>91748596300016</v>
      </c>
      <c r="B34" s="84" t="str">
        <f>_xlfn.XLOOKUP(A34,'Export Action'!$L$3:$L$1999,'Export Action'!$O$3:$O$1999)</f>
        <v>PING VALLON PONT D'ARC - PVPA</v>
      </c>
      <c r="C34" s="1" t="s">
        <v>11952</v>
      </c>
      <c r="D34" s="36" t="str">
        <f>_xlfn.XLOOKUP(C34,'Export Action'!$A$3:$A$1999,'Export Action'!$X$3:$X$1999)</f>
        <v>Ping santé bien être</v>
      </c>
      <c r="E34" s="1" t="str">
        <f>_xlfn.XLOOKUP(A34,'Export Dossier'!$K$3:$K$974,'Export Dossier'!$D$3:$D$974)</f>
        <v>FFTT-AURA-24-0016</v>
      </c>
      <c r="F34" s="36" t="str">
        <f>_xlfn.XLOOKUP(C34,'Export Action'!$A$3:$A$1999,'Export Action'!$AE$3:$AE$1999)</f>
        <v>Ping Actif</v>
      </c>
      <c r="G34" s="68"/>
      <c r="H34" s="71"/>
      <c r="I34" s="71"/>
      <c r="J34" s="1" t="str">
        <f>_xlfn.XLOOKUP(C34,'Export Action'!$A$3:$A$1999,'Export Action'!$J$3:$J$1999)</f>
        <v>Renouvellement</v>
      </c>
      <c r="K34" s="1" t="str">
        <f>_xlfn.XLOOKUP(C34,'Export Action'!$A$3:$A$1999,'Export Action'!$AL$3:$AL$1999)</f>
        <v>Mixte</v>
      </c>
      <c r="L34" s="1">
        <f>_xlfn.XLOOKUP(C34,'Export Action'!$A$3:$A$1999,'Export Action'!$AM$3:$AM$1999)</f>
        <v>40</v>
      </c>
      <c r="M34" s="5" t="e">
        <f>_xlfn.XLOOKUP(A34,'Export 2022'!$K$3:$K$1000,'Export 2022'!$AF$3:$AF$1000)</f>
        <v>#N/A</v>
      </c>
      <c r="N34" s="5">
        <f>_xlfn.XLOOKUP(A34,'Export 2023'!$K$3:$K$1000,'Export 2023'!$AF$3:$AF$1000)</f>
        <v>1400</v>
      </c>
      <c r="O34" s="31">
        <f>_xlfn.XLOOKUP(A34,'Export Dossier'!$K$3:$K$974,'Export Dossier'!$AD$3:$AD$974)</f>
        <v>2500</v>
      </c>
      <c r="P34" s="31">
        <f>_xlfn.XLOOKUP(C34,'Export Action'!$A$3:$A$1999,'Export Action'!$AS$3:$AS$1999)</f>
        <v>1000</v>
      </c>
      <c r="Q34" s="29">
        <f>(_xlfn.XLOOKUP(C34,'Export Action'!$A$3:$A$1999,'Export Action'!$AS$3:$AS$1999))/_xlfn.XLOOKUP(C34,'Export Action'!$A$3:$A$1999,'Export Action'!$AR$3:$AR$1999)</f>
        <v>9.9403578528827044E-2</v>
      </c>
      <c r="R34" s="63" t="str">
        <f>IF(OR(_xlfn.XLOOKUP(C34,'Export Action'!$A$3:$A$1999,'Export Action'!$AO$3:$AO$1999)="Communes ZRR./bassins de vie pop &gt; 50% ZRR",_xlfn.XLOOKUP(C34,'Export Action'!$A$3:$A$1999,'Export Action'!$AO$3:$AO$1999)="Contrats de relance et de transition écologique (CRTE) rural"),"Oui","Non")</f>
        <v>Oui</v>
      </c>
      <c r="S34" s="73"/>
      <c r="T34" s="74">
        <f t="shared" si="0"/>
        <v>14</v>
      </c>
      <c r="U34" s="75"/>
      <c r="V34" s="8" t="str" cm="1">
        <f t="array" ref="V34">IF(SUMPRODUCT((Tableau1[NOM DE LA STRUCTURE]=Tableau1[[#This Row],[NOM DE LA STRUCTURE]])*Tableau1[MONTANT PROPOSE POUR L''ACTION])=0,"",SUMPRODUCT((Tableau1[NOM DE LA STRUCTURE]=Tableau1[[#This Row],[NOM DE LA STRUCTURE]])*Tableau1[MONTANT PROPOSE POUR L''ACTION]))</f>
        <v/>
      </c>
      <c r="W34" s="79"/>
    </row>
    <row r="35" spans="1:23" ht="47.5" hidden="1" customHeight="1" x14ac:dyDescent="0.25">
      <c r="A35" s="13" t="str">
        <f>_xlfn.XLOOKUP(C35,'Export Action'!$A$3:$A$1999,'Export Action'!$L$3:$L$1999)</f>
        <v>35395126200024</v>
      </c>
      <c r="B35" s="84" t="str">
        <f>_xlfn.XLOOKUP(A35,'Export Action'!$L$3:$L$1999,'Export Action'!$O$3:$O$1999)</f>
        <v>TENNIS DE TABLE DE CUSSET</v>
      </c>
      <c r="C35" s="1" t="s">
        <v>11959</v>
      </c>
      <c r="D35" s="36" t="str">
        <f>_xlfn.XLOOKUP(C35,'Export Action'!$A$3:$A$1999,'Export Action'!$X$3:$X$1999)</f>
        <v>Promotion du sport santé : le Ping au féminin</v>
      </c>
      <c r="E35" s="1" t="str">
        <f>_xlfn.XLOOKUP(A35,'Export Dossier'!$K$3:$K$974,'Export Dossier'!$D$3:$D$974)</f>
        <v>FFTT-AURA-24-0017</v>
      </c>
      <c r="F35" s="36" t="str">
        <f>_xlfn.XLOOKUP(C35,'Export Action'!$A$3:$A$1999,'Export Action'!$AE$3:$AE$1999)</f>
        <v>Ping Actif</v>
      </c>
      <c r="G35" s="68"/>
      <c r="H35" s="71"/>
      <c r="I35" s="71"/>
      <c r="J35" s="1" t="str">
        <f>_xlfn.XLOOKUP(C35,'Export Action'!$A$3:$A$1999,'Export Action'!$J$3:$J$1999)</f>
        <v>Première demande</v>
      </c>
      <c r="K35" s="1" t="str">
        <f>_xlfn.XLOOKUP(C35,'Export Action'!$A$3:$A$1999,'Export Action'!$AL$3:$AL$1999)</f>
        <v>Féminin</v>
      </c>
      <c r="L35" s="1">
        <f>_xlfn.XLOOKUP(C35,'Export Action'!$A$3:$A$1999,'Export Action'!$AM$3:$AM$1999)</f>
        <v>40</v>
      </c>
      <c r="M35" s="5" t="e">
        <f>_xlfn.XLOOKUP(A35,'Export 2022'!$K$3:$K$1000,'Export 2022'!$AF$3:$AF$1000)</f>
        <v>#N/A</v>
      </c>
      <c r="N35" s="5" t="e">
        <f>_xlfn.XLOOKUP(A35,'Export 2023'!$K$3:$K$1000,'Export 2023'!$AF$3:$AF$1000)</f>
        <v>#N/A</v>
      </c>
      <c r="O35" s="31">
        <f>_xlfn.XLOOKUP(A35,'Export Dossier'!$K$3:$K$974,'Export Dossier'!$AD$3:$AD$974)</f>
        <v>1960</v>
      </c>
      <c r="P35" s="31">
        <f>_xlfn.XLOOKUP(C35,'Export Action'!$A$3:$A$1999,'Export Action'!$AS$3:$AS$1999)</f>
        <v>460</v>
      </c>
      <c r="Q35" s="29">
        <f>(_xlfn.XLOOKUP(C35,'Export Action'!$A$3:$A$1999,'Export Action'!$AS$3:$AS$1999))/_xlfn.XLOOKUP(C35,'Export Action'!$A$3:$A$1999,'Export Action'!$AR$3:$AR$1999)</f>
        <v>0.59740259740259738</v>
      </c>
      <c r="R35" s="63" t="str">
        <f>IF(OR(_xlfn.XLOOKUP(C35,'Export Action'!$A$3:$A$1999,'Export Action'!$AO$3:$AO$1999)="Communes ZRR./bassins de vie pop &gt; 50% ZRR",_xlfn.XLOOKUP(C35,'Export Action'!$A$3:$A$1999,'Export Action'!$AO$3:$AO$1999)="Contrats de relance et de transition écologique (CRTE) rural"),"Oui","Non")</f>
        <v>Non</v>
      </c>
      <c r="S35" s="73"/>
      <c r="T35" s="74">
        <f t="shared" si="0"/>
        <v>15</v>
      </c>
      <c r="U35" s="75"/>
      <c r="V35" s="8" t="str" cm="1">
        <f t="array" ref="V35">IF(SUMPRODUCT((Tableau1[NOM DE LA STRUCTURE]=Tableau1[[#This Row],[NOM DE LA STRUCTURE]])*Tableau1[MONTANT PROPOSE POUR L''ACTION])=0,"",SUMPRODUCT((Tableau1[NOM DE LA STRUCTURE]=Tableau1[[#This Row],[NOM DE LA STRUCTURE]])*Tableau1[MONTANT PROPOSE POUR L''ACTION]))</f>
        <v/>
      </c>
      <c r="W35" s="79"/>
    </row>
    <row r="36" spans="1:23" ht="47.5" hidden="1" customHeight="1" x14ac:dyDescent="0.25">
      <c r="A36" s="13" t="str">
        <f>_xlfn.XLOOKUP(C36,'Export Action'!$A$3:$A$1999,'Export Action'!$L$3:$L$1999)</f>
        <v>35395126200024</v>
      </c>
      <c r="B36" s="84" t="str">
        <f>_xlfn.XLOOKUP(A36,'Export Action'!$L$3:$L$1999,'Export Action'!$O$3:$O$1999)</f>
        <v>TENNIS DE TABLE DE CUSSET</v>
      </c>
      <c r="C36" s="1" t="s">
        <v>11973</v>
      </c>
      <c r="D36" s="36" t="str">
        <f>_xlfn.XLOOKUP(C36,'Export Action'!$A$3:$A$1999,'Export Action'!$X$3:$X$1999)</f>
        <v>Développement de la pratique : promouvoir le tennis de table auprès des scolaires</v>
      </c>
      <c r="E36" s="1" t="str">
        <f>_xlfn.XLOOKUP(A36,'Export Dossier'!$K$3:$K$974,'Export Dossier'!$D$3:$D$974)</f>
        <v>FFTT-AURA-24-0017</v>
      </c>
      <c r="F36" s="36" t="str">
        <f>_xlfn.XLOOKUP(C36,'Export Action'!$A$3:$A$1999,'Export Action'!$AE$3:$AE$1999)</f>
        <v>Ping Educatif</v>
      </c>
      <c r="G36" s="68"/>
      <c r="H36" s="71"/>
      <c r="I36" s="71"/>
      <c r="J36" s="1" t="str">
        <f>_xlfn.XLOOKUP(C36,'Export Action'!$A$3:$A$1999,'Export Action'!$J$3:$J$1999)</f>
        <v>Première demande</v>
      </c>
      <c r="K36" s="1" t="str">
        <f>_xlfn.XLOOKUP(C36,'Export Action'!$A$3:$A$1999,'Export Action'!$AL$3:$AL$1999)</f>
        <v>Mixte</v>
      </c>
      <c r="L36" s="1">
        <f>_xlfn.XLOOKUP(C36,'Export Action'!$A$3:$A$1999,'Export Action'!$AM$3:$AM$1999)</f>
        <v>100</v>
      </c>
      <c r="M36" s="5" t="e">
        <f>_xlfn.XLOOKUP(A36,'Export 2022'!$K$3:$K$1000,'Export 2022'!$AF$3:$AF$1000)</f>
        <v>#N/A</v>
      </c>
      <c r="N36" s="5" t="e">
        <f>_xlfn.XLOOKUP(A36,'Export 2023'!$K$3:$K$1000,'Export 2023'!$AF$3:$AF$1000)</f>
        <v>#N/A</v>
      </c>
      <c r="O36" s="31">
        <f>_xlfn.XLOOKUP(A36,'Export Dossier'!$K$3:$K$974,'Export Dossier'!$AD$3:$AD$974)</f>
        <v>1960</v>
      </c>
      <c r="P36" s="31">
        <f>_xlfn.XLOOKUP(C36,'Export Action'!$A$3:$A$1999,'Export Action'!$AS$3:$AS$1999)</f>
        <v>1500</v>
      </c>
      <c r="Q36" s="29">
        <f>(_xlfn.XLOOKUP(C36,'Export Action'!$A$3:$A$1999,'Export Action'!$AS$3:$AS$1999))/_xlfn.XLOOKUP(C36,'Export Action'!$A$3:$A$1999,'Export Action'!$AR$3:$AR$1999)</f>
        <v>0.47021943573667713</v>
      </c>
      <c r="R36" s="63" t="str">
        <f>IF(OR(_xlfn.XLOOKUP(C36,'Export Action'!$A$3:$A$1999,'Export Action'!$AO$3:$AO$1999)="Communes ZRR./bassins de vie pop &gt; 50% ZRR",_xlfn.XLOOKUP(C36,'Export Action'!$A$3:$A$1999,'Export Action'!$AO$3:$AO$1999)="Contrats de relance et de transition écologique (CRTE) rural"),"Oui","Non")</f>
        <v>Non</v>
      </c>
      <c r="S36" s="73"/>
      <c r="T36" s="74">
        <f t="shared" si="0"/>
        <v>15</v>
      </c>
      <c r="U36" s="75"/>
      <c r="V36" s="8" t="str" cm="1">
        <f t="array" ref="V36">IF(SUMPRODUCT((Tableau1[NOM DE LA STRUCTURE]=Tableau1[[#This Row],[NOM DE LA STRUCTURE]])*Tableau1[MONTANT PROPOSE POUR L''ACTION])=0,"",SUMPRODUCT((Tableau1[NOM DE LA STRUCTURE]=Tableau1[[#This Row],[NOM DE LA STRUCTURE]])*Tableau1[MONTANT PROPOSE POUR L''ACTION]))</f>
        <v/>
      </c>
      <c r="W36" s="79"/>
    </row>
    <row r="37" spans="1:23" ht="47.5" hidden="1" customHeight="1" x14ac:dyDescent="0.25">
      <c r="A37" s="13" t="str">
        <f>_xlfn.XLOOKUP(C37,'Export Action'!$A$3:$A$1999,'Export Action'!$L$3:$L$1999)</f>
        <v>42400537900021</v>
      </c>
      <c r="B37" s="84" t="str">
        <f>_xlfn.XLOOKUP(A37,'Export Action'!$L$3:$L$1999,'Export Action'!$O$3:$O$1999)</f>
        <v>STELLA THONON TENNIS DE TABLE</v>
      </c>
      <c r="C37" s="1" t="s">
        <v>11979</v>
      </c>
      <c r="D37" s="36" t="str">
        <f>_xlfn.XLOOKUP(C37,'Export Action'!$A$3:$A$1999,'Export Action'!$X$3:$X$1999)</f>
        <v>Recrutement, progression et fidelisation des jeunes  (créneaux, stages, animation découvertes et nouvelles pratiques)</v>
      </c>
      <c r="E37" s="1" t="str">
        <f>_xlfn.XLOOKUP(A37,'Export Dossier'!$K$3:$K$974,'Export Dossier'!$D$3:$D$974)</f>
        <v>FFTT-AURA-24-0018</v>
      </c>
      <c r="F37" s="36" t="str">
        <f>_xlfn.XLOOKUP(C37,'Export Action'!$A$3:$A$1999,'Export Action'!$AE$3:$AE$1999)</f>
        <v>Ping Educatif</v>
      </c>
      <c r="G37" s="68"/>
      <c r="H37" s="71"/>
      <c r="I37" s="71"/>
      <c r="J37" s="1" t="str">
        <f>_xlfn.XLOOKUP(C37,'Export Action'!$A$3:$A$1999,'Export Action'!$J$3:$J$1999)</f>
        <v>Renouvellement</v>
      </c>
      <c r="K37" s="1" t="str">
        <f>_xlfn.XLOOKUP(C37,'Export Action'!$A$3:$A$1999,'Export Action'!$AL$3:$AL$1999)</f>
        <v>Mixte</v>
      </c>
      <c r="L37" s="1">
        <f>_xlfn.XLOOKUP(C37,'Export Action'!$A$3:$A$1999,'Export Action'!$AM$3:$AM$1999)</f>
        <v>520</v>
      </c>
      <c r="M37" s="5">
        <f>_xlfn.XLOOKUP(A37,'Export 2022'!$K$3:$K$1000,'Export 2022'!$AF$3:$AF$1000)</f>
        <v>1500</v>
      </c>
      <c r="N37" s="5">
        <f>_xlfn.XLOOKUP(A37,'Export 2023'!$K$3:$K$1000,'Export 2023'!$AF$3:$AF$1000)</f>
        <v>2000</v>
      </c>
      <c r="O37" s="31">
        <f>_xlfn.XLOOKUP(A37,'Export Dossier'!$K$3:$K$974,'Export Dossier'!$AD$3:$AD$974)</f>
        <v>6800</v>
      </c>
      <c r="P37" s="31">
        <f>_xlfn.XLOOKUP(C37,'Export Action'!$A$3:$A$1999,'Export Action'!$AS$3:$AS$1999)</f>
        <v>3900</v>
      </c>
      <c r="Q37" s="29">
        <f>(_xlfn.XLOOKUP(C37,'Export Action'!$A$3:$A$1999,'Export Action'!$AS$3:$AS$1999))/_xlfn.XLOOKUP(C37,'Export Action'!$A$3:$A$1999,'Export Action'!$AR$3:$AR$1999)</f>
        <v>0.34605146406388643</v>
      </c>
      <c r="R37" s="63" t="str">
        <f>IF(OR(_xlfn.XLOOKUP(C37,'Export Action'!$A$3:$A$1999,'Export Action'!$AO$3:$AO$1999)="Communes ZRR./bassins de vie pop &gt; 50% ZRR",_xlfn.XLOOKUP(C37,'Export Action'!$A$3:$A$1999,'Export Action'!$AO$3:$AO$1999)="Contrats de relance et de transition écologique (CRTE) rural"),"Oui","Non")</f>
        <v>Non</v>
      </c>
      <c r="S37" s="73"/>
      <c r="T37" s="74">
        <f t="shared" si="0"/>
        <v>16</v>
      </c>
      <c r="U37" s="75"/>
      <c r="V37" s="8" t="str" cm="1">
        <f t="array" ref="V37">IF(SUMPRODUCT((Tableau1[NOM DE LA STRUCTURE]=Tableau1[[#This Row],[NOM DE LA STRUCTURE]])*Tableau1[MONTANT PROPOSE POUR L''ACTION])=0,"",SUMPRODUCT((Tableau1[NOM DE LA STRUCTURE]=Tableau1[[#This Row],[NOM DE LA STRUCTURE]])*Tableau1[MONTANT PROPOSE POUR L''ACTION]))</f>
        <v/>
      </c>
      <c r="W37" s="79"/>
    </row>
    <row r="38" spans="1:23" ht="47.5" hidden="1" customHeight="1" x14ac:dyDescent="0.25">
      <c r="A38" s="13" t="str">
        <f>_xlfn.XLOOKUP(C38,'Export Action'!$A$3:$A$1999,'Export Action'!$L$3:$L$1999)</f>
        <v>42400537900021</v>
      </c>
      <c r="B38" s="84" t="str">
        <f>_xlfn.XLOOKUP(A38,'Export Action'!$L$3:$L$1999,'Export Action'!$O$3:$O$1999)</f>
        <v>STELLA THONON TENNIS DE TABLE</v>
      </c>
      <c r="C38" s="1" t="s">
        <v>11987</v>
      </c>
      <c r="D38" s="36" t="str">
        <f>_xlfn.XLOOKUP(C38,'Export Action'!$A$3:$A$1999,'Export Action'!$X$3:$X$1999)</f>
        <v>Developpement de la pratique handisport et événements de promotion de la pratique des PSH</v>
      </c>
      <c r="E38" s="1" t="str">
        <f>_xlfn.XLOOKUP(A38,'Export Dossier'!$K$3:$K$974,'Export Dossier'!$D$3:$D$974)</f>
        <v>FFTT-AURA-24-0018</v>
      </c>
      <c r="F38" s="36" t="str">
        <f>_xlfn.XLOOKUP(C38,'Export Action'!$A$3:$A$1999,'Export Action'!$AE$3:$AE$1999)</f>
        <v>Ping Actif</v>
      </c>
      <c r="G38" s="68"/>
      <c r="H38" s="71"/>
      <c r="I38" s="71"/>
      <c r="J38" s="1" t="str">
        <f>_xlfn.XLOOKUP(C38,'Export Action'!$A$3:$A$1999,'Export Action'!$J$3:$J$1999)</f>
        <v>Renouvellement</v>
      </c>
      <c r="K38" s="1" t="str">
        <f>_xlfn.XLOOKUP(C38,'Export Action'!$A$3:$A$1999,'Export Action'!$AL$3:$AL$1999)</f>
        <v>Mixte</v>
      </c>
      <c r="L38" s="1">
        <f>_xlfn.XLOOKUP(C38,'Export Action'!$A$3:$A$1999,'Export Action'!$AM$3:$AM$1999)</f>
        <v>555</v>
      </c>
      <c r="M38" s="5">
        <f>_xlfn.XLOOKUP(A38,'Export 2022'!$K$3:$K$1000,'Export 2022'!$AF$3:$AF$1000)</f>
        <v>1500</v>
      </c>
      <c r="N38" s="5">
        <f>_xlfn.XLOOKUP(A38,'Export 2023'!$K$3:$K$1000,'Export 2023'!$AF$3:$AF$1000)</f>
        <v>2000</v>
      </c>
      <c r="O38" s="31">
        <f>_xlfn.XLOOKUP(A38,'Export Dossier'!$K$3:$K$974,'Export Dossier'!$AD$3:$AD$974)</f>
        <v>6800</v>
      </c>
      <c r="P38" s="31">
        <f>_xlfn.XLOOKUP(C38,'Export Action'!$A$3:$A$1999,'Export Action'!$AS$3:$AS$1999)</f>
        <v>2900</v>
      </c>
      <c r="Q38" s="29">
        <f>(_xlfn.XLOOKUP(C38,'Export Action'!$A$3:$A$1999,'Export Action'!$AS$3:$AS$1999))/_xlfn.XLOOKUP(C38,'Export Action'!$A$3:$A$1999,'Export Action'!$AR$3:$AR$1999)</f>
        <v>0.39455782312925169</v>
      </c>
      <c r="R38" s="63" t="str">
        <f>IF(OR(_xlfn.XLOOKUP(C38,'Export Action'!$A$3:$A$1999,'Export Action'!$AO$3:$AO$1999)="Communes ZRR./bassins de vie pop &gt; 50% ZRR",_xlfn.XLOOKUP(C38,'Export Action'!$A$3:$A$1999,'Export Action'!$AO$3:$AO$1999)="Contrats de relance et de transition écologique (CRTE) rural"),"Oui","Non")</f>
        <v>Non</v>
      </c>
      <c r="S38" s="73"/>
      <c r="T38" s="74">
        <f t="shared" si="0"/>
        <v>16</v>
      </c>
      <c r="U38" s="75"/>
      <c r="V38" s="8" t="str" cm="1">
        <f t="array" ref="V38">IF(SUMPRODUCT((Tableau1[NOM DE LA STRUCTURE]=Tableau1[[#This Row],[NOM DE LA STRUCTURE]])*Tableau1[MONTANT PROPOSE POUR L''ACTION])=0,"",SUMPRODUCT((Tableau1[NOM DE LA STRUCTURE]=Tableau1[[#This Row],[NOM DE LA STRUCTURE]])*Tableau1[MONTANT PROPOSE POUR L''ACTION]))</f>
        <v/>
      </c>
      <c r="W38" s="79"/>
    </row>
    <row r="39" spans="1:23" ht="47.5" hidden="1" customHeight="1" x14ac:dyDescent="0.25">
      <c r="A39" s="13" t="str">
        <f>_xlfn.XLOOKUP(C39,'Export Action'!$A$3:$A$1999,'Export Action'!$L$3:$L$1999)</f>
        <v>49753918900017</v>
      </c>
      <c r="B39" s="84" t="str">
        <f>_xlfn.XLOOKUP(A39,'Export Action'!$L$3:$L$1999,'Export Action'!$O$3:$O$1999)</f>
        <v>CLUB DE TENNIS DE TABLE GESSIEN</v>
      </c>
      <c r="C39" s="1" t="s">
        <v>11993</v>
      </c>
      <c r="D39" s="36" t="str">
        <f>_xlfn.XLOOKUP(C39,'Export Action'!$A$3:$A$1999,'Export Action'!$X$3:$X$1999)</f>
        <v>Implantation dans de nouvelles communes en temps et hors temps scolaire</v>
      </c>
      <c r="E39" s="1" t="str">
        <f>_xlfn.XLOOKUP(A39,'Export Dossier'!$K$3:$K$974,'Export Dossier'!$D$3:$D$974)</f>
        <v>FFTT-AURA-24-0019</v>
      </c>
      <c r="F39" s="36" t="str">
        <f>_xlfn.XLOOKUP(C39,'Export Action'!$A$3:$A$1999,'Export Action'!$AE$3:$AE$1999)</f>
        <v>Ping Educatif</v>
      </c>
      <c r="G39" s="68"/>
      <c r="H39" s="71"/>
      <c r="I39" s="71"/>
      <c r="J39" s="1" t="str">
        <f>_xlfn.XLOOKUP(C39,'Export Action'!$A$3:$A$1999,'Export Action'!$J$3:$J$1999)</f>
        <v>Première demande</v>
      </c>
      <c r="K39" s="1" t="str">
        <f>_xlfn.XLOOKUP(C39,'Export Action'!$A$3:$A$1999,'Export Action'!$AL$3:$AL$1999)</f>
        <v>Mixte</v>
      </c>
      <c r="L39" s="1">
        <f>_xlfn.XLOOKUP(C39,'Export Action'!$A$3:$A$1999,'Export Action'!$AM$3:$AM$1999)</f>
        <v>750</v>
      </c>
      <c r="M39" s="5">
        <f>_xlfn.XLOOKUP(A39,'Export 2022'!$K$3:$K$1000,'Export 2022'!$AF$3:$AF$1000)</f>
        <v>1500</v>
      </c>
      <c r="N39" s="5" t="e">
        <f>_xlfn.XLOOKUP(A39,'Export 2023'!$K$3:$K$1000,'Export 2023'!$AF$3:$AF$1000)</f>
        <v>#N/A</v>
      </c>
      <c r="O39" s="31">
        <f>_xlfn.XLOOKUP(A39,'Export Dossier'!$K$3:$K$974,'Export Dossier'!$AD$3:$AD$974)</f>
        <v>3000</v>
      </c>
      <c r="P39" s="31">
        <f>_xlfn.XLOOKUP(C39,'Export Action'!$A$3:$A$1999,'Export Action'!$AS$3:$AS$1999)</f>
        <v>2000</v>
      </c>
      <c r="Q39" s="29">
        <f>(_xlfn.XLOOKUP(C39,'Export Action'!$A$3:$A$1999,'Export Action'!$AS$3:$AS$1999))/_xlfn.XLOOKUP(C39,'Export Action'!$A$3:$A$1999,'Export Action'!$AR$3:$AR$1999)</f>
        <v>0.24539877300613497</v>
      </c>
      <c r="R39" s="63" t="str">
        <f>IF(OR(_xlfn.XLOOKUP(C39,'Export Action'!$A$3:$A$1999,'Export Action'!$AO$3:$AO$1999)="Communes ZRR./bassins de vie pop &gt; 50% ZRR",_xlfn.XLOOKUP(C39,'Export Action'!$A$3:$A$1999,'Export Action'!$AO$3:$AO$1999)="Contrats de relance et de transition écologique (CRTE) rural"),"Oui","Non")</f>
        <v>Oui</v>
      </c>
      <c r="S39" s="73"/>
      <c r="T39" s="74">
        <f t="shared" si="0"/>
        <v>17</v>
      </c>
      <c r="U39" s="75"/>
      <c r="V39" s="8" t="str" cm="1">
        <f t="array" ref="V39">IF(SUMPRODUCT((Tableau1[NOM DE LA STRUCTURE]=Tableau1[[#This Row],[NOM DE LA STRUCTURE]])*Tableau1[MONTANT PROPOSE POUR L''ACTION])=0,"",SUMPRODUCT((Tableau1[NOM DE LA STRUCTURE]=Tableau1[[#This Row],[NOM DE LA STRUCTURE]])*Tableau1[MONTANT PROPOSE POUR L''ACTION]))</f>
        <v/>
      </c>
      <c r="W39" s="79"/>
    </row>
    <row r="40" spans="1:23" ht="47.5" hidden="1" customHeight="1" x14ac:dyDescent="0.25">
      <c r="A40" s="13" t="str">
        <f>_xlfn.XLOOKUP(C40,'Export Action'!$A$3:$A$1999,'Export Action'!$L$3:$L$1999)</f>
        <v>49753918900017</v>
      </c>
      <c r="B40" s="84" t="str">
        <f>_xlfn.XLOOKUP(A40,'Export Action'!$L$3:$L$1999,'Export Action'!$O$3:$O$1999)</f>
        <v>CLUB DE TENNIS DE TABLE GESSIEN</v>
      </c>
      <c r="C40" s="1" t="s">
        <v>12002</v>
      </c>
      <c r="D40" s="36" t="str">
        <f>_xlfn.XLOOKUP(C40,'Export Action'!$A$3:$A$1999,'Export Action'!$X$3:$X$1999)</f>
        <v>Nouvelle pratique: organiser un Ping Tour</v>
      </c>
      <c r="E40" s="1" t="str">
        <f>_xlfn.XLOOKUP(A40,'Export Dossier'!$K$3:$K$974,'Export Dossier'!$D$3:$D$974)</f>
        <v>FFTT-AURA-24-0019</v>
      </c>
      <c r="F40" s="36" t="str">
        <f>_xlfn.XLOOKUP(C40,'Export Action'!$A$3:$A$1999,'Export Action'!$AE$3:$AE$1999)</f>
        <v>Nouvelles pratiques</v>
      </c>
      <c r="G40" s="68"/>
      <c r="H40" s="71"/>
      <c r="I40" s="71"/>
      <c r="J40" s="1" t="str">
        <f>_xlfn.XLOOKUP(C40,'Export Action'!$A$3:$A$1999,'Export Action'!$J$3:$J$1999)</f>
        <v>Première demande</v>
      </c>
      <c r="K40" s="1" t="str">
        <f>_xlfn.XLOOKUP(C40,'Export Action'!$A$3:$A$1999,'Export Action'!$AL$3:$AL$1999)</f>
        <v>Mixte</v>
      </c>
      <c r="L40" s="1">
        <f>_xlfn.XLOOKUP(C40,'Export Action'!$A$3:$A$1999,'Export Action'!$AM$3:$AM$1999)</f>
        <v>200</v>
      </c>
      <c r="M40" s="5">
        <f>_xlfn.XLOOKUP(A40,'Export 2022'!$K$3:$K$1000,'Export 2022'!$AF$3:$AF$1000)</f>
        <v>1500</v>
      </c>
      <c r="N40" s="5" t="e">
        <f>_xlfn.XLOOKUP(A40,'Export 2023'!$K$3:$K$1000,'Export 2023'!$AF$3:$AF$1000)</f>
        <v>#N/A</v>
      </c>
      <c r="O40" s="31">
        <f>_xlfn.XLOOKUP(A40,'Export Dossier'!$K$3:$K$974,'Export Dossier'!$AD$3:$AD$974)</f>
        <v>3000</v>
      </c>
      <c r="P40" s="31">
        <f>_xlfn.XLOOKUP(C40,'Export Action'!$A$3:$A$1999,'Export Action'!$AS$3:$AS$1999)</f>
        <v>500</v>
      </c>
      <c r="Q40" s="29">
        <f>(_xlfn.XLOOKUP(C40,'Export Action'!$A$3:$A$1999,'Export Action'!$AS$3:$AS$1999))/_xlfn.XLOOKUP(C40,'Export Action'!$A$3:$A$1999,'Export Action'!$AR$3:$AR$1999)</f>
        <v>0.56497175141242939</v>
      </c>
      <c r="R40" s="63" t="str">
        <f>IF(OR(_xlfn.XLOOKUP(C40,'Export Action'!$A$3:$A$1999,'Export Action'!$AO$3:$AO$1999)="Communes ZRR./bassins de vie pop &gt; 50% ZRR",_xlfn.XLOOKUP(C40,'Export Action'!$A$3:$A$1999,'Export Action'!$AO$3:$AO$1999)="Contrats de relance et de transition écologique (CRTE) rural"),"Oui","Non")</f>
        <v>Oui</v>
      </c>
      <c r="S40" s="73"/>
      <c r="T40" s="74">
        <f t="shared" si="0"/>
        <v>17</v>
      </c>
      <c r="U40" s="75"/>
      <c r="V40" s="8" t="str" cm="1">
        <f t="array" ref="V40">IF(SUMPRODUCT((Tableau1[NOM DE LA STRUCTURE]=Tableau1[[#This Row],[NOM DE LA STRUCTURE]])*Tableau1[MONTANT PROPOSE POUR L''ACTION])=0,"",SUMPRODUCT((Tableau1[NOM DE LA STRUCTURE]=Tableau1[[#This Row],[NOM DE LA STRUCTURE]])*Tableau1[MONTANT PROPOSE POUR L''ACTION]))</f>
        <v/>
      </c>
      <c r="W40" s="79"/>
    </row>
    <row r="41" spans="1:23" ht="47.5" hidden="1" customHeight="1" x14ac:dyDescent="0.25">
      <c r="A41" s="13" t="str">
        <f>_xlfn.XLOOKUP(C41,'Export Action'!$A$3:$A$1999,'Export Action'!$L$3:$L$1999)</f>
        <v>49753918900017</v>
      </c>
      <c r="B41" s="84" t="str">
        <f>_xlfn.XLOOKUP(A41,'Export Action'!$L$3:$L$1999,'Export Action'!$O$3:$O$1999)</f>
        <v>CLUB DE TENNIS DE TABLE GESSIEN</v>
      </c>
      <c r="C41" s="1" t="s">
        <v>12008</v>
      </c>
      <c r="D41" s="36" t="str">
        <f>_xlfn.XLOOKUP(C41,'Export Action'!$A$3:$A$1999,'Export Action'!$X$3:$X$1999)</f>
        <v>Création et développement d'un créneau ping sénior</v>
      </c>
      <c r="E41" s="1" t="str">
        <f>_xlfn.XLOOKUP(A41,'Export Dossier'!$K$3:$K$974,'Export Dossier'!$D$3:$D$974)</f>
        <v>FFTT-AURA-24-0019</v>
      </c>
      <c r="F41" s="36" t="str">
        <f>_xlfn.XLOOKUP(C41,'Export Action'!$A$3:$A$1999,'Export Action'!$AE$3:$AE$1999)</f>
        <v>Ping Actif</v>
      </c>
      <c r="G41" s="68"/>
      <c r="H41" s="71"/>
      <c r="I41" s="71"/>
      <c r="J41" s="1" t="str">
        <f>_xlfn.XLOOKUP(C41,'Export Action'!$A$3:$A$1999,'Export Action'!$J$3:$J$1999)</f>
        <v>Première demande</v>
      </c>
      <c r="K41" s="1" t="str">
        <f>_xlfn.XLOOKUP(C41,'Export Action'!$A$3:$A$1999,'Export Action'!$AL$3:$AL$1999)</f>
        <v>Mixte</v>
      </c>
      <c r="L41" s="1">
        <f>_xlfn.XLOOKUP(C41,'Export Action'!$A$3:$A$1999,'Export Action'!$AM$3:$AM$1999)</f>
        <v>16</v>
      </c>
      <c r="M41" s="5">
        <f>_xlfn.XLOOKUP(A41,'Export 2022'!$K$3:$K$1000,'Export 2022'!$AF$3:$AF$1000)</f>
        <v>1500</v>
      </c>
      <c r="N41" s="5" t="e">
        <f>_xlfn.XLOOKUP(A41,'Export 2023'!$K$3:$K$1000,'Export 2023'!$AF$3:$AF$1000)</f>
        <v>#N/A</v>
      </c>
      <c r="O41" s="31">
        <f>_xlfn.XLOOKUP(A41,'Export Dossier'!$K$3:$K$974,'Export Dossier'!$AD$3:$AD$974)</f>
        <v>3000</v>
      </c>
      <c r="P41" s="31">
        <f>_xlfn.XLOOKUP(C41,'Export Action'!$A$3:$A$1999,'Export Action'!$AS$3:$AS$1999)</f>
        <v>500</v>
      </c>
      <c r="Q41" s="29">
        <f>(_xlfn.XLOOKUP(C41,'Export Action'!$A$3:$A$1999,'Export Action'!$AS$3:$AS$1999))/_xlfn.XLOOKUP(C41,'Export Action'!$A$3:$A$1999,'Export Action'!$AR$3:$AR$1999)</f>
        <v>8.9285714285714288E-2</v>
      </c>
      <c r="R41" s="63" t="str">
        <f>IF(OR(_xlfn.XLOOKUP(C41,'Export Action'!$A$3:$A$1999,'Export Action'!$AO$3:$AO$1999)="Communes ZRR./bassins de vie pop &gt; 50% ZRR",_xlfn.XLOOKUP(C41,'Export Action'!$A$3:$A$1999,'Export Action'!$AO$3:$AO$1999)="Contrats de relance et de transition écologique (CRTE) rural"),"Oui","Non")</f>
        <v>Oui</v>
      </c>
      <c r="S41" s="73"/>
      <c r="T41" s="74">
        <f t="shared" si="0"/>
        <v>17</v>
      </c>
      <c r="U41" s="75"/>
      <c r="V41" s="8" t="str" cm="1">
        <f t="array" ref="V41">IF(SUMPRODUCT((Tableau1[NOM DE LA STRUCTURE]=Tableau1[[#This Row],[NOM DE LA STRUCTURE]])*Tableau1[MONTANT PROPOSE POUR L''ACTION])=0,"",SUMPRODUCT((Tableau1[NOM DE LA STRUCTURE]=Tableau1[[#This Row],[NOM DE LA STRUCTURE]])*Tableau1[MONTANT PROPOSE POUR L''ACTION]))</f>
        <v/>
      </c>
      <c r="W41" s="79"/>
    </row>
    <row r="42" spans="1:23" ht="47.5" hidden="1" customHeight="1" x14ac:dyDescent="0.25">
      <c r="A42" s="13" t="str">
        <f>_xlfn.XLOOKUP(C42,'Export Action'!$A$3:$A$1999,'Export Action'!$L$3:$L$1999)</f>
        <v>41102833500015</v>
      </c>
      <c r="B42" s="84" t="str">
        <f>_xlfn.XLOOKUP(A42,'Export Action'!$L$3:$L$1999,'Export Action'!$O$3:$O$1999)</f>
        <v>ANNECY LE VIEUX/SILLINGY  TENNIS DE TABLE ( AVSTT )</v>
      </c>
      <c r="C42" s="1" t="s">
        <v>12014</v>
      </c>
      <c r="D42" s="36" t="str">
        <f>_xlfn.XLOOKUP(C42,'Export Action'!$A$3:$A$1999,'Export Action'!$X$3:$X$1999)</f>
        <v>recrutement et fidélisation des jeunes par le scolaires, une offre de qualité pour les jeunes et des événement de cohesion qui ponctuent l'année sportive</v>
      </c>
      <c r="E42" s="1" t="str">
        <f>_xlfn.XLOOKUP(A42,'Export Dossier'!$K$3:$K$974,'Export Dossier'!$D$3:$D$974)</f>
        <v>FFTT-AURA-24-0020</v>
      </c>
      <c r="F42" s="36" t="str">
        <f>_xlfn.XLOOKUP(C42,'Export Action'!$A$3:$A$1999,'Export Action'!$AE$3:$AE$1999)</f>
        <v>Ping Educatif</v>
      </c>
      <c r="G42" s="68"/>
      <c r="H42" s="71"/>
      <c r="I42" s="71"/>
      <c r="J42" s="1" t="str">
        <f>_xlfn.XLOOKUP(C42,'Export Action'!$A$3:$A$1999,'Export Action'!$J$3:$J$1999)</f>
        <v>Renouvellement</v>
      </c>
      <c r="K42" s="1" t="str">
        <f>_xlfn.XLOOKUP(C42,'Export Action'!$A$3:$A$1999,'Export Action'!$AL$3:$AL$1999)</f>
        <v>Mixte</v>
      </c>
      <c r="L42" s="1">
        <f>_xlfn.XLOOKUP(C42,'Export Action'!$A$3:$A$1999,'Export Action'!$AM$3:$AM$1999)</f>
        <v>790</v>
      </c>
      <c r="M42" s="5" t="e">
        <f>_xlfn.XLOOKUP(A42,'Export 2022'!$K$3:$K$1000,'Export 2022'!$AF$3:$AF$1000)</f>
        <v>#N/A</v>
      </c>
      <c r="N42" s="5">
        <f>_xlfn.XLOOKUP(A42,'Export 2023'!$K$3:$K$1000,'Export 2023'!$AF$3:$AF$1000)</f>
        <v>1500</v>
      </c>
      <c r="O42" s="31">
        <f>_xlfn.XLOOKUP(A42,'Export Dossier'!$K$3:$K$974,'Export Dossier'!$AD$3:$AD$974)</f>
        <v>3000</v>
      </c>
      <c r="P42" s="31">
        <f>_xlfn.XLOOKUP(C42,'Export Action'!$A$3:$A$1999,'Export Action'!$AS$3:$AS$1999)</f>
        <v>1700</v>
      </c>
      <c r="Q42" s="29">
        <f>(_xlfn.XLOOKUP(C42,'Export Action'!$A$3:$A$1999,'Export Action'!$AS$3:$AS$1999))/_xlfn.XLOOKUP(C42,'Export Action'!$A$3:$A$1999,'Export Action'!$AR$3:$AR$1999)</f>
        <v>0.16346153846153846</v>
      </c>
      <c r="R42" s="63" t="str">
        <f>IF(OR(_xlfn.XLOOKUP(C42,'Export Action'!$A$3:$A$1999,'Export Action'!$AO$3:$AO$1999)="Communes ZRR./bassins de vie pop &gt; 50% ZRR",_xlfn.XLOOKUP(C42,'Export Action'!$A$3:$A$1999,'Export Action'!$AO$3:$AO$1999)="Contrats de relance et de transition écologique (CRTE) rural"),"Oui","Non")</f>
        <v>Non</v>
      </c>
      <c r="S42" s="73"/>
      <c r="T42" s="74">
        <f t="shared" si="0"/>
        <v>18</v>
      </c>
      <c r="U42" s="75"/>
      <c r="V42" s="8" t="str" cm="1">
        <f t="array" ref="V42">IF(SUMPRODUCT((Tableau1[NOM DE LA STRUCTURE]=Tableau1[[#This Row],[NOM DE LA STRUCTURE]])*Tableau1[MONTANT PROPOSE POUR L''ACTION])=0,"",SUMPRODUCT((Tableau1[NOM DE LA STRUCTURE]=Tableau1[[#This Row],[NOM DE LA STRUCTURE]])*Tableau1[MONTANT PROPOSE POUR L''ACTION]))</f>
        <v/>
      </c>
      <c r="W42" s="79"/>
    </row>
    <row r="43" spans="1:23" ht="47.5" hidden="1" customHeight="1" x14ac:dyDescent="0.25">
      <c r="A43" s="13" t="str">
        <f>_xlfn.XLOOKUP(C43,'Export Action'!$A$3:$A$1999,'Export Action'!$L$3:$L$1999)</f>
        <v>41102833500015</v>
      </c>
      <c r="B43" s="84" t="str">
        <f>_xlfn.XLOOKUP(A43,'Export Action'!$L$3:$L$1999,'Export Action'!$O$3:$O$1999)</f>
        <v>ANNECY LE VIEUX/SILLINGY  TENNIS DE TABLE ( AVSTT )</v>
      </c>
      <c r="C43" s="1" t="s">
        <v>12021</v>
      </c>
      <c r="D43" s="36" t="str">
        <f>_xlfn.XLOOKUP(C43,'Export Action'!$A$3:$A$1999,'Export Action'!$X$3:$X$1999)</f>
        <v>Developpement du TT pour les publics en situation de handicap et ou éloignés de la pratique sportive</v>
      </c>
      <c r="E43" s="1" t="str">
        <f>_xlfn.XLOOKUP(A43,'Export Dossier'!$K$3:$K$974,'Export Dossier'!$D$3:$D$974)</f>
        <v>FFTT-AURA-24-0020</v>
      </c>
      <c r="F43" s="36" t="str">
        <f>_xlfn.XLOOKUP(C43,'Export Action'!$A$3:$A$1999,'Export Action'!$AE$3:$AE$1999)</f>
        <v>Ping Actif</v>
      </c>
      <c r="G43" s="68"/>
      <c r="H43" s="71"/>
      <c r="I43" s="71"/>
      <c r="J43" s="1" t="str">
        <f>_xlfn.XLOOKUP(C43,'Export Action'!$A$3:$A$1999,'Export Action'!$J$3:$J$1999)</f>
        <v>Renouvellement</v>
      </c>
      <c r="K43" s="1" t="str">
        <f>_xlfn.XLOOKUP(C43,'Export Action'!$A$3:$A$1999,'Export Action'!$AL$3:$AL$1999)</f>
        <v>Mixte</v>
      </c>
      <c r="L43" s="1">
        <f>_xlfn.XLOOKUP(C43,'Export Action'!$A$3:$A$1999,'Export Action'!$AM$3:$AM$1999)</f>
        <v>40</v>
      </c>
      <c r="M43" s="5" t="e">
        <f>_xlfn.XLOOKUP(A43,'Export 2022'!$K$3:$K$1000,'Export 2022'!$AF$3:$AF$1000)</f>
        <v>#N/A</v>
      </c>
      <c r="N43" s="5">
        <f>_xlfn.XLOOKUP(A43,'Export 2023'!$K$3:$K$1000,'Export 2023'!$AF$3:$AF$1000)</f>
        <v>1500</v>
      </c>
      <c r="O43" s="31">
        <f>_xlfn.XLOOKUP(A43,'Export Dossier'!$K$3:$K$974,'Export Dossier'!$AD$3:$AD$974)</f>
        <v>3000</v>
      </c>
      <c r="P43" s="31">
        <f>_xlfn.XLOOKUP(C43,'Export Action'!$A$3:$A$1999,'Export Action'!$AS$3:$AS$1999)</f>
        <v>1300</v>
      </c>
      <c r="Q43" s="29">
        <f>(_xlfn.XLOOKUP(C43,'Export Action'!$A$3:$A$1999,'Export Action'!$AS$3:$AS$1999))/_xlfn.XLOOKUP(C43,'Export Action'!$A$3:$A$1999,'Export Action'!$AR$3:$AR$1999)</f>
        <v>0.22608695652173913</v>
      </c>
      <c r="R43" s="63" t="str">
        <f>IF(OR(_xlfn.XLOOKUP(C43,'Export Action'!$A$3:$A$1999,'Export Action'!$AO$3:$AO$1999)="Communes ZRR./bassins de vie pop &gt; 50% ZRR",_xlfn.XLOOKUP(C43,'Export Action'!$A$3:$A$1999,'Export Action'!$AO$3:$AO$1999)="Contrats de relance et de transition écologique (CRTE) rural"),"Oui","Non")</f>
        <v>Non</v>
      </c>
      <c r="S43" s="73"/>
      <c r="T43" s="74">
        <f t="shared" si="0"/>
        <v>18</v>
      </c>
      <c r="U43" s="75"/>
      <c r="V43" s="8" t="str" cm="1">
        <f t="array" ref="V43">IF(SUMPRODUCT((Tableau1[NOM DE LA STRUCTURE]=Tableau1[[#This Row],[NOM DE LA STRUCTURE]])*Tableau1[MONTANT PROPOSE POUR L''ACTION])=0,"",SUMPRODUCT((Tableau1[NOM DE LA STRUCTURE]=Tableau1[[#This Row],[NOM DE LA STRUCTURE]])*Tableau1[MONTANT PROPOSE POUR L''ACTION]))</f>
        <v/>
      </c>
      <c r="W43" s="79"/>
    </row>
    <row r="44" spans="1:23" ht="47.5" hidden="1" customHeight="1" x14ac:dyDescent="0.25">
      <c r="A44" s="13" t="str">
        <f>_xlfn.XLOOKUP(C44,'Export Action'!$A$3:$A$1999,'Export Action'!$L$3:$L$1999)</f>
        <v>44155864000013</v>
      </c>
      <c r="B44" s="84" t="str">
        <f>_xlfn.XLOOKUP(A44,'Export Action'!$L$3:$L$1999,'Export Action'!$O$3:$O$1999)</f>
        <v>ASSOCIATION SPORTIVE DES CHEMINOTS D'AMBERIEU TENNIS DE TABLE</v>
      </c>
      <c r="C44" s="1" t="s">
        <v>12051</v>
      </c>
      <c r="D44" s="36" t="str">
        <f>_xlfn.XLOOKUP(C44,'Export Action'!$A$3:$A$1999,'Export Action'!$X$3:$X$1999)</f>
        <v>Stages et entrainements pour les jeunes du club</v>
      </c>
      <c r="E44" s="1" t="str">
        <f>_xlfn.XLOOKUP(A44,'Export Dossier'!$K$3:$K$974,'Export Dossier'!$D$3:$D$974)</f>
        <v>FFTT-AURA-24-0022</v>
      </c>
      <c r="F44" s="36" t="str">
        <f>_xlfn.XLOOKUP(C44,'Export Action'!$A$3:$A$1999,'Export Action'!$AE$3:$AE$1999)</f>
        <v>Ping Educatif</v>
      </c>
      <c r="G44" s="68"/>
      <c r="H44" s="71"/>
      <c r="I44" s="71"/>
      <c r="J44" s="1" t="str">
        <f>_xlfn.XLOOKUP(C44,'Export Action'!$A$3:$A$1999,'Export Action'!$J$3:$J$1999)</f>
        <v>Première demande</v>
      </c>
      <c r="K44" s="1" t="str">
        <f>_xlfn.XLOOKUP(C44,'Export Action'!$A$3:$A$1999,'Export Action'!$AL$3:$AL$1999)</f>
        <v>Mixte</v>
      </c>
      <c r="L44" s="1">
        <f>_xlfn.XLOOKUP(C44,'Export Action'!$A$3:$A$1999,'Export Action'!$AM$3:$AM$1999)</f>
        <v>50</v>
      </c>
      <c r="M44" s="5" t="e">
        <f>_xlfn.XLOOKUP(A44,'Export 2022'!$K$3:$K$1000,'Export 2022'!$AF$3:$AF$1000)</f>
        <v>#N/A</v>
      </c>
      <c r="N44" s="5" t="e">
        <f>_xlfn.XLOOKUP(A44,'Export 2023'!$K$3:$K$1000,'Export 2023'!$AF$3:$AF$1000)</f>
        <v>#N/A</v>
      </c>
      <c r="O44" s="31">
        <f>_xlfn.XLOOKUP(A44,'Export Dossier'!$K$3:$K$974,'Export Dossier'!$AD$3:$AD$974)</f>
        <v>6500</v>
      </c>
      <c r="P44" s="31">
        <f>_xlfn.XLOOKUP(C44,'Export Action'!$A$3:$A$1999,'Export Action'!$AS$3:$AS$1999)</f>
        <v>3000</v>
      </c>
      <c r="Q44" s="29">
        <f>(_xlfn.XLOOKUP(C44,'Export Action'!$A$3:$A$1999,'Export Action'!$AS$3:$AS$1999))/_xlfn.XLOOKUP(C44,'Export Action'!$A$3:$A$1999,'Export Action'!$AR$3:$AR$1999)</f>
        <v>0.59892194050708725</v>
      </c>
      <c r="R44" s="63" t="str">
        <f>IF(OR(_xlfn.XLOOKUP(C44,'Export Action'!$A$3:$A$1999,'Export Action'!$AO$3:$AO$1999)="Communes ZRR./bassins de vie pop &gt; 50% ZRR",_xlfn.XLOOKUP(C44,'Export Action'!$A$3:$A$1999,'Export Action'!$AO$3:$AO$1999)="Contrats de relance et de transition écologique (CRTE) rural"),"Oui","Non")</f>
        <v>Oui</v>
      </c>
      <c r="S44" s="73"/>
      <c r="T44" s="74">
        <f t="shared" si="0"/>
        <v>19</v>
      </c>
      <c r="U44" s="75"/>
      <c r="V44" s="8" t="str" cm="1">
        <f t="array" ref="V44">IF(SUMPRODUCT((Tableau1[NOM DE LA STRUCTURE]=Tableau1[[#This Row],[NOM DE LA STRUCTURE]])*Tableau1[MONTANT PROPOSE POUR L''ACTION])=0,"",SUMPRODUCT((Tableau1[NOM DE LA STRUCTURE]=Tableau1[[#This Row],[NOM DE LA STRUCTURE]])*Tableau1[MONTANT PROPOSE POUR L''ACTION]))</f>
        <v/>
      </c>
      <c r="W44" s="79"/>
    </row>
    <row r="45" spans="1:23" ht="47.5" hidden="1" customHeight="1" x14ac:dyDescent="0.25">
      <c r="A45" s="13" t="str">
        <f>_xlfn.XLOOKUP(C45,'Export Action'!$A$3:$A$1999,'Export Action'!$L$3:$L$1999)</f>
        <v>44155864000013</v>
      </c>
      <c r="B45" s="84" t="str">
        <f>_xlfn.XLOOKUP(A45,'Export Action'!$L$3:$L$1999,'Export Action'!$O$3:$O$1999)</f>
        <v>ASSOCIATION SPORTIVE DES CHEMINOTS D'AMBERIEU TENNIS DE TABLE</v>
      </c>
      <c r="C45" s="1" t="s">
        <v>12064</v>
      </c>
      <c r="D45" s="36" t="str">
        <f>_xlfn.XLOOKUP(C45,'Export Action'!$A$3:$A$1999,'Export Action'!$X$3:$X$1999)</f>
        <v>Actions pour un public Ping bien être</v>
      </c>
      <c r="E45" s="1" t="str">
        <f>_xlfn.XLOOKUP(A45,'Export Dossier'!$K$3:$K$974,'Export Dossier'!$D$3:$D$974)</f>
        <v>FFTT-AURA-24-0022</v>
      </c>
      <c r="F45" s="36" t="str">
        <f>_xlfn.XLOOKUP(C45,'Export Action'!$A$3:$A$1999,'Export Action'!$AE$3:$AE$1999)</f>
        <v>Ping Actif</v>
      </c>
      <c r="G45" s="68"/>
      <c r="H45" s="71"/>
      <c r="I45" s="71"/>
      <c r="J45" s="1" t="str">
        <f>_xlfn.XLOOKUP(C45,'Export Action'!$A$3:$A$1999,'Export Action'!$J$3:$J$1999)</f>
        <v>Première demande</v>
      </c>
      <c r="K45" s="1" t="str">
        <f>_xlfn.XLOOKUP(C45,'Export Action'!$A$3:$A$1999,'Export Action'!$AL$3:$AL$1999)</f>
        <v>Mixte</v>
      </c>
      <c r="L45" s="1">
        <f>_xlfn.XLOOKUP(C45,'Export Action'!$A$3:$A$1999,'Export Action'!$AM$3:$AM$1999)</f>
        <v>38</v>
      </c>
      <c r="M45" s="5" t="e">
        <f>_xlfn.XLOOKUP(A45,'Export 2022'!$K$3:$K$1000,'Export 2022'!$AF$3:$AF$1000)</f>
        <v>#N/A</v>
      </c>
      <c r="N45" s="5" t="e">
        <f>_xlfn.XLOOKUP(A45,'Export 2023'!$K$3:$K$1000,'Export 2023'!$AF$3:$AF$1000)</f>
        <v>#N/A</v>
      </c>
      <c r="O45" s="31">
        <f>_xlfn.XLOOKUP(A45,'Export Dossier'!$K$3:$K$974,'Export Dossier'!$AD$3:$AD$974)</f>
        <v>6500</v>
      </c>
      <c r="P45" s="31">
        <f>_xlfn.XLOOKUP(C45,'Export Action'!$A$3:$A$1999,'Export Action'!$AS$3:$AS$1999)</f>
        <v>3500</v>
      </c>
      <c r="Q45" s="29">
        <f>(_xlfn.XLOOKUP(C45,'Export Action'!$A$3:$A$1999,'Export Action'!$AS$3:$AS$1999))/_xlfn.XLOOKUP(C45,'Export Action'!$A$3:$A$1999,'Export Action'!$AR$3:$AR$1999)</f>
        <v>0.55555555555555558</v>
      </c>
      <c r="R45" s="63" t="str">
        <f>IF(OR(_xlfn.XLOOKUP(C45,'Export Action'!$A$3:$A$1999,'Export Action'!$AO$3:$AO$1999)="Communes ZRR./bassins de vie pop &gt; 50% ZRR",_xlfn.XLOOKUP(C45,'Export Action'!$A$3:$A$1999,'Export Action'!$AO$3:$AO$1999)="Contrats de relance et de transition écologique (CRTE) rural"),"Oui","Non")</f>
        <v>Oui</v>
      </c>
      <c r="S45" s="73"/>
      <c r="T45" s="74">
        <f t="shared" si="0"/>
        <v>19</v>
      </c>
      <c r="U45" s="75"/>
      <c r="V45" s="8" t="str" cm="1">
        <f t="array" ref="V45">IF(SUMPRODUCT((Tableau1[NOM DE LA STRUCTURE]=Tableau1[[#This Row],[NOM DE LA STRUCTURE]])*Tableau1[MONTANT PROPOSE POUR L''ACTION])=0,"",SUMPRODUCT((Tableau1[NOM DE LA STRUCTURE]=Tableau1[[#This Row],[NOM DE LA STRUCTURE]])*Tableau1[MONTANT PROPOSE POUR L''ACTION]))</f>
        <v/>
      </c>
      <c r="W45" s="79"/>
    </row>
    <row r="46" spans="1:23" ht="47.5" hidden="1" customHeight="1" x14ac:dyDescent="0.25">
      <c r="A46" s="13" t="str">
        <f>_xlfn.XLOOKUP(C46,'Export Action'!$A$3:$A$1999,'Export Action'!$L$3:$L$1999)</f>
        <v>43271587800018</v>
      </c>
      <c r="B46" s="84" t="str">
        <f>_xlfn.XLOOKUP(A46,'Export Action'!$L$3:$L$1999,'Export Action'!$O$3:$O$1999)</f>
        <v>SPORT-TENNIS DE TABLE MEZERIAT</v>
      </c>
      <c r="C46" s="1" t="s">
        <v>12070</v>
      </c>
      <c r="D46" s="36" t="str">
        <f>_xlfn.XLOOKUP(C46,'Export Action'!$A$3:$A$1999,'Export Action'!$X$3:$X$1999)</f>
        <v>Ping santé bien être</v>
      </c>
      <c r="E46" s="1" t="str">
        <f>_xlfn.XLOOKUP(A46,'Export Dossier'!$K$3:$K$974,'Export Dossier'!$D$3:$D$974)</f>
        <v>FFTT-AURA-24-0023</v>
      </c>
      <c r="F46" s="36" t="str">
        <f>_xlfn.XLOOKUP(C46,'Export Action'!$A$3:$A$1999,'Export Action'!$AE$3:$AE$1999)</f>
        <v>Ping Actif</v>
      </c>
      <c r="G46" s="68"/>
      <c r="H46" s="71"/>
      <c r="I46" s="71"/>
      <c r="J46" s="1" t="str">
        <f>_xlfn.XLOOKUP(C46,'Export Action'!$A$3:$A$1999,'Export Action'!$J$3:$J$1999)</f>
        <v>Première demande</v>
      </c>
      <c r="K46" s="1" t="str">
        <f>_xlfn.XLOOKUP(C46,'Export Action'!$A$3:$A$1999,'Export Action'!$AL$3:$AL$1999)</f>
        <v>Mixte</v>
      </c>
      <c r="L46" s="1">
        <f>_xlfn.XLOOKUP(C46,'Export Action'!$A$3:$A$1999,'Export Action'!$AM$3:$AM$1999)</f>
        <v>40</v>
      </c>
      <c r="M46" s="5">
        <f>_xlfn.XLOOKUP(A46,'Export 2022'!$K$3:$K$1000,'Export 2022'!$AF$3:$AF$1000)</f>
        <v>0</v>
      </c>
      <c r="N46" s="5">
        <f>_xlfn.XLOOKUP(A46,'Export 2023'!$K$3:$K$1000,'Export 2023'!$AF$3:$AF$1000)</f>
        <v>1500</v>
      </c>
      <c r="O46" s="31">
        <f>_xlfn.XLOOKUP(A46,'Export Dossier'!$K$3:$K$974,'Export Dossier'!$AD$3:$AD$974)</f>
        <v>5000</v>
      </c>
      <c r="P46" s="31">
        <f>_xlfn.XLOOKUP(C46,'Export Action'!$A$3:$A$1999,'Export Action'!$AS$3:$AS$1999)</f>
        <v>1000</v>
      </c>
      <c r="Q46" s="29">
        <f>(_xlfn.XLOOKUP(C46,'Export Action'!$A$3:$A$1999,'Export Action'!$AS$3:$AS$1999))/_xlfn.XLOOKUP(C46,'Export Action'!$A$3:$A$1999,'Export Action'!$AR$3:$AR$1999)</f>
        <v>0.40485829959514169</v>
      </c>
      <c r="R46" s="63" t="str">
        <f>IF(OR(_xlfn.XLOOKUP(C46,'Export Action'!$A$3:$A$1999,'Export Action'!$AO$3:$AO$1999)="Communes ZRR./bassins de vie pop &gt; 50% ZRR",_xlfn.XLOOKUP(C46,'Export Action'!$A$3:$A$1999,'Export Action'!$AO$3:$AO$1999)="Contrats de relance et de transition écologique (CRTE) rural"),"Oui","Non")</f>
        <v>Non</v>
      </c>
      <c r="S46" s="73"/>
      <c r="T46" s="74">
        <f t="shared" si="0"/>
        <v>20</v>
      </c>
      <c r="U46" s="75"/>
      <c r="V46" s="8" t="str" cm="1">
        <f t="array" ref="V46">IF(SUMPRODUCT((Tableau1[NOM DE LA STRUCTURE]=Tableau1[[#This Row],[NOM DE LA STRUCTURE]])*Tableau1[MONTANT PROPOSE POUR L''ACTION])=0,"",SUMPRODUCT((Tableau1[NOM DE LA STRUCTURE]=Tableau1[[#This Row],[NOM DE LA STRUCTURE]])*Tableau1[MONTANT PROPOSE POUR L''ACTION]))</f>
        <v/>
      </c>
      <c r="W46" s="79"/>
    </row>
    <row r="47" spans="1:23" ht="47.5" hidden="1" customHeight="1" x14ac:dyDescent="0.25">
      <c r="A47" s="13" t="str">
        <f>_xlfn.XLOOKUP(C47,'Export Action'!$A$3:$A$1999,'Export Action'!$L$3:$L$1999)</f>
        <v>43271587800018</v>
      </c>
      <c r="B47" s="84" t="str">
        <f>_xlfn.XLOOKUP(A47,'Export Action'!$L$3:$L$1999,'Export Action'!$O$3:$O$1999)</f>
        <v>SPORT-TENNIS DE TABLE MEZERIAT</v>
      </c>
      <c r="C47" s="1" t="s">
        <v>12076</v>
      </c>
      <c r="D47" s="36" t="str">
        <f>_xlfn.XLOOKUP(C47,'Export Action'!$A$3:$A$1999,'Export Action'!$X$3:$X$1999)</f>
        <v>Recrutement et fidélisation des jeunes</v>
      </c>
      <c r="E47" s="1" t="str">
        <f>_xlfn.XLOOKUP(A47,'Export Dossier'!$K$3:$K$974,'Export Dossier'!$D$3:$D$974)</f>
        <v>FFTT-AURA-24-0023</v>
      </c>
      <c r="F47" s="36" t="str">
        <f>_xlfn.XLOOKUP(C47,'Export Action'!$A$3:$A$1999,'Export Action'!$AE$3:$AE$1999)</f>
        <v>Ping Educatif</v>
      </c>
      <c r="G47" s="68"/>
      <c r="H47" s="71"/>
      <c r="I47" s="71"/>
      <c r="J47" s="1" t="str">
        <f>_xlfn.XLOOKUP(C47,'Export Action'!$A$3:$A$1999,'Export Action'!$J$3:$J$1999)</f>
        <v>Renouvellement</v>
      </c>
      <c r="K47" s="1" t="str">
        <f>_xlfn.XLOOKUP(C47,'Export Action'!$A$3:$A$1999,'Export Action'!$AL$3:$AL$1999)</f>
        <v>Mixte</v>
      </c>
      <c r="L47" s="1">
        <f>_xlfn.XLOOKUP(C47,'Export Action'!$A$3:$A$1999,'Export Action'!$AM$3:$AM$1999)</f>
        <v>1000</v>
      </c>
      <c r="M47" s="5">
        <f>_xlfn.XLOOKUP(A47,'Export 2022'!$K$3:$K$1000,'Export 2022'!$AF$3:$AF$1000)</f>
        <v>0</v>
      </c>
      <c r="N47" s="5">
        <f>_xlfn.XLOOKUP(A47,'Export 2023'!$K$3:$K$1000,'Export 2023'!$AF$3:$AF$1000)</f>
        <v>1500</v>
      </c>
      <c r="O47" s="31">
        <f>_xlfn.XLOOKUP(A47,'Export Dossier'!$K$3:$K$974,'Export Dossier'!$AD$3:$AD$974)</f>
        <v>5000</v>
      </c>
      <c r="P47" s="31">
        <f>_xlfn.XLOOKUP(C47,'Export Action'!$A$3:$A$1999,'Export Action'!$AS$3:$AS$1999)</f>
        <v>3000</v>
      </c>
      <c r="Q47" s="29">
        <f>(_xlfn.XLOOKUP(C47,'Export Action'!$A$3:$A$1999,'Export Action'!$AS$3:$AS$1999))/_xlfn.XLOOKUP(C47,'Export Action'!$A$3:$A$1999,'Export Action'!$AR$3:$AR$1999)</f>
        <v>0.27027027027027029</v>
      </c>
      <c r="R47" s="63" t="str">
        <f>IF(OR(_xlfn.XLOOKUP(C47,'Export Action'!$A$3:$A$1999,'Export Action'!$AO$3:$AO$1999)="Communes ZRR./bassins de vie pop &gt; 50% ZRR",_xlfn.XLOOKUP(C47,'Export Action'!$A$3:$A$1999,'Export Action'!$AO$3:$AO$1999)="Contrats de relance et de transition écologique (CRTE) rural"),"Oui","Non")</f>
        <v>Non</v>
      </c>
      <c r="S47" s="73"/>
      <c r="T47" s="74">
        <f t="shared" si="0"/>
        <v>20</v>
      </c>
      <c r="U47" s="75"/>
      <c r="V47" s="8" t="str" cm="1">
        <f t="array" ref="V47">IF(SUMPRODUCT((Tableau1[NOM DE LA STRUCTURE]=Tableau1[[#This Row],[NOM DE LA STRUCTURE]])*Tableau1[MONTANT PROPOSE POUR L''ACTION])=0,"",SUMPRODUCT((Tableau1[NOM DE LA STRUCTURE]=Tableau1[[#This Row],[NOM DE LA STRUCTURE]])*Tableau1[MONTANT PROPOSE POUR L''ACTION]))</f>
        <v/>
      </c>
      <c r="W47" s="79"/>
    </row>
    <row r="48" spans="1:23" ht="47.5" hidden="1" customHeight="1" x14ac:dyDescent="0.25">
      <c r="A48" s="13" t="str">
        <f>_xlfn.XLOOKUP(C48,'Export Action'!$A$3:$A$1999,'Export Action'!$L$3:$L$1999)</f>
        <v>43271587800018</v>
      </c>
      <c r="B48" s="84" t="str">
        <f>_xlfn.XLOOKUP(A48,'Export Action'!$L$3:$L$1999,'Export Action'!$O$3:$O$1999)</f>
        <v>SPORT-TENNIS DE TABLE MEZERIAT</v>
      </c>
      <c r="C48" s="1" t="s">
        <v>12081</v>
      </c>
      <c r="D48" s="36" t="str">
        <f>_xlfn.XLOOKUP(C48,'Export Action'!$A$3:$A$1999,'Export Action'!$X$3:$X$1999)</f>
        <v>Développement de nouvelles pratiques</v>
      </c>
      <c r="E48" s="1" t="str">
        <f>_xlfn.XLOOKUP(A48,'Export Dossier'!$K$3:$K$974,'Export Dossier'!$D$3:$D$974)</f>
        <v>FFTT-AURA-24-0023</v>
      </c>
      <c r="F48" s="36" t="str">
        <f>_xlfn.XLOOKUP(C48,'Export Action'!$A$3:$A$1999,'Export Action'!$AE$3:$AE$1999)</f>
        <v>Nouvelles pratiques</v>
      </c>
      <c r="G48" s="68"/>
      <c r="H48" s="71"/>
      <c r="I48" s="71"/>
      <c r="J48" s="1" t="str">
        <f>_xlfn.XLOOKUP(C48,'Export Action'!$A$3:$A$1999,'Export Action'!$J$3:$J$1999)</f>
        <v>Première demande</v>
      </c>
      <c r="K48" s="1" t="str">
        <f>_xlfn.XLOOKUP(C48,'Export Action'!$A$3:$A$1999,'Export Action'!$AL$3:$AL$1999)</f>
        <v>Mixte</v>
      </c>
      <c r="L48" s="1">
        <f>_xlfn.XLOOKUP(C48,'Export Action'!$A$3:$A$1999,'Export Action'!$AM$3:$AM$1999)</f>
        <v>1000</v>
      </c>
      <c r="M48" s="5">
        <f>_xlfn.XLOOKUP(A48,'Export 2022'!$K$3:$K$1000,'Export 2022'!$AF$3:$AF$1000)</f>
        <v>0</v>
      </c>
      <c r="N48" s="5">
        <f>_xlfn.XLOOKUP(A48,'Export 2023'!$K$3:$K$1000,'Export 2023'!$AF$3:$AF$1000)</f>
        <v>1500</v>
      </c>
      <c r="O48" s="31">
        <f>_xlfn.XLOOKUP(A48,'Export Dossier'!$K$3:$K$974,'Export Dossier'!$AD$3:$AD$974)</f>
        <v>5000</v>
      </c>
      <c r="P48" s="31">
        <f>_xlfn.XLOOKUP(C48,'Export Action'!$A$3:$A$1999,'Export Action'!$AS$3:$AS$1999)</f>
        <v>1000</v>
      </c>
      <c r="Q48" s="29">
        <f>(_xlfn.XLOOKUP(C48,'Export Action'!$A$3:$A$1999,'Export Action'!$AS$3:$AS$1999))/_xlfn.XLOOKUP(C48,'Export Action'!$A$3:$A$1999,'Export Action'!$AR$3:$AR$1999)</f>
        <v>0.35714285714285715</v>
      </c>
      <c r="R48" s="63" t="str">
        <f>IF(OR(_xlfn.XLOOKUP(C48,'Export Action'!$A$3:$A$1999,'Export Action'!$AO$3:$AO$1999)="Communes ZRR./bassins de vie pop &gt; 50% ZRR",_xlfn.XLOOKUP(C48,'Export Action'!$A$3:$A$1999,'Export Action'!$AO$3:$AO$1999)="Contrats de relance et de transition écologique (CRTE) rural"),"Oui","Non")</f>
        <v>Non</v>
      </c>
      <c r="S48" s="73"/>
      <c r="T48" s="74">
        <f t="shared" si="0"/>
        <v>20</v>
      </c>
      <c r="U48" s="75"/>
      <c r="V48" s="8" t="str" cm="1">
        <f t="array" ref="V48">IF(SUMPRODUCT((Tableau1[NOM DE LA STRUCTURE]=Tableau1[[#This Row],[NOM DE LA STRUCTURE]])*Tableau1[MONTANT PROPOSE POUR L''ACTION])=0,"",SUMPRODUCT((Tableau1[NOM DE LA STRUCTURE]=Tableau1[[#This Row],[NOM DE LA STRUCTURE]])*Tableau1[MONTANT PROPOSE POUR L''ACTION]))</f>
        <v/>
      </c>
      <c r="W48" s="79"/>
    </row>
    <row r="49" spans="1:23" ht="47.5" hidden="1" customHeight="1" x14ac:dyDescent="0.25">
      <c r="A49" s="13" t="str">
        <f>_xlfn.XLOOKUP(C49,'Export Action'!$A$3:$A$1999,'Export Action'!$L$3:$L$1999)</f>
        <v>41045215500014</v>
      </c>
      <c r="B49" s="84" t="str">
        <f>_xlfn.XLOOKUP(A49,'Export Action'!$L$3:$L$1999,'Export Action'!$O$3:$O$1999)</f>
        <v>ENTENTE PONGISTE D'AMBILLY</v>
      </c>
      <c r="C49" s="1" t="s">
        <v>12108</v>
      </c>
      <c r="D49" s="36" t="str">
        <f>_xlfn.XLOOKUP(C49,'Export Action'!$A$3:$A$1999,'Export Action'!$X$3:$X$1999)</f>
        <v>Developpement de la pratique sportive féminine</v>
      </c>
      <c r="E49" s="1" t="str">
        <f>_xlfn.XLOOKUP(A49,'Export Dossier'!$K$3:$K$974,'Export Dossier'!$D$3:$D$974)</f>
        <v>FFTT-AURA-24-0025</v>
      </c>
      <c r="F49" s="36" t="str">
        <f>_xlfn.XLOOKUP(C49,'Export Action'!$A$3:$A$1999,'Export Action'!$AE$3:$AE$1999)</f>
        <v>Ping Educatif</v>
      </c>
      <c r="G49" s="68"/>
      <c r="H49" s="71"/>
      <c r="I49" s="71"/>
      <c r="J49" s="1" t="str">
        <f>_xlfn.XLOOKUP(C49,'Export Action'!$A$3:$A$1999,'Export Action'!$J$3:$J$1999)</f>
        <v>Renouvellement</v>
      </c>
      <c r="K49" s="1" t="str">
        <f>_xlfn.XLOOKUP(C49,'Export Action'!$A$3:$A$1999,'Export Action'!$AL$3:$AL$1999)</f>
        <v>Féminin</v>
      </c>
      <c r="L49" s="1">
        <f>_xlfn.XLOOKUP(C49,'Export Action'!$A$3:$A$1999,'Export Action'!$AM$3:$AM$1999)</f>
        <v>1040</v>
      </c>
      <c r="M49" s="5">
        <f>_xlfn.XLOOKUP(A49,'Export 2022'!$K$3:$K$1000,'Export 2022'!$AF$3:$AF$1000)</f>
        <v>2050</v>
      </c>
      <c r="N49" s="5">
        <f>_xlfn.XLOOKUP(A49,'Export 2023'!$K$3:$K$1000,'Export 2023'!$AF$3:$AF$1000)</f>
        <v>3000</v>
      </c>
      <c r="O49" s="31">
        <f>_xlfn.XLOOKUP(A49,'Export Dossier'!$K$3:$K$974,'Export Dossier'!$AD$3:$AD$974)</f>
        <v>12000</v>
      </c>
      <c r="P49" s="31">
        <f>_xlfn.XLOOKUP(C49,'Export Action'!$A$3:$A$1999,'Export Action'!$AS$3:$AS$1999)</f>
        <v>4500</v>
      </c>
      <c r="Q49" s="29">
        <f>(_xlfn.XLOOKUP(C49,'Export Action'!$A$3:$A$1999,'Export Action'!$AS$3:$AS$1999))/_xlfn.XLOOKUP(C49,'Export Action'!$A$3:$A$1999,'Export Action'!$AR$3:$AR$1999)</f>
        <v>0.35573122529644269</v>
      </c>
      <c r="R49" s="63" t="str">
        <f>IF(OR(_xlfn.XLOOKUP(C49,'Export Action'!$A$3:$A$1999,'Export Action'!$AO$3:$AO$1999)="Communes ZRR./bassins de vie pop &gt; 50% ZRR",_xlfn.XLOOKUP(C49,'Export Action'!$A$3:$A$1999,'Export Action'!$AO$3:$AO$1999)="Contrats de relance et de transition écologique (CRTE) rural"),"Oui","Non")</f>
        <v>Non</v>
      </c>
      <c r="S49" s="73"/>
      <c r="T49" s="74">
        <f t="shared" si="0"/>
        <v>21</v>
      </c>
      <c r="U49" s="75"/>
      <c r="V49" s="8" t="str" cm="1">
        <f t="array" ref="V49">IF(SUMPRODUCT((Tableau1[NOM DE LA STRUCTURE]=Tableau1[[#This Row],[NOM DE LA STRUCTURE]])*Tableau1[MONTANT PROPOSE POUR L''ACTION])=0,"",SUMPRODUCT((Tableau1[NOM DE LA STRUCTURE]=Tableau1[[#This Row],[NOM DE LA STRUCTURE]])*Tableau1[MONTANT PROPOSE POUR L''ACTION]))</f>
        <v/>
      </c>
      <c r="W49" s="79"/>
    </row>
    <row r="50" spans="1:23" ht="47.5" hidden="1" customHeight="1" x14ac:dyDescent="0.25">
      <c r="A50" s="13" t="str">
        <f>_xlfn.XLOOKUP(C50,'Export Action'!$A$3:$A$1999,'Export Action'!$L$3:$L$1999)</f>
        <v>41045215500014</v>
      </c>
      <c r="B50" s="84" t="str">
        <f>_xlfn.XLOOKUP(A50,'Export Action'!$L$3:$L$1999,'Export Action'!$O$3:$O$1999)</f>
        <v>ENTENTE PONGISTE D'AMBILLY</v>
      </c>
      <c r="C50" s="1" t="s">
        <v>12115</v>
      </c>
      <c r="D50" s="36" t="str">
        <f>_xlfn.XLOOKUP(C50,'Export Action'!$A$3:$A$1999,'Export Action'!$X$3:$X$1999)</f>
        <v>Recrutement et fidélisation des jeunes par des interventions scolaires et des stages en vacances scolaires</v>
      </c>
      <c r="E50" s="1" t="str">
        <f>_xlfn.XLOOKUP(A50,'Export Dossier'!$K$3:$K$974,'Export Dossier'!$D$3:$D$974)</f>
        <v>FFTT-AURA-24-0025</v>
      </c>
      <c r="F50" s="36" t="str">
        <f>_xlfn.XLOOKUP(C50,'Export Action'!$A$3:$A$1999,'Export Action'!$AE$3:$AE$1999)</f>
        <v>Ping Educatif</v>
      </c>
      <c r="G50" s="68"/>
      <c r="H50" s="71"/>
      <c r="I50" s="71"/>
      <c r="J50" s="1" t="str">
        <f>_xlfn.XLOOKUP(C50,'Export Action'!$A$3:$A$1999,'Export Action'!$J$3:$J$1999)</f>
        <v>Renouvellement</v>
      </c>
      <c r="K50" s="1" t="str">
        <f>_xlfn.XLOOKUP(C50,'Export Action'!$A$3:$A$1999,'Export Action'!$AL$3:$AL$1999)</f>
        <v>Mixte</v>
      </c>
      <c r="L50" s="1">
        <f>_xlfn.XLOOKUP(C50,'Export Action'!$A$3:$A$1999,'Export Action'!$AM$3:$AM$1999)</f>
        <v>4000</v>
      </c>
      <c r="M50" s="5">
        <f>_xlfn.XLOOKUP(A50,'Export 2022'!$K$3:$K$1000,'Export 2022'!$AF$3:$AF$1000)</f>
        <v>2050</v>
      </c>
      <c r="N50" s="5">
        <f>_xlfn.XLOOKUP(A50,'Export 2023'!$K$3:$K$1000,'Export 2023'!$AF$3:$AF$1000)</f>
        <v>3000</v>
      </c>
      <c r="O50" s="31">
        <f>_xlfn.XLOOKUP(A50,'Export Dossier'!$K$3:$K$974,'Export Dossier'!$AD$3:$AD$974)</f>
        <v>12000</v>
      </c>
      <c r="P50" s="31">
        <f>_xlfn.XLOOKUP(C50,'Export Action'!$A$3:$A$1999,'Export Action'!$AS$3:$AS$1999)</f>
        <v>4700</v>
      </c>
      <c r="Q50" s="29">
        <f>(_xlfn.XLOOKUP(C50,'Export Action'!$A$3:$A$1999,'Export Action'!$AS$3:$AS$1999))/_xlfn.XLOOKUP(C50,'Export Action'!$A$3:$A$1999,'Export Action'!$AR$3:$AR$1999)</f>
        <v>0.21709006928406466</v>
      </c>
      <c r="R50" s="63" t="str">
        <f>IF(OR(_xlfn.XLOOKUP(C50,'Export Action'!$A$3:$A$1999,'Export Action'!$AO$3:$AO$1999)="Communes ZRR./bassins de vie pop &gt; 50% ZRR",_xlfn.XLOOKUP(C50,'Export Action'!$A$3:$A$1999,'Export Action'!$AO$3:$AO$1999)="Contrats de relance et de transition écologique (CRTE) rural"),"Oui","Non")</f>
        <v>Non</v>
      </c>
      <c r="S50" s="73"/>
      <c r="T50" s="74">
        <f t="shared" si="0"/>
        <v>21</v>
      </c>
      <c r="U50" s="75"/>
      <c r="V50" s="8" t="str" cm="1">
        <f t="array" ref="V50">IF(SUMPRODUCT((Tableau1[NOM DE LA STRUCTURE]=Tableau1[[#This Row],[NOM DE LA STRUCTURE]])*Tableau1[MONTANT PROPOSE POUR L''ACTION])=0,"",SUMPRODUCT((Tableau1[NOM DE LA STRUCTURE]=Tableau1[[#This Row],[NOM DE LA STRUCTURE]])*Tableau1[MONTANT PROPOSE POUR L''ACTION]))</f>
        <v/>
      </c>
      <c r="W50" s="79"/>
    </row>
    <row r="51" spans="1:23" ht="47.5" hidden="1" customHeight="1" x14ac:dyDescent="0.25">
      <c r="A51" s="13" t="str">
        <f>_xlfn.XLOOKUP(C51,'Export Action'!$A$3:$A$1999,'Export Action'!$L$3:$L$1999)</f>
        <v>41045215500014</v>
      </c>
      <c r="B51" s="84" t="str">
        <f>_xlfn.XLOOKUP(A51,'Export Action'!$L$3:$L$1999,'Export Action'!$O$3:$O$1999)</f>
        <v>ENTENTE PONGISTE D'AMBILLY</v>
      </c>
      <c r="C51" s="1" t="s">
        <v>12120</v>
      </c>
      <c r="D51" s="36" t="str">
        <f>_xlfn.XLOOKUP(C51,'Export Action'!$A$3:$A$1999,'Export Action'!$X$3:$X$1999)</f>
        <v>Developpement du sport santé bien etre</v>
      </c>
      <c r="E51" s="1" t="str">
        <f>_xlfn.XLOOKUP(A51,'Export Dossier'!$K$3:$K$974,'Export Dossier'!$D$3:$D$974)</f>
        <v>FFTT-AURA-24-0025</v>
      </c>
      <c r="F51" s="36" t="str">
        <f>_xlfn.XLOOKUP(C51,'Export Action'!$A$3:$A$1999,'Export Action'!$AE$3:$AE$1999)</f>
        <v>Ping Actif</v>
      </c>
      <c r="G51" s="68"/>
      <c r="H51" s="71"/>
      <c r="I51" s="71"/>
      <c r="J51" s="1" t="str">
        <f>_xlfn.XLOOKUP(C51,'Export Action'!$A$3:$A$1999,'Export Action'!$J$3:$J$1999)</f>
        <v>Renouvellement</v>
      </c>
      <c r="K51" s="1" t="str">
        <f>_xlfn.XLOOKUP(C51,'Export Action'!$A$3:$A$1999,'Export Action'!$AL$3:$AL$1999)</f>
        <v>Mixte</v>
      </c>
      <c r="L51" s="1">
        <f>_xlfn.XLOOKUP(C51,'Export Action'!$A$3:$A$1999,'Export Action'!$AM$3:$AM$1999)</f>
        <v>350</v>
      </c>
      <c r="M51" s="5">
        <f>_xlfn.XLOOKUP(A51,'Export 2022'!$K$3:$K$1000,'Export 2022'!$AF$3:$AF$1000)</f>
        <v>2050</v>
      </c>
      <c r="N51" s="5">
        <f>_xlfn.XLOOKUP(A51,'Export 2023'!$K$3:$K$1000,'Export 2023'!$AF$3:$AF$1000)</f>
        <v>3000</v>
      </c>
      <c r="O51" s="31">
        <f>_xlfn.XLOOKUP(A51,'Export Dossier'!$K$3:$K$974,'Export Dossier'!$AD$3:$AD$974)</f>
        <v>12000</v>
      </c>
      <c r="P51" s="31">
        <f>_xlfn.XLOOKUP(C51,'Export Action'!$A$3:$A$1999,'Export Action'!$AS$3:$AS$1999)</f>
        <v>2800</v>
      </c>
      <c r="Q51" s="29">
        <f>(_xlfn.XLOOKUP(C51,'Export Action'!$A$3:$A$1999,'Export Action'!$AS$3:$AS$1999))/_xlfn.XLOOKUP(C51,'Export Action'!$A$3:$A$1999,'Export Action'!$AR$3:$AR$1999)</f>
        <v>0.25</v>
      </c>
      <c r="R51" s="63" t="str">
        <f>IF(OR(_xlfn.XLOOKUP(C51,'Export Action'!$A$3:$A$1999,'Export Action'!$AO$3:$AO$1999)="Communes ZRR./bassins de vie pop &gt; 50% ZRR",_xlfn.XLOOKUP(C51,'Export Action'!$A$3:$A$1999,'Export Action'!$AO$3:$AO$1999)="Contrats de relance et de transition écologique (CRTE) rural"),"Oui","Non")</f>
        <v>Non</v>
      </c>
      <c r="S51" s="73"/>
      <c r="T51" s="74">
        <f t="shared" si="0"/>
        <v>21</v>
      </c>
      <c r="U51" s="75"/>
      <c r="V51" s="8" t="str" cm="1">
        <f t="array" ref="V51">IF(SUMPRODUCT((Tableau1[NOM DE LA STRUCTURE]=Tableau1[[#This Row],[NOM DE LA STRUCTURE]])*Tableau1[MONTANT PROPOSE POUR L''ACTION])=0,"",SUMPRODUCT((Tableau1[NOM DE LA STRUCTURE]=Tableau1[[#This Row],[NOM DE LA STRUCTURE]])*Tableau1[MONTANT PROPOSE POUR L''ACTION]))</f>
        <v/>
      </c>
      <c r="W51" s="79"/>
    </row>
    <row r="52" spans="1:23" ht="47.5" hidden="1" customHeight="1" x14ac:dyDescent="0.25">
      <c r="A52" s="13" t="str">
        <f>_xlfn.XLOOKUP(C52,'Export Action'!$A$3:$A$1999,'Export Action'!$L$3:$L$1999)</f>
        <v>87786863800017</v>
      </c>
      <c r="B52" s="84" t="str">
        <f>_xlfn.XLOOKUP(A52,'Export Action'!$L$3:$L$1999,'Export Action'!$O$3:$O$1999)</f>
        <v>RTT</v>
      </c>
      <c r="C52" s="1" t="s">
        <v>12125</v>
      </c>
      <c r="D52" s="36" t="str">
        <f>_xlfn.XLOOKUP(C52,'Export Action'!$A$3:$A$1999,'Export Action'!$X$3:$X$1999)</f>
        <v>Promotion, développement et accompagnement des jeunes</v>
      </c>
      <c r="E52" s="1" t="str">
        <f>_xlfn.XLOOKUP(A52,'Export Dossier'!$K$3:$K$974,'Export Dossier'!$D$3:$D$974)</f>
        <v>FFTT-AURA-24-0026</v>
      </c>
      <c r="F52" s="36" t="str">
        <f>_xlfn.XLOOKUP(C52,'Export Action'!$A$3:$A$1999,'Export Action'!$AE$3:$AE$1999)</f>
        <v>Ping Educatif</v>
      </c>
      <c r="G52" s="68"/>
      <c r="H52" s="71"/>
      <c r="I52" s="71"/>
      <c r="J52" s="1" t="str">
        <f>_xlfn.XLOOKUP(C52,'Export Action'!$A$3:$A$1999,'Export Action'!$J$3:$J$1999)</f>
        <v>Première demande</v>
      </c>
      <c r="K52" s="1" t="str">
        <f>_xlfn.XLOOKUP(C52,'Export Action'!$A$3:$A$1999,'Export Action'!$AL$3:$AL$1999)</f>
        <v>Mixte</v>
      </c>
      <c r="L52" s="1">
        <f>_xlfn.XLOOKUP(C52,'Export Action'!$A$3:$A$1999,'Export Action'!$AM$3:$AM$1999)</f>
        <v>20</v>
      </c>
      <c r="M52" s="5" t="e">
        <f>_xlfn.XLOOKUP(A52,'Export 2022'!$K$3:$K$1000,'Export 2022'!$AF$3:$AF$1000)</f>
        <v>#N/A</v>
      </c>
      <c r="N52" s="5">
        <f>_xlfn.XLOOKUP(A52,'Export 2023'!$K$3:$K$1000,'Export 2023'!$AF$3:$AF$1000)</f>
        <v>1000</v>
      </c>
      <c r="O52" s="31">
        <f>_xlfn.XLOOKUP(A52,'Export Dossier'!$K$3:$K$974,'Export Dossier'!$AD$3:$AD$974)</f>
        <v>3000</v>
      </c>
      <c r="P52" s="31">
        <f>_xlfn.XLOOKUP(C52,'Export Action'!$A$3:$A$1999,'Export Action'!$AS$3:$AS$1999)</f>
        <v>1500</v>
      </c>
      <c r="Q52" s="29">
        <f>(_xlfn.XLOOKUP(C52,'Export Action'!$A$3:$A$1999,'Export Action'!$AS$3:$AS$1999))/_xlfn.XLOOKUP(C52,'Export Action'!$A$3:$A$1999,'Export Action'!$AR$3:$AR$1999)</f>
        <v>0.17543859649122806</v>
      </c>
      <c r="R52" s="63" t="str">
        <f>IF(OR(_xlfn.XLOOKUP(C52,'Export Action'!$A$3:$A$1999,'Export Action'!$AO$3:$AO$1999)="Communes ZRR./bassins de vie pop &gt; 50% ZRR",_xlfn.XLOOKUP(C52,'Export Action'!$A$3:$A$1999,'Export Action'!$AO$3:$AO$1999)="Contrats de relance et de transition écologique (CRTE) rural"),"Oui","Non")</f>
        <v>Non</v>
      </c>
      <c r="S52" s="73"/>
      <c r="T52" s="74">
        <f t="shared" si="0"/>
        <v>22</v>
      </c>
      <c r="U52" s="75"/>
      <c r="V52" s="8" t="str" cm="1">
        <f t="array" ref="V52">IF(SUMPRODUCT((Tableau1[NOM DE LA STRUCTURE]=Tableau1[[#This Row],[NOM DE LA STRUCTURE]])*Tableau1[MONTANT PROPOSE POUR L''ACTION])=0,"",SUMPRODUCT((Tableau1[NOM DE LA STRUCTURE]=Tableau1[[#This Row],[NOM DE LA STRUCTURE]])*Tableau1[MONTANT PROPOSE POUR L''ACTION]))</f>
        <v/>
      </c>
      <c r="W52" s="79"/>
    </row>
    <row r="53" spans="1:23" ht="47.5" hidden="1" customHeight="1" x14ac:dyDescent="0.25">
      <c r="A53" s="13" t="str">
        <f>_xlfn.XLOOKUP(C53,'Export Action'!$A$3:$A$1999,'Export Action'!$L$3:$L$1999)</f>
        <v>87786863800017</v>
      </c>
      <c r="B53" s="84" t="str">
        <f>_xlfn.XLOOKUP(A53,'Export Action'!$L$3:$L$1999,'Export Action'!$O$3:$O$1999)</f>
        <v>RTT</v>
      </c>
      <c r="C53" s="1" t="s">
        <v>12132</v>
      </c>
      <c r="D53" s="36" t="str">
        <f>_xlfn.XLOOKUP(C53,'Export Action'!$A$3:$A$1999,'Export Action'!$X$3:$X$1999)</f>
        <v>Mise en place d’un entraînement dirigé et accueil de compétition</v>
      </c>
      <c r="E53" s="1" t="str">
        <f>_xlfn.XLOOKUP(A53,'Export Dossier'!$K$3:$K$974,'Export Dossier'!$D$3:$D$974)</f>
        <v>FFTT-AURA-24-0026</v>
      </c>
      <c r="F53" s="36" t="str">
        <f>_xlfn.XLOOKUP(C53,'Export Action'!$A$3:$A$1999,'Export Action'!$AE$3:$AE$1999)</f>
        <v>Ping Inclusif</v>
      </c>
      <c r="G53" s="68"/>
      <c r="H53" s="71"/>
      <c r="I53" s="71"/>
      <c r="J53" s="1" t="str">
        <f>_xlfn.XLOOKUP(C53,'Export Action'!$A$3:$A$1999,'Export Action'!$J$3:$J$1999)</f>
        <v>Première demande</v>
      </c>
      <c r="K53" s="1" t="str">
        <f>_xlfn.XLOOKUP(C53,'Export Action'!$A$3:$A$1999,'Export Action'!$AL$3:$AL$1999)</f>
        <v>Mixte</v>
      </c>
      <c r="L53" s="1">
        <f>_xlfn.XLOOKUP(C53,'Export Action'!$A$3:$A$1999,'Export Action'!$AM$3:$AM$1999)</f>
        <v>30</v>
      </c>
      <c r="M53" s="5" t="e">
        <f>_xlfn.XLOOKUP(A53,'Export 2022'!$K$3:$K$1000,'Export 2022'!$AF$3:$AF$1000)</f>
        <v>#N/A</v>
      </c>
      <c r="N53" s="5">
        <f>_xlfn.XLOOKUP(A53,'Export 2023'!$K$3:$K$1000,'Export 2023'!$AF$3:$AF$1000)</f>
        <v>1000</v>
      </c>
      <c r="O53" s="31">
        <f>_xlfn.XLOOKUP(A53,'Export Dossier'!$K$3:$K$974,'Export Dossier'!$AD$3:$AD$974)</f>
        <v>3000</v>
      </c>
      <c r="P53" s="31">
        <f>_xlfn.XLOOKUP(C53,'Export Action'!$A$3:$A$1999,'Export Action'!$AS$3:$AS$1999)</f>
        <v>1500</v>
      </c>
      <c r="Q53" s="29">
        <f>(_xlfn.XLOOKUP(C53,'Export Action'!$A$3:$A$1999,'Export Action'!$AS$3:$AS$1999))/_xlfn.XLOOKUP(C53,'Export Action'!$A$3:$A$1999,'Export Action'!$AR$3:$AR$1999)</f>
        <v>0.17543859649122806</v>
      </c>
      <c r="R53" s="63" t="str">
        <f>IF(OR(_xlfn.XLOOKUP(C53,'Export Action'!$A$3:$A$1999,'Export Action'!$AO$3:$AO$1999)="Communes ZRR./bassins de vie pop &gt; 50% ZRR",_xlfn.XLOOKUP(C53,'Export Action'!$A$3:$A$1999,'Export Action'!$AO$3:$AO$1999)="Contrats de relance et de transition écologique (CRTE) rural"),"Oui","Non")</f>
        <v>Non</v>
      </c>
      <c r="S53" s="73"/>
      <c r="T53" s="74">
        <f t="shared" si="0"/>
        <v>22</v>
      </c>
      <c r="U53" s="75"/>
      <c r="V53" s="8" t="str" cm="1">
        <f t="array" ref="V53">IF(SUMPRODUCT((Tableau1[NOM DE LA STRUCTURE]=Tableau1[[#This Row],[NOM DE LA STRUCTURE]])*Tableau1[MONTANT PROPOSE POUR L''ACTION])=0,"",SUMPRODUCT((Tableau1[NOM DE LA STRUCTURE]=Tableau1[[#This Row],[NOM DE LA STRUCTURE]])*Tableau1[MONTANT PROPOSE POUR L''ACTION]))</f>
        <v/>
      </c>
      <c r="W53" s="79"/>
    </row>
    <row r="54" spans="1:23" ht="47.5" hidden="1" customHeight="1" x14ac:dyDescent="0.25">
      <c r="A54" s="13" t="str">
        <f>_xlfn.XLOOKUP(C54,'Export Action'!$A$3:$A$1999,'Export Action'!$L$3:$L$1999)</f>
        <v>42499433300021</v>
      </c>
      <c r="B54" s="84" t="str">
        <f>_xlfn.XLOOKUP(A54,'Export Action'!$L$3:$L$1999,'Export Action'!$O$3:$O$1999)</f>
        <v>ESPERANCE CEYRATOISE TENNIS DE TABLE</v>
      </c>
      <c r="C54" s="1" t="s">
        <v>12138</v>
      </c>
      <c r="D54" s="36" t="str">
        <f>_xlfn.XLOOKUP(C54,'Export Action'!$A$3:$A$1999,'Export Action'!$X$3:$X$1999)</f>
        <v>Ping pour tous</v>
      </c>
      <c r="E54" s="1" t="str">
        <f>_xlfn.XLOOKUP(A54,'Export Dossier'!$K$3:$K$974,'Export Dossier'!$D$3:$D$974)</f>
        <v>FFTT-AURA-24-0027</v>
      </c>
      <c r="F54" s="36" t="str">
        <f>_xlfn.XLOOKUP(C54,'Export Action'!$A$3:$A$1999,'Export Action'!$AE$3:$AE$1999)</f>
        <v>Ping Inclusif</v>
      </c>
      <c r="G54" s="68"/>
      <c r="H54" s="71"/>
      <c r="I54" s="71"/>
      <c r="J54" s="1" t="str">
        <f>_xlfn.XLOOKUP(C54,'Export Action'!$A$3:$A$1999,'Export Action'!$J$3:$J$1999)</f>
        <v>Renouvellement</v>
      </c>
      <c r="K54" s="1" t="str">
        <f>_xlfn.XLOOKUP(C54,'Export Action'!$A$3:$A$1999,'Export Action'!$AL$3:$AL$1999)</f>
        <v>Mixte</v>
      </c>
      <c r="L54" s="1">
        <f>_xlfn.XLOOKUP(C54,'Export Action'!$A$3:$A$1999,'Export Action'!$AM$3:$AM$1999)</f>
        <v>200</v>
      </c>
      <c r="M54" s="5">
        <f>_xlfn.XLOOKUP(A54,'Export 2022'!$K$3:$K$1000,'Export 2022'!$AF$3:$AF$1000)</f>
        <v>1500</v>
      </c>
      <c r="N54" s="5">
        <f>_xlfn.XLOOKUP(A54,'Export 2023'!$K$3:$K$1000,'Export 2023'!$AF$3:$AF$1000)</f>
        <v>1500</v>
      </c>
      <c r="O54" s="31">
        <f>_xlfn.XLOOKUP(A54,'Export Dossier'!$K$3:$K$974,'Export Dossier'!$AD$3:$AD$974)</f>
        <v>4000</v>
      </c>
      <c r="P54" s="31">
        <f>_xlfn.XLOOKUP(C54,'Export Action'!$A$3:$A$1999,'Export Action'!$AS$3:$AS$1999)</f>
        <v>2000</v>
      </c>
      <c r="Q54" s="29">
        <f>(_xlfn.XLOOKUP(C54,'Export Action'!$A$3:$A$1999,'Export Action'!$AS$3:$AS$1999))/_xlfn.XLOOKUP(C54,'Export Action'!$A$3:$A$1999,'Export Action'!$AR$3:$AR$1999)</f>
        <v>0.23529411764705882</v>
      </c>
      <c r="R54" s="63" t="str">
        <f>IF(OR(_xlfn.XLOOKUP(C54,'Export Action'!$A$3:$A$1999,'Export Action'!$AO$3:$AO$1999)="Communes ZRR./bassins de vie pop &gt; 50% ZRR",_xlfn.XLOOKUP(C54,'Export Action'!$A$3:$A$1999,'Export Action'!$AO$3:$AO$1999)="Contrats de relance et de transition écologique (CRTE) rural"),"Oui","Non")</f>
        <v>Oui</v>
      </c>
      <c r="S54" s="73"/>
      <c r="T54" s="74">
        <f t="shared" si="0"/>
        <v>23</v>
      </c>
      <c r="U54" s="75"/>
      <c r="V54" s="8" t="str" cm="1">
        <f t="array" ref="V54">IF(SUMPRODUCT((Tableau1[NOM DE LA STRUCTURE]=Tableau1[[#This Row],[NOM DE LA STRUCTURE]])*Tableau1[MONTANT PROPOSE POUR L''ACTION])=0,"",SUMPRODUCT((Tableau1[NOM DE LA STRUCTURE]=Tableau1[[#This Row],[NOM DE LA STRUCTURE]])*Tableau1[MONTANT PROPOSE POUR L''ACTION]))</f>
        <v/>
      </c>
      <c r="W54" s="79"/>
    </row>
    <row r="55" spans="1:23" ht="47.5" hidden="1" customHeight="1" x14ac:dyDescent="0.25">
      <c r="A55" s="13" t="str">
        <f>_xlfn.XLOOKUP(C55,'Export Action'!$A$3:$A$1999,'Export Action'!$L$3:$L$1999)</f>
        <v>42499433300021</v>
      </c>
      <c r="B55" s="84" t="str">
        <f>_xlfn.XLOOKUP(A55,'Export Action'!$L$3:$L$1999,'Export Action'!$O$3:$O$1999)</f>
        <v>ESPERANCE CEYRATOISE TENNIS DE TABLE</v>
      </c>
      <c r="C55" s="1" t="s">
        <v>12143</v>
      </c>
      <c r="D55" s="36" t="str">
        <f>_xlfn.XLOOKUP(C55,'Export Action'!$A$3:$A$1999,'Export Action'!$X$3:$X$1999)</f>
        <v>développement des nouvelles pratiques</v>
      </c>
      <c r="E55" s="1" t="str">
        <f>_xlfn.XLOOKUP(A55,'Export Dossier'!$K$3:$K$974,'Export Dossier'!$D$3:$D$974)</f>
        <v>FFTT-AURA-24-0027</v>
      </c>
      <c r="F55" s="36" t="str">
        <f>_xlfn.XLOOKUP(C55,'Export Action'!$A$3:$A$1999,'Export Action'!$AE$3:$AE$1999)</f>
        <v>Nouvelles pratiques</v>
      </c>
      <c r="G55" s="68"/>
      <c r="H55" s="71"/>
      <c r="I55" s="71"/>
      <c r="J55" s="1" t="str">
        <f>_xlfn.XLOOKUP(C55,'Export Action'!$A$3:$A$1999,'Export Action'!$J$3:$J$1999)</f>
        <v>Renouvellement</v>
      </c>
      <c r="K55" s="1" t="str">
        <f>_xlfn.XLOOKUP(C55,'Export Action'!$A$3:$A$1999,'Export Action'!$AL$3:$AL$1999)</f>
        <v>Mixte</v>
      </c>
      <c r="L55" s="1">
        <f>_xlfn.XLOOKUP(C55,'Export Action'!$A$3:$A$1999,'Export Action'!$AM$3:$AM$1999)</f>
        <v>250</v>
      </c>
      <c r="M55" s="5">
        <f>_xlfn.XLOOKUP(A55,'Export 2022'!$K$3:$K$1000,'Export 2022'!$AF$3:$AF$1000)</f>
        <v>1500</v>
      </c>
      <c r="N55" s="5">
        <f>_xlfn.XLOOKUP(A55,'Export 2023'!$K$3:$K$1000,'Export 2023'!$AF$3:$AF$1000)</f>
        <v>1500</v>
      </c>
      <c r="O55" s="31">
        <f>_xlfn.XLOOKUP(A55,'Export Dossier'!$K$3:$K$974,'Export Dossier'!$AD$3:$AD$974)</f>
        <v>4000</v>
      </c>
      <c r="P55" s="31">
        <f>_xlfn.XLOOKUP(C55,'Export Action'!$A$3:$A$1999,'Export Action'!$AS$3:$AS$1999)</f>
        <v>2000</v>
      </c>
      <c r="Q55" s="29">
        <f>(_xlfn.XLOOKUP(C55,'Export Action'!$A$3:$A$1999,'Export Action'!$AS$3:$AS$1999))/_xlfn.XLOOKUP(C55,'Export Action'!$A$3:$A$1999,'Export Action'!$AR$3:$AR$1999)</f>
        <v>0.33333333333333331</v>
      </c>
      <c r="R55" s="63" t="str">
        <f>IF(OR(_xlfn.XLOOKUP(C55,'Export Action'!$A$3:$A$1999,'Export Action'!$AO$3:$AO$1999)="Communes ZRR./bassins de vie pop &gt; 50% ZRR",_xlfn.XLOOKUP(C55,'Export Action'!$A$3:$A$1999,'Export Action'!$AO$3:$AO$1999)="Contrats de relance et de transition écologique (CRTE) rural"),"Oui","Non")</f>
        <v>Oui</v>
      </c>
      <c r="S55" s="73"/>
      <c r="T55" s="74">
        <f t="shared" si="0"/>
        <v>23</v>
      </c>
      <c r="U55" s="75"/>
      <c r="V55" s="8" t="str" cm="1">
        <f t="array" ref="V55">IF(SUMPRODUCT((Tableau1[NOM DE LA STRUCTURE]=Tableau1[[#This Row],[NOM DE LA STRUCTURE]])*Tableau1[MONTANT PROPOSE POUR L''ACTION])=0,"",SUMPRODUCT((Tableau1[NOM DE LA STRUCTURE]=Tableau1[[#This Row],[NOM DE LA STRUCTURE]])*Tableau1[MONTANT PROPOSE POUR L''ACTION]))</f>
        <v/>
      </c>
      <c r="W55" s="79"/>
    </row>
    <row r="56" spans="1:23" ht="47.5" hidden="1" customHeight="1" x14ac:dyDescent="0.25">
      <c r="A56" s="13" t="str">
        <f>_xlfn.XLOOKUP(C56,'Export Action'!$A$3:$A$1999,'Export Action'!$L$3:$L$1999)</f>
        <v>38402042600019</v>
      </c>
      <c r="B56" s="84" t="str">
        <f>_xlfn.XLOOKUP(A56,'Export Action'!$L$3:$L$1999,'Export Action'!$O$3:$O$1999)</f>
        <v>EVIAN SPORTS TENNIS DE TABLE</v>
      </c>
      <c r="C56" s="1" t="s">
        <v>12148</v>
      </c>
      <c r="D56" s="36" t="str">
        <f>_xlfn.XLOOKUP(C56,'Export Action'!$A$3:$A$1999,'Export Action'!$X$3:$X$1999)</f>
        <v>Développement de la pratique féminine du TT</v>
      </c>
      <c r="E56" s="1" t="str">
        <f>_xlfn.XLOOKUP(A56,'Export Dossier'!$K$3:$K$974,'Export Dossier'!$D$3:$D$974)</f>
        <v>FFTT-AURA-24-0028</v>
      </c>
      <c r="F56" s="36" t="str">
        <f>_xlfn.XLOOKUP(C56,'Export Action'!$A$3:$A$1999,'Export Action'!$AE$3:$AE$1999)</f>
        <v>Ping Educatif</v>
      </c>
      <c r="G56" s="68"/>
      <c r="H56" s="71"/>
      <c r="I56" s="71"/>
      <c r="J56" s="1" t="str">
        <f>_xlfn.XLOOKUP(C56,'Export Action'!$A$3:$A$1999,'Export Action'!$J$3:$J$1999)</f>
        <v>Renouvellement</v>
      </c>
      <c r="K56" s="1" t="str">
        <f>_xlfn.XLOOKUP(C56,'Export Action'!$A$3:$A$1999,'Export Action'!$AL$3:$AL$1999)</f>
        <v>Féminin</v>
      </c>
      <c r="L56" s="1">
        <f>_xlfn.XLOOKUP(C56,'Export Action'!$A$3:$A$1999,'Export Action'!$AM$3:$AM$1999)</f>
        <v>379</v>
      </c>
      <c r="M56" s="5">
        <f>_xlfn.XLOOKUP(A56,'Export 2022'!$K$3:$K$1000,'Export 2022'!$AF$3:$AF$1000)</f>
        <v>2300</v>
      </c>
      <c r="N56" s="5">
        <f>_xlfn.XLOOKUP(A56,'Export 2023'!$K$3:$K$1000,'Export 2023'!$AF$3:$AF$1000)</f>
        <v>2000</v>
      </c>
      <c r="O56" s="31">
        <f>_xlfn.XLOOKUP(A56,'Export Dossier'!$K$3:$K$974,'Export Dossier'!$AD$3:$AD$974)</f>
        <v>5000</v>
      </c>
      <c r="P56" s="31">
        <f>_xlfn.XLOOKUP(C56,'Export Action'!$A$3:$A$1999,'Export Action'!$AS$3:$AS$1999)</f>
        <v>2500</v>
      </c>
      <c r="Q56" s="29">
        <f>(_xlfn.XLOOKUP(C56,'Export Action'!$A$3:$A$1999,'Export Action'!$AS$3:$AS$1999))/_xlfn.XLOOKUP(C56,'Export Action'!$A$3:$A$1999,'Export Action'!$AR$3:$AR$1999)</f>
        <v>0.29411764705882354</v>
      </c>
      <c r="R56" s="63" t="str">
        <f>IF(OR(_xlfn.XLOOKUP(C56,'Export Action'!$A$3:$A$1999,'Export Action'!$AO$3:$AO$1999)="Communes ZRR./bassins de vie pop &gt; 50% ZRR",_xlfn.XLOOKUP(C56,'Export Action'!$A$3:$A$1999,'Export Action'!$AO$3:$AO$1999)="Contrats de relance et de transition écologique (CRTE) rural"),"Oui","Non")</f>
        <v>Non</v>
      </c>
      <c r="S56" s="73"/>
      <c r="T56" s="74">
        <f t="shared" si="0"/>
        <v>24</v>
      </c>
      <c r="U56" s="75"/>
      <c r="V56" s="8" t="str" cm="1">
        <f t="array" ref="V56">IF(SUMPRODUCT((Tableau1[NOM DE LA STRUCTURE]=Tableau1[[#This Row],[NOM DE LA STRUCTURE]])*Tableau1[MONTANT PROPOSE POUR L''ACTION])=0,"",SUMPRODUCT((Tableau1[NOM DE LA STRUCTURE]=Tableau1[[#This Row],[NOM DE LA STRUCTURE]])*Tableau1[MONTANT PROPOSE POUR L''ACTION]))</f>
        <v/>
      </c>
      <c r="W56" s="79"/>
    </row>
    <row r="57" spans="1:23" ht="47.5" hidden="1" customHeight="1" x14ac:dyDescent="0.25">
      <c r="A57" s="13" t="str">
        <f>_xlfn.XLOOKUP(C57,'Export Action'!$A$3:$A$1999,'Export Action'!$L$3:$L$1999)</f>
        <v>38402042600019</v>
      </c>
      <c r="B57" s="84" t="str">
        <f>_xlfn.XLOOKUP(A57,'Export Action'!$L$3:$L$1999,'Export Action'!$O$3:$O$1999)</f>
        <v>EVIAN SPORTS TENNIS DE TABLE</v>
      </c>
      <c r="C57" s="1" t="s">
        <v>12155</v>
      </c>
      <c r="D57" s="36" t="str">
        <f>_xlfn.XLOOKUP(C57,'Export Action'!$A$3:$A$1999,'Export Action'!$X$3:$X$1999)</f>
        <v>Recrutement et fidelisation des jeunes : créneaux club, événements et animations, scolaires et 4/7, stages et inovation</v>
      </c>
      <c r="E57" s="1" t="str">
        <f>_xlfn.XLOOKUP(A57,'Export Dossier'!$K$3:$K$974,'Export Dossier'!$D$3:$D$974)</f>
        <v>FFTT-AURA-24-0028</v>
      </c>
      <c r="F57" s="36" t="str">
        <f>_xlfn.XLOOKUP(C57,'Export Action'!$A$3:$A$1999,'Export Action'!$AE$3:$AE$1999)</f>
        <v>Ping Educatif</v>
      </c>
      <c r="G57" s="68"/>
      <c r="H57" s="71"/>
      <c r="I57" s="71"/>
      <c r="J57" s="1" t="str">
        <f>_xlfn.XLOOKUP(C57,'Export Action'!$A$3:$A$1999,'Export Action'!$J$3:$J$1999)</f>
        <v>Renouvellement</v>
      </c>
      <c r="K57" s="1" t="str">
        <f>_xlfn.XLOOKUP(C57,'Export Action'!$A$3:$A$1999,'Export Action'!$AL$3:$AL$1999)</f>
        <v>Mixte</v>
      </c>
      <c r="L57" s="1">
        <f>_xlfn.XLOOKUP(C57,'Export Action'!$A$3:$A$1999,'Export Action'!$AM$3:$AM$1999)</f>
        <v>2000</v>
      </c>
      <c r="M57" s="5">
        <f>_xlfn.XLOOKUP(A57,'Export 2022'!$K$3:$K$1000,'Export 2022'!$AF$3:$AF$1000)</f>
        <v>2300</v>
      </c>
      <c r="N57" s="5">
        <f>_xlfn.XLOOKUP(A57,'Export 2023'!$K$3:$K$1000,'Export 2023'!$AF$3:$AF$1000)</f>
        <v>2000</v>
      </c>
      <c r="O57" s="31">
        <f>_xlfn.XLOOKUP(A57,'Export Dossier'!$K$3:$K$974,'Export Dossier'!$AD$3:$AD$974)</f>
        <v>5000</v>
      </c>
      <c r="P57" s="31">
        <f>_xlfn.XLOOKUP(C57,'Export Action'!$A$3:$A$1999,'Export Action'!$AS$3:$AS$1999)</f>
        <v>2500</v>
      </c>
      <c r="Q57" s="29">
        <f>(_xlfn.XLOOKUP(C57,'Export Action'!$A$3:$A$1999,'Export Action'!$AS$3:$AS$1999))/_xlfn.XLOOKUP(C57,'Export Action'!$A$3:$A$1999,'Export Action'!$AR$3:$AR$1999)</f>
        <v>0.10638297872340426</v>
      </c>
      <c r="R57" s="63" t="str">
        <f>IF(OR(_xlfn.XLOOKUP(C57,'Export Action'!$A$3:$A$1999,'Export Action'!$AO$3:$AO$1999)="Communes ZRR./bassins de vie pop &gt; 50% ZRR",_xlfn.XLOOKUP(C57,'Export Action'!$A$3:$A$1999,'Export Action'!$AO$3:$AO$1999)="Contrats de relance et de transition écologique (CRTE) rural"),"Oui","Non")</f>
        <v>Non</v>
      </c>
      <c r="S57" s="73"/>
      <c r="T57" s="74">
        <f t="shared" si="0"/>
        <v>24</v>
      </c>
      <c r="U57" s="75"/>
      <c r="V57" s="8" t="str" cm="1">
        <f t="array" ref="V57">IF(SUMPRODUCT((Tableau1[NOM DE LA STRUCTURE]=Tableau1[[#This Row],[NOM DE LA STRUCTURE]])*Tableau1[MONTANT PROPOSE POUR L''ACTION])=0,"",SUMPRODUCT((Tableau1[NOM DE LA STRUCTURE]=Tableau1[[#This Row],[NOM DE LA STRUCTURE]])*Tableau1[MONTANT PROPOSE POUR L''ACTION]))</f>
        <v/>
      </c>
      <c r="W57" s="79"/>
    </row>
    <row r="58" spans="1:23" ht="47.5" hidden="1" customHeight="1" x14ac:dyDescent="0.25">
      <c r="A58" s="13" t="str">
        <f>_xlfn.XLOOKUP(C58,'Export Action'!$A$3:$A$1999,'Export Action'!$L$3:$L$1999)</f>
        <v>43854737400027</v>
      </c>
      <c r="B58" s="84" t="str">
        <f>_xlfn.XLOOKUP(A58,'Export Action'!$L$3:$L$1999,'Export Action'!$O$3:$O$1999)</f>
        <v>ASSOCIATION TENNIS DE TABLE DE PUY GUILLAUME</v>
      </c>
      <c r="C58" s="1" t="s">
        <v>12160</v>
      </c>
      <c r="D58" s="36" t="str">
        <f>_xlfn.XLOOKUP(C58,'Export Action'!$A$3:$A$1999,'Export Action'!$X$3:$X$1999)</f>
        <v>Projet de l' association</v>
      </c>
      <c r="E58" s="1" t="str">
        <f>_xlfn.XLOOKUP(A58,'Export Dossier'!$K$3:$K$974,'Export Dossier'!$D$3:$D$974)</f>
        <v>FFTT-AURA-24-0029</v>
      </c>
      <c r="F58" s="36" t="str">
        <f>_xlfn.XLOOKUP(C58,'Export Action'!$A$3:$A$1999,'Export Action'!$AE$3:$AE$1999)</f>
        <v>Ping Actif</v>
      </c>
      <c r="G58" s="68"/>
      <c r="H58" s="71"/>
      <c r="I58" s="71"/>
      <c r="J58" s="1" t="str">
        <f>_xlfn.XLOOKUP(C58,'Export Action'!$A$3:$A$1999,'Export Action'!$J$3:$J$1999)</f>
        <v>Renouvellement</v>
      </c>
      <c r="K58" s="1" t="str">
        <f>_xlfn.XLOOKUP(C58,'Export Action'!$A$3:$A$1999,'Export Action'!$AL$3:$AL$1999)</f>
        <v>Mixte</v>
      </c>
      <c r="L58" s="1">
        <f>_xlfn.XLOOKUP(C58,'Export Action'!$A$3:$A$1999,'Export Action'!$AM$3:$AM$1999)</f>
        <v>50</v>
      </c>
      <c r="M58" s="5">
        <f>_xlfn.XLOOKUP(A58,'Export 2022'!$K$3:$K$1000,'Export 2022'!$AF$3:$AF$1000)</f>
        <v>1000</v>
      </c>
      <c r="N58" s="5">
        <f>_xlfn.XLOOKUP(A58,'Export 2023'!$K$3:$K$1000,'Export 2023'!$AF$3:$AF$1000)</f>
        <v>1000</v>
      </c>
      <c r="O58" s="31">
        <f>_xlfn.XLOOKUP(A58,'Export Dossier'!$K$3:$K$974,'Export Dossier'!$AD$3:$AD$974)</f>
        <v>2500</v>
      </c>
      <c r="P58" s="31">
        <f>_xlfn.XLOOKUP(C58,'Export Action'!$A$3:$A$1999,'Export Action'!$AS$3:$AS$1999)</f>
        <v>2000</v>
      </c>
      <c r="Q58" s="29">
        <f>(_xlfn.XLOOKUP(C58,'Export Action'!$A$3:$A$1999,'Export Action'!$AS$3:$AS$1999))/_xlfn.XLOOKUP(C58,'Export Action'!$A$3:$A$1999,'Export Action'!$AR$3:$AR$1999)</f>
        <v>0.1536688436419516</v>
      </c>
      <c r="R58" s="63" t="str">
        <f>IF(OR(_xlfn.XLOOKUP(C58,'Export Action'!$A$3:$A$1999,'Export Action'!$AO$3:$AO$1999)="Communes ZRR./bassins de vie pop &gt; 50% ZRR",_xlfn.XLOOKUP(C58,'Export Action'!$A$3:$A$1999,'Export Action'!$AO$3:$AO$1999)="Contrats de relance et de transition écologique (CRTE) rural"),"Oui","Non")</f>
        <v>Oui</v>
      </c>
      <c r="S58" s="73"/>
      <c r="T58" s="74">
        <f t="shared" si="0"/>
        <v>25</v>
      </c>
      <c r="U58" s="75"/>
      <c r="V58" s="8" t="str" cm="1">
        <f t="array" ref="V58">IF(SUMPRODUCT((Tableau1[NOM DE LA STRUCTURE]=Tableau1[[#This Row],[NOM DE LA STRUCTURE]])*Tableau1[MONTANT PROPOSE POUR L''ACTION])=0,"",SUMPRODUCT((Tableau1[NOM DE LA STRUCTURE]=Tableau1[[#This Row],[NOM DE LA STRUCTURE]])*Tableau1[MONTANT PROPOSE POUR L''ACTION]))</f>
        <v/>
      </c>
      <c r="W58" s="79"/>
    </row>
    <row r="59" spans="1:23" ht="47.5" hidden="1" customHeight="1" x14ac:dyDescent="0.25">
      <c r="A59" s="13" t="str">
        <f>_xlfn.XLOOKUP(C59,'Export Action'!$A$3:$A$1999,'Export Action'!$L$3:$L$1999)</f>
        <v>43854737400027</v>
      </c>
      <c r="B59" s="84" t="str">
        <f>_xlfn.XLOOKUP(A59,'Export Action'!$L$3:$L$1999,'Export Action'!$O$3:$O$1999)</f>
        <v>ASSOCIATION TENNIS DE TABLE DE PUY GUILLAUME</v>
      </c>
      <c r="C59" s="1" t="s">
        <v>13226</v>
      </c>
      <c r="D59" s="36" t="str">
        <f>_xlfn.XLOOKUP(C59,'Export Action'!$A$3:$A$1999,'Export Action'!$X$3:$X$1999)</f>
        <v>action ping en extérieur</v>
      </c>
      <c r="E59" s="1" t="str">
        <f>_xlfn.XLOOKUP(A59,'Export Dossier'!$K$3:$K$974,'Export Dossier'!$D$3:$D$974)</f>
        <v>FFTT-AURA-24-0029</v>
      </c>
      <c r="F59" s="36" t="str">
        <f>_xlfn.XLOOKUP(C59,'Export Action'!$A$3:$A$1999,'Export Action'!$AE$3:$AE$1999)</f>
        <v>Ping Educatif</v>
      </c>
      <c r="G59" s="68"/>
      <c r="H59" s="71"/>
      <c r="I59" s="71"/>
      <c r="J59" s="1" t="str">
        <f>_xlfn.XLOOKUP(C59,'Export Action'!$A$3:$A$1999,'Export Action'!$J$3:$J$1999)</f>
        <v>Renouvellement</v>
      </c>
      <c r="K59" s="1" t="str">
        <f>_xlfn.XLOOKUP(C59,'Export Action'!$A$3:$A$1999,'Export Action'!$AL$3:$AL$1999)</f>
        <v>Mixte</v>
      </c>
      <c r="L59" s="1">
        <f>_xlfn.XLOOKUP(C59,'Export Action'!$A$3:$A$1999,'Export Action'!$AM$3:$AM$1999)</f>
        <v>40</v>
      </c>
      <c r="M59" s="5">
        <f>_xlfn.XLOOKUP(A59,'Export 2022'!$K$3:$K$1000,'Export 2022'!$AF$3:$AF$1000)</f>
        <v>1000</v>
      </c>
      <c r="N59" s="5">
        <f>_xlfn.XLOOKUP(A59,'Export 2023'!$K$3:$K$1000,'Export 2023'!$AF$3:$AF$1000)</f>
        <v>1000</v>
      </c>
      <c r="O59" s="31">
        <f>_xlfn.XLOOKUP(A59,'Export Dossier'!$K$3:$K$974,'Export Dossier'!$AD$3:$AD$974)</f>
        <v>2500</v>
      </c>
      <c r="P59" s="31">
        <f>_xlfn.XLOOKUP(C59,'Export Action'!$A$3:$A$1999,'Export Action'!$AS$3:$AS$1999)</f>
        <v>500</v>
      </c>
      <c r="Q59" s="29">
        <f>(_xlfn.XLOOKUP(C59,'Export Action'!$A$3:$A$1999,'Export Action'!$AS$3:$AS$1999))/_xlfn.XLOOKUP(C59,'Export Action'!$A$3:$A$1999,'Export Action'!$AR$3:$AR$1999)</f>
        <v>0.5</v>
      </c>
      <c r="R59" s="63" t="str">
        <f>IF(OR(_xlfn.XLOOKUP(C59,'Export Action'!$A$3:$A$1999,'Export Action'!$AO$3:$AO$1999)="Communes ZRR./bassins de vie pop &gt; 50% ZRR",_xlfn.XLOOKUP(C59,'Export Action'!$A$3:$A$1999,'Export Action'!$AO$3:$AO$1999)="Contrats de relance et de transition écologique (CRTE) rural"),"Oui","Non")</f>
        <v>Non</v>
      </c>
      <c r="S59" s="73"/>
      <c r="T59" s="74">
        <f t="shared" si="0"/>
        <v>25</v>
      </c>
      <c r="U59" s="75"/>
      <c r="V59" s="8" t="str" cm="1">
        <f t="array" ref="V59">IF(SUMPRODUCT((Tableau1[NOM DE LA STRUCTURE]=Tableau1[[#This Row],[NOM DE LA STRUCTURE]])*Tableau1[MONTANT PROPOSE POUR L''ACTION])=0,"",SUMPRODUCT((Tableau1[NOM DE LA STRUCTURE]=Tableau1[[#This Row],[NOM DE LA STRUCTURE]])*Tableau1[MONTANT PROPOSE POUR L''ACTION]))</f>
        <v/>
      </c>
      <c r="W59" s="79"/>
    </row>
    <row r="60" spans="1:23" ht="47.5" hidden="1" customHeight="1" x14ac:dyDescent="0.25">
      <c r="A60" s="13" t="str">
        <f>_xlfn.XLOOKUP(C60,'Export Action'!$A$3:$A$1999,'Export Action'!$L$3:$L$1999)</f>
        <v>35107017200017</v>
      </c>
      <c r="B60" s="84" t="str">
        <f>_xlfn.XLOOKUP(A60,'Export Action'!$L$3:$L$1999,'Export Action'!$O$3:$O$1999)</f>
        <v>STADE CLERMONTOIS (SC)</v>
      </c>
      <c r="C60" s="1" t="s">
        <v>13232</v>
      </c>
      <c r="D60" s="36" t="str">
        <f>_xlfn.XLOOKUP(C60,'Export Action'!$A$3:$A$1999,'Export Action'!$X$3:$X$1999)</f>
        <v>Sport santé : Développement de partenariats avec des structures spécialisées pour des animations en salle mais aussi des animations dans les structures grâce à la réalité virtuelle - augmentation du nombre de séances seniors</v>
      </c>
      <c r="E60" s="1" t="str">
        <f>_xlfn.XLOOKUP(A60,'Export Dossier'!$K$3:$K$974,'Export Dossier'!$D$3:$D$974)</f>
        <v>FFTT-AURA-24-0031</v>
      </c>
      <c r="F60" s="36" t="str">
        <f>_xlfn.XLOOKUP(C60,'Export Action'!$A$3:$A$1999,'Export Action'!$AE$3:$AE$1999)</f>
        <v>Ping Actif</v>
      </c>
      <c r="G60" s="68"/>
      <c r="H60" s="71"/>
      <c r="I60" s="71"/>
      <c r="J60" s="1" t="str">
        <f>_xlfn.XLOOKUP(C60,'Export Action'!$A$3:$A$1999,'Export Action'!$J$3:$J$1999)</f>
        <v>Renouvellement</v>
      </c>
      <c r="K60" s="1" t="str">
        <f>_xlfn.XLOOKUP(C60,'Export Action'!$A$3:$A$1999,'Export Action'!$AL$3:$AL$1999)</f>
        <v>Mixte</v>
      </c>
      <c r="L60" s="1">
        <f>_xlfn.XLOOKUP(C60,'Export Action'!$A$3:$A$1999,'Export Action'!$AM$3:$AM$1999)</f>
        <v>100</v>
      </c>
      <c r="M60" s="5">
        <f>_xlfn.XLOOKUP(A60,'Export 2022'!$K$3:$K$1000,'Export 2022'!$AF$3:$AF$1000)</f>
        <v>3000</v>
      </c>
      <c r="N60" s="5">
        <f>_xlfn.XLOOKUP(A60,'Export 2023'!$K$3:$K$1000,'Export 2023'!$AF$3:$AF$1000)</f>
        <v>2500</v>
      </c>
      <c r="O60" s="31">
        <f>_xlfn.XLOOKUP(A60,'Export Dossier'!$K$3:$K$974,'Export Dossier'!$AD$3:$AD$974)</f>
        <v>7000</v>
      </c>
      <c r="P60" s="31">
        <f>_xlfn.XLOOKUP(C60,'Export Action'!$A$3:$A$1999,'Export Action'!$AS$3:$AS$1999)</f>
        <v>3000</v>
      </c>
      <c r="Q60" s="29">
        <f>(_xlfn.XLOOKUP(C60,'Export Action'!$A$3:$A$1999,'Export Action'!$AS$3:$AS$1999))/_xlfn.XLOOKUP(C60,'Export Action'!$A$3:$A$1999,'Export Action'!$AR$3:$AR$1999)</f>
        <v>0.35714285714285715</v>
      </c>
      <c r="R60" s="63" t="str">
        <f>IF(OR(_xlfn.XLOOKUP(C60,'Export Action'!$A$3:$A$1999,'Export Action'!$AO$3:$AO$1999)="Communes ZRR./bassins de vie pop &gt; 50% ZRR",_xlfn.XLOOKUP(C60,'Export Action'!$A$3:$A$1999,'Export Action'!$AO$3:$AO$1999)="Contrats de relance et de transition écologique (CRTE) rural"),"Oui","Non")</f>
        <v>Non</v>
      </c>
      <c r="S60" s="73"/>
      <c r="T60" s="74">
        <f t="shared" si="0"/>
        <v>26</v>
      </c>
      <c r="U60" s="75"/>
      <c r="V60" s="8" t="str" cm="1">
        <f t="array" ref="V60">IF(SUMPRODUCT((Tableau1[NOM DE LA STRUCTURE]=Tableau1[[#This Row],[NOM DE LA STRUCTURE]])*Tableau1[MONTANT PROPOSE POUR L''ACTION])=0,"",SUMPRODUCT((Tableau1[NOM DE LA STRUCTURE]=Tableau1[[#This Row],[NOM DE LA STRUCTURE]])*Tableau1[MONTANT PROPOSE POUR L''ACTION]))</f>
        <v/>
      </c>
      <c r="W60" s="79"/>
    </row>
    <row r="61" spans="1:23" ht="47.5" hidden="1" customHeight="1" x14ac:dyDescent="0.25">
      <c r="A61" s="13" t="str">
        <f>_xlfn.XLOOKUP(C61,'Export Action'!$A$3:$A$1999,'Export Action'!$L$3:$L$1999)</f>
        <v>35107017200017</v>
      </c>
      <c r="B61" s="84" t="str">
        <f>_xlfn.XLOOKUP(A61,'Export Action'!$L$3:$L$1999,'Export Action'!$O$3:$O$1999)</f>
        <v>STADE CLERMONTOIS (SC)</v>
      </c>
      <c r="C61" s="1" t="s">
        <v>13240</v>
      </c>
      <c r="D61" s="36" t="str">
        <f>_xlfn.XLOOKUP(C61,'Export Action'!$A$3:$A$1999,'Export Action'!$X$3:$X$1999)</f>
        <v>Recrutement et Fidélisation des jeunes dans le monde scolaire clermontois</v>
      </c>
      <c r="E61" s="1" t="str">
        <f>_xlfn.XLOOKUP(A61,'Export Dossier'!$K$3:$K$974,'Export Dossier'!$D$3:$D$974)</f>
        <v>FFTT-AURA-24-0031</v>
      </c>
      <c r="F61" s="36" t="str">
        <f>_xlfn.XLOOKUP(C61,'Export Action'!$A$3:$A$1999,'Export Action'!$AE$3:$AE$1999)</f>
        <v>Ping Educatif</v>
      </c>
      <c r="G61" s="68"/>
      <c r="H61" s="71"/>
      <c r="I61" s="71"/>
      <c r="J61" s="1" t="str">
        <f>_xlfn.XLOOKUP(C61,'Export Action'!$A$3:$A$1999,'Export Action'!$J$3:$J$1999)</f>
        <v>Renouvellement</v>
      </c>
      <c r="K61" s="1" t="str">
        <f>_xlfn.XLOOKUP(C61,'Export Action'!$A$3:$A$1999,'Export Action'!$AL$3:$AL$1999)</f>
        <v>Mixte</v>
      </c>
      <c r="L61" s="1">
        <f>_xlfn.XLOOKUP(C61,'Export Action'!$A$3:$A$1999,'Export Action'!$AM$3:$AM$1999)</f>
        <v>200</v>
      </c>
      <c r="M61" s="5">
        <f>_xlfn.XLOOKUP(A61,'Export 2022'!$K$3:$K$1000,'Export 2022'!$AF$3:$AF$1000)</f>
        <v>3000</v>
      </c>
      <c r="N61" s="5">
        <f>_xlfn.XLOOKUP(A61,'Export 2023'!$K$3:$K$1000,'Export 2023'!$AF$3:$AF$1000)</f>
        <v>2500</v>
      </c>
      <c r="O61" s="31">
        <f>_xlfn.XLOOKUP(A61,'Export Dossier'!$K$3:$K$974,'Export Dossier'!$AD$3:$AD$974)</f>
        <v>7000</v>
      </c>
      <c r="P61" s="31">
        <f>_xlfn.XLOOKUP(C61,'Export Action'!$A$3:$A$1999,'Export Action'!$AS$3:$AS$1999)</f>
        <v>4000</v>
      </c>
      <c r="Q61" s="29">
        <f>(_xlfn.XLOOKUP(C61,'Export Action'!$A$3:$A$1999,'Export Action'!$AS$3:$AS$1999))/_xlfn.XLOOKUP(C61,'Export Action'!$A$3:$A$1999,'Export Action'!$AR$3:$AR$1999)</f>
        <v>0.30303030303030304</v>
      </c>
      <c r="R61" s="63" t="str">
        <f>IF(OR(_xlfn.XLOOKUP(C61,'Export Action'!$A$3:$A$1999,'Export Action'!$AO$3:$AO$1999)="Communes ZRR./bassins de vie pop &gt; 50% ZRR",_xlfn.XLOOKUP(C61,'Export Action'!$A$3:$A$1999,'Export Action'!$AO$3:$AO$1999)="Contrats de relance et de transition écologique (CRTE) rural"),"Oui","Non")</f>
        <v>Non</v>
      </c>
      <c r="S61" s="73"/>
      <c r="T61" s="74">
        <f t="shared" si="0"/>
        <v>26</v>
      </c>
      <c r="U61" s="75"/>
      <c r="V61" s="8" t="str" cm="1">
        <f t="array" ref="V61">IF(SUMPRODUCT((Tableau1[NOM DE LA STRUCTURE]=Tableau1[[#This Row],[NOM DE LA STRUCTURE]])*Tableau1[MONTANT PROPOSE POUR L''ACTION])=0,"",SUMPRODUCT((Tableau1[NOM DE LA STRUCTURE]=Tableau1[[#This Row],[NOM DE LA STRUCTURE]])*Tableau1[MONTANT PROPOSE POUR L''ACTION]))</f>
        <v/>
      </c>
      <c r="W61" s="79"/>
    </row>
    <row r="62" spans="1:23" ht="47.5" hidden="1" customHeight="1" x14ac:dyDescent="0.25">
      <c r="A62" s="13" t="str">
        <f>_xlfn.XLOOKUP(C62,'Export Action'!$A$3:$A$1999,'Export Action'!$L$3:$L$1999)</f>
        <v>31014751700018</v>
      </c>
      <c r="B62" s="84" t="str">
        <f>_xlfn.XLOOKUP(A62,'Export Action'!$L$3:$L$1999,'Export Action'!$O$3:$O$1999)</f>
        <v>UNION SPORTIVE DE SAINT-EGREVE</v>
      </c>
      <c r="C62" s="1" t="s">
        <v>13246</v>
      </c>
      <c r="D62" s="36" t="str">
        <f>_xlfn.XLOOKUP(C62,'Export Action'!$A$3:$A$1999,'Export Action'!$X$3:$X$1999)</f>
        <v>L'éducation passe par le Ping</v>
      </c>
      <c r="E62" s="1" t="str">
        <f>_xlfn.XLOOKUP(A62,'Export Dossier'!$K$3:$K$974,'Export Dossier'!$D$3:$D$974)</f>
        <v>FFTT-AURA-24-0032</v>
      </c>
      <c r="F62" s="36" t="str">
        <f>_xlfn.XLOOKUP(C62,'Export Action'!$A$3:$A$1999,'Export Action'!$AE$3:$AE$1999)</f>
        <v>Ping Educatif</v>
      </c>
      <c r="G62" s="68"/>
      <c r="H62" s="71"/>
      <c r="I62" s="71"/>
      <c r="J62" s="1" t="str">
        <f>_xlfn.XLOOKUP(C62,'Export Action'!$A$3:$A$1999,'Export Action'!$J$3:$J$1999)</f>
        <v>Renouvellement</v>
      </c>
      <c r="K62" s="1" t="str">
        <f>_xlfn.XLOOKUP(C62,'Export Action'!$A$3:$A$1999,'Export Action'!$AL$3:$AL$1999)</f>
        <v>Mixte</v>
      </c>
      <c r="L62" s="1">
        <f>_xlfn.XLOOKUP(C62,'Export Action'!$A$3:$A$1999,'Export Action'!$AM$3:$AM$1999)</f>
        <v>40</v>
      </c>
      <c r="M62" s="5" t="e">
        <f>_xlfn.XLOOKUP(A62,'Export 2022'!$K$3:$K$1000,'Export 2022'!$AF$3:$AF$1000)</f>
        <v>#N/A</v>
      </c>
      <c r="N62" s="5">
        <f>_xlfn.XLOOKUP(A62,'Export 2023'!$K$3:$K$1000,'Export 2023'!$AF$3:$AF$1000)</f>
        <v>1500</v>
      </c>
      <c r="O62" s="31">
        <f>_xlfn.XLOOKUP(A62,'Export Dossier'!$K$3:$K$974,'Export Dossier'!$AD$3:$AD$974)</f>
        <v>6842</v>
      </c>
      <c r="P62" s="31">
        <f>_xlfn.XLOOKUP(C62,'Export Action'!$A$3:$A$1999,'Export Action'!$AS$3:$AS$1999)</f>
        <v>6442</v>
      </c>
      <c r="Q62" s="29">
        <f>(_xlfn.XLOOKUP(C62,'Export Action'!$A$3:$A$1999,'Export Action'!$AS$3:$AS$1999))/_xlfn.XLOOKUP(C62,'Export Action'!$A$3:$A$1999,'Export Action'!$AR$3:$AR$1999)</f>
        <v>0.52647924158221637</v>
      </c>
      <c r="R62" s="63" t="str">
        <f>IF(OR(_xlfn.XLOOKUP(C62,'Export Action'!$A$3:$A$1999,'Export Action'!$AO$3:$AO$1999)="Communes ZRR./bassins de vie pop &gt; 50% ZRR",_xlfn.XLOOKUP(C62,'Export Action'!$A$3:$A$1999,'Export Action'!$AO$3:$AO$1999)="Contrats de relance et de transition écologique (CRTE) rural"),"Oui","Non")</f>
        <v>Non</v>
      </c>
      <c r="S62" s="73"/>
      <c r="T62" s="74">
        <f t="shared" si="0"/>
        <v>27</v>
      </c>
      <c r="U62" s="75"/>
      <c r="V62" s="8" t="str" cm="1">
        <f t="array" ref="V62">IF(SUMPRODUCT((Tableau1[NOM DE LA STRUCTURE]=Tableau1[[#This Row],[NOM DE LA STRUCTURE]])*Tableau1[MONTANT PROPOSE POUR L''ACTION])=0,"",SUMPRODUCT((Tableau1[NOM DE LA STRUCTURE]=Tableau1[[#This Row],[NOM DE LA STRUCTURE]])*Tableau1[MONTANT PROPOSE POUR L''ACTION]))</f>
        <v/>
      </c>
      <c r="W62" s="79"/>
    </row>
    <row r="63" spans="1:23" ht="47.5" hidden="1" customHeight="1" x14ac:dyDescent="0.25">
      <c r="A63" s="13" t="str">
        <f>_xlfn.XLOOKUP(C63,'Export Action'!$A$3:$A$1999,'Export Action'!$L$3:$L$1999)</f>
        <v>31014751700018</v>
      </c>
      <c r="B63" s="84" t="str">
        <f>_xlfn.XLOOKUP(A63,'Export Action'!$L$3:$L$1999,'Export Action'!$O$3:$O$1999)</f>
        <v>UNION SPORTIVE DE SAINT-EGREVE</v>
      </c>
      <c r="C63" s="1" t="s">
        <v>13254</v>
      </c>
      <c r="D63" s="36" t="str">
        <f>_xlfn.XLOOKUP(C63,'Export Action'!$A$3:$A$1999,'Export Action'!$X$3:$X$1999)</f>
        <v>Code Territoire 1570 - Le ping en résidence extérieure</v>
      </c>
      <c r="E63" s="1" t="str">
        <f>_xlfn.XLOOKUP(A63,'Export Dossier'!$K$3:$K$974,'Export Dossier'!$D$3:$D$974)</f>
        <v>FFTT-AURA-24-0032</v>
      </c>
      <c r="F63" s="36" t="str">
        <f>_xlfn.XLOOKUP(C63,'Export Action'!$A$3:$A$1999,'Export Action'!$AE$3:$AE$1999)</f>
        <v>Nouvelles pratiques</v>
      </c>
      <c r="G63" s="68"/>
      <c r="H63" s="71"/>
      <c r="I63" s="71"/>
      <c r="J63" s="1" t="str">
        <f>_xlfn.XLOOKUP(C63,'Export Action'!$A$3:$A$1999,'Export Action'!$J$3:$J$1999)</f>
        <v>Première demande</v>
      </c>
      <c r="K63" s="1" t="str">
        <f>_xlfn.XLOOKUP(C63,'Export Action'!$A$3:$A$1999,'Export Action'!$AL$3:$AL$1999)</f>
        <v>Mixte</v>
      </c>
      <c r="L63" s="1">
        <f>_xlfn.XLOOKUP(C63,'Export Action'!$A$3:$A$1999,'Export Action'!$AM$3:$AM$1999)</f>
        <v>100</v>
      </c>
      <c r="M63" s="5" t="e">
        <f>_xlfn.XLOOKUP(A63,'Export 2022'!$K$3:$K$1000,'Export 2022'!$AF$3:$AF$1000)</f>
        <v>#N/A</v>
      </c>
      <c r="N63" s="5">
        <f>_xlfn.XLOOKUP(A63,'Export 2023'!$K$3:$K$1000,'Export 2023'!$AF$3:$AF$1000)</f>
        <v>1500</v>
      </c>
      <c r="O63" s="31">
        <f>_xlfn.XLOOKUP(A63,'Export Dossier'!$K$3:$K$974,'Export Dossier'!$AD$3:$AD$974)</f>
        <v>6842</v>
      </c>
      <c r="P63" s="31">
        <f>_xlfn.XLOOKUP(C63,'Export Action'!$A$3:$A$1999,'Export Action'!$AS$3:$AS$1999)</f>
        <v>400</v>
      </c>
      <c r="Q63" s="29">
        <f>(_xlfn.XLOOKUP(C63,'Export Action'!$A$3:$A$1999,'Export Action'!$AS$3:$AS$1999))/_xlfn.XLOOKUP(C63,'Export Action'!$A$3:$A$1999,'Export Action'!$AR$3:$AR$1999)</f>
        <v>0.53475935828877008</v>
      </c>
      <c r="R63" s="63" t="str">
        <f>IF(OR(_xlfn.XLOOKUP(C63,'Export Action'!$A$3:$A$1999,'Export Action'!$AO$3:$AO$1999)="Communes ZRR./bassins de vie pop &gt; 50% ZRR",_xlfn.XLOOKUP(C63,'Export Action'!$A$3:$A$1999,'Export Action'!$AO$3:$AO$1999)="Contrats de relance et de transition écologique (CRTE) rural"),"Oui","Non")</f>
        <v>Non</v>
      </c>
      <c r="S63" s="73"/>
      <c r="T63" s="74">
        <f t="shared" si="0"/>
        <v>27</v>
      </c>
      <c r="U63" s="75"/>
      <c r="V63" s="8" t="str" cm="1">
        <f t="array" ref="V63">IF(SUMPRODUCT((Tableau1[NOM DE LA STRUCTURE]=Tableau1[[#This Row],[NOM DE LA STRUCTURE]])*Tableau1[MONTANT PROPOSE POUR L''ACTION])=0,"",SUMPRODUCT((Tableau1[NOM DE LA STRUCTURE]=Tableau1[[#This Row],[NOM DE LA STRUCTURE]])*Tableau1[MONTANT PROPOSE POUR L''ACTION]))</f>
        <v/>
      </c>
      <c r="W63" s="79"/>
    </row>
    <row r="64" spans="1:23" ht="47.5" hidden="1" customHeight="1" x14ac:dyDescent="0.25">
      <c r="A64" s="13" t="str">
        <f>_xlfn.XLOOKUP(C64,'Export Action'!$A$3:$A$1999,'Export Action'!$L$3:$L$1999)</f>
        <v>50175303200017</v>
      </c>
      <c r="B64" s="84" t="str">
        <f>_xlfn.XLOOKUP(A64,'Export Action'!$L$3:$L$1999,'Export Action'!$O$3:$O$1999)</f>
        <v>AMICALE LAIQUE ECHIROLLES-EYBENS TENNIS DE TABLE (A.L.E.E.T.T.)</v>
      </c>
      <c r="C64" s="1" t="s">
        <v>13260</v>
      </c>
      <c r="D64" s="36" t="str">
        <f>_xlfn.XLOOKUP(C64,'Export Action'!$A$3:$A$1999,'Export Action'!$X$3:$X$1999)</f>
        <v>Développement du dispositif Sport Santé</v>
      </c>
      <c r="E64" s="1" t="str">
        <f>_xlfn.XLOOKUP(A64,'Export Dossier'!$K$3:$K$974,'Export Dossier'!$D$3:$D$974)</f>
        <v>FFTT-AURA-24-0033</v>
      </c>
      <c r="F64" s="36" t="str">
        <f>_xlfn.XLOOKUP(C64,'Export Action'!$A$3:$A$1999,'Export Action'!$AE$3:$AE$1999)</f>
        <v>Ping Actif</v>
      </c>
      <c r="G64" s="68"/>
      <c r="H64" s="71"/>
      <c r="I64" s="71"/>
      <c r="J64" s="1" t="str">
        <f>_xlfn.XLOOKUP(C64,'Export Action'!$A$3:$A$1999,'Export Action'!$J$3:$J$1999)</f>
        <v>Renouvellement</v>
      </c>
      <c r="K64" s="1" t="str">
        <f>_xlfn.XLOOKUP(C64,'Export Action'!$A$3:$A$1999,'Export Action'!$AL$3:$AL$1999)</f>
        <v>Féminin</v>
      </c>
      <c r="L64" s="1">
        <f>_xlfn.XLOOKUP(C64,'Export Action'!$A$3:$A$1999,'Export Action'!$AM$3:$AM$1999)</f>
        <v>70</v>
      </c>
      <c r="M64" s="5">
        <f>_xlfn.XLOOKUP(A64,'Export 2022'!$K$3:$K$1000,'Export 2022'!$AF$3:$AF$1000)</f>
        <v>5500</v>
      </c>
      <c r="N64" s="5">
        <f>_xlfn.XLOOKUP(A64,'Export 2023'!$K$3:$K$1000,'Export 2023'!$AF$3:$AF$1000)</f>
        <v>2850</v>
      </c>
      <c r="O64" s="31">
        <f>_xlfn.XLOOKUP(A64,'Export Dossier'!$K$3:$K$974,'Export Dossier'!$AD$3:$AD$974)</f>
        <v>6500</v>
      </c>
      <c r="P64" s="31">
        <f>_xlfn.XLOOKUP(C64,'Export Action'!$A$3:$A$1999,'Export Action'!$AS$3:$AS$1999)</f>
        <v>2500</v>
      </c>
      <c r="Q64" s="29">
        <f>(_xlfn.XLOOKUP(C64,'Export Action'!$A$3:$A$1999,'Export Action'!$AS$3:$AS$1999))/_xlfn.XLOOKUP(C64,'Export Action'!$A$3:$A$1999,'Export Action'!$AR$3:$AR$1999)</f>
        <v>0.20491803278688525</v>
      </c>
      <c r="R64" s="63" t="str">
        <f>IF(OR(_xlfn.XLOOKUP(C64,'Export Action'!$A$3:$A$1999,'Export Action'!$AO$3:$AO$1999)="Communes ZRR./bassins de vie pop &gt; 50% ZRR",_xlfn.XLOOKUP(C64,'Export Action'!$A$3:$A$1999,'Export Action'!$AO$3:$AO$1999)="Contrats de relance et de transition écologique (CRTE) rural"),"Oui","Non")</f>
        <v>Non</v>
      </c>
      <c r="S64" s="73"/>
      <c r="T64" s="74">
        <f t="shared" si="0"/>
        <v>28</v>
      </c>
      <c r="U64" s="75"/>
      <c r="V64" s="8" t="str" cm="1">
        <f t="array" ref="V64">IF(SUMPRODUCT((Tableau1[NOM DE LA STRUCTURE]=Tableau1[[#This Row],[NOM DE LA STRUCTURE]])*Tableau1[MONTANT PROPOSE POUR L''ACTION])=0,"",SUMPRODUCT((Tableau1[NOM DE LA STRUCTURE]=Tableau1[[#This Row],[NOM DE LA STRUCTURE]])*Tableau1[MONTANT PROPOSE POUR L''ACTION]))</f>
        <v/>
      </c>
      <c r="W64" s="79"/>
    </row>
    <row r="65" spans="1:23" ht="47.5" hidden="1" customHeight="1" x14ac:dyDescent="0.25">
      <c r="A65" s="13" t="str">
        <f>_xlfn.XLOOKUP(C65,'Export Action'!$A$3:$A$1999,'Export Action'!$L$3:$L$1999)</f>
        <v>50175303200017</v>
      </c>
      <c r="B65" s="84" t="str">
        <f>_xlfn.XLOOKUP(A65,'Export Action'!$L$3:$L$1999,'Export Action'!$O$3:$O$1999)</f>
        <v>AMICALE LAIQUE ECHIROLLES-EYBENS TENNIS DE TABLE (A.L.E.E.T.T.)</v>
      </c>
      <c r="C65" s="1" t="s">
        <v>13268</v>
      </c>
      <c r="D65" s="36" t="str">
        <f>_xlfn.XLOOKUP(C65,'Export Action'!$A$3:$A$1999,'Export Action'!$X$3:$X$1999)</f>
        <v>Ping citoyen Recrutement et fidélisation des jeunes</v>
      </c>
      <c r="E65" s="1" t="str">
        <f>_xlfn.XLOOKUP(A65,'Export Dossier'!$K$3:$K$974,'Export Dossier'!$D$3:$D$974)</f>
        <v>FFTT-AURA-24-0033</v>
      </c>
      <c r="F65" s="36" t="str">
        <f>_xlfn.XLOOKUP(C65,'Export Action'!$A$3:$A$1999,'Export Action'!$AE$3:$AE$1999)</f>
        <v>Ping Educatif</v>
      </c>
      <c r="G65" s="68"/>
      <c r="H65" s="71"/>
      <c r="I65" s="71"/>
      <c r="J65" s="1" t="str">
        <f>_xlfn.XLOOKUP(C65,'Export Action'!$A$3:$A$1999,'Export Action'!$J$3:$J$1999)</f>
        <v>Renouvellement</v>
      </c>
      <c r="K65" s="1" t="str">
        <f>_xlfn.XLOOKUP(C65,'Export Action'!$A$3:$A$1999,'Export Action'!$AL$3:$AL$1999)</f>
        <v>Mixte</v>
      </c>
      <c r="L65" s="1">
        <f>_xlfn.XLOOKUP(C65,'Export Action'!$A$3:$A$1999,'Export Action'!$AM$3:$AM$1999)</f>
        <v>145</v>
      </c>
      <c r="M65" s="5">
        <f>_xlfn.XLOOKUP(A65,'Export 2022'!$K$3:$K$1000,'Export 2022'!$AF$3:$AF$1000)</f>
        <v>5500</v>
      </c>
      <c r="N65" s="5">
        <f>_xlfn.XLOOKUP(A65,'Export 2023'!$K$3:$K$1000,'Export 2023'!$AF$3:$AF$1000)</f>
        <v>2850</v>
      </c>
      <c r="O65" s="31">
        <f>_xlfn.XLOOKUP(A65,'Export Dossier'!$K$3:$K$974,'Export Dossier'!$AD$3:$AD$974)</f>
        <v>6500</v>
      </c>
      <c r="P65" s="31">
        <f>_xlfn.XLOOKUP(C65,'Export Action'!$A$3:$A$1999,'Export Action'!$AS$3:$AS$1999)</f>
        <v>2500</v>
      </c>
      <c r="Q65" s="29">
        <f>(_xlfn.XLOOKUP(C65,'Export Action'!$A$3:$A$1999,'Export Action'!$AS$3:$AS$1999))/_xlfn.XLOOKUP(C65,'Export Action'!$A$3:$A$1999,'Export Action'!$AR$3:$AR$1999)</f>
        <v>0.15625</v>
      </c>
      <c r="R65" s="63" t="str">
        <f>IF(OR(_xlfn.XLOOKUP(C65,'Export Action'!$A$3:$A$1999,'Export Action'!$AO$3:$AO$1999)="Communes ZRR./bassins de vie pop &gt; 50% ZRR",_xlfn.XLOOKUP(C65,'Export Action'!$A$3:$A$1999,'Export Action'!$AO$3:$AO$1999)="Contrats de relance et de transition écologique (CRTE) rural"),"Oui","Non")</f>
        <v>Non</v>
      </c>
      <c r="S65" s="73"/>
      <c r="T65" s="74">
        <f t="shared" si="0"/>
        <v>28</v>
      </c>
      <c r="U65" s="75"/>
      <c r="V65" s="8" t="str" cm="1">
        <f t="array" ref="V65">IF(SUMPRODUCT((Tableau1[NOM DE LA STRUCTURE]=Tableau1[[#This Row],[NOM DE LA STRUCTURE]])*Tableau1[MONTANT PROPOSE POUR L''ACTION])=0,"",SUMPRODUCT((Tableau1[NOM DE LA STRUCTURE]=Tableau1[[#This Row],[NOM DE LA STRUCTURE]])*Tableau1[MONTANT PROPOSE POUR L''ACTION]))</f>
        <v/>
      </c>
      <c r="W65" s="79"/>
    </row>
    <row r="66" spans="1:23" ht="47.5" hidden="1" customHeight="1" x14ac:dyDescent="0.25">
      <c r="A66" s="13" t="str">
        <f>_xlfn.XLOOKUP(C66,'Export Action'!$A$3:$A$1999,'Export Action'!$L$3:$L$1999)</f>
        <v>50175303200017</v>
      </c>
      <c r="B66" s="84" t="str">
        <f>_xlfn.XLOOKUP(A66,'Export Action'!$L$3:$L$1999,'Export Action'!$O$3:$O$1999)</f>
        <v>AMICALE LAIQUE ECHIROLLES-EYBENS TENNIS DE TABLE (A.L.E.E.T.T.)</v>
      </c>
      <c r="C66" s="1" t="s">
        <v>13275</v>
      </c>
      <c r="D66" s="36" t="str">
        <f>_xlfn.XLOOKUP(C66,'Export Action'!$A$3:$A$1999,'Export Action'!$X$3:$X$1999)</f>
        <v>Le développement du Ping VR</v>
      </c>
      <c r="E66" s="1" t="str">
        <f>_xlfn.XLOOKUP(A66,'Export Dossier'!$K$3:$K$974,'Export Dossier'!$D$3:$D$974)</f>
        <v>FFTT-AURA-24-0033</v>
      </c>
      <c r="F66" s="36" t="str">
        <f>_xlfn.XLOOKUP(C66,'Export Action'!$A$3:$A$1999,'Export Action'!$AE$3:$AE$1999)</f>
        <v>Nouvelles pratiques</v>
      </c>
      <c r="G66" s="68"/>
      <c r="H66" s="71"/>
      <c r="I66" s="71"/>
      <c r="J66" s="1" t="str">
        <f>_xlfn.XLOOKUP(C66,'Export Action'!$A$3:$A$1999,'Export Action'!$J$3:$J$1999)</f>
        <v>Première demande</v>
      </c>
      <c r="K66" s="1" t="str">
        <f>_xlfn.XLOOKUP(C66,'Export Action'!$A$3:$A$1999,'Export Action'!$AL$3:$AL$1999)</f>
        <v>Mixte</v>
      </c>
      <c r="L66" s="1">
        <f>_xlfn.XLOOKUP(C66,'Export Action'!$A$3:$A$1999,'Export Action'!$AM$3:$AM$1999)</f>
        <v>100</v>
      </c>
      <c r="M66" s="5">
        <f>_xlfn.XLOOKUP(A66,'Export 2022'!$K$3:$K$1000,'Export 2022'!$AF$3:$AF$1000)</f>
        <v>5500</v>
      </c>
      <c r="N66" s="5">
        <f>_xlfn.XLOOKUP(A66,'Export 2023'!$K$3:$K$1000,'Export 2023'!$AF$3:$AF$1000)</f>
        <v>2850</v>
      </c>
      <c r="O66" s="31">
        <f>_xlfn.XLOOKUP(A66,'Export Dossier'!$K$3:$K$974,'Export Dossier'!$AD$3:$AD$974)</f>
        <v>6500</v>
      </c>
      <c r="P66" s="31">
        <f>_xlfn.XLOOKUP(C66,'Export Action'!$A$3:$A$1999,'Export Action'!$AS$3:$AS$1999)</f>
        <v>1500</v>
      </c>
      <c r="Q66" s="29">
        <f>(_xlfn.XLOOKUP(C66,'Export Action'!$A$3:$A$1999,'Export Action'!$AS$3:$AS$1999))/_xlfn.XLOOKUP(C66,'Export Action'!$A$3:$A$1999,'Export Action'!$AR$3:$AR$1999)</f>
        <v>0.375</v>
      </c>
      <c r="R66" s="63" t="str">
        <f>IF(OR(_xlfn.XLOOKUP(C66,'Export Action'!$A$3:$A$1999,'Export Action'!$AO$3:$AO$1999)="Communes ZRR./bassins de vie pop &gt; 50% ZRR",_xlfn.XLOOKUP(C66,'Export Action'!$A$3:$A$1999,'Export Action'!$AO$3:$AO$1999)="Contrats de relance et de transition écologique (CRTE) rural"),"Oui","Non")</f>
        <v>Non</v>
      </c>
      <c r="S66" s="73"/>
      <c r="T66" s="74">
        <f t="shared" si="0"/>
        <v>28</v>
      </c>
      <c r="U66" s="75"/>
      <c r="V66" s="8" t="str" cm="1">
        <f t="array" ref="V66">IF(SUMPRODUCT((Tableau1[NOM DE LA STRUCTURE]=Tableau1[[#This Row],[NOM DE LA STRUCTURE]])*Tableau1[MONTANT PROPOSE POUR L''ACTION])=0,"",SUMPRODUCT((Tableau1[NOM DE LA STRUCTURE]=Tableau1[[#This Row],[NOM DE LA STRUCTURE]])*Tableau1[MONTANT PROPOSE POUR L''ACTION]))</f>
        <v/>
      </c>
      <c r="W66" s="79"/>
    </row>
    <row r="67" spans="1:23" ht="47.5" hidden="1" customHeight="1" x14ac:dyDescent="0.25">
      <c r="A67" s="13" t="str">
        <f>_xlfn.XLOOKUP(C67,'Export Action'!$A$3:$A$1999,'Export Action'!$L$3:$L$1999)</f>
        <v>39907341000017</v>
      </c>
      <c r="B67" s="84" t="str">
        <f>_xlfn.XLOOKUP(A67,'Export Action'!$L$3:$L$1999,'Export Action'!$O$3:$O$1999)</f>
        <v>CENTR'ISERE TENNIS DE TABLE</v>
      </c>
      <c r="C67" s="1" t="s">
        <v>13282</v>
      </c>
      <c r="D67" s="36" t="str">
        <f>_xlfn.XLOOKUP(C67,'Export Action'!$A$3:$A$1999,'Export Action'!$X$3:$X$1999)</f>
        <v>Ping Bien-Etre pour les entreprises</v>
      </c>
      <c r="E67" s="1" t="str">
        <f>_xlfn.XLOOKUP(A67,'Export Dossier'!$K$3:$K$974,'Export Dossier'!$D$3:$D$974)</f>
        <v>FFTT-AURA-24-0034</v>
      </c>
      <c r="F67" s="36" t="str">
        <f>_xlfn.XLOOKUP(C67,'Export Action'!$A$3:$A$1999,'Export Action'!$AE$3:$AE$1999)</f>
        <v>Ping Actif</v>
      </c>
      <c r="G67" s="68"/>
      <c r="H67" s="71"/>
      <c r="I67" s="71"/>
      <c r="J67" s="1" t="str">
        <f>_xlfn.XLOOKUP(C67,'Export Action'!$A$3:$A$1999,'Export Action'!$J$3:$J$1999)</f>
        <v>Première demande</v>
      </c>
      <c r="K67" s="1" t="str">
        <f>_xlfn.XLOOKUP(C67,'Export Action'!$A$3:$A$1999,'Export Action'!$AL$3:$AL$1999)</f>
        <v>Mixte</v>
      </c>
      <c r="L67" s="1">
        <f>_xlfn.XLOOKUP(C67,'Export Action'!$A$3:$A$1999,'Export Action'!$AM$3:$AM$1999)</f>
        <v>50</v>
      </c>
      <c r="M67" s="5">
        <f>_xlfn.XLOOKUP(A67,'Export 2022'!$K$3:$K$1000,'Export 2022'!$AF$3:$AF$1000)</f>
        <v>1600</v>
      </c>
      <c r="N67" s="5">
        <f>_xlfn.XLOOKUP(A67,'Export 2023'!$K$3:$K$1000,'Export 2023'!$AF$3:$AF$1000)</f>
        <v>1500</v>
      </c>
      <c r="O67" s="31">
        <f>_xlfn.XLOOKUP(A67,'Export Dossier'!$K$3:$K$974,'Export Dossier'!$AD$3:$AD$974)</f>
        <v>1700</v>
      </c>
      <c r="P67" s="31">
        <f>_xlfn.XLOOKUP(C67,'Export Action'!$A$3:$A$1999,'Export Action'!$AS$3:$AS$1999)</f>
        <v>500</v>
      </c>
      <c r="Q67" s="29">
        <f>(_xlfn.XLOOKUP(C67,'Export Action'!$A$3:$A$1999,'Export Action'!$AS$3:$AS$1999))/_xlfn.XLOOKUP(C67,'Export Action'!$A$3:$A$1999,'Export Action'!$AR$3:$AR$1999)</f>
        <v>0.55555555555555558</v>
      </c>
      <c r="R67" s="63" t="str">
        <f>IF(OR(_xlfn.XLOOKUP(C67,'Export Action'!$A$3:$A$1999,'Export Action'!$AO$3:$AO$1999)="Communes ZRR./bassins de vie pop &gt; 50% ZRR",_xlfn.XLOOKUP(C67,'Export Action'!$A$3:$A$1999,'Export Action'!$AO$3:$AO$1999)="Contrats de relance et de transition écologique (CRTE) rural"),"Oui","Non")</f>
        <v>Non</v>
      </c>
      <c r="S67" s="73"/>
      <c r="T67" s="74">
        <f t="shared" si="0"/>
        <v>29</v>
      </c>
      <c r="U67" s="75"/>
      <c r="V67" s="8" t="str" cm="1">
        <f t="array" ref="V67">IF(SUMPRODUCT((Tableau1[NOM DE LA STRUCTURE]=Tableau1[[#This Row],[NOM DE LA STRUCTURE]])*Tableau1[MONTANT PROPOSE POUR L''ACTION])=0,"",SUMPRODUCT((Tableau1[NOM DE LA STRUCTURE]=Tableau1[[#This Row],[NOM DE LA STRUCTURE]])*Tableau1[MONTANT PROPOSE POUR L''ACTION]))</f>
        <v/>
      </c>
      <c r="W67" s="79"/>
    </row>
    <row r="68" spans="1:23" ht="47.5" hidden="1" customHeight="1" x14ac:dyDescent="0.25">
      <c r="A68" s="13" t="str">
        <f>_xlfn.XLOOKUP(C68,'Export Action'!$A$3:$A$1999,'Export Action'!$L$3:$L$1999)</f>
        <v>39907341000017</v>
      </c>
      <c r="B68" s="84" t="str">
        <f>_xlfn.XLOOKUP(A68,'Export Action'!$L$3:$L$1999,'Export Action'!$O$3:$O$1999)</f>
        <v>CENTR'ISERE TENNIS DE TABLE</v>
      </c>
      <c r="C68" s="1" t="s">
        <v>13289</v>
      </c>
      <c r="D68" s="36" t="str">
        <f>_xlfn.XLOOKUP(C68,'Export Action'!$A$3:$A$1999,'Export Action'!$X$3:$X$1999)</f>
        <v>Animation de tables extérieures et nouvelles pratiques</v>
      </c>
      <c r="E68" s="1" t="str">
        <f>_xlfn.XLOOKUP(A68,'Export Dossier'!$K$3:$K$974,'Export Dossier'!$D$3:$D$974)</f>
        <v>FFTT-AURA-24-0034</v>
      </c>
      <c r="F68" s="36" t="str">
        <f>_xlfn.XLOOKUP(C68,'Export Action'!$A$3:$A$1999,'Export Action'!$AE$3:$AE$1999)</f>
        <v>Nouvelles pratiques</v>
      </c>
      <c r="G68" s="68"/>
      <c r="H68" s="71"/>
      <c r="I68" s="71"/>
      <c r="J68" s="1" t="str">
        <f>_xlfn.XLOOKUP(C68,'Export Action'!$A$3:$A$1999,'Export Action'!$J$3:$J$1999)</f>
        <v>Première demande</v>
      </c>
      <c r="K68" s="1" t="str">
        <f>_xlfn.XLOOKUP(C68,'Export Action'!$A$3:$A$1999,'Export Action'!$AL$3:$AL$1999)</f>
        <v>Mixte</v>
      </c>
      <c r="L68" s="1">
        <f>_xlfn.XLOOKUP(C68,'Export Action'!$A$3:$A$1999,'Export Action'!$AM$3:$AM$1999)</f>
        <v>50</v>
      </c>
      <c r="M68" s="5">
        <f>_xlfn.XLOOKUP(A68,'Export 2022'!$K$3:$K$1000,'Export 2022'!$AF$3:$AF$1000)</f>
        <v>1600</v>
      </c>
      <c r="N68" s="5">
        <f>_xlfn.XLOOKUP(A68,'Export 2023'!$K$3:$K$1000,'Export 2023'!$AF$3:$AF$1000)</f>
        <v>1500</v>
      </c>
      <c r="O68" s="31">
        <f>_xlfn.XLOOKUP(A68,'Export Dossier'!$K$3:$K$974,'Export Dossier'!$AD$3:$AD$974)</f>
        <v>1700</v>
      </c>
      <c r="P68" s="31">
        <f>_xlfn.XLOOKUP(C68,'Export Action'!$A$3:$A$1999,'Export Action'!$AS$3:$AS$1999)</f>
        <v>600</v>
      </c>
      <c r="Q68" s="29">
        <f>(_xlfn.XLOOKUP(C68,'Export Action'!$A$3:$A$1999,'Export Action'!$AS$3:$AS$1999))/_xlfn.XLOOKUP(C68,'Export Action'!$A$3:$A$1999,'Export Action'!$AR$3:$AR$1999)</f>
        <v>0.6</v>
      </c>
      <c r="R68" s="63" t="str">
        <f>IF(OR(_xlfn.XLOOKUP(C68,'Export Action'!$A$3:$A$1999,'Export Action'!$AO$3:$AO$1999)="Communes ZRR./bassins de vie pop &gt; 50% ZRR",_xlfn.XLOOKUP(C68,'Export Action'!$A$3:$A$1999,'Export Action'!$AO$3:$AO$1999)="Contrats de relance et de transition écologique (CRTE) rural"),"Oui","Non")</f>
        <v>Non</v>
      </c>
      <c r="S68" s="73"/>
      <c r="T68" s="74">
        <f t="shared" ref="T68:T131" si="1">IF(A68=A67,T67,T67+1)</f>
        <v>29</v>
      </c>
      <c r="U68" s="75"/>
      <c r="V68" s="8" t="str" cm="1">
        <f t="array" ref="V68">IF(SUMPRODUCT((Tableau1[NOM DE LA STRUCTURE]=Tableau1[[#This Row],[NOM DE LA STRUCTURE]])*Tableau1[MONTANT PROPOSE POUR L''ACTION])=0,"",SUMPRODUCT((Tableau1[NOM DE LA STRUCTURE]=Tableau1[[#This Row],[NOM DE LA STRUCTURE]])*Tableau1[MONTANT PROPOSE POUR L''ACTION]))</f>
        <v/>
      </c>
      <c r="W68" s="79"/>
    </row>
    <row r="69" spans="1:23" ht="47.5" hidden="1" customHeight="1" x14ac:dyDescent="0.25">
      <c r="A69" s="13" t="str">
        <f>_xlfn.XLOOKUP(C69,'Export Action'!$A$3:$A$1999,'Export Action'!$L$3:$L$1999)</f>
        <v>39907341000017</v>
      </c>
      <c r="B69" s="84" t="str">
        <f>_xlfn.XLOOKUP(A69,'Export Action'!$L$3:$L$1999,'Export Action'!$O$3:$O$1999)</f>
        <v>CENTR'ISERE TENNIS DE TABLE</v>
      </c>
      <c r="C69" s="1" t="s">
        <v>13295</v>
      </c>
      <c r="D69" s="36" t="str">
        <f>_xlfn.XLOOKUP(C69,'Export Action'!$A$3:$A$1999,'Export Action'!$X$3:$X$1999)</f>
        <v>Recrutement et fidélisation des jeunes (4-11 ans)</v>
      </c>
      <c r="E69" s="1" t="str">
        <f>_xlfn.XLOOKUP(A69,'Export Dossier'!$K$3:$K$974,'Export Dossier'!$D$3:$D$974)</f>
        <v>FFTT-AURA-24-0034</v>
      </c>
      <c r="F69" s="36" t="str">
        <f>_xlfn.XLOOKUP(C69,'Export Action'!$A$3:$A$1999,'Export Action'!$AE$3:$AE$1999)</f>
        <v>Ping Educatif</v>
      </c>
      <c r="G69" s="68"/>
      <c r="H69" s="71"/>
      <c r="I69" s="71"/>
      <c r="J69" s="1" t="str">
        <f>_xlfn.XLOOKUP(C69,'Export Action'!$A$3:$A$1999,'Export Action'!$J$3:$J$1999)</f>
        <v>Première demande</v>
      </c>
      <c r="K69" s="1" t="str">
        <f>_xlfn.XLOOKUP(C69,'Export Action'!$A$3:$A$1999,'Export Action'!$AL$3:$AL$1999)</f>
        <v>Mixte</v>
      </c>
      <c r="L69" s="1">
        <f>_xlfn.XLOOKUP(C69,'Export Action'!$A$3:$A$1999,'Export Action'!$AM$3:$AM$1999)</f>
        <v>60</v>
      </c>
      <c r="M69" s="5">
        <f>_xlfn.XLOOKUP(A69,'Export 2022'!$K$3:$K$1000,'Export 2022'!$AF$3:$AF$1000)</f>
        <v>1600</v>
      </c>
      <c r="N69" s="5">
        <f>_xlfn.XLOOKUP(A69,'Export 2023'!$K$3:$K$1000,'Export 2023'!$AF$3:$AF$1000)</f>
        <v>1500</v>
      </c>
      <c r="O69" s="31">
        <f>_xlfn.XLOOKUP(A69,'Export Dossier'!$K$3:$K$974,'Export Dossier'!$AD$3:$AD$974)</f>
        <v>1700</v>
      </c>
      <c r="P69" s="31">
        <f>_xlfn.XLOOKUP(C69,'Export Action'!$A$3:$A$1999,'Export Action'!$AS$3:$AS$1999)</f>
        <v>600</v>
      </c>
      <c r="Q69" s="29">
        <f>(_xlfn.XLOOKUP(C69,'Export Action'!$A$3:$A$1999,'Export Action'!$AS$3:$AS$1999))/_xlfn.XLOOKUP(C69,'Export Action'!$A$3:$A$1999,'Export Action'!$AR$3:$AR$1999)</f>
        <v>0.5</v>
      </c>
      <c r="R69" s="63" t="str">
        <f>IF(OR(_xlfn.XLOOKUP(C69,'Export Action'!$A$3:$A$1999,'Export Action'!$AO$3:$AO$1999)="Communes ZRR./bassins de vie pop &gt; 50% ZRR",_xlfn.XLOOKUP(C69,'Export Action'!$A$3:$A$1999,'Export Action'!$AO$3:$AO$1999)="Contrats de relance et de transition écologique (CRTE) rural"),"Oui","Non")</f>
        <v>Non</v>
      </c>
      <c r="S69" s="73"/>
      <c r="T69" s="74">
        <f t="shared" si="1"/>
        <v>29</v>
      </c>
      <c r="U69" s="75"/>
      <c r="V69" s="8" t="str" cm="1">
        <f t="array" ref="V69">IF(SUMPRODUCT((Tableau1[NOM DE LA STRUCTURE]=Tableau1[[#This Row],[NOM DE LA STRUCTURE]])*Tableau1[MONTANT PROPOSE POUR L''ACTION])=0,"",SUMPRODUCT((Tableau1[NOM DE LA STRUCTURE]=Tableau1[[#This Row],[NOM DE LA STRUCTURE]])*Tableau1[MONTANT PROPOSE POUR L''ACTION]))</f>
        <v/>
      </c>
      <c r="W69" s="79"/>
    </row>
    <row r="70" spans="1:23" ht="47.5" hidden="1" customHeight="1" x14ac:dyDescent="0.25">
      <c r="A70" s="13" t="str">
        <f>_xlfn.XLOOKUP(C70,'Export Action'!$A$3:$A$1999,'Export Action'!$L$3:$L$1999)</f>
        <v>77629680800046</v>
      </c>
      <c r="B70" s="84" t="str">
        <f>_xlfn.XLOOKUP(A70,'Export Action'!$L$3:$L$1999,'Export Action'!$O$3:$O$1999)</f>
        <v>LE REVEIL CHAMBONNAIRE</v>
      </c>
      <c r="C70" s="1" t="s">
        <v>13346</v>
      </c>
      <c r="D70" s="36" t="str">
        <f>_xlfn.XLOOKUP(C70,'Export Action'!$A$3:$A$1999,'Export Action'!$X$3:$X$1999)</f>
        <v>Premier Pas Pongiste - PPP</v>
      </c>
      <c r="E70" s="1" t="str">
        <f>_xlfn.XLOOKUP(A70,'Export Dossier'!$K$3:$K$974,'Export Dossier'!$D$3:$D$974)</f>
        <v>FFTT-AURA-24-0037</v>
      </c>
      <c r="F70" s="36" t="str">
        <f>_xlfn.XLOOKUP(C70,'Export Action'!$A$3:$A$1999,'Export Action'!$AE$3:$AE$1999)</f>
        <v>Ping Educatif</v>
      </c>
      <c r="G70" s="68"/>
      <c r="H70" s="71"/>
      <c r="I70" s="71"/>
      <c r="J70" s="1" t="str">
        <f>_xlfn.XLOOKUP(C70,'Export Action'!$A$3:$A$1999,'Export Action'!$J$3:$J$1999)</f>
        <v>Renouvellement</v>
      </c>
      <c r="K70" s="1" t="str">
        <f>_xlfn.XLOOKUP(C70,'Export Action'!$A$3:$A$1999,'Export Action'!$AL$3:$AL$1999)</f>
        <v>Mixte</v>
      </c>
      <c r="L70" s="1">
        <f>_xlfn.XLOOKUP(C70,'Export Action'!$A$3:$A$1999,'Export Action'!$AM$3:$AM$1999)</f>
        <v>300</v>
      </c>
      <c r="M70" s="5">
        <f>_xlfn.XLOOKUP(A70,'Export 2022'!$K$3:$K$1000,'Export 2022'!$AF$3:$AF$1000)</f>
        <v>1800</v>
      </c>
      <c r="N70" s="5">
        <f>_xlfn.XLOOKUP(A70,'Export 2023'!$K$3:$K$1000,'Export 2023'!$AF$3:$AF$1000)</f>
        <v>1500</v>
      </c>
      <c r="O70" s="31">
        <f>_xlfn.XLOOKUP(A70,'Export Dossier'!$K$3:$K$974,'Export Dossier'!$AD$3:$AD$974)</f>
        <v>7000</v>
      </c>
      <c r="P70" s="31">
        <f>_xlfn.XLOOKUP(C70,'Export Action'!$A$3:$A$1999,'Export Action'!$AS$3:$AS$1999)</f>
        <v>2000</v>
      </c>
      <c r="Q70" s="29">
        <f>(_xlfn.XLOOKUP(C70,'Export Action'!$A$3:$A$1999,'Export Action'!$AS$3:$AS$1999))/_xlfn.XLOOKUP(C70,'Export Action'!$A$3:$A$1999,'Export Action'!$AR$3:$AR$1999)</f>
        <v>0.46511627906976744</v>
      </c>
      <c r="R70" s="63" t="str">
        <f>IF(OR(_xlfn.XLOOKUP(C70,'Export Action'!$A$3:$A$1999,'Export Action'!$AO$3:$AO$1999)="Communes ZRR./bassins de vie pop &gt; 50% ZRR",_xlfn.XLOOKUP(C70,'Export Action'!$A$3:$A$1999,'Export Action'!$AO$3:$AO$1999)="Contrats de relance et de transition écologique (CRTE) rural"),"Oui","Non")</f>
        <v>Non</v>
      </c>
      <c r="S70" s="73"/>
      <c r="T70" s="74">
        <f t="shared" si="1"/>
        <v>30</v>
      </c>
      <c r="U70" s="75"/>
      <c r="V70" s="8" t="str" cm="1">
        <f t="array" ref="V70">IF(SUMPRODUCT((Tableau1[NOM DE LA STRUCTURE]=Tableau1[[#This Row],[NOM DE LA STRUCTURE]])*Tableau1[MONTANT PROPOSE POUR L''ACTION])=0,"",SUMPRODUCT((Tableau1[NOM DE LA STRUCTURE]=Tableau1[[#This Row],[NOM DE LA STRUCTURE]])*Tableau1[MONTANT PROPOSE POUR L''ACTION]))</f>
        <v/>
      </c>
      <c r="W70" s="79"/>
    </row>
    <row r="71" spans="1:23" ht="47.5" hidden="1" customHeight="1" x14ac:dyDescent="0.25">
      <c r="A71" s="13" t="str">
        <f>_xlfn.XLOOKUP(C71,'Export Action'!$A$3:$A$1999,'Export Action'!$L$3:$L$1999)</f>
        <v>77629680800046</v>
      </c>
      <c r="B71" s="84" t="str">
        <f>_xlfn.XLOOKUP(A71,'Export Action'!$L$3:$L$1999,'Export Action'!$O$3:$O$1999)</f>
        <v>LE REVEIL CHAMBONNAIRE</v>
      </c>
      <c r="C71" s="1" t="s">
        <v>13353</v>
      </c>
      <c r="D71" s="36" t="str">
        <f>_xlfn.XLOOKUP(C71,'Export Action'!$A$3:$A$1999,'Export Action'!$X$3:$X$1999)</f>
        <v>Fit Ping Tonic</v>
      </c>
      <c r="E71" s="1" t="str">
        <f>_xlfn.XLOOKUP(A71,'Export Dossier'!$K$3:$K$974,'Export Dossier'!$D$3:$D$974)</f>
        <v>FFTT-AURA-24-0037</v>
      </c>
      <c r="F71" s="36" t="str">
        <f>_xlfn.XLOOKUP(C71,'Export Action'!$A$3:$A$1999,'Export Action'!$AE$3:$AE$1999)</f>
        <v>Nouvelles pratiques</v>
      </c>
      <c r="G71" s="68"/>
      <c r="H71" s="71"/>
      <c r="I71" s="71"/>
      <c r="J71" s="1" t="str">
        <f>_xlfn.XLOOKUP(C71,'Export Action'!$A$3:$A$1999,'Export Action'!$J$3:$J$1999)</f>
        <v>Renouvellement</v>
      </c>
      <c r="K71" s="1" t="str">
        <f>_xlfn.XLOOKUP(C71,'Export Action'!$A$3:$A$1999,'Export Action'!$AL$3:$AL$1999)</f>
        <v>Féminin</v>
      </c>
      <c r="L71" s="1">
        <f>_xlfn.XLOOKUP(C71,'Export Action'!$A$3:$A$1999,'Export Action'!$AM$3:$AM$1999)</f>
        <v>14</v>
      </c>
      <c r="M71" s="5">
        <f>_xlfn.XLOOKUP(A71,'Export 2022'!$K$3:$K$1000,'Export 2022'!$AF$3:$AF$1000)</f>
        <v>1800</v>
      </c>
      <c r="N71" s="5">
        <f>_xlfn.XLOOKUP(A71,'Export 2023'!$K$3:$K$1000,'Export 2023'!$AF$3:$AF$1000)</f>
        <v>1500</v>
      </c>
      <c r="O71" s="31">
        <f>_xlfn.XLOOKUP(A71,'Export Dossier'!$K$3:$K$974,'Export Dossier'!$AD$3:$AD$974)</f>
        <v>7000</v>
      </c>
      <c r="P71" s="31">
        <f>_xlfn.XLOOKUP(C71,'Export Action'!$A$3:$A$1999,'Export Action'!$AS$3:$AS$1999)</f>
        <v>2000</v>
      </c>
      <c r="Q71" s="29">
        <f>(_xlfn.XLOOKUP(C71,'Export Action'!$A$3:$A$1999,'Export Action'!$AS$3:$AS$1999))/_xlfn.XLOOKUP(C71,'Export Action'!$A$3:$A$1999,'Export Action'!$AR$3:$AR$1999)</f>
        <v>0.5714285714285714</v>
      </c>
      <c r="R71" s="63" t="str">
        <f>IF(OR(_xlfn.XLOOKUP(C71,'Export Action'!$A$3:$A$1999,'Export Action'!$AO$3:$AO$1999)="Communes ZRR./bassins de vie pop &gt; 50% ZRR",_xlfn.XLOOKUP(C71,'Export Action'!$A$3:$A$1999,'Export Action'!$AO$3:$AO$1999)="Contrats de relance et de transition écologique (CRTE) rural"),"Oui","Non")</f>
        <v>Non</v>
      </c>
      <c r="S71" s="73"/>
      <c r="T71" s="74">
        <f t="shared" si="1"/>
        <v>30</v>
      </c>
      <c r="U71" s="75"/>
      <c r="V71" s="8" t="str" cm="1">
        <f t="array" ref="V71">IF(SUMPRODUCT((Tableau1[NOM DE LA STRUCTURE]=Tableau1[[#This Row],[NOM DE LA STRUCTURE]])*Tableau1[MONTANT PROPOSE POUR L''ACTION])=0,"",SUMPRODUCT((Tableau1[NOM DE LA STRUCTURE]=Tableau1[[#This Row],[NOM DE LA STRUCTURE]])*Tableau1[MONTANT PROPOSE POUR L''ACTION]))</f>
        <v/>
      </c>
      <c r="W71" s="79"/>
    </row>
    <row r="72" spans="1:23" ht="47.5" hidden="1" customHeight="1" x14ac:dyDescent="0.25">
      <c r="A72" s="13" t="str">
        <f>_xlfn.XLOOKUP(C72,'Export Action'!$A$3:$A$1999,'Export Action'!$L$3:$L$1999)</f>
        <v>77629680800046</v>
      </c>
      <c r="B72" s="84" t="str">
        <f>_xlfn.XLOOKUP(A72,'Export Action'!$L$3:$L$1999,'Export Action'!$O$3:$O$1999)</f>
        <v>LE REVEIL CHAMBONNAIRE</v>
      </c>
      <c r="C72" s="1" t="s">
        <v>13359</v>
      </c>
      <c r="D72" s="36" t="str">
        <f>_xlfn.XLOOKUP(C72,'Export Action'!$A$3:$A$1999,'Export Action'!$X$3:$X$1999)</f>
        <v>Le Ping C'est la Classe</v>
      </c>
      <c r="E72" s="1" t="str">
        <f>_xlfn.XLOOKUP(A72,'Export Dossier'!$K$3:$K$974,'Export Dossier'!$D$3:$D$974)</f>
        <v>FFTT-AURA-24-0037</v>
      </c>
      <c r="F72" s="36" t="str">
        <f>_xlfn.XLOOKUP(C72,'Export Action'!$A$3:$A$1999,'Export Action'!$AE$3:$AE$1999)</f>
        <v>Ping Educatif</v>
      </c>
      <c r="G72" s="68"/>
      <c r="H72" s="71"/>
      <c r="I72" s="71"/>
      <c r="J72" s="1" t="str">
        <f>_xlfn.XLOOKUP(C72,'Export Action'!$A$3:$A$1999,'Export Action'!$J$3:$J$1999)</f>
        <v>Première demande</v>
      </c>
      <c r="K72" s="1" t="str">
        <f>_xlfn.XLOOKUP(C72,'Export Action'!$A$3:$A$1999,'Export Action'!$AL$3:$AL$1999)</f>
        <v>Mixte</v>
      </c>
      <c r="L72" s="1">
        <f>_xlfn.XLOOKUP(C72,'Export Action'!$A$3:$A$1999,'Export Action'!$AM$3:$AM$1999)</f>
        <v>2000</v>
      </c>
      <c r="M72" s="5">
        <f>_xlfn.XLOOKUP(A72,'Export 2022'!$K$3:$K$1000,'Export 2022'!$AF$3:$AF$1000)</f>
        <v>1800</v>
      </c>
      <c r="N72" s="5">
        <f>_xlfn.XLOOKUP(A72,'Export 2023'!$K$3:$K$1000,'Export 2023'!$AF$3:$AF$1000)</f>
        <v>1500</v>
      </c>
      <c r="O72" s="31">
        <f>_xlfn.XLOOKUP(A72,'Export Dossier'!$K$3:$K$974,'Export Dossier'!$AD$3:$AD$974)</f>
        <v>7000</v>
      </c>
      <c r="P72" s="31">
        <f>_xlfn.XLOOKUP(C72,'Export Action'!$A$3:$A$1999,'Export Action'!$AS$3:$AS$1999)</f>
        <v>3000</v>
      </c>
      <c r="Q72" s="29">
        <f>(_xlfn.XLOOKUP(C72,'Export Action'!$A$3:$A$1999,'Export Action'!$AS$3:$AS$1999))/_xlfn.XLOOKUP(C72,'Export Action'!$A$3:$A$1999,'Export Action'!$AR$3:$AR$1999)</f>
        <v>0.44776119402985076</v>
      </c>
      <c r="R72" s="63" t="str">
        <f>IF(OR(_xlfn.XLOOKUP(C72,'Export Action'!$A$3:$A$1999,'Export Action'!$AO$3:$AO$1999)="Communes ZRR./bassins de vie pop &gt; 50% ZRR",_xlfn.XLOOKUP(C72,'Export Action'!$A$3:$A$1999,'Export Action'!$AO$3:$AO$1999)="Contrats de relance et de transition écologique (CRTE) rural"),"Oui","Non")</f>
        <v>Non</v>
      </c>
      <c r="S72" s="73"/>
      <c r="T72" s="74">
        <f t="shared" si="1"/>
        <v>30</v>
      </c>
      <c r="U72" s="75"/>
      <c r="V72" s="8" t="str" cm="1">
        <f t="array" ref="V72">IF(SUMPRODUCT((Tableau1[NOM DE LA STRUCTURE]=Tableau1[[#This Row],[NOM DE LA STRUCTURE]])*Tableau1[MONTANT PROPOSE POUR L''ACTION])=0,"",SUMPRODUCT((Tableau1[NOM DE LA STRUCTURE]=Tableau1[[#This Row],[NOM DE LA STRUCTURE]])*Tableau1[MONTANT PROPOSE POUR L''ACTION]))</f>
        <v/>
      </c>
      <c r="W72" s="79"/>
    </row>
    <row r="73" spans="1:23" ht="47.5" hidden="1" customHeight="1" x14ac:dyDescent="0.25">
      <c r="A73" s="13" t="str">
        <f>_xlfn.XLOOKUP(C73,'Export Action'!$A$3:$A$1999,'Export Action'!$L$3:$L$1999)</f>
        <v>43502710700026</v>
      </c>
      <c r="B73" s="84" t="str">
        <f>_xlfn.XLOOKUP(A73,'Export Action'!$L$3:$L$1999,'Export Action'!$O$3:$O$1999)</f>
        <v>TENNIS DE TABLE SAINT JEANNAIS</v>
      </c>
      <c r="C73" s="1" t="s">
        <v>13365</v>
      </c>
      <c r="D73" s="36" t="str">
        <f>_xlfn.XLOOKUP(C73,'Export Action'!$A$3:$A$1999,'Export Action'!$X$3:$X$1999)</f>
        <v>Ping Bien-être</v>
      </c>
      <c r="E73" s="1" t="str">
        <f>_xlfn.XLOOKUP(A73,'Export Dossier'!$K$3:$K$974,'Export Dossier'!$D$3:$D$974)</f>
        <v>FFTT-AURA-24-0038</v>
      </c>
      <c r="F73" s="36" t="str">
        <f>_xlfn.XLOOKUP(C73,'Export Action'!$A$3:$A$1999,'Export Action'!$AE$3:$AE$1999)</f>
        <v>Ping Actif</v>
      </c>
      <c r="G73" s="68"/>
      <c r="H73" s="71"/>
      <c r="I73" s="71"/>
      <c r="J73" s="1" t="str">
        <f>_xlfn.XLOOKUP(C73,'Export Action'!$A$3:$A$1999,'Export Action'!$J$3:$J$1999)</f>
        <v>Première demande</v>
      </c>
      <c r="K73" s="1" t="str">
        <f>_xlfn.XLOOKUP(C73,'Export Action'!$A$3:$A$1999,'Export Action'!$AL$3:$AL$1999)</f>
        <v>Mixte</v>
      </c>
      <c r="L73" s="1">
        <f>_xlfn.XLOOKUP(C73,'Export Action'!$A$3:$A$1999,'Export Action'!$AM$3:$AM$1999)</f>
        <v>12</v>
      </c>
      <c r="M73" s="5" t="e">
        <f>_xlfn.XLOOKUP(A73,'Export 2022'!$K$3:$K$1000,'Export 2022'!$AF$3:$AF$1000)</f>
        <v>#N/A</v>
      </c>
      <c r="N73" s="5">
        <f>_xlfn.XLOOKUP(A73,'Export 2023'!$K$3:$K$1000,'Export 2023'!$AF$3:$AF$1000)</f>
        <v>0</v>
      </c>
      <c r="O73" s="31">
        <f>_xlfn.XLOOKUP(A73,'Export Dossier'!$K$3:$K$974,'Export Dossier'!$AD$3:$AD$974)</f>
        <v>6000</v>
      </c>
      <c r="P73" s="31">
        <f>_xlfn.XLOOKUP(C73,'Export Action'!$A$3:$A$1999,'Export Action'!$AS$3:$AS$1999)</f>
        <v>3000</v>
      </c>
      <c r="Q73" s="29">
        <f>(_xlfn.XLOOKUP(C73,'Export Action'!$A$3:$A$1999,'Export Action'!$AS$3:$AS$1999))/_xlfn.XLOOKUP(C73,'Export Action'!$A$3:$A$1999,'Export Action'!$AR$3:$AR$1999)</f>
        <v>0.6</v>
      </c>
      <c r="R73" s="63" t="str">
        <f>IF(OR(_xlfn.XLOOKUP(C73,'Export Action'!$A$3:$A$1999,'Export Action'!$AO$3:$AO$1999)="Communes ZRR./bassins de vie pop &gt; 50% ZRR",_xlfn.XLOOKUP(C73,'Export Action'!$A$3:$A$1999,'Export Action'!$AO$3:$AO$1999)="Contrats de relance et de transition écologique (CRTE) rural"),"Oui","Non")</f>
        <v>Non</v>
      </c>
      <c r="S73" s="73"/>
      <c r="T73" s="74">
        <f t="shared" si="1"/>
        <v>31</v>
      </c>
      <c r="U73" s="75"/>
      <c r="V73" s="8" t="str" cm="1">
        <f t="array" ref="V73">IF(SUMPRODUCT((Tableau1[NOM DE LA STRUCTURE]=Tableau1[[#This Row],[NOM DE LA STRUCTURE]])*Tableau1[MONTANT PROPOSE POUR L''ACTION])=0,"",SUMPRODUCT((Tableau1[NOM DE LA STRUCTURE]=Tableau1[[#This Row],[NOM DE LA STRUCTURE]])*Tableau1[MONTANT PROPOSE POUR L''ACTION]))</f>
        <v/>
      </c>
      <c r="W73" s="79"/>
    </row>
    <row r="74" spans="1:23" ht="47.5" hidden="1" customHeight="1" x14ac:dyDescent="0.25">
      <c r="A74" s="13" t="str">
        <f>_xlfn.XLOOKUP(C74,'Export Action'!$A$3:$A$1999,'Export Action'!$L$3:$L$1999)</f>
        <v>43502710700026</v>
      </c>
      <c r="B74" s="84" t="str">
        <f>_xlfn.XLOOKUP(A74,'Export Action'!$L$3:$L$1999,'Export Action'!$O$3:$O$1999)</f>
        <v>TENNIS DE TABLE SAINT JEANNAIS</v>
      </c>
      <c r="C74" s="1" t="s">
        <v>13372</v>
      </c>
      <c r="D74" s="36" t="str">
        <f>_xlfn.XLOOKUP(C74,'Export Action'!$A$3:$A$1999,'Export Action'!$X$3:$X$1999)</f>
        <v>recrutement et fidélisation des jeunes</v>
      </c>
      <c r="E74" s="1" t="str">
        <f>_xlfn.XLOOKUP(A74,'Export Dossier'!$K$3:$K$974,'Export Dossier'!$D$3:$D$974)</f>
        <v>FFTT-AURA-24-0038</v>
      </c>
      <c r="F74" s="36" t="str">
        <f>_xlfn.XLOOKUP(C74,'Export Action'!$A$3:$A$1999,'Export Action'!$AE$3:$AE$1999)</f>
        <v>Ping Educatif</v>
      </c>
      <c r="G74" s="68"/>
      <c r="H74" s="71"/>
      <c r="I74" s="71"/>
      <c r="J74" s="1" t="str">
        <f>_xlfn.XLOOKUP(C74,'Export Action'!$A$3:$A$1999,'Export Action'!$J$3:$J$1999)</f>
        <v>Première demande</v>
      </c>
      <c r="K74" s="1" t="str">
        <f>_xlfn.XLOOKUP(C74,'Export Action'!$A$3:$A$1999,'Export Action'!$AL$3:$AL$1999)</f>
        <v>Mixte</v>
      </c>
      <c r="L74" s="1">
        <f>_xlfn.XLOOKUP(C74,'Export Action'!$A$3:$A$1999,'Export Action'!$AM$3:$AM$1999)</f>
        <v>25</v>
      </c>
      <c r="M74" s="5" t="e">
        <f>_xlfn.XLOOKUP(A74,'Export 2022'!$K$3:$K$1000,'Export 2022'!$AF$3:$AF$1000)</f>
        <v>#N/A</v>
      </c>
      <c r="N74" s="5">
        <f>_xlfn.XLOOKUP(A74,'Export 2023'!$K$3:$K$1000,'Export 2023'!$AF$3:$AF$1000)</f>
        <v>0</v>
      </c>
      <c r="O74" s="31">
        <f>_xlfn.XLOOKUP(A74,'Export Dossier'!$K$3:$K$974,'Export Dossier'!$AD$3:$AD$974)</f>
        <v>6000</v>
      </c>
      <c r="P74" s="31">
        <f>_xlfn.XLOOKUP(C74,'Export Action'!$A$3:$A$1999,'Export Action'!$AS$3:$AS$1999)</f>
        <v>3000</v>
      </c>
      <c r="Q74" s="29">
        <f>(_xlfn.XLOOKUP(C74,'Export Action'!$A$3:$A$1999,'Export Action'!$AS$3:$AS$1999))/_xlfn.XLOOKUP(C74,'Export Action'!$A$3:$A$1999,'Export Action'!$AR$3:$AR$1999)</f>
        <v>0.6</v>
      </c>
      <c r="R74" s="63" t="str">
        <f>IF(OR(_xlfn.XLOOKUP(C74,'Export Action'!$A$3:$A$1999,'Export Action'!$AO$3:$AO$1999)="Communes ZRR./bassins de vie pop &gt; 50% ZRR",_xlfn.XLOOKUP(C74,'Export Action'!$A$3:$A$1999,'Export Action'!$AO$3:$AO$1999)="Contrats de relance et de transition écologique (CRTE) rural"),"Oui","Non")</f>
        <v>Non</v>
      </c>
      <c r="S74" s="73"/>
      <c r="T74" s="74">
        <f t="shared" si="1"/>
        <v>31</v>
      </c>
      <c r="U74" s="75"/>
      <c r="V74" s="8" t="str" cm="1">
        <f t="array" ref="V74">IF(SUMPRODUCT((Tableau1[NOM DE LA STRUCTURE]=Tableau1[[#This Row],[NOM DE LA STRUCTURE]])*Tableau1[MONTANT PROPOSE POUR L''ACTION])=0,"",SUMPRODUCT((Tableau1[NOM DE LA STRUCTURE]=Tableau1[[#This Row],[NOM DE LA STRUCTURE]])*Tableau1[MONTANT PROPOSE POUR L''ACTION]))</f>
        <v/>
      </c>
      <c r="W74" s="79"/>
    </row>
    <row r="75" spans="1:23" ht="47.5" hidden="1" customHeight="1" x14ac:dyDescent="0.25">
      <c r="A75" s="13" t="str">
        <f>_xlfn.XLOOKUP(C75,'Export Action'!$A$3:$A$1999,'Export Action'!$L$3:$L$1999)</f>
        <v>84181298500015</v>
      </c>
      <c r="B75" s="84" t="str">
        <f>_xlfn.XLOOKUP(A75,'Export Action'!$L$3:$L$1999,'Export Action'!$O$3:$O$1999)</f>
        <v>LYON EST SPORT TENNIS DE TABLE (LESTT)</v>
      </c>
      <c r="C75" s="1" t="s">
        <v>13378</v>
      </c>
      <c r="D75" s="36" t="str">
        <f>_xlfn.XLOOKUP(C75,'Export Action'!$A$3:$A$1999,'Export Action'!$X$3:$X$1999)</f>
        <v>recrutement et fidélisation des jeunes par des interventions scolaires et des créneaux d'acoles de sport</v>
      </c>
      <c r="E75" s="1" t="str">
        <f>_xlfn.XLOOKUP(A75,'Export Dossier'!$K$3:$K$974,'Export Dossier'!$D$3:$D$974)</f>
        <v>FFTT-AURA-24-0039</v>
      </c>
      <c r="F75" s="36" t="str">
        <f>_xlfn.XLOOKUP(C75,'Export Action'!$A$3:$A$1999,'Export Action'!$AE$3:$AE$1999)</f>
        <v>Ping Educatif</v>
      </c>
      <c r="G75" s="68"/>
      <c r="H75" s="71"/>
      <c r="I75" s="71"/>
      <c r="J75" s="1" t="str">
        <f>_xlfn.XLOOKUP(C75,'Export Action'!$A$3:$A$1999,'Export Action'!$J$3:$J$1999)</f>
        <v>Renouvellement</v>
      </c>
      <c r="K75" s="1" t="str">
        <f>_xlfn.XLOOKUP(C75,'Export Action'!$A$3:$A$1999,'Export Action'!$AL$3:$AL$1999)</f>
        <v>Mixte</v>
      </c>
      <c r="L75" s="1">
        <f>_xlfn.XLOOKUP(C75,'Export Action'!$A$3:$A$1999,'Export Action'!$AM$3:$AM$1999)</f>
        <v>850</v>
      </c>
      <c r="M75" s="5">
        <f>_xlfn.XLOOKUP(A75,'Export 2022'!$K$3:$K$1000,'Export 2022'!$AF$3:$AF$1000)</f>
        <v>1500</v>
      </c>
      <c r="N75" s="5">
        <f>_xlfn.XLOOKUP(A75,'Export 2023'!$K$3:$K$1000,'Export 2023'!$AF$3:$AF$1000)</f>
        <v>1500</v>
      </c>
      <c r="O75" s="31">
        <f>_xlfn.XLOOKUP(A75,'Export Dossier'!$K$3:$K$974,'Export Dossier'!$AD$3:$AD$974)</f>
        <v>1500</v>
      </c>
      <c r="P75" s="31">
        <f>_xlfn.XLOOKUP(C75,'Export Action'!$A$3:$A$1999,'Export Action'!$AS$3:$AS$1999)</f>
        <v>750</v>
      </c>
      <c r="Q75" s="29">
        <f>(_xlfn.XLOOKUP(C75,'Export Action'!$A$3:$A$1999,'Export Action'!$AS$3:$AS$1999))/_xlfn.XLOOKUP(C75,'Export Action'!$A$3:$A$1999,'Export Action'!$AR$3:$AR$1999)</f>
        <v>4.8387096774193547E-2</v>
      </c>
      <c r="R75" s="63" t="str">
        <f>IF(OR(_xlfn.XLOOKUP(C75,'Export Action'!$A$3:$A$1999,'Export Action'!$AO$3:$AO$1999)="Communes ZRR./bassins de vie pop &gt; 50% ZRR",_xlfn.XLOOKUP(C75,'Export Action'!$A$3:$A$1999,'Export Action'!$AO$3:$AO$1999)="Contrats de relance et de transition écologique (CRTE) rural"),"Oui","Non")</f>
        <v>Non</v>
      </c>
      <c r="S75" s="73"/>
      <c r="T75" s="74">
        <f t="shared" si="1"/>
        <v>32</v>
      </c>
      <c r="U75" s="75"/>
      <c r="V75" s="8" t="str" cm="1">
        <f t="array" ref="V75">IF(SUMPRODUCT((Tableau1[NOM DE LA STRUCTURE]=Tableau1[[#This Row],[NOM DE LA STRUCTURE]])*Tableau1[MONTANT PROPOSE POUR L''ACTION])=0,"",SUMPRODUCT((Tableau1[NOM DE LA STRUCTURE]=Tableau1[[#This Row],[NOM DE LA STRUCTURE]])*Tableau1[MONTANT PROPOSE POUR L''ACTION]))</f>
        <v/>
      </c>
      <c r="W75" s="79"/>
    </row>
    <row r="76" spans="1:23" ht="47.5" hidden="1" customHeight="1" x14ac:dyDescent="0.25">
      <c r="A76" s="13" t="str">
        <f>_xlfn.XLOOKUP(C76,'Export Action'!$A$3:$A$1999,'Export Action'!$L$3:$L$1999)</f>
        <v>84181298500015</v>
      </c>
      <c r="B76" s="84" t="str">
        <f>_xlfn.XLOOKUP(A76,'Export Action'!$L$3:$L$1999,'Export Action'!$O$3:$O$1999)</f>
        <v>LYON EST SPORT TENNIS DE TABLE (LESTT)</v>
      </c>
      <c r="C76" s="1" t="s">
        <v>13385</v>
      </c>
      <c r="D76" s="36" t="str">
        <f>_xlfn.XLOOKUP(C76,'Export Action'!$A$3:$A$1999,'Export Action'!$X$3:$X$1999)</f>
        <v>Réalisation d'actions de sport loisir bien etre pour tous</v>
      </c>
      <c r="E76" s="1" t="str">
        <f>_xlfn.XLOOKUP(A76,'Export Dossier'!$K$3:$K$974,'Export Dossier'!$D$3:$D$974)</f>
        <v>FFTT-AURA-24-0039</v>
      </c>
      <c r="F76" s="36" t="str">
        <f>_xlfn.XLOOKUP(C76,'Export Action'!$A$3:$A$1999,'Export Action'!$AE$3:$AE$1999)</f>
        <v>Ping Actif</v>
      </c>
      <c r="G76" s="68"/>
      <c r="H76" s="71"/>
      <c r="I76" s="71"/>
      <c r="J76" s="1" t="str">
        <f>_xlfn.XLOOKUP(C76,'Export Action'!$A$3:$A$1999,'Export Action'!$J$3:$J$1999)</f>
        <v>Renouvellement</v>
      </c>
      <c r="K76" s="1" t="str">
        <f>_xlfn.XLOOKUP(C76,'Export Action'!$A$3:$A$1999,'Export Action'!$AL$3:$AL$1999)</f>
        <v>Mixte</v>
      </c>
      <c r="L76" s="1">
        <f>_xlfn.XLOOKUP(C76,'Export Action'!$A$3:$A$1999,'Export Action'!$AM$3:$AM$1999)</f>
        <v>100</v>
      </c>
      <c r="M76" s="5">
        <f>_xlfn.XLOOKUP(A76,'Export 2022'!$K$3:$K$1000,'Export 2022'!$AF$3:$AF$1000)</f>
        <v>1500</v>
      </c>
      <c r="N76" s="5">
        <f>_xlfn.XLOOKUP(A76,'Export 2023'!$K$3:$K$1000,'Export 2023'!$AF$3:$AF$1000)</f>
        <v>1500</v>
      </c>
      <c r="O76" s="31">
        <f>_xlfn.XLOOKUP(A76,'Export Dossier'!$K$3:$K$974,'Export Dossier'!$AD$3:$AD$974)</f>
        <v>1500</v>
      </c>
      <c r="P76" s="31">
        <f>_xlfn.XLOOKUP(C76,'Export Action'!$A$3:$A$1999,'Export Action'!$AS$3:$AS$1999)</f>
        <v>750</v>
      </c>
      <c r="Q76" s="29">
        <f>(_xlfn.XLOOKUP(C76,'Export Action'!$A$3:$A$1999,'Export Action'!$AS$3:$AS$1999))/_xlfn.XLOOKUP(C76,'Export Action'!$A$3:$A$1999,'Export Action'!$AR$3:$AR$1999)</f>
        <v>6.1728395061728392E-2</v>
      </c>
      <c r="R76" s="63" t="str">
        <f>IF(OR(_xlfn.XLOOKUP(C76,'Export Action'!$A$3:$A$1999,'Export Action'!$AO$3:$AO$1999)="Communes ZRR./bassins de vie pop &gt; 50% ZRR",_xlfn.XLOOKUP(C76,'Export Action'!$A$3:$A$1999,'Export Action'!$AO$3:$AO$1999)="Contrats de relance et de transition écologique (CRTE) rural"),"Oui","Non")</f>
        <v>Non</v>
      </c>
      <c r="S76" s="73"/>
      <c r="T76" s="74">
        <f t="shared" si="1"/>
        <v>32</v>
      </c>
      <c r="U76" s="75"/>
      <c r="V76" s="8" t="str" cm="1">
        <f t="array" ref="V76">IF(SUMPRODUCT((Tableau1[NOM DE LA STRUCTURE]=Tableau1[[#This Row],[NOM DE LA STRUCTURE]])*Tableau1[MONTANT PROPOSE POUR L''ACTION])=0,"",SUMPRODUCT((Tableau1[NOM DE LA STRUCTURE]=Tableau1[[#This Row],[NOM DE LA STRUCTURE]])*Tableau1[MONTANT PROPOSE POUR L''ACTION]))</f>
        <v/>
      </c>
      <c r="W76" s="79"/>
    </row>
    <row r="77" spans="1:23" ht="47.5" hidden="1" customHeight="1" x14ac:dyDescent="0.25">
      <c r="A77" s="13" t="str">
        <f>_xlfn.XLOOKUP(C77,'Export Action'!$A$3:$A$1999,'Export Action'!$L$3:$L$1999)</f>
        <v>40956329300011</v>
      </c>
      <c r="B77" s="84" t="str">
        <f>_xlfn.XLOOKUP(A77,'Export Action'!$L$3:$L$1999,'Export Action'!$O$3:$O$1999)</f>
        <v>GRESIVAUDAN BELLEDONNE TENNIS DE TABLE (CBTT)</v>
      </c>
      <c r="C77" s="1" t="s">
        <v>13391</v>
      </c>
      <c r="D77" s="36" t="str">
        <f>_xlfn.XLOOKUP(C77,'Export Action'!$A$3:$A$1999,'Export Action'!$X$3:$X$1999)</f>
        <v>Le ping dans les écoles</v>
      </c>
      <c r="E77" s="1" t="str">
        <f>_xlfn.XLOOKUP(A77,'Export Dossier'!$K$3:$K$974,'Export Dossier'!$D$3:$D$974)</f>
        <v>FFTT-AURA-24-0040</v>
      </c>
      <c r="F77" s="36" t="str">
        <f>_xlfn.XLOOKUP(C77,'Export Action'!$A$3:$A$1999,'Export Action'!$AE$3:$AE$1999)</f>
        <v>Ping Educatif</v>
      </c>
      <c r="G77" s="68"/>
      <c r="H77" s="71"/>
      <c r="I77" s="71"/>
      <c r="J77" s="1" t="str">
        <f>_xlfn.XLOOKUP(C77,'Export Action'!$A$3:$A$1999,'Export Action'!$J$3:$J$1999)</f>
        <v>Renouvellement</v>
      </c>
      <c r="K77" s="1" t="str">
        <f>_xlfn.XLOOKUP(C77,'Export Action'!$A$3:$A$1999,'Export Action'!$AL$3:$AL$1999)</f>
        <v>Mixte</v>
      </c>
      <c r="L77" s="1">
        <f>_xlfn.XLOOKUP(C77,'Export Action'!$A$3:$A$1999,'Export Action'!$AM$3:$AM$1999)</f>
        <v>220</v>
      </c>
      <c r="M77" s="5">
        <f>_xlfn.XLOOKUP(A77,'Export 2022'!$K$3:$K$1000,'Export 2022'!$AF$3:$AF$1000)</f>
        <v>1500</v>
      </c>
      <c r="N77" s="5">
        <f>_xlfn.XLOOKUP(A77,'Export 2023'!$K$3:$K$1000,'Export 2023'!$AF$3:$AF$1000)</f>
        <v>1500</v>
      </c>
      <c r="O77" s="31">
        <f>_xlfn.XLOOKUP(A77,'Export Dossier'!$K$3:$K$974,'Export Dossier'!$AD$3:$AD$974)</f>
        <v>6400</v>
      </c>
      <c r="P77" s="31">
        <f>_xlfn.XLOOKUP(C77,'Export Action'!$A$3:$A$1999,'Export Action'!$AS$3:$AS$1999)</f>
        <v>4800</v>
      </c>
      <c r="Q77" s="29">
        <f>(_xlfn.XLOOKUP(C77,'Export Action'!$A$3:$A$1999,'Export Action'!$AS$3:$AS$1999))/_xlfn.XLOOKUP(C77,'Export Action'!$A$3:$A$1999,'Export Action'!$AR$3:$AR$1999)</f>
        <v>0.45283018867924529</v>
      </c>
      <c r="R77" s="63" t="str">
        <f>IF(OR(_xlfn.XLOOKUP(C77,'Export Action'!$A$3:$A$1999,'Export Action'!$AO$3:$AO$1999)="Communes ZRR./bassins de vie pop &gt; 50% ZRR",_xlfn.XLOOKUP(C77,'Export Action'!$A$3:$A$1999,'Export Action'!$AO$3:$AO$1999)="Contrats de relance et de transition écologique (CRTE) rural"),"Oui","Non")</f>
        <v>Non</v>
      </c>
      <c r="S77" s="73"/>
      <c r="T77" s="74">
        <f t="shared" si="1"/>
        <v>33</v>
      </c>
      <c r="U77" s="75"/>
      <c r="V77" s="8" t="str" cm="1">
        <f t="array" ref="V77">IF(SUMPRODUCT((Tableau1[NOM DE LA STRUCTURE]=Tableau1[[#This Row],[NOM DE LA STRUCTURE]])*Tableau1[MONTANT PROPOSE POUR L''ACTION])=0,"",SUMPRODUCT((Tableau1[NOM DE LA STRUCTURE]=Tableau1[[#This Row],[NOM DE LA STRUCTURE]])*Tableau1[MONTANT PROPOSE POUR L''ACTION]))</f>
        <v/>
      </c>
      <c r="W77" s="79"/>
    </row>
    <row r="78" spans="1:23" ht="47.5" hidden="1" customHeight="1" x14ac:dyDescent="0.25">
      <c r="A78" s="13" t="str">
        <f>_xlfn.XLOOKUP(C78,'Export Action'!$A$3:$A$1999,'Export Action'!$L$3:$L$1999)</f>
        <v>40956329300011</v>
      </c>
      <c r="B78" s="84" t="str">
        <f>_xlfn.XLOOKUP(A78,'Export Action'!$L$3:$L$1999,'Export Action'!$O$3:$O$1999)</f>
        <v>GRESIVAUDAN BELLEDONNE TENNIS DE TABLE (CBTT)</v>
      </c>
      <c r="C78" s="1" t="s">
        <v>13399</v>
      </c>
      <c r="D78" s="36" t="str">
        <f>_xlfn.XLOOKUP(C78,'Export Action'!$A$3:$A$1999,'Export Action'!$X$3:$X$1999)</f>
        <v>Gouvernance féminine</v>
      </c>
      <c r="E78" s="1" t="str">
        <f>_xlfn.XLOOKUP(A78,'Export Dossier'!$K$3:$K$974,'Export Dossier'!$D$3:$D$974)</f>
        <v>FFTT-AURA-24-0040</v>
      </c>
      <c r="F78" s="36">
        <f>_xlfn.XLOOKUP(C78,'Export Action'!$A$3:$A$1999,'Export Action'!$AE$3:$AE$1999)</f>
        <v>0</v>
      </c>
      <c r="G78" s="68"/>
      <c r="H78" s="71"/>
      <c r="I78" s="71"/>
      <c r="J78" s="1" t="str">
        <f>_xlfn.XLOOKUP(C78,'Export Action'!$A$3:$A$1999,'Export Action'!$J$3:$J$1999)</f>
        <v>Première demande</v>
      </c>
      <c r="K78" s="1" t="str">
        <f>_xlfn.XLOOKUP(C78,'Export Action'!$A$3:$A$1999,'Export Action'!$AL$3:$AL$1999)</f>
        <v>Féminin</v>
      </c>
      <c r="L78" s="1">
        <f>_xlfn.XLOOKUP(C78,'Export Action'!$A$3:$A$1999,'Export Action'!$AM$3:$AM$1999)</f>
        <v>10</v>
      </c>
      <c r="M78" s="5">
        <f>_xlfn.XLOOKUP(A78,'Export 2022'!$K$3:$K$1000,'Export 2022'!$AF$3:$AF$1000)</f>
        <v>1500</v>
      </c>
      <c r="N78" s="5">
        <f>_xlfn.XLOOKUP(A78,'Export 2023'!$K$3:$K$1000,'Export 2023'!$AF$3:$AF$1000)</f>
        <v>1500</v>
      </c>
      <c r="O78" s="31">
        <f>_xlfn.XLOOKUP(A78,'Export Dossier'!$K$3:$K$974,'Export Dossier'!$AD$3:$AD$974)</f>
        <v>6400</v>
      </c>
      <c r="P78" s="31">
        <f>_xlfn.XLOOKUP(C78,'Export Action'!$A$3:$A$1999,'Export Action'!$AS$3:$AS$1999)</f>
        <v>1600</v>
      </c>
      <c r="Q78" s="29">
        <f>(_xlfn.XLOOKUP(C78,'Export Action'!$A$3:$A$1999,'Export Action'!$AS$3:$AS$1999))/_xlfn.XLOOKUP(C78,'Export Action'!$A$3:$A$1999,'Export Action'!$AR$3:$AR$1999)</f>
        <v>0.2857142857142857</v>
      </c>
      <c r="R78" s="63" t="str">
        <f>IF(OR(_xlfn.XLOOKUP(C78,'Export Action'!$A$3:$A$1999,'Export Action'!$AO$3:$AO$1999)="Communes ZRR./bassins de vie pop &gt; 50% ZRR",_xlfn.XLOOKUP(C78,'Export Action'!$A$3:$A$1999,'Export Action'!$AO$3:$AO$1999)="Contrats de relance et de transition écologique (CRTE) rural"),"Oui","Non")</f>
        <v>Non</v>
      </c>
      <c r="S78" s="73"/>
      <c r="T78" s="74">
        <f t="shared" si="1"/>
        <v>33</v>
      </c>
      <c r="U78" s="75"/>
      <c r="V78" s="8" t="str" cm="1">
        <f t="array" ref="V78">IF(SUMPRODUCT((Tableau1[NOM DE LA STRUCTURE]=Tableau1[[#This Row],[NOM DE LA STRUCTURE]])*Tableau1[MONTANT PROPOSE POUR L''ACTION])=0,"",SUMPRODUCT((Tableau1[NOM DE LA STRUCTURE]=Tableau1[[#This Row],[NOM DE LA STRUCTURE]])*Tableau1[MONTANT PROPOSE POUR L''ACTION]))</f>
        <v/>
      </c>
      <c r="W78" s="79"/>
    </row>
    <row r="79" spans="1:23" ht="47.5" hidden="1" customHeight="1" x14ac:dyDescent="0.25">
      <c r="A79" s="13" t="str">
        <f>_xlfn.XLOOKUP(C79,'Export Action'!$A$3:$A$1999,'Export Action'!$L$3:$L$1999)</f>
        <v>41091557300019</v>
      </c>
      <c r="B79" s="84" t="str">
        <f>_xlfn.XLOOKUP(A79,'Export Action'!$L$3:$L$1999,'Export Action'!$O$3:$O$1999)</f>
        <v>TENNIS DE TABLE LA TRONCHE MEYLAN GRENOBLE (TTTMG)</v>
      </c>
      <c r="C79" s="1" t="s">
        <v>13405</v>
      </c>
      <c r="D79" s="36" t="str">
        <f>_xlfn.XLOOKUP(C79,'Export Action'!$A$3:$A$1999,'Export Action'!$X$3:$X$1999)</f>
        <v>Ping santé et inclusion</v>
      </c>
      <c r="E79" s="1" t="str">
        <f>_xlfn.XLOOKUP(A79,'Export Dossier'!$K$3:$K$974,'Export Dossier'!$D$3:$D$974)</f>
        <v>FFTT-AURA-24-0041</v>
      </c>
      <c r="F79" s="36" t="str">
        <f>_xlfn.XLOOKUP(C79,'Export Action'!$A$3:$A$1999,'Export Action'!$AE$3:$AE$1999)</f>
        <v>Ping Actif</v>
      </c>
      <c r="G79" s="68"/>
      <c r="H79" s="71"/>
      <c r="I79" s="71"/>
      <c r="J79" s="1" t="str">
        <f>_xlfn.XLOOKUP(C79,'Export Action'!$A$3:$A$1999,'Export Action'!$J$3:$J$1999)</f>
        <v>Première demande</v>
      </c>
      <c r="K79" s="1" t="str">
        <f>_xlfn.XLOOKUP(C79,'Export Action'!$A$3:$A$1999,'Export Action'!$AL$3:$AL$1999)</f>
        <v>Mixte</v>
      </c>
      <c r="L79" s="1">
        <f>_xlfn.XLOOKUP(C79,'Export Action'!$A$3:$A$1999,'Export Action'!$AM$3:$AM$1999)</f>
        <v>80</v>
      </c>
      <c r="M79" s="5" t="e">
        <f>_xlfn.XLOOKUP(A79,'Export 2022'!$K$3:$K$1000,'Export 2022'!$AF$3:$AF$1000)</f>
        <v>#N/A</v>
      </c>
      <c r="N79" s="5" t="e">
        <f>_xlfn.XLOOKUP(A79,'Export 2023'!$K$3:$K$1000,'Export 2023'!$AF$3:$AF$1000)</f>
        <v>#N/A</v>
      </c>
      <c r="O79" s="31">
        <f>_xlfn.XLOOKUP(A79,'Export Dossier'!$K$3:$K$974,'Export Dossier'!$AD$3:$AD$974)</f>
        <v>9000</v>
      </c>
      <c r="P79" s="31">
        <f>_xlfn.XLOOKUP(C79,'Export Action'!$A$3:$A$1999,'Export Action'!$AS$3:$AS$1999)</f>
        <v>1500</v>
      </c>
      <c r="Q79" s="29">
        <f>(_xlfn.XLOOKUP(C79,'Export Action'!$A$3:$A$1999,'Export Action'!$AS$3:$AS$1999))/_xlfn.XLOOKUP(C79,'Export Action'!$A$3:$A$1999,'Export Action'!$AR$3:$AR$1999)</f>
        <v>0.18072289156626506</v>
      </c>
      <c r="R79" s="63" t="str">
        <f>IF(OR(_xlfn.XLOOKUP(C79,'Export Action'!$A$3:$A$1999,'Export Action'!$AO$3:$AO$1999)="Communes ZRR./bassins de vie pop &gt; 50% ZRR",_xlfn.XLOOKUP(C79,'Export Action'!$A$3:$A$1999,'Export Action'!$AO$3:$AO$1999)="Contrats de relance et de transition écologique (CRTE) rural"),"Oui","Non")</f>
        <v>Non</v>
      </c>
      <c r="S79" s="73"/>
      <c r="T79" s="74">
        <f t="shared" si="1"/>
        <v>34</v>
      </c>
      <c r="U79" s="75"/>
      <c r="V79" s="8" t="str" cm="1">
        <f t="array" ref="V79">IF(SUMPRODUCT((Tableau1[NOM DE LA STRUCTURE]=Tableau1[[#This Row],[NOM DE LA STRUCTURE]])*Tableau1[MONTANT PROPOSE POUR L''ACTION])=0,"",SUMPRODUCT((Tableau1[NOM DE LA STRUCTURE]=Tableau1[[#This Row],[NOM DE LA STRUCTURE]])*Tableau1[MONTANT PROPOSE POUR L''ACTION]))</f>
        <v/>
      </c>
      <c r="W79" s="79"/>
    </row>
    <row r="80" spans="1:23" ht="47.5" hidden="1" customHeight="1" x14ac:dyDescent="0.25">
      <c r="A80" s="13" t="str">
        <f>_xlfn.XLOOKUP(C80,'Export Action'!$A$3:$A$1999,'Export Action'!$L$3:$L$1999)</f>
        <v>41091557300019</v>
      </c>
      <c r="B80" s="84" t="str">
        <f>_xlfn.XLOOKUP(A80,'Export Action'!$L$3:$L$1999,'Export Action'!$O$3:$O$1999)</f>
        <v>TENNIS DE TABLE LA TRONCHE MEYLAN GRENOBLE (TTTMG)</v>
      </c>
      <c r="C80" s="1" t="s">
        <v>13419</v>
      </c>
      <c r="D80" s="36" t="str">
        <f>_xlfn.XLOOKUP(C80,'Export Action'!$A$3:$A$1999,'Export Action'!$X$3:$X$1999)</f>
        <v>Ping éducatif : Un accueil de qualité pour toutes les pratiques</v>
      </c>
      <c r="E80" s="1" t="str">
        <f>_xlfn.XLOOKUP(A80,'Export Dossier'!$K$3:$K$974,'Export Dossier'!$D$3:$D$974)</f>
        <v>FFTT-AURA-24-0041</v>
      </c>
      <c r="F80" s="36" t="str">
        <f>_xlfn.XLOOKUP(C80,'Export Action'!$A$3:$A$1999,'Export Action'!$AE$3:$AE$1999)</f>
        <v>Ping Educatif</v>
      </c>
      <c r="G80" s="68"/>
      <c r="H80" s="71"/>
      <c r="I80" s="71"/>
      <c r="J80" s="1" t="str">
        <f>_xlfn.XLOOKUP(C80,'Export Action'!$A$3:$A$1999,'Export Action'!$J$3:$J$1999)</f>
        <v>Première demande</v>
      </c>
      <c r="K80" s="1" t="str">
        <f>_xlfn.XLOOKUP(C80,'Export Action'!$A$3:$A$1999,'Export Action'!$AL$3:$AL$1999)</f>
        <v>Mixte</v>
      </c>
      <c r="L80" s="1">
        <f>_xlfn.XLOOKUP(C80,'Export Action'!$A$3:$A$1999,'Export Action'!$AM$3:$AM$1999)</f>
        <v>200</v>
      </c>
      <c r="M80" s="5" t="e">
        <f>_xlfn.XLOOKUP(A80,'Export 2022'!$K$3:$K$1000,'Export 2022'!$AF$3:$AF$1000)</f>
        <v>#N/A</v>
      </c>
      <c r="N80" s="5" t="e">
        <f>_xlfn.XLOOKUP(A80,'Export 2023'!$K$3:$K$1000,'Export 2023'!$AF$3:$AF$1000)</f>
        <v>#N/A</v>
      </c>
      <c r="O80" s="31">
        <f>_xlfn.XLOOKUP(A80,'Export Dossier'!$K$3:$K$974,'Export Dossier'!$AD$3:$AD$974)</f>
        <v>9000</v>
      </c>
      <c r="P80" s="31">
        <f>_xlfn.XLOOKUP(C80,'Export Action'!$A$3:$A$1999,'Export Action'!$AS$3:$AS$1999)</f>
        <v>3000</v>
      </c>
      <c r="Q80" s="29">
        <f>(_xlfn.XLOOKUP(C80,'Export Action'!$A$3:$A$1999,'Export Action'!$AS$3:$AS$1999))/_xlfn.XLOOKUP(C80,'Export Action'!$A$3:$A$1999,'Export Action'!$AR$3:$AR$1999)</f>
        <v>4.0983606557377046E-2</v>
      </c>
      <c r="R80" s="63" t="str">
        <f>IF(OR(_xlfn.XLOOKUP(C80,'Export Action'!$A$3:$A$1999,'Export Action'!$AO$3:$AO$1999)="Communes ZRR./bassins de vie pop &gt; 50% ZRR",_xlfn.XLOOKUP(C80,'Export Action'!$A$3:$A$1999,'Export Action'!$AO$3:$AO$1999)="Contrats de relance et de transition écologique (CRTE) rural"),"Oui","Non")</f>
        <v>Non</v>
      </c>
      <c r="S80" s="73"/>
      <c r="T80" s="74">
        <f t="shared" si="1"/>
        <v>34</v>
      </c>
      <c r="U80" s="75"/>
      <c r="V80" s="8" t="str" cm="1">
        <f t="array" ref="V80">IF(SUMPRODUCT((Tableau1[NOM DE LA STRUCTURE]=Tableau1[[#This Row],[NOM DE LA STRUCTURE]])*Tableau1[MONTANT PROPOSE POUR L''ACTION])=0,"",SUMPRODUCT((Tableau1[NOM DE LA STRUCTURE]=Tableau1[[#This Row],[NOM DE LA STRUCTURE]])*Tableau1[MONTANT PROPOSE POUR L''ACTION]))</f>
        <v/>
      </c>
      <c r="W80" s="79"/>
    </row>
    <row r="81" spans="1:23" ht="47.5" hidden="1" customHeight="1" x14ac:dyDescent="0.25">
      <c r="A81" s="13" t="str">
        <f>_xlfn.XLOOKUP(C81,'Export Action'!$A$3:$A$1999,'Export Action'!$L$3:$L$1999)</f>
        <v>41091557300019</v>
      </c>
      <c r="B81" s="84" t="str">
        <f>_xlfn.XLOOKUP(A81,'Export Action'!$L$3:$L$1999,'Export Action'!$O$3:$O$1999)</f>
        <v>TENNIS DE TABLE LA TRONCHE MEYLAN GRENOBLE (TTTMG)</v>
      </c>
      <c r="C81" s="1" t="s">
        <v>13426</v>
      </c>
      <c r="D81" s="36" t="str">
        <f>_xlfn.XLOOKUP(C81,'Export Action'!$A$3:$A$1999,'Export Action'!$X$3:$X$1999)</f>
        <v>Du handicap vers la pratique en passant par la VR</v>
      </c>
      <c r="E81" s="1" t="str">
        <f>_xlfn.XLOOKUP(A81,'Export Dossier'!$K$3:$K$974,'Export Dossier'!$D$3:$D$974)</f>
        <v>FFTT-AURA-24-0041</v>
      </c>
      <c r="F81" s="36" t="str">
        <f>_xlfn.XLOOKUP(C81,'Export Action'!$A$3:$A$1999,'Export Action'!$AE$3:$AE$1999)</f>
        <v>Nouvelles pratiques</v>
      </c>
      <c r="G81" s="68"/>
      <c r="H81" s="71"/>
      <c r="I81" s="71"/>
      <c r="J81" s="1" t="str">
        <f>_xlfn.XLOOKUP(C81,'Export Action'!$A$3:$A$1999,'Export Action'!$J$3:$J$1999)</f>
        <v>Première demande</v>
      </c>
      <c r="K81" s="1" t="str">
        <f>_xlfn.XLOOKUP(C81,'Export Action'!$A$3:$A$1999,'Export Action'!$AL$3:$AL$1999)</f>
        <v>Mixte</v>
      </c>
      <c r="L81" s="1">
        <f>_xlfn.XLOOKUP(C81,'Export Action'!$A$3:$A$1999,'Export Action'!$AM$3:$AM$1999)</f>
        <v>20</v>
      </c>
      <c r="M81" s="5" t="e">
        <f>_xlfn.XLOOKUP(A81,'Export 2022'!$K$3:$K$1000,'Export 2022'!$AF$3:$AF$1000)</f>
        <v>#N/A</v>
      </c>
      <c r="N81" s="5" t="e">
        <f>_xlfn.XLOOKUP(A81,'Export 2023'!$K$3:$K$1000,'Export 2023'!$AF$3:$AF$1000)</f>
        <v>#N/A</v>
      </c>
      <c r="O81" s="31">
        <f>_xlfn.XLOOKUP(A81,'Export Dossier'!$K$3:$K$974,'Export Dossier'!$AD$3:$AD$974)</f>
        <v>9000</v>
      </c>
      <c r="P81" s="31">
        <f>_xlfn.XLOOKUP(C81,'Export Action'!$A$3:$A$1999,'Export Action'!$AS$3:$AS$1999)</f>
        <v>1500</v>
      </c>
      <c r="Q81" s="29">
        <f>(_xlfn.XLOOKUP(C81,'Export Action'!$A$3:$A$1999,'Export Action'!$AS$3:$AS$1999))/_xlfn.XLOOKUP(C81,'Export Action'!$A$3:$A$1999,'Export Action'!$AR$3:$AR$1999)</f>
        <v>0.6</v>
      </c>
      <c r="R81" s="63" t="str">
        <f>IF(OR(_xlfn.XLOOKUP(C81,'Export Action'!$A$3:$A$1999,'Export Action'!$AO$3:$AO$1999)="Communes ZRR./bassins de vie pop &gt; 50% ZRR",_xlfn.XLOOKUP(C81,'Export Action'!$A$3:$A$1999,'Export Action'!$AO$3:$AO$1999)="Contrats de relance et de transition écologique (CRTE) rural"),"Oui","Non")</f>
        <v>Non</v>
      </c>
      <c r="S81" s="73"/>
      <c r="T81" s="74">
        <f t="shared" si="1"/>
        <v>34</v>
      </c>
      <c r="U81" s="75"/>
      <c r="V81" s="8" t="str" cm="1">
        <f t="array" ref="V81">IF(SUMPRODUCT((Tableau1[NOM DE LA STRUCTURE]=Tableau1[[#This Row],[NOM DE LA STRUCTURE]])*Tableau1[MONTANT PROPOSE POUR L''ACTION])=0,"",SUMPRODUCT((Tableau1[NOM DE LA STRUCTURE]=Tableau1[[#This Row],[NOM DE LA STRUCTURE]])*Tableau1[MONTANT PROPOSE POUR L''ACTION]))</f>
        <v/>
      </c>
      <c r="W81" s="79"/>
    </row>
    <row r="82" spans="1:23" ht="47.5" hidden="1" customHeight="1" x14ac:dyDescent="0.25">
      <c r="A82" s="13" t="str">
        <f>_xlfn.XLOOKUP(C82,'Export Action'!$A$3:$A$1999,'Export Action'!$L$3:$L$1999)</f>
        <v>41091557300019</v>
      </c>
      <c r="B82" s="84" t="str">
        <f>_xlfn.XLOOKUP(A82,'Export Action'!$L$3:$L$1999,'Export Action'!$O$3:$O$1999)</f>
        <v>TENNIS DE TABLE LA TRONCHE MEYLAN GRENOBLE (TTTMG)</v>
      </c>
      <c r="C82" s="1" t="s">
        <v>13433</v>
      </c>
      <c r="D82" s="36" t="str">
        <f>_xlfn.XLOOKUP(C82,'Export Action'!$A$3:$A$1999,'Export Action'!$X$3:$X$1999)</f>
        <v>Animation JOP - Des stages et des tournois pour tous</v>
      </c>
      <c r="E82" s="1" t="str">
        <f>_xlfn.XLOOKUP(A82,'Export Dossier'!$K$3:$K$974,'Export Dossier'!$D$3:$D$974)</f>
        <v>FFTT-AURA-24-0041</v>
      </c>
      <c r="F82" s="36" t="str">
        <f>_xlfn.XLOOKUP(C82,'Export Action'!$A$3:$A$1999,'Export Action'!$AE$3:$AE$1999)</f>
        <v>Animations vacances Olympiques et Paralympiques</v>
      </c>
      <c r="G82" s="87"/>
      <c r="H82" s="1"/>
      <c r="I82" s="1"/>
      <c r="J82" s="1" t="str">
        <f>_xlfn.XLOOKUP(C82,'Export Action'!$A$3:$A$1999,'Export Action'!$J$3:$J$1999)</f>
        <v>Première demande</v>
      </c>
      <c r="K82" s="1" t="str">
        <f>_xlfn.XLOOKUP(C82,'Export Action'!$A$3:$A$1999,'Export Action'!$AL$3:$AL$1999)</f>
        <v>Mixte</v>
      </c>
      <c r="L82" s="1">
        <f>_xlfn.XLOOKUP(C82,'Export Action'!$A$3:$A$1999,'Export Action'!$AM$3:$AM$1999)</f>
        <v>100</v>
      </c>
      <c r="M82" s="5" t="e">
        <f>_xlfn.XLOOKUP(A82,'Export 2022'!$K$3:$K$1000,'Export 2022'!$AF$3:$AF$1000)</f>
        <v>#N/A</v>
      </c>
      <c r="N82" s="5" t="e">
        <f>_xlfn.XLOOKUP(A82,'Export 2023'!$K$3:$K$1000,'Export 2023'!$AF$3:$AF$1000)</f>
        <v>#N/A</v>
      </c>
      <c r="O82" s="31">
        <f>_xlfn.XLOOKUP(A82,'Export Dossier'!$K$3:$K$974,'Export Dossier'!$AD$3:$AD$974)</f>
        <v>9000</v>
      </c>
      <c r="P82" s="31">
        <f>_xlfn.XLOOKUP(C82,'Export Action'!$A$3:$A$1999,'Export Action'!$AS$3:$AS$1999)</f>
        <v>3000</v>
      </c>
      <c r="Q82" s="29">
        <f>(_xlfn.XLOOKUP(C82,'Export Action'!$A$3:$A$1999,'Export Action'!$AS$3:$AS$1999))/_xlfn.XLOOKUP(C82,'Export Action'!$A$3:$A$1999,'Export Action'!$AR$3:$AR$1999)</f>
        <v>0.2857142857142857</v>
      </c>
      <c r="R82" s="63" t="str">
        <f>IF(OR(_xlfn.XLOOKUP(C82,'Export Action'!$A$3:$A$1999,'Export Action'!$AO$3:$AO$1999)="Communes ZRR./bassins de vie pop &gt; 50% ZRR",_xlfn.XLOOKUP(C82,'Export Action'!$A$3:$A$1999,'Export Action'!$AO$3:$AO$1999)="Contrats de relance et de transition écologique (CRTE) rural"),"Oui","Non")</f>
        <v>Non</v>
      </c>
      <c r="S82" s="88"/>
      <c r="T82" s="74">
        <f t="shared" si="1"/>
        <v>34</v>
      </c>
      <c r="U82" s="89"/>
      <c r="V82" s="8" t="str" cm="1">
        <f t="array" ref="V82">IF(SUMPRODUCT((Tableau1[NOM DE LA STRUCTURE]=Tableau1[[#This Row],[NOM DE LA STRUCTURE]])*Tableau1[MONTANT PROPOSE POUR L''ACTION])=0,"",SUMPRODUCT((Tableau1[NOM DE LA STRUCTURE]=Tableau1[[#This Row],[NOM DE LA STRUCTURE]])*Tableau1[MONTANT PROPOSE POUR L''ACTION]))</f>
        <v/>
      </c>
      <c r="W82" s="90"/>
    </row>
    <row r="83" spans="1:23" ht="47.5" hidden="1" customHeight="1" x14ac:dyDescent="0.25">
      <c r="A83" s="13" t="str">
        <f>_xlfn.XLOOKUP(C83,'Export Action'!$A$3:$A$1999,'Export Action'!$L$3:$L$1999)</f>
        <v>42976072100010</v>
      </c>
      <c r="B83" s="84" t="str">
        <f>_xlfn.XLOOKUP(A83,'Export Action'!$L$3:$L$1999,'Export Action'!$O$3:$O$1999)</f>
        <v>ASSOCIATION SPORTIVE TENNIS DE TABLE VIENNE SAINT ROMAIN</v>
      </c>
      <c r="C83" s="1" t="s">
        <v>13439</v>
      </c>
      <c r="D83" s="36" t="str">
        <f>_xlfn.XLOOKUP(C83,'Export Action'!$A$3:$A$1999,'Export Action'!$X$3:$X$1999)</f>
        <v>Developpement de la pratique féminine et mixte</v>
      </c>
      <c r="E83" s="1" t="str">
        <f>_xlfn.XLOOKUP(A83,'Export Dossier'!$K$3:$K$974,'Export Dossier'!$D$3:$D$974)</f>
        <v>FFTT-AURA-24-0043</v>
      </c>
      <c r="F83" s="36" t="str">
        <f>_xlfn.XLOOKUP(C83,'Export Action'!$A$3:$A$1999,'Export Action'!$AE$3:$AE$1999)</f>
        <v>Ping Educatif</v>
      </c>
      <c r="G83" s="68"/>
      <c r="H83" s="71"/>
      <c r="I83" s="71"/>
      <c r="J83" s="1" t="str">
        <f>_xlfn.XLOOKUP(C83,'Export Action'!$A$3:$A$1999,'Export Action'!$J$3:$J$1999)</f>
        <v>Renouvellement</v>
      </c>
      <c r="K83" s="1" t="str">
        <f>_xlfn.XLOOKUP(C83,'Export Action'!$A$3:$A$1999,'Export Action'!$AL$3:$AL$1999)</f>
        <v>Mixte</v>
      </c>
      <c r="L83" s="1">
        <f>_xlfn.XLOOKUP(C83,'Export Action'!$A$3:$A$1999,'Export Action'!$AM$3:$AM$1999)</f>
        <v>450</v>
      </c>
      <c r="M83" s="5">
        <f>_xlfn.XLOOKUP(A83,'Export 2022'!$K$3:$K$1000,'Export 2022'!$AF$3:$AF$1000)</f>
        <v>1500</v>
      </c>
      <c r="N83" s="5">
        <f>_xlfn.XLOOKUP(A83,'Export 2023'!$K$3:$K$1000,'Export 2023'!$AF$3:$AF$1000)</f>
        <v>2200</v>
      </c>
      <c r="O83" s="31">
        <f>_xlfn.XLOOKUP(A83,'Export Dossier'!$K$3:$K$974,'Export Dossier'!$AD$3:$AD$974)</f>
        <v>3000</v>
      </c>
      <c r="P83" s="31">
        <f>_xlfn.XLOOKUP(C83,'Export Action'!$A$3:$A$1999,'Export Action'!$AS$3:$AS$1999)</f>
        <v>1500</v>
      </c>
      <c r="Q83" s="29">
        <f>(_xlfn.XLOOKUP(C83,'Export Action'!$A$3:$A$1999,'Export Action'!$AS$3:$AS$1999))/_xlfn.XLOOKUP(C83,'Export Action'!$A$3:$A$1999,'Export Action'!$AR$3:$AR$1999)</f>
        <v>0.15625</v>
      </c>
      <c r="R83" s="63" t="str">
        <f>IF(OR(_xlfn.XLOOKUP(C83,'Export Action'!$A$3:$A$1999,'Export Action'!$AO$3:$AO$1999)="Communes ZRR./bassins de vie pop &gt; 50% ZRR",_xlfn.XLOOKUP(C83,'Export Action'!$A$3:$A$1999,'Export Action'!$AO$3:$AO$1999)="Contrats de relance et de transition écologique (CRTE) rural"),"Oui","Non")</f>
        <v>Non</v>
      </c>
      <c r="S83" s="73"/>
      <c r="T83" s="74">
        <f t="shared" si="1"/>
        <v>35</v>
      </c>
      <c r="U83" s="75"/>
      <c r="V83" s="8" t="str" cm="1">
        <f t="array" ref="V83">IF(SUMPRODUCT((Tableau1[NOM DE LA STRUCTURE]=Tableau1[[#This Row],[NOM DE LA STRUCTURE]])*Tableau1[MONTANT PROPOSE POUR L''ACTION])=0,"",SUMPRODUCT((Tableau1[NOM DE LA STRUCTURE]=Tableau1[[#This Row],[NOM DE LA STRUCTURE]])*Tableau1[MONTANT PROPOSE POUR L''ACTION]))</f>
        <v/>
      </c>
      <c r="W83" s="79"/>
    </row>
    <row r="84" spans="1:23" ht="47.5" hidden="1" customHeight="1" x14ac:dyDescent="0.25">
      <c r="A84" s="13" t="str">
        <f>_xlfn.XLOOKUP(C84,'Export Action'!$A$3:$A$1999,'Export Action'!$L$3:$L$1999)</f>
        <v>42976072100010</v>
      </c>
      <c r="B84" s="84" t="str">
        <f>_xlfn.XLOOKUP(A84,'Export Action'!$L$3:$L$1999,'Export Action'!$O$3:$O$1999)</f>
        <v>ASSOCIATION SPORTIVE TENNIS DE TABLE VIENNE SAINT ROMAIN</v>
      </c>
      <c r="C84" s="1" t="s">
        <v>13446</v>
      </c>
      <c r="D84" s="36" t="str">
        <f>_xlfn.XLOOKUP(C84,'Export Action'!$A$3:$A$1999,'Export Action'!$X$3:$X$1999)</f>
        <v>Developpement de la pratique du ping VR</v>
      </c>
      <c r="E84" s="1" t="str">
        <f>_xlfn.XLOOKUP(A84,'Export Dossier'!$K$3:$K$974,'Export Dossier'!$D$3:$D$974)</f>
        <v>FFTT-AURA-24-0043</v>
      </c>
      <c r="F84" s="36" t="str">
        <f>_xlfn.XLOOKUP(C84,'Export Action'!$A$3:$A$1999,'Export Action'!$AE$3:$AE$1999)</f>
        <v>Nouvelles pratiques</v>
      </c>
      <c r="G84" s="68"/>
      <c r="H84" s="71"/>
      <c r="I84" s="71"/>
      <c r="J84" s="1" t="str">
        <f>_xlfn.XLOOKUP(C84,'Export Action'!$A$3:$A$1999,'Export Action'!$J$3:$J$1999)</f>
        <v>Première demande</v>
      </c>
      <c r="K84" s="1" t="str">
        <f>_xlfn.XLOOKUP(C84,'Export Action'!$A$3:$A$1999,'Export Action'!$AL$3:$AL$1999)</f>
        <v>Mixte</v>
      </c>
      <c r="L84" s="1">
        <f>_xlfn.XLOOKUP(C84,'Export Action'!$A$3:$A$1999,'Export Action'!$AM$3:$AM$1999)</f>
        <v>450</v>
      </c>
      <c r="M84" s="5">
        <f>_xlfn.XLOOKUP(A84,'Export 2022'!$K$3:$K$1000,'Export 2022'!$AF$3:$AF$1000)</f>
        <v>1500</v>
      </c>
      <c r="N84" s="5">
        <f>_xlfn.XLOOKUP(A84,'Export 2023'!$K$3:$K$1000,'Export 2023'!$AF$3:$AF$1000)</f>
        <v>2200</v>
      </c>
      <c r="O84" s="31">
        <f>_xlfn.XLOOKUP(A84,'Export Dossier'!$K$3:$K$974,'Export Dossier'!$AD$3:$AD$974)</f>
        <v>3000</v>
      </c>
      <c r="P84" s="31">
        <f>_xlfn.XLOOKUP(C84,'Export Action'!$A$3:$A$1999,'Export Action'!$AS$3:$AS$1999)</f>
        <v>1500</v>
      </c>
      <c r="Q84" s="29">
        <f>(_xlfn.XLOOKUP(C84,'Export Action'!$A$3:$A$1999,'Export Action'!$AS$3:$AS$1999))/_xlfn.XLOOKUP(C84,'Export Action'!$A$3:$A$1999,'Export Action'!$AR$3:$AR$1999)</f>
        <v>0.14705882352941177</v>
      </c>
      <c r="R84" s="63" t="str">
        <f>IF(OR(_xlfn.XLOOKUP(C84,'Export Action'!$A$3:$A$1999,'Export Action'!$AO$3:$AO$1999)="Communes ZRR./bassins de vie pop &gt; 50% ZRR",_xlfn.XLOOKUP(C84,'Export Action'!$A$3:$A$1999,'Export Action'!$AO$3:$AO$1999)="Contrats de relance et de transition écologique (CRTE) rural"),"Oui","Non")</f>
        <v>Non</v>
      </c>
      <c r="S84" s="73"/>
      <c r="T84" s="74">
        <f t="shared" si="1"/>
        <v>35</v>
      </c>
      <c r="U84" s="75"/>
      <c r="V84" s="8" t="str" cm="1">
        <f t="array" ref="V84">IF(SUMPRODUCT((Tableau1[NOM DE LA STRUCTURE]=Tableau1[[#This Row],[NOM DE LA STRUCTURE]])*Tableau1[MONTANT PROPOSE POUR L''ACTION])=0,"",SUMPRODUCT((Tableau1[NOM DE LA STRUCTURE]=Tableau1[[#This Row],[NOM DE LA STRUCTURE]])*Tableau1[MONTANT PROPOSE POUR L''ACTION]))</f>
        <v/>
      </c>
      <c r="W84" s="79"/>
    </row>
    <row r="85" spans="1:23" ht="47.5" hidden="1" customHeight="1" x14ac:dyDescent="0.25">
      <c r="A85" s="13" t="str">
        <f>_xlfn.XLOOKUP(C85,'Export Action'!$A$3:$A$1999,'Export Action'!$L$3:$L$1999)</f>
        <v>44809299900029</v>
      </c>
      <c r="B85" s="84" t="str">
        <f>_xlfn.XLOOKUP(A85,'Export Action'!$L$3:$L$1999,'Export Action'!$O$3:$O$1999)</f>
        <v>CRAN ANNECY TENNIS DE TABLE</v>
      </c>
      <c r="C85" s="1" t="s">
        <v>13451</v>
      </c>
      <c r="D85" s="36" t="str">
        <f>_xlfn.XLOOKUP(C85,'Export Action'!$A$3:$A$1999,'Export Action'!$X$3:$X$1999)</f>
        <v>Developpement du sport santé : intervention en EHPAD, partenariat avec France parkinson et créneau loisir sénior</v>
      </c>
      <c r="E85" s="1" t="str">
        <f>_xlfn.XLOOKUP(A85,'Export Dossier'!$K$3:$K$974,'Export Dossier'!$D$3:$D$974)</f>
        <v>FFTT-AURA-24-0044</v>
      </c>
      <c r="F85" s="36" t="str">
        <f>_xlfn.XLOOKUP(C85,'Export Action'!$A$3:$A$1999,'Export Action'!$AE$3:$AE$1999)</f>
        <v>Ping Actif</v>
      </c>
      <c r="G85" s="68"/>
      <c r="H85" s="71"/>
      <c r="I85" s="71"/>
      <c r="J85" s="1" t="str">
        <f>_xlfn.XLOOKUP(C85,'Export Action'!$A$3:$A$1999,'Export Action'!$J$3:$J$1999)</f>
        <v>Renouvellement</v>
      </c>
      <c r="K85" s="1" t="str">
        <f>_xlfn.XLOOKUP(C85,'Export Action'!$A$3:$A$1999,'Export Action'!$AL$3:$AL$1999)</f>
        <v>Mixte</v>
      </c>
      <c r="L85" s="1">
        <f>_xlfn.XLOOKUP(C85,'Export Action'!$A$3:$A$1999,'Export Action'!$AM$3:$AM$1999)</f>
        <v>145</v>
      </c>
      <c r="M85" s="5">
        <f>_xlfn.XLOOKUP(A85,'Export 2022'!$K$3:$K$1000,'Export 2022'!$AF$3:$AF$1000)</f>
        <v>3900</v>
      </c>
      <c r="N85" s="5">
        <f>_xlfn.XLOOKUP(A85,'Export 2023'!$K$3:$K$1000,'Export 2023'!$AF$3:$AF$1000)</f>
        <v>2600</v>
      </c>
      <c r="O85" s="31">
        <f>_xlfn.XLOOKUP(A85,'Export Dossier'!$K$3:$K$974,'Export Dossier'!$AD$3:$AD$974)</f>
        <v>8000</v>
      </c>
      <c r="P85" s="31">
        <f>_xlfn.XLOOKUP(C85,'Export Action'!$A$3:$A$1999,'Export Action'!$AS$3:$AS$1999)</f>
        <v>2000</v>
      </c>
      <c r="Q85" s="29">
        <f>(_xlfn.XLOOKUP(C85,'Export Action'!$A$3:$A$1999,'Export Action'!$AS$3:$AS$1999))/_xlfn.XLOOKUP(C85,'Export Action'!$A$3:$A$1999,'Export Action'!$AR$3:$AR$1999)</f>
        <v>0.18867924528301888</v>
      </c>
      <c r="R85" s="63" t="str">
        <f>IF(OR(_xlfn.XLOOKUP(C85,'Export Action'!$A$3:$A$1999,'Export Action'!$AO$3:$AO$1999)="Communes ZRR./bassins de vie pop &gt; 50% ZRR",_xlfn.XLOOKUP(C85,'Export Action'!$A$3:$A$1999,'Export Action'!$AO$3:$AO$1999)="Contrats de relance et de transition écologique (CRTE) rural"),"Oui","Non")</f>
        <v>Non</v>
      </c>
      <c r="S85" s="73"/>
      <c r="T85" s="74">
        <f t="shared" si="1"/>
        <v>36</v>
      </c>
      <c r="U85" s="75"/>
      <c r="V85" s="8" t="str" cm="1">
        <f t="array" ref="V85">IF(SUMPRODUCT((Tableau1[NOM DE LA STRUCTURE]=Tableau1[[#This Row],[NOM DE LA STRUCTURE]])*Tableau1[MONTANT PROPOSE POUR L''ACTION])=0,"",SUMPRODUCT((Tableau1[NOM DE LA STRUCTURE]=Tableau1[[#This Row],[NOM DE LA STRUCTURE]])*Tableau1[MONTANT PROPOSE POUR L''ACTION]))</f>
        <v/>
      </c>
      <c r="W85" s="79"/>
    </row>
    <row r="86" spans="1:23" ht="47.5" hidden="1" customHeight="1" x14ac:dyDescent="0.25">
      <c r="A86" s="13" t="str">
        <f>_xlfn.XLOOKUP(C86,'Export Action'!$A$3:$A$1999,'Export Action'!$L$3:$L$1999)</f>
        <v>44809299900029</v>
      </c>
      <c r="B86" s="84" t="str">
        <f>_xlfn.XLOOKUP(A86,'Export Action'!$L$3:$L$1999,'Export Action'!$O$3:$O$1999)</f>
        <v>CRAN ANNECY TENNIS DE TABLE</v>
      </c>
      <c r="C86" s="1" t="s">
        <v>13459</v>
      </c>
      <c r="D86" s="36" t="str">
        <f>_xlfn.XLOOKUP(C86,'Export Action'!$A$3:$A$1999,'Export Action'!$X$3:$X$1999)</f>
        <v>Developpement de la pratique feminine par la réalisation de stages mixtes, d'interventions scolaires et d'un gros événement (venue des freres Lebrun)</v>
      </c>
      <c r="E86" s="1" t="str">
        <f>_xlfn.XLOOKUP(A86,'Export Dossier'!$K$3:$K$974,'Export Dossier'!$D$3:$D$974)</f>
        <v>FFTT-AURA-24-0044</v>
      </c>
      <c r="F86" s="36" t="str">
        <f>_xlfn.XLOOKUP(C86,'Export Action'!$A$3:$A$1999,'Export Action'!$AE$3:$AE$1999)</f>
        <v>Ping Educatif</v>
      </c>
      <c r="G86" s="68"/>
      <c r="H86" s="71"/>
      <c r="I86" s="71"/>
      <c r="J86" s="1" t="str">
        <f>_xlfn.XLOOKUP(C86,'Export Action'!$A$3:$A$1999,'Export Action'!$J$3:$J$1999)</f>
        <v>Première demande</v>
      </c>
      <c r="K86" s="1" t="str">
        <f>_xlfn.XLOOKUP(C86,'Export Action'!$A$3:$A$1999,'Export Action'!$AL$3:$AL$1999)</f>
        <v>Mixte</v>
      </c>
      <c r="L86" s="1">
        <f>_xlfn.XLOOKUP(C86,'Export Action'!$A$3:$A$1999,'Export Action'!$AM$3:$AM$1999)</f>
        <v>3900</v>
      </c>
      <c r="M86" s="5">
        <f>_xlfn.XLOOKUP(A86,'Export 2022'!$K$3:$K$1000,'Export 2022'!$AF$3:$AF$1000)</f>
        <v>3900</v>
      </c>
      <c r="N86" s="5">
        <f>_xlfn.XLOOKUP(A86,'Export 2023'!$K$3:$K$1000,'Export 2023'!$AF$3:$AF$1000)</f>
        <v>2600</v>
      </c>
      <c r="O86" s="31">
        <f>_xlfn.XLOOKUP(A86,'Export Dossier'!$K$3:$K$974,'Export Dossier'!$AD$3:$AD$974)</f>
        <v>8000</v>
      </c>
      <c r="P86" s="31">
        <f>_xlfn.XLOOKUP(C86,'Export Action'!$A$3:$A$1999,'Export Action'!$AS$3:$AS$1999)</f>
        <v>5000</v>
      </c>
      <c r="Q86" s="29">
        <f>(_xlfn.XLOOKUP(C86,'Export Action'!$A$3:$A$1999,'Export Action'!$AS$3:$AS$1999))/_xlfn.XLOOKUP(C86,'Export Action'!$A$3:$A$1999,'Export Action'!$AR$3:$AR$1999)</f>
        <v>0.29239766081871343</v>
      </c>
      <c r="R86" s="63" t="str">
        <f>IF(OR(_xlfn.XLOOKUP(C86,'Export Action'!$A$3:$A$1999,'Export Action'!$AO$3:$AO$1999)="Communes ZRR./bassins de vie pop &gt; 50% ZRR",_xlfn.XLOOKUP(C86,'Export Action'!$A$3:$A$1999,'Export Action'!$AO$3:$AO$1999)="Contrats de relance et de transition écologique (CRTE) rural"),"Oui","Non")</f>
        <v>Non</v>
      </c>
      <c r="S86" s="73"/>
      <c r="T86" s="74">
        <f t="shared" si="1"/>
        <v>36</v>
      </c>
      <c r="U86" s="75"/>
      <c r="V86" s="8" t="str" cm="1">
        <f t="array" ref="V86">IF(SUMPRODUCT((Tableau1[NOM DE LA STRUCTURE]=Tableau1[[#This Row],[NOM DE LA STRUCTURE]])*Tableau1[MONTANT PROPOSE POUR L''ACTION])=0,"",SUMPRODUCT((Tableau1[NOM DE LA STRUCTURE]=Tableau1[[#This Row],[NOM DE LA STRUCTURE]])*Tableau1[MONTANT PROPOSE POUR L''ACTION]))</f>
        <v/>
      </c>
      <c r="W86" s="79"/>
    </row>
    <row r="87" spans="1:23" ht="47.5" hidden="1" customHeight="1" x14ac:dyDescent="0.25">
      <c r="A87" s="13" t="str">
        <f>_xlfn.XLOOKUP(C87,'Export Action'!$A$3:$A$1999,'Export Action'!$L$3:$L$1999)</f>
        <v>44809299900029</v>
      </c>
      <c r="B87" s="84" t="str">
        <f>_xlfn.XLOOKUP(A87,'Export Action'!$L$3:$L$1999,'Export Action'!$O$3:$O$1999)</f>
        <v>CRAN ANNECY TENNIS DE TABLE</v>
      </c>
      <c r="C87" s="1" t="s">
        <v>13465</v>
      </c>
      <c r="D87" s="36" t="str">
        <f>_xlfn.XLOOKUP(C87,'Export Action'!$A$3:$A$1999,'Export Action'!$X$3:$X$1999)</f>
        <v>Projet écoresponsable et developpement durable</v>
      </c>
      <c r="E87" s="1" t="str">
        <f>_xlfn.XLOOKUP(A87,'Export Dossier'!$K$3:$K$974,'Export Dossier'!$D$3:$D$974)</f>
        <v>FFTT-AURA-24-0044</v>
      </c>
      <c r="F87" s="36" t="str">
        <f>_xlfn.XLOOKUP(C87,'Export Action'!$A$3:$A$1999,'Export Action'!$AE$3:$AE$1999)</f>
        <v>Structuration clubs/comités de demain</v>
      </c>
      <c r="G87" s="68"/>
      <c r="H87" s="71"/>
      <c r="I87" s="71"/>
      <c r="J87" s="1" t="str">
        <f>_xlfn.XLOOKUP(C87,'Export Action'!$A$3:$A$1999,'Export Action'!$J$3:$J$1999)</f>
        <v>Renouvellement</v>
      </c>
      <c r="K87" s="1" t="str">
        <f>_xlfn.XLOOKUP(C87,'Export Action'!$A$3:$A$1999,'Export Action'!$AL$3:$AL$1999)</f>
        <v>Mixte</v>
      </c>
      <c r="L87" s="1">
        <f>_xlfn.XLOOKUP(C87,'Export Action'!$A$3:$A$1999,'Export Action'!$AM$3:$AM$1999)</f>
        <v>590</v>
      </c>
      <c r="M87" s="5">
        <f>_xlfn.XLOOKUP(A87,'Export 2022'!$K$3:$K$1000,'Export 2022'!$AF$3:$AF$1000)</f>
        <v>3900</v>
      </c>
      <c r="N87" s="5">
        <f>_xlfn.XLOOKUP(A87,'Export 2023'!$K$3:$K$1000,'Export 2023'!$AF$3:$AF$1000)</f>
        <v>2600</v>
      </c>
      <c r="O87" s="31">
        <f>_xlfn.XLOOKUP(A87,'Export Dossier'!$K$3:$K$974,'Export Dossier'!$AD$3:$AD$974)</f>
        <v>8000</v>
      </c>
      <c r="P87" s="31">
        <f>_xlfn.XLOOKUP(C87,'Export Action'!$A$3:$A$1999,'Export Action'!$AS$3:$AS$1999)</f>
        <v>1000</v>
      </c>
      <c r="Q87" s="29">
        <f>(_xlfn.XLOOKUP(C87,'Export Action'!$A$3:$A$1999,'Export Action'!$AS$3:$AS$1999))/_xlfn.XLOOKUP(C87,'Export Action'!$A$3:$A$1999,'Export Action'!$AR$3:$AR$1999)</f>
        <v>0.21276595744680851</v>
      </c>
      <c r="R87" s="63" t="str">
        <f>IF(OR(_xlfn.XLOOKUP(C87,'Export Action'!$A$3:$A$1999,'Export Action'!$AO$3:$AO$1999)="Communes ZRR./bassins de vie pop &gt; 50% ZRR",_xlfn.XLOOKUP(C87,'Export Action'!$A$3:$A$1999,'Export Action'!$AO$3:$AO$1999)="Contrats de relance et de transition écologique (CRTE) rural"),"Oui","Non")</f>
        <v>Non</v>
      </c>
      <c r="S87" s="73"/>
      <c r="T87" s="74">
        <f t="shared" si="1"/>
        <v>36</v>
      </c>
      <c r="U87" s="75"/>
      <c r="V87" s="8" t="str" cm="1">
        <f t="array" ref="V87">IF(SUMPRODUCT((Tableau1[NOM DE LA STRUCTURE]=Tableau1[[#This Row],[NOM DE LA STRUCTURE]])*Tableau1[MONTANT PROPOSE POUR L''ACTION])=0,"",SUMPRODUCT((Tableau1[NOM DE LA STRUCTURE]=Tableau1[[#This Row],[NOM DE LA STRUCTURE]])*Tableau1[MONTANT PROPOSE POUR L''ACTION]))</f>
        <v/>
      </c>
      <c r="W87" s="79"/>
    </row>
    <row r="88" spans="1:23" ht="47.5" hidden="1" customHeight="1" x14ac:dyDescent="0.25">
      <c r="A88" s="13" t="str">
        <f>_xlfn.XLOOKUP(C88,'Export Action'!$A$3:$A$1999,'Export Action'!$L$3:$L$1999)</f>
        <v>44109880300014</v>
      </c>
      <c r="B88" s="84" t="str">
        <f>_xlfn.XLOOKUP(A88,'Export Action'!$L$3:$L$1999,'Export Action'!$O$3:$O$1999)</f>
        <v>CHAMBERY TENNIS DE TABLE</v>
      </c>
      <c r="C88" s="1" t="s">
        <v>13471</v>
      </c>
      <c r="D88" s="36" t="str">
        <f>_xlfn.XLOOKUP(C88,'Export Action'!$A$3:$A$1999,'Export Action'!$X$3:$X$1999)</f>
        <v>Développer la pratique du tennis de table chez les jeunes</v>
      </c>
      <c r="E88" s="1" t="str">
        <f>_xlfn.XLOOKUP(A88,'Export Dossier'!$K$3:$K$974,'Export Dossier'!$D$3:$D$974)</f>
        <v>FFTT-AURA-24-0045</v>
      </c>
      <c r="F88" s="36" t="str">
        <f>_xlfn.XLOOKUP(C88,'Export Action'!$A$3:$A$1999,'Export Action'!$AE$3:$AE$1999)</f>
        <v>Ping Educatif</v>
      </c>
      <c r="G88" s="68"/>
      <c r="H88" s="71"/>
      <c r="I88" s="71"/>
      <c r="J88" s="1" t="str">
        <f>_xlfn.XLOOKUP(C88,'Export Action'!$A$3:$A$1999,'Export Action'!$J$3:$J$1999)</f>
        <v>Renouvellement</v>
      </c>
      <c r="K88" s="1" t="str">
        <f>_xlfn.XLOOKUP(C88,'Export Action'!$A$3:$A$1999,'Export Action'!$AL$3:$AL$1999)</f>
        <v>Mixte</v>
      </c>
      <c r="L88" s="1">
        <f>_xlfn.XLOOKUP(C88,'Export Action'!$A$3:$A$1999,'Export Action'!$AM$3:$AM$1999)</f>
        <v>230</v>
      </c>
      <c r="M88" s="5" t="e">
        <f>_xlfn.XLOOKUP(A88,'Export 2022'!$K$3:$K$1000,'Export 2022'!$AF$3:$AF$1000)</f>
        <v>#N/A</v>
      </c>
      <c r="N88" s="5">
        <f>_xlfn.XLOOKUP(A88,'Export 2023'!$K$3:$K$1000,'Export 2023'!$AF$3:$AF$1000)</f>
        <v>2100</v>
      </c>
      <c r="O88" s="31">
        <f>_xlfn.XLOOKUP(A88,'Export Dossier'!$K$3:$K$974,'Export Dossier'!$AD$3:$AD$974)</f>
        <v>10200</v>
      </c>
      <c r="P88" s="31">
        <f>_xlfn.XLOOKUP(C88,'Export Action'!$A$3:$A$1999,'Export Action'!$AS$3:$AS$1999)</f>
        <v>9500</v>
      </c>
      <c r="Q88" s="29">
        <f>(_xlfn.XLOOKUP(C88,'Export Action'!$A$3:$A$1999,'Export Action'!$AS$3:$AS$1999))/_xlfn.XLOOKUP(C88,'Export Action'!$A$3:$A$1999,'Export Action'!$AR$3:$AR$1999)</f>
        <v>0.39974752787713025</v>
      </c>
      <c r="R88" s="63" t="str">
        <f>IF(OR(_xlfn.XLOOKUP(C88,'Export Action'!$A$3:$A$1999,'Export Action'!$AO$3:$AO$1999)="Communes ZRR./bassins de vie pop &gt; 50% ZRR",_xlfn.XLOOKUP(C88,'Export Action'!$A$3:$A$1999,'Export Action'!$AO$3:$AO$1999)="Contrats de relance et de transition écologique (CRTE) rural"),"Oui","Non")</f>
        <v>Non</v>
      </c>
      <c r="S88" s="73"/>
      <c r="T88" s="74">
        <f t="shared" si="1"/>
        <v>37</v>
      </c>
      <c r="U88" s="75"/>
      <c r="V88" s="8" t="str" cm="1">
        <f t="array" ref="V88">IF(SUMPRODUCT((Tableau1[NOM DE LA STRUCTURE]=Tableau1[[#This Row],[NOM DE LA STRUCTURE]])*Tableau1[MONTANT PROPOSE POUR L''ACTION])=0,"",SUMPRODUCT((Tableau1[NOM DE LA STRUCTURE]=Tableau1[[#This Row],[NOM DE LA STRUCTURE]])*Tableau1[MONTANT PROPOSE POUR L''ACTION]))</f>
        <v/>
      </c>
      <c r="W88" s="79"/>
    </row>
    <row r="89" spans="1:23" ht="47.5" hidden="1" customHeight="1" x14ac:dyDescent="0.25">
      <c r="A89" s="13" t="str">
        <f>_xlfn.XLOOKUP(C89,'Export Action'!$A$3:$A$1999,'Export Action'!$L$3:$L$1999)</f>
        <v>44109880300014</v>
      </c>
      <c r="B89" s="84" t="str">
        <f>_xlfn.XLOOKUP(A89,'Export Action'!$L$3:$L$1999,'Export Action'!$O$3:$O$1999)</f>
        <v>CHAMBERY TENNIS DE TABLE</v>
      </c>
      <c r="C89" s="1" t="s">
        <v>13478</v>
      </c>
      <c r="D89" s="36" t="str">
        <f>_xlfn.XLOOKUP(C89,'Export Action'!$A$3:$A$1999,'Export Action'!$X$3:$X$1999)</f>
        <v>Développement des réductions des inégalités à la pratique</v>
      </c>
      <c r="E89" s="1" t="str">
        <f>_xlfn.XLOOKUP(A89,'Export Dossier'!$K$3:$K$974,'Export Dossier'!$D$3:$D$974)</f>
        <v>FFTT-AURA-24-0045</v>
      </c>
      <c r="F89" s="36" t="str">
        <f>_xlfn.XLOOKUP(C89,'Export Action'!$A$3:$A$1999,'Export Action'!$AE$3:$AE$1999)</f>
        <v>Ping Inclusif</v>
      </c>
      <c r="G89" s="68"/>
      <c r="H89" s="71"/>
      <c r="I89" s="71"/>
      <c r="J89" s="1" t="str">
        <f>_xlfn.XLOOKUP(C89,'Export Action'!$A$3:$A$1999,'Export Action'!$J$3:$J$1999)</f>
        <v>Renouvellement</v>
      </c>
      <c r="K89" s="1" t="str">
        <f>_xlfn.XLOOKUP(C89,'Export Action'!$A$3:$A$1999,'Export Action'!$AL$3:$AL$1999)</f>
        <v>Mixte</v>
      </c>
      <c r="L89" s="1">
        <f>_xlfn.XLOOKUP(C89,'Export Action'!$A$3:$A$1999,'Export Action'!$AM$3:$AM$1999)</f>
        <v>200</v>
      </c>
      <c r="M89" s="5" t="e">
        <f>_xlfn.XLOOKUP(A89,'Export 2022'!$K$3:$K$1000,'Export 2022'!$AF$3:$AF$1000)</f>
        <v>#N/A</v>
      </c>
      <c r="N89" s="5">
        <f>_xlfn.XLOOKUP(A89,'Export 2023'!$K$3:$K$1000,'Export 2023'!$AF$3:$AF$1000)</f>
        <v>2100</v>
      </c>
      <c r="O89" s="31">
        <f>_xlfn.XLOOKUP(A89,'Export Dossier'!$K$3:$K$974,'Export Dossier'!$AD$3:$AD$974)</f>
        <v>10200</v>
      </c>
      <c r="P89" s="31">
        <f>_xlfn.XLOOKUP(C89,'Export Action'!$A$3:$A$1999,'Export Action'!$AS$3:$AS$1999)</f>
        <v>700</v>
      </c>
      <c r="Q89" s="29">
        <f>(_xlfn.XLOOKUP(C89,'Export Action'!$A$3:$A$1999,'Export Action'!$AS$3:$AS$1999))/_xlfn.XLOOKUP(C89,'Export Action'!$A$3:$A$1999,'Export Action'!$AR$3:$AR$1999)</f>
        <v>0.5</v>
      </c>
      <c r="R89" s="63" t="str">
        <f>IF(OR(_xlfn.XLOOKUP(C89,'Export Action'!$A$3:$A$1999,'Export Action'!$AO$3:$AO$1999)="Communes ZRR./bassins de vie pop &gt; 50% ZRR",_xlfn.XLOOKUP(C89,'Export Action'!$A$3:$A$1999,'Export Action'!$AO$3:$AO$1999)="Contrats de relance et de transition écologique (CRTE) rural"),"Oui","Non")</f>
        <v>Non</v>
      </c>
      <c r="S89" s="73"/>
      <c r="T89" s="74">
        <f t="shared" si="1"/>
        <v>37</v>
      </c>
      <c r="U89" s="75"/>
      <c r="V89" s="8" t="str" cm="1">
        <f t="array" ref="V89">IF(SUMPRODUCT((Tableau1[NOM DE LA STRUCTURE]=Tableau1[[#This Row],[NOM DE LA STRUCTURE]])*Tableau1[MONTANT PROPOSE POUR L''ACTION])=0,"",SUMPRODUCT((Tableau1[NOM DE LA STRUCTURE]=Tableau1[[#This Row],[NOM DE LA STRUCTURE]])*Tableau1[MONTANT PROPOSE POUR L''ACTION]))</f>
        <v/>
      </c>
      <c r="W89" s="79"/>
    </row>
    <row r="90" spans="1:23" ht="47.5" hidden="1" customHeight="1" x14ac:dyDescent="0.25">
      <c r="A90" s="13" t="str">
        <f>_xlfn.XLOOKUP(C90,'Export Action'!$A$3:$A$1999,'Export Action'!$L$3:$L$1999)</f>
        <v>39397393800029</v>
      </c>
      <c r="B90" s="84" t="str">
        <f>_xlfn.XLOOKUP(A90,'Export Action'!$L$3:$L$1999,'Export Action'!$O$3:$O$1999)</f>
        <v>TENNIS DE TABLE BOURGOIN JALLIEU</v>
      </c>
      <c r="C90" s="1" t="s">
        <v>13482</v>
      </c>
      <c r="D90" s="36" t="str">
        <f>_xlfn.XLOOKUP(C90,'Export Action'!$A$3:$A$1999,'Export Action'!$X$3:$X$1999)</f>
        <v>Promotion du Sport Santé : Ping Actif</v>
      </c>
      <c r="E90" s="1" t="str">
        <f>_xlfn.XLOOKUP(A90,'Export Dossier'!$K$3:$K$974,'Export Dossier'!$D$3:$D$974)</f>
        <v>FFTT-AURA-24-0047</v>
      </c>
      <c r="F90" s="36" t="str">
        <f>_xlfn.XLOOKUP(C90,'Export Action'!$A$3:$A$1999,'Export Action'!$AE$3:$AE$1999)</f>
        <v>Ping Actif</v>
      </c>
      <c r="G90" s="68"/>
      <c r="H90" s="71"/>
      <c r="I90" s="71"/>
      <c r="J90" s="1" t="str">
        <f>_xlfn.XLOOKUP(C90,'Export Action'!$A$3:$A$1999,'Export Action'!$J$3:$J$1999)</f>
        <v>Renouvellement</v>
      </c>
      <c r="K90" s="1" t="str">
        <f>_xlfn.XLOOKUP(C90,'Export Action'!$A$3:$A$1999,'Export Action'!$AL$3:$AL$1999)</f>
        <v>Mixte</v>
      </c>
      <c r="L90" s="1">
        <f>_xlfn.XLOOKUP(C90,'Export Action'!$A$3:$A$1999,'Export Action'!$AM$3:$AM$1999)</f>
        <v>800</v>
      </c>
      <c r="M90" s="5">
        <f>_xlfn.XLOOKUP(A90,'Export 2022'!$K$3:$K$1000,'Export 2022'!$AF$3:$AF$1000)</f>
        <v>7000</v>
      </c>
      <c r="N90" s="5">
        <f>_xlfn.XLOOKUP(A90,'Export 2023'!$K$3:$K$1000,'Export 2023'!$AF$3:$AF$1000)</f>
        <v>2500</v>
      </c>
      <c r="O90" s="31">
        <f>_xlfn.XLOOKUP(A90,'Export Dossier'!$K$3:$K$974,'Export Dossier'!$AD$3:$AD$974)</f>
        <v>16000</v>
      </c>
      <c r="P90" s="31">
        <f>_xlfn.XLOOKUP(C90,'Export Action'!$A$3:$A$1999,'Export Action'!$AS$3:$AS$1999)</f>
        <v>5000</v>
      </c>
      <c r="Q90" s="29">
        <f>(_xlfn.XLOOKUP(C90,'Export Action'!$A$3:$A$1999,'Export Action'!$AS$3:$AS$1999))/_xlfn.XLOOKUP(C90,'Export Action'!$A$3:$A$1999,'Export Action'!$AR$3:$AR$1999)</f>
        <v>0.14247855697717493</v>
      </c>
      <c r="R90" s="63" t="str">
        <f>IF(OR(_xlfn.XLOOKUP(C90,'Export Action'!$A$3:$A$1999,'Export Action'!$AO$3:$AO$1999)="Communes ZRR./bassins de vie pop &gt; 50% ZRR",_xlfn.XLOOKUP(C90,'Export Action'!$A$3:$A$1999,'Export Action'!$AO$3:$AO$1999)="Contrats de relance et de transition écologique (CRTE) rural"),"Oui","Non")</f>
        <v>Non</v>
      </c>
      <c r="S90" s="73"/>
      <c r="T90" s="74">
        <f t="shared" si="1"/>
        <v>38</v>
      </c>
      <c r="U90" s="75"/>
      <c r="V90" s="8" t="str" cm="1">
        <f t="array" ref="V90">IF(SUMPRODUCT((Tableau1[NOM DE LA STRUCTURE]=Tableau1[[#This Row],[NOM DE LA STRUCTURE]])*Tableau1[MONTANT PROPOSE POUR L''ACTION])=0,"",SUMPRODUCT((Tableau1[NOM DE LA STRUCTURE]=Tableau1[[#This Row],[NOM DE LA STRUCTURE]])*Tableau1[MONTANT PROPOSE POUR L''ACTION]))</f>
        <v/>
      </c>
      <c r="W90" s="79"/>
    </row>
    <row r="91" spans="1:23" ht="47.5" hidden="1" customHeight="1" x14ac:dyDescent="0.25">
      <c r="A91" s="13" t="str">
        <f>_xlfn.XLOOKUP(C91,'Export Action'!$A$3:$A$1999,'Export Action'!$L$3:$L$1999)</f>
        <v>39397393800029</v>
      </c>
      <c r="B91" s="84" t="str">
        <f>_xlfn.XLOOKUP(A91,'Export Action'!$L$3:$L$1999,'Export Action'!$O$3:$O$1999)</f>
        <v>TENNIS DE TABLE BOURGOIN JALLIEU</v>
      </c>
      <c r="C91" s="1" t="s">
        <v>13491</v>
      </c>
      <c r="D91" s="36" t="str">
        <f>_xlfn.XLOOKUP(C91,'Export Action'!$A$3:$A$1999,'Export Action'!$X$3:$X$1999)</f>
        <v>Développement de la pratique : Ping éducatif</v>
      </c>
      <c r="E91" s="1" t="str">
        <f>_xlfn.XLOOKUP(A91,'Export Dossier'!$K$3:$K$974,'Export Dossier'!$D$3:$D$974)</f>
        <v>FFTT-AURA-24-0047</v>
      </c>
      <c r="F91" s="36" t="str">
        <f>_xlfn.XLOOKUP(C91,'Export Action'!$A$3:$A$1999,'Export Action'!$AE$3:$AE$1999)</f>
        <v>Ping Educatif</v>
      </c>
      <c r="G91" s="68"/>
      <c r="H91" s="71"/>
      <c r="I91" s="71"/>
      <c r="J91" s="1" t="str">
        <f>_xlfn.XLOOKUP(C91,'Export Action'!$A$3:$A$1999,'Export Action'!$J$3:$J$1999)</f>
        <v>Renouvellement</v>
      </c>
      <c r="K91" s="1" t="str">
        <f>_xlfn.XLOOKUP(C91,'Export Action'!$A$3:$A$1999,'Export Action'!$AL$3:$AL$1999)</f>
        <v>Mixte</v>
      </c>
      <c r="L91" s="1">
        <f>_xlfn.XLOOKUP(C91,'Export Action'!$A$3:$A$1999,'Export Action'!$AM$3:$AM$1999)</f>
        <v>1000</v>
      </c>
      <c r="M91" s="5">
        <f>_xlfn.XLOOKUP(A91,'Export 2022'!$K$3:$K$1000,'Export 2022'!$AF$3:$AF$1000)</f>
        <v>7000</v>
      </c>
      <c r="N91" s="5">
        <f>_xlfn.XLOOKUP(A91,'Export 2023'!$K$3:$K$1000,'Export 2023'!$AF$3:$AF$1000)</f>
        <v>2500</v>
      </c>
      <c r="O91" s="31">
        <f>_xlfn.XLOOKUP(A91,'Export Dossier'!$K$3:$K$974,'Export Dossier'!$AD$3:$AD$974)</f>
        <v>16000</v>
      </c>
      <c r="P91" s="31">
        <f>_xlfn.XLOOKUP(C91,'Export Action'!$A$3:$A$1999,'Export Action'!$AS$3:$AS$1999)</f>
        <v>6000</v>
      </c>
      <c r="Q91" s="29">
        <f>(_xlfn.XLOOKUP(C91,'Export Action'!$A$3:$A$1999,'Export Action'!$AS$3:$AS$1999))/_xlfn.XLOOKUP(C91,'Export Action'!$A$3:$A$1999,'Export Action'!$AR$3:$AR$1999)</f>
        <v>9.1448080352379932E-2</v>
      </c>
      <c r="R91" s="63" t="str">
        <f>IF(OR(_xlfn.XLOOKUP(C91,'Export Action'!$A$3:$A$1999,'Export Action'!$AO$3:$AO$1999)="Communes ZRR./bassins de vie pop &gt; 50% ZRR",_xlfn.XLOOKUP(C91,'Export Action'!$A$3:$A$1999,'Export Action'!$AO$3:$AO$1999)="Contrats de relance et de transition écologique (CRTE) rural"),"Oui","Non")</f>
        <v>Non</v>
      </c>
      <c r="S91" s="73"/>
      <c r="T91" s="74">
        <f t="shared" si="1"/>
        <v>38</v>
      </c>
      <c r="U91" s="75"/>
      <c r="V91" s="8" t="str" cm="1">
        <f t="array" ref="V91">IF(SUMPRODUCT((Tableau1[NOM DE LA STRUCTURE]=Tableau1[[#This Row],[NOM DE LA STRUCTURE]])*Tableau1[MONTANT PROPOSE POUR L''ACTION])=0,"",SUMPRODUCT((Tableau1[NOM DE LA STRUCTURE]=Tableau1[[#This Row],[NOM DE LA STRUCTURE]])*Tableau1[MONTANT PROPOSE POUR L''ACTION]))</f>
        <v/>
      </c>
      <c r="W91" s="79"/>
    </row>
    <row r="92" spans="1:23" ht="47.5" hidden="1" customHeight="1" x14ac:dyDescent="0.25">
      <c r="A92" s="13" t="str">
        <f>_xlfn.XLOOKUP(C92,'Export Action'!$A$3:$A$1999,'Export Action'!$L$3:$L$1999)</f>
        <v>39397393800029</v>
      </c>
      <c r="B92" s="84" t="str">
        <f>_xlfn.XLOOKUP(A92,'Export Action'!$L$3:$L$1999,'Export Action'!$O$3:$O$1999)</f>
        <v>TENNIS DE TABLE BOURGOIN JALLIEU</v>
      </c>
      <c r="C92" s="1" t="s">
        <v>13497</v>
      </c>
      <c r="D92" s="36" t="str">
        <f>_xlfn.XLOOKUP(C92,'Export Action'!$A$3:$A$1999,'Export Action'!$X$3:$X$1999)</f>
        <v>Accession au sport de haut niveau : Optimisation de l'entrainement</v>
      </c>
      <c r="E92" s="1" t="str">
        <f>_xlfn.XLOOKUP(A92,'Export Dossier'!$K$3:$K$974,'Export Dossier'!$D$3:$D$974)</f>
        <v>FFTT-AURA-24-0047</v>
      </c>
      <c r="F92" s="36" t="str">
        <f>_xlfn.XLOOKUP(C92,'Export Action'!$A$3:$A$1999,'Export Action'!$AE$3:$AE$1999)</f>
        <v>PPF - Optimisation de l’entraînement</v>
      </c>
      <c r="G92" s="68"/>
      <c r="H92" s="71"/>
      <c r="I92" s="71"/>
      <c r="J92" s="1" t="str">
        <f>_xlfn.XLOOKUP(C92,'Export Action'!$A$3:$A$1999,'Export Action'!$J$3:$J$1999)</f>
        <v>Renouvellement</v>
      </c>
      <c r="K92" s="1" t="str">
        <f>_xlfn.XLOOKUP(C92,'Export Action'!$A$3:$A$1999,'Export Action'!$AL$3:$AL$1999)</f>
        <v>Féminin</v>
      </c>
      <c r="L92" s="1">
        <f>_xlfn.XLOOKUP(C92,'Export Action'!$A$3:$A$1999,'Export Action'!$AM$3:$AM$1999)</f>
        <v>300</v>
      </c>
      <c r="M92" s="5">
        <f>_xlfn.XLOOKUP(A92,'Export 2022'!$K$3:$K$1000,'Export 2022'!$AF$3:$AF$1000)</f>
        <v>7000</v>
      </c>
      <c r="N92" s="5">
        <f>_xlfn.XLOOKUP(A92,'Export 2023'!$K$3:$K$1000,'Export 2023'!$AF$3:$AF$1000)</f>
        <v>2500</v>
      </c>
      <c r="O92" s="31">
        <f>_xlfn.XLOOKUP(A92,'Export Dossier'!$K$3:$K$974,'Export Dossier'!$AD$3:$AD$974)</f>
        <v>16000</v>
      </c>
      <c r="P92" s="31">
        <f>_xlfn.XLOOKUP(C92,'Export Action'!$A$3:$A$1999,'Export Action'!$AS$3:$AS$1999)</f>
        <v>5000</v>
      </c>
      <c r="Q92" s="29">
        <f>(_xlfn.XLOOKUP(C92,'Export Action'!$A$3:$A$1999,'Export Action'!$AS$3:$AS$1999))/_xlfn.XLOOKUP(C92,'Export Action'!$A$3:$A$1999,'Export Action'!$AR$3:$AR$1999)</f>
        <v>0.12333193557139686</v>
      </c>
      <c r="R92" s="63" t="str">
        <f>IF(OR(_xlfn.XLOOKUP(C92,'Export Action'!$A$3:$A$1999,'Export Action'!$AO$3:$AO$1999)="Communes ZRR./bassins de vie pop &gt; 50% ZRR",_xlfn.XLOOKUP(C92,'Export Action'!$A$3:$A$1999,'Export Action'!$AO$3:$AO$1999)="Contrats de relance et de transition écologique (CRTE) rural"),"Oui","Non")</f>
        <v>Non</v>
      </c>
      <c r="S92" s="73"/>
      <c r="T92" s="74">
        <f t="shared" si="1"/>
        <v>38</v>
      </c>
      <c r="U92" s="75"/>
      <c r="V92" s="8" t="str" cm="1">
        <f t="array" ref="V92">IF(SUMPRODUCT((Tableau1[NOM DE LA STRUCTURE]=Tableau1[[#This Row],[NOM DE LA STRUCTURE]])*Tableau1[MONTANT PROPOSE POUR L''ACTION])=0,"",SUMPRODUCT((Tableau1[NOM DE LA STRUCTURE]=Tableau1[[#This Row],[NOM DE LA STRUCTURE]])*Tableau1[MONTANT PROPOSE POUR L''ACTION]))</f>
        <v/>
      </c>
      <c r="W92" s="79"/>
    </row>
    <row r="93" spans="1:23" ht="47.5" hidden="1" customHeight="1" x14ac:dyDescent="0.25">
      <c r="A93" s="13" t="str">
        <f>_xlfn.XLOOKUP(C93,'Export Action'!$A$3:$A$1999,'Export Action'!$L$3:$L$1999)</f>
        <v>44150552600026</v>
      </c>
      <c r="B93" s="84" t="str">
        <f>_xlfn.XLOOKUP(A93,'Export Action'!$L$3:$L$1999,'Export Action'!$O$3:$O$1999)</f>
        <v>LOISIRS JEUNESSE TENNIS DE TABLE</v>
      </c>
      <c r="C93" s="1" t="s">
        <v>13503</v>
      </c>
      <c r="D93" s="36" t="str">
        <f>_xlfn.XLOOKUP(C93,'Export Action'!$A$3:$A$1999,'Export Action'!$X$3:$X$1999)</f>
        <v>DEVELOPPEMENT D'UNE SECTION SENIOR / TENNIS DE TABLE</v>
      </c>
      <c r="E93" s="1" t="str">
        <f>_xlfn.XLOOKUP(A93,'Export Dossier'!$K$3:$K$974,'Export Dossier'!$D$3:$D$974)</f>
        <v>FFTT-AURA-24-0048</v>
      </c>
      <c r="F93" s="36" t="str">
        <f>_xlfn.XLOOKUP(C93,'Export Action'!$A$3:$A$1999,'Export Action'!$AE$3:$AE$1999)</f>
        <v>Ping Actif</v>
      </c>
      <c r="G93" s="68"/>
      <c r="H93" s="71"/>
      <c r="I93" s="71"/>
      <c r="J93" s="1" t="str">
        <f>_xlfn.XLOOKUP(C93,'Export Action'!$A$3:$A$1999,'Export Action'!$J$3:$J$1999)</f>
        <v>Première demande</v>
      </c>
      <c r="K93" s="1" t="str">
        <f>_xlfn.XLOOKUP(C93,'Export Action'!$A$3:$A$1999,'Export Action'!$AL$3:$AL$1999)</f>
        <v>Mixte</v>
      </c>
      <c r="L93" s="1">
        <f>_xlfn.XLOOKUP(C93,'Export Action'!$A$3:$A$1999,'Export Action'!$AM$3:$AM$1999)</f>
        <v>20</v>
      </c>
      <c r="M93" s="5" t="e">
        <f>_xlfn.XLOOKUP(A93,'Export 2022'!$K$3:$K$1000,'Export 2022'!$AF$3:$AF$1000)</f>
        <v>#N/A</v>
      </c>
      <c r="N93" s="5" t="e">
        <f>_xlfn.XLOOKUP(A93,'Export 2023'!$K$3:$K$1000,'Export 2023'!$AF$3:$AF$1000)</f>
        <v>#N/A</v>
      </c>
      <c r="O93" s="31">
        <f>_xlfn.XLOOKUP(A93,'Export Dossier'!$K$3:$K$974,'Export Dossier'!$AD$3:$AD$974)</f>
        <v>5200</v>
      </c>
      <c r="P93" s="31">
        <f>_xlfn.XLOOKUP(C93,'Export Action'!$A$3:$A$1999,'Export Action'!$AS$3:$AS$1999)</f>
        <v>3700</v>
      </c>
      <c r="Q93" s="29">
        <f>(_xlfn.XLOOKUP(C93,'Export Action'!$A$3:$A$1999,'Export Action'!$AS$3:$AS$1999))/_xlfn.XLOOKUP(C93,'Export Action'!$A$3:$A$1999,'Export Action'!$AR$3:$AR$1999)</f>
        <v>0.71153846153846156</v>
      </c>
      <c r="R93" s="63" t="str">
        <f>IF(OR(_xlfn.XLOOKUP(C93,'Export Action'!$A$3:$A$1999,'Export Action'!$AO$3:$AO$1999)="Communes ZRR./bassins de vie pop &gt; 50% ZRR",_xlfn.XLOOKUP(C93,'Export Action'!$A$3:$A$1999,'Export Action'!$AO$3:$AO$1999)="Contrats de relance et de transition écologique (CRTE) rural"),"Oui","Non")</f>
        <v>Non</v>
      </c>
      <c r="S93" s="73"/>
      <c r="T93" s="74">
        <f t="shared" si="1"/>
        <v>39</v>
      </c>
      <c r="U93" s="75"/>
      <c r="V93" s="8" t="str" cm="1">
        <f t="array" ref="V93">IF(SUMPRODUCT((Tableau1[NOM DE LA STRUCTURE]=Tableau1[[#This Row],[NOM DE LA STRUCTURE]])*Tableau1[MONTANT PROPOSE POUR L''ACTION])=0,"",SUMPRODUCT((Tableau1[NOM DE LA STRUCTURE]=Tableau1[[#This Row],[NOM DE LA STRUCTURE]])*Tableau1[MONTANT PROPOSE POUR L''ACTION]))</f>
        <v/>
      </c>
      <c r="W93" s="79"/>
    </row>
    <row r="94" spans="1:23" ht="47.5" hidden="1" customHeight="1" x14ac:dyDescent="0.25">
      <c r="A94" s="13" t="str">
        <f>_xlfn.XLOOKUP(C94,'Export Action'!$A$3:$A$1999,'Export Action'!$L$3:$L$1999)</f>
        <v>44150552600026</v>
      </c>
      <c r="B94" s="84" t="str">
        <f>_xlfn.XLOOKUP(A94,'Export Action'!$L$3:$L$1999,'Export Action'!$O$3:$O$1999)</f>
        <v>LOISIRS JEUNESSE TENNIS DE TABLE</v>
      </c>
      <c r="C94" s="1" t="s">
        <v>13517</v>
      </c>
      <c r="D94" s="36" t="str">
        <f>_xlfn.XLOOKUP(C94,'Export Action'!$A$3:$A$1999,'Export Action'!$X$3:$X$1999)</f>
        <v>DEVELOPPEMENT D'UNE SECTION BABY PING / TENNIS DE TABLE</v>
      </c>
      <c r="E94" s="1" t="str">
        <f>_xlfn.XLOOKUP(A94,'Export Dossier'!$K$3:$K$974,'Export Dossier'!$D$3:$D$974)</f>
        <v>FFTT-AURA-24-0048</v>
      </c>
      <c r="F94" s="36" t="str">
        <f>_xlfn.XLOOKUP(C94,'Export Action'!$A$3:$A$1999,'Export Action'!$AE$3:$AE$1999)</f>
        <v>Ping Educatif</v>
      </c>
      <c r="G94" s="68"/>
      <c r="H94" s="71"/>
      <c r="I94" s="71"/>
      <c r="J94" s="1" t="str">
        <f>_xlfn.XLOOKUP(C94,'Export Action'!$A$3:$A$1999,'Export Action'!$J$3:$J$1999)</f>
        <v>Première demande</v>
      </c>
      <c r="K94" s="1" t="str">
        <f>_xlfn.XLOOKUP(C94,'Export Action'!$A$3:$A$1999,'Export Action'!$AL$3:$AL$1999)</f>
        <v>Mixte</v>
      </c>
      <c r="L94" s="1">
        <f>_xlfn.XLOOKUP(C94,'Export Action'!$A$3:$A$1999,'Export Action'!$AM$3:$AM$1999)</f>
        <v>16</v>
      </c>
      <c r="M94" s="5" t="e">
        <f>_xlfn.XLOOKUP(A94,'Export 2022'!$K$3:$K$1000,'Export 2022'!$AF$3:$AF$1000)</f>
        <v>#N/A</v>
      </c>
      <c r="N94" s="5" t="e">
        <f>_xlfn.XLOOKUP(A94,'Export 2023'!$K$3:$K$1000,'Export 2023'!$AF$3:$AF$1000)</f>
        <v>#N/A</v>
      </c>
      <c r="O94" s="31">
        <f>_xlfn.XLOOKUP(A94,'Export Dossier'!$K$3:$K$974,'Export Dossier'!$AD$3:$AD$974)</f>
        <v>5200</v>
      </c>
      <c r="P94" s="31">
        <f>_xlfn.XLOOKUP(C94,'Export Action'!$A$3:$A$1999,'Export Action'!$AS$3:$AS$1999)</f>
        <v>1500</v>
      </c>
      <c r="Q94" s="29">
        <f>(_xlfn.XLOOKUP(C94,'Export Action'!$A$3:$A$1999,'Export Action'!$AS$3:$AS$1999))/_xlfn.XLOOKUP(C94,'Export Action'!$A$3:$A$1999,'Export Action'!$AR$3:$AR$1999)</f>
        <v>0.4838709677419355</v>
      </c>
      <c r="R94" s="63" t="str">
        <f>IF(OR(_xlfn.XLOOKUP(C94,'Export Action'!$A$3:$A$1999,'Export Action'!$AO$3:$AO$1999)="Communes ZRR./bassins de vie pop &gt; 50% ZRR",_xlfn.XLOOKUP(C94,'Export Action'!$A$3:$A$1999,'Export Action'!$AO$3:$AO$1999)="Contrats de relance et de transition écologique (CRTE) rural"),"Oui","Non")</f>
        <v>Non</v>
      </c>
      <c r="S94" s="73"/>
      <c r="T94" s="74">
        <f t="shared" si="1"/>
        <v>39</v>
      </c>
      <c r="U94" s="75"/>
      <c r="V94" s="8" t="str" cm="1">
        <f t="array" ref="V94">IF(SUMPRODUCT((Tableau1[NOM DE LA STRUCTURE]=Tableau1[[#This Row],[NOM DE LA STRUCTURE]])*Tableau1[MONTANT PROPOSE POUR L''ACTION])=0,"",SUMPRODUCT((Tableau1[NOM DE LA STRUCTURE]=Tableau1[[#This Row],[NOM DE LA STRUCTURE]])*Tableau1[MONTANT PROPOSE POUR L''ACTION]))</f>
        <v/>
      </c>
      <c r="W94" s="79"/>
    </row>
    <row r="95" spans="1:23" ht="47.5" hidden="1" customHeight="1" x14ac:dyDescent="0.25">
      <c r="A95" s="13" t="str">
        <f>_xlfn.XLOOKUP(C95,'Export Action'!$A$3:$A$1999,'Export Action'!$L$3:$L$1999)</f>
        <v>44144846100018</v>
      </c>
      <c r="B95" s="84" t="str">
        <f>_xlfn.XLOOKUP(A95,'Export Action'!$L$3:$L$1999,'Export Action'!$O$3:$O$1999)</f>
        <v>TENNIS DE TABLE DE MONTELIER</v>
      </c>
      <c r="C95" s="1" t="s">
        <v>13522</v>
      </c>
      <c r="D95" s="36" t="str">
        <f>_xlfn.XLOOKUP(C95,'Export Action'!$A$3:$A$1999,'Export Action'!$X$3:$X$1999)</f>
        <v>Développement de l'école de tennis de table</v>
      </c>
      <c r="E95" s="1" t="str">
        <f>_xlfn.XLOOKUP(A95,'Export Dossier'!$K$3:$K$974,'Export Dossier'!$D$3:$D$974)</f>
        <v>FFTT-AURA-24-0050</v>
      </c>
      <c r="F95" s="36" t="str">
        <f>_xlfn.XLOOKUP(C95,'Export Action'!$A$3:$A$1999,'Export Action'!$AE$3:$AE$1999)</f>
        <v>Ping Educatif</v>
      </c>
      <c r="G95" s="68"/>
      <c r="H95" s="71"/>
      <c r="I95" s="71"/>
      <c r="J95" s="1" t="str">
        <f>_xlfn.XLOOKUP(C95,'Export Action'!$A$3:$A$1999,'Export Action'!$J$3:$J$1999)</f>
        <v>Première demande</v>
      </c>
      <c r="K95" s="1" t="str">
        <f>_xlfn.XLOOKUP(C95,'Export Action'!$A$3:$A$1999,'Export Action'!$AL$3:$AL$1999)</f>
        <v>Mixte</v>
      </c>
      <c r="L95" s="1">
        <f>_xlfn.XLOOKUP(C95,'Export Action'!$A$3:$A$1999,'Export Action'!$AM$3:$AM$1999)</f>
        <v>300</v>
      </c>
      <c r="M95" s="5" t="e">
        <f>_xlfn.XLOOKUP(A95,'Export 2022'!$K$3:$K$1000,'Export 2022'!$AF$3:$AF$1000)</f>
        <v>#N/A</v>
      </c>
      <c r="N95" s="5" t="e">
        <f>_xlfn.XLOOKUP(A95,'Export 2023'!$K$3:$K$1000,'Export 2023'!$AF$3:$AF$1000)</f>
        <v>#N/A</v>
      </c>
      <c r="O95" s="31">
        <f>_xlfn.XLOOKUP(A95,'Export Dossier'!$K$3:$K$974,'Export Dossier'!$AD$3:$AD$974)</f>
        <v>4300</v>
      </c>
      <c r="P95" s="31">
        <f>_xlfn.XLOOKUP(C95,'Export Action'!$A$3:$A$1999,'Export Action'!$AS$3:$AS$1999)</f>
        <v>2000</v>
      </c>
      <c r="Q95" s="29">
        <f>(_xlfn.XLOOKUP(C95,'Export Action'!$A$3:$A$1999,'Export Action'!$AS$3:$AS$1999))/_xlfn.XLOOKUP(C95,'Export Action'!$A$3:$A$1999,'Export Action'!$AR$3:$AR$1999)</f>
        <v>0.54794520547945202</v>
      </c>
      <c r="R95" s="63" t="str">
        <f>IF(OR(_xlfn.XLOOKUP(C95,'Export Action'!$A$3:$A$1999,'Export Action'!$AO$3:$AO$1999)="Communes ZRR./bassins de vie pop &gt; 50% ZRR",_xlfn.XLOOKUP(C95,'Export Action'!$A$3:$A$1999,'Export Action'!$AO$3:$AO$1999)="Contrats de relance et de transition écologique (CRTE) rural"),"Oui","Non")</f>
        <v>Non</v>
      </c>
      <c r="S95" s="73"/>
      <c r="T95" s="74">
        <f t="shared" si="1"/>
        <v>40</v>
      </c>
      <c r="U95" s="75"/>
      <c r="V95" s="8" t="str" cm="1">
        <f t="array" ref="V95">IF(SUMPRODUCT((Tableau1[NOM DE LA STRUCTURE]=Tableau1[[#This Row],[NOM DE LA STRUCTURE]])*Tableau1[MONTANT PROPOSE POUR L''ACTION])=0,"",SUMPRODUCT((Tableau1[NOM DE LA STRUCTURE]=Tableau1[[#This Row],[NOM DE LA STRUCTURE]])*Tableau1[MONTANT PROPOSE POUR L''ACTION]))</f>
        <v/>
      </c>
      <c r="W95" s="79"/>
    </row>
    <row r="96" spans="1:23" ht="47.5" hidden="1" customHeight="1" x14ac:dyDescent="0.25">
      <c r="A96" s="13" t="str">
        <f>_xlfn.XLOOKUP(C96,'Export Action'!$A$3:$A$1999,'Export Action'!$L$3:$L$1999)</f>
        <v>44144846100018</v>
      </c>
      <c r="B96" s="84" t="str">
        <f>_xlfn.XLOOKUP(A96,'Export Action'!$L$3:$L$1999,'Export Action'!$O$3:$O$1999)</f>
        <v>TENNIS DE TABLE DE MONTELIER</v>
      </c>
      <c r="C96" s="1" t="s">
        <v>13535</v>
      </c>
      <c r="D96" s="36" t="str">
        <f>_xlfn.XLOOKUP(C96,'Export Action'!$A$3:$A$1999,'Export Action'!$X$3:$X$1999)</f>
        <v>Le Ping VR</v>
      </c>
      <c r="E96" s="1" t="str">
        <f>_xlfn.XLOOKUP(A96,'Export Dossier'!$K$3:$K$974,'Export Dossier'!$D$3:$D$974)</f>
        <v>FFTT-AURA-24-0050</v>
      </c>
      <c r="F96" s="36" t="str">
        <f>_xlfn.XLOOKUP(C96,'Export Action'!$A$3:$A$1999,'Export Action'!$AE$3:$AE$1999)</f>
        <v>Nouvelles pratiques</v>
      </c>
      <c r="G96" s="68"/>
      <c r="H96" s="71"/>
      <c r="I96" s="71"/>
      <c r="J96" s="1" t="str">
        <f>_xlfn.XLOOKUP(C96,'Export Action'!$A$3:$A$1999,'Export Action'!$J$3:$J$1999)</f>
        <v>Première demande</v>
      </c>
      <c r="K96" s="1" t="str">
        <f>_xlfn.XLOOKUP(C96,'Export Action'!$A$3:$A$1999,'Export Action'!$AL$3:$AL$1999)</f>
        <v>Mixte</v>
      </c>
      <c r="L96" s="1">
        <f>_xlfn.XLOOKUP(C96,'Export Action'!$A$3:$A$1999,'Export Action'!$AM$3:$AM$1999)</f>
        <v>50</v>
      </c>
      <c r="M96" s="5" t="e">
        <f>_xlfn.XLOOKUP(A96,'Export 2022'!$K$3:$K$1000,'Export 2022'!$AF$3:$AF$1000)</f>
        <v>#N/A</v>
      </c>
      <c r="N96" s="5" t="e">
        <f>_xlfn.XLOOKUP(A96,'Export 2023'!$K$3:$K$1000,'Export 2023'!$AF$3:$AF$1000)</f>
        <v>#N/A</v>
      </c>
      <c r="O96" s="31">
        <f>_xlfn.XLOOKUP(A96,'Export Dossier'!$K$3:$K$974,'Export Dossier'!$AD$3:$AD$974)</f>
        <v>4300</v>
      </c>
      <c r="P96" s="31">
        <f>_xlfn.XLOOKUP(C96,'Export Action'!$A$3:$A$1999,'Export Action'!$AS$3:$AS$1999)</f>
        <v>800</v>
      </c>
      <c r="Q96" s="29">
        <f>(_xlfn.XLOOKUP(C96,'Export Action'!$A$3:$A$1999,'Export Action'!$AS$3:$AS$1999))/_xlfn.XLOOKUP(C96,'Export Action'!$A$3:$A$1999,'Export Action'!$AR$3:$AR$1999)</f>
        <v>0.57553956834532372</v>
      </c>
      <c r="R96" s="63" t="str">
        <f>IF(OR(_xlfn.XLOOKUP(C96,'Export Action'!$A$3:$A$1999,'Export Action'!$AO$3:$AO$1999)="Communes ZRR./bassins de vie pop &gt; 50% ZRR",_xlfn.XLOOKUP(C96,'Export Action'!$A$3:$A$1999,'Export Action'!$AO$3:$AO$1999)="Contrats de relance et de transition écologique (CRTE) rural"),"Oui","Non")</f>
        <v>Non</v>
      </c>
      <c r="S96" s="73"/>
      <c r="T96" s="74">
        <f t="shared" si="1"/>
        <v>40</v>
      </c>
      <c r="U96" s="75"/>
      <c r="V96" s="8" t="str" cm="1">
        <f t="array" ref="V96">IF(SUMPRODUCT((Tableau1[NOM DE LA STRUCTURE]=Tableau1[[#This Row],[NOM DE LA STRUCTURE]])*Tableau1[MONTANT PROPOSE POUR L''ACTION])=0,"",SUMPRODUCT((Tableau1[NOM DE LA STRUCTURE]=Tableau1[[#This Row],[NOM DE LA STRUCTURE]])*Tableau1[MONTANT PROPOSE POUR L''ACTION]))</f>
        <v/>
      </c>
      <c r="W96" s="79"/>
    </row>
    <row r="97" spans="1:23" ht="47.5" hidden="1" customHeight="1" x14ac:dyDescent="0.25">
      <c r="A97" s="13" t="str">
        <f>_xlfn.XLOOKUP(C97,'Export Action'!$A$3:$A$1999,'Export Action'!$L$3:$L$1999)</f>
        <v>44144846100018</v>
      </c>
      <c r="B97" s="84" t="str">
        <f>_xlfn.XLOOKUP(A97,'Export Action'!$L$3:$L$1999,'Export Action'!$O$3:$O$1999)</f>
        <v>TENNIS DE TABLE DE MONTELIER</v>
      </c>
      <c r="C97" s="1" t="s">
        <v>13539</v>
      </c>
      <c r="D97" s="36" t="str">
        <f>_xlfn.XLOOKUP(C97,'Export Action'!$A$3:$A$1999,'Export Action'!$X$3:$X$1999)</f>
        <v>Le Ping aux JO Paris 2024</v>
      </c>
      <c r="E97" s="1" t="str">
        <f>_xlfn.XLOOKUP(A97,'Export Dossier'!$K$3:$K$974,'Export Dossier'!$D$3:$D$974)</f>
        <v>FFTT-AURA-24-0050</v>
      </c>
      <c r="F97" s="36" t="str">
        <f>_xlfn.XLOOKUP(C97,'Export Action'!$A$3:$A$1999,'Export Action'!$AE$3:$AE$1999)</f>
        <v>Animations vacances Olympiques et Paralympiques</v>
      </c>
      <c r="G97" s="87"/>
      <c r="H97" s="1"/>
      <c r="I97" s="1"/>
      <c r="J97" s="1" t="str">
        <f>_xlfn.XLOOKUP(C97,'Export Action'!$A$3:$A$1999,'Export Action'!$J$3:$J$1999)</f>
        <v>Première demande</v>
      </c>
      <c r="K97" s="1" t="str">
        <f>_xlfn.XLOOKUP(C97,'Export Action'!$A$3:$A$1999,'Export Action'!$AL$3:$AL$1999)</f>
        <v>Mixte</v>
      </c>
      <c r="L97" s="1">
        <f>_xlfn.XLOOKUP(C97,'Export Action'!$A$3:$A$1999,'Export Action'!$AM$3:$AM$1999)</f>
        <v>100</v>
      </c>
      <c r="M97" s="5" t="e">
        <f>_xlfn.XLOOKUP(A97,'Export 2022'!$K$3:$K$1000,'Export 2022'!$AF$3:$AF$1000)</f>
        <v>#N/A</v>
      </c>
      <c r="N97" s="5" t="e">
        <f>_xlfn.XLOOKUP(A97,'Export 2023'!$K$3:$K$1000,'Export 2023'!$AF$3:$AF$1000)</f>
        <v>#N/A</v>
      </c>
      <c r="O97" s="31">
        <f>_xlfn.XLOOKUP(A97,'Export Dossier'!$K$3:$K$974,'Export Dossier'!$AD$3:$AD$974)</f>
        <v>4300</v>
      </c>
      <c r="P97" s="31">
        <f>_xlfn.XLOOKUP(C97,'Export Action'!$A$3:$A$1999,'Export Action'!$AS$3:$AS$1999)</f>
        <v>1500</v>
      </c>
      <c r="Q97" s="29">
        <f>(_xlfn.XLOOKUP(C97,'Export Action'!$A$3:$A$1999,'Export Action'!$AS$3:$AS$1999))/_xlfn.XLOOKUP(C97,'Export Action'!$A$3:$A$1999,'Export Action'!$AR$3:$AR$1999)</f>
        <v>0.59055118110236215</v>
      </c>
      <c r="R97" s="63" t="str">
        <f>IF(OR(_xlfn.XLOOKUP(C97,'Export Action'!$A$3:$A$1999,'Export Action'!$AO$3:$AO$1999)="Communes ZRR./bassins de vie pop &gt; 50% ZRR",_xlfn.XLOOKUP(C97,'Export Action'!$A$3:$A$1999,'Export Action'!$AO$3:$AO$1999)="Contrats de relance et de transition écologique (CRTE) rural"),"Oui","Non")</f>
        <v>Non</v>
      </c>
      <c r="S97" s="88"/>
      <c r="T97" s="74">
        <f t="shared" si="1"/>
        <v>40</v>
      </c>
      <c r="U97" s="89"/>
      <c r="V97" s="8" t="str" cm="1">
        <f t="array" ref="V97">IF(SUMPRODUCT((Tableau1[NOM DE LA STRUCTURE]=Tableau1[[#This Row],[NOM DE LA STRUCTURE]])*Tableau1[MONTANT PROPOSE POUR L''ACTION])=0,"",SUMPRODUCT((Tableau1[NOM DE LA STRUCTURE]=Tableau1[[#This Row],[NOM DE LA STRUCTURE]])*Tableau1[MONTANT PROPOSE POUR L''ACTION]))</f>
        <v/>
      </c>
      <c r="W97" s="90"/>
    </row>
    <row r="98" spans="1:23" ht="47.5" hidden="1" customHeight="1" x14ac:dyDescent="0.25">
      <c r="A98" s="13" t="str">
        <f>_xlfn.XLOOKUP(C98,'Export Action'!$A$3:$A$1999,'Export Action'!$L$3:$L$1999)</f>
        <v>34396585100037</v>
      </c>
      <c r="B98" s="84" t="str">
        <f>_xlfn.XLOOKUP(A98,'Export Action'!$L$3:$L$1999,'Export Action'!$O$3:$O$1999)</f>
        <v>TENNIS DE TABLE DU GRESIVAUDAN</v>
      </c>
      <c r="C98" s="1" t="s">
        <v>13544</v>
      </c>
      <c r="D98" s="36" t="str">
        <f>_xlfn.XLOOKUP(C98,'Export Action'!$A$3:$A$1999,'Export Action'!$X$3:$X$1999)</f>
        <v>Recrutement et fidélisation des jeunes</v>
      </c>
      <c r="E98" s="1" t="str">
        <f>_xlfn.XLOOKUP(A98,'Export Dossier'!$K$3:$K$974,'Export Dossier'!$D$3:$D$974)</f>
        <v>FFTT-AURA-24-0052</v>
      </c>
      <c r="F98" s="36" t="str">
        <f>_xlfn.XLOOKUP(C98,'Export Action'!$A$3:$A$1999,'Export Action'!$AE$3:$AE$1999)</f>
        <v>Ping Educatif</v>
      </c>
      <c r="G98" s="68"/>
      <c r="H98" s="71"/>
      <c r="I98" s="71"/>
      <c r="J98" s="1" t="str">
        <f>_xlfn.XLOOKUP(C98,'Export Action'!$A$3:$A$1999,'Export Action'!$J$3:$J$1999)</f>
        <v>Première demande</v>
      </c>
      <c r="K98" s="1" t="str">
        <f>_xlfn.XLOOKUP(C98,'Export Action'!$A$3:$A$1999,'Export Action'!$AL$3:$AL$1999)</f>
        <v>Mixte</v>
      </c>
      <c r="L98" s="1">
        <f>_xlfn.XLOOKUP(C98,'Export Action'!$A$3:$A$1999,'Export Action'!$AM$3:$AM$1999)</f>
        <v>10</v>
      </c>
      <c r="M98" s="5" t="e">
        <f>_xlfn.XLOOKUP(A98,'Export 2022'!$K$3:$K$1000,'Export 2022'!$AF$3:$AF$1000)</f>
        <v>#N/A</v>
      </c>
      <c r="N98" s="5">
        <f>_xlfn.XLOOKUP(A98,'Export 2023'!$K$3:$K$1000,'Export 2023'!$AF$3:$AF$1000)</f>
        <v>0</v>
      </c>
      <c r="O98" s="31">
        <f>_xlfn.XLOOKUP(A98,'Export Dossier'!$K$3:$K$974,'Export Dossier'!$AD$3:$AD$974)</f>
        <v>4500</v>
      </c>
      <c r="P98" s="31">
        <f>_xlfn.XLOOKUP(C98,'Export Action'!$A$3:$A$1999,'Export Action'!$AS$3:$AS$1999)</f>
        <v>2000</v>
      </c>
      <c r="Q98" s="29">
        <f>(_xlfn.XLOOKUP(C98,'Export Action'!$A$3:$A$1999,'Export Action'!$AS$3:$AS$1999))/_xlfn.XLOOKUP(C98,'Export Action'!$A$3:$A$1999,'Export Action'!$AR$3:$AR$1999)</f>
        <v>2.238388360380526E-2</v>
      </c>
      <c r="R98" s="63" t="str">
        <f>IF(OR(_xlfn.XLOOKUP(C98,'Export Action'!$A$3:$A$1999,'Export Action'!$AO$3:$AO$1999)="Communes ZRR./bassins de vie pop &gt; 50% ZRR",_xlfn.XLOOKUP(C98,'Export Action'!$A$3:$A$1999,'Export Action'!$AO$3:$AO$1999)="Contrats de relance et de transition écologique (CRTE) rural"),"Oui","Non")</f>
        <v>Non</v>
      </c>
      <c r="S98" s="73"/>
      <c r="T98" s="74">
        <f t="shared" si="1"/>
        <v>41</v>
      </c>
      <c r="U98" s="75"/>
      <c r="V98" s="8" t="str" cm="1">
        <f t="array" ref="V98">IF(SUMPRODUCT((Tableau1[NOM DE LA STRUCTURE]=Tableau1[[#This Row],[NOM DE LA STRUCTURE]])*Tableau1[MONTANT PROPOSE POUR L''ACTION])=0,"",SUMPRODUCT((Tableau1[NOM DE LA STRUCTURE]=Tableau1[[#This Row],[NOM DE LA STRUCTURE]])*Tableau1[MONTANT PROPOSE POUR L''ACTION]))</f>
        <v/>
      </c>
      <c r="W98" s="79"/>
    </row>
    <row r="99" spans="1:23" ht="47.5" hidden="1" customHeight="1" x14ac:dyDescent="0.25">
      <c r="A99" s="13" t="str">
        <f>_xlfn.XLOOKUP(C99,'Export Action'!$A$3:$A$1999,'Export Action'!$L$3:$L$1999)</f>
        <v>34396585100037</v>
      </c>
      <c r="B99" s="84" t="str">
        <f>_xlfn.XLOOKUP(A99,'Export Action'!$L$3:$L$1999,'Export Action'!$O$3:$O$1999)</f>
        <v>TENNIS DE TABLE DU GRESIVAUDAN</v>
      </c>
      <c r="C99" s="1" t="s">
        <v>13551</v>
      </c>
      <c r="D99" s="36" t="str">
        <f>_xlfn.XLOOKUP(C99,'Export Action'!$A$3:$A$1999,'Export Action'!$X$3:$X$1999)</f>
        <v>Actions visant au développement de la pratique de PingVR</v>
      </c>
      <c r="E99" s="1" t="str">
        <f>_xlfn.XLOOKUP(A99,'Export Dossier'!$K$3:$K$974,'Export Dossier'!$D$3:$D$974)</f>
        <v>FFTT-AURA-24-0052</v>
      </c>
      <c r="F99" s="36" t="str">
        <f>_xlfn.XLOOKUP(C99,'Export Action'!$A$3:$A$1999,'Export Action'!$AE$3:$AE$1999)</f>
        <v>Nouvelles pratiques</v>
      </c>
      <c r="G99" s="68"/>
      <c r="H99" s="71"/>
      <c r="I99" s="71"/>
      <c r="J99" s="1" t="str">
        <f>_xlfn.XLOOKUP(C99,'Export Action'!$A$3:$A$1999,'Export Action'!$J$3:$J$1999)</f>
        <v>Première demande</v>
      </c>
      <c r="K99" s="1" t="str">
        <f>_xlfn.XLOOKUP(C99,'Export Action'!$A$3:$A$1999,'Export Action'!$AL$3:$AL$1999)</f>
        <v>Mixte</v>
      </c>
      <c r="L99" s="1">
        <f>_xlfn.XLOOKUP(C99,'Export Action'!$A$3:$A$1999,'Export Action'!$AM$3:$AM$1999)</f>
        <v>120</v>
      </c>
      <c r="M99" s="5" t="e">
        <f>_xlfn.XLOOKUP(A99,'Export 2022'!$K$3:$K$1000,'Export 2022'!$AF$3:$AF$1000)</f>
        <v>#N/A</v>
      </c>
      <c r="N99" s="5">
        <f>_xlfn.XLOOKUP(A99,'Export 2023'!$K$3:$K$1000,'Export 2023'!$AF$3:$AF$1000)</f>
        <v>0</v>
      </c>
      <c r="O99" s="31">
        <f>_xlfn.XLOOKUP(A99,'Export Dossier'!$K$3:$K$974,'Export Dossier'!$AD$3:$AD$974)</f>
        <v>4500</v>
      </c>
      <c r="P99" s="31">
        <f>_xlfn.XLOOKUP(C99,'Export Action'!$A$3:$A$1999,'Export Action'!$AS$3:$AS$1999)</f>
        <v>2500</v>
      </c>
      <c r="Q99" s="29">
        <f>(_xlfn.XLOOKUP(C99,'Export Action'!$A$3:$A$1999,'Export Action'!$AS$3:$AS$1999))/_xlfn.XLOOKUP(C99,'Export Action'!$A$3:$A$1999,'Export Action'!$AR$3:$AR$1999)</f>
        <v>2.7979854504756575E-2</v>
      </c>
      <c r="R99" s="63" t="str">
        <f>IF(OR(_xlfn.XLOOKUP(C99,'Export Action'!$A$3:$A$1999,'Export Action'!$AO$3:$AO$1999)="Communes ZRR./bassins de vie pop &gt; 50% ZRR",_xlfn.XLOOKUP(C99,'Export Action'!$A$3:$A$1999,'Export Action'!$AO$3:$AO$1999)="Contrats de relance et de transition écologique (CRTE) rural"),"Oui","Non")</f>
        <v>Non</v>
      </c>
      <c r="S99" s="73"/>
      <c r="T99" s="74">
        <f t="shared" si="1"/>
        <v>41</v>
      </c>
      <c r="U99" s="75"/>
      <c r="V99" s="8" t="str" cm="1">
        <f t="array" ref="V99">IF(SUMPRODUCT((Tableau1[NOM DE LA STRUCTURE]=Tableau1[[#This Row],[NOM DE LA STRUCTURE]])*Tableau1[MONTANT PROPOSE POUR L''ACTION])=0,"",SUMPRODUCT((Tableau1[NOM DE LA STRUCTURE]=Tableau1[[#This Row],[NOM DE LA STRUCTURE]])*Tableau1[MONTANT PROPOSE POUR L''ACTION]))</f>
        <v/>
      </c>
      <c r="W99" s="79"/>
    </row>
    <row r="100" spans="1:23" ht="47.5" hidden="1" customHeight="1" x14ac:dyDescent="0.25">
      <c r="A100" s="13" t="str">
        <f>_xlfn.XLOOKUP(C100,'Export Action'!$A$3:$A$1999,'Export Action'!$L$3:$L$1999)</f>
        <v>42899848800020</v>
      </c>
      <c r="B100" s="84" t="str">
        <f>_xlfn.XLOOKUP(A100,'Export Action'!$L$3:$L$1999,'Export Action'!$O$3:$O$1999)</f>
        <v>PAYS ROCHOIS &amp; GENEVOIS T.T. 74</v>
      </c>
      <c r="C100" s="1" t="s">
        <v>13557</v>
      </c>
      <c r="D100" s="36" t="str">
        <f>_xlfn.XLOOKUP(C100,'Export Action'!$A$3:$A$1999,'Export Action'!$X$3:$X$1999)</f>
        <v>Recrutement et fidélisation des jeunes</v>
      </c>
      <c r="E100" s="1" t="str">
        <f>_xlfn.XLOOKUP(A100,'Export Dossier'!$K$3:$K$974,'Export Dossier'!$D$3:$D$974)</f>
        <v>FFTT-AURA-24-0053</v>
      </c>
      <c r="F100" s="36" t="str">
        <f>_xlfn.XLOOKUP(C100,'Export Action'!$A$3:$A$1999,'Export Action'!$AE$3:$AE$1999)</f>
        <v>Ping Educatif</v>
      </c>
      <c r="G100" s="68"/>
      <c r="H100" s="71"/>
      <c r="I100" s="71"/>
      <c r="J100" s="1" t="str">
        <f>_xlfn.XLOOKUP(C100,'Export Action'!$A$3:$A$1999,'Export Action'!$J$3:$J$1999)</f>
        <v>Renouvellement</v>
      </c>
      <c r="K100" s="1" t="str">
        <f>_xlfn.XLOOKUP(C100,'Export Action'!$A$3:$A$1999,'Export Action'!$AL$3:$AL$1999)</f>
        <v>Mixte</v>
      </c>
      <c r="L100" s="1">
        <f>_xlfn.XLOOKUP(C100,'Export Action'!$A$3:$A$1999,'Export Action'!$AM$3:$AM$1999)</f>
        <v>300</v>
      </c>
      <c r="M100" s="5">
        <f>_xlfn.XLOOKUP(A100,'Export 2022'!$K$3:$K$1000,'Export 2022'!$AF$3:$AF$1000)</f>
        <v>3500</v>
      </c>
      <c r="N100" s="5">
        <f>_xlfn.XLOOKUP(A100,'Export 2023'!$K$3:$K$1000,'Export 2023'!$AF$3:$AF$1000)</f>
        <v>1500</v>
      </c>
      <c r="O100" s="31">
        <f>_xlfn.XLOOKUP(A100,'Export Dossier'!$K$3:$K$974,'Export Dossier'!$AD$3:$AD$974)</f>
        <v>7000</v>
      </c>
      <c r="P100" s="31">
        <f>_xlfn.XLOOKUP(C100,'Export Action'!$A$3:$A$1999,'Export Action'!$AS$3:$AS$1999)</f>
        <v>4000</v>
      </c>
      <c r="Q100" s="29">
        <f>(_xlfn.XLOOKUP(C100,'Export Action'!$A$3:$A$1999,'Export Action'!$AS$3:$AS$1999))/_xlfn.XLOOKUP(C100,'Export Action'!$A$3:$A$1999,'Export Action'!$AR$3:$AR$1999)</f>
        <v>0.20833333333333334</v>
      </c>
      <c r="R100" s="63" t="str">
        <f>IF(OR(_xlfn.XLOOKUP(C100,'Export Action'!$A$3:$A$1999,'Export Action'!$AO$3:$AO$1999)="Communes ZRR./bassins de vie pop &gt; 50% ZRR",_xlfn.XLOOKUP(C100,'Export Action'!$A$3:$A$1999,'Export Action'!$AO$3:$AO$1999)="Contrats de relance et de transition écologique (CRTE) rural"),"Oui","Non")</f>
        <v>Non</v>
      </c>
      <c r="S100" s="73"/>
      <c r="T100" s="74">
        <f t="shared" si="1"/>
        <v>42</v>
      </c>
      <c r="U100" s="75"/>
      <c r="V100" s="8" t="str" cm="1">
        <f t="array" ref="V100">IF(SUMPRODUCT((Tableau1[NOM DE LA STRUCTURE]=Tableau1[[#This Row],[NOM DE LA STRUCTURE]])*Tableau1[MONTANT PROPOSE POUR L''ACTION])=0,"",SUMPRODUCT((Tableau1[NOM DE LA STRUCTURE]=Tableau1[[#This Row],[NOM DE LA STRUCTURE]])*Tableau1[MONTANT PROPOSE POUR L''ACTION]))</f>
        <v/>
      </c>
      <c r="W100" s="79"/>
    </row>
    <row r="101" spans="1:23" ht="47.5" hidden="1" customHeight="1" x14ac:dyDescent="0.25">
      <c r="A101" s="13" t="str">
        <f>_xlfn.XLOOKUP(C101,'Export Action'!$A$3:$A$1999,'Export Action'!$L$3:$L$1999)</f>
        <v>42899848800020</v>
      </c>
      <c r="B101" s="84" t="str">
        <f>_xlfn.XLOOKUP(A101,'Export Action'!$L$3:$L$1999,'Export Action'!$O$3:$O$1999)</f>
        <v>PAYS ROCHOIS &amp; GENEVOIS T.T. 74</v>
      </c>
      <c r="C101" s="1" t="s">
        <v>13564</v>
      </c>
      <c r="D101" s="36" t="str">
        <f>_xlfn.XLOOKUP(C101,'Export Action'!$A$3:$A$1999,'Export Action'!$X$3:$X$1999)</f>
        <v>Développement du sport santé</v>
      </c>
      <c r="E101" s="1" t="str">
        <f>_xlfn.XLOOKUP(A101,'Export Dossier'!$K$3:$K$974,'Export Dossier'!$D$3:$D$974)</f>
        <v>FFTT-AURA-24-0053</v>
      </c>
      <c r="F101" s="36" t="str">
        <f>_xlfn.XLOOKUP(C101,'Export Action'!$A$3:$A$1999,'Export Action'!$AE$3:$AE$1999)</f>
        <v>Ping Actif</v>
      </c>
      <c r="G101" s="68"/>
      <c r="H101" s="71"/>
      <c r="I101" s="71"/>
      <c r="J101" s="1" t="str">
        <f>_xlfn.XLOOKUP(C101,'Export Action'!$A$3:$A$1999,'Export Action'!$J$3:$J$1999)</f>
        <v>Renouvellement</v>
      </c>
      <c r="K101" s="1" t="str">
        <f>_xlfn.XLOOKUP(C101,'Export Action'!$A$3:$A$1999,'Export Action'!$AL$3:$AL$1999)</f>
        <v>Mixte</v>
      </c>
      <c r="L101" s="1">
        <f>_xlfn.XLOOKUP(C101,'Export Action'!$A$3:$A$1999,'Export Action'!$AM$3:$AM$1999)</f>
        <v>75</v>
      </c>
      <c r="M101" s="5">
        <f>_xlfn.XLOOKUP(A101,'Export 2022'!$K$3:$K$1000,'Export 2022'!$AF$3:$AF$1000)</f>
        <v>3500</v>
      </c>
      <c r="N101" s="5">
        <f>_xlfn.XLOOKUP(A101,'Export 2023'!$K$3:$K$1000,'Export 2023'!$AF$3:$AF$1000)</f>
        <v>1500</v>
      </c>
      <c r="O101" s="31">
        <f>_xlfn.XLOOKUP(A101,'Export Dossier'!$K$3:$K$974,'Export Dossier'!$AD$3:$AD$974)</f>
        <v>7000</v>
      </c>
      <c r="P101" s="31">
        <f>_xlfn.XLOOKUP(C101,'Export Action'!$A$3:$A$1999,'Export Action'!$AS$3:$AS$1999)</f>
        <v>3000</v>
      </c>
      <c r="Q101" s="29">
        <f>(_xlfn.XLOOKUP(C101,'Export Action'!$A$3:$A$1999,'Export Action'!$AS$3:$AS$1999))/_xlfn.XLOOKUP(C101,'Export Action'!$A$3:$A$1999,'Export Action'!$AR$3:$AR$1999)</f>
        <v>0.22556390977443608</v>
      </c>
      <c r="R101" s="63" t="str">
        <f>IF(OR(_xlfn.XLOOKUP(C101,'Export Action'!$A$3:$A$1999,'Export Action'!$AO$3:$AO$1999)="Communes ZRR./bassins de vie pop &gt; 50% ZRR",_xlfn.XLOOKUP(C101,'Export Action'!$A$3:$A$1999,'Export Action'!$AO$3:$AO$1999)="Contrats de relance et de transition écologique (CRTE) rural"),"Oui","Non")</f>
        <v>Non</v>
      </c>
      <c r="S101" s="73"/>
      <c r="T101" s="74">
        <f t="shared" si="1"/>
        <v>42</v>
      </c>
      <c r="U101" s="75"/>
      <c r="V101" s="8" t="str" cm="1">
        <f t="array" ref="V101">IF(SUMPRODUCT((Tableau1[NOM DE LA STRUCTURE]=Tableau1[[#This Row],[NOM DE LA STRUCTURE]])*Tableau1[MONTANT PROPOSE POUR L''ACTION])=0,"",SUMPRODUCT((Tableau1[NOM DE LA STRUCTURE]=Tableau1[[#This Row],[NOM DE LA STRUCTURE]])*Tableau1[MONTANT PROPOSE POUR L''ACTION]))</f>
        <v/>
      </c>
      <c r="W101" s="79"/>
    </row>
    <row r="102" spans="1:23" ht="47.5" hidden="1" customHeight="1" x14ac:dyDescent="0.25">
      <c r="A102" s="13" t="str">
        <f>_xlfn.XLOOKUP(C102,'Export Action'!$A$3:$A$1999,'Export Action'!$L$3:$L$1999)</f>
        <v>42870744200011</v>
      </c>
      <c r="B102" s="84" t="str">
        <f>_xlfn.XLOOKUP(A102,'Export Action'!$L$3:$L$1999,'Export Action'!$O$3:$O$1999)</f>
        <v>VAL D'OZON TENNIS DE TABLE (VOTT)</v>
      </c>
      <c r="C102" s="1" t="s">
        <v>13570</v>
      </c>
      <c r="D102" s="36" t="str">
        <f>_xlfn.XLOOKUP(C102,'Export Action'!$A$3:$A$1999,'Export Action'!$X$3:$X$1999)</f>
        <v>En Avant les filles</v>
      </c>
      <c r="E102" s="1" t="str">
        <f>_xlfn.XLOOKUP(A102,'Export Dossier'!$K$3:$K$974,'Export Dossier'!$D$3:$D$974)</f>
        <v>FFTT-AURA-24-0054</v>
      </c>
      <c r="F102" s="36" t="str">
        <f>_xlfn.XLOOKUP(C102,'Export Action'!$A$3:$A$1999,'Export Action'!$AE$3:$AE$1999)</f>
        <v>Ping Inclusif</v>
      </c>
      <c r="G102" s="68"/>
      <c r="H102" s="71"/>
      <c r="I102" s="71"/>
      <c r="J102" s="1" t="str">
        <f>_xlfn.XLOOKUP(C102,'Export Action'!$A$3:$A$1999,'Export Action'!$J$3:$J$1999)</f>
        <v>Renouvellement</v>
      </c>
      <c r="K102" s="1" t="str">
        <f>_xlfn.XLOOKUP(C102,'Export Action'!$A$3:$A$1999,'Export Action'!$AL$3:$AL$1999)</f>
        <v>Féminin</v>
      </c>
      <c r="L102" s="1">
        <f>_xlfn.XLOOKUP(C102,'Export Action'!$A$3:$A$1999,'Export Action'!$AM$3:$AM$1999)</f>
        <v>52</v>
      </c>
      <c r="M102" s="5" t="e">
        <f>_xlfn.XLOOKUP(A102,'Export 2022'!$K$3:$K$1000,'Export 2022'!$AF$3:$AF$1000)</f>
        <v>#N/A</v>
      </c>
      <c r="N102" s="5">
        <f>_xlfn.XLOOKUP(A102,'Export 2023'!$K$3:$K$1000,'Export 2023'!$AF$3:$AF$1000)</f>
        <v>1500</v>
      </c>
      <c r="O102" s="31">
        <f>_xlfn.XLOOKUP(A102,'Export Dossier'!$K$3:$K$974,'Export Dossier'!$AD$3:$AD$974)</f>
        <v>4000</v>
      </c>
      <c r="P102" s="31">
        <f>_xlfn.XLOOKUP(C102,'Export Action'!$A$3:$A$1999,'Export Action'!$AS$3:$AS$1999)</f>
        <v>1500</v>
      </c>
      <c r="Q102" s="29">
        <f>(_xlfn.XLOOKUP(C102,'Export Action'!$A$3:$A$1999,'Export Action'!$AS$3:$AS$1999))/_xlfn.XLOOKUP(C102,'Export Action'!$A$3:$A$1999,'Export Action'!$AR$3:$AR$1999)</f>
        <v>0.42134831460674155</v>
      </c>
      <c r="R102" s="63" t="str">
        <f>IF(OR(_xlfn.XLOOKUP(C102,'Export Action'!$A$3:$A$1999,'Export Action'!$AO$3:$AO$1999)="Communes ZRR./bassins de vie pop &gt; 50% ZRR",_xlfn.XLOOKUP(C102,'Export Action'!$A$3:$A$1999,'Export Action'!$AO$3:$AO$1999)="Contrats de relance et de transition écologique (CRTE) rural"),"Oui","Non")</f>
        <v>Non</v>
      </c>
      <c r="S102" s="73"/>
      <c r="T102" s="74">
        <f t="shared" si="1"/>
        <v>43</v>
      </c>
      <c r="U102" s="75"/>
      <c r="V102" s="8" t="str" cm="1">
        <f t="array" ref="V102">IF(SUMPRODUCT((Tableau1[NOM DE LA STRUCTURE]=Tableau1[[#This Row],[NOM DE LA STRUCTURE]])*Tableau1[MONTANT PROPOSE POUR L''ACTION])=0,"",SUMPRODUCT((Tableau1[NOM DE LA STRUCTURE]=Tableau1[[#This Row],[NOM DE LA STRUCTURE]])*Tableau1[MONTANT PROPOSE POUR L''ACTION]))</f>
        <v/>
      </c>
      <c r="W102" s="79"/>
    </row>
    <row r="103" spans="1:23" ht="47.5" hidden="1" customHeight="1" x14ac:dyDescent="0.25">
      <c r="A103" s="13" t="str">
        <f>_xlfn.XLOOKUP(C103,'Export Action'!$A$3:$A$1999,'Export Action'!$L$3:$L$1999)</f>
        <v>42870744200011</v>
      </c>
      <c r="B103" s="84" t="str">
        <f>_xlfn.XLOOKUP(A103,'Export Action'!$L$3:$L$1999,'Export Action'!$O$3:$O$1999)</f>
        <v>VAL D'OZON TENNIS DE TABLE (VOTT)</v>
      </c>
      <c r="C103" s="1" t="s">
        <v>13577</v>
      </c>
      <c r="D103" s="36" t="str">
        <f>_xlfn.XLOOKUP(C103,'Export Action'!$A$3:$A$1999,'Export Action'!$X$3:$X$1999)</f>
        <v>Recruter et Fidéliser</v>
      </c>
      <c r="E103" s="1" t="str">
        <f>_xlfn.XLOOKUP(A103,'Export Dossier'!$K$3:$K$974,'Export Dossier'!$D$3:$D$974)</f>
        <v>FFTT-AURA-24-0054</v>
      </c>
      <c r="F103" s="36" t="str">
        <f>_xlfn.XLOOKUP(C103,'Export Action'!$A$3:$A$1999,'Export Action'!$AE$3:$AE$1999)</f>
        <v>Ping Educatif</v>
      </c>
      <c r="G103" s="68"/>
      <c r="H103" s="71"/>
      <c r="I103" s="71"/>
      <c r="J103" s="1" t="str">
        <f>_xlfn.XLOOKUP(C103,'Export Action'!$A$3:$A$1999,'Export Action'!$J$3:$J$1999)</f>
        <v>Renouvellement</v>
      </c>
      <c r="K103" s="1" t="str">
        <f>_xlfn.XLOOKUP(C103,'Export Action'!$A$3:$A$1999,'Export Action'!$AL$3:$AL$1999)</f>
        <v>Mixte</v>
      </c>
      <c r="L103" s="1">
        <f>_xlfn.XLOOKUP(C103,'Export Action'!$A$3:$A$1999,'Export Action'!$AM$3:$AM$1999)</f>
        <v>300</v>
      </c>
      <c r="M103" s="5" t="e">
        <f>_xlfn.XLOOKUP(A103,'Export 2022'!$K$3:$K$1000,'Export 2022'!$AF$3:$AF$1000)</f>
        <v>#N/A</v>
      </c>
      <c r="N103" s="5">
        <f>_xlfn.XLOOKUP(A103,'Export 2023'!$K$3:$K$1000,'Export 2023'!$AF$3:$AF$1000)</f>
        <v>1500</v>
      </c>
      <c r="O103" s="31">
        <f>_xlfn.XLOOKUP(A103,'Export Dossier'!$K$3:$K$974,'Export Dossier'!$AD$3:$AD$974)</f>
        <v>4000</v>
      </c>
      <c r="P103" s="31">
        <f>_xlfn.XLOOKUP(C103,'Export Action'!$A$3:$A$1999,'Export Action'!$AS$3:$AS$1999)</f>
        <v>2500</v>
      </c>
      <c r="Q103" s="29">
        <f>(_xlfn.XLOOKUP(C103,'Export Action'!$A$3:$A$1999,'Export Action'!$AS$3:$AS$1999))/_xlfn.XLOOKUP(C103,'Export Action'!$A$3:$A$1999,'Export Action'!$AR$3:$AR$1999)</f>
        <v>0.28735632183908044</v>
      </c>
      <c r="R103" s="63" t="str">
        <f>IF(OR(_xlfn.XLOOKUP(C103,'Export Action'!$A$3:$A$1999,'Export Action'!$AO$3:$AO$1999)="Communes ZRR./bassins de vie pop &gt; 50% ZRR",_xlfn.XLOOKUP(C103,'Export Action'!$A$3:$A$1999,'Export Action'!$AO$3:$AO$1999)="Contrats de relance et de transition écologique (CRTE) rural"),"Oui","Non")</f>
        <v>Non</v>
      </c>
      <c r="S103" s="73"/>
      <c r="T103" s="74">
        <f t="shared" si="1"/>
        <v>43</v>
      </c>
      <c r="U103" s="75"/>
      <c r="V103" s="8" t="str" cm="1">
        <f t="array" ref="V103">IF(SUMPRODUCT((Tableau1[NOM DE LA STRUCTURE]=Tableau1[[#This Row],[NOM DE LA STRUCTURE]])*Tableau1[MONTANT PROPOSE POUR L''ACTION])=0,"",SUMPRODUCT((Tableau1[NOM DE LA STRUCTURE]=Tableau1[[#This Row],[NOM DE LA STRUCTURE]])*Tableau1[MONTANT PROPOSE POUR L''ACTION]))</f>
        <v/>
      </c>
      <c r="W103" s="79"/>
    </row>
    <row r="104" spans="1:23" ht="47.5" hidden="1" customHeight="1" x14ac:dyDescent="0.25">
      <c r="A104" s="13" t="str">
        <f>_xlfn.XLOOKUP(C104,'Export Action'!$A$3:$A$1999,'Export Action'!$L$3:$L$1999)</f>
        <v>43784725400012</v>
      </c>
      <c r="B104" s="84" t="str">
        <f>_xlfn.XLOOKUP(A104,'Export Action'!$L$3:$L$1999,'Export Action'!$O$3:$O$1999)</f>
        <v>TENNIS DE TABLE CASTELPONTIN</v>
      </c>
      <c r="C104" s="1" t="s">
        <v>13583</v>
      </c>
      <c r="D104" s="36" t="str">
        <f>_xlfn.XLOOKUP(C104,'Export Action'!$A$3:$A$1999,'Export Action'!$X$3:$X$1999)</f>
        <v>Recrutement et fidélisation des jeunes</v>
      </c>
      <c r="E104" s="1" t="str">
        <f>_xlfn.XLOOKUP(A104,'Export Dossier'!$K$3:$K$974,'Export Dossier'!$D$3:$D$974)</f>
        <v>FFTT-AURA-24-0055</v>
      </c>
      <c r="F104" s="36" t="str">
        <f>_xlfn.XLOOKUP(C104,'Export Action'!$A$3:$A$1999,'Export Action'!$AE$3:$AE$1999)</f>
        <v>Ping Educatif</v>
      </c>
      <c r="G104" s="68"/>
      <c r="H104" s="71"/>
      <c r="I104" s="71"/>
      <c r="J104" s="1" t="str">
        <f>_xlfn.XLOOKUP(C104,'Export Action'!$A$3:$A$1999,'Export Action'!$J$3:$J$1999)</f>
        <v>Renouvellement</v>
      </c>
      <c r="K104" s="1" t="str">
        <f>_xlfn.XLOOKUP(C104,'Export Action'!$A$3:$A$1999,'Export Action'!$AL$3:$AL$1999)</f>
        <v>Masculin</v>
      </c>
      <c r="L104" s="1">
        <f>_xlfn.XLOOKUP(C104,'Export Action'!$A$3:$A$1999,'Export Action'!$AM$3:$AM$1999)</f>
        <v>42</v>
      </c>
      <c r="M104" s="5" t="e">
        <f>_xlfn.XLOOKUP(A104,'Export 2022'!$K$3:$K$1000,'Export 2022'!$AF$3:$AF$1000)</f>
        <v>#N/A</v>
      </c>
      <c r="N104" s="5">
        <f>_xlfn.XLOOKUP(A104,'Export 2023'!$K$3:$K$1000,'Export 2023'!$AF$3:$AF$1000)</f>
        <v>2499</v>
      </c>
      <c r="O104" s="31">
        <f>_xlfn.XLOOKUP(A104,'Export Dossier'!$K$3:$K$974,'Export Dossier'!$AD$3:$AD$974)</f>
        <v>2500</v>
      </c>
      <c r="P104" s="31">
        <f>_xlfn.XLOOKUP(C104,'Export Action'!$A$3:$A$1999,'Export Action'!$AS$3:$AS$1999)</f>
        <v>2000</v>
      </c>
      <c r="Q104" s="29">
        <f>(_xlfn.XLOOKUP(C104,'Export Action'!$A$3:$A$1999,'Export Action'!$AS$3:$AS$1999))/_xlfn.XLOOKUP(C104,'Export Action'!$A$3:$A$1999,'Export Action'!$AR$3:$AR$1999)</f>
        <v>0.17391304347826086</v>
      </c>
      <c r="R104" s="63" t="str">
        <f>IF(OR(_xlfn.XLOOKUP(C104,'Export Action'!$A$3:$A$1999,'Export Action'!$AO$3:$AO$1999)="Communes ZRR./bassins de vie pop &gt; 50% ZRR",_xlfn.XLOOKUP(C104,'Export Action'!$A$3:$A$1999,'Export Action'!$AO$3:$AO$1999)="Contrats de relance et de transition écologique (CRTE) rural"),"Oui","Non")</f>
        <v>Non</v>
      </c>
      <c r="S104" s="73"/>
      <c r="T104" s="74">
        <f t="shared" si="1"/>
        <v>44</v>
      </c>
      <c r="U104" s="75"/>
      <c r="V104" s="8" t="str" cm="1">
        <f t="array" ref="V104">IF(SUMPRODUCT((Tableau1[NOM DE LA STRUCTURE]=Tableau1[[#This Row],[NOM DE LA STRUCTURE]])*Tableau1[MONTANT PROPOSE POUR L''ACTION])=0,"",SUMPRODUCT((Tableau1[NOM DE LA STRUCTURE]=Tableau1[[#This Row],[NOM DE LA STRUCTURE]])*Tableau1[MONTANT PROPOSE POUR L''ACTION]))</f>
        <v/>
      </c>
      <c r="W104" s="79"/>
    </row>
    <row r="105" spans="1:23" ht="47.5" hidden="1" customHeight="1" x14ac:dyDescent="0.25">
      <c r="A105" s="13" t="str">
        <f>_xlfn.XLOOKUP(C105,'Export Action'!$A$3:$A$1999,'Export Action'!$L$3:$L$1999)</f>
        <v>43784725400012</v>
      </c>
      <c r="B105" s="84" t="str">
        <f>_xlfn.XLOOKUP(A105,'Export Action'!$L$3:$L$1999,'Export Action'!$O$3:$O$1999)</f>
        <v>TENNIS DE TABLE CASTELPONTIN</v>
      </c>
      <c r="C105" s="1" t="s">
        <v>13590</v>
      </c>
      <c r="D105" s="36" t="str">
        <f>_xlfn.XLOOKUP(C105,'Export Action'!$A$3:$A$1999,'Export Action'!$X$3:$X$1999)</f>
        <v>Tournois urbains et Ping en extérieur</v>
      </c>
      <c r="E105" s="1" t="str">
        <f>_xlfn.XLOOKUP(A105,'Export Dossier'!$K$3:$K$974,'Export Dossier'!$D$3:$D$974)</f>
        <v>FFTT-AURA-24-0055</v>
      </c>
      <c r="F105" s="36" t="str">
        <f>_xlfn.XLOOKUP(C105,'Export Action'!$A$3:$A$1999,'Export Action'!$AE$3:$AE$1999)</f>
        <v>Nouvelles pratiques</v>
      </c>
      <c r="G105" s="68"/>
      <c r="H105" s="71"/>
      <c r="I105" s="71"/>
      <c r="J105" s="1" t="str">
        <f>_xlfn.XLOOKUP(C105,'Export Action'!$A$3:$A$1999,'Export Action'!$J$3:$J$1999)</f>
        <v>Renouvellement</v>
      </c>
      <c r="K105" s="1" t="str">
        <f>_xlfn.XLOOKUP(C105,'Export Action'!$A$3:$A$1999,'Export Action'!$AL$3:$AL$1999)</f>
        <v>Mixte</v>
      </c>
      <c r="L105" s="1">
        <f>_xlfn.XLOOKUP(C105,'Export Action'!$A$3:$A$1999,'Export Action'!$AM$3:$AM$1999)</f>
        <v>40</v>
      </c>
      <c r="M105" s="5" t="e">
        <f>_xlfn.XLOOKUP(A105,'Export 2022'!$K$3:$K$1000,'Export 2022'!$AF$3:$AF$1000)</f>
        <v>#N/A</v>
      </c>
      <c r="N105" s="5">
        <f>_xlfn.XLOOKUP(A105,'Export 2023'!$K$3:$K$1000,'Export 2023'!$AF$3:$AF$1000)</f>
        <v>2499</v>
      </c>
      <c r="O105" s="31">
        <f>_xlfn.XLOOKUP(A105,'Export Dossier'!$K$3:$K$974,'Export Dossier'!$AD$3:$AD$974)</f>
        <v>2500</v>
      </c>
      <c r="P105" s="31">
        <f>_xlfn.XLOOKUP(C105,'Export Action'!$A$3:$A$1999,'Export Action'!$AS$3:$AS$1999)</f>
        <v>500</v>
      </c>
      <c r="Q105" s="29">
        <f>(_xlfn.XLOOKUP(C105,'Export Action'!$A$3:$A$1999,'Export Action'!$AS$3:$AS$1999))/_xlfn.XLOOKUP(C105,'Export Action'!$A$3:$A$1999,'Export Action'!$AR$3:$AR$1999)</f>
        <v>0.43478260869565216</v>
      </c>
      <c r="R105" s="63" t="str">
        <f>IF(OR(_xlfn.XLOOKUP(C105,'Export Action'!$A$3:$A$1999,'Export Action'!$AO$3:$AO$1999)="Communes ZRR./bassins de vie pop &gt; 50% ZRR",_xlfn.XLOOKUP(C105,'Export Action'!$A$3:$A$1999,'Export Action'!$AO$3:$AO$1999)="Contrats de relance et de transition écologique (CRTE) rural"),"Oui","Non")</f>
        <v>Non</v>
      </c>
      <c r="S105" s="73"/>
      <c r="T105" s="74">
        <f t="shared" si="1"/>
        <v>44</v>
      </c>
      <c r="U105" s="75"/>
      <c r="V105" s="8" t="str" cm="1">
        <f t="array" ref="V105">IF(SUMPRODUCT((Tableau1[NOM DE LA STRUCTURE]=Tableau1[[#This Row],[NOM DE LA STRUCTURE]])*Tableau1[MONTANT PROPOSE POUR L''ACTION])=0,"",SUMPRODUCT((Tableau1[NOM DE LA STRUCTURE]=Tableau1[[#This Row],[NOM DE LA STRUCTURE]])*Tableau1[MONTANT PROPOSE POUR L''ACTION]))</f>
        <v/>
      </c>
      <c r="W105" s="79"/>
    </row>
    <row r="106" spans="1:23" ht="47.5" hidden="1" customHeight="1" x14ac:dyDescent="0.25">
      <c r="A106" s="13" t="str">
        <f>_xlfn.XLOOKUP(C106,'Export Action'!$A$3:$A$1999,'Export Action'!$L$3:$L$1999)</f>
        <v>39476107600014</v>
      </c>
      <c r="B106" s="84" t="str">
        <f>_xlfn.XLOOKUP(A106,'Export Action'!$L$3:$L$1999,'Export Action'!$O$3:$O$1999)</f>
        <v>TENNIS DE TABLE SEYSSINOIS</v>
      </c>
      <c r="C106" s="1" t="s">
        <v>13595</v>
      </c>
      <c r="D106" s="36" t="str">
        <f>_xlfn.XLOOKUP(C106,'Export Action'!$A$3:$A$1999,'Export Action'!$X$3:$X$1999)</f>
        <v>Développement et fidélisation des jeunes</v>
      </c>
      <c r="E106" s="1" t="str">
        <f>_xlfn.XLOOKUP(A106,'Export Dossier'!$K$3:$K$974,'Export Dossier'!$D$3:$D$974)</f>
        <v>FFTT-AURA-24-0058</v>
      </c>
      <c r="F106" s="36" t="str">
        <f>_xlfn.XLOOKUP(C106,'Export Action'!$A$3:$A$1999,'Export Action'!$AE$3:$AE$1999)</f>
        <v>Ping Educatif</v>
      </c>
      <c r="G106" s="68"/>
      <c r="H106" s="71"/>
      <c r="I106" s="71"/>
      <c r="J106" s="1" t="str">
        <f>_xlfn.XLOOKUP(C106,'Export Action'!$A$3:$A$1999,'Export Action'!$J$3:$J$1999)</f>
        <v>Première demande</v>
      </c>
      <c r="K106" s="1" t="str">
        <f>_xlfn.XLOOKUP(C106,'Export Action'!$A$3:$A$1999,'Export Action'!$AL$3:$AL$1999)</f>
        <v>Mixte</v>
      </c>
      <c r="L106" s="1">
        <f>_xlfn.XLOOKUP(C106,'Export Action'!$A$3:$A$1999,'Export Action'!$AM$3:$AM$1999)</f>
        <v>61</v>
      </c>
      <c r="M106" s="5">
        <f>_xlfn.XLOOKUP(A106,'Export 2022'!$K$3:$K$1000,'Export 2022'!$AF$3:$AF$1000)</f>
        <v>1500</v>
      </c>
      <c r="N106" s="5">
        <f>_xlfn.XLOOKUP(A106,'Export 2023'!$K$3:$K$1000,'Export 2023'!$AF$3:$AF$1000)</f>
        <v>1500</v>
      </c>
      <c r="O106" s="31">
        <f>_xlfn.XLOOKUP(A106,'Export Dossier'!$K$3:$K$974,'Export Dossier'!$AD$3:$AD$974)</f>
        <v>2000</v>
      </c>
      <c r="P106" s="31">
        <f>_xlfn.XLOOKUP(C106,'Export Action'!$A$3:$A$1999,'Export Action'!$AS$3:$AS$1999)</f>
        <v>1470</v>
      </c>
      <c r="Q106" s="29">
        <f>(_xlfn.XLOOKUP(C106,'Export Action'!$A$3:$A$1999,'Export Action'!$AS$3:$AS$1999))/_xlfn.XLOOKUP(C106,'Export Action'!$A$3:$A$1999,'Export Action'!$AR$3:$AR$1999)</f>
        <v>7.1310759677888816E-2</v>
      </c>
      <c r="R106" s="63" t="str">
        <f>IF(OR(_xlfn.XLOOKUP(C106,'Export Action'!$A$3:$A$1999,'Export Action'!$AO$3:$AO$1999)="Communes ZRR./bassins de vie pop &gt; 50% ZRR",_xlfn.XLOOKUP(C106,'Export Action'!$A$3:$A$1999,'Export Action'!$AO$3:$AO$1999)="Contrats de relance et de transition écologique (CRTE) rural"),"Oui","Non")</f>
        <v>Non</v>
      </c>
      <c r="S106" s="73"/>
      <c r="T106" s="74">
        <f t="shared" si="1"/>
        <v>45</v>
      </c>
      <c r="U106" s="75"/>
      <c r="V106" s="8" t="str" cm="1">
        <f t="array" ref="V106">IF(SUMPRODUCT((Tableau1[NOM DE LA STRUCTURE]=Tableau1[[#This Row],[NOM DE LA STRUCTURE]])*Tableau1[MONTANT PROPOSE POUR L''ACTION])=0,"",SUMPRODUCT((Tableau1[NOM DE LA STRUCTURE]=Tableau1[[#This Row],[NOM DE LA STRUCTURE]])*Tableau1[MONTANT PROPOSE POUR L''ACTION]))</f>
        <v/>
      </c>
      <c r="W106" s="79"/>
    </row>
    <row r="107" spans="1:23" ht="47.5" hidden="1" customHeight="1" x14ac:dyDescent="0.25">
      <c r="A107" s="13" t="str">
        <f>_xlfn.XLOOKUP(C107,'Export Action'!$A$3:$A$1999,'Export Action'!$L$3:$L$1999)</f>
        <v>39476107600014</v>
      </c>
      <c r="B107" s="84" t="str">
        <f>_xlfn.XLOOKUP(A107,'Export Action'!$L$3:$L$1999,'Export Action'!$O$3:$O$1999)</f>
        <v>TENNIS DE TABLE SEYSSINOIS</v>
      </c>
      <c r="C107" s="1" t="s">
        <v>13603</v>
      </c>
      <c r="D107" s="36" t="str">
        <f>_xlfn.XLOOKUP(C107,'Export Action'!$A$3:$A$1999,'Export Action'!$X$3:$X$1999)</f>
        <v>Développement du sport santé</v>
      </c>
      <c r="E107" s="1" t="str">
        <f>_xlfn.XLOOKUP(A107,'Export Dossier'!$K$3:$K$974,'Export Dossier'!$D$3:$D$974)</f>
        <v>FFTT-AURA-24-0058</v>
      </c>
      <c r="F107" s="36" t="str">
        <f>_xlfn.XLOOKUP(C107,'Export Action'!$A$3:$A$1999,'Export Action'!$AE$3:$AE$1999)</f>
        <v>Ping Actif</v>
      </c>
      <c r="G107" s="68"/>
      <c r="H107" s="71"/>
      <c r="I107" s="71"/>
      <c r="J107" s="1" t="str">
        <f>_xlfn.XLOOKUP(C107,'Export Action'!$A$3:$A$1999,'Export Action'!$J$3:$J$1999)</f>
        <v>Renouvellement</v>
      </c>
      <c r="K107" s="1" t="str">
        <f>_xlfn.XLOOKUP(C107,'Export Action'!$A$3:$A$1999,'Export Action'!$AL$3:$AL$1999)</f>
        <v>Mixte</v>
      </c>
      <c r="L107" s="1">
        <f>_xlfn.XLOOKUP(C107,'Export Action'!$A$3:$A$1999,'Export Action'!$AM$3:$AM$1999)</f>
        <v>60</v>
      </c>
      <c r="M107" s="5">
        <f>_xlfn.XLOOKUP(A107,'Export 2022'!$K$3:$K$1000,'Export 2022'!$AF$3:$AF$1000)</f>
        <v>1500</v>
      </c>
      <c r="N107" s="5">
        <f>_xlfn.XLOOKUP(A107,'Export 2023'!$K$3:$K$1000,'Export 2023'!$AF$3:$AF$1000)</f>
        <v>1500</v>
      </c>
      <c r="O107" s="31">
        <f>_xlfn.XLOOKUP(A107,'Export Dossier'!$K$3:$K$974,'Export Dossier'!$AD$3:$AD$974)</f>
        <v>2000</v>
      </c>
      <c r="P107" s="31">
        <f>_xlfn.XLOOKUP(C107,'Export Action'!$A$3:$A$1999,'Export Action'!$AS$3:$AS$1999)</f>
        <v>530</v>
      </c>
      <c r="Q107" s="29">
        <f>(_xlfn.XLOOKUP(C107,'Export Action'!$A$3:$A$1999,'Export Action'!$AS$3:$AS$1999))/_xlfn.XLOOKUP(C107,'Export Action'!$A$3:$A$1999,'Export Action'!$AR$3:$AR$1999)</f>
        <v>0.13589743589743589</v>
      </c>
      <c r="R107" s="63" t="str">
        <f>IF(OR(_xlfn.XLOOKUP(C107,'Export Action'!$A$3:$A$1999,'Export Action'!$AO$3:$AO$1999)="Communes ZRR./bassins de vie pop &gt; 50% ZRR",_xlfn.XLOOKUP(C107,'Export Action'!$A$3:$A$1999,'Export Action'!$AO$3:$AO$1999)="Contrats de relance et de transition écologique (CRTE) rural"),"Oui","Non")</f>
        <v>Non</v>
      </c>
      <c r="S107" s="73"/>
      <c r="T107" s="74">
        <f t="shared" si="1"/>
        <v>45</v>
      </c>
      <c r="U107" s="75"/>
      <c r="V107" s="8" t="str" cm="1">
        <f t="array" ref="V107">IF(SUMPRODUCT((Tableau1[NOM DE LA STRUCTURE]=Tableau1[[#This Row],[NOM DE LA STRUCTURE]])*Tableau1[MONTANT PROPOSE POUR L''ACTION])=0,"",SUMPRODUCT((Tableau1[NOM DE LA STRUCTURE]=Tableau1[[#This Row],[NOM DE LA STRUCTURE]])*Tableau1[MONTANT PROPOSE POUR L''ACTION]))</f>
        <v/>
      </c>
      <c r="W107" s="79"/>
    </row>
    <row r="108" spans="1:23" ht="47.5" hidden="1" customHeight="1" x14ac:dyDescent="0.25">
      <c r="A108" s="13" t="str">
        <f>_xlfn.XLOOKUP(C108,'Export Action'!$A$3:$A$1999,'Export Action'!$L$3:$L$1999)</f>
        <v>77980391500023</v>
      </c>
      <c r="B108" s="84" t="str">
        <f>_xlfn.XLOOKUP(A108,'Export Action'!$L$3:$L$1999,'Export Action'!$O$3:$O$1999)</f>
        <v>ASSOCIATION DE L'UNITE DE VOISINAGE DE LA ROUE (A.U.V.R)</v>
      </c>
      <c r="C108" s="1" t="s">
        <v>13649</v>
      </c>
      <c r="D108" s="36" t="str">
        <f>_xlfn.XLOOKUP(C108,'Export Action'!$A$3:$A$1999,'Export Action'!$X$3:$X$1999)</f>
        <v>Vacances Olympiques et Paralympiques avril 2024</v>
      </c>
      <c r="E108" s="1" t="str">
        <f>_xlfn.XLOOKUP(A108,'Export Dossier'!$K$3:$K$974,'Export Dossier'!$D$3:$D$974)</f>
        <v>FFTT-AURA-24-0061</v>
      </c>
      <c r="F108" s="36" t="str">
        <f>_xlfn.XLOOKUP(C108,'Export Action'!$A$3:$A$1999,'Export Action'!$AE$3:$AE$1999)</f>
        <v>Animations vacances Olympiques et Paralympiques</v>
      </c>
      <c r="G108" s="87"/>
      <c r="H108" s="1"/>
      <c r="I108" s="1"/>
      <c r="J108" s="1" t="str">
        <f>_xlfn.XLOOKUP(C108,'Export Action'!$A$3:$A$1999,'Export Action'!$J$3:$J$1999)</f>
        <v>Première demande</v>
      </c>
      <c r="K108" s="1" t="str">
        <f>_xlfn.XLOOKUP(C108,'Export Action'!$A$3:$A$1999,'Export Action'!$AL$3:$AL$1999)</f>
        <v>Mixte</v>
      </c>
      <c r="L108" s="1">
        <f>_xlfn.XLOOKUP(C108,'Export Action'!$A$3:$A$1999,'Export Action'!$AM$3:$AM$1999)</f>
        <v>100</v>
      </c>
      <c r="M108" s="5" t="e">
        <f>_xlfn.XLOOKUP(A108,'Export 2022'!$K$3:$K$1000,'Export 2022'!$AF$3:$AF$1000)</f>
        <v>#N/A</v>
      </c>
      <c r="N108" s="5" t="e">
        <f>_xlfn.XLOOKUP(A108,'Export 2023'!$K$3:$K$1000,'Export 2023'!$AF$3:$AF$1000)</f>
        <v>#N/A</v>
      </c>
      <c r="O108" s="31">
        <f>_xlfn.XLOOKUP(A108,'Export Dossier'!$K$3:$K$974,'Export Dossier'!$AD$3:$AD$974)</f>
        <v>8700</v>
      </c>
      <c r="P108" s="31">
        <f>_xlfn.XLOOKUP(C108,'Export Action'!$A$3:$A$1999,'Export Action'!$AS$3:$AS$1999)</f>
        <v>1500</v>
      </c>
      <c r="Q108" s="29">
        <f>(_xlfn.XLOOKUP(C108,'Export Action'!$A$3:$A$1999,'Export Action'!$AS$3:$AS$1999))/_xlfn.XLOOKUP(C108,'Export Action'!$A$3:$A$1999,'Export Action'!$AR$3:$AR$1999)</f>
        <v>0.6</v>
      </c>
      <c r="R108" s="63" t="str">
        <f>IF(OR(_xlfn.XLOOKUP(C108,'Export Action'!$A$3:$A$1999,'Export Action'!$AO$3:$AO$1999)="Communes ZRR./bassins de vie pop &gt; 50% ZRR",_xlfn.XLOOKUP(C108,'Export Action'!$A$3:$A$1999,'Export Action'!$AO$3:$AO$1999)="Contrats de relance et de transition écologique (CRTE) rural"),"Oui","Non")</f>
        <v>Non</v>
      </c>
      <c r="S108" s="88"/>
      <c r="T108" s="74">
        <f t="shared" si="1"/>
        <v>46</v>
      </c>
      <c r="U108" s="89"/>
      <c r="V108" s="8" t="str" cm="1">
        <f t="array" ref="V108">IF(SUMPRODUCT((Tableau1[NOM DE LA STRUCTURE]=Tableau1[[#This Row],[NOM DE LA STRUCTURE]])*Tableau1[MONTANT PROPOSE POUR L''ACTION])=0,"",SUMPRODUCT((Tableau1[NOM DE LA STRUCTURE]=Tableau1[[#This Row],[NOM DE LA STRUCTURE]])*Tableau1[MONTANT PROPOSE POUR L''ACTION]))</f>
        <v/>
      </c>
      <c r="W108" s="90"/>
    </row>
    <row r="109" spans="1:23" ht="47.5" hidden="1" customHeight="1" x14ac:dyDescent="0.25">
      <c r="A109" s="13" t="str">
        <f>_xlfn.XLOOKUP(C109,'Export Action'!$A$3:$A$1999,'Export Action'!$L$3:$L$1999)</f>
        <v>77980391500023</v>
      </c>
      <c r="B109" s="84" t="str">
        <f>_xlfn.XLOOKUP(A109,'Export Action'!$L$3:$L$1999,'Export Action'!$O$3:$O$1999)</f>
        <v>ASSOCIATION DE L'UNITE DE VOISINAGE DE LA ROUE (A.U.V.R)</v>
      </c>
      <c r="C109" s="1" t="s">
        <v>13663</v>
      </c>
      <c r="D109" s="36" t="str">
        <f>_xlfn.XLOOKUP(C109,'Export Action'!$A$3:$A$1999,'Export Action'!$X$3:$X$1999)</f>
        <v>Développement des dispositifs Ping Bien-être et Ping Santé (année 2024)</v>
      </c>
      <c r="E109" s="1" t="str">
        <f>_xlfn.XLOOKUP(A109,'Export Dossier'!$K$3:$K$974,'Export Dossier'!$D$3:$D$974)</f>
        <v>FFTT-AURA-24-0061</v>
      </c>
      <c r="F109" s="36" t="str">
        <f>_xlfn.XLOOKUP(C109,'Export Action'!$A$3:$A$1999,'Export Action'!$AE$3:$AE$1999)</f>
        <v>Ping Actif</v>
      </c>
      <c r="G109" s="68"/>
      <c r="H109" s="71"/>
      <c r="I109" s="71"/>
      <c r="J109" s="1" t="str">
        <f>_xlfn.XLOOKUP(C109,'Export Action'!$A$3:$A$1999,'Export Action'!$J$3:$J$1999)</f>
        <v>Première demande</v>
      </c>
      <c r="K109" s="1" t="str">
        <f>_xlfn.XLOOKUP(C109,'Export Action'!$A$3:$A$1999,'Export Action'!$AL$3:$AL$1999)</f>
        <v>Mixte</v>
      </c>
      <c r="L109" s="1">
        <f>_xlfn.XLOOKUP(C109,'Export Action'!$A$3:$A$1999,'Export Action'!$AM$3:$AM$1999)</f>
        <v>110</v>
      </c>
      <c r="M109" s="5" t="e">
        <f>_xlfn.XLOOKUP(A109,'Export 2022'!$K$3:$K$1000,'Export 2022'!$AF$3:$AF$1000)</f>
        <v>#N/A</v>
      </c>
      <c r="N109" s="5" t="e">
        <f>_xlfn.XLOOKUP(A109,'Export 2023'!$K$3:$K$1000,'Export 2023'!$AF$3:$AF$1000)</f>
        <v>#N/A</v>
      </c>
      <c r="O109" s="31">
        <f>_xlfn.XLOOKUP(A109,'Export Dossier'!$K$3:$K$974,'Export Dossier'!$AD$3:$AD$974)</f>
        <v>8700</v>
      </c>
      <c r="P109" s="31">
        <f>_xlfn.XLOOKUP(C109,'Export Action'!$A$3:$A$1999,'Export Action'!$AS$3:$AS$1999)</f>
        <v>3000</v>
      </c>
      <c r="Q109" s="29">
        <f>(_xlfn.XLOOKUP(C109,'Export Action'!$A$3:$A$1999,'Export Action'!$AS$3:$AS$1999))/_xlfn.XLOOKUP(C109,'Export Action'!$A$3:$A$1999,'Export Action'!$AR$3:$AR$1999)</f>
        <v>0.5357142857142857</v>
      </c>
      <c r="R109" s="63" t="str">
        <f>IF(OR(_xlfn.XLOOKUP(C109,'Export Action'!$A$3:$A$1999,'Export Action'!$AO$3:$AO$1999)="Communes ZRR./bassins de vie pop &gt; 50% ZRR",_xlfn.XLOOKUP(C109,'Export Action'!$A$3:$A$1999,'Export Action'!$AO$3:$AO$1999)="Contrats de relance et de transition écologique (CRTE) rural"),"Oui","Non")</f>
        <v>Non</v>
      </c>
      <c r="S109" s="73"/>
      <c r="T109" s="74">
        <f t="shared" si="1"/>
        <v>46</v>
      </c>
      <c r="U109" s="75"/>
      <c r="V109" s="8" t="str" cm="1">
        <f t="array" ref="V109">IF(SUMPRODUCT((Tableau1[NOM DE LA STRUCTURE]=Tableau1[[#This Row],[NOM DE LA STRUCTURE]])*Tableau1[MONTANT PROPOSE POUR L''ACTION])=0,"",SUMPRODUCT((Tableau1[NOM DE LA STRUCTURE]=Tableau1[[#This Row],[NOM DE LA STRUCTURE]])*Tableau1[MONTANT PROPOSE POUR L''ACTION]))</f>
        <v/>
      </c>
      <c r="W109" s="79"/>
    </row>
    <row r="110" spans="1:23" ht="47.5" hidden="1" customHeight="1" x14ac:dyDescent="0.25">
      <c r="A110" s="13" t="str">
        <f>_xlfn.XLOOKUP(C110,'Export Action'!$A$3:$A$1999,'Export Action'!$L$3:$L$1999)</f>
        <v>77980391500023</v>
      </c>
      <c r="B110" s="84" t="str">
        <f>_xlfn.XLOOKUP(A110,'Export Action'!$L$3:$L$1999,'Export Action'!$O$3:$O$1999)</f>
        <v>ASSOCIATION DE L'UNITE DE VOISINAGE DE LA ROUE (A.U.V.R)</v>
      </c>
      <c r="C110" s="1" t="s">
        <v>13669</v>
      </c>
      <c r="D110" s="36" t="str">
        <f>_xlfn.XLOOKUP(C110,'Export Action'!$A$3:$A$1999,'Export Action'!$X$3:$X$1999)</f>
        <v>Recrutement et fidélisation des jeunes</v>
      </c>
      <c r="E110" s="1" t="str">
        <f>_xlfn.XLOOKUP(A110,'Export Dossier'!$K$3:$K$974,'Export Dossier'!$D$3:$D$974)</f>
        <v>FFTT-AURA-24-0061</v>
      </c>
      <c r="F110" s="36" t="str">
        <f>_xlfn.XLOOKUP(C110,'Export Action'!$A$3:$A$1999,'Export Action'!$AE$3:$AE$1999)</f>
        <v>Ping Educatif</v>
      </c>
      <c r="G110" s="68"/>
      <c r="H110" s="71"/>
      <c r="I110" s="71"/>
      <c r="J110" s="1" t="str">
        <f>_xlfn.XLOOKUP(C110,'Export Action'!$A$3:$A$1999,'Export Action'!$J$3:$J$1999)</f>
        <v>Première demande</v>
      </c>
      <c r="K110" s="1" t="str">
        <f>_xlfn.XLOOKUP(C110,'Export Action'!$A$3:$A$1999,'Export Action'!$AL$3:$AL$1999)</f>
        <v>Mixte</v>
      </c>
      <c r="L110" s="1">
        <f>_xlfn.XLOOKUP(C110,'Export Action'!$A$3:$A$1999,'Export Action'!$AM$3:$AM$1999)</f>
        <v>300</v>
      </c>
      <c r="M110" s="5" t="e">
        <f>_xlfn.XLOOKUP(A110,'Export 2022'!$K$3:$K$1000,'Export 2022'!$AF$3:$AF$1000)</f>
        <v>#N/A</v>
      </c>
      <c r="N110" s="5" t="e">
        <f>_xlfn.XLOOKUP(A110,'Export 2023'!$K$3:$K$1000,'Export 2023'!$AF$3:$AF$1000)</f>
        <v>#N/A</v>
      </c>
      <c r="O110" s="31">
        <f>_xlfn.XLOOKUP(A110,'Export Dossier'!$K$3:$K$974,'Export Dossier'!$AD$3:$AD$974)</f>
        <v>8700</v>
      </c>
      <c r="P110" s="31">
        <f>_xlfn.XLOOKUP(C110,'Export Action'!$A$3:$A$1999,'Export Action'!$AS$3:$AS$1999)</f>
        <v>3000</v>
      </c>
      <c r="Q110" s="29">
        <f>(_xlfn.XLOOKUP(C110,'Export Action'!$A$3:$A$1999,'Export Action'!$AS$3:$AS$1999))/_xlfn.XLOOKUP(C110,'Export Action'!$A$3:$A$1999,'Export Action'!$AR$3:$AR$1999)</f>
        <v>0.57471264367816088</v>
      </c>
      <c r="R110" s="63" t="str">
        <f>IF(OR(_xlfn.XLOOKUP(C110,'Export Action'!$A$3:$A$1999,'Export Action'!$AO$3:$AO$1999)="Communes ZRR./bassins de vie pop &gt; 50% ZRR",_xlfn.XLOOKUP(C110,'Export Action'!$A$3:$A$1999,'Export Action'!$AO$3:$AO$1999)="Contrats de relance et de transition écologique (CRTE) rural"),"Oui","Non")</f>
        <v>Non</v>
      </c>
      <c r="S110" s="73"/>
      <c r="T110" s="74">
        <f t="shared" si="1"/>
        <v>46</v>
      </c>
      <c r="U110" s="75"/>
      <c r="V110" s="8" t="str" cm="1">
        <f t="array" ref="V110">IF(SUMPRODUCT((Tableau1[NOM DE LA STRUCTURE]=Tableau1[[#This Row],[NOM DE LA STRUCTURE]])*Tableau1[MONTANT PROPOSE POUR L''ACTION])=0,"",SUMPRODUCT((Tableau1[NOM DE LA STRUCTURE]=Tableau1[[#This Row],[NOM DE LA STRUCTURE]])*Tableau1[MONTANT PROPOSE POUR L''ACTION]))</f>
        <v/>
      </c>
      <c r="W110" s="79"/>
    </row>
    <row r="111" spans="1:23" ht="47.5" hidden="1" customHeight="1" x14ac:dyDescent="0.25">
      <c r="A111" s="13" t="str">
        <f>_xlfn.XLOOKUP(C111,'Export Action'!$A$3:$A$1999,'Export Action'!$L$3:$L$1999)</f>
        <v>77980391500023</v>
      </c>
      <c r="B111" s="84" t="str">
        <f>_xlfn.XLOOKUP(A111,'Export Action'!$L$3:$L$1999,'Export Action'!$O$3:$O$1999)</f>
        <v>ASSOCIATION DE L'UNITE DE VOISINAGE DE LA ROUE (A.U.V.R)</v>
      </c>
      <c r="C111" s="1" t="s">
        <v>13674</v>
      </c>
      <c r="D111" s="36" t="str">
        <f>_xlfn.XLOOKUP(C111,'Export Action'!$A$3:$A$1999,'Export Action'!$X$3:$X$1999)</f>
        <v>Développement de nouvelles pratiques</v>
      </c>
      <c r="E111" s="1" t="str">
        <f>_xlfn.XLOOKUP(A111,'Export Dossier'!$K$3:$K$974,'Export Dossier'!$D$3:$D$974)</f>
        <v>FFTT-AURA-24-0061</v>
      </c>
      <c r="F111" s="36" t="str">
        <f>_xlfn.XLOOKUP(C111,'Export Action'!$A$3:$A$1999,'Export Action'!$AE$3:$AE$1999)</f>
        <v>Nouvelles pratiques</v>
      </c>
      <c r="G111" s="68"/>
      <c r="H111" s="71"/>
      <c r="I111" s="71"/>
      <c r="J111" s="1" t="str">
        <f>_xlfn.XLOOKUP(C111,'Export Action'!$A$3:$A$1999,'Export Action'!$J$3:$J$1999)</f>
        <v>Première demande</v>
      </c>
      <c r="K111" s="1" t="str">
        <f>_xlfn.XLOOKUP(C111,'Export Action'!$A$3:$A$1999,'Export Action'!$AL$3:$AL$1999)</f>
        <v>Mixte</v>
      </c>
      <c r="L111" s="1">
        <f>_xlfn.XLOOKUP(C111,'Export Action'!$A$3:$A$1999,'Export Action'!$AM$3:$AM$1999)</f>
        <v>50</v>
      </c>
      <c r="M111" s="5" t="e">
        <f>_xlfn.XLOOKUP(A111,'Export 2022'!$K$3:$K$1000,'Export 2022'!$AF$3:$AF$1000)</f>
        <v>#N/A</v>
      </c>
      <c r="N111" s="5" t="e">
        <f>_xlfn.XLOOKUP(A111,'Export 2023'!$K$3:$K$1000,'Export 2023'!$AF$3:$AF$1000)</f>
        <v>#N/A</v>
      </c>
      <c r="O111" s="31">
        <f>_xlfn.XLOOKUP(A111,'Export Dossier'!$K$3:$K$974,'Export Dossier'!$AD$3:$AD$974)</f>
        <v>8700</v>
      </c>
      <c r="P111" s="31">
        <f>_xlfn.XLOOKUP(C111,'Export Action'!$A$3:$A$1999,'Export Action'!$AS$3:$AS$1999)</f>
        <v>1200</v>
      </c>
      <c r="Q111" s="29">
        <f>(_xlfn.XLOOKUP(C111,'Export Action'!$A$3:$A$1999,'Export Action'!$AS$3:$AS$1999))/_xlfn.XLOOKUP(C111,'Export Action'!$A$3:$A$1999,'Export Action'!$AR$3:$AR$1999)</f>
        <v>0.6</v>
      </c>
      <c r="R111" s="63" t="str">
        <f>IF(OR(_xlfn.XLOOKUP(C111,'Export Action'!$A$3:$A$1999,'Export Action'!$AO$3:$AO$1999)="Communes ZRR./bassins de vie pop &gt; 50% ZRR",_xlfn.XLOOKUP(C111,'Export Action'!$A$3:$A$1999,'Export Action'!$AO$3:$AO$1999)="Contrats de relance et de transition écologique (CRTE) rural"),"Oui","Non")</f>
        <v>Non</v>
      </c>
      <c r="S111" s="73"/>
      <c r="T111" s="74">
        <f t="shared" si="1"/>
        <v>46</v>
      </c>
      <c r="U111" s="75"/>
      <c r="V111" s="8" t="str" cm="1">
        <f t="array" ref="V111">IF(SUMPRODUCT((Tableau1[NOM DE LA STRUCTURE]=Tableau1[[#This Row],[NOM DE LA STRUCTURE]])*Tableau1[MONTANT PROPOSE POUR L''ACTION])=0,"",SUMPRODUCT((Tableau1[NOM DE LA STRUCTURE]=Tableau1[[#This Row],[NOM DE LA STRUCTURE]])*Tableau1[MONTANT PROPOSE POUR L''ACTION]))</f>
        <v/>
      </c>
      <c r="W111" s="79"/>
    </row>
    <row r="112" spans="1:23" ht="47.5" hidden="1" customHeight="1" x14ac:dyDescent="0.25">
      <c r="A112" s="13" t="str">
        <f>_xlfn.XLOOKUP(C112,'Export Action'!$A$3:$A$1999,'Export Action'!$L$3:$L$1999)</f>
        <v>45307113600056</v>
      </c>
      <c r="B112" s="84" t="str">
        <f>_xlfn.XLOOKUP(A112,'Export Action'!$L$3:$L$1999,'Export Action'!$O$3:$O$1999)</f>
        <v>SALLANCHES TENNIS DE TABLE</v>
      </c>
      <c r="C112" s="1" t="s">
        <v>13679</v>
      </c>
      <c r="D112" s="36" t="str">
        <f>_xlfn.XLOOKUP(C112,'Export Action'!$A$3:$A$1999,'Export Action'!$X$3:$X$1999)</f>
        <v>Developpement du ping santé bien etre par des créneaux loisir</v>
      </c>
      <c r="E112" s="1" t="str">
        <f>_xlfn.XLOOKUP(A112,'Export Dossier'!$K$3:$K$974,'Export Dossier'!$D$3:$D$974)</f>
        <v>FFTT-AURA-24-0062</v>
      </c>
      <c r="F112" s="36" t="str">
        <f>_xlfn.XLOOKUP(C112,'Export Action'!$A$3:$A$1999,'Export Action'!$AE$3:$AE$1999)</f>
        <v>Ping Actif</v>
      </c>
      <c r="G112" s="68"/>
      <c r="H112" s="71"/>
      <c r="I112" s="71"/>
      <c r="J112" s="1" t="str">
        <f>_xlfn.XLOOKUP(C112,'Export Action'!$A$3:$A$1999,'Export Action'!$J$3:$J$1999)</f>
        <v>Renouvellement</v>
      </c>
      <c r="K112" s="1" t="str">
        <f>_xlfn.XLOOKUP(C112,'Export Action'!$A$3:$A$1999,'Export Action'!$AL$3:$AL$1999)</f>
        <v>Mixte</v>
      </c>
      <c r="L112" s="1">
        <f>_xlfn.XLOOKUP(C112,'Export Action'!$A$3:$A$1999,'Export Action'!$AM$3:$AM$1999)</f>
        <v>150</v>
      </c>
      <c r="M112" s="5" t="e">
        <f>_xlfn.XLOOKUP(A112,'Export 2022'!$K$3:$K$1000,'Export 2022'!$AF$3:$AF$1000)</f>
        <v>#N/A</v>
      </c>
      <c r="N112" s="5" t="e">
        <f>_xlfn.XLOOKUP(A112,'Export 2023'!$K$3:$K$1000,'Export 2023'!$AF$3:$AF$1000)</f>
        <v>#N/A</v>
      </c>
      <c r="O112" s="31">
        <f>_xlfn.XLOOKUP(A112,'Export Dossier'!$K$3:$K$974,'Export Dossier'!$AD$3:$AD$974)</f>
        <v>3000</v>
      </c>
      <c r="P112" s="31">
        <f>_xlfn.XLOOKUP(C112,'Export Action'!$A$3:$A$1999,'Export Action'!$AS$3:$AS$1999)</f>
        <v>1500</v>
      </c>
      <c r="Q112" s="29">
        <f>(_xlfn.XLOOKUP(C112,'Export Action'!$A$3:$A$1999,'Export Action'!$AS$3:$AS$1999))/_xlfn.XLOOKUP(C112,'Export Action'!$A$3:$A$1999,'Export Action'!$AR$3:$AR$1999)</f>
        <v>0.25083612040133779</v>
      </c>
      <c r="R112" s="63" t="str">
        <f>IF(OR(_xlfn.XLOOKUP(C112,'Export Action'!$A$3:$A$1999,'Export Action'!$AO$3:$AO$1999)="Communes ZRR./bassins de vie pop &gt; 50% ZRR",_xlfn.XLOOKUP(C112,'Export Action'!$A$3:$A$1999,'Export Action'!$AO$3:$AO$1999)="Contrats de relance et de transition écologique (CRTE) rural"),"Oui","Non")</f>
        <v>Non</v>
      </c>
      <c r="S112" s="73"/>
      <c r="T112" s="74">
        <f t="shared" si="1"/>
        <v>47</v>
      </c>
      <c r="U112" s="75"/>
      <c r="V112" s="8" t="str" cm="1">
        <f t="array" ref="V112">IF(SUMPRODUCT((Tableau1[NOM DE LA STRUCTURE]=Tableau1[[#This Row],[NOM DE LA STRUCTURE]])*Tableau1[MONTANT PROPOSE POUR L''ACTION])=0,"",SUMPRODUCT((Tableau1[NOM DE LA STRUCTURE]=Tableau1[[#This Row],[NOM DE LA STRUCTURE]])*Tableau1[MONTANT PROPOSE POUR L''ACTION]))</f>
        <v/>
      </c>
      <c r="W112" s="79"/>
    </row>
    <row r="113" spans="1:23" ht="47.5" hidden="1" customHeight="1" x14ac:dyDescent="0.25">
      <c r="A113" s="13" t="str">
        <f>_xlfn.XLOOKUP(C113,'Export Action'!$A$3:$A$1999,'Export Action'!$L$3:$L$1999)</f>
        <v>45307113600056</v>
      </c>
      <c r="B113" s="84" t="str">
        <f>_xlfn.XLOOKUP(A113,'Export Action'!$L$3:$L$1999,'Export Action'!$O$3:$O$1999)</f>
        <v>SALLANCHES TENNIS DE TABLE</v>
      </c>
      <c r="C113" s="1" t="s">
        <v>13687</v>
      </c>
      <c r="D113" s="36" t="str">
        <f>_xlfn.XLOOKUP(C113,'Export Action'!$A$3:$A$1999,'Export Action'!$X$3:$X$1999)</f>
        <v>Recrutement et fidelisation des jeunes</v>
      </c>
      <c r="E113" s="1" t="str">
        <f>_xlfn.XLOOKUP(A113,'Export Dossier'!$K$3:$K$974,'Export Dossier'!$D$3:$D$974)</f>
        <v>FFTT-AURA-24-0062</v>
      </c>
      <c r="F113" s="36" t="str">
        <f>_xlfn.XLOOKUP(C113,'Export Action'!$A$3:$A$1999,'Export Action'!$AE$3:$AE$1999)</f>
        <v>Ping Educatif</v>
      </c>
      <c r="G113" s="68"/>
      <c r="H113" s="71"/>
      <c r="I113" s="71"/>
      <c r="J113" s="1" t="str">
        <f>_xlfn.XLOOKUP(C113,'Export Action'!$A$3:$A$1999,'Export Action'!$J$3:$J$1999)</f>
        <v>Renouvellement</v>
      </c>
      <c r="K113" s="1" t="str">
        <f>_xlfn.XLOOKUP(C113,'Export Action'!$A$3:$A$1999,'Export Action'!$AL$3:$AL$1999)</f>
        <v>Mixte</v>
      </c>
      <c r="L113" s="1">
        <f>_xlfn.XLOOKUP(C113,'Export Action'!$A$3:$A$1999,'Export Action'!$AM$3:$AM$1999)</f>
        <v>200</v>
      </c>
      <c r="M113" s="5" t="e">
        <f>_xlfn.XLOOKUP(A113,'Export 2022'!$K$3:$K$1000,'Export 2022'!$AF$3:$AF$1000)</f>
        <v>#N/A</v>
      </c>
      <c r="N113" s="5" t="e">
        <f>_xlfn.XLOOKUP(A113,'Export 2023'!$K$3:$K$1000,'Export 2023'!$AF$3:$AF$1000)</f>
        <v>#N/A</v>
      </c>
      <c r="O113" s="31">
        <f>_xlfn.XLOOKUP(A113,'Export Dossier'!$K$3:$K$974,'Export Dossier'!$AD$3:$AD$974)</f>
        <v>3000</v>
      </c>
      <c r="P113" s="31">
        <f>_xlfn.XLOOKUP(C113,'Export Action'!$A$3:$A$1999,'Export Action'!$AS$3:$AS$1999)</f>
        <v>1500</v>
      </c>
      <c r="Q113" s="29">
        <f>(_xlfn.XLOOKUP(C113,'Export Action'!$A$3:$A$1999,'Export Action'!$AS$3:$AS$1999))/_xlfn.XLOOKUP(C113,'Export Action'!$A$3:$A$1999,'Export Action'!$AR$3:$AR$1999)</f>
        <v>0.21428571428571427</v>
      </c>
      <c r="R113" s="63" t="str">
        <f>IF(OR(_xlfn.XLOOKUP(C113,'Export Action'!$A$3:$A$1999,'Export Action'!$AO$3:$AO$1999)="Communes ZRR./bassins de vie pop &gt; 50% ZRR",_xlfn.XLOOKUP(C113,'Export Action'!$A$3:$A$1999,'Export Action'!$AO$3:$AO$1999)="Contrats de relance et de transition écologique (CRTE) rural"),"Oui","Non")</f>
        <v>Non</v>
      </c>
      <c r="S113" s="73"/>
      <c r="T113" s="74">
        <f t="shared" si="1"/>
        <v>47</v>
      </c>
      <c r="U113" s="75"/>
      <c r="V113" s="8" t="str" cm="1">
        <f t="array" ref="V113">IF(SUMPRODUCT((Tableau1[NOM DE LA STRUCTURE]=Tableau1[[#This Row],[NOM DE LA STRUCTURE]])*Tableau1[MONTANT PROPOSE POUR L''ACTION])=0,"",SUMPRODUCT((Tableau1[NOM DE LA STRUCTURE]=Tableau1[[#This Row],[NOM DE LA STRUCTURE]])*Tableau1[MONTANT PROPOSE POUR L''ACTION]))</f>
        <v/>
      </c>
      <c r="W113" s="79"/>
    </row>
    <row r="114" spans="1:23" ht="47.5" hidden="1" customHeight="1" x14ac:dyDescent="0.25">
      <c r="A114" s="13" t="str">
        <f>_xlfn.XLOOKUP(C114,'Export Action'!$A$3:$A$1999,'Export Action'!$L$3:$L$1999)</f>
        <v>44751665900011</v>
      </c>
      <c r="B114" s="84" t="str">
        <f>_xlfn.XLOOKUP(A114,'Export Action'!$L$3:$L$1999,'Export Action'!$O$3:$O$1999)</f>
        <v>ASSOCIATION DU TENNIS DE TABLE D'AUBENAS-VALS (A.T.T.A.V)</v>
      </c>
      <c r="C114" s="1" t="s">
        <v>13692</v>
      </c>
      <c r="D114" s="36" t="str">
        <f>_xlfn.XLOOKUP(C114,'Export Action'!$A$3:$A$1999,'Export Action'!$X$3:$X$1999)</f>
        <v>OLYMPIADE</v>
      </c>
      <c r="E114" s="1" t="str">
        <f>_xlfn.XLOOKUP(A114,'Export Dossier'!$K$3:$K$974,'Export Dossier'!$D$3:$D$974)</f>
        <v>FFTT-AURA-24-0063</v>
      </c>
      <c r="F114" s="36" t="str">
        <f>_xlfn.XLOOKUP(C114,'Export Action'!$A$3:$A$1999,'Export Action'!$AE$3:$AE$1999)</f>
        <v>Nouvelles pratiques</v>
      </c>
      <c r="G114" s="68"/>
      <c r="H114" s="71"/>
      <c r="I114" s="71"/>
      <c r="J114" s="1" t="str">
        <f>_xlfn.XLOOKUP(C114,'Export Action'!$A$3:$A$1999,'Export Action'!$J$3:$J$1999)</f>
        <v>Renouvellement</v>
      </c>
      <c r="K114" s="1" t="str">
        <f>_xlfn.XLOOKUP(C114,'Export Action'!$A$3:$A$1999,'Export Action'!$AL$3:$AL$1999)</f>
        <v>Mixte</v>
      </c>
      <c r="L114" s="1">
        <f>_xlfn.XLOOKUP(C114,'Export Action'!$A$3:$A$1999,'Export Action'!$AM$3:$AM$1999)</f>
        <v>120</v>
      </c>
      <c r="M114" s="5">
        <f>_xlfn.XLOOKUP(A114,'Export 2022'!$K$3:$K$1000,'Export 2022'!$AF$3:$AF$1000)</f>
        <v>1500</v>
      </c>
      <c r="N114" s="5">
        <f>_xlfn.XLOOKUP(A114,'Export 2023'!$K$3:$K$1000,'Export 2023'!$AF$3:$AF$1000)</f>
        <v>1500</v>
      </c>
      <c r="O114" s="31">
        <f>_xlfn.XLOOKUP(A114,'Export Dossier'!$K$3:$K$974,'Export Dossier'!$AD$3:$AD$974)</f>
        <v>5000</v>
      </c>
      <c r="P114" s="31">
        <f>_xlfn.XLOOKUP(C114,'Export Action'!$A$3:$A$1999,'Export Action'!$AS$3:$AS$1999)</f>
        <v>5000</v>
      </c>
      <c r="Q114" s="29">
        <f>(_xlfn.XLOOKUP(C114,'Export Action'!$A$3:$A$1999,'Export Action'!$AS$3:$AS$1999))/_xlfn.XLOOKUP(C114,'Export Action'!$A$3:$A$1999,'Export Action'!$AR$3:$AR$1999)</f>
        <v>0.88121254846669017</v>
      </c>
      <c r="R114" s="63" t="str">
        <f>IF(OR(_xlfn.XLOOKUP(C114,'Export Action'!$A$3:$A$1999,'Export Action'!$AO$3:$AO$1999)="Communes ZRR./bassins de vie pop &gt; 50% ZRR",_xlfn.XLOOKUP(C114,'Export Action'!$A$3:$A$1999,'Export Action'!$AO$3:$AO$1999)="Contrats de relance et de transition écologique (CRTE) rural"),"Oui","Non")</f>
        <v>Non</v>
      </c>
      <c r="S114" s="73"/>
      <c r="T114" s="74">
        <f t="shared" si="1"/>
        <v>48</v>
      </c>
      <c r="U114" s="75"/>
      <c r="V114" s="8" t="str" cm="1">
        <f t="array" ref="V114">IF(SUMPRODUCT((Tableau1[NOM DE LA STRUCTURE]=Tableau1[[#This Row],[NOM DE LA STRUCTURE]])*Tableau1[MONTANT PROPOSE POUR L''ACTION])=0,"",SUMPRODUCT((Tableau1[NOM DE LA STRUCTURE]=Tableau1[[#This Row],[NOM DE LA STRUCTURE]])*Tableau1[MONTANT PROPOSE POUR L''ACTION]))</f>
        <v/>
      </c>
      <c r="W114" s="79"/>
    </row>
    <row r="115" spans="1:23" ht="47.5" hidden="1" customHeight="1" x14ac:dyDescent="0.25">
      <c r="A115" s="13" t="str">
        <f>_xlfn.XLOOKUP(C115,'Export Action'!$A$3:$A$1999,'Export Action'!$L$3:$L$1999)</f>
        <v>33456941500022</v>
      </c>
      <c r="B115" s="84" t="str">
        <f>_xlfn.XLOOKUP(A115,'Export Action'!$L$3:$L$1999,'Export Action'!$O$3:$O$1999)</f>
        <v>ASSOCIATION SPORTS ET LOISIRS DE ST MARTIN D'URIAGE</v>
      </c>
      <c r="C115" s="1" t="s">
        <v>13701</v>
      </c>
      <c r="D115" s="36" t="str">
        <f>_xlfn.XLOOKUP(C115,'Export Action'!$A$3:$A$1999,'Export Action'!$X$3:$X$1999)</f>
        <v>Aide pour le développement d’une activités pour les personnes en situations de dépendance</v>
      </c>
      <c r="E115" s="1" t="str">
        <f>_xlfn.XLOOKUP(A115,'Export Dossier'!$K$3:$K$974,'Export Dossier'!$D$3:$D$974)</f>
        <v>FFTT-AURA-24-0064</v>
      </c>
      <c r="F115" s="36" t="str">
        <f>_xlfn.XLOOKUP(C115,'Export Action'!$A$3:$A$1999,'Export Action'!$AE$3:$AE$1999)</f>
        <v>Ping Actif</v>
      </c>
      <c r="G115" s="68"/>
      <c r="H115" s="71"/>
      <c r="I115" s="71"/>
      <c r="J115" s="1" t="str">
        <f>_xlfn.XLOOKUP(C115,'Export Action'!$A$3:$A$1999,'Export Action'!$J$3:$J$1999)</f>
        <v>Renouvellement</v>
      </c>
      <c r="K115" s="1" t="str">
        <f>_xlfn.XLOOKUP(C115,'Export Action'!$A$3:$A$1999,'Export Action'!$AL$3:$AL$1999)</f>
        <v>Mixte</v>
      </c>
      <c r="L115" s="1">
        <f>_xlfn.XLOOKUP(C115,'Export Action'!$A$3:$A$1999,'Export Action'!$AM$3:$AM$1999)</f>
        <v>6</v>
      </c>
      <c r="M115" s="5">
        <f>_xlfn.XLOOKUP(A115,'Export 2022'!$K$3:$K$1000,'Export 2022'!$AF$3:$AF$1000)</f>
        <v>0</v>
      </c>
      <c r="N115" s="5">
        <f>_xlfn.XLOOKUP(A115,'Export 2023'!$K$3:$K$1000,'Export 2023'!$AF$3:$AF$1000)</f>
        <v>1500</v>
      </c>
      <c r="O115" s="31">
        <f>_xlfn.XLOOKUP(A115,'Export Dossier'!$K$3:$K$974,'Export Dossier'!$AD$3:$AD$974)</f>
        <v>1610</v>
      </c>
      <c r="P115" s="31">
        <f>_xlfn.XLOOKUP(C115,'Export Action'!$A$3:$A$1999,'Export Action'!$AS$3:$AS$1999)</f>
        <v>510</v>
      </c>
      <c r="Q115" s="29">
        <f>(_xlfn.XLOOKUP(C115,'Export Action'!$A$3:$A$1999,'Export Action'!$AS$3:$AS$1999))/_xlfn.XLOOKUP(C115,'Export Action'!$A$3:$A$1999,'Export Action'!$AR$3:$AR$1999)</f>
        <v>0.56666666666666665</v>
      </c>
      <c r="R115" s="63" t="str">
        <f>IF(OR(_xlfn.XLOOKUP(C115,'Export Action'!$A$3:$A$1999,'Export Action'!$AO$3:$AO$1999)="Communes ZRR./bassins de vie pop &gt; 50% ZRR",_xlfn.XLOOKUP(C115,'Export Action'!$A$3:$A$1999,'Export Action'!$AO$3:$AO$1999)="Contrats de relance et de transition écologique (CRTE) rural"),"Oui","Non")</f>
        <v>Non</v>
      </c>
      <c r="S115" s="73"/>
      <c r="T115" s="74">
        <f t="shared" si="1"/>
        <v>49</v>
      </c>
      <c r="U115" s="75"/>
      <c r="V115" s="8" t="str" cm="1">
        <f t="array" ref="V115">IF(SUMPRODUCT((Tableau1[NOM DE LA STRUCTURE]=Tableau1[[#This Row],[NOM DE LA STRUCTURE]])*Tableau1[MONTANT PROPOSE POUR L''ACTION])=0,"",SUMPRODUCT((Tableau1[NOM DE LA STRUCTURE]=Tableau1[[#This Row],[NOM DE LA STRUCTURE]])*Tableau1[MONTANT PROPOSE POUR L''ACTION]))</f>
        <v/>
      </c>
      <c r="W115" s="79"/>
    </row>
    <row r="116" spans="1:23" ht="47.5" hidden="1" customHeight="1" x14ac:dyDescent="0.25">
      <c r="A116" s="13" t="str">
        <f>_xlfn.XLOOKUP(C116,'Export Action'!$A$3:$A$1999,'Export Action'!$L$3:$L$1999)</f>
        <v>33456941500022</v>
      </c>
      <c r="B116" s="84" t="str">
        <f>_xlfn.XLOOKUP(A116,'Export Action'!$L$3:$L$1999,'Export Action'!$O$3:$O$1999)</f>
        <v>ASSOCIATION SPORTS ET LOISIRS DE ST MARTIN D'URIAGE</v>
      </c>
      <c r="C116" s="1" t="s">
        <v>13709</v>
      </c>
      <c r="D116" s="36" t="str">
        <f>_xlfn.XLOOKUP(C116,'Export Action'!$A$3:$A$1999,'Export Action'!$X$3:$X$1999)</f>
        <v>Ping citoyen</v>
      </c>
      <c r="E116" s="1" t="str">
        <f>_xlfn.XLOOKUP(A116,'Export Dossier'!$K$3:$K$974,'Export Dossier'!$D$3:$D$974)</f>
        <v>FFTT-AURA-24-0064</v>
      </c>
      <c r="F116" s="36" t="str">
        <f>_xlfn.XLOOKUP(C116,'Export Action'!$A$3:$A$1999,'Export Action'!$AE$3:$AE$1999)</f>
        <v>Ping Educatif</v>
      </c>
      <c r="G116" s="68"/>
      <c r="H116" s="71"/>
      <c r="I116" s="71"/>
      <c r="J116" s="1" t="str">
        <f>_xlfn.XLOOKUP(C116,'Export Action'!$A$3:$A$1999,'Export Action'!$J$3:$J$1999)</f>
        <v>Renouvellement</v>
      </c>
      <c r="K116" s="1" t="str">
        <f>_xlfn.XLOOKUP(C116,'Export Action'!$A$3:$A$1999,'Export Action'!$AL$3:$AL$1999)</f>
        <v>Mixte</v>
      </c>
      <c r="L116" s="1">
        <f>_xlfn.XLOOKUP(C116,'Export Action'!$A$3:$A$1999,'Export Action'!$AM$3:$AM$1999)</f>
        <v>60</v>
      </c>
      <c r="M116" s="5">
        <f>_xlfn.XLOOKUP(A116,'Export 2022'!$K$3:$K$1000,'Export 2022'!$AF$3:$AF$1000)</f>
        <v>0</v>
      </c>
      <c r="N116" s="5">
        <f>_xlfn.XLOOKUP(A116,'Export 2023'!$K$3:$K$1000,'Export 2023'!$AF$3:$AF$1000)</f>
        <v>1500</v>
      </c>
      <c r="O116" s="31">
        <f>_xlfn.XLOOKUP(A116,'Export Dossier'!$K$3:$K$974,'Export Dossier'!$AD$3:$AD$974)</f>
        <v>1610</v>
      </c>
      <c r="P116" s="31">
        <f>_xlfn.XLOOKUP(C116,'Export Action'!$A$3:$A$1999,'Export Action'!$AS$3:$AS$1999)</f>
        <v>1100</v>
      </c>
      <c r="Q116" s="29">
        <f>(_xlfn.XLOOKUP(C116,'Export Action'!$A$3:$A$1999,'Export Action'!$AS$3:$AS$1999))/_xlfn.XLOOKUP(C116,'Export Action'!$A$3:$A$1999,'Export Action'!$AR$3:$AR$1999)</f>
        <v>0.57894736842105265</v>
      </c>
      <c r="R116" s="63" t="str">
        <f>IF(OR(_xlfn.XLOOKUP(C116,'Export Action'!$A$3:$A$1999,'Export Action'!$AO$3:$AO$1999)="Communes ZRR./bassins de vie pop &gt; 50% ZRR",_xlfn.XLOOKUP(C116,'Export Action'!$A$3:$A$1999,'Export Action'!$AO$3:$AO$1999)="Contrats de relance et de transition écologique (CRTE) rural"),"Oui","Non")</f>
        <v>Non</v>
      </c>
      <c r="S116" s="73"/>
      <c r="T116" s="74">
        <f t="shared" si="1"/>
        <v>49</v>
      </c>
      <c r="U116" s="75"/>
      <c r="V116" s="8" t="str" cm="1">
        <f t="array" ref="V116">IF(SUMPRODUCT((Tableau1[NOM DE LA STRUCTURE]=Tableau1[[#This Row],[NOM DE LA STRUCTURE]])*Tableau1[MONTANT PROPOSE POUR L''ACTION])=0,"",SUMPRODUCT((Tableau1[NOM DE LA STRUCTURE]=Tableau1[[#This Row],[NOM DE LA STRUCTURE]])*Tableau1[MONTANT PROPOSE POUR L''ACTION]))</f>
        <v/>
      </c>
      <c r="W116" s="79"/>
    </row>
    <row r="117" spans="1:23" ht="47.5" hidden="1" customHeight="1" x14ac:dyDescent="0.25">
      <c r="A117" s="13" t="str">
        <f>_xlfn.XLOOKUP(C117,'Export Action'!$A$3:$A$1999,'Export Action'!$L$3:$L$1999)</f>
        <v>44751665900011</v>
      </c>
      <c r="B117" s="84" t="str">
        <f>_xlfn.XLOOKUP(A117,'Export Action'!$L$3:$L$1999,'Export Action'!$O$3:$O$1999)</f>
        <v>ASSOCIATION DU TENNIS DE TABLE D'AUBENAS-VALS (A.T.T.A.V)</v>
      </c>
      <c r="C117" s="1" t="s">
        <v>13713</v>
      </c>
      <c r="D117" s="36" t="str">
        <f>_xlfn.XLOOKUP(C117,'Export Action'!$A$3:$A$1999,'Export Action'!$X$3:$X$1999)</f>
        <v>Premier pas pongiste et fidélisation des jeunes en créneau Baby-Ping</v>
      </c>
      <c r="E117" s="1" t="str">
        <f>_xlfn.XLOOKUP(A117,'Export Dossier'!$K$3:$K$974,'Export Dossier'!$D$3:$D$974)</f>
        <v>FFTT-AURA-24-0063</v>
      </c>
      <c r="F117" s="36" t="str">
        <f>_xlfn.XLOOKUP(C117,'Export Action'!$A$3:$A$1999,'Export Action'!$AE$3:$AE$1999)</f>
        <v>Ping Educatif</v>
      </c>
      <c r="G117" s="68"/>
      <c r="H117" s="71"/>
      <c r="I117" s="71"/>
      <c r="J117" s="1" t="str">
        <f>_xlfn.XLOOKUP(C117,'Export Action'!$A$3:$A$1999,'Export Action'!$J$3:$J$1999)</f>
        <v>Renouvellement</v>
      </c>
      <c r="K117" s="1" t="str">
        <f>_xlfn.XLOOKUP(C117,'Export Action'!$A$3:$A$1999,'Export Action'!$AL$3:$AL$1999)</f>
        <v>Mixte</v>
      </c>
      <c r="L117" s="1">
        <f>_xlfn.XLOOKUP(C117,'Export Action'!$A$3:$A$1999,'Export Action'!$AM$3:$AM$1999)</f>
        <v>250</v>
      </c>
      <c r="M117" s="5">
        <f>_xlfn.XLOOKUP(A117,'Export 2022'!$K$3:$K$1000,'Export 2022'!$AF$3:$AF$1000)</f>
        <v>1500</v>
      </c>
      <c r="N117" s="5">
        <f>_xlfn.XLOOKUP(A117,'Export 2023'!$K$3:$K$1000,'Export 2023'!$AF$3:$AF$1000)</f>
        <v>1500</v>
      </c>
      <c r="O117" s="31">
        <f>_xlfn.XLOOKUP(A117,'Export Dossier'!$K$3:$K$974,'Export Dossier'!$AD$3:$AD$974)</f>
        <v>5000</v>
      </c>
      <c r="P117" s="31">
        <f>_xlfn.XLOOKUP(C117,'Export Action'!$A$3:$A$1999,'Export Action'!$AS$3:$AS$1999)</f>
        <v>3000</v>
      </c>
      <c r="Q117" s="29">
        <f>(_xlfn.XLOOKUP(C117,'Export Action'!$A$3:$A$1999,'Export Action'!$AS$3:$AS$1999))/_xlfn.XLOOKUP(C117,'Export Action'!$A$3:$A$1999,'Export Action'!$AR$3:$AR$1999)</f>
        <v>0.6</v>
      </c>
      <c r="R117" s="63" t="str">
        <f>IF(OR(_xlfn.XLOOKUP(C117,'Export Action'!$A$3:$A$1999,'Export Action'!$AO$3:$AO$1999)="Communes ZRR./bassins de vie pop &gt; 50% ZRR",_xlfn.XLOOKUP(C117,'Export Action'!$A$3:$A$1999,'Export Action'!$AO$3:$AO$1999)="Contrats de relance et de transition écologique (CRTE) rural"),"Oui","Non")</f>
        <v>Non</v>
      </c>
      <c r="S117" s="73"/>
      <c r="T117" s="74">
        <f t="shared" si="1"/>
        <v>50</v>
      </c>
      <c r="U117" s="75"/>
      <c r="V117" s="8" t="str" cm="1">
        <f t="array" ref="V117">IF(SUMPRODUCT((Tableau1[NOM DE LA STRUCTURE]=Tableau1[[#This Row],[NOM DE LA STRUCTURE]])*Tableau1[MONTANT PROPOSE POUR L''ACTION])=0,"",SUMPRODUCT((Tableau1[NOM DE LA STRUCTURE]=Tableau1[[#This Row],[NOM DE LA STRUCTURE]])*Tableau1[MONTANT PROPOSE POUR L''ACTION]))</f>
        <v/>
      </c>
      <c r="W117" s="79"/>
    </row>
    <row r="118" spans="1:23" ht="47.5" hidden="1" customHeight="1" x14ac:dyDescent="0.25">
      <c r="A118" s="13" t="str">
        <f>_xlfn.XLOOKUP(C118,'Export Action'!$A$3:$A$1999,'Export Action'!$L$3:$L$1999)</f>
        <v>44751665900011</v>
      </c>
      <c r="B118" s="84" t="str">
        <f>_xlfn.XLOOKUP(A118,'Export Action'!$L$3:$L$1999,'Export Action'!$O$3:$O$1999)</f>
        <v>ASSOCIATION DU TENNIS DE TABLE D'AUBENAS-VALS (A.T.T.A.V)</v>
      </c>
      <c r="C118" s="1" t="s">
        <v>13721</v>
      </c>
      <c r="D118" s="36" t="str">
        <f>_xlfn.XLOOKUP(C118,'Export Action'!$A$3:$A$1999,'Export Action'!$X$3:$X$1999)</f>
        <v>Développement de l'éthique et de la citoyenneté : rendre les sportifs acteurs de la vie du club</v>
      </c>
      <c r="E118" s="1" t="str">
        <f>_xlfn.XLOOKUP(A118,'Export Dossier'!$K$3:$K$974,'Export Dossier'!$D$3:$D$974)</f>
        <v>FFTT-AURA-24-0063</v>
      </c>
      <c r="F118" s="36">
        <f>_xlfn.XLOOKUP(C118,'Export Action'!$A$3:$A$1999,'Export Action'!$AE$3:$AE$1999)</f>
        <v>0</v>
      </c>
      <c r="G118" s="68"/>
      <c r="H118" s="71"/>
      <c r="I118" s="71"/>
      <c r="J118" s="1" t="str">
        <f>_xlfn.XLOOKUP(C118,'Export Action'!$A$3:$A$1999,'Export Action'!$J$3:$J$1999)</f>
        <v>Renouvellement</v>
      </c>
      <c r="K118" s="1" t="str">
        <f>_xlfn.XLOOKUP(C118,'Export Action'!$A$3:$A$1999,'Export Action'!$AL$3:$AL$1999)</f>
        <v>Masculin</v>
      </c>
      <c r="L118" s="1">
        <f>_xlfn.XLOOKUP(C118,'Export Action'!$A$3:$A$1999,'Export Action'!$AM$3:$AM$1999)</f>
        <v>1</v>
      </c>
      <c r="M118" s="5">
        <f>_xlfn.XLOOKUP(A118,'Export 2022'!$K$3:$K$1000,'Export 2022'!$AF$3:$AF$1000)</f>
        <v>1500</v>
      </c>
      <c r="N118" s="5">
        <f>_xlfn.XLOOKUP(A118,'Export 2023'!$K$3:$K$1000,'Export 2023'!$AF$3:$AF$1000)</f>
        <v>1500</v>
      </c>
      <c r="O118" s="31">
        <f>_xlfn.XLOOKUP(A118,'Export Dossier'!$K$3:$K$974,'Export Dossier'!$AD$3:$AD$974)</f>
        <v>5000</v>
      </c>
      <c r="P118" s="31">
        <f>_xlfn.XLOOKUP(C118,'Export Action'!$A$3:$A$1999,'Export Action'!$AS$3:$AS$1999)</f>
        <v>1000</v>
      </c>
      <c r="Q118" s="29">
        <f>(_xlfn.XLOOKUP(C118,'Export Action'!$A$3:$A$1999,'Export Action'!$AS$3:$AS$1999))/_xlfn.XLOOKUP(C118,'Export Action'!$A$3:$A$1999,'Export Action'!$AR$3:$AR$1999)</f>
        <v>0.34482758620689657</v>
      </c>
      <c r="R118" s="63" t="str">
        <f>IF(OR(_xlfn.XLOOKUP(C118,'Export Action'!$A$3:$A$1999,'Export Action'!$AO$3:$AO$1999)="Communes ZRR./bassins de vie pop &gt; 50% ZRR",_xlfn.XLOOKUP(C118,'Export Action'!$A$3:$A$1999,'Export Action'!$AO$3:$AO$1999)="Contrats de relance et de transition écologique (CRTE) rural"),"Oui","Non")</f>
        <v>Non</v>
      </c>
      <c r="S118" s="73"/>
      <c r="T118" s="74">
        <f t="shared" si="1"/>
        <v>50</v>
      </c>
      <c r="U118" s="75"/>
      <c r="V118" s="8" t="str" cm="1">
        <f t="array" ref="V118">IF(SUMPRODUCT((Tableau1[NOM DE LA STRUCTURE]=Tableau1[[#This Row],[NOM DE LA STRUCTURE]])*Tableau1[MONTANT PROPOSE POUR L''ACTION])=0,"",SUMPRODUCT((Tableau1[NOM DE LA STRUCTURE]=Tableau1[[#This Row],[NOM DE LA STRUCTURE]])*Tableau1[MONTANT PROPOSE POUR L''ACTION]))</f>
        <v/>
      </c>
      <c r="W118" s="79"/>
    </row>
    <row r="119" spans="1:23" ht="47.5" hidden="1" customHeight="1" x14ac:dyDescent="0.25">
      <c r="A119" s="13" t="str">
        <f>_xlfn.XLOOKUP(C119,'Export Action'!$A$3:$A$1999,'Export Action'!$L$3:$L$1999)</f>
        <v>44751665900011</v>
      </c>
      <c r="B119" s="84" t="str">
        <f>_xlfn.XLOOKUP(A119,'Export Action'!$L$3:$L$1999,'Export Action'!$O$3:$O$1999)</f>
        <v>ASSOCIATION DU TENNIS DE TABLE D'AUBENAS-VALS (A.T.T.A.V)</v>
      </c>
      <c r="C119" s="1" t="s">
        <v>13727</v>
      </c>
      <c r="D119" s="36" t="str">
        <f>_xlfn.XLOOKUP(C119,'Export Action'!$A$3:$A$1999,'Export Action'!$X$3:$X$1999)</f>
        <v>Développement de la pratique : Organisation d'une journée initition et découverte du tennis de table.</v>
      </c>
      <c r="E119" s="1" t="str">
        <f>_xlfn.XLOOKUP(A119,'Export Dossier'!$K$3:$K$974,'Export Dossier'!$D$3:$D$974)</f>
        <v>FFTT-AURA-24-0063</v>
      </c>
      <c r="F119" s="36" t="str">
        <f>_xlfn.XLOOKUP(C119,'Export Action'!$A$3:$A$1999,'Export Action'!$AE$3:$AE$1999)</f>
        <v>Ping Educatif</v>
      </c>
      <c r="G119" s="68"/>
      <c r="H119" s="71"/>
      <c r="I119" s="71"/>
      <c r="J119" s="1" t="str">
        <f>_xlfn.XLOOKUP(C119,'Export Action'!$A$3:$A$1999,'Export Action'!$J$3:$J$1999)</f>
        <v>Renouvellement</v>
      </c>
      <c r="K119" s="1" t="str">
        <f>_xlfn.XLOOKUP(C119,'Export Action'!$A$3:$A$1999,'Export Action'!$AL$3:$AL$1999)</f>
        <v>Mixte</v>
      </c>
      <c r="L119" s="1">
        <f>_xlfn.XLOOKUP(C119,'Export Action'!$A$3:$A$1999,'Export Action'!$AM$3:$AM$1999)</f>
        <v>25</v>
      </c>
      <c r="M119" s="5">
        <f>_xlfn.XLOOKUP(A119,'Export 2022'!$K$3:$K$1000,'Export 2022'!$AF$3:$AF$1000)</f>
        <v>1500</v>
      </c>
      <c r="N119" s="5">
        <f>_xlfn.XLOOKUP(A119,'Export 2023'!$K$3:$K$1000,'Export 2023'!$AF$3:$AF$1000)</f>
        <v>1500</v>
      </c>
      <c r="O119" s="31">
        <f>_xlfn.XLOOKUP(A119,'Export Dossier'!$K$3:$K$974,'Export Dossier'!$AD$3:$AD$974)</f>
        <v>5000</v>
      </c>
      <c r="P119" s="31">
        <f>_xlfn.XLOOKUP(C119,'Export Action'!$A$3:$A$1999,'Export Action'!$AS$3:$AS$1999)</f>
        <v>800</v>
      </c>
      <c r="Q119" s="29">
        <f>(_xlfn.XLOOKUP(C119,'Export Action'!$A$3:$A$1999,'Export Action'!$AS$3:$AS$1999))/_xlfn.XLOOKUP(C119,'Export Action'!$A$3:$A$1999,'Export Action'!$AR$3:$AR$1999)</f>
        <v>0.59259259259259256</v>
      </c>
      <c r="R119" s="63" t="str">
        <f>IF(OR(_xlfn.XLOOKUP(C119,'Export Action'!$A$3:$A$1999,'Export Action'!$AO$3:$AO$1999)="Communes ZRR./bassins de vie pop &gt; 50% ZRR",_xlfn.XLOOKUP(C119,'Export Action'!$A$3:$A$1999,'Export Action'!$AO$3:$AO$1999)="Contrats de relance et de transition écologique (CRTE) rural"),"Oui","Non")</f>
        <v>Non</v>
      </c>
      <c r="S119" s="73"/>
      <c r="T119" s="74">
        <f t="shared" si="1"/>
        <v>50</v>
      </c>
      <c r="U119" s="75"/>
      <c r="V119" s="8" t="str" cm="1">
        <f t="array" ref="V119">IF(SUMPRODUCT((Tableau1[NOM DE LA STRUCTURE]=Tableau1[[#This Row],[NOM DE LA STRUCTURE]])*Tableau1[MONTANT PROPOSE POUR L''ACTION])=0,"",SUMPRODUCT((Tableau1[NOM DE LA STRUCTURE]=Tableau1[[#This Row],[NOM DE LA STRUCTURE]])*Tableau1[MONTANT PROPOSE POUR L''ACTION]))</f>
        <v/>
      </c>
      <c r="W119" s="79"/>
    </row>
    <row r="120" spans="1:23" ht="47.5" hidden="1" customHeight="1" x14ac:dyDescent="0.25">
      <c r="A120" s="13" t="str">
        <f>_xlfn.XLOOKUP(C120,'Export Action'!$A$3:$A$1999,'Export Action'!$L$3:$L$1999)</f>
        <v>44751665900011</v>
      </c>
      <c r="B120" s="84" t="str">
        <f>_xlfn.XLOOKUP(A120,'Export Action'!$L$3:$L$1999,'Export Action'!$O$3:$O$1999)</f>
        <v>ASSOCIATION DU TENNIS DE TABLE D'AUBENAS-VALS (A.T.T.A.V)</v>
      </c>
      <c r="C120" s="1" t="s">
        <v>13733</v>
      </c>
      <c r="D120" s="36" t="str">
        <f>_xlfn.XLOOKUP(C120,'Export Action'!$A$3:$A$1999,'Export Action'!$X$3:$X$1999)</f>
        <v>ANIMATION PARTENARIAT FRANCE ALZHEIMER</v>
      </c>
      <c r="E120" s="1" t="str">
        <f>_xlfn.XLOOKUP(A120,'Export Dossier'!$K$3:$K$974,'Export Dossier'!$D$3:$D$974)</f>
        <v>FFTT-AURA-24-0063</v>
      </c>
      <c r="F120" s="36">
        <f>_xlfn.XLOOKUP(C120,'Export Action'!$A$3:$A$1999,'Export Action'!$AE$3:$AE$1999)</f>
        <v>0</v>
      </c>
      <c r="G120" s="68"/>
      <c r="H120" s="71"/>
      <c r="I120" s="71"/>
      <c r="J120" s="1" t="str">
        <f>_xlfn.XLOOKUP(C120,'Export Action'!$A$3:$A$1999,'Export Action'!$J$3:$J$1999)</f>
        <v>Première demande</v>
      </c>
      <c r="K120" s="1" t="str">
        <f>_xlfn.XLOOKUP(C120,'Export Action'!$A$3:$A$1999,'Export Action'!$AL$3:$AL$1999)</f>
        <v>Mixte</v>
      </c>
      <c r="L120" s="1">
        <f>_xlfn.XLOOKUP(C120,'Export Action'!$A$3:$A$1999,'Export Action'!$AM$3:$AM$1999)</f>
        <v>20</v>
      </c>
      <c r="M120" s="5">
        <f>_xlfn.XLOOKUP(A120,'Export 2022'!$K$3:$K$1000,'Export 2022'!$AF$3:$AF$1000)</f>
        <v>1500</v>
      </c>
      <c r="N120" s="5">
        <f>_xlfn.XLOOKUP(A120,'Export 2023'!$K$3:$K$1000,'Export 2023'!$AF$3:$AF$1000)</f>
        <v>1500</v>
      </c>
      <c r="O120" s="31">
        <f>_xlfn.XLOOKUP(A120,'Export Dossier'!$K$3:$K$974,'Export Dossier'!$AD$3:$AD$974)</f>
        <v>5000</v>
      </c>
      <c r="P120" s="31">
        <f>_xlfn.XLOOKUP(C120,'Export Action'!$A$3:$A$1999,'Export Action'!$AS$3:$AS$1999)</f>
        <v>5000</v>
      </c>
      <c r="Q120" s="29">
        <f>(_xlfn.XLOOKUP(C120,'Export Action'!$A$3:$A$1999,'Export Action'!$AS$3:$AS$1999))/_xlfn.XLOOKUP(C120,'Export Action'!$A$3:$A$1999,'Export Action'!$AR$3:$AR$1999)</f>
        <v>0.41322314049586778</v>
      </c>
      <c r="R120" s="63" t="str">
        <f>IF(OR(_xlfn.XLOOKUP(C120,'Export Action'!$A$3:$A$1999,'Export Action'!$AO$3:$AO$1999)="Communes ZRR./bassins de vie pop &gt; 50% ZRR",_xlfn.XLOOKUP(C120,'Export Action'!$A$3:$A$1999,'Export Action'!$AO$3:$AO$1999)="Contrats de relance et de transition écologique (CRTE) rural"),"Oui","Non")</f>
        <v>Non</v>
      </c>
      <c r="S120" s="73"/>
      <c r="T120" s="74">
        <f t="shared" si="1"/>
        <v>50</v>
      </c>
      <c r="U120" s="75"/>
      <c r="V120" s="8" t="str" cm="1">
        <f t="array" ref="V120">IF(SUMPRODUCT((Tableau1[NOM DE LA STRUCTURE]=Tableau1[[#This Row],[NOM DE LA STRUCTURE]])*Tableau1[MONTANT PROPOSE POUR L''ACTION])=0,"",SUMPRODUCT((Tableau1[NOM DE LA STRUCTURE]=Tableau1[[#This Row],[NOM DE LA STRUCTURE]])*Tableau1[MONTANT PROPOSE POUR L''ACTION]))</f>
        <v/>
      </c>
      <c r="W120" s="79"/>
    </row>
    <row r="121" spans="1:23" ht="47.5" hidden="1" customHeight="1" x14ac:dyDescent="0.25">
      <c r="A121" s="13" t="str">
        <f>_xlfn.XLOOKUP(C121,'Export Action'!$A$3:$A$1999,'Export Action'!$L$3:$L$1999)</f>
        <v>49107263300028</v>
      </c>
      <c r="B121" s="84" t="str">
        <f>_xlfn.XLOOKUP(A121,'Export Action'!$L$3:$L$1999,'Export Action'!$O$3:$O$1999)</f>
        <v>ASSOCIATION SPORTIVE BASTELICACCIA</v>
      </c>
      <c r="C121" s="1" t="s">
        <v>13739</v>
      </c>
      <c r="D121" s="36" t="str">
        <f>_xlfn.XLOOKUP(C121,'Export Action'!$A$3:$A$1999,'Export Action'!$X$3:$X$1999)</f>
        <v>Droit à l'accès au sport pour tous</v>
      </c>
      <c r="E121" s="1" t="str">
        <f>_xlfn.XLOOKUP(A121,'Export Dossier'!$K$3:$K$974,'Export Dossier'!$D$3:$D$974)</f>
        <v>FFTT-AURA-24-0066</v>
      </c>
      <c r="F121" s="36" t="str">
        <f>_xlfn.XLOOKUP(C121,'Export Action'!$A$3:$A$1999,'Export Action'!$AE$3:$AE$1999)</f>
        <v>Ping Educatif</v>
      </c>
      <c r="G121" s="68"/>
      <c r="H121" s="71"/>
      <c r="I121" s="71"/>
      <c r="J121" s="1" t="str">
        <f>_xlfn.XLOOKUP(C121,'Export Action'!$A$3:$A$1999,'Export Action'!$J$3:$J$1999)</f>
        <v>Première demande</v>
      </c>
      <c r="K121" s="1" t="str">
        <f>_xlfn.XLOOKUP(C121,'Export Action'!$A$3:$A$1999,'Export Action'!$AL$3:$AL$1999)</f>
        <v>Mixte</v>
      </c>
      <c r="L121" s="1">
        <f>_xlfn.XLOOKUP(C121,'Export Action'!$A$3:$A$1999,'Export Action'!$AM$3:$AM$1999)</f>
        <v>450</v>
      </c>
      <c r="M121" s="5" t="e">
        <f>_xlfn.XLOOKUP(A121,'Export 2022'!$K$3:$K$1000,'Export 2022'!$AF$3:$AF$1000)</f>
        <v>#N/A</v>
      </c>
      <c r="N121" s="5" t="e">
        <f>_xlfn.XLOOKUP(A121,'Export 2023'!$K$3:$K$1000,'Export 2023'!$AF$3:$AF$1000)</f>
        <v>#N/A</v>
      </c>
      <c r="O121" s="31">
        <f>_xlfn.XLOOKUP(A121,'Export Dossier'!$K$3:$K$974,'Export Dossier'!$AD$3:$AD$974)</f>
        <v>3000</v>
      </c>
      <c r="P121" s="31">
        <f>_xlfn.XLOOKUP(C121,'Export Action'!$A$3:$A$1999,'Export Action'!$AS$3:$AS$1999)</f>
        <v>2000</v>
      </c>
      <c r="Q121" s="29">
        <f>(_xlfn.XLOOKUP(C121,'Export Action'!$A$3:$A$1999,'Export Action'!$AS$3:$AS$1999))/_xlfn.XLOOKUP(C121,'Export Action'!$A$3:$A$1999,'Export Action'!$AR$3:$AR$1999)</f>
        <v>0.15384615384615385</v>
      </c>
      <c r="R121" s="63" t="str">
        <f>IF(OR(_xlfn.XLOOKUP(C121,'Export Action'!$A$3:$A$1999,'Export Action'!$AO$3:$AO$1999)="Communes ZRR./bassins de vie pop &gt; 50% ZRR",_xlfn.XLOOKUP(C121,'Export Action'!$A$3:$A$1999,'Export Action'!$AO$3:$AO$1999)="Contrats de relance et de transition écologique (CRTE) rural"),"Oui","Non")</f>
        <v>Non</v>
      </c>
      <c r="S121" s="73"/>
      <c r="T121" s="74">
        <f t="shared" si="1"/>
        <v>51</v>
      </c>
      <c r="U121" s="75"/>
      <c r="V121" s="8" t="str" cm="1">
        <f t="array" ref="V121">IF(SUMPRODUCT((Tableau1[NOM DE LA STRUCTURE]=Tableau1[[#This Row],[NOM DE LA STRUCTURE]])*Tableau1[MONTANT PROPOSE POUR L''ACTION])=0,"",SUMPRODUCT((Tableau1[NOM DE LA STRUCTURE]=Tableau1[[#This Row],[NOM DE LA STRUCTURE]])*Tableau1[MONTANT PROPOSE POUR L''ACTION]))</f>
        <v/>
      </c>
      <c r="W121" s="79"/>
    </row>
    <row r="122" spans="1:23" ht="47.5" hidden="1" customHeight="1" x14ac:dyDescent="0.25">
      <c r="A122" s="13" t="str">
        <f>_xlfn.XLOOKUP(C122,'Export Action'!$A$3:$A$1999,'Export Action'!$L$3:$L$1999)</f>
        <v>49107263300028</v>
      </c>
      <c r="B122" s="84" t="str">
        <f>_xlfn.XLOOKUP(A122,'Export Action'!$L$3:$L$1999,'Export Action'!$O$3:$O$1999)</f>
        <v>ASSOCIATION SPORTIVE BASTELICACCIA</v>
      </c>
      <c r="C122" s="1" t="s">
        <v>13754</v>
      </c>
      <c r="D122" s="36" t="str">
        <f>_xlfn.XLOOKUP(C122,'Export Action'!$A$3:$A$1999,'Export Action'!$X$3:$X$1999)</f>
        <v>Plus de sport à l'école, une grande priorité!</v>
      </c>
      <c r="E122" s="1" t="str">
        <f>_xlfn.XLOOKUP(A122,'Export Dossier'!$K$3:$K$974,'Export Dossier'!$D$3:$D$974)</f>
        <v>FFTT-AURA-24-0066</v>
      </c>
      <c r="F122" s="36" t="str">
        <f>_xlfn.XLOOKUP(C122,'Export Action'!$A$3:$A$1999,'Export Action'!$AE$3:$AE$1999)</f>
        <v>Structuration clubs/comités de demain</v>
      </c>
      <c r="G122" s="68"/>
      <c r="H122" s="71"/>
      <c r="I122" s="71"/>
      <c r="J122" s="1" t="str">
        <f>_xlfn.XLOOKUP(C122,'Export Action'!$A$3:$A$1999,'Export Action'!$J$3:$J$1999)</f>
        <v>Première demande</v>
      </c>
      <c r="K122" s="1" t="str">
        <f>_xlfn.XLOOKUP(C122,'Export Action'!$A$3:$A$1999,'Export Action'!$AL$3:$AL$1999)</f>
        <v>Mixte</v>
      </c>
      <c r="L122" s="1">
        <f>_xlfn.XLOOKUP(C122,'Export Action'!$A$3:$A$1999,'Export Action'!$AM$3:$AM$1999)</f>
        <v>500</v>
      </c>
      <c r="M122" s="5" t="e">
        <f>_xlfn.XLOOKUP(A122,'Export 2022'!$K$3:$K$1000,'Export 2022'!$AF$3:$AF$1000)</f>
        <v>#N/A</v>
      </c>
      <c r="N122" s="5" t="e">
        <f>_xlfn.XLOOKUP(A122,'Export 2023'!$K$3:$K$1000,'Export 2023'!$AF$3:$AF$1000)</f>
        <v>#N/A</v>
      </c>
      <c r="O122" s="31">
        <f>_xlfn.XLOOKUP(A122,'Export Dossier'!$K$3:$K$974,'Export Dossier'!$AD$3:$AD$974)</f>
        <v>3000</v>
      </c>
      <c r="P122" s="31">
        <f>_xlfn.XLOOKUP(C122,'Export Action'!$A$3:$A$1999,'Export Action'!$AS$3:$AS$1999)</f>
        <v>1000</v>
      </c>
      <c r="Q122" s="29">
        <f>(_xlfn.XLOOKUP(C122,'Export Action'!$A$3:$A$1999,'Export Action'!$AS$3:$AS$1999))/_xlfn.XLOOKUP(C122,'Export Action'!$A$3:$A$1999,'Export Action'!$AR$3:$AR$1999)</f>
        <v>0.23809523809523808</v>
      </c>
      <c r="R122" s="63" t="str">
        <f>IF(OR(_xlfn.XLOOKUP(C122,'Export Action'!$A$3:$A$1999,'Export Action'!$AO$3:$AO$1999)="Communes ZRR./bassins de vie pop &gt; 50% ZRR",_xlfn.XLOOKUP(C122,'Export Action'!$A$3:$A$1999,'Export Action'!$AO$3:$AO$1999)="Contrats de relance et de transition écologique (CRTE) rural"),"Oui","Non")</f>
        <v>Non</v>
      </c>
      <c r="S122" s="73"/>
      <c r="T122" s="74">
        <f t="shared" si="1"/>
        <v>51</v>
      </c>
      <c r="U122" s="75"/>
      <c r="V122" s="8" t="str" cm="1">
        <f t="array" ref="V122">IF(SUMPRODUCT((Tableau1[NOM DE LA STRUCTURE]=Tableau1[[#This Row],[NOM DE LA STRUCTURE]])*Tableau1[MONTANT PROPOSE POUR L''ACTION])=0,"",SUMPRODUCT((Tableau1[NOM DE LA STRUCTURE]=Tableau1[[#This Row],[NOM DE LA STRUCTURE]])*Tableau1[MONTANT PROPOSE POUR L''ACTION]))</f>
        <v/>
      </c>
      <c r="W122" s="79"/>
    </row>
    <row r="123" spans="1:23" ht="47.5" hidden="1" customHeight="1" x14ac:dyDescent="0.25">
      <c r="A123" s="13" t="str">
        <f>_xlfn.XLOOKUP(C123,'Export Action'!$A$3:$A$1999,'Export Action'!$L$3:$L$1999)</f>
        <v>44085235800025</v>
      </c>
      <c r="B123" s="84" t="str">
        <f>_xlfn.XLOOKUP(A123,'Export Action'!$L$3:$L$1999,'Export Action'!$O$3:$O$1999)</f>
        <v>TENNIS DE TABLE LA MOTTE SERVOLEX TTLMS</v>
      </c>
      <c r="C123" s="1" t="s">
        <v>13761</v>
      </c>
      <c r="D123" s="36" t="str">
        <f>_xlfn.XLOOKUP(C123,'Export Action'!$A$3:$A$1999,'Export Action'!$X$3:$X$1999)</f>
        <v>Ping extérieur</v>
      </c>
      <c r="E123" s="1" t="str">
        <f>_xlfn.XLOOKUP(A123,'Export Dossier'!$K$3:$K$974,'Export Dossier'!$D$3:$D$974)</f>
        <v>FFTT-AURA-24-0067</v>
      </c>
      <c r="F123" s="36" t="str">
        <f>_xlfn.XLOOKUP(C123,'Export Action'!$A$3:$A$1999,'Export Action'!$AE$3:$AE$1999)</f>
        <v>Nouvelles pratiques</v>
      </c>
      <c r="G123" s="68"/>
      <c r="H123" s="71"/>
      <c r="I123" s="71"/>
      <c r="J123" s="1" t="str">
        <f>_xlfn.XLOOKUP(C123,'Export Action'!$A$3:$A$1999,'Export Action'!$J$3:$J$1999)</f>
        <v>Première demande</v>
      </c>
      <c r="K123" s="1" t="str">
        <f>_xlfn.XLOOKUP(C123,'Export Action'!$A$3:$A$1999,'Export Action'!$AL$3:$AL$1999)</f>
        <v>Mixte</v>
      </c>
      <c r="L123" s="1">
        <f>_xlfn.XLOOKUP(C123,'Export Action'!$A$3:$A$1999,'Export Action'!$AM$3:$AM$1999)</f>
        <v>50</v>
      </c>
      <c r="M123" s="5" t="e">
        <f>_xlfn.XLOOKUP(A123,'Export 2022'!$K$3:$K$1000,'Export 2022'!$AF$3:$AF$1000)</f>
        <v>#N/A</v>
      </c>
      <c r="N123" s="5" t="e">
        <f>_xlfn.XLOOKUP(A123,'Export 2023'!$K$3:$K$1000,'Export 2023'!$AF$3:$AF$1000)</f>
        <v>#N/A</v>
      </c>
      <c r="O123" s="31">
        <f>_xlfn.XLOOKUP(A123,'Export Dossier'!$K$3:$K$974,'Export Dossier'!$AD$3:$AD$974)</f>
        <v>1500</v>
      </c>
      <c r="P123" s="31">
        <f>_xlfn.XLOOKUP(C123,'Export Action'!$A$3:$A$1999,'Export Action'!$AS$3:$AS$1999)</f>
        <v>500</v>
      </c>
      <c r="Q123" s="29">
        <f>(_xlfn.XLOOKUP(C123,'Export Action'!$A$3:$A$1999,'Export Action'!$AS$3:$AS$1999))/_xlfn.XLOOKUP(C123,'Export Action'!$A$3:$A$1999,'Export Action'!$AR$3:$AR$1999)</f>
        <v>1</v>
      </c>
      <c r="R123" s="63" t="str">
        <f>IF(OR(_xlfn.XLOOKUP(C123,'Export Action'!$A$3:$A$1999,'Export Action'!$AO$3:$AO$1999)="Communes ZRR./bassins de vie pop &gt; 50% ZRR",_xlfn.XLOOKUP(C123,'Export Action'!$A$3:$A$1999,'Export Action'!$AO$3:$AO$1999)="Contrats de relance et de transition écologique (CRTE) rural"),"Oui","Non")</f>
        <v>Non</v>
      </c>
      <c r="S123" s="73"/>
      <c r="T123" s="74">
        <f t="shared" si="1"/>
        <v>52</v>
      </c>
      <c r="U123" s="75"/>
      <c r="V123" s="8" t="str" cm="1">
        <f t="array" ref="V123">IF(SUMPRODUCT((Tableau1[NOM DE LA STRUCTURE]=Tableau1[[#This Row],[NOM DE LA STRUCTURE]])*Tableau1[MONTANT PROPOSE POUR L''ACTION])=0,"",SUMPRODUCT((Tableau1[NOM DE LA STRUCTURE]=Tableau1[[#This Row],[NOM DE LA STRUCTURE]])*Tableau1[MONTANT PROPOSE POUR L''ACTION]))</f>
        <v/>
      </c>
      <c r="W123" s="79"/>
    </row>
    <row r="124" spans="1:23" ht="47.5" hidden="1" customHeight="1" x14ac:dyDescent="0.25">
      <c r="A124" s="13" t="str">
        <f>_xlfn.XLOOKUP(C124,'Export Action'!$A$3:$A$1999,'Export Action'!$L$3:$L$1999)</f>
        <v>44085235800025</v>
      </c>
      <c r="B124" s="84" t="str">
        <f>_xlfn.XLOOKUP(A124,'Export Action'!$L$3:$L$1999,'Export Action'!$O$3:$O$1999)</f>
        <v>TENNIS DE TABLE LA MOTTE SERVOLEX TTLMS</v>
      </c>
      <c r="C124" s="1" t="s">
        <v>13772</v>
      </c>
      <c r="D124" s="36" t="str">
        <f>_xlfn.XLOOKUP(C124,'Export Action'!$A$3:$A$1999,'Export Action'!$X$3:$X$1999)</f>
        <v>Développement jeunes</v>
      </c>
      <c r="E124" s="1" t="str">
        <f>_xlfn.XLOOKUP(A124,'Export Dossier'!$K$3:$K$974,'Export Dossier'!$D$3:$D$974)</f>
        <v>FFTT-AURA-24-0067</v>
      </c>
      <c r="F124" s="36" t="str">
        <f>_xlfn.XLOOKUP(C124,'Export Action'!$A$3:$A$1999,'Export Action'!$AE$3:$AE$1999)</f>
        <v>Ping Educatif</v>
      </c>
      <c r="G124" s="68"/>
      <c r="H124" s="71"/>
      <c r="I124" s="71"/>
      <c r="J124" s="1" t="str">
        <f>_xlfn.XLOOKUP(C124,'Export Action'!$A$3:$A$1999,'Export Action'!$J$3:$J$1999)</f>
        <v>Première demande</v>
      </c>
      <c r="K124" s="1" t="str">
        <f>_xlfn.XLOOKUP(C124,'Export Action'!$A$3:$A$1999,'Export Action'!$AL$3:$AL$1999)</f>
        <v>Mixte</v>
      </c>
      <c r="L124" s="1">
        <f>_xlfn.XLOOKUP(C124,'Export Action'!$A$3:$A$1999,'Export Action'!$AM$3:$AM$1999)</f>
        <v>50</v>
      </c>
      <c r="M124" s="5" t="e">
        <f>_xlfn.XLOOKUP(A124,'Export 2022'!$K$3:$K$1000,'Export 2022'!$AF$3:$AF$1000)</f>
        <v>#N/A</v>
      </c>
      <c r="N124" s="5" t="e">
        <f>_xlfn.XLOOKUP(A124,'Export 2023'!$K$3:$K$1000,'Export 2023'!$AF$3:$AF$1000)</f>
        <v>#N/A</v>
      </c>
      <c r="O124" s="31">
        <f>_xlfn.XLOOKUP(A124,'Export Dossier'!$K$3:$K$974,'Export Dossier'!$AD$3:$AD$974)</f>
        <v>1500</v>
      </c>
      <c r="P124" s="31">
        <f>_xlfn.XLOOKUP(C124,'Export Action'!$A$3:$A$1999,'Export Action'!$AS$3:$AS$1999)</f>
        <v>1000</v>
      </c>
      <c r="Q124" s="29">
        <f>(_xlfn.XLOOKUP(C124,'Export Action'!$A$3:$A$1999,'Export Action'!$AS$3:$AS$1999))/_xlfn.XLOOKUP(C124,'Export Action'!$A$3:$A$1999,'Export Action'!$AR$3:$AR$1999)</f>
        <v>0.66666666666666663</v>
      </c>
      <c r="R124" s="63" t="str">
        <f>IF(OR(_xlfn.XLOOKUP(C124,'Export Action'!$A$3:$A$1999,'Export Action'!$AO$3:$AO$1999)="Communes ZRR./bassins de vie pop &gt; 50% ZRR",_xlfn.XLOOKUP(C124,'Export Action'!$A$3:$A$1999,'Export Action'!$AO$3:$AO$1999)="Contrats de relance et de transition écologique (CRTE) rural"),"Oui","Non")</f>
        <v>Non</v>
      </c>
      <c r="S124" s="73"/>
      <c r="T124" s="74">
        <f t="shared" si="1"/>
        <v>52</v>
      </c>
      <c r="U124" s="75"/>
      <c r="V124" s="8" t="str" cm="1">
        <f t="array" ref="V124">IF(SUMPRODUCT((Tableau1[NOM DE LA STRUCTURE]=Tableau1[[#This Row],[NOM DE LA STRUCTURE]])*Tableau1[MONTANT PROPOSE POUR L''ACTION])=0,"",SUMPRODUCT((Tableau1[NOM DE LA STRUCTURE]=Tableau1[[#This Row],[NOM DE LA STRUCTURE]])*Tableau1[MONTANT PROPOSE POUR L''ACTION]))</f>
        <v/>
      </c>
      <c r="W124" s="79"/>
    </row>
    <row r="125" spans="1:23" ht="47.5" hidden="1" customHeight="1" x14ac:dyDescent="0.25">
      <c r="A125" s="13" t="str">
        <f>_xlfn.XLOOKUP(C125,'Export Action'!$A$3:$A$1999,'Export Action'!$L$3:$L$1999)</f>
        <v>81512692500016</v>
      </c>
      <c r="B125" s="84" t="str">
        <f>_xlfn.XLOOKUP(A125,'Export Action'!$L$3:$L$1999,'Export Action'!$O$3:$O$1999)</f>
        <v>UNION SPORTIVE PONGISTE SAINT-VITOISE</v>
      </c>
      <c r="C125" s="1" t="s">
        <v>470</v>
      </c>
      <c r="D125" s="36" t="str">
        <f>_xlfn.XLOOKUP(C125,'Export Action'!$A$3:$A$1999,'Export Action'!$X$3:$X$1999)</f>
        <v>EN TANT QUE CLUB SUPPORT POLE ESPOIR REGIONAL, CONTINUER A DEVELOPPER LE BABY PING COMME PREMIERE ETAPE POLE ESPOIR CLUB</v>
      </c>
      <c r="E125" s="1" t="str">
        <f>_xlfn.XLOOKUP(A125,'Export Dossier'!$K$3:$K$974,'Export Dossier'!$D$3:$D$974)</f>
        <v>FFTT-BFC-24-0001</v>
      </c>
      <c r="F125" s="36" t="str">
        <f>_xlfn.XLOOKUP(C125,'Export Action'!$A$3:$A$1999,'Export Action'!$AE$3:$AE$1999)</f>
        <v>Ping Educatif</v>
      </c>
      <c r="G125" s="68"/>
      <c r="H125" s="71"/>
      <c r="I125" s="71"/>
      <c r="J125" s="1" t="str">
        <f>_xlfn.XLOOKUP(C125,'Export Action'!$A$3:$A$1999,'Export Action'!$J$3:$J$1999)</f>
        <v>Renouvellement</v>
      </c>
      <c r="K125" s="1" t="str">
        <f>_xlfn.XLOOKUP(C125,'Export Action'!$A$3:$A$1999,'Export Action'!$AL$3:$AL$1999)</f>
        <v>Mixte</v>
      </c>
      <c r="L125" s="1">
        <f>_xlfn.XLOOKUP(C125,'Export Action'!$A$3:$A$1999,'Export Action'!$AM$3:$AM$1999)</f>
        <v>30</v>
      </c>
      <c r="M125" s="5">
        <f>_xlfn.XLOOKUP(A125,'Export 2022'!$K$3:$K$1000,'Export 2022'!$AF$3:$AF$1000)</f>
        <v>3700</v>
      </c>
      <c r="N125" s="5">
        <f>_xlfn.XLOOKUP(A125,'Export 2023'!$K$3:$K$1000,'Export 2023'!$AF$3:$AF$1000)</f>
        <v>2700</v>
      </c>
      <c r="O125" s="31">
        <f>_xlfn.XLOOKUP(A125,'Export Dossier'!$K$3:$K$974,'Export Dossier'!$AD$3:$AD$974)</f>
        <v>11000</v>
      </c>
      <c r="P125" s="31">
        <f>_xlfn.XLOOKUP(C125,'Export Action'!$A$3:$A$1999,'Export Action'!$AS$3:$AS$1999)</f>
        <v>5000</v>
      </c>
      <c r="Q125" s="29">
        <f>(_xlfn.XLOOKUP(C125,'Export Action'!$A$3:$A$1999,'Export Action'!$AS$3:$AS$1999))/_xlfn.XLOOKUP(C125,'Export Action'!$A$3:$A$1999,'Export Action'!$AR$3:$AR$1999)</f>
        <v>0.37718768859384427</v>
      </c>
      <c r="R125" s="63" t="str">
        <f>IF(OR(_xlfn.XLOOKUP(C125,'Export Action'!$A$3:$A$1999,'Export Action'!$AO$3:$AO$1999)="Communes ZRR./bassins de vie pop &gt; 50% ZRR",_xlfn.XLOOKUP(C125,'Export Action'!$A$3:$A$1999,'Export Action'!$AO$3:$AO$1999)="Contrats de relance et de transition écologique (CRTE) rural"),"Oui","Non")</f>
        <v>Non</v>
      </c>
      <c r="S125" s="73"/>
      <c r="T125" s="74">
        <f t="shared" si="1"/>
        <v>53</v>
      </c>
      <c r="U125" s="75"/>
      <c r="V125" s="8" t="str" cm="1">
        <f t="array" ref="V125">IF(SUMPRODUCT((Tableau1[NOM DE LA STRUCTURE]=Tableau1[[#This Row],[NOM DE LA STRUCTURE]])*Tableau1[MONTANT PROPOSE POUR L''ACTION])=0,"",SUMPRODUCT((Tableau1[NOM DE LA STRUCTURE]=Tableau1[[#This Row],[NOM DE LA STRUCTURE]])*Tableau1[MONTANT PROPOSE POUR L''ACTION]))</f>
        <v/>
      </c>
      <c r="W125" s="79"/>
    </row>
    <row r="126" spans="1:23" ht="47.5" hidden="1" customHeight="1" x14ac:dyDescent="0.25">
      <c r="A126" s="13" t="str">
        <f>_xlfn.XLOOKUP(C126,'Export Action'!$A$3:$A$1999,'Export Action'!$L$3:$L$1999)</f>
        <v>81512692500016</v>
      </c>
      <c r="B126" s="84" t="str">
        <f>_xlfn.XLOOKUP(A126,'Export Action'!$L$3:$L$1999,'Export Action'!$O$3:$O$1999)</f>
        <v>UNION SPORTIVE PONGISTE SAINT-VITOISE</v>
      </c>
      <c r="C126" s="1" t="s">
        <v>487</v>
      </c>
      <c r="D126" s="36" t="str">
        <f>_xlfn.XLOOKUP(C126,'Export Action'!$A$3:$A$1999,'Export Action'!$X$3:$X$1999)</f>
        <v>CONTINUER NOS ACTIONS EN FAVEUR DU DEVELOPPEMENT DURABLE</v>
      </c>
      <c r="E126" s="1" t="str">
        <f>_xlfn.XLOOKUP(A126,'Export Dossier'!$K$3:$K$974,'Export Dossier'!$D$3:$D$974)</f>
        <v>FFTT-BFC-24-0001</v>
      </c>
      <c r="F126" s="36" t="str">
        <f>_xlfn.XLOOKUP(C126,'Export Action'!$A$3:$A$1999,'Export Action'!$AE$3:$AE$1999)</f>
        <v>Structuration clubs/comités de demain</v>
      </c>
      <c r="G126" s="68"/>
      <c r="H126" s="71"/>
      <c r="I126" s="71"/>
      <c r="J126" s="1" t="str">
        <f>_xlfn.XLOOKUP(C126,'Export Action'!$A$3:$A$1999,'Export Action'!$J$3:$J$1999)</f>
        <v>Renouvellement</v>
      </c>
      <c r="K126" s="1" t="str">
        <f>_xlfn.XLOOKUP(C126,'Export Action'!$A$3:$A$1999,'Export Action'!$AL$3:$AL$1999)</f>
        <v>Mixte</v>
      </c>
      <c r="L126" s="1">
        <f>_xlfn.XLOOKUP(C126,'Export Action'!$A$3:$A$1999,'Export Action'!$AM$3:$AM$1999)</f>
        <v>70</v>
      </c>
      <c r="M126" s="5">
        <f>_xlfn.XLOOKUP(A126,'Export 2022'!$K$3:$K$1000,'Export 2022'!$AF$3:$AF$1000)</f>
        <v>3700</v>
      </c>
      <c r="N126" s="5">
        <f>_xlfn.XLOOKUP(A126,'Export 2023'!$K$3:$K$1000,'Export 2023'!$AF$3:$AF$1000)</f>
        <v>2700</v>
      </c>
      <c r="O126" s="31">
        <f>_xlfn.XLOOKUP(A126,'Export Dossier'!$K$3:$K$974,'Export Dossier'!$AD$3:$AD$974)</f>
        <v>11000</v>
      </c>
      <c r="P126" s="31">
        <f>_xlfn.XLOOKUP(C126,'Export Action'!$A$3:$A$1999,'Export Action'!$AS$3:$AS$1999)</f>
        <v>2000</v>
      </c>
      <c r="Q126" s="29">
        <f>(_xlfn.XLOOKUP(C126,'Export Action'!$A$3:$A$1999,'Export Action'!$AS$3:$AS$1999))/_xlfn.XLOOKUP(C126,'Export Action'!$A$3:$A$1999,'Export Action'!$AR$3:$AR$1999)</f>
        <v>0.52356020942408377</v>
      </c>
      <c r="R126" s="63" t="str">
        <f>IF(OR(_xlfn.XLOOKUP(C126,'Export Action'!$A$3:$A$1999,'Export Action'!$AO$3:$AO$1999)="Communes ZRR./bassins de vie pop &gt; 50% ZRR",_xlfn.XLOOKUP(C126,'Export Action'!$A$3:$A$1999,'Export Action'!$AO$3:$AO$1999)="Contrats de relance et de transition écologique (CRTE) rural"),"Oui","Non")</f>
        <v>Non</v>
      </c>
      <c r="S126" s="73"/>
      <c r="T126" s="74">
        <f t="shared" si="1"/>
        <v>53</v>
      </c>
      <c r="U126" s="75"/>
      <c r="V126" s="8" t="str" cm="1">
        <f t="array" ref="V126">IF(SUMPRODUCT((Tableau1[NOM DE LA STRUCTURE]=Tableau1[[#This Row],[NOM DE LA STRUCTURE]])*Tableau1[MONTANT PROPOSE POUR L''ACTION])=0,"",SUMPRODUCT((Tableau1[NOM DE LA STRUCTURE]=Tableau1[[#This Row],[NOM DE LA STRUCTURE]])*Tableau1[MONTANT PROPOSE POUR L''ACTION]))</f>
        <v/>
      </c>
      <c r="W126" s="79"/>
    </row>
    <row r="127" spans="1:23" ht="47.5" hidden="1" customHeight="1" x14ac:dyDescent="0.25">
      <c r="A127" s="13" t="str">
        <f>_xlfn.XLOOKUP(C127,'Export Action'!$A$3:$A$1999,'Export Action'!$L$3:$L$1999)</f>
        <v>81512692500016</v>
      </c>
      <c r="B127" s="84" t="str">
        <f>_xlfn.XLOOKUP(A127,'Export Action'!$L$3:$L$1999,'Export Action'!$O$3:$O$1999)</f>
        <v>UNION SPORTIVE PONGISTE SAINT-VITOISE</v>
      </c>
      <c r="C127" s="1" t="s">
        <v>493</v>
      </c>
      <c r="D127" s="36" t="str">
        <f>_xlfn.XLOOKUP(C127,'Export Action'!$A$3:$A$1999,'Export Action'!$X$3:$X$1999)</f>
        <v>DEVELOPPER LE PING SANTE SUR TOUT LE TERRITOIRE GRAND BESANCON</v>
      </c>
      <c r="E127" s="1" t="str">
        <f>_xlfn.XLOOKUP(A127,'Export Dossier'!$K$3:$K$974,'Export Dossier'!$D$3:$D$974)</f>
        <v>FFTT-BFC-24-0001</v>
      </c>
      <c r="F127" s="36" t="str">
        <f>_xlfn.XLOOKUP(C127,'Export Action'!$A$3:$A$1999,'Export Action'!$AE$3:$AE$1999)</f>
        <v>Ping Actif</v>
      </c>
      <c r="G127" s="68"/>
      <c r="H127" s="71"/>
      <c r="I127" s="71"/>
      <c r="J127" s="1" t="str">
        <f>_xlfn.XLOOKUP(C127,'Export Action'!$A$3:$A$1999,'Export Action'!$J$3:$J$1999)</f>
        <v>Renouvellement</v>
      </c>
      <c r="K127" s="1" t="str">
        <f>_xlfn.XLOOKUP(C127,'Export Action'!$A$3:$A$1999,'Export Action'!$AL$3:$AL$1999)</f>
        <v>Mixte</v>
      </c>
      <c r="L127" s="1">
        <f>_xlfn.XLOOKUP(C127,'Export Action'!$A$3:$A$1999,'Export Action'!$AM$3:$AM$1999)</f>
        <v>30</v>
      </c>
      <c r="M127" s="5">
        <f>_xlfn.XLOOKUP(A127,'Export 2022'!$K$3:$K$1000,'Export 2022'!$AF$3:$AF$1000)</f>
        <v>3700</v>
      </c>
      <c r="N127" s="5">
        <f>_xlfn.XLOOKUP(A127,'Export 2023'!$K$3:$K$1000,'Export 2023'!$AF$3:$AF$1000)</f>
        <v>2700</v>
      </c>
      <c r="O127" s="31">
        <f>_xlfn.XLOOKUP(A127,'Export Dossier'!$K$3:$K$974,'Export Dossier'!$AD$3:$AD$974)</f>
        <v>11000</v>
      </c>
      <c r="P127" s="31">
        <f>_xlfn.XLOOKUP(C127,'Export Action'!$A$3:$A$1999,'Export Action'!$AS$3:$AS$1999)</f>
        <v>3000</v>
      </c>
      <c r="Q127" s="29">
        <f>(_xlfn.XLOOKUP(C127,'Export Action'!$A$3:$A$1999,'Export Action'!$AS$3:$AS$1999))/_xlfn.XLOOKUP(C127,'Export Action'!$A$3:$A$1999,'Export Action'!$AR$3:$AR$1999)</f>
        <v>0.34722222222222221</v>
      </c>
      <c r="R127" s="63" t="str">
        <f>IF(OR(_xlfn.XLOOKUP(C127,'Export Action'!$A$3:$A$1999,'Export Action'!$AO$3:$AO$1999)="Communes ZRR./bassins de vie pop &gt; 50% ZRR",_xlfn.XLOOKUP(C127,'Export Action'!$A$3:$A$1999,'Export Action'!$AO$3:$AO$1999)="Contrats de relance et de transition écologique (CRTE) rural"),"Oui","Non")</f>
        <v>Non</v>
      </c>
      <c r="S127" s="73"/>
      <c r="T127" s="74">
        <f t="shared" si="1"/>
        <v>53</v>
      </c>
      <c r="U127" s="75"/>
      <c r="V127" s="8" t="str" cm="1">
        <f t="array" ref="V127">IF(SUMPRODUCT((Tableau1[NOM DE LA STRUCTURE]=Tableau1[[#This Row],[NOM DE LA STRUCTURE]])*Tableau1[MONTANT PROPOSE POUR L''ACTION])=0,"",SUMPRODUCT((Tableau1[NOM DE LA STRUCTURE]=Tableau1[[#This Row],[NOM DE LA STRUCTURE]])*Tableau1[MONTANT PROPOSE POUR L''ACTION]))</f>
        <v/>
      </c>
      <c r="W127" s="79"/>
    </row>
    <row r="128" spans="1:23" ht="47.5" hidden="1" customHeight="1" x14ac:dyDescent="0.25">
      <c r="A128" s="13" t="str">
        <f>_xlfn.XLOOKUP(C128,'Export Action'!$A$3:$A$1999,'Export Action'!$L$3:$L$1999)</f>
        <v>81512692500016</v>
      </c>
      <c r="B128" s="84" t="str">
        <f>_xlfn.XLOOKUP(A128,'Export Action'!$L$3:$L$1999,'Export Action'!$O$3:$O$1999)</f>
        <v>UNION SPORTIVE PONGISTE SAINT-VITOISE</v>
      </c>
      <c r="C128" s="1" t="s">
        <v>499</v>
      </c>
      <c r="D128" s="36" t="str">
        <f>_xlfn.XLOOKUP(C128,'Export Action'!$A$3:$A$1999,'Export Action'!$X$3:$X$1999)</f>
        <v>OUVERTURE D'UNE SECTION FEMININE</v>
      </c>
      <c r="E128" s="1" t="str">
        <f>_xlfn.XLOOKUP(A128,'Export Dossier'!$K$3:$K$974,'Export Dossier'!$D$3:$D$974)</f>
        <v>FFTT-BFC-24-0001</v>
      </c>
      <c r="F128" s="36" t="str">
        <f>_xlfn.XLOOKUP(C128,'Export Action'!$A$3:$A$1999,'Export Action'!$AE$3:$AE$1999)</f>
        <v>Ping Inclusif</v>
      </c>
      <c r="G128" s="68"/>
      <c r="H128" s="71"/>
      <c r="I128" s="71"/>
      <c r="J128" s="1" t="str">
        <f>_xlfn.XLOOKUP(C128,'Export Action'!$A$3:$A$1999,'Export Action'!$J$3:$J$1999)</f>
        <v>Renouvellement</v>
      </c>
      <c r="K128" s="1" t="str">
        <f>_xlfn.XLOOKUP(C128,'Export Action'!$A$3:$A$1999,'Export Action'!$AL$3:$AL$1999)</f>
        <v>Féminin</v>
      </c>
      <c r="L128" s="1">
        <f>_xlfn.XLOOKUP(C128,'Export Action'!$A$3:$A$1999,'Export Action'!$AM$3:$AM$1999)</f>
        <v>10</v>
      </c>
      <c r="M128" s="5">
        <f>_xlfn.XLOOKUP(A128,'Export 2022'!$K$3:$K$1000,'Export 2022'!$AF$3:$AF$1000)</f>
        <v>3700</v>
      </c>
      <c r="N128" s="5">
        <f>_xlfn.XLOOKUP(A128,'Export 2023'!$K$3:$K$1000,'Export 2023'!$AF$3:$AF$1000)</f>
        <v>2700</v>
      </c>
      <c r="O128" s="31">
        <f>_xlfn.XLOOKUP(A128,'Export Dossier'!$K$3:$K$974,'Export Dossier'!$AD$3:$AD$974)</f>
        <v>11000</v>
      </c>
      <c r="P128" s="31">
        <f>_xlfn.XLOOKUP(C128,'Export Action'!$A$3:$A$1999,'Export Action'!$AS$3:$AS$1999)</f>
        <v>1000</v>
      </c>
      <c r="Q128" s="29">
        <f>(_xlfn.XLOOKUP(C128,'Export Action'!$A$3:$A$1999,'Export Action'!$AS$3:$AS$1999))/_xlfn.XLOOKUP(C128,'Export Action'!$A$3:$A$1999,'Export Action'!$AR$3:$AR$1999)</f>
        <v>0.26178010471204188</v>
      </c>
      <c r="R128" s="63" t="str">
        <f>IF(OR(_xlfn.XLOOKUP(C128,'Export Action'!$A$3:$A$1999,'Export Action'!$AO$3:$AO$1999)="Communes ZRR./bassins de vie pop &gt; 50% ZRR",_xlfn.XLOOKUP(C128,'Export Action'!$A$3:$A$1999,'Export Action'!$AO$3:$AO$1999)="Contrats de relance et de transition écologique (CRTE) rural"),"Oui","Non")</f>
        <v>Non</v>
      </c>
      <c r="S128" s="73"/>
      <c r="T128" s="74">
        <f t="shared" si="1"/>
        <v>53</v>
      </c>
      <c r="U128" s="75"/>
      <c r="V128" s="8" t="str" cm="1">
        <f t="array" ref="V128">IF(SUMPRODUCT((Tableau1[NOM DE LA STRUCTURE]=Tableau1[[#This Row],[NOM DE LA STRUCTURE]])*Tableau1[MONTANT PROPOSE POUR L''ACTION])=0,"",SUMPRODUCT((Tableau1[NOM DE LA STRUCTURE]=Tableau1[[#This Row],[NOM DE LA STRUCTURE]])*Tableau1[MONTANT PROPOSE POUR L''ACTION]))</f>
        <v/>
      </c>
      <c r="W128" s="79"/>
    </row>
    <row r="129" spans="1:23" ht="47.5" hidden="1" customHeight="1" x14ac:dyDescent="0.25">
      <c r="A129" s="13" t="str">
        <f>_xlfn.XLOOKUP(C129,'Export Action'!$A$3:$A$1999,'Export Action'!$L$3:$L$1999)</f>
        <v>34329000300015</v>
      </c>
      <c r="B129" s="84" t="str">
        <f>_xlfn.XLOOKUP(A129,'Export Action'!$L$3:$L$1999,'Export Action'!$O$3:$O$1999)</f>
        <v>L'ETOILE DE LA MOTTE</v>
      </c>
      <c r="C129" s="1" t="s">
        <v>505</v>
      </c>
      <c r="D129" s="36" t="str">
        <f>_xlfn.XLOOKUP(C129,'Export Action'!$A$3:$A$1999,'Export Action'!$X$3:$X$1999)</f>
        <v>Jeunes : intervention en milieu scolaire + ping 4-7 ans</v>
      </c>
      <c r="E129" s="1" t="str">
        <f>_xlfn.XLOOKUP(A129,'Export Dossier'!$K$3:$K$974,'Export Dossier'!$D$3:$D$974)</f>
        <v>FFTT-BFC-24-0002</v>
      </c>
      <c r="F129" s="36" t="str">
        <f>_xlfn.XLOOKUP(C129,'Export Action'!$A$3:$A$1999,'Export Action'!$AE$3:$AE$1999)</f>
        <v>Ping Educatif</v>
      </c>
      <c r="G129" s="68"/>
      <c r="H129" s="71"/>
      <c r="I129" s="71"/>
      <c r="J129" s="1" t="str">
        <f>_xlfn.XLOOKUP(C129,'Export Action'!$A$3:$A$1999,'Export Action'!$J$3:$J$1999)</f>
        <v>Renouvellement</v>
      </c>
      <c r="K129" s="1" t="str">
        <f>_xlfn.XLOOKUP(C129,'Export Action'!$A$3:$A$1999,'Export Action'!$AL$3:$AL$1999)</f>
        <v>Mixte</v>
      </c>
      <c r="L129" s="1">
        <f>_xlfn.XLOOKUP(C129,'Export Action'!$A$3:$A$1999,'Export Action'!$AM$3:$AM$1999)</f>
        <v>150</v>
      </c>
      <c r="M129" s="5">
        <f>_xlfn.XLOOKUP(A129,'Export 2022'!$K$3:$K$1000,'Export 2022'!$AF$3:$AF$1000)</f>
        <v>3000</v>
      </c>
      <c r="N129" s="5">
        <f>_xlfn.XLOOKUP(A129,'Export 2023'!$K$3:$K$1000,'Export 2023'!$AF$3:$AF$1000)</f>
        <v>1600</v>
      </c>
      <c r="O129" s="31">
        <f>_xlfn.XLOOKUP(A129,'Export Dossier'!$K$3:$K$974,'Export Dossier'!$AD$3:$AD$974)</f>
        <v>4000</v>
      </c>
      <c r="P129" s="31">
        <f>_xlfn.XLOOKUP(C129,'Export Action'!$A$3:$A$1999,'Export Action'!$AS$3:$AS$1999)</f>
        <v>3000</v>
      </c>
      <c r="Q129" s="29">
        <f>(_xlfn.XLOOKUP(C129,'Export Action'!$A$3:$A$1999,'Export Action'!$AS$3:$AS$1999))/_xlfn.XLOOKUP(C129,'Export Action'!$A$3:$A$1999,'Export Action'!$AR$3:$AR$1999)</f>
        <v>0.44776119402985076</v>
      </c>
      <c r="R129" s="63" t="str">
        <f>IF(OR(_xlfn.XLOOKUP(C129,'Export Action'!$A$3:$A$1999,'Export Action'!$AO$3:$AO$1999)="Communes ZRR./bassins de vie pop &gt; 50% ZRR",_xlfn.XLOOKUP(C129,'Export Action'!$A$3:$A$1999,'Export Action'!$AO$3:$AO$1999)="Contrats de relance et de transition écologique (CRTE) rural"),"Oui","Non")</f>
        <v>Non</v>
      </c>
      <c r="S129" s="73"/>
      <c r="T129" s="74">
        <f t="shared" si="1"/>
        <v>54</v>
      </c>
      <c r="U129" s="75"/>
      <c r="V129" s="8" t="str" cm="1">
        <f t="array" ref="V129">IF(SUMPRODUCT((Tableau1[NOM DE LA STRUCTURE]=Tableau1[[#This Row],[NOM DE LA STRUCTURE]])*Tableau1[MONTANT PROPOSE POUR L''ACTION])=0,"",SUMPRODUCT((Tableau1[NOM DE LA STRUCTURE]=Tableau1[[#This Row],[NOM DE LA STRUCTURE]])*Tableau1[MONTANT PROPOSE POUR L''ACTION]))</f>
        <v/>
      </c>
      <c r="W129" s="79"/>
    </row>
    <row r="130" spans="1:23" ht="47.5" hidden="1" customHeight="1" x14ac:dyDescent="0.25">
      <c r="A130" s="13" t="str">
        <f>_xlfn.XLOOKUP(C130,'Export Action'!$A$3:$A$1999,'Export Action'!$L$3:$L$1999)</f>
        <v>34329000300015</v>
      </c>
      <c r="B130" s="84" t="str">
        <f>_xlfn.XLOOKUP(A130,'Export Action'!$L$3:$L$1999,'Export Action'!$O$3:$O$1999)</f>
        <v>L'ETOILE DE LA MOTTE</v>
      </c>
      <c r="C130" s="1" t="s">
        <v>521</v>
      </c>
      <c r="D130" s="36" t="str">
        <f>_xlfn.XLOOKUP(C130,'Export Action'!$A$3:$A$1999,'Export Action'!$X$3:$X$1999)</f>
        <v>Ping santé : section Parkinson, Alzheimer</v>
      </c>
      <c r="E130" s="1" t="str">
        <f>_xlfn.XLOOKUP(A130,'Export Dossier'!$K$3:$K$974,'Export Dossier'!$D$3:$D$974)</f>
        <v>FFTT-BFC-24-0002</v>
      </c>
      <c r="F130" s="36" t="str">
        <f>_xlfn.XLOOKUP(C130,'Export Action'!$A$3:$A$1999,'Export Action'!$AE$3:$AE$1999)</f>
        <v>Ping Actif</v>
      </c>
      <c r="G130" s="68"/>
      <c r="H130" s="71"/>
      <c r="I130" s="71"/>
      <c r="J130" s="1" t="str">
        <f>_xlfn.XLOOKUP(C130,'Export Action'!$A$3:$A$1999,'Export Action'!$J$3:$J$1999)</f>
        <v>Première demande</v>
      </c>
      <c r="K130" s="1" t="str">
        <f>_xlfn.XLOOKUP(C130,'Export Action'!$A$3:$A$1999,'Export Action'!$AL$3:$AL$1999)</f>
        <v>Mixte</v>
      </c>
      <c r="L130" s="1">
        <f>_xlfn.XLOOKUP(C130,'Export Action'!$A$3:$A$1999,'Export Action'!$AM$3:$AM$1999)</f>
        <v>10</v>
      </c>
      <c r="M130" s="5">
        <f>_xlfn.XLOOKUP(A130,'Export 2022'!$K$3:$K$1000,'Export 2022'!$AF$3:$AF$1000)</f>
        <v>3000</v>
      </c>
      <c r="N130" s="5">
        <f>_xlfn.XLOOKUP(A130,'Export 2023'!$K$3:$K$1000,'Export 2023'!$AF$3:$AF$1000)</f>
        <v>1600</v>
      </c>
      <c r="O130" s="31">
        <f>_xlfn.XLOOKUP(A130,'Export Dossier'!$K$3:$K$974,'Export Dossier'!$AD$3:$AD$974)</f>
        <v>4000</v>
      </c>
      <c r="P130" s="31">
        <f>_xlfn.XLOOKUP(C130,'Export Action'!$A$3:$A$1999,'Export Action'!$AS$3:$AS$1999)</f>
        <v>1000</v>
      </c>
      <c r="Q130" s="29">
        <f>(_xlfn.XLOOKUP(C130,'Export Action'!$A$3:$A$1999,'Export Action'!$AS$3:$AS$1999))/_xlfn.XLOOKUP(C130,'Export Action'!$A$3:$A$1999,'Export Action'!$AR$3:$AR$1999)</f>
        <v>0.54794520547945202</v>
      </c>
      <c r="R130" s="63" t="str">
        <f>IF(OR(_xlfn.XLOOKUP(C130,'Export Action'!$A$3:$A$1999,'Export Action'!$AO$3:$AO$1999)="Communes ZRR./bassins de vie pop &gt; 50% ZRR",_xlfn.XLOOKUP(C130,'Export Action'!$A$3:$A$1999,'Export Action'!$AO$3:$AO$1999)="Contrats de relance et de transition écologique (CRTE) rural"),"Oui","Non")</f>
        <v>Non</v>
      </c>
      <c r="S130" s="73"/>
      <c r="T130" s="74">
        <f t="shared" si="1"/>
        <v>54</v>
      </c>
      <c r="U130" s="75"/>
      <c r="V130" s="8" t="str" cm="1">
        <f t="array" ref="V130">IF(SUMPRODUCT((Tableau1[NOM DE LA STRUCTURE]=Tableau1[[#This Row],[NOM DE LA STRUCTURE]])*Tableau1[MONTANT PROPOSE POUR L''ACTION])=0,"",SUMPRODUCT((Tableau1[NOM DE LA STRUCTURE]=Tableau1[[#This Row],[NOM DE LA STRUCTURE]])*Tableau1[MONTANT PROPOSE POUR L''ACTION]))</f>
        <v/>
      </c>
      <c r="W130" s="79"/>
    </row>
    <row r="131" spans="1:23" ht="47.5" hidden="1" customHeight="1" x14ac:dyDescent="0.25">
      <c r="A131" s="13" t="str">
        <f>_xlfn.XLOOKUP(C131,'Export Action'!$A$3:$A$1999,'Export Action'!$L$3:$L$1999)</f>
        <v>80464277500014</v>
      </c>
      <c r="B131" s="84" t="str">
        <f>_xlfn.XLOOKUP(A131,'Export Action'!$L$3:$L$1999,'Export Action'!$O$3:$O$1999)</f>
        <v>ASSOCIATION CULTURELLE ET DE LOISIRS 'LA BANNIE'</v>
      </c>
      <c r="C131" s="1" t="s">
        <v>533</v>
      </c>
      <c r="D131" s="36" t="str">
        <f>_xlfn.XLOOKUP(C131,'Export Action'!$A$3:$A$1999,'Export Action'!$X$3:$X$1999)</f>
        <v>maintient financier et développement du club de tennis de table</v>
      </c>
      <c r="E131" s="1" t="str">
        <f>_xlfn.XLOOKUP(A131,'Export Dossier'!$K$3:$K$974,'Export Dossier'!$D$3:$D$974)</f>
        <v>FFTT-BFC-24-0004</v>
      </c>
      <c r="F131" s="36" t="str">
        <f>_xlfn.XLOOKUP(C131,'Export Action'!$A$3:$A$1999,'Export Action'!$AE$3:$AE$1999)</f>
        <v>Ping Educatif</v>
      </c>
      <c r="G131" s="68"/>
      <c r="H131" s="71"/>
      <c r="I131" s="71"/>
      <c r="J131" s="1" t="str">
        <f>_xlfn.XLOOKUP(C131,'Export Action'!$A$3:$A$1999,'Export Action'!$J$3:$J$1999)</f>
        <v>Renouvellement</v>
      </c>
      <c r="K131" s="1" t="str">
        <f>_xlfn.XLOOKUP(C131,'Export Action'!$A$3:$A$1999,'Export Action'!$AL$3:$AL$1999)</f>
        <v>Masculin</v>
      </c>
      <c r="L131" s="1">
        <f>_xlfn.XLOOKUP(C131,'Export Action'!$A$3:$A$1999,'Export Action'!$AM$3:$AM$1999)</f>
        <v>40</v>
      </c>
      <c r="M131" s="5">
        <f>_xlfn.XLOOKUP(A131,'Export 2022'!$K$3:$K$1000,'Export 2022'!$AF$3:$AF$1000)</f>
        <v>1000</v>
      </c>
      <c r="N131" s="5">
        <f>_xlfn.XLOOKUP(A131,'Export 2023'!$K$3:$K$1000,'Export 2023'!$AF$3:$AF$1000)</f>
        <v>1500</v>
      </c>
      <c r="O131" s="31">
        <f>_xlfn.XLOOKUP(A131,'Export Dossier'!$K$3:$K$974,'Export Dossier'!$AD$3:$AD$974)</f>
        <v>3000</v>
      </c>
      <c r="P131" s="31">
        <f>_xlfn.XLOOKUP(C131,'Export Action'!$A$3:$A$1999,'Export Action'!$AS$3:$AS$1999)</f>
        <v>1500</v>
      </c>
      <c r="Q131" s="29">
        <f>(_xlfn.XLOOKUP(C131,'Export Action'!$A$3:$A$1999,'Export Action'!$AS$3:$AS$1999))/_xlfn.XLOOKUP(C131,'Export Action'!$A$3:$A$1999,'Export Action'!$AR$3:$AR$1999)</f>
        <v>0.10563380281690141</v>
      </c>
      <c r="R131" s="63" t="str">
        <f>IF(OR(_xlfn.XLOOKUP(C131,'Export Action'!$A$3:$A$1999,'Export Action'!$AO$3:$AO$1999)="Communes ZRR./bassins de vie pop &gt; 50% ZRR",_xlfn.XLOOKUP(C131,'Export Action'!$A$3:$A$1999,'Export Action'!$AO$3:$AO$1999)="Contrats de relance et de transition écologique (CRTE) rural"),"Oui","Non")</f>
        <v>Non</v>
      </c>
      <c r="S131" s="73"/>
      <c r="T131" s="74">
        <f t="shared" si="1"/>
        <v>55</v>
      </c>
      <c r="U131" s="75"/>
      <c r="V131" s="8" t="str" cm="1">
        <f t="array" ref="V131">IF(SUMPRODUCT((Tableau1[NOM DE LA STRUCTURE]=Tableau1[[#This Row],[NOM DE LA STRUCTURE]])*Tableau1[MONTANT PROPOSE POUR L''ACTION])=0,"",SUMPRODUCT((Tableau1[NOM DE LA STRUCTURE]=Tableau1[[#This Row],[NOM DE LA STRUCTURE]])*Tableau1[MONTANT PROPOSE POUR L''ACTION]))</f>
        <v/>
      </c>
      <c r="W131" s="79"/>
    </row>
    <row r="132" spans="1:23" ht="47.5" hidden="1" customHeight="1" x14ac:dyDescent="0.25">
      <c r="A132" s="13" t="str">
        <f>_xlfn.XLOOKUP(C132,'Export Action'!$A$3:$A$1999,'Export Action'!$L$3:$L$1999)</f>
        <v>80464277500014</v>
      </c>
      <c r="B132" s="84" t="str">
        <f>_xlfn.XLOOKUP(A132,'Export Action'!$L$3:$L$1999,'Export Action'!$O$3:$O$1999)</f>
        <v>ASSOCIATION CULTURELLE ET DE LOISIRS 'LA BANNIE'</v>
      </c>
      <c r="C132" s="1" t="s">
        <v>13781</v>
      </c>
      <c r="D132" s="36" t="str">
        <f>_xlfn.XLOOKUP(C132,'Export Action'!$A$3:$A$1999,'Export Action'!$X$3:$X$1999)</f>
        <v>- développement de la qualité des entrainements</v>
      </c>
      <c r="E132" s="1" t="str">
        <f>_xlfn.XLOOKUP(A132,'Export Dossier'!$K$3:$K$974,'Export Dossier'!$D$3:$D$974)</f>
        <v>FFTT-BFC-24-0004</v>
      </c>
      <c r="F132" s="36" t="str">
        <f>_xlfn.XLOOKUP(C132,'Export Action'!$A$3:$A$1999,'Export Action'!$AE$3:$AE$1999)</f>
        <v>Ping Educatif</v>
      </c>
      <c r="G132" s="68"/>
      <c r="H132" s="71"/>
      <c r="I132" s="71"/>
      <c r="J132" s="1" t="str">
        <f>_xlfn.XLOOKUP(C132,'Export Action'!$A$3:$A$1999,'Export Action'!$J$3:$J$1999)</f>
        <v>Renouvellement</v>
      </c>
      <c r="K132" s="1" t="str">
        <f>_xlfn.XLOOKUP(C132,'Export Action'!$A$3:$A$1999,'Export Action'!$AL$3:$AL$1999)</f>
        <v>Masculin</v>
      </c>
      <c r="L132" s="1">
        <f>_xlfn.XLOOKUP(C132,'Export Action'!$A$3:$A$1999,'Export Action'!$AM$3:$AM$1999)</f>
        <v>40</v>
      </c>
      <c r="M132" s="5">
        <f>_xlfn.XLOOKUP(A132,'Export 2022'!$K$3:$K$1000,'Export 2022'!$AF$3:$AF$1000)</f>
        <v>1000</v>
      </c>
      <c r="N132" s="5">
        <f>_xlfn.XLOOKUP(A132,'Export 2023'!$K$3:$K$1000,'Export 2023'!$AF$3:$AF$1000)</f>
        <v>1500</v>
      </c>
      <c r="O132" s="31">
        <f>_xlfn.XLOOKUP(A132,'Export Dossier'!$K$3:$K$974,'Export Dossier'!$AD$3:$AD$974)</f>
        <v>3000</v>
      </c>
      <c r="P132" s="31">
        <f>_xlfn.XLOOKUP(C132,'Export Action'!$A$3:$A$1999,'Export Action'!$AS$3:$AS$1999)</f>
        <v>1500</v>
      </c>
      <c r="Q132" s="29">
        <f>(_xlfn.XLOOKUP(C132,'Export Action'!$A$3:$A$1999,'Export Action'!$AS$3:$AS$1999))/_xlfn.XLOOKUP(C132,'Export Action'!$A$3:$A$1999,'Export Action'!$AR$3:$AR$1999)</f>
        <v>0.10563380281690141</v>
      </c>
      <c r="R132" s="63" t="str">
        <f>IF(OR(_xlfn.XLOOKUP(C132,'Export Action'!$A$3:$A$1999,'Export Action'!$AO$3:$AO$1999)="Communes ZRR./bassins de vie pop &gt; 50% ZRR",_xlfn.XLOOKUP(C132,'Export Action'!$A$3:$A$1999,'Export Action'!$AO$3:$AO$1999)="Contrats de relance et de transition écologique (CRTE) rural"),"Oui","Non")</f>
        <v>Non</v>
      </c>
      <c r="S132" s="73"/>
      <c r="T132" s="74">
        <f t="shared" ref="T132:T195" si="2">IF(A132=A131,T131,T131+1)</f>
        <v>55</v>
      </c>
      <c r="U132" s="75"/>
      <c r="V132" s="8" t="str" cm="1">
        <f t="array" ref="V132">IF(SUMPRODUCT((Tableau1[NOM DE LA STRUCTURE]=Tableau1[[#This Row],[NOM DE LA STRUCTURE]])*Tableau1[MONTANT PROPOSE POUR L''ACTION])=0,"",SUMPRODUCT((Tableau1[NOM DE LA STRUCTURE]=Tableau1[[#This Row],[NOM DE LA STRUCTURE]])*Tableau1[MONTANT PROPOSE POUR L''ACTION]))</f>
        <v/>
      </c>
      <c r="W132" s="79"/>
    </row>
    <row r="133" spans="1:23" ht="47.5" hidden="1" customHeight="1" x14ac:dyDescent="0.25">
      <c r="A133" s="13" t="str">
        <f>_xlfn.XLOOKUP(C133,'Export Action'!$A$3:$A$1999,'Export Action'!$L$3:$L$1999)</f>
        <v>39339054700023</v>
      </c>
      <c r="B133" s="84" t="str">
        <f>_xlfn.XLOOKUP(A133,'Export Action'!$L$3:$L$1999,'Export Action'!$O$3:$O$1999)</f>
        <v>DIJON TENNIS DE TABLE</v>
      </c>
      <c r="C133" s="1" t="s">
        <v>545</v>
      </c>
      <c r="D133" s="36" t="str">
        <f>_xlfn.XLOOKUP(C133,'Export Action'!$A$3:$A$1999,'Export Action'!$X$3:$X$1999)</f>
        <v>Promotion auprès des jeunes et Ecole de jeunes</v>
      </c>
      <c r="E133" s="1" t="str">
        <f>_xlfn.XLOOKUP(A133,'Export Dossier'!$K$3:$K$974,'Export Dossier'!$D$3:$D$974)</f>
        <v>FFTT-BFC-24-0005</v>
      </c>
      <c r="F133" s="36" t="str">
        <f>_xlfn.XLOOKUP(C133,'Export Action'!$A$3:$A$1999,'Export Action'!$AE$3:$AE$1999)</f>
        <v>Ping Educatif</v>
      </c>
      <c r="G133" s="68"/>
      <c r="H133" s="71"/>
      <c r="I133" s="71"/>
      <c r="J133" s="1" t="str">
        <f>_xlfn.XLOOKUP(C133,'Export Action'!$A$3:$A$1999,'Export Action'!$J$3:$J$1999)</f>
        <v>Première demande</v>
      </c>
      <c r="K133" s="1" t="str">
        <f>_xlfn.XLOOKUP(C133,'Export Action'!$A$3:$A$1999,'Export Action'!$AL$3:$AL$1999)</f>
        <v>Mixte</v>
      </c>
      <c r="L133" s="1">
        <f>_xlfn.XLOOKUP(C133,'Export Action'!$A$3:$A$1999,'Export Action'!$AM$3:$AM$1999)</f>
        <v>600</v>
      </c>
      <c r="M133" s="5">
        <f>_xlfn.XLOOKUP(A133,'Export 2022'!$K$3:$K$1000,'Export 2022'!$AF$3:$AF$1000)</f>
        <v>2000</v>
      </c>
      <c r="N133" s="5" t="e">
        <f>_xlfn.XLOOKUP(A133,'Export 2023'!$K$3:$K$1000,'Export 2023'!$AF$3:$AF$1000)</f>
        <v>#N/A</v>
      </c>
      <c r="O133" s="31">
        <f>_xlfn.XLOOKUP(A133,'Export Dossier'!$K$3:$K$974,'Export Dossier'!$AD$3:$AD$974)</f>
        <v>6800</v>
      </c>
      <c r="P133" s="31">
        <f>_xlfn.XLOOKUP(C133,'Export Action'!$A$3:$A$1999,'Export Action'!$AS$3:$AS$1999)</f>
        <v>5000</v>
      </c>
      <c r="Q133" s="29">
        <f>(_xlfn.XLOOKUP(C133,'Export Action'!$A$3:$A$1999,'Export Action'!$AS$3:$AS$1999))/_xlfn.XLOOKUP(C133,'Export Action'!$A$3:$A$1999,'Export Action'!$AR$3:$AR$1999)</f>
        <v>0.17953321364452424</v>
      </c>
      <c r="R133" s="63" t="str">
        <f>IF(OR(_xlfn.XLOOKUP(C133,'Export Action'!$A$3:$A$1999,'Export Action'!$AO$3:$AO$1999)="Communes ZRR./bassins de vie pop &gt; 50% ZRR",_xlfn.XLOOKUP(C133,'Export Action'!$A$3:$A$1999,'Export Action'!$AO$3:$AO$1999)="Contrats de relance et de transition écologique (CRTE) rural"),"Oui","Non")</f>
        <v>Non</v>
      </c>
      <c r="S133" s="73"/>
      <c r="T133" s="74">
        <f t="shared" si="2"/>
        <v>56</v>
      </c>
      <c r="U133" s="75"/>
      <c r="V133" s="8" t="str" cm="1">
        <f t="array" ref="V133">IF(SUMPRODUCT((Tableau1[NOM DE LA STRUCTURE]=Tableau1[[#This Row],[NOM DE LA STRUCTURE]])*Tableau1[MONTANT PROPOSE POUR L''ACTION])=0,"",SUMPRODUCT((Tableau1[NOM DE LA STRUCTURE]=Tableau1[[#This Row],[NOM DE LA STRUCTURE]])*Tableau1[MONTANT PROPOSE POUR L''ACTION]))</f>
        <v/>
      </c>
      <c r="W133" s="79"/>
    </row>
    <row r="134" spans="1:23" ht="47.5" hidden="1" customHeight="1" x14ac:dyDescent="0.25">
      <c r="A134" s="13" t="str">
        <f>_xlfn.XLOOKUP(C134,'Export Action'!$A$3:$A$1999,'Export Action'!$L$3:$L$1999)</f>
        <v>39339054700023</v>
      </c>
      <c r="B134" s="84" t="str">
        <f>_xlfn.XLOOKUP(A134,'Export Action'!$L$3:$L$1999,'Export Action'!$O$3:$O$1999)</f>
        <v>DIJON TENNIS DE TABLE</v>
      </c>
      <c r="C134" s="1" t="s">
        <v>560</v>
      </c>
      <c r="D134" s="36" t="str">
        <f>_xlfn.XLOOKUP(C134,'Export Action'!$A$3:$A$1999,'Export Action'!$X$3:$X$1999)</f>
        <v>Développement pratique tennis de table santé-loisirs</v>
      </c>
      <c r="E134" s="1" t="str">
        <f>_xlfn.XLOOKUP(A134,'Export Dossier'!$K$3:$K$974,'Export Dossier'!$D$3:$D$974)</f>
        <v>FFTT-BFC-24-0005</v>
      </c>
      <c r="F134" s="36" t="str">
        <f>_xlfn.XLOOKUP(C134,'Export Action'!$A$3:$A$1999,'Export Action'!$AE$3:$AE$1999)</f>
        <v>Ping Actif</v>
      </c>
      <c r="G134" s="68"/>
      <c r="H134" s="71"/>
      <c r="I134" s="71"/>
      <c r="J134" s="1" t="str">
        <f>_xlfn.XLOOKUP(C134,'Export Action'!$A$3:$A$1999,'Export Action'!$J$3:$J$1999)</f>
        <v>Première demande</v>
      </c>
      <c r="K134" s="1" t="str">
        <f>_xlfn.XLOOKUP(C134,'Export Action'!$A$3:$A$1999,'Export Action'!$AL$3:$AL$1999)</f>
        <v>Mixte</v>
      </c>
      <c r="L134" s="1">
        <f>_xlfn.XLOOKUP(C134,'Export Action'!$A$3:$A$1999,'Export Action'!$AM$3:$AM$1999)</f>
        <v>100</v>
      </c>
      <c r="M134" s="5">
        <f>_xlfn.XLOOKUP(A134,'Export 2022'!$K$3:$K$1000,'Export 2022'!$AF$3:$AF$1000)</f>
        <v>2000</v>
      </c>
      <c r="N134" s="5" t="e">
        <f>_xlfn.XLOOKUP(A134,'Export 2023'!$K$3:$K$1000,'Export 2023'!$AF$3:$AF$1000)</f>
        <v>#N/A</v>
      </c>
      <c r="O134" s="31">
        <f>_xlfn.XLOOKUP(A134,'Export Dossier'!$K$3:$K$974,'Export Dossier'!$AD$3:$AD$974)</f>
        <v>6800</v>
      </c>
      <c r="P134" s="31">
        <f>_xlfn.XLOOKUP(C134,'Export Action'!$A$3:$A$1999,'Export Action'!$AS$3:$AS$1999)</f>
        <v>1800</v>
      </c>
      <c r="Q134" s="29">
        <f>(_xlfn.XLOOKUP(C134,'Export Action'!$A$3:$A$1999,'Export Action'!$AS$3:$AS$1999))/_xlfn.XLOOKUP(C134,'Export Action'!$A$3:$A$1999,'Export Action'!$AR$3:$AR$1999)</f>
        <v>0.21126760563380281</v>
      </c>
      <c r="R134" s="63" t="str">
        <f>IF(OR(_xlfn.XLOOKUP(C134,'Export Action'!$A$3:$A$1999,'Export Action'!$AO$3:$AO$1999)="Communes ZRR./bassins de vie pop &gt; 50% ZRR",_xlfn.XLOOKUP(C134,'Export Action'!$A$3:$A$1999,'Export Action'!$AO$3:$AO$1999)="Contrats de relance et de transition écologique (CRTE) rural"),"Oui","Non")</f>
        <v>Non</v>
      </c>
      <c r="S134" s="73"/>
      <c r="T134" s="74">
        <f t="shared" si="2"/>
        <v>56</v>
      </c>
      <c r="U134" s="75"/>
      <c r="V134" s="8" t="str" cm="1">
        <f t="array" ref="V134">IF(SUMPRODUCT((Tableau1[NOM DE LA STRUCTURE]=Tableau1[[#This Row],[NOM DE LA STRUCTURE]])*Tableau1[MONTANT PROPOSE POUR L''ACTION])=0,"",SUMPRODUCT((Tableau1[NOM DE LA STRUCTURE]=Tableau1[[#This Row],[NOM DE LA STRUCTURE]])*Tableau1[MONTANT PROPOSE POUR L''ACTION]))</f>
        <v/>
      </c>
      <c r="W134" s="79"/>
    </row>
    <row r="135" spans="1:23" ht="47.5" hidden="1" customHeight="1" x14ac:dyDescent="0.25">
      <c r="A135" s="13" t="str">
        <f>_xlfn.XLOOKUP(C135,'Export Action'!$A$3:$A$1999,'Export Action'!$L$3:$L$1999)</f>
        <v>44800984500026</v>
      </c>
      <c r="B135" s="84" t="str">
        <f>_xlfn.XLOOKUP(A135,'Export Action'!$L$3:$L$1999,'Export Action'!$O$3:$O$1999)</f>
        <v>CLUB PONGISTE DE GIROMAGNY</v>
      </c>
      <c r="C135" s="1" t="s">
        <v>12194</v>
      </c>
      <c r="D135" s="36" t="str">
        <f>_xlfn.XLOOKUP(C135,'Export Action'!$A$3:$A$1999,'Export Action'!$X$3:$X$1999)</f>
        <v>Découverte du tennis de table et "Ecole" tennis de table</v>
      </c>
      <c r="E135" s="1" t="str">
        <f>_xlfn.XLOOKUP(A135,'Export Dossier'!$K$3:$K$974,'Export Dossier'!$D$3:$D$974)</f>
        <v>FFTT-BFC-24-0007</v>
      </c>
      <c r="F135" s="36" t="str">
        <f>_xlfn.XLOOKUP(C135,'Export Action'!$A$3:$A$1999,'Export Action'!$AE$3:$AE$1999)</f>
        <v>Ping Educatif</v>
      </c>
      <c r="G135" s="68"/>
      <c r="H135" s="71"/>
      <c r="I135" s="71"/>
      <c r="J135" s="1" t="str">
        <f>_xlfn.XLOOKUP(C135,'Export Action'!$A$3:$A$1999,'Export Action'!$J$3:$J$1999)</f>
        <v>Renouvellement</v>
      </c>
      <c r="K135" s="1" t="str">
        <f>_xlfn.XLOOKUP(C135,'Export Action'!$A$3:$A$1999,'Export Action'!$AL$3:$AL$1999)</f>
        <v>Mixte</v>
      </c>
      <c r="L135" s="1">
        <f>_xlfn.XLOOKUP(C135,'Export Action'!$A$3:$A$1999,'Export Action'!$AM$3:$AM$1999)</f>
        <v>20</v>
      </c>
      <c r="M135" s="5" t="e">
        <f>_xlfn.XLOOKUP(A135,'Export 2022'!$K$3:$K$1000,'Export 2022'!$AF$3:$AF$1000)</f>
        <v>#N/A</v>
      </c>
      <c r="N135" s="5">
        <f>_xlfn.XLOOKUP(A135,'Export 2023'!$K$3:$K$1000,'Export 2023'!$AF$3:$AF$1000)</f>
        <v>1200</v>
      </c>
      <c r="O135" s="31">
        <f>_xlfn.XLOOKUP(A135,'Export Dossier'!$K$3:$K$974,'Export Dossier'!$AD$3:$AD$974)</f>
        <v>1200</v>
      </c>
      <c r="P135" s="31">
        <f>_xlfn.XLOOKUP(C135,'Export Action'!$A$3:$A$1999,'Export Action'!$AS$3:$AS$1999)</f>
        <v>1100</v>
      </c>
      <c r="Q135" s="29">
        <f>(_xlfn.XLOOKUP(C135,'Export Action'!$A$3:$A$1999,'Export Action'!$AS$3:$AS$1999))/_xlfn.XLOOKUP(C135,'Export Action'!$A$3:$A$1999,'Export Action'!$AR$3:$AR$1999)</f>
        <v>0.2193419740777667</v>
      </c>
      <c r="R135" s="63" t="str">
        <f>IF(OR(_xlfn.XLOOKUP(C135,'Export Action'!$A$3:$A$1999,'Export Action'!$AO$3:$AO$1999)="Communes ZRR./bassins de vie pop &gt; 50% ZRR",_xlfn.XLOOKUP(C135,'Export Action'!$A$3:$A$1999,'Export Action'!$AO$3:$AO$1999)="Contrats de relance et de transition écologique (CRTE) rural"),"Oui","Non")</f>
        <v>Non</v>
      </c>
      <c r="S135" s="73"/>
      <c r="T135" s="74">
        <f t="shared" si="2"/>
        <v>57</v>
      </c>
      <c r="U135" s="75"/>
      <c r="V135" s="8" t="str" cm="1">
        <f t="array" ref="V135">IF(SUMPRODUCT((Tableau1[NOM DE LA STRUCTURE]=Tableau1[[#This Row],[NOM DE LA STRUCTURE]])*Tableau1[MONTANT PROPOSE POUR L''ACTION])=0,"",SUMPRODUCT((Tableau1[NOM DE LA STRUCTURE]=Tableau1[[#This Row],[NOM DE LA STRUCTURE]])*Tableau1[MONTANT PROPOSE POUR L''ACTION]))</f>
        <v/>
      </c>
      <c r="W135" s="79"/>
    </row>
    <row r="136" spans="1:23" ht="47.5" hidden="1" customHeight="1" x14ac:dyDescent="0.25">
      <c r="A136" s="13" t="str">
        <f>_xlfn.XLOOKUP(C136,'Export Action'!$A$3:$A$1999,'Export Action'!$L$3:$L$1999)</f>
        <v>44800984500026</v>
      </c>
      <c r="B136" s="84" t="str">
        <f>_xlfn.XLOOKUP(A136,'Export Action'!$L$3:$L$1999,'Export Action'!$O$3:$O$1999)</f>
        <v>CLUB PONGISTE DE GIROMAGNY</v>
      </c>
      <c r="C136" s="1" t="s">
        <v>13795</v>
      </c>
      <c r="D136" s="36" t="str">
        <f>_xlfn.XLOOKUP(C136,'Export Action'!$A$3:$A$1999,'Export Action'!$X$3:$X$1999)</f>
        <v>Découverte  du tennis de table aux "seniors"</v>
      </c>
      <c r="E136" s="1" t="str">
        <f>_xlfn.XLOOKUP(A136,'Export Dossier'!$K$3:$K$974,'Export Dossier'!$D$3:$D$974)</f>
        <v>FFTT-BFC-24-0007</v>
      </c>
      <c r="F136" s="36" t="str">
        <f>_xlfn.XLOOKUP(C136,'Export Action'!$A$3:$A$1999,'Export Action'!$AE$3:$AE$1999)</f>
        <v>Ping Inclusif</v>
      </c>
      <c r="G136" s="68"/>
      <c r="H136" s="71"/>
      <c r="I136" s="71"/>
      <c r="J136" s="1" t="str">
        <f>_xlfn.XLOOKUP(C136,'Export Action'!$A$3:$A$1999,'Export Action'!$J$3:$J$1999)</f>
        <v>Première demande</v>
      </c>
      <c r="K136" s="1" t="str">
        <f>_xlfn.XLOOKUP(C136,'Export Action'!$A$3:$A$1999,'Export Action'!$AL$3:$AL$1999)</f>
        <v>Mixte</v>
      </c>
      <c r="L136" s="1">
        <f>_xlfn.XLOOKUP(C136,'Export Action'!$A$3:$A$1999,'Export Action'!$AM$3:$AM$1999)</f>
        <v>10</v>
      </c>
      <c r="M136" s="5" t="e">
        <f>_xlfn.XLOOKUP(A136,'Export 2022'!$K$3:$K$1000,'Export 2022'!$AF$3:$AF$1000)</f>
        <v>#N/A</v>
      </c>
      <c r="N136" s="5">
        <f>_xlfn.XLOOKUP(A136,'Export 2023'!$K$3:$K$1000,'Export 2023'!$AF$3:$AF$1000)</f>
        <v>1200</v>
      </c>
      <c r="O136" s="31">
        <f>_xlfn.XLOOKUP(A136,'Export Dossier'!$K$3:$K$974,'Export Dossier'!$AD$3:$AD$974)</f>
        <v>1200</v>
      </c>
      <c r="P136" s="31">
        <f>_xlfn.XLOOKUP(C136,'Export Action'!$A$3:$A$1999,'Export Action'!$AS$3:$AS$1999)</f>
        <v>100</v>
      </c>
      <c r="Q136" s="29">
        <f>(_xlfn.XLOOKUP(C136,'Export Action'!$A$3:$A$1999,'Export Action'!$AS$3:$AS$1999))/_xlfn.XLOOKUP(C136,'Export Action'!$A$3:$A$1999,'Export Action'!$AR$3:$AR$1999)</f>
        <v>0.19920318725099601</v>
      </c>
      <c r="R136" s="63" t="str">
        <f>IF(OR(_xlfn.XLOOKUP(C136,'Export Action'!$A$3:$A$1999,'Export Action'!$AO$3:$AO$1999)="Communes ZRR./bassins de vie pop &gt; 50% ZRR",_xlfn.XLOOKUP(C136,'Export Action'!$A$3:$A$1999,'Export Action'!$AO$3:$AO$1999)="Contrats de relance et de transition écologique (CRTE) rural"),"Oui","Non")</f>
        <v>Non</v>
      </c>
      <c r="S136" s="73"/>
      <c r="T136" s="74">
        <f t="shared" si="2"/>
        <v>57</v>
      </c>
      <c r="U136" s="75"/>
      <c r="V136" s="8" t="str" cm="1">
        <f t="array" ref="V136">IF(SUMPRODUCT((Tableau1[NOM DE LA STRUCTURE]=Tableau1[[#This Row],[NOM DE LA STRUCTURE]])*Tableau1[MONTANT PROPOSE POUR L''ACTION])=0,"",SUMPRODUCT((Tableau1[NOM DE LA STRUCTURE]=Tableau1[[#This Row],[NOM DE LA STRUCTURE]])*Tableau1[MONTANT PROPOSE POUR L''ACTION]))</f>
        <v/>
      </c>
      <c r="W136" s="79"/>
    </row>
    <row r="137" spans="1:23" ht="47.5" hidden="1" customHeight="1" x14ac:dyDescent="0.25">
      <c r="A137" s="13" t="str">
        <f>_xlfn.XLOOKUP(C137,'Export Action'!$A$3:$A$1999,'Export Action'!$L$3:$L$1999)</f>
        <v>90281435900011</v>
      </c>
      <c r="B137" s="84" t="str">
        <f>_xlfn.XLOOKUP(A137,'Export Action'!$L$3:$L$1999,'Export Action'!$O$3:$O$1999)</f>
        <v>AVENIR DE PARON TENNIS DE TABLE</v>
      </c>
      <c r="C137" s="1" t="s">
        <v>12221</v>
      </c>
      <c r="D137" s="36" t="str">
        <f>_xlfn.XLOOKUP(C137,'Export Action'!$A$3:$A$1999,'Export Action'!$X$3:$X$1999)</f>
        <v>Recrutement et fidélisation des jeunes</v>
      </c>
      <c r="E137" s="1" t="str">
        <f>_xlfn.XLOOKUP(A137,'Export Dossier'!$K$3:$K$974,'Export Dossier'!$D$3:$D$974)</f>
        <v>FFTT-BFC-24-0010</v>
      </c>
      <c r="F137" s="36" t="str">
        <f>_xlfn.XLOOKUP(C137,'Export Action'!$A$3:$A$1999,'Export Action'!$AE$3:$AE$1999)</f>
        <v>Ping Educatif</v>
      </c>
      <c r="G137" s="68"/>
      <c r="H137" s="71"/>
      <c r="I137" s="71"/>
      <c r="J137" s="1" t="str">
        <f>_xlfn.XLOOKUP(C137,'Export Action'!$A$3:$A$1999,'Export Action'!$J$3:$J$1999)</f>
        <v>Première demande</v>
      </c>
      <c r="K137" s="1" t="str">
        <f>_xlfn.XLOOKUP(C137,'Export Action'!$A$3:$A$1999,'Export Action'!$AL$3:$AL$1999)</f>
        <v>Mixte</v>
      </c>
      <c r="L137" s="1">
        <f>_xlfn.XLOOKUP(C137,'Export Action'!$A$3:$A$1999,'Export Action'!$AM$3:$AM$1999)</f>
        <v>22</v>
      </c>
      <c r="M137" s="5" t="e">
        <f>_xlfn.XLOOKUP(A137,'Export 2022'!$K$3:$K$1000,'Export 2022'!$AF$3:$AF$1000)</f>
        <v>#N/A</v>
      </c>
      <c r="N137" s="5" t="e">
        <f>_xlfn.XLOOKUP(A137,'Export 2023'!$K$3:$K$1000,'Export 2023'!$AF$3:$AF$1000)</f>
        <v>#N/A</v>
      </c>
      <c r="O137" s="31">
        <f>_xlfn.XLOOKUP(A137,'Export Dossier'!$K$3:$K$974,'Export Dossier'!$AD$3:$AD$974)</f>
        <v>1700</v>
      </c>
      <c r="P137" s="31">
        <f>_xlfn.XLOOKUP(C137,'Export Action'!$A$3:$A$1999,'Export Action'!$AS$3:$AS$1999)</f>
        <v>1400</v>
      </c>
      <c r="Q137" s="29">
        <f>(_xlfn.XLOOKUP(C137,'Export Action'!$A$3:$A$1999,'Export Action'!$AS$3:$AS$1999))/_xlfn.XLOOKUP(C137,'Export Action'!$A$3:$A$1999,'Export Action'!$AR$3:$AR$1999)</f>
        <v>0.29166666666666669</v>
      </c>
      <c r="R137" s="63" t="str">
        <f>IF(OR(_xlfn.XLOOKUP(C137,'Export Action'!$A$3:$A$1999,'Export Action'!$AO$3:$AO$1999)="Communes ZRR./bassins de vie pop &gt; 50% ZRR",_xlfn.XLOOKUP(C137,'Export Action'!$A$3:$A$1999,'Export Action'!$AO$3:$AO$1999)="Contrats de relance et de transition écologique (CRTE) rural"),"Oui","Non")</f>
        <v>Non</v>
      </c>
      <c r="S137" s="73"/>
      <c r="T137" s="74">
        <f t="shared" si="2"/>
        <v>58</v>
      </c>
      <c r="U137" s="75"/>
      <c r="V137" s="8" t="str" cm="1">
        <f t="array" ref="V137">IF(SUMPRODUCT((Tableau1[NOM DE LA STRUCTURE]=Tableau1[[#This Row],[NOM DE LA STRUCTURE]])*Tableau1[MONTANT PROPOSE POUR L''ACTION])=0,"",SUMPRODUCT((Tableau1[NOM DE LA STRUCTURE]=Tableau1[[#This Row],[NOM DE LA STRUCTURE]])*Tableau1[MONTANT PROPOSE POUR L''ACTION]))</f>
        <v/>
      </c>
      <c r="W137" s="79"/>
    </row>
    <row r="138" spans="1:23" ht="47.5" hidden="1" customHeight="1" x14ac:dyDescent="0.25">
      <c r="A138" s="13" t="str">
        <f>_xlfn.XLOOKUP(C138,'Export Action'!$A$3:$A$1999,'Export Action'!$L$3:$L$1999)</f>
        <v>90281435900011</v>
      </c>
      <c r="B138" s="84" t="str">
        <f>_xlfn.XLOOKUP(A138,'Export Action'!$L$3:$L$1999,'Export Action'!$O$3:$O$1999)</f>
        <v>AVENIR DE PARON TENNIS DE TABLE</v>
      </c>
      <c r="C138" s="1" t="s">
        <v>12233</v>
      </c>
      <c r="D138" s="36" t="str">
        <f>_xlfn.XLOOKUP(C138,'Export Action'!$A$3:$A$1999,'Export Action'!$X$3:$X$1999)</f>
        <v>Développement des dispositifs Ping Bien être ou Ping Santé</v>
      </c>
      <c r="E138" s="1" t="str">
        <f>_xlfn.XLOOKUP(A138,'Export Dossier'!$K$3:$K$974,'Export Dossier'!$D$3:$D$974)</f>
        <v>FFTT-BFC-24-0010</v>
      </c>
      <c r="F138" s="36" t="str">
        <f>_xlfn.XLOOKUP(C138,'Export Action'!$A$3:$A$1999,'Export Action'!$AE$3:$AE$1999)</f>
        <v>Ping Actif</v>
      </c>
      <c r="G138" s="68"/>
      <c r="H138" s="71"/>
      <c r="I138" s="71"/>
      <c r="J138" s="1" t="str">
        <f>_xlfn.XLOOKUP(C138,'Export Action'!$A$3:$A$1999,'Export Action'!$J$3:$J$1999)</f>
        <v>Première demande</v>
      </c>
      <c r="K138" s="1" t="str">
        <f>_xlfn.XLOOKUP(C138,'Export Action'!$A$3:$A$1999,'Export Action'!$AL$3:$AL$1999)</f>
        <v>Mixte</v>
      </c>
      <c r="L138" s="1">
        <f>_xlfn.XLOOKUP(C138,'Export Action'!$A$3:$A$1999,'Export Action'!$AM$3:$AM$1999)</f>
        <v>20</v>
      </c>
      <c r="M138" s="5" t="e">
        <f>_xlfn.XLOOKUP(A138,'Export 2022'!$K$3:$K$1000,'Export 2022'!$AF$3:$AF$1000)</f>
        <v>#N/A</v>
      </c>
      <c r="N138" s="5" t="e">
        <f>_xlfn.XLOOKUP(A138,'Export 2023'!$K$3:$K$1000,'Export 2023'!$AF$3:$AF$1000)</f>
        <v>#N/A</v>
      </c>
      <c r="O138" s="31">
        <f>_xlfn.XLOOKUP(A138,'Export Dossier'!$K$3:$K$974,'Export Dossier'!$AD$3:$AD$974)</f>
        <v>1700</v>
      </c>
      <c r="P138" s="31">
        <f>_xlfn.XLOOKUP(C138,'Export Action'!$A$3:$A$1999,'Export Action'!$AS$3:$AS$1999)</f>
        <v>300</v>
      </c>
      <c r="Q138" s="29">
        <f>(_xlfn.XLOOKUP(C138,'Export Action'!$A$3:$A$1999,'Export Action'!$AS$3:$AS$1999))/_xlfn.XLOOKUP(C138,'Export Action'!$A$3:$A$1999,'Export Action'!$AR$3:$AR$1999)</f>
        <v>0.5</v>
      </c>
      <c r="R138" s="63" t="str">
        <f>IF(OR(_xlfn.XLOOKUP(C138,'Export Action'!$A$3:$A$1999,'Export Action'!$AO$3:$AO$1999)="Communes ZRR./bassins de vie pop &gt; 50% ZRR",_xlfn.XLOOKUP(C138,'Export Action'!$A$3:$A$1999,'Export Action'!$AO$3:$AO$1999)="Contrats de relance et de transition écologique (CRTE) rural"),"Oui","Non")</f>
        <v>Non</v>
      </c>
      <c r="S138" s="73"/>
      <c r="T138" s="74">
        <f t="shared" si="2"/>
        <v>58</v>
      </c>
      <c r="U138" s="75"/>
      <c r="V138" s="8" t="str" cm="1">
        <f t="array" ref="V138">IF(SUMPRODUCT((Tableau1[NOM DE LA STRUCTURE]=Tableau1[[#This Row],[NOM DE LA STRUCTURE]])*Tableau1[MONTANT PROPOSE POUR L''ACTION])=0,"",SUMPRODUCT((Tableau1[NOM DE LA STRUCTURE]=Tableau1[[#This Row],[NOM DE LA STRUCTURE]])*Tableau1[MONTANT PROPOSE POUR L''ACTION]))</f>
        <v/>
      </c>
      <c r="W138" s="79"/>
    </row>
    <row r="139" spans="1:23" ht="47.5" hidden="1" customHeight="1" x14ac:dyDescent="0.25">
      <c r="A139" s="13" t="str">
        <f>_xlfn.XLOOKUP(C139,'Export Action'!$A$3:$A$1999,'Export Action'!$L$3:$L$1999)</f>
        <v>82529704700011</v>
      </c>
      <c r="B139" s="84" t="str">
        <f>_xlfn.XLOOKUP(A139,'Export Action'!$L$3:$L$1999,'Export Action'!$O$3:$O$1999)</f>
        <v>ASSOCIATION SPORTIVE TENNIS DE TABLE BUCEY LES GY</v>
      </c>
      <c r="C139" s="1" t="s">
        <v>13802</v>
      </c>
      <c r="D139" s="36" t="str">
        <f>_xlfn.XLOOKUP(C139,'Export Action'!$A$3:$A$1999,'Export Action'!$X$3:$X$1999)</f>
        <v>Ping éducatif</v>
      </c>
      <c r="E139" s="1" t="str">
        <f>_xlfn.XLOOKUP(A139,'Export Dossier'!$K$3:$K$974,'Export Dossier'!$D$3:$D$974)</f>
        <v>FFTT-BFC-24-0011</v>
      </c>
      <c r="F139" s="36" t="str">
        <f>_xlfn.XLOOKUP(C139,'Export Action'!$A$3:$A$1999,'Export Action'!$AE$3:$AE$1999)</f>
        <v>Ping Educatif</v>
      </c>
      <c r="G139" s="68"/>
      <c r="H139" s="71"/>
      <c r="I139" s="71"/>
      <c r="J139" s="1" t="str">
        <f>_xlfn.XLOOKUP(C139,'Export Action'!$A$3:$A$1999,'Export Action'!$J$3:$J$1999)</f>
        <v>Renouvellement</v>
      </c>
      <c r="K139" s="1" t="str">
        <f>_xlfn.XLOOKUP(C139,'Export Action'!$A$3:$A$1999,'Export Action'!$AL$3:$AL$1999)</f>
        <v>Mixte</v>
      </c>
      <c r="L139" s="1">
        <f>_xlfn.XLOOKUP(C139,'Export Action'!$A$3:$A$1999,'Export Action'!$AM$3:$AM$1999)</f>
        <v>37</v>
      </c>
      <c r="M139" s="5">
        <f>_xlfn.XLOOKUP(A139,'Export 2022'!$K$3:$K$1000,'Export 2022'!$AF$3:$AF$1000)</f>
        <v>1100</v>
      </c>
      <c r="N139" s="5">
        <f>_xlfn.XLOOKUP(A139,'Export 2023'!$K$3:$K$1000,'Export 2023'!$AF$3:$AF$1000)</f>
        <v>2200</v>
      </c>
      <c r="O139" s="31">
        <f>_xlfn.XLOOKUP(A139,'Export Dossier'!$K$3:$K$974,'Export Dossier'!$AD$3:$AD$974)</f>
        <v>2200</v>
      </c>
      <c r="P139" s="31">
        <f>_xlfn.XLOOKUP(C139,'Export Action'!$A$3:$A$1999,'Export Action'!$AS$3:$AS$1999)</f>
        <v>1100</v>
      </c>
      <c r="Q139" s="29">
        <f>(_xlfn.XLOOKUP(C139,'Export Action'!$A$3:$A$1999,'Export Action'!$AS$3:$AS$1999))/_xlfn.XLOOKUP(C139,'Export Action'!$A$3:$A$1999,'Export Action'!$AR$3:$AR$1999)</f>
        <v>0.13134328358208955</v>
      </c>
      <c r="R139" s="63" t="str">
        <f>IF(OR(_xlfn.XLOOKUP(C139,'Export Action'!$A$3:$A$1999,'Export Action'!$AO$3:$AO$1999)="Communes ZRR./bassins de vie pop &gt; 50% ZRR",_xlfn.XLOOKUP(C139,'Export Action'!$A$3:$A$1999,'Export Action'!$AO$3:$AO$1999)="Contrats de relance et de transition écologique (CRTE) rural"),"Oui","Non")</f>
        <v>Oui</v>
      </c>
      <c r="S139" s="73"/>
      <c r="T139" s="74">
        <f t="shared" si="2"/>
        <v>59</v>
      </c>
      <c r="U139" s="75"/>
      <c r="V139" s="8" t="str" cm="1">
        <f t="array" ref="V139">IF(SUMPRODUCT((Tableau1[NOM DE LA STRUCTURE]=Tableau1[[#This Row],[NOM DE LA STRUCTURE]])*Tableau1[MONTANT PROPOSE POUR L''ACTION])=0,"",SUMPRODUCT((Tableau1[NOM DE LA STRUCTURE]=Tableau1[[#This Row],[NOM DE LA STRUCTURE]])*Tableau1[MONTANT PROPOSE POUR L''ACTION]))</f>
        <v/>
      </c>
      <c r="W139" s="79"/>
    </row>
    <row r="140" spans="1:23" ht="47.5" hidden="1" customHeight="1" x14ac:dyDescent="0.25">
      <c r="A140" s="13" t="str">
        <f>_xlfn.XLOOKUP(C140,'Export Action'!$A$3:$A$1999,'Export Action'!$L$3:$L$1999)</f>
        <v>82529704700011</v>
      </c>
      <c r="B140" s="84" t="str">
        <f>_xlfn.XLOOKUP(A140,'Export Action'!$L$3:$L$1999,'Export Action'!$O$3:$O$1999)</f>
        <v>ASSOCIATION SPORTIVE TENNIS DE TABLE BUCEY LES GY</v>
      </c>
      <c r="C140" s="1" t="s">
        <v>13808</v>
      </c>
      <c r="D140" s="36" t="str">
        <f>_xlfn.XLOOKUP(C140,'Export Action'!$A$3:$A$1999,'Export Action'!$X$3:$X$1999)</f>
        <v>Ping inclusif</v>
      </c>
      <c r="E140" s="1" t="str">
        <f>_xlfn.XLOOKUP(A140,'Export Dossier'!$K$3:$K$974,'Export Dossier'!$D$3:$D$974)</f>
        <v>FFTT-BFC-24-0011</v>
      </c>
      <c r="F140" s="36" t="str">
        <f>_xlfn.XLOOKUP(C140,'Export Action'!$A$3:$A$1999,'Export Action'!$AE$3:$AE$1999)</f>
        <v>Ping Inclusif</v>
      </c>
      <c r="G140" s="68"/>
      <c r="H140" s="71"/>
      <c r="I140" s="71"/>
      <c r="J140" s="1" t="str">
        <f>_xlfn.XLOOKUP(C140,'Export Action'!$A$3:$A$1999,'Export Action'!$J$3:$J$1999)</f>
        <v>Renouvellement</v>
      </c>
      <c r="K140" s="1" t="str">
        <f>_xlfn.XLOOKUP(C140,'Export Action'!$A$3:$A$1999,'Export Action'!$AL$3:$AL$1999)</f>
        <v>Mixte</v>
      </c>
      <c r="L140" s="1">
        <f>_xlfn.XLOOKUP(C140,'Export Action'!$A$3:$A$1999,'Export Action'!$AM$3:$AM$1999)</f>
        <v>37</v>
      </c>
      <c r="M140" s="5">
        <f>_xlfn.XLOOKUP(A140,'Export 2022'!$K$3:$K$1000,'Export 2022'!$AF$3:$AF$1000)</f>
        <v>1100</v>
      </c>
      <c r="N140" s="5">
        <f>_xlfn.XLOOKUP(A140,'Export 2023'!$K$3:$K$1000,'Export 2023'!$AF$3:$AF$1000)</f>
        <v>2200</v>
      </c>
      <c r="O140" s="31">
        <f>_xlfn.XLOOKUP(A140,'Export Dossier'!$K$3:$K$974,'Export Dossier'!$AD$3:$AD$974)</f>
        <v>2200</v>
      </c>
      <c r="P140" s="31">
        <f>_xlfn.XLOOKUP(C140,'Export Action'!$A$3:$A$1999,'Export Action'!$AS$3:$AS$1999)</f>
        <v>1100</v>
      </c>
      <c r="Q140" s="29">
        <f>(_xlfn.XLOOKUP(C140,'Export Action'!$A$3:$A$1999,'Export Action'!$AS$3:$AS$1999))/_xlfn.XLOOKUP(C140,'Export Action'!$A$3:$A$1999,'Export Action'!$AR$3:$AR$1999)</f>
        <v>0.13134328358208955</v>
      </c>
      <c r="R140" s="63" t="str">
        <f>IF(OR(_xlfn.XLOOKUP(C140,'Export Action'!$A$3:$A$1999,'Export Action'!$AO$3:$AO$1999)="Communes ZRR./bassins de vie pop &gt; 50% ZRR",_xlfn.XLOOKUP(C140,'Export Action'!$A$3:$A$1999,'Export Action'!$AO$3:$AO$1999)="Contrats de relance et de transition écologique (CRTE) rural"),"Oui","Non")</f>
        <v>Oui</v>
      </c>
      <c r="S140" s="73"/>
      <c r="T140" s="74">
        <f t="shared" si="2"/>
        <v>59</v>
      </c>
      <c r="U140" s="75"/>
      <c r="V140" s="8" t="str" cm="1">
        <f t="array" ref="V140">IF(SUMPRODUCT((Tableau1[NOM DE LA STRUCTURE]=Tableau1[[#This Row],[NOM DE LA STRUCTURE]])*Tableau1[MONTANT PROPOSE POUR L''ACTION])=0,"",SUMPRODUCT((Tableau1[NOM DE LA STRUCTURE]=Tableau1[[#This Row],[NOM DE LA STRUCTURE]])*Tableau1[MONTANT PROPOSE POUR L''ACTION]))</f>
        <v/>
      </c>
      <c r="W140" s="79"/>
    </row>
    <row r="141" spans="1:23" ht="47.5" hidden="1" customHeight="1" x14ac:dyDescent="0.25">
      <c r="A141" s="13" t="str">
        <f>_xlfn.XLOOKUP(C141,'Export Action'!$A$3:$A$1999,'Export Action'!$L$3:$L$1999)</f>
        <v>75249825300018</v>
      </c>
      <c r="B141" s="84" t="str">
        <f>_xlfn.XLOOKUP(A141,'Export Action'!$L$3:$L$1999,'Export Action'!$O$3:$O$1999)</f>
        <v>ASSOCIATION SPORTIVE DE DOMATS SENS TENNIS DE TABLE</v>
      </c>
      <c r="C141" s="1" t="s">
        <v>13810</v>
      </c>
      <c r="D141" s="36" t="str">
        <f>_xlfn.XLOOKUP(C141,'Export Action'!$A$3:$A$1999,'Export Action'!$X$3:$X$1999)</f>
        <v>Ping éducatif</v>
      </c>
      <c r="E141" s="1" t="str">
        <f>_xlfn.XLOOKUP(A141,'Export Dossier'!$K$3:$K$974,'Export Dossier'!$D$3:$D$974)</f>
        <v>FFTT-BFC-24-0012</v>
      </c>
      <c r="F141" s="36" t="str">
        <f>_xlfn.XLOOKUP(C141,'Export Action'!$A$3:$A$1999,'Export Action'!$AE$3:$AE$1999)</f>
        <v>Ping Educatif</v>
      </c>
      <c r="G141" s="68"/>
      <c r="H141" s="71"/>
      <c r="I141" s="71"/>
      <c r="J141" s="1" t="str">
        <f>_xlfn.XLOOKUP(C141,'Export Action'!$A$3:$A$1999,'Export Action'!$J$3:$J$1999)</f>
        <v>Renouvellement</v>
      </c>
      <c r="K141" s="1" t="str">
        <f>_xlfn.XLOOKUP(C141,'Export Action'!$A$3:$A$1999,'Export Action'!$AL$3:$AL$1999)</f>
        <v>Mixte</v>
      </c>
      <c r="L141" s="1">
        <f>_xlfn.XLOOKUP(C141,'Export Action'!$A$3:$A$1999,'Export Action'!$AM$3:$AM$1999)</f>
        <v>30</v>
      </c>
      <c r="M141" s="5">
        <f>_xlfn.XLOOKUP(A141,'Export 2022'!$K$3:$K$1000,'Export 2022'!$AF$3:$AF$1000)</f>
        <v>1800</v>
      </c>
      <c r="N141" s="5">
        <f>_xlfn.XLOOKUP(A141,'Export 2023'!$K$3:$K$1000,'Export 2023'!$AF$3:$AF$1000)</f>
        <v>1860</v>
      </c>
      <c r="O141" s="31">
        <f>_xlfn.XLOOKUP(A141,'Export Dossier'!$K$3:$K$974,'Export Dossier'!$AD$3:$AD$974)</f>
        <v>3200</v>
      </c>
      <c r="P141" s="31">
        <f>_xlfn.XLOOKUP(C141,'Export Action'!$A$3:$A$1999,'Export Action'!$AS$3:$AS$1999)</f>
        <v>1200</v>
      </c>
      <c r="Q141" s="29">
        <f>(_xlfn.XLOOKUP(C141,'Export Action'!$A$3:$A$1999,'Export Action'!$AS$3:$AS$1999))/_xlfn.XLOOKUP(C141,'Export Action'!$A$3:$A$1999,'Export Action'!$AR$3:$AR$1999)</f>
        <v>0.12</v>
      </c>
      <c r="R141" s="63" t="str">
        <f>IF(OR(_xlfn.XLOOKUP(C141,'Export Action'!$A$3:$A$1999,'Export Action'!$AO$3:$AO$1999)="Communes ZRR./bassins de vie pop &gt; 50% ZRR",_xlfn.XLOOKUP(C141,'Export Action'!$A$3:$A$1999,'Export Action'!$AO$3:$AO$1999)="Contrats de relance et de transition écologique (CRTE) rural"),"Oui","Non")</f>
        <v>Non</v>
      </c>
      <c r="S141" s="73"/>
      <c r="T141" s="74">
        <f t="shared" si="2"/>
        <v>60</v>
      </c>
      <c r="U141" s="75"/>
      <c r="V141" s="8" t="str" cm="1">
        <f t="array" ref="V141">IF(SUMPRODUCT((Tableau1[NOM DE LA STRUCTURE]=Tableau1[[#This Row],[NOM DE LA STRUCTURE]])*Tableau1[MONTANT PROPOSE POUR L''ACTION])=0,"",SUMPRODUCT((Tableau1[NOM DE LA STRUCTURE]=Tableau1[[#This Row],[NOM DE LA STRUCTURE]])*Tableau1[MONTANT PROPOSE POUR L''ACTION]))</f>
        <v/>
      </c>
      <c r="W141" s="79"/>
    </row>
    <row r="142" spans="1:23" ht="47.5" hidden="1" customHeight="1" x14ac:dyDescent="0.25">
      <c r="A142" s="13" t="str">
        <f>_xlfn.XLOOKUP(C142,'Export Action'!$A$3:$A$1999,'Export Action'!$L$3:$L$1999)</f>
        <v>75249825300018</v>
      </c>
      <c r="B142" s="84" t="str">
        <f>_xlfn.XLOOKUP(A142,'Export Action'!$L$3:$L$1999,'Export Action'!$O$3:$O$1999)</f>
        <v>ASSOCIATION SPORTIVE DE DOMATS SENS TENNIS DE TABLE</v>
      </c>
      <c r="C142" s="1" t="s">
        <v>13817</v>
      </c>
      <c r="D142" s="36" t="str">
        <f>_xlfn.XLOOKUP(C142,'Export Action'!$A$3:$A$1999,'Export Action'!$X$3:$X$1999)</f>
        <v>Nouvelles pratiques</v>
      </c>
      <c r="E142" s="1" t="str">
        <f>_xlfn.XLOOKUP(A142,'Export Dossier'!$K$3:$K$974,'Export Dossier'!$D$3:$D$974)</f>
        <v>FFTT-BFC-24-0012</v>
      </c>
      <c r="F142" s="36" t="str">
        <f>_xlfn.XLOOKUP(C142,'Export Action'!$A$3:$A$1999,'Export Action'!$AE$3:$AE$1999)</f>
        <v>Nouvelles pratiques</v>
      </c>
      <c r="G142" s="68"/>
      <c r="H142" s="71"/>
      <c r="I142" s="71"/>
      <c r="J142" s="1" t="str">
        <f>_xlfn.XLOOKUP(C142,'Export Action'!$A$3:$A$1999,'Export Action'!$J$3:$J$1999)</f>
        <v>Renouvellement</v>
      </c>
      <c r="K142" s="1" t="str">
        <f>_xlfn.XLOOKUP(C142,'Export Action'!$A$3:$A$1999,'Export Action'!$AL$3:$AL$1999)</f>
        <v>Mixte</v>
      </c>
      <c r="L142" s="1">
        <f>_xlfn.XLOOKUP(C142,'Export Action'!$A$3:$A$1999,'Export Action'!$AM$3:$AM$1999)</f>
        <v>500</v>
      </c>
      <c r="M142" s="5">
        <f>_xlfn.XLOOKUP(A142,'Export 2022'!$K$3:$K$1000,'Export 2022'!$AF$3:$AF$1000)</f>
        <v>1800</v>
      </c>
      <c r="N142" s="5">
        <f>_xlfn.XLOOKUP(A142,'Export 2023'!$K$3:$K$1000,'Export 2023'!$AF$3:$AF$1000)</f>
        <v>1860</v>
      </c>
      <c r="O142" s="31">
        <f>_xlfn.XLOOKUP(A142,'Export Dossier'!$K$3:$K$974,'Export Dossier'!$AD$3:$AD$974)</f>
        <v>3200</v>
      </c>
      <c r="P142" s="31">
        <f>_xlfn.XLOOKUP(C142,'Export Action'!$A$3:$A$1999,'Export Action'!$AS$3:$AS$1999)</f>
        <v>1000</v>
      </c>
      <c r="Q142" s="29">
        <f>(_xlfn.XLOOKUP(C142,'Export Action'!$A$3:$A$1999,'Export Action'!$AS$3:$AS$1999))/_xlfn.XLOOKUP(C142,'Export Action'!$A$3:$A$1999,'Export Action'!$AR$3:$AR$1999)</f>
        <v>0.23809523809523808</v>
      </c>
      <c r="R142" s="63" t="str">
        <f>IF(OR(_xlfn.XLOOKUP(C142,'Export Action'!$A$3:$A$1999,'Export Action'!$AO$3:$AO$1999)="Communes ZRR./bassins de vie pop &gt; 50% ZRR",_xlfn.XLOOKUP(C142,'Export Action'!$A$3:$A$1999,'Export Action'!$AO$3:$AO$1999)="Contrats de relance et de transition écologique (CRTE) rural"),"Oui","Non")</f>
        <v>Non</v>
      </c>
      <c r="S142" s="73"/>
      <c r="T142" s="74">
        <f t="shared" si="2"/>
        <v>60</v>
      </c>
      <c r="U142" s="75"/>
      <c r="V142" s="8" t="str" cm="1">
        <f t="array" ref="V142">IF(SUMPRODUCT((Tableau1[NOM DE LA STRUCTURE]=Tableau1[[#This Row],[NOM DE LA STRUCTURE]])*Tableau1[MONTANT PROPOSE POUR L''ACTION])=0,"",SUMPRODUCT((Tableau1[NOM DE LA STRUCTURE]=Tableau1[[#This Row],[NOM DE LA STRUCTURE]])*Tableau1[MONTANT PROPOSE POUR L''ACTION]))</f>
        <v/>
      </c>
      <c r="W142" s="79"/>
    </row>
    <row r="143" spans="1:23" ht="47.5" hidden="1" customHeight="1" x14ac:dyDescent="0.25">
      <c r="A143" s="13" t="str">
        <f>_xlfn.XLOOKUP(C143,'Export Action'!$A$3:$A$1999,'Export Action'!$L$3:$L$1999)</f>
        <v>75249825300018</v>
      </c>
      <c r="B143" s="84" t="str">
        <f>_xlfn.XLOOKUP(A143,'Export Action'!$L$3:$L$1999,'Export Action'!$O$3:$O$1999)</f>
        <v>ASSOCIATION SPORTIVE DE DOMATS SENS TENNIS DE TABLE</v>
      </c>
      <c r="C143" s="1" t="s">
        <v>13822</v>
      </c>
      <c r="D143" s="36" t="str">
        <f>_xlfn.XLOOKUP(C143,'Export Action'!$A$3:$A$1999,'Export Action'!$X$3:$X$1999)</f>
        <v>Ping féminin</v>
      </c>
      <c r="E143" s="1" t="str">
        <f>_xlfn.XLOOKUP(A143,'Export Dossier'!$K$3:$K$974,'Export Dossier'!$D$3:$D$974)</f>
        <v>FFTT-BFC-24-0012</v>
      </c>
      <c r="F143" s="36" t="str">
        <f>_xlfn.XLOOKUP(C143,'Export Action'!$A$3:$A$1999,'Export Action'!$AE$3:$AE$1999)</f>
        <v>Ping Inclusif</v>
      </c>
      <c r="G143" s="68"/>
      <c r="H143" s="71"/>
      <c r="I143" s="71"/>
      <c r="J143" s="1" t="str">
        <f>_xlfn.XLOOKUP(C143,'Export Action'!$A$3:$A$1999,'Export Action'!$J$3:$J$1999)</f>
        <v>Renouvellement</v>
      </c>
      <c r="K143" s="1" t="str">
        <f>_xlfn.XLOOKUP(C143,'Export Action'!$A$3:$A$1999,'Export Action'!$AL$3:$AL$1999)</f>
        <v>Féminin</v>
      </c>
      <c r="L143" s="1">
        <f>_xlfn.XLOOKUP(C143,'Export Action'!$A$3:$A$1999,'Export Action'!$AM$3:$AM$1999)</f>
        <v>25</v>
      </c>
      <c r="M143" s="5">
        <f>_xlfn.XLOOKUP(A143,'Export 2022'!$K$3:$K$1000,'Export 2022'!$AF$3:$AF$1000)</f>
        <v>1800</v>
      </c>
      <c r="N143" s="5">
        <f>_xlfn.XLOOKUP(A143,'Export 2023'!$K$3:$K$1000,'Export 2023'!$AF$3:$AF$1000)</f>
        <v>1860</v>
      </c>
      <c r="O143" s="31">
        <f>_xlfn.XLOOKUP(A143,'Export Dossier'!$K$3:$K$974,'Export Dossier'!$AD$3:$AD$974)</f>
        <v>3200</v>
      </c>
      <c r="P143" s="31">
        <f>_xlfn.XLOOKUP(C143,'Export Action'!$A$3:$A$1999,'Export Action'!$AS$3:$AS$1999)</f>
        <v>1000</v>
      </c>
      <c r="Q143" s="29">
        <f>(_xlfn.XLOOKUP(C143,'Export Action'!$A$3:$A$1999,'Export Action'!$AS$3:$AS$1999))/_xlfn.XLOOKUP(C143,'Export Action'!$A$3:$A$1999,'Export Action'!$AR$3:$AR$1999)</f>
        <v>0.23809523809523808</v>
      </c>
      <c r="R143" s="63" t="str">
        <f>IF(OR(_xlfn.XLOOKUP(C143,'Export Action'!$A$3:$A$1999,'Export Action'!$AO$3:$AO$1999)="Communes ZRR./bassins de vie pop &gt; 50% ZRR",_xlfn.XLOOKUP(C143,'Export Action'!$A$3:$A$1999,'Export Action'!$AO$3:$AO$1999)="Contrats de relance et de transition écologique (CRTE) rural"),"Oui","Non")</f>
        <v>Non</v>
      </c>
      <c r="S143" s="73"/>
      <c r="T143" s="74">
        <f t="shared" si="2"/>
        <v>60</v>
      </c>
      <c r="U143" s="75"/>
      <c r="V143" s="8" t="str" cm="1">
        <f t="array" ref="V143">IF(SUMPRODUCT((Tableau1[NOM DE LA STRUCTURE]=Tableau1[[#This Row],[NOM DE LA STRUCTURE]])*Tableau1[MONTANT PROPOSE POUR L''ACTION])=0,"",SUMPRODUCT((Tableau1[NOM DE LA STRUCTURE]=Tableau1[[#This Row],[NOM DE LA STRUCTURE]])*Tableau1[MONTANT PROPOSE POUR L''ACTION]))</f>
        <v/>
      </c>
      <c r="W143" s="79"/>
    </row>
    <row r="144" spans="1:23" ht="47.5" hidden="1" customHeight="1" x14ac:dyDescent="0.25">
      <c r="A144" s="13" t="str">
        <f>_xlfn.XLOOKUP(C144,'Export Action'!$A$3:$A$1999,'Export Action'!$L$3:$L$1999)</f>
        <v>39813607700029</v>
      </c>
      <c r="B144" s="84" t="str">
        <f>_xlfn.XLOOKUP(A144,'Export Action'!$L$3:$L$1999,'Export Action'!$O$3:$O$1999)</f>
        <v>UNION PONGISTE CREUSOT VARENNES</v>
      </c>
      <c r="C144" s="1" t="s">
        <v>13828</v>
      </c>
      <c r="D144" s="36" t="str">
        <f>_xlfn.XLOOKUP(C144,'Export Action'!$A$3:$A$1999,'Export Action'!$X$3:$X$1999)</f>
        <v>Organisation d'une semaine Olympique</v>
      </c>
      <c r="E144" s="1" t="str">
        <f>_xlfn.XLOOKUP(A144,'Export Dossier'!$K$3:$K$974,'Export Dossier'!$D$3:$D$974)</f>
        <v>FFTT-BFC-24-0014</v>
      </c>
      <c r="F144" s="36" t="str">
        <f>_xlfn.XLOOKUP(C144,'Export Action'!$A$3:$A$1999,'Export Action'!$AE$3:$AE$1999)</f>
        <v>Animations vacances Olympiques et Paralympiques</v>
      </c>
      <c r="G144" s="87"/>
      <c r="H144" s="1"/>
      <c r="I144" s="1"/>
      <c r="J144" s="1" t="str">
        <f>_xlfn.XLOOKUP(C144,'Export Action'!$A$3:$A$1999,'Export Action'!$J$3:$J$1999)</f>
        <v>Première demande</v>
      </c>
      <c r="K144" s="1" t="str">
        <f>_xlfn.XLOOKUP(C144,'Export Action'!$A$3:$A$1999,'Export Action'!$AL$3:$AL$1999)</f>
        <v>Mixte</v>
      </c>
      <c r="L144" s="1">
        <f>_xlfn.XLOOKUP(C144,'Export Action'!$A$3:$A$1999,'Export Action'!$AM$3:$AM$1999)</f>
        <v>20</v>
      </c>
      <c r="M144" s="5">
        <f>_xlfn.XLOOKUP(A144,'Export 2022'!$K$3:$K$1000,'Export 2022'!$AF$3:$AF$1000)</f>
        <v>3000</v>
      </c>
      <c r="N144" s="5">
        <f>_xlfn.XLOOKUP(A144,'Export 2023'!$K$3:$K$1000,'Export 2023'!$AF$3:$AF$1000)</f>
        <v>2350</v>
      </c>
      <c r="O144" s="31">
        <f>_xlfn.XLOOKUP(A144,'Export Dossier'!$K$3:$K$974,'Export Dossier'!$AD$3:$AD$974)</f>
        <v>4700</v>
      </c>
      <c r="P144" s="31">
        <f>_xlfn.XLOOKUP(C144,'Export Action'!$A$3:$A$1999,'Export Action'!$AS$3:$AS$1999)</f>
        <v>700</v>
      </c>
      <c r="Q144" s="29">
        <f>(_xlfn.XLOOKUP(C144,'Export Action'!$A$3:$A$1999,'Export Action'!$AS$3:$AS$1999))/_xlfn.XLOOKUP(C144,'Export Action'!$A$3:$A$1999,'Export Action'!$AR$3:$AR$1999)</f>
        <v>0.34146341463414637</v>
      </c>
      <c r="R144" s="63" t="str">
        <f>IF(OR(_xlfn.XLOOKUP(C144,'Export Action'!$A$3:$A$1999,'Export Action'!$AO$3:$AO$1999)="Communes ZRR./bassins de vie pop &gt; 50% ZRR",_xlfn.XLOOKUP(C144,'Export Action'!$A$3:$A$1999,'Export Action'!$AO$3:$AO$1999)="Contrats de relance et de transition écologique (CRTE) rural"),"Oui","Non")</f>
        <v>Non</v>
      </c>
      <c r="S144" s="88"/>
      <c r="T144" s="74">
        <f t="shared" si="2"/>
        <v>61</v>
      </c>
      <c r="U144" s="89"/>
      <c r="V144" s="8" t="str" cm="1">
        <f t="array" ref="V144">IF(SUMPRODUCT((Tableau1[NOM DE LA STRUCTURE]=Tableau1[[#This Row],[NOM DE LA STRUCTURE]])*Tableau1[MONTANT PROPOSE POUR L''ACTION])=0,"",SUMPRODUCT((Tableau1[NOM DE LA STRUCTURE]=Tableau1[[#This Row],[NOM DE LA STRUCTURE]])*Tableau1[MONTANT PROPOSE POUR L''ACTION]))</f>
        <v/>
      </c>
      <c r="W144" s="90"/>
    </row>
    <row r="145" spans="1:23" ht="47.5" hidden="1" customHeight="1" x14ac:dyDescent="0.25">
      <c r="A145" s="13" t="str">
        <f>_xlfn.XLOOKUP(C145,'Export Action'!$A$3:$A$1999,'Export Action'!$L$3:$L$1999)</f>
        <v>39813607700029</v>
      </c>
      <c r="B145" s="84" t="str">
        <f>_xlfn.XLOOKUP(A145,'Export Action'!$L$3:$L$1999,'Export Action'!$O$3:$O$1999)</f>
        <v>UNION PONGISTE CREUSOT VARENNES</v>
      </c>
      <c r="C145" s="1" t="s">
        <v>13836</v>
      </c>
      <c r="D145" s="36" t="str">
        <f>_xlfn.XLOOKUP(C145,'Export Action'!$A$3:$A$1999,'Export Action'!$X$3:$X$1999)</f>
        <v>Ping'Entreprise et Ping'Alzheimer</v>
      </c>
      <c r="E145" s="1" t="str">
        <f>_xlfn.XLOOKUP(A145,'Export Dossier'!$K$3:$K$974,'Export Dossier'!$D$3:$D$974)</f>
        <v>FFTT-BFC-24-0014</v>
      </c>
      <c r="F145" s="36" t="str">
        <f>_xlfn.XLOOKUP(C145,'Export Action'!$A$3:$A$1999,'Export Action'!$AE$3:$AE$1999)</f>
        <v>Ping Actif</v>
      </c>
      <c r="G145" s="68"/>
      <c r="H145" s="71"/>
      <c r="I145" s="71"/>
      <c r="J145" s="1" t="str">
        <f>_xlfn.XLOOKUP(C145,'Export Action'!$A$3:$A$1999,'Export Action'!$J$3:$J$1999)</f>
        <v>Première demande</v>
      </c>
      <c r="K145" s="1" t="str">
        <f>_xlfn.XLOOKUP(C145,'Export Action'!$A$3:$A$1999,'Export Action'!$AL$3:$AL$1999)</f>
        <v>Mixte</v>
      </c>
      <c r="L145" s="1">
        <f>_xlfn.XLOOKUP(C145,'Export Action'!$A$3:$A$1999,'Export Action'!$AM$3:$AM$1999)</f>
        <v>80</v>
      </c>
      <c r="M145" s="5">
        <f>_xlfn.XLOOKUP(A145,'Export 2022'!$K$3:$K$1000,'Export 2022'!$AF$3:$AF$1000)</f>
        <v>3000</v>
      </c>
      <c r="N145" s="5">
        <f>_xlfn.XLOOKUP(A145,'Export 2023'!$K$3:$K$1000,'Export 2023'!$AF$3:$AF$1000)</f>
        <v>2350</v>
      </c>
      <c r="O145" s="31">
        <f>_xlfn.XLOOKUP(A145,'Export Dossier'!$K$3:$K$974,'Export Dossier'!$AD$3:$AD$974)</f>
        <v>4700</v>
      </c>
      <c r="P145" s="31">
        <f>_xlfn.XLOOKUP(C145,'Export Action'!$A$3:$A$1999,'Export Action'!$AS$3:$AS$1999)</f>
        <v>1500</v>
      </c>
      <c r="Q145" s="29">
        <f>(_xlfn.XLOOKUP(C145,'Export Action'!$A$3:$A$1999,'Export Action'!$AS$3:$AS$1999))/_xlfn.XLOOKUP(C145,'Export Action'!$A$3:$A$1999,'Export Action'!$AR$3:$AR$1999)</f>
        <v>0.33333333333333331</v>
      </c>
      <c r="R145" s="63" t="str">
        <f>IF(OR(_xlfn.XLOOKUP(C145,'Export Action'!$A$3:$A$1999,'Export Action'!$AO$3:$AO$1999)="Communes ZRR./bassins de vie pop &gt; 50% ZRR",_xlfn.XLOOKUP(C145,'Export Action'!$A$3:$A$1999,'Export Action'!$AO$3:$AO$1999)="Contrats de relance et de transition écologique (CRTE) rural"),"Oui","Non")</f>
        <v>Non</v>
      </c>
      <c r="S145" s="73"/>
      <c r="T145" s="74">
        <f t="shared" si="2"/>
        <v>61</v>
      </c>
      <c r="U145" s="75"/>
      <c r="V145" s="8" t="str" cm="1">
        <f t="array" ref="V145">IF(SUMPRODUCT((Tableau1[NOM DE LA STRUCTURE]=Tableau1[[#This Row],[NOM DE LA STRUCTURE]])*Tableau1[MONTANT PROPOSE POUR L''ACTION])=0,"",SUMPRODUCT((Tableau1[NOM DE LA STRUCTURE]=Tableau1[[#This Row],[NOM DE LA STRUCTURE]])*Tableau1[MONTANT PROPOSE POUR L''ACTION]))</f>
        <v/>
      </c>
      <c r="W145" s="79"/>
    </row>
    <row r="146" spans="1:23" ht="47.5" hidden="1" customHeight="1" x14ac:dyDescent="0.25">
      <c r="A146" s="13" t="str">
        <f>_xlfn.XLOOKUP(C146,'Export Action'!$A$3:$A$1999,'Export Action'!$L$3:$L$1999)</f>
        <v>39813607700029</v>
      </c>
      <c r="B146" s="84" t="str">
        <f>_xlfn.XLOOKUP(A146,'Export Action'!$L$3:$L$1999,'Export Action'!$O$3:$O$1999)</f>
        <v>UNION PONGISTE CREUSOT VARENNES</v>
      </c>
      <c r="C146" s="1" t="s">
        <v>13843</v>
      </c>
      <c r="D146" s="36" t="str">
        <f>_xlfn.XLOOKUP(C146,'Export Action'!$A$3:$A$1999,'Export Action'!$X$3:$X$1999)</f>
        <v>Mise en place de cycle scolaire Maternelle et Primaire + Organisation d'un weekend de cohésion jeune</v>
      </c>
      <c r="E146" s="1" t="str">
        <f>_xlfn.XLOOKUP(A146,'Export Dossier'!$K$3:$K$974,'Export Dossier'!$D$3:$D$974)</f>
        <v>FFTT-BFC-24-0014</v>
      </c>
      <c r="F146" s="36" t="str">
        <f>_xlfn.XLOOKUP(C146,'Export Action'!$A$3:$A$1999,'Export Action'!$AE$3:$AE$1999)</f>
        <v>Ping Educatif</v>
      </c>
      <c r="G146" s="68"/>
      <c r="H146" s="71"/>
      <c r="I146" s="71"/>
      <c r="J146" s="1" t="str">
        <f>_xlfn.XLOOKUP(C146,'Export Action'!$A$3:$A$1999,'Export Action'!$J$3:$J$1999)</f>
        <v>Renouvellement</v>
      </c>
      <c r="K146" s="1" t="str">
        <f>_xlfn.XLOOKUP(C146,'Export Action'!$A$3:$A$1999,'Export Action'!$AL$3:$AL$1999)</f>
        <v>Mixte</v>
      </c>
      <c r="L146" s="1">
        <f>_xlfn.XLOOKUP(C146,'Export Action'!$A$3:$A$1999,'Export Action'!$AM$3:$AM$1999)</f>
        <v>350</v>
      </c>
      <c r="M146" s="5">
        <f>_xlfn.XLOOKUP(A146,'Export 2022'!$K$3:$K$1000,'Export 2022'!$AF$3:$AF$1000)</f>
        <v>3000</v>
      </c>
      <c r="N146" s="5">
        <f>_xlfn.XLOOKUP(A146,'Export 2023'!$K$3:$K$1000,'Export 2023'!$AF$3:$AF$1000)</f>
        <v>2350</v>
      </c>
      <c r="O146" s="31">
        <f>_xlfn.XLOOKUP(A146,'Export Dossier'!$K$3:$K$974,'Export Dossier'!$AD$3:$AD$974)</f>
        <v>4700</v>
      </c>
      <c r="P146" s="31">
        <f>_xlfn.XLOOKUP(C146,'Export Action'!$A$3:$A$1999,'Export Action'!$AS$3:$AS$1999)</f>
        <v>2500</v>
      </c>
      <c r="Q146" s="29">
        <f>(_xlfn.XLOOKUP(C146,'Export Action'!$A$3:$A$1999,'Export Action'!$AS$3:$AS$1999))/_xlfn.XLOOKUP(C146,'Export Action'!$A$3:$A$1999,'Export Action'!$AR$3:$AR$1999)</f>
        <v>0.33557046979865773</v>
      </c>
      <c r="R146" s="63" t="str">
        <f>IF(OR(_xlfn.XLOOKUP(C146,'Export Action'!$A$3:$A$1999,'Export Action'!$AO$3:$AO$1999)="Communes ZRR./bassins de vie pop &gt; 50% ZRR",_xlfn.XLOOKUP(C146,'Export Action'!$A$3:$A$1999,'Export Action'!$AO$3:$AO$1999)="Contrats de relance et de transition écologique (CRTE) rural"),"Oui","Non")</f>
        <v>Oui</v>
      </c>
      <c r="S146" s="73"/>
      <c r="T146" s="74">
        <f t="shared" si="2"/>
        <v>61</v>
      </c>
      <c r="U146" s="75"/>
      <c r="V146" s="8" t="str" cm="1">
        <f t="array" ref="V146">IF(SUMPRODUCT((Tableau1[NOM DE LA STRUCTURE]=Tableau1[[#This Row],[NOM DE LA STRUCTURE]])*Tableau1[MONTANT PROPOSE POUR L''ACTION])=0,"",SUMPRODUCT((Tableau1[NOM DE LA STRUCTURE]=Tableau1[[#This Row],[NOM DE LA STRUCTURE]])*Tableau1[MONTANT PROPOSE POUR L''ACTION]))</f>
        <v/>
      </c>
      <c r="W146" s="79"/>
    </row>
    <row r="147" spans="1:23" ht="47.5" hidden="1" customHeight="1" x14ac:dyDescent="0.25">
      <c r="A147" s="13" t="str">
        <f>_xlfn.XLOOKUP(C147,'Export Action'!$A$3:$A$1999,'Export Action'!$L$3:$L$1999)</f>
        <v>34118391100021</v>
      </c>
      <c r="B147" s="84" t="str">
        <f>_xlfn.XLOOKUP(A147,'Export Action'!$L$3:$L$1999,'Export Action'!$O$3:$O$1999)</f>
        <v>UNION SPORTIVE DE JOIGNY</v>
      </c>
      <c r="C147" s="1" t="s">
        <v>13849</v>
      </c>
      <c r="D147" s="36" t="str">
        <f>_xlfn.XLOOKUP(C147,'Export Action'!$A$3:$A$1999,'Export Action'!$X$3:$X$1999)</f>
        <v>PING EDUCATIF</v>
      </c>
      <c r="E147" s="1" t="str">
        <f>_xlfn.XLOOKUP(A147,'Export Dossier'!$K$3:$K$974,'Export Dossier'!$D$3:$D$974)</f>
        <v>FFTT-BFC-24-0015</v>
      </c>
      <c r="F147" s="36" t="str">
        <f>_xlfn.XLOOKUP(C147,'Export Action'!$A$3:$A$1999,'Export Action'!$AE$3:$AE$1999)</f>
        <v>Ping Educatif</v>
      </c>
      <c r="G147" s="68"/>
      <c r="H147" s="71"/>
      <c r="I147" s="71"/>
      <c r="J147" s="1" t="str">
        <f>_xlfn.XLOOKUP(C147,'Export Action'!$A$3:$A$1999,'Export Action'!$J$3:$J$1999)</f>
        <v>Renouvellement</v>
      </c>
      <c r="K147" s="1" t="str">
        <f>_xlfn.XLOOKUP(C147,'Export Action'!$A$3:$A$1999,'Export Action'!$AL$3:$AL$1999)</f>
        <v>Mixte</v>
      </c>
      <c r="L147" s="1">
        <f>_xlfn.XLOOKUP(C147,'Export Action'!$A$3:$A$1999,'Export Action'!$AM$3:$AM$1999)</f>
        <v>200</v>
      </c>
      <c r="M147" s="5">
        <f>_xlfn.XLOOKUP(A147,'Export 2022'!$K$3:$K$1000,'Export 2022'!$AF$3:$AF$1000)</f>
        <v>1800</v>
      </c>
      <c r="N147" s="5">
        <f>_xlfn.XLOOKUP(A147,'Export 2023'!$K$3:$K$1000,'Export 2023'!$AF$3:$AF$1000)</f>
        <v>2320</v>
      </c>
      <c r="O147" s="31">
        <f>_xlfn.XLOOKUP(A147,'Export Dossier'!$K$3:$K$974,'Export Dossier'!$AD$3:$AD$974)</f>
        <v>2500</v>
      </c>
      <c r="P147" s="31">
        <f>_xlfn.XLOOKUP(C147,'Export Action'!$A$3:$A$1999,'Export Action'!$AS$3:$AS$1999)</f>
        <v>1500</v>
      </c>
      <c r="Q147" s="29">
        <f>(_xlfn.XLOOKUP(C147,'Export Action'!$A$3:$A$1999,'Export Action'!$AS$3:$AS$1999))/_xlfn.XLOOKUP(C147,'Export Action'!$A$3:$A$1999,'Export Action'!$AR$3:$AR$1999)</f>
        <v>0.27272727272727271</v>
      </c>
      <c r="R147" s="63" t="str">
        <f>IF(OR(_xlfn.XLOOKUP(C147,'Export Action'!$A$3:$A$1999,'Export Action'!$AO$3:$AO$1999)="Communes ZRR./bassins de vie pop &gt; 50% ZRR",_xlfn.XLOOKUP(C147,'Export Action'!$A$3:$A$1999,'Export Action'!$AO$3:$AO$1999)="Contrats de relance et de transition écologique (CRTE) rural"),"Oui","Non")</f>
        <v>Non</v>
      </c>
      <c r="S147" s="73"/>
      <c r="T147" s="74">
        <f t="shared" si="2"/>
        <v>62</v>
      </c>
      <c r="U147" s="75"/>
      <c r="V147" s="8" t="str" cm="1">
        <f t="array" ref="V147">IF(SUMPRODUCT((Tableau1[NOM DE LA STRUCTURE]=Tableau1[[#This Row],[NOM DE LA STRUCTURE]])*Tableau1[MONTANT PROPOSE POUR L''ACTION])=0,"",SUMPRODUCT((Tableau1[NOM DE LA STRUCTURE]=Tableau1[[#This Row],[NOM DE LA STRUCTURE]])*Tableau1[MONTANT PROPOSE POUR L''ACTION]))</f>
        <v/>
      </c>
      <c r="W147" s="79"/>
    </row>
    <row r="148" spans="1:23" ht="47.5" hidden="1" customHeight="1" x14ac:dyDescent="0.25">
      <c r="A148" s="13" t="str">
        <f>_xlfn.XLOOKUP(C148,'Export Action'!$A$3:$A$1999,'Export Action'!$L$3:$L$1999)</f>
        <v>34118391100021</v>
      </c>
      <c r="B148" s="84" t="str">
        <f>_xlfn.XLOOKUP(A148,'Export Action'!$L$3:$L$1999,'Export Action'!$O$3:$O$1999)</f>
        <v>UNION SPORTIVE DE JOIGNY</v>
      </c>
      <c r="C148" s="1" t="s">
        <v>13857</v>
      </c>
      <c r="D148" s="36" t="str">
        <f>_xlfn.XLOOKUP(C148,'Export Action'!$A$3:$A$1999,'Export Action'!$X$3:$X$1999)</f>
        <v>Nouvelles pratiques</v>
      </c>
      <c r="E148" s="1" t="str">
        <f>_xlfn.XLOOKUP(A148,'Export Dossier'!$K$3:$K$974,'Export Dossier'!$D$3:$D$974)</f>
        <v>FFTT-BFC-24-0015</v>
      </c>
      <c r="F148" s="36" t="str">
        <f>_xlfn.XLOOKUP(C148,'Export Action'!$A$3:$A$1999,'Export Action'!$AE$3:$AE$1999)</f>
        <v>Nouvelles pratiques</v>
      </c>
      <c r="G148" s="68"/>
      <c r="H148" s="71"/>
      <c r="I148" s="71"/>
      <c r="J148" s="1" t="str">
        <f>_xlfn.XLOOKUP(C148,'Export Action'!$A$3:$A$1999,'Export Action'!$J$3:$J$1999)</f>
        <v>Première demande</v>
      </c>
      <c r="K148" s="1" t="str">
        <f>_xlfn.XLOOKUP(C148,'Export Action'!$A$3:$A$1999,'Export Action'!$AL$3:$AL$1999)</f>
        <v>Mixte</v>
      </c>
      <c r="L148" s="1">
        <f>_xlfn.XLOOKUP(C148,'Export Action'!$A$3:$A$1999,'Export Action'!$AM$3:$AM$1999)</f>
        <v>100</v>
      </c>
      <c r="M148" s="5">
        <f>_xlfn.XLOOKUP(A148,'Export 2022'!$K$3:$K$1000,'Export 2022'!$AF$3:$AF$1000)</f>
        <v>1800</v>
      </c>
      <c r="N148" s="5">
        <f>_xlfn.XLOOKUP(A148,'Export 2023'!$K$3:$K$1000,'Export 2023'!$AF$3:$AF$1000)</f>
        <v>2320</v>
      </c>
      <c r="O148" s="31">
        <f>_xlfn.XLOOKUP(A148,'Export Dossier'!$K$3:$K$974,'Export Dossier'!$AD$3:$AD$974)</f>
        <v>2500</v>
      </c>
      <c r="P148" s="31">
        <f>_xlfn.XLOOKUP(C148,'Export Action'!$A$3:$A$1999,'Export Action'!$AS$3:$AS$1999)</f>
        <v>1000</v>
      </c>
      <c r="Q148" s="29">
        <f>(_xlfn.XLOOKUP(C148,'Export Action'!$A$3:$A$1999,'Export Action'!$AS$3:$AS$1999))/_xlfn.XLOOKUP(C148,'Export Action'!$A$3:$A$1999,'Export Action'!$AR$3:$AR$1999)</f>
        <v>0.25</v>
      </c>
      <c r="R148" s="63" t="str">
        <f>IF(OR(_xlfn.XLOOKUP(C148,'Export Action'!$A$3:$A$1999,'Export Action'!$AO$3:$AO$1999)="Communes ZRR./bassins de vie pop &gt; 50% ZRR",_xlfn.XLOOKUP(C148,'Export Action'!$A$3:$A$1999,'Export Action'!$AO$3:$AO$1999)="Contrats de relance et de transition écologique (CRTE) rural"),"Oui","Non")</f>
        <v>Non</v>
      </c>
      <c r="S148" s="73"/>
      <c r="T148" s="74">
        <f t="shared" si="2"/>
        <v>62</v>
      </c>
      <c r="U148" s="75"/>
      <c r="V148" s="8" t="str" cm="1">
        <f t="array" ref="V148">IF(SUMPRODUCT((Tableau1[NOM DE LA STRUCTURE]=Tableau1[[#This Row],[NOM DE LA STRUCTURE]])*Tableau1[MONTANT PROPOSE POUR L''ACTION])=0,"",SUMPRODUCT((Tableau1[NOM DE LA STRUCTURE]=Tableau1[[#This Row],[NOM DE LA STRUCTURE]])*Tableau1[MONTANT PROPOSE POUR L''ACTION]))</f>
        <v/>
      </c>
      <c r="W148" s="79"/>
    </row>
    <row r="149" spans="1:23" ht="47.5" hidden="1" customHeight="1" x14ac:dyDescent="0.25">
      <c r="A149" s="13" t="str">
        <f>_xlfn.XLOOKUP(C149,'Export Action'!$A$3:$A$1999,'Export Action'!$L$3:$L$1999)</f>
        <v>77839492400030</v>
      </c>
      <c r="B149" s="84" t="str">
        <f>_xlfn.XLOOKUP(A149,'Export Action'!$L$3:$L$1999,'Export Action'!$O$3:$O$1999)</f>
        <v>ESPERANCE LEDONIENNE</v>
      </c>
      <c r="C149" s="1" t="s">
        <v>13861</v>
      </c>
      <c r="D149" s="36" t="str">
        <f>_xlfn.XLOOKUP(C149,'Export Action'!$A$3:$A$1999,'Export Action'!$X$3:$X$1999)</f>
        <v>PING Parkinson : prendre la maladie de Parkinson à revers grâce au tennis de table</v>
      </c>
      <c r="E149" s="1" t="str">
        <f>_xlfn.XLOOKUP(A149,'Export Dossier'!$K$3:$K$974,'Export Dossier'!$D$3:$D$974)</f>
        <v>FFTT-BFC-24-0016</v>
      </c>
      <c r="F149" s="36" t="str">
        <f>_xlfn.XLOOKUP(C149,'Export Action'!$A$3:$A$1999,'Export Action'!$AE$3:$AE$1999)</f>
        <v>Ping Actif</v>
      </c>
      <c r="G149" s="68"/>
      <c r="H149" s="71"/>
      <c r="I149" s="71"/>
      <c r="J149" s="1" t="str">
        <f>_xlfn.XLOOKUP(C149,'Export Action'!$A$3:$A$1999,'Export Action'!$J$3:$J$1999)</f>
        <v>Première demande</v>
      </c>
      <c r="K149" s="1" t="str">
        <f>_xlfn.XLOOKUP(C149,'Export Action'!$A$3:$A$1999,'Export Action'!$AL$3:$AL$1999)</f>
        <v>Mixte</v>
      </c>
      <c r="L149" s="1">
        <f>_xlfn.XLOOKUP(C149,'Export Action'!$A$3:$A$1999,'Export Action'!$AM$3:$AM$1999)</f>
        <v>7</v>
      </c>
      <c r="M149" s="5">
        <f>_xlfn.XLOOKUP(A149,'Export 2022'!$K$3:$K$1000,'Export 2022'!$AF$3:$AF$1000)</f>
        <v>5500</v>
      </c>
      <c r="N149" s="5">
        <f>_xlfn.XLOOKUP(A149,'Export 2023'!$K$3:$K$1000,'Export 2023'!$AF$3:$AF$1000)</f>
        <v>2100</v>
      </c>
      <c r="O149" s="31">
        <f>_xlfn.XLOOKUP(A149,'Export Dossier'!$K$3:$K$974,'Export Dossier'!$AD$3:$AD$974)</f>
        <v>13800</v>
      </c>
      <c r="P149" s="31">
        <f>_xlfn.XLOOKUP(C149,'Export Action'!$A$3:$A$1999,'Export Action'!$AS$3:$AS$1999)</f>
        <v>4300</v>
      </c>
      <c r="Q149" s="29">
        <f>(_xlfn.XLOOKUP(C149,'Export Action'!$A$3:$A$1999,'Export Action'!$AS$3:$AS$1999))/_xlfn.XLOOKUP(C149,'Export Action'!$A$3:$A$1999,'Export Action'!$AR$3:$AR$1999)</f>
        <v>0.59980471474403685</v>
      </c>
      <c r="R149" s="63" t="str">
        <f>IF(OR(_xlfn.XLOOKUP(C149,'Export Action'!$A$3:$A$1999,'Export Action'!$AO$3:$AO$1999)="Communes ZRR./bassins de vie pop &gt; 50% ZRR",_xlfn.XLOOKUP(C149,'Export Action'!$A$3:$A$1999,'Export Action'!$AO$3:$AO$1999)="Contrats de relance et de transition écologique (CRTE) rural"),"Oui","Non")</f>
        <v>Non</v>
      </c>
      <c r="S149" s="73"/>
      <c r="T149" s="74">
        <f t="shared" si="2"/>
        <v>63</v>
      </c>
      <c r="U149" s="75"/>
      <c r="V149" s="8" t="str" cm="1">
        <f t="array" ref="V149">IF(SUMPRODUCT((Tableau1[NOM DE LA STRUCTURE]=Tableau1[[#This Row],[NOM DE LA STRUCTURE]])*Tableau1[MONTANT PROPOSE POUR L''ACTION])=0,"",SUMPRODUCT((Tableau1[NOM DE LA STRUCTURE]=Tableau1[[#This Row],[NOM DE LA STRUCTURE]])*Tableau1[MONTANT PROPOSE POUR L''ACTION]))</f>
        <v/>
      </c>
      <c r="W149" s="79"/>
    </row>
    <row r="150" spans="1:23" ht="47.5" hidden="1" customHeight="1" x14ac:dyDescent="0.25">
      <c r="A150" s="13" t="str">
        <f>_xlfn.XLOOKUP(C150,'Export Action'!$A$3:$A$1999,'Export Action'!$L$3:$L$1999)</f>
        <v>77839492400030</v>
      </c>
      <c r="B150" s="84" t="str">
        <f>_xlfn.XLOOKUP(A150,'Export Action'!$L$3:$L$1999,'Export Action'!$O$3:$O$1999)</f>
        <v>ESPERANCE LEDONIENNE</v>
      </c>
      <c r="C150" s="1" t="s">
        <v>13869</v>
      </c>
      <c r="D150" s="36" t="str">
        <f>_xlfn.XLOOKUP(C150,'Export Action'!$A$3:$A$1999,'Export Action'!$X$3:$X$1999)</f>
        <v>Premier pas pongiste et ping-pong à l’école TAP (temps scolaire et périscolaire)</v>
      </c>
      <c r="E150" s="1" t="str">
        <f>_xlfn.XLOOKUP(A150,'Export Dossier'!$K$3:$K$974,'Export Dossier'!$D$3:$D$974)</f>
        <v>FFTT-BFC-24-0016</v>
      </c>
      <c r="F150" s="36" t="str">
        <f>_xlfn.XLOOKUP(C150,'Export Action'!$A$3:$A$1999,'Export Action'!$AE$3:$AE$1999)</f>
        <v>Ping Educatif</v>
      </c>
      <c r="G150" s="68"/>
      <c r="H150" s="71"/>
      <c r="I150" s="71"/>
      <c r="J150" s="1" t="str">
        <f>_xlfn.XLOOKUP(C150,'Export Action'!$A$3:$A$1999,'Export Action'!$J$3:$J$1999)</f>
        <v>Première demande</v>
      </c>
      <c r="K150" s="1" t="str">
        <f>_xlfn.XLOOKUP(C150,'Export Action'!$A$3:$A$1999,'Export Action'!$AL$3:$AL$1999)</f>
        <v>Mixte</v>
      </c>
      <c r="L150" s="1">
        <f>_xlfn.XLOOKUP(C150,'Export Action'!$A$3:$A$1999,'Export Action'!$AM$3:$AM$1999)</f>
        <v>100</v>
      </c>
      <c r="M150" s="5">
        <f>_xlfn.XLOOKUP(A150,'Export 2022'!$K$3:$K$1000,'Export 2022'!$AF$3:$AF$1000)</f>
        <v>5500</v>
      </c>
      <c r="N150" s="5">
        <f>_xlfn.XLOOKUP(A150,'Export 2023'!$K$3:$K$1000,'Export 2023'!$AF$3:$AF$1000)</f>
        <v>2100</v>
      </c>
      <c r="O150" s="31">
        <f>_xlfn.XLOOKUP(A150,'Export Dossier'!$K$3:$K$974,'Export Dossier'!$AD$3:$AD$974)</f>
        <v>13800</v>
      </c>
      <c r="P150" s="31">
        <f>_xlfn.XLOOKUP(C150,'Export Action'!$A$3:$A$1999,'Export Action'!$AS$3:$AS$1999)</f>
        <v>5000</v>
      </c>
      <c r="Q150" s="29">
        <f>(_xlfn.XLOOKUP(C150,'Export Action'!$A$3:$A$1999,'Export Action'!$AS$3:$AS$1999))/_xlfn.XLOOKUP(C150,'Export Action'!$A$3:$A$1999,'Export Action'!$AR$3:$AR$1999)</f>
        <v>0.52328623757195181</v>
      </c>
      <c r="R150" s="63" t="str">
        <f>IF(OR(_xlfn.XLOOKUP(C150,'Export Action'!$A$3:$A$1999,'Export Action'!$AO$3:$AO$1999)="Communes ZRR./bassins de vie pop &gt; 50% ZRR",_xlfn.XLOOKUP(C150,'Export Action'!$A$3:$A$1999,'Export Action'!$AO$3:$AO$1999)="Contrats de relance et de transition écologique (CRTE) rural"),"Oui","Non")</f>
        <v>Non</v>
      </c>
      <c r="S150" s="73"/>
      <c r="T150" s="74">
        <f t="shared" si="2"/>
        <v>63</v>
      </c>
      <c r="U150" s="75"/>
      <c r="V150" s="8" t="str" cm="1">
        <f t="array" ref="V150">IF(SUMPRODUCT((Tableau1[NOM DE LA STRUCTURE]=Tableau1[[#This Row],[NOM DE LA STRUCTURE]])*Tableau1[MONTANT PROPOSE POUR L''ACTION])=0,"",SUMPRODUCT((Tableau1[NOM DE LA STRUCTURE]=Tableau1[[#This Row],[NOM DE LA STRUCTURE]])*Tableau1[MONTANT PROPOSE POUR L''ACTION]))</f>
        <v/>
      </c>
      <c r="W150" s="79"/>
    </row>
    <row r="151" spans="1:23" ht="47.5" hidden="1" customHeight="1" x14ac:dyDescent="0.25">
      <c r="A151" s="13" t="str">
        <f>_xlfn.XLOOKUP(C151,'Export Action'!$A$3:$A$1999,'Export Action'!$L$3:$L$1999)</f>
        <v>77839492400030</v>
      </c>
      <c r="B151" s="84" t="str">
        <f>_xlfn.XLOOKUP(A151,'Export Action'!$L$3:$L$1999,'Export Action'!$O$3:$O$1999)</f>
        <v>ESPERANCE LEDONIENNE</v>
      </c>
      <c r="C151" s="1" t="s">
        <v>13875</v>
      </c>
      <c r="D151" s="36" t="str">
        <f>_xlfn.XLOOKUP(C151,'Export Action'!$A$3:$A$1999,'Export Action'!$X$3:$X$1999)</f>
        <v>Animations de Ping en éxterieur</v>
      </c>
      <c r="E151" s="1" t="str">
        <f>_xlfn.XLOOKUP(A151,'Export Dossier'!$K$3:$K$974,'Export Dossier'!$D$3:$D$974)</f>
        <v>FFTT-BFC-24-0016</v>
      </c>
      <c r="F151" s="36" t="str">
        <f>_xlfn.XLOOKUP(C151,'Export Action'!$A$3:$A$1999,'Export Action'!$AE$3:$AE$1999)</f>
        <v>Nouvelles pratiques</v>
      </c>
      <c r="G151" s="68"/>
      <c r="H151" s="71"/>
      <c r="I151" s="71"/>
      <c r="J151" s="1" t="str">
        <f>_xlfn.XLOOKUP(C151,'Export Action'!$A$3:$A$1999,'Export Action'!$J$3:$J$1999)</f>
        <v>Première demande</v>
      </c>
      <c r="K151" s="1" t="str">
        <f>_xlfn.XLOOKUP(C151,'Export Action'!$A$3:$A$1999,'Export Action'!$AL$3:$AL$1999)</f>
        <v>Mixte</v>
      </c>
      <c r="L151" s="1">
        <f>_xlfn.XLOOKUP(C151,'Export Action'!$A$3:$A$1999,'Export Action'!$AM$3:$AM$1999)</f>
        <v>200</v>
      </c>
      <c r="M151" s="5">
        <f>_xlfn.XLOOKUP(A151,'Export 2022'!$K$3:$K$1000,'Export 2022'!$AF$3:$AF$1000)</f>
        <v>5500</v>
      </c>
      <c r="N151" s="5">
        <f>_xlfn.XLOOKUP(A151,'Export 2023'!$K$3:$K$1000,'Export 2023'!$AF$3:$AF$1000)</f>
        <v>2100</v>
      </c>
      <c r="O151" s="31">
        <f>_xlfn.XLOOKUP(A151,'Export Dossier'!$K$3:$K$974,'Export Dossier'!$AD$3:$AD$974)</f>
        <v>13800</v>
      </c>
      <c r="P151" s="31">
        <f>_xlfn.XLOOKUP(C151,'Export Action'!$A$3:$A$1999,'Export Action'!$AS$3:$AS$1999)</f>
        <v>3000</v>
      </c>
      <c r="Q151" s="29">
        <f>(_xlfn.XLOOKUP(C151,'Export Action'!$A$3:$A$1999,'Export Action'!$AS$3:$AS$1999))/_xlfn.XLOOKUP(C151,'Export Action'!$A$3:$A$1999,'Export Action'!$AR$3:$AR$1999)</f>
        <v>0.56839712012125809</v>
      </c>
      <c r="R151" s="63" t="str">
        <f>IF(OR(_xlfn.XLOOKUP(C151,'Export Action'!$A$3:$A$1999,'Export Action'!$AO$3:$AO$1999)="Communes ZRR./bassins de vie pop &gt; 50% ZRR",_xlfn.XLOOKUP(C151,'Export Action'!$A$3:$A$1999,'Export Action'!$AO$3:$AO$1999)="Contrats de relance et de transition écologique (CRTE) rural"),"Oui","Non")</f>
        <v>Non</v>
      </c>
      <c r="S151" s="73"/>
      <c r="T151" s="74">
        <f t="shared" si="2"/>
        <v>63</v>
      </c>
      <c r="U151" s="75"/>
      <c r="V151" s="8" t="str" cm="1">
        <f t="array" ref="V151">IF(SUMPRODUCT((Tableau1[NOM DE LA STRUCTURE]=Tableau1[[#This Row],[NOM DE LA STRUCTURE]])*Tableau1[MONTANT PROPOSE POUR L''ACTION])=0,"",SUMPRODUCT((Tableau1[NOM DE LA STRUCTURE]=Tableau1[[#This Row],[NOM DE LA STRUCTURE]])*Tableau1[MONTANT PROPOSE POUR L''ACTION]))</f>
        <v/>
      </c>
      <c r="W151" s="79"/>
    </row>
    <row r="152" spans="1:23" ht="47.5" hidden="1" customHeight="1" x14ac:dyDescent="0.25">
      <c r="A152" s="13" t="str">
        <f>_xlfn.XLOOKUP(C152,'Export Action'!$A$3:$A$1999,'Export Action'!$L$3:$L$1999)</f>
        <v>77839492400030</v>
      </c>
      <c r="B152" s="84" t="str">
        <f>_xlfn.XLOOKUP(A152,'Export Action'!$L$3:$L$1999,'Export Action'!$O$3:$O$1999)</f>
        <v>ESPERANCE LEDONIENNE</v>
      </c>
      <c r="C152" s="1" t="s">
        <v>13881</v>
      </c>
      <c r="D152" s="36" t="str">
        <f>_xlfn.XLOOKUP(C152,'Export Action'!$A$3:$A$1999,'Export Action'!$X$3:$X$1999)</f>
        <v>Animations de tennis de table Village Olympique 5 demi-journées</v>
      </c>
      <c r="E152" s="1" t="str">
        <f>_xlfn.XLOOKUP(A152,'Export Dossier'!$K$3:$K$974,'Export Dossier'!$D$3:$D$974)</f>
        <v>FFTT-BFC-24-0016</v>
      </c>
      <c r="F152" s="36" t="str">
        <f>_xlfn.XLOOKUP(C152,'Export Action'!$A$3:$A$1999,'Export Action'!$AE$3:$AE$1999)</f>
        <v>Animations vacances Olympiques et Paralympiques</v>
      </c>
      <c r="G152" s="87"/>
      <c r="H152" s="1"/>
      <c r="I152" s="1"/>
      <c r="J152" s="1" t="str">
        <f>_xlfn.XLOOKUP(C152,'Export Action'!$A$3:$A$1999,'Export Action'!$J$3:$J$1999)</f>
        <v>Première demande</v>
      </c>
      <c r="K152" s="1" t="str">
        <f>_xlfn.XLOOKUP(C152,'Export Action'!$A$3:$A$1999,'Export Action'!$AL$3:$AL$1999)</f>
        <v>Mixte</v>
      </c>
      <c r="L152" s="1">
        <f>_xlfn.XLOOKUP(C152,'Export Action'!$A$3:$A$1999,'Export Action'!$AM$3:$AM$1999)</f>
        <v>100</v>
      </c>
      <c r="M152" s="5">
        <f>_xlfn.XLOOKUP(A152,'Export 2022'!$K$3:$K$1000,'Export 2022'!$AF$3:$AF$1000)</f>
        <v>5500</v>
      </c>
      <c r="N152" s="5">
        <f>_xlfn.XLOOKUP(A152,'Export 2023'!$K$3:$K$1000,'Export 2023'!$AF$3:$AF$1000)</f>
        <v>2100</v>
      </c>
      <c r="O152" s="31">
        <f>_xlfn.XLOOKUP(A152,'Export Dossier'!$K$3:$K$974,'Export Dossier'!$AD$3:$AD$974)</f>
        <v>13800</v>
      </c>
      <c r="P152" s="31">
        <f>_xlfn.XLOOKUP(C152,'Export Action'!$A$3:$A$1999,'Export Action'!$AS$3:$AS$1999)</f>
        <v>1500</v>
      </c>
      <c r="Q152" s="29">
        <f>(_xlfn.XLOOKUP(C152,'Export Action'!$A$3:$A$1999,'Export Action'!$AS$3:$AS$1999))/_xlfn.XLOOKUP(C152,'Export Action'!$A$3:$A$1999,'Export Action'!$AR$3:$AR$1999)</f>
        <v>0.51229508196721307</v>
      </c>
      <c r="R152" s="63" t="str">
        <f>IF(OR(_xlfn.XLOOKUP(C152,'Export Action'!$A$3:$A$1999,'Export Action'!$AO$3:$AO$1999)="Communes ZRR./bassins de vie pop &gt; 50% ZRR",_xlfn.XLOOKUP(C152,'Export Action'!$A$3:$A$1999,'Export Action'!$AO$3:$AO$1999)="Contrats de relance et de transition écologique (CRTE) rural"),"Oui","Non")</f>
        <v>Non</v>
      </c>
      <c r="S152" s="88"/>
      <c r="T152" s="74">
        <f t="shared" si="2"/>
        <v>63</v>
      </c>
      <c r="U152" s="89"/>
      <c r="V152" s="8" t="str" cm="1">
        <f t="array" ref="V152">IF(SUMPRODUCT((Tableau1[NOM DE LA STRUCTURE]=Tableau1[[#This Row],[NOM DE LA STRUCTURE]])*Tableau1[MONTANT PROPOSE POUR L''ACTION])=0,"",SUMPRODUCT((Tableau1[NOM DE LA STRUCTURE]=Tableau1[[#This Row],[NOM DE LA STRUCTURE]])*Tableau1[MONTANT PROPOSE POUR L''ACTION]))</f>
        <v/>
      </c>
      <c r="W152" s="90"/>
    </row>
    <row r="153" spans="1:23" ht="47.5" hidden="1" customHeight="1" x14ac:dyDescent="0.25">
      <c r="A153" s="13" t="str">
        <f>_xlfn.XLOOKUP(C153,'Export Action'!$A$3:$A$1999,'Export Action'!$L$3:$L$1999)</f>
        <v>52262005300010</v>
      </c>
      <c r="B153" s="84" t="str">
        <f>_xlfn.XLOOKUP(A153,'Export Action'!$L$3:$L$1999,'Export Action'!$O$3:$O$1999)</f>
        <v>VAUVILLERS TENNIS DE TABLE</v>
      </c>
      <c r="C153" s="1" t="s">
        <v>13887</v>
      </c>
      <c r="D153" s="36" t="str">
        <f>_xlfn.XLOOKUP(C153,'Export Action'!$A$3:$A$1999,'Export Action'!$X$3:$X$1999)</f>
        <v>Recrutement et fidélisation des jeunes</v>
      </c>
      <c r="E153" s="1" t="str">
        <f>_xlfn.XLOOKUP(A153,'Export Dossier'!$K$3:$K$974,'Export Dossier'!$D$3:$D$974)</f>
        <v>FFTT-BFC-24-0017</v>
      </c>
      <c r="F153" s="36" t="str">
        <f>_xlfn.XLOOKUP(C153,'Export Action'!$A$3:$A$1999,'Export Action'!$AE$3:$AE$1999)</f>
        <v>Ping Educatif</v>
      </c>
      <c r="G153" s="68"/>
      <c r="H153" s="71"/>
      <c r="I153" s="71"/>
      <c r="J153" s="1" t="str">
        <f>_xlfn.XLOOKUP(C153,'Export Action'!$A$3:$A$1999,'Export Action'!$J$3:$J$1999)</f>
        <v>Renouvellement</v>
      </c>
      <c r="K153" s="1" t="str">
        <f>_xlfn.XLOOKUP(C153,'Export Action'!$A$3:$A$1999,'Export Action'!$AL$3:$AL$1999)</f>
        <v>Mixte</v>
      </c>
      <c r="L153" s="1">
        <f>_xlfn.XLOOKUP(C153,'Export Action'!$A$3:$A$1999,'Export Action'!$AM$3:$AM$1999)</f>
        <v>50</v>
      </c>
      <c r="M153" s="5">
        <f>_xlfn.XLOOKUP(A153,'Export 2022'!$K$3:$K$1000,'Export 2022'!$AF$3:$AF$1000)</f>
        <v>2050</v>
      </c>
      <c r="N153" s="5">
        <f>_xlfn.XLOOKUP(A153,'Export 2023'!$K$3:$K$1000,'Export 2023'!$AF$3:$AF$1000)</f>
        <v>2700</v>
      </c>
      <c r="O153" s="31">
        <f>_xlfn.XLOOKUP(A153,'Export Dossier'!$K$3:$K$974,'Export Dossier'!$AD$3:$AD$974)</f>
        <v>3000</v>
      </c>
      <c r="P153" s="31">
        <f>_xlfn.XLOOKUP(C153,'Export Action'!$A$3:$A$1999,'Export Action'!$AS$3:$AS$1999)</f>
        <v>2000</v>
      </c>
      <c r="Q153" s="29">
        <f>(_xlfn.XLOOKUP(C153,'Export Action'!$A$3:$A$1999,'Export Action'!$AS$3:$AS$1999))/_xlfn.XLOOKUP(C153,'Export Action'!$A$3:$A$1999,'Export Action'!$AR$3:$AR$1999)</f>
        <v>0.38461538461538464</v>
      </c>
      <c r="R153" s="63" t="str">
        <f>IF(OR(_xlfn.XLOOKUP(C153,'Export Action'!$A$3:$A$1999,'Export Action'!$AO$3:$AO$1999)="Communes ZRR./bassins de vie pop &gt; 50% ZRR",_xlfn.XLOOKUP(C153,'Export Action'!$A$3:$A$1999,'Export Action'!$AO$3:$AO$1999)="Contrats de relance et de transition écologique (CRTE) rural"),"Oui","Non")</f>
        <v>Oui</v>
      </c>
      <c r="S153" s="73"/>
      <c r="T153" s="74">
        <f t="shared" si="2"/>
        <v>64</v>
      </c>
      <c r="U153" s="75"/>
      <c r="V153" s="8" t="str" cm="1">
        <f t="array" ref="V153">IF(SUMPRODUCT((Tableau1[NOM DE LA STRUCTURE]=Tableau1[[#This Row],[NOM DE LA STRUCTURE]])*Tableau1[MONTANT PROPOSE POUR L''ACTION])=0,"",SUMPRODUCT((Tableau1[NOM DE LA STRUCTURE]=Tableau1[[#This Row],[NOM DE LA STRUCTURE]])*Tableau1[MONTANT PROPOSE POUR L''ACTION]))</f>
        <v/>
      </c>
      <c r="W153" s="79"/>
    </row>
    <row r="154" spans="1:23" ht="47.5" hidden="1" customHeight="1" x14ac:dyDescent="0.25">
      <c r="A154" s="13" t="str">
        <f>_xlfn.XLOOKUP(C154,'Export Action'!$A$3:$A$1999,'Export Action'!$L$3:$L$1999)</f>
        <v>52262005300010</v>
      </c>
      <c r="B154" s="84" t="str">
        <f>_xlfn.XLOOKUP(A154,'Export Action'!$L$3:$L$1999,'Export Action'!$O$3:$O$1999)</f>
        <v>VAUVILLERS TENNIS DE TABLE</v>
      </c>
      <c r="C154" s="1" t="s">
        <v>13893</v>
      </c>
      <c r="D154" s="36" t="str">
        <f>_xlfn.XLOOKUP(C154,'Export Action'!$A$3:$A$1999,'Export Action'!$X$3:$X$1999)</f>
        <v>Action de promotion/d'encadrement du Tennis de Table dans une zone carencée et rurale</v>
      </c>
      <c r="E154" s="1" t="str">
        <f>_xlfn.XLOOKUP(A154,'Export Dossier'!$K$3:$K$974,'Export Dossier'!$D$3:$D$974)</f>
        <v>FFTT-BFC-24-0017</v>
      </c>
      <c r="F154" s="36" t="str">
        <f>_xlfn.XLOOKUP(C154,'Export Action'!$A$3:$A$1999,'Export Action'!$AE$3:$AE$1999)</f>
        <v>Ping Inclusif</v>
      </c>
      <c r="G154" s="68"/>
      <c r="H154" s="71"/>
      <c r="I154" s="71"/>
      <c r="J154" s="1" t="str">
        <f>_xlfn.XLOOKUP(C154,'Export Action'!$A$3:$A$1999,'Export Action'!$J$3:$J$1999)</f>
        <v>Première demande</v>
      </c>
      <c r="K154" s="1" t="str">
        <f>_xlfn.XLOOKUP(C154,'Export Action'!$A$3:$A$1999,'Export Action'!$AL$3:$AL$1999)</f>
        <v>Mixte</v>
      </c>
      <c r="L154" s="1">
        <f>_xlfn.XLOOKUP(C154,'Export Action'!$A$3:$A$1999,'Export Action'!$AM$3:$AM$1999)</f>
        <v>100</v>
      </c>
      <c r="M154" s="5">
        <f>_xlfn.XLOOKUP(A154,'Export 2022'!$K$3:$K$1000,'Export 2022'!$AF$3:$AF$1000)</f>
        <v>2050</v>
      </c>
      <c r="N154" s="5">
        <f>_xlfn.XLOOKUP(A154,'Export 2023'!$K$3:$K$1000,'Export 2023'!$AF$3:$AF$1000)</f>
        <v>2700</v>
      </c>
      <c r="O154" s="31">
        <f>_xlfn.XLOOKUP(A154,'Export Dossier'!$K$3:$K$974,'Export Dossier'!$AD$3:$AD$974)</f>
        <v>3000</v>
      </c>
      <c r="P154" s="31">
        <f>_xlfn.XLOOKUP(C154,'Export Action'!$A$3:$A$1999,'Export Action'!$AS$3:$AS$1999)</f>
        <v>1000</v>
      </c>
      <c r="Q154" s="29">
        <f>(_xlfn.XLOOKUP(C154,'Export Action'!$A$3:$A$1999,'Export Action'!$AS$3:$AS$1999))/_xlfn.XLOOKUP(C154,'Export Action'!$A$3:$A$1999,'Export Action'!$AR$3:$AR$1999)</f>
        <v>0.19607843137254902</v>
      </c>
      <c r="R154" s="63" t="str">
        <f>IF(OR(_xlfn.XLOOKUP(C154,'Export Action'!$A$3:$A$1999,'Export Action'!$AO$3:$AO$1999)="Communes ZRR./bassins de vie pop &gt; 50% ZRR",_xlfn.XLOOKUP(C154,'Export Action'!$A$3:$A$1999,'Export Action'!$AO$3:$AO$1999)="Contrats de relance et de transition écologique (CRTE) rural"),"Oui","Non")</f>
        <v>Oui</v>
      </c>
      <c r="S154" s="73"/>
      <c r="T154" s="74">
        <f t="shared" si="2"/>
        <v>64</v>
      </c>
      <c r="U154" s="75"/>
      <c r="V154" s="8" t="str" cm="1">
        <f t="array" ref="V154">IF(SUMPRODUCT((Tableau1[NOM DE LA STRUCTURE]=Tableau1[[#This Row],[NOM DE LA STRUCTURE]])*Tableau1[MONTANT PROPOSE POUR L''ACTION])=0,"",SUMPRODUCT((Tableau1[NOM DE LA STRUCTURE]=Tableau1[[#This Row],[NOM DE LA STRUCTURE]])*Tableau1[MONTANT PROPOSE POUR L''ACTION]))</f>
        <v/>
      </c>
      <c r="W154" s="79"/>
    </row>
    <row r="155" spans="1:23" ht="47.5" hidden="1" customHeight="1" x14ac:dyDescent="0.25">
      <c r="A155" s="13" t="str">
        <f>_xlfn.XLOOKUP(C155,'Export Action'!$A$3:$A$1999,'Export Action'!$L$3:$L$1999)</f>
        <v>41424410300027</v>
      </c>
      <c r="B155" s="84" t="str">
        <f>_xlfn.XLOOKUP(A155,'Export Action'!$L$3:$L$1999,'Export Action'!$O$3:$O$1999)</f>
        <v>CLUB PONGISTE BELLENEUVOIS</v>
      </c>
      <c r="C155" s="1" t="s">
        <v>13899</v>
      </c>
      <c r="D155" s="36" t="str">
        <f>_xlfn.XLOOKUP(C155,'Export Action'!$A$3:$A$1999,'Export Action'!$X$3:$X$1999)</f>
        <v>Promotion du tenis de table auprès des 4/11 ans et fidélisation des jeunes avec notre Ecole de Sport</v>
      </c>
      <c r="E155" s="1" t="str">
        <f>_xlfn.XLOOKUP(A155,'Export Dossier'!$K$3:$K$974,'Export Dossier'!$D$3:$D$974)</f>
        <v>FFTT-BFC-24-0018</v>
      </c>
      <c r="F155" s="36" t="str">
        <f>_xlfn.XLOOKUP(C155,'Export Action'!$A$3:$A$1999,'Export Action'!$AE$3:$AE$1999)</f>
        <v>Ping Educatif</v>
      </c>
      <c r="G155" s="68"/>
      <c r="H155" s="71"/>
      <c r="I155" s="71"/>
      <c r="J155" s="1" t="str">
        <f>_xlfn.XLOOKUP(C155,'Export Action'!$A$3:$A$1999,'Export Action'!$J$3:$J$1999)</f>
        <v>Renouvellement</v>
      </c>
      <c r="K155" s="1" t="str">
        <f>_xlfn.XLOOKUP(C155,'Export Action'!$A$3:$A$1999,'Export Action'!$AL$3:$AL$1999)</f>
        <v>Mixte</v>
      </c>
      <c r="L155" s="1">
        <f>_xlfn.XLOOKUP(C155,'Export Action'!$A$3:$A$1999,'Export Action'!$AM$3:$AM$1999)</f>
        <v>50</v>
      </c>
      <c r="M155" s="5">
        <f>_xlfn.XLOOKUP(A155,'Export 2022'!$K$3:$K$1000,'Export 2022'!$AF$3:$AF$1000)</f>
        <v>2100</v>
      </c>
      <c r="N155" s="5">
        <f>_xlfn.XLOOKUP(A155,'Export 2023'!$K$3:$K$1000,'Export 2023'!$AF$3:$AF$1000)</f>
        <v>3240</v>
      </c>
      <c r="O155" s="31">
        <f>_xlfn.XLOOKUP(A155,'Export Dossier'!$K$3:$K$974,'Export Dossier'!$AD$3:$AD$974)</f>
        <v>4050</v>
      </c>
      <c r="P155" s="31">
        <f>_xlfn.XLOOKUP(C155,'Export Action'!$A$3:$A$1999,'Export Action'!$AS$3:$AS$1999)</f>
        <v>3400</v>
      </c>
      <c r="Q155" s="29">
        <f>(_xlfn.XLOOKUP(C155,'Export Action'!$A$3:$A$1999,'Export Action'!$AS$3:$AS$1999))/_xlfn.XLOOKUP(C155,'Export Action'!$A$3:$A$1999,'Export Action'!$AR$3:$AR$1999)</f>
        <v>0.17571059431524547</v>
      </c>
      <c r="R155" s="63" t="str">
        <f>IF(OR(_xlfn.XLOOKUP(C155,'Export Action'!$A$3:$A$1999,'Export Action'!$AO$3:$AO$1999)="Communes ZRR./bassins de vie pop &gt; 50% ZRR",_xlfn.XLOOKUP(C155,'Export Action'!$A$3:$A$1999,'Export Action'!$AO$3:$AO$1999)="Contrats de relance et de transition écologique (CRTE) rural"),"Oui","Non")</f>
        <v>Oui</v>
      </c>
      <c r="S155" s="73"/>
      <c r="T155" s="74">
        <f t="shared" si="2"/>
        <v>65</v>
      </c>
      <c r="U155" s="75"/>
      <c r="V155" s="8" t="str" cm="1">
        <f t="array" ref="V155">IF(SUMPRODUCT((Tableau1[NOM DE LA STRUCTURE]=Tableau1[[#This Row],[NOM DE LA STRUCTURE]])*Tableau1[MONTANT PROPOSE POUR L''ACTION])=0,"",SUMPRODUCT((Tableau1[NOM DE LA STRUCTURE]=Tableau1[[#This Row],[NOM DE LA STRUCTURE]])*Tableau1[MONTANT PROPOSE POUR L''ACTION]))</f>
        <v/>
      </c>
      <c r="W155" s="79"/>
    </row>
    <row r="156" spans="1:23" ht="47.5" hidden="1" customHeight="1" x14ac:dyDescent="0.25">
      <c r="A156" s="13" t="str">
        <f>_xlfn.XLOOKUP(C156,'Export Action'!$A$3:$A$1999,'Export Action'!$L$3:$L$1999)</f>
        <v>41424410300027</v>
      </c>
      <c r="B156" s="84" t="str">
        <f>_xlfn.XLOOKUP(A156,'Export Action'!$L$3:$L$1999,'Export Action'!$O$3:$O$1999)</f>
        <v>CLUB PONGISTE BELLENEUVOIS</v>
      </c>
      <c r="C156" s="1" t="s">
        <v>13907</v>
      </c>
      <c r="D156" s="36" t="str">
        <f>_xlfn.XLOOKUP(C156,'Export Action'!$A$3:$A$1999,'Export Action'!$X$3:$X$1999)</f>
        <v>Favoriser la pratique du tennis de table pour les féminines</v>
      </c>
      <c r="E156" s="1" t="str">
        <f>_xlfn.XLOOKUP(A156,'Export Dossier'!$K$3:$K$974,'Export Dossier'!$D$3:$D$974)</f>
        <v>FFTT-BFC-24-0018</v>
      </c>
      <c r="F156" s="36" t="str">
        <f>_xlfn.XLOOKUP(C156,'Export Action'!$A$3:$A$1999,'Export Action'!$AE$3:$AE$1999)</f>
        <v>Ping Inclusif</v>
      </c>
      <c r="G156" s="68"/>
      <c r="H156" s="71"/>
      <c r="I156" s="71"/>
      <c r="J156" s="1" t="str">
        <f>_xlfn.XLOOKUP(C156,'Export Action'!$A$3:$A$1999,'Export Action'!$J$3:$J$1999)</f>
        <v>Renouvellement</v>
      </c>
      <c r="K156" s="1" t="str">
        <f>_xlfn.XLOOKUP(C156,'Export Action'!$A$3:$A$1999,'Export Action'!$AL$3:$AL$1999)</f>
        <v>Féminin</v>
      </c>
      <c r="L156" s="1">
        <f>_xlfn.XLOOKUP(C156,'Export Action'!$A$3:$A$1999,'Export Action'!$AM$3:$AM$1999)</f>
        <v>35</v>
      </c>
      <c r="M156" s="5">
        <f>_xlfn.XLOOKUP(A156,'Export 2022'!$K$3:$K$1000,'Export 2022'!$AF$3:$AF$1000)</f>
        <v>2100</v>
      </c>
      <c r="N156" s="5">
        <f>_xlfn.XLOOKUP(A156,'Export 2023'!$K$3:$K$1000,'Export 2023'!$AF$3:$AF$1000)</f>
        <v>3240</v>
      </c>
      <c r="O156" s="31">
        <f>_xlfn.XLOOKUP(A156,'Export Dossier'!$K$3:$K$974,'Export Dossier'!$AD$3:$AD$974)</f>
        <v>4050</v>
      </c>
      <c r="P156" s="31">
        <f>_xlfn.XLOOKUP(C156,'Export Action'!$A$3:$A$1999,'Export Action'!$AS$3:$AS$1999)</f>
        <v>400</v>
      </c>
      <c r="Q156" s="29">
        <f>(_xlfn.XLOOKUP(C156,'Export Action'!$A$3:$A$1999,'Export Action'!$AS$3:$AS$1999))/_xlfn.XLOOKUP(C156,'Export Action'!$A$3:$A$1999,'Export Action'!$AR$3:$AR$1999)</f>
        <v>0.15267175572519084</v>
      </c>
      <c r="R156" s="63" t="str">
        <f>IF(OR(_xlfn.XLOOKUP(C156,'Export Action'!$A$3:$A$1999,'Export Action'!$AO$3:$AO$1999)="Communes ZRR./bassins de vie pop &gt; 50% ZRR",_xlfn.XLOOKUP(C156,'Export Action'!$A$3:$A$1999,'Export Action'!$AO$3:$AO$1999)="Contrats de relance et de transition écologique (CRTE) rural"),"Oui","Non")</f>
        <v>Oui</v>
      </c>
      <c r="S156" s="73"/>
      <c r="T156" s="74">
        <f t="shared" si="2"/>
        <v>65</v>
      </c>
      <c r="U156" s="75"/>
      <c r="V156" s="8" t="str" cm="1">
        <f t="array" ref="V156">IF(SUMPRODUCT((Tableau1[NOM DE LA STRUCTURE]=Tableau1[[#This Row],[NOM DE LA STRUCTURE]])*Tableau1[MONTANT PROPOSE POUR L''ACTION])=0,"",SUMPRODUCT((Tableau1[NOM DE LA STRUCTURE]=Tableau1[[#This Row],[NOM DE LA STRUCTURE]])*Tableau1[MONTANT PROPOSE POUR L''ACTION]))</f>
        <v/>
      </c>
      <c r="W156" s="79"/>
    </row>
    <row r="157" spans="1:23" ht="47.5" hidden="1" customHeight="1" x14ac:dyDescent="0.25">
      <c r="A157" s="13" t="str">
        <f>_xlfn.XLOOKUP(C157,'Export Action'!$A$3:$A$1999,'Export Action'!$L$3:$L$1999)</f>
        <v>41424410300027</v>
      </c>
      <c r="B157" s="84" t="str">
        <f>_xlfn.XLOOKUP(A157,'Export Action'!$L$3:$L$1999,'Export Action'!$O$3:$O$1999)</f>
        <v>CLUB PONGISTE BELLENEUVOIS</v>
      </c>
      <c r="C157" s="1" t="s">
        <v>13914</v>
      </c>
      <c r="D157" s="36" t="str">
        <f>_xlfn.XLOOKUP(C157,'Export Action'!$A$3:$A$1999,'Export Action'!$X$3:$X$1999)</f>
        <v>Développer et faciliter l'accueil de personnes en situation de handicap</v>
      </c>
      <c r="E157" s="1" t="str">
        <f>_xlfn.XLOOKUP(A157,'Export Dossier'!$K$3:$K$974,'Export Dossier'!$D$3:$D$974)</f>
        <v>FFTT-BFC-24-0018</v>
      </c>
      <c r="F157" s="36" t="str">
        <f>_xlfn.XLOOKUP(C157,'Export Action'!$A$3:$A$1999,'Export Action'!$AE$3:$AE$1999)</f>
        <v>Ping Inclusif</v>
      </c>
      <c r="G157" s="68"/>
      <c r="H157" s="71"/>
      <c r="I157" s="71"/>
      <c r="J157" s="1" t="str">
        <f>_xlfn.XLOOKUP(C157,'Export Action'!$A$3:$A$1999,'Export Action'!$J$3:$J$1999)</f>
        <v>Première demande</v>
      </c>
      <c r="K157" s="1" t="str">
        <f>_xlfn.XLOOKUP(C157,'Export Action'!$A$3:$A$1999,'Export Action'!$AL$3:$AL$1999)</f>
        <v>Mixte</v>
      </c>
      <c r="L157" s="1">
        <f>_xlfn.XLOOKUP(C157,'Export Action'!$A$3:$A$1999,'Export Action'!$AM$3:$AM$1999)</f>
        <v>8</v>
      </c>
      <c r="M157" s="5">
        <f>_xlfn.XLOOKUP(A157,'Export 2022'!$K$3:$K$1000,'Export 2022'!$AF$3:$AF$1000)</f>
        <v>2100</v>
      </c>
      <c r="N157" s="5">
        <f>_xlfn.XLOOKUP(A157,'Export 2023'!$K$3:$K$1000,'Export 2023'!$AF$3:$AF$1000)</f>
        <v>3240</v>
      </c>
      <c r="O157" s="31">
        <f>_xlfn.XLOOKUP(A157,'Export Dossier'!$K$3:$K$974,'Export Dossier'!$AD$3:$AD$974)</f>
        <v>4050</v>
      </c>
      <c r="P157" s="31">
        <f>_xlfn.XLOOKUP(C157,'Export Action'!$A$3:$A$1999,'Export Action'!$AS$3:$AS$1999)</f>
        <v>250</v>
      </c>
      <c r="Q157" s="29">
        <f>(_xlfn.XLOOKUP(C157,'Export Action'!$A$3:$A$1999,'Export Action'!$AS$3:$AS$1999))/_xlfn.XLOOKUP(C157,'Export Action'!$A$3:$A$1999,'Export Action'!$AR$3:$AR$1999)</f>
        <v>0.24271844660194175</v>
      </c>
      <c r="R157" s="63" t="str">
        <f>IF(OR(_xlfn.XLOOKUP(C157,'Export Action'!$A$3:$A$1999,'Export Action'!$AO$3:$AO$1999)="Communes ZRR./bassins de vie pop &gt; 50% ZRR",_xlfn.XLOOKUP(C157,'Export Action'!$A$3:$A$1999,'Export Action'!$AO$3:$AO$1999)="Contrats de relance et de transition écologique (CRTE) rural"),"Oui","Non")</f>
        <v>Oui</v>
      </c>
      <c r="S157" s="73"/>
      <c r="T157" s="74">
        <f t="shared" si="2"/>
        <v>65</v>
      </c>
      <c r="U157" s="75"/>
      <c r="V157" s="8" t="str" cm="1">
        <f t="array" ref="V157">IF(SUMPRODUCT((Tableau1[NOM DE LA STRUCTURE]=Tableau1[[#This Row],[NOM DE LA STRUCTURE]])*Tableau1[MONTANT PROPOSE POUR L''ACTION])=0,"",SUMPRODUCT((Tableau1[NOM DE LA STRUCTURE]=Tableau1[[#This Row],[NOM DE LA STRUCTURE]])*Tableau1[MONTANT PROPOSE POUR L''ACTION]))</f>
        <v/>
      </c>
      <c r="W157" s="79"/>
    </row>
    <row r="158" spans="1:23" ht="47.5" hidden="1" customHeight="1" x14ac:dyDescent="0.25">
      <c r="A158" s="13" t="str">
        <f>_xlfn.XLOOKUP(C158,'Export Action'!$A$3:$A$1999,'Export Action'!$L$3:$L$1999)</f>
        <v>77854799200017</v>
      </c>
      <c r="B158" s="84" t="str">
        <f>_xlfn.XLOOKUP(A158,'Export Action'!$L$3:$L$1999,'Export Action'!$O$3:$O$1999)</f>
        <v>LA VAILLANTE</v>
      </c>
      <c r="C158" s="1" t="s">
        <v>13964</v>
      </c>
      <c r="D158" s="36" t="str">
        <f>_xlfn.XLOOKUP(C158,'Export Action'!$A$3:$A$1999,'Export Action'!$X$3:$X$1999)</f>
        <v>Développement du ping santé</v>
      </c>
      <c r="E158" s="1" t="str">
        <f>_xlfn.XLOOKUP(A158,'Export Dossier'!$K$3:$K$974,'Export Dossier'!$D$3:$D$974)</f>
        <v>FFTT-BFC-24-0021</v>
      </c>
      <c r="F158" s="36" t="str">
        <f>_xlfn.XLOOKUP(C158,'Export Action'!$A$3:$A$1999,'Export Action'!$AE$3:$AE$1999)</f>
        <v>Ping Actif</v>
      </c>
      <c r="G158" s="68"/>
      <c r="H158" s="71"/>
      <c r="I158" s="71"/>
      <c r="J158" s="1" t="str">
        <f>_xlfn.XLOOKUP(C158,'Export Action'!$A$3:$A$1999,'Export Action'!$J$3:$J$1999)</f>
        <v>Première demande</v>
      </c>
      <c r="K158" s="1" t="str">
        <f>_xlfn.XLOOKUP(C158,'Export Action'!$A$3:$A$1999,'Export Action'!$AL$3:$AL$1999)</f>
        <v>Mixte</v>
      </c>
      <c r="L158" s="1">
        <f>_xlfn.XLOOKUP(C158,'Export Action'!$A$3:$A$1999,'Export Action'!$AM$3:$AM$1999)</f>
        <v>18</v>
      </c>
      <c r="M158" s="5">
        <f>_xlfn.XLOOKUP(A158,'Export 2022'!$K$3:$K$1000,'Export 2022'!$AF$3:$AF$1000)</f>
        <v>1886</v>
      </c>
      <c r="N158" s="5" t="e">
        <f>_xlfn.XLOOKUP(A158,'Export 2023'!$K$3:$K$1000,'Export 2023'!$AF$3:$AF$1000)</f>
        <v>#N/A</v>
      </c>
      <c r="O158" s="31">
        <f>_xlfn.XLOOKUP(A158,'Export Dossier'!$K$3:$K$974,'Export Dossier'!$AD$3:$AD$974)</f>
        <v>3200</v>
      </c>
      <c r="P158" s="31">
        <f>_xlfn.XLOOKUP(C158,'Export Action'!$A$3:$A$1999,'Export Action'!$AS$3:$AS$1999)</f>
        <v>2000</v>
      </c>
      <c r="Q158" s="29">
        <f>(_xlfn.XLOOKUP(C158,'Export Action'!$A$3:$A$1999,'Export Action'!$AS$3:$AS$1999))/_xlfn.XLOOKUP(C158,'Export Action'!$A$3:$A$1999,'Export Action'!$AR$3:$AR$1999)</f>
        <v>0.5</v>
      </c>
      <c r="R158" s="63" t="str">
        <f>IF(OR(_xlfn.XLOOKUP(C158,'Export Action'!$A$3:$A$1999,'Export Action'!$AO$3:$AO$1999)="Communes ZRR./bassins de vie pop &gt; 50% ZRR",_xlfn.XLOOKUP(C158,'Export Action'!$A$3:$A$1999,'Export Action'!$AO$3:$AO$1999)="Contrats de relance et de transition écologique (CRTE) rural"),"Oui","Non")</f>
        <v>Oui</v>
      </c>
      <c r="S158" s="73"/>
      <c r="T158" s="74">
        <f t="shared" si="2"/>
        <v>66</v>
      </c>
      <c r="U158" s="75"/>
      <c r="V158" s="8" t="str" cm="1">
        <f t="array" ref="V158">IF(SUMPRODUCT((Tableau1[NOM DE LA STRUCTURE]=Tableau1[[#This Row],[NOM DE LA STRUCTURE]])*Tableau1[MONTANT PROPOSE POUR L''ACTION])=0,"",SUMPRODUCT((Tableau1[NOM DE LA STRUCTURE]=Tableau1[[#This Row],[NOM DE LA STRUCTURE]])*Tableau1[MONTANT PROPOSE POUR L''ACTION]))</f>
        <v/>
      </c>
      <c r="W158" s="79"/>
    </row>
    <row r="159" spans="1:23" ht="47.5" hidden="1" customHeight="1" x14ac:dyDescent="0.25">
      <c r="A159" s="13" t="str">
        <f>_xlfn.XLOOKUP(C159,'Export Action'!$A$3:$A$1999,'Export Action'!$L$3:$L$1999)</f>
        <v>77854799200017</v>
      </c>
      <c r="B159" s="84" t="str">
        <f>_xlfn.XLOOKUP(A159,'Export Action'!$L$3:$L$1999,'Export Action'!$O$3:$O$1999)</f>
        <v>LA VAILLANTE</v>
      </c>
      <c r="C159" s="1" t="s">
        <v>13973</v>
      </c>
      <c r="D159" s="36" t="str">
        <f>_xlfn.XLOOKUP(C159,'Export Action'!$A$3:$A$1999,'Export Action'!$X$3:$X$1999)</f>
        <v>Ping éducatif</v>
      </c>
      <c r="E159" s="1" t="str">
        <f>_xlfn.XLOOKUP(A159,'Export Dossier'!$K$3:$K$974,'Export Dossier'!$D$3:$D$974)</f>
        <v>FFTT-BFC-24-0021</v>
      </c>
      <c r="F159" s="36" t="str">
        <f>_xlfn.XLOOKUP(C159,'Export Action'!$A$3:$A$1999,'Export Action'!$AE$3:$AE$1999)</f>
        <v>Ping Educatif</v>
      </c>
      <c r="G159" s="68"/>
      <c r="H159" s="71"/>
      <c r="I159" s="71"/>
      <c r="J159" s="1" t="str">
        <f>_xlfn.XLOOKUP(C159,'Export Action'!$A$3:$A$1999,'Export Action'!$J$3:$J$1999)</f>
        <v>Première demande</v>
      </c>
      <c r="K159" s="1" t="str">
        <f>_xlfn.XLOOKUP(C159,'Export Action'!$A$3:$A$1999,'Export Action'!$AL$3:$AL$1999)</f>
        <v>Mixte</v>
      </c>
      <c r="L159" s="1">
        <f>_xlfn.XLOOKUP(C159,'Export Action'!$A$3:$A$1999,'Export Action'!$AM$3:$AM$1999)</f>
        <v>20</v>
      </c>
      <c r="M159" s="5">
        <f>_xlfn.XLOOKUP(A159,'Export 2022'!$K$3:$K$1000,'Export 2022'!$AF$3:$AF$1000)</f>
        <v>1886</v>
      </c>
      <c r="N159" s="5" t="e">
        <f>_xlfn.XLOOKUP(A159,'Export 2023'!$K$3:$K$1000,'Export 2023'!$AF$3:$AF$1000)</f>
        <v>#N/A</v>
      </c>
      <c r="O159" s="31">
        <f>_xlfn.XLOOKUP(A159,'Export Dossier'!$K$3:$K$974,'Export Dossier'!$AD$3:$AD$974)</f>
        <v>3200</v>
      </c>
      <c r="P159" s="31">
        <f>_xlfn.XLOOKUP(C159,'Export Action'!$A$3:$A$1999,'Export Action'!$AS$3:$AS$1999)</f>
        <v>1200</v>
      </c>
      <c r="Q159" s="29">
        <f>(_xlfn.XLOOKUP(C159,'Export Action'!$A$3:$A$1999,'Export Action'!$AS$3:$AS$1999))/_xlfn.XLOOKUP(C159,'Export Action'!$A$3:$A$1999,'Export Action'!$AR$3:$AR$1999)</f>
        <v>0.26373626373626374</v>
      </c>
      <c r="R159" s="63" t="str">
        <f>IF(OR(_xlfn.XLOOKUP(C159,'Export Action'!$A$3:$A$1999,'Export Action'!$AO$3:$AO$1999)="Communes ZRR./bassins de vie pop &gt; 50% ZRR",_xlfn.XLOOKUP(C159,'Export Action'!$A$3:$A$1999,'Export Action'!$AO$3:$AO$1999)="Contrats de relance et de transition écologique (CRTE) rural"),"Oui","Non")</f>
        <v>Oui</v>
      </c>
      <c r="S159" s="73"/>
      <c r="T159" s="74">
        <f t="shared" si="2"/>
        <v>66</v>
      </c>
      <c r="U159" s="75"/>
      <c r="V159" s="8" t="str" cm="1">
        <f t="array" ref="V159">IF(SUMPRODUCT((Tableau1[NOM DE LA STRUCTURE]=Tableau1[[#This Row],[NOM DE LA STRUCTURE]])*Tableau1[MONTANT PROPOSE POUR L''ACTION])=0,"",SUMPRODUCT((Tableau1[NOM DE LA STRUCTURE]=Tableau1[[#This Row],[NOM DE LA STRUCTURE]])*Tableau1[MONTANT PROPOSE POUR L''ACTION]))</f>
        <v/>
      </c>
      <c r="W159" s="79"/>
    </row>
    <row r="160" spans="1:23" ht="47.5" hidden="1" customHeight="1" x14ac:dyDescent="0.25">
      <c r="A160" s="13" t="str">
        <f>_xlfn.XLOOKUP(C160,'Export Action'!$A$3:$A$1999,'Export Action'!$L$3:$L$1999)</f>
        <v>77851662500028</v>
      </c>
      <c r="B160" s="84" t="str">
        <f>_xlfn.XLOOKUP(A160,'Export Action'!$L$3:$L$1999,'Export Action'!$O$3:$O$1999)</f>
        <v>ETOILE SPORTIVE JUSSEY TENNIS DE TABLE</v>
      </c>
      <c r="C160" s="1" t="s">
        <v>13979</v>
      </c>
      <c r="D160" s="36" t="str">
        <f>_xlfn.XLOOKUP(C160,'Export Action'!$A$3:$A$1999,'Export Action'!$X$3:$X$1999)</f>
        <v>Développement /recrutement jeune 4-11ans</v>
      </c>
      <c r="E160" s="1" t="str">
        <f>_xlfn.XLOOKUP(A160,'Export Dossier'!$K$3:$K$974,'Export Dossier'!$D$3:$D$974)</f>
        <v>FFTT-BFC-24-0022</v>
      </c>
      <c r="F160" s="36" t="str">
        <f>_xlfn.XLOOKUP(C160,'Export Action'!$A$3:$A$1999,'Export Action'!$AE$3:$AE$1999)</f>
        <v>Ping Educatif</v>
      </c>
      <c r="G160" s="68"/>
      <c r="H160" s="71"/>
      <c r="I160" s="71"/>
      <c r="J160" s="1" t="str">
        <f>_xlfn.XLOOKUP(C160,'Export Action'!$A$3:$A$1999,'Export Action'!$J$3:$J$1999)</f>
        <v>Première demande</v>
      </c>
      <c r="K160" s="1" t="str">
        <f>_xlfn.XLOOKUP(C160,'Export Action'!$A$3:$A$1999,'Export Action'!$AL$3:$AL$1999)</f>
        <v>Mixte</v>
      </c>
      <c r="L160" s="1">
        <f>_xlfn.XLOOKUP(C160,'Export Action'!$A$3:$A$1999,'Export Action'!$AM$3:$AM$1999)</f>
        <v>16</v>
      </c>
      <c r="M160" s="5" t="e">
        <f>_xlfn.XLOOKUP(A160,'Export 2022'!$K$3:$K$1000,'Export 2022'!$AF$3:$AF$1000)</f>
        <v>#N/A</v>
      </c>
      <c r="N160" s="5" t="e">
        <f>_xlfn.XLOOKUP(A160,'Export 2023'!$K$3:$K$1000,'Export 2023'!$AF$3:$AF$1000)</f>
        <v>#N/A</v>
      </c>
      <c r="O160" s="31">
        <f>_xlfn.XLOOKUP(A160,'Export Dossier'!$K$3:$K$974,'Export Dossier'!$AD$3:$AD$974)</f>
        <v>1950</v>
      </c>
      <c r="P160" s="31">
        <f>_xlfn.XLOOKUP(C160,'Export Action'!$A$3:$A$1999,'Export Action'!$AS$3:$AS$1999)</f>
        <v>900</v>
      </c>
      <c r="Q160" s="29">
        <f>(_xlfn.XLOOKUP(C160,'Export Action'!$A$3:$A$1999,'Export Action'!$AS$3:$AS$1999))/_xlfn.XLOOKUP(C160,'Export Action'!$A$3:$A$1999,'Export Action'!$AR$3:$AR$1999)</f>
        <v>0.569620253164557</v>
      </c>
      <c r="R160" s="63" t="str">
        <f>IF(OR(_xlfn.XLOOKUP(C160,'Export Action'!$A$3:$A$1999,'Export Action'!$AO$3:$AO$1999)="Communes ZRR./bassins de vie pop &gt; 50% ZRR",_xlfn.XLOOKUP(C160,'Export Action'!$A$3:$A$1999,'Export Action'!$AO$3:$AO$1999)="Contrats de relance et de transition écologique (CRTE) rural"),"Oui","Non")</f>
        <v>Oui</v>
      </c>
      <c r="S160" s="73"/>
      <c r="T160" s="74">
        <f t="shared" si="2"/>
        <v>67</v>
      </c>
      <c r="U160" s="75"/>
      <c r="V160" s="8" t="str" cm="1">
        <f t="array" ref="V160">IF(SUMPRODUCT((Tableau1[NOM DE LA STRUCTURE]=Tableau1[[#This Row],[NOM DE LA STRUCTURE]])*Tableau1[MONTANT PROPOSE POUR L''ACTION])=0,"",SUMPRODUCT((Tableau1[NOM DE LA STRUCTURE]=Tableau1[[#This Row],[NOM DE LA STRUCTURE]])*Tableau1[MONTANT PROPOSE POUR L''ACTION]))</f>
        <v/>
      </c>
      <c r="W160" s="79"/>
    </row>
    <row r="161" spans="1:23" ht="47.5" hidden="1" customHeight="1" x14ac:dyDescent="0.25">
      <c r="A161" s="13" t="str">
        <f>_xlfn.XLOOKUP(C161,'Export Action'!$A$3:$A$1999,'Export Action'!$L$3:$L$1999)</f>
        <v>77851662500028</v>
      </c>
      <c r="B161" s="84" t="str">
        <f>_xlfn.XLOOKUP(A161,'Export Action'!$L$3:$L$1999,'Export Action'!$O$3:$O$1999)</f>
        <v>ETOILE SPORTIVE JUSSEY TENNIS DE TABLE</v>
      </c>
      <c r="C161" s="1" t="s">
        <v>13992</v>
      </c>
      <c r="D161" s="36" t="str">
        <f>_xlfn.XLOOKUP(C161,'Export Action'!$A$3:$A$1999,'Export Action'!$X$3:$X$1999)</f>
        <v>Ping inclusif section sport adapté</v>
      </c>
      <c r="E161" s="1" t="str">
        <f>_xlfn.XLOOKUP(A161,'Export Dossier'!$K$3:$K$974,'Export Dossier'!$D$3:$D$974)</f>
        <v>FFTT-BFC-24-0022</v>
      </c>
      <c r="F161" s="36" t="str">
        <f>_xlfn.XLOOKUP(C161,'Export Action'!$A$3:$A$1999,'Export Action'!$AE$3:$AE$1999)</f>
        <v>Ping Inclusif</v>
      </c>
      <c r="G161" s="68"/>
      <c r="H161" s="71"/>
      <c r="I161" s="71"/>
      <c r="J161" s="1" t="str">
        <f>_xlfn.XLOOKUP(C161,'Export Action'!$A$3:$A$1999,'Export Action'!$J$3:$J$1999)</f>
        <v>Première demande</v>
      </c>
      <c r="K161" s="1" t="str">
        <f>_xlfn.XLOOKUP(C161,'Export Action'!$A$3:$A$1999,'Export Action'!$AL$3:$AL$1999)</f>
        <v>Mixte</v>
      </c>
      <c r="L161" s="1">
        <f>_xlfn.XLOOKUP(C161,'Export Action'!$A$3:$A$1999,'Export Action'!$AM$3:$AM$1999)</f>
        <v>19</v>
      </c>
      <c r="M161" s="5" t="e">
        <f>_xlfn.XLOOKUP(A161,'Export 2022'!$K$3:$K$1000,'Export 2022'!$AF$3:$AF$1000)</f>
        <v>#N/A</v>
      </c>
      <c r="N161" s="5" t="e">
        <f>_xlfn.XLOOKUP(A161,'Export 2023'!$K$3:$K$1000,'Export 2023'!$AF$3:$AF$1000)</f>
        <v>#N/A</v>
      </c>
      <c r="O161" s="31">
        <f>_xlfn.XLOOKUP(A161,'Export Dossier'!$K$3:$K$974,'Export Dossier'!$AD$3:$AD$974)</f>
        <v>1950</v>
      </c>
      <c r="P161" s="31">
        <f>_xlfn.XLOOKUP(C161,'Export Action'!$A$3:$A$1999,'Export Action'!$AS$3:$AS$1999)</f>
        <v>300</v>
      </c>
      <c r="Q161" s="29">
        <f>(_xlfn.XLOOKUP(C161,'Export Action'!$A$3:$A$1999,'Export Action'!$AS$3:$AS$1999))/_xlfn.XLOOKUP(C161,'Export Action'!$A$3:$A$1999,'Export Action'!$AR$3:$AR$1999)</f>
        <v>0.6</v>
      </c>
      <c r="R161" s="63" t="str">
        <f>IF(OR(_xlfn.XLOOKUP(C161,'Export Action'!$A$3:$A$1999,'Export Action'!$AO$3:$AO$1999)="Communes ZRR./bassins de vie pop &gt; 50% ZRR",_xlfn.XLOOKUP(C161,'Export Action'!$A$3:$A$1999,'Export Action'!$AO$3:$AO$1999)="Contrats de relance et de transition écologique (CRTE) rural"),"Oui","Non")</f>
        <v>Oui</v>
      </c>
      <c r="S161" s="73"/>
      <c r="T161" s="74">
        <f t="shared" si="2"/>
        <v>67</v>
      </c>
      <c r="U161" s="75"/>
      <c r="V161" s="8" t="str" cm="1">
        <f t="array" ref="V161">IF(SUMPRODUCT((Tableau1[NOM DE LA STRUCTURE]=Tableau1[[#This Row],[NOM DE LA STRUCTURE]])*Tableau1[MONTANT PROPOSE POUR L''ACTION])=0,"",SUMPRODUCT((Tableau1[NOM DE LA STRUCTURE]=Tableau1[[#This Row],[NOM DE LA STRUCTURE]])*Tableau1[MONTANT PROPOSE POUR L''ACTION]))</f>
        <v/>
      </c>
      <c r="W161" s="79"/>
    </row>
    <row r="162" spans="1:23" ht="47.5" hidden="1" customHeight="1" x14ac:dyDescent="0.25">
      <c r="A162" s="13" t="str">
        <f>_xlfn.XLOOKUP(C162,'Export Action'!$A$3:$A$1999,'Export Action'!$L$3:$L$1999)</f>
        <v>77851662500028</v>
      </c>
      <c r="B162" s="84" t="str">
        <f>_xlfn.XLOOKUP(A162,'Export Action'!$L$3:$L$1999,'Export Action'!$O$3:$O$1999)</f>
        <v>ETOILE SPORTIVE JUSSEY TENNIS DE TABLE</v>
      </c>
      <c r="C162" s="1" t="s">
        <v>13998</v>
      </c>
      <c r="D162" s="36" t="str">
        <f>_xlfn.XLOOKUP(C162,'Export Action'!$A$3:$A$1999,'Export Action'!$X$3:$X$1999)</f>
        <v>Tria'Ping</v>
      </c>
      <c r="E162" s="1" t="str">
        <f>_xlfn.XLOOKUP(A162,'Export Dossier'!$K$3:$K$974,'Export Dossier'!$D$3:$D$974)</f>
        <v>FFTT-BFC-24-0022</v>
      </c>
      <c r="F162" s="36" t="str">
        <f>_xlfn.XLOOKUP(C162,'Export Action'!$A$3:$A$1999,'Export Action'!$AE$3:$AE$1999)</f>
        <v>Animations vacances Olympiques et Paralympiques</v>
      </c>
      <c r="G162" s="87"/>
      <c r="H162" s="1"/>
      <c r="I162" s="1"/>
      <c r="J162" s="1" t="str">
        <f>_xlfn.XLOOKUP(C162,'Export Action'!$A$3:$A$1999,'Export Action'!$J$3:$J$1999)</f>
        <v>Première demande</v>
      </c>
      <c r="K162" s="1" t="str">
        <f>_xlfn.XLOOKUP(C162,'Export Action'!$A$3:$A$1999,'Export Action'!$AL$3:$AL$1999)</f>
        <v>Mixte</v>
      </c>
      <c r="L162" s="1">
        <f>_xlfn.XLOOKUP(C162,'Export Action'!$A$3:$A$1999,'Export Action'!$AM$3:$AM$1999)</f>
        <v>30</v>
      </c>
      <c r="M162" s="5" t="e">
        <f>_xlfn.XLOOKUP(A162,'Export 2022'!$K$3:$K$1000,'Export 2022'!$AF$3:$AF$1000)</f>
        <v>#N/A</v>
      </c>
      <c r="N162" s="5" t="e">
        <f>_xlfn.XLOOKUP(A162,'Export 2023'!$K$3:$K$1000,'Export 2023'!$AF$3:$AF$1000)</f>
        <v>#N/A</v>
      </c>
      <c r="O162" s="31">
        <f>_xlfn.XLOOKUP(A162,'Export Dossier'!$K$3:$K$974,'Export Dossier'!$AD$3:$AD$974)</f>
        <v>1950</v>
      </c>
      <c r="P162" s="31">
        <f>_xlfn.XLOOKUP(C162,'Export Action'!$A$3:$A$1999,'Export Action'!$AS$3:$AS$1999)</f>
        <v>750</v>
      </c>
      <c r="Q162" s="29">
        <f>(_xlfn.XLOOKUP(C162,'Export Action'!$A$3:$A$1999,'Export Action'!$AS$3:$AS$1999))/_xlfn.XLOOKUP(C162,'Export Action'!$A$3:$A$1999,'Export Action'!$AR$3:$AR$1999)</f>
        <v>0.57692307692307687</v>
      </c>
      <c r="R162" s="63" t="str">
        <f>IF(OR(_xlfn.XLOOKUP(C162,'Export Action'!$A$3:$A$1999,'Export Action'!$AO$3:$AO$1999)="Communes ZRR./bassins de vie pop &gt; 50% ZRR",_xlfn.XLOOKUP(C162,'Export Action'!$A$3:$A$1999,'Export Action'!$AO$3:$AO$1999)="Contrats de relance et de transition écologique (CRTE) rural"),"Oui","Non")</f>
        <v>Oui</v>
      </c>
      <c r="S162" s="88"/>
      <c r="T162" s="74">
        <f t="shared" si="2"/>
        <v>67</v>
      </c>
      <c r="U162" s="89"/>
      <c r="V162" s="8" t="str" cm="1">
        <f t="array" ref="V162">IF(SUMPRODUCT((Tableau1[NOM DE LA STRUCTURE]=Tableau1[[#This Row],[NOM DE LA STRUCTURE]])*Tableau1[MONTANT PROPOSE POUR L''ACTION])=0,"",SUMPRODUCT((Tableau1[NOM DE LA STRUCTURE]=Tableau1[[#This Row],[NOM DE LA STRUCTURE]])*Tableau1[MONTANT PROPOSE POUR L''ACTION]))</f>
        <v/>
      </c>
      <c r="W162" s="90"/>
    </row>
    <row r="163" spans="1:23" ht="47.5" hidden="1" customHeight="1" x14ac:dyDescent="0.25">
      <c r="A163" s="13" t="str">
        <f>_xlfn.XLOOKUP(C163,'Export Action'!$A$3:$A$1999,'Export Action'!$L$3:$L$1999)</f>
        <v>50785374500010</v>
      </c>
      <c r="B163" s="84" t="str">
        <f>_xlfn.XLOOKUP(A163,'Export Action'!$L$3:$L$1999,'Export Action'!$O$3:$O$1999)</f>
        <v>SEMUR-MONTBARD TENNIS DE TABLE</v>
      </c>
      <c r="C163" s="1" t="s">
        <v>14004</v>
      </c>
      <c r="D163" s="36" t="str">
        <f>_xlfn.XLOOKUP(C163,'Export Action'!$A$3:$A$1999,'Export Action'!$X$3:$X$1999)</f>
        <v>Ping éducatif</v>
      </c>
      <c r="E163" s="1" t="str">
        <f>_xlfn.XLOOKUP(A163,'Export Dossier'!$K$3:$K$974,'Export Dossier'!$D$3:$D$974)</f>
        <v>FFTT-BFC-24-0023</v>
      </c>
      <c r="F163" s="36" t="str">
        <f>_xlfn.XLOOKUP(C163,'Export Action'!$A$3:$A$1999,'Export Action'!$AE$3:$AE$1999)</f>
        <v>Ping Educatif</v>
      </c>
      <c r="G163" s="68"/>
      <c r="H163" s="71"/>
      <c r="I163" s="71"/>
      <c r="J163" s="1" t="str">
        <f>_xlfn.XLOOKUP(C163,'Export Action'!$A$3:$A$1999,'Export Action'!$J$3:$J$1999)</f>
        <v>Renouvellement</v>
      </c>
      <c r="K163" s="1" t="str">
        <f>_xlfn.XLOOKUP(C163,'Export Action'!$A$3:$A$1999,'Export Action'!$AL$3:$AL$1999)</f>
        <v>Mixte</v>
      </c>
      <c r="L163" s="1">
        <f>_xlfn.XLOOKUP(C163,'Export Action'!$A$3:$A$1999,'Export Action'!$AM$3:$AM$1999)</f>
        <v>70</v>
      </c>
      <c r="M163" s="5">
        <f>_xlfn.XLOOKUP(A163,'Export 2022'!$K$3:$K$1000,'Export 2022'!$AF$3:$AF$1000)</f>
        <v>1400</v>
      </c>
      <c r="N163" s="5">
        <f>_xlfn.XLOOKUP(A163,'Export 2023'!$K$3:$K$1000,'Export 2023'!$AF$3:$AF$1000)</f>
        <v>1000</v>
      </c>
      <c r="O163" s="31">
        <f>_xlfn.XLOOKUP(A163,'Export Dossier'!$K$3:$K$974,'Export Dossier'!$AD$3:$AD$974)</f>
        <v>1820</v>
      </c>
      <c r="P163" s="31">
        <f>_xlfn.XLOOKUP(C163,'Export Action'!$A$3:$A$1999,'Export Action'!$AS$3:$AS$1999)</f>
        <v>690</v>
      </c>
      <c r="Q163" s="29">
        <f>(_xlfn.XLOOKUP(C163,'Export Action'!$A$3:$A$1999,'Export Action'!$AS$3:$AS$1999))/_xlfn.XLOOKUP(C163,'Export Action'!$A$3:$A$1999,'Export Action'!$AR$3:$AR$1999)</f>
        <v>0.60209424083769636</v>
      </c>
      <c r="R163" s="63" t="str">
        <f>IF(OR(_xlfn.XLOOKUP(C163,'Export Action'!$A$3:$A$1999,'Export Action'!$AO$3:$AO$1999)="Communes ZRR./bassins de vie pop &gt; 50% ZRR",_xlfn.XLOOKUP(C163,'Export Action'!$A$3:$A$1999,'Export Action'!$AO$3:$AO$1999)="Contrats de relance et de transition écologique (CRTE) rural"),"Oui","Non")</f>
        <v>Oui</v>
      </c>
      <c r="S163" s="73"/>
      <c r="T163" s="74">
        <f t="shared" si="2"/>
        <v>68</v>
      </c>
      <c r="U163" s="75"/>
      <c r="V163" s="8" t="str" cm="1">
        <f t="array" ref="V163">IF(SUMPRODUCT((Tableau1[NOM DE LA STRUCTURE]=Tableau1[[#This Row],[NOM DE LA STRUCTURE]])*Tableau1[MONTANT PROPOSE POUR L''ACTION])=0,"",SUMPRODUCT((Tableau1[NOM DE LA STRUCTURE]=Tableau1[[#This Row],[NOM DE LA STRUCTURE]])*Tableau1[MONTANT PROPOSE POUR L''ACTION]))</f>
        <v/>
      </c>
      <c r="W163" s="79"/>
    </row>
    <row r="164" spans="1:23" ht="47.5" hidden="1" customHeight="1" x14ac:dyDescent="0.25">
      <c r="A164" s="13" t="str">
        <f>_xlfn.XLOOKUP(C164,'Export Action'!$A$3:$A$1999,'Export Action'!$L$3:$L$1999)</f>
        <v>50785374500010</v>
      </c>
      <c r="B164" s="84" t="str">
        <f>_xlfn.XLOOKUP(A164,'Export Action'!$L$3:$L$1999,'Export Action'!$O$3:$O$1999)</f>
        <v>SEMUR-MONTBARD TENNIS DE TABLE</v>
      </c>
      <c r="C164" s="1" t="s">
        <v>14010</v>
      </c>
      <c r="D164" s="36" t="str">
        <f>_xlfn.XLOOKUP(C164,'Export Action'!$A$3:$A$1999,'Export Action'!$X$3:$X$1999)</f>
        <v>Nouvelles pratiques du TT</v>
      </c>
      <c r="E164" s="1" t="str">
        <f>_xlfn.XLOOKUP(A164,'Export Dossier'!$K$3:$K$974,'Export Dossier'!$D$3:$D$974)</f>
        <v>FFTT-BFC-24-0023</v>
      </c>
      <c r="F164" s="36" t="str">
        <f>_xlfn.XLOOKUP(C164,'Export Action'!$A$3:$A$1999,'Export Action'!$AE$3:$AE$1999)</f>
        <v>Nouvelles pratiques</v>
      </c>
      <c r="G164" s="68"/>
      <c r="H164" s="71"/>
      <c r="I164" s="71"/>
      <c r="J164" s="1" t="str">
        <f>_xlfn.XLOOKUP(C164,'Export Action'!$A$3:$A$1999,'Export Action'!$J$3:$J$1999)</f>
        <v>Première demande</v>
      </c>
      <c r="K164" s="1" t="str">
        <f>_xlfn.XLOOKUP(C164,'Export Action'!$A$3:$A$1999,'Export Action'!$AL$3:$AL$1999)</f>
        <v>Mixte</v>
      </c>
      <c r="L164" s="1">
        <f>_xlfn.XLOOKUP(C164,'Export Action'!$A$3:$A$1999,'Export Action'!$AM$3:$AM$1999)</f>
        <v>150</v>
      </c>
      <c r="M164" s="5">
        <f>_xlfn.XLOOKUP(A164,'Export 2022'!$K$3:$K$1000,'Export 2022'!$AF$3:$AF$1000)</f>
        <v>1400</v>
      </c>
      <c r="N164" s="5">
        <f>_xlfn.XLOOKUP(A164,'Export 2023'!$K$3:$K$1000,'Export 2023'!$AF$3:$AF$1000)</f>
        <v>1000</v>
      </c>
      <c r="O164" s="31">
        <f>_xlfn.XLOOKUP(A164,'Export Dossier'!$K$3:$K$974,'Export Dossier'!$AD$3:$AD$974)</f>
        <v>1820</v>
      </c>
      <c r="P164" s="31">
        <f>_xlfn.XLOOKUP(C164,'Export Action'!$A$3:$A$1999,'Export Action'!$AS$3:$AS$1999)</f>
        <v>650</v>
      </c>
      <c r="Q164" s="29">
        <f>(_xlfn.XLOOKUP(C164,'Export Action'!$A$3:$A$1999,'Export Action'!$AS$3:$AS$1999))/_xlfn.XLOOKUP(C164,'Export Action'!$A$3:$A$1999,'Export Action'!$AR$3:$AR$1999)</f>
        <v>0.56967572304995617</v>
      </c>
      <c r="R164" s="63" t="str">
        <f>IF(OR(_xlfn.XLOOKUP(C164,'Export Action'!$A$3:$A$1999,'Export Action'!$AO$3:$AO$1999)="Communes ZRR./bassins de vie pop &gt; 50% ZRR",_xlfn.XLOOKUP(C164,'Export Action'!$A$3:$A$1999,'Export Action'!$AO$3:$AO$1999)="Contrats de relance et de transition écologique (CRTE) rural"),"Oui","Non")</f>
        <v>Non</v>
      </c>
      <c r="S164" s="73"/>
      <c r="T164" s="74">
        <f t="shared" si="2"/>
        <v>68</v>
      </c>
      <c r="U164" s="75"/>
      <c r="V164" s="8" t="str" cm="1">
        <f t="array" ref="V164">IF(SUMPRODUCT((Tableau1[NOM DE LA STRUCTURE]=Tableau1[[#This Row],[NOM DE LA STRUCTURE]])*Tableau1[MONTANT PROPOSE POUR L''ACTION])=0,"",SUMPRODUCT((Tableau1[NOM DE LA STRUCTURE]=Tableau1[[#This Row],[NOM DE LA STRUCTURE]])*Tableau1[MONTANT PROPOSE POUR L''ACTION]))</f>
        <v/>
      </c>
      <c r="W164" s="79"/>
    </row>
    <row r="165" spans="1:23" ht="47.5" hidden="1" customHeight="1" x14ac:dyDescent="0.25">
      <c r="A165" s="13" t="str">
        <f>_xlfn.XLOOKUP(C165,'Export Action'!$A$3:$A$1999,'Export Action'!$L$3:$L$1999)</f>
        <v>50785374500010</v>
      </c>
      <c r="B165" s="84" t="str">
        <f>_xlfn.XLOOKUP(A165,'Export Action'!$L$3:$L$1999,'Export Action'!$O$3:$O$1999)</f>
        <v>SEMUR-MONTBARD TENNIS DE TABLE</v>
      </c>
      <c r="C165" s="1" t="s">
        <v>14016</v>
      </c>
      <c r="D165" s="36" t="str">
        <f>_xlfn.XLOOKUP(C165,'Export Action'!$A$3:$A$1999,'Export Action'!$X$3:$X$1999)</f>
        <v>JOP- Jeux olympiques et paralympiques</v>
      </c>
      <c r="E165" s="1" t="str">
        <f>_xlfn.XLOOKUP(A165,'Export Dossier'!$K$3:$K$974,'Export Dossier'!$D$3:$D$974)</f>
        <v>FFTT-BFC-24-0023</v>
      </c>
      <c r="F165" s="36" t="str">
        <f>_xlfn.XLOOKUP(C165,'Export Action'!$A$3:$A$1999,'Export Action'!$AE$3:$AE$1999)</f>
        <v>Animations vacances Olympiques et Paralympiques</v>
      </c>
      <c r="G165" s="87"/>
      <c r="H165" s="1"/>
      <c r="I165" s="1"/>
      <c r="J165" s="1" t="str">
        <f>_xlfn.XLOOKUP(C165,'Export Action'!$A$3:$A$1999,'Export Action'!$J$3:$J$1999)</f>
        <v>Première demande</v>
      </c>
      <c r="K165" s="1" t="str">
        <f>_xlfn.XLOOKUP(C165,'Export Action'!$A$3:$A$1999,'Export Action'!$AL$3:$AL$1999)</f>
        <v>Mixte</v>
      </c>
      <c r="L165" s="1">
        <f>_xlfn.XLOOKUP(C165,'Export Action'!$A$3:$A$1999,'Export Action'!$AM$3:$AM$1999)</f>
        <v>200</v>
      </c>
      <c r="M165" s="5">
        <f>_xlfn.XLOOKUP(A165,'Export 2022'!$K$3:$K$1000,'Export 2022'!$AF$3:$AF$1000)</f>
        <v>1400</v>
      </c>
      <c r="N165" s="5">
        <f>_xlfn.XLOOKUP(A165,'Export 2023'!$K$3:$K$1000,'Export 2023'!$AF$3:$AF$1000)</f>
        <v>1000</v>
      </c>
      <c r="O165" s="31">
        <f>_xlfn.XLOOKUP(A165,'Export Dossier'!$K$3:$K$974,'Export Dossier'!$AD$3:$AD$974)</f>
        <v>1820</v>
      </c>
      <c r="P165" s="31">
        <f>_xlfn.XLOOKUP(C165,'Export Action'!$A$3:$A$1999,'Export Action'!$AS$3:$AS$1999)</f>
        <v>480</v>
      </c>
      <c r="Q165" s="29">
        <f>(_xlfn.XLOOKUP(C165,'Export Action'!$A$3:$A$1999,'Export Action'!$AS$3:$AS$1999))/_xlfn.XLOOKUP(C165,'Export Action'!$A$3:$A$1999,'Export Action'!$AR$3:$AR$1999)</f>
        <v>0.6</v>
      </c>
      <c r="R165" s="63" t="str">
        <f>IF(OR(_xlfn.XLOOKUP(C165,'Export Action'!$A$3:$A$1999,'Export Action'!$AO$3:$AO$1999)="Communes ZRR./bassins de vie pop &gt; 50% ZRR",_xlfn.XLOOKUP(C165,'Export Action'!$A$3:$A$1999,'Export Action'!$AO$3:$AO$1999)="Contrats de relance et de transition écologique (CRTE) rural"),"Oui","Non")</f>
        <v>Non</v>
      </c>
      <c r="S165" s="88"/>
      <c r="T165" s="74">
        <f t="shared" si="2"/>
        <v>68</v>
      </c>
      <c r="U165" s="89"/>
      <c r="V165" s="8" t="str" cm="1">
        <f t="array" ref="V165">IF(SUMPRODUCT((Tableau1[NOM DE LA STRUCTURE]=Tableau1[[#This Row],[NOM DE LA STRUCTURE]])*Tableau1[MONTANT PROPOSE POUR L''ACTION])=0,"",SUMPRODUCT((Tableau1[NOM DE LA STRUCTURE]=Tableau1[[#This Row],[NOM DE LA STRUCTURE]])*Tableau1[MONTANT PROPOSE POUR L''ACTION]))</f>
        <v/>
      </c>
      <c r="W165" s="90"/>
    </row>
    <row r="166" spans="1:23" ht="47.5" hidden="1" customHeight="1" x14ac:dyDescent="0.25">
      <c r="A166" s="13" t="str">
        <f>_xlfn.XLOOKUP(C166,'Export Action'!$A$3:$A$1999,'Export Action'!$L$3:$L$1999)</f>
        <v>48142630200016</v>
      </c>
      <c r="B166" s="84" t="str">
        <f>_xlfn.XLOOKUP(A166,'Export Action'!$L$3:$L$1999,'Export Action'!$O$3:$O$1999)</f>
        <v>SPORTS ET LOISIRS</v>
      </c>
      <c r="C166" s="1" t="s">
        <v>14022</v>
      </c>
      <c r="D166" s="36" t="str">
        <f>_xlfn.XLOOKUP(C166,'Export Action'!$A$3:$A$1999,'Export Action'!$X$3:$X$1999)</f>
        <v>ECOLE TENNIS DE TABLE</v>
      </c>
      <c r="E166" s="1" t="str">
        <f>_xlfn.XLOOKUP(A166,'Export Dossier'!$K$3:$K$974,'Export Dossier'!$D$3:$D$974)</f>
        <v>FFTT-BFC-24-0024</v>
      </c>
      <c r="F166" s="36" t="str">
        <f>_xlfn.XLOOKUP(C166,'Export Action'!$A$3:$A$1999,'Export Action'!$AE$3:$AE$1999)</f>
        <v>Ping Educatif</v>
      </c>
      <c r="G166" s="68"/>
      <c r="H166" s="71"/>
      <c r="I166" s="71"/>
      <c r="J166" s="1" t="str">
        <f>_xlfn.XLOOKUP(C166,'Export Action'!$A$3:$A$1999,'Export Action'!$J$3:$J$1999)</f>
        <v>Première demande</v>
      </c>
      <c r="K166" s="1" t="str">
        <f>_xlfn.XLOOKUP(C166,'Export Action'!$A$3:$A$1999,'Export Action'!$AL$3:$AL$1999)</f>
        <v>Mixte</v>
      </c>
      <c r="L166" s="1">
        <f>_xlfn.XLOOKUP(C166,'Export Action'!$A$3:$A$1999,'Export Action'!$AM$3:$AM$1999)</f>
        <v>15</v>
      </c>
      <c r="M166" s="5" t="e">
        <f>_xlfn.XLOOKUP(A166,'Export 2022'!$K$3:$K$1000,'Export 2022'!$AF$3:$AF$1000)</f>
        <v>#N/A</v>
      </c>
      <c r="N166" s="5" t="e">
        <f>_xlfn.XLOOKUP(A166,'Export 2023'!$K$3:$K$1000,'Export 2023'!$AF$3:$AF$1000)</f>
        <v>#N/A</v>
      </c>
      <c r="O166" s="31">
        <f>_xlfn.XLOOKUP(A166,'Export Dossier'!$K$3:$K$974,'Export Dossier'!$AD$3:$AD$974)</f>
        <v>500</v>
      </c>
      <c r="P166" s="31">
        <f>_xlfn.XLOOKUP(C166,'Export Action'!$A$3:$A$1999,'Export Action'!$AS$3:$AS$1999)</f>
        <v>500</v>
      </c>
      <c r="Q166" s="29">
        <f>(_xlfn.XLOOKUP(C166,'Export Action'!$A$3:$A$1999,'Export Action'!$AS$3:$AS$1999))/_xlfn.XLOOKUP(C166,'Export Action'!$A$3:$A$1999,'Export Action'!$AR$3:$AR$1999)</f>
        <v>8.2918739635157543E-2</v>
      </c>
      <c r="R166" s="63" t="str">
        <f>IF(OR(_xlfn.XLOOKUP(C166,'Export Action'!$A$3:$A$1999,'Export Action'!$AO$3:$AO$1999)="Communes ZRR./bassins de vie pop &gt; 50% ZRR",_xlfn.XLOOKUP(C166,'Export Action'!$A$3:$A$1999,'Export Action'!$AO$3:$AO$1999)="Contrats de relance et de transition écologique (CRTE) rural"),"Oui","Non")</f>
        <v>Oui</v>
      </c>
      <c r="S166" s="73"/>
      <c r="T166" s="74">
        <f t="shared" si="2"/>
        <v>69</v>
      </c>
      <c r="U166" s="75"/>
      <c r="V166" s="8" t="str" cm="1">
        <f t="array" ref="V166">IF(SUMPRODUCT((Tableau1[NOM DE LA STRUCTURE]=Tableau1[[#This Row],[NOM DE LA STRUCTURE]])*Tableau1[MONTANT PROPOSE POUR L''ACTION])=0,"",SUMPRODUCT((Tableau1[NOM DE LA STRUCTURE]=Tableau1[[#This Row],[NOM DE LA STRUCTURE]])*Tableau1[MONTANT PROPOSE POUR L''ACTION]))</f>
        <v/>
      </c>
      <c r="W166" s="79"/>
    </row>
    <row r="167" spans="1:23" ht="47.5" hidden="1" customHeight="1" x14ac:dyDescent="0.25">
      <c r="A167" s="13" t="str">
        <f>_xlfn.XLOOKUP(C167,'Export Action'!$A$3:$A$1999,'Export Action'!$L$3:$L$1999)</f>
        <v>49044367800027</v>
      </c>
      <c r="B167" s="84" t="str">
        <f>_xlfn.XLOOKUP(A167,'Export Action'!$L$3:$L$1999,'Export Action'!$O$3:$O$1999)</f>
        <v>TENNIS DE TABLE DU CHATILLONNAIS</v>
      </c>
      <c r="C167" s="1" t="s">
        <v>14037</v>
      </c>
      <c r="D167" s="36" t="str">
        <f>_xlfn.XLOOKUP(C167,'Export Action'!$A$3:$A$1999,'Export Action'!$X$3:$X$1999)</f>
        <v>Améliorer le niveau général des joueurs du club pour les jeunes et les adultes</v>
      </c>
      <c r="E167" s="1" t="str">
        <f>_xlfn.XLOOKUP(A167,'Export Dossier'!$K$3:$K$974,'Export Dossier'!$D$3:$D$974)</f>
        <v>FFTT-BFC-24-0025</v>
      </c>
      <c r="F167" s="36" t="str">
        <f>_xlfn.XLOOKUP(C167,'Export Action'!$A$3:$A$1999,'Export Action'!$AE$3:$AE$1999)</f>
        <v>Structuration clubs/comités de demain</v>
      </c>
      <c r="G167" s="68"/>
      <c r="H167" s="71"/>
      <c r="I167" s="71"/>
      <c r="J167" s="1" t="str">
        <f>_xlfn.XLOOKUP(C167,'Export Action'!$A$3:$A$1999,'Export Action'!$J$3:$J$1999)</f>
        <v>Première demande</v>
      </c>
      <c r="K167" s="1" t="str">
        <f>_xlfn.XLOOKUP(C167,'Export Action'!$A$3:$A$1999,'Export Action'!$AL$3:$AL$1999)</f>
        <v>Mixte</v>
      </c>
      <c r="L167" s="1">
        <f>_xlfn.XLOOKUP(C167,'Export Action'!$A$3:$A$1999,'Export Action'!$AM$3:$AM$1999)</f>
        <v>20</v>
      </c>
      <c r="M167" s="5" t="e">
        <f>_xlfn.XLOOKUP(A167,'Export 2022'!$K$3:$K$1000,'Export 2022'!$AF$3:$AF$1000)</f>
        <v>#N/A</v>
      </c>
      <c r="N167" s="5" t="e">
        <f>_xlfn.XLOOKUP(A167,'Export 2023'!$K$3:$K$1000,'Export 2023'!$AF$3:$AF$1000)</f>
        <v>#N/A</v>
      </c>
      <c r="O167" s="31">
        <f>_xlfn.XLOOKUP(A167,'Export Dossier'!$K$3:$K$974,'Export Dossier'!$AD$3:$AD$974)</f>
        <v>3100</v>
      </c>
      <c r="P167" s="31">
        <f>_xlfn.XLOOKUP(C167,'Export Action'!$A$3:$A$1999,'Export Action'!$AS$3:$AS$1999)</f>
        <v>1500</v>
      </c>
      <c r="Q167" s="29">
        <f>(_xlfn.XLOOKUP(C167,'Export Action'!$A$3:$A$1999,'Export Action'!$AS$3:$AS$1999))/_xlfn.XLOOKUP(C167,'Export Action'!$A$3:$A$1999,'Export Action'!$AR$3:$AR$1999)</f>
        <v>0.38461538461538464</v>
      </c>
      <c r="R167" s="63" t="str">
        <f>IF(OR(_xlfn.XLOOKUP(C167,'Export Action'!$A$3:$A$1999,'Export Action'!$AO$3:$AO$1999)="Communes ZRR./bassins de vie pop &gt; 50% ZRR",_xlfn.XLOOKUP(C167,'Export Action'!$A$3:$A$1999,'Export Action'!$AO$3:$AO$1999)="Contrats de relance et de transition écologique (CRTE) rural"),"Oui","Non")</f>
        <v>Non</v>
      </c>
      <c r="S167" s="73"/>
      <c r="T167" s="74">
        <f t="shared" si="2"/>
        <v>70</v>
      </c>
      <c r="U167" s="75"/>
      <c r="V167" s="8" t="str" cm="1">
        <f t="array" ref="V167">IF(SUMPRODUCT((Tableau1[NOM DE LA STRUCTURE]=Tableau1[[#This Row],[NOM DE LA STRUCTURE]])*Tableau1[MONTANT PROPOSE POUR L''ACTION])=0,"",SUMPRODUCT((Tableau1[NOM DE LA STRUCTURE]=Tableau1[[#This Row],[NOM DE LA STRUCTURE]])*Tableau1[MONTANT PROPOSE POUR L''ACTION]))</f>
        <v/>
      </c>
      <c r="W167" s="79"/>
    </row>
    <row r="168" spans="1:23" ht="47.5" hidden="1" customHeight="1" x14ac:dyDescent="0.25">
      <c r="A168" s="13" t="str">
        <f>_xlfn.XLOOKUP(C168,'Export Action'!$A$3:$A$1999,'Export Action'!$L$3:$L$1999)</f>
        <v>49044367800027</v>
      </c>
      <c r="B168" s="84" t="str">
        <f>_xlfn.XLOOKUP(A168,'Export Action'!$L$3:$L$1999,'Export Action'!$O$3:$O$1999)</f>
        <v>TENNIS DE TABLE DU CHATILLONNAIS</v>
      </c>
      <c r="C168" s="1" t="s">
        <v>14049</v>
      </c>
      <c r="D168" s="36" t="str">
        <f>_xlfn.XLOOKUP(C168,'Export Action'!$A$3:$A$1999,'Export Action'!$X$3:$X$1999)</f>
        <v>Augmenter la part de féminines</v>
      </c>
      <c r="E168" s="1" t="str">
        <f>_xlfn.XLOOKUP(A168,'Export Dossier'!$K$3:$K$974,'Export Dossier'!$D$3:$D$974)</f>
        <v>FFTT-BFC-24-0025</v>
      </c>
      <c r="F168" s="36" t="str">
        <f>_xlfn.XLOOKUP(C168,'Export Action'!$A$3:$A$1999,'Export Action'!$AE$3:$AE$1999)</f>
        <v>Structuration clubs/comités de demain</v>
      </c>
      <c r="G168" s="68"/>
      <c r="H168" s="71"/>
      <c r="I168" s="71"/>
      <c r="J168" s="1" t="str">
        <f>_xlfn.XLOOKUP(C168,'Export Action'!$A$3:$A$1999,'Export Action'!$J$3:$J$1999)</f>
        <v>Première demande</v>
      </c>
      <c r="K168" s="1" t="str">
        <f>_xlfn.XLOOKUP(C168,'Export Action'!$A$3:$A$1999,'Export Action'!$AL$3:$AL$1999)</f>
        <v>Féminin</v>
      </c>
      <c r="L168" s="1">
        <f>_xlfn.XLOOKUP(C168,'Export Action'!$A$3:$A$1999,'Export Action'!$AM$3:$AM$1999)</f>
        <v>10</v>
      </c>
      <c r="M168" s="5" t="e">
        <f>_xlfn.XLOOKUP(A168,'Export 2022'!$K$3:$K$1000,'Export 2022'!$AF$3:$AF$1000)</f>
        <v>#N/A</v>
      </c>
      <c r="N168" s="5" t="e">
        <f>_xlfn.XLOOKUP(A168,'Export 2023'!$K$3:$K$1000,'Export 2023'!$AF$3:$AF$1000)</f>
        <v>#N/A</v>
      </c>
      <c r="O168" s="31">
        <f>_xlfn.XLOOKUP(A168,'Export Dossier'!$K$3:$K$974,'Export Dossier'!$AD$3:$AD$974)</f>
        <v>3100</v>
      </c>
      <c r="P168" s="31">
        <f>_xlfn.XLOOKUP(C168,'Export Action'!$A$3:$A$1999,'Export Action'!$AS$3:$AS$1999)</f>
        <v>1000</v>
      </c>
      <c r="Q168" s="29">
        <f>(_xlfn.XLOOKUP(C168,'Export Action'!$A$3:$A$1999,'Export Action'!$AS$3:$AS$1999))/_xlfn.XLOOKUP(C168,'Export Action'!$A$3:$A$1999,'Export Action'!$AR$3:$AR$1999)</f>
        <v>0.66666666666666663</v>
      </c>
      <c r="R168" s="63" t="str">
        <f>IF(OR(_xlfn.XLOOKUP(C168,'Export Action'!$A$3:$A$1999,'Export Action'!$AO$3:$AO$1999)="Communes ZRR./bassins de vie pop &gt; 50% ZRR",_xlfn.XLOOKUP(C168,'Export Action'!$A$3:$A$1999,'Export Action'!$AO$3:$AO$1999)="Contrats de relance et de transition écologique (CRTE) rural"),"Oui","Non")</f>
        <v>Non</v>
      </c>
      <c r="S168" s="73"/>
      <c r="T168" s="74">
        <f t="shared" si="2"/>
        <v>70</v>
      </c>
      <c r="U168" s="75"/>
      <c r="V168" s="8" t="str" cm="1">
        <f t="array" ref="V168">IF(SUMPRODUCT((Tableau1[NOM DE LA STRUCTURE]=Tableau1[[#This Row],[NOM DE LA STRUCTURE]])*Tableau1[MONTANT PROPOSE POUR L''ACTION])=0,"",SUMPRODUCT((Tableau1[NOM DE LA STRUCTURE]=Tableau1[[#This Row],[NOM DE LA STRUCTURE]])*Tableau1[MONTANT PROPOSE POUR L''ACTION]))</f>
        <v/>
      </c>
      <c r="W168" s="79"/>
    </row>
    <row r="169" spans="1:23" ht="47.5" hidden="1" customHeight="1" x14ac:dyDescent="0.25">
      <c r="A169" s="13" t="str">
        <f>_xlfn.XLOOKUP(C169,'Export Action'!$A$3:$A$1999,'Export Action'!$L$3:$L$1999)</f>
        <v>49044367800027</v>
      </c>
      <c r="B169" s="84" t="str">
        <f>_xlfn.XLOOKUP(A169,'Export Action'!$L$3:$L$1999,'Export Action'!$O$3:$O$1999)</f>
        <v>TENNIS DE TABLE DU CHATILLONNAIS</v>
      </c>
      <c r="C169" s="1" t="s">
        <v>14054</v>
      </c>
      <c r="D169" s="36" t="str">
        <f>_xlfn.XLOOKUP(C169,'Export Action'!$A$3:$A$1999,'Export Action'!$X$3:$X$1999)</f>
        <v>Proposer des activités loisirs plus diverses et intéressantes et développer le Ping-Santé</v>
      </c>
      <c r="E169" s="1" t="str">
        <f>_xlfn.XLOOKUP(A169,'Export Dossier'!$K$3:$K$974,'Export Dossier'!$D$3:$D$974)</f>
        <v>FFTT-BFC-24-0025</v>
      </c>
      <c r="F169" s="36" t="str">
        <f>_xlfn.XLOOKUP(C169,'Export Action'!$A$3:$A$1999,'Export Action'!$AE$3:$AE$1999)</f>
        <v>Ping Actif</v>
      </c>
      <c r="G169" s="68"/>
      <c r="H169" s="71"/>
      <c r="I169" s="71"/>
      <c r="J169" s="1" t="str">
        <f>_xlfn.XLOOKUP(C169,'Export Action'!$A$3:$A$1999,'Export Action'!$J$3:$J$1999)</f>
        <v>Première demande</v>
      </c>
      <c r="K169" s="1" t="str">
        <f>_xlfn.XLOOKUP(C169,'Export Action'!$A$3:$A$1999,'Export Action'!$AL$3:$AL$1999)</f>
        <v>Mixte</v>
      </c>
      <c r="L169" s="1">
        <f>_xlfn.XLOOKUP(C169,'Export Action'!$A$3:$A$1999,'Export Action'!$AM$3:$AM$1999)</f>
        <v>10</v>
      </c>
      <c r="M169" s="5" t="e">
        <f>_xlfn.XLOOKUP(A169,'Export 2022'!$K$3:$K$1000,'Export 2022'!$AF$3:$AF$1000)</f>
        <v>#N/A</v>
      </c>
      <c r="N169" s="5" t="e">
        <f>_xlfn.XLOOKUP(A169,'Export 2023'!$K$3:$K$1000,'Export 2023'!$AF$3:$AF$1000)</f>
        <v>#N/A</v>
      </c>
      <c r="O169" s="31">
        <f>_xlfn.XLOOKUP(A169,'Export Dossier'!$K$3:$K$974,'Export Dossier'!$AD$3:$AD$974)</f>
        <v>3100</v>
      </c>
      <c r="P169" s="31">
        <f>_xlfn.XLOOKUP(C169,'Export Action'!$A$3:$A$1999,'Export Action'!$AS$3:$AS$1999)</f>
        <v>600</v>
      </c>
      <c r="Q169" s="29">
        <f>(_xlfn.XLOOKUP(C169,'Export Action'!$A$3:$A$1999,'Export Action'!$AS$3:$AS$1999))/_xlfn.XLOOKUP(C169,'Export Action'!$A$3:$A$1999,'Export Action'!$AR$3:$AR$1999)</f>
        <v>0.42857142857142855</v>
      </c>
      <c r="R169" s="63" t="str">
        <f>IF(OR(_xlfn.XLOOKUP(C169,'Export Action'!$A$3:$A$1999,'Export Action'!$AO$3:$AO$1999)="Communes ZRR./bassins de vie pop &gt; 50% ZRR",_xlfn.XLOOKUP(C169,'Export Action'!$A$3:$A$1999,'Export Action'!$AO$3:$AO$1999)="Contrats de relance et de transition écologique (CRTE) rural"),"Oui","Non")</f>
        <v>Non</v>
      </c>
      <c r="S169" s="73"/>
      <c r="T169" s="74">
        <f t="shared" si="2"/>
        <v>70</v>
      </c>
      <c r="U169" s="75"/>
      <c r="V169" s="8" t="str" cm="1">
        <f t="array" ref="V169">IF(SUMPRODUCT((Tableau1[NOM DE LA STRUCTURE]=Tableau1[[#This Row],[NOM DE LA STRUCTURE]])*Tableau1[MONTANT PROPOSE POUR L''ACTION])=0,"",SUMPRODUCT((Tableau1[NOM DE LA STRUCTURE]=Tableau1[[#This Row],[NOM DE LA STRUCTURE]])*Tableau1[MONTANT PROPOSE POUR L''ACTION]))</f>
        <v/>
      </c>
      <c r="W169" s="79"/>
    </row>
    <row r="170" spans="1:23" ht="47.5" hidden="1" customHeight="1" x14ac:dyDescent="0.25">
      <c r="A170" s="13" t="str">
        <f>_xlfn.XLOOKUP(C170,'Export Action'!$A$3:$A$1999,'Export Action'!$L$3:$L$1999)</f>
        <v>49233640900015</v>
      </c>
      <c r="B170" s="84" t="str">
        <f>_xlfn.XLOOKUP(A170,'Export Action'!$L$3:$L$1999,'Export Action'!$O$3:$O$1999)</f>
        <v>ASSOCIATION SPORTIVE VARZYCOISE DE TENNIS DE TABLE</v>
      </c>
      <c r="C170" s="1" t="s">
        <v>14059</v>
      </c>
      <c r="D170" s="36" t="str">
        <f>_xlfn.XLOOKUP(C170,'Export Action'!$A$3:$A$1999,'Export Action'!$X$3:$X$1999)</f>
        <v>RECRUTEMENT ET FIDELISATION DES JEUNES</v>
      </c>
      <c r="E170" s="1" t="str">
        <f>_xlfn.XLOOKUP(A170,'Export Dossier'!$K$3:$K$974,'Export Dossier'!$D$3:$D$974)</f>
        <v>FFTT-BFC-24-0026</v>
      </c>
      <c r="F170" s="36" t="str">
        <f>_xlfn.XLOOKUP(C170,'Export Action'!$A$3:$A$1999,'Export Action'!$AE$3:$AE$1999)</f>
        <v>Ping Educatif</v>
      </c>
      <c r="G170" s="68"/>
      <c r="H170" s="71"/>
      <c r="I170" s="71"/>
      <c r="J170" s="1" t="str">
        <f>_xlfn.XLOOKUP(C170,'Export Action'!$A$3:$A$1999,'Export Action'!$J$3:$J$1999)</f>
        <v>Renouvellement</v>
      </c>
      <c r="K170" s="1" t="str">
        <f>_xlfn.XLOOKUP(C170,'Export Action'!$A$3:$A$1999,'Export Action'!$AL$3:$AL$1999)</f>
        <v>Mixte</v>
      </c>
      <c r="L170" s="1">
        <f>_xlfn.XLOOKUP(C170,'Export Action'!$A$3:$A$1999,'Export Action'!$AM$3:$AM$1999)</f>
        <v>35</v>
      </c>
      <c r="M170" s="5" t="e">
        <f>_xlfn.XLOOKUP(A170,'Export 2022'!$K$3:$K$1000,'Export 2022'!$AF$3:$AF$1000)</f>
        <v>#N/A</v>
      </c>
      <c r="N170" s="5">
        <f>_xlfn.XLOOKUP(A170,'Export 2023'!$K$3:$K$1000,'Export 2023'!$AF$3:$AF$1000)</f>
        <v>1600</v>
      </c>
      <c r="O170" s="31">
        <f>_xlfn.XLOOKUP(A170,'Export Dossier'!$K$3:$K$974,'Export Dossier'!$AD$3:$AD$974)</f>
        <v>2500</v>
      </c>
      <c r="P170" s="31">
        <f>_xlfn.XLOOKUP(C170,'Export Action'!$A$3:$A$1999,'Export Action'!$AS$3:$AS$1999)</f>
        <v>1500</v>
      </c>
      <c r="Q170" s="29">
        <f>(_xlfn.XLOOKUP(C170,'Export Action'!$A$3:$A$1999,'Export Action'!$AS$3:$AS$1999))/_xlfn.XLOOKUP(C170,'Export Action'!$A$3:$A$1999,'Export Action'!$AR$3:$AR$1999)</f>
        <v>0.39473684210526316</v>
      </c>
      <c r="R170" s="63" t="str">
        <f>IF(OR(_xlfn.XLOOKUP(C170,'Export Action'!$A$3:$A$1999,'Export Action'!$AO$3:$AO$1999)="Communes ZRR./bassins de vie pop &gt; 50% ZRR",_xlfn.XLOOKUP(C170,'Export Action'!$A$3:$A$1999,'Export Action'!$AO$3:$AO$1999)="Contrats de relance et de transition écologique (CRTE) rural"),"Oui","Non")</f>
        <v>Oui</v>
      </c>
      <c r="S170" s="73"/>
      <c r="T170" s="74">
        <f t="shared" si="2"/>
        <v>71</v>
      </c>
      <c r="U170" s="75"/>
      <c r="V170" s="8" t="str" cm="1">
        <f t="array" ref="V170">IF(SUMPRODUCT((Tableau1[NOM DE LA STRUCTURE]=Tableau1[[#This Row],[NOM DE LA STRUCTURE]])*Tableau1[MONTANT PROPOSE POUR L''ACTION])=0,"",SUMPRODUCT((Tableau1[NOM DE LA STRUCTURE]=Tableau1[[#This Row],[NOM DE LA STRUCTURE]])*Tableau1[MONTANT PROPOSE POUR L''ACTION]))</f>
        <v/>
      </c>
      <c r="W170" s="79"/>
    </row>
    <row r="171" spans="1:23" ht="47.5" hidden="1" customHeight="1" x14ac:dyDescent="0.25">
      <c r="A171" s="13" t="str">
        <f>_xlfn.XLOOKUP(C171,'Export Action'!$A$3:$A$1999,'Export Action'!$L$3:$L$1999)</f>
        <v>49233640900015</v>
      </c>
      <c r="B171" s="84" t="str">
        <f>_xlfn.XLOOKUP(A171,'Export Action'!$L$3:$L$1999,'Export Action'!$O$3:$O$1999)</f>
        <v>ASSOCIATION SPORTIVE VARZYCOISE DE TENNIS DE TABLE</v>
      </c>
      <c r="C171" s="1" t="s">
        <v>14065</v>
      </c>
      <c r="D171" s="36" t="str">
        <f>_xlfn.XLOOKUP(C171,'Export Action'!$A$3:$A$1999,'Export Action'!$X$3:$X$1999)</f>
        <v>LA FEMINISATION</v>
      </c>
      <c r="E171" s="1" t="str">
        <f>_xlfn.XLOOKUP(A171,'Export Dossier'!$K$3:$K$974,'Export Dossier'!$D$3:$D$974)</f>
        <v>FFTT-BFC-24-0026</v>
      </c>
      <c r="F171" s="36" t="str">
        <f>_xlfn.XLOOKUP(C171,'Export Action'!$A$3:$A$1999,'Export Action'!$AE$3:$AE$1999)</f>
        <v>Ping Educatif</v>
      </c>
      <c r="G171" s="68"/>
      <c r="H171" s="71"/>
      <c r="I171" s="71"/>
      <c r="J171" s="1" t="str">
        <f>_xlfn.XLOOKUP(C171,'Export Action'!$A$3:$A$1999,'Export Action'!$J$3:$J$1999)</f>
        <v>Renouvellement</v>
      </c>
      <c r="K171" s="1" t="str">
        <f>_xlfn.XLOOKUP(C171,'Export Action'!$A$3:$A$1999,'Export Action'!$AL$3:$AL$1999)</f>
        <v>Féminin</v>
      </c>
      <c r="L171" s="1">
        <f>_xlfn.XLOOKUP(C171,'Export Action'!$A$3:$A$1999,'Export Action'!$AM$3:$AM$1999)</f>
        <v>30</v>
      </c>
      <c r="M171" s="5" t="e">
        <f>_xlfn.XLOOKUP(A171,'Export 2022'!$K$3:$K$1000,'Export 2022'!$AF$3:$AF$1000)</f>
        <v>#N/A</v>
      </c>
      <c r="N171" s="5">
        <f>_xlfn.XLOOKUP(A171,'Export 2023'!$K$3:$K$1000,'Export 2023'!$AF$3:$AF$1000)</f>
        <v>1600</v>
      </c>
      <c r="O171" s="31">
        <f>_xlfn.XLOOKUP(A171,'Export Dossier'!$K$3:$K$974,'Export Dossier'!$AD$3:$AD$974)</f>
        <v>2500</v>
      </c>
      <c r="P171" s="31">
        <f>_xlfn.XLOOKUP(C171,'Export Action'!$A$3:$A$1999,'Export Action'!$AS$3:$AS$1999)</f>
        <v>1000</v>
      </c>
      <c r="Q171" s="29">
        <f>(_xlfn.XLOOKUP(C171,'Export Action'!$A$3:$A$1999,'Export Action'!$AS$3:$AS$1999))/_xlfn.XLOOKUP(C171,'Export Action'!$A$3:$A$1999,'Export Action'!$AR$3:$AR$1999)</f>
        <v>0.46511627906976744</v>
      </c>
      <c r="R171" s="63" t="str">
        <f>IF(OR(_xlfn.XLOOKUP(C171,'Export Action'!$A$3:$A$1999,'Export Action'!$AO$3:$AO$1999)="Communes ZRR./bassins de vie pop &gt; 50% ZRR",_xlfn.XLOOKUP(C171,'Export Action'!$A$3:$A$1999,'Export Action'!$AO$3:$AO$1999)="Contrats de relance et de transition écologique (CRTE) rural"),"Oui","Non")</f>
        <v>Oui</v>
      </c>
      <c r="S171" s="73"/>
      <c r="T171" s="74">
        <f t="shared" si="2"/>
        <v>71</v>
      </c>
      <c r="U171" s="75"/>
      <c r="V171" s="8" t="str" cm="1">
        <f t="array" ref="V171">IF(SUMPRODUCT((Tableau1[NOM DE LA STRUCTURE]=Tableau1[[#This Row],[NOM DE LA STRUCTURE]])*Tableau1[MONTANT PROPOSE POUR L''ACTION])=0,"",SUMPRODUCT((Tableau1[NOM DE LA STRUCTURE]=Tableau1[[#This Row],[NOM DE LA STRUCTURE]])*Tableau1[MONTANT PROPOSE POUR L''ACTION]))</f>
        <v/>
      </c>
      <c r="W171" s="79"/>
    </row>
    <row r="172" spans="1:23" ht="47.5" hidden="1" customHeight="1" x14ac:dyDescent="0.25">
      <c r="A172" s="13" t="str">
        <f>_xlfn.XLOOKUP(C172,'Export Action'!$A$3:$A$1999,'Export Action'!$L$3:$L$1999)</f>
        <v>77838342200020</v>
      </c>
      <c r="B172" s="84" t="str">
        <f>_xlfn.XLOOKUP(A172,'Export Action'!$L$3:$L$1999,'Export Action'!$O$3:$O$1999)</f>
        <v>MAISON DES JEUNES ET DE LA CULTURE</v>
      </c>
      <c r="C172" s="1" t="s">
        <v>14071</v>
      </c>
      <c r="D172" s="36" t="str">
        <f>_xlfn.XLOOKUP(C172,'Export Action'!$A$3:$A$1999,'Export Action'!$X$3:$X$1999)</f>
        <v>Recrutement et fidélisation des jeunes / Ping 4-7 ans</v>
      </c>
      <c r="E172" s="1" t="str">
        <f>_xlfn.XLOOKUP(A172,'Export Dossier'!$K$3:$K$974,'Export Dossier'!$D$3:$D$974)</f>
        <v>FFTT-BFC-24-0027</v>
      </c>
      <c r="F172" s="36" t="str">
        <f>_xlfn.XLOOKUP(C172,'Export Action'!$A$3:$A$1999,'Export Action'!$AE$3:$AE$1999)</f>
        <v>Ping Educatif</v>
      </c>
      <c r="G172" s="68"/>
      <c r="H172" s="71"/>
      <c r="I172" s="71"/>
      <c r="J172" s="1" t="str">
        <f>_xlfn.XLOOKUP(C172,'Export Action'!$A$3:$A$1999,'Export Action'!$J$3:$J$1999)</f>
        <v>Renouvellement</v>
      </c>
      <c r="K172" s="1" t="str">
        <f>_xlfn.XLOOKUP(C172,'Export Action'!$A$3:$A$1999,'Export Action'!$AL$3:$AL$1999)</f>
        <v>Mixte</v>
      </c>
      <c r="L172" s="1">
        <f>_xlfn.XLOOKUP(C172,'Export Action'!$A$3:$A$1999,'Export Action'!$AM$3:$AM$1999)</f>
        <v>200</v>
      </c>
      <c r="M172" s="5">
        <f>_xlfn.XLOOKUP(A172,'Export 2022'!$K$3:$K$1000,'Export 2022'!$AF$3:$AF$1000)</f>
        <v>2600</v>
      </c>
      <c r="N172" s="5">
        <f>_xlfn.XLOOKUP(A172,'Export 2023'!$K$3:$K$1000,'Export 2023'!$AF$3:$AF$1000)</f>
        <v>1600</v>
      </c>
      <c r="O172" s="31">
        <f>_xlfn.XLOOKUP(A172,'Export Dossier'!$K$3:$K$974,'Export Dossier'!$AD$3:$AD$974)</f>
        <v>2800</v>
      </c>
      <c r="P172" s="31">
        <f>_xlfn.XLOOKUP(C172,'Export Action'!$A$3:$A$1999,'Export Action'!$AS$3:$AS$1999)</f>
        <v>2000</v>
      </c>
      <c r="Q172" s="29">
        <f>(_xlfn.XLOOKUP(C172,'Export Action'!$A$3:$A$1999,'Export Action'!$AS$3:$AS$1999))/_xlfn.XLOOKUP(C172,'Export Action'!$A$3:$A$1999,'Export Action'!$AR$3:$AR$1999)</f>
        <v>0.30911901081916537</v>
      </c>
      <c r="R172" s="63" t="str">
        <f>IF(OR(_xlfn.XLOOKUP(C172,'Export Action'!$A$3:$A$1999,'Export Action'!$AO$3:$AO$1999)="Communes ZRR./bassins de vie pop &gt; 50% ZRR",_xlfn.XLOOKUP(C172,'Export Action'!$A$3:$A$1999,'Export Action'!$AO$3:$AO$1999)="Contrats de relance et de transition écologique (CRTE) rural"),"Oui","Non")</f>
        <v>Non</v>
      </c>
      <c r="S172" s="73"/>
      <c r="T172" s="74">
        <f t="shared" si="2"/>
        <v>72</v>
      </c>
      <c r="U172" s="75"/>
      <c r="V172" s="8" t="str" cm="1">
        <f t="array" ref="V172">IF(SUMPRODUCT((Tableau1[NOM DE LA STRUCTURE]=Tableau1[[#This Row],[NOM DE LA STRUCTURE]])*Tableau1[MONTANT PROPOSE POUR L''ACTION])=0,"",SUMPRODUCT((Tableau1[NOM DE LA STRUCTURE]=Tableau1[[#This Row],[NOM DE LA STRUCTURE]])*Tableau1[MONTANT PROPOSE POUR L''ACTION]))</f>
        <v/>
      </c>
      <c r="W172" s="79"/>
    </row>
    <row r="173" spans="1:23" ht="47.5" hidden="1" customHeight="1" x14ac:dyDescent="0.25">
      <c r="A173" s="13" t="str">
        <f>_xlfn.XLOOKUP(C173,'Export Action'!$A$3:$A$1999,'Export Action'!$L$3:$L$1999)</f>
        <v>77838342200020</v>
      </c>
      <c r="B173" s="84" t="str">
        <f>_xlfn.XLOOKUP(A173,'Export Action'!$L$3:$L$1999,'Export Action'!$O$3:$O$1999)</f>
        <v>MAISON DES JEUNES ET DE LA CULTURE</v>
      </c>
      <c r="C173" s="1" t="s">
        <v>14079</v>
      </c>
      <c r="D173" s="36" t="str">
        <f>_xlfn.XLOOKUP(C173,'Export Action'!$A$3:$A$1999,'Export Action'!$X$3:$X$1999)</f>
        <v>Sport Santé</v>
      </c>
      <c r="E173" s="1" t="str">
        <f>_xlfn.XLOOKUP(A173,'Export Dossier'!$K$3:$K$974,'Export Dossier'!$D$3:$D$974)</f>
        <v>FFTT-BFC-24-0027</v>
      </c>
      <c r="F173" s="36" t="str">
        <f>_xlfn.XLOOKUP(C173,'Export Action'!$A$3:$A$1999,'Export Action'!$AE$3:$AE$1999)</f>
        <v>Ping Actif</v>
      </c>
      <c r="G173" s="68"/>
      <c r="H173" s="71"/>
      <c r="I173" s="71"/>
      <c r="J173" s="1" t="str">
        <f>_xlfn.XLOOKUP(C173,'Export Action'!$A$3:$A$1999,'Export Action'!$J$3:$J$1999)</f>
        <v>Première demande</v>
      </c>
      <c r="K173" s="1" t="str">
        <f>_xlfn.XLOOKUP(C173,'Export Action'!$A$3:$A$1999,'Export Action'!$AL$3:$AL$1999)</f>
        <v>Mixte</v>
      </c>
      <c r="L173" s="1">
        <f>_xlfn.XLOOKUP(C173,'Export Action'!$A$3:$A$1999,'Export Action'!$AM$3:$AM$1999)</f>
        <v>50</v>
      </c>
      <c r="M173" s="5">
        <f>_xlfn.XLOOKUP(A173,'Export 2022'!$K$3:$K$1000,'Export 2022'!$AF$3:$AF$1000)</f>
        <v>2600</v>
      </c>
      <c r="N173" s="5">
        <f>_xlfn.XLOOKUP(A173,'Export 2023'!$K$3:$K$1000,'Export 2023'!$AF$3:$AF$1000)</f>
        <v>1600</v>
      </c>
      <c r="O173" s="31">
        <f>_xlfn.XLOOKUP(A173,'Export Dossier'!$K$3:$K$974,'Export Dossier'!$AD$3:$AD$974)</f>
        <v>2800</v>
      </c>
      <c r="P173" s="31">
        <f>_xlfn.XLOOKUP(C173,'Export Action'!$A$3:$A$1999,'Export Action'!$AS$3:$AS$1999)</f>
        <v>800</v>
      </c>
      <c r="Q173" s="29">
        <f>(_xlfn.XLOOKUP(C173,'Export Action'!$A$3:$A$1999,'Export Action'!$AS$3:$AS$1999))/_xlfn.XLOOKUP(C173,'Export Action'!$A$3:$A$1999,'Export Action'!$AR$3:$AR$1999)</f>
        <v>0.47058823529411764</v>
      </c>
      <c r="R173" s="63" t="str">
        <f>IF(OR(_xlfn.XLOOKUP(C173,'Export Action'!$A$3:$A$1999,'Export Action'!$AO$3:$AO$1999)="Communes ZRR./bassins de vie pop &gt; 50% ZRR",_xlfn.XLOOKUP(C173,'Export Action'!$A$3:$A$1999,'Export Action'!$AO$3:$AO$1999)="Contrats de relance et de transition écologique (CRTE) rural"),"Oui","Non")</f>
        <v>Non</v>
      </c>
      <c r="S173" s="73"/>
      <c r="T173" s="74">
        <f t="shared" si="2"/>
        <v>72</v>
      </c>
      <c r="U173" s="75"/>
      <c r="V173" s="8" t="str" cm="1">
        <f t="array" ref="V173">IF(SUMPRODUCT((Tableau1[NOM DE LA STRUCTURE]=Tableau1[[#This Row],[NOM DE LA STRUCTURE]])*Tableau1[MONTANT PROPOSE POUR L''ACTION])=0,"",SUMPRODUCT((Tableau1[NOM DE LA STRUCTURE]=Tableau1[[#This Row],[NOM DE LA STRUCTURE]])*Tableau1[MONTANT PROPOSE POUR L''ACTION]))</f>
        <v/>
      </c>
      <c r="W173" s="79"/>
    </row>
    <row r="174" spans="1:23" ht="47.5" hidden="1" customHeight="1" x14ac:dyDescent="0.25">
      <c r="A174" s="13" t="str">
        <f>_xlfn.XLOOKUP(C174,'Export Action'!$A$3:$A$1999,'Export Action'!$L$3:$L$1999)</f>
        <v>77823130800041</v>
      </c>
      <c r="B174" s="84" t="str">
        <f>_xlfn.XLOOKUP(A174,'Export Action'!$L$3:$L$1999,'Export Action'!$O$3:$O$1999)</f>
        <v>CERCLE LAIQUE MARSANNAY CLM TENNIS DE TABLE</v>
      </c>
      <c r="C174" s="1" t="s">
        <v>14084</v>
      </c>
      <c r="D174" s="36" t="str">
        <f>_xlfn.XLOOKUP(C174,'Export Action'!$A$3:$A$1999,'Export Action'!$X$3:$X$1999)</f>
        <v>Développement du Ping Educatif à destination des plus jeunes enfants</v>
      </c>
      <c r="E174" s="1" t="str">
        <f>_xlfn.XLOOKUP(A174,'Export Dossier'!$K$3:$K$974,'Export Dossier'!$D$3:$D$974)</f>
        <v>FFTT-BFC-24-0028</v>
      </c>
      <c r="F174" s="36" t="str">
        <f>_xlfn.XLOOKUP(C174,'Export Action'!$A$3:$A$1999,'Export Action'!$AE$3:$AE$1999)</f>
        <v>Ping Educatif</v>
      </c>
      <c r="G174" s="68"/>
      <c r="H174" s="71"/>
      <c r="I174" s="71"/>
      <c r="J174" s="1" t="str">
        <f>_xlfn.XLOOKUP(C174,'Export Action'!$A$3:$A$1999,'Export Action'!$J$3:$J$1999)</f>
        <v>Première demande</v>
      </c>
      <c r="K174" s="1" t="str">
        <f>_xlfn.XLOOKUP(C174,'Export Action'!$A$3:$A$1999,'Export Action'!$AL$3:$AL$1999)</f>
        <v>Mixte</v>
      </c>
      <c r="L174" s="1">
        <f>_xlfn.XLOOKUP(C174,'Export Action'!$A$3:$A$1999,'Export Action'!$AM$3:$AM$1999)</f>
        <v>25</v>
      </c>
      <c r="M174" s="5">
        <f>_xlfn.XLOOKUP(A174,'Export 2022'!$K$3:$K$1000,'Export 2022'!$AF$3:$AF$1000)</f>
        <v>1600</v>
      </c>
      <c r="N174" s="5">
        <f>_xlfn.XLOOKUP(A174,'Export 2023'!$K$3:$K$1000,'Export 2023'!$AF$3:$AF$1000)</f>
        <v>2140</v>
      </c>
      <c r="O174" s="31">
        <f>_xlfn.XLOOKUP(A174,'Export Dossier'!$K$3:$K$974,'Export Dossier'!$AD$3:$AD$974)</f>
        <v>3800</v>
      </c>
      <c r="P174" s="31">
        <f>_xlfn.XLOOKUP(C174,'Export Action'!$A$3:$A$1999,'Export Action'!$AS$3:$AS$1999)</f>
        <v>1800</v>
      </c>
      <c r="Q174" s="29">
        <f>(_xlfn.XLOOKUP(C174,'Export Action'!$A$3:$A$1999,'Export Action'!$AS$3:$AS$1999))/_xlfn.XLOOKUP(C174,'Export Action'!$A$3:$A$1999,'Export Action'!$AR$3:$AR$1999)</f>
        <v>0.55744812635490859</v>
      </c>
      <c r="R174" s="63" t="str">
        <f>IF(OR(_xlfn.XLOOKUP(C174,'Export Action'!$A$3:$A$1999,'Export Action'!$AO$3:$AO$1999)="Communes ZRR./bassins de vie pop &gt; 50% ZRR",_xlfn.XLOOKUP(C174,'Export Action'!$A$3:$A$1999,'Export Action'!$AO$3:$AO$1999)="Contrats de relance et de transition écologique (CRTE) rural"),"Oui","Non")</f>
        <v>Non</v>
      </c>
      <c r="S174" s="73"/>
      <c r="T174" s="74">
        <f t="shared" si="2"/>
        <v>73</v>
      </c>
      <c r="U174" s="75"/>
      <c r="V174" s="8" t="str" cm="1">
        <f t="array" ref="V174">IF(SUMPRODUCT((Tableau1[NOM DE LA STRUCTURE]=Tableau1[[#This Row],[NOM DE LA STRUCTURE]])*Tableau1[MONTANT PROPOSE POUR L''ACTION])=0,"",SUMPRODUCT((Tableau1[NOM DE LA STRUCTURE]=Tableau1[[#This Row],[NOM DE LA STRUCTURE]])*Tableau1[MONTANT PROPOSE POUR L''ACTION]))</f>
        <v/>
      </c>
      <c r="W174" s="79"/>
    </row>
    <row r="175" spans="1:23" ht="47.5" hidden="1" customHeight="1" x14ac:dyDescent="0.25">
      <c r="A175" s="13" t="str">
        <f>_xlfn.XLOOKUP(C175,'Export Action'!$A$3:$A$1999,'Export Action'!$L$3:$L$1999)</f>
        <v>77823130800041</v>
      </c>
      <c r="B175" s="84" t="str">
        <f>_xlfn.XLOOKUP(A175,'Export Action'!$L$3:$L$1999,'Export Action'!$O$3:$O$1999)</f>
        <v>CERCLE LAIQUE MARSANNAY CLM TENNIS DE TABLE</v>
      </c>
      <c r="C175" s="1" t="s">
        <v>14091</v>
      </c>
      <c r="D175" s="36" t="str">
        <f>_xlfn.XLOOKUP(C175,'Export Action'!$A$3:$A$1999,'Export Action'!$X$3:$X$1999)</f>
        <v>Développement du sport Bien-Etre</v>
      </c>
      <c r="E175" s="1" t="str">
        <f>_xlfn.XLOOKUP(A175,'Export Dossier'!$K$3:$K$974,'Export Dossier'!$D$3:$D$974)</f>
        <v>FFTT-BFC-24-0028</v>
      </c>
      <c r="F175" s="36" t="str">
        <f>_xlfn.XLOOKUP(C175,'Export Action'!$A$3:$A$1999,'Export Action'!$AE$3:$AE$1999)</f>
        <v>Ping Actif</v>
      </c>
      <c r="G175" s="68"/>
      <c r="H175" s="71"/>
      <c r="I175" s="71"/>
      <c r="J175" s="1" t="str">
        <f>_xlfn.XLOOKUP(C175,'Export Action'!$A$3:$A$1999,'Export Action'!$J$3:$J$1999)</f>
        <v>Première demande</v>
      </c>
      <c r="K175" s="1" t="str">
        <f>_xlfn.XLOOKUP(C175,'Export Action'!$A$3:$A$1999,'Export Action'!$AL$3:$AL$1999)</f>
        <v>Mixte</v>
      </c>
      <c r="L175" s="1">
        <f>_xlfn.XLOOKUP(C175,'Export Action'!$A$3:$A$1999,'Export Action'!$AM$3:$AM$1999)</f>
        <v>25</v>
      </c>
      <c r="M175" s="5">
        <f>_xlfn.XLOOKUP(A175,'Export 2022'!$K$3:$K$1000,'Export 2022'!$AF$3:$AF$1000)</f>
        <v>1600</v>
      </c>
      <c r="N175" s="5">
        <f>_xlfn.XLOOKUP(A175,'Export 2023'!$K$3:$K$1000,'Export 2023'!$AF$3:$AF$1000)</f>
        <v>2140</v>
      </c>
      <c r="O175" s="31">
        <f>_xlfn.XLOOKUP(A175,'Export Dossier'!$K$3:$K$974,'Export Dossier'!$AD$3:$AD$974)</f>
        <v>3800</v>
      </c>
      <c r="P175" s="31">
        <f>_xlfn.XLOOKUP(C175,'Export Action'!$A$3:$A$1999,'Export Action'!$AS$3:$AS$1999)</f>
        <v>2000</v>
      </c>
      <c r="Q175" s="29">
        <f>(_xlfn.XLOOKUP(C175,'Export Action'!$A$3:$A$1999,'Export Action'!$AS$3:$AS$1999))/_xlfn.XLOOKUP(C175,'Export Action'!$A$3:$A$1999,'Export Action'!$AR$3:$AR$1999)</f>
        <v>0.52369730295888972</v>
      </c>
      <c r="R175" s="63" t="str">
        <f>IF(OR(_xlfn.XLOOKUP(C175,'Export Action'!$A$3:$A$1999,'Export Action'!$AO$3:$AO$1999)="Communes ZRR./bassins de vie pop &gt; 50% ZRR",_xlfn.XLOOKUP(C175,'Export Action'!$A$3:$A$1999,'Export Action'!$AO$3:$AO$1999)="Contrats de relance et de transition écologique (CRTE) rural"),"Oui","Non")</f>
        <v>Non</v>
      </c>
      <c r="S175" s="73"/>
      <c r="T175" s="74">
        <f t="shared" si="2"/>
        <v>73</v>
      </c>
      <c r="U175" s="75"/>
      <c r="V175" s="8" t="str" cm="1">
        <f t="array" ref="V175">IF(SUMPRODUCT((Tableau1[NOM DE LA STRUCTURE]=Tableau1[[#This Row],[NOM DE LA STRUCTURE]])*Tableau1[MONTANT PROPOSE POUR L''ACTION])=0,"",SUMPRODUCT((Tableau1[NOM DE LA STRUCTURE]=Tableau1[[#This Row],[NOM DE LA STRUCTURE]])*Tableau1[MONTANT PROPOSE POUR L''ACTION]))</f>
        <v/>
      </c>
      <c r="W175" s="79"/>
    </row>
    <row r="176" spans="1:23" ht="47.5" hidden="1" customHeight="1" x14ac:dyDescent="0.25">
      <c r="A176" s="13" t="str">
        <f>_xlfn.XLOOKUP(C176,'Export Action'!$A$3:$A$1999,'Export Action'!$L$3:$L$1999)</f>
        <v>41020064600017</v>
      </c>
      <c r="B176" s="84" t="str">
        <f>_xlfn.XLOOKUP(A176,'Export Action'!$L$3:$L$1999,'Export Action'!$O$3:$O$1999)</f>
        <v>ELAN NEVERS NIEVRE TENNIS DE TABLE</v>
      </c>
      <c r="C176" s="1" t="s">
        <v>14121</v>
      </c>
      <c r="D176" s="36" t="str">
        <f>_xlfn.XLOOKUP(C176,'Export Action'!$A$3:$A$1999,'Export Action'!$X$3:$X$1999)</f>
        <v>Recrutement et fidélisation des jeunes</v>
      </c>
      <c r="E176" s="1" t="str">
        <f>_xlfn.XLOOKUP(A176,'Export Dossier'!$K$3:$K$974,'Export Dossier'!$D$3:$D$974)</f>
        <v>FFTT-BFC-24-0030</v>
      </c>
      <c r="F176" s="36" t="str">
        <f>_xlfn.XLOOKUP(C176,'Export Action'!$A$3:$A$1999,'Export Action'!$AE$3:$AE$1999)</f>
        <v>Ping Educatif</v>
      </c>
      <c r="G176" s="68"/>
      <c r="H176" s="71"/>
      <c r="I176" s="71"/>
      <c r="J176" s="1" t="str">
        <f>_xlfn.XLOOKUP(C176,'Export Action'!$A$3:$A$1999,'Export Action'!$J$3:$J$1999)</f>
        <v>Renouvellement</v>
      </c>
      <c r="K176" s="1" t="str">
        <f>_xlfn.XLOOKUP(C176,'Export Action'!$A$3:$A$1999,'Export Action'!$AL$3:$AL$1999)</f>
        <v>Mixte</v>
      </c>
      <c r="L176" s="1">
        <f>_xlfn.XLOOKUP(C176,'Export Action'!$A$3:$A$1999,'Export Action'!$AM$3:$AM$1999)</f>
        <v>45</v>
      </c>
      <c r="M176" s="5">
        <f>_xlfn.XLOOKUP(A176,'Export 2022'!$K$3:$K$1000,'Export 2022'!$AF$3:$AF$1000)</f>
        <v>3000</v>
      </c>
      <c r="N176" s="5">
        <f>_xlfn.XLOOKUP(A176,'Export 2023'!$K$3:$K$1000,'Export 2023'!$AF$3:$AF$1000)</f>
        <v>1700</v>
      </c>
      <c r="O176" s="31">
        <f>_xlfn.XLOOKUP(A176,'Export Dossier'!$K$3:$K$974,'Export Dossier'!$AD$3:$AD$974)</f>
        <v>7200</v>
      </c>
      <c r="P176" s="31">
        <f>_xlfn.XLOOKUP(C176,'Export Action'!$A$3:$A$1999,'Export Action'!$AS$3:$AS$1999)</f>
        <v>3000</v>
      </c>
      <c r="Q176" s="29">
        <f>(_xlfn.XLOOKUP(C176,'Export Action'!$A$3:$A$1999,'Export Action'!$AS$3:$AS$1999))/_xlfn.XLOOKUP(C176,'Export Action'!$A$3:$A$1999,'Export Action'!$AR$3:$AR$1999)</f>
        <v>0.20134228187919462</v>
      </c>
      <c r="R176" s="63" t="str">
        <f>IF(OR(_xlfn.XLOOKUP(C176,'Export Action'!$A$3:$A$1999,'Export Action'!$AO$3:$AO$1999)="Communes ZRR./bassins de vie pop &gt; 50% ZRR",_xlfn.XLOOKUP(C176,'Export Action'!$A$3:$A$1999,'Export Action'!$AO$3:$AO$1999)="Contrats de relance et de transition écologique (CRTE) rural"),"Oui","Non")</f>
        <v>Non</v>
      </c>
      <c r="S176" s="73"/>
      <c r="T176" s="74">
        <f t="shared" si="2"/>
        <v>74</v>
      </c>
      <c r="U176" s="75"/>
      <c r="V176" s="8" t="str" cm="1">
        <f t="array" ref="V176">IF(SUMPRODUCT((Tableau1[NOM DE LA STRUCTURE]=Tableau1[[#This Row],[NOM DE LA STRUCTURE]])*Tableau1[MONTANT PROPOSE POUR L''ACTION])=0,"",SUMPRODUCT((Tableau1[NOM DE LA STRUCTURE]=Tableau1[[#This Row],[NOM DE LA STRUCTURE]])*Tableau1[MONTANT PROPOSE POUR L''ACTION]))</f>
        <v/>
      </c>
      <c r="W176" s="79"/>
    </row>
    <row r="177" spans="1:23" ht="47.5" hidden="1" customHeight="1" x14ac:dyDescent="0.25">
      <c r="A177" s="13" t="str">
        <f>_xlfn.XLOOKUP(C177,'Export Action'!$A$3:$A$1999,'Export Action'!$L$3:$L$1999)</f>
        <v>41020064600017</v>
      </c>
      <c r="B177" s="84" t="str">
        <f>_xlfn.XLOOKUP(A177,'Export Action'!$L$3:$L$1999,'Export Action'!$O$3:$O$1999)</f>
        <v>ELAN NEVERS NIEVRE TENNIS DE TABLE</v>
      </c>
      <c r="C177" s="1" t="s">
        <v>14129</v>
      </c>
      <c r="D177" s="36" t="str">
        <f>_xlfn.XLOOKUP(C177,'Export Action'!$A$3:$A$1999,'Export Action'!$X$3:$X$1999)</f>
        <v>Développement des dispositifs Ping Santé et Ping Bien être</v>
      </c>
      <c r="E177" s="1" t="str">
        <f>_xlfn.XLOOKUP(A177,'Export Dossier'!$K$3:$K$974,'Export Dossier'!$D$3:$D$974)</f>
        <v>FFTT-BFC-24-0030</v>
      </c>
      <c r="F177" s="36" t="str">
        <f>_xlfn.XLOOKUP(C177,'Export Action'!$A$3:$A$1999,'Export Action'!$AE$3:$AE$1999)</f>
        <v>Ping Actif</v>
      </c>
      <c r="G177" s="68"/>
      <c r="H177" s="71"/>
      <c r="I177" s="71"/>
      <c r="J177" s="1" t="str">
        <f>_xlfn.XLOOKUP(C177,'Export Action'!$A$3:$A$1999,'Export Action'!$J$3:$J$1999)</f>
        <v>Première demande</v>
      </c>
      <c r="K177" s="1" t="str">
        <f>_xlfn.XLOOKUP(C177,'Export Action'!$A$3:$A$1999,'Export Action'!$AL$3:$AL$1999)</f>
        <v>Mixte</v>
      </c>
      <c r="L177" s="1">
        <f>_xlfn.XLOOKUP(C177,'Export Action'!$A$3:$A$1999,'Export Action'!$AM$3:$AM$1999)</f>
        <v>15</v>
      </c>
      <c r="M177" s="5">
        <f>_xlfn.XLOOKUP(A177,'Export 2022'!$K$3:$K$1000,'Export 2022'!$AF$3:$AF$1000)</f>
        <v>3000</v>
      </c>
      <c r="N177" s="5">
        <f>_xlfn.XLOOKUP(A177,'Export 2023'!$K$3:$K$1000,'Export 2023'!$AF$3:$AF$1000)</f>
        <v>1700</v>
      </c>
      <c r="O177" s="31">
        <f>_xlfn.XLOOKUP(A177,'Export Dossier'!$K$3:$K$974,'Export Dossier'!$AD$3:$AD$974)</f>
        <v>7200</v>
      </c>
      <c r="P177" s="31">
        <f>_xlfn.XLOOKUP(C177,'Export Action'!$A$3:$A$1999,'Export Action'!$AS$3:$AS$1999)</f>
        <v>1500</v>
      </c>
      <c r="Q177" s="29">
        <f>(_xlfn.XLOOKUP(C177,'Export Action'!$A$3:$A$1999,'Export Action'!$AS$3:$AS$1999))/_xlfn.XLOOKUP(C177,'Export Action'!$A$3:$A$1999,'Export Action'!$AR$3:$AR$1999)</f>
        <v>0.36585365853658536</v>
      </c>
      <c r="R177" s="63" t="str">
        <f>IF(OR(_xlfn.XLOOKUP(C177,'Export Action'!$A$3:$A$1999,'Export Action'!$AO$3:$AO$1999)="Communes ZRR./bassins de vie pop &gt; 50% ZRR",_xlfn.XLOOKUP(C177,'Export Action'!$A$3:$A$1999,'Export Action'!$AO$3:$AO$1999)="Contrats de relance et de transition écologique (CRTE) rural"),"Oui","Non")</f>
        <v>Non</v>
      </c>
      <c r="S177" s="73"/>
      <c r="T177" s="74">
        <f t="shared" si="2"/>
        <v>74</v>
      </c>
      <c r="U177" s="75"/>
      <c r="V177" s="8" t="str" cm="1">
        <f t="array" ref="V177">IF(SUMPRODUCT((Tableau1[NOM DE LA STRUCTURE]=Tableau1[[#This Row],[NOM DE LA STRUCTURE]])*Tableau1[MONTANT PROPOSE POUR L''ACTION])=0,"",SUMPRODUCT((Tableau1[NOM DE LA STRUCTURE]=Tableau1[[#This Row],[NOM DE LA STRUCTURE]])*Tableau1[MONTANT PROPOSE POUR L''ACTION]))</f>
        <v/>
      </c>
      <c r="W177" s="79"/>
    </row>
    <row r="178" spans="1:23" ht="47.5" hidden="1" customHeight="1" x14ac:dyDescent="0.25">
      <c r="A178" s="13" t="str">
        <f>_xlfn.XLOOKUP(C178,'Export Action'!$A$3:$A$1999,'Export Action'!$L$3:$L$1999)</f>
        <v>41020064600017</v>
      </c>
      <c r="B178" s="84" t="str">
        <f>_xlfn.XLOOKUP(A178,'Export Action'!$L$3:$L$1999,'Export Action'!$O$3:$O$1999)</f>
        <v>ELAN NEVERS NIEVRE TENNIS DE TABLE</v>
      </c>
      <c r="C178" s="1" t="s">
        <v>14136</v>
      </c>
      <c r="D178" s="36" t="str">
        <f>_xlfn.XLOOKUP(C178,'Export Action'!$A$3:$A$1999,'Export Action'!$X$3:$X$1999)</f>
        <v>Développement de Nouvelles pratiques</v>
      </c>
      <c r="E178" s="1" t="str">
        <f>_xlfn.XLOOKUP(A178,'Export Dossier'!$K$3:$K$974,'Export Dossier'!$D$3:$D$974)</f>
        <v>FFTT-BFC-24-0030</v>
      </c>
      <c r="F178" s="36" t="str">
        <f>_xlfn.XLOOKUP(C178,'Export Action'!$A$3:$A$1999,'Export Action'!$AE$3:$AE$1999)</f>
        <v>Nouvelles pratiques</v>
      </c>
      <c r="G178" s="68"/>
      <c r="H178" s="71"/>
      <c r="I178" s="71"/>
      <c r="J178" s="1" t="str">
        <f>_xlfn.XLOOKUP(C178,'Export Action'!$A$3:$A$1999,'Export Action'!$J$3:$J$1999)</f>
        <v>Première demande</v>
      </c>
      <c r="K178" s="1" t="str">
        <f>_xlfn.XLOOKUP(C178,'Export Action'!$A$3:$A$1999,'Export Action'!$AL$3:$AL$1999)</f>
        <v>Mixte</v>
      </c>
      <c r="L178" s="1">
        <f>_xlfn.XLOOKUP(C178,'Export Action'!$A$3:$A$1999,'Export Action'!$AM$3:$AM$1999)</f>
        <v>100</v>
      </c>
      <c r="M178" s="5">
        <f>_xlfn.XLOOKUP(A178,'Export 2022'!$K$3:$K$1000,'Export 2022'!$AF$3:$AF$1000)</f>
        <v>3000</v>
      </c>
      <c r="N178" s="5">
        <f>_xlfn.XLOOKUP(A178,'Export 2023'!$K$3:$K$1000,'Export 2023'!$AF$3:$AF$1000)</f>
        <v>1700</v>
      </c>
      <c r="O178" s="31">
        <f>_xlfn.XLOOKUP(A178,'Export Dossier'!$K$3:$K$974,'Export Dossier'!$AD$3:$AD$974)</f>
        <v>7200</v>
      </c>
      <c r="P178" s="31">
        <f>_xlfn.XLOOKUP(C178,'Export Action'!$A$3:$A$1999,'Export Action'!$AS$3:$AS$1999)</f>
        <v>1200</v>
      </c>
      <c r="Q178" s="29">
        <f>(_xlfn.XLOOKUP(C178,'Export Action'!$A$3:$A$1999,'Export Action'!$AS$3:$AS$1999))/_xlfn.XLOOKUP(C178,'Export Action'!$A$3:$A$1999,'Export Action'!$AR$3:$AR$1999)</f>
        <v>0.5714285714285714</v>
      </c>
      <c r="R178" s="63" t="str">
        <f>IF(OR(_xlfn.XLOOKUP(C178,'Export Action'!$A$3:$A$1999,'Export Action'!$AO$3:$AO$1999)="Communes ZRR./bassins de vie pop &gt; 50% ZRR",_xlfn.XLOOKUP(C178,'Export Action'!$A$3:$A$1999,'Export Action'!$AO$3:$AO$1999)="Contrats de relance et de transition écologique (CRTE) rural"),"Oui","Non")</f>
        <v>Non</v>
      </c>
      <c r="S178" s="73"/>
      <c r="T178" s="74">
        <f t="shared" si="2"/>
        <v>74</v>
      </c>
      <c r="U178" s="75"/>
      <c r="V178" s="8" t="str" cm="1">
        <f t="array" ref="V178">IF(SUMPRODUCT((Tableau1[NOM DE LA STRUCTURE]=Tableau1[[#This Row],[NOM DE LA STRUCTURE]])*Tableau1[MONTANT PROPOSE POUR L''ACTION])=0,"",SUMPRODUCT((Tableau1[NOM DE LA STRUCTURE]=Tableau1[[#This Row],[NOM DE LA STRUCTURE]])*Tableau1[MONTANT PROPOSE POUR L''ACTION]))</f>
        <v/>
      </c>
      <c r="W178" s="79"/>
    </row>
    <row r="179" spans="1:23" ht="47.5" hidden="1" customHeight="1" x14ac:dyDescent="0.25">
      <c r="A179" s="13" t="str">
        <f>_xlfn.XLOOKUP(C179,'Export Action'!$A$3:$A$1999,'Export Action'!$L$3:$L$1999)</f>
        <v>41020064600017</v>
      </c>
      <c r="B179" s="84" t="str">
        <f>_xlfn.XLOOKUP(A179,'Export Action'!$L$3:$L$1999,'Export Action'!$O$3:$O$1999)</f>
        <v>ELAN NEVERS NIEVRE TENNIS DE TABLE</v>
      </c>
      <c r="C179" s="1" t="s">
        <v>14142</v>
      </c>
      <c r="D179" s="36" t="str">
        <f>_xlfn.XLOOKUP(C179,'Export Action'!$A$3:$A$1999,'Export Action'!$X$3:$X$1999)</f>
        <v>Vacances olympiques et paralympiques</v>
      </c>
      <c r="E179" s="1" t="str">
        <f>_xlfn.XLOOKUP(A179,'Export Dossier'!$K$3:$K$974,'Export Dossier'!$D$3:$D$974)</f>
        <v>FFTT-BFC-24-0030</v>
      </c>
      <c r="F179" s="36" t="str">
        <f>_xlfn.XLOOKUP(C179,'Export Action'!$A$3:$A$1999,'Export Action'!$AE$3:$AE$1999)</f>
        <v>Animations vacances Olympiques et Paralympiques</v>
      </c>
      <c r="G179" s="87"/>
      <c r="H179" s="1"/>
      <c r="I179" s="1"/>
      <c r="J179" s="1" t="str">
        <f>_xlfn.XLOOKUP(C179,'Export Action'!$A$3:$A$1999,'Export Action'!$J$3:$J$1999)</f>
        <v>Première demande</v>
      </c>
      <c r="K179" s="1" t="str">
        <f>_xlfn.XLOOKUP(C179,'Export Action'!$A$3:$A$1999,'Export Action'!$AL$3:$AL$1999)</f>
        <v>Mixte</v>
      </c>
      <c r="L179" s="1">
        <f>_xlfn.XLOOKUP(C179,'Export Action'!$A$3:$A$1999,'Export Action'!$AM$3:$AM$1999)</f>
        <v>50</v>
      </c>
      <c r="M179" s="5">
        <f>_xlfn.XLOOKUP(A179,'Export 2022'!$K$3:$K$1000,'Export 2022'!$AF$3:$AF$1000)</f>
        <v>3000</v>
      </c>
      <c r="N179" s="5">
        <f>_xlfn.XLOOKUP(A179,'Export 2023'!$K$3:$K$1000,'Export 2023'!$AF$3:$AF$1000)</f>
        <v>1700</v>
      </c>
      <c r="O179" s="31">
        <f>_xlfn.XLOOKUP(A179,'Export Dossier'!$K$3:$K$974,'Export Dossier'!$AD$3:$AD$974)</f>
        <v>7200</v>
      </c>
      <c r="P179" s="31">
        <f>_xlfn.XLOOKUP(C179,'Export Action'!$A$3:$A$1999,'Export Action'!$AS$3:$AS$1999)</f>
        <v>1500</v>
      </c>
      <c r="Q179" s="29">
        <f>(_xlfn.XLOOKUP(C179,'Export Action'!$A$3:$A$1999,'Export Action'!$AS$3:$AS$1999))/_xlfn.XLOOKUP(C179,'Export Action'!$A$3:$A$1999,'Export Action'!$AR$3:$AR$1999)</f>
        <v>0.57692307692307687</v>
      </c>
      <c r="R179" s="63" t="str">
        <f>IF(OR(_xlfn.XLOOKUP(C179,'Export Action'!$A$3:$A$1999,'Export Action'!$AO$3:$AO$1999)="Communes ZRR./bassins de vie pop &gt; 50% ZRR",_xlfn.XLOOKUP(C179,'Export Action'!$A$3:$A$1999,'Export Action'!$AO$3:$AO$1999)="Contrats de relance et de transition écologique (CRTE) rural"),"Oui","Non")</f>
        <v>Non</v>
      </c>
      <c r="S179" s="88"/>
      <c r="T179" s="74">
        <f t="shared" si="2"/>
        <v>74</v>
      </c>
      <c r="U179" s="89"/>
      <c r="V179" s="8" t="str" cm="1">
        <f t="array" ref="V179">IF(SUMPRODUCT((Tableau1[NOM DE LA STRUCTURE]=Tableau1[[#This Row],[NOM DE LA STRUCTURE]])*Tableau1[MONTANT PROPOSE POUR L''ACTION])=0,"",SUMPRODUCT((Tableau1[NOM DE LA STRUCTURE]=Tableau1[[#This Row],[NOM DE LA STRUCTURE]])*Tableau1[MONTANT PROPOSE POUR L''ACTION]))</f>
        <v/>
      </c>
      <c r="W179" s="90"/>
    </row>
    <row r="180" spans="1:23" ht="47.5" hidden="1" customHeight="1" x14ac:dyDescent="0.25">
      <c r="A180" s="13" t="str">
        <f>_xlfn.XLOOKUP(C180,'Export Action'!$A$3:$A$1999,'Export Action'!$L$3:$L$1999)</f>
        <v>45271835600010</v>
      </c>
      <c r="B180" s="84" t="str">
        <f>_xlfn.XLOOKUP(A180,'Export Action'!$L$3:$L$1999,'Export Action'!$O$3:$O$1999)</f>
        <v>UNION SPORTIVE DES CHEMINOTS DIJONNAIS (U.S.C.D.)</v>
      </c>
      <c r="C180" s="1" t="s">
        <v>14171</v>
      </c>
      <c r="D180" s="36" t="str">
        <f>_xlfn.XLOOKUP(C180,'Export Action'!$A$3:$A$1999,'Export Action'!$X$3:$X$1999)</f>
        <v>Recrutement et fidélisation des jeunes</v>
      </c>
      <c r="E180" s="1" t="str">
        <f>_xlfn.XLOOKUP(A180,'Export Dossier'!$K$3:$K$974,'Export Dossier'!$D$3:$D$974)</f>
        <v>FFTT-BFC-24-0032</v>
      </c>
      <c r="F180" s="36" t="str">
        <f>_xlfn.XLOOKUP(C180,'Export Action'!$A$3:$A$1999,'Export Action'!$AE$3:$AE$1999)</f>
        <v>Ping Educatif</v>
      </c>
      <c r="G180" s="68"/>
      <c r="H180" s="71"/>
      <c r="I180" s="71"/>
      <c r="J180" s="1" t="str">
        <f>_xlfn.XLOOKUP(C180,'Export Action'!$A$3:$A$1999,'Export Action'!$J$3:$J$1999)</f>
        <v>Renouvellement</v>
      </c>
      <c r="K180" s="1" t="str">
        <f>_xlfn.XLOOKUP(C180,'Export Action'!$A$3:$A$1999,'Export Action'!$AL$3:$AL$1999)</f>
        <v>Mixte</v>
      </c>
      <c r="L180" s="1">
        <f>_xlfn.XLOOKUP(C180,'Export Action'!$A$3:$A$1999,'Export Action'!$AM$3:$AM$1999)</f>
        <v>15</v>
      </c>
      <c r="M180" s="5" t="e">
        <f>_xlfn.XLOOKUP(A180,'Export 2022'!$K$3:$K$1000,'Export 2022'!$AF$3:$AF$1000)</f>
        <v>#N/A</v>
      </c>
      <c r="N180" s="5">
        <f>_xlfn.XLOOKUP(A180,'Export 2023'!$K$3:$K$1000,'Export 2023'!$AF$3:$AF$1000)</f>
        <v>1000</v>
      </c>
      <c r="O180" s="31">
        <f>_xlfn.XLOOKUP(A180,'Export Dossier'!$K$3:$K$974,'Export Dossier'!$AD$3:$AD$974)</f>
        <v>3060</v>
      </c>
      <c r="P180" s="31">
        <f>_xlfn.XLOOKUP(C180,'Export Action'!$A$3:$A$1999,'Export Action'!$AS$3:$AS$1999)</f>
        <v>2760</v>
      </c>
      <c r="Q180" s="29">
        <f>(_xlfn.XLOOKUP(C180,'Export Action'!$A$3:$A$1999,'Export Action'!$AS$3:$AS$1999))/_xlfn.XLOOKUP(C180,'Export Action'!$A$3:$A$1999,'Export Action'!$AR$3:$AR$1999)</f>
        <v>0.6</v>
      </c>
      <c r="R180" s="63" t="str">
        <f>IF(OR(_xlfn.XLOOKUP(C180,'Export Action'!$A$3:$A$1999,'Export Action'!$AO$3:$AO$1999)="Communes ZRR./bassins de vie pop &gt; 50% ZRR",_xlfn.XLOOKUP(C180,'Export Action'!$A$3:$A$1999,'Export Action'!$AO$3:$AO$1999)="Contrats de relance et de transition écologique (CRTE) rural"),"Oui","Non")</f>
        <v>Non</v>
      </c>
      <c r="S180" s="73"/>
      <c r="T180" s="74">
        <f t="shared" si="2"/>
        <v>75</v>
      </c>
      <c r="U180" s="75"/>
      <c r="V180" s="8" t="str" cm="1">
        <f t="array" ref="V180">IF(SUMPRODUCT((Tableau1[NOM DE LA STRUCTURE]=Tableau1[[#This Row],[NOM DE LA STRUCTURE]])*Tableau1[MONTANT PROPOSE POUR L''ACTION])=0,"",SUMPRODUCT((Tableau1[NOM DE LA STRUCTURE]=Tableau1[[#This Row],[NOM DE LA STRUCTURE]])*Tableau1[MONTANT PROPOSE POUR L''ACTION]))</f>
        <v/>
      </c>
      <c r="W180" s="79"/>
    </row>
    <row r="181" spans="1:23" ht="47.5" hidden="1" customHeight="1" x14ac:dyDescent="0.25">
      <c r="A181" s="13" t="str">
        <f>_xlfn.XLOOKUP(C181,'Export Action'!$A$3:$A$1999,'Export Action'!$L$3:$L$1999)</f>
        <v>45271835600010</v>
      </c>
      <c r="B181" s="84" t="str">
        <f>_xlfn.XLOOKUP(A181,'Export Action'!$L$3:$L$1999,'Export Action'!$O$3:$O$1999)</f>
        <v>UNION SPORTIVE DES CHEMINOTS DIJONNAIS (U.S.C.D.)</v>
      </c>
      <c r="C181" s="1" t="s">
        <v>14178</v>
      </c>
      <c r="D181" s="36" t="str">
        <f>_xlfn.XLOOKUP(C181,'Export Action'!$A$3:$A$1999,'Export Action'!$X$3:$X$1999)</f>
        <v>2 - Développement des dispositifs ping bien-être</v>
      </c>
      <c r="E181" s="1" t="str">
        <f>_xlfn.XLOOKUP(A181,'Export Dossier'!$K$3:$K$974,'Export Dossier'!$D$3:$D$974)</f>
        <v>FFTT-BFC-24-0032</v>
      </c>
      <c r="F181" s="36" t="str">
        <f>_xlfn.XLOOKUP(C181,'Export Action'!$A$3:$A$1999,'Export Action'!$AE$3:$AE$1999)</f>
        <v>Ping Inclusif</v>
      </c>
      <c r="G181" s="68"/>
      <c r="H181" s="71"/>
      <c r="I181" s="71"/>
      <c r="J181" s="1" t="str">
        <f>_xlfn.XLOOKUP(C181,'Export Action'!$A$3:$A$1999,'Export Action'!$J$3:$J$1999)</f>
        <v>Première demande</v>
      </c>
      <c r="K181" s="1" t="str">
        <f>_xlfn.XLOOKUP(C181,'Export Action'!$A$3:$A$1999,'Export Action'!$AL$3:$AL$1999)</f>
        <v>Féminin</v>
      </c>
      <c r="L181" s="1">
        <f>_xlfn.XLOOKUP(C181,'Export Action'!$A$3:$A$1999,'Export Action'!$AM$3:$AM$1999)</f>
        <v>8</v>
      </c>
      <c r="M181" s="5" t="e">
        <f>_xlfn.XLOOKUP(A181,'Export 2022'!$K$3:$K$1000,'Export 2022'!$AF$3:$AF$1000)</f>
        <v>#N/A</v>
      </c>
      <c r="N181" s="5">
        <f>_xlfn.XLOOKUP(A181,'Export 2023'!$K$3:$K$1000,'Export 2023'!$AF$3:$AF$1000)</f>
        <v>1000</v>
      </c>
      <c r="O181" s="31">
        <f>_xlfn.XLOOKUP(A181,'Export Dossier'!$K$3:$K$974,'Export Dossier'!$AD$3:$AD$974)</f>
        <v>3060</v>
      </c>
      <c r="P181" s="31">
        <f>_xlfn.XLOOKUP(C181,'Export Action'!$A$3:$A$1999,'Export Action'!$AS$3:$AS$1999)</f>
        <v>300</v>
      </c>
      <c r="Q181" s="29">
        <f>(_xlfn.XLOOKUP(C181,'Export Action'!$A$3:$A$1999,'Export Action'!$AS$3:$AS$1999))/_xlfn.XLOOKUP(C181,'Export Action'!$A$3:$A$1999,'Export Action'!$AR$3:$AR$1999)</f>
        <v>0.6</v>
      </c>
      <c r="R181" s="63" t="str">
        <f>IF(OR(_xlfn.XLOOKUP(C181,'Export Action'!$A$3:$A$1999,'Export Action'!$AO$3:$AO$1999)="Communes ZRR./bassins de vie pop &gt; 50% ZRR",_xlfn.XLOOKUP(C181,'Export Action'!$A$3:$A$1999,'Export Action'!$AO$3:$AO$1999)="Contrats de relance et de transition écologique (CRTE) rural"),"Oui","Non")</f>
        <v>Non</v>
      </c>
      <c r="S181" s="73"/>
      <c r="T181" s="74">
        <f t="shared" si="2"/>
        <v>75</v>
      </c>
      <c r="U181" s="75"/>
      <c r="V181" s="8" t="str" cm="1">
        <f t="array" ref="V181">IF(SUMPRODUCT((Tableau1[NOM DE LA STRUCTURE]=Tableau1[[#This Row],[NOM DE LA STRUCTURE]])*Tableau1[MONTANT PROPOSE POUR L''ACTION])=0,"",SUMPRODUCT((Tableau1[NOM DE LA STRUCTURE]=Tableau1[[#This Row],[NOM DE LA STRUCTURE]])*Tableau1[MONTANT PROPOSE POUR L''ACTION]))</f>
        <v/>
      </c>
      <c r="W181" s="79"/>
    </row>
    <row r="182" spans="1:23" ht="47.5" hidden="1" customHeight="1" x14ac:dyDescent="0.25">
      <c r="A182" s="13" t="str">
        <f>_xlfn.XLOOKUP(C182,'Export Action'!$A$3:$A$1999,'Export Action'!$L$3:$L$1999)</f>
        <v>75409807700011</v>
      </c>
      <c r="B182" s="84" t="str">
        <f>_xlfn.XLOOKUP(A182,'Export Action'!$L$3:$L$1999,'Export Action'!$O$3:$O$1999)</f>
        <v>CLUB DE TENNIS DE TABLE ERDEVEN-BELZ</v>
      </c>
      <c r="C182" s="1" t="s">
        <v>590</v>
      </c>
      <c r="D182" s="36" t="str">
        <f>_xlfn.XLOOKUP(C182,'Export Action'!$A$3:$A$1999,'Export Action'!$X$3:$X$1999)</f>
        <v>Formation des jeunes</v>
      </c>
      <c r="E182" s="1" t="str">
        <f>_xlfn.XLOOKUP(A182,'Export Dossier'!$K$3:$K$974,'Export Dossier'!$D$3:$D$974)</f>
        <v>FFTT-BRET-24-0001</v>
      </c>
      <c r="F182" s="36" t="str">
        <f>_xlfn.XLOOKUP(C182,'Export Action'!$A$3:$A$1999,'Export Action'!$AE$3:$AE$1999)</f>
        <v>Ping Educatif</v>
      </c>
      <c r="G182" s="68"/>
      <c r="H182" s="71"/>
      <c r="I182" s="71"/>
      <c r="J182" s="1" t="str">
        <f>_xlfn.XLOOKUP(C182,'Export Action'!$A$3:$A$1999,'Export Action'!$J$3:$J$1999)</f>
        <v>Première demande</v>
      </c>
      <c r="K182" s="1" t="str">
        <f>_xlfn.XLOOKUP(C182,'Export Action'!$A$3:$A$1999,'Export Action'!$AL$3:$AL$1999)</f>
        <v>Mixte</v>
      </c>
      <c r="L182" s="1">
        <f>_xlfn.XLOOKUP(C182,'Export Action'!$A$3:$A$1999,'Export Action'!$AM$3:$AM$1999)</f>
        <v>15</v>
      </c>
      <c r="M182" s="5" t="e">
        <f>_xlfn.XLOOKUP(A182,'Export 2022'!$K$3:$K$1000,'Export 2022'!$AF$3:$AF$1000)</f>
        <v>#N/A</v>
      </c>
      <c r="N182" s="5" t="e">
        <f>_xlfn.XLOOKUP(A182,'Export 2023'!$K$3:$K$1000,'Export 2023'!$AF$3:$AF$1000)</f>
        <v>#N/A</v>
      </c>
      <c r="O182" s="31">
        <f>_xlfn.XLOOKUP(A182,'Export Dossier'!$K$3:$K$974,'Export Dossier'!$AD$3:$AD$974)</f>
        <v>6000</v>
      </c>
      <c r="P182" s="31">
        <f>_xlfn.XLOOKUP(C182,'Export Action'!$A$3:$A$1999,'Export Action'!$AS$3:$AS$1999)</f>
        <v>3000</v>
      </c>
      <c r="Q182" s="29">
        <f>(_xlfn.XLOOKUP(C182,'Export Action'!$A$3:$A$1999,'Export Action'!$AS$3:$AS$1999))/_xlfn.XLOOKUP(C182,'Export Action'!$A$3:$A$1999,'Export Action'!$AR$3:$AR$1999)</f>
        <v>0.27397260273972601</v>
      </c>
      <c r="R182" s="63" t="str">
        <f>IF(OR(_xlfn.XLOOKUP(C182,'Export Action'!$A$3:$A$1999,'Export Action'!$AO$3:$AO$1999)="Communes ZRR./bassins de vie pop &gt; 50% ZRR",_xlfn.XLOOKUP(C182,'Export Action'!$A$3:$A$1999,'Export Action'!$AO$3:$AO$1999)="Contrats de relance et de transition écologique (CRTE) rural"),"Oui","Non")</f>
        <v>Non</v>
      </c>
      <c r="S182" s="73"/>
      <c r="T182" s="74">
        <f t="shared" si="2"/>
        <v>76</v>
      </c>
      <c r="U182" s="75"/>
      <c r="V182" s="8" t="str" cm="1">
        <f t="array" ref="V182">IF(SUMPRODUCT((Tableau1[NOM DE LA STRUCTURE]=Tableau1[[#This Row],[NOM DE LA STRUCTURE]])*Tableau1[MONTANT PROPOSE POUR L''ACTION])=0,"",SUMPRODUCT((Tableau1[NOM DE LA STRUCTURE]=Tableau1[[#This Row],[NOM DE LA STRUCTURE]])*Tableau1[MONTANT PROPOSE POUR L''ACTION]))</f>
        <v/>
      </c>
      <c r="W182" s="79"/>
    </row>
    <row r="183" spans="1:23" ht="47.5" hidden="1" customHeight="1" x14ac:dyDescent="0.25">
      <c r="A183" s="13" t="str">
        <f>_xlfn.XLOOKUP(C183,'Export Action'!$A$3:$A$1999,'Export Action'!$L$3:$L$1999)</f>
        <v>75409807700011</v>
      </c>
      <c r="B183" s="84" t="str">
        <f>_xlfn.XLOOKUP(A183,'Export Action'!$L$3:$L$1999,'Export Action'!$O$3:$O$1999)</f>
        <v>CLUB DE TENNIS DE TABLE ERDEVEN-BELZ</v>
      </c>
      <c r="C183" s="1" t="s">
        <v>14184</v>
      </c>
      <c r="D183" s="36" t="str">
        <f>_xlfn.XLOOKUP(C183,'Export Action'!$A$3:$A$1999,'Export Action'!$X$3:$X$1999)</f>
        <v>Accueil des seniors de plus de 65 ans</v>
      </c>
      <c r="E183" s="1" t="str">
        <f>_xlfn.XLOOKUP(A183,'Export Dossier'!$K$3:$K$974,'Export Dossier'!$D$3:$D$974)</f>
        <v>FFTT-BRET-24-0001</v>
      </c>
      <c r="F183" s="36" t="str">
        <f>_xlfn.XLOOKUP(C183,'Export Action'!$A$3:$A$1999,'Export Action'!$AE$3:$AE$1999)</f>
        <v>Ping Actif</v>
      </c>
      <c r="G183" s="68"/>
      <c r="H183" s="71"/>
      <c r="I183" s="71"/>
      <c r="J183" s="1" t="str">
        <f>_xlfn.XLOOKUP(C183,'Export Action'!$A$3:$A$1999,'Export Action'!$J$3:$J$1999)</f>
        <v>Première demande</v>
      </c>
      <c r="K183" s="1" t="str">
        <f>_xlfn.XLOOKUP(C183,'Export Action'!$A$3:$A$1999,'Export Action'!$AL$3:$AL$1999)</f>
        <v>Mixte</v>
      </c>
      <c r="L183" s="1">
        <f>_xlfn.XLOOKUP(C183,'Export Action'!$A$3:$A$1999,'Export Action'!$AM$3:$AM$1999)</f>
        <v>15</v>
      </c>
      <c r="M183" s="5" t="e">
        <f>_xlfn.XLOOKUP(A183,'Export 2022'!$K$3:$K$1000,'Export 2022'!$AF$3:$AF$1000)</f>
        <v>#N/A</v>
      </c>
      <c r="N183" s="5" t="e">
        <f>_xlfn.XLOOKUP(A183,'Export 2023'!$K$3:$K$1000,'Export 2023'!$AF$3:$AF$1000)</f>
        <v>#N/A</v>
      </c>
      <c r="O183" s="31">
        <f>_xlfn.XLOOKUP(A183,'Export Dossier'!$K$3:$K$974,'Export Dossier'!$AD$3:$AD$974)</f>
        <v>6000</v>
      </c>
      <c r="P183" s="31">
        <f>_xlfn.XLOOKUP(C183,'Export Action'!$A$3:$A$1999,'Export Action'!$AS$3:$AS$1999)</f>
        <v>3000</v>
      </c>
      <c r="Q183" s="29">
        <f>(_xlfn.XLOOKUP(C183,'Export Action'!$A$3:$A$1999,'Export Action'!$AS$3:$AS$1999))/_xlfn.XLOOKUP(C183,'Export Action'!$A$3:$A$1999,'Export Action'!$AR$3:$AR$1999)</f>
        <v>0.27397260273972601</v>
      </c>
      <c r="R183" s="63" t="str">
        <f>IF(OR(_xlfn.XLOOKUP(C183,'Export Action'!$A$3:$A$1999,'Export Action'!$AO$3:$AO$1999)="Communes ZRR./bassins de vie pop &gt; 50% ZRR",_xlfn.XLOOKUP(C183,'Export Action'!$A$3:$A$1999,'Export Action'!$AO$3:$AO$1999)="Contrats de relance et de transition écologique (CRTE) rural"),"Oui","Non")</f>
        <v>Non</v>
      </c>
      <c r="S183" s="73"/>
      <c r="T183" s="74">
        <f t="shared" si="2"/>
        <v>76</v>
      </c>
      <c r="U183" s="75"/>
      <c r="V183" s="8" t="str" cm="1">
        <f t="array" ref="V183">IF(SUMPRODUCT((Tableau1[NOM DE LA STRUCTURE]=Tableau1[[#This Row],[NOM DE LA STRUCTURE]])*Tableau1[MONTANT PROPOSE POUR L''ACTION])=0,"",SUMPRODUCT((Tableau1[NOM DE LA STRUCTURE]=Tableau1[[#This Row],[NOM DE LA STRUCTURE]])*Tableau1[MONTANT PROPOSE POUR L''ACTION]))</f>
        <v/>
      </c>
      <c r="W183" s="79"/>
    </row>
    <row r="184" spans="1:23" ht="47.5" hidden="1" customHeight="1" x14ac:dyDescent="0.25">
      <c r="A184" s="13" t="str">
        <f>_xlfn.XLOOKUP(C184,'Export Action'!$A$3:$A$1999,'Export Action'!$L$3:$L$1999)</f>
        <v>37934965700021</v>
      </c>
      <c r="B184" s="84" t="str">
        <f>_xlfn.XLOOKUP(A184,'Export Action'!$L$3:$L$1999,'Export Action'!$O$3:$O$1999)</f>
        <v>AMICALE LAIQUE - FOYER DES JEUNES ET D'EDUCATION POPULAIRE</v>
      </c>
      <c r="C184" s="1" t="s">
        <v>641</v>
      </c>
      <c r="D184" s="36" t="str">
        <f>_xlfn.XLOOKUP(C184,'Export Action'!$A$3:$A$1999,'Export Action'!$X$3:$X$1999)</f>
        <v>PING ACTIF</v>
      </c>
      <c r="E184" s="1" t="str">
        <f>_xlfn.XLOOKUP(A184,'Export Dossier'!$K$3:$K$974,'Export Dossier'!$D$3:$D$974)</f>
        <v>FFTT-BRET-24-0003</v>
      </c>
      <c r="F184" s="36" t="str">
        <f>_xlfn.XLOOKUP(C184,'Export Action'!$A$3:$A$1999,'Export Action'!$AE$3:$AE$1999)</f>
        <v>Nouvelles pratiques</v>
      </c>
      <c r="G184" s="68"/>
      <c r="H184" s="71"/>
      <c r="I184" s="71"/>
      <c r="J184" s="1" t="str">
        <f>_xlfn.XLOOKUP(C184,'Export Action'!$A$3:$A$1999,'Export Action'!$J$3:$J$1999)</f>
        <v>Première demande</v>
      </c>
      <c r="K184" s="1" t="str">
        <f>_xlfn.XLOOKUP(C184,'Export Action'!$A$3:$A$1999,'Export Action'!$AL$3:$AL$1999)</f>
        <v>Mixte</v>
      </c>
      <c r="L184" s="1">
        <f>_xlfn.XLOOKUP(C184,'Export Action'!$A$3:$A$1999,'Export Action'!$AM$3:$AM$1999)</f>
        <v>30</v>
      </c>
      <c r="M184" s="5" t="e">
        <f>_xlfn.XLOOKUP(A184,'Export 2022'!$K$3:$K$1000,'Export 2022'!$AF$3:$AF$1000)</f>
        <v>#N/A</v>
      </c>
      <c r="N184" s="5" t="e">
        <f>_xlfn.XLOOKUP(A184,'Export 2023'!$K$3:$K$1000,'Export 2023'!$AF$3:$AF$1000)</f>
        <v>#N/A</v>
      </c>
      <c r="O184" s="31">
        <f>_xlfn.XLOOKUP(A184,'Export Dossier'!$K$3:$K$974,'Export Dossier'!$AD$3:$AD$974)</f>
        <v>3100</v>
      </c>
      <c r="P184" s="31">
        <f>_xlfn.XLOOKUP(C184,'Export Action'!$A$3:$A$1999,'Export Action'!$AS$3:$AS$1999)</f>
        <v>1000</v>
      </c>
      <c r="Q184" s="29">
        <f>(_xlfn.XLOOKUP(C184,'Export Action'!$A$3:$A$1999,'Export Action'!$AS$3:$AS$1999))/_xlfn.XLOOKUP(C184,'Export Action'!$A$3:$A$1999,'Export Action'!$AR$3:$AR$1999)</f>
        <v>0.5714285714285714</v>
      </c>
      <c r="R184" s="63" t="str">
        <f>IF(OR(_xlfn.XLOOKUP(C184,'Export Action'!$A$3:$A$1999,'Export Action'!$AO$3:$AO$1999)="Communes ZRR./bassins de vie pop &gt; 50% ZRR",_xlfn.XLOOKUP(C184,'Export Action'!$A$3:$A$1999,'Export Action'!$AO$3:$AO$1999)="Contrats de relance et de transition écologique (CRTE) rural"),"Oui","Non")</f>
        <v>Non</v>
      </c>
      <c r="S184" s="73"/>
      <c r="T184" s="74">
        <f t="shared" si="2"/>
        <v>77</v>
      </c>
      <c r="U184" s="75"/>
      <c r="V184" s="8" t="str" cm="1">
        <f t="array" ref="V184">IF(SUMPRODUCT((Tableau1[NOM DE LA STRUCTURE]=Tableau1[[#This Row],[NOM DE LA STRUCTURE]])*Tableau1[MONTANT PROPOSE POUR L''ACTION])=0,"",SUMPRODUCT((Tableau1[NOM DE LA STRUCTURE]=Tableau1[[#This Row],[NOM DE LA STRUCTURE]])*Tableau1[MONTANT PROPOSE POUR L''ACTION]))</f>
        <v/>
      </c>
      <c r="W184" s="79"/>
    </row>
    <row r="185" spans="1:23" ht="47.5" hidden="1" customHeight="1" x14ac:dyDescent="0.25">
      <c r="A185" s="13" t="str">
        <f>_xlfn.XLOOKUP(C185,'Export Action'!$A$3:$A$1999,'Export Action'!$L$3:$L$1999)</f>
        <v>37934965700021</v>
      </c>
      <c r="B185" s="84" t="str">
        <f>_xlfn.XLOOKUP(A185,'Export Action'!$L$3:$L$1999,'Export Action'!$O$3:$O$1999)</f>
        <v>AMICALE LAIQUE - FOYER DES JEUNES ET D'EDUCATION POPULAIRE</v>
      </c>
      <c r="C185" s="1" t="s">
        <v>652</v>
      </c>
      <c r="D185" s="36" t="str">
        <f>_xlfn.XLOOKUP(C185,'Export Action'!$A$3:$A$1999,'Export Action'!$X$3:$X$1999)</f>
        <v>PING EDUCATIF</v>
      </c>
      <c r="E185" s="1" t="str">
        <f>_xlfn.XLOOKUP(A185,'Export Dossier'!$K$3:$K$974,'Export Dossier'!$D$3:$D$974)</f>
        <v>FFTT-BRET-24-0003</v>
      </c>
      <c r="F185" s="36" t="str">
        <f>_xlfn.XLOOKUP(C185,'Export Action'!$A$3:$A$1999,'Export Action'!$AE$3:$AE$1999)</f>
        <v>Ping Educatif</v>
      </c>
      <c r="G185" s="68"/>
      <c r="H185" s="71"/>
      <c r="I185" s="71"/>
      <c r="J185" s="1" t="str">
        <f>_xlfn.XLOOKUP(C185,'Export Action'!$A$3:$A$1999,'Export Action'!$J$3:$J$1999)</f>
        <v>Première demande</v>
      </c>
      <c r="K185" s="1" t="str">
        <f>_xlfn.XLOOKUP(C185,'Export Action'!$A$3:$A$1999,'Export Action'!$AL$3:$AL$1999)</f>
        <v>Mixte</v>
      </c>
      <c r="L185" s="1">
        <f>_xlfn.XLOOKUP(C185,'Export Action'!$A$3:$A$1999,'Export Action'!$AM$3:$AM$1999)</f>
        <v>250</v>
      </c>
      <c r="M185" s="5" t="e">
        <f>_xlfn.XLOOKUP(A185,'Export 2022'!$K$3:$K$1000,'Export 2022'!$AF$3:$AF$1000)</f>
        <v>#N/A</v>
      </c>
      <c r="N185" s="5" t="e">
        <f>_xlfn.XLOOKUP(A185,'Export 2023'!$K$3:$K$1000,'Export 2023'!$AF$3:$AF$1000)</f>
        <v>#N/A</v>
      </c>
      <c r="O185" s="31">
        <f>_xlfn.XLOOKUP(A185,'Export Dossier'!$K$3:$K$974,'Export Dossier'!$AD$3:$AD$974)</f>
        <v>3100</v>
      </c>
      <c r="P185" s="31">
        <f>_xlfn.XLOOKUP(C185,'Export Action'!$A$3:$A$1999,'Export Action'!$AS$3:$AS$1999)</f>
        <v>2100</v>
      </c>
      <c r="Q185" s="29">
        <f>(_xlfn.XLOOKUP(C185,'Export Action'!$A$3:$A$1999,'Export Action'!$AS$3:$AS$1999))/_xlfn.XLOOKUP(C185,'Export Action'!$A$3:$A$1999,'Export Action'!$AR$3:$AR$1999)</f>
        <v>0.51219512195121952</v>
      </c>
      <c r="R185" s="63" t="str">
        <f>IF(OR(_xlfn.XLOOKUP(C185,'Export Action'!$A$3:$A$1999,'Export Action'!$AO$3:$AO$1999)="Communes ZRR./bassins de vie pop &gt; 50% ZRR",_xlfn.XLOOKUP(C185,'Export Action'!$A$3:$A$1999,'Export Action'!$AO$3:$AO$1999)="Contrats de relance et de transition écologique (CRTE) rural"),"Oui","Non")</f>
        <v>Non</v>
      </c>
      <c r="S185" s="73"/>
      <c r="T185" s="74">
        <f t="shared" si="2"/>
        <v>77</v>
      </c>
      <c r="U185" s="75"/>
      <c r="V185" s="8" t="str" cm="1">
        <f t="array" ref="V185">IF(SUMPRODUCT((Tableau1[NOM DE LA STRUCTURE]=Tableau1[[#This Row],[NOM DE LA STRUCTURE]])*Tableau1[MONTANT PROPOSE POUR L''ACTION])=0,"",SUMPRODUCT((Tableau1[NOM DE LA STRUCTURE]=Tableau1[[#This Row],[NOM DE LA STRUCTURE]])*Tableau1[MONTANT PROPOSE POUR L''ACTION]))</f>
        <v/>
      </c>
      <c r="W185" s="79"/>
    </row>
    <row r="186" spans="1:23" ht="47.5" hidden="1" customHeight="1" x14ac:dyDescent="0.25">
      <c r="A186" s="13" t="str">
        <f>_xlfn.XLOOKUP(C186,'Export Action'!$A$3:$A$1999,'Export Action'!$L$3:$L$1999)</f>
        <v>77774679300028</v>
      </c>
      <c r="B186" s="84" t="str">
        <f>_xlfn.XLOOKUP(A186,'Export Action'!$L$3:$L$1999,'Export Action'!$O$3:$O$1999)</f>
        <v>LA TOUR D'AUVERGNE</v>
      </c>
      <c r="C186" s="1" t="s">
        <v>657</v>
      </c>
      <c r="D186" s="36" t="str">
        <f>_xlfn.XLOOKUP(C186,'Export Action'!$A$3:$A$1999,'Export Action'!$X$3:$X$1999)</f>
        <v>Le PING pour tous</v>
      </c>
      <c r="E186" s="1" t="str">
        <f>_xlfn.XLOOKUP(A186,'Export Dossier'!$K$3:$K$974,'Export Dossier'!$D$3:$D$974)</f>
        <v>FFTT-BRET-24-0004</v>
      </c>
      <c r="F186" s="36" t="str">
        <f>_xlfn.XLOOKUP(C186,'Export Action'!$A$3:$A$1999,'Export Action'!$AE$3:$AE$1999)</f>
        <v>Ping Educatif</v>
      </c>
      <c r="G186" s="68"/>
      <c r="H186" s="71"/>
      <c r="I186" s="71"/>
      <c r="J186" s="1" t="str">
        <f>_xlfn.XLOOKUP(C186,'Export Action'!$A$3:$A$1999,'Export Action'!$J$3:$J$1999)</f>
        <v>Renouvellement</v>
      </c>
      <c r="K186" s="1" t="str">
        <f>_xlfn.XLOOKUP(C186,'Export Action'!$A$3:$A$1999,'Export Action'!$AL$3:$AL$1999)</f>
        <v>Mixte</v>
      </c>
      <c r="L186" s="1">
        <f>_xlfn.XLOOKUP(C186,'Export Action'!$A$3:$A$1999,'Export Action'!$AM$3:$AM$1999)</f>
        <v>80</v>
      </c>
      <c r="M186" s="5">
        <f>_xlfn.XLOOKUP(A186,'Export 2022'!$K$3:$K$1000,'Export 2022'!$AF$3:$AF$1000)</f>
        <v>1500</v>
      </c>
      <c r="N186" s="5">
        <f>_xlfn.XLOOKUP(A186,'Export 2023'!$K$3:$K$1000,'Export 2023'!$AF$3:$AF$1000)</f>
        <v>1500</v>
      </c>
      <c r="O186" s="31">
        <f>_xlfn.XLOOKUP(A186,'Export Dossier'!$K$3:$K$974,'Export Dossier'!$AD$3:$AD$974)</f>
        <v>6000</v>
      </c>
      <c r="P186" s="31">
        <f>_xlfn.XLOOKUP(C186,'Export Action'!$A$3:$A$1999,'Export Action'!$AS$3:$AS$1999)</f>
        <v>3000</v>
      </c>
      <c r="Q186" s="29">
        <f>(_xlfn.XLOOKUP(C186,'Export Action'!$A$3:$A$1999,'Export Action'!$AS$3:$AS$1999))/_xlfn.XLOOKUP(C186,'Export Action'!$A$3:$A$1999,'Export Action'!$AR$3:$AR$1999)</f>
        <v>8.3449235048678724E-2</v>
      </c>
      <c r="R186" s="63" t="str">
        <f>IF(OR(_xlfn.XLOOKUP(C186,'Export Action'!$A$3:$A$1999,'Export Action'!$AO$3:$AO$1999)="Communes ZRR./bassins de vie pop &gt; 50% ZRR",_xlfn.XLOOKUP(C186,'Export Action'!$A$3:$A$1999,'Export Action'!$AO$3:$AO$1999)="Contrats de relance et de transition écologique (CRTE) rural"),"Oui","Non")</f>
        <v>Non</v>
      </c>
      <c r="S186" s="73"/>
      <c r="T186" s="74">
        <f t="shared" si="2"/>
        <v>78</v>
      </c>
      <c r="U186" s="75"/>
      <c r="V186" s="8" t="str" cm="1">
        <f t="array" ref="V186">IF(SUMPRODUCT((Tableau1[NOM DE LA STRUCTURE]=Tableau1[[#This Row],[NOM DE LA STRUCTURE]])*Tableau1[MONTANT PROPOSE POUR L''ACTION])=0,"",SUMPRODUCT((Tableau1[NOM DE LA STRUCTURE]=Tableau1[[#This Row],[NOM DE LA STRUCTURE]])*Tableau1[MONTANT PROPOSE POUR L''ACTION]))</f>
        <v/>
      </c>
      <c r="W186" s="79"/>
    </row>
    <row r="187" spans="1:23" ht="47.5" hidden="1" customHeight="1" x14ac:dyDescent="0.25">
      <c r="A187" s="13" t="str">
        <f>_xlfn.XLOOKUP(C187,'Export Action'!$A$3:$A$1999,'Export Action'!$L$3:$L$1999)</f>
        <v>77774679300028</v>
      </c>
      <c r="B187" s="84" t="str">
        <f>_xlfn.XLOOKUP(A187,'Export Action'!$L$3:$L$1999,'Export Action'!$O$3:$O$1999)</f>
        <v>LA TOUR D'AUVERGNE</v>
      </c>
      <c r="C187" s="1" t="s">
        <v>671</v>
      </c>
      <c r="D187" s="36" t="str">
        <f>_xlfn.XLOOKUP(C187,'Export Action'!$A$3:$A$1999,'Export Action'!$X$3:$X$1999)</f>
        <v>Développement de la pratique féminine</v>
      </c>
      <c r="E187" s="1" t="str">
        <f>_xlfn.XLOOKUP(A187,'Export Dossier'!$K$3:$K$974,'Export Dossier'!$D$3:$D$974)</f>
        <v>FFTT-BRET-24-0004</v>
      </c>
      <c r="F187" s="36" t="str">
        <f>_xlfn.XLOOKUP(C187,'Export Action'!$A$3:$A$1999,'Export Action'!$AE$3:$AE$1999)</f>
        <v>Ping Inclusif</v>
      </c>
      <c r="G187" s="68"/>
      <c r="H187" s="71"/>
      <c r="I187" s="71"/>
      <c r="J187" s="1" t="str">
        <f>_xlfn.XLOOKUP(C187,'Export Action'!$A$3:$A$1999,'Export Action'!$J$3:$J$1999)</f>
        <v>Première demande</v>
      </c>
      <c r="K187" s="1" t="str">
        <f>_xlfn.XLOOKUP(C187,'Export Action'!$A$3:$A$1999,'Export Action'!$AL$3:$AL$1999)</f>
        <v>Féminin</v>
      </c>
      <c r="L187" s="1">
        <f>_xlfn.XLOOKUP(C187,'Export Action'!$A$3:$A$1999,'Export Action'!$AM$3:$AM$1999)</f>
        <v>45</v>
      </c>
      <c r="M187" s="5">
        <f>_xlfn.XLOOKUP(A187,'Export 2022'!$K$3:$K$1000,'Export 2022'!$AF$3:$AF$1000)</f>
        <v>1500</v>
      </c>
      <c r="N187" s="5">
        <f>_xlfn.XLOOKUP(A187,'Export 2023'!$K$3:$K$1000,'Export 2023'!$AF$3:$AF$1000)</f>
        <v>1500</v>
      </c>
      <c r="O187" s="31">
        <f>_xlfn.XLOOKUP(A187,'Export Dossier'!$K$3:$K$974,'Export Dossier'!$AD$3:$AD$974)</f>
        <v>6000</v>
      </c>
      <c r="P187" s="31">
        <f>_xlfn.XLOOKUP(C187,'Export Action'!$A$3:$A$1999,'Export Action'!$AS$3:$AS$1999)</f>
        <v>3000</v>
      </c>
      <c r="Q187" s="29">
        <f>(_xlfn.XLOOKUP(C187,'Export Action'!$A$3:$A$1999,'Export Action'!$AS$3:$AS$1999))/_xlfn.XLOOKUP(C187,'Export Action'!$A$3:$A$1999,'Export Action'!$AR$3:$AR$1999)</f>
        <v>0.19736842105263158</v>
      </c>
      <c r="R187" s="63" t="str">
        <f>IF(OR(_xlfn.XLOOKUP(C187,'Export Action'!$A$3:$A$1999,'Export Action'!$AO$3:$AO$1999)="Communes ZRR./bassins de vie pop &gt; 50% ZRR",_xlfn.XLOOKUP(C187,'Export Action'!$A$3:$A$1999,'Export Action'!$AO$3:$AO$1999)="Contrats de relance et de transition écologique (CRTE) rural"),"Oui","Non")</f>
        <v>Non</v>
      </c>
      <c r="S187" s="73"/>
      <c r="T187" s="74">
        <f t="shared" si="2"/>
        <v>78</v>
      </c>
      <c r="U187" s="75"/>
      <c r="V187" s="8" t="str" cm="1">
        <f t="array" ref="V187">IF(SUMPRODUCT((Tableau1[NOM DE LA STRUCTURE]=Tableau1[[#This Row],[NOM DE LA STRUCTURE]])*Tableau1[MONTANT PROPOSE POUR L''ACTION])=0,"",SUMPRODUCT((Tableau1[NOM DE LA STRUCTURE]=Tableau1[[#This Row],[NOM DE LA STRUCTURE]])*Tableau1[MONTANT PROPOSE POUR L''ACTION]))</f>
        <v/>
      </c>
      <c r="W187" s="79"/>
    </row>
    <row r="188" spans="1:23" ht="47.5" hidden="1" customHeight="1" x14ac:dyDescent="0.25">
      <c r="A188" s="13" t="str">
        <f>_xlfn.XLOOKUP(C188,'Export Action'!$A$3:$A$1999,'Export Action'!$L$3:$L$1999)</f>
        <v>44791697400010</v>
      </c>
      <c r="B188" s="84" t="str">
        <f>_xlfn.XLOOKUP(A188,'Export Action'!$L$3:$L$1999,'Export Action'!$O$3:$O$1999)</f>
        <v>PING PONG CLUB KERHUONNAIS</v>
      </c>
      <c r="C188" s="1" t="s">
        <v>12238</v>
      </c>
      <c r="D188" s="36" t="str">
        <f>_xlfn.XLOOKUP(C188,'Export Action'!$A$3:$A$1999,'Export Action'!$X$3:$X$1999)</f>
        <v>PROMOTION DU SPORT SANTÉ - DEVELOPPEMENT DES DISPOSITIFS PING BIEN ÊTRE ET PING SANTÉ</v>
      </c>
      <c r="E188" s="1" t="str">
        <f>_xlfn.XLOOKUP(A188,'Export Dossier'!$K$3:$K$974,'Export Dossier'!$D$3:$D$974)</f>
        <v>FFTT-BRET-24-0005</v>
      </c>
      <c r="F188" s="36" t="str">
        <f>_xlfn.XLOOKUP(C188,'Export Action'!$A$3:$A$1999,'Export Action'!$AE$3:$AE$1999)</f>
        <v>Ping Actif</v>
      </c>
      <c r="G188" s="68"/>
      <c r="H188" s="71"/>
      <c r="I188" s="71"/>
      <c r="J188" s="1" t="str">
        <f>_xlfn.XLOOKUP(C188,'Export Action'!$A$3:$A$1999,'Export Action'!$J$3:$J$1999)</f>
        <v>Renouvellement</v>
      </c>
      <c r="K188" s="1" t="str">
        <f>_xlfn.XLOOKUP(C188,'Export Action'!$A$3:$A$1999,'Export Action'!$AL$3:$AL$1999)</f>
        <v>Mixte</v>
      </c>
      <c r="L188" s="1">
        <f>_xlfn.XLOOKUP(C188,'Export Action'!$A$3:$A$1999,'Export Action'!$AM$3:$AM$1999)</f>
        <v>30</v>
      </c>
      <c r="M188" s="5">
        <f>_xlfn.XLOOKUP(A188,'Export 2022'!$K$3:$K$1000,'Export 2022'!$AF$3:$AF$1000)</f>
        <v>2625</v>
      </c>
      <c r="N188" s="5">
        <f>_xlfn.XLOOKUP(A188,'Export 2023'!$K$3:$K$1000,'Export 2023'!$AF$3:$AF$1000)</f>
        <v>1700</v>
      </c>
      <c r="O188" s="31">
        <f>_xlfn.XLOOKUP(A188,'Export Dossier'!$K$3:$K$974,'Export Dossier'!$AD$3:$AD$974)</f>
        <v>6700</v>
      </c>
      <c r="P188" s="31">
        <f>_xlfn.XLOOKUP(C188,'Export Action'!$A$3:$A$1999,'Export Action'!$AS$3:$AS$1999)</f>
        <v>2000</v>
      </c>
      <c r="Q188" s="29">
        <f>(_xlfn.XLOOKUP(C188,'Export Action'!$A$3:$A$1999,'Export Action'!$AS$3:$AS$1999))/_xlfn.XLOOKUP(C188,'Export Action'!$A$3:$A$1999,'Export Action'!$AR$3:$AR$1999)</f>
        <v>0.45045045045045046</v>
      </c>
      <c r="R188" s="63" t="str">
        <f>IF(OR(_xlfn.XLOOKUP(C188,'Export Action'!$A$3:$A$1999,'Export Action'!$AO$3:$AO$1999)="Communes ZRR./bassins de vie pop &gt; 50% ZRR",_xlfn.XLOOKUP(C188,'Export Action'!$A$3:$A$1999,'Export Action'!$AO$3:$AO$1999)="Contrats de relance et de transition écologique (CRTE) rural"),"Oui","Non")</f>
        <v>Non</v>
      </c>
      <c r="S188" s="73"/>
      <c r="T188" s="74">
        <f t="shared" si="2"/>
        <v>79</v>
      </c>
      <c r="U188" s="75"/>
      <c r="V188" s="8" t="str" cm="1">
        <f t="array" ref="V188">IF(SUMPRODUCT((Tableau1[NOM DE LA STRUCTURE]=Tableau1[[#This Row],[NOM DE LA STRUCTURE]])*Tableau1[MONTANT PROPOSE POUR L''ACTION])=0,"",SUMPRODUCT((Tableau1[NOM DE LA STRUCTURE]=Tableau1[[#This Row],[NOM DE LA STRUCTURE]])*Tableau1[MONTANT PROPOSE POUR L''ACTION]))</f>
        <v/>
      </c>
      <c r="W188" s="79"/>
    </row>
    <row r="189" spans="1:23" ht="47.5" hidden="1" customHeight="1" x14ac:dyDescent="0.25">
      <c r="A189" s="13" t="str">
        <f>_xlfn.XLOOKUP(C189,'Export Action'!$A$3:$A$1999,'Export Action'!$L$3:$L$1999)</f>
        <v>44791697400010</v>
      </c>
      <c r="B189" s="84" t="str">
        <f>_xlfn.XLOOKUP(A189,'Export Action'!$L$3:$L$1999,'Export Action'!$O$3:$O$1999)</f>
        <v>PING PONG CLUB KERHUONNAIS</v>
      </c>
      <c r="C189" s="1" t="s">
        <v>12246</v>
      </c>
      <c r="D189" s="36" t="str">
        <f>_xlfn.XLOOKUP(C189,'Export Action'!$A$3:$A$1999,'Export Action'!$X$3:$X$1999)</f>
        <v>DEVELOPPEMENT DE LA PRATIQUE / NOUVELLES PRATIQUES</v>
      </c>
      <c r="E189" s="1" t="str">
        <f>_xlfn.XLOOKUP(A189,'Export Dossier'!$K$3:$K$974,'Export Dossier'!$D$3:$D$974)</f>
        <v>FFTT-BRET-24-0005</v>
      </c>
      <c r="F189" s="36" t="str">
        <f>_xlfn.XLOOKUP(C189,'Export Action'!$A$3:$A$1999,'Export Action'!$AE$3:$AE$1999)</f>
        <v>Nouvelles pratiques</v>
      </c>
      <c r="G189" s="68"/>
      <c r="H189" s="71"/>
      <c r="I189" s="71"/>
      <c r="J189" s="1" t="str">
        <f>_xlfn.XLOOKUP(C189,'Export Action'!$A$3:$A$1999,'Export Action'!$J$3:$J$1999)</f>
        <v>Renouvellement</v>
      </c>
      <c r="K189" s="1" t="str">
        <f>_xlfn.XLOOKUP(C189,'Export Action'!$A$3:$A$1999,'Export Action'!$AL$3:$AL$1999)</f>
        <v>Mixte</v>
      </c>
      <c r="L189" s="1">
        <f>_xlfn.XLOOKUP(C189,'Export Action'!$A$3:$A$1999,'Export Action'!$AM$3:$AM$1999)</f>
        <v>100</v>
      </c>
      <c r="M189" s="5">
        <f>_xlfn.XLOOKUP(A189,'Export 2022'!$K$3:$K$1000,'Export 2022'!$AF$3:$AF$1000)</f>
        <v>2625</v>
      </c>
      <c r="N189" s="5">
        <f>_xlfn.XLOOKUP(A189,'Export 2023'!$K$3:$K$1000,'Export 2023'!$AF$3:$AF$1000)</f>
        <v>1700</v>
      </c>
      <c r="O189" s="31">
        <f>_xlfn.XLOOKUP(A189,'Export Dossier'!$K$3:$K$974,'Export Dossier'!$AD$3:$AD$974)</f>
        <v>6700</v>
      </c>
      <c r="P189" s="31">
        <f>_xlfn.XLOOKUP(C189,'Export Action'!$A$3:$A$1999,'Export Action'!$AS$3:$AS$1999)</f>
        <v>1700</v>
      </c>
      <c r="Q189" s="29">
        <f>(_xlfn.XLOOKUP(C189,'Export Action'!$A$3:$A$1999,'Export Action'!$AS$3:$AS$1999))/_xlfn.XLOOKUP(C189,'Export Action'!$A$3:$A$1999,'Export Action'!$AR$3:$AR$1999)</f>
        <v>0.47222222222222221</v>
      </c>
      <c r="R189" s="63" t="str">
        <f>IF(OR(_xlfn.XLOOKUP(C189,'Export Action'!$A$3:$A$1999,'Export Action'!$AO$3:$AO$1999)="Communes ZRR./bassins de vie pop &gt; 50% ZRR",_xlfn.XLOOKUP(C189,'Export Action'!$A$3:$A$1999,'Export Action'!$AO$3:$AO$1999)="Contrats de relance et de transition écologique (CRTE) rural"),"Oui","Non")</f>
        <v>Non</v>
      </c>
      <c r="S189" s="73"/>
      <c r="T189" s="74">
        <f t="shared" si="2"/>
        <v>79</v>
      </c>
      <c r="U189" s="75"/>
      <c r="V189" s="8" t="str" cm="1">
        <f t="array" ref="V189">IF(SUMPRODUCT((Tableau1[NOM DE LA STRUCTURE]=Tableau1[[#This Row],[NOM DE LA STRUCTURE]])*Tableau1[MONTANT PROPOSE POUR L''ACTION])=0,"",SUMPRODUCT((Tableau1[NOM DE LA STRUCTURE]=Tableau1[[#This Row],[NOM DE LA STRUCTURE]])*Tableau1[MONTANT PROPOSE POUR L''ACTION]))</f>
        <v/>
      </c>
      <c r="W189" s="79"/>
    </row>
    <row r="190" spans="1:23" ht="47.5" hidden="1" customHeight="1" x14ac:dyDescent="0.25">
      <c r="A190" s="13" t="str">
        <f>_xlfn.XLOOKUP(C190,'Export Action'!$A$3:$A$1999,'Export Action'!$L$3:$L$1999)</f>
        <v>44791697400010</v>
      </c>
      <c r="B190" s="84" t="str">
        <f>_xlfn.XLOOKUP(A190,'Export Action'!$L$3:$L$1999,'Export Action'!$O$3:$O$1999)</f>
        <v>PING PONG CLUB KERHUONNAIS</v>
      </c>
      <c r="C190" s="1" t="s">
        <v>12253</v>
      </c>
      <c r="D190" s="36" t="str">
        <f>_xlfn.XLOOKUP(C190,'Export Action'!$A$3:$A$1999,'Export Action'!$X$3:$X$1999)</f>
        <v>DEVELOPPEMENT DE LA PRATIQUE - PING EDUCATIF</v>
      </c>
      <c r="E190" s="1" t="str">
        <f>_xlfn.XLOOKUP(A190,'Export Dossier'!$K$3:$K$974,'Export Dossier'!$D$3:$D$974)</f>
        <v>FFTT-BRET-24-0005</v>
      </c>
      <c r="F190" s="36" t="str">
        <f>_xlfn.XLOOKUP(C190,'Export Action'!$A$3:$A$1999,'Export Action'!$AE$3:$AE$1999)</f>
        <v>Ping Educatif</v>
      </c>
      <c r="G190" s="68"/>
      <c r="H190" s="71"/>
      <c r="I190" s="71"/>
      <c r="J190" s="1" t="str">
        <f>_xlfn.XLOOKUP(C190,'Export Action'!$A$3:$A$1999,'Export Action'!$J$3:$J$1999)</f>
        <v>Renouvellement</v>
      </c>
      <c r="K190" s="1" t="str">
        <f>_xlfn.XLOOKUP(C190,'Export Action'!$A$3:$A$1999,'Export Action'!$AL$3:$AL$1999)</f>
        <v>Mixte</v>
      </c>
      <c r="L190" s="1">
        <f>_xlfn.XLOOKUP(C190,'Export Action'!$A$3:$A$1999,'Export Action'!$AM$3:$AM$1999)</f>
        <v>300</v>
      </c>
      <c r="M190" s="5">
        <f>_xlfn.XLOOKUP(A190,'Export 2022'!$K$3:$K$1000,'Export 2022'!$AF$3:$AF$1000)</f>
        <v>2625</v>
      </c>
      <c r="N190" s="5">
        <f>_xlfn.XLOOKUP(A190,'Export 2023'!$K$3:$K$1000,'Export 2023'!$AF$3:$AF$1000)</f>
        <v>1700</v>
      </c>
      <c r="O190" s="31">
        <f>_xlfn.XLOOKUP(A190,'Export Dossier'!$K$3:$K$974,'Export Dossier'!$AD$3:$AD$974)</f>
        <v>6700</v>
      </c>
      <c r="P190" s="31">
        <f>_xlfn.XLOOKUP(C190,'Export Action'!$A$3:$A$1999,'Export Action'!$AS$3:$AS$1999)</f>
        <v>3000</v>
      </c>
      <c r="Q190" s="29">
        <f>(_xlfn.XLOOKUP(C190,'Export Action'!$A$3:$A$1999,'Export Action'!$AS$3:$AS$1999))/_xlfn.XLOOKUP(C190,'Export Action'!$A$3:$A$1999,'Export Action'!$AR$3:$AR$1999)</f>
        <v>0.4267425320056899</v>
      </c>
      <c r="R190" s="63" t="str">
        <f>IF(OR(_xlfn.XLOOKUP(C190,'Export Action'!$A$3:$A$1999,'Export Action'!$AO$3:$AO$1999)="Communes ZRR./bassins de vie pop &gt; 50% ZRR",_xlfn.XLOOKUP(C190,'Export Action'!$A$3:$A$1999,'Export Action'!$AO$3:$AO$1999)="Contrats de relance et de transition écologique (CRTE) rural"),"Oui","Non")</f>
        <v>Non</v>
      </c>
      <c r="S190" s="73"/>
      <c r="T190" s="74">
        <f t="shared" si="2"/>
        <v>79</v>
      </c>
      <c r="U190" s="75"/>
      <c r="V190" s="8" t="str" cm="1">
        <f t="array" ref="V190">IF(SUMPRODUCT((Tableau1[NOM DE LA STRUCTURE]=Tableau1[[#This Row],[NOM DE LA STRUCTURE]])*Tableau1[MONTANT PROPOSE POUR L''ACTION])=0,"",SUMPRODUCT((Tableau1[NOM DE LA STRUCTURE]=Tableau1[[#This Row],[NOM DE LA STRUCTURE]])*Tableau1[MONTANT PROPOSE POUR L''ACTION]))</f>
        <v/>
      </c>
      <c r="W190" s="79"/>
    </row>
    <row r="191" spans="1:23" ht="47.5" hidden="1" customHeight="1" x14ac:dyDescent="0.25">
      <c r="A191" s="13" t="str">
        <f>_xlfn.XLOOKUP(C191,'Export Action'!$A$3:$A$1999,'Export Action'!$L$3:$L$1999)</f>
        <v>44783438300013</v>
      </c>
      <c r="B191" s="84" t="str">
        <f>_xlfn.XLOOKUP(A191,'Export Action'!$L$3:$L$1999,'Export Action'!$O$3:$O$1999)</f>
        <v>PENTHIEVRE LAMBALLE TENNIS DE TABLE</v>
      </c>
      <c r="C191" s="1" t="s">
        <v>12259</v>
      </c>
      <c r="D191" s="36" t="str">
        <f>_xlfn.XLOOKUP(C191,'Export Action'!$A$3:$A$1999,'Export Action'!$X$3:$X$1999)</f>
        <v>Recrutement et fidélisation des jeunes</v>
      </c>
      <c r="E191" s="1" t="str">
        <f>_xlfn.XLOOKUP(A191,'Export Dossier'!$K$3:$K$974,'Export Dossier'!$D$3:$D$974)</f>
        <v>FFTT-BRET-24-0006</v>
      </c>
      <c r="F191" s="36" t="str">
        <f>_xlfn.XLOOKUP(C191,'Export Action'!$A$3:$A$1999,'Export Action'!$AE$3:$AE$1999)</f>
        <v>Ping Educatif</v>
      </c>
      <c r="G191" s="68"/>
      <c r="H191" s="71"/>
      <c r="I191" s="71"/>
      <c r="J191" s="1" t="str">
        <f>_xlfn.XLOOKUP(C191,'Export Action'!$A$3:$A$1999,'Export Action'!$J$3:$J$1999)</f>
        <v>Première demande</v>
      </c>
      <c r="K191" s="1" t="str">
        <f>_xlfn.XLOOKUP(C191,'Export Action'!$A$3:$A$1999,'Export Action'!$AL$3:$AL$1999)</f>
        <v>Mixte</v>
      </c>
      <c r="L191" s="1">
        <f>_xlfn.XLOOKUP(C191,'Export Action'!$A$3:$A$1999,'Export Action'!$AM$3:$AM$1999)</f>
        <v>130</v>
      </c>
      <c r="M191" s="5">
        <f>_xlfn.XLOOKUP(A191,'Export 2022'!$K$3:$K$1000,'Export 2022'!$AF$3:$AF$1000)</f>
        <v>0</v>
      </c>
      <c r="N191" s="5" t="e">
        <f>_xlfn.XLOOKUP(A191,'Export 2023'!$K$3:$K$1000,'Export 2023'!$AF$3:$AF$1000)</f>
        <v>#N/A</v>
      </c>
      <c r="O191" s="31">
        <f>_xlfn.XLOOKUP(A191,'Export Dossier'!$K$3:$K$974,'Export Dossier'!$AD$3:$AD$974)</f>
        <v>3000</v>
      </c>
      <c r="P191" s="31">
        <f>_xlfn.XLOOKUP(C191,'Export Action'!$A$3:$A$1999,'Export Action'!$AS$3:$AS$1999)</f>
        <v>2000</v>
      </c>
      <c r="Q191" s="29">
        <f>(_xlfn.XLOOKUP(C191,'Export Action'!$A$3:$A$1999,'Export Action'!$AS$3:$AS$1999))/_xlfn.XLOOKUP(C191,'Export Action'!$A$3:$A$1999,'Export Action'!$AR$3:$AR$1999)</f>
        <v>0.47619047619047616</v>
      </c>
      <c r="R191" s="63" t="str">
        <f>IF(OR(_xlfn.XLOOKUP(C191,'Export Action'!$A$3:$A$1999,'Export Action'!$AO$3:$AO$1999)="Communes ZRR./bassins de vie pop &gt; 50% ZRR",_xlfn.XLOOKUP(C191,'Export Action'!$A$3:$A$1999,'Export Action'!$AO$3:$AO$1999)="Contrats de relance et de transition écologique (CRTE) rural"),"Oui","Non")</f>
        <v>Non</v>
      </c>
      <c r="S191" s="73"/>
      <c r="T191" s="74">
        <f t="shared" si="2"/>
        <v>80</v>
      </c>
      <c r="U191" s="75"/>
      <c r="V191" s="8" t="str" cm="1">
        <f t="array" ref="V191">IF(SUMPRODUCT((Tableau1[NOM DE LA STRUCTURE]=Tableau1[[#This Row],[NOM DE LA STRUCTURE]])*Tableau1[MONTANT PROPOSE POUR L''ACTION])=0,"",SUMPRODUCT((Tableau1[NOM DE LA STRUCTURE]=Tableau1[[#This Row],[NOM DE LA STRUCTURE]])*Tableau1[MONTANT PROPOSE POUR L''ACTION]))</f>
        <v/>
      </c>
      <c r="W191" s="79"/>
    </row>
    <row r="192" spans="1:23" ht="47.5" hidden="1" customHeight="1" x14ac:dyDescent="0.25">
      <c r="A192" s="13" t="str">
        <f>_xlfn.XLOOKUP(C192,'Export Action'!$A$3:$A$1999,'Export Action'!$L$3:$L$1999)</f>
        <v>44783438300013</v>
      </c>
      <c r="B192" s="84" t="str">
        <f>_xlfn.XLOOKUP(A192,'Export Action'!$L$3:$L$1999,'Export Action'!$O$3:$O$1999)</f>
        <v>PENTHIEVRE LAMBALLE TENNIS DE TABLE</v>
      </c>
      <c r="C192" s="1" t="s">
        <v>12265</v>
      </c>
      <c r="D192" s="36" t="str">
        <f>_xlfn.XLOOKUP(C192,'Export Action'!$A$3:$A$1999,'Export Action'!$X$3:$X$1999)</f>
        <v>Promotion du sport santé</v>
      </c>
      <c r="E192" s="1" t="str">
        <f>_xlfn.XLOOKUP(A192,'Export Dossier'!$K$3:$K$974,'Export Dossier'!$D$3:$D$974)</f>
        <v>FFTT-BRET-24-0006</v>
      </c>
      <c r="F192" s="36" t="str">
        <f>_xlfn.XLOOKUP(C192,'Export Action'!$A$3:$A$1999,'Export Action'!$AE$3:$AE$1999)</f>
        <v>Ping Actif</v>
      </c>
      <c r="G192" s="68"/>
      <c r="H192" s="71"/>
      <c r="I192" s="71"/>
      <c r="J192" s="1" t="str">
        <f>_xlfn.XLOOKUP(C192,'Export Action'!$A$3:$A$1999,'Export Action'!$J$3:$J$1999)</f>
        <v>Première demande</v>
      </c>
      <c r="K192" s="1" t="str">
        <f>_xlfn.XLOOKUP(C192,'Export Action'!$A$3:$A$1999,'Export Action'!$AL$3:$AL$1999)</f>
        <v>Mixte</v>
      </c>
      <c r="L192" s="1">
        <f>_xlfn.XLOOKUP(C192,'Export Action'!$A$3:$A$1999,'Export Action'!$AM$3:$AM$1999)</f>
        <v>15</v>
      </c>
      <c r="M192" s="5">
        <f>_xlfn.XLOOKUP(A192,'Export 2022'!$K$3:$K$1000,'Export 2022'!$AF$3:$AF$1000)</f>
        <v>0</v>
      </c>
      <c r="N192" s="5" t="e">
        <f>_xlfn.XLOOKUP(A192,'Export 2023'!$K$3:$K$1000,'Export 2023'!$AF$3:$AF$1000)</f>
        <v>#N/A</v>
      </c>
      <c r="O192" s="31">
        <f>_xlfn.XLOOKUP(A192,'Export Dossier'!$K$3:$K$974,'Export Dossier'!$AD$3:$AD$974)</f>
        <v>3000</v>
      </c>
      <c r="P192" s="31">
        <f>_xlfn.XLOOKUP(C192,'Export Action'!$A$3:$A$1999,'Export Action'!$AS$3:$AS$1999)</f>
        <v>1000</v>
      </c>
      <c r="Q192" s="29">
        <f>(_xlfn.XLOOKUP(C192,'Export Action'!$A$3:$A$1999,'Export Action'!$AS$3:$AS$1999))/_xlfn.XLOOKUP(C192,'Export Action'!$A$3:$A$1999,'Export Action'!$AR$3:$AR$1999)</f>
        <v>0.58479532163742687</v>
      </c>
      <c r="R192" s="63" t="str">
        <f>IF(OR(_xlfn.XLOOKUP(C192,'Export Action'!$A$3:$A$1999,'Export Action'!$AO$3:$AO$1999)="Communes ZRR./bassins de vie pop &gt; 50% ZRR",_xlfn.XLOOKUP(C192,'Export Action'!$A$3:$A$1999,'Export Action'!$AO$3:$AO$1999)="Contrats de relance et de transition écologique (CRTE) rural"),"Oui","Non")</f>
        <v>Non</v>
      </c>
      <c r="S192" s="73"/>
      <c r="T192" s="74">
        <f t="shared" si="2"/>
        <v>80</v>
      </c>
      <c r="U192" s="75"/>
      <c r="V192" s="8" t="str" cm="1">
        <f t="array" ref="V192">IF(SUMPRODUCT((Tableau1[NOM DE LA STRUCTURE]=Tableau1[[#This Row],[NOM DE LA STRUCTURE]])*Tableau1[MONTANT PROPOSE POUR L''ACTION])=0,"",SUMPRODUCT((Tableau1[NOM DE LA STRUCTURE]=Tableau1[[#This Row],[NOM DE LA STRUCTURE]])*Tableau1[MONTANT PROPOSE POUR L''ACTION]))</f>
        <v/>
      </c>
      <c r="W192" s="79"/>
    </row>
    <row r="193" spans="1:23" ht="47.5" hidden="1" customHeight="1" x14ac:dyDescent="0.25">
      <c r="A193" s="13" t="str">
        <f>_xlfn.XLOOKUP(C193,'Export Action'!$A$3:$A$1999,'Export Action'!$L$3:$L$1999)</f>
        <v>87808794900011</v>
      </c>
      <c r="B193" s="84" t="str">
        <f>_xlfn.XLOOKUP(A193,'Export Action'!$L$3:$L$1999,'Export Action'!$O$3:$O$1999)</f>
        <v>SAINT DIDIER CHATEAUBOURG TENNIS DE TABLE</v>
      </c>
      <c r="C193" s="1" t="s">
        <v>12269</v>
      </c>
      <c r="D193" s="36" t="str">
        <f>_xlfn.XLOOKUP(C193,'Export Action'!$A$3:$A$1999,'Export Action'!$X$3:$X$1999)</f>
        <v>Recrutement et fidélisation des jeunes</v>
      </c>
      <c r="E193" s="1" t="str">
        <f>_xlfn.XLOOKUP(A193,'Export Dossier'!$K$3:$K$974,'Export Dossier'!$D$3:$D$974)</f>
        <v>FFTT-BRET-24-0007</v>
      </c>
      <c r="F193" s="36" t="str">
        <f>_xlfn.XLOOKUP(C193,'Export Action'!$A$3:$A$1999,'Export Action'!$AE$3:$AE$1999)</f>
        <v>Ping Educatif</v>
      </c>
      <c r="G193" s="68"/>
      <c r="H193" s="71"/>
      <c r="I193" s="71"/>
      <c r="J193" s="1" t="str">
        <f>_xlfn.XLOOKUP(C193,'Export Action'!$A$3:$A$1999,'Export Action'!$J$3:$J$1999)</f>
        <v>Première demande</v>
      </c>
      <c r="K193" s="1" t="str">
        <f>_xlfn.XLOOKUP(C193,'Export Action'!$A$3:$A$1999,'Export Action'!$AL$3:$AL$1999)</f>
        <v>Mixte</v>
      </c>
      <c r="L193" s="1">
        <f>_xlfn.XLOOKUP(C193,'Export Action'!$A$3:$A$1999,'Export Action'!$AM$3:$AM$1999)</f>
        <v>40</v>
      </c>
      <c r="M193" s="5" t="e">
        <f>_xlfn.XLOOKUP(A193,'Export 2022'!$K$3:$K$1000,'Export 2022'!$AF$3:$AF$1000)</f>
        <v>#N/A</v>
      </c>
      <c r="N193" s="5" t="e">
        <f>_xlfn.XLOOKUP(A193,'Export 2023'!$K$3:$K$1000,'Export 2023'!$AF$3:$AF$1000)</f>
        <v>#N/A</v>
      </c>
      <c r="O193" s="31">
        <f>_xlfn.XLOOKUP(A193,'Export Dossier'!$K$3:$K$974,'Export Dossier'!$AD$3:$AD$974)</f>
        <v>2600</v>
      </c>
      <c r="P193" s="31">
        <f>_xlfn.XLOOKUP(C193,'Export Action'!$A$3:$A$1999,'Export Action'!$AS$3:$AS$1999)</f>
        <v>1800</v>
      </c>
      <c r="Q193" s="29">
        <f>(_xlfn.XLOOKUP(C193,'Export Action'!$A$3:$A$1999,'Export Action'!$AS$3:$AS$1999))/_xlfn.XLOOKUP(C193,'Export Action'!$A$3:$A$1999,'Export Action'!$AR$3:$AR$1999)</f>
        <v>0.4891304347826087</v>
      </c>
      <c r="R193" s="63" t="str">
        <f>IF(OR(_xlfn.XLOOKUP(C193,'Export Action'!$A$3:$A$1999,'Export Action'!$AO$3:$AO$1999)="Communes ZRR./bassins de vie pop &gt; 50% ZRR",_xlfn.XLOOKUP(C193,'Export Action'!$A$3:$A$1999,'Export Action'!$AO$3:$AO$1999)="Contrats de relance et de transition écologique (CRTE) rural"),"Oui","Non")</f>
        <v>Non</v>
      </c>
      <c r="S193" s="73"/>
      <c r="T193" s="74">
        <f t="shared" si="2"/>
        <v>81</v>
      </c>
      <c r="U193" s="75"/>
      <c r="V193" s="8" t="str" cm="1">
        <f t="array" ref="V193">IF(SUMPRODUCT((Tableau1[NOM DE LA STRUCTURE]=Tableau1[[#This Row],[NOM DE LA STRUCTURE]])*Tableau1[MONTANT PROPOSE POUR L''ACTION])=0,"",SUMPRODUCT((Tableau1[NOM DE LA STRUCTURE]=Tableau1[[#This Row],[NOM DE LA STRUCTURE]])*Tableau1[MONTANT PROPOSE POUR L''ACTION]))</f>
        <v/>
      </c>
      <c r="W193" s="79"/>
    </row>
    <row r="194" spans="1:23" ht="47.5" hidden="1" customHeight="1" x14ac:dyDescent="0.25">
      <c r="A194" s="13" t="str">
        <f>_xlfn.XLOOKUP(C194,'Export Action'!$A$3:$A$1999,'Export Action'!$L$3:$L$1999)</f>
        <v>87808794900011</v>
      </c>
      <c r="B194" s="84" t="str">
        <f>_xlfn.XLOOKUP(A194,'Export Action'!$L$3:$L$1999,'Export Action'!$O$3:$O$1999)</f>
        <v>SAINT DIDIER CHATEAUBOURG TENNIS DE TABLE</v>
      </c>
      <c r="C194" s="1" t="s">
        <v>12277</v>
      </c>
      <c r="D194" s="36" t="str">
        <f>_xlfn.XLOOKUP(C194,'Export Action'!$A$3:$A$1999,'Export Action'!$X$3:$X$1999)</f>
        <v>Développement durable</v>
      </c>
      <c r="E194" s="1" t="str">
        <f>_xlfn.XLOOKUP(A194,'Export Dossier'!$K$3:$K$974,'Export Dossier'!$D$3:$D$974)</f>
        <v>FFTT-BRET-24-0007</v>
      </c>
      <c r="F194" s="36" t="str">
        <f>_xlfn.XLOOKUP(C194,'Export Action'!$A$3:$A$1999,'Export Action'!$AE$3:$AE$1999)</f>
        <v>Structuration clubs/comités de demain</v>
      </c>
      <c r="G194" s="68"/>
      <c r="H194" s="71"/>
      <c r="I194" s="71"/>
      <c r="J194" s="1" t="str">
        <f>_xlfn.XLOOKUP(C194,'Export Action'!$A$3:$A$1999,'Export Action'!$J$3:$J$1999)</f>
        <v>Première demande</v>
      </c>
      <c r="K194" s="1" t="str">
        <f>_xlfn.XLOOKUP(C194,'Export Action'!$A$3:$A$1999,'Export Action'!$AL$3:$AL$1999)</f>
        <v>Mixte</v>
      </c>
      <c r="L194" s="1">
        <f>_xlfn.XLOOKUP(C194,'Export Action'!$A$3:$A$1999,'Export Action'!$AM$3:$AM$1999)</f>
        <v>100</v>
      </c>
      <c r="M194" s="5" t="e">
        <f>_xlfn.XLOOKUP(A194,'Export 2022'!$K$3:$K$1000,'Export 2022'!$AF$3:$AF$1000)</f>
        <v>#N/A</v>
      </c>
      <c r="N194" s="5" t="e">
        <f>_xlfn.XLOOKUP(A194,'Export 2023'!$K$3:$K$1000,'Export 2023'!$AF$3:$AF$1000)</f>
        <v>#N/A</v>
      </c>
      <c r="O194" s="31">
        <f>_xlfn.XLOOKUP(A194,'Export Dossier'!$K$3:$K$974,'Export Dossier'!$AD$3:$AD$974)</f>
        <v>2600</v>
      </c>
      <c r="P194" s="31">
        <f>_xlfn.XLOOKUP(C194,'Export Action'!$A$3:$A$1999,'Export Action'!$AS$3:$AS$1999)</f>
        <v>200</v>
      </c>
      <c r="Q194" s="29">
        <f>(_xlfn.XLOOKUP(C194,'Export Action'!$A$3:$A$1999,'Export Action'!$AS$3:$AS$1999))/_xlfn.XLOOKUP(C194,'Export Action'!$A$3:$A$1999,'Export Action'!$AR$3:$AR$1999)</f>
        <v>0.45454545454545453</v>
      </c>
      <c r="R194" s="63" t="str">
        <f>IF(OR(_xlfn.XLOOKUP(C194,'Export Action'!$A$3:$A$1999,'Export Action'!$AO$3:$AO$1999)="Communes ZRR./bassins de vie pop &gt; 50% ZRR",_xlfn.XLOOKUP(C194,'Export Action'!$A$3:$A$1999,'Export Action'!$AO$3:$AO$1999)="Contrats de relance et de transition écologique (CRTE) rural"),"Oui","Non")</f>
        <v>Non</v>
      </c>
      <c r="S194" s="73"/>
      <c r="T194" s="74">
        <f t="shared" si="2"/>
        <v>81</v>
      </c>
      <c r="U194" s="75"/>
      <c r="V194" s="8" t="str" cm="1">
        <f t="array" ref="V194">IF(SUMPRODUCT((Tableau1[NOM DE LA STRUCTURE]=Tableau1[[#This Row],[NOM DE LA STRUCTURE]])*Tableau1[MONTANT PROPOSE POUR L''ACTION])=0,"",SUMPRODUCT((Tableau1[NOM DE LA STRUCTURE]=Tableau1[[#This Row],[NOM DE LA STRUCTURE]])*Tableau1[MONTANT PROPOSE POUR L''ACTION]))</f>
        <v/>
      </c>
      <c r="W194" s="79"/>
    </row>
    <row r="195" spans="1:23" ht="47.5" hidden="1" customHeight="1" x14ac:dyDescent="0.25">
      <c r="A195" s="13" t="str">
        <f>_xlfn.XLOOKUP(C195,'Export Action'!$A$3:$A$1999,'Export Action'!$L$3:$L$1999)</f>
        <v>87808794900011</v>
      </c>
      <c r="B195" s="84" t="str">
        <f>_xlfn.XLOOKUP(A195,'Export Action'!$L$3:$L$1999,'Export Action'!$O$3:$O$1999)</f>
        <v>SAINT DIDIER CHATEAUBOURG TENNIS DE TABLE</v>
      </c>
      <c r="C195" s="1" t="s">
        <v>12278</v>
      </c>
      <c r="D195" s="36" t="str">
        <f>_xlfn.XLOOKUP(C195,'Export Action'!$A$3:$A$1999,'Export Action'!$X$3:$X$1999)</f>
        <v>Ping Actif - Développement de la pratique féminine</v>
      </c>
      <c r="E195" s="1" t="str">
        <f>_xlfn.XLOOKUP(A195,'Export Dossier'!$K$3:$K$974,'Export Dossier'!$D$3:$D$974)</f>
        <v>FFTT-BRET-24-0007</v>
      </c>
      <c r="F195" s="36" t="str">
        <f>_xlfn.XLOOKUP(C195,'Export Action'!$A$3:$A$1999,'Export Action'!$AE$3:$AE$1999)</f>
        <v>Ping Actif</v>
      </c>
      <c r="G195" s="68"/>
      <c r="H195" s="71"/>
      <c r="I195" s="71"/>
      <c r="J195" s="1" t="str">
        <f>_xlfn.XLOOKUP(C195,'Export Action'!$A$3:$A$1999,'Export Action'!$J$3:$J$1999)</f>
        <v>Première demande</v>
      </c>
      <c r="K195" s="1" t="str">
        <f>_xlfn.XLOOKUP(C195,'Export Action'!$A$3:$A$1999,'Export Action'!$AL$3:$AL$1999)</f>
        <v>Féminin</v>
      </c>
      <c r="L195" s="1">
        <f>_xlfn.XLOOKUP(C195,'Export Action'!$A$3:$A$1999,'Export Action'!$AM$3:$AM$1999)</f>
        <v>30</v>
      </c>
      <c r="M195" s="5" t="e">
        <f>_xlfn.XLOOKUP(A195,'Export 2022'!$K$3:$K$1000,'Export 2022'!$AF$3:$AF$1000)</f>
        <v>#N/A</v>
      </c>
      <c r="N195" s="5" t="e">
        <f>_xlfn.XLOOKUP(A195,'Export 2023'!$K$3:$K$1000,'Export 2023'!$AF$3:$AF$1000)</f>
        <v>#N/A</v>
      </c>
      <c r="O195" s="31">
        <f>_xlfn.XLOOKUP(A195,'Export Dossier'!$K$3:$K$974,'Export Dossier'!$AD$3:$AD$974)</f>
        <v>2600</v>
      </c>
      <c r="P195" s="31">
        <f>_xlfn.XLOOKUP(C195,'Export Action'!$A$3:$A$1999,'Export Action'!$AS$3:$AS$1999)</f>
        <v>600</v>
      </c>
      <c r="Q195" s="29">
        <f>(_xlfn.XLOOKUP(C195,'Export Action'!$A$3:$A$1999,'Export Action'!$AS$3:$AS$1999))/_xlfn.XLOOKUP(C195,'Export Action'!$A$3:$A$1999,'Export Action'!$AR$3:$AR$1999)</f>
        <v>0.5714285714285714</v>
      </c>
      <c r="R195" s="63" t="str">
        <f>IF(OR(_xlfn.XLOOKUP(C195,'Export Action'!$A$3:$A$1999,'Export Action'!$AO$3:$AO$1999)="Communes ZRR./bassins de vie pop &gt; 50% ZRR",_xlfn.XLOOKUP(C195,'Export Action'!$A$3:$A$1999,'Export Action'!$AO$3:$AO$1999)="Contrats de relance et de transition écologique (CRTE) rural"),"Oui","Non")</f>
        <v>Non</v>
      </c>
      <c r="S195" s="73"/>
      <c r="T195" s="74">
        <f t="shared" si="2"/>
        <v>81</v>
      </c>
      <c r="U195" s="75"/>
      <c r="V195" s="8" t="str" cm="1">
        <f t="array" ref="V195">IF(SUMPRODUCT((Tableau1[NOM DE LA STRUCTURE]=Tableau1[[#This Row],[NOM DE LA STRUCTURE]])*Tableau1[MONTANT PROPOSE POUR L''ACTION])=0,"",SUMPRODUCT((Tableau1[NOM DE LA STRUCTURE]=Tableau1[[#This Row],[NOM DE LA STRUCTURE]])*Tableau1[MONTANT PROPOSE POUR L''ACTION]))</f>
        <v/>
      </c>
      <c r="W195" s="79"/>
    </row>
    <row r="196" spans="1:23" ht="47.5" hidden="1" customHeight="1" x14ac:dyDescent="0.25">
      <c r="A196" s="13" t="str">
        <f>_xlfn.XLOOKUP(C196,'Export Action'!$A$3:$A$1999,'Export Action'!$L$3:$L$1999)</f>
        <v>42505536500018</v>
      </c>
      <c r="B196" s="84" t="str">
        <f>_xlfn.XLOOKUP(A196,'Export Action'!$L$3:$L$1999,'Export Action'!$O$3:$O$1999)</f>
        <v>SAINT DIVY SPORT TENNIS DE TABLE</v>
      </c>
      <c r="C196" s="1" t="s">
        <v>14196</v>
      </c>
      <c r="D196" s="36" t="str">
        <f>_xlfn.XLOOKUP(C196,'Export Action'!$A$3:$A$1999,'Export Action'!$X$3:$X$1999)</f>
        <v>Promotion du sport santé sous toutes ces facettes opérationnelles</v>
      </c>
      <c r="E196" s="1" t="str">
        <f>_xlfn.XLOOKUP(A196,'Export Dossier'!$K$3:$K$974,'Export Dossier'!$D$3:$D$974)</f>
        <v>FFTT-BRET-24-0008</v>
      </c>
      <c r="F196" s="36" t="str">
        <f>_xlfn.XLOOKUP(C196,'Export Action'!$A$3:$A$1999,'Export Action'!$AE$3:$AE$1999)</f>
        <v>Ping Actif</v>
      </c>
      <c r="G196" s="68"/>
      <c r="H196" s="71"/>
      <c r="I196" s="71"/>
      <c r="J196" s="1" t="str">
        <f>_xlfn.XLOOKUP(C196,'Export Action'!$A$3:$A$1999,'Export Action'!$J$3:$J$1999)</f>
        <v>Renouvellement</v>
      </c>
      <c r="K196" s="1" t="str">
        <f>_xlfn.XLOOKUP(C196,'Export Action'!$A$3:$A$1999,'Export Action'!$AL$3:$AL$1999)</f>
        <v>Mixte</v>
      </c>
      <c r="L196" s="1">
        <f>_xlfn.XLOOKUP(C196,'Export Action'!$A$3:$A$1999,'Export Action'!$AM$3:$AM$1999)</f>
        <v>80</v>
      </c>
      <c r="M196" s="5">
        <f>_xlfn.XLOOKUP(A196,'Export 2022'!$K$3:$K$1000,'Export 2022'!$AF$3:$AF$1000)</f>
        <v>2600</v>
      </c>
      <c r="N196" s="5">
        <f>_xlfn.XLOOKUP(A196,'Export 2023'!$K$3:$K$1000,'Export 2023'!$AF$3:$AF$1000)</f>
        <v>1700</v>
      </c>
      <c r="O196" s="31">
        <f>_xlfn.XLOOKUP(A196,'Export Dossier'!$K$3:$K$974,'Export Dossier'!$AD$3:$AD$974)</f>
        <v>10800</v>
      </c>
      <c r="P196" s="31">
        <f>_xlfn.XLOOKUP(C196,'Export Action'!$A$3:$A$1999,'Export Action'!$AS$3:$AS$1999)</f>
        <v>2900</v>
      </c>
      <c r="Q196" s="29">
        <f>(_xlfn.XLOOKUP(C196,'Export Action'!$A$3:$A$1999,'Export Action'!$AS$3:$AS$1999))/_xlfn.XLOOKUP(C196,'Export Action'!$A$3:$A$1999,'Export Action'!$AR$3:$AR$1999)</f>
        <v>0.41281138790035588</v>
      </c>
      <c r="R196" s="63" t="str">
        <f>IF(OR(_xlfn.XLOOKUP(C196,'Export Action'!$A$3:$A$1999,'Export Action'!$AO$3:$AO$1999)="Communes ZRR./bassins de vie pop &gt; 50% ZRR",_xlfn.XLOOKUP(C196,'Export Action'!$A$3:$A$1999,'Export Action'!$AO$3:$AO$1999)="Contrats de relance et de transition écologique (CRTE) rural"),"Oui","Non")</f>
        <v>Non</v>
      </c>
      <c r="S196" s="73"/>
      <c r="T196" s="74">
        <f t="shared" ref="T196:T259" si="3">IF(A196=A195,T195,T195+1)</f>
        <v>82</v>
      </c>
      <c r="U196" s="75"/>
      <c r="V196" s="8" t="str" cm="1">
        <f t="array" ref="V196">IF(SUMPRODUCT((Tableau1[NOM DE LA STRUCTURE]=Tableau1[[#This Row],[NOM DE LA STRUCTURE]])*Tableau1[MONTANT PROPOSE POUR L''ACTION])=0,"",SUMPRODUCT((Tableau1[NOM DE LA STRUCTURE]=Tableau1[[#This Row],[NOM DE LA STRUCTURE]])*Tableau1[MONTANT PROPOSE POUR L''ACTION]))</f>
        <v/>
      </c>
      <c r="W196" s="79"/>
    </row>
    <row r="197" spans="1:23" ht="47.5" hidden="1" customHeight="1" x14ac:dyDescent="0.25">
      <c r="A197" s="13" t="str">
        <f>_xlfn.XLOOKUP(C197,'Export Action'!$A$3:$A$1999,'Export Action'!$L$3:$L$1999)</f>
        <v>42505536500018</v>
      </c>
      <c r="B197" s="84" t="str">
        <f>_xlfn.XLOOKUP(A197,'Export Action'!$L$3:$L$1999,'Export Action'!$O$3:$O$1999)</f>
        <v>SAINT DIVY SPORT TENNIS DE TABLE</v>
      </c>
      <c r="C197" s="1" t="s">
        <v>14205</v>
      </c>
      <c r="D197" s="36" t="str">
        <f>_xlfn.XLOOKUP(C197,'Export Action'!$A$3:$A$1999,'Export Action'!$X$3:$X$1999)</f>
        <v>développement des nouvelles pratiques autour du ping en extérieur et du ping VR</v>
      </c>
      <c r="E197" s="1" t="str">
        <f>_xlfn.XLOOKUP(A197,'Export Dossier'!$K$3:$K$974,'Export Dossier'!$D$3:$D$974)</f>
        <v>FFTT-BRET-24-0008</v>
      </c>
      <c r="F197" s="36" t="str">
        <f>_xlfn.XLOOKUP(C197,'Export Action'!$A$3:$A$1999,'Export Action'!$AE$3:$AE$1999)</f>
        <v>Nouvelles pratiques</v>
      </c>
      <c r="G197" s="68"/>
      <c r="H197" s="71"/>
      <c r="I197" s="71"/>
      <c r="J197" s="1" t="str">
        <f>_xlfn.XLOOKUP(C197,'Export Action'!$A$3:$A$1999,'Export Action'!$J$3:$J$1999)</f>
        <v>Première demande</v>
      </c>
      <c r="K197" s="1" t="str">
        <f>_xlfn.XLOOKUP(C197,'Export Action'!$A$3:$A$1999,'Export Action'!$AL$3:$AL$1999)</f>
        <v>Mixte</v>
      </c>
      <c r="L197" s="1">
        <f>_xlfn.XLOOKUP(C197,'Export Action'!$A$3:$A$1999,'Export Action'!$AM$3:$AM$1999)</f>
        <v>85</v>
      </c>
      <c r="M197" s="5">
        <f>_xlfn.XLOOKUP(A197,'Export 2022'!$K$3:$K$1000,'Export 2022'!$AF$3:$AF$1000)</f>
        <v>2600</v>
      </c>
      <c r="N197" s="5">
        <f>_xlfn.XLOOKUP(A197,'Export 2023'!$K$3:$K$1000,'Export 2023'!$AF$3:$AF$1000)</f>
        <v>1700</v>
      </c>
      <c r="O197" s="31">
        <f>_xlfn.XLOOKUP(A197,'Export Dossier'!$K$3:$K$974,'Export Dossier'!$AD$3:$AD$974)</f>
        <v>10800</v>
      </c>
      <c r="P197" s="31">
        <f>_xlfn.XLOOKUP(C197,'Export Action'!$A$3:$A$1999,'Export Action'!$AS$3:$AS$1999)</f>
        <v>1900</v>
      </c>
      <c r="Q197" s="29">
        <f>(_xlfn.XLOOKUP(C197,'Export Action'!$A$3:$A$1999,'Export Action'!$AS$3:$AS$1999))/_xlfn.XLOOKUP(C197,'Export Action'!$A$3:$A$1999,'Export Action'!$AR$3:$AR$1999)</f>
        <v>0.57628146800121327</v>
      </c>
      <c r="R197" s="63" t="str">
        <f>IF(OR(_xlfn.XLOOKUP(C197,'Export Action'!$A$3:$A$1999,'Export Action'!$AO$3:$AO$1999)="Communes ZRR./bassins de vie pop &gt; 50% ZRR",_xlfn.XLOOKUP(C197,'Export Action'!$A$3:$A$1999,'Export Action'!$AO$3:$AO$1999)="Contrats de relance et de transition écologique (CRTE) rural"),"Oui","Non")</f>
        <v>Non</v>
      </c>
      <c r="S197" s="73"/>
      <c r="T197" s="74">
        <f t="shared" si="3"/>
        <v>82</v>
      </c>
      <c r="U197" s="75"/>
      <c r="V197" s="8" t="str" cm="1">
        <f t="array" ref="V197">IF(SUMPRODUCT((Tableau1[NOM DE LA STRUCTURE]=Tableau1[[#This Row],[NOM DE LA STRUCTURE]])*Tableau1[MONTANT PROPOSE POUR L''ACTION])=0,"",SUMPRODUCT((Tableau1[NOM DE LA STRUCTURE]=Tableau1[[#This Row],[NOM DE LA STRUCTURE]])*Tableau1[MONTANT PROPOSE POUR L''ACTION]))</f>
        <v/>
      </c>
      <c r="W197" s="79"/>
    </row>
    <row r="198" spans="1:23" ht="47.5" hidden="1" customHeight="1" x14ac:dyDescent="0.25">
      <c r="A198" s="13" t="str">
        <f>_xlfn.XLOOKUP(C198,'Export Action'!$A$3:$A$1999,'Export Action'!$L$3:$L$1999)</f>
        <v>42505536500018</v>
      </c>
      <c r="B198" s="84" t="str">
        <f>_xlfn.XLOOKUP(A198,'Export Action'!$L$3:$L$1999,'Export Action'!$O$3:$O$1999)</f>
        <v>SAINT DIVY SPORT TENNIS DE TABLE</v>
      </c>
      <c r="C198" s="1" t="s">
        <v>14211</v>
      </c>
      <c r="D198" s="36" t="str">
        <f>_xlfn.XLOOKUP(C198,'Export Action'!$A$3:$A$1999,'Export Action'!$X$3:$X$1999)</f>
        <v>recrutement du trés jeune public et fédélisation des jeunes actuellement au club</v>
      </c>
      <c r="E198" s="1" t="str">
        <f>_xlfn.XLOOKUP(A198,'Export Dossier'!$K$3:$K$974,'Export Dossier'!$D$3:$D$974)</f>
        <v>FFTT-BRET-24-0008</v>
      </c>
      <c r="F198" s="36" t="str">
        <f>_xlfn.XLOOKUP(C198,'Export Action'!$A$3:$A$1999,'Export Action'!$AE$3:$AE$1999)</f>
        <v>Ping Educatif</v>
      </c>
      <c r="G198" s="68"/>
      <c r="H198" s="71"/>
      <c r="I198" s="71"/>
      <c r="J198" s="1" t="str">
        <f>_xlfn.XLOOKUP(C198,'Export Action'!$A$3:$A$1999,'Export Action'!$J$3:$J$1999)</f>
        <v>Première demande</v>
      </c>
      <c r="K198" s="1" t="str">
        <f>_xlfn.XLOOKUP(C198,'Export Action'!$A$3:$A$1999,'Export Action'!$AL$3:$AL$1999)</f>
        <v>Mixte</v>
      </c>
      <c r="L198" s="1">
        <f>_xlfn.XLOOKUP(C198,'Export Action'!$A$3:$A$1999,'Export Action'!$AM$3:$AM$1999)</f>
        <v>85</v>
      </c>
      <c r="M198" s="5">
        <f>_xlfn.XLOOKUP(A198,'Export 2022'!$K$3:$K$1000,'Export 2022'!$AF$3:$AF$1000)</f>
        <v>2600</v>
      </c>
      <c r="N198" s="5">
        <f>_xlfn.XLOOKUP(A198,'Export 2023'!$K$3:$K$1000,'Export 2023'!$AF$3:$AF$1000)</f>
        <v>1700</v>
      </c>
      <c r="O198" s="31">
        <f>_xlfn.XLOOKUP(A198,'Export Dossier'!$K$3:$K$974,'Export Dossier'!$AD$3:$AD$974)</f>
        <v>10800</v>
      </c>
      <c r="P198" s="31">
        <f>_xlfn.XLOOKUP(C198,'Export Action'!$A$3:$A$1999,'Export Action'!$AS$3:$AS$1999)</f>
        <v>2900</v>
      </c>
      <c r="Q198" s="29">
        <f>(_xlfn.XLOOKUP(C198,'Export Action'!$A$3:$A$1999,'Export Action'!$AS$3:$AS$1999))/_xlfn.XLOOKUP(C198,'Export Action'!$A$3:$A$1999,'Export Action'!$AR$3:$AR$1999)</f>
        <v>0.39807824296499655</v>
      </c>
      <c r="R198" s="63" t="str">
        <f>IF(OR(_xlfn.XLOOKUP(C198,'Export Action'!$A$3:$A$1999,'Export Action'!$AO$3:$AO$1999)="Communes ZRR./bassins de vie pop &gt; 50% ZRR",_xlfn.XLOOKUP(C198,'Export Action'!$A$3:$A$1999,'Export Action'!$AO$3:$AO$1999)="Contrats de relance et de transition écologique (CRTE) rural"),"Oui","Non")</f>
        <v>Non</v>
      </c>
      <c r="S198" s="73"/>
      <c r="T198" s="74">
        <f t="shared" si="3"/>
        <v>82</v>
      </c>
      <c r="U198" s="75"/>
      <c r="V198" s="8" t="str" cm="1">
        <f t="array" ref="V198">IF(SUMPRODUCT((Tableau1[NOM DE LA STRUCTURE]=Tableau1[[#This Row],[NOM DE LA STRUCTURE]])*Tableau1[MONTANT PROPOSE POUR L''ACTION])=0,"",SUMPRODUCT((Tableau1[NOM DE LA STRUCTURE]=Tableau1[[#This Row],[NOM DE LA STRUCTURE]])*Tableau1[MONTANT PROPOSE POUR L''ACTION]))</f>
        <v/>
      </c>
      <c r="W198" s="79"/>
    </row>
    <row r="199" spans="1:23" ht="47.5" hidden="1" customHeight="1" x14ac:dyDescent="0.25">
      <c r="A199" s="13" t="str">
        <f>_xlfn.XLOOKUP(C199,'Export Action'!$A$3:$A$1999,'Export Action'!$L$3:$L$1999)</f>
        <v>42505536500018</v>
      </c>
      <c r="B199" s="84" t="str">
        <f>_xlfn.XLOOKUP(A199,'Export Action'!$L$3:$L$1999,'Export Action'!$O$3:$O$1999)</f>
        <v>SAINT DIVY SPORT TENNIS DE TABLE</v>
      </c>
      <c r="C199" s="1" t="s">
        <v>14217</v>
      </c>
      <c r="D199" s="36" t="str">
        <f>_xlfn.XLOOKUP(C199,'Export Action'!$A$3:$A$1999,'Export Action'!$X$3:$X$1999)</f>
        <v>suppression des contenants jetables au profit de la réutilisation</v>
      </c>
      <c r="E199" s="1" t="str">
        <f>_xlfn.XLOOKUP(A199,'Export Dossier'!$K$3:$K$974,'Export Dossier'!$D$3:$D$974)</f>
        <v>FFTT-BRET-24-0008</v>
      </c>
      <c r="F199" s="36" t="str">
        <f>_xlfn.XLOOKUP(C199,'Export Action'!$A$3:$A$1999,'Export Action'!$AE$3:$AE$1999)</f>
        <v>Structuration clubs/comités de demain</v>
      </c>
      <c r="G199" s="68"/>
      <c r="H199" s="71"/>
      <c r="I199" s="71"/>
      <c r="J199" s="1" t="str">
        <f>_xlfn.XLOOKUP(C199,'Export Action'!$A$3:$A$1999,'Export Action'!$J$3:$J$1999)</f>
        <v>Première demande</v>
      </c>
      <c r="K199" s="1" t="str">
        <f>_xlfn.XLOOKUP(C199,'Export Action'!$A$3:$A$1999,'Export Action'!$AL$3:$AL$1999)</f>
        <v>Mixte</v>
      </c>
      <c r="L199" s="1">
        <f>_xlfn.XLOOKUP(C199,'Export Action'!$A$3:$A$1999,'Export Action'!$AM$3:$AM$1999)</f>
        <v>125</v>
      </c>
      <c r="M199" s="5">
        <f>_xlfn.XLOOKUP(A199,'Export 2022'!$K$3:$K$1000,'Export 2022'!$AF$3:$AF$1000)</f>
        <v>2600</v>
      </c>
      <c r="N199" s="5">
        <f>_xlfn.XLOOKUP(A199,'Export 2023'!$K$3:$K$1000,'Export 2023'!$AF$3:$AF$1000)</f>
        <v>1700</v>
      </c>
      <c r="O199" s="31">
        <f>_xlfn.XLOOKUP(A199,'Export Dossier'!$K$3:$K$974,'Export Dossier'!$AD$3:$AD$974)</f>
        <v>10800</v>
      </c>
      <c r="P199" s="31">
        <f>_xlfn.XLOOKUP(C199,'Export Action'!$A$3:$A$1999,'Export Action'!$AS$3:$AS$1999)</f>
        <v>1600</v>
      </c>
      <c r="Q199" s="29">
        <f>(_xlfn.XLOOKUP(C199,'Export Action'!$A$3:$A$1999,'Export Action'!$AS$3:$AS$1999))/_xlfn.XLOOKUP(C199,'Export Action'!$A$3:$A$1999,'Export Action'!$AR$3:$AR$1999)</f>
        <v>0.40743570155334863</v>
      </c>
      <c r="R199" s="63" t="str">
        <f>IF(OR(_xlfn.XLOOKUP(C199,'Export Action'!$A$3:$A$1999,'Export Action'!$AO$3:$AO$1999)="Communes ZRR./bassins de vie pop &gt; 50% ZRR",_xlfn.XLOOKUP(C199,'Export Action'!$A$3:$A$1999,'Export Action'!$AO$3:$AO$1999)="Contrats de relance et de transition écologique (CRTE) rural"),"Oui","Non")</f>
        <v>Non</v>
      </c>
      <c r="S199" s="73"/>
      <c r="T199" s="74">
        <f t="shared" si="3"/>
        <v>82</v>
      </c>
      <c r="U199" s="75"/>
      <c r="V199" s="8" t="str" cm="1">
        <f t="array" ref="V199">IF(SUMPRODUCT((Tableau1[NOM DE LA STRUCTURE]=Tableau1[[#This Row],[NOM DE LA STRUCTURE]])*Tableau1[MONTANT PROPOSE POUR L''ACTION])=0,"",SUMPRODUCT((Tableau1[NOM DE LA STRUCTURE]=Tableau1[[#This Row],[NOM DE LA STRUCTURE]])*Tableau1[MONTANT PROPOSE POUR L''ACTION]))</f>
        <v/>
      </c>
      <c r="W199" s="79"/>
    </row>
    <row r="200" spans="1:23" ht="47.5" hidden="1" customHeight="1" x14ac:dyDescent="0.25">
      <c r="A200" s="13" t="str">
        <f>_xlfn.XLOOKUP(C200,'Export Action'!$A$3:$A$1999,'Export Action'!$L$3:$L$1999)</f>
        <v>42505536500018</v>
      </c>
      <c r="B200" s="84" t="str">
        <f>_xlfn.XLOOKUP(A200,'Export Action'!$L$3:$L$1999,'Export Action'!$O$3:$O$1999)</f>
        <v>SAINT DIVY SPORT TENNIS DE TABLE</v>
      </c>
      <c r="C200" s="1" t="s">
        <v>14223</v>
      </c>
      <c r="D200" s="36" t="str">
        <f>_xlfn.XLOOKUP(C200,'Export Action'!$A$3:$A$1999,'Export Action'!$X$3:$X$1999)</f>
        <v>animations pendant les vacances autour des jeux olympiques</v>
      </c>
      <c r="E200" s="1" t="str">
        <f>_xlfn.XLOOKUP(A200,'Export Dossier'!$K$3:$K$974,'Export Dossier'!$D$3:$D$974)</f>
        <v>FFTT-BRET-24-0008</v>
      </c>
      <c r="F200" s="36" t="str">
        <f>_xlfn.XLOOKUP(C200,'Export Action'!$A$3:$A$1999,'Export Action'!$AE$3:$AE$1999)</f>
        <v>Animations vacances Olympiques et Paralympiques</v>
      </c>
      <c r="G200" s="87"/>
      <c r="H200" s="1"/>
      <c r="I200" s="1"/>
      <c r="J200" s="1" t="str">
        <f>_xlfn.XLOOKUP(C200,'Export Action'!$A$3:$A$1999,'Export Action'!$J$3:$J$1999)</f>
        <v>Première demande</v>
      </c>
      <c r="K200" s="1" t="str">
        <f>_xlfn.XLOOKUP(C200,'Export Action'!$A$3:$A$1999,'Export Action'!$AL$3:$AL$1999)</f>
        <v>Mixte</v>
      </c>
      <c r="L200" s="1">
        <f>_xlfn.XLOOKUP(C200,'Export Action'!$A$3:$A$1999,'Export Action'!$AM$3:$AM$1999)</f>
        <v>50</v>
      </c>
      <c r="M200" s="5">
        <f>_xlfn.XLOOKUP(A200,'Export 2022'!$K$3:$K$1000,'Export 2022'!$AF$3:$AF$1000)</f>
        <v>2600</v>
      </c>
      <c r="N200" s="5">
        <f>_xlfn.XLOOKUP(A200,'Export 2023'!$K$3:$K$1000,'Export 2023'!$AF$3:$AF$1000)</f>
        <v>1700</v>
      </c>
      <c r="O200" s="31">
        <f>_xlfn.XLOOKUP(A200,'Export Dossier'!$K$3:$K$974,'Export Dossier'!$AD$3:$AD$974)</f>
        <v>10800</v>
      </c>
      <c r="P200" s="31">
        <f>_xlfn.XLOOKUP(C200,'Export Action'!$A$3:$A$1999,'Export Action'!$AS$3:$AS$1999)</f>
        <v>1500</v>
      </c>
      <c r="Q200" s="29">
        <f>(_xlfn.XLOOKUP(C200,'Export Action'!$A$3:$A$1999,'Export Action'!$AS$3:$AS$1999))/_xlfn.XLOOKUP(C200,'Export Action'!$A$3:$A$1999,'Export Action'!$AR$3:$AR$1999)</f>
        <v>0.58027079303675044</v>
      </c>
      <c r="R200" s="63" t="str">
        <f>IF(OR(_xlfn.XLOOKUP(C200,'Export Action'!$A$3:$A$1999,'Export Action'!$AO$3:$AO$1999)="Communes ZRR./bassins de vie pop &gt; 50% ZRR",_xlfn.XLOOKUP(C200,'Export Action'!$A$3:$A$1999,'Export Action'!$AO$3:$AO$1999)="Contrats de relance et de transition écologique (CRTE) rural"),"Oui","Non")</f>
        <v>Non</v>
      </c>
      <c r="S200" s="88"/>
      <c r="T200" s="74">
        <f t="shared" si="3"/>
        <v>82</v>
      </c>
      <c r="U200" s="89"/>
      <c r="V200" s="8" t="str" cm="1">
        <f t="array" ref="V200">IF(SUMPRODUCT((Tableau1[NOM DE LA STRUCTURE]=Tableau1[[#This Row],[NOM DE LA STRUCTURE]])*Tableau1[MONTANT PROPOSE POUR L''ACTION])=0,"",SUMPRODUCT((Tableau1[NOM DE LA STRUCTURE]=Tableau1[[#This Row],[NOM DE LA STRUCTURE]])*Tableau1[MONTANT PROPOSE POUR L''ACTION]))</f>
        <v/>
      </c>
      <c r="W200" s="90"/>
    </row>
    <row r="201" spans="1:23" ht="47.5" hidden="1" customHeight="1" x14ac:dyDescent="0.25">
      <c r="A201" s="13" t="str">
        <f>_xlfn.XLOOKUP(C201,'Export Action'!$A$3:$A$1999,'Export Action'!$L$3:$L$1999)</f>
        <v>44790714800012</v>
      </c>
      <c r="B201" s="84" t="str">
        <f>_xlfn.XLOOKUP(A201,'Export Action'!$L$3:$L$1999,'Export Action'!$O$3:$O$1999)</f>
        <v>TENNIS DE TABLE DE LA BAIE</v>
      </c>
      <c r="C201" s="1" t="s">
        <v>14230</v>
      </c>
      <c r="D201" s="36" t="str">
        <f>_xlfn.XLOOKUP(C201,'Export Action'!$A$3:$A$1999,'Export Action'!$X$3:$X$1999)</f>
        <v>Promotion du Sport Santé auprès des personnes atteintes d'Alzheimer par l'exercice du Tennis de table</v>
      </c>
      <c r="E201" s="1" t="str">
        <f>_xlfn.XLOOKUP(A201,'Export Dossier'!$K$3:$K$974,'Export Dossier'!$D$3:$D$974)</f>
        <v>FFTT-BRET-24-0009</v>
      </c>
      <c r="F201" s="36" t="str">
        <f>_xlfn.XLOOKUP(C201,'Export Action'!$A$3:$A$1999,'Export Action'!$AE$3:$AE$1999)</f>
        <v>Ping Actif</v>
      </c>
      <c r="G201" s="68"/>
      <c r="H201" s="71"/>
      <c r="I201" s="71"/>
      <c r="J201" s="1" t="str">
        <f>_xlfn.XLOOKUP(C201,'Export Action'!$A$3:$A$1999,'Export Action'!$J$3:$J$1999)</f>
        <v>Renouvellement</v>
      </c>
      <c r="K201" s="1" t="str">
        <f>_xlfn.XLOOKUP(C201,'Export Action'!$A$3:$A$1999,'Export Action'!$AL$3:$AL$1999)</f>
        <v>Mixte</v>
      </c>
      <c r="L201" s="1">
        <f>_xlfn.XLOOKUP(C201,'Export Action'!$A$3:$A$1999,'Export Action'!$AM$3:$AM$1999)</f>
        <v>12</v>
      </c>
      <c r="M201" s="5" t="e">
        <f>_xlfn.XLOOKUP(A201,'Export 2022'!$K$3:$K$1000,'Export 2022'!$AF$3:$AF$1000)</f>
        <v>#N/A</v>
      </c>
      <c r="N201" s="5">
        <f>_xlfn.XLOOKUP(A201,'Export 2023'!$K$3:$K$1000,'Export 2023'!$AF$3:$AF$1000)</f>
        <v>1500</v>
      </c>
      <c r="O201" s="31">
        <f>_xlfn.XLOOKUP(A201,'Export Dossier'!$K$3:$K$974,'Export Dossier'!$AD$3:$AD$974)</f>
        <v>6800</v>
      </c>
      <c r="P201" s="31">
        <f>_xlfn.XLOOKUP(C201,'Export Action'!$A$3:$A$1999,'Export Action'!$AS$3:$AS$1999)</f>
        <v>2800</v>
      </c>
      <c r="Q201" s="29">
        <f>(_xlfn.XLOOKUP(C201,'Export Action'!$A$3:$A$1999,'Export Action'!$AS$3:$AS$1999))/_xlfn.XLOOKUP(C201,'Export Action'!$A$3:$A$1999,'Export Action'!$AR$3:$AR$1999)</f>
        <v>0.5876180482686254</v>
      </c>
      <c r="R201" s="63" t="str">
        <f>IF(OR(_xlfn.XLOOKUP(C201,'Export Action'!$A$3:$A$1999,'Export Action'!$AO$3:$AO$1999)="Communes ZRR./bassins de vie pop &gt; 50% ZRR",_xlfn.XLOOKUP(C201,'Export Action'!$A$3:$A$1999,'Export Action'!$AO$3:$AO$1999)="Contrats de relance et de transition écologique (CRTE) rural"),"Oui","Non")</f>
        <v>Non</v>
      </c>
      <c r="S201" s="73"/>
      <c r="T201" s="74">
        <f t="shared" si="3"/>
        <v>83</v>
      </c>
      <c r="U201" s="75"/>
      <c r="V201" s="8" t="str" cm="1">
        <f t="array" ref="V201">IF(SUMPRODUCT((Tableau1[NOM DE LA STRUCTURE]=Tableau1[[#This Row],[NOM DE LA STRUCTURE]])*Tableau1[MONTANT PROPOSE POUR L''ACTION])=0,"",SUMPRODUCT((Tableau1[NOM DE LA STRUCTURE]=Tableau1[[#This Row],[NOM DE LA STRUCTURE]])*Tableau1[MONTANT PROPOSE POUR L''ACTION]))</f>
        <v/>
      </c>
      <c r="W201" s="79"/>
    </row>
    <row r="202" spans="1:23" ht="47.5" hidden="1" customHeight="1" x14ac:dyDescent="0.25">
      <c r="A202" s="13" t="str">
        <f>_xlfn.XLOOKUP(C202,'Export Action'!$A$3:$A$1999,'Export Action'!$L$3:$L$1999)</f>
        <v>44790714800012</v>
      </c>
      <c r="B202" s="84" t="str">
        <f>_xlfn.XLOOKUP(A202,'Export Action'!$L$3:$L$1999,'Export Action'!$O$3:$O$1999)</f>
        <v>TENNIS DE TABLE DE LA BAIE</v>
      </c>
      <c r="C202" s="1" t="s">
        <v>14237</v>
      </c>
      <c r="D202" s="36" t="str">
        <f>_xlfn.XLOOKUP(C202,'Export Action'!$A$3:$A$1999,'Export Action'!$X$3:$X$1999)</f>
        <v>Recrutement et fidélisation des jeunes</v>
      </c>
      <c r="E202" s="1" t="str">
        <f>_xlfn.XLOOKUP(A202,'Export Dossier'!$K$3:$K$974,'Export Dossier'!$D$3:$D$974)</f>
        <v>FFTT-BRET-24-0009</v>
      </c>
      <c r="F202" s="36" t="str">
        <f>_xlfn.XLOOKUP(C202,'Export Action'!$A$3:$A$1999,'Export Action'!$AE$3:$AE$1999)</f>
        <v>Ping Educatif</v>
      </c>
      <c r="G202" s="68"/>
      <c r="H202" s="71"/>
      <c r="I202" s="71"/>
      <c r="J202" s="1" t="str">
        <f>_xlfn.XLOOKUP(C202,'Export Action'!$A$3:$A$1999,'Export Action'!$J$3:$J$1999)</f>
        <v>Première demande</v>
      </c>
      <c r="K202" s="1" t="str">
        <f>_xlfn.XLOOKUP(C202,'Export Action'!$A$3:$A$1999,'Export Action'!$AL$3:$AL$1999)</f>
        <v>Mixte</v>
      </c>
      <c r="L202" s="1">
        <f>_xlfn.XLOOKUP(C202,'Export Action'!$A$3:$A$1999,'Export Action'!$AM$3:$AM$1999)</f>
        <v>200</v>
      </c>
      <c r="M202" s="5" t="e">
        <f>_xlfn.XLOOKUP(A202,'Export 2022'!$K$3:$K$1000,'Export 2022'!$AF$3:$AF$1000)</f>
        <v>#N/A</v>
      </c>
      <c r="N202" s="5">
        <f>_xlfn.XLOOKUP(A202,'Export 2023'!$K$3:$K$1000,'Export 2023'!$AF$3:$AF$1000)</f>
        <v>1500</v>
      </c>
      <c r="O202" s="31">
        <f>_xlfn.XLOOKUP(A202,'Export Dossier'!$K$3:$K$974,'Export Dossier'!$AD$3:$AD$974)</f>
        <v>6800</v>
      </c>
      <c r="P202" s="31">
        <f>_xlfn.XLOOKUP(C202,'Export Action'!$A$3:$A$1999,'Export Action'!$AS$3:$AS$1999)</f>
        <v>4000</v>
      </c>
      <c r="Q202" s="29">
        <f>(_xlfn.XLOOKUP(C202,'Export Action'!$A$3:$A$1999,'Export Action'!$AS$3:$AS$1999))/_xlfn.XLOOKUP(C202,'Export Action'!$A$3:$A$1999,'Export Action'!$AR$3:$AR$1999)</f>
        <v>0.48638132295719844</v>
      </c>
      <c r="R202" s="63" t="str">
        <f>IF(OR(_xlfn.XLOOKUP(C202,'Export Action'!$A$3:$A$1999,'Export Action'!$AO$3:$AO$1999)="Communes ZRR./bassins de vie pop &gt; 50% ZRR",_xlfn.XLOOKUP(C202,'Export Action'!$A$3:$A$1999,'Export Action'!$AO$3:$AO$1999)="Contrats de relance et de transition écologique (CRTE) rural"),"Oui","Non")</f>
        <v>Non</v>
      </c>
      <c r="S202" s="73"/>
      <c r="T202" s="74">
        <f t="shared" si="3"/>
        <v>83</v>
      </c>
      <c r="U202" s="75"/>
      <c r="V202" s="8" t="str" cm="1">
        <f t="array" ref="V202">IF(SUMPRODUCT((Tableau1[NOM DE LA STRUCTURE]=Tableau1[[#This Row],[NOM DE LA STRUCTURE]])*Tableau1[MONTANT PROPOSE POUR L''ACTION])=0,"",SUMPRODUCT((Tableau1[NOM DE LA STRUCTURE]=Tableau1[[#This Row],[NOM DE LA STRUCTURE]])*Tableau1[MONTANT PROPOSE POUR L''ACTION]))</f>
        <v/>
      </c>
      <c r="W202" s="79"/>
    </row>
    <row r="203" spans="1:23" ht="47.5" hidden="1" customHeight="1" x14ac:dyDescent="0.25">
      <c r="A203" s="13" t="str">
        <f>_xlfn.XLOOKUP(C203,'Export Action'!$A$3:$A$1999,'Export Action'!$L$3:$L$1999)</f>
        <v>47999082200013</v>
      </c>
      <c r="B203" s="84" t="str">
        <f>_xlfn.XLOOKUP(A203,'Export Action'!$L$3:$L$1999,'Export Action'!$O$3:$O$1999)</f>
        <v>ASSOCIATION COMMUNALE SPORTS ET LOISIRS LA CHAPELLE DES FOUGERETZ</v>
      </c>
      <c r="C203" s="1" t="s">
        <v>14241</v>
      </c>
      <c r="D203" s="36" t="str">
        <f>_xlfn.XLOOKUP(C203,'Export Action'!$A$3:$A$1999,'Export Action'!$X$3:$X$1999)</f>
        <v>Recrutement et fidélisation des jeunes</v>
      </c>
      <c r="E203" s="1" t="str">
        <f>_xlfn.XLOOKUP(A203,'Export Dossier'!$K$3:$K$974,'Export Dossier'!$D$3:$D$974)</f>
        <v>FFTT-BRET-24-0010</v>
      </c>
      <c r="F203" s="36" t="str">
        <f>_xlfn.XLOOKUP(C203,'Export Action'!$A$3:$A$1999,'Export Action'!$AE$3:$AE$1999)</f>
        <v>Ping Educatif</v>
      </c>
      <c r="G203" s="68"/>
      <c r="H203" s="71"/>
      <c r="I203" s="71"/>
      <c r="J203" s="1" t="str">
        <f>_xlfn.XLOOKUP(C203,'Export Action'!$A$3:$A$1999,'Export Action'!$J$3:$J$1999)</f>
        <v>Première demande</v>
      </c>
      <c r="K203" s="1" t="str">
        <f>_xlfn.XLOOKUP(C203,'Export Action'!$A$3:$A$1999,'Export Action'!$AL$3:$AL$1999)</f>
        <v>Mixte</v>
      </c>
      <c r="L203" s="1">
        <f>_xlfn.XLOOKUP(C203,'Export Action'!$A$3:$A$1999,'Export Action'!$AM$3:$AM$1999)</f>
        <v>20</v>
      </c>
      <c r="M203" s="5" t="e">
        <f>_xlfn.XLOOKUP(A203,'Export 2022'!$K$3:$K$1000,'Export 2022'!$AF$3:$AF$1000)</f>
        <v>#N/A</v>
      </c>
      <c r="N203" s="5" t="e">
        <f>_xlfn.XLOOKUP(A203,'Export 2023'!$K$3:$K$1000,'Export 2023'!$AF$3:$AF$1000)</f>
        <v>#N/A</v>
      </c>
      <c r="O203" s="31">
        <f>_xlfn.XLOOKUP(A203,'Export Dossier'!$K$3:$K$974,'Export Dossier'!$AD$3:$AD$974)</f>
        <v>3670</v>
      </c>
      <c r="P203" s="31">
        <f>_xlfn.XLOOKUP(C203,'Export Action'!$A$3:$A$1999,'Export Action'!$AS$3:$AS$1999)</f>
        <v>2045</v>
      </c>
      <c r="Q203" s="29">
        <f>(_xlfn.XLOOKUP(C203,'Export Action'!$A$3:$A$1999,'Export Action'!$AS$3:$AS$1999))/_xlfn.XLOOKUP(C203,'Export Action'!$A$3:$A$1999,'Export Action'!$AR$3:$AR$1999)</f>
        <v>0.5</v>
      </c>
      <c r="R203" s="63" t="str">
        <f>IF(OR(_xlfn.XLOOKUP(C203,'Export Action'!$A$3:$A$1999,'Export Action'!$AO$3:$AO$1999)="Communes ZRR./bassins de vie pop &gt; 50% ZRR",_xlfn.XLOOKUP(C203,'Export Action'!$A$3:$A$1999,'Export Action'!$AO$3:$AO$1999)="Contrats de relance et de transition écologique (CRTE) rural"),"Oui","Non")</f>
        <v>Non</v>
      </c>
      <c r="S203" s="73"/>
      <c r="T203" s="74">
        <f t="shared" si="3"/>
        <v>84</v>
      </c>
      <c r="U203" s="75"/>
      <c r="V203" s="8" t="str" cm="1">
        <f t="array" ref="V203">IF(SUMPRODUCT((Tableau1[NOM DE LA STRUCTURE]=Tableau1[[#This Row],[NOM DE LA STRUCTURE]])*Tableau1[MONTANT PROPOSE POUR L''ACTION])=0,"",SUMPRODUCT((Tableau1[NOM DE LA STRUCTURE]=Tableau1[[#This Row],[NOM DE LA STRUCTURE]])*Tableau1[MONTANT PROPOSE POUR L''ACTION]))</f>
        <v/>
      </c>
      <c r="W203" s="79"/>
    </row>
    <row r="204" spans="1:23" ht="47.5" hidden="1" customHeight="1" x14ac:dyDescent="0.25">
      <c r="A204" s="13" t="str">
        <f>_xlfn.XLOOKUP(C204,'Export Action'!$A$3:$A$1999,'Export Action'!$L$3:$L$1999)</f>
        <v>47999082200013</v>
      </c>
      <c r="B204" s="84" t="str">
        <f>_xlfn.XLOOKUP(A204,'Export Action'!$L$3:$L$1999,'Export Action'!$O$3:$O$1999)</f>
        <v>ASSOCIATION COMMUNALE SPORTS ET LOISIRS LA CHAPELLE DES FOUGERETZ</v>
      </c>
      <c r="C204" s="1" t="s">
        <v>14253</v>
      </c>
      <c r="D204" s="36" t="str">
        <f>_xlfn.XLOOKUP(C204,'Export Action'!$A$3:$A$1999,'Export Action'!$X$3:$X$1999)</f>
        <v>Ouverture d'une section Ping Santé</v>
      </c>
      <c r="E204" s="1" t="str">
        <f>_xlfn.XLOOKUP(A204,'Export Dossier'!$K$3:$K$974,'Export Dossier'!$D$3:$D$974)</f>
        <v>FFTT-BRET-24-0010</v>
      </c>
      <c r="F204" s="36" t="str">
        <f>_xlfn.XLOOKUP(C204,'Export Action'!$A$3:$A$1999,'Export Action'!$AE$3:$AE$1999)</f>
        <v>Ping Actif</v>
      </c>
      <c r="G204" s="68"/>
      <c r="H204" s="71"/>
      <c r="I204" s="71"/>
      <c r="J204" s="1" t="str">
        <f>_xlfn.XLOOKUP(C204,'Export Action'!$A$3:$A$1999,'Export Action'!$J$3:$J$1999)</f>
        <v>Première demande</v>
      </c>
      <c r="K204" s="1" t="str">
        <f>_xlfn.XLOOKUP(C204,'Export Action'!$A$3:$A$1999,'Export Action'!$AL$3:$AL$1999)</f>
        <v>Mixte</v>
      </c>
      <c r="L204" s="1">
        <f>_xlfn.XLOOKUP(C204,'Export Action'!$A$3:$A$1999,'Export Action'!$AM$3:$AM$1999)</f>
        <v>4</v>
      </c>
      <c r="M204" s="5" t="e">
        <f>_xlfn.XLOOKUP(A204,'Export 2022'!$K$3:$K$1000,'Export 2022'!$AF$3:$AF$1000)</f>
        <v>#N/A</v>
      </c>
      <c r="N204" s="5" t="e">
        <f>_xlfn.XLOOKUP(A204,'Export 2023'!$K$3:$K$1000,'Export 2023'!$AF$3:$AF$1000)</f>
        <v>#N/A</v>
      </c>
      <c r="O204" s="31">
        <f>_xlfn.XLOOKUP(A204,'Export Dossier'!$K$3:$K$974,'Export Dossier'!$AD$3:$AD$974)</f>
        <v>3670</v>
      </c>
      <c r="P204" s="31">
        <f>_xlfn.XLOOKUP(C204,'Export Action'!$A$3:$A$1999,'Export Action'!$AS$3:$AS$1999)</f>
        <v>1625</v>
      </c>
      <c r="Q204" s="29">
        <f>(_xlfn.XLOOKUP(C204,'Export Action'!$A$3:$A$1999,'Export Action'!$AS$3:$AS$1999))/_xlfn.XLOOKUP(C204,'Export Action'!$A$3:$A$1999,'Export Action'!$AR$3:$AR$1999)</f>
        <v>0.5</v>
      </c>
      <c r="R204" s="63" t="str">
        <f>IF(OR(_xlfn.XLOOKUP(C204,'Export Action'!$A$3:$A$1999,'Export Action'!$AO$3:$AO$1999)="Communes ZRR./bassins de vie pop &gt; 50% ZRR",_xlfn.XLOOKUP(C204,'Export Action'!$A$3:$A$1999,'Export Action'!$AO$3:$AO$1999)="Contrats de relance et de transition écologique (CRTE) rural"),"Oui","Non")</f>
        <v>Non</v>
      </c>
      <c r="S204" s="73"/>
      <c r="T204" s="74">
        <f t="shared" si="3"/>
        <v>84</v>
      </c>
      <c r="U204" s="75"/>
      <c r="V204" s="8" t="str" cm="1">
        <f t="array" ref="V204">IF(SUMPRODUCT((Tableau1[NOM DE LA STRUCTURE]=Tableau1[[#This Row],[NOM DE LA STRUCTURE]])*Tableau1[MONTANT PROPOSE POUR L''ACTION])=0,"",SUMPRODUCT((Tableau1[NOM DE LA STRUCTURE]=Tableau1[[#This Row],[NOM DE LA STRUCTURE]])*Tableau1[MONTANT PROPOSE POUR L''ACTION]))</f>
        <v/>
      </c>
      <c r="W204" s="79"/>
    </row>
    <row r="205" spans="1:23" ht="47.5" hidden="1" customHeight="1" x14ac:dyDescent="0.25">
      <c r="A205" s="13" t="str">
        <f>_xlfn.XLOOKUP(C205,'Export Action'!$A$3:$A$1999,'Export Action'!$L$3:$L$1999)</f>
        <v>77774670200011</v>
      </c>
      <c r="B205" s="84" t="str">
        <f>_xlfn.XLOOKUP(A205,'Export Action'!$L$3:$L$1999,'Export Action'!$O$3:$O$1999)</f>
        <v>CERCLE PAUL BERT</v>
      </c>
      <c r="C205" s="1" t="s">
        <v>14259</v>
      </c>
      <c r="D205" s="36" t="str">
        <f>_xlfn.XLOOKUP(C205,'Export Action'!$A$3:$A$1999,'Export Action'!$X$3:$X$1999)</f>
        <v>Ping inclusif</v>
      </c>
      <c r="E205" s="1" t="str">
        <f>_xlfn.XLOOKUP(A205,'Export Dossier'!$K$3:$K$974,'Export Dossier'!$D$3:$D$974)</f>
        <v>FFTT-BRET-24-0011</v>
      </c>
      <c r="F205" s="36" t="str">
        <f>_xlfn.XLOOKUP(C205,'Export Action'!$A$3:$A$1999,'Export Action'!$AE$3:$AE$1999)</f>
        <v>Ping Inclusif</v>
      </c>
      <c r="G205" s="68"/>
      <c r="H205" s="71"/>
      <c r="I205" s="71"/>
      <c r="J205" s="1" t="str">
        <f>_xlfn.XLOOKUP(C205,'Export Action'!$A$3:$A$1999,'Export Action'!$J$3:$J$1999)</f>
        <v>Première demande</v>
      </c>
      <c r="K205" s="1" t="str">
        <f>_xlfn.XLOOKUP(C205,'Export Action'!$A$3:$A$1999,'Export Action'!$AL$3:$AL$1999)</f>
        <v>Mixte</v>
      </c>
      <c r="L205" s="1">
        <f>_xlfn.XLOOKUP(C205,'Export Action'!$A$3:$A$1999,'Export Action'!$AM$3:$AM$1999)</f>
        <v>30</v>
      </c>
      <c r="M205" s="5">
        <f>_xlfn.XLOOKUP(A205,'Export 2022'!$K$3:$K$1000,'Export 2022'!$AF$3:$AF$1000)</f>
        <v>1500</v>
      </c>
      <c r="N205" s="5">
        <f>_xlfn.XLOOKUP(A205,'Export 2023'!$K$3:$K$1000,'Export 2023'!$AF$3:$AF$1000)</f>
        <v>1500</v>
      </c>
      <c r="O205" s="31">
        <f>_xlfn.XLOOKUP(A205,'Export Dossier'!$K$3:$K$974,'Export Dossier'!$AD$3:$AD$974)</f>
        <v>3100</v>
      </c>
      <c r="P205" s="31">
        <f>_xlfn.XLOOKUP(C205,'Export Action'!$A$3:$A$1999,'Export Action'!$AS$3:$AS$1999)</f>
        <v>500</v>
      </c>
      <c r="Q205" s="29">
        <f>(_xlfn.XLOOKUP(C205,'Export Action'!$A$3:$A$1999,'Export Action'!$AS$3:$AS$1999))/_xlfn.XLOOKUP(C205,'Export Action'!$A$3:$A$1999,'Export Action'!$AR$3:$AR$1999)</f>
        <v>0.57471264367816088</v>
      </c>
      <c r="R205" s="63" t="str">
        <f>IF(OR(_xlfn.XLOOKUP(C205,'Export Action'!$A$3:$A$1999,'Export Action'!$AO$3:$AO$1999)="Communes ZRR./bassins de vie pop &gt; 50% ZRR",_xlfn.XLOOKUP(C205,'Export Action'!$A$3:$A$1999,'Export Action'!$AO$3:$AO$1999)="Contrats de relance et de transition écologique (CRTE) rural"),"Oui","Non")</f>
        <v>Non</v>
      </c>
      <c r="S205" s="73"/>
      <c r="T205" s="74">
        <f t="shared" si="3"/>
        <v>85</v>
      </c>
      <c r="U205" s="75"/>
      <c r="V205" s="8" t="str" cm="1">
        <f t="array" ref="V205">IF(SUMPRODUCT((Tableau1[NOM DE LA STRUCTURE]=Tableau1[[#This Row],[NOM DE LA STRUCTURE]])*Tableau1[MONTANT PROPOSE POUR L''ACTION])=0,"",SUMPRODUCT((Tableau1[NOM DE LA STRUCTURE]=Tableau1[[#This Row],[NOM DE LA STRUCTURE]])*Tableau1[MONTANT PROPOSE POUR L''ACTION]))</f>
        <v/>
      </c>
      <c r="W205" s="79"/>
    </row>
    <row r="206" spans="1:23" ht="47.5" hidden="1" customHeight="1" x14ac:dyDescent="0.25">
      <c r="A206" s="13" t="str">
        <f>_xlfn.XLOOKUP(C206,'Export Action'!$A$3:$A$1999,'Export Action'!$L$3:$L$1999)</f>
        <v>77774670200011</v>
      </c>
      <c r="B206" s="84" t="str">
        <f>_xlfn.XLOOKUP(A206,'Export Action'!$L$3:$L$1999,'Export Action'!$O$3:$O$1999)</f>
        <v>CERCLE PAUL BERT</v>
      </c>
      <c r="C206" s="1" t="s">
        <v>14265</v>
      </c>
      <c r="D206" s="36" t="str">
        <f>_xlfn.XLOOKUP(C206,'Export Action'!$A$3:$A$1999,'Export Action'!$X$3:$X$1999)</f>
        <v>Mise en place de regroupement pour fidéliser les jeunes</v>
      </c>
      <c r="E206" s="1" t="str">
        <f>_xlfn.XLOOKUP(A206,'Export Dossier'!$K$3:$K$974,'Export Dossier'!$D$3:$D$974)</f>
        <v>FFTT-BRET-24-0011</v>
      </c>
      <c r="F206" s="36" t="str">
        <f>_xlfn.XLOOKUP(C206,'Export Action'!$A$3:$A$1999,'Export Action'!$AE$3:$AE$1999)</f>
        <v>Ping Educatif</v>
      </c>
      <c r="G206" s="68"/>
      <c r="H206" s="71"/>
      <c r="I206" s="71"/>
      <c r="J206" s="1" t="str">
        <f>_xlfn.XLOOKUP(C206,'Export Action'!$A$3:$A$1999,'Export Action'!$J$3:$J$1999)</f>
        <v>Renouvellement</v>
      </c>
      <c r="K206" s="1" t="str">
        <f>_xlfn.XLOOKUP(C206,'Export Action'!$A$3:$A$1999,'Export Action'!$AL$3:$AL$1999)</f>
        <v>Mixte</v>
      </c>
      <c r="L206" s="1">
        <f>_xlfn.XLOOKUP(C206,'Export Action'!$A$3:$A$1999,'Export Action'!$AM$3:$AM$1999)</f>
        <v>120</v>
      </c>
      <c r="M206" s="5">
        <f>_xlfn.XLOOKUP(A206,'Export 2022'!$K$3:$K$1000,'Export 2022'!$AF$3:$AF$1000)</f>
        <v>1500</v>
      </c>
      <c r="N206" s="5">
        <f>_xlfn.XLOOKUP(A206,'Export 2023'!$K$3:$K$1000,'Export 2023'!$AF$3:$AF$1000)</f>
        <v>1500</v>
      </c>
      <c r="O206" s="31">
        <f>_xlfn.XLOOKUP(A206,'Export Dossier'!$K$3:$K$974,'Export Dossier'!$AD$3:$AD$974)</f>
        <v>3100</v>
      </c>
      <c r="P206" s="31">
        <f>_xlfn.XLOOKUP(C206,'Export Action'!$A$3:$A$1999,'Export Action'!$AS$3:$AS$1999)</f>
        <v>1400</v>
      </c>
      <c r="Q206" s="29">
        <f>(_xlfn.XLOOKUP(C206,'Export Action'!$A$3:$A$1999,'Export Action'!$AS$3:$AS$1999))/_xlfn.XLOOKUP(C206,'Export Action'!$A$3:$A$1999,'Export Action'!$AR$3:$AR$1999)</f>
        <v>0.26440037771482533</v>
      </c>
      <c r="R206" s="63" t="str">
        <f>IF(OR(_xlfn.XLOOKUP(C206,'Export Action'!$A$3:$A$1999,'Export Action'!$AO$3:$AO$1999)="Communes ZRR./bassins de vie pop &gt; 50% ZRR",_xlfn.XLOOKUP(C206,'Export Action'!$A$3:$A$1999,'Export Action'!$AO$3:$AO$1999)="Contrats de relance et de transition écologique (CRTE) rural"),"Oui","Non")</f>
        <v>Non</v>
      </c>
      <c r="S206" s="73"/>
      <c r="T206" s="74">
        <f t="shared" si="3"/>
        <v>85</v>
      </c>
      <c r="U206" s="75"/>
      <c r="V206" s="8" t="str" cm="1">
        <f t="array" ref="V206">IF(SUMPRODUCT((Tableau1[NOM DE LA STRUCTURE]=Tableau1[[#This Row],[NOM DE LA STRUCTURE]])*Tableau1[MONTANT PROPOSE POUR L''ACTION])=0,"",SUMPRODUCT((Tableau1[NOM DE LA STRUCTURE]=Tableau1[[#This Row],[NOM DE LA STRUCTURE]])*Tableau1[MONTANT PROPOSE POUR L''ACTION]))</f>
        <v/>
      </c>
      <c r="W206" s="79"/>
    </row>
    <row r="207" spans="1:23" ht="47.5" hidden="1" customHeight="1" x14ac:dyDescent="0.25">
      <c r="A207" s="13" t="str">
        <f>_xlfn.XLOOKUP(C207,'Export Action'!$A$3:$A$1999,'Export Action'!$L$3:$L$1999)</f>
        <v>77774670200011</v>
      </c>
      <c r="B207" s="84" t="str">
        <f>_xlfn.XLOOKUP(A207,'Export Action'!$L$3:$L$1999,'Export Action'!$O$3:$O$1999)</f>
        <v>CERCLE PAUL BERT</v>
      </c>
      <c r="C207" s="1" t="s">
        <v>14270</v>
      </c>
      <c r="D207" s="36" t="str">
        <f>_xlfn.XLOOKUP(C207,'Export Action'!$A$3:$A$1999,'Export Action'!$X$3:$X$1999)</f>
        <v>Accueil et encadrement public handisport</v>
      </c>
      <c r="E207" s="1" t="str">
        <f>_xlfn.XLOOKUP(A207,'Export Dossier'!$K$3:$K$974,'Export Dossier'!$D$3:$D$974)</f>
        <v>FFTT-BRET-24-0011</v>
      </c>
      <c r="F207" s="36" t="str">
        <f>_xlfn.XLOOKUP(C207,'Export Action'!$A$3:$A$1999,'Export Action'!$AE$3:$AE$1999)</f>
        <v>Ping Actif</v>
      </c>
      <c r="G207" s="68"/>
      <c r="H207" s="71"/>
      <c r="I207" s="71"/>
      <c r="J207" s="1" t="str">
        <f>_xlfn.XLOOKUP(C207,'Export Action'!$A$3:$A$1999,'Export Action'!$J$3:$J$1999)</f>
        <v>Renouvellement</v>
      </c>
      <c r="K207" s="1" t="str">
        <f>_xlfn.XLOOKUP(C207,'Export Action'!$A$3:$A$1999,'Export Action'!$AL$3:$AL$1999)</f>
        <v>Mixte</v>
      </c>
      <c r="L207" s="1">
        <f>_xlfn.XLOOKUP(C207,'Export Action'!$A$3:$A$1999,'Export Action'!$AM$3:$AM$1999)</f>
        <v>12</v>
      </c>
      <c r="M207" s="5">
        <f>_xlfn.XLOOKUP(A207,'Export 2022'!$K$3:$K$1000,'Export 2022'!$AF$3:$AF$1000)</f>
        <v>1500</v>
      </c>
      <c r="N207" s="5">
        <f>_xlfn.XLOOKUP(A207,'Export 2023'!$K$3:$K$1000,'Export 2023'!$AF$3:$AF$1000)</f>
        <v>1500</v>
      </c>
      <c r="O207" s="31">
        <f>_xlfn.XLOOKUP(A207,'Export Dossier'!$K$3:$K$974,'Export Dossier'!$AD$3:$AD$974)</f>
        <v>3100</v>
      </c>
      <c r="P207" s="31">
        <f>_xlfn.XLOOKUP(C207,'Export Action'!$A$3:$A$1999,'Export Action'!$AS$3:$AS$1999)</f>
        <v>1200</v>
      </c>
      <c r="Q207" s="29">
        <f>(_xlfn.XLOOKUP(C207,'Export Action'!$A$3:$A$1999,'Export Action'!$AS$3:$AS$1999))/_xlfn.XLOOKUP(C207,'Export Action'!$A$3:$A$1999,'Export Action'!$AR$3:$AR$1999)</f>
        <v>0.49586776859504134</v>
      </c>
      <c r="R207" s="63" t="str">
        <f>IF(OR(_xlfn.XLOOKUP(C207,'Export Action'!$A$3:$A$1999,'Export Action'!$AO$3:$AO$1999)="Communes ZRR./bassins de vie pop &gt; 50% ZRR",_xlfn.XLOOKUP(C207,'Export Action'!$A$3:$A$1999,'Export Action'!$AO$3:$AO$1999)="Contrats de relance et de transition écologique (CRTE) rural"),"Oui","Non")</f>
        <v>Non</v>
      </c>
      <c r="S207" s="73"/>
      <c r="T207" s="74">
        <f t="shared" si="3"/>
        <v>85</v>
      </c>
      <c r="U207" s="75"/>
      <c r="V207" s="8" t="str" cm="1">
        <f t="array" ref="V207">IF(SUMPRODUCT((Tableau1[NOM DE LA STRUCTURE]=Tableau1[[#This Row],[NOM DE LA STRUCTURE]])*Tableau1[MONTANT PROPOSE POUR L''ACTION])=0,"",SUMPRODUCT((Tableau1[NOM DE LA STRUCTURE]=Tableau1[[#This Row],[NOM DE LA STRUCTURE]])*Tableau1[MONTANT PROPOSE POUR L''ACTION]))</f>
        <v/>
      </c>
      <c r="W207" s="79"/>
    </row>
    <row r="208" spans="1:23" ht="47.5" hidden="1" customHeight="1" x14ac:dyDescent="0.25">
      <c r="A208" s="13" t="str">
        <f>_xlfn.XLOOKUP(C208,'Export Action'!$A$3:$A$1999,'Export Action'!$L$3:$L$1999)</f>
        <v>39387649500010</v>
      </c>
      <c r="B208" s="84" t="str">
        <f>_xlfn.XLOOKUP(A208,'Export Action'!$L$3:$L$1999,'Export Action'!$O$3:$O$1999)</f>
        <v>LA RAQUETTE DU PAYS FOUESNANTAIS</v>
      </c>
      <c r="C208" s="1" t="s">
        <v>14275</v>
      </c>
      <c r="D208" s="36" t="str">
        <f>_xlfn.XLOOKUP(C208,'Export Action'!$A$3:$A$1999,'Export Action'!$X$3:$X$1999)</f>
        <v>Recrutement et Fidélisation des jeunes</v>
      </c>
      <c r="E208" s="1" t="str">
        <f>_xlfn.XLOOKUP(A208,'Export Dossier'!$K$3:$K$974,'Export Dossier'!$D$3:$D$974)</f>
        <v>FFTT-BRET-24-0012</v>
      </c>
      <c r="F208" s="36" t="str">
        <f>_xlfn.XLOOKUP(C208,'Export Action'!$A$3:$A$1999,'Export Action'!$AE$3:$AE$1999)</f>
        <v>Ping Educatif</v>
      </c>
      <c r="G208" s="68"/>
      <c r="H208" s="71"/>
      <c r="I208" s="71"/>
      <c r="J208" s="1" t="str">
        <f>_xlfn.XLOOKUP(C208,'Export Action'!$A$3:$A$1999,'Export Action'!$J$3:$J$1999)</f>
        <v>Renouvellement</v>
      </c>
      <c r="K208" s="1" t="str">
        <f>_xlfn.XLOOKUP(C208,'Export Action'!$A$3:$A$1999,'Export Action'!$AL$3:$AL$1999)</f>
        <v>Mixte</v>
      </c>
      <c r="L208" s="1">
        <f>_xlfn.XLOOKUP(C208,'Export Action'!$A$3:$A$1999,'Export Action'!$AM$3:$AM$1999)</f>
        <v>700</v>
      </c>
      <c r="M208" s="5">
        <f>_xlfn.XLOOKUP(A208,'Export 2022'!$K$3:$K$1000,'Export 2022'!$AF$3:$AF$1000)</f>
        <v>1500</v>
      </c>
      <c r="N208" s="5">
        <f>_xlfn.XLOOKUP(A208,'Export 2023'!$K$3:$K$1000,'Export 2023'!$AF$3:$AF$1000)</f>
        <v>1628</v>
      </c>
      <c r="O208" s="31">
        <f>_xlfn.XLOOKUP(A208,'Export Dossier'!$K$3:$K$974,'Export Dossier'!$AD$3:$AD$974)</f>
        <v>6000</v>
      </c>
      <c r="P208" s="31">
        <f>_xlfn.XLOOKUP(C208,'Export Action'!$A$3:$A$1999,'Export Action'!$AS$3:$AS$1999)</f>
        <v>3000</v>
      </c>
      <c r="Q208" s="29">
        <f>(_xlfn.XLOOKUP(C208,'Export Action'!$A$3:$A$1999,'Export Action'!$AS$3:$AS$1999))/_xlfn.XLOOKUP(C208,'Export Action'!$A$3:$A$1999,'Export Action'!$AR$3:$AR$1999)</f>
        <v>0.35294117647058826</v>
      </c>
      <c r="R208" s="63" t="str">
        <f>IF(OR(_xlfn.XLOOKUP(C208,'Export Action'!$A$3:$A$1999,'Export Action'!$AO$3:$AO$1999)="Communes ZRR./bassins de vie pop &gt; 50% ZRR",_xlfn.XLOOKUP(C208,'Export Action'!$A$3:$A$1999,'Export Action'!$AO$3:$AO$1999)="Contrats de relance et de transition écologique (CRTE) rural"),"Oui","Non")</f>
        <v>Non</v>
      </c>
      <c r="S208" s="73"/>
      <c r="T208" s="74">
        <f t="shared" si="3"/>
        <v>86</v>
      </c>
      <c r="U208" s="75"/>
      <c r="V208" s="8" t="str" cm="1">
        <f t="array" ref="V208">IF(SUMPRODUCT((Tableau1[NOM DE LA STRUCTURE]=Tableau1[[#This Row],[NOM DE LA STRUCTURE]])*Tableau1[MONTANT PROPOSE POUR L''ACTION])=0,"",SUMPRODUCT((Tableau1[NOM DE LA STRUCTURE]=Tableau1[[#This Row],[NOM DE LA STRUCTURE]])*Tableau1[MONTANT PROPOSE POUR L''ACTION]))</f>
        <v/>
      </c>
      <c r="W208" s="79"/>
    </row>
    <row r="209" spans="1:23" ht="47.5" hidden="1" customHeight="1" x14ac:dyDescent="0.25">
      <c r="A209" s="13" t="str">
        <f>_xlfn.XLOOKUP(C209,'Export Action'!$A$3:$A$1999,'Export Action'!$L$3:$L$1999)</f>
        <v>39387649500010</v>
      </c>
      <c r="B209" s="84" t="str">
        <f>_xlfn.XLOOKUP(A209,'Export Action'!$L$3:$L$1999,'Export Action'!$O$3:$O$1999)</f>
        <v>LA RAQUETTE DU PAYS FOUESNANTAIS</v>
      </c>
      <c r="C209" s="1" t="s">
        <v>14281</v>
      </c>
      <c r="D209" s="36" t="str">
        <f>_xlfn.XLOOKUP(C209,'Export Action'!$A$3:$A$1999,'Export Action'!$X$3:$X$1999)</f>
        <v>Animations Ping VR</v>
      </c>
      <c r="E209" s="1" t="str">
        <f>_xlfn.XLOOKUP(A209,'Export Dossier'!$K$3:$K$974,'Export Dossier'!$D$3:$D$974)</f>
        <v>FFTT-BRET-24-0012</v>
      </c>
      <c r="F209" s="36" t="str">
        <f>_xlfn.XLOOKUP(C209,'Export Action'!$A$3:$A$1999,'Export Action'!$AE$3:$AE$1999)</f>
        <v>Nouvelles pratiques</v>
      </c>
      <c r="G209" s="68"/>
      <c r="H209" s="71"/>
      <c r="I209" s="71"/>
      <c r="J209" s="1" t="str">
        <f>_xlfn.XLOOKUP(C209,'Export Action'!$A$3:$A$1999,'Export Action'!$J$3:$J$1999)</f>
        <v>Première demande</v>
      </c>
      <c r="K209" s="1" t="str">
        <f>_xlfn.XLOOKUP(C209,'Export Action'!$A$3:$A$1999,'Export Action'!$AL$3:$AL$1999)</f>
        <v>Mixte</v>
      </c>
      <c r="L209" s="1">
        <f>_xlfn.XLOOKUP(C209,'Export Action'!$A$3:$A$1999,'Export Action'!$AM$3:$AM$1999)</f>
        <v>100</v>
      </c>
      <c r="M209" s="5">
        <f>_xlfn.XLOOKUP(A209,'Export 2022'!$K$3:$K$1000,'Export 2022'!$AF$3:$AF$1000)</f>
        <v>1500</v>
      </c>
      <c r="N209" s="5">
        <f>_xlfn.XLOOKUP(A209,'Export 2023'!$K$3:$K$1000,'Export 2023'!$AF$3:$AF$1000)</f>
        <v>1628</v>
      </c>
      <c r="O209" s="31">
        <f>_xlfn.XLOOKUP(A209,'Export Dossier'!$K$3:$K$974,'Export Dossier'!$AD$3:$AD$974)</f>
        <v>6000</v>
      </c>
      <c r="P209" s="31">
        <f>_xlfn.XLOOKUP(C209,'Export Action'!$A$3:$A$1999,'Export Action'!$AS$3:$AS$1999)</f>
        <v>1000</v>
      </c>
      <c r="Q209" s="29">
        <f>(_xlfn.XLOOKUP(C209,'Export Action'!$A$3:$A$1999,'Export Action'!$AS$3:$AS$1999))/_xlfn.XLOOKUP(C209,'Export Action'!$A$3:$A$1999,'Export Action'!$AR$3:$AR$1999)</f>
        <v>0.55555555555555558</v>
      </c>
      <c r="R209" s="63" t="str">
        <f>IF(OR(_xlfn.XLOOKUP(C209,'Export Action'!$A$3:$A$1999,'Export Action'!$AO$3:$AO$1999)="Communes ZRR./bassins de vie pop &gt; 50% ZRR",_xlfn.XLOOKUP(C209,'Export Action'!$A$3:$A$1999,'Export Action'!$AO$3:$AO$1999)="Contrats de relance et de transition écologique (CRTE) rural"),"Oui","Non")</f>
        <v>Non</v>
      </c>
      <c r="S209" s="73"/>
      <c r="T209" s="74">
        <f t="shared" si="3"/>
        <v>86</v>
      </c>
      <c r="U209" s="75"/>
      <c r="V209" s="8" t="str" cm="1">
        <f t="array" ref="V209">IF(SUMPRODUCT((Tableau1[NOM DE LA STRUCTURE]=Tableau1[[#This Row],[NOM DE LA STRUCTURE]])*Tableau1[MONTANT PROPOSE POUR L''ACTION])=0,"",SUMPRODUCT((Tableau1[NOM DE LA STRUCTURE]=Tableau1[[#This Row],[NOM DE LA STRUCTURE]])*Tableau1[MONTANT PROPOSE POUR L''ACTION]))</f>
        <v/>
      </c>
      <c r="W209" s="79"/>
    </row>
    <row r="210" spans="1:23" ht="47.5" hidden="1" customHeight="1" x14ac:dyDescent="0.25">
      <c r="A210" s="13" t="str">
        <f>_xlfn.XLOOKUP(C210,'Export Action'!$A$3:$A$1999,'Export Action'!$L$3:$L$1999)</f>
        <v>39387649500010</v>
      </c>
      <c r="B210" s="84" t="str">
        <f>_xlfn.XLOOKUP(A210,'Export Action'!$L$3:$L$1999,'Export Action'!$O$3:$O$1999)</f>
        <v>LA RAQUETTE DU PAYS FOUESNANTAIS</v>
      </c>
      <c r="C210" s="1" t="s">
        <v>14286</v>
      </c>
      <c r="D210" s="36" t="str">
        <f>_xlfn.XLOOKUP(C210,'Export Action'!$A$3:$A$1999,'Export Action'!$X$3:$X$1999)</f>
        <v>Ping bien-être / santé - sport adapté</v>
      </c>
      <c r="E210" s="1" t="str">
        <f>_xlfn.XLOOKUP(A210,'Export Dossier'!$K$3:$K$974,'Export Dossier'!$D$3:$D$974)</f>
        <v>FFTT-BRET-24-0012</v>
      </c>
      <c r="F210" s="36" t="str">
        <f>_xlfn.XLOOKUP(C210,'Export Action'!$A$3:$A$1999,'Export Action'!$AE$3:$AE$1999)</f>
        <v>Ping Actif</v>
      </c>
      <c r="G210" s="68"/>
      <c r="H210" s="71"/>
      <c r="I210" s="71"/>
      <c r="J210" s="1" t="str">
        <f>_xlfn.XLOOKUP(C210,'Export Action'!$A$3:$A$1999,'Export Action'!$J$3:$J$1999)</f>
        <v>Renouvellement</v>
      </c>
      <c r="K210" s="1" t="str">
        <f>_xlfn.XLOOKUP(C210,'Export Action'!$A$3:$A$1999,'Export Action'!$AL$3:$AL$1999)</f>
        <v>Mixte</v>
      </c>
      <c r="L210" s="1">
        <f>_xlfn.XLOOKUP(C210,'Export Action'!$A$3:$A$1999,'Export Action'!$AM$3:$AM$1999)</f>
        <v>40</v>
      </c>
      <c r="M210" s="5">
        <f>_xlfn.XLOOKUP(A210,'Export 2022'!$K$3:$K$1000,'Export 2022'!$AF$3:$AF$1000)</f>
        <v>1500</v>
      </c>
      <c r="N210" s="5">
        <f>_xlfn.XLOOKUP(A210,'Export 2023'!$K$3:$K$1000,'Export 2023'!$AF$3:$AF$1000)</f>
        <v>1628</v>
      </c>
      <c r="O210" s="31">
        <f>_xlfn.XLOOKUP(A210,'Export Dossier'!$K$3:$K$974,'Export Dossier'!$AD$3:$AD$974)</f>
        <v>6000</v>
      </c>
      <c r="P210" s="31">
        <f>_xlfn.XLOOKUP(C210,'Export Action'!$A$3:$A$1999,'Export Action'!$AS$3:$AS$1999)</f>
        <v>2000</v>
      </c>
      <c r="Q210" s="29">
        <f>(_xlfn.XLOOKUP(C210,'Export Action'!$A$3:$A$1999,'Export Action'!$AS$3:$AS$1999))/_xlfn.XLOOKUP(C210,'Export Action'!$A$3:$A$1999,'Export Action'!$AR$3:$AR$1999)</f>
        <v>0.449438202247191</v>
      </c>
      <c r="R210" s="63" t="str">
        <f>IF(OR(_xlfn.XLOOKUP(C210,'Export Action'!$A$3:$A$1999,'Export Action'!$AO$3:$AO$1999)="Communes ZRR./bassins de vie pop &gt; 50% ZRR",_xlfn.XLOOKUP(C210,'Export Action'!$A$3:$A$1999,'Export Action'!$AO$3:$AO$1999)="Contrats de relance et de transition écologique (CRTE) rural"),"Oui","Non")</f>
        <v>Non</v>
      </c>
      <c r="S210" s="73"/>
      <c r="T210" s="74">
        <f t="shared" si="3"/>
        <v>86</v>
      </c>
      <c r="U210" s="75"/>
      <c r="V210" s="8" t="str" cm="1">
        <f t="array" ref="V210">IF(SUMPRODUCT((Tableau1[NOM DE LA STRUCTURE]=Tableau1[[#This Row],[NOM DE LA STRUCTURE]])*Tableau1[MONTANT PROPOSE POUR L''ACTION])=0,"",SUMPRODUCT((Tableau1[NOM DE LA STRUCTURE]=Tableau1[[#This Row],[NOM DE LA STRUCTURE]])*Tableau1[MONTANT PROPOSE POUR L''ACTION]))</f>
        <v/>
      </c>
      <c r="W210" s="79"/>
    </row>
    <row r="211" spans="1:23" ht="47.5" hidden="1" customHeight="1" x14ac:dyDescent="0.25">
      <c r="A211" s="13" t="str">
        <f>_xlfn.XLOOKUP(C211,'Export Action'!$A$3:$A$1999,'Export Action'!$L$3:$L$1999)</f>
        <v>42433795400012</v>
      </c>
      <c r="B211" s="84" t="str">
        <f>_xlfn.XLOOKUP(A211,'Export Action'!$L$3:$L$1999,'Export Action'!$O$3:$O$1999)</f>
        <v>L'O.C.C. TENNIS DE TABLE</v>
      </c>
      <c r="C211" s="1" t="s">
        <v>14309</v>
      </c>
      <c r="D211" s="36" t="str">
        <f>_xlfn.XLOOKUP(C211,'Export Action'!$A$3:$A$1999,'Export Action'!$X$3:$X$1999)</f>
        <v>Recrutement et fidélisation des jeunes</v>
      </c>
      <c r="E211" s="1" t="str">
        <f>_xlfn.XLOOKUP(A211,'Export Dossier'!$K$3:$K$974,'Export Dossier'!$D$3:$D$974)</f>
        <v>FFTT-BRET-24-0014</v>
      </c>
      <c r="F211" s="36" t="str">
        <f>_xlfn.XLOOKUP(C211,'Export Action'!$A$3:$A$1999,'Export Action'!$AE$3:$AE$1999)</f>
        <v>Ping Educatif</v>
      </c>
      <c r="G211" s="68"/>
      <c r="H211" s="71"/>
      <c r="I211" s="71"/>
      <c r="J211" s="1" t="str">
        <f>_xlfn.XLOOKUP(C211,'Export Action'!$A$3:$A$1999,'Export Action'!$J$3:$J$1999)</f>
        <v>Première demande</v>
      </c>
      <c r="K211" s="1" t="str">
        <f>_xlfn.XLOOKUP(C211,'Export Action'!$A$3:$A$1999,'Export Action'!$AL$3:$AL$1999)</f>
        <v>Mixte</v>
      </c>
      <c r="L211" s="1">
        <f>_xlfn.XLOOKUP(C211,'Export Action'!$A$3:$A$1999,'Export Action'!$AM$3:$AM$1999)</f>
        <v>30</v>
      </c>
      <c r="M211" s="5" t="e">
        <f>_xlfn.XLOOKUP(A211,'Export 2022'!$K$3:$K$1000,'Export 2022'!$AF$3:$AF$1000)</f>
        <v>#N/A</v>
      </c>
      <c r="N211" s="5" t="e">
        <f>_xlfn.XLOOKUP(A211,'Export 2023'!$K$3:$K$1000,'Export 2023'!$AF$3:$AF$1000)</f>
        <v>#N/A</v>
      </c>
      <c r="O211" s="31">
        <f>_xlfn.XLOOKUP(A211,'Export Dossier'!$K$3:$K$974,'Export Dossier'!$AD$3:$AD$974)</f>
        <v>5000</v>
      </c>
      <c r="P211" s="31">
        <f>_xlfn.XLOOKUP(C211,'Export Action'!$A$3:$A$1999,'Export Action'!$AS$3:$AS$1999)</f>
        <v>2500</v>
      </c>
      <c r="Q211" s="29">
        <f>(_xlfn.XLOOKUP(C211,'Export Action'!$A$3:$A$1999,'Export Action'!$AS$3:$AS$1999))/_xlfn.XLOOKUP(C211,'Export Action'!$A$3:$A$1999,'Export Action'!$AR$3:$AR$1999)</f>
        <v>0.5376344086021505</v>
      </c>
      <c r="R211" s="63" t="str">
        <f>IF(OR(_xlfn.XLOOKUP(C211,'Export Action'!$A$3:$A$1999,'Export Action'!$AO$3:$AO$1999)="Communes ZRR./bassins de vie pop &gt; 50% ZRR",_xlfn.XLOOKUP(C211,'Export Action'!$A$3:$A$1999,'Export Action'!$AO$3:$AO$1999)="Contrats de relance et de transition écologique (CRTE) rural"),"Oui","Non")</f>
        <v>Non</v>
      </c>
      <c r="S211" s="73"/>
      <c r="T211" s="74">
        <f t="shared" si="3"/>
        <v>87</v>
      </c>
      <c r="U211" s="75"/>
      <c r="V211" s="8" t="str" cm="1">
        <f t="array" ref="V211">IF(SUMPRODUCT((Tableau1[NOM DE LA STRUCTURE]=Tableau1[[#This Row],[NOM DE LA STRUCTURE]])*Tableau1[MONTANT PROPOSE POUR L''ACTION])=0,"",SUMPRODUCT((Tableau1[NOM DE LA STRUCTURE]=Tableau1[[#This Row],[NOM DE LA STRUCTURE]])*Tableau1[MONTANT PROPOSE POUR L''ACTION]))</f>
        <v/>
      </c>
      <c r="W211" s="79"/>
    </row>
    <row r="212" spans="1:23" ht="47.5" hidden="1" customHeight="1" x14ac:dyDescent="0.25">
      <c r="A212" s="13" t="str">
        <f>_xlfn.XLOOKUP(C212,'Export Action'!$A$3:$A$1999,'Export Action'!$L$3:$L$1999)</f>
        <v>42433795400012</v>
      </c>
      <c r="B212" s="84" t="str">
        <f>_xlfn.XLOOKUP(A212,'Export Action'!$L$3:$L$1999,'Export Action'!$O$3:$O$1999)</f>
        <v>L'O.C.C. TENNIS DE TABLE</v>
      </c>
      <c r="C212" s="1" t="s">
        <v>14322</v>
      </c>
      <c r="D212" s="36" t="str">
        <f>_xlfn.XLOOKUP(C212,'Export Action'!$A$3:$A$1999,'Export Action'!$X$3:$X$1999)</f>
        <v>Développement de nouvelles pratiques - Ping VR</v>
      </c>
      <c r="E212" s="1" t="str">
        <f>_xlfn.XLOOKUP(A212,'Export Dossier'!$K$3:$K$974,'Export Dossier'!$D$3:$D$974)</f>
        <v>FFTT-BRET-24-0014</v>
      </c>
      <c r="F212" s="36" t="str">
        <f>_xlfn.XLOOKUP(C212,'Export Action'!$A$3:$A$1999,'Export Action'!$AE$3:$AE$1999)</f>
        <v>Nouvelles pratiques</v>
      </c>
      <c r="G212" s="68"/>
      <c r="H212" s="71"/>
      <c r="I212" s="71"/>
      <c r="J212" s="1" t="str">
        <f>_xlfn.XLOOKUP(C212,'Export Action'!$A$3:$A$1999,'Export Action'!$J$3:$J$1999)</f>
        <v>Première demande</v>
      </c>
      <c r="K212" s="1" t="str">
        <f>_xlfn.XLOOKUP(C212,'Export Action'!$A$3:$A$1999,'Export Action'!$AL$3:$AL$1999)</f>
        <v>Mixte</v>
      </c>
      <c r="L212" s="1">
        <f>_xlfn.XLOOKUP(C212,'Export Action'!$A$3:$A$1999,'Export Action'!$AM$3:$AM$1999)</f>
        <v>130</v>
      </c>
      <c r="M212" s="5" t="e">
        <f>_xlfn.XLOOKUP(A212,'Export 2022'!$K$3:$K$1000,'Export 2022'!$AF$3:$AF$1000)</f>
        <v>#N/A</v>
      </c>
      <c r="N212" s="5" t="e">
        <f>_xlfn.XLOOKUP(A212,'Export 2023'!$K$3:$K$1000,'Export 2023'!$AF$3:$AF$1000)</f>
        <v>#N/A</v>
      </c>
      <c r="O212" s="31">
        <f>_xlfn.XLOOKUP(A212,'Export Dossier'!$K$3:$K$974,'Export Dossier'!$AD$3:$AD$974)</f>
        <v>5000</v>
      </c>
      <c r="P212" s="31">
        <f>_xlfn.XLOOKUP(C212,'Export Action'!$A$3:$A$1999,'Export Action'!$AS$3:$AS$1999)</f>
        <v>2500</v>
      </c>
      <c r="Q212" s="29">
        <f>(_xlfn.XLOOKUP(C212,'Export Action'!$A$3:$A$1999,'Export Action'!$AS$3:$AS$1999))/_xlfn.XLOOKUP(C212,'Export Action'!$A$3:$A$1999,'Export Action'!$AR$3:$AR$1999)</f>
        <v>0.54466230936819171</v>
      </c>
      <c r="R212" s="63" t="str">
        <f>IF(OR(_xlfn.XLOOKUP(C212,'Export Action'!$A$3:$A$1999,'Export Action'!$AO$3:$AO$1999)="Communes ZRR./bassins de vie pop &gt; 50% ZRR",_xlfn.XLOOKUP(C212,'Export Action'!$A$3:$A$1999,'Export Action'!$AO$3:$AO$1999)="Contrats de relance et de transition écologique (CRTE) rural"),"Oui","Non")</f>
        <v>Non</v>
      </c>
      <c r="S212" s="73"/>
      <c r="T212" s="74">
        <f t="shared" si="3"/>
        <v>87</v>
      </c>
      <c r="U212" s="75"/>
      <c r="V212" s="8" t="str" cm="1">
        <f t="array" ref="V212">IF(SUMPRODUCT((Tableau1[NOM DE LA STRUCTURE]=Tableau1[[#This Row],[NOM DE LA STRUCTURE]])*Tableau1[MONTANT PROPOSE POUR L''ACTION])=0,"",SUMPRODUCT((Tableau1[NOM DE LA STRUCTURE]=Tableau1[[#This Row],[NOM DE LA STRUCTURE]])*Tableau1[MONTANT PROPOSE POUR L''ACTION]))</f>
        <v/>
      </c>
      <c r="W212" s="79"/>
    </row>
    <row r="213" spans="1:23" ht="47.5" hidden="1" customHeight="1" x14ac:dyDescent="0.25">
      <c r="A213" s="13" t="str">
        <f>_xlfn.XLOOKUP(C213,'Export Action'!$A$3:$A$1999,'Export Action'!$L$3:$L$1999)</f>
        <v>43904504800022</v>
      </c>
      <c r="B213" s="84" t="str">
        <f>_xlfn.XLOOKUP(A213,'Export Action'!$L$3:$L$1999,'Export Action'!$O$3:$O$1999)</f>
        <v>THORIGNE-FOUILLARD TENNIS DE TABLE (T.F.T.T)</v>
      </c>
      <c r="C213" s="1" t="s">
        <v>14328</v>
      </c>
      <c r="D213" s="36" t="str">
        <f>_xlfn.XLOOKUP(C213,'Export Action'!$A$3:$A$1999,'Export Action'!$X$3:$X$1999)</f>
        <v>Développement de nouvelles pratiques, en particulier du Ping VR</v>
      </c>
      <c r="E213" s="1" t="str">
        <f>_xlfn.XLOOKUP(A213,'Export Dossier'!$K$3:$K$974,'Export Dossier'!$D$3:$D$974)</f>
        <v>FFTT-BRET-24-0015</v>
      </c>
      <c r="F213" s="36" t="str">
        <f>_xlfn.XLOOKUP(C213,'Export Action'!$A$3:$A$1999,'Export Action'!$AE$3:$AE$1999)</f>
        <v>Nouvelles pratiques</v>
      </c>
      <c r="G213" s="68"/>
      <c r="H213" s="71"/>
      <c r="I213" s="71"/>
      <c r="J213" s="1" t="str">
        <f>_xlfn.XLOOKUP(C213,'Export Action'!$A$3:$A$1999,'Export Action'!$J$3:$J$1999)</f>
        <v>Renouvellement</v>
      </c>
      <c r="K213" s="1" t="str">
        <f>_xlfn.XLOOKUP(C213,'Export Action'!$A$3:$A$1999,'Export Action'!$AL$3:$AL$1999)</f>
        <v>Mixte</v>
      </c>
      <c r="L213" s="1">
        <f>_xlfn.XLOOKUP(C213,'Export Action'!$A$3:$A$1999,'Export Action'!$AM$3:$AM$1999)</f>
        <v>600</v>
      </c>
      <c r="M213" s="5">
        <f>_xlfn.XLOOKUP(A213,'Export 2022'!$K$3:$K$1000,'Export 2022'!$AF$3:$AF$1000)</f>
        <v>4122</v>
      </c>
      <c r="N213" s="5">
        <f>_xlfn.XLOOKUP(A213,'Export 2023'!$K$3:$K$1000,'Export 2023'!$AF$3:$AF$1000)</f>
        <v>2554</v>
      </c>
      <c r="O213" s="31">
        <f>_xlfn.XLOOKUP(A213,'Export Dossier'!$K$3:$K$974,'Export Dossier'!$AD$3:$AD$974)</f>
        <v>12000</v>
      </c>
      <c r="P213" s="31">
        <f>_xlfn.XLOOKUP(C213,'Export Action'!$A$3:$A$1999,'Export Action'!$AS$3:$AS$1999)</f>
        <v>4000</v>
      </c>
      <c r="Q213" s="29">
        <f>(_xlfn.XLOOKUP(C213,'Export Action'!$A$3:$A$1999,'Export Action'!$AS$3:$AS$1999))/_xlfn.XLOOKUP(C213,'Export Action'!$A$3:$A$1999,'Export Action'!$AR$3:$AR$1999)</f>
        <v>0.5</v>
      </c>
      <c r="R213" s="63" t="str">
        <f>IF(OR(_xlfn.XLOOKUP(C213,'Export Action'!$A$3:$A$1999,'Export Action'!$AO$3:$AO$1999)="Communes ZRR./bassins de vie pop &gt; 50% ZRR",_xlfn.XLOOKUP(C213,'Export Action'!$A$3:$A$1999,'Export Action'!$AO$3:$AO$1999)="Contrats de relance et de transition écologique (CRTE) rural"),"Oui","Non")</f>
        <v>Non</v>
      </c>
      <c r="S213" s="73"/>
      <c r="T213" s="74">
        <f t="shared" si="3"/>
        <v>88</v>
      </c>
      <c r="U213" s="75"/>
      <c r="V213" s="8" t="str" cm="1">
        <f t="array" ref="V213">IF(SUMPRODUCT((Tableau1[NOM DE LA STRUCTURE]=Tableau1[[#This Row],[NOM DE LA STRUCTURE]])*Tableau1[MONTANT PROPOSE POUR L''ACTION])=0,"",SUMPRODUCT((Tableau1[NOM DE LA STRUCTURE]=Tableau1[[#This Row],[NOM DE LA STRUCTURE]])*Tableau1[MONTANT PROPOSE POUR L''ACTION]))</f>
        <v/>
      </c>
      <c r="W213" s="79"/>
    </row>
    <row r="214" spans="1:23" ht="47.5" hidden="1" customHeight="1" x14ac:dyDescent="0.25">
      <c r="A214" s="13" t="str">
        <f>_xlfn.XLOOKUP(C214,'Export Action'!$A$3:$A$1999,'Export Action'!$L$3:$L$1999)</f>
        <v>43904504800022</v>
      </c>
      <c r="B214" s="84" t="str">
        <f>_xlfn.XLOOKUP(A214,'Export Action'!$L$3:$L$1999,'Export Action'!$O$3:$O$1999)</f>
        <v>THORIGNE-FOUILLARD TENNIS DE TABLE (T.F.T.T)</v>
      </c>
      <c r="C214" s="1" t="s">
        <v>14336</v>
      </c>
      <c r="D214" s="36" t="str">
        <f>_xlfn.XLOOKUP(C214,'Export Action'!$A$3:$A$1999,'Export Action'!$X$3:$X$1999)</f>
        <v>Développement durable</v>
      </c>
      <c r="E214" s="1" t="str">
        <f>_xlfn.XLOOKUP(A214,'Export Dossier'!$K$3:$K$974,'Export Dossier'!$D$3:$D$974)</f>
        <v>FFTT-BRET-24-0015</v>
      </c>
      <c r="F214" s="36" t="str">
        <f>_xlfn.XLOOKUP(C214,'Export Action'!$A$3:$A$1999,'Export Action'!$AE$3:$AE$1999)</f>
        <v>Structuration clubs/comités de demain</v>
      </c>
      <c r="G214" s="68"/>
      <c r="H214" s="71"/>
      <c r="I214" s="71"/>
      <c r="J214" s="1" t="str">
        <f>_xlfn.XLOOKUP(C214,'Export Action'!$A$3:$A$1999,'Export Action'!$J$3:$J$1999)</f>
        <v>Renouvellement</v>
      </c>
      <c r="K214" s="1" t="str">
        <f>_xlfn.XLOOKUP(C214,'Export Action'!$A$3:$A$1999,'Export Action'!$AL$3:$AL$1999)</f>
        <v>Mixte</v>
      </c>
      <c r="L214" s="1">
        <f>_xlfn.XLOOKUP(C214,'Export Action'!$A$3:$A$1999,'Export Action'!$AM$3:$AM$1999)</f>
        <v>600</v>
      </c>
      <c r="M214" s="5">
        <f>_xlfn.XLOOKUP(A214,'Export 2022'!$K$3:$K$1000,'Export 2022'!$AF$3:$AF$1000)</f>
        <v>4122</v>
      </c>
      <c r="N214" s="5">
        <f>_xlfn.XLOOKUP(A214,'Export 2023'!$K$3:$K$1000,'Export 2023'!$AF$3:$AF$1000)</f>
        <v>2554</v>
      </c>
      <c r="O214" s="31">
        <f>_xlfn.XLOOKUP(A214,'Export Dossier'!$K$3:$K$974,'Export Dossier'!$AD$3:$AD$974)</f>
        <v>12000</v>
      </c>
      <c r="P214" s="31">
        <f>_xlfn.XLOOKUP(C214,'Export Action'!$A$3:$A$1999,'Export Action'!$AS$3:$AS$1999)</f>
        <v>1500</v>
      </c>
      <c r="Q214" s="29">
        <f>(_xlfn.XLOOKUP(C214,'Export Action'!$A$3:$A$1999,'Export Action'!$AS$3:$AS$1999))/_xlfn.XLOOKUP(C214,'Export Action'!$A$3:$A$1999,'Export Action'!$AR$3:$AR$1999)</f>
        <v>0.5</v>
      </c>
      <c r="R214" s="63" t="str">
        <f>IF(OR(_xlfn.XLOOKUP(C214,'Export Action'!$A$3:$A$1999,'Export Action'!$AO$3:$AO$1999)="Communes ZRR./bassins de vie pop &gt; 50% ZRR",_xlfn.XLOOKUP(C214,'Export Action'!$A$3:$A$1999,'Export Action'!$AO$3:$AO$1999)="Contrats de relance et de transition écologique (CRTE) rural"),"Oui","Non")</f>
        <v>Non</v>
      </c>
      <c r="S214" s="73"/>
      <c r="T214" s="74">
        <f t="shared" si="3"/>
        <v>88</v>
      </c>
      <c r="U214" s="75"/>
      <c r="V214" s="8" t="str" cm="1">
        <f t="array" ref="V214">IF(SUMPRODUCT((Tableau1[NOM DE LA STRUCTURE]=Tableau1[[#This Row],[NOM DE LA STRUCTURE]])*Tableau1[MONTANT PROPOSE POUR L''ACTION])=0,"",SUMPRODUCT((Tableau1[NOM DE LA STRUCTURE]=Tableau1[[#This Row],[NOM DE LA STRUCTURE]])*Tableau1[MONTANT PROPOSE POUR L''ACTION]))</f>
        <v/>
      </c>
      <c r="W214" s="79"/>
    </row>
    <row r="215" spans="1:23" ht="47.5" hidden="1" customHeight="1" x14ac:dyDescent="0.25">
      <c r="A215" s="13" t="str">
        <f>_xlfn.XLOOKUP(C215,'Export Action'!$A$3:$A$1999,'Export Action'!$L$3:$L$1999)</f>
        <v>43904504800022</v>
      </c>
      <c r="B215" s="84" t="str">
        <f>_xlfn.XLOOKUP(A215,'Export Action'!$L$3:$L$1999,'Export Action'!$O$3:$O$1999)</f>
        <v>THORIGNE-FOUILLARD TENNIS DE TABLE (T.F.T.T)</v>
      </c>
      <c r="C215" s="1" t="s">
        <v>14341</v>
      </c>
      <c r="D215" s="36" t="str">
        <f>_xlfn.XLOOKUP(C215,'Export Action'!$A$3:$A$1999,'Export Action'!$X$3:$X$1999)</f>
        <v>Ping Santé Sport-Santé Bien-Être</v>
      </c>
      <c r="E215" s="1" t="str">
        <f>_xlfn.XLOOKUP(A215,'Export Dossier'!$K$3:$K$974,'Export Dossier'!$D$3:$D$974)</f>
        <v>FFTT-BRET-24-0015</v>
      </c>
      <c r="F215" s="36" t="str">
        <f>_xlfn.XLOOKUP(C215,'Export Action'!$A$3:$A$1999,'Export Action'!$AE$3:$AE$1999)</f>
        <v>Ping Actif</v>
      </c>
      <c r="G215" s="68"/>
      <c r="H215" s="71"/>
      <c r="I215" s="71"/>
      <c r="J215" s="1" t="str">
        <f>_xlfn.XLOOKUP(C215,'Export Action'!$A$3:$A$1999,'Export Action'!$J$3:$J$1999)</f>
        <v>Renouvellement</v>
      </c>
      <c r="K215" s="1" t="str">
        <f>_xlfn.XLOOKUP(C215,'Export Action'!$A$3:$A$1999,'Export Action'!$AL$3:$AL$1999)</f>
        <v>Mixte</v>
      </c>
      <c r="L215" s="1">
        <f>_xlfn.XLOOKUP(C215,'Export Action'!$A$3:$A$1999,'Export Action'!$AM$3:$AM$1999)</f>
        <v>80</v>
      </c>
      <c r="M215" s="5">
        <f>_xlfn.XLOOKUP(A215,'Export 2022'!$K$3:$K$1000,'Export 2022'!$AF$3:$AF$1000)</f>
        <v>4122</v>
      </c>
      <c r="N215" s="5">
        <f>_xlfn.XLOOKUP(A215,'Export 2023'!$K$3:$K$1000,'Export 2023'!$AF$3:$AF$1000)</f>
        <v>2554</v>
      </c>
      <c r="O215" s="31">
        <f>_xlfn.XLOOKUP(A215,'Export Dossier'!$K$3:$K$974,'Export Dossier'!$AD$3:$AD$974)</f>
        <v>12000</v>
      </c>
      <c r="P215" s="31">
        <f>_xlfn.XLOOKUP(C215,'Export Action'!$A$3:$A$1999,'Export Action'!$AS$3:$AS$1999)</f>
        <v>2500</v>
      </c>
      <c r="Q215" s="29">
        <f>(_xlfn.XLOOKUP(C215,'Export Action'!$A$3:$A$1999,'Export Action'!$AS$3:$AS$1999))/_xlfn.XLOOKUP(C215,'Export Action'!$A$3:$A$1999,'Export Action'!$AR$3:$AR$1999)</f>
        <v>0.5</v>
      </c>
      <c r="R215" s="63" t="str">
        <f>IF(OR(_xlfn.XLOOKUP(C215,'Export Action'!$A$3:$A$1999,'Export Action'!$AO$3:$AO$1999)="Communes ZRR./bassins de vie pop &gt; 50% ZRR",_xlfn.XLOOKUP(C215,'Export Action'!$A$3:$A$1999,'Export Action'!$AO$3:$AO$1999)="Contrats de relance et de transition écologique (CRTE) rural"),"Oui","Non")</f>
        <v>Non</v>
      </c>
      <c r="S215" s="73"/>
      <c r="T215" s="74">
        <f t="shared" si="3"/>
        <v>88</v>
      </c>
      <c r="U215" s="75"/>
      <c r="V215" s="8" t="str" cm="1">
        <f t="array" ref="V215">IF(SUMPRODUCT((Tableau1[NOM DE LA STRUCTURE]=Tableau1[[#This Row],[NOM DE LA STRUCTURE]])*Tableau1[MONTANT PROPOSE POUR L''ACTION])=0,"",SUMPRODUCT((Tableau1[NOM DE LA STRUCTURE]=Tableau1[[#This Row],[NOM DE LA STRUCTURE]])*Tableau1[MONTANT PROPOSE POUR L''ACTION]))</f>
        <v/>
      </c>
      <c r="W215" s="79"/>
    </row>
    <row r="216" spans="1:23" ht="47.5" hidden="1" customHeight="1" x14ac:dyDescent="0.25">
      <c r="A216" s="13" t="str">
        <f>_xlfn.XLOOKUP(C216,'Export Action'!$A$3:$A$1999,'Export Action'!$L$3:$L$1999)</f>
        <v>43904504800022</v>
      </c>
      <c r="B216" s="84" t="str">
        <f>_xlfn.XLOOKUP(A216,'Export Action'!$L$3:$L$1999,'Export Action'!$O$3:$O$1999)</f>
        <v>THORIGNE-FOUILLARD TENNIS DE TABLE (T.F.T.T)</v>
      </c>
      <c r="C216" s="1" t="s">
        <v>14347</v>
      </c>
      <c r="D216" s="36" t="str">
        <f>_xlfn.XLOOKUP(C216,'Export Action'!$A$3:$A$1999,'Export Action'!$X$3:$X$1999)</f>
        <v>Recrutement et fidélisation des jeunes</v>
      </c>
      <c r="E216" s="1" t="str">
        <f>_xlfn.XLOOKUP(A216,'Export Dossier'!$K$3:$K$974,'Export Dossier'!$D$3:$D$974)</f>
        <v>FFTT-BRET-24-0015</v>
      </c>
      <c r="F216" s="36" t="str">
        <f>_xlfn.XLOOKUP(C216,'Export Action'!$A$3:$A$1999,'Export Action'!$AE$3:$AE$1999)</f>
        <v>Ping Educatif</v>
      </c>
      <c r="G216" s="68"/>
      <c r="H216" s="71"/>
      <c r="I216" s="71"/>
      <c r="J216" s="1" t="str">
        <f>_xlfn.XLOOKUP(C216,'Export Action'!$A$3:$A$1999,'Export Action'!$J$3:$J$1999)</f>
        <v>Première demande</v>
      </c>
      <c r="K216" s="1" t="str">
        <f>_xlfn.XLOOKUP(C216,'Export Action'!$A$3:$A$1999,'Export Action'!$AL$3:$AL$1999)</f>
        <v>Mixte</v>
      </c>
      <c r="L216" s="1">
        <f>_xlfn.XLOOKUP(C216,'Export Action'!$A$3:$A$1999,'Export Action'!$AM$3:$AM$1999)</f>
        <v>200</v>
      </c>
      <c r="M216" s="5">
        <f>_xlfn.XLOOKUP(A216,'Export 2022'!$K$3:$K$1000,'Export 2022'!$AF$3:$AF$1000)</f>
        <v>4122</v>
      </c>
      <c r="N216" s="5">
        <f>_xlfn.XLOOKUP(A216,'Export 2023'!$K$3:$K$1000,'Export 2023'!$AF$3:$AF$1000)</f>
        <v>2554</v>
      </c>
      <c r="O216" s="31">
        <f>_xlfn.XLOOKUP(A216,'Export Dossier'!$K$3:$K$974,'Export Dossier'!$AD$3:$AD$974)</f>
        <v>12000</v>
      </c>
      <c r="P216" s="31">
        <f>_xlfn.XLOOKUP(C216,'Export Action'!$A$3:$A$1999,'Export Action'!$AS$3:$AS$1999)</f>
        <v>4000</v>
      </c>
      <c r="Q216" s="29">
        <f>(_xlfn.XLOOKUP(C216,'Export Action'!$A$3:$A$1999,'Export Action'!$AS$3:$AS$1999))/_xlfn.XLOOKUP(C216,'Export Action'!$A$3:$A$1999,'Export Action'!$AR$3:$AR$1999)</f>
        <v>0.3669724770642202</v>
      </c>
      <c r="R216" s="63" t="str">
        <f>IF(OR(_xlfn.XLOOKUP(C216,'Export Action'!$A$3:$A$1999,'Export Action'!$AO$3:$AO$1999)="Communes ZRR./bassins de vie pop &gt; 50% ZRR",_xlfn.XLOOKUP(C216,'Export Action'!$A$3:$A$1999,'Export Action'!$AO$3:$AO$1999)="Contrats de relance et de transition écologique (CRTE) rural"),"Oui","Non")</f>
        <v>Non</v>
      </c>
      <c r="S216" s="73"/>
      <c r="T216" s="74">
        <f t="shared" si="3"/>
        <v>88</v>
      </c>
      <c r="U216" s="75"/>
      <c r="V216" s="8" t="str" cm="1">
        <f t="array" ref="V216">IF(SUMPRODUCT((Tableau1[NOM DE LA STRUCTURE]=Tableau1[[#This Row],[NOM DE LA STRUCTURE]])*Tableau1[MONTANT PROPOSE POUR L''ACTION])=0,"",SUMPRODUCT((Tableau1[NOM DE LA STRUCTURE]=Tableau1[[#This Row],[NOM DE LA STRUCTURE]])*Tableau1[MONTANT PROPOSE POUR L''ACTION]))</f>
        <v/>
      </c>
      <c r="W216" s="79"/>
    </row>
    <row r="217" spans="1:23" ht="47.5" hidden="1" customHeight="1" x14ac:dyDescent="0.25">
      <c r="A217" s="13" t="str">
        <f>_xlfn.XLOOKUP(C217,'Export Action'!$A$3:$A$1999,'Export Action'!$L$3:$L$1999)</f>
        <v>44793594100016</v>
      </c>
      <c r="B217" s="84" t="str">
        <f>_xlfn.XLOOKUP(A217,'Export Action'!$L$3:$L$1999,'Export Action'!$O$3:$O$1999)</f>
        <v>7 ILES TENNIS DE TABLE</v>
      </c>
      <c r="C217" s="1" t="s">
        <v>14375</v>
      </c>
      <c r="D217" s="36" t="str">
        <f>_xlfn.XLOOKUP(C217,'Export Action'!$A$3:$A$1999,'Export Action'!$X$3:$X$1999)</f>
        <v>Développement de l'effectif jeunes</v>
      </c>
      <c r="E217" s="1" t="str">
        <f>_xlfn.XLOOKUP(A217,'Export Dossier'!$K$3:$K$974,'Export Dossier'!$D$3:$D$974)</f>
        <v>FFTT-BRET-24-0017</v>
      </c>
      <c r="F217" s="36" t="str">
        <f>_xlfn.XLOOKUP(C217,'Export Action'!$A$3:$A$1999,'Export Action'!$AE$3:$AE$1999)</f>
        <v>Ping Educatif</v>
      </c>
      <c r="G217" s="68"/>
      <c r="H217" s="71"/>
      <c r="I217" s="71"/>
      <c r="J217" s="1" t="str">
        <f>_xlfn.XLOOKUP(C217,'Export Action'!$A$3:$A$1999,'Export Action'!$J$3:$J$1999)</f>
        <v>Renouvellement</v>
      </c>
      <c r="K217" s="1" t="str">
        <f>_xlfn.XLOOKUP(C217,'Export Action'!$A$3:$A$1999,'Export Action'!$AL$3:$AL$1999)</f>
        <v>Mixte</v>
      </c>
      <c r="L217" s="1">
        <f>_xlfn.XLOOKUP(C217,'Export Action'!$A$3:$A$1999,'Export Action'!$AM$3:$AM$1999)</f>
        <v>160</v>
      </c>
      <c r="M217" s="5">
        <f>_xlfn.XLOOKUP(A217,'Export 2022'!$K$3:$K$1000,'Export 2022'!$AF$3:$AF$1000)</f>
        <v>2600</v>
      </c>
      <c r="N217" s="5">
        <f>_xlfn.XLOOKUP(A217,'Export 2023'!$K$3:$K$1000,'Export 2023'!$AF$3:$AF$1000)</f>
        <v>1500</v>
      </c>
      <c r="O217" s="31">
        <f>_xlfn.XLOOKUP(A217,'Export Dossier'!$K$3:$K$974,'Export Dossier'!$AD$3:$AD$974)</f>
        <v>2195</v>
      </c>
      <c r="P217" s="31">
        <f>_xlfn.XLOOKUP(C217,'Export Action'!$A$3:$A$1999,'Export Action'!$AS$3:$AS$1999)</f>
        <v>1225</v>
      </c>
      <c r="Q217" s="29">
        <f>(_xlfn.XLOOKUP(C217,'Export Action'!$A$3:$A$1999,'Export Action'!$AS$3:$AS$1999))/_xlfn.XLOOKUP(C217,'Export Action'!$A$3:$A$1999,'Export Action'!$AR$3:$AR$1999)</f>
        <v>0.51148225469728603</v>
      </c>
      <c r="R217" s="63" t="str">
        <f>IF(OR(_xlfn.XLOOKUP(C217,'Export Action'!$A$3:$A$1999,'Export Action'!$AO$3:$AO$1999)="Communes ZRR./bassins de vie pop &gt; 50% ZRR",_xlfn.XLOOKUP(C217,'Export Action'!$A$3:$A$1999,'Export Action'!$AO$3:$AO$1999)="Contrats de relance et de transition écologique (CRTE) rural"),"Oui","Non")</f>
        <v>Non</v>
      </c>
      <c r="S217" s="73"/>
      <c r="T217" s="74">
        <f t="shared" si="3"/>
        <v>89</v>
      </c>
      <c r="U217" s="75"/>
      <c r="V217" s="8" t="str" cm="1">
        <f t="array" ref="V217">IF(SUMPRODUCT((Tableau1[NOM DE LA STRUCTURE]=Tableau1[[#This Row],[NOM DE LA STRUCTURE]])*Tableau1[MONTANT PROPOSE POUR L''ACTION])=0,"",SUMPRODUCT((Tableau1[NOM DE LA STRUCTURE]=Tableau1[[#This Row],[NOM DE LA STRUCTURE]])*Tableau1[MONTANT PROPOSE POUR L''ACTION]))</f>
        <v/>
      </c>
      <c r="W217" s="79"/>
    </row>
    <row r="218" spans="1:23" ht="47.5" hidden="1" customHeight="1" x14ac:dyDescent="0.25">
      <c r="A218" s="13" t="str">
        <f>_xlfn.XLOOKUP(C218,'Export Action'!$A$3:$A$1999,'Export Action'!$L$3:$L$1999)</f>
        <v>44793594100016</v>
      </c>
      <c r="B218" s="84" t="str">
        <f>_xlfn.XLOOKUP(A218,'Export Action'!$L$3:$L$1999,'Export Action'!$O$3:$O$1999)</f>
        <v>7 ILES TENNIS DE TABLE</v>
      </c>
      <c r="C218" s="1" t="s">
        <v>14382</v>
      </c>
      <c r="D218" s="36" t="str">
        <f>_xlfn.XLOOKUP(C218,'Export Action'!$A$3:$A$1999,'Export Action'!$X$3:$X$1999)</f>
        <v>Développement de l'offre Sport Santé</v>
      </c>
      <c r="E218" s="1" t="str">
        <f>_xlfn.XLOOKUP(A218,'Export Dossier'!$K$3:$K$974,'Export Dossier'!$D$3:$D$974)</f>
        <v>FFTT-BRET-24-0017</v>
      </c>
      <c r="F218" s="36" t="str">
        <f>_xlfn.XLOOKUP(C218,'Export Action'!$A$3:$A$1999,'Export Action'!$AE$3:$AE$1999)</f>
        <v>Ping Actif</v>
      </c>
      <c r="G218" s="68"/>
      <c r="H218" s="71"/>
      <c r="I218" s="71"/>
      <c r="J218" s="1" t="str">
        <f>_xlfn.XLOOKUP(C218,'Export Action'!$A$3:$A$1999,'Export Action'!$J$3:$J$1999)</f>
        <v>Renouvellement</v>
      </c>
      <c r="K218" s="1" t="str">
        <f>_xlfn.XLOOKUP(C218,'Export Action'!$A$3:$A$1999,'Export Action'!$AL$3:$AL$1999)</f>
        <v>Mixte</v>
      </c>
      <c r="L218" s="1">
        <f>_xlfn.XLOOKUP(C218,'Export Action'!$A$3:$A$1999,'Export Action'!$AM$3:$AM$1999)</f>
        <v>60</v>
      </c>
      <c r="M218" s="5">
        <f>_xlfn.XLOOKUP(A218,'Export 2022'!$K$3:$K$1000,'Export 2022'!$AF$3:$AF$1000)</f>
        <v>2600</v>
      </c>
      <c r="N218" s="5">
        <f>_xlfn.XLOOKUP(A218,'Export 2023'!$K$3:$K$1000,'Export 2023'!$AF$3:$AF$1000)</f>
        <v>1500</v>
      </c>
      <c r="O218" s="31">
        <f>_xlfn.XLOOKUP(A218,'Export Dossier'!$K$3:$K$974,'Export Dossier'!$AD$3:$AD$974)</f>
        <v>2195</v>
      </c>
      <c r="P218" s="31">
        <f>_xlfn.XLOOKUP(C218,'Export Action'!$A$3:$A$1999,'Export Action'!$AS$3:$AS$1999)</f>
        <v>970</v>
      </c>
      <c r="Q218" s="29">
        <f>(_xlfn.XLOOKUP(C218,'Export Action'!$A$3:$A$1999,'Export Action'!$AS$3:$AS$1999))/_xlfn.XLOOKUP(C218,'Export Action'!$A$3:$A$1999,'Export Action'!$AR$3:$AR$1999)</f>
        <v>0.55587392550143266</v>
      </c>
      <c r="R218" s="63" t="str">
        <f>IF(OR(_xlfn.XLOOKUP(C218,'Export Action'!$A$3:$A$1999,'Export Action'!$AO$3:$AO$1999)="Communes ZRR./bassins de vie pop &gt; 50% ZRR",_xlfn.XLOOKUP(C218,'Export Action'!$A$3:$A$1999,'Export Action'!$AO$3:$AO$1999)="Contrats de relance et de transition écologique (CRTE) rural"),"Oui","Non")</f>
        <v>Non</v>
      </c>
      <c r="S218" s="73"/>
      <c r="T218" s="74">
        <f t="shared" si="3"/>
        <v>89</v>
      </c>
      <c r="U218" s="75"/>
      <c r="V218" s="8" t="str" cm="1">
        <f t="array" ref="V218">IF(SUMPRODUCT((Tableau1[NOM DE LA STRUCTURE]=Tableau1[[#This Row],[NOM DE LA STRUCTURE]])*Tableau1[MONTANT PROPOSE POUR L''ACTION])=0,"",SUMPRODUCT((Tableau1[NOM DE LA STRUCTURE]=Tableau1[[#This Row],[NOM DE LA STRUCTURE]])*Tableau1[MONTANT PROPOSE POUR L''ACTION]))</f>
        <v/>
      </c>
      <c r="W218" s="79"/>
    </row>
    <row r="219" spans="1:23" ht="47.5" hidden="1" customHeight="1" x14ac:dyDescent="0.25">
      <c r="A219" s="13" t="str">
        <f>_xlfn.XLOOKUP(C219,'Export Action'!$A$3:$A$1999,'Export Action'!$L$3:$L$1999)</f>
        <v>77783083700020</v>
      </c>
      <c r="B219" s="84" t="str">
        <f>_xlfn.XLOOKUP(A219,'Export Action'!$L$3:$L$1999,'Export Action'!$O$3:$O$1999)</f>
        <v>FOYER LAIQUE DE LANESTER</v>
      </c>
      <c r="C219" s="1" t="s">
        <v>14412</v>
      </c>
      <c r="D219" s="36" t="str">
        <f>_xlfn.XLOOKUP(C219,'Export Action'!$A$3:$A$1999,'Export Action'!$X$3:$X$1999)</f>
        <v>PING EDUCATIF : Recrutement et fidélisation des jeunes</v>
      </c>
      <c r="E219" s="1" t="str">
        <f>_xlfn.XLOOKUP(A219,'Export Dossier'!$K$3:$K$974,'Export Dossier'!$D$3:$D$974)</f>
        <v>FFTT-BRET-24-0019</v>
      </c>
      <c r="F219" s="36" t="str">
        <f>_xlfn.XLOOKUP(C219,'Export Action'!$A$3:$A$1999,'Export Action'!$AE$3:$AE$1999)</f>
        <v>Ping Educatif</v>
      </c>
      <c r="G219" s="68"/>
      <c r="H219" s="71"/>
      <c r="I219" s="71"/>
      <c r="J219" s="1" t="str">
        <f>_xlfn.XLOOKUP(C219,'Export Action'!$A$3:$A$1999,'Export Action'!$J$3:$J$1999)</f>
        <v>Renouvellement</v>
      </c>
      <c r="K219" s="1" t="str">
        <f>_xlfn.XLOOKUP(C219,'Export Action'!$A$3:$A$1999,'Export Action'!$AL$3:$AL$1999)</f>
        <v>Mixte</v>
      </c>
      <c r="L219" s="1">
        <f>_xlfn.XLOOKUP(C219,'Export Action'!$A$3:$A$1999,'Export Action'!$AM$3:$AM$1999)</f>
        <v>300</v>
      </c>
      <c r="M219" s="5">
        <f>_xlfn.XLOOKUP(A219,'Export 2022'!$K$3:$K$1000,'Export 2022'!$AF$3:$AF$1000)</f>
        <v>2750</v>
      </c>
      <c r="N219" s="5">
        <f>_xlfn.XLOOKUP(A219,'Export 2023'!$K$3:$K$1000,'Export 2023'!$AF$3:$AF$1000)</f>
        <v>1660</v>
      </c>
      <c r="O219" s="31">
        <f>_xlfn.XLOOKUP(A219,'Export Dossier'!$K$3:$K$974,'Export Dossier'!$AD$3:$AD$974)</f>
        <v>9800</v>
      </c>
      <c r="P219" s="31">
        <f>_xlfn.XLOOKUP(C219,'Export Action'!$A$3:$A$1999,'Export Action'!$AS$3:$AS$1999)</f>
        <v>3500</v>
      </c>
      <c r="Q219" s="29">
        <f>(_xlfn.XLOOKUP(C219,'Export Action'!$A$3:$A$1999,'Export Action'!$AS$3:$AS$1999))/_xlfn.XLOOKUP(C219,'Export Action'!$A$3:$A$1999,'Export Action'!$AR$3:$AR$1999)</f>
        <v>0.36842105263157893</v>
      </c>
      <c r="R219" s="63" t="str">
        <f>IF(OR(_xlfn.XLOOKUP(C219,'Export Action'!$A$3:$A$1999,'Export Action'!$AO$3:$AO$1999)="Communes ZRR./bassins de vie pop &gt; 50% ZRR",_xlfn.XLOOKUP(C219,'Export Action'!$A$3:$A$1999,'Export Action'!$AO$3:$AO$1999)="Contrats de relance et de transition écologique (CRTE) rural"),"Oui","Non")</f>
        <v>Non</v>
      </c>
      <c r="S219" s="73"/>
      <c r="T219" s="74">
        <f t="shared" si="3"/>
        <v>90</v>
      </c>
      <c r="U219" s="75"/>
      <c r="V219" s="8" t="str" cm="1">
        <f t="array" ref="V219">IF(SUMPRODUCT((Tableau1[NOM DE LA STRUCTURE]=Tableau1[[#This Row],[NOM DE LA STRUCTURE]])*Tableau1[MONTANT PROPOSE POUR L''ACTION])=0,"",SUMPRODUCT((Tableau1[NOM DE LA STRUCTURE]=Tableau1[[#This Row],[NOM DE LA STRUCTURE]])*Tableau1[MONTANT PROPOSE POUR L''ACTION]))</f>
        <v/>
      </c>
      <c r="W219" s="79"/>
    </row>
    <row r="220" spans="1:23" ht="47.5" hidden="1" customHeight="1" x14ac:dyDescent="0.25">
      <c r="A220" s="13" t="str">
        <f>_xlfn.XLOOKUP(C220,'Export Action'!$A$3:$A$1999,'Export Action'!$L$3:$L$1999)</f>
        <v>77783083700020</v>
      </c>
      <c r="B220" s="84" t="str">
        <f>_xlfn.XLOOKUP(A220,'Export Action'!$L$3:$L$1999,'Export Action'!$O$3:$O$1999)</f>
        <v>FOYER LAIQUE DE LANESTER</v>
      </c>
      <c r="C220" s="1" t="s">
        <v>14420</v>
      </c>
      <c r="D220" s="36" t="str">
        <f>_xlfn.XLOOKUP(C220,'Export Action'!$A$3:$A$1999,'Export Action'!$X$3:$X$1999)</f>
        <v>PING ACTIF : Développement du dispositif "Ping bien-être"</v>
      </c>
      <c r="E220" s="1" t="str">
        <f>_xlfn.XLOOKUP(A220,'Export Dossier'!$K$3:$K$974,'Export Dossier'!$D$3:$D$974)</f>
        <v>FFTT-BRET-24-0019</v>
      </c>
      <c r="F220" s="36" t="str">
        <f>_xlfn.XLOOKUP(C220,'Export Action'!$A$3:$A$1999,'Export Action'!$AE$3:$AE$1999)</f>
        <v>Ping Actif</v>
      </c>
      <c r="G220" s="68"/>
      <c r="H220" s="71"/>
      <c r="I220" s="71"/>
      <c r="J220" s="1" t="str">
        <f>_xlfn.XLOOKUP(C220,'Export Action'!$A$3:$A$1999,'Export Action'!$J$3:$J$1999)</f>
        <v>Première demande</v>
      </c>
      <c r="K220" s="1" t="str">
        <f>_xlfn.XLOOKUP(C220,'Export Action'!$A$3:$A$1999,'Export Action'!$AL$3:$AL$1999)</f>
        <v>Mixte</v>
      </c>
      <c r="L220" s="1">
        <f>_xlfn.XLOOKUP(C220,'Export Action'!$A$3:$A$1999,'Export Action'!$AM$3:$AM$1999)</f>
        <v>16</v>
      </c>
      <c r="M220" s="5">
        <f>_xlfn.XLOOKUP(A220,'Export 2022'!$K$3:$K$1000,'Export 2022'!$AF$3:$AF$1000)</f>
        <v>2750</v>
      </c>
      <c r="N220" s="5">
        <f>_xlfn.XLOOKUP(A220,'Export 2023'!$K$3:$K$1000,'Export 2023'!$AF$3:$AF$1000)</f>
        <v>1660</v>
      </c>
      <c r="O220" s="31">
        <f>_xlfn.XLOOKUP(A220,'Export Dossier'!$K$3:$K$974,'Export Dossier'!$AD$3:$AD$974)</f>
        <v>9800</v>
      </c>
      <c r="P220" s="31">
        <f>_xlfn.XLOOKUP(C220,'Export Action'!$A$3:$A$1999,'Export Action'!$AS$3:$AS$1999)</f>
        <v>1500</v>
      </c>
      <c r="Q220" s="29">
        <f>(_xlfn.XLOOKUP(C220,'Export Action'!$A$3:$A$1999,'Export Action'!$AS$3:$AS$1999))/_xlfn.XLOOKUP(C220,'Export Action'!$A$3:$A$1999,'Export Action'!$AR$3:$AR$1999)</f>
        <v>0.3</v>
      </c>
      <c r="R220" s="63" t="str">
        <f>IF(OR(_xlfn.XLOOKUP(C220,'Export Action'!$A$3:$A$1999,'Export Action'!$AO$3:$AO$1999)="Communes ZRR./bassins de vie pop &gt; 50% ZRR",_xlfn.XLOOKUP(C220,'Export Action'!$A$3:$A$1999,'Export Action'!$AO$3:$AO$1999)="Contrats de relance et de transition écologique (CRTE) rural"),"Oui","Non")</f>
        <v>Non</v>
      </c>
      <c r="S220" s="73"/>
      <c r="T220" s="74">
        <f t="shared" si="3"/>
        <v>90</v>
      </c>
      <c r="U220" s="75"/>
      <c r="V220" s="8" t="str" cm="1">
        <f t="array" ref="V220">IF(SUMPRODUCT((Tableau1[NOM DE LA STRUCTURE]=Tableau1[[#This Row],[NOM DE LA STRUCTURE]])*Tableau1[MONTANT PROPOSE POUR L''ACTION])=0,"",SUMPRODUCT((Tableau1[NOM DE LA STRUCTURE]=Tableau1[[#This Row],[NOM DE LA STRUCTURE]])*Tableau1[MONTANT PROPOSE POUR L''ACTION]))</f>
        <v/>
      </c>
      <c r="W220" s="79"/>
    </row>
    <row r="221" spans="1:23" ht="47.5" hidden="1" customHeight="1" x14ac:dyDescent="0.25">
      <c r="A221" s="13" t="str">
        <f>_xlfn.XLOOKUP(C221,'Export Action'!$A$3:$A$1999,'Export Action'!$L$3:$L$1999)</f>
        <v>77783083700020</v>
      </c>
      <c r="B221" s="84" t="str">
        <f>_xlfn.XLOOKUP(A221,'Export Action'!$L$3:$L$1999,'Export Action'!$O$3:$O$1999)</f>
        <v>FOYER LAIQUE DE LANESTER</v>
      </c>
      <c r="C221" s="1" t="s">
        <v>14426</v>
      </c>
      <c r="D221" s="36" t="str">
        <f>_xlfn.XLOOKUP(C221,'Export Action'!$A$3:$A$1999,'Export Action'!$X$3:$X$1999)</f>
        <v>PING INCLUSIF : Mise en place d'une action Ping Inclusif par l'organisation d'un événement style job dating</v>
      </c>
      <c r="E221" s="1" t="str">
        <f>_xlfn.XLOOKUP(A221,'Export Dossier'!$K$3:$K$974,'Export Dossier'!$D$3:$D$974)</f>
        <v>FFTT-BRET-24-0019</v>
      </c>
      <c r="F221" s="36" t="str">
        <f>_xlfn.XLOOKUP(C221,'Export Action'!$A$3:$A$1999,'Export Action'!$AE$3:$AE$1999)</f>
        <v>Ping Inclusif</v>
      </c>
      <c r="G221" s="68"/>
      <c r="H221" s="71"/>
      <c r="I221" s="71"/>
      <c r="J221" s="1" t="str">
        <f>_xlfn.XLOOKUP(C221,'Export Action'!$A$3:$A$1999,'Export Action'!$J$3:$J$1999)</f>
        <v>Première demande</v>
      </c>
      <c r="K221" s="1" t="str">
        <f>_xlfn.XLOOKUP(C221,'Export Action'!$A$3:$A$1999,'Export Action'!$AL$3:$AL$1999)</f>
        <v>Mixte</v>
      </c>
      <c r="L221" s="1">
        <f>_xlfn.XLOOKUP(C221,'Export Action'!$A$3:$A$1999,'Export Action'!$AM$3:$AM$1999)</f>
        <v>16</v>
      </c>
      <c r="M221" s="5">
        <f>_xlfn.XLOOKUP(A221,'Export 2022'!$K$3:$K$1000,'Export 2022'!$AF$3:$AF$1000)</f>
        <v>2750</v>
      </c>
      <c r="N221" s="5">
        <f>_xlfn.XLOOKUP(A221,'Export 2023'!$K$3:$K$1000,'Export 2023'!$AF$3:$AF$1000)</f>
        <v>1660</v>
      </c>
      <c r="O221" s="31">
        <f>_xlfn.XLOOKUP(A221,'Export Dossier'!$K$3:$K$974,'Export Dossier'!$AD$3:$AD$974)</f>
        <v>9800</v>
      </c>
      <c r="P221" s="31">
        <f>_xlfn.XLOOKUP(C221,'Export Action'!$A$3:$A$1999,'Export Action'!$AS$3:$AS$1999)</f>
        <v>4800</v>
      </c>
      <c r="Q221" s="29">
        <f>(_xlfn.XLOOKUP(C221,'Export Action'!$A$3:$A$1999,'Export Action'!$AS$3:$AS$1999))/_xlfn.XLOOKUP(C221,'Export Action'!$A$3:$A$1999,'Export Action'!$AR$3:$AR$1999)</f>
        <v>0.55172413793103448</v>
      </c>
      <c r="R221" s="63" t="str">
        <f>IF(OR(_xlfn.XLOOKUP(C221,'Export Action'!$A$3:$A$1999,'Export Action'!$AO$3:$AO$1999)="Communes ZRR./bassins de vie pop &gt; 50% ZRR",_xlfn.XLOOKUP(C221,'Export Action'!$A$3:$A$1999,'Export Action'!$AO$3:$AO$1999)="Contrats de relance et de transition écologique (CRTE) rural"),"Oui","Non")</f>
        <v>Non</v>
      </c>
      <c r="S221" s="73"/>
      <c r="T221" s="74">
        <f t="shared" si="3"/>
        <v>90</v>
      </c>
      <c r="U221" s="75"/>
      <c r="V221" s="8" t="str" cm="1">
        <f t="array" ref="V221">IF(SUMPRODUCT((Tableau1[NOM DE LA STRUCTURE]=Tableau1[[#This Row],[NOM DE LA STRUCTURE]])*Tableau1[MONTANT PROPOSE POUR L''ACTION])=0,"",SUMPRODUCT((Tableau1[NOM DE LA STRUCTURE]=Tableau1[[#This Row],[NOM DE LA STRUCTURE]])*Tableau1[MONTANT PROPOSE POUR L''ACTION]))</f>
        <v/>
      </c>
      <c r="W221" s="79"/>
    </row>
    <row r="222" spans="1:23" ht="47.5" hidden="1" customHeight="1" x14ac:dyDescent="0.25">
      <c r="A222" s="13" t="str">
        <f>_xlfn.XLOOKUP(C222,'Export Action'!$A$3:$A$1999,'Export Action'!$L$3:$L$1999)</f>
        <v>34039485700023</v>
      </c>
      <c r="B222" s="84" t="str">
        <f>_xlfn.XLOOKUP(A222,'Export Action'!$L$3:$L$1999,'Export Action'!$O$3:$O$1999)</f>
        <v>CERCLE JULES FERRY</v>
      </c>
      <c r="C222" s="1" t="s">
        <v>14432</v>
      </c>
      <c r="D222" s="36" t="str">
        <f>_xlfn.XLOOKUP(C222,'Export Action'!$A$3:$A$1999,'Export Action'!$X$3:$X$1999)</f>
        <v>PING ACTIF</v>
      </c>
      <c r="E222" s="1" t="str">
        <f>_xlfn.XLOOKUP(A222,'Export Dossier'!$K$3:$K$974,'Export Dossier'!$D$3:$D$974)</f>
        <v>FFTT-BRET-24-0020</v>
      </c>
      <c r="F222" s="36" t="str">
        <f>_xlfn.XLOOKUP(C222,'Export Action'!$A$3:$A$1999,'Export Action'!$AE$3:$AE$1999)</f>
        <v>Ping Actif</v>
      </c>
      <c r="G222" s="68"/>
      <c r="H222" s="71"/>
      <c r="I222" s="71"/>
      <c r="J222" s="1" t="str">
        <f>_xlfn.XLOOKUP(C222,'Export Action'!$A$3:$A$1999,'Export Action'!$J$3:$J$1999)</f>
        <v>Première demande</v>
      </c>
      <c r="K222" s="1" t="str">
        <f>_xlfn.XLOOKUP(C222,'Export Action'!$A$3:$A$1999,'Export Action'!$AL$3:$AL$1999)</f>
        <v>Mixte</v>
      </c>
      <c r="L222" s="1">
        <f>_xlfn.XLOOKUP(C222,'Export Action'!$A$3:$A$1999,'Export Action'!$AM$3:$AM$1999)</f>
        <v>25</v>
      </c>
      <c r="M222" s="5">
        <f>_xlfn.XLOOKUP(A222,'Export 2022'!$K$3:$K$1000,'Export 2022'!$AF$3:$AF$1000)</f>
        <v>1500</v>
      </c>
      <c r="N222" s="5">
        <f>_xlfn.XLOOKUP(A222,'Export 2023'!$K$3:$K$1000,'Export 2023'!$AF$3:$AF$1000)</f>
        <v>1500</v>
      </c>
      <c r="O222" s="31">
        <f>_xlfn.XLOOKUP(A222,'Export Dossier'!$K$3:$K$974,'Export Dossier'!$AD$3:$AD$974)</f>
        <v>2000</v>
      </c>
      <c r="P222" s="31">
        <f>_xlfn.XLOOKUP(C222,'Export Action'!$A$3:$A$1999,'Export Action'!$AS$3:$AS$1999)</f>
        <v>1000</v>
      </c>
      <c r="Q222" s="29">
        <f>(_xlfn.XLOOKUP(C222,'Export Action'!$A$3:$A$1999,'Export Action'!$AS$3:$AS$1999))/_xlfn.XLOOKUP(C222,'Export Action'!$A$3:$A$1999,'Export Action'!$AR$3:$AR$1999)</f>
        <v>0.4</v>
      </c>
      <c r="R222" s="63" t="str">
        <f>IF(OR(_xlfn.XLOOKUP(C222,'Export Action'!$A$3:$A$1999,'Export Action'!$AO$3:$AO$1999)="Communes ZRR./bassins de vie pop &gt; 50% ZRR",_xlfn.XLOOKUP(C222,'Export Action'!$A$3:$A$1999,'Export Action'!$AO$3:$AO$1999)="Contrats de relance et de transition écologique (CRTE) rural"),"Oui","Non")</f>
        <v>Non</v>
      </c>
      <c r="S222" s="73"/>
      <c r="T222" s="74">
        <f t="shared" si="3"/>
        <v>91</v>
      </c>
      <c r="U222" s="75"/>
      <c r="V222" s="8" t="str" cm="1">
        <f t="array" ref="V222">IF(SUMPRODUCT((Tableau1[NOM DE LA STRUCTURE]=Tableau1[[#This Row],[NOM DE LA STRUCTURE]])*Tableau1[MONTANT PROPOSE POUR L''ACTION])=0,"",SUMPRODUCT((Tableau1[NOM DE LA STRUCTURE]=Tableau1[[#This Row],[NOM DE LA STRUCTURE]])*Tableau1[MONTANT PROPOSE POUR L''ACTION]))</f>
        <v/>
      </c>
      <c r="W222" s="79"/>
    </row>
    <row r="223" spans="1:23" ht="47.5" hidden="1" customHeight="1" x14ac:dyDescent="0.25">
      <c r="A223" s="13" t="str">
        <f>_xlfn.XLOOKUP(C223,'Export Action'!$A$3:$A$1999,'Export Action'!$L$3:$L$1999)</f>
        <v>34039485700023</v>
      </c>
      <c r="B223" s="84" t="str">
        <f>_xlfn.XLOOKUP(A223,'Export Action'!$L$3:$L$1999,'Export Action'!$O$3:$O$1999)</f>
        <v>CERCLE JULES FERRY</v>
      </c>
      <c r="C223" s="1" t="s">
        <v>14439</v>
      </c>
      <c r="D223" s="36" t="str">
        <f>_xlfn.XLOOKUP(C223,'Export Action'!$A$3:$A$1999,'Export Action'!$X$3:$X$1999)</f>
        <v>PING EDUCATIF</v>
      </c>
      <c r="E223" s="1" t="str">
        <f>_xlfn.XLOOKUP(A223,'Export Dossier'!$K$3:$K$974,'Export Dossier'!$D$3:$D$974)</f>
        <v>FFTT-BRET-24-0020</v>
      </c>
      <c r="F223" s="36" t="str">
        <f>_xlfn.XLOOKUP(C223,'Export Action'!$A$3:$A$1999,'Export Action'!$AE$3:$AE$1999)</f>
        <v>Ping Educatif</v>
      </c>
      <c r="G223" s="68"/>
      <c r="H223" s="71"/>
      <c r="I223" s="71"/>
      <c r="J223" s="1" t="str">
        <f>_xlfn.XLOOKUP(C223,'Export Action'!$A$3:$A$1999,'Export Action'!$J$3:$J$1999)</f>
        <v>Première demande</v>
      </c>
      <c r="K223" s="1" t="str">
        <f>_xlfn.XLOOKUP(C223,'Export Action'!$A$3:$A$1999,'Export Action'!$AL$3:$AL$1999)</f>
        <v>Mixte</v>
      </c>
      <c r="L223" s="1">
        <f>_xlfn.XLOOKUP(C223,'Export Action'!$A$3:$A$1999,'Export Action'!$AM$3:$AM$1999)</f>
        <v>30</v>
      </c>
      <c r="M223" s="5">
        <f>_xlfn.XLOOKUP(A223,'Export 2022'!$K$3:$K$1000,'Export 2022'!$AF$3:$AF$1000)</f>
        <v>1500</v>
      </c>
      <c r="N223" s="5">
        <f>_xlfn.XLOOKUP(A223,'Export 2023'!$K$3:$K$1000,'Export 2023'!$AF$3:$AF$1000)</f>
        <v>1500</v>
      </c>
      <c r="O223" s="31">
        <f>_xlfn.XLOOKUP(A223,'Export Dossier'!$K$3:$K$974,'Export Dossier'!$AD$3:$AD$974)</f>
        <v>2000</v>
      </c>
      <c r="P223" s="31">
        <f>_xlfn.XLOOKUP(C223,'Export Action'!$A$3:$A$1999,'Export Action'!$AS$3:$AS$1999)</f>
        <v>1000</v>
      </c>
      <c r="Q223" s="29">
        <f>(_xlfn.XLOOKUP(C223,'Export Action'!$A$3:$A$1999,'Export Action'!$AS$3:$AS$1999))/_xlfn.XLOOKUP(C223,'Export Action'!$A$3:$A$1999,'Export Action'!$AR$3:$AR$1999)</f>
        <v>0.32258064516129031</v>
      </c>
      <c r="R223" s="63" t="str">
        <f>IF(OR(_xlfn.XLOOKUP(C223,'Export Action'!$A$3:$A$1999,'Export Action'!$AO$3:$AO$1999)="Communes ZRR./bassins de vie pop &gt; 50% ZRR",_xlfn.XLOOKUP(C223,'Export Action'!$A$3:$A$1999,'Export Action'!$AO$3:$AO$1999)="Contrats de relance et de transition écologique (CRTE) rural"),"Oui","Non")</f>
        <v>Non</v>
      </c>
      <c r="S223" s="73"/>
      <c r="T223" s="74">
        <f t="shared" si="3"/>
        <v>91</v>
      </c>
      <c r="U223" s="75"/>
      <c r="V223" s="8" t="str" cm="1">
        <f t="array" ref="V223">IF(SUMPRODUCT((Tableau1[NOM DE LA STRUCTURE]=Tableau1[[#This Row],[NOM DE LA STRUCTURE]])*Tableau1[MONTANT PROPOSE POUR L''ACTION])=0,"",SUMPRODUCT((Tableau1[NOM DE LA STRUCTURE]=Tableau1[[#This Row],[NOM DE LA STRUCTURE]])*Tableau1[MONTANT PROPOSE POUR L''ACTION]))</f>
        <v/>
      </c>
      <c r="W223" s="79"/>
    </row>
    <row r="224" spans="1:23" ht="47.5" hidden="1" customHeight="1" x14ac:dyDescent="0.25">
      <c r="A224" s="13" t="str">
        <f>_xlfn.XLOOKUP(C224,'Export Action'!$A$3:$A$1999,'Export Action'!$L$3:$L$1999)</f>
        <v>87927992500017</v>
      </c>
      <c r="B224" s="84" t="str">
        <f>_xlfn.XLOOKUP(A224,'Export Action'!$L$3:$L$1999,'Export Action'!$O$3:$O$1999)</f>
        <v>LA RICHARDAIS PING</v>
      </c>
      <c r="C224" s="1" t="s">
        <v>14443</v>
      </c>
      <c r="D224" s="36" t="str">
        <f>_xlfn.XLOOKUP(C224,'Export Action'!$A$3:$A$1999,'Export Action'!$X$3:$X$1999)</f>
        <v>Développement de nouvelles pratiques - Développement du Ping VR</v>
      </c>
      <c r="E224" s="1" t="str">
        <f>_xlfn.XLOOKUP(A224,'Export Dossier'!$K$3:$K$974,'Export Dossier'!$D$3:$D$974)</f>
        <v>FFTT-BRET-24-0021</v>
      </c>
      <c r="F224" s="36" t="str">
        <f>_xlfn.XLOOKUP(C224,'Export Action'!$A$3:$A$1999,'Export Action'!$AE$3:$AE$1999)</f>
        <v>Nouvelles pratiques</v>
      </c>
      <c r="G224" s="68"/>
      <c r="H224" s="71"/>
      <c r="I224" s="71"/>
      <c r="J224" s="1" t="str">
        <f>_xlfn.XLOOKUP(C224,'Export Action'!$A$3:$A$1999,'Export Action'!$J$3:$J$1999)</f>
        <v>Première demande</v>
      </c>
      <c r="K224" s="1" t="str">
        <f>_xlfn.XLOOKUP(C224,'Export Action'!$A$3:$A$1999,'Export Action'!$AL$3:$AL$1999)</f>
        <v>Mixte</v>
      </c>
      <c r="L224" s="1">
        <f>_xlfn.XLOOKUP(C224,'Export Action'!$A$3:$A$1999,'Export Action'!$AM$3:$AM$1999)</f>
        <v>40</v>
      </c>
      <c r="M224" s="5">
        <f>_xlfn.XLOOKUP(A224,'Export 2022'!$K$3:$K$1000,'Export 2022'!$AF$3:$AF$1000)</f>
        <v>1500</v>
      </c>
      <c r="N224" s="5" t="e">
        <f>_xlfn.XLOOKUP(A224,'Export 2023'!$K$3:$K$1000,'Export 2023'!$AF$3:$AF$1000)</f>
        <v>#N/A</v>
      </c>
      <c r="O224" s="31">
        <f>_xlfn.XLOOKUP(A224,'Export Dossier'!$K$3:$K$974,'Export Dossier'!$AD$3:$AD$974)</f>
        <v>2200</v>
      </c>
      <c r="P224" s="31">
        <f>_xlfn.XLOOKUP(C224,'Export Action'!$A$3:$A$1999,'Export Action'!$AS$3:$AS$1999)</f>
        <v>700</v>
      </c>
      <c r="Q224" s="29">
        <f>(_xlfn.XLOOKUP(C224,'Export Action'!$A$3:$A$1999,'Export Action'!$AS$3:$AS$1999))/_xlfn.XLOOKUP(C224,'Export Action'!$A$3:$A$1999,'Export Action'!$AR$3:$AR$1999)</f>
        <v>0.53846153846153844</v>
      </c>
      <c r="R224" s="63" t="str">
        <f>IF(OR(_xlfn.XLOOKUP(C224,'Export Action'!$A$3:$A$1999,'Export Action'!$AO$3:$AO$1999)="Communes ZRR./bassins de vie pop &gt; 50% ZRR",_xlfn.XLOOKUP(C224,'Export Action'!$A$3:$A$1999,'Export Action'!$AO$3:$AO$1999)="Contrats de relance et de transition écologique (CRTE) rural"),"Oui","Non")</f>
        <v>Non</v>
      </c>
      <c r="S224" s="73"/>
      <c r="T224" s="74">
        <f t="shared" si="3"/>
        <v>92</v>
      </c>
      <c r="U224" s="75"/>
      <c r="V224" s="8" t="str" cm="1">
        <f t="array" ref="V224">IF(SUMPRODUCT((Tableau1[NOM DE LA STRUCTURE]=Tableau1[[#This Row],[NOM DE LA STRUCTURE]])*Tableau1[MONTANT PROPOSE POUR L''ACTION])=0,"",SUMPRODUCT((Tableau1[NOM DE LA STRUCTURE]=Tableau1[[#This Row],[NOM DE LA STRUCTURE]])*Tableau1[MONTANT PROPOSE POUR L''ACTION]))</f>
        <v/>
      </c>
      <c r="W224" s="79"/>
    </row>
    <row r="225" spans="1:23" ht="47.5" hidden="1" customHeight="1" x14ac:dyDescent="0.25">
      <c r="A225" s="13" t="str">
        <f>_xlfn.XLOOKUP(C225,'Export Action'!$A$3:$A$1999,'Export Action'!$L$3:$L$1999)</f>
        <v>87927992500017</v>
      </c>
      <c r="B225" s="84" t="str">
        <f>_xlfn.XLOOKUP(A225,'Export Action'!$L$3:$L$1999,'Export Action'!$O$3:$O$1999)</f>
        <v>LA RICHARDAIS PING</v>
      </c>
      <c r="C225" s="1" t="s">
        <v>14450</v>
      </c>
      <c r="D225" s="36" t="str">
        <f>_xlfn.XLOOKUP(C225,'Export Action'!$A$3:$A$1999,'Export Action'!$X$3:$X$1999)</f>
        <v>Recrutement et fidélisation des jeunes</v>
      </c>
      <c r="E225" s="1" t="str">
        <f>_xlfn.XLOOKUP(A225,'Export Dossier'!$K$3:$K$974,'Export Dossier'!$D$3:$D$974)</f>
        <v>FFTT-BRET-24-0021</v>
      </c>
      <c r="F225" s="36" t="str">
        <f>_xlfn.XLOOKUP(C225,'Export Action'!$A$3:$A$1999,'Export Action'!$AE$3:$AE$1999)</f>
        <v>Ping Educatif</v>
      </c>
      <c r="G225" s="68"/>
      <c r="H225" s="71"/>
      <c r="I225" s="71"/>
      <c r="J225" s="1" t="str">
        <f>_xlfn.XLOOKUP(C225,'Export Action'!$A$3:$A$1999,'Export Action'!$J$3:$J$1999)</f>
        <v>Première demande</v>
      </c>
      <c r="K225" s="1" t="str">
        <f>_xlfn.XLOOKUP(C225,'Export Action'!$A$3:$A$1999,'Export Action'!$AL$3:$AL$1999)</f>
        <v>Mixte</v>
      </c>
      <c r="L225" s="1">
        <f>_xlfn.XLOOKUP(C225,'Export Action'!$A$3:$A$1999,'Export Action'!$AM$3:$AM$1999)</f>
        <v>60</v>
      </c>
      <c r="M225" s="5">
        <f>_xlfn.XLOOKUP(A225,'Export 2022'!$K$3:$K$1000,'Export 2022'!$AF$3:$AF$1000)</f>
        <v>1500</v>
      </c>
      <c r="N225" s="5" t="e">
        <f>_xlfn.XLOOKUP(A225,'Export 2023'!$K$3:$K$1000,'Export 2023'!$AF$3:$AF$1000)</f>
        <v>#N/A</v>
      </c>
      <c r="O225" s="31">
        <f>_xlfn.XLOOKUP(A225,'Export Dossier'!$K$3:$K$974,'Export Dossier'!$AD$3:$AD$974)</f>
        <v>2200</v>
      </c>
      <c r="P225" s="31">
        <f>_xlfn.XLOOKUP(C225,'Export Action'!$A$3:$A$1999,'Export Action'!$AS$3:$AS$1999)</f>
        <v>1500</v>
      </c>
      <c r="Q225" s="29">
        <f>(_xlfn.XLOOKUP(C225,'Export Action'!$A$3:$A$1999,'Export Action'!$AS$3:$AS$1999))/_xlfn.XLOOKUP(C225,'Export Action'!$A$3:$A$1999,'Export Action'!$AR$3:$AR$1999)</f>
        <v>0.5376344086021505</v>
      </c>
      <c r="R225" s="63" t="str">
        <f>IF(OR(_xlfn.XLOOKUP(C225,'Export Action'!$A$3:$A$1999,'Export Action'!$AO$3:$AO$1999)="Communes ZRR./bassins de vie pop &gt; 50% ZRR",_xlfn.XLOOKUP(C225,'Export Action'!$A$3:$A$1999,'Export Action'!$AO$3:$AO$1999)="Contrats de relance et de transition écologique (CRTE) rural"),"Oui","Non")</f>
        <v>Non</v>
      </c>
      <c r="S225" s="73"/>
      <c r="T225" s="74">
        <f t="shared" si="3"/>
        <v>92</v>
      </c>
      <c r="U225" s="75"/>
      <c r="V225" s="8" t="str" cm="1">
        <f t="array" ref="V225">IF(SUMPRODUCT((Tableau1[NOM DE LA STRUCTURE]=Tableau1[[#This Row],[NOM DE LA STRUCTURE]])*Tableau1[MONTANT PROPOSE POUR L''ACTION])=0,"",SUMPRODUCT((Tableau1[NOM DE LA STRUCTURE]=Tableau1[[#This Row],[NOM DE LA STRUCTURE]])*Tableau1[MONTANT PROPOSE POUR L''ACTION]))</f>
        <v/>
      </c>
      <c r="W225" s="79"/>
    </row>
    <row r="226" spans="1:23" ht="47.5" hidden="1" customHeight="1" x14ac:dyDescent="0.25">
      <c r="A226" s="13" t="str">
        <f>_xlfn.XLOOKUP(C226,'Export Action'!$A$3:$A$1999,'Export Action'!$L$3:$L$1999)</f>
        <v>40316896600022</v>
      </c>
      <c r="B226" s="84" t="str">
        <f>_xlfn.XLOOKUP(A226,'Export Action'!$L$3:$L$1999,'Export Action'!$O$3:$O$1999)</f>
        <v>ARGANTEL CLUB PLERIN</v>
      </c>
      <c r="C226" s="1" t="s">
        <v>14455</v>
      </c>
      <c r="D226" s="36" t="str">
        <f>_xlfn.XLOOKUP(C226,'Export Action'!$A$3:$A$1999,'Export Action'!$X$3:$X$1999)</f>
        <v>Sections jeunes</v>
      </c>
      <c r="E226" s="1" t="str">
        <f>_xlfn.XLOOKUP(A226,'Export Dossier'!$K$3:$K$974,'Export Dossier'!$D$3:$D$974)</f>
        <v>FFTT-BRET-24-0022</v>
      </c>
      <c r="F226" s="36" t="str">
        <f>_xlfn.XLOOKUP(C226,'Export Action'!$A$3:$A$1999,'Export Action'!$AE$3:$AE$1999)</f>
        <v>Ping Educatif</v>
      </c>
      <c r="G226" s="68"/>
      <c r="H226" s="71"/>
      <c r="I226" s="71"/>
      <c r="J226" s="1" t="str">
        <f>_xlfn.XLOOKUP(C226,'Export Action'!$A$3:$A$1999,'Export Action'!$J$3:$J$1999)</f>
        <v>Renouvellement</v>
      </c>
      <c r="K226" s="1" t="str">
        <f>_xlfn.XLOOKUP(C226,'Export Action'!$A$3:$A$1999,'Export Action'!$AL$3:$AL$1999)</f>
        <v>Mixte</v>
      </c>
      <c r="L226" s="1">
        <f>_xlfn.XLOOKUP(C226,'Export Action'!$A$3:$A$1999,'Export Action'!$AM$3:$AM$1999)</f>
        <v>60</v>
      </c>
      <c r="M226" s="5">
        <f>_xlfn.XLOOKUP(A226,'Export 2022'!$K$3:$K$1000,'Export 2022'!$AF$3:$AF$1000)</f>
        <v>0</v>
      </c>
      <c r="N226" s="5">
        <f>_xlfn.XLOOKUP(A226,'Export 2023'!$K$3:$K$1000,'Export 2023'!$AF$3:$AF$1000)</f>
        <v>1500</v>
      </c>
      <c r="O226" s="31">
        <f>_xlfn.XLOOKUP(A226,'Export Dossier'!$K$3:$K$974,'Export Dossier'!$AD$3:$AD$974)</f>
        <v>4400</v>
      </c>
      <c r="P226" s="31">
        <f>_xlfn.XLOOKUP(C226,'Export Action'!$A$3:$A$1999,'Export Action'!$AS$3:$AS$1999)</f>
        <v>1900</v>
      </c>
      <c r="Q226" s="29">
        <f>(_xlfn.XLOOKUP(C226,'Export Action'!$A$3:$A$1999,'Export Action'!$AS$3:$AS$1999))/_xlfn.XLOOKUP(C226,'Export Action'!$A$3:$A$1999,'Export Action'!$AR$3:$AR$1999)</f>
        <v>0.55882352941176472</v>
      </c>
      <c r="R226" s="63" t="str">
        <f>IF(OR(_xlfn.XLOOKUP(C226,'Export Action'!$A$3:$A$1999,'Export Action'!$AO$3:$AO$1999)="Communes ZRR./bassins de vie pop &gt; 50% ZRR",_xlfn.XLOOKUP(C226,'Export Action'!$A$3:$A$1999,'Export Action'!$AO$3:$AO$1999)="Contrats de relance et de transition écologique (CRTE) rural"),"Oui","Non")</f>
        <v>Non</v>
      </c>
      <c r="S226" s="73"/>
      <c r="T226" s="74">
        <f t="shared" si="3"/>
        <v>93</v>
      </c>
      <c r="U226" s="75"/>
      <c r="V226" s="8" t="str" cm="1">
        <f t="array" ref="V226">IF(SUMPRODUCT((Tableau1[NOM DE LA STRUCTURE]=Tableau1[[#This Row],[NOM DE LA STRUCTURE]])*Tableau1[MONTANT PROPOSE POUR L''ACTION])=0,"",SUMPRODUCT((Tableau1[NOM DE LA STRUCTURE]=Tableau1[[#This Row],[NOM DE LA STRUCTURE]])*Tableau1[MONTANT PROPOSE POUR L''ACTION]))</f>
        <v/>
      </c>
      <c r="W226" s="79"/>
    </row>
    <row r="227" spans="1:23" ht="47.5" hidden="1" customHeight="1" x14ac:dyDescent="0.25">
      <c r="A227" s="13" t="str">
        <f>_xlfn.XLOOKUP(C227,'Export Action'!$A$3:$A$1999,'Export Action'!$L$3:$L$1999)</f>
        <v>40316896600022</v>
      </c>
      <c r="B227" s="84" t="str">
        <f>_xlfn.XLOOKUP(A227,'Export Action'!$L$3:$L$1999,'Export Action'!$O$3:$O$1999)</f>
        <v>ARGANTEL CLUB PLERIN</v>
      </c>
      <c r="C227" s="1" t="s">
        <v>14462</v>
      </c>
      <c r="D227" s="36" t="str">
        <f>_xlfn.XLOOKUP(C227,'Export Action'!$A$3:$A$1999,'Export Action'!$X$3:$X$1999)</f>
        <v>Expérimentation du Ping VR</v>
      </c>
      <c r="E227" s="1" t="str">
        <f>_xlfn.XLOOKUP(A227,'Export Dossier'!$K$3:$K$974,'Export Dossier'!$D$3:$D$974)</f>
        <v>FFTT-BRET-24-0022</v>
      </c>
      <c r="F227" s="36" t="str">
        <f>_xlfn.XLOOKUP(C227,'Export Action'!$A$3:$A$1999,'Export Action'!$AE$3:$AE$1999)</f>
        <v>Nouvelles pratiques</v>
      </c>
      <c r="G227" s="68"/>
      <c r="H227" s="71"/>
      <c r="I227" s="71"/>
      <c r="J227" s="1" t="str">
        <f>_xlfn.XLOOKUP(C227,'Export Action'!$A$3:$A$1999,'Export Action'!$J$3:$J$1999)</f>
        <v>Première demande</v>
      </c>
      <c r="K227" s="1" t="str">
        <f>_xlfn.XLOOKUP(C227,'Export Action'!$A$3:$A$1999,'Export Action'!$AL$3:$AL$1999)</f>
        <v>Mixte</v>
      </c>
      <c r="L227" s="1">
        <f>_xlfn.XLOOKUP(C227,'Export Action'!$A$3:$A$1999,'Export Action'!$AM$3:$AM$1999)</f>
        <v>50</v>
      </c>
      <c r="M227" s="5">
        <f>_xlfn.XLOOKUP(A227,'Export 2022'!$K$3:$K$1000,'Export 2022'!$AF$3:$AF$1000)</f>
        <v>0</v>
      </c>
      <c r="N227" s="5">
        <f>_xlfn.XLOOKUP(A227,'Export 2023'!$K$3:$K$1000,'Export 2023'!$AF$3:$AF$1000)</f>
        <v>1500</v>
      </c>
      <c r="O227" s="31">
        <f>_xlfn.XLOOKUP(A227,'Export Dossier'!$K$3:$K$974,'Export Dossier'!$AD$3:$AD$974)</f>
        <v>4400</v>
      </c>
      <c r="P227" s="31">
        <f>_xlfn.XLOOKUP(C227,'Export Action'!$A$3:$A$1999,'Export Action'!$AS$3:$AS$1999)</f>
        <v>1250</v>
      </c>
      <c r="Q227" s="29">
        <f>(_xlfn.XLOOKUP(C227,'Export Action'!$A$3:$A$1999,'Export Action'!$AS$3:$AS$1999))/_xlfn.XLOOKUP(C227,'Export Action'!$A$3:$A$1999,'Export Action'!$AR$3:$AR$1999)</f>
        <v>0.50607287449392713</v>
      </c>
      <c r="R227" s="63" t="str">
        <f>IF(OR(_xlfn.XLOOKUP(C227,'Export Action'!$A$3:$A$1999,'Export Action'!$AO$3:$AO$1999)="Communes ZRR./bassins de vie pop &gt; 50% ZRR",_xlfn.XLOOKUP(C227,'Export Action'!$A$3:$A$1999,'Export Action'!$AO$3:$AO$1999)="Contrats de relance et de transition écologique (CRTE) rural"),"Oui","Non")</f>
        <v>Non</v>
      </c>
      <c r="S227" s="73"/>
      <c r="T227" s="74">
        <f t="shared" si="3"/>
        <v>93</v>
      </c>
      <c r="U227" s="75"/>
      <c r="V227" s="8" t="str" cm="1">
        <f t="array" ref="V227">IF(SUMPRODUCT((Tableau1[NOM DE LA STRUCTURE]=Tableau1[[#This Row],[NOM DE LA STRUCTURE]])*Tableau1[MONTANT PROPOSE POUR L''ACTION])=0,"",SUMPRODUCT((Tableau1[NOM DE LA STRUCTURE]=Tableau1[[#This Row],[NOM DE LA STRUCTURE]])*Tableau1[MONTANT PROPOSE POUR L''ACTION]))</f>
        <v/>
      </c>
      <c r="W227" s="79"/>
    </row>
    <row r="228" spans="1:23" ht="47.5" hidden="1" customHeight="1" x14ac:dyDescent="0.25">
      <c r="A228" s="13" t="str">
        <f>_xlfn.XLOOKUP(C228,'Export Action'!$A$3:$A$1999,'Export Action'!$L$3:$L$1999)</f>
        <v>40316896600022</v>
      </c>
      <c r="B228" s="84" t="str">
        <f>_xlfn.XLOOKUP(A228,'Export Action'!$L$3:$L$1999,'Export Action'!$O$3:$O$1999)</f>
        <v>ARGANTEL CLUB PLERIN</v>
      </c>
      <c r="C228" s="1" t="s">
        <v>14467</v>
      </c>
      <c r="D228" s="36" t="str">
        <f>_xlfn.XLOOKUP(C228,'Export Action'!$A$3:$A$1999,'Export Action'!$X$3:$X$1999)</f>
        <v>Ping santé</v>
      </c>
      <c r="E228" s="1" t="str">
        <f>_xlfn.XLOOKUP(A228,'Export Dossier'!$K$3:$K$974,'Export Dossier'!$D$3:$D$974)</f>
        <v>FFTT-BRET-24-0022</v>
      </c>
      <c r="F228" s="36" t="str">
        <f>_xlfn.XLOOKUP(C228,'Export Action'!$A$3:$A$1999,'Export Action'!$AE$3:$AE$1999)</f>
        <v>Ping Actif</v>
      </c>
      <c r="G228" s="68"/>
      <c r="H228" s="71"/>
      <c r="I228" s="71"/>
      <c r="J228" s="1" t="str">
        <f>_xlfn.XLOOKUP(C228,'Export Action'!$A$3:$A$1999,'Export Action'!$J$3:$J$1999)</f>
        <v>Première demande</v>
      </c>
      <c r="K228" s="1" t="str">
        <f>_xlfn.XLOOKUP(C228,'Export Action'!$A$3:$A$1999,'Export Action'!$AL$3:$AL$1999)</f>
        <v>Masculin</v>
      </c>
      <c r="L228" s="1">
        <f>_xlfn.XLOOKUP(C228,'Export Action'!$A$3:$A$1999,'Export Action'!$AM$3:$AM$1999)</f>
        <v>15</v>
      </c>
      <c r="M228" s="5">
        <f>_xlfn.XLOOKUP(A228,'Export 2022'!$K$3:$K$1000,'Export 2022'!$AF$3:$AF$1000)</f>
        <v>0</v>
      </c>
      <c r="N228" s="5">
        <f>_xlfn.XLOOKUP(A228,'Export 2023'!$K$3:$K$1000,'Export 2023'!$AF$3:$AF$1000)</f>
        <v>1500</v>
      </c>
      <c r="O228" s="31">
        <f>_xlfn.XLOOKUP(A228,'Export Dossier'!$K$3:$K$974,'Export Dossier'!$AD$3:$AD$974)</f>
        <v>4400</v>
      </c>
      <c r="P228" s="31">
        <f>_xlfn.XLOOKUP(C228,'Export Action'!$A$3:$A$1999,'Export Action'!$AS$3:$AS$1999)</f>
        <v>1250</v>
      </c>
      <c r="Q228" s="29">
        <f>(_xlfn.XLOOKUP(C228,'Export Action'!$A$3:$A$1999,'Export Action'!$AS$3:$AS$1999))/_xlfn.XLOOKUP(C228,'Export Action'!$A$3:$A$1999,'Export Action'!$AR$3:$AR$1999)</f>
        <v>0.29411764705882354</v>
      </c>
      <c r="R228" s="63" t="str">
        <f>IF(OR(_xlfn.XLOOKUP(C228,'Export Action'!$A$3:$A$1999,'Export Action'!$AO$3:$AO$1999)="Communes ZRR./bassins de vie pop &gt; 50% ZRR",_xlfn.XLOOKUP(C228,'Export Action'!$A$3:$A$1999,'Export Action'!$AO$3:$AO$1999)="Contrats de relance et de transition écologique (CRTE) rural"),"Oui","Non")</f>
        <v>Non</v>
      </c>
      <c r="S228" s="73"/>
      <c r="T228" s="74">
        <f t="shared" si="3"/>
        <v>93</v>
      </c>
      <c r="U228" s="75"/>
      <c r="V228" s="8" t="str" cm="1">
        <f t="array" ref="V228">IF(SUMPRODUCT((Tableau1[NOM DE LA STRUCTURE]=Tableau1[[#This Row],[NOM DE LA STRUCTURE]])*Tableau1[MONTANT PROPOSE POUR L''ACTION])=0,"",SUMPRODUCT((Tableau1[NOM DE LA STRUCTURE]=Tableau1[[#This Row],[NOM DE LA STRUCTURE]])*Tableau1[MONTANT PROPOSE POUR L''ACTION]))</f>
        <v/>
      </c>
      <c r="W228" s="79"/>
    </row>
    <row r="229" spans="1:23" ht="47.5" hidden="1" customHeight="1" x14ac:dyDescent="0.25">
      <c r="A229" s="13" t="str">
        <f>_xlfn.XLOOKUP(C229,'Export Action'!$A$3:$A$1999,'Export Action'!$L$3:$L$1999)</f>
        <v>40262396100032</v>
      </c>
      <c r="B229" s="84" t="str">
        <f>_xlfn.XLOOKUP(A229,'Export Action'!$L$3:$L$1999,'Export Action'!$O$3:$O$1999)</f>
        <v>ASSOCIATION LA BOGUE D'OR</v>
      </c>
      <c r="C229" s="1" t="s">
        <v>14472</v>
      </c>
      <c r="D229" s="36" t="str">
        <f>_xlfn.XLOOKUP(C229,'Export Action'!$A$3:$A$1999,'Export Action'!$X$3:$X$1999)</f>
        <v>Perfectionnement Jeunes</v>
      </c>
      <c r="E229" s="1" t="str">
        <f>_xlfn.XLOOKUP(A229,'Export Dossier'!$K$3:$K$974,'Export Dossier'!$D$3:$D$974)</f>
        <v>FFTT-BRET-24-0023</v>
      </c>
      <c r="F229" s="36" t="str">
        <f>_xlfn.XLOOKUP(C229,'Export Action'!$A$3:$A$1999,'Export Action'!$AE$3:$AE$1999)</f>
        <v>Ping Educatif</v>
      </c>
      <c r="G229" s="68"/>
      <c r="H229" s="71"/>
      <c r="I229" s="71"/>
      <c r="J229" s="1" t="str">
        <f>_xlfn.XLOOKUP(C229,'Export Action'!$A$3:$A$1999,'Export Action'!$J$3:$J$1999)</f>
        <v>Première demande</v>
      </c>
      <c r="K229" s="1" t="str">
        <f>_xlfn.XLOOKUP(C229,'Export Action'!$A$3:$A$1999,'Export Action'!$AL$3:$AL$1999)</f>
        <v>Mixte</v>
      </c>
      <c r="L229" s="1">
        <f>_xlfn.XLOOKUP(C229,'Export Action'!$A$3:$A$1999,'Export Action'!$AM$3:$AM$1999)</f>
        <v>60</v>
      </c>
      <c r="M229" s="5" t="e">
        <f>_xlfn.XLOOKUP(A229,'Export 2022'!$K$3:$K$1000,'Export 2022'!$AF$3:$AF$1000)</f>
        <v>#N/A</v>
      </c>
      <c r="N229" s="5" t="e">
        <f>_xlfn.XLOOKUP(A229,'Export 2023'!$K$3:$K$1000,'Export 2023'!$AF$3:$AF$1000)</f>
        <v>#N/A</v>
      </c>
      <c r="O229" s="31">
        <f>_xlfn.XLOOKUP(A229,'Export Dossier'!$K$3:$K$974,'Export Dossier'!$AD$3:$AD$974)</f>
        <v>3000</v>
      </c>
      <c r="P229" s="31">
        <f>_xlfn.XLOOKUP(C229,'Export Action'!$A$3:$A$1999,'Export Action'!$AS$3:$AS$1999)</f>
        <v>3000</v>
      </c>
      <c r="Q229" s="29">
        <f>(_xlfn.XLOOKUP(C229,'Export Action'!$A$3:$A$1999,'Export Action'!$AS$3:$AS$1999))/_xlfn.XLOOKUP(C229,'Export Action'!$A$3:$A$1999,'Export Action'!$AR$3:$AR$1999)</f>
        <v>0.15915119363395225</v>
      </c>
      <c r="R229" s="63" t="str">
        <f>IF(OR(_xlfn.XLOOKUP(C229,'Export Action'!$A$3:$A$1999,'Export Action'!$AO$3:$AO$1999)="Communes ZRR./bassins de vie pop &gt; 50% ZRR",_xlfn.XLOOKUP(C229,'Export Action'!$A$3:$A$1999,'Export Action'!$AO$3:$AO$1999)="Contrats de relance et de transition écologique (CRTE) rural"),"Oui","Non")</f>
        <v>Non</v>
      </c>
      <c r="S229" s="73"/>
      <c r="T229" s="74">
        <f t="shared" si="3"/>
        <v>94</v>
      </c>
      <c r="U229" s="75"/>
      <c r="V229" s="8" t="str" cm="1">
        <f t="array" ref="V229">IF(SUMPRODUCT((Tableau1[NOM DE LA STRUCTURE]=Tableau1[[#This Row],[NOM DE LA STRUCTURE]])*Tableau1[MONTANT PROPOSE POUR L''ACTION])=0,"",SUMPRODUCT((Tableau1[NOM DE LA STRUCTURE]=Tableau1[[#This Row],[NOM DE LA STRUCTURE]])*Tableau1[MONTANT PROPOSE POUR L''ACTION]))</f>
        <v/>
      </c>
      <c r="W229" s="79"/>
    </row>
    <row r="230" spans="1:23" ht="47.5" hidden="1" customHeight="1" x14ac:dyDescent="0.25">
      <c r="A230" s="13" t="str">
        <f>_xlfn.XLOOKUP(C230,'Export Action'!$A$3:$A$1999,'Export Action'!$L$3:$L$1999)</f>
        <v>81202978300022</v>
      </c>
      <c r="B230" s="84" t="str">
        <f>_xlfn.XLOOKUP(A230,'Export Action'!$L$3:$L$1999,'Export Action'!$O$3:$O$1999)</f>
        <v>TT FOUGERES-JAVENE-LECOUSSE</v>
      </c>
      <c r="C230" s="1" t="s">
        <v>14487</v>
      </c>
      <c r="D230" s="36" t="str">
        <f>_xlfn.XLOOKUP(C230,'Export Action'!$A$3:$A$1999,'Export Action'!$X$3:$X$1999)</f>
        <v>recrutement et fidélisation des jeunes de 6 à 11 ans</v>
      </c>
      <c r="E230" s="1" t="str">
        <f>_xlfn.XLOOKUP(A230,'Export Dossier'!$K$3:$K$974,'Export Dossier'!$D$3:$D$974)</f>
        <v>FFTT-BRET-24-0024</v>
      </c>
      <c r="F230" s="36" t="str">
        <f>_xlfn.XLOOKUP(C230,'Export Action'!$A$3:$A$1999,'Export Action'!$AE$3:$AE$1999)</f>
        <v>Ping Educatif</v>
      </c>
      <c r="G230" s="68"/>
      <c r="H230" s="71"/>
      <c r="I230" s="71"/>
      <c r="J230" s="1" t="str">
        <f>_xlfn.XLOOKUP(C230,'Export Action'!$A$3:$A$1999,'Export Action'!$J$3:$J$1999)</f>
        <v>Première demande</v>
      </c>
      <c r="K230" s="1" t="str">
        <f>_xlfn.XLOOKUP(C230,'Export Action'!$A$3:$A$1999,'Export Action'!$AL$3:$AL$1999)</f>
        <v>Mixte</v>
      </c>
      <c r="L230" s="1">
        <f>_xlfn.XLOOKUP(C230,'Export Action'!$A$3:$A$1999,'Export Action'!$AM$3:$AM$1999)</f>
        <v>70</v>
      </c>
      <c r="M230" s="5">
        <f>_xlfn.XLOOKUP(A230,'Export 2022'!$K$3:$K$1000,'Export 2022'!$AF$3:$AF$1000)</f>
        <v>2150</v>
      </c>
      <c r="N230" s="5">
        <f>_xlfn.XLOOKUP(A230,'Export 2023'!$K$3:$K$1000,'Export 2023'!$AF$3:$AF$1000)</f>
        <v>2054</v>
      </c>
      <c r="O230" s="31">
        <f>_xlfn.XLOOKUP(A230,'Export Dossier'!$K$3:$K$974,'Export Dossier'!$AD$3:$AD$974)</f>
        <v>4500</v>
      </c>
      <c r="P230" s="31">
        <f>_xlfn.XLOOKUP(C230,'Export Action'!$A$3:$A$1999,'Export Action'!$AS$3:$AS$1999)</f>
        <v>2500</v>
      </c>
      <c r="Q230" s="29">
        <f>(_xlfn.XLOOKUP(C230,'Export Action'!$A$3:$A$1999,'Export Action'!$AS$3:$AS$1999))/_xlfn.XLOOKUP(C230,'Export Action'!$A$3:$A$1999,'Export Action'!$AR$3:$AR$1999)</f>
        <v>0.58139534883720934</v>
      </c>
      <c r="R230" s="63" t="str">
        <f>IF(OR(_xlfn.XLOOKUP(C230,'Export Action'!$A$3:$A$1999,'Export Action'!$AO$3:$AO$1999)="Communes ZRR./bassins de vie pop &gt; 50% ZRR",_xlfn.XLOOKUP(C230,'Export Action'!$A$3:$A$1999,'Export Action'!$AO$3:$AO$1999)="Contrats de relance et de transition écologique (CRTE) rural"),"Oui","Non")</f>
        <v>Non</v>
      </c>
      <c r="S230" s="73"/>
      <c r="T230" s="74">
        <f t="shared" si="3"/>
        <v>95</v>
      </c>
      <c r="U230" s="75"/>
      <c r="V230" s="8" t="str" cm="1">
        <f t="array" ref="V230">IF(SUMPRODUCT((Tableau1[NOM DE LA STRUCTURE]=Tableau1[[#This Row],[NOM DE LA STRUCTURE]])*Tableau1[MONTANT PROPOSE POUR L''ACTION])=0,"",SUMPRODUCT((Tableau1[NOM DE LA STRUCTURE]=Tableau1[[#This Row],[NOM DE LA STRUCTURE]])*Tableau1[MONTANT PROPOSE POUR L''ACTION]))</f>
        <v/>
      </c>
      <c r="W230" s="79"/>
    </row>
    <row r="231" spans="1:23" ht="47.5" hidden="1" customHeight="1" x14ac:dyDescent="0.25">
      <c r="A231" s="13" t="str">
        <f>_xlfn.XLOOKUP(C231,'Export Action'!$A$3:$A$1999,'Export Action'!$L$3:$L$1999)</f>
        <v>81202978300022</v>
      </c>
      <c r="B231" s="84" t="str">
        <f>_xlfn.XLOOKUP(A231,'Export Action'!$L$3:$L$1999,'Export Action'!$O$3:$O$1999)</f>
        <v>TT FOUGERES-JAVENE-LECOUSSE</v>
      </c>
      <c r="C231" s="1" t="s">
        <v>14494</v>
      </c>
      <c r="D231" s="36" t="str">
        <f>_xlfn.XLOOKUP(C231,'Export Action'!$A$3:$A$1999,'Export Action'!$X$3:$X$1999)</f>
        <v>développement du "ping bien-être"</v>
      </c>
      <c r="E231" s="1" t="str">
        <f>_xlfn.XLOOKUP(A231,'Export Dossier'!$K$3:$K$974,'Export Dossier'!$D$3:$D$974)</f>
        <v>FFTT-BRET-24-0024</v>
      </c>
      <c r="F231" s="36" t="str">
        <f>_xlfn.XLOOKUP(C231,'Export Action'!$A$3:$A$1999,'Export Action'!$AE$3:$AE$1999)</f>
        <v>Ping Actif</v>
      </c>
      <c r="G231" s="68"/>
      <c r="H231" s="71"/>
      <c r="I231" s="71"/>
      <c r="J231" s="1" t="str">
        <f>_xlfn.XLOOKUP(C231,'Export Action'!$A$3:$A$1999,'Export Action'!$J$3:$J$1999)</f>
        <v>Première demande</v>
      </c>
      <c r="K231" s="1" t="str">
        <f>_xlfn.XLOOKUP(C231,'Export Action'!$A$3:$A$1999,'Export Action'!$AL$3:$AL$1999)</f>
        <v>Mixte</v>
      </c>
      <c r="L231" s="1">
        <f>_xlfn.XLOOKUP(C231,'Export Action'!$A$3:$A$1999,'Export Action'!$AM$3:$AM$1999)</f>
        <v>40</v>
      </c>
      <c r="M231" s="5">
        <f>_xlfn.XLOOKUP(A231,'Export 2022'!$K$3:$K$1000,'Export 2022'!$AF$3:$AF$1000)</f>
        <v>2150</v>
      </c>
      <c r="N231" s="5">
        <f>_xlfn.XLOOKUP(A231,'Export 2023'!$K$3:$K$1000,'Export 2023'!$AF$3:$AF$1000)</f>
        <v>2054</v>
      </c>
      <c r="O231" s="31">
        <f>_xlfn.XLOOKUP(A231,'Export Dossier'!$K$3:$K$974,'Export Dossier'!$AD$3:$AD$974)</f>
        <v>4500</v>
      </c>
      <c r="P231" s="31">
        <f>_xlfn.XLOOKUP(C231,'Export Action'!$A$3:$A$1999,'Export Action'!$AS$3:$AS$1999)</f>
        <v>2000</v>
      </c>
      <c r="Q231" s="29">
        <f>(_xlfn.XLOOKUP(C231,'Export Action'!$A$3:$A$1999,'Export Action'!$AS$3:$AS$1999))/_xlfn.XLOOKUP(C231,'Export Action'!$A$3:$A$1999,'Export Action'!$AR$3:$AR$1999)</f>
        <v>0.5</v>
      </c>
      <c r="R231" s="63" t="str">
        <f>IF(OR(_xlfn.XLOOKUP(C231,'Export Action'!$A$3:$A$1999,'Export Action'!$AO$3:$AO$1999)="Communes ZRR./bassins de vie pop &gt; 50% ZRR",_xlfn.XLOOKUP(C231,'Export Action'!$A$3:$A$1999,'Export Action'!$AO$3:$AO$1999)="Contrats de relance et de transition écologique (CRTE) rural"),"Oui","Non")</f>
        <v>Non</v>
      </c>
      <c r="S231" s="73"/>
      <c r="T231" s="74">
        <f t="shared" si="3"/>
        <v>95</v>
      </c>
      <c r="U231" s="75"/>
      <c r="V231" s="8" t="str" cm="1">
        <f t="array" ref="V231">IF(SUMPRODUCT((Tableau1[NOM DE LA STRUCTURE]=Tableau1[[#This Row],[NOM DE LA STRUCTURE]])*Tableau1[MONTANT PROPOSE POUR L''ACTION])=0,"",SUMPRODUCT((Tableau1[NOM DE LA STRUCTURE]=Tableau1[[#This Row],[NOM DE LA STRUCTURE]])*Tableau1[MONTANT PROPOSE POUR L''ACTION]))</f>
        <v/>
      </c>
      <c r="W231" s="79"/>
    </row>
    <row r="232" spans="1:23" ht="47.5" hidden="1" customHeight="1" x14ac:dyDescent="0.25">
      <c r="A232" s="13" t="str">
        <f>_xlfn.XLOOKUP(C232,'Export Action'!$A$3:$A$1999,'Export Action'!$L$3:$L$1999)</f>
        <v>34357868800016</v>
      </c>
      <c r="B232" s="84" t="str">
        <f>_xlfn.XLOOKUP(A232,'Export Action'!$L$3:$L$1999,'Export Action'!$O$3:$O$1999)</f>
        <v>FOYER OMNISPORTS LAIQUE CULTUREL LORIENT OUEST</v>
      </c>
      <c r="C232" s="1" t="s">
        <v>14499</v>
      </c>
      <c r="D232" s="36" t="str">
        <f>_xlfn.XLOOKUP(C232,'Export Action'!$A$3:$A$1999,'Export Action'!$X$3:$X$1999)</f>
        <v>Recrutement et fidélisation des jeunes</v>
      </c>
      <c r="E232" s="1" t="str">
        <f>_xlfn.XLOOKUP(A232,'Export Dossier'!$K$3:$K$974,'Export Dossier'!$D$3:$D$974)</f>
        <v>FFTT-BRET-24-0025</v>
      </c>
      <c r="F232" s="36" t="str">
        <f>_xlfn.XLOOKUP(C232,'Export Action'!$A$3:$A$1999,'Export Action'!$AE$3:$AE$1999)</f>
        <v>Ping Educatif</v>
      </c>
      <c r="G232" s="68"/>
      <c r="H232" s="71"/>
      <c r="I232" s="71"/>
      <c r="J232" s="1" t="str">
        <f>_xlfn.XLOOKUP(C232,'Export Action'!$A$3:$A$1999,'Export Action'!$J$3:$J$1999)</f>
        <v>Première demande</v>
      </c>
      <c r="K232" s="1" t="str">
        <f>_xlfn.XLOOKUP(C232,'Export Action'!$A$3:$A$1999,'Export Action'!$AL$3:$AL$1999)</f>
        <v>Mixte</v>
      </c>
      <c r="L232" s="1">
        <f>_xlfn.XLOOKUP(C232,'Export Action'!$A$3:$A$1999,'Export Action'!$AM$3:$AM$1999)</f>
        <v>310</v>
      </c>
      <c r="M232" s="5" t="e">
        <f>_xlfn.XLOOKUP(A232,'Export 2022'!$K$3:$K$1000,'Export 2022'!$AF$3:$AF$1000)</f>
        <v>#N/A</v>
      </c>
      <c r="N232" s="5" t="e">
        <f>_xlfn.XLOOKUP(A232,'Export 2023'!$K$3:$K$1000,'Export 2023'!$AF$3:$AF$1000)</f>
        <v>#N/A</v>
      </c>
      <c r="O232" s="31">
        <f>_xlfn.XLOOKUP(A232,'Export Dossier'!$K$3:$K$974,'Export Dossier'!$AD$3:$AD$974)</f>
        <v>6500</v>
      </c>
      <c r="P232" s="31">
        <f>_xlfn.XLOOKUP(C232,'Export Action'!$A$3:$A$1999,'Export Action'!$AS$3:$AS$1999)</f>
        <v>3500</v>
      </c>
      <c r="Q232" s="29">
        <f>(_xlfn.XLOOKUP(C232,'Export Action'!$A$3:$A$1999,'Export Action'!$AS$3:$AS$1999))/_xlfn.XLOOKUP(C232,'Export Action'!$A$3:$A$1999,'Export Action'!$AR$3:$AR$1999)</f>
        <v>0.54263565891472865</v>
      </c>
      <c r="R232" s="63" t="str">
        <f>IF(OR(_xlfn.XLOOKUP(C232,'Export Action'!$A$3:$A$1999,'Export Action'!$AO$3:$AO$1999)="Communes ZRR./bassins de vie pop &gt; 50% ZRR",_xlfn.XLOOKUP(C232,'Export Action'!$A$3:$A$1999,'Export Action'!$AO$3:$AO$1999)="Contrats de relance et de transition écologique (CRTE) rural"),"Oui","Non")</f>
        <v>Non</v>
      </c>
      <c r="S232" s="73"/>
      <c r="T232" s="74">
        <f t="shared" si="3"/>
        <v>96</v>
      </c>
      <c r="U232" s="75"/>
      <c r="V232" s="8" t="str" cm="1">
        <f t="array" ref="V232">IF(SUMPRODUCT((Tableau1[NOM DE LA STRUCTURE]=Tableau1[[#This Row],[NOM DE LA STRUCTURE]])*Tableau1[MONTANT PROPOSE POUR L''ACTION])=0,"",SUMPRODUCT((Tableau1[NOM DE LA STRUCTURE]=Tableau1[[#This Row],[NOM DE LA STRUCTURE]])*Tableau1[MONTANT PROPOSE POUR L''ACTION]))</f>
        <v/>
      </c>
      <c r="W232" s="79"/>
    </row>
    <row r="233" spans="1:23" ht="47.5" hidden="1" customHeight="1" x14ac:dyDescent="0.25">
      <c r="A233" s="13" t="str">
        <f>_xlfn.XLOOKUP(C233,'Export Action'!$A$3:$A$1999,'Export Action'!$L$3:$L$1999)</f>
        <v>34357868800016</v>
      </c>
      <c r="B233" s="84" t="str">
        <f>_xlfn.XLOOKUP(A233,'Export Action'!$L$3:$L$1999,'Export Action'!$O$3:$O$1999)</f>
        <v>FOYER OMNISPORTS LAIQUE CULTUREL LORIENT OUEST</v>
      </c>
      <c r="C233" s="1" t="s">
        <v>14511</v>
      </c>
      <c r="D233" s="36" t="str">
        <f>_xlfn.XLOOKUP(C233,'Export Action'!$A$3:$A$1999,'Export Action'!$X$3:$X$1999)</f>
        <v>Développement des dispositifs Ping Bien être</v>
      </c>
      <c r="E233" s="1" t="str">
        <f>_xlfn.XLOOKUP(A233,'Export Dossier'!$K$3:$K$974,'Export Dossier'!$D$3:$D$974)</f>
        <v>FFTT-BRET-24-0025</v>
      </c>
      <c r="F233" s="36" t="str">
        <f>_xlfn.XLOOKUP(C233,'Export Action'!$A$3:$A$1999,'Export Action'!$AE$3:$AE$1999)</f>
        <v>Ping Actif</v>
      </c>
      <c r="G233" s="68"/>
      <c r="H233" s="71"/>
      <c r="I233" s="71"/>
      <c r="J233" s="1" t="str">
        <f>_xlfn.XLOOKUP(C233,'Export Action'!$A$3:$A$1999,'Export Action'!$J$3:$J$1999)</f>
        <v>Première demande</v>
      </c>
      <c r="K233" s="1" t="str">
        <f>_xlfn.XLOOKUP(C233,'Export Action'!$A$3:$A$1999,'Export Action'!$AL$3:$AL$1999)</f>
        <v>Mixte</v>
      </c>
      <c r="L233" s="1">
        <f>_xlfn.XLOOKUP(C233,'Export Action'!$A$3:$A$1999,'Export Action'!$AM$3:$AM$1999)</f>
        <v>50</v>
      </c>
      <c r="M233" s="5" t="e">
        <f>_xlfn.XLOOKUP(A233,'Export 2022'!$K$3:$K$1000,'Export 2022'!$AF$3:$AF$1000)</f>
        <v>#N/A</v>
      </c>
      <c r="N233" s="5" t="e">
        <f>_xlfn.XLOOKUP(A233,'Export 2023'!$K$3:$K$1000,'Export 2023'!$AF$3:$AF$1000)</f>
        <v>#N/A</v>
      </c>
      <c r="O233" s="31">
        <f>_xlfn.XLOOKUP(A233,'Export Dossier'!$K$3:$K$974,'Export Dossier'!$AD$3:$AD$974)</f>
        <v>6500</v>
      </c>
      <c r="P233" s="31">
        <f>_xlfn.XLOOKUP(C233,'Export Action'!$A$3:$A$1999,'Export Action'!$AS$3:$AS$1999)</f>
        <v>3000</v>
      </c>
      <c r="Q233" s="29">
        <f>(_xlfn.XLOOKUP(C233,'Export Action'!$A$3:$A$1999,'Export Action'!$AS$3:$AS$1999))/_xlfn.XLOOKUP(C233,'Export Action'!$A$3:$A$1999,'Export Action'!$AR$3:$AR$1999)</f>
        <v>0.51724137931034486</v>
      </c>
      <c r="R233" s="63" t="str">
        <f>IF(OR(_xlfn.XLOOKUP(C233,'Export Action'!$A$3:$A$1999,'Export Action'!$AO$3:$AO$1999)="Communes ZRR./bassins de vie pop &gt; 50% ZRR",_xlfn.XLOOKUP(C233,'Export Action'!$A$3:$A$1999,'Export Action'!$AO$3:$AO$1999)="Contrats de relance et de transition écologique (CRTE) rural"),"Oui","Non")</f>
        <v>Non</v>
      </c>
      <c r="S233" s="73"/>
      <c r="T233" s="74">
        <f t="shared" si="3"/>
        <v>96</v>
      </c>
      <c r="U233" s="75"/>
      <c r="V233" s="8" t="str" cm="1">
        <f t="array" ref="V233">IF(SUMPRODUCT((Tableau1[NOM DE LA STRUCTURE]=Tableau1[[#This Row],[NOM DE LA STRUCTURE]])*Tableau1[MONTANT PROPOSE POUR L''ACTION])=0,"",SUMPRODUCT((Tableau1[NOM DE LA STRUCTURE]=Tableau1[[#This Row],[NOM DE LA STRUCTURE]])*Tableau1[MONTANT PROPOSE POUR L''ACTION]))</f>
        <v/>
      </c>
      <c r="W233" s="79"/>
    </row>
    <row r="234" spans="1:23" ht="47.5" hidden="1" customHeight="1" x14ac:dyDescent="0.25">
      <c r="A234" s="13" t="str">
        <f>_xlfn.XLOOKUP(C234,'Export Action'!$A$3:$A$1999,'Export Action'!$L$3:$L$1999)</f>
        <v>48195766000014</v>
      </c>
      <c r="B234" s="84" t="str">
        <f>_xlfn.XLOOKUP(A234,'Export Action'!$L$3:$L$1999,'Export Action'!$O$3:$O$1999)</f>
        <v>PRESQU'ILE DE CROZON TENNIS DE TABLE (P.C.T.T.)</v>
      </c>
      <c r="C234" s="1" t="s">
        <v>14517</v>
      </c>
      <c r="D234" s="36" t="str">
        <f>_xlfn.XLOOKUP(C234,'Export Action'!$A$3:$A$1999,'Export Action'!$X$3:$X$1999)</f>
        <v>recrutement et fidélisation des jeunes</v>
      </c>
      <c r="E234" s="1" t="str">
        <f>_xlfn.XLOOKUP(A234,'Export Dossier'!$K$3:$K$974,'Export Dossier'!$D$3:$D$974)</f>
        <v>FFTT-BRET-24-0026</v>
      </c>
      <c r="F234" s="36" t="str">
        <f>_xlfn.XLOOKUP(C234,'Export Action'!$A$3:$A$1999,'Export Action'!$AE$3:$AE$1999)</f>
        <v>Ping Educatif</v>
      </c>
      <c r="G234" s="68"/>
      <c r="H234" s="71"/>
      <c r="I234" s="71"/>
      <c r="J234" s="1" t="str">
        <f>_xlfn.XLOOKUP(C234,'Export Action'!$A$3:$A$1999,'Export Action'!$J$3:$J$1999)</f>
        <v>Renouvellement</v>
      </c>
      <c r="K234" s="1" t="str">
        <f>_xlfn.XLOOKUP(C234,'Export Action'!$A$3:$A$1999,'Export Action'!$AL$3:$AL$1999)</f>
        <v>Mixte</v>
      </c>
      <c r="L234" s="1">
        <f>_xlfn.XLOOKUP(C234,'Export Action'!$A$3:$A$1999,'Export Action'!$AM$3:$AM$1999)</f>
        <v>300</v>
      </c>
      <c r="M234" s="5">
        <f>_xlfn.XLOOKUP(A234,'Export 2022'!$K$3:$K$1000,'Export 2022'!$AF$3:$AF$1000)</f>
        <v>1500</v>
      </c>
      <c r="N234" s="5">
        <f>_xlfn.XLOOKUP(A234,'Export 2023'!$K$3:$K$1000,'Export 2023'!$AF$3:$AF$1000)</f>
        <v>1900</v>
      </c>
      <c r="O234" s="31">
        <f>_xlfn.XLOOKUP(A234,'Export Dossier'!$K$3:$K$974,'Export Dossier'!$AD$3:$AD$974)</f>
        <v>4500</v>
      </c>
      <c r="P234" s="31">
        <f>_xlfn.XLOOKUP(C234,'Export Action'!$A$3:$A$1999,'Export Action'!$AS$3:$AS$1999)</f>
        <v>3500</v>
      </c>
      <c r="Q234" s="29">
        <f>(_xlfn.XLOOKUP(C234,'Export Action'!$A$3:$A$1999,'Export Action'!$AS$3:$AS$1999))/_xlfn.XLOOKUP(C234,'Export Action'!$A$3:$A$1999,'Export Action'!$AR$3:$AR$1999)</f>
        <v>0.16101577954639554</v>
      </c>
      <c r="R234" s="63" t="str">
        <f>IF(OR(_xlfn.XLOOKUP(C234,'Export Action'!$A$3:$A$1999,'Export Action'!$AO$3:$AO$1999)="Communes ZRR./bassins de vie pop &gt; 50% ZRR",_xlfn.XLOOKUP(C234,'Export Action'!$A$3:$A$1999,'Export Action'!$AO$3:$AO$1999)="Contrats de relance et de transition écologique (CRTE) rural"),"Oui","Non")</f>
        <v>Non</v>
      </c>
      <c r="S234" s="73"/>
      <c r="T234" s="74">
        <f t="shared" si="3"/>
        <v>97</v>
      </c>
      <c r="U234" s="75"/>
      <c r="V234" s="8" t="str" cm="1">
        <f t="array" ref="V234">IF(SUMPRODUCT((Tableau1[NOM DE LA STRUCTURE]=Tableau1[[#This Row],[NOM DE LA STRUCTURE]])*Tableau1[MONTANT PROPOSE POUR L''ACTION])=0,"",SUMPRODUCT((Tableau1[NOM DE LA STRUCTURE]=Tableau1[[#This Row],[NOM DE LA STRUCTURE]])*Tableau1[MONTANT PROPOSE POUR L''ACTION]))</f>
        <v/>
      </c>
      <c r="W234" s="79"/>
    </row>
    <row r="235" spans="1:23" ht="47.5" hidden="1" customHeight="1" x14ac:dyDescent="0.25">
      <c r="A235" s="13" t="str">
        <f>_xlfn.XLOOKUP(C235,'Export Action'!$A$3:$A$1999,'Export Action'!$L$3:$L$1999)</f>
        <v>48195766000014</v>
      </c>
      <c r="B235" s="84" t="str">
        <f>_xlfn.XLOOKUP(A235,'Export Action'!$L$3:$L$1999,'Export Action'!$O$3:$O$1999)</f>
        <v>PRESQU'ILE DE CROZON TENNIS DE TABLE (P.C.T.T.)</v>
      </c>
      <c r="C235" s="1" t="s">
        <v>14524</v>
      </c>
      <c r="D235" s="36" t="str">
        <f>_xlfn.XLOOKUP(C235,'Export Action'!$A$3:$A$1999,'Export Action'!$X$3:$X$1999)</f>
        <v>Acquisition de matériel ping virtuel</v>
      </c>
      <c r="E235" s="1" t="str">
        <f>_xlfn.XLOOKUP(A235,'Export Dossier'!$K$3:$K$974,'Export Dossier'!$D$3:$D$974)</f>
        <v>FFTT-BRET-24-0026</v>
      </c>
      <c r="F235" s="36" t="str">
        <f>_xlfn.XLOOKUP(C235,'Export Action'!$A$3:$A$1999,'Export Action'!$AE$3:$AE$1999)</f>
        <v>Nouvelles pratiques</v>
      </c>
      <c r="G235" s="68"/>
      <c r="H235" s="71"/>
      <c r="I235" s="71"/>
      <c r="J235" s="1" t="str">
        <f>_xlfn.XLOOKUP(C235,'Export Action'!$A$3:$A$1999,'Export Action'!$J$3:$J$1999)</f>
        <v>Première demande</v>
      </c>
      <c r="K235" s="1" t="str">
        <f>_xlfn.XLOOKUP(C235,'Export Action'!$A$3:$A$1999,'Export Action'!$AL$3:$AL$1999)</f>
        <v>Mixte</v>
      </c>
      <c r="L235" s="1">
        <f>_xlfn.XLOOKUP(C235,'Export Action'!$A$3:$A$1999,'Export Action'!$AM$3:$AM$1999)</f>
        <v>60</v>
      </c>
      <c r="M235" s="5">
        <f>_xlfn.XLOOKUP(A235,'Export 2022'!$K$3:$K$1000,'Export 2022'!$AF$3:$AF$1000)</f>
        <v>1500</v>
      </c>
      <c r="N235" s="5">
        <f>_xlfn.XLOOKUP(A235,'Export 2023'!$K$3:$K$1000,'Export 2023'!$AF$3:$AF$1000)</f>
        <v>1900</v>
      </c>
      <c r="O235" s="31">
        <f>_xlfn.XLOOKUP(A235,'Export Dossier'!$K$3:$K$974,'Export Dossier'!$AD$3:$AD$974)</f>
        <v>4500</v>
      </c>
      <c r="P235" s="31">
        <f>_xlfn.XLOOKUP(C235,'Export Action'!$A$3:$A$1999,'Export Action'!$AS$3:$AS$1999)</f>
        <v>1000</v>
      </c>
      <c r="Q235" s="29">
        <f>(_xlfn.XLOOKUP(C235,'Export Action'!$A$3:$A$1999,'Export Action'!$AS$3:$AS$1999))/_xlfn.XLOOKUP(C235,'Export Action'!$A$3:$A$1999,'Export Action'!$AR$3:$AR$1999)</f>
        <v>6.5629717135919141E-2</v>
      </c>
      <c r="R235" s="63" t="str">
        <f>IF(OR(_xlfn.XLOOKUP(C235,'Export Action'!$A$3:$A$1999,'Export Action'!$AO$3:$AO$1999)="Communes ZRR./bassins de vie pop &gt; 50% ZRR",_xlfn.XLOOKUP(C235,'Export Action'!$A$3:$A$1999,'Export Action'!$AO$3:$AO$1999)="Contrats de relance et de transition écologique (CRTE) rural"),"Oui","Non")</f>
        <v>Non</v>
      </c>
      <c r="S235" s="73"/>
      <c r="T235" s="74">
        <f t="shared" si="3"/>
        <v>97</v>
      </c>
      <c r="U235" s="75"/>
      <c r="V235" s="8" t="str" cm="1">
        <f t="array" ref="V235">IF(SUMPRODUCT((Tableau1[NOM DE LA STRUCTURE]=Tableau1[[#This Row],[NOM DE LA STRUCTURE]])*Tableau1[MONTANT PROPOSE POUR L''ACTION])=0,"",SUMPRODUCT((Tableau1[NOM DE LA STRUCTURE]=Tableau1[[#This Row],[NOM DE LA STRUCTURE]])*Tableau1[MONTANT PROPOSE POUR L''ACTION]))</f>
        <v/>
      </c>
      <c r="W235" s="79"/>
    </row>
    <row r="236" spans="1:23" ht="47.5" hidden="1" customHeight="1" x14ac:dyDescent="0.25">
      <c r="A236" s="13" t="str">
        <f>_xlfn.XLOOKUP(C236,'Export Action'!$A$3:$A$1999,'Export Action'!$L$3:$L$1999)</f>
        <v>77754881900047</v>
      </c>
      <c r="B236" s="84" t="str">
        <f>_xlfn.XLOOKUP(A236,'Export Action'!$L$3:$L$1999,'Export Action'!$O$3:$O$1999)</f>
        <v>LES GARS DU REUN SECTION TENNIS DE TABLE</v>
      </c>
      <c r="C236" s="1" t="s">
        <v>14530</v>
      </c>
      <c r="D236" s="36" t="str">
        <f>_xlfn.XLOOKUP(C236,'Export Action'!$A$3:$A$1999,'Export Action'!$X$3:$X$1999)</f>
        <v>PSF / PING CITOYEN / RECRUTEMENT ET FIDELISATION DES JEUNES</v>
      </c>
      <c r="E236" s="1" t="str">
        <f>_xlfn.XLOOKUP(A236,'Export Dossier'!$K$3:$K$974,'Export Dossier'!$D$3:$D$974)</f>
        <v>FFTT-BRET-24-0027</v>
      </c>
      <c r="F236" s="36" t="str">
        <f>_xlfn.XLOOKUP(C236,'Export Action'!$A$3:$A$1999,'Export Action'!$AE$3:$AE$1999)</f>
        <v>Structuration clubs/comités de demain</v>
      </c>
      <c r="G236" s="68"/>
      <c r="H236" s="71"/>
      <c r="I236" s="71"/>
      <c r="J236" s="1" t="str">
        <f>_xlfn.XLOOKUP(C236,'Export Action'!$A$3:$A$1999,'Export Action'!$J$3:$J$1999)</f>
        <v>Renouvellement</v>
      </c>
      <c r="K236" s="1" t="str">
        <f>_xlfn.XLOOKUP(C236,'Export Action'!$A$3:$A$1999,'Export Action'!$AL$3:$AL$1999)</f>
        <v>Mixte</v>
      </c>
      <c r="L236" s="1">
        <f>_xlfn.XLOOKUP(C236,'Export Action'!$A$3:$A$1999,'Export Action'!$AM$3:$AM$1999)</f>
        <v>500</v>
      </c>
      <c r="M236" s="5">
        <f>_xlfn.XLOOKUP(A236,'Export 2022'!$K$3:$K$1000,'Export 2022'!$AF$3:$AF$1000)</f>
        <v>3468</v>
      </c>
      <c r="N236" s="5">
        <f>_xlfn.XLOOKUP(A236,'Export 2023'!$K$3:$K$1000,'Export 2023'!$AF$3:$AF$1000)</f>
        <v>2054</v>
      </c>
      <c r="O236" s="31">
        <f>_xlfn.XLOOKUP(A236,'Export Dossier'!$K$3:$K$974,'Export Dossier'!$AD$3:$AD$974)</f>
        <v>7266</v>
      </c>
      <c r="P236" s="31">
        <f>_xlfn.XLOOKUP(C236,'Export Action'!$A$3:$A$1999,'Export Action'!$AS$3:$AS$1999)</f>
        <v>2050</v>
      </c>
      <c r="Q236" s="29">
        <f>(_xlfn.XLOOKUP(C236,'Export Action'!$A$3:$A$1999,'Export Action'!$AS$3:$AS$1999))/_xlfn.XLOOKUP(C236,'Export Action'!$A$3:$A$1999,'Export Action'!$AR$3:$AR$1999)</f>
        <v>0.44565217391304346</v>
      </c>
      <c r="R236" s="63" t="str">
        <f>IF(OR(_xlfn.XLOOKUP(C236,'Export Action'!$A$3:$A$1999,'Export Action'!$AO$3:$AO$1999)="Communes ZRR./bassins de vie pop &gt; 50% ZRR",_xlfn.XLOOKUP(C236,'Export Action'!$A$3:$A$1999,'Export Action'!$AO$3:$AO$1999)="Contrats de relance et de transition écologique (CRTE) rural"),"Oui","Non")</f>
        <v>Non</v>
      </c>
      <c r="S236" s="73"/>
      <c r="T236" s="74">
        <f t="shared" si="3"/>
        <v>98</v>
      </c>
      <c r="U236" s="75"/>
      <c r="V236" s="8" t="str" cm="1">
        <f t="array" ref="V236">IF(SUMPRODUCT((Tableau1[NOM DE LA STRUCTURE]=Tableau1[[#This Row],[NOM DE LA STRUCTURE]])*Tableau1[MONTANT PROPOSE POUR L''ACTION])=0,"",SUMPRODUCT((Tableau1[NOM DE LA STRUCTURE]=Tableau1[[#This Row],[NOM DE LA STRUCTURE]])*Tableau1[MONTANT PROPOSE POUR L''ACTION]))</f>
        <v/>
      </c>
      <c r="W236" s="79"/>
    </row>
    <row r="237" spans="1:23" ht="47.5" hidden="1" customHeight="1" x14ac:dyDescent="0.25">
      <c r="A237" s="13" t="str">
        <f>_xlfn.XLOOKUP(C237,'Export Action'!$A$3:$A$1999,'Export Action'!$L$3:$L$1999)</f>
        <v>77754881900047</v>
      </c>
      <c r="B237" s="84" t="str">
        <f>_xlfn.XLOOKUP(A237,'Export Action'!$L$3:$L$1999,'Export Action'!$O$3:$O$1999)</f>
        <v>LES GARS DU REUN SECTION TENNIS DE TABLE</v>
      </c>
      <c r="C237" s="1" t="s">
        <v>14538</v>
      </c>
      <c r="D237" s="36" t="str">
        <f>_xlfn.XLOOKUP(C237,'Export Action'!$A$3:$A$1999,'Export Action'!$X$3:$X$1999)</f>
        <v>PSF/PING SANTE / Développement du dispositif Sport Santé</v>
      </c>
      <c r="E237" s="1" t="str">
        <f>_xlfn.XLOOKUP(A237,'Export Dossier'!$K$3:$K$974,'Export Dossier'!$D$3:$D$974)</f>
        <v>FFTT-BRET-24-0027</v>
      </c>
      <c r="F237" s="36" t="str">
        <f>_xlfn.XLOOKUP(C237,'Export Action'!$A$3:$A$1999,'Export Action'!$AE$3:$AE$1999)</f>
        <v>Ping Actif</v>
      </c>
      <c r="G237" s="68"/>
      <c r="H237" s="71"/>
      <c r="I237" s="71"/>
      <c r="J237" s="1" t="str">
        <f>_xlfn.XLOOKUP(C237,'Export Action'!$A$3:$A$1999,'Export Action'!$J$3:$J$1999)</f>
        <v>Renouvellement</v>
      </c>
      <c r="K237" s="1" t="str">
        <f>_xlfn.XLOOKUP(C237,'Export Action'!$A$3:$A$1999,'Export Action'!$AL$3:$AL$1999)</f>
        <v>Mixte</v>
      </c>
      <c r="L237" s="1">
        <f>_xlfn.XLOOKUP(C237,'Export Action'!$A$3:$A$1999,'Export Action'!$AM$3:$AM$1999)</f>
        <v>40</v>
      </c>
      <c r="M237" s="5">
        <f>_xlfn.XLOOKUP(A237,'Export 2022'!$K$3:$K$1000,'Export 2022'!$AF$3:$AF$1000)</f>
        <v>3468</v>
      </c>
      <c r="N237" s="5">
        <f>_xlfn.XLOOKUP(A237,'Export 2023'!$K$3:$K$1000,'Export 2023'!$AF$3:$AF$1000)</f>
        <v>2054</v>
      </c>
      <c r="O237" s="31">
        <f>_xlfn.XLOOKUP(A237,'Export Dossier'!$K$3:$K$974,'Export Dossier'!$AD$3:$AD$974)</f>
        <v>7266</v>
      </c>
      <c r="P237" s="31">
        <f>_xlfn.XLOOKUP(C237,'Export Action'!$A$3:$A$1999,'Export Action'!$AS$3:$AS$1999)</f>
        <v>2480</v>
      </c>
      <c r="Q237" s="29">
        <f>(_xlfn.XLOOKUP(C237,'Export Action'!$A$3:$A$1999,'Export Action'!$AS$3:$AS$1999))/_xlfn.XLOOKUP(C237,'Export Action'!$A$3:$A$1999,'Export Action'!$AR$3:$AR$1999)</f>
        <v>0.44524236983842008</v>
      </c>
      <c r="R237" s="63" t="str">
        <f>IF(OR(_xlfn.XLOOKUP(C237,'Export Action'!$A$3:$A$1999,'Export Action'!$AO$3:$AO$1999)="Communes ZRR./bassins de vie pop &gt; 50% ZRR",_xlfn.XLOOKUP(C237,'Export Action'!$A$3:$A$1999,'Export Action'!$AO$3:$AO$1999)="Contrats de relance et de transition écologique (CRTE) rural"),"Oui","Non")</f>
        <v>Non</v>
      </c>
      <c r="S237" s="73"/>
      <c r="T237" s="74">
        <f t="shared" si="3"/>
        <v>98</v>
      </c>
      <c r="U237" s="75"/>
      <c r="V237" s="8" t="str" cm="1">
        <f t="array" ref="V237">IF(SUMPRODUCT((Tableau1[NOM DE LA STRUCTURE]=Tableau1[[#This Row],[NOM DE LA STRUCTURE]])*Tableau1[MONTANT PROPOSE POUR L''ACTION])=0,"",SUMPRODUCT((Tableau1[NOM DE LA STRUCTURE]=Tableau1[[#This Row],[NOM DE LA STRUCTURE]])*Tableau1[MONTANT PROPOSE POUR L''ACTION]))</f>
        <v/>
      </c>
      <c r="W237" s="79"/>
    </row>
    <row r="238" spans="1:23" ht="47.5" hidden="1" customHeight="1" x14ac:dyDescent="0.25">
      <c r="A238" s="13" t="str">
        <f>_xlfn.XLOOKUP(C238,'Export Action'!$A$3:$A$1999,'Export Action'!$L$3:$L$1999)</f>
        <v>77754881900047</v>
      </c>
      <c r="B238" s="84" t="str">
        <f>_xlfn.XLOOKUP(A238,'Export Action'!$L$3:$L$1999,'Export Action'!$O$3:$O$1999)</f>
        <v>LES GARS DU REUN SECTION TENNIS DE TABLE</v>
      </c>
      <c r="C238" s="1" t="s">
        <v>14544</v>
      </c>
      <c r="D238" s="36" t="str">
        <f>_xlfn.XLOOKUP(C238,'Export Action'!$A$3:$A$1999,'Export Action'!$X$3:$X$1999)</f>
        <v>PSF / NOUVELLES PRATIQUES / DEVELOPPPEMENT DE NOUVELLES PRATIQUES</v>
      </c>
      <c r="E238" s="1" t="str">
        <f>_xlfn.XLOOKUP(A238,'Export Dossier'!$K$3:$K$974,'Export Dossier'!$D$3:$D$974)</f>
        <v>FFTT-BRET-24-0027</v>
      </c>
      <c r="F238" s="36" t="str">
        <f>_xlfn.XLOOKUP(C238,'Export Action'!$A$3:$A$1999,'Export Action'!$AE$3:$AE$1999)</f>
        <v>Nouvelles pratiques</v>
      </c>
      <c r="G238" s="68"/>
      <c r="H238" s="71"/>
      <c r="I238" s="71"/>
      <c r="J238" s="1" t="str">
        <f>_xlfn.XLOOKUP(C238,'Export Action'!$A$3:$A$1999,'Export Action'!$J$3:$J$1999)</f>
        <v>Renouvellement</v>
      </c>
      <c r="K238" s="1" t="str">
        <f>_xlfn.XLOOKUP(C238,'Export Action'!$A$3:$A$1999,'Export Action'!$AL$3:$AL$1999)</f>
        <v>Mixte</v>
      </c>
      <c r="L238" s="1">
        <f>_xlfn.XLOOKUP(C238,'Export Action'!$A$3:$A$1999,'Export Action'!$AM$3:$AM$1999)</f>
        <v>200</v>
      </c>
      <c r="M238" s="5">
        <f>_xlfn.XLOOKUP(A238,'Export 2022'!$K$3:$K$1000,'Export 2022'!$AF$3:$AF$1000)</f>
        <v>3468</v>
      </c>
      <c r="N238" s="5">
        <f>_xlfn.XLOOKUP(A238,'Export 2023'!$K$3:$K$1000,'Export 2023'!$AF$3:$AF$1000)</f>
        <v>2054</v>
      </c>
      <c r="O238" s="31">
        <f>_xlfn.XLOOKUP(A238,'Export Dossier'!$K$3:$K$974,'Export Dossier'!$AD$3:$AD$974)</f>
        <v>7266</v>
      </c>
      <c r="P238" s="31">
        <f>_xlfn.XLOOKUP(C238,'Export Action'!$A$3:$A$1999,'Export Action'!$AS$3:$AS$1999)</f>
        <v>2736</v>
      </c>
      <c r="Q238" s="29">
        <f>(_xlfn.XLOOKUP(C238,'Export Action'!$A$3:$A$1999,'Export Action'!$AS$3:$AS$1999))/_xlfn.XLOOKUP(C238,'Export Action'!$A$3:$A$1999,'Export Action'!$AR$3:$AR$1999)</f>
        <v>0.45059288537549408</v>
      </c>
      <c r="R238" s="63" t="str">
        <f>IF(OR(_xlfn.XLOOKUP(C238,'Export Action'!$A$3:$A$1999,'Export Action'!$AO$3:$AO$1999)="Communes ZRR./bassins de vie pop &gt; 50% ZRR",_xlfn.XLOOKUP(C238,'Export Action'!$A$3:$A$1999,'Export Action'!$AO$3:$AO$1999)="Contrats de relance et de transition écologique (CRTE) rural"),"Oui","Non")</f>
        <v>Non</v>
      </c>
      <c r="S238" s="73"/>
      <c r="T238" s="74">
        <f t="shared" si="3"/>
        <v>98</v>
      </c>
      <c r="U238" s="75"/>
      <c r="V238" s="8" t="str" cm="1">
        <f t="array" ref="V238">IF(SUMPRODUCT((Tableau1[NOM DE LA STRUCTURE]=Tableau1[[#This Row],[NOM DE LA STRUCTURE]])*Tableau1[MONTANT PROPOSE POUR L''ACTION])=0,"",SUMPRODUCT((Tableau1[NOM DE LA STRUCTURE]=Tableau1[[#This Row],[NOM DE LA STRUCTURE]])*Tableau1[MONTANT PROPOSE POUR L''ACTION]))</f>
        <v/>
      </c>
      <c r="W238" s="79"/>
    </row>
    <row r="239" spans="1:23" ht="47.5" hidden="1" customHeight="1" x14ac:dyDescent="0.25">
      <c r="A239" s="13" t="str">
        <f>_xlfn.XLOOKUP(C239,'Export Action'!$A$3:$A$1999,'Export Action'!$L$3:$L$1999)</f>
        <v>42419273000028</v>
      </c>
      <c r="B239" s="84" t="str">
        <f>_xlfn.XLOOKUP(A239,'Export Action'!$L$3:$L$1999,'Export Action'!$O$3:$O$1999)</f>
        <v>QUIMPER CORNOUAILLE TENNIS DE TABLE</v>
      </c>
      <c r="C239" s="1" t="s">
        <v>14550</v>
      </c>
      <c r="D239" s="36" t="str">
        <f>_xlfn.XLOOKUP(C239,'Export Action'!$A$3:$A$1999,'Export Action'!$X$3:$X$1999)</f>
        <v>Ping pour les personnes atteintes de la maladie de Parkinson</v>
      </c>
      <c r="E239" s="1" t="str">
        <f>_xlfn.XLOOKUP(A239,'Export Dossier'!$K$3:$K$974,'Export Dossier'!$D$3:$D$974)</f>
        <v>FFTT-BRET-24-0028</v>
      </c>
      <c r="F239" s="36" t="str">
        <f>_xlfn.XLOOKUP(C239,'Export Action'!$A$3:$A$1999,'Export Action'!$AE$3:$AE$1999)</f>
        <v>Ping Actif</v>
      </c>
      <c r="G239" s="68"/>
      <c r="H239" s="71"/>
      <c r="I239" s="71"/>
      <c r="J239" s="1" t="str">
        <f>_xlfn.XLOOKUP(C239,'Export Action'!$A$3:$A$1999,'Export Action'!$J$3:$J$1999)</f>
        <v>Première demande</v>
      </c>
      <c r="K239" s="1" t="str">
        <f>_xlfn.XLOOKUP(C239,'Export Action'!$A$3:$A$1999,'Export Action'!$AL$3:$AL$1999)</f>
        <v>Mixte</v>
      </c>
      <c r="L239" s="1">
        <f>_xlfn.XLOOKUP(C239,'Export Action'!$A$3:$A$1999,'Export Action'!$AM$3:$AM$1999)</f>
        <v>10</v>
      </c>
      <c r="M239" s="5">
        <f>_xlfn.XLOOKUP(A239,'Export 2022'!$K$3:$K$1000,'Export 2022'!$AF$3:$AF$1000)</f>
        <v>1500</v>
      </c>
      <c r="N239" s="5">
        <f>_xlfn.XLOOKUP(A239,'Export 2023'!$K$3:$K$1000,'Export 2023'!$AF$3:$AF$1000)</f>
        <v>1700</v>
      </c>
      <c r="O239" s="31">
        <f>_xlfn.XLOOKUP(A239,'Export Dossier'!$K$3:$K$974,'Export Dossier'!$AD$3:$AD$974)</f>
        <v>4500</v>
      </c>
      <c r="P239" s="31">
        <f>_xlfn.XLOOKUP(C239,'Export Action'!$A$3:$A$1999,'Export Action'!$AS$3:$AS$1999)</f>
        <v>1500</v>
      </c>
      <c r="Q239" s="29">
        <f>(_xlfn.XLOOKUP(C239,'Export Action'!$A$3:$A$1999,'Export Action'!$AS$3:$AS$1999))/_xlfn.XLOOKUP(C239,'Export Action'!$A$3:$A$1999,'Export Action'!$AR$3:$AR$1999)</f>
        <v>0.44776119402985076</v>
      </c>
      <c r="R239" s="63" t="str">
        <f>IF(OR(_xlfn.XLOOKUP(C239,'Export Action'!$A$3:$A$1999,'Export Action'!$AO$3:$AO$1999)="Communes ZRR./bassins de vie pop &gt; 50% ZRR",_xlfn.XLOOKUP(C239,'Export Action'!$A$3:$A$1999,'Export Action'!$AO$3:$AO$1999)="Contrats de relance et de transition écologique (CRTE) rural"),"Oui","Non")</f>
        <v>Non</v>
      </c>
      <c r="S239" s="73"/>
      <c r="T239" s="74">
        <f t="shared" si="3"/>
        <v>99</v>
      </c>
      <c r="U239" s="75"/>
      <c r="V239" s="8" t="str" cm="1">
        <f t="array" ref="V239">IF(SUMPRODUCT((Tableau1[NOM DE LA STRUCTURE]=Tableau1[[#This Row],[NOM DE LA STRUCTURE]])*Tableau1[MONTANT PROPOSE POUR L''ACTION])=0,"",SUMPRODUCT((Tableau1[NOM DE LA STRUCTURE]=Tableau1[[#This Row],[NOM DE LA STRUCTURE]])*Tableau1[MONTANT PROPOSE POUR L''ACTION]))</f>
        <v/>
      </c>
      <c r="W239" s="79"/>
    </row>
    <row r="240" spans="1:23" ht="47.5" hidden="1" customHeight="1" x14ac:dyDescent="0.25">
      <c r="A240" s="13" t="str">
        <f>_xlfn.XLOOKUP(C240,'Export Action'!$A$3:$A$1999,'Export Action'!$L$3:$L$1999)</f>
        <v>42419273000028</v>
      </c>
      <c r="B240" s="84" t="str">
        <f>_xlfn.XLOOKUP(A240,'Export Action'!$L$3:$L$1999,'Export Action'!$O$3:$O$1999)</f>
        <v>QUIMPER CORNOUAILLE TENNIS DE TABLE</v>
      </c>
      <c r="C240" s="1" t="s">
        <v>14558</v>
      </c>
      <c r="D240" s="36" t="str">
        <f>_xlfn.XLOOKUP(C240,'Export Action'!$A$3:$A$1999,'Export Action'!$X$3:$X$1999)</f>
        <v>Ping "Bien être" + 65 ans</v>
      </c>
      <c r="E240" s="1" t="str">
        <f>_xlfn.XLOOKUP(A240,'Export Dossier'!$K$3:$K$974,'Export Dossier'!$D$3:$D$974)</f>
        <v>FFTT-BRET-24-0028</v>
      </c>
      <c r="F240" s="36" t="str">
        <f>_xlfn.XLOOKUP(C240,'Export Action'!$A$3:$A$1999,'Export Action'!$AE$3:$AE$1999)</f>
        <v>Ping Actif</v>
      </c>
      <c r="G240" s="68"/>
      <c r="H240" s="71"/>
      <c r="I240" s="71"/>
      <c r="J240" s="1" t="str">
        <f>_xlfn.XLOOKUP(C240,'Export Action'!$A$3:$A$1999,'Export Action'!$J$3:$J$1999)</f>
        <v>Première demande</v>
      </c>
      <c r="K240" s="1" t="str">
        <f>_xlfn.XLOOKUP(C240,'Export Action'!$A$3:$A$1999,'Export Action'!$AL$3:$AL$1999)</f>
        <v>Mixte</v>
      </c>
      <c r="L240" s="1">
        <f>_xlfn.XLOOKUP(C240,'Export Action'!$A$3:$A$1999,'Export Action'!$AM$3:$AM$1999)</f>
        <v>10</v>
      </c>
      <c r="M240" s="5">
        <f>_xlfn.XLOOKUP(A240,'Export 2022'!$K$3:$K$1000,'Export 2022'!$AF$3:$AF$1000)</f>
        <v>1500</v>
      </c>
      <c r="N240" s="5">
        <f>_xlfn.XLOOKUP(A240,'Export 2023'!$K$3:$K$1000,'Export 2023'!$AF$3:$AF$1000)</f>
        <v>1700</v>
      </c>
      <c r="O240" s="31">
        <f>_xlfn.XLOOKUP(A240,'Export Dossier'!$K$3:$K$974,'Export Dossier'!$AD$3:$AD$974)</f>
        <v>4500</v>
      </c>
      <c r="P240" s="31">
        <f>_xlfn.XLOOKUP(C240,'Export Action'!$A$3:$A$1999,'Export Action'!$AS$3:$AS$1999)</f>
        <v>1500</v>
      </c>
      <c r="Q240" s="29">
        <f>(_xlfn.XLOOKUP(C240,'Export Action'!$A$3:$A$1999,'Export Action'!$AS$3:$AS$1999))/_xlfn.XLOOKUP(C240,'Export Action'!$A$3:$A$1999,'Export Action'!$AR$3:$AR$1999)</f>
        <v>0.47619047619047616</v>
      </c>
      <c r="R240" s="63" t="str">
        <f>IF(OR(_xlfn.XLOOKUP(C240,'Export Action'!$A$3:$A$1999,'Export Action'!$AO$3:$AO$1999)="Communes ZRR./bassins de vie pop &gt; 50% ZRR",_xlfn.XLOOKUP(C240,'Export Action'!$A$3:$A$1999,'Export Action'!$AO$3:$AO$1999)="Contrats de relance et de transition écologique (CRTE) rural"),"Oui","Non")</f>
        <v>Non</v>
      </c>
      <c r="S240" s="73"/>
      <c r="T240" s="74">
        <f t="shared" si="3"/>
        <v>99</v>
      </c>
      <c r="U240" s="75"/>
      <c r="V240" s="8" t="str" cm="1">
        <f t="array" ref="V240">IF(SUMPRODUCT((Tableau1[NOM DE LA STRUCTURE]=Tableau1[[#This Row],[NOM DE LA STRUCTURE]])*Tableau1[MONTANT PROPOSE POUR L''ACTION])=0,"",SUMPRODUCT((Tableau1[NOM DE LA STRUCTURE]=Tableau1[[#This Row],[NOM DE LA STRUCTURE]])*Tableau1[MONTANT PROPOSE POUR L''ACTION]))</f>
        <v/>
      </c>
      <c r="W240" s="79"/>
    </row>
    <row r="241" spans="1:23" ht="47.5" hidden="1" customHeight="1" x14ac:dyDescent="0.25">
      <c r="A241" s="13" t="str">
        <f>_xlfn.XLOOKUP(C241,'Export Action'!$A$3:$A$1999,'Export Action'!$L$3:$L$1999)</f>
        <v>42419273000028</v>
      </c>
      <c r="B241" s="84" t="str">
        <f>_xlfn.XLOOKUP(A241,'Export Action'!$L$3:$L$1999,'Export Action'!$O$3:$O$1999)</f>
        <v>QUIMPER CORNOUAILLE TENNIS DE TABLE</v>
      </c>
      <c r="C241" s="1" t="s">
        <v>14563</v>
      </c>
      <c r="D241" s="36" t="str">
        <f>_xlfn.XLOOKUP(C241,'Export Action'!$A$3:$A$1999,'Export Action'!$X$3:$X$1999)</f>
        <v>Cycl'écoles Ping</v>
      </c>
      <c r="E241" s="1" t="str">
        <f>_xlfn.XLOOKUP(A241,'Export Dossier'!$K$3:$K$974,'Export Dossier'!$D$3:$D$974)</f>
        <v>FFTT-BRET-24-0028</v>
      </c>
      <c r="F241" s="36" t="str">
        <f>_xlfn.XLOOKUP(C241,'Export Action'!$A$3:$A$1999,'Export Action'!$AE$3:$AE$1999)</f>
        <v>Ping Educatif</v>
      </c>
      <c r="G241" s="68"/>
      <c r="H241" s="71"/>
      <c r="I241" s="71"/>
      <c r="J241" s="1" t="str">
        <f>_xlfn.XLOOKUP(C241,'Export Action'!$A$3:$A$1999,'Export Action'!$J$3:$J$1999)</f>
        <v>Première demande</v>
      </c>
      <c r="K241" s="1" t="str">
        <f>_xlfn.XLOOKUP(C241,'Export Action'!$A$3:$A$1999,'Export Action'!$AL$3:$AL$1999)</f>
        <v>Mixte</v>
      </c>
      <c r="L241" s="1">
        <f>_xlfn.XLOOKUP(C241,'Export Action'!$A$3:$A$1999,'Export Action'!$AM$3:$AM$1999)</f>
        <v>400</v>
      </c>
      <c r="M241" s="5">
        <f>_xlfn.XLOOKUP(A241,'Export 2022'!$K$3:$K$1000,'Export 2022'!$AF$3:$AF$1000)</f>
        <v>1500</v>
      </c>
      <c r="N241" s="5">
        <f>_xlfn.XLOOKUP(A241,'Export 2023'!$K$3:$K$1000,'Export 2023'!$AF$3:$AF$1000)</f>
        <v>1700</v>
      </c>
      <c r="O241" s="31">
        <f>_xlfn.XLOOKUP(A241,'Export Dossier'!$K$3:$K$974,'Export Dossier'!$AD$3:$AD$974)</f>
        <v>4500</v>
      </c>
      <c r="P241" s="31">
        <f>_xlfn.XLOOKUP(C241,'Export Action'!$A$3:$A$1999,'Export Action'!$AS$3:$AS$1999)</f>
        <v>1500</v>
      </c>
      <c r="Q241" s="29">
        <f>(_xlfn.XLOOKUP(C241,'Export Action'!$A$3:$A$1999,'Export Action'!$AS$3:$AS$1999))/_xlfn.XLOOKUP(C241,'Export Action'!$A$3:$A$1999,'Export Action'!$AR$3:$AR$1999)</f>
        <v>0.44910179640718562</v>
      </c>
      <c r="R241" s="63" t="str">
        <f>IF(OR(_xlfn.XLOOKUP(C241,'Export Action'!$A$3:$A$1999,'Export Action'!$AO$3:$AO$1999)="Communes ZRR./bassins de vie pop &gt; 50% ZRR",_xlfn.XLOOKUP(C241,'Export Action'!$A$3:$A$1999,'Export Action'!$AO$3:$AO$1999)="Contrats de relance et de transition écologique (CRTE) rural"),"Oui","Non")</f>
        <v>Non</v>
      </c>
      <c r="S241" s="73"/>
      <c r="T241" s="74">
        <f t="shared" si="3"/>
        <v>99</v>
      </c>
      <c r="U241" s="75"/>
      <c r="V241" s="8" t="str" cm="1">
        <f t="array" ref="V241">IF(SUMPRODUCT((Tableau1[NOM DE LA STRUCTURE]=Tableau1[[#This Row],[NOM DE LA STRUCTURE]])*Tableau1[MONTANT PROPOSE POUR L''ACTION])=0,"",SUMPRODUCT((Tableau1[NOM DE LA STRUCTURE]=Tableau1[[#This Row],[NOM DE LA STRUCTURE]])*Tableau1[MONTANT PROPOSE POUR L''ACTION]))</f>
        <v/>
      </c>
      <c r="W241" s="79"/>
    </row>
    <row r="242" spans="1:23" ht="47.5" hidden="1" customHeight="1" x14ac:dyDescent="0.25">
      <c r="A242" s="13" t="str">
        <f>_xlfn.XLOOKUP(C242,'Export Action'!$A$3:$A$1999,'Export Action'!$L$3:$L$1999)</f>
        <v>44809384900017</v>
      </c>
      <c r="B242" s="84" t="str">
        <f>_xlfn.XLOOKUP(A242,'Export Action'!$L$3:$L$1999,'Export Action'!$O$3:$O$1999)</f>
        <v>PLOMEUR TENNIS DE TABLE</v>
      </c>
      <c r="C242" s="1" t="s">
        <v>14569</v>
      </c>
      <c r="D242" s="36" t="str">
        <f>_xlfn.XLOOKUP(C242,'Export Action'!$A$3:$A$1999,'Export Action'!$X$3:$X$1999)</f>
        <v>Développement du dispositif sport santé</v>
      </c>
      <c r="E242" s="1" t="str">
        <f>_xlfn.XLOOKUP(A242,'Export Dossier'!$K$3:$K$974,'Export Dossier'!$D$3:$D$974)</f>
        <v>FFTT-BRET-24-0029</v>
      </c>
      <c r="F242" s="36" t="str">
        <f>_xlfn.XLOOKUP(C242,'Export Action'!$A$3:$A$1999,'Export Action'!$AE$3:$AE$1999)</f>
        <v>Ping Actif</v>
      </c>
      <c r="G242" s="68"/>
      <c r="H242" s="71"/>
      <c r="I242" s="71"/>
      <c r="J242" s="1" t="str">
        <f>_xlfn.XLOOKUP(C242,'Export Action'!$A$3:$A$1999,'Export Action'!$J$3:$J$1999)</f>
        <v>Renouvellement</v>
      </c>
      <c r="K242" s="1" t="str">
        <f>_xlfn.XLOOKUP(C242,'Export Action'!$A$3:$A$1999,'Export Action'!$AL$3:$AL$1999)</f>
        <v>Mixte</v>
      </c>
      <c r="L242" s="1">
        <f>_xlfn.XLOOKUP(C242,'Export Action'!$A$3:$A$1999,'Export Action'!$AM$3:$AM$1999)</f>
        <v>10</v>
      </c>
      <c r="M242" s="5">
        <f>_xlfn.XLOOKUP(A242,'Export 2022'!$K$3:$K$1000,'Export 2022'!$AF$3:$AF$1000)</f>
        <v>1500</v>
      </c>
      <c r="N242" s="5">
        <f>_xlfn.XLOOKUP(A242,'Export 2023'!$K$3:$K$1000,'Export 2023'!$AF$3:$AF$1000)</f>
        <v>1500</v>
      </c>
      <c r="O242" s="31">
        <f>_xlfn.XLOOKUP(A242,'Export Dossier'!$K$3:$K$974,'Export Dossier'!$AD$3:$AD$974)</f>
        <v>4500</v>
      </c>
      <c r="P242" s="31">
        <f>_xlfn.XLOOKUP(C242,'Export Action'!$A$3:$A$1999,'Export Action'!$AS$3:$AS$1999)</f>
        <v>1500</v>
      </c>
      <c r="Q242" s="29">
        <f>(_xlfn.XLOOKUP(C242,'Export Action'!$A$3:$A$1999,'Export Action'!$AS$3:$AS$1999))/_xlfn.XLOOKUP(C242,'Export Action'!$A$3:$A$1999,'Export Action'!$AR$3:$AR$1999)</f>
        <v>0.58823529411764708</v>
      </c>
      <c r="R242" s="63" t="str">
        <f>IF(OR(_xlfn.XLOOKUP(C242,'Export Action'!$A$3:$A$1999,'Export Action'!$AO$3:$AO$1999)="Communes ZRR./bassins de vie pop &gt; 50% ZRR",_xlfn.XLOOKUP(C242,'Export Action'!$A$3:$A$1999,'Export Action'!$AO$3:$AO$1999)="Contrats de relance et de transition écologique (CRTE) rural"),"Oui","Non")</f>
        <v>Non</v>
      </c>
      <c r="S242" s="73"/>
      <c r="T242" s="74">
        <f t="shared" si="3"/>
        <v>100</v>
      </c>
      <c r="U242" s="75"/>
      <c r="V242" s="8" t="str" cm="1">
        <f t="array" ref="V242">IF(SUMPRODUCT((Tableau1[NOM DE LA STRUCTURE]=Tableau1[[#This Row],[NOM DE LA STRUCTURE]])*Tableau1[MONTANT PROPOSE POUR L''ACTION])=0,"",SUMPRODUCT((Tableau1[NOM DE LA STRUCTURE]=Tableau1[[#This Row],[NOM DE LA STRUCTURE]])*Tableau1[MONTANT PROPOSE POUR L''ACTION]))</f>
        <v/>
      </c>
      <c r="W242" s="79"/>
    </row>
    <row r="243" spans="1:23" ht="47.5" hidden="1" customHeight="1" x14ac:dyDescent="0.25">
      <c r="A243" s="13" t="str">
        <f>_xlfn.XLOOKUP(C243,'Export Action'!$A$3:$A$1999,'Export Action'!$L$3:$L$1999)</f>
        <v>44809384900017</v>
      </c>
      <c r="B243" s="84" t="str">
        <f>_xlfn.XLOOKUP(A243,'Export Action'!$L$3:$L$1999,'Export Action'!$O$3:$O$1999)</f>
        <v>PLOMEUR TENNIS DE TABLE</v>
      </c>
      <c r="C243" s="1" t="s">
        <v>14576</v>
      </c>
      <c r="D243" s="36" t="str">
        <f>_xlfn.XLOOKUP(C243,'Export Action'!$A$3:$A$1999,'Export Action'!$X$3:$X$1999)</f>
        <v>féminines</v>
      </c>
      <c r="E243" s="1" t="str">
        <f>_xlfn.XLOOKUP(A243,'Export Dossier'!$K$3:$K$974,'Export Dossier'!$D$3:$D$974)</f>
        <v>FFTT-BRET-24-0029</v>
      </c>
      <c r="F243" s="36" t="str">
        <f>_xlfn.XLOOKUP(C243,'Export Action'!$A$3:$A$1999,'Export Action'!$AE$3:$AE$1999)</f>
        <v>Nouvelles pratiques</v>
      </c>
      <c r="G243" s="68"/>
      <c r="H243" s="71"/>
      <c r="I243" s="71"/>
      <c r="J243" s="1" t="str">
        <f>_xlfn.XLOOKUP(C243,'Export Action'!$A$3:$A$1999,'Export Action'!$J$3:$J$1999)</f>
        <v>Première demande</v>
      </c>
      <c r="K243" s="1" t="str">
        <f>_xlfn.XLOOKUP(C243,'Export Action'!$A$3:$A$1999,'Export Action'!$AL$3:$AL$1999)</f>
        <v>Féminin</v>
      </c>
      <c r="L243" s="1">
        <f>_xlfn.XLOOKUP(C243,'Export Action'!$A$3:$A$1999,'Export Action'!$AM$3:$AM$1999)</f>
        <v>15</v>
      </c>
      <c r="M243" s="5">
        <f>_xlfn.XLOOKUP(A243,'Export 2022'!$K$3:$K$1000,'Export 2022'!$AF$3:$AF$1000)</f>
        <v>1500</v>
      </c>
      <c r="N243" s="5">
        <f>_xlfn.XLOOKUP(A243,'Export 2023'!$K$3:$K$1000,'Export 2023'!$AF$3:$AF$1000)</f>
        <v>1500</v>
      </c>
      <c r="O243" s="31">
        <f>_xlfn.XLOOKUP(A243,'Export Dossier'!$K$3:$K$974,'Export Dossier'!$AD$3:$AD$974)</f>
        <v>4500</v>
      </c>
      <c r="P243" s="31">
        <f>_xlfn.XLOOKUP(C243,'Export Action'!$A$3:$A$1999,'Export Action'!$AS$3:$AS$1999)</f>
        <v>1500</v>
      </c>
      <c r="Q243" s="29">
        <f>(_xlfn.XLOOKUP(C243,'Export Action'!$A$3:$A$1999,'Export Action'!$AS$3:$AS$1999))/_xlfn.XLOOKUP(C243,'Export Action'!$A$3:$A$1999,'Export Action'!$AR$3:$AR$1999)</f>
        <v>0.5357142857142857</v>
      </c>
      <c r="R243" s="63" t="str">
        <f>IF(OR(_xlfn.XLOOKUP(C243,'Export Action'!$A$3:$A$1999,'Export Action'!$AO$3:$AO$1999)="Communes ZRR./bassins de vie pop &gt; 50% ZRR",_xlfn.XLOOKUP(C243,'Export Action'!$A$3:$A$1999,'Export Action'!$AO$3:$AO$1999)="Contrats de relance et de transition écologique (CRTE) rural"),"Oui","Non")</f>
        <v>Non</v>
      </c>
      <c r="S243" s="73"/>
      <c r="T243" s="74">
        <f t="shared" si="3"/>
        <v>100</v>
      </c>
      <c r="U243" s="75"/>
      <c r="V243" s="8" t="str" cm="1">
        <f t="array" ref="V243">IF(SUMPRODUCT((Tableau1[NOM DE LA STRUCTURE]=Tableau1[[#This Row],[NOM DE LA STRUCTURE]])*Tableau1[MONTANT PROPOSE POUR L''ACTION])=0,"",SUMPRODUCT((Tableau1[NOM DE LA STRUCTURE]=Tableau1[[#This Row],[NOM DE LA STRUCTURE]])*Tableau1[MONTANT PROPOSE POUR L''ACTION]))</f>
        <v/>
      </c>
      <c r="W243" s="79"/>
    </row>
    <row r="244" spans="1:23" ht="47.5" hidden="1" customHeight="1" x14ac:dyDescent="0.25">
      <c r="A244" s="13" t="str">
        <f>_xlfn.XLOOKUP(C244,'Export Action'!$A$3:$A$1999,'Export Action'!$L$3:$L$1999)</f>
        <v>44809384900017</v>
      </c>
      <c r="B244" s="84" t="str">
        <f>_xlfn.XLOOKUP(A244,'Export Action'!$L$3:$L$1999,'Export Action'!$O$3:$O$1999)</f>
        <v>PLOMEUR TENNIS DE TABLE</v>
      </c>
      <c r="C244" s="1" t="s">
        <v>14582</v>
      </c>
      <c r="D244" s="36" t="str">
        <f>_xlfn.XLOOKUP(C244,'Export Action'!$A$3:$A$1999,'Export Action'!$X$3:$X$1999)</f>
        <v>Recrutement et fidélisation des jeunes</v>
      </c>
      <c r="E244" s="1" t="str">
        <f>_xlfn.XLOOKUP(A244,'Export Dossier'!$K$3:$K$974,'Export Dossier'!$D$3:$D$974)</f>
        <v>FFTT-BRET-24-0029</v>
      </c>
      <c r="F244" s="36" t="str">
        <f>_xlfn.XLOOKUP(C244,'Export Action'!$A$3:$A$1999,'Export Action'!$AE$3:$AE$1999)</f>
        <v>Ping Educatif</v>
      </c>
      <c r="G244" s="68"/>
      <c r="H244" s="71"/>
      <c r="I244" s="71"/>
      <c r="J244" s="1" t="str">
        <f>_xlfn.XLOOKUP(C244,'Export Action'!$A$3:$A$1999,'Export Action'!$J$3:$J$1999)</f>
        <v>Renouvellement</v>
      </c>
      <c r="K244" s="1" t="str">
        <f>_xlfn.XLOOKUP(C244,'Export Action'!$A$3:$A$1999,'Export Action'!$AL$3:$AL$1999)</f>
        <v>Mixte</v>
      </c>
      <c r="L244" s="1">
        <f>_xlfn.XLOOKUP(C244,'Export Action'!$A$3:$A$1999,'Export Action'!$AM$3:$AM$1999)</f>
        <v>100</v>
      </c>
      <c r="M244" s="5">
        <f>_xlfn.XLOOKUP(A244,'Export 2022'!$K$3:$K$1000,'Export 2022'!$AF$3:$AF$1000)</f>
        <v>1500</v>
      </c>
      <c r="N244" s="5">
        <f>_xlfn.XLOOKUP(A244,'Export 2023'!$K$3:$K$1000,'Export 2023'!$AF$3:$AF$1000)</f>
        <v>1500</v>
      </c>
      <c r="O244" s="31">
        <f>_xlfn.XLOOKUP(A244,'Export Dossier'!$K$3:$K$974,'Export Dossier'!$AD$3:$AD$974)</f>
        <v>4500</v>
      </c>
      <c r="P244" s="31">
        <f>_xlfn.XLOOKUP(C244,'Export Action'!$A$3:$A$1999,'Export Action'!$AS$3:$AS$1999)</f>
        <v>1500</v>
      </c>
      <c r="Q244" s="29">
        <f>(_xlfn.XLOOKUP(C244,'Export Action'!$A$3:$A$1999,'Export Action'!$AS$3:$AS$1999))/_xlfn.XLOOKUP(C244,'Export Action'!$A$3:$A$1999,'Export Action'!$AR$3:$AR$1999)</f>
        <v>0.54545454545454541</v>
      </c>
      <c r="R244" s="63" t="str">
        <f>IF(OR(_xlfn.XLOOKUP(C244,'Export Action'!$A$3:$A$1999,'Export Action'!$AO$3:$AO$1999)="Communes ZRR./bassins de vie pop &gt; 50% ZRR",_xlfn.XLOOKUP(C244,'Export Action'!$A$3:$A$1999,'Export Action'!$AO$3:$AO$1999)="Contrats de relance et de transition écologique (CRTE) rural"),"Oui","Non")</f>
        <v>Non</v>
      </c>
      <c r="S244" s="73"/>
      <c r="T244" s="74">
        <f t="shared" si="3"/>
        <v>100</v>
      </c>
      <c r="U244" s="75"/>
      <c r="V244" s="8" t="str" cm="1">
        <f t="array" ref="V244">IF(SUMPRODUCT((Tableau1[NOM DE LA STRUCTURE]=Tableau1[[#This Row],[NOM DE LA STRUCTURE]])*Tableau1[MONTANT PROPOSE POUR L''ACTION])=0,"",SUMPRODUCT((Tableau1[NOM DE LA STRUCTURE]=Tableau1[[#This Row],[NOM DE LA STRUCTURE]])*Tableau1[MONTANT PROPOSE POUR L''ACTION]))</f>
        <v/>
      </c>
      <c r="W244" s="79"/>
    </row>
    <row r="245" spans="1:23" ht="47.5" hidden="1" customHeight="1" x14ac:dyDescent="0.25">
      <c r="A245" s="13" t="str">
        <f>_xlfn.XLOOKUP(C245,'Export Action'!$A$3:$A$1999,'Export Action'!$L$3:$L$1999)</f>
        <v>51536075800020</v>
      </c>
      <c r="B245" s="84" t="str">
        <f>_xlfn.XLOOKUP(A245,'Export Action'!$L$3:$L$1999,'Export Action'!$O$3:$O$1999)</f>
        <v>US VERN " TENNIS DE TABLE "</v>
      </c>
      <c r="C245" s="1" t="s">
        <v>14587</v>
      </c>
      <c r="D245" s="36" t="str">
        <f>_xlfn.XLOOKUP(C245,'Export Action'!$A$3:$A$1999,'Export Action'!$X$3:$X$1999)</f>
        <v>Développement du Ping Bien-être pour un public loisirs</v>
      </c>
      <c r="E245" s="1" t="str">
        <f>_xlfn.XLOOKUP(A245,'Export Dossier'!$K$3:$K$974,'Export Dossier'!$D$3:$D$974)</f>
        <v>FFTT-BRET-24-0030</v>
      </c>
      <c r="F245" s="36" t="str">
        <f>_xlfn.XLOOKUP(C245,'Export Action'!$A$3:$A$1999,'Export Action'!$AE$3:$AE$1999)</f>
        <v>Ping Actif</v>
      </c>
      <c r="G245" s="68"/>
      <c r="H245" s="71"/>
      <c r="I245" s="71"/>
      <c r="J245" s="1" t="str">
        <f>_xlfn.XLOOKUP(C245,'Export Action'!$A$3:$A$1999,'Export Action'!$J$3:$J$1999)</f>
        <v>Première demande</v>
      </c>
      <c r="K245" s="1" t="str">
        <f>_xlfn.XLOOKUP(C245,'Export Action'!$A$3:$A$1999,'Export Action'!$AL$3:$AL$1999)</f>
        <v>Mixte</v>
      </c>
      <c r="L245" s="1">
        <f>_xlfn.XLOOKUP(C245,'Export Action'!$A$3:$A$1999,'Export Action'!$AM$3:$AM$1999)</f>
        <v>300</v>
      </c>
      <c r="M245" s="5">
        <f>_xlfn.XLOOKUP(A245,'Export 2022'!$K$3:$K$1000,'Export 2022'!$AF$3:$AF$1000)</f>
        <v>4382</v>
      </c>
      <c r="N245" s="5">
        <f>_xlfn.XLOOKUP(A245,'Export 2023'!$K$3:$K$1000,'Export 2023'!$AF$3:$AF$1000)</f>
        <v>2499</v>
      </c>
      <c r="O245" s="31">
        <f>_xlfn.XLOOKUP(A245,'Export Dossier'!$K$3:$K$974,'Export Dossier'!$AD$3:$AD$974)</f>
        <v>6500</v>
      </c>
      <c r="P245" s="31">
        <f>_xlfn.XLOOKUP(C245,'Export Action'!$A$3:$A$1999,'Export Action'!$AS$3:$AS$1999)</f>
        <v>3000</v>
      </c>
      <c r="Q245" s="29">
        <f>(_xlfn.XLOOKUP(C245,'Export Action'!$A$3:$A$1999,'Export Action'!$AS$3:$AS$1999))/_xlfn.XLOOKUP(C245,'Export Action'!$A$3:$A$1999,'Export Action'!$AR$3:$AR$1999)</f>
        <v>0.50847457627118642</v>
      </c>
      <c r="R245" s="63" t="str">
        <f>IF(OR(_xlfn.XLOOKUP(C245,'Export Action'!$A$3:$A$1999,'Export Action'!$AO$3:$AO$1999)="Communes ZRR./bassins de vie pop &gt; 50% ZRR",_xlfn.XLOOKUP(C245,'Export Action'!$A$3:$A$1999,'Export Action'!$AO$3:$AO$1999)="Contrats de relance et de transition écologique (CRTE) rural"),"Oui","Non")</f>
        <v>Non</v>
      </c>
      <c r="S245" s="73"/>
      <c r="T245" s="74">
        <f t="shared" si="3"/>
        <v>101</v>
      </c>
      <c r="U245" s="75"/>
      <c r="V245" s="8" t="str" cm="1">
        <f t="array" ref="V245">IF(SUMPRODUCT((Tableau1[NOM DE LA STRUCTURE]=Tableau1[[#This Row],[NOM DE LA STRUCTURE]])*Tableau1[MONTANT PROPOSE POUR L''ACTION])=0,"",SUMPRODUCT((Tableau1[NOM DE LA STRUCTURE]=Tableau1[[#This Row],[NOM DE LA STRUCTURE]])*Tableau1[MONTANT PROPOSE POUR L''ACTION]))</f>
        <v/>
      </c>
      <c r="W245" s="79"/>
    </row>
    <row r="246" spans="1:23" ht="47.5" hidden="1" customHeight="1" x14ac:dyDescent="0.25">
      <c r="A246" s="13" t="str">
        <f>_xlfn.XLOOKUP(C246,'Export Action'!$A$3:$A$1999,'Export Action'!$L$3:$L$1999)</f>
        <v>51536075800020</v>
      </c>
      <c r="B246" s="84" t="str">
        <f>_xlfn.XLOOKUP(A246,'Export Action'!$L$3:$L$1999,'Export Action'!$O$3:$O$1999)</f>
        <v>US VERN " TENNIS DE TABLE "</v>
      </c>
      <c r="C246" s="1" t="s">
        <v>14594</v>
      </c>
      <c r="D246" s="36" t="str">
        <f>_xlfn.XLOOKUP(C246,'Export Action'!$A$3:$A$1999,'Export Action'!$X$3:$X$1999)</f>
        <v>Recrutement et fidélisation des jeunes: Actions dans les écoles et développement de la section 4-7 ans</v>
      </c>
      <c r="E246" s="1" t="str">
        <f>_xlfn.XLOOKUP(A246,'Export Dossier'!$K$3:$K$974,'Export Dossier'!$D$3:$D$974)</f>
        <v>FFTT-BRET-24-0030</v>
      </c>
      <c r="F246" s="36" t="str">
        <f>_xlfn.XLOOKUP(C246,'Export Action'!$A$3:$A$1999,'Export Action'!$AE$3:$AE$1999)</f>
        <v>Ping Educatif</v>
      </c>
      <c r="G246" s="68"/>
      <c r="H246" s="71"/>
      <c r="I246" s="71"/>
      <c r="J246" s="1" t="str">
        <f>_xlfn.XLOOKUP(C246,'Export Action'!$A$3:$A$1999,'Export Action'!$J$3:$J$1999)</f>
        <v>Renouvellement</v>
      </c>
      <c r="K246" s="1" t="str">
        <f>_xlfn.XLOOKUP(C246,'Export Action'!$A$3:$A$1999,'Export Action'!$AL$3:$AL$1999)</f>
        <v>Mixte</v>
      </c>
      <c r="L246" s="1">
        <f>_xlfn.XLOOKUP(C246,'Export Action'!$A$3:$A$1999,'Export Action'!$AM$3:$AM$1999)</f>
        <v>100</v>
      </c>
      <c r="M246" s="5">
        <f>_xlfn.XLOOKUP(A246,'Export 2022'!$K$3:$K$1000,'Export 2022'!$AF$3:$AF$1000)</f>
        <v>4382</v>
      </c>
      <c r="N246" s="5">
        <f>_xlfn.XLOOKUP(A246,'Export 2023'!$K$3:$K$1000,'Export 2023'!$AF$3:$AF$1000)</f>
        <v>2499</v>
      </c>
      <c r="O246" s="31">
        <f>_xlfn.XLOOKUP(A246,'Export Dossier'!$K$3:$K$974,'Export Dossier'!$AD$3:$AD$974)</f>
        <v>6500</v>
      </c>
      <c r="P246" s="31">
        <f>_xlfn.XLOOKUP(C246,'Export Action'!$A$3:$A$1999,'Export Action'!$AS$3:$AS$1999)</f>
        <v>2000</v>
      </c>
      <c r="Q246" s="29">
        <f>(_xlfn.XLOOKUP(C246,'Export Action'!$A$3:$A$1999,'Export Action'!$AS$3:$AS$1999))/_xlfn.XLOOKUP(C246,'Export Action'!$A$3:$A$1999,'Export Action'!$AR$3:$AR$1999)</f>
        <v>0.54054054054054057</v>
      </c>
      <c r="R246" s="63" t="str">
        <f>IF(OR(_xlfn.XLOOKUP(C246,'Export Action'!$A$3:$A$1999,'Export Action'!$AO$3:$AO$1999)="Communes ZRR./bassins de vie pop &gt; 50% ZRR",_xlfn.XLOOKUP(C246,'Export Action'!$A$3:$A$1999,'Export Action'!$AO$3:$AO$1999)="Contrats de relance et de transition écologique (CRTE) rural"),"Oui","Non")</f>
        <v>Non</v>
      </c>
      <c r="S246" s="73"/>
      <c r="T246" s="74">
        <f t="shared" si="3"/>
        <v>101</v>
      </c>
      <c r="U246" s="75"/>
      <c r="V246" s="8" t="str" cm="1">
        <f t="array" ref="V246">IF(SUMPRODUCT((Tableau1[NOM DE LA STRUCTURE]=Tableau1[[#This Row],[NOM DE LA STRUCTURE]])*Tableau1[MONTANT PROPOSE POUR L''ACTION])=0,"",SUMPRODUCT((Tableau1[NOM DE LA STRUCTURE]=Tableau1[[#This Row],[NOM DE LA STRUCTURE]])*Tableau1[MONTANT PROPOSE POUR L''ACTION]))</f>
        <v/>
      </c>
      <c r="W246" s="79"/>
    </row>
    <row r="247" spans="1:23" ht="47.5" hidden="1" customHeight="1" x14ac:dyDescent="0.25">
      <c r="A247" s="13" t="str">
        <f>_xlfn.XLOOKUP(C247,'Export Action'!$A$3:$A$1999,'Export Action'!$L$3:$L$1999)</f>
        <v>51536075800020</v>
      </c>
      <c r="B247" s="84" t="str">
        <f>_xlfn.XLOOKUP(A247,'Export Action'!$L$3:$L$1999,'Export Action'!$O$3:$O$1999)</f>
        <v>US VERN " TENNIS DE TABLE "</v>
      </c>
      <c r="C247" s="1" t="s">
        <v>14599</v>
      </c>
      <c r="D247" s="36" t="str">
        <f>_xlfn.XLOOKUP(C247,'Export Action'!$A$3:$A$1999,'Export Action'!$X$3:$X$1999)</f>
        <v>Développement durable</v>
      </c>
      <c r="E247" s="1" t="str">
        <f>_xlfn.XLOOKUP(A247,'Export Dossier'!$K$3:$K$974,'Export Dossier'!$D$3:$D$974)</f>
        <v>FFTT-BRET-24-0030</v>
      </c>
      <c r="F247" s="36" t="str">
        <f>_xlfn.XLOOKUP(C247,'Export Action'!$A$3:$A$1999,'Export Action'!$AE$3:$AE$1999)</f>
        <v>Structuration clubs/comités de demain</v>
      </c>
      <c r="G247" s="68"/>
      <c r="H247" s="71"/>
      <c r="I247" s="71"/>
      <c r="J247" s="1" t="str">
        <f>_xlfn.XLOOKUP(C247,'Export Action'!$A$3:$A$1999,'Export Action'!$J$3:$J$1999)</f>
        <v>Première demande</v>
      </c>
      <c r="K247" s="1" t="str">
        <f>_xlfn.XLOOKUP(C247,'Export Action'!$A$3:$A$1999,'Export Action'!$AL$3:$AL$1999)</f>
        <v>Mixte</v>
      </c>
      <c r="L247" s="1">
        <f>_xlfn.XLOOKUP(C247,'Export Action'!$A$3:$A$1999,'Export Action'!$AM$3:$AM$1999)</f>
        <v>400</v>
      </c>
      <c r="M247" s="5">
        <f>_xlfn.XLOOKUP(A247,'Export 2022'!$K$3:$K$1000,'Export 2022'!$AF$3:$AF$1000)</f>
        <v>4382</v>
      </c>
      <c r="N247" s="5">
        <f>_xlfn.XLOOKUP(A247,'Export 2023'!$K$3:$K$1000,'Export 2023'!$AF$3:$AF$1000)</f>
        <v>2499</v>
      </c>
      <c r="O247" s="31">
        <f>_xlfn.XLOOKUP(A247,'Export Dossier'!$K$3:$K$974,'Export Dossier'!$AD$3:$AD$974)</f>
        <v>6500</v>
      </c>
      <c r="P247" s="31">
        <f>_xlfn.XLOOKUP(C247,'Export Action'!$A$3:$A$1999,'Export Action'!$AS$3:$AS$1999)</f>
        <v>1500</v>
      </c>
      <c r="Q247" s="29">
        <f>(_xlfn.XLOOKUP(C247,'Export Action'!$A$3:$A$1999,'Export Action'!$AS$3:$AS$1999))/_xlfn.XLOOKUP(C247,'Export Action'!$A$3:$A$1999,'Export Action'!$AR$3:$AR$1999)</f>
        <v>4.7619047619047616E-2</v>
      </c>
      <c r="R247" s="63" t="str">
        <f>IF(OR(_xlfn.XLOOKUP(C247,'Export Action'!$A$3:$A$1999,'Export Action'!$AO$3:$AO$1999)="Communes ZRR./bassins de vie pop &gt; 50% ZRR",_xlfn.XLOOKUP(C247,'Export Action'!$A$3:$A$1999,'Export Action'!$AO$3:$AO$1999)="Contrats de relance et de transition écologique (CRTE) rural"),"Oui","Non")</f>
        <v>Non</v>
      </c>
      <c r="S247" s="73"/>
      <c r="T247" s="74">
        <f t="shared" si="3"/>
        <v>101</v>
      </c>
      <c r="U247" s="75"/>
      <c r="V247" s="8" t="str" cm="1">
        <f t="array" ref="V247">IF(SUMPRODUCT((Tableau1[NOM DE LA STRUCTURE]=Tableau1[[#This Row],[NOM DE LA STRUCTURE]])*Tableau1[MONTANT PROPOSE POUR L''ACTION])=0,"",SUMPRODUCT((Tableau1[NOM DE LA STRUCTURE]=Tableau1[[#This Row],[NOM DE LA STRUCTURE]])*Tableau1[MONTANT PROPOSE POUR L''ACTION]))</f>
        <v/>
      </c>
      <c r="W247" s="79"/>
    </row>
    <row r="248" spans="1:23" ht="47.5" hidden="1" customHeight="1" x14ac:dyDescent="0.25">
      <c r="A248" s="13" t="str">
        <f>_xlfn.XLOOKUP(C248,'Export Action'!$A$3:$A$1999,'Export Action'!$L$3:$L$1999)</f>
        <v>44752919900021</v>
      </c>
      <c r="B248" s="84" t="str">
        <f>_xlfn.XLOOKUP(A248,'Export Action'!$L$3:$L$1999,'Export Action'!$O$3:$O$1999)</f>
        <v>TENNIS DE TABLE DE GRÂCES (TT GRÂCES)</v>
      </c>
      <c r="C248" s="1" t="s">
        <v>14604</v>
      </c>
      <c r="D248" s="36" t="str">
        <f>_xlfn.XLOOKUP(C248,'Export Action'!$A$3:$A$1999,'Export Action'!$X$3:$X$1999)</f>
        <v>Ecole de tennis de table</v>
      </c>
      <c r="E248" s="1" t="str">
        <f>_xlfn.XLOOKUP(A248,'Export Dossier'!$K$3:$K$974,'Export Dossier'!$D$3:$D$974)</f>
        <v>FFTT-BRET-24-0031</v>
      </c>
      <c r="F248" s="36" t="str">
        <f>_xlfn.XLOOKUP(C248,'Export Action'!$A$3:$A$1999,'Export Action'!$AE$3:$AE$1999)</f>
        <v>Ping Educatif</v>
      </c>
      <c r="G248" s="68"/>
      <c r="H248" s="71"/>
      <c r="I248" s="71"/>
      <c r="J248" s="1" t="str">
        <f>_xlfn.XLOOKUP(C248,'Export Action'!$A$3:$A$1999,'Export Action'!$J$3:$J$1999)</f>
        <v>Renouvellement</v>
      </c>
      <c r="K248" s="1" t="str">
        <f>_xlfn.XLOOKUP(C248,'Export Action'!$A$3:$A$1999,'Export Action'!$AL$3:$AL$1999)</f>
        <v>Mixte</v>
      </c>
      <c r="L248" s="1">
        <f>_xlfn.XLOOKUP(C248,'Export Action'!$A$3:$A$1999,'Export Action'!$AM$3:$AM$1999)</f>
        <v>19</v>
      </c>
      <c r="M248" s="5">
        <f>_xlfn.XLOOKUP(A248,'Export 2022'!$K$3:$K$1000,'Export 2022'!$AF$3:$AF$1000)</f>
        <v>1500</v>
      </c>
      <c r="N248" s="5">
        <f>_xlfn.XLOOKUP(A248,'Export 2023'!$K$3:$K$1000,'Export 2023'!$AF$3:$AF$1000)</f>
        <v>1700</v>
      </c>
      <c r="O248" s="31">
        <f>_xlfn.XLOOKUP(A248,'Export Dossier'!$K$3:$K$974,'Export Dossier'!$AD$3:$AD$974)</f>
        <v>4000</v>
      </c>
      <c r="P248" s="31">
        <f>_xlfn.XLOOKUP(C248,'Export Action'!$A$3:$A$1999,'Export Action'!$AS$3:$AS$1999)</f>
        <v>2500</v>
      </c>
      <c r="Q248" s="29">
        <f>(_xlfn.XLOOKUP(C248,'Export Action'!$A$3:$A$1999,'Export Action'!$AS$3:$AS$1999))/_xlfn.XLOOKUP(C248,'Export Action'!$A$3:$A$1999,'Export Action'!$AR$3:$AR$1999)</f>
        <v>0.32765399737876805</v>
      </c>
      <c r="R248" s="63" t="str">
        <f>IF(OR(_xlfn.XLOOKUP(C248,'Export Action'!$A$3:$A$1999,'Export Action'!$AO$3:$AO$1999)="Communes ZRR./bassins de vie pop &gt; 50% ZRR",_xlfn.XLOOKUP(C248,'Export Action'!$A$3:$A$1999,'Export Action'!$AO$3:$AO$1999)="Contrats de relance et de transition écologique (CRTE) rural"),"Oui","Non")</f>
        <v>Non</v>
      </c>
      <c r="S248" s="73"/>
      <c r="T248" s="74">
        <f t="shared" si="3"/>
        <v>102</v>
      </c>
      <c r="U248" s="75"/>
      <c r="V248" s="8" t="str" cm="1">
        <f t="array" ref="V248">IF(SUMPRODUCT((Tableau1[NOM DE LA STRUCTURE]=Tableau1[[#This Row],[NOM DE LA STRUCTURE]])*Tableau1[MONTANT PROPOSE POUR L''ACTION])=0,"",SUMPRODUCT((Tableau1[NOM DE LA STRUCTURE]=Tableau1[[#This Row],[NOM DE LA STRUCTURE]])*Tableau1[MONTANT PROPOSE POUR L''ACTION]))</f>
        <v/>
      </c>
      <c r="W248" s="79"/>
    </row>
    <row r="249" spans="1:23" ht="47.5" hidden="1" customHeight="1" x14ac:dyDescent="0.25">
      <c r="A249" s="13" t="str">
        <f>_xlfn.XLOOKUP(C249,'Export Action'!$A$3:$A$1999,'Export Action'!$L$3:$L$1999)</f>
        <v>44752919900021</v>
      </c>
      <c r="B249" s="84" t="str">
        <f>_xlfn.XLOOKUP(A249,'Export Action'!$L$3:$L$1999,'Export Action'!$O$3:$O$1999)</f>
        <v>TENNIS DE TABLE DE GRÂCES (TT GRÂCES)</v>
      </c>
      <c r="C249" s="1" t="s">
        <v>14611</v>
      </c>
      <c r="D249" s="36" t="str">
        <f>_xlfn.XLOOKUP(C249,'Export Action'!$A$3:$A$1999,'Export Action'!$X$3:$X$1999)</f>
        <v>Ping Santé</v>
      </c>
      <c r="E249" s="1" t="str">
        <f>_xlfn.XLOOKUP(A249,'Export Dossier'!$K$3:$K$974,'Export Dossier'!$D$3:$D$974)</f>
        <v>FFTT-BRET-24-0031</v>
      </c>
      <c r="F249" s="36" t="str">
        <f>_xlfn.XLOOKUP(C249,'Export Action'!$A$3:$A$1999,'Export Action'!$AE$3:$AE$1999)</f>
        <v>Ping Actif</v>
      </c>
      <c r="G249" s="68"/>
      <c r="H249" s="71"/>
      <c r="I249" s="71"/>
      <c r="J249" s="1" t="str">
        <f>_xlfn.XLOOKUP(C249,'Export Action'!$A$3:$A$1999,'Export Action'!$J$3:$J$1999)</f>
        <v>Première demande</v>
      </c>
      <c r="K249" s="1" t="str">
        <f>_xlfn.XLOOKUP(C249,'Export Action'!$A$3:$A$1999,'Export Action'!$AL$3:$AL$1999)</f>
        <v>Mixte</v>
      </c>
      <c r="L249" s="1">
        <f>_xlfn.XLOOKUP(C249,'Export Action'!$A$3:$A$1999,'Export Action'!$AM$3:$AM$1999)</f>
        <v>13</v>
      </c>
      <c r="M249" s="5">
        <f>_xlfn.XLOOKUP(A249,'Export 2022'!$K$3:$K$1000,'Export 2022'!$AF$3:$AF$1000)</f>
        <v>1500</v>
      </c>
      <c r="N249" s="5">
        <f>_xlfn.XLOOKUP(A249,'Export 2023'!$K$3:$K$1000,'Export 2023'!$AF$3:$AF$1000)</f>
        <v>1700</v>
      </c>
      <c r="O249" s="31">
        <f>_xlfn.XLOOKUP(A249,'Export Dossier'!$K$3:$K$974,'Export Dossier'!$AD$3:$AD$974)</f>
        <v>4000</v>
      </c>
      <c r="P249" s="31">
        <f>_xlfn.XLOOKUP(C249,'Export Action'!$A$3:$A$1999,'Export Action'!$AS$3:$AS$1999)</f>
        <v>1500</v>
      </c>
      <c r="Q249" s="29">
        <f>(_xlfn.XLOOKUP(C249,'Export Action'!$A$3:$A$1999,'Export Action'!$AS$3:$AS$1999))/_xlfn.XLOOKUP(C249,'Export Action'!$A$3:$A$1999,'Export Action'!$AR$3:$AR$1999)</f>
        <v>0.49668874172185429</v>
      </c>
      <c r="R249" s="63" t="str">
        <f>IF(OR(_xlfn.XLOOKUP(C249,'Export Action'!$A$3:$A$1999,'Export Action'!$AO$3:$AO$1999)="Communes ZRR./bassins de vie pop &gt; 50% ZRR",_xlfn.XLOOKUP(C249,'Export Action'!$A$3:$A$1999,'Export Action'!$AO$3:$AO$1999)="Contrats de relance et de transition écologique (CRTE) rural"),"Oui","Non")</f>
        <v>Non</v>
      </c>
      <c r="S249" s="73"/>
      <c r="T249" s="74">
        <f t="shared" si="3"/>
        <v>102</v>
      </c>
      <c r="U249" s="75"/>
      <c r="V249" s="8" t="str" cm="1">
        <f t="array" ref="V249">IF(SUMPRODUCT((Tableau1[NOM DE LA STRUCTURE]=Tableau1[[#This Row],[NOM DE LA STRUCTURE]])*Tableau1[MONTANT PROPOSE POUR L''ACTION])=0,"",SUMPRODUCT((Tableau1[NOM DE LA STRUCTURE]=Tableau1[[#This Row],[NOM DE LA STRUCTURE]])*Tableau1[MONTANT PROPOSE POUR L''ACTION]))</f>
        <v/>
      </c>
      <c r="W249" s="79"/>
    </row>
    <row r="250" spans="1:23" ht="47.5" hidden="1" customHeight="1" x14ac:dyDescent="0.25">
      <c r="A250" s="13" t="str">
        <f>_xlfn.XLOOKUP(C250,'Export Action'!$A$3:$A$1999,'Export Action'!$L$3:$L$1999)</f>
        <v>45104871400013</v>
      </c>
      <c r="B250" s="84" t="str">
        <f>_xlfn.XLOOKUP(A250,'Export Action'!$L$3:$L$1999,'Export Action'!$O$3:$O$1999)</f>
        <v>DOUARNENEZ TENNIS DE TABLE (DZTT)</v>
      </c>
      <c r="C250" s="1" t="s">
        <v>14616</v>
      </c>
      <c r="D250" s="36" t="str">
        <f>_xlfn.XLOOKUP(C250,'Export Action'!$A$3:$A$1999,'Export Action'!$X$3:$X$1999)</f>
        <v>Le   trophée ping</v>
      </c>
      <c r="E250" s="1" t="str">
        <f>_xlfn.XLOOKUP(A250,'Export Dossier'!$K$3:$K$974,'Export Dossier'!$D$3:$D$974)</f>
        <v>FFTT-BRET-24-0032</v>
      </c>
      <c r="F250" s="36" t="str">
        <f>_xlfn.XLOOKUP(C250,'Export Action'!$A$3:$A$1999,'Export Action'!$AE$3:$AE$1999)</f>
        <v>Ping Educatif</v>
      </c>
      <c r="G250" s="68"/>
      <c r="H250" s="71"/>
      <c r="I250" s="71"/>
      <c r="J250" s="1" t="str">
        <f>_xlfn.XLOOKUP(C250,'Export Action'!$A$3:$A$1999,'Export Action'!$J$3:$J$1999)</f>
        <v>Renouvellement</v>
      </c>
      <c r="K250" s="1" t="str">
        <f>_xlfn.XLOOKUP(C250,'Export Action'!$A$3:$A$1999,'Export Action'!$AL$3:$AL$1999)</f>
        <v>Mixte</v>
      </c>
      <c r="L250" s="1">
        <f>_xlfn.XLOOKUP(C250,'Export Action'!$A$3:$A$1999,'Export Action'!$AM$3:$AM$1999)</f>
        <v>550</v>
      </c>
      <c r="M250" s="5" t="e">
        <f>_xlfn.XLOOKUP(A250,'Export 2022'!$K$3:$K$1000,'Export 2022'!$AF$3:$AF$1000)</f>
        <v>#N/A</v>
      </c>
      <c r="N250" s="5">
        <f>_xlfn.XLOOKUP(A250,'Export 2023'!$K$3:$K$1000,'Export 2023'!$AF$3:$AF$1000)</f>
        <v>1915</v>
      </c>
      <c r="O250" s="31">
        <f>_xlfn.XLOOKUP(A250,'Export Dossier'!$K$3:$K$974,'Export Dossier'!$AD$3:$AD$974)</f>
        <v>2000</v>
      </c>
      <c r="P250" s="31">
        <f>_xlfn.XLOOKUP(C250,'Export Action'!$A$3:$A$1999,'Export Action'!$AS$3:$AS$1999)</f>
        <v>2000</v>
      </c>
      <c r="Q250" s="29">
        <f>(_xlfn.XLOOKUP(C250,'Export Action'!$A$3:$A$1999,'Export Action'!$AS$3:$AS$1999))/_xlfn.XLOOKUP(C250,'Export Action'!$A$3:$A$1999,'Export Action'!$AR$3:$AR$1999)</f>
        <v>0.5</v>
      </c>
      <c r="R250" s="63" t="str">
        <f>IF(OR(_xlfn.XLOOKUP(C250,'Export Action'!$A$3:$A$1999,'Export Action'!$AO$3:$AO$1999)="Communes ZRR./bassins de vie pop &gt; 50% ZRR",_xlfn.XLOOKUP(C250,'Export Action'!$A$3:$A$1999,'Export Action'!$AO$3:$AO$1999)="Contrats de relance et de transition écologique (CRTE) rural"),"Oui","Non")</f>
        <v>Non</v>
      </c>
      <c r="S250" s="73"/>
      <c r="T250" s="74">
        <f t="shared" si="3"/>
        <v>103</v>
      </c>
      <c r="U250" s="75"/>
      <c r="V250" s="8" t="str" cm="1">
        <f t="array" ref="V250">IF(SUMPRODUCT((Tableau1[NOM DE LA STRUCTURE]=Tableau1[[#This Row],[NOM DE LA STRUCTURE]])*Tableau1[MONTANT PROPOSE POUR L''ACTION])=0,"",SUMPRODUCT((Tableau1[NOM DE LA STRUCTURE]=Tableau1[[#This Row],[NOM DE LA STRUCTURE]])*Tableau1[MONTANT PROPOSE POUR L''ACTION]))</f>
        <v/>
      </c>
      <c r="W250" s="79"/>
    </row>
    <row r="251" spans="1:23" ht="47.5" hidden="1" customHeight="1" x14ac:dyDescent="0.25">
      <c r="A251" s="13" t="str">
        <f>_xlfn.XLOOKUP(C251,'Export Action'!$A$3:$A$1999,'Export Action'!$L$3:$L$1999)</f>
        <v>49236536600011</v>
      </c>
      <c r="B251" s="84" t="str">
        <f>_xlfn.XLOOKUP(A251,'Export Action'!$L$3:$L$1999,'Export Action'!$O$3:$O$1999)</f>
        <v>GARDE DU VOEU HENNEBONT TENNIS DE TABLE</v>
      </c>
      <c r="C251" s="1" t="s">
        <v>14623</v>
      </c>
      <c r="D251" s="36" t="str">
        <f>_xlfn.XLOOKUP(C251,'Export Action'!$A$3:$A$1999,'Export Action'!$X$3:$X$1999)</f>
        <v>Ping Actif : mise en place des programmes Ping Bien-Etre et Ping Santé</v>
      </c>
      <c r="E251" s="1" t="str">
        <f>_xlfn.XLOOKUP(A251,'Export Dossier'!$K$3:$K$974,'Export Dossier'!$D$3:$D$974)</f>
        <v>FFTT-BRET-24-0033</v>
      </c>
      <c r="F251" s="36" t="str">
        <f>_xlfn.XLOOKUP(C251,'Export Action'!$A$3:$A$1999,'Export Action'!$AE$3:$AE$1999)</f>
        <v>Ping Actif</v>
      </c>
      <c r="G251" s="68"/>
      <c r="H251" s="71"/>
      <c r="I251" s="71"/>
      <c r="J251" s="1" t="str">
        <f>_xlfn.XLOOKUP(C251,'Export Action'!$A$3:$A$1999,'Export Action'!$J$3:$J$1999)</f>
        <v>Première demande</v>
      </c>
      <c r="K251" s="1" t="str">
        <f>_xlfn.XLOOKUP(C251,'Export Action'!$A$3:$A$1999,'Export Action'!$AL$3:$AL$1999)</f>
        <v>Mixte</v>
      </c>
      <c r="L251" s="1">
        <f>_xlfn.XLOOKUP(C251,'Export Action'!$A$3:$A$1999,'Export Action'!$AM$3:$AM$1999)</f>
        <v>85</v>
      </c>
      <c r="M251" s="5">
        <f>_xlfn.XLOOKUP(A251,'Export 2022'!$K$3:$K$1000,'Export 2022'!$AF$3:$AF$1000)</f>
        <v>4870</v>
      </c>
      <c r="N251" s="5">
        <f>_xlfn.XLOOKUP(A251,'Export 2023'!$K$3:$K$1000,'Export 2023'!$AF$3:$AF$1000)</f>
        <v>2554</v>
      </c>
      <c r="O251" s="31">
        <f>_xlfn.XLOOKUP(A251,'Export Dossier'!$K$3:$K$974,'Export Dossier'!$AD$3:$AD$974)</f>
        <v>18198</v>
      </c>
      <c r="P251" s="31">
        <f>_xlfn.XLOOKUP(C251,'Export Action'!$A$3:$A$1999,'Export Action'!$AS$3:$AS$1999)</f>
        <v>4698</v>
      </c>
      <c r="Q251" s="29">
        <f>(_xlfn.XLOOKUP(C251,'Export Action'!$A$3:$A$1999,'Export Action'!$AS$3:$AS$1999))/_xlfn.XLOOKUP(C251,'Export Action'!$A$3:$A$1999,'Export Action'!$AR$3:$AR$1999)</f>
        <v>0.13386522296623452</v>
      </c>
      <c r="R251" s="63" t="str">
        <f>IF(OR(_xlfn.XLOOKUP(C251,'Export Action'!$A$3:$A$1999,'Export Action'!$AO$3:$AO$1999)="Communes ZRR./bassins de vie pop &gt; 50% ZRR",_xlfn.XLOOKUP(C251,'Export Action'!$A$3:$A$1999,'Export Action'!$AO$3:$AO$1999)="Contrats de relance et de transition écologique (CRTE) rural"),"Oui","Non")</f>
        <v>Non</v>
      </c>
      <c r="S251" s="73"/>
      <c r="T251" s="74">
        <f t="shared" si="3"/>
        <v>104</v>
      </c>
      <c r="U251" s="75"/>
      <c r="V251" s="8" t="str" cm="1">
        <f t="array" ref="V251">IF(SUMPRODUCT((Tableau1[NOM DE LA STRUCTURE]=Tableau1[[#This Row],[NOM DE LA STRUCTURE]])*Tableau1[MONTANT PROPOSE POUR L''ACTION])=0,"",SUMPRODUCT((Tableau1[NOM DE LA STRUCTURE]=Tableau1[[#This Row],[NOM DE LA STRUCTURE]])*Tableau1[MONTANT PROPOSE POUR L''ACTION]))</f>
        <v/>
      </c>
      <c r="W251" s="79"/>
    </row>
    <row r="252" spans="1:23" ht="47.5" hidden="1" customHeight="1" x14ac:dyDescent="0.25">
      <c r="A252" s="13" t="str">
        <f>_xlfn.XLOOKUP(C252,'Export Action'!$A$3:$A$1999,'Export Action'!$L$3:$L$1999)</f>
        <v>49236536600011</v>
      </c>
      <c r="B252" s="84" t="str">
        <f>_xlfn.XLOOKUP(A252,'Export Action'!$L$3:$L$1999,'Export Action'!$O$3:$O$1999)</f>
        <v>GARDE DU VOEU HENNEBONT TENNIS DE TABLE</v>
      </c>
      <c r="C252" s="1" t="s">
        <v>14631</v>
      </c>
      <c r="D252" s="36" t="str">
        <f>_xlfn.XLOOKUP(C252,'Export Action'!$A$3:$A$1999,'Export Action'!$X$3:$X$1999)</f>
        <v>Ping Educatif : recrutement et fidélisation des jeunes</v>
      </c>
      <c r="E252" s="1" t="str">
        <f>_xlfn.XLOOKUP(A252,'Export Dossier'!$K$3:$K$974,'Export Dossier'!$D$3:$D$974)</f>
        <v>FFTT-BRET-24-0033</v>
      </c>
      <c r="F252" s="36" t="str">
        <f>_xlfn.XLOOKUP(C252,'Export Action'!$A$3:$A$1999,'Export Action'!$AE$3:$AE$1999)</f>
        <v>Ping Educatif</v>
      </c>
      <c r="G252" s="68"/>
      <c r="H252" s="71"/>
      <c r="I252" s="71"/>
      <c r="J252" s="1" t="str">
        <f>_xlfn.XLOOKUP(C252,'Export Action'!$A$3:$A$1999,'Export Action'!$J$3:$J$1999)</f>
        <v>Renouvellement</v>
      </c>
      <c r="K252" s="1" t="str">
        <f>_xlfn.XLOOKUP(C252,'Export Action'!$A$3:$A$1999,'Export Action'!$AL$3:$AL$1999)</f>
        <v>Mixte</v>
      </c>
      <c r="L252" s="1">
        <f>_xlfn.XLOOKUP(C252,'Export Action'!$A$3:$A$1999,'Export Action'!$AM$3:$AM$1999)</f>
        <v>460</v>
      </c>
      <c r="M252" s="5">
        <f>_xlfn.XLOOKUP(A252,'Export 2022'!$K$3:$K$1000,'Export 2022'!$AF$3:$AF$1000)</f>
        <v>4870</v>
      </c>
      <c r="N252" s="5">
        <f>_xlfn.XLOOKUP(A252,'Export 2023'!$K$3:$K$1000,'Export 2023'!$AF$3:$AF$1000)</f>
        <v>2554</v>
      </c>
      <c r="O252" s="31">
        <f>_xlfn.XLOOKUP(A252,'Export Dossier'!$K$3:$K$974,'Export Dossier'!$AD$3:$AD$974)</f>
        <v>18198</v>
      </c>
      <c r="P252" s="31">
        <f>_xlfn.XLOOKUP(C252,'Export Action'!$A$3:$A$1999,'Export Action'!$AS$3:$AS$1999)</f>
        <v>6200</v>
      </c>
      <c r="Q252" s="29">
        <f>(_xlfn.XLOOKUP(C252,'Export Action'!$A$3:$A$1999,'Export Action'!$AS$3:$AS$1999))/_xlfn.XLOOKUP(C252,'Export Action'!$A$3:$A$1999,'Export Action'!$AR$3:$AR$1999)</f>
        <v>0.18240659017358046</v>
      </c>
      <c r="R252" s="63" t="str">
        <f>IF(OR(_xlfn.XLOOKUP(C252,'Export Action'!$A$3:$A$1999,'Export Action'!$AO$3:$AO$1999)="Communes ZRR./bassins de vie pop &gt; 50% ZRR",_xlfn.XLOOKUP(C252,'Export Action'!$A$3:$A$1999,'Export Action'!$AO$3:$AO$1999)="Contrats de relance et de transition écologique (CRTE) rural"),"Oui","Non")</f>
        <v>Non</v>
      </c>
      <c r="S252" s="73"/>
      <c r="T252" s="74">
        <f t="shared" si="3"/>
        <v>104</v>
      </c>
      <c r="U252" s="75"/>
      <c r="V252" s="8" t="str" cm="1">
        <f t="array" ref="V252">IF(SUMPRODUCT((Tableau1[NOM DE LA STRUCTURE]=Tableau1[[#This Row],[NOM DE LA STRUCTURE]])*Tableau1[MONTANT PROPOSE POUR L''ACTION])=0,"",SUMPRODUCT((Tableau1[NOM DE LA STRUCTURE]=Tableau1[[#This Row],[NOM DE LA STRUCTURE]])*Tableau1[MONTANT PROPOSE POUR L''ACTION]))</f>
        <v/>
      </c>
      <c r="W252" s="79"/>
    </row>
    <row r="253" spans="1:23" ht="47.5" hidden="1" customHeight="1" x14ac:dyDescent="0.25">
      <c r="A253" s="13" t="str">
        <f>_xlfn.XLOOKUP(C253,'Export Action'!$A$3:$A$1999,'Export Action'!$L$3:$L$1999)</f>
        <v>49236536600011</v>
      </c>
      <c r="B253" s="84" t="str">
        <f>_xlfn.XLOOKUP(A253,'Export Action'!$L$3:$L$1999,'Export Action'!$O$3:$O$1999)</f>
        <v>GARDE DU VOEU HENNEBONT TENNIS DE TABLE</v>
      </c>
      <c r="C253" s="1" t="s">
        <v>14637</v>
      </c>
      <c r="D253" s="36" t="str">
        <f>_xlfn.XLOOKUP(C253,'Export Action'!$A$3:$A$1999,'Export Action'!$X$3:$X$1999)</f>
        <v>Ping Inclusif : organisation d'une étape du Stade vers l'Emploi</v>
      </c>
      <c r="E253" s="1" t="str">
        <f>_xlfn.XLOOKUP(A253,'Export Dossier'!$K$3:$K$974,'Export Dossier'!$D$3:$D$974)</f>
        <v>FFTT-BRET-24-0033</v>
      </c>
      <c r="F253" s="36" t="str">
        <f>_xlfn.XLOOKUP(C253,'Export Action'!$A$3:$A$1999,'Export Action'!$AE$3:$AE$1999)</f>
        <v>Ping Inclusif</v>
      </c>
      <c r="G253" s="68"/>
      <c r="H253" s="71"/>
      <c r="I253" s="71"/>
      <c r="J253" s="1" t="str">
        <f>_xlfn.XLOOKUP(C253,'Export Action'!$A$3:$A$1999,'Export Action'!$J$3:$J$1999)</f>
        <v>Première demande</v>
      </c>
      <c r="K253" s="1" t="str">
        <f>_xlfn.XLOOKUP(C253,'Export Action'!$A$3:$A$1999,'Export Action'!$AL$3:$AL$1999)</f>
        <v>Mixte</v>
      </c>
      <c r="L253" s="1">
        <f>_xlfn.XLOOKUP(C253,'Export Action'!$A$3:$A$1999,'Export Action'!$AM$3:$AM$1999)</f>
        <v>115</v>
      </c>
      <c r="M253" s="5">
        <f>_xlfn.XLOOKUP(A253,'Export 2022'!$K$3:$K$1000,'Export 2022'!$AF$3:$AF$1000)</f>
        <v>4870</v>
      </c>
      <c r="N253" s="5">
        <f>_xlfn.XLOOKUP(A253,'Export 2023'!$K$3:$K$1000,'Export 2023'!$AF$3:$AF$1000)</f>
        <v>2554</v>
      </c>
      <c r="O253" s="31">
        <f>_xlfn.XLOOKUP(A253,'Export Dossier'!$K$3:$K$974,'Export Dossier'!$AD$3:$AD$974)</f>
        <v>18198</v>
      </c>
      <c r="P253" s="31">
        <f>_xlfn.XLOOKUP(C253,'Export Action'!$A$3:$A$1999,'Export Action'!$AS$3:$AS$1999)</f>
        <v>3800</v>
      </c>
      <c r="Q253" s="29">
        <f>(_xlfn.XLOOKUP(C253,'Export Action'!$A$3:$A$1999,'Export Action'!$AS$3:$AS$1999))/_xlfn.XLOOKUP(C253,'Export Action'!$A$3:$A$1999,'Export Action'!$AR$3:$AR$1999)</f>
        <v>0.20058062813407232</v>
      </c>
      <c r="R253" s="63" t="str">
        <f>IF(OR(_xlfn.XLOOKUP(C253,'Export Action'!$A$3:$A$1999,'Export Action'!$AO$3:$AO$1999)="Communes ZRR./bassins de vie pop &gt; 50% ZRR",_xlfn.XLOOKUP(C253,'Export Action'!$A$3:$A$1999,'Export Action'!$AO$3:$AO$1999)="Contrats de relance et de transition écologique (CRTE) rural"),"Oui","Non")</f>
        <v>Non</v>
      </c>
      <c r="S253" s="73"/>
      <c r="T253" s="74">
        <f t="shared" si="3"/>
        <v>104</v>
      </c>
      <c r="U253" s="75"/>
      <c r="V253" s="8" t="str" cm="1">
        <f t="array" ref="V253">IF(SUMPRODUCT((Tableau1[NOM DE LA STRUCTURE]=Tableau1[[#This Row],[NOM DE LA STRUCTURE]])*Tableau1[MONTANT PROPOSE POUR L''ACTION])=0,"",SUMPRODUCT((Tableau1[NOM DE LA STRUCTURE]=Tableau1[[#This Row],[NOM DE LA STRUCTURE]])*Tableau1[MONTANT PROPOSE POUR L''ACTION]))</f>
        <v/>
      </c>
      <c r="W253" s="79"/>
    </row>
    <row r="254" spans="1:23" ht="47.5" hidden="1" customHeight="1" x14ac:dyDescent="0.25">
      <c r="A254" s="13" t="str">
        <f>_xlfn.XLOOKUP(C254,'Export Action'!$A$3:$A$1999,'Export Action'!$L$3:$L$1999)</f>
        <v>49236536600011</v>
      </c>
      <c r="B254" s="84" t="str">
        <f>_xlfn.XLOOKUP(A254,'Export Action'!$L$3:$L$1999,'Export Action'!$O$3:$O$1999)</f>
        <v>GARDE DU VOEU HENNEBONT TENNIS DE TABLE</v>
      </c>
      <c r="C254" s="1" t="s">
        <v>14643</v>
      </c>
      <c r="D254" s="36" t="str">
        <f>_xlfn.XLOOKUP(C254,'Export Action'!$A$3:$A$1999,'Export Action'!$X$3:$X$1999)</f>
        <v>Animation JOP : Vacances Olympiques et Paralympiques</v>
      </c>
      <c r="E254" s="1" t="str">
        <f>_xlfn.XLOOKUP(A254,'Export Dossier'!$K$3:$K$974,'Export Dossier'!$D$3:$D$974)</f>
        <v>FFTT-BRET-24-0033</v>
      </c>
      <c r="F254" s="36" t="str">
        <f>_xlfn.XLOOKUP(C254,'Export Action'!$A$3:$A$1999,'Export Action'!$AE$3:$AE$1999)</f>
        <v>Animations vacances Olympiques et Paralympiques</v>
      </c>
      <c r="G254" s="87"/>
      <c r="H254" s="1"/>
      <c r="I254" s="1"/>
      <c r="J254" s="1" t="str">
        <f>_xlfn.XLOOKUP(C254,'Export Action'!$A$3:$A$1999,'Export Action'!$J$3:$J$1999)</f>
        <v>Première demande</v>
      </c>
      <c r="K254" s="1" t="str">
        <f>_xlfn.XLOOKUP(C254,'Export Action'!$A$3:$A$1999,'Export Action'!$AL$3:$AL$1999)</f>
        <v>Mixte</v>
      </c>
      <c r="L254" s="1">
        <f>_xlfn.XLOOKUP(C254,'Export Action'!$A$3:$A$1999,'Export Action'!$AM$3:$AM$1999)</f>
        <v>65</v>
      </c>
      <c r="M254" s="5">
        <f>_xlfn.XLOOKUP(A254,'Export 2022'!$K$3:$K$1000,'Export 2022'!$AF$3:$AF$1000)</f>
        <v>4870</v>
      </c>
      <c r="N254" s="5">
        <f>_xlfn.XLOOKUP(A254,'Export 2023'!$K$3:$K$1000,'Export 2023'!$AF$3:$AF$1000)</f>
        <v>2554</v>
      </c>
      <c r="O254" s="31">
        <f>_xlfn.XLOOKUP(A254,'Export Dossier'!$K$3:$K$974,'Export Dossier'!$AD$3:$AD$974)</f>
        <v>18198</v>
      </c>
      <c r="P254" s="31">
        <f>_xlfn.XLOOKUP(C254,'Export Action'!$A$3:$A$1999,'Export Action'!$AS$3:$AS$1999)</f>
        <v>3500</v>
      </c>
      <c r="Q254" s="29">
        <f>(_xlfn.XLOOKUP(C254,'Export Action'!$A$3:$A$1999,'Export Action'!$AS$3:$AS$1999))/_xlfn.XLOOKUP(C254,'Export Action'!$A$3:$A$1999,'Export Action'!$AR$3:$AR$1999)</f>
        <v>0.27418723070896983</v>
      </c>
      <c r="R254" s="63" t="str">
        <f>IF(OR(_xlfn.XLOOKUP(C254,'Export Action'!$A$3:$A$1999,'Export Action'!$AO$3:$AO$1999)="Communes ZRR./bassins de vie pop &gt; 50% ZRR",_xlfn.XLOOKUP(C254,'Export Action'!$A$3:$A$1999,'Export Action'!$AO$3:$AO$1999)="Contrats de relance et de transition écologique (CRTE) rural"),"Oui","Non")</f>
        <v>Non</v>
      </c>
      <c r="S254" s="88"/>
      <c r="T254" s="74">
        <f t="shared" si="3"/>
        <v>104</v>
      </c>
      <c r="U254" s="89"/>
      <c r="V254" s="8" t="str" cm="1">
        <f t="array" ref="V254">IF(SUMPRODUCT((Tableau1[NOM DE LA STRUCTURE]=Tableau1[[#This Row],[NOM DE LA STRUCTURE]])*Tableau1[MONTANT PROPOSE POUR L''ACTION])=0,"",SUMPRODUCT((Tableau1[NOM DE LA STRUCTURE]=Tableau1[[#This Row],[NOM DE LA STRUCTURE]])*Tableau1[MONTANT PROPOSE POUR L''ACTION]))</f>
        <v/>
      </c>
      <c r="W254" s="90"/>
    </row>
    <row r="255" spans="1:23" ht="47.5" customHeight="1" x14ac:dyDescent="0.25">
      <c r="A255" s="13" t="str">
        <f>_xlfn.XLOOKUP(C255,'Export Action'!$A$3:$A$1999,'Export Action'!$L$3:$L$1999)</f>
        <v>77518782600117</v>
      </c>
      <c r="B255" s="84" t="str">
        <f>_xlfn.XLOOKUP(A255,'Export Action'!$L$3:$L$1999,'Export Action'!$O$3:$O$1999)</f>
        <v>LA BERRICHONNE DE CHATEAUROUX La Berrichonne Chateauroux Tennis de Table</v>
      </c>
      <c r="C255" s="1" t="s">
        <v>676</v>
      </c>
      <c r="D255" s="36" t="str">
        <f>_xlfn.XLOOKUP(C255,'Export Action'!$A$3:$A$1999,'Export Action'!$X$3:$X$1999)</f>
        <v>Féminisation</v>
      </c>
      <c r="E255" s="1" t="str">
        <f>_xlfn.XLOOKUP(A255,'Export Dossier'!$K$3:$K$974,'Export Dossier'!$D$3:$D$974)</f>
        <v>FFTT-CENT-24-0001</v>
      </c>
      <c r="F255" s="36" t="str">
        <f>_xlfn.XLOOKUP(C255,'Export Action'!$A$3:$A$1999,'Export Action'!$AE$3:$AE$1999)</f>
        <v>Ping Actif</v>
      </c>
      <c r="G255" s="68" t="s">
        <v>16</v>
      </c>
      <c r="H255" s="71" t="s">
        <v>3112</v>
      </c>
      <c r="I255" s="71" t="s">
        <v>3112</v>
      </c>
      <c r="J255" s="1" t="str">
        <f>_xlfn.XLOOKUP(C255,'Export Action'!$A$3:$A$1999,'Export Action'!$J$3:$J$1999)</f>
        <v>Première demande</v>
      </c>
      <c r="K255" s="1" t="str">
        <f>_xlfn.XLOOKUP(C255,'Export Action'!$A$3:$A$1999,'Export Action'!$AL$3:$AL$1999)</f>
        <v>Féminin</v>
      </c>
      <c r="L255" s="1">
        <f>_xlfn.XLOOKUP(C255,'Export Action'!$A$3:$A$1999,'Export Action'!$AM$3:$AM$1999)</f>
        <v>60</v>
      </c>
      <c r="M255" s="5">
        <f>_xlfn.XLOOKUP(A255,'Export 2022'!$K$3:$K$1000,'Export 2022'!$AF$3:$AF$1000)</f>
        <v>1700</v>
      </c>
      <c r="N255" s="5">
        <f>_xlfn.XLOOKUP(A255,'Export 2023'!$K$3:$K$1000,'Export 2023'!$AF$3:$AF$1000)</f>
        <v>1700</v>
      </c>
      <c r="O255" s="31">
        <f>_xlfn.XLOOKUP(A255,'Export Dossier'!$K$3:$K$974,'Export Dossier'!$AD$3:$AD$974)</f>
        <v>6000</v>
      </c>
      <c r="P255" s="31">
        <f>_xlfn.XLOOKUP(C255,'Export Action'!$A$3:$A$1999,'Export Action'!$AS$3:$AS$1999)</f>
        <v>2000</v>
      </c>
      <c r="Q255" s="29">
        <f>(_xlfn.XLOOKUP(C255,'Export Action'!$A$3:$A$1999,'Export Action'!$AS$3:$AS$1999))/_xlfn.XLOOKUP(C255,'Export Action'!$A$3:$A$1999,'Export Action'!$AR$3:$AR$1999)</f>
        <v>0.25188916876574308</v>
      </c>
      <c r="R255" s="63" t="str">
        <f>IF(OR(_xlfn.XLOOKUP(C255,'Export Action'!$A$3:$A$1999,'Export Action'!$AO$3:$AO$1999)="Communes ZRR./bassins de vie pop &gt; 50% ZRR",_xlfn.XLOOKUP(C255,'Export Action'!$A$3:$A$1999,'Export Action'!$AO$3:$AO$1999)="Contrats de relance et de transition écologique (CRTE) rural"),"Oui","Non")</f>
        <v>Oui</v>
      </c>
      <c r="S255" s="73" t="s">
        <v>19</v>
      </c>
      <c r="T255" s="74">
        <f t="shared" si="3"/>
        <v>105</v>
      </c>
      <c r="U255" s="75">
        <v>1000</v>
      </c>
      <c r="V255" s="8" cm="1">
        <f t="array" ref="V255">IF(SUMPRODUCT((Tableau1[NOM DE LA STRUCTURE]=Tableau1[[#This Row],[NOM DE LA STRUCTURE]])*Tableau1[MONTANT PROPOSE POUR L''ACTION])=0,"",SUMPRODUCT((Tableau1[NOM DE LA STRUCTURE]=Tableau1[[#This Row],[NOM DE LA STRUCTURE]])*Tableau1[MONTANT PROPOSE POUR L''ACTION]))</f>
        <v>1900</v>
      </c>
      <c r="W255" s="79" t="s">
        <v>20031</v>
      </c>
    </row>
    <row r="256" spans="1:23" ht="47.5" customHeight="1" x14ac:dyDescent="0.25">
      <c r="A256" s="13" t="str">
        <f>_xlfn.XLOOKUP(C256,'Export Action'!$A$3:$A$1999,'Export Action'!$L$3:$L$1999)</f>
        <v>77518782600117</v>
      </c>
      <c r="B256" s="84" t="str">
        <f>_xlfn.XLOOKUP(A256,'Export Action'!$L$3:$L$1999,'Export Action'!$O$3:$O$1999)</f>
        <v>LA BERRICHONNE DE CHATEAUROUX La Berrichonne Chateauroux Tennis de Table</v>
      </c>
      <c r="C256" s="1" t="s">
        <v>694</v>
      </c>
      <c r="D256" s="36" t="str">
        <f>_xlfn.XLOOKUP(C256,'Export Action'!$A$3:$A$1999,'Export Action'!$X$3:$X$1999)</f>
        <v>Ping citoyen</v>
      </c>
      <c r="E256" s="1" t="str">
        <f>_xlfn.XLOOKUP(A256,'Export Dossier'!$K$3:$K$974,'Export Dossier'!$D$3:$D$974)</f>
        <v>FFTT-CENT-24-0001</v>
      </c>
      <c r="F256" s="36" t="str">
        <f>_xlfn.XLOOKUP(C256,'Export Action'!$A$3:$A$1999,'Export Action'!$AE$3:$AE$1999)</f>
        <v>Ping Educatif</v>
      </c>
      <c r="G256" s="68" t="s">
        <v>16</v>
      </c>
      <c r="H256" s="71" t="s">
        <v>3112</v>
      </c>
      <c r="I256" s="71" t="s">
        <v>3112</v>
      </c>
      <c r="J256" s="1" t="str">
        <f>_xlfn.XLOOKUP(C256,'Export Action'!$A$3:$A$1999,'Export Action'!$J$3:$J$1999)</f>
        <v>Première demande</v>
      </c>
      <c r="K256" s="1" t="str">
        <f>_xlfn.XLOOKUP(C256,'Export Action'!$A$3:$A$1999,'Export Action'!$AL$3:$AL$1999)</f>
        <v>Mixte</v>
      </c>
      <c r="L256" s="1">
        <f>_xlfn.XLOOKUP(C256,'Export Action'!$A$3:$A$1999,'Export Action'!$AM$3:$AM$1999)</f>
        <v>400</v>
      </c>
      <c r="M256" s="5">
        <f>_xlfn.XLOOKUP(A256,'Export 2022'!$K$3:$K$1000,'Export 2022'!$AF$3:$AF$1000)</f>
        <v>1700</v>
      </c>
      <c r="N256" s="5">
        <f>_xlfn.XLOOKUP(A256,'Export 2023'!$K$3:$K$1000,'Export 2023'!$AF$3:$AF$1000)</f>
        <v>1700</v>
      </c>
      <c r="O256" s="31">
        <f>_xlfn.XLOOKUP(A256,'Export Dossier'!$K$3:$K$974,'Export Dossier'!$AD$3:$AD$974)</f>
        <v>6000</v>
      </c>
      <c r="P256" s="31">
        <f>_xlfn.XLOOKUP(C256,'Export Action'!$A$3:$A$1999,'Export Action'!$AS$3:$AS$1999)</f>
        <v>2000</v>
      </c>
      <c r="Q256" s="29">
        <f>(_xlfn.XLOOKUP(C256,'Export Action'!$A$3:$A$1999,'Export Action'!$AS$3:$AS$1999))/_xlfn.XLOOKUP(C256,'Export Action'!$A$3:$A$1999,'Export Action'!$AR$3:$AR$1999)</f>
        <v>0.18248175182481752</v>
      </c>
      <c r="R256" s="63" t="str">
        <f>IF(OR(_xlfn.XLOOKUP(C256,'Export Action'!$A$3:$A$1999,'Export Action'!$AO$3:$AO$1999)="Communes ZRR./bassins de vie pop &gt; 50% ZRR",_xlfn.XLOOKUP(C256,'Export Action'!$A$3:$A$1999,'Export Action'!$AO$3:$AO$1999)="Contrats de relance et de transition écologique (CRTE) rural"),"Oui","Non")</f>
        <v>Oui</v>
      </c>
      <c r="S256" s="73" t="s">
        <v>19</v>
      </c>
      <c r="T256" s="74">
        <f t="shared" si="3"/>
        <v>105</v>
      </c>
      <c r="U256" s="75">
        <v>900</v>
      </c>
      <c r="V256" s="8" cm="1">
        <f t="array" ref="V256">IF(SUMPRODUCT((Tableau1[NOM DE LA STRUCTURE]=Tableau1[[#This Row],[NOM DE LA STRUCTURE]])*Tableau1[MONTANT PROPOSE POUR L''ACTION])=0,"",SUMPRODUCT((Tableau1[NOM DE LA STRUCTURE]=Tableau1[[#This Row],[NOM DE LA STRUCTURE]])*Tableau1[MONTANT PROPOSE POUR L''ACTION]))</f>
        <v>1900</v>
      </c>
      <c r="W256" s="79" t="s">
        <v>20032</v>
      </c>
    </row>
    <row r="257" spans="1:23" ht="47.5" customHeight="1" x14ac:dyDescent="0.25">
      <c r="A257" s="13" t="str">
        <f>_xlfn.XLOOKUP(C257,'Export Action'!$A$3:$A$1999,'Export Action'!$L$3:$L$1999)</f>
        <v>77518782600117</v>
      </c>
      <c r="B257" s="84" t="str">
        <f>_xlfn.XLOOKUP(A257,'Export Action'!$L$3:$L$1999,'Export Action'!$O$3:$O$1999)</f>
        <v>LA BERRICHONNE DE CHATEAUROUX La Berrichonne Chateauroux Tennis de Table</v>
      </c>
      <c r="C257" s="1" t="s">
        <v>700</v>
      </c>
      <c r="D257" s="36" t="str">
        <f>_xlfn.XLOOKUP(C257,'Export Action'!$A$3:$A$1999,'Export Action'!$X$3:$X$1999)</f>
        <v>Ping loisirs et nouvelles pratiques</v>
      </c>
      <c r="E257" s="1" t="str">
        <f>_xlfn.XLOOKUP(A257,'Export Dossier'!$K$3:$K$974,'Export Dossier'!$D$3:$D$974)</f>
        <v>FFTT-CENT-24-0001</v>
      </c>
      <c r="F257" s="36" t="str">
        <f>_xlfn.XLOOKUP(C257,'Export Action'!$A$3:$A$1999,'Export Action'!$AE$3:$AE$1999)</f>
        <v>Animations vacances Olympiques et Paralympiques</v>
      </c>
      <c r="G257" s="87"/>
      <c r="H257" s="1"/>
      <c r="I257" s="1"/>
      <c r="J257" s="1" t="str">
        <f>_xlfn.XLOOKUP(C257,'Export Action'!$A$3:$A$1999,'Export Action'!$J$3:$J$1999)</f>
        <v>Première demande</v>
      </c>
      <c r="K257" s="1" t="str">
        <f>_xlfn.XLOOKUP(C257,'Export Action'!$A$3:$A$1999,'Export Action'!$AL$3:$AL$1999)</f>
        <v>Mixte</v>
      </c>
      <c r="L257" s="1">
        <f>_xlfn.XLOOKUP(C257,'Export Action'!$A$3:$A$1999,'Export Action'!$AM$3:$AM$1999)</f>
        <v>9000</v>
      </c>
      <c r="M257" s="5">
        <f>_xlfn.XLOOKUP(A257,'Export 2022'!$K$3:$K$1000,'Export 2022'!$AF$3:$AF$1000)</f>
        <v>1700</v>
      </c>
      <c r="N257" s="5">
        <f>_xlfn.XLOOKUP(A257,'Export 2023'!$K$3:$K$1000,'Export 2023'!$AF$3:$AF$1000)</f>
        <v>1700</v>
      </c>
      <c r="O257" s="31">
        <f>_xlfn.XLOOKUP(A257,'Export Dossier'!$K$3:$K$974,'Export Dossier'!$AD$3:$AD$974)</f>
        <v>6000</v>
      </c>
      <c r="P257" s="31">
        <f>_xlfn.XLOOKUP(C257,'Export Action'!$A$3:$A$1999,'Export Action'!$AS$3:$AS$1999)</f>
        <v>2000</v>
      </c>
      <c r="Q257" s="29">
        <f>(_xlfn.XLOOKUP(C257,'Export Action'!$A$3:$A$1999,'Export Action'!$AS$3:$AS$1999))/_xlfn.XLOOKUP(C257,'Export Action'!$A$3:$A$1999,'Export Action'!$AR$3:$AR$1999)</f>
        <v>0.15151515151515152</v>
      </c>
      <c r="R257" s="63" t="str">
        <f>IF(OR(_xlfn.XLOOKUP(C257,'Export Action'!$A$3:$A$1999,'Export Action'!$AO$3:$AO$1999)="Communes ZRR./bassins de vie pop &gt; 50% ZRR",_xlfn.XLOOKUP(C257,'Export Action'!$A$3:$A$1999,'Export Action'!$AO$3:$AO$1999)="Contrats de relance et de transition écologique (CRTE) rural"),"Oui","Non")</f>
        <v>Oui</v>
      </c>
      <c r="S257" s="88"/>
      <c r="T257" s="74">
        <f t="shared" si="3"/>
        <v>105</v>
      </c>
      <c r="U257" s="89"/>
      <c r="V257" s="8" cm="1">
        <f t="array" ref="V257">IF(SUMPRODUCT((Tableau1[NOM DE LA STRUCTURE]=Tableau1[[#This Row],[NOM DE LA STRUCTURE]])*Tableau1[MONTANT PROPOSE POUR L''ACTION])=0,"",SUMPRODUCT((Tableau1[NOM DE LA STRUCTURE]=Tableau1[[#This Row],[NOM DE LA STRUCTURE]])*Tableau1[MONTANT PROPOSE POUR L''ACTION]))</f>
        <v>1900</v>
      </c>
      <c r="W257" s="90"/>
    </row>
    <row r="258" spans="1:23" ht="47.5" customHeight="1" x14ac:dyDescent="0.25">
      <c r="A258" s="13" t="str">
        <f>_xlfn.XLOOKUP(C258,'Export Action'!$A$3:$A$1999,'Export Action'!$L$3:$L$1999)</f>
        <v>45288258200011</v>
      </c>
      <c r="B258" s="84" t="str">
        <f>_xlfn.XLOOKUP(A258,'Export Action'!$L$3:$L$1999,'Export Action'!$O$3:$O$1999)</f>
        <v>AMICALE PONGISTE DE SAINT SENOCH</v>
      </c>
      <c r="C258" s="1" t="s">
        <v>707</v>
      </c>
      <c r="D258" s="36" t="str">
        <f>_xlfn.XLOOKUP(C258,'Export Action'!$A$3:$A$1999,'Export Action'!$X$3:$X$1999)</f>
        <v>découverte du tennis de table pour des jeunes de 7 à 11 ans</v>
      </c>
      <c r="E258" s="1" t="str">
        <f>_xlfn.XLOOKUP(A258,'Export Dossier'!$K$3:$K$974,'Export Dossier'!$D$3:$D$974)</f>
        <v>FFTT-CENT-24-0002</v>
      </c>
      <c r="F258" s="36" t="str">
        <f>_xlfn.XLOOKUP(C258,'Export Action'!$A$3:$A$1999,'Export Action'!$AE$3:$AE$1999)</f>
        <v>Ping Educatif</v>
      </c>
      <c r="G258" s="68" t="s">
        <v>16</v>
      </c>
      <c r="H258" s="71" t="s">
        <v>3113</v>
      </c>
      <c r="I258" s="71"/>
      <c r="J258" s="1" t="str">
        <f>_xlfn.XLOOKUP(C258,'Export Action'!$A$3:$A$1999,'Export Action'!$J$3:$J$1999)</f>
        <v>Première demande</v>
      </c>
      <c r="K258" s="1" t="str">
        <f>_xlfn.XLOOKUP(C258,'Export Action'!$A$3:$A$1999,'Export Action'!$AL$3:$AL$1999)</f>
        <v>Mixte</v>
      </c>
      <c r="L258" s="1">
        <f>_xlfn.XLOOKUP(C258,'Export Action'!$A$3:$A$1999,'Export Action'!$AM$3:$AM$1999)</f>
        <v>60</v>
      </c>
      <c r="M258" s="5">
        <f>_xlfn.XLOOKUP(A258,'Export 2022'!$K$3:$K$1000,'Export 2022'!$AF$3:$AF$1000)</f>
        <v>1000</v>
      </c>
      <c r="N258" s="5">
        <f>_xlfn.XLOOKUP(A258,'Export 2023'!$K$3:$K$1000,'Export 2023'!$AF$3:$AF$1000)</f>
        <v>0</v>
      </c>
      <c r="O258" s="31">
        <f>_xlfn.XLOOKUP(A258,'Export Dossier'!$K$3:$K$974,'Export Dossier'!$AD$3:$AD$974)</f>
        <v>1000</v>
      </c>
      <c r="P258" s="31">
        <f>_xlfn.XLOOKUP(C258,'Export Action'!$A$3:$A$1999,'Export Action'!$AS$3:$AS$1999)</f>
        <v>1000</v>
      </c>
      <c r="Q258" s="29">
        <f>(_xlfn.XLOOKUP(C258,'Export Action'!$A$3:$A$1999,'Export Action'!$AS$3:$AS$1999))/_xlfn.XLOOKUP(C258,'Export Action'!$A$3:$A$1999,'Export Action'!$AR$3:$AR$1999)</f>
        <v>0.41666666666666669</v>
      </c>
      <c r="R258" s="63" t="str">
        <f>IF(OR(_xlfn.XLOOKUP(C258,'Export Action'!$A$3:$A$1999,'Export Action'!$AO$3:$AO$1999)="Communes ZRR./bassins de vie pop &gt; 50% ZRR",_xlfn.XLOOKUP(C258,'Export Action'!$A$3:$A$1999,'Export Action'!$AO$3:$AO$1999)="Contrats de relance et de transition écologique (CRTE) rural"),"Oui","Non")</f>
        <v>Oui</v>
      </c>
      <c r="S258" s="73" t="s">
        <v>18</v>
      </c>
      <c r="T258" s="74">
        <f t="shared" si="3"/>
        <v>106</v>
      </c>
      <c r="U258" s="75">
        <v>0</v>
      </c>
      <c r="V258" s="8" t="str" cm="1">
        <f t="array" ref="V258">IF(SUMPRODUCT((Tableau1[NOM DE LA STRUCTURE]=Tableau1[[#This Row],[NOM DE LA STRUCTURE]])*Tableau1[MONTANT PROPOSE POUR L''ACTION])=0,"",SUMPRODUCT((Tableau1[NOM DE LA STRUCTURE]=Tableau1[[#This Row],[NOM DE LA STRUCTURE]])*Tableau1[MONTANT PROPOSE POUR L''ACTION]))</f>
        <v/>
      </c>
      <c r="W258" s="79" t="s">
        <v>20024</v>
      </c>
    </row>
    <row r="259" spans="1:23" ht="47.5" customHeight="1" x14ac:dyDescent="0.25">
      <c r="A259" s="13" t="str">
        <f>_xlfn.XLOOKUP(C259,'Export Action'!$A$3:$A$1999,'Export Action'!$L$3:$L$1999)</f>
        <v>51992368400020</v>
      </c>
      <c r="B259" s="84" t="str">
        <f>_xlfn.XLOOKUP(A259,'Export Action'!$L$3:$L$1999,'Export Action'!$O$3:$O$1999)</f>
        <v>VIERZON PING</v>
      </c>
      <c r="C259" s="1" t="s">
        <v>723</v>
      </c>
      <c r="D259" s="36" t="str">
        <f>_xlfn.XLOOKUP(C259,'Export Action'!$A$3:$A$1999,'Export Action'!$X$3:$X$1999)</f>
        <v>Ping éducatif : Recrutement et fidélisation des jeunes</v>
      </c>
      <c r="E259" s="1" t="str">
        <f>_xlfn.XLOOKUP(A259,'Export Dossier'!$K$3:$K$974,'Export Dossier'!$D$3:$D$974)</f>
        <v>FFTT-CENT-24-0003</v>
      </c>
      <c r="F259" s="36" t="str">
        <f>_xlfn.XLOOKUP(C259,'Export Action'!$A$3:$A$1999,'Export Action'!$AE$3:$AE$1999)</f>
        <v>Ping Educatif</v>
      </c>
      <c r="G259" s="68" t="s">
        <v>16</v>
      </c>
      <c r="H259" s="71" t="s">
        <v>3112</v>
      </c>
      <c r="I259" s="71" t="s">
        <v>3112</v>
      </c>
      <c r="J259" s="1" t="str">
        <f>_xlfn.XLOOKUP(C259,'Export Action'!$A$3:$A$1999,'Export Action'!$J$3:$J$1999)</f>
        <v>Renouvellement</v>
      </c>
      <c r="K259" s="1" t="str">
        <f>_xlfn.XLOOKUP(C259,'Export Action'!$A$3:$A$1999,'Export Action'!$AL$3:$AL$1999)</f>
        <v>Mixte</v>
      </c>
      <c r="L259" s="1">
        <f>_xlfn.XLOOKUP(C259,'Export Action'!$A$3:$A$1999,'Export Action'!$AM$3:$AM$1999)</f>
        <v>400</v>
      </c>
      <c r="M259" s="5">
        <f>_xlfn.XLOOKUP(A259,'Export 2022'!$K$3:$K$1000,'Export 2022'!$AF$3:$AF$1000)</f>
        <v>2000</v>
      </c>
      <c r="N259" s="5">
        <f>_xlfn.XLOOKUP(A259,'Export 2023'!$K$3:$K$1000,'Export 2023'!$AF$3:$AF$1000)</f>
        <v>1500</v>
      </c>
      <c r="O259" s="31">
        <f>_xlfn.XLOOKUP(A259,'Export Dossier'!$K$3:$K$974,'Export Dossier'!$AD$3:$AD$974)</f>
        <v>3400</v>
      </c>
      <c r="P259" s="31">
        <f>_xlfn.XLOOKUP(C259,'Export Action'!$A$3:$A$1999,'Export Action'!$AS$3:$AS$1999)</f>
        <v>1500</v>
      </c>
      <c r="Q259" s="29">
        <f>(_xlfn.XLOOKUP(C259,'Export Action'!$A$3:$A$1999,'Export Action'!$AS$3:$AS$1999))/_xlfn.XLOOKUP(C259,'Export Action'!$A$3:$A$1999,'Export Action'!$AR$3:$AR$1999)</f>
        <v>0.21582733812949639</v>
      </c>
      <c r="R259" s="63" t="str">
        <f>IF(OR(_xlfn.XLOOKUP(C259,'Export Action'!$A$3:$A$1999,'Export Action'!$AO$3:$AO$1999)="Communes ZRR./bassins de vie pop &gt; 50% ZRR",_xlfn.XLOOKUP(C259,'Export Action'!$A$3:$A$1999,'Export Action'!$AO$3:$AO$1999)="Contrats de relance et de transition écologique (CRTE) rural"),"Oui","Non")</f>
        <v>Non</v>
      </c>
      <c r="S259" s="73" t="s">
        <v>20</v>
      </c>
      <c r="T259" s="74">
        <f t="shared" si="3"/>
        <v>107</v>
      </c>
      <c r="U259" s="75">
        <v>1500</v>
      </c>
      <c r="V259" s="8" cm="1">
        <f t="array" ref="V259">IF(SUMPRODUCT((Tableau1[NOM DE LA STRUCTURE]=Tableau1[[#This Row],[NOM DE LA STRUCTURE]])*Tableau1[MONTANT PROPOSE POUR L''ACTION])=0,"",SUMPRODUCT((Tableau1[NOM DE LA STRUCTURE]=Tableau1[[#This Row],[NOM DE LA STRUCTURE]])*Tableau1[MONTANT PROPOSE POUR L''ACTION]))</f>
        <v>1900</v>
      </c>
      <c r="W259" s="79" t="s">
        <v>20033</v>
      </c>
    </row>
    <row r="260" spans="1:23" ht="47.5" customHeight="1" x14ac:dyDescent="0.25">
      <c r="A260" s="13" t="str">
        <f>_xlfn.XLOOKUP(C260,'Export Action'!$A$3:$A$1999,'Export Action'!$L$3:$L$1999)</f>
        <v>51992368400020</v>
      </c>
      <c r="B260" s="84" t="str">
        <f>_xlfn.XLOOKUP(A260,'Export Action'!$L$3:$L$1999,'Export Action'!$O$3:$O$1999)</f>
        <v>VIERZON PING</v>
      </c>
      <c r="C260" s="1" t="s">
        <v>739</v>
      </c>
      <c r="D260" s="36" t="str">
        <f>_xlfn.XLOOKUP(C260,'Export Action'!$A$3:$A$1999,'Export Action'!$X$3:$X$1999)</f>
        <v>Nouvelles pratiques : Développement de nouvelles pratiques</v>
      </c>
      <c r="E260" s="1" t="str">
        <f>_xlfn.XLOOKUP(A260,'Export Dossier'!$K$3:$K$974,'Export Dossier'!$D$3:$D$974)</f>
        <v>FFTT-CENT-24-0003</v>
      </c>
      <c r="F260" s="36" t="str">
        <f>_xlfn.XLOOKUP(C260,'Export Action'!$A$3:$A$1999,'Export Action'!$AE$3:$AE$1999)</f>
        <v>Nouvelles pratiques</v>
      </c>
      <c r="G260" s="68" t="s">
        <v>16</v>
      </c>
      <c r="H260" s="71" t="s">
        <v>3112</v>
      </c>
      <c r="I260" s="71" t="s">
        <v>3112</v>
      </c>
      <c r="J260" s="1" t="str">
        <f>_xlfn.XLOOKUP(C260,'Export Action'!$A$3:$A$1999,'Export Action'!$J$3:$J$1999)</f>
        <v>Renouvellement</v>
      </c>
      <c r="K260" s="1" t="str">
        <f>_xlfn.XLOOKUP(C260,'Export Action'!$A$3:$A$1999,'Export Action'!$AL$3:$AL$1999)</f>
        <v>Mixte</v>
      </c>
      <c r="L260" s="1">
        <f>_xlfn.XLOOKUP(C260,'Export Action'!$A$3:$A$1999,'Export Action'!$AM$3:$AM$1999)</f>
        <v>200</v>
      </c>
      <c r="M260" s="5">
        <f>_xlfn.XLOOKUP(A260,'Export 2022'!$K$3:$K$1000,'Export 2022'!$AF$3:$AF$1000)</f>
        <v>2000</v>
      </c>
      <c r="N260" s="5">
        <f>_xlfn.XLOOKUP(A260,'Export 2023'!$K$3:$K$1000,'Export 2023'!$AF$3:$AF$1000)</f>
        <v>1500</v>
      </c>
      <c r="O260" s="31">
        <f>_xlfn.XLOOKUP(A260,'Export Dossier'!$K$3:$K$974,'Export Dossier'!$AD$3:$AD$974)</f>
        <v>3400</v>
      </c>
      <c r="P260" s="31">
        <f>_xlfn.XLOOKUP(C260,'Export Action'!$A$3:$A$1999,'Export Action'!$AS$3:$AS$1999)</f>
        <v>400</v>
      </c>
      <c r="Q260" s="29">
        <f>(_xlfn.XLOOKUP(C260,'Export Action'!$A$3:$A$1999,'Export Action'!$AS$3:$AS$1999))/_xlfn.XLOOKUP(C260,'Export Action'!$A$3:$A$1999,'Export Action'!$AR$3:$AR$1999)</f>
        <v>0.47058823529411764</v>
      </c>
      <c r="R260" s="63" t="str">
        <f>IF(OR(_xlfn.XLOOKUP(C260,'Export Action'!$A$3:$A$1999,'Export Action'!$AO$3:$AO$1999)="Communes ZRR./bassins de vie pop &gt; 50% ZRR",_xlfn.XLOOKUP(C260,'Export Action'!$A$3:$A$1999,'Export Action'!$AO$3:$AO$1999)="Contrats de relance et de transition écologique (CRTE) rural"),"Oui","Non")</f>
        <v>Non</v>
      </c>
      <c r="S260" s="73" t="s">
        <v>20</v>
      </c>
      <c r="T260" s="74">
        <f t="shared" ref="T260:T323" si="4">IF(A260=A259,T259,T259+1)</f>
        <v>107</v>
      </c>
      <c r="U260" s="75">
        <v>400</v>
      </c>
      <c r="V260" s="8" cm="1">
        <f t="array" ref="V260">IF(SUMPRODUCT((Tableau1[NOM DE LA STRUCTURE]=Tableau1[[#This Row],[NOM DE LA STRUCTURE]])*Tableau1[MONTANT PROPOSE POUR L''ACTION])=0,"",SUMPRODUCT((Tableau1[NOM DE LA STRUCTURE]=Tableau1[[#This Row],[NOM DE LA STRUCTURE]])*Tableau1[MONTANT PROPOSE POUR L''ACTION]))</f>
        <v>1900</v>
      </c>
      <c r="W260" s="79" t="s">
        <v>20034</v>
      </c>
    </row>
    <row r="261" spans="1:23" ht="47.5" customHeight="1" x14ac:dyDescent="0.25">
      <c r="A261" s="13" t="str">
        <f>_xlfn.XLOOKUP(C261,'Export Action'!$A$3:$A$1999,'Export Action'!$L$3:$L$1999)</f>
        <v>51992368400020</v>
      </c>
      <c r="B261" s="84" t="str">
        <f>_xlfn.XLOOKUP(A261,'Export Action'!$L$3:$L$1999,'Export Action'!$O$3:$O$1999)</f>
        <v>VIERZON PING</v>
      </c>
      <c r="C261" s="1" t="s">
        <v>746</v>
      </c>
      <c r="D261" s="36" t="str">
        <f>_xlfn.XLOOKUP(C261,'Export Action'!$A$3:$A$1999,'Export Action'!$X$3:$X$1999)</f>
        <v>Animations JOP : vacances Olympiques et Paralympiques</v>
      </c>
      <c r="E261" s="1" t="str">
        <f>_xlfn.XLOOKUP(A261,'Export Dossier'!$K$3:$K$974,'Export Dossier'!$D$3:$D$974)</f>
        <v>FFTT-CENT-24-0003</v>
      </c>
      <c r="F261" s="36" t="str">
        <f>_xlfn.XLOOKUP(C261,'Export Action'!$A$3:$A$1999,'Export Action'!$AE$3:$AE$1999)</f>
        <v>Animations vacances Olympiques et Paralympiques</v>
      </c>
      <c r="G261" s="87"/>
      <c r="H261" s="1"/>
      <c r="I261" s="1"/>
      <c r="J261" s="1" t="str">
        <f>_xlfn.XLOOKUP(C261,'Export Action'!$A$3:$A$1999,'Export Action'!$J$3:$J$1999)</f>
        <v>Première demande</v>
      </c>
      <c r="K261" s="1" t="str">
        <f>_xlfn.XLOOKUP(C261,'Export Action'!$A$3:$A$1999,'Export Action'!$AL$3:$AL$1999)</f>
        <v>Mixte</v>
      </c>
      <c r="L261" s="1">
        <f>_xlfn.XLOOKUP(C261,'Export Action'!$A$3:$A$1999,'Export Action'!$AM$3:$AM$1999)</f>
        <v>25</v>
      </c>
      <c r="M261" s="5">
        <f>_xlfn.XLOOKUP(A261,'Export 2022'!$K$3:$K$1000,'Export 2022'!$AF$3:$AF$1000)</f>
        <v>2000</v>
      </c>
      <c r="N261" s="5">
        <f>_xlfn.XLOOKUP(A261,'Export 2023'!$K$3:$K$1000,'Export 2023'!$AF$3:$AF$1000)</f>
        <v>1500</v>
      </c>
      <c r="O261" s="31">
        <f>_xlfn.XLOOKUP(A261,'Export Dossier'!$K$3:$K$974,'Export Dossier'!$AD$3:$AD$974)</f>
        <v>3400</v>
      </c>
      <c r="P261" s="31">
        <f>_xlfn.XLOOKUP(C261,'Export Action'!$A$3:$A$1999,'Export Action'!$AS$3:$AS$1999)</f>
        <v>1500</v>
      </c>
      <c r="Q261" s="29">
        <f>(_xlfn.XLOOKUP(C261,'Export Action'!$A$3:$A$1999,'Export Action'!$AS$3:$AS$1999))/_xlfn.XLOOKUP(C261,'Export Action'!$A$3:$A$1999,'Export Action'!$AR$3:$AR$1999)</f>
        <v>0.6</v>
      </c>
      <c r="R261" s="63" t="str">
        <f>IF(OR(_xlfn.XLOOKUP(C261,'Export Action'!$A$3:$A$1999,'Export Action'!$AO$3:$AO$1999)="Communes ZRR./bassins de vie pop &gt; 50% ZRR",_xlfn.XLOOKUP(C261,'Export Action'!$A$3:$A$1999,'Export Action'!$AO$3:$AO$1999)="Contrats de relance et de transition écologique (CRTE) rural"),"Oui","Non")</f>
        <v>Non</v>
      </c>
      <c r="S261" s="88"/>
      <c r="T261" s="74">
        <f t="shared" si="4"/>
        <v>107</v>
      </c>
      <c r="U261" s="89"/>
      <c r="V261" s="8" cm="1">
        <f t="array" ref="V261">IF(SUMPRODUCT((Tableau1[NOM DE LA STRUCTURE]=Tableau1[[#This Row],[NOM DE LA STRUCTURE]])*Tableau1[MONTANT PROPOSE POUR L''ACTION])=0,"",SUMPRODUCT((Tableau1[NOM DE LA STRUCTURE]=Tableau1[[#This Row],[NOM DE LA STRUCTURE]])*Tableau1[MONTANT PROPOSE POUR L''ACTION]))</f>
        <v>1900</v>
      </c>
      <c r="W261" s="90"/>
    </row>
    <row r="262" spans="1:23" ht="47.5" customHeight="1" x14ac:dyDescent="0.25">
      <c r="A262" s="13" t="str">
        <f>_xlfn.XLOOKUP(C262,'Export Action'!$A$3:$A$1999,'Export Action'!$L$3:$L$1999)</f>
        <v>42006587200012</v>
      </c>
      <c r="B262" s="84" t="str">
        <f>_xlfn.XLOOKUP(A262,'Export Action'!$L$3:$L$1999,'Export Action'!$O$3:$O$1999)</f>
        <v>CERCLE PONGISTE DE BIGNY VALLENAY (CPBV)</v>
      </c>
      <c r="C262" s="1" t="s">
        <v>779</v>
      </c>
      <c r="D262" s="36" t="str">
        <f>_xlfn.XLOOKUP(C262,'Export Action'!$A$3:$A$1999,'Export Action'!$X$3:$X$1999)</f>
        <v>Découverte du tennis de table avec les écoles primaires</v>
      </c>
      <c r="E262" s="1" t="str">
        <f>_xlfn.XLOOKUP(A262,'Export Dossier'!$K$3:$K$974,'Export Dossier'!$D$3:$D$974)</f>
        <v>FFTT-CENT-24-0005</v>
      </c>
      <c r="F262" s="36" t="str">
        <f>_xlfn.XLOOKUP(C262,'Export Action'!$A$3:$A$1999,'Export Action'!$AE$3:$AE$1999)</f>
        <v>Nouvelles pratiques</v>
      </c>
      <c r="G262" s="68" t="s">
        <v>16</v>
      </c>
      <c r="H262" s="71" t="s">
        <v>3113</v>
      </c>
      <c r="I262" s="71" t="s">
        <v>3112</v>
      </c>
      <c r="J262" s="1" t="str">
        <f>_xlfn.XLOOKUP(C262,'Export Action'!$A$3:$A$1999,'Export Action'!$J$3:$J$1999)</f>
        <v>Première demande</v>
      </c>
      <c r="K262" s="1" t="str">
        <f>_xlfn.XLOOKUP(C262,'Export Action'!$A$3:$A$1999,'Export Action'!$AL$3:$AL$1999)</f>
        <v>Mixte</v>
      </c>
      <c r="L262" s="1">
        <f>_xlfn.XLOOKUP(C262,'Export Action'!$A$3:$A$1999,'Export Action'!$AM$3:$AM$1999)</f>
        <v>150</v>
      </c>
      <c r="M262" s="5">
        <f>_xlfn.XLOOKUP(A262,'Export 2022'!$K$3:$K$1000,'Export 2022'!$AF$3:$AF$1000)</f>
        <v>0</v>
      </c>
      <c r="N262" s="5">
        <f>_xlfn.XLOOKUP(A262,'Export 2023'!$K$3:$K$1000,'Export 2023'!$AF$3:$AF$1000)</f>
        <v>1000</v>
      </c>
      <c r="O262" s="31">
        <f>_xlfn.XLOOKUP(A262,'Export Dossier'!$K$3:$K$974,'Export Dossier'!$AD$3:$AD$974)</f>
        <v>1500</v>
      </c>
      <c r="P262" s="31">
        <f>_xlfn.XLOOKUP(C262,'Export Action'!$A$3:$A$1999,'Export Action'!$AS$3:$AS$1999)</f>
        <v>1500</v>
      </c>
      <c r="Q262" s="29">
        <f>(_xlfn.XLOOKUP(C262,'Export Action'!$A$3:$A$1999,'Export Action'!$AS$3:$AS$1999))/_xlfn.XLOOKUP(C262,'Export Action'!$A$3:$A$1999,'Export Action'!$AR$3:$AR$1999)</f>
        <v>0.78947368421052633</v>
      </c>
      <c r="R262" s="63" t="str">
        <f>IF(OR(_xlfn.XLOOKUP(C262,'Export Action'!$A$3:$A$1999,'Export Action'!$AO$3:$AO$1999)="Communes ZRR./bassins de vie pop &gt; 50% ZRR",_xlfn.XLOOKUP(C262,'Export Action'!$A$3:$A$1999,'Export Action'!$AO$3:$AO$1999)="Contrats de relance et de transition écologique (CRTE) rural"),"Oui","Non")</f>
        <v>Non</v>
      </c>
      <c r="S262" s="73" t="s">
        <v>18</v>
      </c>
      <c r="T262" s="74">
        <f t="shared" si="4"/>
        <v>108</v>
      </c>
      <c r="U262" s="75">
        <v>0</v>
      </c>
      <c r="V262" s="8" t="str" cm="1">
        <f t="array" ref="V262">IF(SUMPRODUCT((Tableau1[NOM DE LA STRUCTURE]=Tableau1[[#This Row],[NOM DE LA STRUCTURE]])*Tableau1[MONTANT PROPOSE POUR L''ACTION])=0,"",SUMPRODUCT((Tableau1[NOM DE LA STRUCTURE]=Tableau1[[#This Row],[NOM DE LA STRUCTURE]])*Tableau1[MONTANT PROPOSE POUR L''ACTION]))</f>
        <v/>
      </c>
      <c r="W262" s="79" t="s">
        <v>20030</v>
      </c>
    </row>
    <row r="263" spans="1:23" ht="47.5" customHeight="1" x14ac:dyDescent="0.25">
      <c r="A263" s="13" t="str">
        <f>_xlfn.XLOOKUP(C263,'Export Action'!$A$3:$A$1999,'Export Action'!$L$3:$L$1999)</f>
        <v>42505314700020</v>
      </c>
      <c r="B263" s="84" t="str">
        <f>_xlfn.XLOOKUP(A263,'Export Action'!$L$3:$L$1999,'Export Action'!$O$3:$O$1999)</f>
        <v>ST MARCEAU ORLEANS T.T.</v>
      </c>
      <c r="C263" s="1" t="s">
        <v>794</v>
      </c>
      <c r="D263" s="36" t="str">
        <f>_xlfn.XLOOKUP(C263,'Export Action'!$A$3:$A$1999,'Export Action'!$X$3:$X$1999)</f>
        <v>Réduction des inégalités d'accès à la pratique.</v>
      </c>
      <c r="E263" s="1" t="str">
        <f>_xlfn.XLOOKUP(A263,'Export Dossier'!$K$3:$K$974,'Export Dossier'!$D$3:$D$974)</f>
        <v>FFTT-CENT-24-0006</v>
      </c>
      <c r="F263" s="36" t="str">
        <f>_xlfn.XLOOKUP(C263,'Export Action'!$A$3:$A$1999,'Export Action'!$AE$3:$AE$1999)</f>
        <v>Ping Inclusif</v>
      </c>
      <c r="G263" s="68" t="s">
        <v>16</v>
      </c>
      <c r="H263" s="71" t="s">
        <v>3112</v>
      </c>
      <c r="I263" s="71" t="s">
        <v>3112</v>
      </c>
      <c r="J263" s="1" t="str">
        <f>_xlfn.XLOOKUP(C263,'Export Action'!$A$3:$A$1999,'Export Action'!$J$3:$J$1999)</f>
        <v>Renouvellement</v>
      </c>
      <c r="K263" s="1" t="str">
        <f>_xlfn.XLOOKUP(C263,'Export Action'!$A$3:$A$1999,'Export Action'!$AL$3:$AL$1999)</f>
        <v>Mixte</v>
      </c>
      <c r="L263" s="1">
        <f>_xlfn.XLOOKUP(C263,'Export Action'!$A$3:$A$1999,'Export Action'!$AM$3:$AM$1999)</f>
        <v>1200</v>
      </c>
      <c r="M263" s="5">
        <f>_xlfn.XLOOKUP(A263,'Export 2022'!$K$3:$K$1000,'Export 2022'!$AF$3:$AF$1000)</f>
        <v>1500</v>
      </c>
      <c r="N263" s="5">
        <f>_xlfn.XLOOKUP(A263,'Export 2023'!$K$3:$K$1000,'Export 2023'!$AF$3:$AF$1000)</f>
        <v>1700</v>
      </c>
      <c r="O263" s="31">
        <f>_xlfn.XLOOKUP(A263,'Export Dossier'!$K$3:$K$974,'Export Dossier'!$AD$3:$AD$974)</f>
        <v>9500</v>
      </c>
      <c r="P263" s="31">
        <f>_xlfn.XLOOKUP(C263,'Export Action'!$A$3:$A$1999,'Export Action'!$AS$3:$AS$1999)</f>
        <v>5000</v>
      </c>
      <c r="Q263" s="29">
        <f>(_xlfn.XLOOKUP(C263,'Export Action'!$A$3:$A$1999,'Export Action'!$AS$3:$AS$1999))/_xlfn.XLOOKUP(C263,'Export Action'!$A$3:$A$1999,'Export Action'!$AR$3:$AR$1999)</f>
        <v>0.17667844522968199</v>
      </c>
      <c r="R263" s="63" t="str">
        <f>IF(OR(_xlfn.XLOOKUP(C263,'Export Action'!$A$3:$A$1999,'Export Action'!$AO$3:$AO$1999)="Communes ZRR./bassins de vie pop &gt; 50% ZRR",_xlfn.XLOOKUP(C263,'Export Action'!$A$3:$A$1999,'Export Action'!$AO$3:$AO$1999)="Contrats de relance et de transition écologique (CRTE) rural"),"Oui","Non")</f>
        <v>Non</v>
      </c>
      <c r="S263" s="73" t="s">
        <v>20</v>
      </c>
      <c r="T263" s="74">
        <f t="shared" si="4"/>
        <v>109</v>
      </c>
      <c r="U263" s="75">
        <v>1000</v>
      </c>
      <c r="V263" s="8" cm="1">
        <f t="array" ref="V263">IF(SUMPRODUCT((Tableau1[NOM DE LA STRUCTURE]=Tableau1[[#This Row],[NOM DE LA STRUCTURE]])*Tableau1[MONTANT PROPOSE POUR L''ACTION])=0,"",SUMPRODUCT((Tableau1[NOM DE LA STRUCTURE]=Tableau1[[#This Row],[NOM DE LA STRUCTURE]])*Tableau1[MONTANT PROPOSE POUR L''ACTION]))</f>
        <v>2500</v>
      </c>
      <c r="W263" s="79" t="s">
        <v>20035</v>
      </c>
    </row>
    <row r="264" spans="1:23" ht="47.5" customHeight="1" x14ac:dyDescent="0.25">
      <c r="A264" s="13" t="str">
        <f>_xlfn.XLOOKUP(C264,'Export Action'!$A$3:$A$1999,'Export Action'!$L$3:$L$1999)</f>
        <v>42505314700020</v>
      </c>
      <c r="B264" s="84" t="str">
        <f>_xlfn.XLOOKUP(A264,'Export Action'!$L$3:$L$1999,'Export Action'!$O$3:$O$1999)</f>
        <v>ST MARCEAU ORLEANS T.T.</v>
      </c>
      <c r="C264" s="1" t="s">
        <v>810</v>
      </c>
      <c r="D264" s="36" t="str">
        <f>_xlfn.XLOOKUP(C264,'Export Action'!$A$3:$A$1999,'Export Action'!$X$3:$X$1999)</f>
        <v>Sport santé par le tennis de table</v>
      </c>
      <c r="E264" s="1" t="str">
        <f>_xlfn.XLOOKUP(A264,'Export Dossier'!$K$3:$K$974,'Export Dossier'!$D$3:$D$974)</f>
        <v>FFTT-CENT-24-0006</v>
      </c>
      <c r="F264" s="36" t="str">
        <f>_xlfn.XLOOKUP(C264,'Export Action'!$A$3:$A$1999,'Export Action'!$AE$3:$AE$1999)</f>
        <v>Ping Actif</v>
      </c>
      <c r="G264" s="68" t="s">
        <v>16</v>
      </c>
      <c r="H264" s="71" t="s">
        <v>3112</v>
      </c>
      <c r="I264" s="71" t="s">
        <v>3112</v>
      </c>
      <c r="J264" s="1" t="str">
        <f>_xlfn.XLOOKUP(C264,'Export Action'!$A$3:$A$1999,'Export Action'!$J$3:$J$1999)</f>
        <v>Renouvellement</v>
      </c>
      <c r="K264" s="1" t="str">
        <f>_xlfn.XLOOKUP(C264,'Export Action'!$A$3:$A$1999,'Export Action'!$AL$3:$AL$1999)</f>
        <v>Mixte</v>
      </c>
      <c r="L264" s="1">
        <f>_xlfn.XLOOKUP(C264,'Export Action'!$A$3:$A$1999,'Export Action'!$AM$3:$AM$1999)</f>
        <v>30</v>
      </c>
      <c r="M264" s="5">
        <f>_xlfn.XLOOKUP(A264,'Export 2022'!$K$3:$K$1000,'Export 2022'!$AF$3:$AF$1000)</f>
        <v>1500</v>
      </c>
      <c r="N264" s="5">
        <f>_xlfn.XLOOKUP(A264,'Export 2023'!$K$3:$K$1000,'Export 2023'!$AF$3:$AF$1000)</f>
        <v>1700</v>
      </c>
      <c r="O264" s="31">
        <f>_xlfn.XLOOKUP(A264,'Export Dossier'!$K$3:$K$974,'Export Dossier'!$AD$3:$AD$974)</f>
        <v>9500</v>
      </c>
      <c r="P264" s="31">
        <f>_xlfn.XLOOKUP(C264,'Export Action'!$A$3:$A$1999,'Export Action'!$AS$3:$AS$1999)</f>
        <v>2500</v>
      </c>
      <c r="Q264" s="29">
        <f>(_xlfn.XLOOKUP(C264,'Export Action'!$A$3:$A$1999,'Export Action'!$AS$3:$AS$1999))/_xlfn.XLOOKUP(C264,'Export Action'!$A$3:$A$1999,'Export Action'!$AR$3:$AR$1999)</f>
        <v>0.3546099290780142</v>
      </c>
      <c r="R264" s="63" t="str">
        <f>IF(OR(_xlfn.XLOOKUP(C264,'Export Action'!$A$3:$A$1999,'Export Action'!$AO$3:$AO$1999)="Communes ZRR./bassins de vie pop &gt; 50% ZRR",_xlfn.XLOOKUP(C264,'Export Action'!$A$3:$A$1999,'Export Action'!$AO$3:$AO$1999)="Contrats de relance et de transition écologique (CRTE) rural"),"Oui","Non")</f>
        <v>Non</v>
      </c>
      <c r="S264" s="73" t="s">
        <v>20</v>
      </c>
      <c r="T264" s="74">
        <f t="shared" si="4"/>
        <v>109</v>
      </c>
      <c r="U264" s="75">
        <v>750</v>
      </c>
      <c r="V264" s="8" cm="1">
        <f t="array" ref="V264">IF(SUMPRODUCT((Tableau1[NOM DE LA STRUCTURE]=Tableau1[[#This Row],[NOM DE LA STRUCTURE]])*Tableau1[MONTANT PROPOSE POUR L''ACTION])=0,"",SUMPRODUCT((Tableau1[NOM DE LA STRUCTURE]=Tableau1[[#This Row],[NOM DE LA STRUCTURE]])*Tableau1[MONTANT PROPOSE POUR L''ACTION]))</f>
        <v>2500</v>
      </c>
      <c r="W264" s="79" t="s">
        <v>20013</v>
      </c>
    </row>
    <row r="265" spans="1:23" ht="47.5" customHeight="1" x14ac:dyDescent="0.25">
      <c r="A265" s="13" t="str">
        <f>_xlfn.XLOOKUP(C265,'Export Action'!$A$3:$A$1999,'Export Action'!$L$3:$L$1999)</f>
        <v>42505314700020</v>
      </c>
      <c r="B265" s="84" t="str">
        <f>_xlfn.XLOOKUP(A265,'Export Action'!$L$3:$L$1999,'Export Action'!$O$3:$O$1999)</f>
        <v>ST MARCEAU ORLEANS T.T.</v>
      </c>
      <c r="C265" s="1" t="s">
        <v>816</v>
      </c>
      <c r="D265" s="36" t="str">
        <f>_xlfn.XLOOKUP(C265,'Export Action'!$A$3:$A$1999,'Export Action'!$X$3:$X$1999)</f>
        <v>Tennis de table pour les établissements scolaires</v>
      </c>
      <c r="E265" s="1" t="str">
        <f>_xlfn.XLOOKUP(A265,'Export Dossier'!$K$3:$K$974,'Export Dossier'!$D$3:$D$974)</f>
        <v>FFTT-CENT-24-0006</v>
      </c>
      <c r="F265" s="36" t="str">
        <f>_xlfn.XLOOKUP(C265,'Export Action'!$A$3:$A$1999,'Export Action'!$AE$3:$AE$1999)</f>
        <v>Ping Educatif</v>
      </c>
      <c r="G265" s="68" t="s">
        <v>16</v>
      </c>
      <c r="H265" s="71" t="s">
        <v>3112</v>
      </c>
      <c r="I265" s="71" t="s">
        <v>3112</v>
      </c>
      <c r="J265" s="1" t="str">
        <f>_xlfn.XLOOKUP(C265,'Export Action'!$A$3:$A$1999,'Export Action'!$J$3:$J$1999)</f>
        <v>Première demande</v>
      </c>
      <c r="K265" s="1" t="str">
        <f>_xlfn.XLOOKUP(C265,'Export Action'!$A$3:$A$1999,'Export Action'!$AL$3:$AL$1999)</f>
        <v>Mixte</v>
      </c>
      <c r="L265" s="1">
        <f>_xlfn.XLOOKUP(C265,'Export Action'!$A$3:$A$1999,'Export Action'!$AM$3:$AM$1999)</f>
        <v>285</v>
      </c>
      <c r="M265" s="5">
        <f>_xlfn.XLOOKUP(A265,'Export 2022'!$K$3:$K$1000,'Export 2022'!$AF$3:$AF$1000)</f>
        <v>1500</v>
      </c>
      <c r="N265" s="5">
        <f>_xlfn.XLOOKUP(A265,'Export 2023'!$K$3:$K$1000,'Export 2023'!$AF$3:$AF$1000)</f>
        <v>1700</v>
      </c>
      <c r="O265" s="31">
        <f>_xlfn.XLOOKUP(A265,'Export Dossier'!$K$3:$K$974,'Export Dossier'!$AD$3:$AD$974)</f>
        <v>9500</v>
      </c>
      <c r="P265" s="31">
        <f>_xlfn.XLOOKUP(C265,'Export Action'!$A$3:$A$1999,'Export Action'!$AS$3:$AS$1999)</f>
        <v>2000</v>
      </c>
      <c r="Q265" s="29">
        <f>(_xlfn.XLOOKUP(C265,'Export Action'!$A$3:$A$1999,'Export Action'!$AS$3:$AS$1999))/_xlfn.XLOOKUP(C265,'Export Action'!$A$3:$A$1999,'Export Action'!$AR$3:$AR$1999)</f>
        <v>0.47058823529411764</v>
      </c>
      <c r="R265" s="63" t="str">
        <f>IF(OR(_xlfn.XLOOKUP(C265,'Export Action'!$A$3:$A$1999,'Export Action'!$AO$3:$AO$1999)="Communes ZRR./bassins de vie pop &gt; 50% ZRR",_xlfn.XLOOKUP(C265,'Export Action'!$A$3:$A$1999,'Export Action'!$AO$3:$AO$1999)="Contrats de relance et de transition écologique (CRTE) rural"),"Oui","Non")</f>
        <v>Non</v>
      </c>
      <c r="S265" s="73" t="s">
        <v>19</v>
      </c>
      <c r="T265" s="74">
        <f t="shared" si="4"/>
        <v>109</v>
      </c>
      <c r="U265" s="75">
        <v>750</v>
      </c>
      <c r="V265" s="8" cm="1">
        <f t="array" ref="V265">IF(SUMPRODUCT((Tableau1[NOM DE LA STRUCTURE]=Tableau1[[#This Row],[NOM DE LA STRUCTURE]])*Tableau1[MONTANT PROPOSE POUR L''ACTION])=0,"",SUMPRODUCT((Tableau1[NOM DE LA STRUCTURE]=Tableau1[[#This Row],[NOM DE LA STRUCTURE]])*Tableau1[MONTANT PROPOSE POUR L''ACTION]))</f>
        <v>2500</v>
      </c>
      <c r="W265" s="79" t="s">
        <v>20014</v>
      </c>
    </row>
    <row r="266" spans="1:23" ht="47.5" customHeight="1" x14ac:dyDescent="0.25">
      <c r="A266" s="13" t="str">
        <f>_xlfn.XLOOKUP(C266,'Export Action'!$A$3:$A$1999,'Export Action'!$L$3:$L$1999)</f>
        <v>79183182900019</v>
      </c>
      <c r="B266" s="84" t="str">
        <f>_xlfn.XLOOKUP(A266,'Export Action'!$L$3:$L$1999,'Export Action'!$O$3:$O$1999)</f>
        <v>ASSOCIATION DE TENNIS DE TABLE LANGEAIS CINQ MARS LA PILE</v>
      </c>
      <c r="C266" s="1" t="s">
        <v>822</v>
      </c>
      <c r="D266" s="36" t="str">
        <f>_xlfn.XLOOKUP(C266,'Export Action'!$A$3:$A$1999,'Export Action'!$X$3:$X$1999)</f>
        <v>Organiser une initiation au tennis de table dans les ecoles primaires</v>
      </c>
      <c r="E266" s="1" t="str">
        <f>_xlfn.XLOOKUP(A266,'Export Dossier'!$K$3:$K$974,'Export Dossier'!$D$3:$D$974)</f>
        <v>FFTT-CENT-24-0007</v>
      </c>
      <c r="F266" s="36" t="str">
        <f>_xlfn.XLOOKUP(C266,'Export Action'!$A$3:$A$1999,'Export Action'!$AE$3:$AE$1999)</f>
        <v>Ping Educatif</v>
      </c>
      <c r="G266" s="68" t="s">
        <v>16</v>
      </c>
      <c r="H266" s="71" t="s">
        <v>3112</v>
      </c>
      <c r="I266" s="71" t="s">
        <v>3112</v>
      </c>
      <c r="J266" s="1" t="str">
        <f>_xlfn.XLOOKUP(C266,'Export Action'!$A$3:$A$1999,'Export Action'!$J$3:$J$1999)</f>
        <v>Première demande</v>
      </c>
      <c r="K266" s="1" t="str">
        <f>_xlfn.XLOOKUP(C266,'Export Action'!$A$3:$A$1999,'Export Action'!$AL$3:$AL$1999)</f>
        <v>Mixte</v>
      </c>
      <c r="L266" s="1">
        <f>_xlfn.XLOOKUP(C266,'Export Action'!$A$3:$A$1999,'Export Action'!$AM$3:$AM$1999)</f>
        <v>600</v>
      </c>
      <c r="M266" s="5" t="e">
        <f>_xlfn.XLOOKUP(A266,'Export 2022'!$K$3:$K$1000,'Export 2022'!$AF$3:$AF$1000)</f>
        <v>#N/A</v>
      </c>
      <c r="N266" s="5">
        <f>_xlfn.XLOOKUP(A266,'Export 2023'!$K$3:$K$1000,'Export 2023'!$AF$3:$AF$1000)</f>
        <v>1500</v>
      </c>
      <c r="O266" s="31">
        <f>_xlfn.XLOOKUP(A266,'Export Dossier'!$K$3:$K$974,'Export Dossier'!$AD$3:$AD$974)</f>
        <v>2750</v>
      </c>
      <c r="P266" s="31">
        <f>_xlfn.XLOOKUP(C266,'Export Action'!$A$3:$A$1999,'Export Action'!$AS$3:$AS$1999)</f>
        <v>1750</v>
      </c>
      <c r="Q266" s="29">
        <f>(_xlfn.XLOOKUP(C266,'Export Action'!$A$3:$A$1999,'Export Action'!$AS$3:$AS$1999))/_xlfn.XLOOKUP(C266,'Export Action'!$A$3:$A$1999,'Export Action'!$AR$3:$AR$1999)</f>
        <v>0.61403508771929827</v>
      </c>
      <c r="R266" s="63" t="str">
        <f>IF(OR(_xlfn.XLOOKUP(C266,'Export Action'!$A$3:$A$1999,'Export Action'!$AO$3:$AO$1999)="Communes ZRR./bassins de vie pop &gt; 50% ZRR",_xlfn.XLOOKUP(C266,'Export Action'!$A$3:$A$1999,'Export Action'!$AO$3:$AO$1999)="Contrats de relance et de transition écologique (CRTE) rural"),"Oui","Non")</f>
        <v>Oui</v>
      </c>
      <c r="S266" s="73" t="s">
        <v>21</v>
      </c>
      <c r="T266" s="74">
        <f t="shared" si="4"/>
        <v>110</v>
      </c>
      <c r="U266" s="75">
        <v>1750</v>
      </c>
      <c r="V266" s="8" cm="1">
        <f t="array" ref="V266">IF(SUMPRODUCT((Tableau1[NOM DE LA STRUCTURE]=Tableau1[[#This Row],[NOM DE LA STRUCTURE]])*Tableau1[MONTANT PROPOSE POUR L''ACTION])=0,"",SUMPRODUCT((Tableau1[NOM DE LA STRUCTURE]=Tableau1[[#This Row],[NOM DE LA STRUCTURE]])*Tableau1[MONTANT PROPOSE POUR L''ACTION]))</f>
        <v>2750</v>
      </c>
      <c r="W266" s="79" t="s">
        <v>20036</v>
      </c>
    </row>
    <row r="267" spans="1:23" ht="47.5" customHeight="1" x14ac:dyDescent="0.25">
      <c r="A267" s="13" t="str">
        <f>_xlfn.XLOOKUP(C267,'Export Action'!$A$3:$A$1999,'Export Action'!$L$3:$L$1999)</f>
        <v>79183182900019</v>
      </c>
      <c r="B267" s="84" t="str">
        <f>_xlfn.XLOOKUP(A267,'Export Action'!$L$3:$L$1999,'Export Action'!$O$3:$O$1999)</f>
        <v>ASSOCIATION DE TENNIS DE TABLE LANGEAIS CINQ MARS LA PILE</v>
      </c>
      <c r="C267" s="1" t="s">
        <v>836</v>
      </c>
      <c r="D267" s="36" t="str">
        <f>_xlfn.XLOOKUP(C267,'Export Action'!$A$3:$A$1999,'Export Action'!$X$3:$X$1999)</f>
        <v>Organisation d'animation estivales dans le cadre de l'opération été ping et en lien avec les JO 2024</v>
      </c>
      <c r="E267" s="1" t="str">
        <f>_xlfn.XLOOKUP(A267,'Export Dossier'!$K$3:$K$974,'Export Dossier'!$D$3:$D$974)</f>
        <v>FFTT-CENT-24-0007</v>
      </c>
      <c r="F267" s="36" t="str">
        <f>_xlfn.XLOOKUP(C267,'Export Action'!$A$3:$A$1999,'Export Action'!$AE$3:$AE$1999)</f>
        <v>Nouvelles pratiques</v>
      </c>
      <c r="G267" s="68" t="s">
        <v>16</v>
      </c>
      <c r="H267" s="71" t="s">
        <v>3112</v>
      </c>
      <c r="I267" s="71" t="s">
        <v>3112</v>
      </c>
      <c r="J267" s="1" t="str">
        <f>_xlfn.XLOOKUP(C267,'Export Action'!$A$3:$A$1999,'Export Action'!$J$3:$J$1999)</f>
        <v>Première demande</v>
      </c>
      <c r="K267" s="1" t="str">
        <f>_xlfn.XLOOKUP(C267,'Export Action'!$A$3:$A$1999,'Export Action'!$AL$3:$AL$1999)</f>
        <v>Mixte</v>
      </c>
      <c r="L267" s="1">
        <f>_xlfn.XLOOKUP(C267,'Export Action'!$A$3:$A$1999,'Export Action'!$AM$3:$AM$1999)</f>
        <v>400</v>
      </c>
      <c r="M267" s="5" t="e">
        <f>_xlfn.XLOOKUP(A267,'Export 2022'!$K$3:$K$1000,'Export 2022'!$AF$3:$AF$1000)</f>
        <v>#N/A</v>
      </c>
      <c r="N267" s="5">
        <f>_xlfn.XLOOKUP(A267,'Export 2023'!$K$3:$K$1000,'Export 2023'!$AF$3:$AF$1000)</f>
        <v>1500</v>
      </c>
      <c r="O267" s="31">
        <f>_xlfn.XLOOKUP(A267,'Export Dossier'!$K$3:$K$974,'Export Dossier'!$AD$3:$AD$974)</f>
        <v>2750</v>
      </c>
      <c r="P267" s="31">
        <f>_xlfn.XLOOKUP(C267,'Export Action'!$A$3:$A$1999,'Export Action'!$AS$3:$AS$1999)</f>
        <v>1000</v>
      </c>
      <c r="Q267" s="29">
        <f>(_xlfn.XLOOKUP(C267,'Export Action'!$A$3:$A$1999,'Export Action'!$AS$3:$AS$1999))/_xlfn.XLOOKUP(C267,'Export Action'!$A$3:$A$1999,'Export Action'!$AR$3:$AR$1999)</f>
        <v>0.64516129032258063</v>
      </c>
      <c r="R267" s="63" t="str">
        <f>IF(OR(_xlfn.XLOOKUP(C267,'Export Action'!$A$3:$A$1999,'Export Action'!$AO$3:$AO$1999)="Communes ZRR./bassins de vie pop &gt; 50% ZRR",_xlfn.XLOOKUP(C267,'Export Action'!$A$3:$A$1999,'Export Action'!$AO$3:$AO$1999)="Contrats de relance et de transition écologique (CRTE) rural"),"Oui","Non")</f>
        <v>Oui</v>
      </c>
      <c r="S267" s="73" t="s">
        <v>21</v>
      </c>
      <c r="T267" s="74">
        <f t="shared" si="4"/>
        <v>110</v>
      </c>
      <c r="U267" s="75">
        <v>1000</v>
      </c>
      <c r="V267" s="8" cm="1">
        <f t="array" ref="V267">IF(SUMPRODUCT((Tableau1[NOM DE LA STRUCTURE]=Tableau1[[#This Row],[NOM DE LA STRUCTURE]])*Tableau1[MONTANT PROPOSE POUR L''ACTION])=0,"",SUMPRODUCT((Tableau1[NOM DE LA STRUCTURE]=Tableau1[[#This Row],[NOM DE LA STRUCTURE]])*Tableau1[MONTANT PROPOSE POUR L''ACTION]))</f>
        <v>2750</v>
      </c>
      <c r="W267" s="79" t="s">
        <v>20037</v>
      </c>
    </row>
    <row r="268" spans="1:23" ht="47.5" customHeight="1" x14ac:dyDescent="0.25">
      <c r="A268" s="13" t="str">
        <f>_xlfn.XLOOKUP(C268,'Export Action'!$A$3:$A$1999,'Export Action'!$L$3:$L$1999)</f>
        <v>38367940400020</v>
      </c>
      <c r="B268" s="84" t="str">
        <f>_xlfn.XLOOKUP(A268,'Export Action'!$L$3:$L$1999,'Export Action'!$O$3:$O$1999)</f>
        <v>CLUB DE TENNIS DE TABLE DE DEOLS</v>
      </c>
      <c r="C268" s="1" t="s">
        <v>12284</v>
      </c>
      <c r="D268" s="36" t="str">
        <f>_xlfn.XLOOKUP(C268,'Export Action'!$A$3:$A$1999,'Export Action'!$X$3:$X$1999)</f>
        <v>Du tennis de table en milieu carcéral</v>
      </c>
      <c r="E268" s="1" t="str">
        <f>_xlfn.XLOOKUP(A268,'Export Dossier'!$K$3:$K$974,'Export Dossier'!$D$3:$D$974)</f>
        <v>FFTT-CENT-24-0010</v>
      </c>
      <c r="F268" s="36" t="str">
        <f>_xlfn.XLOOKUP(C268,'Export Action'!$A$3:$A$1999,'Export Action'!$AE$3:$AE$1999)</f>
        <v>Ping Inclusif</v>
      </c>
      <c r="G268" s="68" t="s">
        <v>16</v>
      </c>
      <c r="H268" s="71" t="s">
        <v>3112</v>
      </c>
      <c r="I268" s="71" t="s">
        <v>3112</v>
      </c>
      <c r="J268" s="1" t="str">
        <f>_xlfn.XLOOKUP(C268,'Export Action'!$A$3:$A$1999,'Export Action'!$J$3:$J$1999)</f>
        <v>Première demande</v>
      </c>
      <c r="K268" s="1" t="str">
        <f>_xlfn.XLOOKUP(C268,'Export Action'!$A$3:$A$1999,'Export Action'!$AL$3:$AL$1999)</f>
        <v>Masculin</v>
      </c>
      <c r="L268" s="1">
        <f>_xlfn.XLOOKUP(C268,'Export Action'!$A$3:$A$1999,'Export Action'!$AM$3:$AM$1999)</f>
        <v>12</v>
      </c>
      <c r="M268" s="5">
        <f>_xlfn.XLOOKUP(A268,'Export 2022'!$K$3:$K$1000,'Export 2022'!$AF$3:$AF$1000)</f>
        <v>2000</v>
      </c>
      <c r="N268" s="5">
        <f>_xlfn.XLOOKUP(A268,'Export 2023'!$K$3:$K$1000,'Export 2023'!$AF$3:$AF$1000)</f>
        <v>2100</v>
      </c>
      <c r="O268" s="31">
        <f>_xlfn.XLOOKUP(A268,'Export Dossier'!$K$3:$K$974,'Export Dossier'!$AD$3:$AD$974)</f>
        <v>3900</v>
      </c>
      <c r="P268" s="31">
        <f>_xlfn.XLOOKUP(C268,'Export Action'!$A$3:$A$1999,'Export Action'!$AS$3:$AS$1999)</f>
        <v>1200</v>
      </c>
      <c r="Q268" s="29">
        <f>(_xlfn.XLOOKUP(C268,'Export Action'!$A$3:$A$1999,'Export Action'!$AS$3:$AS$1999))/_xlfn.XLOOKUP(C268,'Export Action'!$A$3:$A$1999,'Export Action'!$AR$3:$AR$1999)</f>
        <v>0.35450516986706054</v>
      </c>
      <c r="R268" s="63" t="str">
        <f>IF(OR(_xlfn.XLOOKUP(C268,'Export Action'!$A$3:$A$1999,'Export Action'!$AO$3:$AO$1999)="Communes ZRR./bassins de vie pop &gt; 50% ZRR",_xlfn.XLOOKUP(C268,'Export Action'!$A$3:$A$1999,'Export Action'!$AO$3:$AO$1999)="Contrats de relance et de transition écologique (CRTE) rural"),"Oui","Non")</f>
        <v>Non</v>
      </c>
      <c r="S268" s="73" t="s">
        <v>21</v>
      </c>
      <c r="T268" s="74">
        <f t="shared" si="4"/>
        <v>111</v>
      </c>
      <c r="U268" s="75">
        <v>1200</v>
      </c>
      <c r="V268" s="8" cm="1">
        <f t="array" ref="V268">IF(SUMPRODUCT((Tableau1[NOM DE LA STRUCTURE]=Tableau1[[#This Row],[NOM DE LA STRUCTURE]])*Tableau1[MONTANT PROPOSE POUR L''ACTION])=0,"",SUMPRODUCT((Tableau1[NOM DE LA STRUCTURE]=Tableau1[[#This Row],[NOM DE LA STRUCTURE]])*Tableau1[MONTANT PROPOSE POUR L''ACTION]))</f>
        <v>2750</v>
      </c>
      <c r="W268" s="79" t="s">
        <v>20038</v>
      </c>
    </row>
    <row r="269" spans="1:23" ht="47.5" customHeight="1" x14ac:dyDescent="0.25">
      <c r="A269" s="13" t="str">
        <f>_xlfn.XLOOKUP(C269,'Export Action'!$A$3:$A$1999,'Export Action'!$L$3:$L$1999)</f>
        <v>38367940400020</v>
      </c>
      <c r="B269" s="84" t="str">
        <f>_xlfn.XLOOKUP(A269,'Export Action'!$L$3:$L$1999,'Export Action'!$O$3:$O$1999)</f>
        <v>CLUB DE TENNIS DE TABLE DE DEOLS</v>
      </c>
      <c r="C269" s="1" t="s">
        <v>12292</v>
      </c>
      <c r="D269" s="36" t="str">
        <f>_xlfn.XLOOKUP(C269,'Export Action'!$A$3:$A$1999,'Export Action'!$X$3:$X$1999)</f>
        <v>Les Jeux olympiques en maison de retraites.</v>
      </c>
      <c r="E269" s="1" t="str">
        <f>_xlfn.XLOOKUP(A269,'Export Dossier'!$K$3:$K$974,'Export Dossier'!$D$3:$D$974)</f>
        <v>FFTT-CENT-24-0010</v>
      </c>
      <c r="F269" s="36" t="str">
        <f>_xlfn.XLOOKUP(C269,'Export Action'!$A$3:$A$1999,'Export Action'!$AE$3:$AE$1999)</f>
        <v>Ping Actif</v>
      </c>
      <c r="G269" s="68" t="s">
        <v>16</v>
      </c>
      <c r="H269" s="71" t="s">
        <v>3112</v>
      </c>
      <c r="I269" s="71" t="s">
        <v>3112</v>
      </c>
      <c r="J269" s="1" t="str">
        <f>_xlfn.XLOOKUP(C269,'Export Action'!$A$3:$A$1999,'Export Action'!$J$3:$J$1999)</f>
        <v>Première demande</v>
      </c>
      <c r="K269" s="1" t="str">
        <f>_xlfn.XLOOKUP(C269,'Export Action'!$A$3:$A$1999,'Export Action'!$AL$3:$AL$1999)</f>
        <v>Mixte</v>
      </c>
      <c r="L269" s="1">
        <f>_xlfn.XLOOKUP(C269,'Export Action'!$A$3:$A$1999,'Export Action'!$AM$3:$AM$1999)</f>
        <v>45</v>
      </c>
      <c r="M269" s="5">
        <f>_xlfn.XLOOKUP(A269,'Export 2022'!$K$3:$K$1000,'Export 2022'!$AF$3:$AF$1000)</f>
        <v>2000</v>
      </c>
      <c r="N269" s="5">
        <f>_xlfn.XLOOKUP(A269,'Export 2023'!$K$3:$K$1000,'Export 2023'!$AF$3:$AF$1000)</f>
        <v>2100</v>
      </c>
      <c r="O269" s="31">
        <f>_xlfn.XLOOKUP(A269,'Export Dossier'!$K$3:$K$974,'Export Dossier'!$AD$3:$AD$974)</f>
        <v>3900</v>
      </c>
      <c r="P269" s="31">
        <f>_xlfn.XLOOKUP(C269,'Export Action'!$A$3:$A$1999,'Export Action'!$AS$3:$AS$1999)</f>
        <v>1200</v>
      </c>
      <c r="Q269" s="29">
        <f>(_xlfn.XLOOKUP(C269,'Export Action'!$A$3:$A$1999,'Export Action'!$AS$3:$AS$1999))/_xlfn.XLOOKUP(C269,'Export Action'!$A$3:$A$1999,'Export Action'!$AR$3:$AR$1999)</f>
        <v>0.375</v>
      </c>
      <c r="R269" s="63" t="str">
        <f>IF(OR(_xlfn.XLOOKUP(C269,'Export Action'!$A$3:$A$1999,'Export Action'!$AO$3:$AO$1999)="Communes ZRR./bassins de vie pop &gt; 50% ZRR",_xlfn.XLOOKUP(C269,'Export Action'!$A$3:$A$1999,'Export Action'!$AO$3:$AO$1999)="Contrats de relance et de transition écologique (CRTE) rural"),"Oui","Non")</f>
        <v>Non</v>
      </c>
      <c r="S269" s="73" t="s">
        <v>21</v>
      </c>
      <c r="T269" s="74">
        <f t="shared" si="4"/>
        <v>111</v>
      </c>
      <c r="U269" s="75">
        <v>1050</v>
      </c>
      <c r="V269" s="8" cm="1">
        <f t="array" ref="V269">IF(SUMPRODUCT((Tableau1[NOM DE LA STRUCTURE]=Tableau1[[#This Row],[NOM DE LA STRUCTURE]])*Tableau1[MONTANT PROPOSE POUR L''ACTION])=0,"",SUMPRODUCT((Tableau1[NOM DE LA STRUCTURE]=Tableau1[[#This Row],[NOM DE LA STRUCTURE]])*Tableau1[MONTANT PROPOSE POUR L''ACTION]))</f>
        <v>2750</v>
      </c>
      <c r="W269" s="79" t="s">
        <v>20039</v>
      </c>
    </row>
    <row r="270" spans="1:23" ht="47.5" customHeight="1" x14ac:dyDescent="0.25">
      <c r="A270" s="13" t="str">
        <f>_xlfn.XLOOKUP(C270,'Export Action'!$A$3:$A$1999,'Export Action'!$L$3:$L$1999)</f>
        <v>38367940400020</v>
      </c>
      <c r="B270" s="84" t="str">
        <f>_xlfn.XLOOKUP(A270,'Export Action'!$L$3:$L$1999,'Export Action'!$O$3:$O$1999)</f>
        <v>CLUB DE TENNIS DE TABLE DE DEOLS</v>
      </c>
      <c r="C270" s="1" t="s">
        <v>12298</v>
      </c>
      <c r="D270" s="36" t="str">
        <f>_xlfn.XLOOKUP(C270,'Export Action'!$A$3:$A$1999,'Export Action'!$X$3:$X$1999)</f>
        <v>Une journée pour attirer de jeunes pongistes</v>
      </c>
      <c r="E270" s="1" t="str">
        <f>_xlfn.XLOOKUP(A270,'Export Dossier'!$K$3:$K$974,'Export Dossier'!$D$3:$D$974)</f>
        <v>FFTT-CENT-24-0010</v>
      </c>
      <c r="F270" s="36" t="str">
        <f>_xlfn.XLOOKUP(C270,'Export Action'!$A$3:$A$1999,'Export Action'!$AE$3:$AE$1999)</f>
        <v>Ping Educatif</v>
      </c>
      <c r="G270" s="68" t="s">
        <v>16</v>
      </c>
      <c r="H270" s="71" t="s">
        <v>3112</v>
      </c>
      <c r="I270" s="71" t="s">
        <v>3112</v>
      </c>
      <c r="J270" s="1" t="str">
        <f>_xlfn.XLOOKUP(C270,'Export Action'!$A$3:$A$1999,'Export Action'!$J$3:$J$1999)</f>
        <v>Première demande</v>
      </c>
      <c r="K270" s="1" t="str">
        <f>_xlfn.XLOOKUP(C270,'Export Action'!$A$3:$A$1999,'Export Action'!$AL$3:$AL$1999)</f>
        <v>Mixte</v>
      </c>
      <c r="L270" s="1">
        <f>_xlfn.XLOOKUP(C270,'Export Action'!$A$3:$A$1999,'Export Action'!$AM$3:$AM$1999)</f>
        <v>300</v>
      </c>
      <c r="M270" s="5">
        <f>_xlfn.XLOOKUP(A270,'Export 2022'!$K$3:$K$1000,'Export 2022'!$AF$3:$AF$1000)</f>
        <v>2000</v>
      </c>
      <c r="N270" s="5">
        <f>_xlfn.XLOOKUP(A270,'Export 2023'!$K$3:$K$1000,'Export 2023'!$AF$3:$AF$1000)</f>
        <v>2100</v>
      </c>
      <c r="O270" s="31">
        <f>_xlfn.XLOOKUP(A270,'Export Dossier'!$K$3:$K$974,'Export Dossier'!$AD$3:$AD$974)</f>
        <v>3900</v>
      </c>
      <c r="P270" s="31">
        <f>_xlfn.XLOOKUP(C270,'Export Action'!$A$3:$A$1999,'Export Action'!$AS$3:$AS$1999)</f>
        <v>1000</v>
      </c>
      <c r="Q270" s="29">
        <f>(_xlfn.XLOOKUP(C270,'Export Action'!$A$3:$A$1999,'Export Action'!$AS$3:$AS$1999))/_xlfn.XLOOKUP(C270,'Export Action'!$A$3:$A$1999,'Export Action'!$AR$3:$AR$1999)</f>
        <v>0.31836994587710921</v>
      </c>
      <c r="R270" s="63" t="str">
        <f>IF(OR(_xlfn.XLOOKUP(C270,'Export Action'!$A$3:$A$1999,'Export Action'!$AO$3:$AO$1999)="Communes ZRR./bassins de vie pop &gt; 50% ZRR",_xlfn.XLOOKUP(C270,'Export Action'!$A$3:$A$1999,'Export Action'!$AO$3:$AO$1999)="Contrats de relance et de transition écologique (CRTE) rural"),"Oui","Non")</f>
        <v>Non</v>
      </c>
      <c r="S270" s="73" t="s">
        <v>20</v>
      </c>
      <c r="T270" s="74">
        <f t="shared" si="4"/>
        <v>111</v>
      </c>
      <c r="U270" s="75">
        <v>500</v>
      </c>
      <c r="V270" s="8" cm="1">
        <f t="array" ref="V270">IF(SUMPRODUCT((Tableau1[NOM DE LA STRUCTURE]=Tableau1[[#This Row],[NOM DE LA STRUCTURE]])*Tableau1[MONTANT PROPOSE POUR L''ACTION])=0,"",SUMPRODUCT((Tableau1[NOM DE LA STRUCTURE]=Tableau1[[#This Row],[NOM DE LA STRUCTURE]])*Tableau1[MONTANT PROPOSE POUR L''ACTION]))</f>
        <v>2750</v>
      </c>
      <c r="W270" s="79" t="s">
        <v>20040</v>
      </c>
    </row>
    <row r="271" spans="1:23" ht="47.5" customHeight="1" x14ac:dyDescent="0.25">
      <c r="A271" s="13" t="str">
        <f>_xlfn.XLOOKUP(C271,'Export Action'!$A$3:$A$1999,'Export Action'!$L$3:$L$1999)</f>
        <v>38367940400020</v>
      </c>
      <c r="B271" s="84" t="str">
        <f>_xlfn.XLOOKUP(A271,'Export Action'!$L$3:$L$1999,'Export Action'!$O$3:$O$1999)</f>
        <v>CLUB DE TENNIS DE TABLE DE DEOLS</v>
      </c>
      <c r="C271" s="1" t="s">
        <v>12304</v>
      </c>
      <c r="D271" s="36" t="str">
        <f>_xlfn.XLOOKUP(C271,'Export Action'!$A$3:$A$1999,'Export Action'!$X$3:$X$1999)</f>
        <v>Du ping tout l'été</v>
      </c>
      <c r="E271" s="1" t="str">
        <f>_xlfn.XLOOKUP(A271,'Export Dossier'!$K$3:$K$974,'Export Dossier'!$D$3:$D$974)</f>
        <v>FFTT-CENT-24-0010</v>
      </c>
      <c r="F271" s="36" t="str">
        <f>_xlfn.XLOOKUP(C271,'Export Action'!$A$3:$A$1999,'Export Action'!$AE$3:$AE$1999)</f>
        <v>Animations vacances Olympiques et Paralympiques</v>
      </c>
      <c r="G271" s="87"/>
      <c r="H271" s="1"/>
      <c r="I271" s="1"/>
      <c r="J271" s="1" t="str">
        <f>_xlfn.XLOOKUP(C271,'Export Action'!$A$3:$A$1999,'Export Action'!$J$3:$J$1999)</f>
        <v>Première demande</v>
      </c>
      <c r="K271" s="1" t="str">
        <f>_xlfn.XLOOKUP(C271,'Export Action'!$A$3:$A$1999,'Export Action'!$AL$3:$AL$1999)</f>
        <v>Mixte</v>
      </c>
      <c r="L271" s="1">
        <f>_xlfn.XLOOKUP(C271,'Export Action'!$A$3:$A$1999,'Export Action'!$AM$3:$AM$1999)</f>
        <v>200</v>
      </c>
      <c r="M271" s="5">
        <f>_xlfn.XLOOKUP(A271,'Export 2022'!$K$3:$K$1000,'Export 2022'!$AF$3:$AF$1000)</f>
        <v>2000</v>
      </c>
      <c r="N271" s="5">
        <f>_xlfn.XLOOKUP(A271,'Export 2023'!$K$3:$K$1000,'Export 2023'!$AF$3:$AF$1000)</f>
        <v>2100</v>
      </c>
      <c r="O271" s="31">
        <f>_xlfn.XLOOKUP(A271,'Export Dossier'!$K$3:$K$974,'Export Dossier'!$AD$3:$AD$974)</f>
        <v>3900</v>
      </c>
      <c r="P271" s="31">
        <f>_xlfn.XLOOKUP(C271,'Export Action'!$A$3:$A$1999,'Export Action'!$AS$3:$AS$1999)</f>
        <v>500</v>
      </c>
      <c r="Q271" s="29">
        <f>(_xlfn.XLOOKUP(C271,'Export Action'!$A$3:$A$1999,'Export Action'!$AS$3:$AS$1999))/_xlfn.XLOOKUP(C271,'Export Action'!$A$3:$A$1999,'Export Action'!$AR$3:$AR$1999)</f>
        <v>0.33670033670033672</v>
      </c>
      <c r="R271" s="63" t="str">
        <f>IF(OR(_xlfn.XLOOKUP(C271,'Export Action'!$A$3:$A$1999,'Export Action'!$AO$3:$AO$1999)="Communes ZRR./bassins de vie pop &gt; 50% ZRR",_xlfn.XLOOKUP(C271,'Export Action'!$A$3:$A$1999,'Export Action'!$AO$3:$AO$1999)="Contrats de relance et de transition écologique (CRTE) rural"),"Oui","Non")</f>
        <v>Non</v>
      </c>
      <c r="S271" s="88"/>
      <c r="T271" s="74">
        <f t="shared" si="4"/>
        <v>111</v>
      </c>
      <c r="U271" s="89"/>
      <c r="V271" s="8" cm="1">
        <f t="array" ref="V271">IF(SUMPRODUCT((Tableau1[NOM DE LA STRUCTURE]=Tableau1[[#This Row],[NOM DE LA STRUCTURE]])*Tableau1[MONTANT PROPOSE POUR L''ACTION])=0,"",SUMPRODUCT((Tableau1[NOM DE LA STRUCTURE]=Tableau1[[#This Row],[NOM DE LA STRUCTURE]])*Tableau1[MONTANT PROPOSE POUR L''ACTION]))</f>
        <v>2750</v>
      </c>
      <c r="W271" s="90"/>
    </row>
    <row r="272" spans="1:23" ht="47.5" customHeight="1" x14ac:dyDescent="0.25">
      <c r="A272" s="13" t="str">
        <f>_xlfn.XLOOKUP(C272,'Export Action'!$A$3:$A$1999,'Export Action'!$L$3:$L$1999)</f>
        <v>45001756100017</v>
      </c>
      <c r="B272" s="84" t="str">
        <f>_xlfn.XLOOKUP(A272,'Export Action'!$L$3:$L$1999,'Export Action'!$O$3:$O$1999)</f>
        <v>ASSOCIATION SPORTIVE DE TENNIS DE TABLE DE PRUNIERS</v>
      </c>
      <c r="C272" s="1" t="s">
        <v>12310</v>
      </c>
      <c r="D272" s="36" t="str">
        <f>_xlfn.XLOOKUP(C272,'Export Action'!$A$3:$A$1999,'Export Action'!$X$3:$X$1999)</f>
        <v>Ping loisirs et nouvelles pratiques</v>
      </c>
      <c r="E272" s="1" t="str">
        <f>_xlfn.XLOOKUP(A272,'Export Dossier'!$K$3:$K$974,'Export Dossier'!$D$3:$D$974)</f>
        <v>FFTT-CENT-24-0011</v>
      </c>
      <c r="F272" s="36" t="str">
        <f>_xlfn.XLOOKUP(C272,'Export Action'!$A$3:$A$1999,'Export Action'!$AE$3:$AE$1999)</f>
        <v>Ping Educatif</v>
      </c>
      <c r="G272" s="68"/>
      <c r="H272" s="71"/>
      <c r="I272" s="71"/>
      <c r="J272" s="1" t="str">
        <f>_xlfn.XLOOKUP(C272,'Export Action'!$A$3:$A$1999,'Export Action'!$J$3:$J$1999)</f>
        <v>Première demande</v>
      </c>
      <c r="K272" s="1" t="str">
        <f>_xlfn.XLOOKUP(C272,'Export Action'!$A$3:$A$1999,'Export Action'!$AL$3:$AL$1999)</f>
        <v>Mixte</v>
      </c>
      <c r="L272" s="1">
        <f>_xlfn.XLOOKUP(C272,'Export Action'!$A$3:$A$1999,'Export Action'!$AM$3:$AM$1999)</f>
        <v>120</v>
      </c>
      <c r="M272" s="5" t="e">
        <f>_xlfn.XLOOKUP(A272,'Export 2022'!$K$3:$K$1000,'Export 2022'!$AF$3:$AF$1000)</f>
        <v>#N/A</v>
      </c>
      <c r="N272" s="5" t="e">
        <f>_xlfn.XLOOKUP(A272,'Export 2023'!$K$3:$K$1000,'Export 2023'!$AF$3:$AF$1000)</f>
        <v>#N/A</v>
      </c>
      <c r="O272" s="31">
        <f>_xlfn.XLOOKUP(A272,'Export Dossier'!$K$3:$K$974,'Export Dossier'!$AD$3:$AD$974)</f>
        <v>1500</v>
      </c>
      <c r="P272" s="31">
        <f>_xlfn.XLOOKUP(C272,'Export Action'!$A$3:$A$1999,'Export Action'!$AS$3:$AS$1999)</f>
        <v>1500</v>
      </c>
      <c r="Q272" s="29">
        <f>(_xlfn.XLOOKUP(C272,'Export Action'!$A$3:$A$1999,'Export Action'!$AS$3:$AS$1999))/_xlfn.XLOOKUP(C272,'Export Action'!$A$3:$A$1999,'Export Action'!$AR$3:$AR$1999)</f>
        <v>0.24793388429752067</v>
      </c>
      <c r="R272" s="63" t="str">
        <f>IF(OR(_xlfn.XLOOKUP(C272,'Export Action'!$A$3:$A$1999,'Export Action'!$AO$3:$AO$1999)="Communes ZRR./bassins de vie pop &gt; 50% ZRR",_xlfn.XLOOKUP(C272,'Export Action'!$A$3:$A$1999,'Export Action'!$AO$3:$AO$1999)="Contrats de relance et de transition écologique (CRTE) rural"),"Oui","Non")</f>
        <v>Oui</v>
      </c>
      <c r="S272" s="73" t="s">
        <v>18</v>
      </c>
      <c r="T272" s="74">
        <f t="shared" si="4"/>
        <v>112</v>
      </c>
      <c r="U272" s="75">
        <v>0</v>
      </c>
      <c r="V272" s="8" t="str" cm="1">
        <f t="array" ref="V272">IF(SUMPRODUCT((Tableau1[NOM DE LA STRUCTURE]=Tableau1[[#This Row],[NOM DE LA STRUCTURE]])*Tableau1[MONTANT PROPOSE POUR L''ACTION])=0,"",SUMPRODUCT((Tableau1[NOM DE LA STRUCTURE]=Tableau1[[#This Row],[NOM DE LA STRUCTURE]])*Tableau1[MONTANT PROPOSE POUR L''ACTION]))</f>
        <v/>
      </c>
      <c r="W272" s="79" t="s">
        <v>20041</v>
      </c>
    </row>
    <row r="273" spans="1:23" ht="47.5" customHeight="1" x14ac:dyDescent="0.25">
      <c r="A273" s="13" t="str">
        <f>_xlfn.XLOOKUP(C273,'Export Action'!$A$3:$A$1999,'Export Action'!$L$3:$L$1999)</f>
        <v>78889663700014</v>
      </c>
      <c r="B273" s="84" t="str">
        <f>_xlfn.XLOOKUP(A273,'Export Action'!$L$3:$L$1999,'Export Action'!$O$3:$O$1999)</f>
        <v>SAINTE MAURE TENNIS DE TABLE</v>
      </c>
      <c r="C273" s="1" t="s">
        <v>12323</v>
      </c>
      <c r="D273" s="36" t="str">
        <f>_xlfn.XLOOKUP(C273,'Export Action'!$A$3:$A$1999,'Export Action'!$X$3:$X$1999)</f>
        <v>tournoi jeune intercommunal de tennis de table du Sud Touraine</v>
      </c>
      <c r="E273" s="1" t="str">
        <f>_xlfn.XLOOKUP(A273,'Export Dossier'!$K$3:$K$974,'Export Dossier'!$D$3:$D$974)</f>
        <v>FFTT-CENT-24-0012</v>
      </c>
      <c r="F273" s="36" t="str">
        <f>_xlfn.XLOOKUP(C273,'Export Action'!$A$3:$A$1999,'Export Action'!$AE$3:$AE$1999)</f>
        <v>Ping Educatif</v>
      </c>
      <c r="G273" s="68" t="s">
        <v>16</v>
      </c>
      <c r="H273" s="71" t="s">
        <v>3113</v>
      </c>
      <c r="I273" s="71"/>
      <c r="J273" s="1" t="str">
        <f>_xlfn.XLOOKUP(C273,'Export Action'!$A$3:$A$1999,'Export Action'!$J$3:$J$1999)</f>
        <v>Première demande</v>
      </c>
      <c r="K273" s="1" t="str">
        <f>_xlfn.XLOOKUP(C273,'Export Action'!$A$3:$A$1999,'Export Action'!$AL$3:$AL$1999)</f>
        <v>Mixte</v>
      </c>
      <c r="L273" s="1">
        <f>_xlfn.XLOOKUP(C273,'Export Action'!$A$3:$A$1999,'Export Action'!$AM$3:$AM$1999)</f>
        <v>80</v>
      </c>
      <c r="M273" s="5" t="e">
        <f>_xlfn.XLOOKUP(A273,'Export 2022'!$K$3:$K$1000,'Export 2022'!$AF$3:$AF$1000)</f>
        <v>#N/A</v>
      </c>
      <c r="N273" s="5">
        <f>_xlfn.XLOOKUP(A273,'Export 2023'!$K$3:$K$1000,'Export 2023'!$AF$3:$AF$1000)</f>
        <v>0</v>
      </c>
      <c r="O273" s="31">
        <f>_xlfn.XLOOKUP(A273,'Export Dossier'!$K$3:$K$974,'Export Dossier'!$AD$3:$AD$974)</f>
        <v>2000</v>
      </c>
      <c r="P273" s="31">
        <f>_xlfn.XLOOKUP(C273,'Export Action'!$A$3:$A$1999,'Export Action'!$AS$3:$AS$1999)</f>
        <v>2000</v>
      </c>
      <c r="Q273" s="29">
        <f>(_xlfn.XLOOKUP(C273,'Export Action'!$A$3:$A$1999,'Export Action'!$AS$3:$AS$1999))/_xlfn.XLOOKUP(C273,'Export Action'!$A$3:$A$1999,'Export Action'!$AR$3:$AR$1999)</f>
        <v>0.66666666666666663</v>
      </c>
      <c r="R273" s="63" t="str">
        <f>IF(OR(_xlfn.XLOOKUP(C273,'Export Action'!$A$3:$A$1999,'Export Action'!$AO$3:$AO$1999)="Communes ZRR./bassins de vie pop &gt; 50% ZRR",_xlfn.XLOOKUP(C273,'Export Action'!$A$3:$A$1999,'Export Action'!$AO$3:$AO$1999)="Contrats de relance et de transition écologique (CRTE) rural"),"Oui","Non")</f>
        <v>Oui</v>
      </c>
      <c r="S273" s="73" t="s">
        <v>18</v>
      </c>
      <c r="T273" s="74">
        <f t="shared" si="4"/>
        <v>113</v>
      </c>
      <c r="U273" s="75">
        <v>0</v>
      </c>
      <c r="V273" s="8" t="str" cm="1">
        <f t="array" ref="V273">IF(SUMPRODUCT((Tableau1[NOM DE LA STRUCTURE]=Tableau1[[#This Row],[NOM DE LA STRUCTURE]])*Tableau1[MONTANT PROPOSE POUR L''ACTION])=0,"",SUMPRODUCT((Tableau1[NOM DE LA STRUCTURE]=Tableau1[[#This Row],[NOM DE LA STRUCTURE]])*Tableau1[MONTANT PROPOSE POUR L''ACTION]))</f>
        <v/>
      </c>
      <c r="W273" s="79" t="s">
        <v>20025</v>
      </c>
    </row>
    <row r="274" spans="1:23" ht="47.5" customHeight="1" x14ac:dyDescent="0.25">
      <c r="A274" s="13" t="str">
        <f>_xlfn.XLOOKUP(C274,'Export Action'!$A$3:$A$1999,'Export Action'!$L$3:$L$1999)</f>
        <v>33393928800028</v>
      </c>
      <c r="B274" s="84" t="str">
        <f>_xlfn.XLOOKUP(A274,'Export Action'!$L$3:$L$1999,'Export Action'!$O$3:$O$1999)</f>
        <v>ALERTE SPORTIVE DE FONDETTES</v>
      </c>
      <c r="C274" s="1" t="s">
        <v>14648</v>
      </c>
      <c r="D274" s="36" t="str">
        <f>_xlfn.XLOOKUP(C274,'Export Action'!$A$3:$A$1999,'Export Action'!$X$3:$X$1999)</f>
        <v>Fidélisation des jeunes licenciés</v>
      </c>
      <c r="E274" s="1" t="str">
        <f>_xlfn.XLOOKUP(A274,'Export Dossier'!$K$3:$K$974,'Export Dossier'!$D$3:$D$974)</f>
        <v>FFTT-CENT-24-0013</v>
      </c>
      <c r="F274" s="36" t="str">
        <f>_xlfn.XLOOKUP(C274,'Export Action'!$A$3:$A$1999,'Export Action'!$AE$3:$AE$1999)</f>
        <v>Ping Educatif</v>
      </c>
      <c r="G274" s="68" t="s">
        <v>16</v>
      </c>
      <c r="H274" s="71" t="s">
        <v>3112</v>
      </c>
      <c r="I274" s="71" t="s">
        <v>3112</v>
      </c>
      <c r="J274" s="1" t="str">
        <f>_xlfn.XLOOKUP(C274,'Export Action'!$A$3:$A$1999,'Export Action'!$J$3:$J$1999)</f>
        <v>Renouvellement</v>
      </c>
      <c r="K274" s="1" t="str">
        <f>_xlfn.XLOOKUP(C274,'Export Action'!$A$3:$A$1999,'Export Action'!$AL$3:$AL$1999)</f>
        <v>Masculin</v>
      </c>
      <c r="L274" s="1">
        <f>_xlfn.XLOOKUP(C274,'Export Action'!$A$3:$A$1999,'Export Action'!$AM$3:$AM$1999)</f>
        <v>480</v>
      </c>
      <c r="M274" s="5">
        <f>_xlfn.XLOOKUP(A274,'Export 2022'!$K$3:$K$1000,'Export 2022'!$AF$3:$AF$1000)</f>
        <v>1900</v>
      </c>
      <c r="N274" s="5">
        <f>_xlfn.XLOOKUP(A274,'Export 2023'!$K$3:$K$1000,'Export 2023'!$AF$3:$AF$1000)</f>
        <v>1500</v>
      </c>
      <c r="O274" s="31">
        <f>_xlfn.XLOOKUP(A274,'Export Dossier'!$K$3:$K$974,'Export Dossier'!$AD$3:$AD$974)</f>
        <v>3200</v>
      </c>
      <c r="P274" s="31">
        <f>_xlfn.XLOOKUP(C274,'Export Action'!$A$3:$A$1999,'Export Action'!$AS$3:$AS$1999)</f>
        <v>2500</v>
      </c>
      <c r="Q274" s="29">
        <f>(_xlfn.XLOOKUP(C274,'Export Action'!$A$3:$A$1999,'Export Action'!$AS$3:$AS$1999))/_xlfn.XLOOKUP(C274,'Export Action'!$A$3:$A$1999,'Export Action'!$AR$3:$AR$1999)</f>
        <v>0.13819789939192925</v>
      </c>
      <c r="R274" s="63" t="str">
        <f>IF(OR(_xlfn.XLOOKUP(C274,'Export Action'!$A$3:$A$1999,'Export Action'!$AO$3:$AO$1999)="Communes ZRR./bassins de vie pop &gt; 50% ZRR",_xlfn.XLOOKUP(C274,'Export Action'!$A$3:$A$1999,'Export Action'!$AO$3:$AO$1999)="Contrats de relance et de transition écologique (CRTE) rural"),"Oui","Non")</f>
        <v>Non</v>
      </c>
      <c r="S274" s="73" t="s">
        <v>20</v>
      </c>
      <c r="T274" s="74">
        <f t="shared" si="4"/>
        <v>114</v>
      </c>
      <c r="U274" s="75">
        <v>1800</v>
      </c>
      <c r="V274" s="8" cm="1">
        <f t="array" ref="V274">IF(SUMPRODUCT((Tableau1[NOM DE LA STRUCTURE]=Tableau1[[#This Row],[NOM DE LA STRUCTURE]])*Tableau1[MONTANT PROPOSE POUR L''ACTION])=0,"",SUMPRODUCT((Tableau1[NOM DE LA STRUCTURE]=Tableau1[[#This Row],[NOM DE LA STRUCTURE]])*Tableau1[MONTANT PROPOSE POUR L''ACTION]))</f>
        <v>2500</v>
      </c>
      <c r="W274" s="79" t="s">
        <v>20042</v>
      </c>
    </row>
    <row r="275" spans="1:23" ht="47.5" customHeight="1" x14ac:dyDescent="0.25">
      <c r="A275" s="13" t="str">
        <f>_xlfn.XLOOKUP(C275,'Export Action'!$A$3:$A$1999,'Export Action'!$L$3:$L$1999)</f>
        <v>33393928800028</v>
      </c>
      <c r="B275" s="84" t="str">
        <f>_xlfn.XLOOKUP(A275,'Export Action'!$L$3:$L$1999,'Export Action'!$O$3:$O$1999)</f>
        <v>ALERTE SPORTIVE DE FONDETTES</v>
      </c>
      <c r="C275" s="1" t="s">
        <v>14655</v>
      </c>
      <c r="D275" s="36" t="str">
        <f>_xlfn.XLOOKUP(C275,'Export Action'!$A$3:$A$1999,'Export Action'!$X$3:$X$1999)</f>
        <v>Ping actif pour tous</v>
      </c>
      <c r="E275" s="1" t="str">
        <f>_xlfn.XLOOKUP(A275,'Export Dossier'!$K$3:$K$974,'Export Dossier'!$D$3:$D$974)</f>
        <v>FFTT-CENT-24-0013</v>
      </c>
      <c r="F275" s="36" t="str">
        <f>_xlfn.XLOOKUP(C275,'Export Action'!$A$3:$A$1999,'Export Action'!$AE$3:$AE$1999)</f>
        <v>Ping Actif</v>
      </c>
      <c r="G275" s="68" t="s">
        <v>16</v>
      </c>
      <c r="H275" s="71" t="s">
        <v>3112</v>
      </c>
      <c r="I275" s="71" t="s">
        <v>3112</v>
      </c>
      <c r="J275" s="1" t="str">
        <f>_xlfn.XLOOKUP(C275,'Export Action'!$A$3:$A$1999,'Export Action'!$J$3:$J$1999)</f>
        <v>Première demande</v>
      </c>
      <c r="K275" s="1" t="str">
        <f>_xlfn.XLOOKUP(C275,'Export Action'!$A$3:$A$1999,'Export Action'!$AL$3:$AL$1999)</f>
        <v>Mixte</v>
      </c>
      <c r="L275" s="1">
        <f>_xlfn.XLOOKUP(C275,'Export Action'!$A$3:$A$1999,'Export Action'!$AM$3:$AM$1999)</f>
        <v>83</v>
      </c>
      <c r="M275" s="5">
        <f>_xlfn.XLOOKUP(A275,'Export 2022'!$K$3:$K$1000,'Export 2022'!$AF$3:$AF$1000)</f>
        <v>1900</v>
      </c>
      <c r="N275" s="5">
        <f>_xlfn.XLOOKUP(A275,'Export 2023'!$K$3:$K$1000,'Export 2023'!$AF$3:$AF$1000)</f>
        <v>1500</v>
      </c>
      <c r="O275" s="31">
        <f>_xlfn.XLOOKUP(A275,'Export Dossier'!$K$3:$K$974,'Export Dossier'!$AD$3:$AD$974)</f>
        <v>3200</v>
      </c>
      <c r="P275" s="31">
        <f>_xlfn.XLOOKUP(C275,'Export Action'!$A$3:$A$1999,'Export Action'!$AS$3:$AS$1999)</f>
        <v>700</v>
      </c>
      <c r="Q275" s="29">
        <f>(_xlfn.XLOOKUP(C275,'Export Action'!$A$3:$A$1999,'Export Action'!$AS$3:$AS$1999))/_xlfn.XLOOKUP(C275,'Export Action'!$A$3:$A$1999,'Export Action'!$AR$3:$AR$1999)</f>
        <v>0.22875816993464052</v>
      </c>
      <c r="R275" s="63" t="str">
        <f>IF(OR(_xlfn.XLOOKUP(C275,'Export Action'!$A$3:$A$1999,'Export Action'!$AO$3:$AO$1999)="Communes ZRR./bassins de vie pop &gt; 50% ZRR",_xlfn.XLOOKUP(C275,'Export Action'!$A$3:$A$1999,'Export Action'!$AO$3:$AO$1999)="Contrats de relance et de transition écologique (CRTE) rural"),"Oui","Non")</f>
        <v>Non</v>
      </c>
      <c r="S275" s="73" t="s">
        <v>20</v>
      </c>
      <c r="T275" s="74">
        <f t="shared" si="4"/>
        <v>114</v>
      </c>
      <c r="U275" s="75">
        <v>700</v>
      </c>
      <c r="V275" s="8" cm="1">
        <f t="array" ref="V275">IF(SUMPRODUCT((Tableau1[NOM DE LA STRUCTURE]=Tableau1[[#This Row],[NOM DE LA STRUCTURE]])*Tableau1[MONTANT PROPOSE POUR L''ACTION])=0,"",SUMPRODUCT((Tableau1[NOM DE LA STRUCTURE]=Tableau1[[#This Row],[NOM DE LA STRUCTURE]])*Tableau1[MONTANT PROPOSE POUR L''ACTION]))</f>
        <v>2500</v>
      </c>
      <c r="W275" s="79" t="s">
        <v>20043</v>
      </c>
    </row>
    <row r="276" spans="1:23" ht="47.5" customHeight="1" x14ac:dyDescent="0.25">
      <c r="A276" s="13" t="str">
        <f>_xlfn.XLOOKUP(C276,'Export Action'!$A$3:$A$1999,'Export Action'!$L$3:$L$1999)</f>
        <v>91419714000017</v>
      </c>
      <c r="B276" s="84" t="str">
        <f>_xlfn.XLOOKUP(A276,'Export Action'!$L$3:$L$1999,'Export Action'!$O$3:$O$1999)</f>
        <v>STADE LOUPÉEN TENNIS DE TABLE</v>
      </c>
      <c r="C276" s="1" t="s">
        <v>14690</v>
      </c>
      <c r="D276" s="36" t="str">
        <f>_xlfn.XLOOKUP(C276,'Export Action'!$A$3:$A$1999,'Export Action'!$X$3:$X$1999)</f>
        <v>Les jeunes - Recrutement et fidélisation</v>
      </c>
      <c r="E276" s="1" t="str">
        <f>_xlfn.XLOOKUP(A276,'Export Dossier'!$K$3:$K$974,'Export Dossier'!$D$3:$D$974)</f>
        <v>FFTT-CENT-24-0015</v>
      </c>
      <c r="F276" s="36" t="str">
        <f>_xlfn.XLOOKUP(C276,'Export Action'!$A$3:$A$1999,'Export Action'!$AE$3:$AE$1999)</f>
        <v>Ping Educatif</v>
      </c>
      <c r="G276" s="68" t="s">
        <v>16</v>
      </c>
      <c r="H276" s="71" t="s">
        <v>3113</v>
      </c>
      <c r="I276" s="71" t="s">
        <v>3112</v>
      </c>
      <c r="J276" s="1" t="str">
        <f>_xlfn.XLOOKUP(C276,'Export Action'!$A$3:$A$1999,'Export Action'!$J$3:$J$1999)</f>
        <v>Renouvellement</v>
      </c>
      <c r="K276" s="1" t="str">
        <f>_xlfn.XLOOKUP(C276,'Export Action'!$A$3:$A$1999,'Export Action'!$AL$3:$AL$1999)</f>
        <v>Mixte</v>
      </c>
      <c r="L276" s="1">
        <f>_xlfn.XLOOKUP(C276,'Export Action'!$A$3:$A$1999,'Export Action'!$AM$3:$AM$1999)</f>
        <v>400</v>
      </c>
      <c r="M276" s="5" t="e">
        <f>_xlfn.XLOOKUP(A276,'Export 2022'!$K$3:$K$1000,'Export 2022'!$AF$3:$AF$1000)</f>
        <v>#N/A</v>
      </c>
      <c r="N276" s="5">
        <f>_xlfn.XLOOKUP(A276,'Export 2023'!$K$3:$K$1000,'Export 2023'!$AF$3:$AF$1000)</f>
        <v>1000</v>
      </c>
      <c r="O276" s="31">
        <f>_xlfn.XLOOKUP(A276,'Export Dossier'!$K$3:$K$974,'Export Dossier'!$AD$3:$AD$974)</f>
        <v>1700</v>
      </c>
      <c r="P276" s="31">
        <f>_xlfn.XLOOKUP(C276,'Export Action'!$A$3:$A$1999,'Export Action'!$AS$3:$AS$1999)</f>
        <v>1700</v>
      </c>
      <c r="Q276" s="29">
        <f>(_xlfn.XLOOKUP(C276,'Export Action'!$A$3:$A$1999,'Export Action'!$AS$3:$AS$1999))/_xlfn.XLOOKUP(C276,'Export Action'!$A$3:$A$1999,'Export Action'!$AR$3:$AR$1999)</f>
        <v>0.4358974358974359</v>
      </c>
      <c r="R276" s="63" t="str">
        <f>IF(OR(_xlfn.XLOOKUP(C276,'Export Action'!$A$3:$A$1999,'Export Action'!$AO$3:$AO$1999)="Communes ZRR./bassins de vie pop &gt; 50% ZRR",_xlfn.XLOOKUP(C276,'Export Action'!$A$3:$A$1999,'Export Action'!$AO$3:$AO$1999)="Contrats de relance et de transition écologique (CRTE) rural"),"Oui","Non")</f>
        <v>Oui</v>
      </c>
      <c r="S276" s="73" t="s">
        <v>18</v>
      </c>
      <c r="T276" s="74">
        <f t="shared" si="4"/>
        <v>115</v>
      </c>
      <c r="U276" s="75">
        <v>0</v>
      </c>
      <c r="V276" s="8" t="str" cm="1">
        <f t="array" ref="V276">IF(SUMPRODUCT((Tableau1[NOM DE LA STRUCTURE]=Tableau1[[#This Row],[NOM DE LA STRUCTURE]])*Tableau1[MONTANT PROPOSE POUR L''ACTION])=0,"",SUMPRODUCT((Tableau1[NOM DE LA STRUCTURE]=Tableau1[[#This Row],[NOM DE LA STRUCTURE]])*Tableau1[MONTANT PROPOSE POUR L''ACTION]))</f>
        <v/>
      </c>
      <c r="W276" s="79" t="s">
        <v>20044</v>
      </c>
    </row>
    <row r="277" spans="1:23" ht="47.5" customHeight="1" x14ac:dyDescent="0.25">
      <c r="A277" s="13" t="str">
        <f>_xlfn.XLOOKUP(C277,'Export Action'!$A$3:$A$1999,'Export Action'!$L$3:$L$1999)</f>
        <v>33892362600026</v>
      </c>
      <c r="B277" s="84" t="str">
        <f>_xlfn.XLOOKUP(A277,'Export Action'!$L$3:$L$1999,'Export Action'!$O$3:$O$1999)</f>
        <v>REVEIL SPORTIF DE SAINT-CYR-SUR-LOIRE</v>
      </c>
      <c r="C277" s="1" t="s">
        <v>14698</v>
      </c>
      <c r="D277" s="36" t="str">
        <f>_xlfn.XLOOKUP(C277,'Export Action'!$A$3:$A$1999,'Export Action'!$X$3:$X$1999)</f>
        <v>Nouvelles pratiques Ping virtuel</v>
      </c>
      <c r="E277" s="1" t="str">
        <f>_xlfn.XLOOKUP(A277,'Export Dossier'!$K$3:$K$974,'Export Dossier'!$D$3:$D$974)</f>
        <v>FFTT-CENT-24-0016</v>
      </c>
      <c r="F277" s="36" t="str">
        <f>_xlfn.XLOOKUP(C277,'Export Action'!$A$3:$A$1999,'Export Action'!$AE$3:$AE$1999)</f>
        <v>Nouvelles pratiques</v>
      </c>
      <c r="G277" s="68" t="s">
        <v>16</v>
      </c>
      <c r="H277" s="71" t="s">
        <v>3112</v>
      </c>
      <c r="I277" s="71" t="s">
        <v>3112</v>
      </c>
      <c r="J277" s="1" t="str">
        <f>_xlfn.XLOOKUP(C277,'Export Action'!$A$3:$A$1999,'Export Action'!$J$3:$J$1999)</f>
        <v>Première demande</v>
      </c>
      <c r="K277" s="1" t="str">
        <f>_xlfn.XLOOKUP(C277,'Export Action'!$A$3:$A$1999,'Export Action'!$AL$3:$AL$1999)</f>
        <v>Mixte</v>
      </c>
      <c r="L277" s="1">
        <f>_xlfn.XLOOKUP(C277,'Export Action'!$A$3:$A$1999,'Export Action'!$AM$3:$AM$1999)</f>
        <v>200</v>
      </c>
      <c r="M277" s="5">
        <f>_xlfn.XLOOKUP(A277,'Export 2022'!$K$3:$K$1000,'Export 2022'!$AF$3:$AF$1000)</f>
        <v>1900</v>
      </c>
      <c r="N277" s="5">
        <f>_xlfn.XLOOKUP(A277,'Export 2023'!$K$3:$K$1000,'Export 2023'!$AF$3:$AF$1000)</f>
        <v>1500</v>
      </c>
      <c r="O277" s="31">
        <f>_xlfn.XLOOKUP(A277,'Export Dossier'!$K$3:$K$974,'Export Dossier'!$AD$3:$AD$974)</f>
        <v>9250</v>
      </c>
      <c r="P277" s="31">
        <f>_xlfn.XLOOKUP(C277,'Export Action'!$A$3:$A$1999,'Export Action'!$AS$3:$AS$1999)</f>
        <v>4000</v>
      </c>
      <c r="Q277" s="29">
        <f>(_xlfn.XLOOKUP(C277,'Export Action'!$A$3:$A$1999,'Export Action'!$AS$3:$AS$1999))/_xlfn.XLOOKUP(C277,'Export Action'!$A$3:$A$1999,'Export Action'!$AR$3:$AR$1999)</f>
        <v>0.1674340728338217</v>
      </c>
      <c r="R277" s="63" t="str">
        <f>IF(OR(_xlfn.XLOOKUP(C277,'Export Action'!$A$3:$A$1999,'Export Action'!$AO$3:$AO$1999)="Communes ZRR./bassins de vie pop &gt; 50% ZRR",_xlfn.XLOOKUP(C277,'Export Action'!$A$3:$A$1999,'Export Action'!$AO$3:$AO$1999)="Contrats de relance et de transition écologique (CRTE) rural"),"Oui","Non")</f>
        <v>Non</v>
      </c>
      <c r="S277" s="73" t="s">
        <v>20</v>
      </c>
      <c r="T277" s="74">
        <f t="shared" si="4"/>
        <v>116</v>
      </c>
      <c r="U277" s="75">
        <v>500</v>
      </c>
      <c r="V277" s="8" cm="1">
        <f t="array" ref="V277">IF(SUMPRODUCT((Tableau1[NOM DE LA STRUCTURE]=Tableau1[[#This Row],[NOM DE LA STRUCTURE]])*Tableau1[MONTANT PROPOSE POUR L''ACTION])=0,"",SUMPRODUCT((Tableau1[NOM DE LA STRUCTURE]=Tableau1[[#This Row],[NOM DE LA STRUCTURE]])*Tableau1[MONTANT PROPOSE POUR L''ACTION]))</f>
        <v>2500</v>
      </c>
      <c r="W277" s="79" t="s">
        <v>20045</v>
      </c>
    </row>
    <row r="278" spans="1:23" ht="47.5" customHeight="1" x14ac:dyDescent="0.25">
      <c r="A278" s="13" t="str">
        <f>_xlfn.XLOOKUP(C278,'Export Action'!$A$3:$A$1999,'Export Action'!$L$3:$L$1999)</f>
        <v>33892362600026</v>
      </c>
      <c r="B278" s="84" t="str">
        <f>_xlfn.XLOOKUP(A278,'Export Action'!$L$3:$L$1999,'Export Action'!$O$3:$O$1999)</f>
        <v>REVEIL SPORTIF DE SAINT-CYR-SUR-LOIRE</v>
      </c>
      <c r="C278" s="1" t="s">
        <v>14707</v>
      </c>
      <c r="D278" s="36" t="str">
        <f>_xlfn.XLOOKUP(C278,'Export Action'!$A$3:$A$1999,'Export Action'!$X$3:$X$1999)</f>
        <v>Développement du Ping éducatif</v>
      </c>
      <c r="E278" s="1" t="str">
        <f>_xlfn.XLOOKUP(A278,'Export Dossier'!$K$3:$K$974,'Export Dossier'!$D$3:$D$974)</f>
        <v>FFTT-CENT-24-0016</v>
      </c>
      <c r="F278" s="36" t="str">
        <f>_xlfn.XLOOKUP(C278,'Export Action'!$A$3:$A$1999,'Export Action'!$AE$3:$AE$1999)</f>
        <v>Ping Educatif</v>
      </c>
      <c r="G278" s="68" t="s">
        <v>16</v>
      </c>
      <c r="H278" s="71" t="s">
        <v>3112</v>
      </c>
      <c r="I278" s="71" t="s">
        <v>3112</v>
      </c>
      <c r="J278" s="1" t="str">
        <f>_xlfn.XLOOKUP(C278,'Export Action'!$A$3:$A$1999,'Export Action'!$J$3:$J$1999)</f>
        <v>Première demande</v>
      </c>
      <c r="K278" s="1" t="str">
        <f>_xlfn.XLOOKUP(C278,'Export Action'!$A$3:$A$1999,'Export Action'!$AL$3:$AL$1999)</f>
        <v>Mixte</v>
      </c>
      <c r="L278" s="1">
        <f>_xlfn.XLOOKUP(C278,'Export Action'!$A$3:$A$1999,'Export Action'!$AM$3:$AM$1999)</f>
        <v>200</v>
      </c>
      <c r="M278" s="5">
        <f>_xlfn.XLOOKUP(A278,'Export 2022'!$K$3:$K$1000,'Export 2022'!$AF$3:$AF$1000)</f>
        <v>1900</v>
      </c>
      <c r="N278" s="5">
        <f>_xlfn.XLOOKUP(A278,'Export 2023'!$K$3:$K$1000,'Export 2023'!$AF$3:$AF$1000)</f>
        <v>1500</v>
      </c>
      <c r="O278" s="31">
        <f>_xlfn.XLOOKUP(A278,'Export Dossier'!$K$3:$K$974,'Export Dossier'!$AD$3:$AD$974)</f>
        <v>9250</v>
      </c>
      <c r="P278" s="31">
        <f>_xlfn.XLOOKUP(C278,'Export Action'!$A$3:$A$1999,'Export Action'!$AS$3:$AS$1999)</f>
        <v>2050</v>
      </c>
      <c r="Q278" s="29">
        <f>(_xlfn.XLOOKUP(C278,'Export Action'!$A$3:$A$1999,'Export Action'!$AS$3:$AS$1999))/_xlfn.XLOOKUP(C278,'Export Action'!$A$3:$A$1999,'Export Action'!$AR$3:$AR$1999)</f>
        <v>0.19806763285024154</v>
      </c>
      <c r="R278" s="63" t="str">
        <f>IF(OR(_xlfn.XLOOKUP(C278,'Export Action'!$A$3:$A$1999,'Export Action'!$AO$3:$AO$1999)="Communes ZRR./bassins de vie pop &gt; 50% ZRR",_xlfn.XLOOKUP(C278,'Export Action'!$A$3:$A$1999,'Export Action'!$AO$3:$AO$1999)="Contrats de relance et de transition écologique (CRTE) rural"),"Oui","Non")</f>
        <v>Non</v>
      </c>
      <c r="S278" s="73" t="s">
        <v>20</v>
      </c>
      <c r="T278" s="74">
        <f t="shared" si="4"/>
        <v>116</v>
      </c>
      <c r="U278" s="75">
        <v>1250</v>
      </c>
      <c r="V278" s="8" cm="1">
        <f t="array" ref="V278">IF(SUMPRODUCT((Tableau1[NOM DE LA STRUCTURE]=Tableau1[[#This Row],[NOM DE LA STRUCTURE]])*Tableau1[MONTANT PROPOSE POUR L''ACTION])=0,"",SUMPRODUCT((Tableau1[NOM DE LA STRUCTURE]=Tableau1[[#This Row],[NOM DE LA STRUCTURE]])*Tableau1[MONTANT PROPOSE POUR L''ACTION]))</f>
        <v>2500</v>
      </c>
      <c r="W278" s="79" t="s">
        <v>20046</v>
      </c>
    </row>
    <row r="279" spans="1:23" ht="47.5" customHeight="1" x14ac:dyDescent="0.25">
      <c r="A279" s="13" t="str">
        <f>_xlfn.XLOOKUP(C279,'Export Action'!$A$3:$A$1999,'Export Action'!$L$3:$L$1999)</f>
        <v>33892362600026</v>
      </c>
      <c r="B279" s="84" t="str">
        <f>_xlfn.XLOOKUP(A279,'Export Action'!$L$3:$L$1999,'Export Action'!$O$3:$O$1999)</f>
        <v>REVEIL SPORTIF DE SAINT-CYR-SUR-LOIRE</v>
      </c>
      <c r="C279" s="1" t="s">
        <v>14714</v>
      </c>
      <c r="D279" s="36" t="str">
        <f>_xlfn.XLOOKUP(C279,'Export Action'!$A$3:$A$1999,'Export Action'!$X$3:$X$1999)</f>
        <v>Développement du dispositif Sport Santé</v>
      </c>
      <c r="E279" s="1" t="str">
        <f>_xlfn.XLOOKUP(A279,'Export Dossier'!$K$3:$K$974,'Export Dossier'!$D$3:$D$974)</f>
        <v>FFTT-CENT-24-0016</v>
      </c>
      <c r="F279" s="36" t="str">
        <f>_xlfn.XLOOKUP(C279,'Export Action'!$A$3:$A$1999,'Export Action'!$AE$3:$AE$1999)</f>
        <v>Ping Actif</v>
      </c>
      <c r="G279" s="68" t="s">
        <v>16</v>
      </c>
      <c r="H279" s="71" t="s">
        <v>3112</v>
      </c>
      <c r="I279" s="71" t="s">
        <v>3112</v>
      </c>
      <c r="J279" s="1" t="str">
        <f>_xlfn.XLOOKUP(C279,'Export Action'!$A$3:$A$1999,'Export Action'!$J$3:$J$1999)</f>
        <v>Renouvellement</v>
      </c>
      <c r="K279" s="1" t="str">
        <f>_xlfn.XLOOKUP(C279,'Export Action'!$A$3:$A$1999,'Export Action'!$AL$3:$AL$1999)</f>
        <v>Mixte</v>
      </c>
      <c r="L279" s="1">
        <f>_xlfn.XLOOKUP(C279,'Export Action'!$A$3:$A$1999,'Export Action'!$AM$3:$AM$1999)</f>
        <v>10</v>
      </c>
      <c r="M279" s="5">
        <f>_xlfn.XLOOKUP(A279,'Export 2022'!$K$3:$K$1000,'Export 2022'!$AF$3:$AF$1000)</f>
        <v>1900</v>
      </c>
      <c r="N279" s="5">
        <f>_xlfn.XLOOKUP(A279,'Export 2023'!$K$3:$K$1000,'Export 2023'!$AF$3:$AF$1000)</f>
        <v>1500</v>
      </c>
      <c r="O279" s="31">
        <f>_xlfn.XLOOKUP(A279,'Export Dossier'!$K$3:$K$974,'Export Dossier'!$AD$3:$AD$974)</f>
        <v>9250</v>
      </c>
      <c r="P279" s="31">
        <f>_xlfn.XLOOKUP(C279,'Export Action'!$A$3:$A$1999,'Export Action'!$AS$3:$AS$1999)</f>
        <v>2000</v>
      </c>
      <c r="Q279" s="29">
        <f>(_xlfn.XLOOKUP(C279,'Export Action'!$A$3:$A$1999,'Export Action'!$AS$3:$AS$1999))/_xlfn.XLOOKUP(C279,'Export Action'!$A$3:$A$1999,'Export Action'!$AR$3:$AR$1999)</f>
        <v>0.18165304268846502</v>
      </c>
      <c r="R279" s="63" t="str">
        <f>IF(OR(_xlfn.XLOOKUP(C279,'Export Action'!$A$3:$A$1999,'Export Action'!$AO$3:$AO$1999)="Communes ZRR./bassins de vie pop &gt; 50% ZRR",_xlfn.XLOOKUP(C279,'Export Action'!$A$3:$A$1999,'Export Action'!$AO$3:$AO$1999)="Contrats de relance et de transition écologique (CRTE) rural"),"Oui","Non")</f>
        <v>Non</v>
      </c>
      <c r="S279" s="73" t="s">
        <v>20</v>
      </c>
      <c r="T279" s="74">
        <f t="shared" si="4"/>
        <v>116</v>
      </c>
      <c r="U279" s="75">
        <v>750</v>
      </c>
      <c r="V279" s="8" cm="1">
        <f t="array" ref="V279">IF(SUMPRODUCT((Tableau1[NOM DE LA STRUCTURE]=Tableau1[[#This Row],[NOM DE LA STRUCTURE]])*Tableau1[MONTANT PROPOSE POUR L''ACTION])=0,"",SUMPRODUCT((Tableau1[NOM DE LA STRUCTURE]=Tableau1[[#This Row],[NOM DE LA STRUCTURE]])*Tableau1[MONTANT PROPOSE POUR L''ACTION]))</f>
        <v>2500</v>
      </c>
      <c r="W279" s="79" t="s">
        <v>20045</v>
      </c>
    </row>
    <row r="280" spans="1:23" ht="47.5" customHeight="1" x14ac:dyDescent="0.25">
      <c r="A280" s="13" t="str">
        <f>_xlfn.XLOOKUP(C280,'Export Action'!$A$3:$A$1999,'Export Action'!$L$3:$L$1999)</f>
        <v>33892362600026</v>
      </c>
      <c r="B280" s="84" t="str">
        <f>_xlfn.XLOOKUP(A280,'Export Action'!$L$3:$L$1999,'Export Action'!$O$3:$O$1999)</f>
        <v>REVEIL SPORTIF DE SAINT-CYR-SUR-LOIRE</v>
      </c>
      <c r="C280" s="1" t="s">
        <v>14719</v>
      </c>
      <c r="D280" s="36" t="str">
        <f>_xlfn.XLOOKUP(C280,'Export Action'!$A$3:$A$1999,'Export Action'!$X$3:$X$1999)</f>
        <v>ping éco responsable / développement durable</v>
      </c>
      <c r="E280" s="1" t="str">
        <f>_xlfn.XLOOKUP(A280,'Export Dossier'!$K$3:$K$974,'Export Dossier'!$D$3:$D$974)</f>
        <v>FFTT-CENT-24-0016</v>
      </c>
      <c r="F280" s="36" t="str">
        <f>_xlfn.XLOOKUP(C280,'Export Action'!$A$3:$A$1999,'Export Action'!$AE$3:$AE$1999)</f>
        <v>Structuration clubs/comités de demain</v>
      </c>
      <c r="G280" s="68" t="s">
        <v>16</v>
      </c>
      <c r="H280" s="71" t="s">
        <v>3112</v>
      </c>
      <c r="I280" s="71" t="s">
        <v>3112</v>
      </c>
      <c r="J280" s="1" t="str">
        <f>_xlfn.XLOOKUP(C280,'Export Action'!$A$3:$A$1999,'Export Action'!$J$3:$J$1999)</f>
        <v>Renouvellement</v>
      </c>
      <c r="K280" s="1" t="str">
        <f>_xlfn.XLOOKUP(C280,'Export Action'!$A$3:$A$1999,'Export Action'!$AL$3:$AL$1999)</f>
        <v>Mixte</v>
      </c>
      <c r="L280" s="1">
        <f>_xlfn.XLOOKUP(C280,'Export Action'!$A$3:$A$1999,'Export Action'!$AM$3:$AM$1999)</f>
        <v>170</v>
      </c>
      <c r="M280" s="5">
        <f>_xlfn.XLOOKUP(A280,'Export 2022'!$K$3:$K$1000,'Export 2022'!$AF$3:$AF$1000)</f>
        <v>1900</v>
      </c>
      <c r="N280" s="5">
        <f>_xlfn.XLOOKUP(A280,'Export 2023'!$K$3:$K$1000,'Export 2023'!$AF$3:$AF$1000)</f>
        <v>1500</v>
      </c>
      <c r="O280" s="31">
        <f>_xlfn.XLOOKUP(A280,'Export Dossier'!$K$3:$K$974,'Export Dossier'!$AD$3:$AD$974)</f>
        <v>9250</v>
      </c>
      <c r="P280" s="31">
        <f>_xlfn.XLOOKUP(C280,'Export Action'!$A$3:$A$1999,'Export Action'!$AS$3:$AS$1999)</f>
        <v>1200</v>
      </c>
      <c r="Q280" s="29">
        <f>(_xlfn.XLOOKUP(C280,'Export Action'!$A$3:$A$1999,'Export Action'!$AS$3:$AS$1999))/_xlfn.XLOOKUP(C280,'Export Action'!$A$3:$A$1999,'Export Action'!$AR$3:$AR$1999)</f>
        <v>0.2696629213483146</v>
      </c>
      <c r="R280" s="63" t="str">
        <f>IF(OR(_xlfn.XLOOKUP(C280,'Export Action'!$A$3:$A$1999,'Export Action'!$AO$3:$AO$1999)="Communes ZRR./bassins de vie pop &gt; 50% ZRR",_xlfn.XLOOKUP(C280,'Export Action'!$A$3:$A$1999,'Export Action'!$AO$3:$AO$1999)="Contrats de relance et de transition écologique (CRTE) rural"),"Oui","Non")</f>
        <v>Non</v>
      </c>
      <c r="S280" s="73" t="s">
        <v>18</v>
      </c>
      <c r="T280" s="74">
        <f t="shared" si="4"/>
        <v>116</v>
      </c>
      <c r="U280" s="75">
        <v>0</v>
      </c>
      <c r="V280" s="8" cm="1">
        <f t="array" ref="V280">IF(SUMPRODUCT((Tableau1[NOM DE LA STRUCTURE]=Tableau1[[#This Row],[NOM DE LA STRUCTURE]])*Tableau1[MONTANT PROPOSE POUR L''ACTION])=0,"",SUMPRODUCT((Tableau1[NOM DE LA STRUCTURE]=Tableau1[[#This Row],[NOM DE LA STRUCTURE]])*Tableau1[MONTANT PROPOSE POUR L''ACTION]))</f>
        <v>2500</v>
      </c>
      <c r="W280" s="79" t="s">
        <v>20047</v>
      </c>
    </row>
    <row r="281" spans="1:23" ht="47.5" customHeight="1" x14ac:dyDescent="0.25">
      <c r="A281" s="13" t="str">
        <f>_xlfn.XLOOKUP(C281,'Export Action'!$A$3:$A$1999,'Export Action'!$L$3:$L$1999)</f>
        <v>42424173500028</v>
      </c>
      <c r="B281" s="84" t="str">
        <f>_xlfn.XLOOKUP(A281,'Export Action'!$L$3:$L$1999,'Export Action'!$O$3:$O$1999)</f>
        <v>UNION SPORTIVE MUNICIPALE OLIVET TENNIS DE TABLE (USM OLIVET TT)</v>
      </c>
      <c r="C281" s="1" t="s">
        <v>14726</v>
      </c>
      <c r="D281" s="36" t="str">
        <f>_xlfn.XLOOKUP(C281,'Export Action'!$A$3:$A$1999,'Export Action'!$X$3:$X$1999)</f>
        <v>Développement du recrutement et de la fidélisation des jeunes au tennis de table</v>
      </c>
      <c r="E281" s="1" t="str">
        <f>_xlfn.XLOOKUP(A281,'Export Dossier'!$K$3:$K$974,'Export Dossier'!$D$3:$D$974)</f>
        <v>FFTT-CENT-24-0017</v>
      </c>
      <c r="F281" s="36" t="str">
        <f>_xlfn.XLOOKUP(C281,'Export Action'!$A$3:$A$1999,'Export Action'!$AE$3:$AE$1999)</f>
        <v>Ping Educatif</v>
      </c>
      <c r="G281" s="68" t="s">
        <v>16</v>
      </c>
      <c r="H281" s="71" t="s">
        <v>3112</v>
      </c>
      <c r="I281" s="71" t="s">
        <v>3112</v>
      </c>
      <c r="J281" s="1" t="str">
        <f>_xlfn.XLOOKUP(C281,'Export Action'!$A$3:$A$1999,'Export Action'!$J$3:$J$1999)</f>
        <v>Renouvellement</v>
      </c>
      <c r="K281" s="1" t="str">
        <f>_xlfn.XLOOKUP(C281,'Export Action'!$A$3:$A$1999,'Export Action'!$AL$3:$AL$1999)</f>
        <v>Mixte</v>
      </c>
      <c r="L281" s="1">
        <f>_xlfn.XLOOKUP(C281,'Export Action'!$A$3:$A$1999,'Export Action'!$AM$3:$AM$1999)</f>
        <v>350</v>
      </c>
      <c r="M281" s="5">
        <f>_xlfn.XLOOKUP(A281,'Export 2022'!$K$3:$K$1000,'Export 2022'!$AF$3:$AF$1000)</f>
        <v>2000</v>
      </c>
      <c r="N281" s="5">
        <f>_xlfn.XLOOKUP(A281,'Export 2023'!$K$3:$K$1000,'Export 2023'!$AF$3:$AF$1000)</f>
        <v>1900</v>
      </c>
      <c r="O281" s="31">
        <f>_xlfn.XLOOKUP(A281,'Export Dossier'!$K$3:$K$974,'Export Dossier'!$AD$3:$AD$974)</f>
        <v>6000</v>
      </c>
      <c r="P281" s="31">
        <f>_xlfn.XLOOKUP(C281,'Export Action'!$A$3:$A$1999,'Export Action'!$AS$3:$AS$1999)</f>
        <v>4000</v>
      </c>
      <c r="Q281" s="29">
        <f>(_xlfn.XLOOKUP(C281,'Export Action'!$A$3:$A$1999,'Export Action'!$AS$3:$AS$1999))/_xlfn.XLOOKUP(C281,'Export Action'!$A$3:$A$1999,'Export Action'!$AR$3:$AR$1999)</f>
        <v>0.2857142857142857</v>
      </c>
      <c r="R281" s="63" t="str">
        <f>IF(OR(_xlfn.XLOOKUP(C281,'Export Action'!$A$3:$A$1999,'Export Action'!$AO$3:$AO$1999)="Communes ZRR./bassins de vie pop &gt; 50% ZRR",_xlfn.XLOOKUP(C281,'Export Action'!$A$3:$A$1999,'Export Action'!$AO$3:$AO$1999)="Contrats de relance et de transition écologique (CRTE) rural"),"Oui","Non")</f>
        <v>Non</v>
      </c>
      <c r="S281" s="73" t="s">
        <v>20</v>
      </c>
      <c r="T281" s="74">
        <f t="shared" si="4"/>
        <v>117</v>
      </c>
      <c r="U281" s="75">
        <v>2750</v>
      </c>
      <c r="V281" s="8" cm="1">
        <f t="array" ref="V281">IF(SUMPRODUCT((Tableau1[NOM DE LA STRUCTURE]=Tableau1[[#This Row],[NOM DE LA STRUCTURE]])*Tableau1[MONTANT PROPOSE POUR L''ACTION])=0,"",SUMPRODUCT((Tableau1[NOM DE LA STRUCTURE]=Tableau1[[#This Row],[NOM DE LA STRUCTURE]])*Tableau1[MONTANT PROPOSE POUR L''ACTION]))</f>
        <v>3750</v>
      </c>
      <c r="W281" s="79" t="s">
        <v>20048</v>
      </c>
    </row>
    <row r="282" spans="1:23" ht="47.5" customHeight="1" x14ac:dyDescent="0.25">
      <c r="A282" s="13" t="str">
        <f>_xlfn.XLOOKUP(C282,'Export Action'!$A$3:$A$1999,'Export Action'!$L$3:$L$1999)</f>
        <v>42424173500028</v>
      </c>
      <c r="B282" s="84" t="str">
        <f>_xlfn.XLOOKUP(A282,'Export Action'!$L$3:$L$1999,'Export Action'!$O$3:$O$1999)</f>
        <v>UNION SPORTIVE MUNICIPALE OLIVET TENNIS DE TABLE (USM OLIVET TT)</v>
      </c>
      <c r="C282" s="1" t="s">
        <v>14733</v>
      </c>
      <c r="D282" s="36" t="str">
        <f>_xlfn.XLOOKUP(C282,'Export Action'!$A$3:$A$1999,'Export Action'!$X$3:$X$1999)</f>
        <v>Développement des dispositifs Ping Bien être ou Ping Santé</v>
      </c>
      <c r="E282" s="1" t="str">
        <f>_xlfn.XLOOKUP(A282,'Export Dossier'!$K$3:$K$974,'Export Dossier'!$D$3:$D$974)</f>
        <v>FFTT-CENT-24-0017</v>
      </c>
      <c r="F282" s="36" t="str">
        <f>_xlfn.XLOOKUP(C282,'Export Action'!$A$3:$A$1999,'Export Action'!$AE$3:$AE$1999)</f>
        <v>Ping Actif</v>
      </c>
      <c r="G282" s="68" t="s">
        <v>16</v>
      </c>
      <c r="H282" s="71" t="s">
        <v>3112</v>
      </c>
      <c r="I282" s="71" t="s">
        <v>3112</v>
      </c>
      <c r="J282" s="1" t="str">
        <f>_xlfn.XLOOKUP(C282,'Export Action'!$A$3:$A$1999,'Export Action'!$J$3:$J$1999)</f>
        <v>Première demande</v>
      </c>
      <c r="K282" s="1" t="str">
        <f>_xlfn.XLOOKUP(C282,'Export Action'!$A$3:$A$1999,'Export Action'!$AL$3:$AL$1999)</f>
        <v>Mixte</v>
      </c>
      <c r="L282" s="1">
        <f>_xlfn.XLOOKUP(C282,'Export Action'!$A$3:$A$1999,'Export Action'!$AM$3:$AM$1999)</f>
        <v>70</v>
      </c>
      <c r="M282" s="5">
        <f>_xlfn.XLOOKUP(A282,'Export 2022'!$K$3:$K$1000,'Export 2022'!$AF$3:$AF$1000)</f>
        <v>2000</v>
      </c>
      <c r="N282" s="5">
        <f>_xlfn.XLOOKUP(A282,'Export 2023'!$K$3:$K$1000,'Export 2023'!$AF$3:$AF$1000)</f>
        <v>1900</v>
      </c>
      <c r="O282" s="31">
        <f>_xlfn.XLOOKUP(A282,'Export Dossier'!$K$3:$K$974,'Export Dossier'!$AD$3:$AD$974)</f>
        <v>6000</v>
      </c>
      <c r="P282" s="31">
        <f>_xlfn.XLOOKUP(C282,'Export Action'!$A$3:$A$1999,'Export Action'!$AS$3:$AS$1999)</f>
        <v>2000</v>
      </c>
      <c r="Q282" s="29">
        <f>(_xlfn.XLOOKUP(C282,'Export Action'!$A$3:$A$1999,'Export Action'!$AS$3:$AS$1999))/_xlfn.XLOOKUP(C282,'Export Action'!$A$3:$A$1999,'Export Action'!$AR$3:$AR$1999)</f>
        <v>0.33333333333333331</v>
      </c>
      <c r="R282" s="63" t="str">
        <f>IF(OR(_xlfn.XLOOKUP(C282,'Export Action'!$A$3:$A$1999,'Export Action'!$AO$3:$AO$1999)="Communes ZRR./bassins de vie pop &gt; 50% ZRR",_xlfn.XLOOKUP(C282,'Export Action'!$A$3:$A$1999,'Export Action'!$AO$3:$AO$1999)="Contrats de relance et de transition écologique (CRTE) rural"),"Oui","Non")</f>
        <v>Non</v>
      </c>
      <c r="S282" s="73" t="s">
        <v>20</v>
      </c>
      <c r="T282" s="74">
        <f t="shared" si="4"/>
        <v>117</v>
      </c>
      <c r="U282" s="75">
        <v>1000</v>
      </c>
      <c r="V282" s="8" cm="1">
        <f t="array" ref="V282">IF(SUMPRODUCT((Tableau1[NOM DE LA STRUCTURE]=Tableau1[[#This Row],[NOM DE LA STRUCTURE]])*Tableau1[MONTANT PROPOSE POUR L''ACTION])=0,"",SUMPRODUCT((Tableau1[NOM DE LA STRUCTURE]=Tableau1[[#This Row],[NOM DE LA STRUCTURE]])*Tableau1[MONTANT PROPOSE POUR L''ACTION]))</f>
        <v>3750</v>
      </c>
      <c r="W282" s="79" t="s">
        <v>20012</v>
      </c>
    </row>
    <row r="283" spans="1:23" ht="47.5" customHeight="1" x14ac:dyDescent="0.25">
      <c r="A283" s="13" t="str">
        <f>_xlfn.XLOOKUP(C283,'Export Action'!$A$3:$A$1999,'Export Action'!$L$3:$L$1999)</f>
        <v>45015039600015</v>
      </c>
      <c r="B283" s="84" t="str">
        <f>_xlfn.XLOOKUP(A283,'Export Action'!$L$3:$L$1999,'Export Action'!$O$3:$O$1999)</f>
        <v>TENNIS DE TABLE BRENNE - LE BLANC</v>
      </c>
      <c r="C283" s="1" t="s">
        <v>14738</v>
      </c>
      <c r="D283" s="36" t="str">
        <f>_xlfn.XLOOKUP(C283,'Export Action'!$A$3:$A$1999,'Export Action'!$X$3:$X$1999)</f>
        <v>sport et santé</v>
      </c>
      <c r="E283" s="1" t="str">
        <f>_xlfn.XLOOKUP(A283,'Export Dossier'!$K$3:$K$974,'Export Dossier'!$D$3:$D$974)</f>
        <v>FFTT-CENT-24-0018</v>
      </c>
      <c r="F283" s="36" t="str">
        <f>_xlfn.XLOOKUP(C283,'Export Action'!$A$3:$A$1999,'Export Action'!$AE$3:$AE$1999)</f>
        <v>Ping Actif</v>
      </c>
      <c r="G283" s="68" t="s">
        <v>16</v>
      </c>
      <c r="H283" s="71" t="s">
        <v>3112</v>
      </c>
      <c r="I283" s="71" t="s">
        <v>3112</v>
      </c>
      <c r="J283" s="1" t="str">
        <f>_xlfn.XLOOKUP(C283,'Export Action'!$A$3:$A$1999,'Export Action'!$J$3:$J$1999)</f>
        <v>Première demande</v>
      </c>
      <c r="K283" s="1" t="str">
        <f>_xlfn.XLOOKUP(C283,'Export Action'!$A$3:$A$1999,'Export Action'!$AL$3:$AL$1999)</f>
        <v>Mixte</v>
      </c>
      <c r="L283" s="1">
        <f>_xlfn.XLOOKUP(C283,'Export Action'!$A$3:$A$1999,'Export Action'!$AM$3:$AM$1999)</f>
        <v>20</v>
      </c>
      <c r="M283" s="5">
        <f>_xlfn.XLOOKUP(A283,'Export 2022'!$K$3:$K$1000,'Export 2022'!$AF$3:$AF$1000)</f>
        <v>2000</v>
      </c>
      <c r="N283" s="5">
        <f>_xlfn.XLOOKUP(A283,'Export 2023'!$K$3:$K$1000,'Export 2023'!$AF$3:$AF$1000)</f>
        <v>1300</v>
      </c>
      <c r="O283" s="31">
        <f>_xlfn.XLOOKUP(A283,'Export Dossier'!$K$3:$K$974,'Export Dossier'!$AD$3:$AD$974)</f>
        <v>5000</v>
      </c>
      <c r="P283" s="31">
        <f>_xlfn.XLOOKUP(C283,'Export Action'!$A$3:$A$1999,'Export Action'!$AS$3:$AS$1999)</f>
        <v>2500</v>
      </c>
      <c r="Q283" s="29">
        <f>(_xlfn.XLOOKUP(C283,'Export Action'!$A$3:$A$1999,'Export Action'!$AS$3:$AS$1999))/_xlfn.XLOOKUP(C283,'Export Action'!$A$3:$A$1999,'Export Action'!$AR$3:$AR$1999)</f>
        <v>0.3048780487804878</v>
      </c>
      <c r="R283" s="63" t="str">
        <f>IF(OR(_xlfn.XLOOKUP(C283,'Export Action'!$A$3:$A$1999,'Export Action'!$AO$3:$AO$1999)="Communes ZRR./bassins de vie pop &gt; 50% ZRR",_xlfn.XLOOKUP(C283,'Export Action'!$A$3:$A$1999,'Export Action'!$AO$3:$AO$1999)="Contrats de relance et de transition écologique (CRTE) rural"),"Oui","Non")</f>
        <v>Oui</v>
      </c>
      <c r="S283" s="73" t="s">
        <v>19</v>
      </c>
      <c r="T283" s="74">
        <f t="shared" si="4"/>
        <v>118</v>
      </c>
      <c r="U283" s="75">
        <v>1500</v>
      </c>
      <c r="V283" s="8" cm="1">
        <f t="array" ref="V283">IF(SUMPRODUCT((Tableau1[NOM DE LA STRUCTURE]=Tableau1[[#This Row],[NOM DE LA STRUCTURE]])*Tableau1[MONTANT PROPOSE POUR L''ACTION])=0,"",SUMPRODUCT((Tableau1[NOM DE LA STRUCTURE]=Tableau1[[#This Row],[NOM DE LA STRUCTURE]])*Tableau1[MONTANT PROPOSE POUR L''ACTION]))</f>
        <v>3000</v>
      </c>
      <c r="W283" s="79" t="s">
        <v>20049</v>
      </c>
    </row>
    <row r="284" spans="1:23" ht="47.5" customHeight="1" x14ac:dyDescent="0.25">
      <c r="A284" s="13" t="str">
        <f>_xlfn.XLOOKUP(C284,'Export Action'!$A$3:$A$1999,'Export Action'!$L$3:$L$1999)</f>
        <v>45015039600015</v>
      </c>
      <c r="B284" s="84" t="str">
        <f>_xlfn.XLOOKUP(A284,'Export Action'!$L$3:$L$1999,'Export Action'!$O$3:$O$1999)</f>
        <v>TENNIS DE TABLE BRENNE - LE BLANC</v>
      </c>
      <c r="C284" s="1" t="s">
        <v>14746</v>
      </c>
      <c r="D284" s="36" t="str">
        <f>_xlfn.XLOOKUP(C284,'Export Action'!$A$3:$A$1999,'Export Action'!$X$3:$X$1999)</f>
        <v>les jeunes recrutement et fidélisation premier pas pongiste</v>
      </c>
      <c r="E284" s="1" t="str">
        <f>_xlfn.XLOOKUP(A284,'Export Dossier'!$K$3:$K$974,'Export Dossier'!$D$3:$D$974)</f>
        <v>FFTT-CENT-24-0018</v>
      </c>
      <c r="F284" s="36" t="str">
        <f>_xlfn.XLOOKUP(C284,'Export Action'!$A$3:$A$1999,'Export Action'!$AE$3:$AE$1999)</f>
        <v>Ping Educatif</v>
      </c>
      <c r="G284" s="68" t="s">
        <v>16</v>
      </c>
      <c r="H284" s="71" t="s">
        <v>3112</v>
      </c>
      <c r="I284" s="71" t="s">
        <v>3112</v>
      </c>
      <c r="J284" s="1" t="str">
        <f>_xlfn.XLOOKUP(C284,'Export Action'!$A$3:$A$1999,'Export Action'!$J$3:$J$1999)</f>
        <v>Renouvellement</v>
      </c>
      <c r="K284" s="1" t="str">
        <f>_xlfn.XLOOKUP(C284,'Export Action'!$A$3:$A$1999,'Export Action'!$AL$3:$AL$1999)</f>
        <v>Mixte</v>
      </c>
      <c r="L284" s="1">
        <f>_xlfn.XLOOKUP(C284,'Export Action'!$A$3:$A$1999,'Export Action'!$AM$3:$AM$1999)</f>
        <v>300</v>
      </c>
      <c r="M284" s="5">
        <f>_xlfn.XLOOKUP(A284,'Export 2022'!$K$3:$K$1000,'Export 2022'!$AF$3:$AF$1000)</f>
        <v>2000</v>
      </c>
      <c r="N284" s="5">
        <f>_xlfn.XLOOKUP(A284,'Export 2023'!$K$3:$K$1000,'Export 2023'!$AF$3:$AF$1000)</f>
        <v>1300</v>
      </c>
      <c r="O284" s="31">
        <f>_xlfn.XLOOKUP(A284,'Export Dossier'!$K$3:$K$974,'Export Dossier'!$AD$3:$AD$974)</f>
        <v>5000</v>
      </c>
      <c r="P284" s="31">
        <f>_xlfn.XLOOKUP(C284,'Export Action'!$A$3:$A$1999,'Export Action'!$AS$3:$AS$1999)</f>
        <v>2500</v>
      </c>
      <c r="Q284" s="29">
        <f>(_xlfn.XLOOKUP(C284,'Export Action'!$A$3:$A$1999,'Export Action'!$AS$3:$AS$1999))/_xlfn.XLOOKUP(C284,'Export Action'!$A$3:$A$1999,'Export Action'!$AR$3:$AR$1999)</f>
        <v>0.29069767441860467</v>
      </c>
      <c r="R284" s="63" t="str">
        <f>IF(OR(_xlfn.XLOOKUP(C284,'Export Action'!$A$3:$A$1999,'Export Action'!$AO$3:$AO$1999)="Communes ZRR./bassins de vie pop &gt; 50% ZRR",_xlfn.XLOOKUP(C284,'Export Action'!$A$3:$A$1999,'Export Action'!$AO$3:$AO$1999)="Contrats de relance et de transition écologique (CRTE) rural"),"Oui","Non")</f>
        <v>Oui</v>
      </c>
      <c r="S284" s="73" t="s">
        <v>19</v>
      </c>
      <c r="T284" s="74">
        <f t="shared" si="4"/>
        <v>118</v>
      </c>
      <c r="U284" s="75">
        <v>1500</v>
      </c>
      <c r="V284" s="8" cm="1">
        <f t="array" ref="V284">IF(SUMPRODUCT((Tableau1[NOM DE LA STRUCTURE]=Tableau1[[#This Row],[NOM DE LA STRUCTURE]])*Tableau1[MONTANT PROPOSE POUR L''ACTION])=0,"",SUMPRODUCT((Tableau1[NOM DE LA STRUCTURE]=Tableau1[[#This Row],[NOM DE LA STRUCTURE]])*Tableau1[MONTANT PROPOSE POUR L''ACTION]))</f>
        <v>3000</v>
      </c>
      <c r="W284" s="79" t="s">
        <v>20050</v>
      </c>
    </row>
    <row r="285" spans="1:23" ht="47.5" customHeight="1" x14ac:dyDescent="0.25">
      <c r="A285" s="13" t="str">
        <f>_xlfn.XLOOKUP(C285,'Export Action'!$A$3:$A$1999,'Export Action'!$L$3:$L$1999)</f>
        <v>49340392700020</v>
      </c>
      <c r="B285" s="84" t="str">
        <f>_xlfn.XLOOKUP(A285,'Export Action'!$L$3:$L$1999,'Export Action'!$O$3:$O$1999)</f>
        <v>TENNIS DE TABLE DE CORMERY - TRUYES</v>
      </c>
      <c r="C285" s="1" t="s">
        <v>14752</v>
      </c>
      <c r="D285" s="36" t="str">
        <f>_xlfn.XLOOKUP(C285,'Export Action'!$A$3:$A$1999,'Export Action'!$X$3:$X$1999)</f>
        <v>Ping Educatif</v>
      </c>
      <c r="E285" s="1" t="str">
        <f>_xlfn.XLOOKUP(A285,'Export Dossier'!$K$3:$K$974,'Export Dossier'!$D$3:$D$974)</f>
        <v>FFTT-CENT-24-0019</v>
      </c>
      <c r="F285" s="36" t="str">
        <f>_xlfn.XLOOKUP(C285,'Export Action'!$A$3:$A$1999,'Export Action'!$AE$3:$AE$1999)</f>
        <v>Ping Educatif</v>
      </c>
      <c r="G285" s="68" t="s">
        <v>16</v>
      </c>
      <c r="H285" s="71" t="s">
        <v>3112</v>
      </c>
      <c r="I285" s="71" t="s">
        <v>3112</v>
      </c>
      <c r="J285" s="1" t="str">
        <f>_xlfn.XLOOKUP(C285,'Export Action'!$A$3:$A$1999,'Export Action'!$J$3:$J$1999)</f>
        <v>Première demande</v>
      </c>
      <c r="K285" s="1" t="str">
        <f>_xlfn.XLOOKUP(C285,'Export Action'!$A$3:$A$1999,'Export Action'!$AL$3:$AL$1999)</f>
        <v>Mixte</v>
      </c>
      <c r="L285" s="1">
        <f>_xlfn.XLOOKUP(C285,'Export Action'!$A$3:$A$1999,'Export Action'!$AM$3:$AM$1999)</f>
        <v>300</v>
      </c>
      <c r="M285" s="5">
        <f>_xlfn.XLOOKUP(A285,'Export 2022'!$K$3:$K$1000,'Export 2022'!$AF$3:$AF$1000)</f>
        <v>1800</v>
      </c>
      <c r="N285" s="5">
        <f>_xlfn.XLOOKUP(A285,'Export 2023'!$K$3:$K$1000,'Export 2023'!$AF$3:$AF$1000)</f>
        <v>1500</v>
      </c>
      <c r="O285" s="31">
        <f>_xlfn.XLOOKUP(A285,'Export Dossier'!$K$3:$K$974,'Export Dossier'!$AD$3:$AD$974)</f>
        <v>1800</v>
      </c>
      <c r="P285" s="31">
        <f>_xlfn.XLOOKUP(C285,'Export Action'!$A$3:$A$1999,'Export Action'!$AS$3:$AS$1999)</f>
        <v>1000</v>
      </c>
      <c r="Q285" s="29">
        <f>(_xlfn.XLOOKUP(C285,'Export Action'!$A$3:$A$1999,'Export Action'!$AS$3:$AS$1999))/_xlfn.XLOOKUP(C285,'Export Action'!$A$3:$A$1999,'Export Action'!$AR$3:$AR$1999)</f>
        <v>0.17857142857142858</v>
      </c>
      <c r="R285" s="63" t="str">
        <f>IF(OR(_xlfn.XLOOKUP(C285,'Export Action'!$A$3:$A$1999,'Export Action'!$AO$3:$AO$1999)="Communes ZRR./bassins de vie pop &gt; 50% ZRR",_xlfn.XLOOKUP(C285,'Export Action'!$A$3:$A$1999,'Export Action'!$AO$3:$AO$1999)="Contrats de relance et de transition écologique (CRTE) rural"),"Oui","Non")</f>
        <v>Oui</v>
      </c>
      <c r="S285" s="73" t="s">
        <v>21</v>
      </c>
      <c r="T285" s="74">
        <f t="shared" si="4"/>
        <v>119</v>
      </c>
      <c r="U285" s="75">
        <v>1000</v>
      </c>
      <c r="V285" s="8" cm="1">
        <f t="array" ref="V285">IF(SUMPRODUCT((Tableau1[NOM DE LA STRUCTURE]=Tableau1[[#This Row],[NOM DE LA STRUCTURE]])*Tableau1[MONTANT PROPOSE POUR L''ACTION])=0,"",SUMPRODUCT((Tableau1[NOM DE LA STRUCTURE]=Tableau1[[#This Row],[NOM DE LA STRUCTURE]])*Tableau1[MONTANT PROPOSE POUR L''ACTION]))</f>
        <v>1800</v>
      </c>
      <c r="W285" s="79" t="s">
        <v>20051</v>
      </c>
    </row>
    <row r="286" spans="1:23" ht="47.5" customHeight="1" x14ac:dyDescent="0.25">
      <c r="A286" s="13" t="str">
        <f>_xlfn.XLOOKUP(C286,'Export Action'!$A$3:$A$1999,'Export Action'!$L$3:$L$1999)</f>
        <v>49340392700020</v>
      </c>
      <c r="B286" s="84" t="str">
        <f>_xlfn.XLOOKUP(A286,'Export Action'!$L$3:$L$1999,'Export Action'!$O$3:$O$1999)</f>
        <v>TENNIS DE TABLE DE CORMERY - TRUYES</v>
      </c>
      <c r="C286" s="1" t="s">
        <v>14759</v>
      </c>
      <c r="D286" s="36" t="str">
        <f>_xlfn.XLOOKUP(C286,'Export Action'!$A$3:$A$1999,'Export Action'!$X$3:$X$1999)</f>
        <v>Ping extérieur</v>
      </c>
      <c r="E286" s="1" t="str">
        <f>_xlfn.XLOOKUP(A286,'Export Dossier'!$K$3:$K$974,'Export Dossier'!$D$3:$D$974)</f>
        <v>FFTT-CENT-24-0019</v>
      </c>
      <c r="F286" s="36" t="str">
        <f>_xlfn.XLOOKUP(C286,'Export Action'!$A$3:$A$1999,'Export Action'!$AE$3:$AE$1999)</f>
        <v>Nouvelles pratiques</v>
      </c>
      <c r="G286" s="68" t="s">
        <v>16</v>
      </c>
      <c r="H286" s="71" t="s">
        <v>3112</v>
      </c>
      <c r="I286" s="71" t="s">
        <v>3112</v>
      </c>
      <c r="J286" s="1" t="str">
        <f>_xlfn.XLOOKUP(C286,'Export Action'!$A$3:$A$1999,'Export Action'!$J$3:$J$1999)</f>
        <v>Première demande</v>
      </c>
      <c r="K286" s="1" t="str">
        <f>_xlfn.XLOOKUP(C286,'Export Action'!$A$3:$A$1999,'Export Action'!$AL$3:$AL$1999)</f>
        <v>Mixte</v>
      </c>
      <c r="L286" s="1">
        <f>_xlfn.XLOOKUP(C286,'Export Action'!$A$3:$A$1999,'Export Action'!$AM$3:$AM$1999)</f>
        <v>300</v>
      </c>
      <c r="M286" s="5">
        <f>_xlfn.XLOOKUP(A286,'Export 2022'!$K$3:$K$1000,'Export 2022'!$AF$3:$AF$1000)</f>
        <v>1800</v>
      </c>
      <c r="N286" s="5">
        <f>_xlfn.XLOOKUP(A286,'Export 2023'!$K$3:$K$1000,'Export 2023'!$AF$3:$AF$1000)</f>
        <v>1500</v>
      </c>
      <c r="O286" s="31">
        <f>_xlfn.XLOOKUP(A286,'Export Dossier'!$K$3:$K$974,'Export Dossier'!$AD$3:$AD$974)</f>
        <v>1800</v>
      </c>
      <c r="P286" s="31">
        <f>_xlfn.XLOOKUP(C286,'Export Action'!$A$3:$A$1999,'Export Action'!$AS$3:$AS$1999)</f>
        <v>500</v>
      </c>
      <c r="Q286" s="29">
        <f>(_xlfn.XLOOKUP(C286,'Export Action'!$A$3:$A$1999,'Export Action'!$AS$3:$AS$1999))/_xlfn.XLOOKUP(C286,'Export Action'!$A$3:$A$1999,'Export Action'!$AR$3:$AR$1999)</f>
        <v>0.19230769230769232</v>
      </c>
      <c r="R286" s="63" t="str">
        <f>IF(OR(_xlfn.XLOOKUP(C286,'Export Action'!$A$3:$A$1999,'Export Action'!$AO$3:$AO$1999)="Communes ZRR./bassins de vie pop &gt; 50% ZRR",_xlfn.XLOOKUP(C286,'Export Action'!$A$3:$A$1999,'Export Action'!$AO$3:$AO$1999)="Contrats de relance et de transition écologique (CRTE) rural"),"Oui","Non")</f>
        <v>Oui</v>
      </c>
      <c r="S286" s="73" t="s">
        <v>19</v>
      </c>
      <c r="T286" s="74">
        <f t="shared" si="4"/>
        <v>119</v>
      </c>
      <c r="U286" s="75">
        <v>500</v>
      </c>
      <c r="V286" s="8" cm="1">
        <f t="array" ref="V286">IF(SUMPRODUCT((Tableau1[NOM DE LA STRUCTURE]=Tableau1[[#This Row],[NOM DE LA STRUCTURE]])*Tableau1[MONTANT PROPOSE POUR L''ACTION])=0,"",SUMPRODUCT((Tableau1[NOM DE LA STRUCTURE]=Tableau1[[#This Row],[NOM DE LA STRUCTURE]])*Tableau1[MONTANT PROPOSE POUR L''ACTION]))</f>
        <v>1800</v>
      </c>
      <c r="W286" s="79" t="s">
        <v>20052</v>
      </c>
    </row>
    <row r="287" spans="1:23" ht="47.5" customHeight="1" x14ac:dyDescent="0.25">
      <c r="A287" s="13" t="str">
        <f>_xlfn.XLOOKUP(C287,'Export Action'!$A$3:$A$1999,'Export Action'!$L$3:$L$1999)</f>
        <v>49340392700020</v>
      </c>
      <c r="B287" s="84" t="str">
        <f>_xlfn.XLOOKUP(A287,'Export Action'!$L$3:$L$1999,'Export Action'!$O$3:$O$1999)</f>
        <v>TENNIS DE TABLE DE CORMERY - TRUYES</v>
      </c>
      <c r="C287" s="1" t="s">
        <v>14764</v>
      </c>
      <c r="D287" s="36" t="str">
        <f>_xlfn.XLOOKUP(C287,'Export Action'!$A$3:$A$1999,'Export Action'!$X$3:$X$1999)</f>
        <v>Ping inclusif</v>
      </c>
      <c r="E287" s="1" t="str">
        <f>_xlfn.XLOOKUP(A287,'Export Dossier'!$K$3:$K$974,'Export Dossier'!$D$3:$D$974)</f>
        <v>FFTT-CENT-24-0019</v>
      </c>
      <c r="F287" s="36" t="str">
        <f>_xlfn.XLOOKUP(C287,'Export Action'!$A$3:$A$1999,'Export Action'!$AE$3:$AE$1999)</f>
        <v>Ping Inclusif</v>
      </c>
      <c r="G287" s="68" t="s">
        <v>16</v>
      </c>
      <c r="H287" s="71" t="s">
        <v>3112</v>
      </c>
      <c r="I287" s="71" t="s">
        <v>3112</v>
      </c>
      <c r="J287" s="1" t="str">
        <f>_xlfn.XLOOKUP(C287,'Export Action'!$A$3:$A$1999,'Export Action'!$J$3:$J$1999)</f>
        <v>Première demande</v>
      </c>
      <c r="K287" s="1" t="str">
        <f>_xlfn.XLOOKUP(C287,'Export Action'!$A$3:$A$1999,'Export Action'!$AL$3:$AL$1999)</f>
        <v>Mixte</v>
      </c>
      <c r="L287" s="1">
        <f>_xlfn.XLOOKUP(C287,'Export Action'!$A$3:$A$1999,'Export Action'!$AM$3:$AM$1999)</f>
        <v>20</v>
      </c>
      <c r="M287" s="5">
        <f>_xlfn.XLOOKUP(A287,'Export 2022'!$K$3:$K$1000,'Export 2022'!$AF$3:$AF$1000)</f>
        <v>1800</v>
      </c>
      <c r="N287" s="5">
        <f>_xlfn.XLOOKUP(A287,'Export 2023'!$K$3:$K$1000,'Export 2023'!$AF$3:$AF$1000)</f>
        <v>1500</v>
      </c>
      <c r="O287" s="31">
        <f>_xlfn.XLOOKUP(A287,'Export Dossier'!$K$3:$K$974,'Export Dossier'!$AD$3:$AD$974)</f>
        <v>1800</v>
      </c>
      <c r="P287" s="31">
        <f>_xlfn.XLOOKUP(C287,'Export Action'!$A$3:$A$1999,'Export Action'!$AS$3:$AS$1999)</f>
        <v>300</v>
      </c>
      <c r="Q287" s="29">
        <f>(_xlfn.XLOOKUP(C287,'Export Action'!$A$3:$A$1999,'Export Action'!$AS$3:$AS$1999))/_xlfn.XLOOKUP(C287,'Export Action'!$A$3:$A$1999,'Export Action'!$AR$3:$AR$1999)</f>
        <v>0.13043478260869565</v>
      </c>
      <c r="R287" s="63" t="str">
        <f>IF(OR(_xlfn.XLOOKUP(C287,'Export Action'!$A$3:$A$1999,'Export Action'!$AO$3:$AO$1999)="Communes ZRR./bassins de vie pop &gt; 50% ZRR",_xlfn.XLOOKUP(C287,'Export Action'!$A$3:$A$1999,'Export Action'!$AO$3:$AO$1999)="Contrats de relance et de transition écologique (CRTE) rural"),"Oui","Non")</f>
        <v>Oui</v>
      </c>
      <c r="S287" s="73" t="s">
        <v>20</v>
      </c>
      <c r="T287" s="74">
        <f t="shared" si="4"/>
        <v>119</v>
      </c>
      <c r="U287" s="75">
        <v>300</v>
      </c>
      <c r="V287" s="8" cm="1">
        <f t="array" ref="V287">IF(SUMPRODUCT((Tableau1[NOM DE LA STRUCTURE]=Tableau1[[#This Row],[NOM DE LA STRUCTURE]])*Tableau1[MONTANT PROPOSE POUR L''ACTION])=0,"",SUMPRODUCT((Tableau1[NOM DE LA STRUCTURE]=Tableau1[[#This Row],[NOM DE LA STRUCTURE]])*Tableau1[MONTANT PROPOSE POUR L''ACTION]))</f>
        <v>1800</v>
      </c>
      <c r="W287" s="79" t="s">
        <v>20053</v>
      </c>
    </row>
    <row r="288" spans="1:23" ht="47.5" customHeight="1" x14ac:dyDescent="0.25">
      <c r="A288" s="13" t="str">
        <f>_xlfn.XLOOKUP(C288,'Export Action'!$A$3:$A$1999,'Export Action'!$L$3:$L$1999)</f>
        <v>44792550400022</v>
      </c>
      <c r="B288" s="84" t="str">
        <f>_xlfn.XLOOKUP(A288,'Export Action'!$L$3:$L$1999,'Export Action'!$O$3:$O$1999)</f>
        <v>AZE TENNIS DE TABLE</v>
      </c>
      <c r="C288" s="1" t="s">
        <v>14770</v>
      </c>
      <c r="D288" s="36" t="str">
        <f>_xlfn.XLOOKUP(C288,'Export Action'!$A$3:$A$1999,'Export Action'!$X$3:$X$1999)</f>
        <v>PROJET ASSOCIATIF 2023-2026</v>
      </c>
      <c r="E288" s="1" t="str">
        <f>_xlfn.XLOOKUP(A288,'Export Dossier'!$K$3:$K$974,'Export Dossier'!$D$3:$D$974)</f>
        <v>FFTT-CENT-24-0020</v>
      </c>
      <c r="F288" s="36" t="str">
        <f>_xlfn.XLOOKUP(C288,'Export Action'!$A$3:$A$1999,'Export Action'!$AE$3:$AE$1999)</f>
        <v>Ping Educatif</v>
      </c>
      <c r="G288" s="68" t="s">
        <v>16</v>
      </c>
      <c r="H288" s="71" t="s">
        <v>3112</v>
      </c>
      <c r="I288" s="71" t="s">
        <v>3112</v>
      </c>
      <c r="J288" s="1" t="str">
        <f>_xlfn.XLOOKUP(C288,'Export Action'!$A$3:$A$1999,'Export Action'!$J$3:$J$1999)</f>
        <v>Renouvellement</v>
      </c>
      <c r="K288" s="1" t="str">
        <f>_xlfn.XLOOKUP(C288,'Export Action'!$A$3:$A$1999,'Export Action'!$AL$3:$AL$1999)</f>
        <v>Mixte</v>
      </c>
      <c r="L288" s="1">
        <f>_xlfn.XLOOKUP(C288,'Export Action'!$A$3:$A$1999,'Export Action'!$AM$3:$AM$1999)</f>
        <v>200</v>
      </c>
      <c r="M288" s="5">
        <f>_xlfn.XLOOKUP(A288,'Export 2022'!$K$3:$K$1000,'Export 2022'!$AF$3:$AF$1000)</f>
        <v>1500</v>
      </c>
      <c r="N288" s="5">
        <f>_xlfn.XLOOKUP(A288,'Export 2023'!$K$3:$K$1000,'Export 2023'!$AF$3:$AF$1000)</f>
        <v>1500</v>
      </c>
      <c r="O288" s="31">
        <f>_xlfn.XLOOKUP(A288,'Export Dossier'!$K$3:$K$974,'Export Dossier'!$AD$3:$AD$974)</f>
        <v>1500</v>
      </c>
      <c r="P288" s="31">
        <f>_xlfn.XLOOKUP(C288,'Export Action'!$A$3:$A$1999,'Export Action'!$AS$3:$AS$1999)</f>
        <v>1500</v>
      </c>
      <c r="Q288" s="29">
        <f>(_xlfn.XLOOKUP(C288,'Export Action'!$A$3:$A$1999,'Export Action'!$AS$3:$AS$1999))/_xlfn.XLOOKUP(C288,'Export Action'!$A$3:$A$1999,'Export Action'!$AR$3:$AR$1999)</f>
        <v>9.3457943925233641E-2</v>
      </c>
      <c r="R288" s="63" t="str">
        <f>IF(OR(_xlfn.XLOOKUP(C288,'Export Action'!$A$3:$A$1999,'Export Action'!$AO$3:$AO$1999)="Communes ZRR./bassins de vie pop &gt; 50% ZRR",_xlfn.XLOOKUP(C288,'Export Action'!$A$3:$A$1999,'Export Action'!$AO$3:$AO$1999)="Contrats de relance et de transition écologique (CRTE) rural"),"Oui","Non")</f>
        <v>Non</v>
      </c>
      <c r="S288" s="73" t="s">
        <v>18</v>
      </c>
      <c r="T288" s="74">
        <f t="shared" si="4"/>
        <v>120</v>
      </c>
      <c r="U288" s="75">
        <v>0</v>
      </c>
      <c r="V288" s="8" t="str" cm="1">
        <f t="array" ref="V288">IF(SUMPRODUCT((Tableau1[NOM DE LA STRUCTURE]=Tableau1[[#This Row],[NOM DE LA STRUCTURE]])*Tableau1[MONTANT PROPOSE POUR L''ACTION])=0,"",SUMPRODUCT((Tableau1[NOM DE LA STRUCTURE]=Tableau1[[#This Row],[NOM DE LA STRUCTURE]])*Tableau1[MONTANT PROPOSE POUR L''ACTION]))</f>
        <v/>
      </c>
      <c r="W288" s="79" t="s">
        <v>20028</v>
      </c>
    </row>
    <row r="289" spans="1:23" ht="47.5" customHeight="1" x14ac:dyDescent="0.25">
      <c r="A289" s="13" t="str">
        <f>_xlfn.XLOOKUP(C289,'Export Action'!$A$3:$A$1999,'Export Action'!$L$3:$L$1999)</f>
        <v>37975770100022</v>
      </c>
      <c r="B289" s="84" t="str">
        <f>_xlfn.XLOOKUP(A289,'Export Action'!$L$3:$L$1999,'Export Action'!$O$3:$O$1999)</f>
        <v>4 S TOURS TENNIS DE TABLE</v>
      </c>
      <c r="C289" s="1" t="s">
        <v>14777</v>
      </c>
      <c r="D289" s="36" t="str">
        <f>_xlfn.XLOOKUP(C289,'Export Action'!$A$3:$A$1999,'Export Action'!$X$3:$X$1999)</f>
        <v>Développement des Dispositifs Ping Bien Etre ou Ping Santé</v>
      </c>
      <c r="E289" s="1" t="str">
        <f>_xlfn.XLOOKUP(A289,'Export Dossier'!$K$3:$K$974,'Export Dossier'!$D$3:$D$974)</f>
        <v>FFTT-CENT-24-0021</v>
      </c>
      <c r="F289" s="36" t="str">
        <f>_xlfn.XLOOKUP(C289,'Export Action'!$A$3:$A$1999,'Export Action'!$AE$3:$AE$1999)</f>
        <v>Ping Actif</v>
      </c>
      <c r="G289" s="68" t="s">
        <v>16</v>
      </c>
      <c r="H289" s="71" t="s">
        <v>3112</v>
      </c>
      <c r="I289" s="71" t="s">
        <v>3112</v>
      </c>
      <c r="J289" s="1" t="str">
        <f>_xlfn.XLOOKUP(C289,'Export Action'!$A$3:$A$1999,'Export Action'!$J$3:$J$1999)</f>
        <v>Première demande</v>
      </c>
      <c r="K289" s="1" t="str">
        <f>_xlfn.XLOOKUP(C289,'Export Action'!$A$3:$A$1999,'Export Action'!$AL$3:$AL$1999)</f>
        <v>Mixte</v>
      </c>
      <c r="L289" s="1">
        <f>_xlfn.XLOOKUP(C289,'Export Action'!$A$3:$A$1999,'Export Action'!$AM$3:$AM$1999)</f>
        <v>200</v>
      </c>
      <c r="M289" s="5">
        <f>_xlfn.XLOOKUP(A289,'Export 2022'!$K$3:$K$1000,'Export 2022'!$AF$3:$AF$1000)</f>
        <v>5160</v>
      </c>
      <c r="N289" s="5">
        <f>_xlfn.XLOOKUP(A289,'Export 2023'!$K$3:$K$1000,'Export 2023'!$AF$3:$AF$1000)</f>
        <v>4900</v>
      </c>
      <c r="O289" s="31">
        <f>_xlfn.XLOOKUP(A289,'Export Dossier'!$K$3:$K$974,'Export Dossier'!$AD$3:$AD$974)</f>
        <v>27000</v>
      </c>
      <c r="P289" s="31">
        <f>_xlfn.XLOOKUP(C289,'Export Action'!$A$3:$A$1999,'Export Action'!$AS$3:$AS$1999)</f>
        <v>6000</v>
      </c>
      <c r="Q289" s="29">
        <f>(_xlfn.XLOOKUP(C289,'Export Action'!$A$3:$A$1999,'Export Action'!$AS$3:$AS$1999))/_xlfn.XLOOKUP(C289,'Export Action'!$A$3:$A$1999,'Export Action'!$AR$3:$AR$1999)</f>
        <v>0.30303030303030304</v>
      </c>
      <c r="R289" s="63" t="str">
        <f>IF(OR(_xlfn.XLOOKUP(C289,'Export Action'!$A$3:$A$1999,'Export Action'!$AO$3:$AO$1999)="Communes ZRR./bassins de vie pop &gt; 50% ZRR",_xlfn.XLOOKUP(C289,'Export Action'!$A$3:$A$1999,'Export Action'!$AO$3:$AO$1999)="Contrats de relance et de transition écologique (CRTE) rural"),"Oui","Non")</f>
        <v>Non</v>
      </c>
      <c r="S289" s="73" t="s">
        <v>21</v>
      </c>
      <c r="T289" s="74">
        <f t="shared" si="4"/>
        <v>121</v>
      </c>
      <c r="U289" s="75">
        <v>2000</v>
      </c>
      <c r="V289" s="8" cm="1">
        <f t="array" ref="V289">IF(SUMPRODUCT((Tableau1[NOM DE LA STRUCTURE]=Tableau1[[#This Row],[NOM DE LA STRUCTURE]])*Tableau1[MONTANT PROPOSE POUR L''ACTION])=0,"",SUMPRODUCT((Tableau1[NOM DE LA STRUCTURE]=Tableau1[[#This Row],[NOM DE LA STRUCTURE]])*Tableau1[MONTANT PROPOSE POUR L''ACTION]))</f>
        <v>6500</v>
      </c>
      <c r="W289" s="79" t="s">
        <v>20054</v>
      </c>
    </row>
    <row r="290" spans="1:23" ht="47.5" customHeight="1" x14ac:dyDescent="0.25">
      <c r="A290" s="13" t="str">
        <f>_xlfn.XLOOKUP(C290,'Export Action'!$A$3:$A$1999,'Export Action'!$L$3:$L$1999)</f>
        <v>37975770100022</v>
      </c>
      <c r="B290" s="84" t="str">
        <f>_xlfn.XLOOKUP(A290,'Export Action'!$L$3:$L$1999,'Export Action'!$O$3:$O$1999)</f>
        <v>4 S TOURS TENNIS DE TABLE</v>
      </c>
      <c r="C290" s="1" t="s">
        <v>14786</v>
      </c>
      <c r="D290" s="36" t="str">
        <f>_xlfn.XLOOKUP(C290,'Export Action'!$A$3:$A$1999,'Export Action'!$X$3:$X$1999)</f>
        <v>Recrutement et fidélisation des jeunes</v>
      </c>
      <c r="E290" s="1" t="str">
        <f>_xlfn.XLOOKUP(A290,'Export Dossier'!$K$3:$K$974,'Export Dossier'!$D$3:$D$974)</f>
        <v>FFTT-CENT-24-0021</v>
      </c>
      <c r="F290" s="36" t="str">
        <f>_xlfn.XLOOKUP(C290,'Export Action'!$A$3:$A$1999,'Export Action'!$AE$3:$AE$1999)</f>
        <v>Ping Educatif</v>
      </c>
      <c r="G290" s="68" t="s">
        <v>16</v>
      </c>
      <c r="H290" s="71" t="s">
        <v>3112</v>
      </c>
      <c r="I290" s="71" t="s">
        <v>3112</v>
      </c>
      <c r="J290" s="1" t="str">
        <f>_xlfn.XLOOKUP(C290,'Export Action'!$A$3:$A$1999,'Export Action'!$J$3:$J$1999)</f>
        <v>Première demande</v>
      </c>
      <c r="K290" s="1" t="str">
        <f>_xlfn.XLOOKUP(C290,'Export Action'!$A$3:$A$1999,'Export Action'!$AL$3:$AL$1999)</f>
        <v>Mixte</v>
      </c>
      <c r="L290" s="1">
        <f>_xlfn.XLOOKUP(C290,'Export Action'!$A$3:$A$1999,'Export Action'!$AM$3:$AM$1999)</f>
        <v>1000</v>
      </c>
      <c r="M290" s="5">
        <f>_xlfn.XLOOKUP(A290,'Export 2022'!$K$3:$K$1000,'Export 2022'!$AF$3:$AF$1000)</f>
        <v>5160</v>
      </c>
      <c r="N290" s="5">
        <f>_xlfn.XLOOKUP(A290,'Export 2023'!$K$3:$K$1000,'Export 2023'!$AF$3:$AF$1000)</f>
        <v>4900</v>
      </c>
      <c r="O290" s="31">
        <f>_xlfn.XLOOKUP(A290,'Export Dossier'!$K$3:$K$974,'Export Dossier'!$AD$3:$AD$974)</f>
        <v>27000</v>
      </c>
      <c r="P290" s="31">
        <f>_xlfn.XLOOKUP(C290,'Export Action'!$A$3:$A$1999,'Export Action'!$AS$3:$AS$1999)</f>
        <v>8000</v>
      </c>
      <c r="Q290" s="29">
        <f>(_xlfn.XLOOKUP(C290,'Export Action'!$A$3:$A$1999,'Export Action'!$AS$3:$AS$1999))/_xlfn.XLOOKUP(C290,'Export Action'!$A$3:$A$1999,'Export Action'!$AR$3:$AR$1999)</f>
        <v>0.18648018648018649</v>
      </c>
      <c r="R290" s="63" t="str">
        <f>IF(OR(_xlfn.XLOOKUP(C290,'Export Action'!$A$3:$A$1999,'Export Action'!$AO$3:$AO$1999)="Communes ZRR./bassins de vie pop &gt; 50% ZRR",_xlfn.XLOOKUP(C290,'Export Action'!$A$3:$A$1999,'Export Action'!$AO$3:$AO$1999)="Contrats de relance et de transition écologique (CRTE) rural"),"Oui","Non")</f>
        <v>Non</v>
      </c>
      <c r="S290" s="73" t="s">
        <v>21</v>
      </c>
      <c r="T290" s="74">
        <f t="shared" si="4"/>
        <v>121</v>
      </c>
      <c r="U290" s="75">
        <v>3000</v>
      </c>
      <c r="V290" s="8" cm="1">
        <f t="array" ref="V290">IF(SUMPRODUCT((Tableau1[NOM DE LA STRUCTURE]=Tableau1[[#This Row],[NOM DE LA STRUCTURE]])*Tableau1[MONTANT PROPOSE POUR L''ACTION])=0,"",SUMPRODUCT((Tableau1[NOM DE LA STRUCTURE]=Tableau1[[#This Row],[NOM DE LA STRUCTURE]])*Tableau1[MONTANT PROPOSE POUR L''ACTION]))</f>
        <v>6500</v>
      </c>
      <c r="W290" s="79" t="s">
        <v>20055</v>
      </c>
    </row>
    <row r="291" spans="1:23" ht="47.5" customHeight="1" x14ac:dyDescent="0.25">
      <c r="A291" s="13" t="str">
        <f>_xlfn.XLOOKUP(C291,'Export Action'!$A$3:$A$1999,'Export Action'!$L$3:$L$1999)</f>
        <v>37975770100022</v>
      </c>
      <c r="B291" s="84" t="str">
        <f>_xlfn.XLOOKUP(A291,'Export Action'!$L$3:$L$1999,'Export Action'!$O$3:$O$1999)</f>
        <v>4 S TOURS TENNIS DE TABLE</v>
      </c>
      <c r="C291" s="1" t="s">
        <v>14792</v>
      </c>
      <c r="D291" s="36" t="str">
        <f>_xlfn.XLOOKUP(C291,'Export Action'!$A$3:$A$1999,'Export Action'!$X$3:$X$1999)</f>
        <v>Développement des dispositifs d'inclusion ou de réductions d'accès la pratique</v>
      </c>
      <c r="E291" s="1" t="str">
        <f>_xlfn.XLOOKUP(A291,'Export Dossier'!$K$3:$K$974,'Export Dossier'!$D$3:$D$974)</f>
        <v>FFTT-CENT-24-0021</v>
      </c>
      <c r="F291" s="36" t="str">
        <f>_xlfn.XLOOKUP(C291,'Export Action'!$A$3:$A$1999,'Export Action'!$AE$3:$AE$1999)</f>
        <v>Ping Inclusif</v>
      </c>
      <c r="G291" s="68" t="s">
        <v>16</v>
      </c>
      <c r="H291" s="71" t="s">
        <v>3112</v>
      </c>
      <c r="I291" s="71" t="s">
        <v>3112</v>
      </c>
      <c r="J291" s="1" t="str">
        <f>_xlfn.XLOOKUP(C291,'Export Action'!$A$3:$A$1999,'Export Action'!$J$3:$J$1999)</f>
        <v>Première demande</v>
      </c>
      <c r="K291" s="1" t="str">
        <f>_xlfn.XLOOKUP(C291,'Export Action'!$A$3:$A$1999,'Export Action'!$AL$3:$AL$1999)</f>
        <v>Mixte</v>
      </c>
      <c r="L291" s="1">
        <f>_xlfn.XLOOKUP(C291,'Export Action'!$A$3:$A$1999,'Export Action'!$AM$3:$AM$1999)</f>
        <v>600</v>
      </c>
      <c r="M291" s="5">
        <f>_xlfn.XLOOKUP(A291,'Export 2022'!$K$3:$K$1000,'Export 2022'!$AF$3:$AF$1000)</f>
        <v>5160</v>
      </c>
      <c r="N291" s="5">
        <f>_xlfn.XLOOKUP(A291,'Export 2023'!$K$3:$K$1000,'Export 2023'!$AF$3:$AF$1000)</f>
        <v>4900</v>
      </c>
      <c r="O291" s="31">
        <f>_xlfn.XLOOKUP(A291,'Export Dossier'!$K$3:$K$974,'Export Dossier'!$AD$3:$AD$974)</f>
        <v>27000</v>
      </c>
      <c r="P291" s="31">
        <f>_xlfn.XLOOKUP(C291,'Export Action'!$A$3:$A$1999,'Export Action'!$AS$3:$AS$1999)</f>
        <v>7000</v>
      </c>
      <c r="Q291" s="29">
        <f>(_xlfn.XLOOKUP(C291,'Export Action'!$A$3:$A$1999,'Export Action'!$AS$3:$AS$1999))/_xlfn.XLOOKUP(C291,'Export Action'!$A$3:$A$1999,'Export Action'!$AR$3:$AR$1999)</f>
        <v>0.2880658436213992</v>
      </c>
      <c r="R291" s="63" t="str">
        <f>IF(OR(_xlfn.XLOOKUP(C291,'Export Action'!$A$3:$A$1999,'Export Action'!$AO$3:$AO$1999)="Communes ZRR./bassins de vie pop &gt; 50% ZRR",_xlfn.XLOOKUP(C291,'Export Action'!$A$3:$A$1999,'Export Action'!$AO$3:$AO$1999)="Contrats de relance et de transition écologique (CRTE) rural"),"Oui","Non")</f>
        <v>Non</v>
      </c>
      <c r="S291" s="73" t="s">
        <v>21</v>
      </c>
      <c r="T291" s="74">
        <f t="shared" si="4"/>
        <v>121</v>
      </c>
      <c r="U291" s="75">
        <v>1500</v>
      </c>
      <c r="V291" s="8" cm="1">
        <f t="array" ref="V291">IF(SUMPRODUCT((Tableau1[NOM DE LA STRUCTURE]=Tableau1[[#This Row],[NOM DE LA STRUCTURE]])*Tableau1[MONTANT PROPOSE POUR L''ACTION])=0,"",SUMPRODUCT((Tableau1[NOM DE LA STRUCTURE]=Tableau1[[#This Row],[NOM DE LA STRUCTURE]])*Tableau1[MONTANT PROPOSE POUR L''ACTION]))</f>
        <v>6500</v>
      </c>
      <c r="W291" s="79" t="s">
        <v>20056</v>
      </c>
    </row>
    <row r="292" spans="1:23" ht="47.5" customHeight="1" x14ac:dyDescent="0.25">
      <c r="A292" s="13" t="str">
        <f>_xlfn.XLOOKUP(C292,'Export Action'!$A$3:$A$1999,'Export Action'!$L$3:$L$1999)</f>
        <v>37975770100022</v>
      </c>
      <c r="B292" s="84" t="str">
        <f>_xlfn.XLOOKUP(A292,'Export Action'!$L$3:$L$1999,'Export Action'!$O$3:$O$1999)</f>
        <v>4 S TOURS TENNIS DE TABLE</v>
      </c>
      <c r="C292" s="1" t="s">
        <v>14799</v>
      </c>
      <c r="D292" s="36" t="str">
        <f>_xlfn.XLOOKUP(C292,'Export Action'!$A$3:$A$1999,'Export Action'!$X$3:$X$1999)</f>
        <v>Vacances Olympiques et Paralympiques</v>
      </c>
      <c r="E292" s="1" t="str">
        <f>_xlfn.XLOOKUP(A292,'Export Dossier'!$K$3:$K$974,'Export Dossier'!$D$3:$D$974)</f>
        <v>FFTT-CENT-24-0021</v>
      </c>
      <c r="F292" s="36" t="str">
        <f>_xlfn.XLOOKUP(C292,'Export Action'!$A$3:$A$1999,'Export Action'!$AE$3:$AE$1999)</f>
        <v>Animations vacances Olympiques et Paralympiques</v>
      </c>
      <c r="G292" s="87"/>
      <c r="H292" s="1"/>
      <c r="I292" s="1"/>
      <c r="J292" s="1" t="str">
        <f>_xlfn.XLOOKUP(C292,'Export Action'!$A$3:$A$1999,'Export Action'!$J$3:$J$1999)</f>
        <v>Première demande</v>
      </c>
      <c r="K292" s="1" t="str">
        <f>_xlfn.XLOOKUP(C292,'Export Action'!$A$3:$A$1999,'Export Action'!$AL$3:$AL$1999)</f>
        <v>Mixte</v>
      </c>
      <c r="L292" s="1">
        <f>_xlfn.XLOOKUP(C292,'Export Action'!$A$3:$A$1999,'Export Action'!$AM$3:$AM$1999)</f>
        <v>2500</v>
      </c>
      <c r="M292" s="5">
        <f>_xlfn.XLOOKUP(A292,'Export 2022'!$K$3:$K$1000,'Export 2022'!$AF$3:$AF$1000)</f>
        <v>5160</v>
      </c>
      <c r="N292" s="5">
        <f>_xlfn.XLOOKUP(A292,'Export 2023'!$K$3:$K$1000,'Export 2023'!$AF$3:$AF$1000)</f>
        <v>4900</v>
      </c>
      <c r="O292" s="31">
        <f>_xlfn.XLOOKUP(A292,'Export Dossier'!$K$3:$K$974,'Export Dossier'!$AD$3:$AD$974)</f>
        <v>27000</v>
      </c>
      <c r="P292" s="31">
        <f>_xlfn.XLOOKUP(C292,'Export Action'!$A$3:$A$1999,'Export Action'!$AS$3:$AS$1999)</f>
        <v>6000</v>
      </c>
      <c r="Q292" s="29">
        <f>(_xlfn.XLOOKUP(C292,'Export Action'!$A$3:$A$1999,'Export Action'!$AS$3:$AS$1999))/_xlfn.XLOOKUP(C292,'Export Action'!$A$3:$A$1999,'Export Action'!$AR$3:$AR$1999)</f>
        <v>0.189873417721519</v>
      </c>
      <c r="R292" s="63" t="str">
        <f>IF(OR(_xlfn.XLOOKUP(C292,'Export Action'!$A$3:$A$1999,'Export Action'!$AO$3:$AO$1999)="Communes ZRR./bassins de vie pop &gt; 50% ZRR",_xlfn.XLOOKUP(C292,'Export Action'!$A$3:$A$1999,'Export Action'!$AO$3:$AO$1999)="Contrats de relance et de transition écologique (CRTE) rural"),"Oui","Non")</f>
        <v>Non</v>
      </c>
      <c r="S292" s="88"/>
      <c r="T292" s="74">
        <f t="shared" si="4"/>
        <v>121</v>
      </c>
      <c r="U292" s="89"/>
      <c r="V292" s="8" cm="1">
        <f t="array" ref="V292">IF(SUMPRODUCT((Tableau1[NOM DE LA STRUCTURE]=Tableau1[[#This Row],[NOM DE LA STRUCTURE]])*Tableau1[MONTANT PROPOSE POUR L''ACTION])=0,"",SUMPRODUCT((Tableau1[NOM DE LA STRUCTURE]=Tableau1[[#This Row],[NOM DE LA STRUCTURE]])*Tableau1[MONTANT PROPOSE POUR L''ACTION]))</f>
        <v>6500</v>
      </c>
      <c r="W292" s="90"/>
    </row>
    <row r="293" spans="1:23" ht="47.5" customHeight="1" x14ac:dyDescent="0.25">
      <c r="A293" s="13" t="str">
        <f>_xlfn.XLOOKUP(C293,'Export Action'!$A$3:$A$1999,'Export Action'!$L$3:$L$1999)</f>
        <v>84140547500010</v>
      </c>
      <c r="B293" s="84" t="str">
        <f>_xlfn.XLOOKUP(A293,'Export Action'!$L$3:$L$1999,'Export Action'!$O$3:$O$1999)</f>
        <v>SPORTING-CLUB MOREEN TENNIS DE TABLE</v>
      </c>
      <c r="C293" s="1" t="s">
        <v>14805</v>
      </c>
      <c r="D293" s="36" t="str">
        <f>_xlfn.XLOOKUP(C293,'Export Action'!$A$3:$A$1999,'Export Action'!$X$3:$X$1999)</f>
        <v>Recrutement et Fidélisation des jeunes</v>
      </c>
      <c r="E293" s="1" t="str">
        <f>_xlfn.XLOOKUP(A293,'Export Dossier'!$K$3:$K$974,'Export Dossier'!$D$3:$D$974)</f>
        <v>FFTT-CENT-24-0022</v>
      </c>
      <c r="F293" s="36" t="str">
        <f>_xlfn.XLOOKUP(C293,'Export Action'!$A$3:$A$1999,'Export Action'!$AE$3:$AE$1999)</f>
        <v>Ping Educatif</v>
      </c>
      <c r="G293" s="68" t="s">
        <v>16</v>
      </c>
      <c r="H293" s="71" t="s">
        <v>3112</v>
      </c>
      <c r="I293" s="71" t="s">
        <v>3112</v>
      </c>
      <c r="J293" s="1" t="str">
        <f>_xlfn.XLOOKUP(C293,'Export Action'!$A$3:$A$1999,'Export Action'!$J$3:$J$1999)</f>
        <v>Renouvellement</v>
      </c>
      <c r="K293" s="1" t="str">
        <f>_xlfn.XLOOKUP(C293,'Export Action'!$A$3:$A$1999,'Export Action'!$AL$3:$AL$1999)</f>
        <v>Mixte</v>
      </c>
      <c r="L293" s="1">
        <f>_xlfn.XLOOKUP(C293,'Export Action'!$A$3:$A$1999,'Export Action'!$AM$3:$AM$1999)</f>
        <v>150</v>
      </c>
      <c r="M293" s="5">
        <f>_xlfn.XLOOKUP(A293,'Export 2022'!$K$3:$K$1000,'Export 2022'!$AF$3:$AF$1000)</f>
        <v>1800</v>
      </c>
      <c r="N293" s="5">
        <f>_xlfn.XLOOKUP(A293,'Export 2023'!$K$3:$K$1000,'Export 2023'!$AF$3:$AF$1000)</f>
        <v>1800</v>
      </c>
      <c r="O293" s="31">
        <f>_xlfn.XLOOKUP(A293,'Export Dossier'!$K$3:$K$974,'Export Dossier'!$AD$3:$AD$974)</f>
        <v>2600</v>
      </c>
      <c r="P293" s="31">
        <f>_xlfn.XLOOKUP(C293,'Export Action'!$A$3:$A$1999,'Export Action'!$AS$3:$AS$1999)</f>
        <v>1000</v>
      </c>
      <c r="Q293" s="29">
        <f>(_xlfn.XLOOKUP(C293,'Export Action'!$A$3:$A$1999,'Export Action'!$AS$3:$AS$1999))/_xlfn.XLOOKUP(C293,'Export Action'!$A$3:$A$1999,'Export Action'!$AR$3:$AR$1999)</f>
        <v>0.12048192771084337</v>
      </c>
      <c r="R293" s="63" t="str">
        <f>IF(OR(_xlfn.XLOOKUP(C293,'Export Action'!$A$3:$A$1999,'Export Action'!$AO$3:$AO$1999)="Communes ZRR./bassins de vie pop &gt; 50% ZRR",_xlfn.XLOOKUP(C293,'Export Action'!$A$3:$A$1999,'Export Action'!$AO$3:$AO$1999)="Contrats de relance et de transition écologique (CRTE) rural"),"Oui","Non")</f>
        <v>Oui</v>
      </c>
      <c r="S293" s="73" t="s">
        <v>20</v>
      </c>
      <c r="T293" s="74">
        <f t="shared" si="4"/>
        <v>122</v>
      </c>
      <c r="U293" s="75">
        <v>1000</v>
      </c>
      <c r="V293" s="8" cm="1">
        <f t="array" ref="V293">IF(SUMPRODUCT((Tableau1[NOM DE LA STRUCTURE]=Tableau1[[#This Row],[NOM DE LA STRUCTURE]])*Tableau1[MONTANT PROPOSE POUR L''ACTION])=0,"",SUMPRODUCT((Tableau1[NOM DE LA STRUCTURE]=Tableau1[[#This Row],[NOM DE LA STRUCTURE]])*Tableau1[MONTANT PROPOSE POUR L''ACTION]))</f>
        <v>2100</v>
      </c>
      <c r="W293" s="79" t="s">
        <v>20057</v>
      </c>
    </row>
    <row r="294" spans="1:23" ht="47.5" customHeight="1" x14ac:dyDescent="0.25">
      <c r="A294" s="13" t="str">
        <f>_xlfn.XLOOKUP(C294,'Export Action'!$A$3:$A$1999,'Export Action'!$L$3:$L$1999)</f>
        <v>84140547500010</v>
      </c>
      <c r="B294" s="84" t="str">
        <f>_xlfn.XLOOKUP(A294,'Export Action'!$L$3:$L$1999,'Export Action'!$O$3:$O$1999)</f>
        <v>SPORTING-CLUB MOREEN TENNIS DE TABLE</v>
      </c>
      <c r="C294" s="1" t="s">
        <v>14812</v>
      </c>
      <c r="D294" s="36" t="str">
        <f>_xlfn.XLOOKUP(C294,'Export Action'!$A$3:$A$1999,'Export Action'!$X$3:$X$1999)</f>
        <v>Développement du VR !</v>
      </c>
      <c r="E294" s="1" t="str">
        <f>_xlfn.XLOOKUP(A294,'Export Dossier'!$K$3:$K$974,'Export Dossier'!$D$3:$D$974)</f>
        <v>FFTT-CENT-24-0022</v>
      </c>
      <c r="F294" s="36" t="str">
        <f>_xlfn.XLOOKUP(C294,'Export Action'!$A$3:$A$1999,'Export Action'!$AE$3:$AE$1999)</f>
        <v>Nouvelles pratiques</v>
      </c>
      <c r="G294" s="68" t="s">
        <v>16</v>
      </c>
      <c r="H294" s="71" t="s">
        <v>3112</v>
      </c>
      <c r="I294" s="71" t="s">
        <v>3112</v>
      </c>
      <c r="J294" s="1" t="str">
        <f>_xlfn.XLOOKUP(C294,'Export Action'!$A$3:$A$1999,'Export Action'!$J$3:$J$1999)</f>
        <v>Renouvellement</v>
      </c>
      <c r="K294" s="1" t="str">
        <f>_xlfn.XLOOKUP(C294,'Export Action'!$A$3:$A$1999,'Export Action'!$AL$3:$AL$1999)</f>
        <v>Mixte</v>
      </c>
      <c r="L294" s="1">
        <f>_xlfn.XLOOKUP(C294,'Export Action'!$A$3:$A$1999,'Export Action'!$AM$3:$AM$1999)</f>
        <v>100</v>
      </c>
      <c r="M294" s="5">
        <f>_xlfn.XLOOKUP(A294,'Export 2022'!$K$3:$K$1000,'Export 2022'!$AF$3:$AF$1000)</f>
        <v>1800</v>
      </c>
      <c r="N294" s="5">
        <f>_xlfn.XLOOKUP(A294,'Export 2023'!$K$3:$K$1000,'Export 2023'!$AF$3:$AF$1000)</f>
        <v>1800</v>
      </c>
      <c r="O294" s="31">
        <f>_xlfn.XLOOKUP(A294,'Export Dossier'!$K$3:$K$974,'Export Dossier'!$AD$3:$AD$974)</f>
        <v>2600</v>
      </c>
      <c r="P294" s="31">
        <f>_xlfn.XLOOKUP(C294,'Export Action'!$A$3:$A$1999,'Export Action'!$AS$3:$AS$1999)</f>
        <v>600</v>
      </c>
      <c r="Q294" s="29">
        <f>(_xlfn.XLOOKUP(C294,'Export Action'!$A$3:$A$1999,'Export Action'!$AS$3:$AS$1999))/_xlfn.XLOOKUP(C294,'Export Action'!$A$3:$A$1999,'Export Action'!$AR$3:$AR$1999)</f>
        <v>0.125</v>
      </c>
      <c r="R294" s="63" t="str">
        <f>IF(OR(_xlfn.XLOOKUP(C294,'Export Action'!$A$3:$A$1999,'Export Action'!$AO$3:$AO$1999)="Communes ZRR./bassins de vie pop &gt; 50% ZRR",_xlfn.XLOOKUP(C294,'Export Action'!$A$3:$A$1999,'Export Action'!$AO$3:$AO$1999)="Contrats de relance et de transition écologique (CRTE) rural"),"Oui","Non")</f>
        <v>Oui</v>
      </c>
      <c r="S294" s="73" t="s">
        <v>20</v>
      </c>
      <c r="T294" s="74">
        <f t="shared" si="4"/>
        <v>122</v>
      </c>
      <c r="U294" s="75">
        <v>600</v>
      </c>
      <c r="V294" s="8" cm="1">
        <f t="array" ref="V294">IF(SUMPRODUCT((Tableau1[NOM DE LA STRUCTURE]=Tableau1[[#This Row],[NOM DE LA STRUCTURE]])*Tableau1[MONTANT PROPOSE POUR L''ACTION])=0,"",SUMPRODUCT((Tableau1[NOM DE LA STRUCTURE]=Tableau1[[#This Row],[NOM DE LA STRUCTURE]])*Tableau1[MONTANT PROPOSE POUR L''ACTION]))</f>
        <v>2100</v>
      </c>
      <c r="W294" s="79" t="s">
        <v>20058</v>
      </c>
    </row>
    <row r="295" spans="1:23" ht="47.5" customHeight="1" x14ac:dyDescent="0.25">
      <c r="A295" s="13" t="str">
        <f>_xlfn.XLOOKUP(C295,'Export Action'!$A$3:$A$1999,'Export Action'!$L$3:$L$1999)</f>
        <v>84140547500010</v>
      </c>
      <c r="B295" s="84" t="str">
        <f>_xlfn.XLOOKUP(A295,'Export Action'!$L$3:$L$1999,'Export Action'!$O$3:$O$1999)</f>
        <v>SPORTING-CLUB MOREEN TENNIS DE TABLE</v>
      </c>
      <c r="C295" s="1" t="s">
        <v>14819</v>
      </c>
      <c r="D295" s="36" t="str">
        <f>_xlfn.XLOOKUP(C295,'Export Action'!$A$3:$A$1999,'Export Action'!$X$3:$X$1999)</f>
        <v>Du Ping au Job dating</v>
      </c>
      <c r="E295" s="1" t="str">
        <f>_xlfn.XLOOKUP(A295,'Export Dossier'!$K$3:$K$974,'Export Dossier'!$D$3:$D$974)</f>
        <v>FFTT-CENT-24-0022</v>
      </c>
      <c r="F295" s="36" t="str">
        <f>_xlfn.XLOOKUP(C295,'Export Action'!$A$3:$A$1999,'Export Action'!$AE$3:$AE$1999)</f>
        <v>Ping Inclusif</v>
      </c>
      <c r="G295" s="68" t="s">
        <v>16</v>
      </c>
      <c r="H295" s="71" t="s">
        <v>3112</v>
      </c>
      <c r="I295" s="71" t="s">
        <v>3112</v>
      </c>
      <c r="J295" s="1" t="str">
        <f>_xlfn.XLOOKUP(C295,'Export Action'!$A$3:$A$1999,'Export Action'!$J$3:$J$1999)</f>
        <v>Première demande</v>
      </c>
      <c r="K295" s="1" t="str">
        <f>_xlfn.XLOOKUP(C295,'Export Action'!$A$3:$A$1999,'Export Action'!$AL$3:$AL$1999)</f>
        <v>Mixte</v>
      </c>
      <c r="L295" s="1">
        <f>_xlfn.XLOOKUP(C295,'Export Action'!$A$3:$A$1999,'Export Action'!$AM$3:$AM$1999)</f>
        <v>150</v>
      </c>
      <c r="M295" s="5">
        <f>_xlfn.XLOOKUP(A295,'Export 2022'!$K$3:$K$1000,'Export 2022'!$AF$3:$AF$1000)</f>
        <v>1800</v>
      </c>
      <c r="N295" s="5">
        <f>_xlfn.XLOOKUP(A295,'Export 2023'!$K$3:$K$1000,'Export 2023'!$AF$3:$AF$1000)</f>
        <v>1800</v>
      </c>
      <c r="O295" s="31">
        <f>_xlfn.XLOOKUP(A295,'Export Dossier'!$K$3:$K$974,'Export Dossier'!$AD$3:$AD$974)</f>
        <v>2600</v>
      </c>
      <c r="P295" s="31">
        <f>_xlfn.XLOOKUP(C295,'Export Action'!$A$3:$A$1999,'Export Action'!$AS$3:$AS$1999)</f>
        <v>500</v>
      </c>
      <c r="Q295" s="29">
        <f>(_xlfn.XLOOKUP(C295,'Export Action'!$A$3:$A$1999,'Export Action'!$AS$3:$AS$1999))/_xlfn.XLOOKUP(C295,'Export Action'!$A$3:$A$1999,'Export Action'!$AR$3:$AR$1999)</f>
        <v>0.13513513513513514</v>
      </c>
      <c r="R295" s="63" t="str">
        <f>IF(OR(_xlfn.XLOOKUP(C295,'Export Action'!$A$3:$A$1999,'Export Action'!$AO$3:$AO$1999)="Communes ZRR./bassins de vie pop &gt; 50% ZRR",_xlfn.XLOOKUP(C295,'Export Action'!$A$3:$A$1999,'Export Action'!$AO$3:$AO$1999)="Contrats de relance et de transition écologique (CRTE) rural"),"Oui","Non")</f>
        <v>Oui</v>
      </c>
      <c r="S295" s="73" t="s">
        <v>20</v>
      </c>
      <c r="T295" s="74">
        <f t="shared" si="4"/>
        <v>122</v>
      </c>
      <c r="U295" s="75">
        <v>500</v>
      </c>
      <c r="V295" s="8" cm="1">
        <f t="array" ref="V295">IF(SUMPRODUCT((Tableau1[NOM DE LA STRUCTURE]=Tableau1[[#This Row],[NOM DE LA STRUCTURE]])*Tableau1[MONTANT PROPOSE POUR L''ACTION])=0,"",SUMPRODUCT((Tableau1[NOM DE LA STRUCTURE]=Tableau1[[#This Row],[NOM DE LA STRUCTURE]])*Tableau1[MONTANT PROPOSE POUR L''ACTION]))</f>
        <v>2100</v>
      </c>
      <c r="W295" s="79" t="s">
        <v>20059</v>
      </c>
    </row>
    <row r="296" spans="1:23" ht="47.5" customHeight="1" x14ac:dyDescent="0.25">
      <c r="A296" s="13" t="str">
        <f>_xlfn.XLOOKUP(C296,'Export Action'!$A$3:$A$1999,'Export Action'!$L$3:$L$1999)</f>
        <v>84140547500010</v>
      </c>
      <c r="B296" s="84" t="str">
        <f>_xlfn.XLOOKUP(A296,'Export Action'!$L$3:$L$1999,'Export Action'!$O$3:$O$1999)</f>
        <v>SPORTING-CLUB MOREEN TENNIS DE TABLE</v>
      </c>
      <c r="C296" s="1" t="s">
        <v>14826</v>
      </c>
      <c r="D296" s="36" t="str">
        <f>_xlfn.XLOOKUP(C296,'Export Action'!$A$3:$A$1999,'Export Action'!$X$3:$X$1999)</f>
        <v>Passage de la flamme</v>
      </c>
      <c r="E296" s="1" t="str">
        <f>_xlfn.XLOOKUP(A296,'Export Dossier'!$K$3:$K$974,'Export Dossier'!$D$3:$D$974)</f>
        <v>FFTT-CENT-24-0022</v>
      </c>
      <c r="F296" s="36" t="str">
        <f>_xlfn.XLOOKUP(C296,'Export Action'!$A$3:$A$1999,'Export Action'!$AE$3:$AE$1999)</f>
        <v>Animations vacances Olympiques et Paralympiques</v>
      </c>
      <c r="G296" s="87"/>
      <c r="H296" s="1"/>
      <c r="I296" s="1"/>
      <c r="J296" s="1" t="str">
        <f>_xlfn.XLOOKUP(C296,'Export Action'!$A$3:$A$1999,'Export Action'!$J$3:$J$1999)</f>
        <v>Première demande</v>
      </c>
      <c r="K296" s="1" t="str">
        <f>_xlfn.XLOOKUP(C296,'Export Action'!$A$3:$A$1999,'Export Action'!$AL$3:$AL$1999)</f>
        <v>Mixte</v>
      </c>
      <c r="L296" s="1">
        <f>_xlfn.XLOOKUP(C296,'Export Action'!$A$3:$A$1999,'Export Action'!$AM$3:$AM$1999)</f>
        <v>200</v>
      </c>
      <c r="M296" s="5">
        <f>_xlfn.XLOOKUP(A296,'Export 2022'!$K$3:$K$1000,'Export 2022'!$AF$3:$AF$1000)</f>
        <v>1800</v>
      </c>
      <c r="N296" s="5">
        <f>_xlfn.XLOOKUP(A296,'Export 2023'!$K$3:$K$1000,'Export 2023'!$AF$3:$AF$1000)</f>
        <v>1800</v>
      </c>
      <c r="O296" s="31">
        <f>_xlfn.XLOOKUP(A296,'Export Dossier'!$K$3:$K$974,'Export Dossier'!$AD$3:$AD$974)</f>
        <v>2600</v>
      </c>
      <c r="P296" s="31">
        <f>_xlfn.XLOOKUP(C296,'Export Action'!$A$3:$A$1999,'Export Action'!$AS$3:$AS$1999)</f>
        <v>500</v>
      </c>
      <c r="Q296" s="29">
        <f>(_xlfn.XLOOKUP(C296,'Export Action'!$A$3:$A$1999,'Export Action'!$AS$3:$AS$1999))/_xlfn.XLOOKUP(C296,'Export Action'!$A$3:$A$1999,'Export Action'!$AR$3:$AR$1999)</f>
        <v>0.10204081632653061</v>
      </c>
      <c r="R296" s="63" t="str">
        <f>IF(OR(_xlfn.XLOOKUP(C296,'Export Action'!$A$3:$A$1999,'Export Action'!$AO$3:$AO$1999)="Communes ZRR./bassins de vie pop &gt; 50% ZRR",_xlfn.XLOOKUP(C296,'Export Action'!$A$3:$A$1999,'Export Action'!$AO$3:$AO$1999)="Contrats de relance et de transition écologique (CRTE) rural"),"Oui","Non")</f>
        <v>Oui</v>
      </c>
      <c r="S296" s="88"/>
      <c r="T296" s="74">
        <f t="shared" si="4"/>
        <v>122</v>
      </c>
      <c r="U296" s="89"/>
      <c r="V296" s="8" cm="1">
        <f t="array" ref="V296">IF(SUMPRODUCT((Tableau1[NOM DE LA STRUCTURE]=Tableau1[[#This Row],[NOM DE LA STRUCTURE]])*Tableau1[MONTANT PROPOSE POUR L''ACTION])=0,"",SUMPRODUCT((Tableau1[NOM DE LA STRUCTURE]=Tableau1[[#This Row],[NOM DE LA STRUCTURE]])*Tableau1[MONTANT PROPOSE POUR L''ACTION]))</f>
        <v>2100</v>
      </c>
      <c r="W296" s="90"/>
    </row>
    <row r="297" spans="1:23" ht="47.5" customHeight="1" x14ac:dyDescent="0.25">
      <c r="A297" s="13" t="str">
        <f>_xlfn.XLOOKUP(C297,'Export Action'!$A$3:$A$1999,'Export Action'!$L$3:$L$1999)</f>
        <v>83860616800022</v>
      </c>
      <c r="B297" s="84" t="str">
        <f>_xlfn.XLOOKUP(A297,'Export Action'!$L$3:$L$1999,'Export Action'!$O$3:$O$1999)</f>
        <v>TENNIS DE TABLE CLUB DU LOCHOIS</v>
      </c>
      <c r="C297" s="1" t="s">
        <v>14832</v>
      </c>
      <c r="D297" s="36" t="str">
        <f>_xlfn.XLOOKUP(C297,'Export Action'!$A$3:$A$1999,'Export Action'!$X$3:$X$1999)</f>
        <v>Découverte du Tennis de table en milieu scolaire</v>
      </c>
      <c r="E297" s="1" t="str">
        <f>_xlfn.XLOOKUP(A297,'Export Dossier'!$K$3:$K$974,'Export Dossier'!$D$3:$D$974)</f>
        <v>FFTT-CENT-24-0023</v>
      </c>
      <c r="F297" s="36" t="str">
        <f>_xlfn.XLOOKUP(C297,'Export Action'!$A$3:$A$1999,'Export Action'!$AE$3:$AE$1999)</f>
        <v>Nouvelles pratiques</v>
      </c>
      <c r="G297" s="68" t="s">
        <v>16</v>
      </c>
      <c r="H297" s="71" t="s">
        <v>3112</v>
      </c>
      <c r="I297" s="71"/>
      <c r="J297" s="1" t="str">
        <f>_xlfn.XLOOKUP(C297,'Export Action'!$A$3:$A$1999,'Export Action'!$J$3:$J$1999)</f>
        <v>Première demande</v>
      </c>
      <c r="K297" s="1" t="str">
        <f>_xlfn.XLOOKUP(C297,'Export Action'!$A$3:$A$1999,'Export Action'!$AL$3:$AL$1999)</f>
        <v>Mixte</v>
      </c>
      <c r="L297" s="1">
        <f>_xlfn.XLOOKUP(C297,'Export Action'!$A$3:$A$1999,'Export Action'!$AM$3:$AM$1999)</f>
        <v>500</v>
      </c>
      <c r="M297" s="5">
        <f>_xlfn.XLOOKUP(A297,'Export 2022'!$K$3:$K$1000,'Export 2022'!$AF$3:$AF$1000)</f>
        <v>1250</v>
      </c>
      <c r="N297" s="5" t="e">
        <f>_xlfn.XLOOKUP(A297,'Export 2023'!$K$3:$K$1000,'Export 2023'!$AF$3:$AF$1000)</f>
        <v>#N/A</v>
      </c>
      <c r="O297" s="31">
        <f>_xlfn.XLOOKUP(A297,'Export Dossier'!$K$3:$K$974,'Export Dossier'!$AD$3:$AD$974)</f>
        <v>5000</v>
      </c>
      <c r="P297" s="31">
        <f>_xlfn.XLOOKUP(C297,'Export Action'!$A$3:$A$1999,'Export Action'!$AS$3:$AS$1999)</f>
        <v>2500</v>
      </c>
      <c r="Q297" s="29">
        <f>(_xlfn.XLOOKUP(C297,'Export Action'!$A$3:$A$1999,'Export Action'!$AS$3:$AS$1999))/_xlfn.XLOOKUP(C297,'Export Action'!$A$3:$A$1999,'Export Action'!$AR$3:$AR$1999)</f>
        <v>0.13966480446927373</v>
      </c>
      <c r="R297" s="63" t="str">
        <f>IF(OR(_xlfn.XLOOKUP(C297,'Export Action'!$A$3:$A$1999,'Export Action'!$AO$3:$AO$1999)="Communes ZRR./bassins de vie pop &gt; 50% ZRR",_xlfn.XLOOKUP(C297,'Export Action'!$A$3:$A$1999,'Export Action'!$AO$3:$AO$1999)="Contrats de relance et de transition écologique (CRTE) rural"),"Oui","Non")</f>
        <v>Non</v>
      </c>
      <c r="S297" s="73" t="s">
        <v>20</v>
      </c>
      <c r="T297" s="74">
        <f t="shared" si="4"/>
        <v>123</v>
      </c>
      <c r="U297" s="75">
        <v>1300</v>
      </c>
      <c r="V297" s="8" cm="1">
        <f t="array" ref="V297">IF(SUMPRODUCT((Tableau1[NOM DE LA STRUCTURE]=Tableau1[[#This Row],[NOM DE LA STRUCTURE]])*Tableau1[MONTANT PROPOSE POUR L''ACTION])=0,"",SUMPRODUCT((Tableau1[NOM DE LA STRUCTURE]=Tableau1[[#This Row],[NOM DE LA STRUCTURE]])*Tableau1[MONTANT PROPOSE POUR L''ACTION]))</f>
        <v>1800</v>
      </c>
      <c r="W297" s="79" t="s">
        <v>20070</v>
      </c>
    </row>
    <row r="298" spans="1:23" ht="47.5" customHeight="1" x14ac:dyDescent="0.25">
      <c r="A298" s="13" t="str">
        <f>_xlfn.XLOOKUP(C298,'Export Action'!$A$3:$A$1999,'Export Action'!$L$3:$L$1999)</f>
        <v>83860616800022</v>
      </c>
      <c r="B298" s="84" t="str">
        <f>_xlfn.XLOOKUP(A298,'Export Action'!$L$3:$L$1999,'Export Action'!$O$3:$O$1999)</f>
        <v>TENNIS DE TABLE CLUB DU LOCHOIS</v>
      </c>
      <c r="C298" s="1" t="s">
        <v>14840</v>
      </c>
      <c r="D298" s="36" t="str">
        <f>_xlfn.XLOOKUP(C298,'Export Action'!$A$3:$A$1999,'Export Action'!$X$3:$X$1999)</f>
        <v>Participation à un événement grand public</v>
      </c>
      <c r="E298" s="1" t="str">
        <f>_xlfn.XLOOKUP(A298,'Export Dossier'!$K$3:$K$974,'Export Dossier'!$D$3:$D$974)</f>
        <v>FFTT-CENT-24-0023</v>
      </c>
      <c r="F298" s="36" t="str">
        <f>_xlfn.XLOOKUP(C298,'Export Action'!$A$3:$A$1999,'Export Action'!$AE$3:$AE$1999)</f>
        <v>Nouvelles pratiques</v>
      </c>
      <c r="G298" s="68" t="s">
        <v>16</v>
      </c>
      <c r="H298" s="71" t="s">
        <v>3112</v>
      </c>
      <c r="I298" s="71"/>
      <c r="J298" s="1" t="str">
        <f>_xlfn.XLOOKUP(C298,'Export Action'!$A$3:$A$1999,'Export Action'!$J$3:$J$1999)</f>
        <v>Première demande</v>
      </c>
      <c r="K298" s="1" t="str">
        <f>_xlfn.XLOOKUP(C298,'Export Action'!$A$3:$A$1999,'Export Action'!$AL$3:$AL$1999)</f>
        <v>Mixte</v>
      </c>
      <c r="L298" s="1">
        <f>_xlfn.XLOOKUP(C298,'Export Action'!$A$3:$A$1999,'Export Action'!$AM$3:$AM$1999)</f>
        <v>150</v>
      </c>
      <c r="M298" s="5">
        <f>_xlfn.XLOOKUP(A298,'Export 2022'!$K$3:$K$1000,'Export 2022'!$AF$3:$AF$1000)</f>
        <v>1250</v>
      </c>
      <c r="N298" s="5" t="e">
        <f>_xlfn.XLOOKUP(A298,'Export 2023'!$K$3:$K$1000,'Export 2023'!$AF$3:$AF$1000)</f>
        <v>#N/A</v>
      </c>
      <c r="O298" s="31">
        <f>_xlfn.XLOOKUP(A298,'Export Dossier'!$K$3:$K$974,'Export Dossier'!$AD$3:$AD$974)</f>
        <v>5000</v>
      </c>
      <c r="P298" s="31">
        <f>_xlfn.XLOOKUP(C298,'Export Action'!$A$3:$A$1999,'Export Action'!$AS$3:$AS$1999)</f>
        <v>2500</v>
      </c>
      <c r="Q298" s="29">
        <f>(_xlfn.XLOOKUP(C298,'Export Action'!$A$3:$A$1999,'Export Action'!$AS$3:$AS$1999))/_xlfn.XLOOKUP(C298,'Export Action'!$A$3:$A$1999,'Export Action'!$AR$3:$AR$1999)</f>
        <v>0.13966480446927373</v>
      </c>
      <c r="R298" s="63" t="str">
        <f>IF(OR(_xlfn.XLOOKUP(C298,'Export Action'!$A$3:$A$1999,'Export Action'!$AO$3:$AO$1999)="Communes ZRR./bassins de vie pop &gt; 50% ZRR",_xlfn.XLOOKUP(C298,'Export Action'!$A$3:$A$1999,'Export Action'!$AO$3:$AO$1999)="Contrats de relance et de transition écologique (CRTE) rural"),"Oui","Non")</f>
        <v>Non</v>
      </c>
      <c r="S298" s="73" t="s">
        <v>19</v>
      </c>
      <c r="T298" s="74">
        <f t="shared" si="4"/>
        <v>123</v>
      </c>
      <c r="U298" s="75">
        <v>500</v>
      </c>
      <c r="V298" s="8" cm="1">
        <f t="array" ref="V298">IF(SUMPRODUCT((Tableau1[NOM DE LA STRUCTURE]=Tableau1[[#This Row],[NOM DE LA STRUCTURE]])*Tableau1[MONTANT PROPOSE POUR L''ACTION])=0,"",SUMPRODUCT((Tableau1[NOM DE LA STRUCTURE]=Tableau1[[#This Row],[NOM DE LA STRUCTURE]])*Tableau1[MONTANT PROPOSE POUR L''ACTION]))</f>
        <v>1800</v>
      </c>
      <c r="W298" s="79" t="s">
        <v>20071</v>
      </c>
    </row>
    <row r="299" spans="1:23" ht="47.5" customHeight="1" x14ac:dyDescent="0.25">
      <c r="A299" s="13" t="str">
        <f>_xlfn.XLOOKUP(C299,'Export Action'!$A$3:$A$1999,'Export Action'!$L$3:$L$1999)</f>
        <v>50751868600039</v>
      </c>
      <c r="B299" s="84" t="str">
        <f>_xlfn.XLOOKUP(A299,'Export Action'!$L$3:$L$1999,'Export Action'!$O$3:$O$1999)</f>
        <v>US ORLEANS TENNIS DE TABLE</v>
      </c>
      <c r="C299" s="1" t="s">
        <v>14870</v>
      </c>
      <c r="D299" s="36" t="str">
        <f>_xlfn.XLOOKUP(C299,'Export Action'!$A$3:$A$1999,'Export Action'!$X$3:$X$1999)</f>
        <v>Initiation péri-scolaire</v>
      </c>
      <c r="E299" s="1" t="str">
        <f>_xlfn.XLOOKUP(A299,'Export Dossier'!$K$3:$K$974,'Export Dossier'!$D$3:$D$974)</f>
        <v>FFTT-CENT-24-0025</v>
      </c>
      <c r="F299" s="36" t="str">
        <f>_xlfn.XLOOKUP(C299,'Export Action'!$A$3:$A$1999,'Export Action'!$AE$3:$AE$1999)</f>
        <v>Ping Educatif</v>
      </c>
      <c r="G299" s="68" t="s">
        <v>16</v>
      </c>
      <c r="H299" s="71" t="s">
        <v>3112</v>
      </c>
      <c r="I299" s="71" t="s">
        <v>3112</v>
      </c>
      <c r="J299" s="1" t="str">
        <f>_xlfn.XLOOKUP(C299,'Export Action'!$A$3:$A$1999,'Export Action'!$J$3:$J$1999)</f>
        <v>Renouvellement</v>
      </c>
      <c r="K299" s="1" t="str">
        <f>_xlfn.XLOOKUP(C299,'Export Action'!$A$3:$A$1999,'Export Action'!$AL$3:$AL$1999)</f>
        <v>Mixte</v>
      </c>
      <c r="L299" s="1">
        <f>_xlfn.XLOOKUP(C299,'Export Action'!$A$3:$A$1999,'Export Action'!$AM$3:$AM$1999)</f>
        <v>120</v>
      </c>
      <c r="M299" s="5" t="e">
        <f>_xlfn.XLOOKUP(A299,'Export 2022'!$K$3:$K$1000,'Export 2022'!$AF$3:$AF$1000)</f>
        <v>#N/A</v>
      </c>
      <c r="N299" s="5" t="e">
        <f>_xlfn.XLOOKUP(A299,'Export 2023'!$K$3:$K$1000,'Export 2023'!$AF$3:$AF$1000)</f>
        <v>#N/A</v>
      </c>
      <c r="O299" s="31">
        <f>_xlfn.XLOOKUP(A299,'Export Dossier'!$K$3:$K$974,'Export Dossier'!$AD$3:$AD$974)</f>
        <v>12000</v>
      </c>
      <c r="P299" s="31">
        <f>_xlfn.XLOOKUP(C299,'Export Action'!$A$3:$A$1999,'Export Action'!$AS$3:$AS$1999)</f>
        <v>5000</v>
      </c>
      <c r="Q299" s="29">
        <f>(_xlfn.XLOOKUP(C299,'Export Action'!$A$3:$A$1999,'Export Action'!$AS$3:$AS$1999))/_xlfn.XLOOKUP(C299,'Export Action'!$A$3:$A$1999,'Export Action'!$AR$3:$AR$1999)</f>
        <v>0.42918454935622319</v>
      </c>
      <c r="R299" s="63" t="str">
        <f>IF(OR(_xlfn.XLOOKUP(C299,'Export Action'!$A$3:$A$1999,'Export Action'!$AO$3:$AO$1999)="Communes ZRR./bassins de vie pop &gt; 50% ZRR",_xlfn.XLOOKUP(C299,'Export Action'!$A$3:$A$1999,'Export Action'!$AO$3:$AO$1999)="Contrats de relance et de transition écologique (CRTE) rural"),"Oui","Non")</f>
        <v>Non</v>
      </c>
      <c r="S299" s="73" t="s">
        <v>20</v>
      </c>
      <c r="T299" s="74">
        <f t="shared" si="4"/>
        <v>124</v>
      </c>
      <c r="U299" s="75">
        <v>1000</v>
      </c>
      <c r="V299" s="8" cm="1">
        <f t="array" ref="V299">IF(SUMPRODUCT((Tableau1[NOM DE LA STRUCTURE]=Tableau1[[#This Row],[NOM DE LA STRUCTURE]])*Tableau1[MONTANT PROPOSE POUR L''ACTION])=0,"",SUMPRODUCT((Tableau1[NOM DE LA STRUCTURE]=Tableau1[[#This Row],[NOM DE LA STRUCTURE]])*Tableau1[MONTANT PROPOSE POUR L''ACTION]))</f>
        <v>1861</v>
      </c>
      <c r="W299" s="79" t="s">
        <v>20015</v>
      </c>
    </row>
    <row r="300" spans="1:23" ht="47.5" customHeight="1" x14ac:dyDescent="0.25">
      <c r="A300" s="13" t="str">
        <f>_xlfn.XLOOKUP(C300,'Export Action'!$A$3:$A$1999,'Export Action'!$L$3:$L$1999)</f>
        <v>50751868600039</v>
      </c>
      <c r="B300" s="84" t="str">
        <f>_xlfn.XLOOKUP(A300,'Export Action'!$L$3:$L$1999,'Export Action'!$O$3:$O$1999)</f>
        <v>US ORLEANS TENNIS DE TABLE</v>
      </c>
      <c r="C300" s="1" t="s">
        <v>14879</v>
      </c>
      <c r="D300" s="36" t="str">
        <f>_xlfn.XLOOKUP(C300,'Export Action'!$A$3:$A$1999,'Export Action'!$X$3:$X$1999)</f>
        <v>Viens découvrir le ping</v>
      </c>
      <c r="E300" s="1" t="str">
        <f>_xlfn.XLOOKUP(A300,'Export Dossier'!$K$3:$K$974,'Export Dossier'!$D$3:$D$974)</f>
        <v>FFTT-CENT-24-0025</v>
      </c>
      <c r="F300" s="36" t="str">
        <f>_xlfn.XLOOKUP(C300,'Export Action'!$A$3:$A$1999,'Export Action'!$AE$3:$AE$1999)</f>
        <v>Ping Inclusif</v>
      </c>
      <c r="G300" s="68" t="s">
        <v>16</v>
      </c>
      <c r="H300" s="71" t="s">
        <v>3112</v>
      </c>
      <c r="I300" s="71" t="s">
        <v>3112</v>
      </c>
      <c r="J300" s="1" t="str">
        <f>_xlfn.XLOOKUP(C300,'Export Action'!$A$3:$A$1999,'Export Action'!$J$3:$J$1999)</f>
        <v>Première demande</v>
      </c>
      <c r="K300" s="1" t="str">
        <f>_xlfn.XLOOKUP(C300,'Export Action'!$A$3:$A$1999,'Export Action'!$AL$3:$AL$1999)</f>
        <v>Mixte</v>
      </c>
      <c r="L300" s="1">
        <f>_xlfn.XLOOKUP(C300,'Export Action'!$A$3:$A$1999,'Export Action'!$AM$3:$AM$1999)</f>
        <v>60</v>
      </c>
      <c r="M300" s="5" t="e">
        <f>_xlfn.XLOOKUP(A300,'Export 2022'!$K$3:$K$1000,'Export 2022'!$AF$3:$AF$1000)</f>
        <v>#N/A</v>
      </c>
      <c r="N300" s="5" t="e">
        <f>_xlfn.XLOOKUP(A300,'Export 2023'!$K$3:$K$1000,'Export 2023'!$AF$3:$AF$1000)</f>
        <v>#N/A</v>
      </c>
      <c r="O300" s="31">
        <f>_xlfn.XLOOKUP(A300,'Export Dossier'!$K$3:$K$974,'Export Dossier'!$AD$3:$AD$974)</f>
        <v>12000</v>
      </c>
      <c r="P300" s="31">
        <f>_xlfn.XLOOKUP(C300,'Export Action'!$A$3:$A$1999,'Export Action'!$AS$3:$AS$1999)</f>
        <v>3000</v>
      </c>
      <c r="Q300" s="29">
        <f>(_xlfn.XLOOKUP(C300,'Export Action'!$A$3:$A$1999,'Export Action'!$AS$3:$AS$1999))/_xlfn.XLOOKUP(C300,'Export Action'!$A$3:$A$1999,'Export Action'!$AR$3:$AR$1999)</f>
        <v>0.46153846153846156</v>
      </c>
      <c r="R300" s="63" t="str">
        <f>IF(OR(_xlfn.XLOOKUP(C300,'Export Action'!$A$3:$A$1999,'Export Action'!$AO$3:$AO$1999)="Communes ZRR./bassins de vie pop &gt; 50% ZRR",_xlfn.XLOOKUP(C300,'Export Action'!$A$3:$A$1999,'Export Action'!$AO$3:$AO$1999)="Contrats de relance et de transition écologique (CRTE) rural"),"Oui","Non")</f>
        <v>Non</v>
      </c>
      <c r="S300" s="73" t="s">
        <v>19</v>
      </c>
      <c r="T300" s="74">
        <f t="shared" si="4"/>
        <v>124</v>
      </c>
      <c r="U300" s="75">
        <v>300</v>
      </c>
      <c r="V300" s="8" cm="1">
        <f t="array" ref="V300">IF(SUMPRODUCT((Tableau1[NOM DE LA STRUCTURE]=Tableau1[[#This Row],[NOM DE LA STRUCTURE]])*Tableau1[MONTANT PROPOSE POUR L''ACTION])=0,"",SUMPRODUCT((Tableau1[NOM DE LA STRUCTURE]=Tableau1[[#This Row],[NOM DE LA STRUCTURE]])*Tableau1[MONTANT PROPOSE POUR L''ACTION]))</f>
        <v>1861</v>
      </c>
      <c r="W300" s="79" t="s">
        <v>20016</v>
      </c>
    </row>
    <row r="301" spans="1:23" ht="47.5" customHeight="1" x14ac:dyDescent="0.25">
      <c r="A301" s="13" t="str">
        <f>_xlfn.XLOOKUP(C301,'Export Action'!$A$3:$A$1999,'Export Action'!$L$3:$L$1999)</f>
        <v>50751868600039</v>
      </c>
      <c r="B301" s="84" t="str">
        <f>_xlfn.XLOOKUP(A301,'Export Action'!$L$3:$L$1999,'Export Action'!$O$3:$O$1999)</f>
        <v>US ORLEANS TENNIS DE TABLE</v>
      </c>
      <c r="C301" s="1" t="s">
        <v>14886</v>
      </c>
      <c r="D301" s="36" t="str">
        <f>_xlfn.XLOOKUP(C301,'Export Action'!$A$3:$A$1999,'Export Action'!$X$3:$X$1999)</f>
        <v>Ping Bien être</v>
      </c>
      <c r="E301" s="1" t="str">
        <f>_xlfn.XLOOKUP(A301,'Export Dossier'!$K$3:$K$974,'Export Dossier'!$D$3:$D$974)</f>
        <v>FFTT-CENT-24-0025</v>
      </c>
      <c r="F301" s="36" t="str">
        <f>_xlfn.XLOOKUP(C301,'Export Action'!$A$3:$A$1999,'Export Action'!$AE$3:$AE$1999)</f>
        <v>Ping Actif</v>
      </c>
      <c r="G301" s="68" t="s">
        <v>16</v>
      </c>
      <c r="H301" s="71" t="s">
        <v>3112</v>
      </c>
      <c r="I301" s="71" t="s">
        <v>3112</v>
      </c>
      <c r="J301" s="1" t="str">
        <f>_xlfn.XLOOKUP(C301,'Export Action'!$A$3:$A$1999,'Export Action'!$J$3:$J$1999)</f>
        <v>Première demande</v>
      </c>
      <c r="K301" s="1" t="str">
        <f>_xlfn.XLOOKUP(C301,'Export Action'!$A$3:$A$1999,'Export Action'!$AL$3:$AL$1999)</f>
        <v>Mixte</v>
      </c>
      <c r="L301" s="1">
        <f>_xlfn.XLOOKUP(C301,'Export Action'!$A$3:$A$1999,'Export Action'!$AM$3:$AM$1999)</f>
        <v>30</v>
      </c>
      <c r="M301" s="5" t="e">
        <f>_xlfn.XLOOKUP(A301,'Export 2022'!$K$3:$K$1000,'Export 2022'!$AF$3:$AF$1000)</f>
        <v>#N/A</v>
      </c>
      <c r="N301" s="5" t="e">
        <f>_xlfn.XLOOKUP(A301,'Export 2023'!$K$3:$K$1000,'Export 2023'!$AF$3:$AF$1000)</f>
        <v>#N/A</v>
      </c>
      <c r="O301" s="31">
        <f>_xlfn.XLOOKUP(A301,'Export Dossier'!$K$3:$K$974,'Export Dossier'!$AD$3:$AD$974)</f>
        <v>12000</v>
      </c>
      <c r="P301" s="31">
        <f>_xlfn.XLOOKUP(C301,'Export Action'!$A$3:$A$1999,'Export Action'!$AS$3:$AS$1999)</f>
        <v>4000</v>
      </c>
      <c r="Q301" s="29">
        <f>(_xlfn.XLOOKUP(C301,'Export Action'!$A$3:$A$1999,'Export Action'!$AS$3:$AS$1999))/_xlfn.XLOOKUP(C301,'Export Action'!$A$3:$A$1999,'Export Action'!$AR$3:$AR$1999)</f>
        <v>0.4784688995215311</v>
      </c>
      <c r="R301" s="63" t="str">
        <f>IF(OR(_xlfn.XLOOKUP(C301,'Export Action'!$A$3:$A$1999,'Export Action'!$AO$3:$AO$1999)="Communes ZRR./bassins de vie pop &gt; 50% ZRR",_xlfn.XLOOKUP(C301,'Export Action'!$A$3:$A$1999,'Export Action'!$AO$3:$AO$1999)="Contrats de relance et de transition écologique (CRTE) rural"),"Oui","Non")</f>
        <v>Non</v>
      </c>
      <c r="S301" s="73" t="s">
        <v>19</v>
      </c>
      <c r="T301" s="74">
        <f t="shared" si="4"/>
        <v>124</v>
      </c>
      <c r="U301" s="75">
        <v>561</v>
      </c>
      <c r="V301" s="8" cm="1">
        <f t="array" ref="V301">IF(SUMPRODUCT((Tableau1[NOM DE LA STRUCTURE]=Tableau1[[#This Row],[NOM DE LA STRUCTURE]])*Tableau1[MONTANT PROPOSE POUR L''ACTION])=0,"",SUMPRODUCT((Tableau1[NOM DE LA STRUCTURE]=Tableau1[[#This Row],[NOM DE LA STRUCTURE]])*Tableau1[MONTANT PROPOSE POUR L''ACTION]))</f>
        <v>1861</v>
      </c>
      <c r="W301" s="79" t="s">
        <v>20017</v>
      </c>
    </row>
    <row r="302" spans="1:23" ht="47.5" customHeight="1" x14ac:dyDescent="0.25">
      <c r="A302" s="13" t="str">
        <f>_xlfn.XLOOKUP(C302,'Export Action'!$A$3:$A$1999,'Export Action'!$L$3:$L$1999)</f>
        <v>34200083300026</v>
      </c>
      <c r="B302" s="84" t="str">
        <f>_xlfn.XLOOKUP(A302,'Export Action'!$L$3:$L$1999,'Export Action'!$O$3:$O$1999)</f>
        <v>TENNIS DE TABLE DE JOUE-LES-TOURS</v>
      </c>
      <c r="C302" s="1" t="s">
        <v>14893</v>
      </c>
      <c r="D302" s="36" t="str">
        <f>_xlfn.XLOOKUP(C302,'Export Action'!$A$3:$A$1999,'Export Action'!$X$3:$X$1999)</f>
        <v>Recrutement et fidélisation des jeunes au Tennis de Table de Joué lès Tours</v>
      </c>
      <c r="E302" s="1" t="str">
        <f>_xlfn.XLOOKUP(A302,'Export Dossier'!$K$3:$K$974,'Export Dossier'!$D$3:$D$974)</f>
        <v>FFTT-CENT-24-0026</v>
      </c>
      <c r="F302" s="36" t="str">
        <f>_xlfn.XLOOKUP(C302,'Export Action'!$A$3:$A$1999,'Export Action'!$AE$3:$AE$1999)</f>
        <v>Ping Educatif</v>
      </c>
      <c r="G302" s="68" t="s">
        <v>16</v>
      </c>
      <c r="H302" s="71" t="s">
        <v>3112</v>
      </c>
      <c r="I302" s="71" t="s">
        <v>3112</v>
      </c>
      <c r="J302" s="1" t="str">
        <f>_xlfn.XLOOKUP(C302,'Export Action'!$A$3:$A$1999,'Export Action'!$J$3:$J$1999)</f>
        <v>Renouvellement</v>
      </c>
      <c r="K302" s="1" t="str">
        <f>_xlfn.XLOOKUP(C302,'Export Action'!$A$3:$A$1999,'Export Action'!$AL$3:$AL$1999)</f>
        <v>Mixte</v>
      </c>
      <c r="L302" s="1">
        <f>_xlfn.XLOOKUP(C302,'Export Action'!$A$3:$A$1999,'Export Action'!$AM$3:$AM$1999)</f>
        <v>1000</v>
      </c>
      <c r="M302" s="5">
        <f>_xlfn.XLOOKUP(A302,'Export 2022'!$K$3:$K$1000,'Export 2022'!$AF$3:$AF$1000)</f>
        <v>4800</v>
      </c>
      <c r="N302" s="5">
        <f>_xlfn.XLOOKUP(A302,'Export 2023'!$K$3:$K$1000,'Export 2023'!$AF$3:$AF$1000)</f>
        <v>4550</v>
      </c>
      <c r="O302" s="31">
        <f>_xlfn.XLOOKUP(A302,'Export Dossier'!$K$3:$K$974,'Export Dossier'!$AD$3:$AD$974)</f>
        <v>9000</v>
      </c>
      <c r="P302" s="31">
        <f>_xlfn.XLOOKUP(C302,'Export Action'!$A$3:$A$1999,'Export Action'!$AS$3:$AS$1999)</f>
        <v>4000</v>
      </c>
      <c r="Q302" s="29">
        <f>(_xlfn.XLOOKUP(C302,'Export Action'!$A$3:$A$1999,'Export Action'!$AS$3:$AS$1999))/_xlfn.XLOOKUP(C302,'Export Action'!$A$3:$A$1999,'Export Action'!$AR$3:$AR$1999)</f>
        <v>0.28880866425992779</v>
      </c>
      <c r="R302" s="63" t="str">
        <f>IF(OR(_xlfn.XLOOKUP(C302,'Export Action'!$A$3:$A$1999,'Export Action'!$AO$3:$AO$1999)="Communes ZRR./bassins de vie pop &gt; 50% ZRR",_xlfn.XLOOKUP(C302,'Export Action'!$A$3:$A$1999,'Export Action'!$AO$3:$AO$1999)="Contrats de relance et de transition écologique (CRTE) rural"),"Oui","Non")</f>
        <v>Non</v>
      </c>
      <c r="S302" s="73" t="s">
        <v>21</v>
      </c>
      <c r="T302" s="74">
        <f t="shared" si="4"/>
        <v>125</v>
      </c>
      <c r="U302" s="75">
        <v>2750</v>
      </c>
      <c r="V302" s="8" cm="1">
        <f t="array" ref="V302">IF(SUMPRODUCT((Tableau1[NOM DE LA STRUCTURE]=Tableau1[[#This Row],[NOM DE LA STRUCTURE]])*Tableau1[MONTANT PROPOSE POUR L''ACTION])=0,"",SUMPRODUCT((Tableau1[NOM DE LA STRUCTURE]=Tableau1[[#This Row],[NOM DE LA STRUCTURE]])*Tableau1[MONTANT PROPOSE POUR L''ACTION]))</f>
        <v>6000</v>
      </c>
      <c r="W302" s="79" t="s">
        <v>20060</v>
      </c>
    </row>
    <row r="303" spans="1:23" ht="47.5" customHeight="1" x14ac:dyDescent="0.25">
      <c r="A303" s="13" t="str">
        <f>_xlfn.XLOOKUP(C303,'Export Action'!$A$3:$A$1999,'Export Action'!$L$3:$L$1999)</f>
        <v>34200083300026</v>
      </c>
      <c r="B303" s="84" t="str">
        <f>_xlfn.XLOOKUP(A303,'Export Action'!$L$3:$L$1999,'Export Action'!$O$3:$O$1999)</f>
        <v>TENNIS DE TABLE DE JOUE-LES-TOURS</v>
      </c>
      <c r="C303" s="1" t="s">
        <v>14902</v>
      </c>
      <c r="D303" s="36" t="str">
        <f>_xlfn.XLOOKUP(C303,'Export Action'!$A$3:$A$1999,'Export Action'!$X$3:$X$1999)</f>
        <v>Développement de la pratique - Sport Santé</v>
      </c>
      <c r="E303" s="1" t="str">
        <f>_xlfn.XLOOKUP(A303,'Export Dossier'!$K$3:$K$974,'Export Dossier'!$D$3:$D$974)</f>
        <v>FFTT-CENT-24-0026</v>
      </c>
      <c r="F303" s="36" t="str">
        <f>_xlfn.XLOOKUP(C303,'Export Action'!$A$3:$A$1999,'Export Action'!$AE$3:$AE$1999)</f>
        <v>Ping Actif</v>
      </c>
      <c r="G303" s="68" t="s">
        <v>16</v>
      </c>
      <c r="H303" s="71" t="s">
        <v>3112</v>
      </c>
      <c r="I303" s="71" t="s">
        <v>3112</v>
      </c>
      <c r="J303" s="1" t="str">
        <f>_xlfn.XLOOKUP(C303,'Export Action'!$A$3:$A$1999,'Export Action'!$J$3:$J$1999)</f>
        <v>Première demande</v>
      </c>
      <c r="K303" s="1" t="str">
        <f>_xlfn.XLOOKUP(C303,'Export Action'!$A$3:$A$1999,'Export Action'!$AL$3:$AL$1999)</f>
        <v>Mixte</v>
      </c>
      <c r="L303" s="1">
        <f>_xlfn.XLOOKUP(C303,'Export Action'!$A$3:$A$1999,'Export Action'!$AM$3:$AM$1999)</f>
        <v>60</v>
      </c>
      <c r="M303" s="5">
        <f>_xlfn.XLOOKUP(A303,'Export 2022'!$K$3:$K$1000,'Export 2022'!$AF$3:$AF$1000)</f>
        <v>4800</v>
      </c>
      <c r="N303" s="5">
        <f>_xlfn.XLOOKUP(A303,'Export 2023'!$K$3:$K$1000,'Export 2023'!$AF$3:$AF$1000)</f>
        <v>4550</v>
      </c>
      <c r="O303" s="31">
        <f>_xlfn.XLOOKUP(A303,'Export Dossier'!$K$3:$K$974,'Export Dossier'!$AD$3:$AD$974)</f>
        <v>9000</v>
      </c>
      <c r="P303" s="31">
        <f>_xlfn.XLOOKUP(C303,'Export Action'!$A$3:$A$1999,'Export Action'!$AS$3:$AS$1999)</f>
        <v>3000</v>
      </c>
      <c r="Q303" s="29">
        <f>(_xlfn.XLOOKUP(C303,'Export Action'!$A$3:$A$1999,'Export Action'!$AS$3:$AS$1999))/_xlfn.XLOOKUP(C303,'Export Action'!$A$3:$A$1999,'Export Action'!$AR$3:$AR$1999)</f>
        <v>0.33333333333333331</v>
      </c>
      <c r="R303" s="63" t="str">
        <f>IF(OR(_xlfn.XLOOKUP(C303,'Export Action'!$A$3:$A$1999,'Export Action'!$AO$3:$AO$1999)="Communes ZRR./bassins de vie pop &gt; 50% ZRR",_xlfn.XLOOKUP(C303,'Export Action'!$A$3:$A$1999,'Export Action'!$AO$3:$AO$1999)="Contrats de relance et de transition écologique (CRTE) rural"),"Oui","Non")</f>
        <v>Non</v>
      </c>
      <c r="S303" s="73" t="s">
        <v>21</v>
      </c>
      <c r="T303" s="74">
        <f t="shared" si="4"/>
        <v>125</v>
      </c>
      <c r="U303" s="75">
        <v>2750</v>
      </c>
      <c r="V303" s="8" cm="1">
        <f t="array" ref="V303">IF(SUMPRODUCT((Tableau1[NOM DE LA STRUCTURE]=Tableau1[[#This Row],[NOM DE LA STRUCTURE]])*Tableau1[MONTANT PROPOSE POUR L''ACTION])=0,"",SUMPRODUCT((Tableau1[NOM DE LA STRUCTURE]=Tableau1[[#This Row],[NOM DE LA STRUCTURE]])*Tableau1[MONTANT PROPOSE POUR L''ACTION]))</f>
        <v>6000</v>
      </c>
      <c r="W303" s="79" t="s">
        <v>20061</v>
      </c>
    </row>
    <row r="304" spans="1:23" ht="47.5" customHeight="1" x14ac:dyDescent="0.25">
      <c r="A304" s="13" t="str">
        <f>_xlfn.XLOOKUP(C304,'Export Action'!$A$3:$A$1999,'Export Action'!$L$3:$L$1999)</f>
        <v>34200083300026</v>
      </c>
      <c r="B304" s="84" t="str">
        <f>_xlfn.XLOOKUP(A304,'Export Action'!$L$3:$L$1999,'Export Action'!$O$3:$O$1999)</f>
        <v>TENNIS DE TABLE DE JOUE-LES-TOURS</v>
      </c>
      <c r="C304" s="1" t="s">
        <v>14909</v>
      </c>
      <c r="D304" s="36" t="str">
        <f>_xlfn.XLOOKUP(C304,'Export Action'!$A$3:$A$1999,'Export Action'!$X$3:$X$1999)</f>
        <v>Développement Durable au Tennis de Table de Joué lès Tours</v>
      </c>
      <c r="E304" s="1" t="str">
        <f>_xlfn.XLOOKUP(A304,'Export Dossier'!$K$3:$K$974,'Export Dossier'!$D$3:$D$974)</f>
        <v>FFTT-CENT-24-0026</v>
      </c>
      <c r="F304" s="36" t="str">
        <f>_xlfn.XLOOKUP(C304,'Export Action'!$A$3:$A$1999,'Export Action'!$AE$3:$AE$1999)</f>
        <v>Structuration clubs/comités de demain</v>
      </c>
      <c r="G304" s="68" t="s">
        <v>16</v>
      </c>
      <c r="H304" s="71" t="s">
        <v>3112</v>
      </c>
      <c r="I304" s="71" t="s">
        <v>3112</v>
      </c>
      <c r="J304" s="1" t="str">
        <f>_xlfn.XLOOKUP(C304,'Export Action'!$A$3:$A$1999,'Export Action'!$J$3:$J$1999)</f>
        <v>Renouvellement</v>
      </c>
      <c r="K304" s="1" t="str">
        <f>_xlfn.XLOOKUP(C304,'Export Action'!$A$3:$A$1999,'Export Action'!$AL$3:$AL$1999)</f>
        <v>Mixte</v>
      </c>
      <c r="L304" s="1">
        <f>_xlfn.XLOOKUP(C304,'Export Action'!$A$3:$A$1999,'Export Action'!$AM$3:$AM$1999)</f>
        <v>800</v>
      </c>
      <c r="M304" s="5">
        <f>_xlfn.XLOOKUP(A304,'Export 2022'!$K$3:$K$1000,'Export 2022'!$AF$3:$AF$1000)</f>
        <v>4800</v>
      </c>
      <c r="N304" s="5">
        <f>_xlfn.XLOOKUP(A304,'Export 2023'!$K$3:$K$1000,'Export 2023'!$AF$3:$AF$1000)</f>
        <v>4550</v>
      </c>
      <c r="O304" s="31">
        <f>_xlfn.XLOOKUP(A304,'Export Dossier'!$K$3:$K$974,'Export Dossier'!$AD$3:$AD$974)</f>
        <v>9000</v>
      </c>
      <c r="P304" s="31">
        <f>_xlfn.XLOOKUP(C304,'Export Action'!$A$3:$A$1999,'Export Action'!$AS$3:$AS$1999)</f>
        <v>2000</v>
      </c>
      <c r="Q304" s="29">
        <f>(_xlfn.XLOOKUP(C304,'Export Action'!$A$3:$A$1999,'Export Action'!$AS$3:$AS$1999))/_xlfn.XLOOKUP(C304,'Export Action'!$A$3:$A$1999,'Export Action'!$AR$3:$AR$1999)</f>
        <v>0.43010752688172044</v>
      </c>
      <c r="R304" s="63" t="str">
        <f>IF(OR(_xlfn.XLOOKUP(C304,'Export Action'!$A$3:$A$1999,'Export Action'!$AO$3:$AO$1999)="Communes ZRR./bassins de vie pop &gt; 50% ZRR",_xlfn.XLOOKUP(C304,'Export Action'!$A$3:$A$1999,'Export Action'!$AO$3:$AO$1999)="Contrats de relance et de transition écologique (CRTE) rural"),"Oui","Non")</f>
        <v>Non</v>
      </c>
      <c r="S304" s="73" t="s">
        <v>21</v>
      </c>
      <c r="T304" s="74">
        <f t="shared" si="4"/>
        <v>125</v>
      </c>
      <c r="U304" s="75">
        <v>500</v>
      </c>
      <c r="V304" s="8" cm="1">
        <f t="array" ref="V304">IF(SUMPRODUCT((Tableau1[NOM DE LA STRUCTURE]=Tableau1[[#This Row],[NOM DE LA STRUCTURE]])*Tableau1[MONTANT PROPOSE POUR L''ACTION])=0,"",SUMPRODUCT((Tableau1[NOM DE LA STRUCTURE]=Tableau1[[#This Row],[NOM DE LA STRUCTURE]])*Tableau1[MONTANT PROPOSE POUR L''ACTION]))</f>
        <v>6000</v>
      </c>
      <c r="W304" s="79" t="s">
        <v>20062</v>
      </c>
    </row>
    <row r="305" spans="1:23" ht="47.5" customHeight="1" x14ac:dyDescent="0.25">
      <c r="A305" s="13" t="str">
        <f>_xlfn.XLOOKUP(C305,'Export Action'!$A$3:$A$1999,'Export Action'!$L$3:$L$1999)</f>
        <v>84061195800017</v>
      </c>
      <c r="B305" s="84" t="str">
        <f>_xlfn.XLOOKUP(A305,'Export Action'!$L$3:$L$1999,'Export Action'!$O$3:$O$1999)</f>
        <v>TENNIS DE TABLE SUD CHER</v>
      </c>
      <c r="C305" s="1" t="s">
        <v>14916</v>
      </c>
      <c r="D305" s="36" t="str">
        <f>_xlfn.XLOOKUP(C305,'Export Action'!$A$3:$A$1999,'Export Action'!$X$3:$X$1999)</f>
        <v>Recrutement et fidélisation des jeunes</v>
      </c>
      <c r="E305" s="1" t="str">
        <f>_xlfn.XLOOKUP(A305,'Export Dossier'!$K$3:$K$974,'Export Dossier'!$D$3:$D$974)</f>
        <v>FFTT-CENT-24-0027</v>
      </c>
      <c r="F305" s="36" t="str">
        <f>_xlfn.XLOOKUP(C305,'Export Action'!$A$3:$A$1999,'Export Action'!$AE$3:$AE$1999)</f>
        <v>Ping Educatif</v>
      </c>
      <c r="G305" s="68" t="s">
        <v>16</v>
      </c>
      <c r="H305" s="71" t="s">
        <v>3112</v>
      </c>
      <c r="I305" s="71" t="s">
        <v>3112</v>
      </c>
      <c r="J305" s="1" t="str">
        <f>_xlfn.XLOOKUP(C305,'Export Action'!$A$3:$A$1999,'Export Action'!$J$3:$J$1999)</f>
        <v>Renouvellement</v>
      </c>
      <c r="K305" s="1" t="str">
        <f>_xlfn.XLOOKUP(C305,'Export Action'!$A$3:$A$1999,'Export Action'!$AL$3:$AL$1999)</f>
        <v>Mixte</v>
      </c>
      <c r="L305" s="1">
        <f>_xlfn.XLOOKUP(C305,'Export Action'!$A$3:$A$1999,'Export Action'!$AM$3:$AM$1999)</f>
        <v>50</v>
      </c>
      <c r="M305" s="5">
        <f>_xlfn.XLOOKUP(A305,'Export 2022'!$K$3:$K$1000,'Export 2022'!$AF$3:$AF$1000)</f>
        <v>2000</v>
      </c>
      <c r="N305" s="5">
        <f>_xlfn.XLOOKUP(A305,'Export 2023'!$K$3:$K$1000,'Export 2023'!$AF$3:$AF$1000)</f>
        <v>1614</v>
      </c>
      <c r="O305" s="31">
        <f>_xlfn.XLOOKUP(A305,'Export Dossier'!$K$3:$K$974,'Export Dossier'!$AD$3:$AD$974)</f>
        <v>4750</v>
      </c>
      <c r="P305" s="31">
        <f>_xlfn.XLOOKUP(C305,'Export Action'!$A$3:$A$1999,'Export Action'!$AS$3:$AS$1999)</f>
        <v>1500</v>
      </c>
      <c r="Q305" s="29">
        <f>(_xlfn.XLOOKUP(C305,'Export Action'!$A$3:$A$1999,'Export Action'!$AS$3:$AS$1999))/_xlfn.XLOOKUP(C305,'Export Action'!$A$3:$A$1999,'Export Action'!$AR$3:$AR$1999)</f>
        <v>0.10380622837370242</v>
      </c>
      <c r="R305" s="63" t="str">
        <f>IF(OR(_xlfn.XLOOKUP(C305,'Export Action'!$A$3:$A$1999,'Export Action'!$AO$3:$AO$1999)="Communes ZRR./bassins de vie pop &gt; 50% ZRR",_xlfn.XLOOKUP(C305,'Export Action'!$A$3:$A$1999,'Export Action'!$AO$3:$AO$1999)="Contrats de relance et de transition écologique (CRTE) rural"),"Oui","Non")</f>
        <v>Oui</v>
      </c>
      <c r="S305" s="73" t="s">
        <v>19</v>
      </c>
      <c r="T305" s="74">
        <f t="shared" si="4"/>
        <v>126</v>
      </c>
      <c r="U305" s="75">
        <v>1000</v>
      </c>
      <c r="V305" s="8" cm="1">
        <f t="array" ref="V305">IF(SUMPRODUCT((Tableau1[NOM DE LA STRUCTURE]=Tableau1[[#This Row],[NOM DE LA STRUCTURE]])*Tableau1[MONTANT PROPOSE POUR L''ACTION])=0,"",SUMPRODUCT((Tableau1[NOM DE LA STRUCTURE]=Tableau1[[#This Row],[NOM DE LA STRUCTURE]])*Tableau1[MONTANT PROPOSE POUR L''ACTION]))</f>
        <v>3500</v>
      </c>
      <c r="W305" s="79" t="s">
        <v>20067</v>
      </c>
    </row>
    <row r="306" spans="1:23" ht="47.5" customHeight="1" x14ac:dyDescent="0.25">
      <c r="A306" s="13" t="str">
        <f>_xlfn.XLOOKUP(C306,'Export Action'!$A$3:$A$1999,'Export Action'!$L$3:$L$1999)</f>
        <v>84061195800017</v>
      </c>
      <c r="B306" s="84" t="str">
        <f>_xlfn.XLOOKUP(A306,'Export Action'!$L$3:$L$1999,'Export Action'!$O$3:$O$1999)</f>
        <v>TENNIS DE TABLE SUD CHER</v>
      </c>
      <c r="C306" s="1" t="s">
        <v>14923</v>
      </c>
      <c r="D306" s="36" t="str">
        <f>_xlfn.XLOOKUP(C306,'Export Action'!$A$3:$A$1999,'Export Action'!$X$3:$X$1999)</f>
        <v>Développement du dispositif sport santé</v>
      </c>
      <c r="E306" s="1" t="str">
        <f>_xlfn.XLOOKUP(A306,'Export Dossier'!$K$3:$K$974,'Export Dossier'!$D$3:$D$974)</f>
        <v>FFTT-CENT-24-0027</v>
      </c>
      <c r="F306" s="36" t="str">
        <f>_xlfn.XLOOKUP(C306,'Export Action'!$A$3:$A$1999,'Export Action'!$AE$3:$AE$1999)</f>
        <v>Ping Actif</v>
      </c>
      <c r="G306" s="68" t="s">
        <v>16</v>
      </c>
      <c r="H306" s="71" t="s">
        <v>3112</v>
      </c>
      <c r="I306" s="71" t="s">
        <v>3112</v>
      </c>
      <c r="J306" s="1" t="str">
        <f>_xlfn.XLOOKUP(C306,'Export Action'!$A$3:$A$1999,'Export Action'!$J$3:$J$1999)</f>
        <v>Renouvellement</v>
      </c>
      <c r="K306" s="1" t="str">
        <f>_xlfn.XLOOKUP(C306,'Export Action'!$A$3:$A$1999,'Export Action'!$AL$3:$AL$1999)</f>
        <v>Mixte</v>
      </c>
      <c r="L306" s="1">
        <f>_xlfn.XLOOKUP(C306,'Export Action'!$A$3:$A$1999,'Export Action'!$AM$3:$AM$1999)</f>
        <v>20</v>
      </c>
      <c r="M306" s="5">
        <f>_xlfn.XLOOKUP(A306,'Export 2022'!$K$3:$K$1000,'Export 2022'!$AF$3:$AF$1000)</f>
        <v>2000</v>
      </c>
      <c r="N306" s="5">
        <f>_xlfn.XLOOKUP(A306,'Export 2023'!$K$3:$K$1000,'Export 2023'!$AF$3:$AF$1000)</f>
        <v>1614</v>
      </c>
      <c r="O306" s="31">
        <f>_xlfn.XLOOKUP(A306,'Export Dossier'!$K$3:$K$974,'Export Dossier'!$AD$3:$AD$974)</f>
        <v>4750</v>
      </c>
      <c r="P306" s="31">
        <f>_xlfn.XLOOKUP(C306,'Export Action'!$A$3:$A$1999,'Export Action'!$AS$3:$AS$1999)</f>
        <v>1500</v>
      </c>
      <c r="Q306" s="29">
        <f>(_xlfn.XLOOKUP(C306,'Export Action'!$A$3:$A$1999,'Export Action'!$AS$3:$AS$1999))/_xlfn.XLOOKUP(C306,'Export Action'!$A$3:$A$1999,'Export Action'!$AR$3:$AR$1999)</f>
        <v>0.34090909090909088</v>
      </c>
      <c r="R306" s="63" t="str">
        <f>IF(OR(_xlfn.XLOOKUP(C306,'Export Action'!$A$3:$A$1999,'Export Action'!$AO$3:$AO$1999)="Communes ZRR./bassins de vie pop &gt; 50% ZRR",_xlfn.XLOOKUP(C306,'Export Action'!$A$3:$A$1999,'Export Action'!$AO$3:$AO$1999)="Contrats de relance et de transition écologique (CRTE) rural"),"Oui","Non")</f>
        <v>Oui</v>
      </c>
      <c r="S306" s="73" t="s">
        <v>21</v>
      </c>
      <c r="T306" s="74">
        <f t="shared" si="4"/>
        <v>126</v>
      </c>
      <c r="U306" s="75">
        <v>1500</v>
      </c>
      <c r="V306" s="8" cm="1">
        <f t="array" ref="V306">IF(SUMPRODUCT((Tableau1[NOM DE LA STRUCTURE]=Tableau1[[#This Row],[NOM DE LA STRUCTURE]])*Tableau1[MONTANT PROPOSE POUR L''ACTION])=0,"",SUMPRODUCT((Tableau1[NOM DE LA STRUCTURE]=Tableau1[[#This Row],[NOM DE LA STRUCTURE]])*Tableau1[MONTANT PROPOSE POUR L''ACTION]))</f>
        <v>3500</v>
      </c>
      <c r="W306" s="114" t="s">
        <v>20068</v>
      </c>
    </row>
    <row r="307" spans="1:23" ht="47.5" customHeight="1" x14ac:dyDescent="0.25">
      <c r="A307" s="13" t="str">
        <f>_xlfn.XLOOKUP(C307,'Export Action'!$A$3:$A$1999,'Export Action'!$L$3:$L$1999)</f>
        <v>84061195800017</v>
      </c>
      <c r="B307" s="84" t="str">
        <f>_xlfn.XLOOKUP(A307,'Export Action'!$L$3:$L$1999,'Export Action'!$O$3:$O$1999)</f>
        <v>TENNIS DE TABLE SUD CHER</v>
      </c>
      <c r="C307" s="1" t="s">
        <v>14928</v>
      </c>
      <c r="D307" s="36" t="str">
        <f>_xlfn.XLOOKUP(C307,'Export Action'!$A$3:$A$1999,'Export Action'!$X$3:$X$1999)</f>
        <v>Ping Loisirs/Nouvelles pratiques : Mise en place d'une section ping virtuel</v>
      </c>
      <c r="E307" s="1" t="str">
        <f>_xlfn.XLOOKUP(A307,'Export Dossier'!$K$3:$K$974,'Export Dossier'!$D$3:$D$974)</f>
        <v>FFTT-CENT-24-0027</v>
      </c>
      <c r="F307" s="36" t="str">
        <f>_xlfn.XLOOKUP(C307,'Export Action'!$A$3:$A$1999,'Export Action'!$AE$3:$AE$1999)</f>
        <v>Nouvelles pratiques</v>
      </c>
      <c r="G307" s="68" t="s">
        <v>16</v>
      </c>
      <c r="H307" s="71" t="s">
        <v>3112</v>
      </c>
      <c r="I307" s="71" t="s">
        <v>3112</v>
      </c>
      <c r="J307" s="1" t="str">
        <f>_xlfn.XLOOKUP(C307,'Export Action'!$A$3:$A$1999,'Export Action'!$J$3:$J$1999)</f>
        <v>Renouvellement</v>
      </c>
      <c r="K307" s="1" t="str">
        <f>_xlfn.XLOOKUP(C307,'Export Action'!$A$3:$A$1999,'Export Action'!$AL$3:$AL$1999)</f>
        <v>Mixte</v>
      </c>
      <c r="L307" s="1">
        <f>_xlfn.XLOOKUP(C307,'Export Action'!$A$3:$A$1999,'Export Action'!$AM$3:$AM$1999)</f>
        <v>15</v>
      </c>
      <c r="M307" s="5">
        <f>_xlfn.XLOOKUP(A307,'Export 2022'!$K$3:$K$1000,'Export 2022'!$AF$3:$AF$1000)</f>
        <v>2000</v>
      </c>
      <c r="N307" s="5">
        <f>_xlfn.XLOOKUP(A307,'Export 2023'!$K$3:$K$1000,'Export 2023'!$AF$3:$AF$1000)</f>
        <v>1614</v>
      </c>
      <c r="O307" s="31">
        <f>_xlfn.XLOOKUP(A307,'Export Dossier'!$K$3:$K$974,'Export Dossier'!$AD$3:$AD$974)</f>
        <v>4750</v>
      </c>
      <c r="P307" s="31">
        <f>_xlfn.XLOOKUP(C307,'Export Action'!$A$3:$A$1999,'Export Action'!$AS$3:$AS$1999)</f>
        <v>1000</v>
      </c>
      <c r="Q307" s="29">
        <f>(_xlfn.XLOOKUP(C307,'Export Action'!$A$3:$A$1999,'Export Action'!$AS$3:$AS$1999))/_xlfn.XLOOKUP(C307,'Export Action'!$A$3:$A$1999,'Export Action'!$AR$3:$AR$1999)</f>
        <v>0.20618556701030927</v>
      </c>
      <c r="R307" s="63" t="str">
        <f>IF(OR(_xlfn.XLOOKUP(C307,'Export Action'!$A$3:$A$1999,'Export Action'!$AO$3:$AO$1999)="Communes ZRR./bassins de vie pop &gt; 50% ZRR",_xlfn.XLOOKUP(C307,'Export Action'!$A$3:$A$1999,'Export Action'!$AO$3:$AO$1999)="Contrats de relance et de transition écologique (CRTE) rural"),"Oui","Non")</f>
        <v>Oui</v>
      </c>
      <c r="S307" s="73" t="s">
        <v>20</v>
      </c>
      <c r="T307" s="74">
        <f t="shared" si="4"/>
        <v>126</v>
      </c>
      <c r="U307" s="75">
        <v>1000</v>
      </c>
      <c r="V307" s="8" cm="1">
        <f t="array" ref="V307">IF(SUMPRODUCT((Tableau1[NOM DE LA STRUCTURE]=Tableau1[[#This Row],[NOM DE LA STRUCTURE]])*Tableau1[MONTANT PROPOSE POUR L''ACTION])=0,"",SUMPRODUCT((Tableau1[NOM DE LA STRUCTURE]=Tableau1[[#This Row],[NOM DE LA STRUCTURE]])*Tableau1[MONTANT PROPOSE POUR L''ACTION]))</f>
        <v>3500</v>
      </c>
      <c r="W307" s="114" t="s">
        <v>20045</v>
      </c>
    </row>
    <row r="308" spans="1:23" ht="47.5" customHeight="1" x14ac:dyDescent="0.25">
      <c r="A308" s="13" t="str">
        <f>_xlfn.XLOOKUP(C308,'Export Action'!$A$3:$A$1999,'Export Action'!$L$3:$L$1999)</f>
        <v>84061195800017</v>
      </c>
      <c r="B308" s="84" t="str">
        <f>_xlfn.XLOOKUP(A308,'Export Action'!$L$3:$L$1999,'Export Action'!$O$3:$O$1999)</f>
        <v>TENNIS DE TABLE SUD CHER</v>
      </c>
      <c r="C308" s="1" t="s">
        <v>14934</v>
      </c>
      <c r="D308" s="36" t="str">
        <f>_xlfn.XLOOKUP(C308,'Export Action'!$A$3:$A$1999,'Export Action'!$X$3:$X$1999)</f>
        <v>Développement durable</v>
      </c>
      <c r="E308" s="1" t="str">
        <f>_xlfn.XLOOKUP(A308,'Export Dossier'!$K$3:$K$974,'Export Dossier'!$D$3:$D$974)</f>
        <v>FFTT-CENT-24-0027</v>
      </c>
      <c r="F308" s="36" t="str">
        <f>_xlfn.XLOOKUP(C308,'Export Action'!$A$3:$A$1999,'Export Action'!$AE$3:$AE$1999)</f>
        <v>Structuration clubs/comités de demain</v>
      </c>
      <c r="G308" s="68" t="s">
        <v>16</v>
      </c>
      <c r="H308" s="71" t="s">
        <v>3112</v>
      </c>
      <c r="I308" s="71" t="s">
        <v>3112</v>
      </c>
      <c r="J308" s="1" t="str">
        <f>_xlfn.XLOOKUP(C308,'Export Action'!$A$3:$A$1999,'Export Action'!$J$3:$J$1999)</f>
        <v>Renouvellement</v>
      </c>
      <c r="K308" s="1" t="str">
        <f>_xlfn.XLOOKUP(C308,'Export Action'!$A$3:$A$1999,'Export Action'!$AL$3:$AL$1999)</f>
        <v>Mixte</v>
      </c>
      <c r="L308" s="1">
        <f>_xlfn.XLOOKUP(C308,'Export Action'!$A$3:$A$1999,'Export Action'!$AM$3:$AM$1999)</f>
        <v>50</v>
      </c>
      <c r="M308" s="5">
        <f>_xlfn.XLOOKUP(A308,'Export 2022'!$K$3:$K$1000,'Export 2022'!$AF$3:$AF$1000)</f>
        <v>2000</v>
      </c>
      <c r="N308" s="5">
        <f>_xlfn.XLOOKUP(A308,'Export 2023'!$K$3:$K$1000,'Export 2023'!$AF$3:$AF$1000)</f>
        <v>1614</v>
      </c>
      <c r="O308" s="31">
        <f>_xlfn.XLOOKUP(A308,'Export Dossier'!$K$3:$K$974,'Export Dossier'!$AD$3:$AD$974)</f>
        <v>4750</v>
      </c>
      <c r="P308" s="31">
        <f>_xlfn.XLOOKUP(C308,'Export Action'!$A$3:$A$1999,'Export Action'!$AS$3:$AS$1999)</f>
        <v>750</v>
      </c>
      <c r="Q308" s="29">
        <f>(_xlfn.XLOOKUP(C308,'Export Action'!$A$3:$A$1999,'Export Action'!$AS$3:$AS$1999))/_xlfn.XLOOKUP(C308,'Export Action'!$A$3:$A$1999,'Export Action'!$AR$3:$AR$1999)</f>
        <v>0.44776119402985076</v>
      </c>
      <c r="R308" s="63" t="str">
        <f>IF(OR(_xlfn.XLOOKUP(C308,'Export Action'!$A$3:$A$1999,'Export Action'!$AO$3:$AO$1999)="Communes ZRR./bassins de vie pop &gt; 50% ZRR",_xlfn.XLOOKUP(C308,'Export Action'!$A$3:$A$1999,'Export Action'!$AO$3:$AO$1999)="Contrats de relance et de transition écologique (CRTE) rural"),"Oui","Non")</f>
        <v>Oui</v>
      </c>
      <c r="S308" s="73" t="s">
        <v>18</v>
      </c>
      <c r="T308" s="74">
        <f t="shared" si="4"/>
        <v>126</v>
      </c>
      <c r="U308" s="75">
        <v>0</v>
      </c>
      <c r="V308" s="8" cm="1">
        <f t="array" ref="V308">IF(SUMPRODUCT((Tableau1[NOM DE LA STRUCTURE]=Tableau1[[#This Row],[NOM DE LA STRUCTURE]])*Tableau1[MONTANT PROPOSE POUR L''ACTION])=0,"",SUMPRODUCT((Tableau1[NOM DE LA STRUCTURE]=Tableau1[[#This Row],[NOM DE LA STRUCTURE]])*Tableau1[MONTANT PROPOSE POUR L''ACTION]))</f>
        <v>3500</v>
      </c>
      <c r="W308" s="114" t="s">
        <v>20069</v>
      </c>
    </row>
    <row r="309" spans="1:23" ht="47.5" customHeight="1" x14ac:dyDescent="0.25">
      <c r="A309" s="13" t="str">
        <f>_xlfn.XLOOKUP(C309,'Export Action'!$A$3:$A$1999,'Export Action'!$L$3:$L$1999)</f>
        <v>39747818100027</v>
      </c>
      <c r="B309" s="84" t="str">
        <f>_xlfn.XLOOKUP(A309,'Export Action'!$L$3:$L$1999,'Export Action'!$O$3:$O$1999)</f>
        <v>CERCLE JEAN MACE BOURGES TENNIS DE TABLE</v>
      </c>
      <c r="C309" s="1" t="s">
        <v>14939</v>
      </c>
      <c r="D309" s="36" t="str">
        <f>_xlfn.XLOOKUP(C309,'Export Action'!$A$3:$A$1999,'Export Action'!$X$3:$X$1999)</f>
        <v>Développement du dispositif SportSanté - Découverte du tennis de table et développement du sport santé</v>
      </c>
      <c r="E309" s="1" t="str">
        <f>_xlfn.XLOOKUP(A309,'Export Dossier'!$K$3:$K$974,'Export Dossier'!$D$3:$D$974)</f>
        <v>FFTT-CENT-24-0028</v>
      </c>
      <c r="F309" s="36" t="str">
        <f>_xlfn.XLOOKUP(C309,'Export Action'!$A$3:$A$1999,'Export Action'!$AE$3:$AE$1999)</f>
        <v>Ping Actif</v>
      </c>
      <c r="G309" s="68" t="s">
        <v>16</v>
      </c>
      <c r="H309" s="71" t="s">
        <v>3112</v>
      </c>
      <c r="I309" s="71" t="s">
        <v>3112</v>
      </c>
      <c r="J309" s="1" t="str">
        <f>_xlfn.XLOOKUP(C309,'Export Action'!$A$3:$A$1999,'Export Action'!$J$3:$J$1999)</f>
        <v>Renouvellement</v>
      </c>
      <c r="K309" s="1" t="str">
        <f>_xlfn.XLOOKUP(C309,'Export Action'!$A$3:$A$1999,'Export Action'!$AL$3:$AL$1999)</f>
        <v>Mixte</v>
      </c>
      <c r="L309" s="1">
        <f>_xlfn.XLOOKUP(C309,'Export Action'!$A$3:$A$1999,'Export Action'!$AM$3:$AM$1999)</f>
        <v>60</v>
      </c>
      <c r="M309" s="5">
        <f>_xlfn.XLOOKUP(A309,'Export 2022'!$K$3:$K$1000,'Export 2022'!$AF$3:$AF$1000)</f>
        <v>2000</v>
      </c>
      <c r="N309" s="5">
        <f>_xlfn.XLOOKUP(A309,'Export 2023'!$K$3:$K$1000,'Export 2023'!$AF$3:$AF$1000)</f>
        <v>1500</v>
      </c>
      <c r="O309" s="31">
        <f>_xlfn.XLOOKUP(A309,'Export Dossier'!$K$3:$K$974,'Export Dossier'!$AD$3:$AD$974)</f>
        <v>2500</v>
      </c>
      <c r="P309" s="31">
        <f>_xlfn.XLOOKUP(C309,'Export Action'!$A$3:$A$1999,'Export Action'!$AS$3:$AS$1999)</f>
        <v>1500</v>
      </c>
      <c r="Q309" s="29">
        <f>(_xlfn.XLOOKUP(C309,'Export Action'!$A$3:$A$1999,'Export Action'!$AS$3:$AS$1999))/_xlfn.XLOOKUP(C309,'Export Action'!$A$3:$A$1999,'Export Action'!$AR$3:$AR$1999)</f>
        <v>0.35842293906810035</v>
      </c>
      <c r="R309" s="63" t="str">
        <f>IF(OR(_xlfn.XLOOKUP(C309,'Export Action'!$A$3:$A$1999,'Export Action'!$AO$3:$AO$1999)="Communes ZRR./bassins de vie pop &gt; 50% ZRR",_xlfn.XLOOKUP(C309,'Export Action'!$A$3:$A$1999,'Export Action'!$AO$3:$AO$1999)="Contrats de relance et de transition écologique (CRTE) rural"),"Oui","Non")</f>
        <v>Non</v>
      </c>
      <c r="S309" s="73" t="s">
        <v>20</v>
      </c>
      <c r="T309" s="74">
        <f t="shared" si="4"/>
        <v>127</v>
      </c>
      <c r="U309" s="75">
        <v>1500</v>
      </c>
      <c r="V309" s="8" cm="1">
        <f t="array" ref="V309">IF(SUMPRODUCT((Tableau1[NOM DE LA STRUCTURE]=Tableau1[[#This Row],[NOM DE LA STRUCTURE]])*Tableau1[MONTANT PROPOSE POUR L''ACTION])=0,"",SUMPRODUCT((Tableau1[NOM DE LA STRUCTURE]=Tableau1[[#This Row],[NOM DE LA STRUCTURE]])*Tableau1[MONTANT PROPOSE POUR L''ACTION]))</f>
        <v>2500</v>
      </c>
      <c r="W309" s="114" t="s">
        <v>20065</v>
      </c>
    </row>
    <row r="310" spans="1:23" ht="47.5" customHeight="1" x14ac:dyDescent="0.25">
      <c r="A310" s="13" t="str">
        <f>_xlfn.XLOOKUP(C310,'Export Action'!$A$3:$A$1999,'Export Action'!$L$3:$L$1999)</f>
        <v>39747818100027</v>
      </c>
      <c r="B310" s="84" t="str">
        <f>_xlfn.XLOOKUP(A310,'Export Action'!$L$3:$L$1999,'Export Action'!$O$3:$O$1999)</f>
        <v>CERCLE JEAN MACE BOURGES TENNIS DE TABLE</v>
      </c>
      <c r="C310" s="1" t="s">
        <v>14946</v>
      </c>
      <c r="D310" s="36" t="str">
        <f>_xlfn.XLOOKUP(C310,'Export Action'!$A$3:$A$1999,'Export Action'!$X$3:$X$1999)</f>
        <v>Ping tour 2024</v>
      </c>
      <c r="E310" s="1" t="str">
        <f>_xlfn.XLOOKUP(A310,'Export Dossier'!$K$3:$K$974,'Export Dossier'!$D$3:$D$974)</f>
        <v>FFTT-CENT-24-0028</v>
      </c>
      <c r="F310" s="36" t="str">
        <f>_xlfn.XLOOKUP(C310,'Export Action'!$A$3:$A$1999,'Export Action'!$AE$3:$AE$1999)</f>
        <v>Ping Inclusif</v>
      </c>
      <c r="G310" s="68" t="s">
        <v>16</v>
      </c>
      <c r="H310" s="71" t="s">
        <v>3112</v>
      </c>
      <c r="I310" s="71" t="s">
        <v>3112</v>
      </c>
      <c r="J310" s="1" t="str">
        <f>_xlfn.XLOOKUP(C310,'Export Action'!$A$3:$A$1999,'Export Action'!$J$3:$J$1999)</f>
        <v>Première demande</v>
      </c>
      <c r="K310" s="1" t="str">
        <f>_xlfn.XLOOKUP(C310,'Export Action'!$A$3:$A$1999,'Export Action'!$AL$3:$AL$1999)</f>
        <v>Mixte</v>
      </c>
      <c r="L310" s="1">
        <f>_xlfn.XLOOKUP(C310,'Export Action'!$A$3:$A$1999,'Export Action'!$AM$3:$AM$1999)</f>
        <v>200</v>
      </c>
      <c r="M310" s="5">
        <f>_xlfn.XLOOKUP(A310,'Export 2022'!$K$3:$K$1000,'Export 2022'!$AF$3:$AF$1000)</f>
        <v>2000</v>
      </c>
      <c r="N310" s="5">
        <f>_xlfn.XLOOKUP(A310,'Export 2023'!$K$3:$K$1000,'Export 2023'!$AF$3:$AF$1000)</f>
        <v>1500</v>
      </c>
      <c r="O310" s="31">
        <f>_xlfn.XLOOKUP(A310,'Export Dossier'!$K$3:$K$974,'Export Dossier'!$AD$3:$AD$974)</f>
        <v>2500</v>
      </c>
      <c r="P310" s="31">
        <f>_xlfn.XLOOKUP(C310,'Export Action'!$A$3:$A$1999,'Export Action'!$AS$3:$AS$1999)</f>
        <v>1000</v>
      </c>
      <c r="Q310" s="29">
        <f>(_xlfn.XLOOKUP(C310,'Export Action'!$A$3:$A$1999,'Export Action'!$AS$3:$AS$1999))/_xlfn.XLOOKUP(C310,'Export Action'!$A$3:$A$1999,'Export Action'!$AR$3:$AR$1999)</f>
        <v>0.2</v>
      </c>
      <c r="R310" s="63" t="str">
        <f>IF(OR(_xlfn.XLOOKUP(C310,'Export Action'!$A$3:$A$1999,'Export Action'!$AO$3:$AO$1999)="Communes ZRR./bassins de vie pop &gt; 50% ZRR",_xlfn.XLOOKUP(C310,'Export Action'!$A$3:$A$1999,'Export Action'!$AO$3:$AO$1999)="Contrats de relance et de transition écologique (CRTE) rural"),"Oui","Non")</f>
        <v>Non</v>
      </c>
      <c r="S310" s="73" t="s">
        <v>19</v>
      </c>
      <c r="T310" s="74">
        <f t="shared" si="4"/>
        <v>127</v>
      </c>
      <c r="U310" s="75">
        <v>1000</v>
      </c>
      <c r="V310" s="8" cm="1">
        <f t="array" ref="V310">IF(SUMPRODUCT((Tableau1[NOM DE LA STRUCTURE]=Tableau1[[#This Row],[NOM DE LA STRUCTURE]])*Tableau1[MONTANT PROPOSE POUR L''ACTION])=0,"",SUMPRODUCT((Tableau1[NOM DE LA STRUCTURE]=Tableau1[[#This Row],[NOM DE LA STRUCTURE]])*Tableau1[MONTANT PROPOSE POUR L''ACTION]))</f>
        <v>2500</v>
      </c>
      <c r="W310" s="79" t="s">
        <v>20066</v>
      </c>
    </row>
    <row r="311" spans="1:23" ht="47.5" customHeight="1" x14ac:dyDescent="0.25">
      <c r="A311" s="13" t="str">
        <f>_xlfn.XLOOKUP(C311,'Export Action'!$A$3:$A$1999,'Export Action'!$L$3:$L$1999)</f>
        <v>48997634000013</v>
      </c>
      <c r="B311" s="84" t="str">
        <f>_xlfn.XLOOKUP(A311,'Export Action'!$L$3:$L$1999,'Export Action'!$O$3:$O$1999)</f>
        <v>ETOILE SPORTIVE DE LA VILLE-AUX-DAMES</v>
      </c>
      <c r="C311" s="1" t="s">
        <v>14953</v>
      </c>
      <c r="D311" s="36" t="str">
        <f>_xlfn.XLOOKUP(C311,'Export Action'!$A$3:$A$1999,'Export Action'!$X$3:$X$1999)</f>
        <v>développer du dispositif sport santé</v>
      </c>
      <c r="E311" s="1" t="str">
        <f>_xlfn.XLOOKUP(A311,'Export Dossier'!$K$3:$K$974,'Export Dossier'!$D$3:$D$974)</f>
        <v>FFTT-CENT-24-0029</v>
      </c>
      <c r="F311" s="36" t="str">
        <f>_xlfn.XLOOKUP(C311,'Export Action'!$A$3:$A$1999,'Export Action'!$AE$3:$AE$1999)</f>
        <v>Ping Actif</v>
      </c>
      <c r="G311" s="68" t="s">
        <v>16</v>
      </c>
      <c r="H311" s="71" t="s">
        <v>3112</v>
      </c>
      <c r="I311" s="71"/>
      <c r="J311" s="1" t="str">
        <f>_xlfn.XLOOKUP(C311,'Export Action'!$A$3:$A$1999,'Export Action'!$J$3:$J$1999)</f>
        <v>Première demande</v>
      </c>
      <c r="K311" s="1" t="str">
        <f>_xlfn.XLOOKUP(C311,'Export Action'!$A$3:$A$1999,'Export Action'!$AL$3:$AL$1999)</f>
        <v>Mixte</v>
      </c>
      <c r="L311" s="1">
        <f>_xlfn.XLOOKUP(C311,'Export Action'!$A$3:$A$1999,'Export Action'!$AM$3:$AM$1999)</f>
        <v>30</v>
      </c>
      <c r="M311" s="5">
        <f>_xlfn.XLOOKUP(A311,'Export 2022'!$K$3:$K$1000,'Export 2022'!$AF$3:$AF$1000)</f>
        <v>1500</v>
      </c>
      <c r="N311" s="5" t="e">
        <f>_xlfn.XLOOKUP(A311,'Export 2023'!$K$3:$K$1000,'Export 2023'!$AF$3:$AF$1000)</f>
        <v>#N/A</v>
      </c>
      <c r="O311" s="31">
        <f>_xlfn.XLOOKUP(A311,'Export Dossier'!$K$3:$K$974,'Export Dossier'!$AD$3:$AD$974)</f>
        <v>2000</v>
      </c>
      <c r="P311" s="31">
        <f>_xlfn.XLOOKUP(C311,'Export Action'!$A$3:$A$1999,'Export Action'!$AS$3:$AS$1999)</f>
        <v>900</v>
      </c>
      <c r="Q311" s="29">
        <f>(_xlfn.XLOOKUP(C311,'Export Action'!$A$3:$A$1999,'Export Action'!$AS$3:$AS$1999))/_xlfn.XLOOKUP(C311,'Export Action'!$A$3:$A$1999,'Export Action'!$AR$3:$AR$1999)</f>
        <v>0.6</v>
      </c>
      <c r="R311" s="63" t="str">
        <f>IF(OR(_xlfn.XLOOKUP(C311,'Export Action'!$A$3:$A$1999,'Export Action'!$AO$3:$AO$1999)="Communes ZRR./bassins de vie pop &gt; 50% ZRR",_xlfn.XLOOKUP(C311,'Export Action'!$A$3:$A$1999,'Export Action'!$AO$3:$AO$1999)="Contrats de relance et de transition écologique (CRTE) rural"),"Oui","Non")</f>
        <v>Non</v>
      </c>
      <c r="S311" s="73" t="s">
        <v>21</v>
      </c>
      <c r="T311" s="74">
        <f t="shared" si="4"/>
        <v>128</v>
      </c>
      <c r="U311" s="75">
        <v>900</v>
      </c>
      <c r="V311" s="8" cm="1">
        <f t="array" ref="V311">IF(SUMPRODUCT((Tableau1[NOM DE LA STRUCTURE]=Tableau1[[#This Row],[NOM DE LA STRUCTURE]])*Tableau1[MONTANT PROPOSE POUR L''ACTION])=0,"",SUMPRODUCT((Tableau1[NOM DE LA STRUCTURE]=Tableau1[[#This Row],[NOM DE LA STRUCTURE]])*Tableau1[MONTANT PROPOSE POUR L''ACTION]))</f>
        <v>2000</v>
      </c>
      <c r="W311" s="79" t="s">
        <v>20063</v>
      </c>
    </row>
    <row r="312" spans="1:23" ht="47.5" customHeight="1" x14ac:dyDescent="0.25">
      <c r="A312" s="13" t="str">
        <f>_xlfn.XLOOKUP(C312,'Export Action'!$A$3:$A$1999,'Export Action'!$L$3:$L$1999)</f>
        <v>48997634000013</v>
      </c>
      <c r="B312" s="84" t="str">
        <f>_xlfn.XLOOKUP(A312,'Export Action'!$L$3:$L$1999,'Export Action'!$O$3:$O$1999)</f>
        <v>ETOILE SPORTIVE DE LA VILLE-AUX-DAMES</v>
      </c>
      <c r="C312" s="1" t="s">
        <v>14961</v>
      </c>
      <c r="D312" s="36" t="str">
        <f>_xlfn.XLOOKUP(C312,'Export Action'!$A$3:$A$1999,'Export Action'!$X$3:$X$1999)</f>
        <v>Développement de nouvelles pratiques</v>
      </c>
      <c r="E312" s="1" t="str">
        <f>_xlfn.XLOOKUP(A312,'Export Dossier'!$K$3:$K$974,'Export Dossier'!$D$3:$D$974)</f>
        <v>FFTT-CENT-24-0029</v>
      </c>
      <c r="F312" s="36" t="str">
        <f>_xlfn.XLOOKUP(C312,'Export Action'!$A$3:$A$1999,'Export Action'!$AE$3:$AE$1999)</f>
        <v>Nouvelles pratiques</v>
      </c>
      <c r="G312" s="68" t="s">
        <v>16</v>
      </c>
      <c r="H312" s="71" t="s">
        <v>3112</v>
      </c>
      <c r="I312" s="71"/>
      <c r="J312" s="1" t="str">
        <f>_xlfn.XLOOKUP(C312,'Export Action'!$A$3:$A$1999,'Export Action'!$J$3:$J$1999)</f>
        <v>Première demande</v>
      </c>
      <c r="K312" s="1" t="str">
        <f>_xlfn.XLOOKUP(C312,'Export Action'!$A$3:$A$1999,'Export Action'!$AL$3:$AL$1999)</f>
        <v>Mixte</v>
      </c>
      <c r="L312" s="1">
        <f>_xlfn.XLOOKUP(C312,'Export Action'!$A$3:$A$1999,'Export Action'!$AM$3:$AM$1999)</f>
        <v>150</v>
      </c>
      <c r="M312" s="5">
        <f>_xlfn.XLOOKUP(A312,'Export 2022'!$K$3:$K$1000,'Export 2022'!$AF$3:$AF$1000)</f>
        <v>1500</v>
      </c>
      <c r="N312" s="5" t="e">
        <f>_xlfn.XLOOKUP(A312,'Export 2023'!$K$3:$K$1000,'Export 2023'!$AF$3:$AF$1000)</f>
        <v>#N/A</v>
      </c>
      <c r="O312" s="31">
        <f>_xlfn.XLOOKUP(A312,'Export Dossier'!$K$3:$K$974,'Export Dossier'!$AD$3:$AD$974)</f>
        <v>2000</v>
      </c>
      <c r="P312" s="31">
        <f>_xlfn.XLOOKUP(C312,'Export Action'!$A$3:$A$1999,'Export Action'!$AS$3:$AS$1999)</f>
        <v>1100</v>
      </c>
      <c r="Q312" s="29">
        <f>(_xlfn.XLOOKUP(C312,'Export Action'!$A$3:$A$1999,'Export Action'!$AS$3:$AS$1999))/_xlfn.XLOOKUP(C312,'Export Action'!$A$3:$A$1999,'Export Action'!$AR$3:$AR$1999)</f>
        <v>0.57894736842105265</v>
      </c>
      <c r="R312" s="63" t="str">
        <f>IF(OR(_xlfn.XLOOKUP(C312,'Export Action'!$A$3:$A$1999,'Export Action'!$AO$3:$AO$1999)="Communes ZRR./bassins de vie pop &gt; 50% ZRR",_xlfn.XLOOKUP(C312,'Export Action'!$A$3:$A$1999,'Export Action'!$AO$3:$AO$1999)="Contrats de relance et de transition écologique (CRTE) rural"),"Oui","Non")</f>
        <v>Non</v>
      </c>
      <c r="S312" s="73" t="s">
        <v>21</v>
      </c>
      <c r="T312" s="74">
        <f t="shared" si="4"/>
        <v>128</v>
      </c>
      <c r="U312" s="75">
        <v>1100</v>
      </c>
      <c r="V312" s="8" cm="1">
        <f t="array" ref="V312">IF(SUMPRODUCT((Tableau1[NOM DE LA STRUCTURE]=Tableau1[[#This Row],[NOM DE LA STRUCTURE]])*Tableau1[MONTANT PROPOSE POUR L''ACTION])=0,"",SUMPRODUCT((Tableau1[NOM DE LA STRUCTURE]=Tableau1[[#This Row],[NOM DE LA STRUCTURE]])*Tableau1[MONTANT PROPOSE POUR L''ACTION]))</f>
        <v>2000</v>
      </c>
      <c r="W312" s="79" t="s">
        <v>20064</v>
      </c>
    </row>
    <row r="313" spans="1:23" ht="47.5" customHeight="1" x14ac:dyDescent="0.25">
      <c r="A313" s="13" t="str">
        <f>_xlfn.XLOOKUP(C313,'Export Action'!$A$3:$A$1999,'Export Action'!$L$3:$L$1999)</f>
        <v>42084134800022</v>
      </c>
      <c r="B313" s="84" t="str">
        <f>_xlfn.XLOOKUP(A313,'Export Action'!$L$3:$L$1999,'Export Action'!$O$3:$O$1999)</f>
        <v>LUISANT AC TENNIS DE TABLE</v>
      </c>
      <c r="C313" s="1" t="s">
        <v>14966</v>
      </c>
      <c r="D313" s="36" t="str">
        <f>_xlfn.XLOOKUP(C313,'Export Action'!$A$3:$A$1999,'Export Action'!$X$3:$X$1999)</f>
        <v>Luisant ACTT , plus haut, plus Loin, plus Grand</v>
      </c>
      <c r="E313" s="1" t="str">
        <f>_xlfn.XLOOKUP(A313,'Export Dossier'!$K$3:$K$974,'Export Dossier'!$D$3:$D$974)</f>
        <v>FFTT-CENT-24-0030</v>
      </c>
      <c r="F313" s="36" t="str">
        <f>_xlfn.XLOOKUP(C313,'Export Action'!$A$3:$A$1999,'Export Action'!$AE$3:$AE$1999)</f>
        <v>Ping Educatif</v>
      </c>
      <c r="G313" s="68" t="s">
        <v>16</v>
      </c>
      <c r="H313" s="71" t="s">
        <v>3112</v>
      </c>
      <c r="I313" s="71" t="s">
        <v>3112</v>
      </c>
      <c r="J313" s="1" t="str">
        <f>_xlfn.XLOOKUP(C313,'Export Action'!$A$3:$A$1999,'Export Action'!$J$3:$J$1999)</f>
        <v>Renouvellement</v>
      </c>
      <c r="K313" s="1" t="str">
        <f>_xlfn.XLOOKUP(C313,'Export Action'!$A$3:$A$1999,'Export Action'!$AL$3:$AL$1999)</f>
        <v>Mixte</v>
      </c>
      <c r="L313" s="1">
        <f>_xlfn.XLOOKUP(C313,'Export Action'!$A$3:$A$1999,'Export Action'!$AM$3:$AM$1999)</f>
        <v>500</v>
      </c>
      <c r="M313" s="5">
        <f>_xlfn.XLOOKUP(A313,'Export 2022'!$K$3:$K$1000,'Export 2022'!$AF$3:$AF$1000)</f>
        <v>1750</v>
      </c>
      <c r="N313" s="5">
        <f>_xlfn.XLOOKUP(A313,'Export 2023'!$K$3:$K$1000,'Export 2023'!$AF$3:$AF$1000)</f>
        <v>1500</v>
      </c>
      <c r="O313" s="31">
        <f>_xlfn.XLOOKUP(A313,'Export Dossier'!$K$3:$K$974,'Export Dossier'!$AD$3:$AD$974)</f>
        <v>3000</v>
      </c>
      <c r="P313" s="31">
        <f>_xlfn.XLOOKUP(C313,'Export Action'!$A$3:$A$1999,'Export Action'!$AS$3:$AS$1999)</f>
        <v>2000</v>
      </c>
      <c r="Q313" s="29">
        <f>(_xlfn.XLOOKUP(C313,'Export Action'!$A$3:$A$1999,'Export Action'!$AS$3:$AS$1999))/_xlfn.XLOOKUP(C313,'Export Action'!$A$3:$A$1999,'Export Action'!$AR$3:$AR$1999)</f>
        <v>0.17241379310344829</v>
      </c>
      <c r="R313" s="63" t="str">
        <f>IF(OR(_xlfn.XLOOKUP(C313,'Export Action'!$A$3:$A$1999,'Export Action'!$AO$3:$AO$1999)="Communes ZRR./bassins de vie pop &gt; 50% ZRR",_xlfn.XLOOKUP(C313,'Export Action'!$A$3:$A$1999,'Export Action'!$AO$3:$AO$1999)="Contrats de relance et de transition écologique (CRTE) rural"),"Oui","Non")</f>
        <v>Non</v>
      </c>
      <c r="S313" s="73" t="s">
        <v>20</v>
      </c>
      <c r="T313" s="74">
        <f t="shared" si="4"/>
        <v>129</v>
      </c>
      <c r="U313" s="75">
        <v>2000</v>
      </c>
      <c r="V313" s="8" cm="1">
        <f t="array" ref="V313">IF(SUMPRODUCT((Tableau1[NOM DE LA STRUCTURE]=Tableau1[[#This Row],[NOM DE LA STRUCTURE]])*Tableau1[MONTANT PROPOSE POUR L''ACTION])=0,"",SUMPRODUCT((Tableau1[NOM DE LA STRUCTURE]=Tableau1[[#This Row],[NOM DE LA STRUCTURE]])*Tableau1[MONTANT PROPOSE POUR L''ACTION]))</f>
        <v>2750</v>
      </c>
      <c r="W313" s="79" t="s">
        <v>20023</v>
      </c>
    </row>
    <row r="314" spans="1:23" ht="47.5" customHeight="1" x14ac:dyDescent="0.25">
      <c r="A314" s="13" t="str">
        <f>_xlfn.XLOOKUP(C314,'Export Action'!$A$3:$A$1999,'Export Action'!$L$3:$L$1999)</f>
        <v>42084134800022</v>
      </c>
      <c r="B314" s="84" t="str">
        <f>_xlfn.XLOOKUP(A314,'Export Action'!$L$3:$L$1999,'Export Action'!$O$3:$O$1999)</f>
        <v>LUISANT AC TENNIS DE TABLE</v>
      </c>
      <c r="C314" s="1" t="s">
        <v>14974</v>
      </c>
      <c r="D314" s="36" t="str">
        <f>_xlfn.XLOOKUP(C314,'Export Action'!$A$3:$A$1999,'Export Action'!$X$3:$X$1999)</f>
        <v>Luisant ACTT, Bien dans son ping, bien dans sa peau</v>
      </c>
      <c r="E314" s="1" t="str">
        <f>_xlfn.XLOOKUP(A314,'Export Dossier'!$K$3:$K$974,'Export Dossier'!$D$3:$D$974)</f>
        <v>FFTT-CENT-24-0030</v>
      </c>
      <c r="F314" s="36" t="str">
        <f>_xlfn.XLOOKUP(C314,'Export Action'!$A$3:$A$1999,'Export Action'!$AE$3:$AE$1999)</f>
        <v>Ping Actif</v>
      </c>
      <c r="G314" s="68" t="s">
        <v>16</v>
      </c>
      <c r="H314" s="71" t="s">
        <v>3112</v>
      </c>
      <c r="I314" s="71" t="s">
        <v>3112</v>
      </c>
      <c r="J314" s="1" t="str">
        <f>_xlfn.XLOOKUP(C314,'Export Action'!$A$3:$A$1999,'Export Action'!$J$3:$J$1999)</f>
        <v>Première demande</v>
      </c>
      <c r="K314" s="1" t="str">
        <f>_xlfn.XLOOKUP(C314,'Export Action'!$A$3:$A$1999,'Export Action'!$AL$3:$AL$1999)</f>
        <v>Mixte</v>
      </c>
      <c r="L314" s="1">
        <f>_xlfn.XLOOKUP(C314,'Export Action'!$A$3:$A$1999,'Export Action'!$AM$3:$AM$1999)</f>
        <v>150</v>
      </c>
      <c r="M314" s="5">
        <f>_xlfn.XLOOKUP(A314,'Export 2022'!$K$3:$K$1000,'Export 2022'!$AF$3:$AF$1000)</f>
        <v>1750</v>
      </c>
      <c r="N314" s="5">
        <f>_xlfn.XLOOKUP(A314,'Export 2023'!$K$3:$K$1000,'Export 2023'!$AF$3:$AF$1000)</f>
        <v>1500</v>
      </c>
      <c r="O314" s="31">
        <f>_xlfn.XLOOKUP(A314,'Export Dossier'!$K$3:$K$974,'Export Dossier'!$AD$3:$AD$974)</f>
        <v>3000</v>
      </c>
      <c r="P314" s="31">
        <f>_xlfn.XLOOKUP(C314,'Export Action'!$A$3:$A$1999,'Export Action'!$AS$3:$AS$1999)</f>
        <v>500</v>
      </c>
      <c r="Q314" s="29">
        <f>(_xlfn.XLOOKUP(C314,'Export Action'!$A$3:$A$1999,'Export Action'!$AS$3:$AS$1999))/_xlfn.XLOOKUP(C314,'Export Action'!$A$3:$A$1999,'Export Action'!$AR$3:$AR$1999)</f>
        <v>0.4</v>
      </c>
      <c r="R314" s="63" t="str">
        <f>IF(OR(_xlfn.XLOOKUP(C314,'Export Action'!$A$3:$A$1999,'Export Action'!$AO$3:$AO$1999)="Communes ZRR./bassins de vie pop &gt; 50% ZRR",_xlfn.XLOOKUP(C314,'Export Action'!$A$3:$A$1999,'Export Action'!$AO$3:$AO$1999)="Contrats de relance et de transition écologique (CRTE) rural"),"Oui","Non")</f>
        <v>Non</v>
      </c>
      <c r="S314" s="73" t="s">
        <v>19</v>
      </c>
      <c r="T314" s="74">
        <f t="shared" si="4"/>
        <v>129</v>
      </c>
      <c r="U314" s="75">
        <v>500</v>
      </c>
      <c r="V314" s="8" cm="1">
        <f t="array" ref="V314">IF(SUMPRODUCT((Tableau1[NOM DE LA STRUCTURE]=Tableau1[[#This Row],[NOM DE LA STRUCTURE]])*Tableau1[MONTANT PROPOSE POUR L''ACTION])=0,"",SUMPRODUCT((Tableau1[NOM DE LA STRUCTURE]=Tableau1[[#This Row],[NOM DE LA STRUCTURE]])*Tableau1[MONTANT PROPOSE POUR L''ACTION]))</f>
        <v>2750</v>
      </c>
      <c r="W314" s="79" t="s">
        <v>20022</v>
      </c>
    </row>
    <row r="315" spans="1:23" ht="47.5" customHeight="1" x14ac:dyDescent="0.25">
      <c r="A315" s="13" t="str">
        <f>_xlfn.XLOOKUP(C315,'Export Action'!$A$3:$A$1999,'Export Action'!$L$3:$L$1999)</f>
        <v>42084134800022</v>
      </c>
      <c r="B315" s="84" t="str">
        <f>_xlfn.XLOOKUP(A315,'Export Action'!$L$3:$L$1999,'Export Action'!$O$3:$O$1999)</f>
        <v>LUISANT AC TENNIS DE TABLE</v>
      </c>
      <c r="C315" s="1" t="s">
        <v>14980</v>
      </c>
      <c r="D315" s="36" t="str">
        <f>_xlfn.XLOOKUP(C315,'Export Action'!$A$3:$A$1999,'Export Action'!$X$3:$X$1999)</f>
        <v>Luisant ACTT, anti gâchis</v>
      </c>
      <c r="E315" s="1" t="str">
        <f>_xlfn.XLOOKUP(A315,'Export Dossier'!$K$3:$K$974,'Export Dossier'!$D$3:$D$974)</f>
        <v>FFTT-CENT-24-0030</v>
      </c>
      <c r="F315" s="36" t="str">
        <f>_xlfn.XLOOKUP(C315,'Export Action'!$A$3:$A$1999,'Export Action'!$AE$3:$AE$1999)</f>
        <v>Structuration clubs/comités de demain</v>
      </c>
      <c r="G315" s="68" t="s">
        <v>16</v>
      </c>
      <c r="H315" s="71" t="s">
        <v>3112</v>
      </c>
      <c r="I315" s="71" t="s">
        <v>3112</v>
      </c>
      <c r="J315" s="1" t="str">
        <f>_xlfn.XLOOKUP(C315,'Export Action'!$A$3:$A$1999,'Export Action'!$J$3:$J$1999)</f>
        <v>Première demande</v>
      </c>
      <c r="K315" s="1" t="str">
        <f>_xlfn.XLOOKUP(C315,'Export Action'!$A$3:$A$1999,'Export Action'!$AL$3:$AL$1999)</f>
        <v>Mixte</v>
      </c>
      <c r="L315" s="1">
        <f>_xlfn.XLOOKUP(C315,'Export Action'!$A$3:$A$1999,'Export Action'!$AM$3:$AM$1999)</f>
        <v>150</v>
      </c>
      <c r="M315" s="5">
        <f>_xlfn.XLOOKUP(A315,'Export 2022'!$K$3:$K$1000,'Export 2022'!$AF$3:$AF$1000)</f>
        <v>1750</v>
      </c>
      <c r="N315" s="5">
        <f>_xlfn.XLOOKUP(A315,'Export 2023'!$K$3:$K$1000,'Export 2023'!$AF$3:$AF$1000)</f>
        <v>1500</v>
      </c>
      <c r="O315" s="31">
        <f>_xlfn.XLOOKUP(A315,'Export Dossier'!$K$3:$K$974,'Export Dossier'!$AD$3:$AD$974)</f>
        <v>3000</v>
      </c>
      <c r="P315" s="31">
        <f>_xlfn.XLOOKUP(C315,'Export Action'!$A$3:$A$1999,'Export Action'!$AS$3:$AS$1999)</f>
        <v>500</v>
      </c>
      <c r="Q315" s="29">
        <f>(_xlfn.XLOOKUP(C315,'Export Action'!$A$3:$A$1999,'Export Action'!$AS$3:$AS$1999))/_xlfn.XLOOKUP(C315,'Export Action'!$A$3:$A$1999,'Export Action'!$AR$3:$AR$1999)</f>
        <v>0.33333333333333331</v>
      </c>
      <c r="R315" s="63" t="str">
        <f>IF(OR(_xlfn.XLOOKUP(C315,'Export Action'!$A$3:$A$1999,'Export Action'!$AO$3:$AO$1999)="Communes ZRR./bassins de vie pop &gt; 50% ZRR",_xlfn.XLOOKUP(C315,'Export Action'!$A$3:$A$1999,'Export Action'!$AO$3:$AO$1999)="Contrats de relance et de transition écologique (CRTE) rural"),"Oui","Non")</f>
        <v>Non</v>
      </c>
      <c r="S315" s="73" t="s">
        <v>19</v>
      </c>
      <c r="T315" s="74">
        <f t="shared" si="4"/>
        <v>129</v>
      </c>
      <c r="U315" s="75">
        <v>250</v>
      </c>
      <c r="V315" s="8" cm="1">
        <f t="array" ref="V315">IF(SUMPRODUCT((Tableau1[NOM DE LA STRUCTURE]=Tableau1[[#This Row],[NOM DE LA STRUCTURE]])*Tableau1[MONTANT PROPOSE POUR L''ACTION])=0,"",SUMPRODUCT((Tableau1[NOM DE LA STRUCTURE]=Tableau1[[#This Row],[NOM DE LA STRUCTURE]])*Tableau1[MONTANT PROPOSE POUR L''ACTION]))</f>
        <v>2750</v>
      </c>
      <c r="W315" s="79" t="s">
        <v>20083</v>
      </c>
    </row>
    <row r="316" spans="1:23" ht="47.5" hidden="1" customHeight="1" x14ac:dyDescent="0.25">
      <c r="A316" s="13" t="str">
        <f>_xlfn.XLOOKUP(C316,'Export Action'!$A$3:$A$1999,'Export Action'!$L$3:$L$1999)</f>
        <v>50126442800019</v>
      </c>
      <c r="B316" s="84" t="str">
        <f>_xlfn.XLOOKUP(A316,'Export Action'!$L$3:$L$1999,'Export Action'!$O$3:$O$1999)</f>
        <v>PING PONG CLUB DE TAGNON</v>
      </c>
      <c r="C316" s="1" t="s">
        <v>899</v>
      </c>
      <c r="D316" s="36" t="str">
        <f>_xlfn.XLOOKUP(C316,'Export Action'!$A$3:$A$1999,'Export Action'!$X$3:$X$1999)</f>
        <v>Accompagnement  Péri-Scolaire nouveau Pôle  Scolaire  TAGNON</v>
      </c>
      <c r="E316" s="1" t="str">
        <f>_xlfn.XLOOKUP(A316,'Export Dossier'!$K$3:$K$974,'Export Dossier'!$D$3:$D$974)</f>
        <v>FFTT-GEST-24-0001</v>
      </c>
      <c r="F316" s="36" t="str">
        <f>_xlfn.XLOOKUP(C316,'Export Action'!$A$3:$A$1999,'Export Action'!$AE$3:$AE$1999)</f>
        <v>Ping Educatif</v>
      </c>
      <c r="G316" s="68"/>
      <c r="H316" s="71"/>
      <c r="I316" s="71"/>
      <c r="J316" s="1" t="str">
        <f>_xlfn.XLOOKUP(C316,'Export Action'!$A$3:$A$1999,'Export Action'!$J$3:$J$1999)</f>
        <v>Première demande</v>
      </c>
      <c r="K316" s="1" t="str">
        <f>_xlfn.XLOOKUP(C316,'Export Action'!$A$3:$A$1999,'Export Action'!$AL$3:$AL$1999)</f>
        <v>Mixte</v>
      </c>
      <c r="L316" s="1">
        <f>_xlfn.XLOOKUP(C316,'Export Action'!$A$3:$A$1999,'Export Action'!$AM$3:$AM$1999)</f>
        <v>60</v>
      </c>
      <c r="M316" s="5" t="e">
        <f>_xlfn.XLOOKUP(A316,'Export 2022'!$K$3:$K$1000,'Export 2022'!$AF$3:$AF$1000)</f>
        <v>#N/A</v>
      </c>
      <c r="N316" s="5" t="e">
        <f>_xlfn.XLOOKUP(A316,'Export 2023'!$K$3:$K$1000,'Export 2023'!$AF$3:$AF$1000)</f>
        <v>#N/A</v>
      </c>
      <c r="O316" s="31">
        <f>_xlfn.XLOOKUP(A316,'Export Dossier'!$K$3:$K$974,'Export Dossier'!$AD$3:$AD$974)</f>
        <v>4000</v>
      </c>
      <c r="P316" s="31">
        <f>_xlfn.XLOOKUP(C316,'Export Action'!$A$3:$A$1999,'Export Action'!$AS$3:$AS$1999)</f>
        <v>4000</v>
      </c>
      <c r="Q316" s="29">
        <f>(_xlfn.XLOOKUP(C316,'Export Action'!$A$3:$A$1999,'Export Action'!$AS$3:$AS$1999))/_xlfn.XLOOKUP(C316,'Export Action'!$A$3:$A$1999,'Export Action'!$AR$3:$AR$1999)</f>
        <v>0.5</v>
      </c>
      <c r="R316" s="63" t="str">
        <f>IF(OR(_xlfn.XLOOKUP(C316,'Export Action'!$A$3:$A$1999,'Export Action'!$AO$3:$AO$1999)="Communes ZRR./bassins de vie pop &gt; 50% ZRR",_xlfn.XLOOKUP(C316,'Export Action'!$A$3:$A$1999,'Export Action'!$AO$3:$AO$1999)="Contrats de relance et de transition écologique (CRTE) rural"),"Oui","Non")</f>
        <v>Non</v>
      </c>
      <c r="S316" s="73"/>
      <c r="T316" s="74">
        <f t="shared" si="4"/>
        <v>130</v>
      </c>
      <c r="U316" s="75"/>
      <c r="V316" s="8" t="str" cm="1">
        <f t="array" ref="V316">IF(SUMPRODUCT((Tableau1[NOM DE LA STRUCTURE]=Tableau1[[#This Row],[NOM DE LA STRUCTURE]])*Tableau1[MONTANT PROPOSE POUR L''ACTION])=0,"",SUMPRODUCT((Tableau1[NOM DE LA STRUCTURE]=Tableau1[[#This Row],[NOM DE LA STRUCTURE]])*Tableau1[MONTANT PROPOSE POUR L''ACTION]))</f>
        <v/>
      </c>
      <c r="W316" s="79"/>
    </row>
    <row r="317" spans="1:23" ht="47.5" hidden="1" customHeight="1" x14ac:dyDescent="0.25">
      <c r="A317" s="13" t="str">
        <f>_xlfn.XLOOKUP(C317,'Export Action'!$A$3:$A$1999,'Export Action'!$L$3:$L$1999)</f>
        <v>45287715200010</v>
      </c>
      <c r="B317" s="84" t="str">
        <f>_xlfn.XLOOKUP(A317,'Export Action'!$L$3:$L$1999,'Export Action'!$O$3:$O$1999)</f>
        <v>CERCLE SAINT SEBASTIEN BERGHEIM</v>
      </c>
      <c r="C317" s="1" t="s">
        <v>913</v>
      </c>
      <c r="D317" s="36" t="str">
        <f>_xlfn.XLOOKUP(C317,'Export Action'!$A$3:$A$1999,'Export Action'!$X$3:$X$1999)</f>
        <v>Recrutement et fidélisation des jeunes</v>
      </c>
      <c r="E317" s="1" t="str">
        <f>_xlfn.XLOOKUP(A317,'Export Dossier'!$K$3:$K$974,'Export Dossier'!$D$3:$D$974)</f>
        <v>FFTT-GEST-24-0002</v>
      </c>
      <c r="F317" s="36" t="str">
        <f>_xlfn.XLOOKUP(C317,'Export Action'!$A$3:$A$1999,'Export Action'!$AE$3:$AE$1999)</f>
        <v>Ping Educatif</v>
      </c>
      <c r="G317" s="68"/>
      <c r="H317" s="71"/>
      <c r="I317" s="71"/>
      <c r="J317" s="1" t="str">
        <f>_xlfn.XLOOKUP(C317,'Export Action'!$A$3:$A$1999,'Export Action'!$J$3:$J$1999)</f>
        <v>Première demande</v>
      </c>
      <c r="K317" s="1" t="str">
        <f>_xlfn.XLOOKUP(C317,'Export Action'!$A$3:$A$1999,'Export Action'!$AL$3:$AL$1999)</f>
        <v>Mixte</v>
      </c>
      <c r="L317" s="1">
        <f>_xlfn.XLOOKUP(C317,'Export Action'!$A$3:$A$1999,'Export Action'!$AM$3:$AM$1999)</f>
        <v>380</v>
      </c>
      <c r="M317" s="5">
        <f>_xlfn.XLOOKUP(A317,'Export 2022'!$K$3:$K$1000,'Export 2022'!$AF$3:$AF$1000)</f>
        <v>1500</v>
      </c>
      <c r="N317" s="5">
        <f>_xlfn.XLOOKUP(A317,'Export 2023'!$K$3:$K$1000,'Export 2023'!$AF$3:$AF$1000)</f>
        <v>0</v>
      </c>
      <c r="O317" s="31">
        <f>_xlfn.XLOOKUP(A317,'Export Dossier'!$K$3:$K$974,'Export Dossier'!$AD$3:$AD$974)</f>
        <v>8000</v>
      </c>
      <c r="P317" s="31">
        <f>_xlfn.XLOOKUP(C317,'Export Action'!$A$3:$A$1999,'Export Action'!$AS$3:$AS$1999)</f>
        <v>4000</v>
      </c>
      <c r="Q317" s="29">
        <f>(_xlfn.XLOOKUP(C317,'Export Action'!$A$3:$A$1999,'Export Action'!$AS$3:$AS$1999))/_xlfn.XLOOKUP(C317,'Export Action'!$A$3:$A$1999,'Export Action'!$AR$3:$AR$1999)</f>
        <v>0.5</v>
      </c>
      <c r="R317" s="63" t="str">
        <f>IF(OR(_xlfn.XLOOKUP(C317,'Export Action'!$A$3:$A$1999,'Export Action'!$AO$3:$AO$1999)="Communes ZRR./bassins de vie pop &gt; 50% ZRR",_xlfn.XLOOKUP(C317,'Export Action'!$A$3:$A$1999,'Export Action'!$AO$3:$AO$1999)="Contrats de relance et de transition écologique (CRTE) rural"),"Oui","Non")</f>
        <v>Non</v>
      </c>
      <c r="S317" s="73"/>
      <c r="T317" s="74">
        <f t="shared" si="4"/>
        <v>131</v>
      </c>
      <c r="U317" s="75"/>
      <c r="V317" s="8" t="str" cm="1">
        <f t="array" ref="V317">IF(SUMPRODUCT((Tableau1[NOM DE LA STRUCTURE]=Tableau1[[#This Row],[NOM DE LA STRUCTURE]])*Tableau1[MONTANT PROPOSE POUR L''ACTION])=0,"",SUMPRODUCT((Tableau1[NOM DE LA STRUCTURE]=Tableau1[[#This Row],[NOM DE LA STRUCTURE]])*Tableau1[MONTANT PROPOSE POUR L''ACTION]))</f>
        <v/>
      </c>
      <c r="W317" s="79"/>
    </row>
    <row r="318" spans="1:23" ht="47.5" hidden="1" customHeight="1" x14ac:dyDescent="0.25">
      <c r="A318" s="13" t="str">
        <f>_xlfn.XLOOKUP(C318,'Export Action'!$A$3:$A$1999,'Export Action'!$L$3:$L$1999)</f>
        <v>45287715200010</v>
      </c>
      <c r="B318" s="84" t="str">
        <f>_xlfn.XLOOKUP(A318,'Export Action'!$L$3:$L$1999,'Export Action'!$O$3:$O$1999)</f>
        <v>CERCLE SAINT SEBASTIEN BERGHEIM</v>
      </c>
      <c r="C318" s="1" t="s">
        <v>927</v>
      </c>
      <c r="D318" s="36" t="str">
        <f>_xlfn.XLOOKUP(C318,'Export Action'!$A$3:$A$1999,'Export Action'!$X$3:$X$1999)</f>
        <v>Développement de nouvelles pratiques: Ping réalité virtuelle</v>
      </c>
      <c r="E318" s="1" t="str">
        <f>_xlfn.XLOOKUP(A318,'Export Dossier'!$K$3:$K$974,'Export Dossier'!$D$3:$D$974)</f>
        <v>FFTT-GEST-24-0002</v>
      </c>
      <c r="F318" s="36" t="str">
        <f>_xlfn.XLOOKUP(C318,'Export Action'!$A$3:$A$1999,'Export Action'!$AE$3:$AE$1999)</f>
        <v>Nouvelles pratiques</v>
      </c>
      <c r="G318" s="68"/>
      <c r="H318" s="71"/>
      <c r="I318" s="71"/>
      <c r="J318" s="1" t="str">
        <f>_xlfn.XLOOKUP(C318,'Export Action'!$A$3:$A$1999,'Export Action'!$J$3:$J$1999)</f>
        <v>Première demande</v>
      </c>
      <c r="K318" s="1" t="str">
        <f>_xlfn.XLOOKUP(C318,'Export Action'!$A$3:$A$1999,'Export Action'!$AL$3:$AL$1999)</f>
        <v>Mixte</v>
      </c>
      <c r="L318" s="1">
        <f>_xlfn.XLOOKUP(C318,'Export Action'!$A$3:$A$1999,'Export Action'!$AM$3:$AM$1999)</f>
        <v>200</v>
      </c>
      <c r="M318" s="5">
        <f>_xlfn.XLOOKUP(A318,'Export 2022'!$K$3:$K$1000,'Export 2022'!$AF$3:$AF$1000)</f>
        <v>1500</v>
      </c>
      <c r="N318" s="5">
        <f>_xlfn.XLOOKUP(A318,'Export 2023'!$K$3:$K$1000,'Export 2023'!$AF$3:$AF$1000)</f>
        <v>0</v>
      </c>
      <c r="O318" s="31">
        <f>_xlfn.XLOOKUP(A318,'Export Dossier'!$K$3:$K$974,'Export Dossier'!$AD$3:$AD$974)</f>
        <v>8000</v>
      </c>
      <c r="P318" s="31">
        <f>_xlfn.XLOOKUP(C318,'Export Action'!$A$3:$A$1999,'Export Action'!$AS$3:$AS$1999)</f>
        <v>2000</v>
      </c>
      <c r="Q318" s="29">
        <f>(_xlfn.XLOOKUP(C318,'Export Action'!$A$3:$A$1999,'Export Action'!$AS$3:$AS$1999))/_xlfn.XLOOKUP(C318,'Export Action'!$A$3:$A$1999,'Export Action'!$AR$3:$AR$1999)</f>
        <v>0.54794520547945202</v>
      </c>
      <c r="R318" s="63" t="str">
        <f>IF(OR(_xlfn.XLOOKUP(C318,'Export Action'!$A$3:$A$1999,'Export Action'!$AO$3:$AO$1999)="Communes ZRR./bassins de vie pop &gt; 50% ZRR",_xlfn.XLOOKUP(C318,'Export Action'!$A$3:$A$1999,'Export Action'!$AO$3:$AO$1999)="Contrats de relance et de transition écologique (CRTE) rural"),"Oui","Non")</f>
        <v>Non</v>
      </c>
      <c r="S318" s="73"/>
      <c r="T318" s="74">
        <f t="shared" si="4"/>
        <v>131</v>
      </c>
      <c r="U318" s="75"/>
      <c r="V318" s="8" t="str" cm="1">
        <f t="array" ref="V318">IF(SUMPRODUCT((Tableau1[NOM DE LA STRUCTURE]=Tableau1[[#This Row],[NOM DE LA STRUCTURE]])*Tableau1[MONTANT PROPOSE POUR L''ACTION])=0,"",SUMPRODUCT((Tableau1[NOM DE LA STRUCTURE]=Tableau1[[#This Row],[NOM DE LA STRUCTURE]])*Tableau1[MONTANT PROPOSE POUR L''ACTION]))</f>
        <v/>
      </c>
      <c r="W318" s="79"/>
    </row>
    <row r="319" spans="1:23" ht="47.5" hidden="1" customHeight="1" x14ac:dyDescent="0.25">
      <c r="A319" s="13" t="str">
        <f>_xlfn.XLOOKUP(C319,'Export Action'!$A$3:$A$1999,'Export Action'!$L$3:$L$1999)</f>
        <v>45287715200010</v>
      </c>
      <c r="B319" s="84" t="str">
        <f>_xlfn.XLOOKUP(A319,'Export Action'!$L$3:$L$1999,'Export Action'!$O$3:$O$1999)</f>
        <v>CERCLE SAINT SEBASTIEN BERGHEIM</v>
      </c>
      <c r="C319" s="1" t="s">
        <v>932</v>
      </c>
      <c r="D319" s="36" t="str">
        <f>_xlfn.XLOOKUP(C319,'Export Action'!$A$3:$A$1999,'Export Action'!$X$3:$X$1999)</f>
        <v>Ping Santé Bien-Etre</v>
      </c>
      <c r="E319" s="1" t="str">
        <f>_xlfn.XLOOKUP(A319,'Export Dossier'!$K$3:$K$974,'Export Dossier'!$D$3:$D$974)</f>
        <v>FFTT-GEST-24-0002</v>
      </c>
      <c r="F319" s="36" t="str">
        <f>_xlfn.XLOOKUP(C319,'Export Action'!$A$3:$A$1999,'Export Action'!$AE$3:$AE$1999)</f>
        <v>Ping Actif</v>
      </c>
      <c r="G319" s="68"/>
      <c r="H319" s="71"/>
      <c r="I319" s="71"/>
      <c r="J319" s="1" t="str">
        <f>_xlfn.XLOOKUP(C319,'Export Action'!$A$3:$A$1999,'Export Action'!$J$3:$J$1999)</f>
        <v>Première demande</v>
      </c>
      <c r="K319" s="1" t="str">
        <f>_xlfn.XLOOKUP(C319,'Export Action'!$A$3:$A$1999,'Export Action'!$AL$3:$AL$1999)</f>
        <v>Mixte</v>
      </c>
      <c r="L319" s="1">
        <f>_xlfn.XLOOKUP(C319,'Export Action'!$A$3:$A$1999,'Export Action'!$AM$3:$AM$1999)</f>
        <v>30</v>
      </c>
      <c r="M319" s="5">
        <f>_xlfn.XLOOKUP(A319,'Export 2022'!$K$3:$K$1000,'Export 2022'!$AF$3:$AF$1000)</f>
        <v>1500</v>
      </c>
      <c r="N319" s="5">
        <f>_xlfn.XLOOKUP(A319,'Export 2023'!$K$3:$K$1000,'Export 2023'!$AF$3:$AF$1000)</f>
        <v>0</v>
      </c>
      <c r="O319" s="31">
        <f>_xlfn.XLOOKUP(A319,'Export Dossier'!$K$3:$K$974,'Export Dossier'!$AD$3:$AD$974)</f>
        <v>8000</v>
      </c>
      <c r="P319" s="31">
        <f>_xlfn.XLOOKUP(C319,'Export Action'!$A$3:$A$1999,'Export Action'!$AS$3:$AS$1999)</f>
        <v>2000</v>
      </c>
      <c r="Q319" s="29">
        <f>(_xlfn.XLOOKUP(C319,'Export Action'!$A$3:$A$1999,'Export Action'!$AS$3:$AS$1999))/_xlfn.XLOOKUP(C319,'Export Action'!$A$3:$A$1999,'Export Action'!$AR$3:$AR$1999)</f>
        <v>0.5</v>
      </c>
      <c r="R319" s="63" t="str">
        <f>IF(OR(_xlfn.XLOOKUP(C319,'Export Action'!$A$3:$A$1999,'Export Action'!$AO$3:$AO$1999)="Communes ZRR./bassins de vie pop &gt; 50% ZRR",_xlfn.XLOOKUP(C319,'Export Action'!$A$3:$A$1999,'Export Action'!$AO$3:$AO$1999)="Contrats de relance et de transition écologique (CRTE) rural"),"Oui","Non")</f>
        <v>Non</v>
      </c>
      <c r="S319" s="73"/>
      <c r="T319" s="74">
        <f t="shared" si="4"/>
        <v>131</v>
      </c>
      <c r="U319" s="75"/>
      <c r="V319" s="8" t="str" cm="1">
        <f t="array" ref="V319">IF(SUMPRODUCT((Tableau1[NOM DE LA STRUCTURE]=Tableau1[[#This Row],[NOM DE LA STRUCTURE]])*Tableau1[MONTANT PROPOSE POUR L''ACTION])=0,"",SUMPRODUCT((Tableau1[NOM DE LA STRUCTURE]=Tableau1[[#This Row],[NOM DE LA STRUCTURE]])*Tableau1[MONTANT PROPOSE POUR L''ACTION]))</f>
        <v/>
      </c>
      <c r="W319" s="79"/>
    </row>
    <row r="320" spans="1:23" ht="47.5" hidden="1" customHeight="1" x14ac:dyDescent="0.25">
      <c r="A320" s="13" t="str">
        <f>_xlfn.XLOOKUP(C320,'Export Action'!$A$3:$A$1999,'Export Action'!$L$3:$L$1999)</f>
        <v>79344887900015</v>
      </c>
      <c r="B320" s="84" t="str">
        <f>_xlfn.XLOOKUP(A320,'Export Action'!$L$3:$L$1999,'Export Action'!$O$3:$O$1999)</f>
        <v>CHALONS EN CHAMPAGNE TENNIS DE TABLE (C.C.T.T.)</v>
      </c>
      <c r="C320" s="1" t="s">
        <v>937</v>
      </c>
      <c r="D320" s="36" t="str">
        <f>_xlfn.XLOOKUP(C320,'Export Action'!$A$3:$A$1999,'Export Action'!$X$3:$X$1999)</f>
        <v>Sport Santé et Ping Actif</v>
      </c>
      <c r="E320" s="1" t="str">
        <f>_xlfn.XLOOKUP(A320,'Export Dossier'!$K$3:$K$974,'Export Dossier'!$D$3:$D$974)</f>
        <v>FFTT-GEST-24-0003</v>
      </c>
      <c r="F320" s="36" t="str">
        <f>_xlfn.XLOOKUP(C320,'Export Action'!$A$3:$A$1999,'Export Action'!$AE$3:$AE$1999)</f>
        <v>Ping Actif</v>
      </c>
      <c r="G320" s="68"/>
      <c r="H320" s="71"/>
      <c r="I320" s="71"/>
      <c r="J320" s="1" t="str">
        <f>_xlfn.XLOOKUP(C320,'Export Action'!$A$3:$A$1999,'Export Action'!$J$3:$J$1999)</f>
        <v>Renouvellement</v>
      </c>
      <c r="K320" s="1" t="str">
        <f>_xlfn.XLOOKUP(C320,'Export Action'!$A$3:$A$1999,'Export Action'!$AL$3:$AL$1999)</f>
        <v>Mixte</v>
      </c>
      <c r="L320" s="1">
        <f>_xlfn.XLOOKUP(C320,'Export Action'!$A$3:$A$1999,'Export Action'!$AM$3:$AM$1999)</f>
        <v>75</v>
      </c>
      <c r="M320" s="5">
        <f>_xlfn.XLOOKUP(A320,'Export 2022'!$K$3:$K$1000,'Export 2022'!$AF$3:$AF$1000)</f>
        <v>4200</v>
      </c>
      <c r="N320" s="5">
        <f>_xlfn.XLOOKUP(A320,'Export 2023'!$K$3:$K$1000,'Export 2023'!$AF$3:$AF$1000)</f>
        <v>3300</v>
      </c>
      <c r="O320" s="31">
        <f>_xlfn.XLOOKUP(A320,'Export Dossier'!$K$3:$K$974,'Export Dossier'!$AD$3:$AD$974)</f>
        <v>9700</v>
      </c>
      <c r="P320" s="31">
        <f>_xlfn.XLOOKUP(C320,'Export Action'!$A$3:$A$1999,'Export Action'!$AS$3:$AS$1999)</f>
        <v>2800</v>
      </c>
      <c r="Q320" s="29">
        <f>(_xlfn.XLOOKUP(C320,'Export Action'!$A$3:$A$1999,'Export Action'!$AS$3:$AS$1999))/_xlfn.XLOOKUP(C320,'Export Action'!$A$3:$A$1999,'Export Action'!$AR$3:$AR$1999)</f>
        <v>0.52830188679245282</v>
      </c>
      <c r="R320" s="63" t="str">
        <f>IF(OR(_xlfn.XLOOKUP(C320,'Export Action'!$A$3:$A$1999,'Export Action'!$AO$3:$AO$1999)="Communes ZRR./bassins de vie pop &gt; 50% ZRR",_xlfn.XLOOKUP(C320,'Export Action'!$A$3:$A$1999,'Export Action'!$AO$3:$AO$1999)="Contrats de relance et de transition écologique (CRTE) rural"),"Oui","Non")</f>
        <v>Non</v>
      </c>
      <c r="S320" s="73"/>
      <c r="T320" s="74">
        <f t="shared" si="4"/>
        <v>132</v>
      </c>
      <c r="U320" s="75"/>
      <c r="V320" s="8" t="str" cm="1">
        <f t="array" ref="V320">IF(SUMPRODUCT((Tableau1[NOM DE LA STRUCTURE]=Tableau1[[#This Row],[NOM DE LA STRUCTURE]])*Tableau1[MONTANT PROPOSE POUR L''ACTION])=0,"",SUMPRODUCT((Tableau1[NOM DE LA STRUCTURE]=Tableau1[[#This Row],[NOM DE LA STRUCTURE]])*Tableau1[MONTANT PROPOSE POUR L''ACTION]))</f>
        <v/>
      </c>
      <c r="W320" s="79"/>
    </row>
    <row r="321" spans="1:23" ht="47.5" hidden="1" customHeight="1" x14ac:dyDescent="0.25">
      <c r="A321" s="13" t="str">
        <f>_xlfn.XLOOKUP(C321,'Export Action'!$A$3:$A$1999,'Export Action'!$L$3:$L$1999)</f>
        <v>79344887900015</v>
      </c>
      <c r="B321" s="84" t="str">
        <f>_xlfn.XLOOKUP(A321,'Export Action'!$L$3:$L$1999,'Export Action'!$O$3:$O$1999)</f>
        <v>CHALONS EN CHAMPAGNE TENNIS DE TABLE (C.C.T.T.)</v>
      </c>
      <c r="C321" s="1" t="s">
        <v>953</v>
      </c>
      <c r="D321" s="36" t="str">
        <f>_xlfn.XLOOKUP(C321,'Export Action'!$A$3:$A$1999,'Export Action'!$X$3:$X$1999)</f>
        <v>Ping éducatif - recrutement et fidélisation</v>
      </c>
      <c r="E321" s="1" t="str">
        <f>_xlfn.XLOOKUP(A321,'Export Dossier'!$K$3:$K$974,'Export Dossier'!$D$3:$D$974)</f>
        <v>FFTT-GEST-24-0003</v>
      </c>
      <c r="F321" s="36" t="str">
        <f>_xlfn.XLOOKUP(C321,'Export Action'!$A$3:$A$1999,'Export Action'!$AE$3:$AE$1999)</f>
        <v>Ping Educatif</v>
      </c>
      <c r="G321" s="68"/>
      <c r="H321" s="71"/>
      <c r="I321" s="71"/>
      <c r="J321" s="1" t="str">
        <f>_xlfn.XLOOKUP(C321,'Export Action'!$A$3:$A$1999,'Export Action'!$J$3:$J$1999)</f>
        <v>Renouvellement</v>
      </c>
      <c r="K321" s="1" t="str">
        <f>_xlfn.XLOOKUP(C321,'Export Action'!$A$3:$A$1999,'Export Action'!$AL$3:$AL$1999)</f>
        <v>Mixte</v>
      </c>
      <c r="L321" s="1">
        <f>_xlfn.XLOOKUP(C321,'Export Action'!$A$3:$A$1999,'Export Action'!$AM$3:$AM$1999)</f>
        <v>400</v>
      </c>
      <c r="M321" s="5">
        <f>_xlfn.XLOOKUP(A321,'Export 2022'!$K$3:$K$1000,'Export 2022'!$AF$3:$AF$1000)</f>
        <v>4200</v>
      </c>
      <c r="N321" s="5">
        <f>_xlfn.XLOOKUP(A321,'Export 2023'!$K$3:$K$1000,'Export 2023'!$AF$3:$AF$1000)</f>
        <v>3300</v>
      </c>
      <c r="O321" s="31">
        <f>_xlfn.XLOOKUP(A321,'Export Dossier'!$K$3:$K$974,'Export Dossier'!$AD$3:$AD$974)</f>
        <v>9700</v>
      </c>
      <c r="P321" s="31">
        <f>_xlfn.XLOOKUP(C321,'Export Action'!$A$3:$A$1999,'Export Action'!$AS$3:$AS$1999)</f>
        <v>4500</v>
      </c>
      <c r="Q321" s="29">
        <f>(_xlfn.XLOOKUP(C321,'Export Action'!$A$3:$A$1999,'Export Action'!$AS$3:$AS$1999))/_xlfn.XLOOKUP(C321,'Export Action'!$A$3:$A$1999,'Export Action'!$AR$3:$AR$1999)</f>
        <v>0.51136363636363635</v>
      </c>
      <c r="R321" s="63" t="str">
        <f>IF(OR(_xlfn.XLOOKUP(C321,'Export Action'!$A$3:$A$1999,'Export Action'!$AO$3:$AO$1999)="Communes ZRR./bassins de vie pop &gt; 50% ZRR",_xlfn.XLOOKUP(C321,'Export Action'!$A$3:$A$1999,'Export Action'!$AO$3:$AO$1999)="Contrats de relance et de transition écologique (CRTE) rural"),"Oui","Non")</f>
        <v>Non</v>
      </c>
      <c r="S321" s="73"/>
      <c r="T321" s="74">
        <f t="shared" si="4"/>
        <v>132</v>
      </c>
      <c r="U321" s="75"/>
      <c r="V321" s="8" t="str" cm="1">
        <f t="array" ref="V321">IF(SUMPRODUCT((Tableau1[NOM DE LA STRUCTURE]=Tableau1[[#This Row],[NOM DE LA STRUCTURE]])*Tableau1[MONTANT PROPOSE POUR L''ACTION])=0,"",SUMPRODUCT((Tableau1[NOM DE LA STRUCTURE]=Tableau1[[#This Row],[NOM DE LA STRUCTURE]])*Tableau1[MONTANT PROPOSE POUR L''ACTION]))</f>
        <v/>
      </c>
      <c r="W321" s="79"/>
    </row>
    <row r="322" spans="1:23" ht="47.5" hidden="1" customHeight="1" x14ac:dyDescent="0.25">
      <c r="A322" s="13" t="str">
        <f>_xlfn.XLOOKUP(C322,'Export Action'!$A$3:$A$1999,'Export Action'!$L$3:$L$1999)</f>
        <v>79344887900015</v>
      </c>
      <c r="B322" s="84" t="str">
        <f>_xlfn.XLOOKUP(A322,'Export Action'!$L$3:$L$1999,'Export Action'!$O$3:$O$1999)</f>
        <v>CHALONS EN CHAMPAGNE TENNIS DE TABLE (C.C.T.T.)</v>
      </c>
      <c r="C322" s="1" t="s">
        <v>960</v>
      </c>
      <c r="D322" s="36" t="str">
        <f>_xlfn.XLOOKUP(C322,'Export Action'!$A$3:$A$1999,'Export Action'!$X$3:$X$1999)</f>
        <v>Animation JOP</v>
      </c>
      <c r="E322" s="1" t="str">
        <f>_xlfn.XLOOKUP(A322,'Export Dossier'!$K$3:$K$974,'Export Dossier'!$D$3:$D$974)</f>
        <v>FFTT-GEST-24-0003</v>
      </c>
      <c r="F322" s="36" t="str">
        <f>_xlfn.XLOOKUP(C322,'Export Action'!$A$3:$A$1999,'Export Action'!$AE$3:$AE$1999)</f>
        <v>Animations vacances Olympiques et Paralympiques</v>
      </c>
      <c r="G322" s="87"/>
      <c r="H322" s="1"/>
      <c r="I322" s="1"/>
      <c r="J322" s="1" t="str">
        <f>_xlfn.XLOOKUP(C322,'Export Action'!$A$3:$A$1999,'Export Action'!$J$3:$J$1999)</f>
        <v>Première demande</v>
      </c>
      <c r="K322" s="1" t="str">
        <f>_xlfn.XLOOKUP(C322,'Export Action'!$A$3:$A$1999,'Export Action'!$AL$3:$AL$1999)</f>
        <v>Mixte</v>
      </c>
      <c r="L322" s="1">
        <f>_xlfn.XLOOKUP(C322,'Export Action'!$A$3:$A$1999,'Export Action'!$AM$3:$AM$1999)</f>
        <v>120</v>
      </c>
      <c r="M322" s="5">
        <f>_xlfn.XLOOKUP(A322,'Export 2022'!$K$3:$K$1000,'Export 2022'!$AF$3:$AF$1000)</f>
        <v>4200</v>
      </c>
      <c r="N322" s="5">
        <f>_xlfn.XLOOKUP(A322,'Export 2023'!$K$3:$K$1000,'Export 2023'!$AF$3:$AF$1000)</f>
        <v>3300</v>
      </c>
      <c r="O322" s="31">
        <f>_xlfn.XLOOKUP(A322,'Export Dossier'!$K$3:$K$974,'Export Dossier'!$AD$3:$AD$974)</f>
        <v>9700</v>
      </c>
      <c r="P322" s="31">
        <f>_xlfn.XLOOKUP(C322,'Export Action'!$A$3:$A$1999,'Export Action'!$AS$3:$AS$1999)</f>
        <v>2400</v>
      </c>
      <c r="Q322" s="29">
        <f>(_xlfn.XLOOKUP(C322,'Export Action'!$A$3:$A$1999,'Export Action'!$AS$3:$AS$1999))/_xlfn.XLOOKUP(C322,'Export Action'!$A$3:$A$1999,'Export Action'!$AR$3:$AR$1999)</f>
        <v>0.5714285714285714</v>
      </c>
      <c r="R322" s="63" t="str">
        <f>IF(OR(_xlfn.XLOOKUP(C322,'Export Action'!$A$3:$A$1999,'Export Action'!$AO$3:$AO$1999)="Communes ZRR./bassins de vie pop &gt; 50% ZRR",_xlfn.XLOOKUP(C322,'Export Action'!$A$3:$A$1999,'Export Action'!$AO$3:$AO$1999)="Contrats de relance et de transition écologique (CRTE) rural"),"Oui","Non")</f>
        <v>Non</v>
      </c>
      <c r="S322" s="88"/>
      <c r="T322" s="74">
        <f t="shared" si="4"/>
        <v>132</v>
      </c>
      <c r="U322" s="89"/>
      <c r="V322" s="8" t="str" cm="1">
        <f t="array" ref="V322">IF(SUMPRODUCT((Tableau1[NOM DE LA STRUCTURE]=Tableau1[[#This Row],[NOM DE LA STRUCTURE]])*Tableau1[MONTANT PROPOSE POUR L''ACTION])=0,"",SUMPRODUCT((Tableau1[NOM DE LA STRUCTURE]=Tableau1[[#This Row],[NOM DE LA STRUCTURE]])*Tableau1[MONTANT PROPOSE POUR L''ACTION]))</f>
        <v/>
      </c>
      <c r="W322" s="90"/>
    </row>
    <row r="323" spans="1:23" ht="47.5" hidden="1" customHeight="1" x14ac:dyDescent="0.25">
      <c r="A323" s="13" t="str">
        <f>_xlfn.XLOOKUP(C323,'Export Action'!$A$3:$A$1999,'Export Action'!$L$3:$L$1999)</f>
        <v>39486974700029</v>
      </c>
      <c r="B323" s="84" t="str">
        <f>_xlfn.XLOOKUP(A323,'Export Action'!$L$3:$L$1999,'Export Action'!$O$3:$O$1999)</f>
        <v>ENTENTE SPORTIVE CREHANGE FAULQUEMONT TENNIS DE TABLE</v>
      </c>
      <c r="C323" s="1" t="s">
        <v>967</v>
      </c>
      <c r="D323" s="36" t="str">
        <f>_xlfn.XLOOKUP(C323,'Export Action'!$A$3:$A$1999,'Export Action'!$X$3:$X$1999)</f>
        <v>Recrutement et Fidélisation des Jeunes : "Ping en milieu scolaire" puis "Un parcours dédié de la Détection à la Formation"</v>
      </c>
      <c r="E323" s="1" t="str">
        <f>_xlfn.XLOOKUP(A323,'Export Dossier'!$K$3:$K$974,'Export Dossier'!$D$3:$D$974)</f>
        <v>FFTT-GEST-24-0004</v>
      </c>
      <c r="F323" s="36" t="str">
        <f>_xlfn.XLOOKUP(C323,'Export Action'!$A$3:$A$1999,'Export Action'!$AE$3:$AE$1999)</f>
        <v>Ping Educatif</v>
      </c>
      <c r="G323" s="68"/>
      <c r="H323" s="71"/>
      <c r="I323" s="71"/>
      <c r="J323" s="1" t="str">
        <f>_xlfn.XLOOKUP(C323,'Export Action'!$A$3:$A$1999,'Export Action'!$J$3:$J$1999)</f>
        <v>Renouvellement</v>
      </c>
      <c r="K323" s="1" t="str">
        <f>_xlfn.XLOOKUP(C323,'Export Action'!$A$3:$A$1999,'Export Action'!$AL$3:$AL$1999)</f>
        <v>Mixte</v>
      </c>
      <c r="L323" s="1">
        <f>_xlfn.XLOOKUP(C323,'Export Action'!$A$3:$A$1999,'Export Action'!$AM$3:$AM$1999)</f>
        <v>450</v>
      </c>
      <c r="M323" s="5">
        <f>_xlfn.XLOOKUP(A323,'Export 2022'!$K$3:$K$1000,'Export 2022'!$AF$3:$AF$1000)</f>
        <v>5600</v>
      </c>
      <c r="N323" s="5">
        <f>_xlfn.XLOOKUP(A323,'Export 2023'!$K$3:$K$1000,'Export 2023'!$AF$3:$AF$1000)</f>
        <v>6500</v>
      </c>
      <c r="O323" s="31">
        <f>_xlfn.XLOOKUP(A323,'Export Dossier'!$K$3:$K$974,'Export Dossier'!$AD$3:$AD$974)</f>
        <v>9500</v>
      </c>
      <c r="P323" s="31">
        <f>_xlfn.XLOOKUP(C323,'Export Action'!$A$3:$A$1999,'Export Action'!$AS$3:$AS$1999)</f>
        <v>5000</v>
      </c>
      <c r="Q323" s="29">
        <f>(_xlfn.XLOOKUP(C323,'Export Action'!$A$3:$A$1999,'Export Action'!$AS$3:$AS$1999))/_xlfn.XLOOKUP(C323,'Export Action'!$A$3:$A$1999,'Export Action'!$AR$3:$AR$1999)</f>
        <v>0.19025875190258751</v>
      </c>
      <c r="R323" s="63" t="str">
        <f>IF(OR(_xlfn.XLOOKUP(C323,'Export Action'!$A$3:$A$1999,'Export Action'!$AO$3:$AO$1999)="Communes ZRR./bassins de vie pop &gt; 50% ZRR",_xlfn.XLOOKUP(C323,'Export Action'!$A$3:$A$1999,'Export Action'!$AO$3:$AO$1999)="Contrats de relance et de transition écologique (CRTE) rural"),"Oui","Non")</f>
        <v>Non</v>
      </c>
      <c r="S323" s="73"/>
      <c r="T323" s="74">
        <f t="shared" si="4"/>
        <v>133</v>
      </c>
      <c r="U323" s="75"/>
      <c r="V323" s="8" t="str" cm="1">
        <f t="array" ref="V323">IF(SUMPRODUCT((Tableau1[NOM DE LA STRUCTURE]=Tableau1[[#This Row],[NOM DE LA STRUCTURE]])*Tableau1[MONTANT PROPOSE POUR L''ACTION])=0,"",SUMPRODUCT((Tableau1[NOM DE LA STRUCTURE]=Tableau1[[#This Row],[NOM DE LA STRUCTURE]])*Tableau1[MONTANT PROPOSE POUR L''ACTION]))</f>
        <v/>
      </c>
      <c r="W323" s="79"/>
    </row>
    <row r="324" spans="1:23" ht="47.5" hidden="1" customHeight="1" x14ac:dyDescent="0.25">
      <c r="A324" s="13" t="str">
        <f>_xlfn.XLOOKUP(C324,'Export Action'!$A$3:$A$1999,'Export Action'!$L$3:$L$1999)</f>
        <v>39486974700029</v>
      </c>
      <c r="B324" s="84" t="str">
        <f>_xlfn.XLOOKUP(A324,'Export Action'!$L$3:$L$1999,'Export Action'!$O$3:$O$1999)</f>
        <v>ENTENTE SPORTIVE CREHANGE FAULQUEMONT TENNIS DE TABLE</v>
      </c>
      <c r="C324" s="1" t="s">
        <v>982</v>
      </c>
      <c r="D324" s="36" t="str">
        <f>_xlfn.XLOOKUP(C324,'Export Action'!$A$3:$A$1999,'Export Action'!$X$3:$X$1999)</f>
        <v>Développement du dispositif Sport-Santé - "Ping Santé pour tous : Ados, Seniors, Professionnels"</v>
      </c>
      <c r="E324" s="1" t="str">
        <f>_xlfn.XLOOKUP(A324,'Export Dossier'!$K$3:$K$974,'Export Dossier'!$D$3:$D$974)</f>
        <v>FFTT-GEST-24-0004</v>
      </c>
      <c r="F324" s="36" t="str">
        <f>_xlfn.XLOOKUP(C324,'Export Action'!$A$3:$A$1999,'Export Action'!$AE$3:$AE$1999)</f>
        <v>Ping Actif</v>
      </c>
      <c r="G324" s="68"/>
      <c r="H324" s="71"/>
      <c r="I324" s="71"/>
      <c r="J324" s="1" t="str">
        <f>_xlfn.XLOOKUP(C324,'Export Action'!$A$3:$A$1999,'Export Action'!$J$3:$J$1999)</f>
        <v>Renouvellement</v>
      </c>
      <c r="K324" s="1" t="str">
        <f>_xlfn.XLOOKUP(C324,'Export Action'!$A$3:$A$1999,'Export Action'!$AL$3:$AL$1999)</f>
        <v>Mixte</v>
      </c>
      <c r="L324" s="1">
        <f>_xlfn.XLOOKUP(C324,'Export Action'!$A$3:$A$1999,'Export Action'!$AM$3:$AM$1999)</f>
        <v>65</v>
      </c>
      <c r="M324" s="5">
        <f>_xlfn.XLOOKUP(A324,'Export 2022'!$K$3:$K$1000,'Export 2022'!$AF$3:$AF$1000)</f>
        <v>5600</v>
      </c>
      <c r="N324" s="5">
        <f>_xlfn.XLOOKUP(A324,'Export 2023'!$K$3:$K$1000,'Export 2023'!$AF$3:$AF$1000)</f>
        <v>6500</v>
      </c>
      <c r="O324" s="31">
        <f>_xlfn.XLOOKUP(A324,'Export Dossier'!$K$3:$K$974,'Export Dossier'!$AD$3:$AD$974)</f>
        <v>9500</v>
      </c>
      <c r="P324" s="31">
        <f>_xlfn.XLOOKUP(C324,'Export Action'!$A$3:$A$1999,'Export Action'!$AS$3:$AS$1999)</f>
        <v>3000</v>
      </c>
      <c r="Q324" s="29">
        <f>(_xlfn.XLOOKUP(C324,'Export Action'!$A$3:$A$1999,'Export Action'!$AS$3:$AS$1999))/_xlfn.XLOOKUP(C324,'Export Action'!$A$3:$A$1999,'Export Action'!$AR$3:$AR$1999)</f>
        <v>0.33222591362126247</v>
      </c>
      <c r="R324" s="63" t="str">
        <f>IF(OR(_xlfn.XLOOKUP(C324,'Export Action'!$A$3:$A$1999,'Export Action'!$AO$3:$AO$1999)="Communes ZRR./bassins de vie pop &gt; 50% ZRR",_xlfn.XLOOKUP(C324,'Export Action'!$A$3:$A$1999,'Export Action'!$AO$3:$AO$1999)="Contrats de relance et de transition écologique (CRTE) rural"),"Oui","Non")</f>
        <v>Non</v>
      </c>
      <c r="S324" s="73"/>
      <c r="T324" s="74">
        <f t="shared" ref="T324:T356" si="5">IF(A324=A323,T323,T323+1)</f>
        <v>133</v>
      </c>
      <c r="U324" s="75"/>
      <c r="V324" s="8" t="str" cm="1">
        <f t="array" ref="V324">IF(SUMPRODUCT((Tableau1[NOM DE LA STRUCTURE]=Tableau1[[#This Row],[NOM DE LA STRUCTURE]])*Tableau1[MONTANT PROPOSE POUR L''ACTION])=0,"",SUMPRODUCT((Tableau1[NOM DE LA STRUCTURE]=Tableau1[[#This Row],[NOM DE LA STRUCTURE]])*Tableau1[MONTANT PROPOSE POUR L''ACTION]))</f>
        <v/>
      </c>
      <c r="W324" s="79"/>
    </row>
    <row r="325" spans="1:23" ht="47.5" hidden="1" customHeight="1" x14ac:dyDescent="0.25">
      <c r="A325" s="13" t="str">
        <f>_xlfn.XLOOKUP(C325,'Export Action'!$A$3:$A$1999,'Export Action'!$L$3:$L$1999)</f>
        <v>39486974700029</v>
      </c>
      <c r="B325" s="84" t="str">
        <f>_xlfn.XLOOKUP(A325,'Export Action'!$L$3:$L$1999,'Export Action'!$O$3:$O$1999)</f>
        <v>ENTENTE SPORTIVE CREHANGE FAULQUEMONT TENNIS DE TABLE</v>
      </c>
      <c r="C325" s="1" t="s">
        <v>987</v>
      </c>
      <c r="D325" s="36" t="str">
        <f>_xlfn.XLOOKUP(C325,'Export Action'!$A$3:$A$1999,'Export Action'!$X$3:$X$1999)</f>
        <v>Programme d'animations estivales et de découverte</v>
      </c>
      <c r="E325" s="1" t="str">
        <f>_xlfn.XLOOKUP(A325,'Export Dossier'!$K$3:$K$974,'Export Dossier'!$D$3:$D$974)</f>
        <v>FFTT-GEST-24-0004</v>
      </c>
      <c r="F325" s="36" t="str">
        <f>_xlfn.XLOOKUP(C325,'Export Action'!$A$3:$A$1999,'Export Action'!$AE$3:$AE$1999)</f>
        <v>Nouvelles pratiques</v>
      </c>
      <c r="G325" s="68"/>
      <c r="H325" s="71"/>
      <c r="I325" s="71"/>
      <c r="J325" s="1" t="str">
        <f>_xlfn.XLOOKUP(C325,'Export Action'!$A$3:$A$1999,'Export Action'!$J$3:$J$1999)</f>
        <v>Première demande</v>
      </c>
      <c r="K325" s="1" t="str">
        <f>_xlfn.XLOOKUP(C325,'Export Action'!$A$3:$A$1999,'Export Action'!$AL$3:$AL$1999)</f>
        <v>Mixte</v>
      </c>
      <c r="L325" s="1">
        <f>_xlfn.XLOOKUP(C325,'Export Action'!$A$3:$A$1999,'Export Action'!$AM$3:$AM$1999)</f>
        <v>230</v>
      </c>
      <c r="M325" s="5">
        <f>_xlfn.XLOOKUP(A325,'Export 2022'!$K$3:$K$1000,'Export 2022'!$AF$3:$AF$1000)</f>
        <v>5600</v>
      </c>
      <c r="N325" s="5">
        <f>_xlfn.XLOOKUP(A325,'Export 2023'!$K$3:$K$1000,'Export 2023'!$AF$3:$AF$1000)</f>
        <v>6500</v>
      </c>
      <c r="O325" s="31">
        <f>_xlfn.XLOOKUP(A325,'Export Dossier'!$K$3:$K$974,'Export Dossier'!$AD$3:$AD$974)</f>
        <v>9500</v>
      </c>
      <c r="P325" s="31">
        <f>_xlfn.XLOOKUP(C325,'Export Action'!$A$3:$A$1999,'Export Action'!$AS$3:$AS$1999)</f>
        <v>1500</v>
      </c>
      <c r="Q325" s="29">
        <f>(_xlfn.XLOOKUP(C325,'Export Action'!$A$3:$A$1999,'Export Action'!$AS$3:$AS$1999))/_xlfn.XLOOKUP(C325,'Export Action'!$A$3:$A$1999,'Export Action'!$AR$3:$AR$1999)</f>
        <v>0.34324942791762014</v>
      </c>
      <c r="R325" s="63" t="str">
        <f>IF(OR(_xlfn.XLOOKUP(C325,'Export Action'!$A$3:$A$1999,'Export Action'!$AO$3:$AO$1999)="Communes ZRR./bassins de vie pop &gt; 50% ZRR",_xlfn.XLOOKUP(C325,'Export Action'!$A$3:$A$1999,'Export Action'!$AO$3:$AO$1999)="Contrats de relance et de transition écologique (CRTE) rural"),"Oui","Non")</f>
        <v>Non</v>
      </c>
      <c r="S325" s="73"/>
      <c r="T325" s="74">
        <f t="shared" si="5"/>
        <v>133</v>
      </c>
      <c r="U325" s="75"/>
      <c r="V325" s="8" t="str" cm="1">
        <f t="array" ref="V325">IF(SUMPRODUCT((Tableau1[NOM DE LA STRUCTURE]=Tableau1[[#This Row],[NOM DE LA STRUCTURE]])*Tableau1[MONTANT PROPOSE POUR L''ACTION])=0,"",SUMPRODUCT((Tableau1[NOM DE LA STRUCTURE]=Tableau1[[#This Row],[NOM DE LA STRUCTURE]])*Tableau1[MONTANT PROPOSE POUR L''ACTION]))</f>
        <v/>
      </c>
      <c r="W325" s="79"/>
    </row>
    <row r="326" spans="1:23" ht="47.5" hidden="1" customHeight="1" x14ac:dyDescent="0.25">
      <c r="A326" s="13" t="str">
        <f>_xlfn.XLOOKUP(C326,'Export Action'!$A$3:$A$1999,'Export Action'!$L$3:$L$1999)</f>
        <v>44786801900038</v>
      </c>
      <c r="B326" s="84" t="str">
        <f>_xlfn.XLOOKUP(A326,'Export Action'!$L$3:$L$1999,'Export Action'!$O$3:$O$1999)</f>
        <v>CERCLE PONGISTE D'ANOULD</v>
      </c>
      <c r="C326" s="1" t="s">
        <v>12330</v>
      </c>
      <c r="D326" s="36" t="str">
        <f>_xlfn.XLOOKUP(C326,'Export Action'!$A$3:$A$1999,'Export Action'!$X$3:$X$1999)</f>
        <v>PING EDUCATIF</v>
      </c>
      <c r="E326" s="1" t="str">
        <f>_xlfn.XLOOKUP(A326,'Export Dossier'!$K$3:$K$974,'Export Dossier'!$D$3:$D$974)</f>
        <v>FFTT-GEST-24-0005</v>
      </c>
      <c r="F326" s="36" t="str">
        <f>_xlfn.XLOOKUP(C326,'Export Action'!$A$3:$A$1999,'Export Action'!$AE$3:$AE$1999)</f>
        <v>Ping Educatif</v>
      </c>
      <c r="G326" s="68"/>
      <c r="H326" s="71"/>
      <c r="I326" s="71"/>
      <c r="J326" s="1" t="str">
        <f>_xlfn.XLOOKUP(C326,'Export Action'!$A$3:$A$1999,'Export Action'!$J$3:$J$1999)</f>
        <v>Première demande</v>
      </c>
      <c r="K326" s="1" t="str">
        <f>_xlfn.XLOOKUP(C326,'Export Action'!$A$3:$A$1999,'Export Action'!$AL$3:$AL$1999)</f>
        <v>Mixte</v>
      </c>
      <c r="L326" s="1">
        <f>_xlfn.XLOOKUP(C326,'Export Action'!$A$3:$A$1999,'Export Action'!$AM$3:$AM$1999)</f>
        <v>30</v>
      </c>
      <c r="M326" s="5" t="e">
        <f>_xlfn.XLOOKUP(A326,'Export 2022'!$K$3:$K$1000,'Export 2022'!$AF$3:$AF$1000)</f>
        <v>#N/A</v>
      </c>
      <c r="N326" s="5">
        <f>_xlfn.XLOOKUP(A326,'Export 2023'!$K$3:$K$1000,'Export 2023'!$AF$3:$AF$1000)</f>
        <v>1500</v>
      </c>
      <c r="O326" s="31">
        <f>_xlfn.XLOOKUP(A326,'Export Dossier'!$K$3:$K$974,'Export Dossier'!$AD$3:$AD$974)</f>
        <v>3500</v>
      </c>
      <c r="P326" s="31">
        <f>_xlfn.XLOOKUP(C326,'Export Action'!$A$3:$A$1999,'Export Action'!$AS$3:$AS$1999)</f>
        <v>2500</v>
      </c>
      <c r="Q326" s="29">
        <f>(_xlfn.XLOOKUP(C326,'Export Action'!$A$3:$A$1999,'Export Action'!$AS$3:$AS$1999))/_xlfn.XLOOKUP(C326,'Export Action'!$A$3:$A$1999,'Export Action'!$AR$3:$AR$1999)</f>
        <v>0.22123893805309736</v>
      </c>
      <c r="R326" s="63" t="str">
        <f>IF(OR(_xlfn.XLOOKUP(C326,'Export Action'!$A$3:$A$1999,'Export Action'!$AO$3:$AO$1999)="Communes ZRR./bassins de vie pop &gt; 50% ZRR",_xlfn.XLOOKUP(C326,'Export Action'!$A$3:$A$1999,'Export Action'!$AO$3:$AO$1999)="Contrats de relance et de transition écologique (CRTE) rural"),"Oui","Non")</f>
        <v>Non</v>
      </c>
      <c r="S326" s="73"/>
      <c r="T326" s="74">
        <f t="shared" si="5"/>
        <v>134</v>
      </c>
      <c r="U326" s="75"/>
      <c r="V326" s="8" t="str" cm="1">
        <f t="array" ref="V326">IF(SUMPRODUCT((Tableau1[NOM DE LA STRUCTURE]=Tableau1[[#This Row],[NOM DE LA STRUCTURE]])*Tableau1[MONTANT PROPOSE POUR L''ACTION])=0,"",SUMPRODUCT((Tableau1[NOM DE LA STRUCTURE]=Tableau1[[#This Row],[NOM DE LA STRUCTURE]])*Tableau1[MONTANT PROPOSE POUR L''ACTION]))</f>
        <v/>
      </c>
      <c r="W326" s="79"/>
    </row>
    <row r="327" spans="1:23" ht="47.5" hidden="1" customHeight="1" x14ac:dyDescent="0.25">
      <c r="A327" s="13" t="str">
        <f>_xlfn.XLOOKUP(C327,'Export Action'!$A$3:$A$1999,'Export Action'!$L$3:$L$1999)</f>
        <v>44786801900038</v>
      </c>
      <c r="B327" s="84" t="str">
        <f>_xlfn.XLOOKUP(A327,'Export Action'!$L$3:$L$1999,'Export Action'!$O$3:$O$1999)</f>
        <v>CERCLE PONGISTE D'ANOULD</v>
      </c>
      <c r="C327" s="1" t="s">
        <v>12336</v>
      </c>
      <c r="D327" s="36" t="str">
        <f>_xlfn.XLOOKUP(C327,'Export Action'!$A$3:$A$1999,'Export Action'!$X$3:$X$1999)</f>
        <v>PING ACTIF</v>
      </c>
      <c r="E327" s="1" t="str">
        <f>_xlfn.XLOOKUP(A327,'Export Dossier'!$K$3:$K$974,'Export Dossier'!$D$3:$D$974)</f>
        <v>FFTT-GEST-24-0005</v>
      </c>
      <c r="F327" s="36" t="str">
        <f>_xlfn.XLOOKUP(C327,'Export Action'!$A$3:$A$1999,'Export Action'!$AE$3:$AE$1999)</f>
        <v>Ping Actif</v>
      </c>
      <c r="G327" s="68"/>
      <c r="H327" s="71"/>
      <c r="I327" s="71"/>
      <c r="J327" s="1" t="str">
        <f>_xlfn.XLOOKUP(C327,'Export Action'!$A$3:$A$1999,'Export Action'!$J$3:$J$1999)</f>
        <v>Première demande</v>
      </c>
      <c r="K327" s="1" t="str">
        <f>_xlfn.XLOOKUP(C327,'Export Action'!$A$3:$A$1999,'Export Action'!$AL$3:$AL$1999)</f>
        <v>Mixte</v>
      </c>
      <c r="L327" s="1">
        <f>_xlfn.XLOOKUP(C327,'Export Action'!$A$3:$A$1999,'Export Action'!$AM$3:$AM$1999)</f>
        <v>30</v>
      </c>
      <c r="M327" s="5" t="e">
        <f>_xlfn.XLOOKUP(A327,'Export 2022'!$K$3:$K$1000,'Export 2022'!$AF$3:$AF$1000)</f>
        <v>#N/A</v>
      </c>
      <c r="N327" s="5">
        <f>_xlfn.XLOOKUP(A327,'Export 2023'!$K$3:$K$1000,'Export 2023'!$AF$3:$AF$1000)</f>
        <v>1500</v>
      </c>
      <c r="O327" s="31">
        <f>_xlfn.XLOOKUP(A327,'Export Dossier'!$K$3:$K$974,'Export Dossier'!$AD$3:$AD$974)</f>
        <v>3500</v>
      </c>
      <c r="P327" s="31">
        <f>_xlfn.XLOOKUP(C327,'Export Action'!$A$3:$A$1999,'Export Action'!$AS$3:$AS$1999)</f>
        <v>1000</v>
      </c>
      <c r="Q327" s="29">
        <f>(_xlfn.XLOOKUP(C327,'Export Action'!$A$3:$A$1999,'Export Action'!$AS$3:$AS$1999))/_xlfn.XLOOKUP(C327,'Export Action'!$A$3:$A$1999,'Export Action'!$AR$3:$AR$1999)</f>
        <v>0.35714285714285715</v>
      </c>
      <c r="R327" s="63" t="str">
        <f>IF(OR(_xlfn.XLOOKUP(C327,'Export Action'!$A$3:$A$1999,'Export Action'!$AO$3:$AO$1999)="Communes ZRR./bassins de vie pop &gt; 50% ZRR",_xlfn.XLOOKUP(C327,'Export Action'!$A$3:$A$1999,'Export Action'!$AO$3:$AO$1999)="Contrats de relance et de transition écologique (CRTE) rural"),"Oui","Non")</f>
        <v>Non</v>
      </c>
      <c r="S327" s="73"/>
      <c r="T327" s="74">
        <f t="shared" si="5"/>
        <v>134</v>
      </c>
      <c r="U327" s="75"/>
      <c r="V327" s="8" t="str" cm="1">
        <f t="array" ref="V327">IF(SUMPRODUCT((Tableau1[NOM DE LA STRUCTURE]=Tableau1[[#This Row],[NOM DE LA STRUCTURE]])*Tableau1[MONTANT PROPOSE POUR L''ACTION])=0,"",SUMPRODUCT((Tableau1[NOM DE LA STRUCTURE]=Tableau1[[#This Row],[NOM DE LA STRUCTURE]])*Tableau1[MONTANT PROPOSE POUR L''ACTION]))</f>
        <v/>
      </c>
      <c r="W327" s="79"/>
    </row>
    <row r="328" spans="1:23" ht="47.5" hidden="1" customHeight="1" x14ac:dyDescent="0.25">
      <c r="A328" s="13" t="str">
        <f>_xlfn.XLOOKUP(C328,'Export Action'!$A$3:$A$1999,'Export Action'!$L$3:$L$1999)</f>
        <v>51374170200031</v>
      </c>
      <c r="B328" s="84" t="str">
        <f>_xlfn.XLOOKUP(A328,'Export Action'!$L$3:$L$1999,'Export Action'!$O$3:$O$1999)</f>
        <v>ASSOCIATION SPORTIVE GUEUX - TINQUEUX TENNIS DE TABLE (ASGT.TT)</v>
      </c>
      <c r="C328" s="1" t="s">
        <v>12341</v>
      </c>
      <c r="D328" s="36" t="str">
        <f>_xlfn.XLOOKUP(C328,'Export Action'!$A$3:$A$1999,'Export Action'!$X$3:$X$1999)</f>
        <v>Recrutement et fidélisation des Jeunes</v>
      </c>
      <c r="E328" s="1" t="str">
        <f>_xlfn.XLOOKUP(A328,'Export Dossier'!$K$3:$K$974,'Export Dossier'!$D$3:$D$974)</f>
        <v>FFTT-GEST-24-0006</v>
      </c>
      <c r="F328" s="36" t="str">
        <f>_xlfn.XLOOKUP(C328,'Export Action'!$A$3:$A$1999,'Export Action'!$AE$3:$AE$1999)</f>
        <v>Ping Educatif</v>
      </c>
      <c r="G328" s="68"/>
      <c r="H328" s="71"/>
      <c r="I328" s="71"/>
      <c r="J328" s="1" t="str">
        <f>_xlfn.XLOOKUP(C328,'Export Action'!$A$3:$A$1999,'Export Action'!$J$3:$J$1999)</f>
        <v>Première demande</v>
      </c>
      <c r="K328" s="1" t="str">
        <f>_xlfn.XLOOKUP(C328,'Export Action'!$A$3:$A$1999,'Export Action'!$AL$3:$AL$1999)</f>
        <v>Mixte</v>
      </c>
      <c r="L328" s="1">
        <f>_xlfn.XLOOKUP(C328,'Export Action'!$A$3:$A$1999,'Export Action'!$AM$3:$AM$1999)</f>
        <v>500</v>
      </c>
      <c r="M328" s="5">
        <f>_xlfn.XLOOKUP(A328,'Export 2022'!$K$3:$K$1000,'Export 2022'!$AF$3:$AF$1000)</f>
        <v>5100</v>
      </c>
      <c r="N328" s="5">
        <f>_xlfn.XLOOKUP(A328,'Export 2023'!$K$3:$K$1000,'Export 2023'!$AF$3:$AF$1000)</f>
        <v>5000</v>
      </c>
      <c r="O328" s="31">
        <f>_xlfn.XLOOKUP(A328,'Export Dossier'!$K$3:$K$974,'Export Dossier'!$AD$3:$AD$974)</f>
        <v>15400</v>
      </c>
      <c r="P328" s="31">
        <f>_xlfn.XLOOKUP(C328,'Export Action'!$A$3:$A$1999,'Export Action'!$AS$3:$AS$1999)</f>
        <v>6500</v>
      </c>
      <c r="Q328" s="29">
        <f>(_xlfn.XLOOKUP(C328,'Export Action'!$A$3:$A$1999,'Export Action'!$AS$3:$AS$1999))/_xlfn.XLOOKUP(C328,'Export Action'!$A$3:$A$1999,'Export Action'!$AR$3:$AR$1999)</f>
        <v>0.51587301587301593</v>
      </c>
      <c r="R328" s="63" t="str">
        <f>IF(OR(_xlfn.XLOOKUP(C328,'Export Action'!$A$3:$A$1999,'Export Action'!$AO$3:$AO$1999)="Communes ZRR./bassins de vie pop &gt; 50% ZRR",_xlfn.XLOOKUP(C328,'Export Action'!$A$3:$A$1999,'Export Action'!$AO$3:$AO$1999)="Contrats de relance et de transition écologique (CRTE) rural"),"Oui","Non")</f>
        <v>Non</v>
      </c>
      <c r="S328" s="73"/>
      <c r="T328" s="74">
        <f t="shared" si="5"/>
        <v>135</v>
      </c>
      <c r="U328" s="75"/>
      <c r="V328" s="8" t="str" cm="1">
        <f t="array" ref="V328">IF(SUMPRODUCT((Tableau1[NOM DE LA STRUCTURE]=Tableau1[[#This Row],[NOM DE LA STRUCTURE]])*Tableau1[MONTANT PROPOSE POUR L''ACTION])=0,"",SUMPRODUCT((Tableau1[NOM DE LA STRUCTURE]=Tableau1[[#This Row],[NOM DE LA STRUCTURE]])*Tableau1[MONTANT PROPOSE POUR L''ACTION]))</f>
        <v/>
      </c>
      <c r="W328" s="79"/>
    </row>
    <row r="329" spans="1:23" ht="47.5" hidden="1" customHeight="1" x14ac:dyDescent="0.25">
      <c r="A329" s="13" t="str">
        <f>_xlfn.XLOOKUP(C329,'Export Action'!$A$3:$A$1999,'Export Action'!$L$3:$L$1999)</f>
        <v>51374170200031</v>
      </c>
      <c r="B329" s="84" t="str">
        <f>_xlfn.XLOOKUP(A329,'Export Action'!$L$3:$L$1999,'Export Action'!$O$3:$O$1999)</f>
        <v>ASSOCIATION SPORTIVE GUEUX - TINQUEUX TENNIS DE TABLE (ASGT.TT)</v>
      </c>
      <c r="C329" s="1" t="s">
        <v>12349</v>
      </c>
      <c r="D329" s="36" t="str">
        <f>_xlfn.XLOOKUP(C329,'Export Action'!$A$3:$A$1999,'Export Action'!$X$3:$X$1999)</f>
        <v>Ping Bien être envers les séniors</v>
      </c>
      <c r="E329" s="1" t="str">
        <f>_xlfn.XLOOKUP(A329,'Export Dossier'!$K$3:$K$974,'Export Dossier'!$D$3:$D$974)</f>
        <v>FFTT-GEST-24-0006</v>
      </c>
      <c r="F329" s="36" t="str">
        <f>_xlfn.XLOOKUP(C329,'Export Action'!$A$3:$A$1999,'Export Action'!$AE$3:$AE$1999)</f>
        <v>Ping Actif</v>
      </c>
      <c r="G329" s="68"/>
      <c r="H329" s="71"/>
      <c r="I329" s="71"/>
      <c r="J329" s="1" t="str">
        <f>_xlfn.XLOOKUP(C329,'Export Action'!$A$3:$A$1999,'Export Action'!$J$3:$J$1999)</f>
        <v>Première demande</v>
      </c>
      <c r="K329" s="1" t="str">
        <f>_xlfn.XLOOKUP(C329,'Export Action'!$A$3:$A$1999,'Export Action'!$AL$3:$AL$1999)</f>
        <v>Mixte</v>
      </c>
      <c r="L329" s="1">
        <f>_xlfn.XLOOKUP(C329,'Export Action'!$A$3:$A$1999,'Export Action'!$AM$3:$AM$1999)</f>
        <v>100</v>
      </c>
      <c r="M329" s="5">
        <f>_xlfn.XLOOKUP(A329,'Export 2022'!$K$3:$K$1000,'Export 2022'!$AF$3:$AF$1000)</f>
        <v>5100</v>
      </c>
      <c r="N329" s="5">
        <f>_xlfn.XLOOKUP(A329,'Export 2023'!$K$3:$K$1000,'Export 2023'!$AF$3:$AF$1000)</f>
        <v>5000</v>
      </c>
      <c r="O329" s="31">
        <f>_xlfn.XLOOKUP(A329,'Export Dossier'!$K$3:$K$974,'Export Dossier'!$AD$3:$AD$974)</f>
        <v>15400</v>
      </c>
      <c r="P329" s="31">
        <f>_xlfn.XLOOKUP(C329,'Export Action'!$A$3:$A$1999,'Export Action'!$AS$3:$AS$1999)</f>
        <v>3000</v>
      </c>
      <c r="Q329" s="29">
        <f>(_xlfn.XLOOKUP(C329,'Export Action'!$A$3:$A$1999,'Export Action'!$AS$3:$AS$1999))/_xlfn.XLOOKUP(C329,'Export Action'!$A$3:$A$1999,'Export Action'!$AR$3:$AR$1999)</f>
        <v>0.54545454545454541</v>
      </c>
      <c r="R329" s="63" t="str">
        <f>IF(OR(_xlfn.XLOOKUP(C329,'Export Action'!$A$3:$A$1999,'Export Action'!$AO$3:$AO$1999)="Communes ZRR./bassins de vie pop &gt; 50% ZRR",_xlfn.XLOOKUP(C329,'Export Action'!$A$3:$A$1999,'Export Action'!$AO$3:$AO$1999)="Contrats de relance et de transition écologique (CRTE) rural"),"Oui","Non")</f>
        <v>Non</v>
      </c>
      <c r="S329" s="73"/>
      <c r="T329" s="74">
        <f t="shared" si="5"/>
        <v>135</v>
      </c>
      <c r="U329" s="75"/>
      <c r="V329" s="8" t="str" cm="1">
        <f t="array" ref="V329">IF(SUMPRODUCT((Tableau1[NOM DE LA STRUCTURE]=Tableau1[[#This Row],[NOM DE LA STRUCTURE]])*Tableau1[MONTANT PROPOSE POUR L''ACTION])=0,"",SUMPRODUCT((Tableau1[NOM DE LA STRUCTURE]=Tableau1[[#This Row],[NOM DE LA STRUCTURE]])*Tableau1[MONTANT PROPOSE POUR L''ACTION]))</f>
        <v/>
      </c>
      <c r="W329" s="79"/>
    </row>
    <row r="330" spans="1:23" ht="47.5" hidden="1" customHeight="1" x14ac:dyDescent="0.25">
      <c r="A330" s="13" t="str">
        <f>_xlfn.XLOOKUP(C330,'Export Action'!$A$3:$A$1999,'Export Action'!$L$3:$L$1999)</f>
        <v>51374170200031</v>
      </c>
      <c r="B330" s="84" t="str">
        <f>_xlfn.XLOOKUP(A330,'Export Action'!$L$3:$L$1999,'Export Action'!$O$3:$O$1999)</f>
        <v>ASSOCIATION SPORTIVE GUEUX - TINQUEUX TENNIS DE TABLE (ASGT.TT)</v>
      </c>
      <c r="C330" s="1" t="s">
        <v>12355</v>
      </c>
      <c r="D330" s="36" t="str">
        <f>_xlfn.XLOOKUP(C330,'Export Action'!$A$3:$A$1999,'Export Action'!$X$3:$X$1999)</f>
        <v>Promotion Tennis de table dans les quartiers QPV et ZRR</v>
      </c>
      <c r="E330" s="1" t="str">
        <f>_xlfn.XLOOKUP(A330,'Export Dossier'!$K$3:$K$974,'Export Dossier'!$D$3:$D$974)</f>
        <v>FFTT-GEST-24-0006</v>
      </c>
      <c r="F330" s="36" t="str">
        <f>_xlfn.XLOOKUP(C330,'Export Action'!$A$3:$A$1999,'Export Action'!$AE$3:$AE$1999)</f>
        <v>Ping Inclusif</v>
      </c>
      <c r="G330" s="68"/>
      <c r="H330" s="71"/>
      <c r="I330" s="71"/>
      <c r="J330" s="1" t="str">
        <f>_xlfn.XLOOKUP(C330,'Export Action'!$A$3:$A$1999,'Export Action'!$J$3:$J$1999)</f>
        <v>Première demande</v>
      </c>
      <c r="K330" s="1" t="str">
        <f>_xlfn.XLOOKUP(C330,'Export Action'!$A$3:$A$1999,'Export Action'!$AL$3:$AL$1999)</f>
        <v>Mixte</v>
      </c>
      <c r="L330" s="1">
        <f>_xlfn.XLOOKUP(C330,'Export Action'!$A$3:$A$1999,'Export Action'!$AM$3:$AM$1999)</f>
        <v>200</v>
      </c>
      <c r="M330" s="5">
        <f>_xlfn.XLOOKUP(A330,'Export 2022'!$K$3:$K$1000,'Export 2022'!$AF$3:$AF$1000)</f>
        <v>5100</v>
      </c>
      <c r="N330" s="5">
        <f>_xlfn.XLOOKUP(A330,'Export 2023'!$K$3:$K$1000,'Export 2023'!$AF$3:$AF$1000)</f>
        <v>5000</v>
      </c>
      <c r="O330" s="31">
        <f>_xlfn.XLOOKUP(A330,'Export Dossier'!$K$3:$K$974,'Export Dossier'!$AD$3:$AD$974)</f>
        <v>15400</v>
      </c>
      <c r="P330" s="31">
        <f>_xlfn.XLOOKUP(C330,'Export Action'!$A$3:$A$1999,'Export Action'!$AS$3:$AS$1999)</f>
        <v>3000</v>
      </c>
      <c r="Q330" s="29">
        <f>(_xlfn.XLOOKUP(C330,'Export Action'!$A$3:$A$1999,'Export Action'!$AS$3:$AS$1999))/_xlfn.XLOOKUP(C330,'Export Action'!$A$3:$A$1999,'Export Action'!$AR$3:$AR$1999)</f>
        <v>0.58823529411764708</v>
      </c>
      <c r="R330" s="63" t="str">
        <f>IF(OR(_xlfn.XLOOKUP(C330,'Export Action'!$A$3:$A$1999,'Export Action'!$AO$3:$AO$1999)="Communes ZRR./bassins de vie pop &gt; 50% ZRR",_xlfn.XLOOKUP(C330,'Export Action'!$A$3:$A$1999,'Export Action'!$AO$3:$AO$1999)="Contrats de relance et de transition écologique (CRTE) rural"),"Oui","Non")</f>
        <v>Non</v>
      </c>
      <c r="S330" s="73"/>
      <c r="T330" s="74">
        <f t="shared" si="5"/>
        <v>135</v>
      </c>
      <c r="U330" s="75"/>
      <c r="V330" s="8" t="str" cm="1">
        <f t="array" ref="V330">IF(SUMPRODUCT((Tableau1[NOM DE LA STRUCTURE]=Tableau1[[#This Row],[NOM DE LA STRUCTURE]])*Tableau1[MONTANT PROPOSE POUR L''ACTION])=0,"",SUMPRODUCT((Tableau1[NOM DE LA STRUCTURE]=Tableau1[[#This Row],[NOM DE LA STRUCTURE]])*Tableau1[MONTANT PROPOSE POUR L''ACTION]))</f>
        <v/>
      </c>
      <c r="W330" s="79"/>
    </row>
    <row r="331" spans="1:23" ht="47.5" hidden="1" customHeight="1" x14ac:dyDescent="0.25">
      <c r="A331" s="13" t="str">
        <f>_xlfn.XLOOKUP(C331,'Export Action'!$A$3:$A$1999,'Export Action'!$L$3:$L$1999)</f>
        <v>51374170200031</v>
      </c>
      <c r="B331" s="84" t="str">
        <f>_xlfn.XLOOKUP(A331,'Export Action'!$L$3:$L$1999,'Export Action'!$O$3:$O$1999)</f>
        <v>ASSOCIATION SPORTIVE GUEUX - TINQUEUX TENNIS DE TABLE (ASGT.TT)</v>
      </c>
      <c r="C331" s="1" t="s">
        <v>12361</v>
      </c>
      <c r="D331" s="36" t="str">
        <f>_xlfn.XLOOKUP(C331,'Export Action'!$A$3:$A$1999,'Export Action'!$X$3:$X$1999)</f>
        <v>Développement durable</v>
      </c>
      <c r="E331" s="1" t="str">
        <f>_xlfn.XLOOKUP(A331,'Export Dossier'!$K$3:$K$974,'Export Dossier'!$D$3:$D$974)</f>
        <v>FFTT-GEST-24-0006</v>
      </c>
      <c r="F331" s="36" t="str">
        <f>_xlfn.XLOOKUP(C331,'Export Action'!$A$3:$A$1999,'Export Action'!$AE$3:$AE$1999)</f>
        <v>Structuration clubs/comités de demain</v>
      </c>
      <c r="G331" s="68"/>
      <c r="H331" s="71"/>
      <c r="I331" s="71"/>
      <c r="J331" s="1" t="str">
        <f>_xlfn.XLOOKUP(C331,'Export Action'!$A$3:$A$1999,'Export Action'!$J$3:$J$1999)</f>
        <v>Première demande</v>
      </c>
      <c r="K331" s="1" t="str">
        <f>_xlfn.XLOOKUP(C331,'Export Action'!$A$3:$A$1999,'Export Action'!$AL$3:$AL$1999)</f>
        <v>Mixte</v>
      </c>
      <c r="L331" s="1">
        <f>_xlfn.XLOOKUP(C331,'Export Action'!$A$3:$A$1999,'Export Action'!$AM$3:$AM$1999)</f>
        <v>800</v>
      </c>
      <c r="M331" s="5">
        <f>_xlfn.XLOOKUP(A331,'Export 2022'!$K$3:$K$1000,'Export 2022'!$AF$3:$AF$1000)</f>
        <v>5100</v>
      </c>
      <c r="N331" s="5">
        <f>_xlfn.XLOOKUP(A331,'Export 2023'!$K$3:$K$1000,'Export 2023'!$AF$3:$AF$1000)</f>
        <v>5000</v>
      </c>
      <c r="O331" s="31">
        <f>_xlfn.XLOOKUP(A331,'Export Dossier'!$K$3:$K$974,'Export Dossier'!$AD$3:$AD$974)</f>
        <v>15400</v>
      </c>
      <c r="P331" s="31">
        <f>_xlfn.XLOOKUP(C331,'Export Action'!$A$3:$A$1999,'Export Action'!$AS$3:$AS$1999)</f>
        <v>500</v>
      </c>
      <c r="Q331" s="29">
        <f>(_xlfn.XLOOKUP(C331,'Export Action'!$A$3:$A$1999,'Export Action'!$AS$3:$AS$1999))/_xlfn.XLOOKUP(C331,'Export Action'!$A$3:$A$1999,'Export Action'!$AR$3:$AR$1999)</f>
        <v>0.45454545454545453</v>
      </c>
      <c r="R331" s="63" t="str">
        <f>IF(OR(_xlfn.XLOOKUP(C331,'Export Action'!$A$3:$A$1999,'Export Action'!$AO$3:$AO$1999)="Communes ZRR./bassins de vie pop &gt; 50% ZRR",_xlfn.XLOOKUP(C331,'Export Action'!$A$3:$A$1999,'Export Action'!$AO$3:$AO$1999)="Contrats de relance et de transition écologique (CRTE) rural"),"Oui","Non")</f>
        <v>Non</v>
      </c>
      <c r="S331" s="73"/>
      <c r="T331" s="74">
        <f t="shared" si="5"/>
        <v>135</v>
      </c>
      <c r="U331" s="75"/>
      <c r="V331" s="8" t="str" cm="1">
        <f t="array" ref="V331">IF(SUMPRODUCT((Tableau1[NOM DE LA STRUCTURE]=Tableau1[[#This Row],[NOM DE LA STRUCTURE]])*Tableau1[MONTANT PROPOSE POUR L''ACTION])=0,"",SUMPRODUCT((Tableau1[NOM DE LA STRUCTURE]=Tableau1[[#This Row],[NOM DE LA STRUCTURE]])*Tableau1[MONTANT PROPOSE POUR L''ACTION]))</f>
        <v/>
      </c>
      <c r="W331" s="79"/>
    </row>
    <row r="332" spans="1:23" ht="47.5" hidden="1" customHeight="1" x14ac:dyDescent="0.25">
      <c r="A332" s="13" t="str">
        <f>_xlfn.XLOOKUP(C332,'Export Action'!$A$3:$A$1999,'Export Action'!$L$3:$L$1999)</f>
        <v>51374170200031</v>
      </c>
      <c r="B332" s="84" t="str">
        <f>_xlfn.XLOOKUP(A332,'Export Action'!$L$3:$L$1999,'Export Action'!$O$3:$O$1999)</f>
        <v>ASSOCIATION SPORTIVE GUEUX - TINQUEUX TENNIS DE TABLE (ASGT.TT)</v>
      </c>
      <c r="C332" s="1" t="s">
        <v>12366</v>
      </c>
      <c r="D332" s="36" t="str">
        <f>_xlfn.XLOOKUP(C332,'Export Action'!$A$3:$A$1999,'Export Action'!$X$3:$X$1999)</f>
        <v>Animation JOP</v>
      </c>
      <c r="E332" s="1" t="str">
        <f>_xlfn.XLOOKUP(A332,'Export Dossier'!$K$3:$K$974,'Export Dossier'!$D$3:$D$974)</f>
        <v>FFTT-GEST-24-0006</v>
      </c>
      <c r="F332" s="36" t="str">
        <f>_xlfn.XLOOKUP(C332,'Export Action'!$A$3:$A$1999,'Export Action'!$AE$3:$AE$1999)</f>
        <v>Animations vacances Olympiques et Paralympiques</v>
      </c>
      <c r="G332" s="87"/>
      <c r="H332" s="1"/>
      <c r="I332" s="1"/>
      <c r="J332" s="1" t="str">
        <f>_xlfn.XLOOKUP(C332,'Export Action'!$A$3:$A$1999,'Export Action'!$J$3:$J$1999)</f>
        <v>Première demande</v>
      </c>
      <c r="K332" s="1" t="str">
        <f>_xlfn.XLOOKUP(C332,'Export Action'!$A$3:$A$1999,'Export Action'!$AL$3:$AL$1999)</f>
        <v>Mixte</v>
      </c>
      <c r="L332" s="1">
        <f>_xlfn.XLOOKUP(C332,'Export Action'!$A$3:$A$1999,'Export Action'!$AM$3:$AM$1999)</f>
        <v>200</v>
      </c>
      <c r="M332" s="5">
        <f>_xlfn.XLOOKUP(A332,'Export 2022'!$K$3:$K$1000,'Export 2022'!$AF$3:$AF$1000)</f>
        <v>5100</v>
      </c>
      <c r="N332" s="5">
        <f>_xlfn.XLOOKUP(A332,'Export 2023'!$K$3:$K$1000,'Export 2023'!$AF$3:$AF$1000)</f>
        <v>5000</v>
      </c>
      <c r="O332" s="31">
        <f>_xlfn.XLOOKUP(A332,'Export Dossier'!$K$3:$K$974,'Export Dossier'!$AD$3:$AD$974)</f>
        <v>15400</v>
      </c>
      <c r="P332" s="31">
        <f>_xlfn.XLOOKUP(C332,'Export Action'!$A$3:$A$1999,'Export Action'!$AS$3:$AS$1999)</f>
        <v>2400</v>
      </c>
      <c r="Q332" s="29">
        <f>(_xlfn.XLOOKUP(C332,'Export Action'!$A$3:$A$1999,'Export Action'!$AS$3:$AS$1999))/_xlfn.XLOOKUP(C332,'Export Action'!$A$3:$A$1999,'Export Action'!$AR$3:$AR$1999)</f>
        <v>0.58536585365853655</v>
      </c>
      <c r="R332" s="63" t="str">
        <f>IF(OR(_xlfn.XLOOKUP(C332,'Export Action'!$A$3:$A$1999,'Export Action'!$AO$3:$AO$1999)="Communes ZRR./bassins de vie pop &gt; 50% ZRR",_xlfn.XLOOKUP(C332,'Export Action'!$A$3:$A$1999,'Export Action'!$AO$3:$AO$1999)="Contrats de relance et de transition écologique (CRTE) rural"),"Oui","Non")</f>
        <v>Oui</v>
      </c>
      <c r="S332" s="88"/>
      <c r="T332" s="74">
        <f t="shared" si="5"/>
        <v>135</v>
      </c>
      <c r="U332" s="89"/>
      <c r="V332" s="8" t="str" cm="1">
        <f t="array" ref="V332">IF(SUMPRODUCT((Tableau1[NOM DE LA STRUCTURE]=Tableau1[[#This Row],[NOM DE LA STRUCTURE]])*Tableau1[MONTANT PROPOSE POUR L''ACTION])=0,"",SUMPRODUCT((Tableau1[NOM DE LA STRUCTURE]=Tableau1[[#This Row],[NOM DE LA STRUCTURE]])*Tableau1[MONTANT PROPOSE POUR L''ACTION]))</f>
        <v/>
      </c>
      <c r="W332" s="90"/>
    </row>
    <row r="333" spans="1:23" ht="47.5" hidden="1" customHeight="1" x14ac:dyDescent="0.25">
      <c r="A333" s="13" t="str">
        <f>_xlfn.XLOOKUP(C333,'Export Action'!$A$3:$A$1999,'Export Action'!$L$3:$L$1999)</f>
        <v>41092294200017</v>
      </c>
      <c r="B333" s="84" t="str">
        <f>_xlfn.XLOOKUP(A333,'Export Action'!$L$3:$L$1999,'Export Action'!$O$3:$O$1999)</f>
        <v>JEUNESSE SPORTIVE DE MANOM TENNIS TABLE</v>
      </c>
      <c r="C333" s="1" t="s">
        <v>12370</v>
      </c>
      <c r="D333" s="36" t="str">
        <f>_xlfn.XLOOKUP(C333,'Export Action'!$A$3:$A$1999,'Export Action'!$X$3:$X$1999)</f>
        <v>Ping educatif</v>
      </c>
      <c r="E333" s="1" t="str">
        <f>_xlfn.XLOOKUP(A333,'Export Dossier'!$K$3:$K$974,'Export Dossier'!$D$3:$D$974)</f>
        <v>FFTT-GEST-24-0007</v>
      </c>
      <c r="F333" s="36" t="str">
        <f>_xlfn.XLOOKUP(C333,'Export Action'!$A$3:$A$1999,'Export Action'!$AE$3:$AE$1999)</f>
        <v>Ping Educatif</v>
      </c>
      <c r="G333" s="68"/>
      <c r="H333" s="71"/>
      <c r="I333" s="71"/>
      <c r="J333" s="1" t="str">
        <f>_xlfn.XLOOKUP(C333,'Export Action'!$A$3:$A$1999,'Export Action'!$J$3:$J$1999)</f>
        <v>Renouvellement</v>
      </c>
      <c r="K333" s="1" t="str">
        <f>_xlfn.XLOOKUP(C333,'Export Action'!$A$3:$A$1999,'Export Action'!$AL$3:$AL$1999)</f>
        <v>Mixte</v>
      </c>
      <c r="L333" s="1">
        <f>_xlfn.XLOOKUP(C333,'Export Action'!$A$3:$A$1999,'Export Action'!$AM$3:$AM$1999)</f>
        <v>300</v>
      </c>
      <c r="M333" s="5">
        <f>_xlfn.XLOOKUP(A333,'Export 2022'!$K$3:$K$1000,'Export 2022'!$AF$3:$AF$1000)</f>
        <v>1500</v>
      </c>
      <c r="N333" s="5">
        <f>_xlfn.XLOOKUP(A333,'Export 2023'!$K$3:$K$1000,'Export 2023'!$AF$3:$AF$1000)</f>
        <v>1500</v>
      </c>
      <c r="O333" s="31">
        <f>_xlfn.XLOOKUP(A333,'Export Dossier'!$K$3:$K$974,'Export Dossier'!$AD$3:$AD$974)</f>
        <v>6000</v>
      </c>
      <c r="P333" s="31">
        <f>_xlfn.XLOOKUP(C333,'Export Action'!$A$3:$A$1999,'Export Action'!$AS$3:$AS$1999)</f>
        <v>4000</v>
      </c>
      <c r="Q333" s="29">
        <f>(_xlfn.XLOOKUP(C333,'Export Action'!$A$3:$A$1999,'Export Action'!$AS$3:$AS$1999))/_xlfn.XLOOKUP(C333,'Export Action'!$A$3:$A$1999,'Export Action'!$AR$3:$AR$1999)</f>
        <v>0.28673835125448027</v>
      </c>
      <c r="R333" s="63" t="str">
        <f>IF(OR(_xlfn.XLOOKUP(C333,'Export Action'!$A$3:$A$1999,'Export Action'!$AO$3:$AO$1999)="Communes ZRR./bassins de vie pop &gt; 50% ZRR",_xlfn.XLOOKUP(C333,'Export Action'!$A$3:$A$1999,'Export Action'!$AO$3:$AO$1999)="Contrats de relance et de transition écologique (CRTE) rural"),"Oui","Non")</f>
        <v>Non</v>
      </c>
      <c r="S333" s="73"/>
      <c r="T333" s="74">
        <f t="shared" si="5"/>
        <v>136</v>
      </c>
      <c r="U333" s="75"/>
      <c r="V333" s="8" t="str" cm="1">
        <f t="array" ref="V333">IF(SUMPRODUCT((Tableau1[NOM DE LA STRUCTURE]=Tableau1[[#This Row],[NOM DE LA STRUCTURE]])*Tableau1[MONTANT PROPOSE POUR L''ACTION])=0,"",SUMPRODUCT((Tableau1[NOM DE LA STRUCTURE]=Tableau1[[#This Row],[NOM DE LA STRUCTURE]])*Tableau1[MONTANT PROPOSE POUR L''ACTION]))</f>
        <v/>
      </c>
      <c r="W333" s="79"/>
    </row>
    <row r="334" spans="1:23" ht="47.5" hidden="1" customHeight="1" x14ac:dyDescent="0.25">
      <c r="A334" s="13" t="str">
        <f>_xlfn.XLOOKUP(C334,'Export Action'!$A$3:$A$1999,'Export Action'!$L$3:$L$1999)</f>
        <v>41092294200017</v>
      </c>
      <c r="B334" s="84" t="str">
        <f>_xlfn.XLOOKUP(A334,'Export Action'!$L$3:$L$1999,'Export Action'!$O$3:$O$1999)</f>
        <v>JEUNESSE SPORTIVE DE MANOM TENNIS TABLE</v>
      </c>
      <c r="C334" s="1" t="s">
        <v>12377</v>
      </c>
      <c r="D334" s="36" t="str">
        <f>_xlfn.XLOOKUP(C334,'Export Action'!$A$3:$A$1999,'Export Action'!$X$3:$X$1999)</f>
        <v>Nouvelles pratiques</v>
      </c>
      <c r="E334" s="1" t="str">
        <f>_xlfn.XLOOKUP(A334,'Export Dossier'!$K$3:$K$974,'Export Dossier'!$D$3:$D$974)</f>
        <v>FFTT-GEST-24-0007</v>
      </c>
      <c r="F334" s="36" t="str">
        <f>_xlfn.XLOOKUP(C334,'Export Action'!$A$3:$A$1999,'Export Action'!$AE$3:$AE$1999)</f>
        <v>Nouvelles pratiques</v>
      </c>
      <c r="G334" s="68"/>
      <c r="H334" s="71"/>
      <c r="I334" s="71"/>
      <c r="J334" s="1" t="str">
        <f>_xlfn.XLOOKUP(C334,'Export Action'!$A$3:$A$1999,'Export Action'!$J$3:$J$1999)</f>
        <v>Renouvellement</v>
      </c>
      <c r="K334" s="1" t="str">
        <f>_xlfn.XLOOKUP(C334,'Export Action'!$A$3:$A$1999,'Export Action'!$AL$3:$AL$1999)</f>
        <v>Mixte</v>
      </c>
      <c r="L334" s="1">
        <f>_xlfn.XLOOKUP(C334,'Export Action'!$A$3:$A$1999,'Export Action'!$AM$3:$AM$1999)</f>
        <v>150</v>
      </c>
      <c r="M334" s="5">
        <f>_xlfn.XLOOKUP(A334,'Export 2022'!$K$3:$K$1000,'Export 2022'!$AF$3:$AF$1000)</f>
        <v>1500</v>
      </c>
      <c r="N334" s="5">
        <f>_xlfn.XLOOKUP(A334,'Export 2023'!$K$3:$K$1000,'Export 2023'!$AF$3:$AF$1000)</f>
        <v>1500</v>
      </c>
      <c r="O334" s="31">
        <f>_xlfn.XLOOKUP(A334,'Export Dossier'!$K$3:$K$974,'Export Dossier'!$AD$3:$AD$974)</f>
        <v>6000</v>
      </c>
      <c r="P334" s="31">
        <f>_xlfn.XLOOKUP(C334,'Export Action'!$A$3:$A$1999,'Export Action'!$AS$3:$AS$1999)</f>
        <v>2000</v>
      </c>
      <c r="Q334" s="29">
        <f>(_xlfn.XLOOKUP(C334,'Export Action'!$A$3:$A$1999,'Export Action'!$AS$3:$AS$1999))/_xlfn.XLOOKUP(C334,'Export Action'!$A$3:$A$1999,'Export Action'!$AR$3:$AR$1999)</f>
        <v>0.52910052910052907</v>
      </c>
      <c r="R334" s="63" t="str">
        <f>IF(OR(_xlfn.XLOOKUP(C334,'Export Action'!$A$3:$A$1999,'Export Action'!$AO$3:$AO$1999)="Communes ZRR./bassins de vie pop &gt; 50% ZRR",_xlfn.XLOOKUP(C334,'Export Action'!$A$3:$A$1999,'Export Action'!$AO$3:$AO$1999)="Contrats de relance et de transition écologique (CRTE) rural"),"Oui","Non")</f>
        <v>Non</v>
      </c>
      <c r="S334" s="73"/>
      <c r="T334" s="74">
        <f t="shared" si="5"/>
        <v>136</v>
      </c>
      <c r="U334" s="75"/>
      <c r="V334" s="8" t="str" cm="1">
        <f t="array" ref="V334">IF(SUMPRODUCT((Tableau1[NOM DE LA STRUCTURE]=Tableau1[[#This Row],[NOM DE LA STRUCTURE]])*Tableau1[MONTANT PROPOSE POUR L''ACTION])=0,"",SUMPRODUCT((Tableau1[NOM DE LA STRUCTURE]=Tableau1[[#This Row],[NOM DE LA STRUCTURE]])*Tableau1[MONTANT PROPOSE POUR L''ACTION]))</f>
        <v/>
      </c>
      <c r="W334" s="79"/>
    </row>
    <row r="335" spans="1:23" ht="47.5" hidden="1" customHeight="1" x14ac:dyDescent="0.25">
      <c r="A335" s="13" t="str">
        <f>_xlfn.XLOOKUP(C335,'Export Action'!$A$3:$A$1999,'Export Action'!$L$3:$L$1999)</f>
        <v>45284753600011</v>
      </c>
      <c r="B335" s="84" t="str">
        <f>_xlfn.XLOOKUP(A335,'Export Action'!$L$3:$L$1999,'Export Action'!$O$3:$O$1999)</f>
        <v>AMICALE PONGISTE ILLKIRCH GRAFFENSTADEN</v>
      </c>
      <c r="C335" s="1" t="s">
        <v>15031</v>
      </c>
      <c r="D335" s="36" t="str">
        <f>_xlfn.XLOOKUP(C335,'Export Action'!$A$3:$A$1999,'Export Action'!$X$3:$X$1999)</f>
        <v>Recrutement et fidélisation des jeunes</v>
      </c>
      <c r="E335" s="1" t="str">
        <f>_xlfn.XLOOKUP(A335,'Export Dossier'!$K$3:$K$974,'Export Dossier'!$D$3:$D$974)</f>
        <v>FFTT-GEST-24-0009</v>
      </c>
      <c r="F335" s="36" t="str">
        <f>_xlfn.XLOOKUP(C335,'Export Action'!$A$3:$A$1999,'Export Action'!$AE$3:$AE$1999)</f>
        <v>Ping Educatif</v>
      </c>
      <c r="G335" s="68"/>
      <c r="H335" s="71"/>
      <c r="I335" s="71"/>
      <c r="J335" s="1" t="str">
        <f>_xlfn.XLOOKUP(C335,'Export Action'!$A$3:$A$1999,'Export Action'!$J$3:$J$1999)</f>
        <v>Renouvellement</v>
      </c>
      <c r="K335" s="1" t="str">
        <f>_xlfn.XLOOKUP(C335,'Export Action'!$A$3:$A$1999,'Export Action'!$AL$3:$AL$1999)</f>
        <v>Mixte</v>
      </c>
      <c r="L335" s="1">
        <f>_xlfn.XLOOKUP(C335,'Export Action'!$A$3:$A$1999,'Export Action'!$AM$3:$AM$1999)</f>
        <v>160</v>
      </c>
      <c r="M335" s="5">
        <f>_xlfn.XLOOKUP(A335,'Export 2022'!$K$3:$K$1000,'Export 2022'!$AF$3:$AF$1000)</f>
        <v>0</v>
      </c>
      <c r="N335" s="5">
        <f>_xlfn.XLOOKUP(A335,'Export 2023'!$K$3:$K$1000,'Export 2023'!$AF$3:$AF$1000)</f>
        <v>1500</v>
      </c>
      <c r="O335" s="31">
        <f>_xlfn.XLOOKUP(A335,'Export Dossier'!$K$3:$K$974,'Export Dossier'!$AD$3:$AD$974)</f>
        <v>3500</v>
      </c>
      <c r="P335" s="31">
        <f>_xlfn.XLOOKUP(C335,'Export Action'!$A$3:$A$1999,'Export Action'!$AS$3:$AS$1999)</f>
        <v>2000</v>
      </c>
      <c r="Q335" s="29">
        <f>(_xlfn.XLOOKUP(C335,'Export Action'!$A$3:$A$1999,'Export Action'!$AS$3:$AS$1999))/_xlfn.XLOOKUP(C335,'Export Action'!$A$3:$A$1999,'Export Action'!$AR$3:$AR$1999)</f>
        <v>0.2677376171352075</v>
      </c>
      <c r="R335" s="63" t="str">
        <f>IF(OR(_xlfn.XLOOKUP(C335,'Export Action'!$A$3:$A$1999,'Export Action'!$AO$3:$AO$1999)="Communes ZRR./bassins de vie pop &gt; 50% ZRR",_xlfn.XLOOKUP(C335,'Export Action'!$A$3:$A$1999,'Export Action'!$AO$3:$AO$1999)="Contrats de relance et de transition écologique (CRTE) rural"),"Oui","Non")</f>
        <v>Non</v>
      </c>
      <c r="S335" s="73"/>
      <c r="T335" s="74">
        <f t="shared" si="5"/>
        <v>137</v>
      </c>
      <c r="U335" s="75"/>
      <c r="V335" s="8" t="str" cm="1">
        <f t="array" ref="V335">IF(SUMPRODUCT((Tableau1[NOM DE LA STRUCTURE]=Tableau1[[#This Row],[NOM DE LA STRUCTURE]])*Tableau1[MONTANT PROPOSE POUR L''ACTION])=0,"",SUMPRODUCT((Tableau1[NOM DE LA STRUCTURE]=Tableau1[[#This Row],[NOM DE LA STRUCTURE]])*Tableau1[MONTANT PROPOSE POUR L''ACTION]))</f>
        <v/>
      </c>
      <c r="W335" s="79"/>
    </row>
    <row r="336" spans="1:23" ht="47.5" hidden="1" customHeight="1" x14ac:dyDescent="0.25">
      <c r="A336" s="13" t="str">
        <f>_xlfn.XLOOKUP(C336,'Export Action'!$A$3:$A$1999,'Export Action'!$L$3:$L$1999)</f>
        <v>45284753600011</v>
      </c>
      <c r="B336" s="84" t="str">
        <f>_xlfn.XLOOKUP(A336,'Export Action'!$L$3:$L$1999,'Export Action'!$O$3:$O$1999)</f>
        <v>AMICALE PONGISTE ILLKIRCH GRAFFENSTADEN</v>
      </c>
      <c r="C336" s="1" t="s">
        <v>15037</v>
      </c>
      <c r="D336" s="36" t="str">
        <f>_xlfn.XLOOKUP(C336,'Export Action'!$A$3:$A$1999,'Export Action'!$X$3:$X$1999)</f>
        <v>Animation JOP</v>
      </c>
      <c r="E336" s="1" t="str">
        <f>_xlfn.XLOOKUP(A336,'Export Dossier'!$K$3:$K$974,'Export Dossier'!$D$3:$D$974)</f>
        <v>FFTT-GEST-24-0009</v>
      </c>
      <c r="F336" s="36" t="str">
        <f>_xlfn.XLOOKUP(C336,'Export Action'!$A$3:$A$1999,'Export Action'!$AE$3:$AE$1999)</f>
        <v>Animations vacances Olympiques et Paralympiques</v>
      </c>
      <c r="G336" s="87"/>
      <c r="H336" s="1"/>
      <c r="I336" s="1"/>
      <c r="J336" s="1" t="str">
        <f>_xlfn.XLOOKUP(C336,'Export Action'!$A$3:$A$1999,'Export Action'!$J$3:$J$1999)</f>
        <v>Première demande</v>
      </c>
      <c r="K336" s="1" t="str">
        <f>_xlfn.XLOOKUP(C336,'Export Action'!$A$3:$A$1999,'Export Action'!$AL$3:$AL$1999)</f>
        <v>Mixte</v>
      </c>
      <c r="L336" s="1">
        <f>_xlfn.XLOOKUP(C336,'Export Action'!$A$3:$A$1999,'Export Action'!$AM$3:$AM$1999)</f>
        <v>150</v>
      </c>
      <c r="M336" s="5">
        <f>_xlfn.XLOOKUP(A336,'Export 2022'!$K$3:$K$1000,'Export 2022'!$AF$3:$AF$1000)</f>
        <v>0</v>
      </c>
      <c r="N336" s="5">
        <f>_xlfn.XLOOKUP(A336,'Export 2023'!$K$3:$K$1000,'Export 2023'!$AF$3:$AF$1000)</f>
        <v>1500</v>
      </c>
      <c r="O336" s="31">
        <f>_xlfn.XLOOKUP(A336,'Export Dossier'!$K$3:$K$974,'Export Dossier'!$AD$3:$AD$974)</f>
        <v>3500</v>
      </c>
      <c r="P336" s="31">
        <f>_xlfn.XLOOKUP(C336,'Export Action'!$A$3:$A$1999,'Export Action'!$AS$3:$AS$1999)</f>
        <v>500</v>
      </c>
      <c r="Q336" s="29">
        <f>(_xlfn.XLOOKUP(C336,'Export Action'!$A$3:$A$1999,'Export Action'!$AS$3:$AS$1999))/_xlfn.XLOOKUP(C336,'Export Action'!$A$3:$A$1999,'Export Action'!$AR$3:$AR$1999)</f>
        <v>0.23809523809523808</v>
      </c>
      <c r="R336" s="63" t="str">
        <f>IF(OR(_xlfn.XLOOKUP(C336,'Export Action'!$A$3:$A$1999,'Export Action'!$AO$3:$AO$1999)="Communes ZRR./bassins de vie pop &gt; 50% ZRR",_xlfn.XLOOKUP(C336,'Export Action'!$A$3:$A$1999,'Export Action'!$AO$3:$AO$1999)="Contrats de relance et de transition écologique (CRTE) rural"),"Oui","Non")</f>
        <v>Non</v>
      </c>
      <c r="S336" s="88"/>
      <c r="T336" s="74">
        <f t="shared" si="5"/>
        <v>137</v>
      </c>
      <c r="U336" s="89"/>
      <c r="V336" s="8" t="str" cm="1">
        <f t="array" ref="V336">IF(SUMPRODUCT((Tableau1[NOM DE LA STRUCTURE]=Tableau1[[#This Row],[NOM DE LA STRUCTURE]])*Tableau1[MONTANT PROPOSE POUR L''ACTION])=0,"",SUMPRODUCT((Tableau1[NOM DE LA STRUCTURE]=Tableau1[[#This Row],[NOM DE LA STRUCTURE]])*Tableau1[MONTANT PROPOSE POUR L''ACTION]))</f>
        <v/>
      </c>
      <c r="W336" s="90"/>
    </row>
    <row r="337" spans="1:23" ht="47.5" hidden="1" customHeight="1" x14ac:dyDescent="0.25">
      <c r="A337" s="13" t="str">
        <f>_xlfn.XLOOKUP(C337,'Export Action'!$A$3:$A$1999,'Export Action'!$L$3:$L$1999)</f>
        <v>45284753600011</v>
      </c>
      <c r="B337" s="84" t="str">
        <f>_xlfn.XLOOKUP(A337,'Export Action'!$L$3:$L$1999,'Export Action'!$O$3:$O$1999)</f>
        <v>AMICALE PONGISTE ILLKIRCH GRAFFENSTADEN</v>
      </c>
      <c r="C337" s="1" t="s">
        <v>15043</v>
      </c>
      <c r="D337" s="36" t="str">
        <f>_xlfn.XLOOKUP(C337,'Export Action'!$A$3:$A$1999,'Export Action'!$X$3:$X$1999)</f>
        <v>Animations du ping en extérieur</v>
      </c>
      <c r="E337" s="1" t="str">
        <f>_xlfn.XLOOKUP(A337,'Export Dossier'!$K$3:$K$974,'Export Dossier'!$D$3:$D$974)</f>
        <v>FFTT-GEST-24-0009</v>
      </c>
      <c r="F337" s="36" t="str">
        <f>_xlfn.XLOOKUP(C337,'Export Action'!$A$3:$A$1999,'Export Action'!$AE$3:$AE$1999)</f>
        <v>Nouvelles pratiques</v>
      </c>
      <c r="G337" s="68"/>
      <c r="H337" s="71"/>
      <c r="I337" s="71"/>
      <c r="J337" s="1" t="str">
        <f>_xlfn.XLOOKUP(C337,'Export Action'!$A$3:$A$1999,'Export Action'!$J$3:$J$1999)</f>
        <v>Première demande</v>
      </c>
      <c r="K337" s="1" t="str">
        <f>_xlfn.XLOOKUP(C337,'Export Action'!$A$3:$A$1999,'Export Action'!$AL$3:$AL$1999)</f>
        <v>Mixte</v>
      </c>
      <c r="L337" s="1">
        <f>_xlfn.XLOOKUP(C337,'Export Action'!$A$3:$A$1999,'Export Action'!$AM$3:$AM$1999)</f>
        <v>50</v>
      </c>
      <c r="M337" s="5">
        <f>_xlfn.XLOOKUP(A337,'Export 2022'!$K$3:$K$1000,'Export 2022'!$AF$3:$AF$1000)</f>
        <v>0</v>
      </c>
      <c r="N337" s="5">
        <f>_xlfn.XLOOKUP(A337,'Export 2023'!$K$3:$K$1000,'Export 2023'!$AF$3:$AF$1000)</f>
        <v>1500</v>
      </c>
      <c r="O337" s="31">
        <f>_xlfn.XLOOKUP(A337,'Export Dossier'!$K$3:$K$974,'Export Dossier'!$AD$3:$AD$974)</f>
        <v>3500</v>
      </c>
      <c r="P337" s="31">
        <f>_xlfn.XLOOKUP(C337,'Export Action'!$A$3:$A$1999,'Export Action'!$AS$3:$AS$1999)</f>
        <v>1000</v>
      </c>
      <c r="Q337" s="29">
        <f>(_xlfn.XLOOKUP(C337,'Export Action'!$A$3:$A$1999,'Export Action'!$AS$3:$AS$1999))/_xlfn.XLOOKUP(C337,'Export Action'!$A$3:$A$1999,'Export Action'!$AR$3:$AR$1999)</f>
        <v>0.47619047619047616</v>
      </c>
      <c r="R337" s="63" t="str">
        <f>IF(OR(_xlfn.XLOOKUP(C337,'Export Action'!$A$3:$A$1999,'Export Action'!$AO$3:$AO$1999)="Communes ZRR./bassins de vie pop &gt; 50% ZRR",_xlfn.XLOOKUP(C337,'Export Action'!$A$3:$A$1999,'Export Action'!$AO$3:$AO$1999)="Contrats de relance et de transition écologique (CRTE) rural"),"Oui","Non")</f>
        <v>Non</v>
      </c>
      <c r="S337" s="73"/>
      <c r="T337" s="74">
        <f t="shared" si="5"/>
        <v>137</v>
      </c>
      <c r="U337" s="75"/>
      <c r="V337" s="8" t="str" cm="1">
        <f t="array" ref="V337">IF(SUMPRODUCT((Tableau1[NOM DE LA STRUCTURE]=Tableau1[[#This Row],[NOM DE LA STRUCTURE]])*Tableau1[MONTANT PROPOSE POUR L''ACTION])=0,"",SUMPRODUCT((Tableau1[NOM DE LA STRUCTURE]=Tableau1[[#This Row],[NOM DE LA STRUCTURE]])*Tableau1[MONTANT PROPOSE POUR L''ACTION]))</f>
        <v/>
      </c>
      <c r="W337" s="79"/>
    </row>
    <row r="338" spans="1:23" ht="47.5" hidden="1" customHeight="1" x14ac:dyDescent="0.25">
      <c r="A338" s="13" t="str">
        <f>_xlfn.XLOOKUP(C338,'Export Action'!$A$3:$A$1999,'Export Action'!$L$3:$L$1999)</f>
        <v>38872592100018</v>
      </c>
      <c r="B338" s="84" t="str">
        <f>_xlfn.XLOOKUP(A338,'Export Action'!$L$3:$L$1999,'Export Action'!$O$3:$O$1999)</f>
        <v>AMICALE LUNEVILLOISE DE TENNIS DE TABLE</v>
      </c>
      <c r="C338" s="1" t="s">
        <v>15064</v>
      </c>
      <c r="D338" s="36" t="str">
        <f>_xlfn.XLOOKUP(C338,'Export Action'!$A$3:$A$1999,'Export Action'!$X$3:$X$1999)</f>
        <v>Ping Inclusif : Job Dating Ping</v>
      </c>
      <c r="E338" s="1" t="str">
        <f>_xlfn.XLOOKUP(A338,'Export Dossier'!$K$3:$K$974,'Export Dossier'!$D$3:$D$974)</f>
        <v>FFTT-GEST-24-0011</v>
      </c>
      <c r="F338" s="36" t="str">
        <f>_xlfn.XLOOKUP(C338,'Export Action'!$A$3:$A$1999,'Export Action'!$AE$3:$AE$1999)</f>
        <v>Ping Inclusif</v>
      </c>
      <c r="G338" s="68"/>
      <c r="H338" s="71"/>
      <c r="I338" s="71"/>
      <c r="J338" s="1" t="str">
        <f>_xlfn.XLOOKUP(C338,'Export Action'!$A$3:$A$1999,'Export Action'!$J$3:$J$1999)</f>
        <v>Première demande</v>
      </c>
      <c r="K338" s="1" t="str">
        <f>_xlfn.XLOOKUP(C338,'Export Action'!$A$3:$A$1999,'Export Action'!$AL$3:$AL$1999)</f>
        <v>Mixte</v>
      </c>
      <c r="L338" s="1">
        <f>_xlfn.XLOOKUP(C338,'Export Action'!$A$3:$A$1999,'Export Action'!$AM$3:$AM$1999)</f>
        <v>50</v>
      </c>
      <c r="M338" s="5">
        <f>_xlfn.XLOOKUP(A338,'Export 2022'!$K$3:$K$1000,'Export 2022'!$AF$3:$AF$1000)</f>
        <v>1500</v>
      </c>
      <c r="N338" s="5">
        <f>_xlfn.XLOOKUP(A338,'Export 2023'!$K$3:$K$1000,'Export 2023'!$AF$3:$AF$1000)</f>
        <v>3000</v>
      </c>
      <c r="O338" s="31">
        <f>_xlfn.XLOOKUP(A338,'Export Dossier'!$K$3:$K$974,'Export Dossier'!$AD$3:$AD$974)</f>
        <v>5600</v>
      </c>
      <c r="P338" s="31">
        <f>_xlfn.XLOOKUP(C338,'Export Action'!$A$3:$A$1999,'Export Action'!$AS$3:$AS$1999)</f>
        <v>1400</v>
      </c>
      <c r="Q338" s="29">
        <f>(_xlfn.XLOOKUP(C338,'Export Action'!$A$3:$A$1999,'Export Action'!$AS$3:$AS$1999))/_xlfn.XLOOKUP(C338,'Export Action'!$A$3:$A$1999,'Export Action'!$AR$3:$AR$1999)</f>
        <v>0.60869565217391308</v>
      </c>
      <c r="R338" s="63" t="str">
        <f>IF(OR(_xlfn.XLOOKUP(C338,'Export Action'!$A$3:$A$1999,'Export Action'!$AO$3:$AO$1999)="Communes ZRR./bassins de vie pop &gt; 50% ZRR",_xlfn.XLOOKUP(C338,'Export Action'!$A$3:$A$1999,'Export Action'!$AO$3:$AO$1999)="Contrats de relance et de transition écologique (CRTE) rural"),"Oui","Non")</f>
        <v>Non</v>
      </c>
      <c r="S338" s="73"/>
      <c r="T338" s="74">
        <f t="shared" si="5"/>
        <v>138</v>
      </c>
      <c r="U338" s="75"/>
      <c r="V338" s="8" t="str" cm="1">
        <f t="array" ref="V338">IF(SUMPRODUCT((Tableau1[NOM DE LA STRUCTURE]=Tableau1[[#This Row],[NOM DE LA STRUCTURE]])*Tableau1[MONTANT PROPOSE POUR L''ACTION])=0,"",SUMPRODUCT((Tableau1[NOM DE LA STRUCTURE]=Tableau1[[#This Row],[NOM DE LA STRUCTURE]])*Tableau1[MONTANT PROPOSE POUR L''ACTION]))</f>
        <v/>
      </c>
      <c r="W338" s="79"/>
    </row>
    <row r="339" spans="1:23" ht="47.5" hidden="1" customHeight="1" x14ac:dyDescent="0.25">
      <c r="A339" s="13" t="str">
        <f>_xlfn.XLOOKUP(C339,'Export Action'!$A$3:$A$1999,'Export Action'!$L$3:$L$1999)</f>
        <v>38872592100018</v>
      </c>
      <c r="B339" s="84" t="str">
        <f>_xlfn.XLOOKUP(A339,'Export Action'!$L$3:$L$1999,'Export Action'!$O$3:$O$1999)</f>
        <v>AMICALE LUNEVILLOISE DE TENNIS DE TABLE</v>
      </c>
      <c r="C339" s="1" t="s">
        <v>15072</v>
      </c>
      <c r="D339" s="36" t="str">
        <f>_xlfn.XLOOKUP(C339,'Export Action'!$A$3:$A$1999,'Export Action'!$X$3:$X$1999)</f>
        <v>Ping Educatif : Développement section 4/7 ans &amp; 8/16 ans</v>
      </c>
      <c r="E339" s="1" t="str">
        <f>_xlfn.XLOOKUP(A339,'Export Dossier'!$K$3:$K$974,'Export Dossier'!$D$3:$D$974)</f>
        <v>FFTT-GEST-24-0011</v>
      </c>
      <c r="F339" s="36" t="str">
        <f>_xlfn.XLOOKUP(C339,'Export Action'!$A$3:$A$1999,'Export Action'!$AE$3:$AE$1999)</f>
        <v>Ping Educatif</v>
      </c>
      <c r="G339" s="68"/>
      <c r="H339" s="71"/>
      <c r="I339" s="71"/>
      <c r="J339" s="1" t="str">
        <f>_xlfn.XLOOKUP(C339,'Export Action'!$A$3:$A$1999,'Export Action'!$J$3:$J$1999)</f>
        <v>Renouvellement</v>
      </c>
      <c r="K339" s="1" t="str">
        <f>_xlfn.XLOOKUP(C339,'Export Action'!$A$3:$A$1999,'Export Action'!$AL$3:$AL$1999)</f>
        <v>Mixte</v>
      </c>
      <c r="L339" s="1">
        <f>_xlfn.XLOOKUP(C339,'Export Action'!$A$3:$A$1999,'Export Action'!$AM$3:$AM$1999)</f>
        <v>200</v>
      </c>
      <c r="M339" s="5">
        <f>_xlfn.XLOOKUP(A339,'Export 2022'!$K$3:$K$1000,'Export 2022'!$AF$3:$AF$1000)</f>
        <v>1500</v>
      </c>
      <c r="N339" s="5">
        <f>_xlfn.XLOOKUP(A339,'Export 2023'!$K$3:$K$1000,'Export 2023'!$AF$3:$AF$1000)</f>
        <v>3000</v>
      </c>
      <c r="O339" s="31">
        <f>_xlfn.XLOOKUP(A339,'Export Dossier'!$K$3:$K$974,'Export Dossier'!$AD$3:$AD$974)</f>
        <v>5600</v>
      </c>
      <c r="P339" s="31">
        <f>_xlfn.XLOOKUP(C339,'Export Action'!$A$3:$A$1999,'Export Action'!$AS$3:$AS$1999)</f>
        <v>1500</v>
      </c>
      <c r="Q339" s="29">
        <f>(_xlfn.XLOOKUP(C339,'Export Action'!$A$3:$A$1999,'Export Action'!$AS$3:$AS$1999))/_xlfn.XLOOKUP(C339,'Export Action'!$A$3:$A$1999,'Export Action'!$AR$3:$AR$1999)</f>
        <v>0.6</v>
      </c>
      <c r="R339" s="63" t="str">
        <f>IF(OR(_xlfn.XLOOKUP(C339,'Export Action'!$A$3:$A$1999,'Export Action'!$AO$3:$AO$1999)="Communes ZRR./bassins de vie pop &gt; 50% ZRR",_xlfn.XLOOKUP(C339,'Export Action'!$A$3:$A$1999,'Export Action'!$AO$3:$AO$1999)="Contrats de relance et de transition écologique (CRTE) rural"),"Oui","Non")</f>
        <v>Non</v>
      </c>
      <c r="S339" s="73"/>
      <c r="T339" s="74">
        <f t="shared" si="5"/>
        <v>138</v>
      </c>
      <c r="U339" s="75"/>
      <c r="V339" s="8" t="str" cm="1">
        <f t="array" ref="V339">IF(SUMPRODUCT((Tableau1[NOM DE LA STRUCTURE]=Tableau1[[#This Row],[NOM DE LA STRUCTURE]])*Tableau1[MONTANT PROPOSE POUR L''ACTION])=0,"",SUMPRODUCT((Tableau1[NOM DE LA STRUCTURE]=Tableau1[[#This Row],[NOM DE LA STRUCTURE]])*Tableau1[MONTANT PROPOSE POUR L''ACTION]))</f>
        <v/>
      </c>
      <c r="W339" s="79"/>
    </row>
    <row r="340" spans="1:23" ht="47.5" hidden="1" customHeight="1" x14ac:dyDescent="0.25">
      <c r="A340" s="13" t="str">
        <f>_xlfn.XLOOKUP(C340,'Export Action'!$A$3:$A$1999,'Export Action'!$L$3:$L$1999)</f>
        <v>38872592100018</v>
      </c>
      <c r="B340" s="84" t="str">
        <f>_xlfn.XLOOKUP(A340,'Export Action'!$L$3:$L$1999,'Export Action'!$O$3:$O$1999)</f>
        <v>AMICALE LUNEVILLOISE DE TENNIS DE TABLE</v>
      </c>
      <c r="C340" s="1" t="s">
        <v>15078</v>
      </c>
      <c r="D340" s="36" t="str">
        <f>_xlfn.XLOOKUP(C340,'Export Action'!$A$3:$A$1999,'Export Action'!$X$3:$X$1999)</f>
        <v>Nouvelles Pratiques : Développement Ultimate Ping &amp; PingVR</v>
      </c>
      <c r="E340" s="1" t="str">
        <f>_xlfn.XLOOKUP(A340,'Export Dossier'!$K$3:$K$974,'Export Dossier'!$D$3:$D$974)</f>
        <v>FFTT-GEST-24-0011</v>
      </c>
      <c r="F340" s="36" t="str">
        <f>_xlfn.XLOOKUP(C340,'Export Action'!$A$3:$A$1999,'Export Action'!$AE$3:$AE$1999)</f>
        <v>Nouvelles pratiques</v>
      </c>
      <c r="G340" s="68"/>
      <c r="H340" s="71"/>
      <c r="I340" s="71"/>
      <c r="J340" s="1" t="str">
        <f>_xlfn.XLOOKUP(C340,'Export Action'!$A$3:$A$1999,'Export Action'!$J$3:$J$1999)</f>
        <v>Première demande</v>
      </c>
      <c r="K340" s="1" t="str">
        <f>_xlfn.XLOOKUP(C340,'Export Action'!$A$3:$A$1999,'Export Action'!$AL$3:$AL$1999)</f>
        <v>Mixte</v>
      </c>
      <c r="L340" s="1">
        <f>_xlfn.XLOOKUP(C340,'Export Action'!$A$3:$A$1999,'Export Action'!$AM$3:$AM$1999)</f>
        <v>50</v>
      </c>
      <c r="M340" s="5">
        <f>_xlfn.XLOOKUP(A340,'Export 2022'!$K$3:$K$1000,'Export 2022'!$AF$3:$AF$1000)</f>
        <v>1500</v>
      </c>
      <c r="N340" s="5">
        <f>_xlfn.XLOOKUP(A340,'Export 2023'!$K$3:$K$1000,'Export 2023'!$AF$3:$AF$1000)</f>
        <v>3000</v>
      </c>
      <c r="O340" s="31">
        <f>_xlfn.XLOOKUP(A340,'Export Dossier'!$K$3:$K$974,'Export Dossier'!$AD$3:$AD$974)</f>
        <v>5600</v>
      </c>
      <c r="P340" s="31">
        <f>_xlfn.XLOOKUP(C340,'Export Action'!$A$3:$A$1999,'Export Action'!$AS$3:$AS$1999)</f>
        <v>1200</v>
      </c>
      <c r="Q340" s="29">
        <f>(_xlfn.XLOOKUP(C340,'Export Action'!$A$3:$A$1999,'Export Action'!$AS$3:$AS$1999))/_xlfn.XLOOKUP(C340,'Export Action'!$A$3:$A$1999,'Export Action'!$AR$3:$AR$1999)</f>
        <v>0.6</v>
      </c>
      <c r="R340" s="63" t="str">
        <f>IF(OR(_xlfn.XLOOKUP(C340,'Export Action'!$A$3:$A$1999,'Export Action'!$AO$3:$AO$1999)="Communes ZRR./bassins de vie pop &gt; 50% ZRR",_xlfn.XLOOKUP(C340,'Export Action'!$A$3:$A$1999,'Export Action'!$AO$3:$AO$1999)="Contrats de relance et de transition écologique (CRTE) rural"),"Oui","Non")</f>
        <v>Non</v>
      </c>
      <c r="S340" s="73"/>
      <c r="T340" s="74">
        <f t="shared" si="5"/>
        <v>138</v>
      </c>
      <c r="U340" s="75"/>
      <c r="V340" s="8" t="str" cm="1">
        <f t="array" ref="V340">IF(SUMPRODUCT((Tableau1[NOM DE LA STRUCTURE]=Tableau1[[#This Row],[NOM DE LA STRUCTURE]])*Tableau1[MONTANT PROPOSE POUR L''ACTION])=0,"",SUMPRODUCT((Tableau1[NOM DE LA STRUCTURE]=Tableau1[[#This Row],[NOM DE LA STRUCTURE]])*Tableau1[MONTANT PROPOSE POUR L''ACTION]))</f>
        <v/>
      </c>
      <c r="W340" s="79"/>
    </row>
    <row r="341" spans="1:23" ht="47.5" hidden="1" customHeight="1" x14ac:dyDescent="0.25">
      <c r="A341" s="13" t="str">
        <f>_xlfn.XLOOKUP(C341,'Export Action'!$A$3:$A$1999,'Export Action'!$L$3:$L$1999)</f>
        <v>38872592100018</v>
      </c>
      <c r="B341" s="84" t="str">
        <f>_xlfn.XLOOKUP(A341,'Export Action'!$L$3:$L$1999,'Export Action'!$O$3:$O$1999)</f>
        <v>AMICALE LUNEVILLOISE DE TENNIS DE TABLE</v>
      </c>
      <c r="C341" s="1" t="s">
        <v>15083</v>
      </c>
      <c r="D341" s="36" t="str">
        <f>_xlfn.XLOOKUP(C341,'Export Action'!$A$3:$A$1999,'Export Action'!$X$3:$X$1999)</f>
        <v>JOP : Animations Ping été</v>
      </c>
      <c r="E341" s="1" t="str">
        <f>_xlfn.XLOOKUP(A341,'Export Dossier'!$K$3:$K$974,'Export Dossier'!$D$3:$D$974)</f>
        <v>FFTT-GEST-24-0011</v>
      </c>
      <c r="F341" s="36" t="str">
        <f>_xlfn.XLOOKUP(C341,'Export Action'!$A$3:$A$1999,'Export Action'!$AE$3:$AE$1999)</f>
        <v>Animations vacances Olympiques et Paralympiques</v>
      </c>
      <c r="G341" s="87"/>
      <c r="H341" s="1"/>
      <c r="I341" s="1"/>
      <c r="J341" s="1" t="str">
        <f>_xlfn.XLOOKUP(C341,'Export Action'!$A$3:$A$1999,'Export Action'!$J$3:$J$1999)</f>
        <v>Première demande</v>
      </c>
      <c r="K341" s="1" t="str">
        <f>_xlfn.XLOOKUP(C341,'Export Action'!$A$3:$A$1999,'Export Action'!$AL$3:$AL$1999)</f>
        <v>Mixte</v>
      </c>
      <c r="L341" s="1">
        <f>_xlfn.XLOOKUP(C341,'Export Action'!$A$3:$A$1999,'Export Action'!$AM$3:$AM$1999)</f>
        <v>50</v>
      </c>
      <c r="M341" s="5">
        <f>_xlfn.XLOOKUP(A341,'Export 2022'!$K$3:$K$1000,'Export 2022'!$AF$3:$AF$1000)</f>
        <v>1500</v>
      </c>
      <c r="N341" s="5">
        <f>_xlfn.XLOOKUP(A341,'Export 2023'!$K$3:$K$1000,'Export 2023'!$AF$3:$AF$1000)</f>
        <v>3000</v>
      </c>
      <c r="O341" s="31">
        <f>_xlfn.XLOOKUP(A341,'Export Dossier'!$K$3:$K$974,'Export Dossier'!$AD$3:$AD$974)</f>
        <v>5600</v>
      </c>
      <c r="P341" s="31">
        <f>_xlfn.XLOOKUP(C341,'Export Action'!$A$3:$A$1999,'Export Action'!$AS$3:$AS$1999)</f>
        <v>1500</v>
      </c>
      <c r="Q341" s="29">
        <f>(_xlfn.XLOOKUP(C341,'Export Action'!$A$3:$A$1999,'Export Action'!$AS$3:$AS$1999))/_xlfn.XLOOKUP(C341,'Export Action'!$A$3:$A$1999,'Export Action'!$AR$3:$AR$1999)</f>
        <v>0.6</v>
      </c>
      <c r="R341" s="63" t="str">
        <f>IF(OR(_xlfn.XLOOKUP(C341,'Export Action'!$A$3:$A$1999,'Export Action'!$AO$3:$AO$1999)="Communes ZRR./bassins de vie pop &gt; 50% ZRR",_xlfn.XLOOKUP(C341,'Export Action'!$A$3:$A$1999,'Export Action'!$AO$3:$AO$1999)="Contrats de relance et de transition écologique (CRTE) rural"),"Oui","Non")</f>
        <v>Non</v>
      </c>
      <c r="S341" s="88"/>
      <c r="T341" s="74">
        <f t="shared" si="5"/>
        <v>138</v>
      </c>
      <c r="U341" s="89"/>
      <c r="V341" s="8" t="str" cm="1">
        <f t="array" ref="V341">IF(SUMPRODUCT((Tableau1[NOM DE LA STRUCTURE]=Tableau1[[#This Row],[NOM DE LA STRUCTURE]])*Tableau1[MONTANT PROPOSE POUR L''ACTION])=0,"",SUMPRODUCT((Tableau1[NOM DE LA STRUCTURE]=Tableau1[[#This Row],[NOM DE LA STRUCTURE]])*Tableau1[MONTANT PROPOSE POUR L''ACTION]))</f>
        <v/>
      </c>
      <c r="W341" s="90"/>
    </row>
    <row r="342" spans="1:23" ht="47.5" hidden="1" customHeight="1" x14ac:dyDescent="0.25">
      <c r="A342" s="13" t="str">
        <f>_xlfn.XLOOKUP(C342,'Export Action'!$A$3:$A$1999,'Export Action'!$L$3:$L$1999)</f>
        <v>40910407200023</v>
      </c>
      <c r="B342" s="84" t="str">
        <f>_xlfn.XLOOKUP(A342,'Export Action'!$L$3:$L$1999,'Export Action'!$O$3:$O$1999)</f>
        <v>THIONVILLE TENNIS DE TABLE</v>
      </c>
      <c r="C342" s="1" t="s">
        <v>15089</v>
      </c>
      <c r="D342" s="36" t="str">
        <f>_xlfn.XLOOKUP(C342,'Export Action'!$A$3:$A$1999,'Export Action'!$X$3:$X$1999)</f>
        <v>Recrutement et fidélisation des jeunes</v>
      </c>
      <c r="E342" s="1" t="str">
        <f>_xlfn.XLOOKUP(A342,'Export Dossier'!$K$3:$K$974,'Export Dossier'!$D$3:$D$974)</f>
        <v>FFTT-GEST-24-0012</v>
      </c>
      <c r="F342" s="36" t="str">
        <f>_xlfn.XLOOKUP(C342,'Export Action'!$A$3:$A$1999,'Export Action'!$AE$3:$AE$1999)</f>
        <v>Ping Educatif</v>
      </c>
      <c r="G342" s="68"/>
      <c r="H342" s="71"/>
      <c r="I342" s="71"/>
      <c r="J342" s="1" t="str">
        <f>_xlfn.XLOOKUP(C342,'Export Action'!$A$3:$A$1999,'Export Action'!$J$3:$J$1999)</f>
        <v>Renouvellement</v>
      </c>
      <c r="K342" s="1" t="str">
        <f>_xlfn.XLOOKUP(C342,'Export Action'!$A$3:$A$1999,'Export Action'!$AL$3:$AL$1999)</f>
        <v>Mixte</v>
      </c>
      <c r="L342" s="1">
        <f>_xlfn.XLOOKUP(C342,'Export Action'!$A$3:$A$1999,'Export Action'!$AM$3:$AM$1999)</f>
        <v>358</v>
      </c>
      <c r="M342" s="5">
        <f>_xlfn.XLOOKUP(A342,'Export 2022'!$K$3:$K$1000,'Export 2022'!$AF$3:$AF$1000)</f>
        <v>1500</v>
      </c>
      <c r="N342" s="5">
        <f>_xlfn.XLOOKUP(A342,'Export 2023'!$K$3:$K$1000,'Export 2023'!$AF$3:$AF$1000)</f>
        <v>1500</v>
      </c>
      <c r="O342" s="31">
        <f>_xlfn.XLOOKUP(A342,'Export Dossier'!$K$3:$K$974,'Export Dossier'!$AD$3:$AD$974)</f>
        <v>6000</v>
      </c>
      <c r="P342" s="31">
        <f>_xlfn.XLOOKUP(C342,'Export Action'!$A$3:$A$1999,'Export Action'!$AS$3:$AS$1999)</f>
        <v>4500</v>
      </c>
      <c r="Q342" s="29">
        <f>(_xlfn.XLOOKUP(C342,'Export Action'!$A$3:$A$1999,'Export Action'!$AS$3:$AS$1999))/_xlfn.XLOOKUP(C342,'Export Action'!$A$3:$A$1999,'Export Action'!$AR$3:$AR$1999)</f>
        <v>0.1411543287327478</v>
      </c>
      <c r="R342" s="63" t="str">
        <f>IF(OR(_xlfn.XLOOKUP(C342,'Export Action'!$A$3:$A$1999,'Export Action'!$AO$3:$AO$1999)="Communes ZRR./bassins de vie pop &gt; 50% ZRR",_xlfn.XLOOKUP(C342,'Export Action'!$A$3:$A$1999,'Export Action'!$AO$3:$AO$1999)="Contrats de relance et de transition écologique (CRTE) rural"),"Oui","Non")</f>
        <v>Non</v>
      </c>
      <c r="S342" s="73"/>
      <c r="T342" s="74">
        <f t="shared" si="5"/>
        <v>139</v>
      </c>
      <c r="U342" s="75"/>
      <c r="V342" s="8" t="str" cm="1">
        <f t="array" ref="V342">IF(SUMPRODUCT((Tableau1[NOM DE LA STRUCTURE]=Tableau1[[#This Row],[NOM DE LA STRUCTURE]])*Tableau1[MONTANT PROPOSE POUR L''ACTION])=0,"",SUMPRODUCT((Tableau1[NOM DE LA STRUCTURE]=Tableau1[[#This Row],[NOM DE LA STRUCTURE]])*Tableau1[MONTANT PROPOSE POUR L''ACTION]))</f>
        <v/>
      </c>
      <c r="W342" s="79"/>
    </row>
    <row r="343" spans="1:23" ht="47.5" hidden="1" customHeight="1" x14ac:dyDescent="0.25">
      <c r="A343" s="13" t="str">
        <f>_xlfn.XLOOKUP(C343,'Export Action'!$A$3:$A$1999,'Export Action'!$L$3:$L$1999)</f>
        <v>40910407200023</v>
      </c>
      <c r="B343" s="84" t="str">
        <f>_xlfn.XLOOKUP(A343,'Export Action'!$L$3:$L$1999,'Export Action'!$O$3:$O$1999)</f>
        <v>THIONVILLE TENNIS DE TABLE</v>
      </c>
      <c r="C343" s="1" t="s">
        <v>15096</v>
      </c>
      <c r="D343" s="36" t="str">
        <f>_xlfn.XLOOKUP(C343,'Export Action'!$A$3:$A$1999,'Export Action'!$X$3:$X$1999)</f>
        <v>Développement de la section handisport</v>
      </c>
      <c r="E343" s="1" t="str">
        <f>_xlfn.XLOOKUP(A343,'Export Dossier'!$K$3:$K$974,'Export Dossier'!$D$3:$D$974)</f>
        <v>FFTT-GEST-24-0012</v>
      </c>
      <c r="F343" s="36" t="str">
        <f>_xlfn.XLOOKUP(C343,'Export Action'!$A$3:$A$1999,'Export Action'!$AE$3:$AE$1999)</f>
        <v>Ping Actif</v>
      </c>
      <c r="G343" s="68"/>
      <c r="H343" s="71"/>
      <c r="I343" s="71"/>
      <c r="J343" s="1" t="str">
        <f>_xlfn.XLOOKUP(C343,'Export Action'!$A$3:$A$1999,'Export Action'!$J$3:$J$1999)</f>
        <v>Renouvellement</v>
      </c>
      <c r="K343" s="1" t="str">
        <f>_xlfn.XLOOKUP(C343,'Export Action'!$A$3:$A$1999,'Export Action'!$AL$3:$AL$1999)</f>
        <v>Mixte</v>
      </c>
      <c r="L343" s="1">
        <f>_xlfn.XLOOKUP(C343,'Export Action'!$A$3:$A$1999,'Export Action'!$AM$3:$AM$1999)</f>
        <v>20</v>
      </c>
      <c r="M343" s="5">
        <f>_xlfn.XLOOKUP(A343,'Export 2022'!$K$3:$K$1000,'Export 2022'!$AF$3:$AF$1000)</f>
        <v>1500</v>
      </c>
      <c r="N343" s="5">
        <f>_xlfn.XLOOKUP(A343,'Export 2023'!$K$3:$K$1000,'Export 2023'!$AF$3:$AF$1000)</f>
        <v>1500</v>
      </c>
      <c r="O343" s="31">
        <f>_xlfn.XLOOKUP(A343,'Export Dossier'!$K$3:$K$974,'Export Dossier'!$AD$3:$AD$974)</f>
        <v>6000</v>
      </c>
      <c r="P343" s="31">
        <f>_xlfn.XLOOKUP(C343,'Export Action'!$A$3:$A$1999,'Export Action'!$AS$3:$AS$1999)</f>
        <v>1500</v>
      </c>
      <c r="Q343" s="29">
        <f>(_xlfn.XLOOKUP(C343,'Export Action'!$A$3:$A$1999,'Export Action'!$AS$3:$AS$1999))/_xlfn.XLOOKUP(C343,'Export Action'!$A$3:$A$1999,'Export Action'!$AR$3:$AR$1999)</f>
        <v>0.40106951871657753</v>
      </c>
      <c r="R343" s="63" t="str">
        <f>IF(OR(_xlfn.XLOOKUP(C343,'Export Action'!$A$3:$A$1999,'Export Action'!$AO$3:$AO$1999)="Communes ZRR./bassins de vie pop &gt; 50% ZRR",_xlfn.XLOOKUP(C343,'Export Action'!$A$3:$A$1999,'Export Action'!$AO$3:$AO$1999)="Contrats de relance et de transition écologique (CRTE) rural"),"Oui","Non")</f>
        <v>Non</v>
      </c>
      <c r="S343" s="73"/>
      <c r="T343" s="74">
        <f t="shared" si="5"/>
        <v>139</v>
      </c>
      <c r="U343" s="75"/>
      <c r="V343" s="8" t="str" cm="1">
        <f t="array" ref="V343">IF(SUMPRODUCT((Tableau1[NOM DE LA STRUCTURE]=Tableau1[[#This Row],[NOM DE LA STRUCTURE]])*Tableau1[MONTANT PROPOSE POUR L''ACTION])=0,"",SUMPRODUCT((Tableau1[NOM DE LA STRUCTURE]=Tableau1[[#This Row],[NOM DE LA STRUCTURE]])*Tableau1[MONTANT PROPOSE POUR L''ACTION]))</f>
        <v/>
      </c>
      <c r="W343" s="79"/>
    </row>
    <row r="344" spans="1:23" ht="47.5" hidden="1" customHeight="1" x14ac:dyDescent="0.25">
      <c r="A344" s="13" t="str">
        <f>_xlfn.XLOOKUP(C344,'Export Action'!$A$3:$A$1999,'Export Action'!$L$3:$L$1999)</f>
        <v>78329761700012</v>
      </c>
      <c r="B344" s="84" t="str">
        <f>_xlfn.XLOOKUP(A344,'Export Action'!$L$3:$L$1999,'Export Action'!$O$3:$O$1999)</f>
        <v>AMICALE LAIQUE EMILE ZOLA (ALEZ)</v>
      </c>
      <c r="C344" s="1" t="s">
        <v>15103</v>
      </c>
      <c r="D344" s="36" t="str">
        <f>_xlfn.XLOOKUP(C344,'Export Action'!$A$3:$A$1999,'Export Action'!$X$3:$X$1999)</f>
        <v>Recrutement et Fidélisation des jeunes</v>
      </c>
      <c r="E344" s="1" t="str">
        <f>_xlfn.XLOOKUP(A344,'Export Dossier'!$K$3:$K$974,'Export Dossier'!$D$3:$D$974)</f>
        <v>FFTT-GEST-24-0013</v>
      </c>
      <c r="F344" s="36" t="str">
        <f>_xlfn.XLOOKUP(C344,'Export Action'!$A$3:$A$1999,'Export Action'!$AE$3:$AE$1999)</f>
        <v>Ping Educatif</v>
      </c>
      <c r="G344" s="68"/>
      <c r="H344" s="71"/>
      <c r="I344" s="71"/>
      <c r="J344" s="1" t="str">
        <f>_xlfn.XLOOKUP(C344,'Export Action'!$A$3:$A$1999,'Export Action'!$J$3:$J$1999)</f>
        <v>Première demande</v>
      </c>
      <c r="K344" s="1" t="str">
        <f>_xlfn.XLOOKUP(C344,'Export Action'!$A$3:$A$1999,'Export Action'!$AL$3:$AL$1999)</f>
        <v>Mixte</v>
      </c>
      <c r="L344" s="1">
        <f>_xlfn.XLOOKUP(C344,'Export Action'!$A$3:$A$1999,'Export Action'!$AM$3:$AM$1999)</f>
        <v>450</v>
      </c>
      <c r="M344" s="5" t="e">
        <f>_xlfn.XLOOKUP(A344,'Export 2022'!$K$3:$K$1000,'Export 2022'!$AF$3:$AF$1000)</f>
        <v>#N/A</v>
      </c>
      <c r="N344" s="5" t="e">
        <f>_xlfn.XLOOKUP(A344,'Export 2023'!$K$3:$K$1000,'Export 2023'!$AF$3:$AF$1000)</f>
        <v>#N/A</v>
      </c>
      <c r="O344" s="31">
        <f>_xlfn.XLOOKUP(A344,'Export Dossier'!$K$3:$K$974,'Export Dossier'!$AD$3:$AD$974)</f>
        <v>1500</v>
      </c>
      <c r="P344" s="31">
        <f>_xlfn.XLOOKUP(C344,'Export Action'!$A$3:$A$1999,'Export Action'!$AS$3:$AS$1999)</f>
        <v>1100</v>
      </c>
      <c r="Q344" s="29">
        <f>(_xlfn.XLOOKUP(C344,'Export Action'!$A$3:$A$1999,'Export Action'!$AS$3:$AS$1999))/_xlfn.XLOOKUP(C344,'Export Action'!$A$3:$A$1999,'Export Action'!$AR$3:$AR$1999)</f>
        <v>0.37800687285223367</v>
      </c>
      <c r="R344" s="63" t="str">
        <f>IF(OR(_xlfn.XLOOKUP(C344,'Export Action'!$A$3:$A$1999,'Export Action'!$AO$3:$AO$1999)="Communes ZRR./bassins de vie pop &gt; 50% ZRR",_xlfn.XLOOKUP(C344,'Export Action'!$A$3:$A$1999,'Export Action'!$AO$3:$AO$1999)="Contrats de relance et de transition écologique (CRTE) rural"),"Oui","Non")</f>
        <v>Non</v>
      </c>
      <c r="S344" s="73"/>
      <c r="T344" s="74">
        <f t="shared" si="5"/>
        <v>140</v>
      </c>
      <c r="U344" s="75"/>
      <c r="V344" s="8" t="str" cm="1">
        <f t="array" ref="V344">IF(SUMPRODUCT((Tableau1[NOM DE LA STRUCTURE]=Tableau1[[#This Row],[NOM DE LA STRUCTURE]])*Tableau1[MONTANT PROPOSE POUR L''ACTION])=0,"",SUMPRODUCT((Tableau1[NOM DE LA STRUCTURE]=Tableau1[[#This Row],[NOM DE LA STRUCTURE]])*Tableau1[MONTANT PROPOSE POUR L''ACTION]))</f>
        <v/>
      </c>
      <c r="W344" s="79"/>
    </row>
    <row r="345" spans="1:23" ht="47.5" hidden="1" customHeight="1" x14ac:dyDescent="0.25">
      <c r="A345" s="13" t="str">
        <f>_xlfn.XLOOKUP(C345,'Export Action'!$A$3:$A$1999,'Export Action'!$L$3:$L$1999)</f>
        <v>78329761700012</v>
      </c>
      <c r="B345" s="84" t="str">
        <f>_xlfn.XLOOKUP(A345,'Export Action'!$L$3:$L$1999,'Export Action'!$O$3:$O$1999)</f>
        <v>AMICALE LAIQUE EMILE ZOLA (ALEZ)</v>
      </c>
      <c r="C345" s="1" t="s">
        <v>15115</v>
      </c>
      <c r="D345" s="36" t="str">
        <f>_xlfn.XLOOKUP(C345,'Export Action'!$A$3:$A$1999,'Export Action'!$X$3:$X$1999)</f>
        <v>Développement du ping en extérieur</v>
      </c>
      <c r="E345" s="1" t="str">
        <f>_xlfn.XLOOKUP(A345,'Export Dossier'!$K$3:$K$974,'Export Dossier'!$D$3:$D$974)</f>
        <v>FFTT-GEST-24-0013</v>
      </c>
      <c r="F345" s="36" t="str">
        <f>_xlfn.XLOOKUP(C345,'Export Action'!$A$3:$A$1999,'Export Action'!$AE$3:$AE$1999)</f>
        <v>Nouvelles pratiques</v>
      </c>
      <c r="G345" s="68"/>
      <c r="H345" s="71"/>
      <c r="I345" s="71"/>
      <c r="J345" s="1" t="str">
        <f>_xlfn.XLOOKUP(C345,'Export Action'!$A$3:$A$1999,'Export Action'!$J$3:$J$1999)</f>
        <v>Première demande</v>
      </c>
      <c r="K345" s="1" t="str">
        <f>_xlfn.XLOOKUP(C345,'Export Action'!$A$3:$A$1999,'Export Action'!$AL$3:$AL$1999)</f>
        <v>Mixte</v>
      </c>
      <c r="L345" s="1">
        <f>_xlfn.XLOOKUP(C345,'Export Action'!$A$3:$A$1999,'Export Action'!$AM$3:$AM$1999)</f>
        <v>100</v>
      </c>
      <c r="M345" s="5" t="e">
        <f>_xlfn.XLOOKUP(A345,'Export 2022'!$K$3:$K$1000,'Export 2022'!$AF$3:$AF$1000)</f>
        <v>#N/A</v>
      </c>
      <c r="N345" s="5" t="e">
        <f>_xlfn.XLOOKUP(A345,'Export 2023'!$K$3:$K$1000,'Export 2023'!$AF$3:$AF$1000)</f>
        <v>#N/A</v>
      </c>
      <c r="O345" s="31">
        <f>_xlfn.XLOOKUP(A345,'Export Dossier'!$K$3:$K$974,'Export Dossier'!$AD$3:$AD$974)</f>
        <v>1500</v>
      </c>
      <c r="P345" s="31">
        <f>_xlfn.XLOOKUP(C345,'Export Action'!$A$3:$A$1999,'Export Action'!$AS$3:$AS$1999)</f>
        <v>400</v>
      </c>
      <c r="Q345" s="29">
        <f>(_xlfn.XLOOKUP(C345,'Export Action'!$A$3:$A$1999,'Export Action'!$AS$3:$AS$1999))/_xlfn.XLOOKUP(C345,'Export Action'!$A$3:$A$1999,'Export Action'!$AR$3:$AR$1999)</f>
        <v>0.44444444444444442</v>
      </c>
      <c r="R345" s="63" t="str">
        <f>IF(OR(_xlfn.XLOOKUP(C345,'Export Action'!$A$3:$A$1999,'Export Action'!$AO$3:$AO$1999)="Communes ZRR./bassins de vie pop &gt; 50% ZRR",_xlfn.XLOOKUP(C345,'Export Action'!$A$3:$A$1999,'Export Action'!$AO$3:$AO$1999)="Contrats de relance et de transition écologique (CRTE) rural"),"Oui","Non")</f>
        <v>Non</v>
      </c>
      <c r="S345" s="73"/>
      <c r="T345" s="74">
        <f t="shared" si="5"/>
        <v>140</v>
      </c>
      <c r="U345" s="75"/>
      <c r="V345" s="8" t="str" cm="1">
        <f t="array" ref="V345">IF(SUMPRODUCT((Tableau1[NOM DE LA STRUCTURE]=Tableau1[[#This Row],[NOM DE LA STRUCTURE]])*Tableau1[MONTANT PROPOSE POUR L''ACTION])=0,"",SUMPRODUCT((Tableau1[NOM DE LA STRUCTURE]=Tableau1[[#This Row],[NOM DE LA STRUCTURE]])*Tableau1[MONTANT PROPOSE POUR L''ACTION]))</f>
        <v/>
      </c>
      <c r="W345" s="79"/>
    </row>
    <row r="346" spans="1:23" ht="47.5" hidden="1" customHeight="1" x14ac:dyDescent="0.25">
      <c r="A346" s="13" t="str">
        <f>_xlfn.XLOOKUP(C346,'Export Action'!$A$3:$A$1999,'Export Action'!$L$3:$L$1999)</f>
        <v>38919421800035</v>
      </c>
      <c r="B346" s="84" t="str">
        <f>_xlfn.XLOOKUP(A346,'Export Action'!$L$3:$L$1999,'Export Action'!$O$3:$O$1999)</f>
        <v>SPORT ATHLETIQUE VERDUNOIS SAV Tennis de table</v>
      </c>
      <c r="C346" s="1" t="s">
        <v>15121</v>
      </c>
      <c r="D346" s="36" t="str">
        <f>_xlfn.XLOOKUP(C346,'Export Action'!$A$3:$A$1999,'Export Action'!$X$3:$X$1999)</f>
        <v>PING EDUCATIF</v>
      </c>
      <c r="E346" s="1" t="str">
        <f>_xlfn.XLOOKUP(A346,'Export Dossier'!$K$3:$K$974,'Export Dossier'!$D$3:$D$974)</f>
        <v>FFTT-GEST-24-0014</v>
      </c>
      <c r="F346" s="36" t="str">
        <f>_xlfn.XLOOKUP(C346,'Export Action'!$A$3:$A$1999,'Export Action'!$AE$3:$AE$1999)</f>
        <v>Ping Educatif</v>
      </c>
      <c r="G346" s="68"/>
      <c r="H346" s="71"/>
      <c r="I346" s="71"/>
      <c r="J346" s="1" t="str">
        <f>_xlfn.XLOOKUP(C346,'Export Action'!$A$3:$A$1999,'Export Action'!$J$3:$J$1999)</f>
        <v>Renouvellement</v>
      </c>
      <c r="K346" s="1" t="str">
        <f>_xlfn.XLOOKUP(C346,'Export Action'!$A$3:$A$1999,'Export Action'!$AL$3:$AL$1999)</f>
        <v>Mixte</v>
      </c>
      <c r="L346" s="1">
        <f>_xlfn.XLOOKUP(C346,'Export Action'!$A$3:$A$1999,'Export Action'!$AM$3:$AM$1999)</f>
        <v>340</v>
      </c>
      <c r="M346" s="5">
        <f>_xlfn.XLOOKUP(A346,'Export 2022'!$K$3:$K$1000,'Export 2022'!$AF$3:$AF$1000)</f>
        <v>4400</v>
      </c>
      <c r="N346" s="5">
        <f>_xlfn.XLOOKUP(A346,'Export 2023'!$K$3:$K$1000,'Export 2023'!$AF$3:$AF$1000)</f>
        <v>4300</v>
      </c>
      <c r="O346" s="31">
        <f>_xlfn.XLOOKUP(A346,'Export Dossier'!$K$3:$K$974,'Export Dossier'!$AD$3:$AD$974)</f>
        <v>17700</v>
      </c>
      <c r="P346" s="31">
        <f>_xlfn.XLOOKUP(C346,'Export Action'!$A$3:$A$1999,'Export Action'!$AS$3:$AS$1999)</f>
        <v>10000</v>
      </c>
      <c r="Q346" s="29">
        <f>(_xlfn.XLOOKUP(C346,'Export Action'!$A$3:$A$1999,'Export Action'!$AS$3:$AS$1999))/_xlfn.XLOOKUP(C346,'Export Action'!$A$3:$A$1999,'Export Action'!$AR$3:$AR$1999)</f>
        <v>0.57900526894794746</v>
      </c>
      <c r="R346" s="63" t="str">
        <f>IF(OR(_xlfn.XLOOKUP(C346,'Export Action'!$A$3:$A$1999,'Export Action'!$AO$3:$AO$1999)="Communes ZRR./bassins de vie pop &gt; 50% ZRR",_xlfn.XLOOKUP(C346,'Export Action'!$A$3:$A$1999,'Export Action'!$AO$3:$AO$1999)="Contrats de relance et de transition écologique (CRTE) rural"),"Oui","Non")</f>
        <v>Oui</v>
      </c>
      <c r="S346" s="73"/>
      <c r="T346" s="74">
        <f t="shared" si="5"/>
        <v>141</v>
      </c>
      <c r="U346" s="75"/>
      <c r="V346" s="8" t="str" cm="1">
        <f t="array" ref="V346">IF(SUMPRODUCT((Tableau1[NOM DE LA STRUCTURE]=Tableau1[[#This Row],[NOM DE LA STRUCTURE]])*Tableau1[MONTANT PROPOSE POUR L''ACTION])=0,"",SUMPRODUCT((Tableau1[NOM DE LA STRUCTURE]=Tableau1[[#This Row],[NOM DE LA STRUCTURE]])*Tableau1[MONTANT PROPOSE POUR L''ACTION]))</f>
        <v/>
      </c>
      <c r="W346" s="79"/>
    </row>
    <row r="347" spans="1:23" ht="47.5" hidden="1" customHeight="1" x14ac:dyDescent="0.25">
      <c r="A347" s="13" t="str">
        <f>_xlfn.XLOOKUP(C347,'Export Action'!$A$3:$A$1999,'Export Action'!$L$3:$L$1999)</f>
        <v>38919421800035</v>
      </c>
      <c r="B347" s="84" t="str">
        <f>_xlfn.XLOOKUP(A347,'Export Action'!$L$3:$L$1999,'Export Action'!$O$3:$O$1999)</f>
        <v>SPORT ATHLETIQUE VERDUNOIS SAV Tennis de table</v>
      </c>
      <c r="C347" s="1" t="s">
        <v>15128</v>
      </c>
      <c r="D347" s="36" t="str">
        <f>_xlfn.XLOOKUP(C347,'Export Action'!$A$3:$A$1999,'Export Action'!$X$3:$X$1999)</f>
        <v>PING INCLUSIF</v>
      </c>
      <c r="E347" s="1" t="str">
        <f>_xlfn.XLOOKUP(A347,'Export Dossier'!$K$3:$K$974,'Export Dossier'!$D$3:$D$974)</f>
        <v>FFTT-GEST-24-0014</v>
      </c>
      <c r="F347" s="36" t="str">
        <f>_xlfn.XLOOKUP(C347,'Export Action'!$A$3:$A$1999,'Export Action'!$AE$3:$AE$1999)</f>
        <v>Ping Inclusif</v>
      </c>
      <c r="G347" s="68"/>
      <c r="H347" s="71"/>
      <c r="I347" s="71"/>
      <c r="J347" s="1" t="str">
        <f>_xlfn.XLOOKUP(C347,'Export Action'!$A$3:$A$1999,'Export Action'!$J$3:$J$1999)</f>
        <v>Renouvellement</v>
      </c>
      <c r="K347" s="1" t="str">
        <f>_xlfn.XLOOKUP(C347,'Export Action'!$A$3:$A$1999,'Export Action'!$AL$3:$AL$1999)</f>
        <v>Mixte</v>
      </c>
      <c r="L347" s="1">
        <f>_xlfn.XLOOKUP(C347,'Export Action'!$A$3:$A$1999,'Export Action'!$AM$3:$AM$1999)</f>
        <v>400</v>
      </c>
      <c r="M347" s="5">
        <f>_xlfn.XLOOKUP(A347,'Export 2022'!$K$3:$K$1000,'Export 2022'!$AF$3:$AF$1000)</f>
        <v>4400</v>
      </c>
      <c r="N347" s="5">
        <f>_xlfn.XLOOKUP(A347,'Export 2023'!$K$3:$K$1000,'Export 2023'!$AF$3:$AF$1000)</f>
        <v>4300</v>
      </c>
      <c r="O347" s="31">
        <f>_xlfn.XLOOKUP(A347,'Export Dossier'!$K$3:$K$974,'Export Dossier'!$AD$3:$AD$974)</f>
        <v>17700</v>
      </c>
      <c r="P347" s="31">
        <f>_xlfn.XLOOKUP(C347,'Export Action'!$A$3:$A$1999,'Export Action'!$AS$3:$AS$1999)</f>
        <v>4000</v>
      </c>
      <c r="Q347" s="29">
        <f>(_xlfn.XLOOKUP(C347,'Export Action'!$A$3:$A$1999,'Export Action'!$AS$3:$AS$1999))/_xlfn.XLOOKUP(C347,'Export Action'!$A$3:$A$1999,'Export Action'!$AR$3:$AR$1999)</f>
        <v>0.55532417048452032</v>
      </c>
      <c r="R347" s="63" t="str">
        <f>IF(OR(_xlfn.XLOOKUP(C347,'Export Action'!$A$3:$A$1999,'Export Action'!$AO$3:$AO$1999)="Communes ZRR./bassins de vie pop &gt; 50% ZRR",_xlfn.XLOOKUP(C347,'Export Action'!$A$3:$A$1999,'Export Action'!$AO$3:$AO$1999)="Contrats de relance et de transition écologique (CRTE) rural"),"Oui","Non")</f>
        <v>Oui</v>
      </c>
      <c r="S347" s="73"/>
      <c r="T347" s="74">
        <f t="shared" si="5"/>
        <v>141</v>
      </c>
      <c r="U347" s="75"/>
      <c r="V347" s="8" t="str" cm="1">
        <f t="array" ref="V347">IF(SUMPRODUCT((Tableau1[NOM DE LA STRUCTURE]=Tableau1[[#This Row],[NOM DE LA STRUCTURE]])*Tableau1[MONTANT PROPOSE POUR L''ACTION])=0,"",SUMPRODUCT((Tableau1[NOM DE LA STRUCTURE]=Tableau1[[#This Row],[NOM DE LA STRUCTURE]])*Tableau1[MONTANT PROPOSE POUR L''ACTION]))</f>
        <v/>
      </c>
      <c r="W347" s="79"/>
    </row>
    <row r="348" spans="1:23" ht="47.5" hidden="1" customHeight="1" x14ac:dyDescent="0.25">
      <c r="A348" s="13" t="str">
        <f>_xlfn.XLOOKUP(C348,'Export Action'!$A$3:$A$1999,'Export Action'!$L$3:$L$1999)</f>
        <v>38919421800035</v>
      </c>
      <c r="B348" s="84" t="str">
        <f>_xlfn.XLOOKUP(A348,'Export Action'!$L$3:$L$1999,'Export Action'!$O$3:$O$1999)</f>
        <v>SPORT ATHLETIQUE VERDUNOIS SAV Tennis de table</v>
      </c>
      <c r="C348" s="1" t="s">
        <v>15133</v>
      </c>
      <c r="D348" s="36" t="str">
        <f>_xlfn.XLOOKUP(C348,'Export Action'!$A$3:$A$1999,'Export Action'!$X$3:$X$1999)</f>
        <v>PING ACTIF HANDISPORT</v>
      </c>
      <c r="E348" s="1" t="str">
        <f>_xlfn.XLOOKUP(A348,'Export Dossier'!$K$3:$K$974,'Export Dossier'!$D$3:$D$974)</f>
        <v>FFTT-GEST-24-0014</v>
      </c>
      <c r="F348" s="36" t="str">
        <f>_xlfn.XLOOKUP(C348,'Export Action'!$A$3:$A$1999,'Export Action'!$AE$3:$AE$1999)</f>
        <v>Ping Inclusif</v>
      </c>
      <c r="G348" s="68"/>
      <c r="H348" s="71"/>
      <c r="I348" s="71"/>
      <c r="J348" s="1" t="str">
        <f>_xlfn.XLOOKUP(C348,'Export Action'!$A$3:$A$1999,'Export Action'!$J$3:$J$1999)</f>
        <v>Renouvellement</v>
      </c>
      <c r="K348" s="1" t="str">
        <f>_xlfn.XLOOKUP(C348,'Export Action'!$A$3:$A$1999,'Export Action'!$AL$3:$AL$1999)</f>
        <v>Mixte</v>
      </c>
      <c r="L348" s="1">
        <f>_xlfn.XLOOKUP(C348,'Export Action'!$A$3:$A$1999,'Export Action'!$AM$3:$AM$1999)</f>
        <v>100</v>
      </c>
      <c r="M348" s="5">
        <f>_xlfn.XLOOKUP(A348,'Export 2022'!$K$3:$K$1000,'Export 2022'!$AF$3:$AF$1000)</f>
        <v>4400</v>
      </c>
      <c r="N348" s="5">
        <f>_xlfn.XLOOKUP(A348,'Export 2023'!$K$3:$K$1000,'Export 2023'!$AF$3:$AF$1000)</f>
        <v>4300</v>
      </c>
      <c r="O348" s="31">
        <f>_xlfn.XLOOKUP(A348,'Export Dossier'!$K$3:$K$974,'Export Dossier'!$AD$3:$AD$974)</f>
        <v>17700</v>
      </c>
      <c r="P348" s="31">
        <f>_xlfn.XLOOKUP(C348,'Export Action'!$A$3:$A$1999,'Export Action'!$AS$3:$AS$1999)</f>
        <v>1900</v>
      </c>
      <c r="Q348" s="29">
        <f>(_xlfn.XLOOKUP(C348,'Export Action'!$A$3:$A$1999,'Export Action'!$AS$3:$AS$1999))/_xlfn.XLOOKUP(C348,'Export Action'!$A$3:$A$1999,'Export Action'!$AR$3:$AR$1999)</f>
        <v>0.59319388073680923</v>
      </c>
      <c r="R348" s="63" t="str">
        <f>IF(OR(_xlfn.XLOOKUP(C348,'Export Action'!$A$3:$A$1999,'Export Action'!$AO$3:$AO$1999)="Communes ZRR./bassins de vie pop &gt; 50% ZRR",_xlfn.XLOOKUP(C348,'Export Action'!$A$3:$A$1999,'Export Action'!$AO$3:$AO$1999)="Contrats de relance et de transition écologique (CRTE) rural"),"Oui","Non")</f>
        <v>Oui</v>
      </c>
      <c r="S348" s="73"/>
      <c r="T348" s="74">
        <f t="shared" si="5"/>
        <v>141</v>
      </c>
      <c r="U348" s="75"/>
      <c r="V348" s="8" t="str" cm="1">
        <f t="array" ref="V348">IF(SUMPRODUCT((Tableau1[NOM DE LA STRUCTURE]=Tableau1[[#This Row],[NOM DE LA STRUCTURE]])*Tableau1[MONTANT PROPOSE POUR L''ACTION])=0,"",SUMPRODUCT((Tableau1[NOM DE LA STRUCTURE]=Tableau1[[#This Row],[NOM DE LA STRUCTURE]])*Tableau1[MONTANT PROPOSE POUR L''ACTION]))</f>
        <v/>
      </c>
      <c r="W348" s="79"/>
    </row>
    <row r="349" spans="1:23" ht="47.5" hidden="1" customHeight="1" x14ac:dyDescent="0.25">
      <c r="A349" s="13" t="str">
        <f>_xlfn.XLOOKUP(C349,'Export Action'!$A$3:$A$1999,'Export Action'!$L$3:$L$1999)</f>
        <v>38919421800035</v>
      </c>
      <c r="B349" s="84" t="str">
        <f>_xlfn.XLOOKUP(A349,'Export Action'!$L$3:$L$1999,'Export Action'!$O$3:$O$1999)</f>
        <v>SPORT ATHLETIQUE VERDUNOIS SAV Tennis de table</v>
      </c>
      <c r="C349" s="1" t="s">
        <v>15139</v>
      </c>
      <c r="D349" s="36" t="str">
        <f>_xlfn.XLOOKUP(C349,'Export Action'!$A$3:$A$1999,'Export Action'!$X$3:$X$1999)</f>
        <v>animation JOP</v>
      </c>
      <c r="E349" s="1" t="str">
        <f>_xlfn.XLOOKUP(A349,'Export Dossier'!$K$3:$K$974,'Export Dossier'!$D$3:$D$974)</f>
        <v>FFTT-GEST-24-0014</v>
      </c>
      <c r="F349" s="36" t="str">
        <f>_xlfn.XLOOKUP(C349,'Export Action'!$A$3:$A$1999,'Export Action'!$AE$3:$AE$1999)</f>
        <v>Animations vacances Olympiques et Paralympiques</v>
      </c>
      <c r="G349" s="87"/>
      <c r="H349" s="1"/>
      <c r="I349" s="1"/>
      <c r="J349" s="1" t="str">
        <f>_xlfn.XLOOKUP(C349,'Export Action'!$A$3:$A$1999,'Export Action'!$J$3:$J$1999)</f>
        <v>Première demande</v>
      </c>
      <c r="K349" s="1" t="str">
        <f>_xlfn.XLOOKUP(C349,'Export Action'!$A$3:$A$1999,'Export Action'!$AL$3:$AL$1999)</f>
        <v>Mixte</v>
      </c>
      <c r="L349" s="1">
        <f>_xlfn.XLOOKUP(C349,'Export Action'!$A$3:$A$1999,'Export Action'!$AM$3:$AM$1999)</f>
        <v>400</v>
      </c>
      <c r="M349" s="5">
        <f>_xlfn.XLOOKUP(A349,'Export 2022'!$K$3:$K$1000,'Export 2022'!$AF$3:$AF$1000)</f>
        <v>4400</v>
      </c>
      <c r="N349" s="5">
        <f>_xlfn.XLOOKUP(A349,'Export 2023'!$K$3:$K$1000,'Export 2023'!$AF$3:$AF$1000)</f>
        <v>4300</v>
      </c>
      <c r="O349" s="31">
        <f>_xlfn.XLOOKUP(A349,'Export Dossier'!$K$3:$K$974,'Export Dossier'!$AD$3:$AD$974)</f>
        <v>17700</v>
      </c>
      <c r="P349" s="31">
        <f>_xlfn.XLOOKUP(C349,'Export Action'!$A$3:$A$1999,'Export Action'!$AS$3:$AS$1999)</f>
        <v>1800</v>
      </c>
      <c r="Q349" s="29">
        <f>(_xlfn.XLOOKUP(C349,'Export Action'!$A$3:$A$1999,'Export Action'!$AS$3:$AS$1999))/_xlfn.XLOOKUP(C349,'Export Action'!$A$3:$A$1999,'Export Action'!$AR$3:$AR$1999)</f>
        <v>0.5787781350482315</v>
      </c>
      <c r="R349" s="63" t="str">
        <f>IF(OR(_xlfn.XLOOKUP(C349,'Export Action'!$A$3:$A$1999,'Export Action'!$AO$3:$AO$1999)="Communes ZRR./bassins de vie pop &gt; 50% ZRR",_xlfn.XLOOKUP(C349,'Export Action'!$A$3:$A$1999,'Export Action'!$AO$3:$AO$1999)="Contrats de relance et de transition écologique (CRTE) rural"),"Oui","Non")</f>
        <v>Oui</v>
      </c>
      <c r="S349" s="88"/>
      <c r="T349" s="74">
        <f t="shared" si="5"/>
        <v>141</v>
      </c>
      <c r="U349" s="89"/>
      <c r="V349" s="8" t="str" cm="1">
        <f t="array" ref="V349">IF(SUMPRODUCT((Tableau1[NOM DE LA STRUCTURE]=Tableau1[[#This Row],[NOM DE LA STRUCTURE]])*Tableau1[MONTANT PROPOSE POUR L''ACTION])=0,"",SUMPRODUCT((Tableau1[NOM DE LA STRUCTURE]=Tableau1[[#This Row],[NOM DE LA STRUCTURE]])*Tableau1[MONTANT PROPOSE POUR L''ACTION]))</f>
        <v/>
      </c>
      <c r="W349" s="90"/>
    </row>
    <row r="350" spans="1:23" ht="47.5" hidden="1" customHeight="1" x14ac:dyDescent="0.25">
      <c r="A350" s="13" t="str">
        <f>_xlfn.XLOOKUP(C350,'Export Action'!$A$3:$A$1999,'Export Action'!$L$3:$L$1999)</f>
        <v>39788687000013</v>
      </c>
      <c r="B350" s="84" t="str">
        <f>_xlfn.XLOOKUP(A350,'Export Action'!$L$3:$L$1999,'Export Action'!$O$3:$O$1999)</f>
        <v>C.O.S. VILLERS TENNIS DE TABLE</v>
      </c>
      <c r="C350" s="1" t="s">
        <v>15169</v>
      </c>
      <c r="D350" s="36" t="str">
        <f>_xlfn.XLOOKUP(C350,'Export Action'!$A$3:$A$1999,'Export Action'!$X$3:$X$1999)</f>
        <v>Ping citoyen - Animation d'une section Baby-ping pour les 4/7 ans - Promotion du tennis de table auprès des jeunes de 7 à 11 ans</v>
      </c>
      <c r="E350" s="1" t="str">
        <f>_xlfn.XLOOKUP(A350,'Export Dossier'!$K$3:$K$974,'Export Dossier'!$D$3:$D$974)</f>
        <v>FFTT-GEST-24-0016</v>
      </c>
      <c r="F350" s="36" t="str">
        <f>_xlfn.XLOOKUP(C350,'Export Action'!$A$3:$A$1999,'Export Action'!$AE$3:$AE$1999)</f>
        <v>Ping Educatif</v>
      </c>
      <c r="G350" s="68"/>
      <c r="H350" s="71"/>
      <c r="I350" s="71"/>
      <c r="J350" s="1" t="str">
        <f>_xlfn.XLOOKUP(C350,'Export Action'!$A$3:$A$1999,'Export Action'!$J$3:$J$1999)</f>
        <v>Première demande</v>
      </c>
      <c r="K350" s="1" t="str">
        <f>_xlfn.XLOOKUP(C350,'Export Action'!$A$3:$A$1999,'Export Action'!$AL$3:$AL$1999)</f>
        <v>Mixte</v>
      </c>
      <c r="L350" s="1">
        <f>_xlfn.XLOOKUP(C350,'Export Action'!$A$3:$A$1999,'Export Action'!$AM$3:$AM$1999)</f>
        <v>200</v>
      </c>
      <c r="M350" s="5">
        <f>_xlfn.XLOOKUP(A350,'Export 2022'!$K$3:$K$1000,'Export 2022'!$AF$3:$AF$1000)</f>
        <v>4600</v>
      </c>
      <c r="N350" s="5">
        <f>_xlfn.XLOOKUP(A350,'Export 2023'!$K$3:$K$1000,'Export 2023'!$AF$3:$AF$1000)</f>
        <v>4000</v>
      </c>
      <c r="O350" s="31">
        <f>_xlfn.XLOOKUP(A350,'Export Dossier'!$K$3:$K$974,'Export Dossier'!$AD$3:$AD$974)</f>
        <v>9000</v>
      </c>
      <c r="P350" s="31">
        <f>_xlfn.XLOOKUP(C350,'Export Action'!$A$3:$A$1999,'Export Action'!$AS$3:$AS$1999)</f>
        <v>4000</v>
      </c>
      <c r="Q350" s="29">
        <f>(_xlfn.XLOOKUP(C350,'Export Action'!$A$3:$A$1999,'Export Action'!$AS$3:$AS$1999))/_xlfn.XLOOKUP(C350,'Export Action'!$A$3:$A$1999,'Export Action'!$AR$3:$AR$1999)</f>
        <v>0.20833333333333334</v>
      </c>
      <c r="R350" s="63" t="str">
        <f>IF(OR(_xlfn.XLOOKUP(C350,'Export Action'!$A$3:$A$1999,'Export Action'!$AO$3:$AO$1999)="Communes ZRR./bassins de vie pop &gt; 50% ZRR",_xlfn.XLOOKUP(C350,'Export Action'!$A$3:$A$1999,'Export Action'!$AO$3:$AO$1999)="Contrats de relance et de transition écologique (CRTE) rural"),"Oui","Non")</f>
        <v>Non</v>
      </c>
      <c r="S350" s="73"/>
      <c r="T350" s="74">
        <f t="shared" si="5"/>
        <v>142</v>
      </c>
      <c r="U350" s="75"/>
      <c r="V350" s="8" t="str" cm="1">
        <f t="array" ref="V350">IF(SUMPRODUCT((Tableau1[NOM DE LA STRUCTURE]=Tableau1[[#This Row],[NOM DE LA STRUCTURE]])*Tableau1[MONTANT PROPOSE POUR L''ACTION])=0,"",SUMPRODUCT((Tableau1[NOM DE LA STRUCTURE]=Tableau1[[#This Row],[NOM DE LA STRUCTURE]])*Tableau1[MONTANT PROPOSE POUR L''ACTION]))</f>
        <v/>
      </c>
      <c r="W350" s="79"/>
    </row>
    <row r="351" spans="1:23" ht="47.5" hidden="1" customHeight="1" x14ac:dyDescent="0.25">
      <c r="A351" s="13" t="str">
        <f>_xlfn.XLOOKUP(C351,'Export Action'!$A$3:$A$1999,'Export Action'!$L$3:$L$1999)</f>
        <v>39788687000013</v>
      </c>
      <c r="B351" s="84" t="str">
        <f>_xlfn.XLOOKUP(A351,'Export Action'!$L$3:$L$1999,'Export Action'!$O$3:$O$1999)</f>
        <v>C.O.S. VILLERS TENNIS DE TABLE</v>
      </c>
      <c r="C351" s="1" t="s">
        <v>15176</v>
      </c>
      <c r="D351" s="36" t="str">
        <f>_xlfn.XLOOKUP(C351,'Export Action'!$A$3:$A$1999,'Export Action'!$X$3:$X$1999)</f>
        <v>Ping loisirs / Nouvelles pratiques</v>
      </c>
      <c r="E351" s="1" t="str">
        <f>_xlfn.XLOOKUP(A351,'Export Dossier'!$K$3:$K$974,'Export Dossier'!$D$3:$D$974)</f>
        <v>FFTT-GEST-24-0016</v>
      </c>
      <c r="F351" s="36" t="str">
        <f>_xlfn.XLOOKUP(C351,'Export Action'!$A$3:$A$1999,'Export Action'!$AE$3:$AE$1999)</f>
        <v>Nouvelles pratiques</v>
      </c>
      <c r="G351" s="68"/>
      <c r="H351" s="71"/>
      <c r="I351" s="71"/>
      <c r="J351" s="1" t="str">
        <f>_xlfn.XLOOKUP(C351,'Export Action'!$A$3:$A$1999,'Export Action'!$J$3:$J$1999)</f>
        <v>Première demande</v>
      </c>
      <c r="K351" s="1" t="str">
        <f>_xlfn.XLOOKUP(C351,'Export Action'!$A$3:$A$1999,'Export Action'!$AL$3:$AL$1999)</f>
        <v>Mixte</v>
      </c>
      <c r="L351" s="1">
        <f>_xlfn.XLOOKUP(C351,'Export Action'!$A$3:$A$1999,'Export Action'!$AM$3:$AM$1999)</f>
        <v>50</v>
      </c>
      <c r="M351" s="5">
        <f>_xlfn.XLOOKUP(A351,'Export 2022'!$K$3:$K$1000,'Export 2022'!$AF$3:$AF$1000)</f>
        <v>4600</v>
      </c>
      <c r="N351" s="5">
        <f>_xlfn.XLOOKUP(A351,'Export 2023'!$K$3:$K$1000,'Export 2023'!$AF$3:$AF$1000)</f>
        <v>4000</v>
      </c>
      <c r="O351" s="31">
        <f>_xlfn.XLOOKUP(A351,'Export Dossier'!$K$3:$K$974,'Export Dossier'!$AD$3:$AD$974)</f>
        <v>9000</v>
      </c>
      <c r="P351" s="31">
        <f>_xlfn.XLOOKUP(C351,'Export Action'!$A$3:$A$1999,'Export Action'!$AS$3:$AS$1999)</f>
        <v>2000</v>
      </c>
      <c r="Q351" s="29">
        <f>(_xlfn.XLOOKUP(C351,'Export Action'!$A$3:$A$1999,'Export Action'!$AS$3:$AS$1999))/_xlfn.XLOOKUP(C351,'Export Action'!$A$3:$A$1999,'Export Action'!$AR$3:$AR$1999)</f>
        <v>0.21276595744680851</v>
      </c>
      <c r="R351" s="63" t="str">
        <f>IF(OR(_xlfn.XLOOKUP(C351,'Export Action'!$A$3:$A$1999,'Export Action'!$AO$3:$AO$1999)="Communes ZRR./bassins de vie pop &gt; 50% ZRR",_xlfn.XLOOKUP(C351,'Export Action'!$A$3:$A$1999,'Export Action'!$AO$3:$AO$1999)="Contrats de relance et de transition écologique (CRTE) rural"),"Oui","Non")</f>
        <v>Non</v>
      </c>
      <c r="S351" s="73"/>
      <c r="T351" s="74">
        <f t="shared" si="5"/>
        <v>142</v>
      </c>
      <c r="U351" s="75"/>
      <c r="V351" s="8" t="str" cm="1">
        <f t="array" ref="V351">IF(SUMPRODUCT((Tableau1[NOM DE LA STRUCTURE]=Tableau1[[#This Row],[NOM DE LA STRUCTURE]])*Tableau1[MONTANT PROPOSE POUR L''ACTION])=0,"",SUMPRODUCT((Tableau1[NOM DE LA STRUCTURE]=Tableau1[[#This Row],[NOM DE LA STRUCTURE]])*Tableau1[MONTANT PROPOSE POUR L''ACTION]))</f>
        <v/>
      </c>
      <c r="W351" s="79"/>
    </row>
    <row r="352" spans="1:23" ht="47.5" hidden="1" customHeight="1" x14ac:dyDescent="0.25">
      <c r="A352" s="13" t="str">
        <f>_xlfn.XLOOKUP(C352,'Export Action'!$A$3:$A$1999,'Export Action'!$L$3:$L$1999)</f>
        <v>39788687000013</v>
      </c>
      <c r="B352" s="84" t="str">
        <f>_xlfn.XLOOKUP(A352,'Export Action'!$L$3:$L$1999,'Export Action'!$O$3:$O$1999)</f>
        <v>C.O.S. VILLERS TENNIS DE TABLE</v>
      </c>
      <c r="C352" s="1" t="s">
        <v>15181</v>
      </c>
      <c r="D352" s="36" t="str">
        <f>_xlfn.XLOOKUP(C352,'Export Action'!$A$3:$A$1999,'Export Action'!$X$3:$X$1999)</f>
        <v>Amener le plus grand nombre de personnes à découvrir les biens faits du tennis de table</v>
      </c>
      <c r="E352" s="1" t="str">
        <f>_xlfn.XLOOKUP(A352,'Export Dossier'!$K$3:$K$974,'Export Dossier'!$D$3:$D$974)</f>
        <v>FFTT-GEST-24-0016</v>
      </c>
      <c r="F352" s="36" t="str">
        <f>_xlfn.XLOOKUP(C352,'Export Action'!$A$3:$A$1999,'Export Action'!$AE$3:$AE$1999)</f>
        <v>Ping Actif</v>
      </c>
      <c r="G352" s="68"/>
      <c r="H352" s="71"/>
      <c r="I352" s="71"/>
      <c r="J352" s="1" t="str">
        <f>_xlfn.XLOOKUP(C352,'Export Action'!$A$3:$A$1999,'Export Action'!$J$3:$J$1999)</f>
        <v>Première demande</v>
      </c>
      <c r="K352" s="1" t="str">
        <f>_xlfn.XLOOKUP(C352,'Export Action'!$A$3:$A$1999,'Export Action'!$AL$3:$AL$1999)</f>
        <v>Mixte</v>
      </c>
      <c r="L352" s="1">
        <f>_xlfn.XLOOKUP(C352,'Export Action'!$A$3:$A$1999,'Export Action'!$AM$3:$AM$1999)</f>
        <v>200</v>
      </c>
      <c r="M352" s="5">
        <f>_xlfn.XLOOKUP(A352,'Export 2022'!$K$3:$K$1000,'Export 2022'!$AF$3:$AF$1000)</f>
        <v>4600</v>
      </c>
      <c r="N352" s="5">
        <f>_xlfn.XLOOKUP(A352,'Export 2023'!$K$3:$K$1000,'Export 2023'!$AF$3:$AF$1000)</f>
        <v>4000</v>
      </c>
      <c r="O352" s="31">
        <f>_xlfn.XLOOKUP(A352,'Export Dossier'!$K$3:$K$974,'Export Dossier'!$AD$3:$AD$974)</f>
        <v>9000</v>
      </c>
      <c r="P352" s="31">
        <f>_xlfn.XLOOKUP(C352,'Export Action'!$A$3:$A$1999,'Export Action'!$AS$3:$AS$1999)</f>
        <v>3000</v>
      </c>
      <c r="Q352" s="29">
        <f>(_xlfn.XLOOKUP(C352,'Export Action'!$A$3:$A$1999,'Export Action'!$AS$3:$AS$1999))/_xlfn.XLOOKUP(C352,'Export Action'!$A$3:$A$1999,'Export Action'!$AR$3:$AR$1999)</f>
        <v>0.23255813953488372</v>
      </c>
      <c r="R352" s="63" t="str">
        <f>IF(OR(_xlfn.XLOOKUP(C352,'Export Action'!$A$3:$A$1999,'Export Action'!$AO$3:$AO$1999)="Communes ZRR./bassins de vie pop &gt; 50% ZRR",_xlfn.XLOOKUP(C352,'Export Action'!$A$3:$A$1999,'Export Action'!$AO$3:$AO$1999)="Contrats de relance et de transition écologique (CRTE) rural"),"Oui","Non")</f>
        <v>Non</v>
      </c>
      <c r="S352" s="73"/>
      <c r="T352" s="74">
        <f t="shared" si="5"/>
        <v>142</v>
      </c>
      <c r="U352" s="75"/>
      <c r="V352" s="8" t="str" cm="1">
        <f t="array" ref="V352">IF(SUMPRODUCT((Tableau1[NOM DE LA STRUCTURE]=Tableau1[[#This Row],[NOM DE LA STRUCTURE]])*Tableau1[MONTANT PROPOSE POUR L''ACTION])=0,"",SUMPRODUCT((Tableau1[NOM DE LA STRUCTURE]=Tableau1[[#This Row],[NOM DE LA STRUCTURE]])*Tableau1[MONTANT PROPOSE POUR L''ACTION]))</f>
        <v/>
      </c>
      <c r="W352" s="79"/>
    </row>
    <row r="353" spans="1:23" ht="47.5" hidden="1" customHeight="1" x14ac:dyDescent="0.25">
      <c r="A353" s="13" t="str">
        <f>_xlfn.XLOOKUP(C353,'Export Action'!$A$3:$A$1999,'Export Action'!$L$3:$L$1999)</f>
        <v>51391941500010</v>
      </c>
      <c r="B353" s="84" t="str">
        <f>_xlfn.XLOOKUP(A353,'Export Action'!$L$3:$L$1999,'Export Action'!$O$3:$O$1999)</f>
        <v>METZ TENNIS DE TABLE</v>
      </c>
      <c r="C353" s="1" t="s">
        <v>15187</v>
      </c>
      <c r="D353" s="36" t="str">
        <f>_xlfn.XLOOKUP(C353,'Export Action'!$A$3:$A$1999,'Export Action'!$X$3:$X$1999)</f>
        <v>Recrutement et fidélisation des jeunes</v>
      </c>
      <c r="E353" s="1" t="str">
        <f>_xlfn.XLOOKUP(A353,'Export Dossier'!$K$3:$K$974,'Export Dossier'!$D$3:$D$974)</f>
        <v>FFTT-GEST-24-0017</v>
      </c>
      <c r="F353" s="36" t="str">
        <f>_xlfn.XLOOKUP(C353,'Export Action'!$A$3:$A$1999,'Export Action'!$AE$3:$AE$1999)</f>
        <v>Structuration clubs/comités de demain</v>
      </c>
      <c r="G353" s="68"/>
      <c r="H353" s="71"/>
      <c r="I353" s="71"/>
      <c r="J353" s="1" t="str">
        <f>_xlfn.XLOOKUP(C353,'Export Action'!$A$3:$A$1999,'Export Action'!$J$3:$J$1999)</f>
        <v>Renouvellement</v>
      </c>
      <c r="K353" s="1" t="str">
        <f>_xlfn.XLOOKUP(C353,'Export Action'!$A$3:$A$1999,'Export Action'!$AL$3:$AL$1999)</f>
        <v>Mixte</v>
      </c>
      <c r="L353" s="1">
        <f>_xlfn.XLOOKUP(C353,'Export Action'!$A$3:$A$1999,'Export Action'!$AM$3:$AM$1999)</f>
        <v>1500</v>
      </c>
      <c r="M353" s="5">
        <f>_xlfn.XLOOKUP(A353,'Export 2022'!$K$3:$K$1000,'Export 2022'!$AF$3:$AF$1000)</f>
        <v>7100</v>
      </c>
      <c r="N353" s="5">
        <f>_xlfn.XLOOKUP(A353,'Export 2023'!$K$3:$K$1000,'Export 2023'!$AF$3:$AF$1000)</f>
        <v>8500</v>
      </c>
      <c r="O353" s="31">
        <f>_xlfn.XLOOKUP(A353,'Export Dossier'!$K$3:$K$974,'Export Dossier'!$AD$3:$AD$974)</f>
        <v>31000</v>
      </c>
      <c r="P353" s="31">
        <f>_xlfn.XLOOKUP(C353,'Export Action'!$A$3:$A$1999,'Export Action'!$AS$3:$AS$1999)</f>
        <v>20000</v>
      </c>
      <c r="Q353" s="29">
        <f>(_xlfn.XLOOKUP(C353,'Export Action'!$A$3:$A$1999,'Export Action'!$AS$3:$AS$1999))/_xlfn.XLOOKUP(C353,'Export Action'!$A$3:$A$1999,'Export Action'!$AR$3:$AR$1999)</f>
        <v>0.13989927252378287</v>
      </c>
      <c r="R353" s="63" t="str">
        <f>IF(OR(_xlfn.XLOOKUP(C353,'Export Action'!$A$3:$A$1999,'Export Action'!$AO$3:$AO$1999)="Communes ZRR./bassins de vie pop &gt; 50% ZRR",_xlfn.XLOOKUP(C353,'Export Action'!$A$3:$A$1999,'Export Action'!$AO$3:$AO$1999)="Contrats de relance et de transition écologique (CRTE) rural"),"Oui","Non")</f>
        <v>Non</v>
      </c>
      <c r="S353" s="73"/>
      <c r="T353" s="74">
        <f t="shared" si="5"/>
        <v>143</v>
      </c>
      <c r="U353" s="75"/>
      <c r="V353" s="8" t="str" cm="1">
        <f t="array" ref="V353">IF(SUMPRODUCT((Tableau1[NOM DE LA STRUCTURE]=Tableau1[[#This Row],[NOM DE LA STRUCTURE]])*Tableau1[MONTANT PROPOSE POUR L''ACTION])=0,"",SUMPRODUCT((Tableau1[NOM DE LA STRUCTURE]=Tableau1[[#This Row],[NOM DE LA STRUCTURE]])*Tableau1[MONTANT PROPOSE POUR L''ACTION]))</f>
        <v/>
      </c>
      <c r="W353" s="79"/>
    </row>
    <row r="354" spans="1:23" ht="47.5" hidden="1" customHeight="1" x14ac:dyDescent="0.25">
      <c r="A354" s="13" t="str">
        <f>_xlfn.XLOOKUP(C354,'Export Action'!$A$3:$A$1999,'Export Action'!$L$3:$L$1999)</f>
        <v>51391941500010</v>
      </c>
      <c r="B354" s="84" t="str">
        <f>_xlfn.XLOOKUP(A354,'Export Action'!$L$3:$L$1999,'Export Action'!$O$3:$O$1999)</f>
        <v>METZ TENNIS DE TABLE</v>
      </c>
      <c r="C354" s="1" t="s">
        <v>15194</v>
      </c>
      <c r="D354" s="36" t="str">
        <f>_xlfn.XLOOKUP(C354,'Export Action'!$A$3:$A$1999,'Export Action'!$X$3:$X$1999)</f>
        <v>Ping santé et bien-être</v>
      </c>
      <c r="E354" s="1" t="str">
        <f>_xlfn.XLOOKUP(A354,'Export Dossier'!$K$3:$K$974,'Export Dossier'!$D$3:$D$974)</f>
        <v>FFTT-GEST-24-0017</v>
      </c>
      <c r="F354" s="36" t="str">
        <f>_xlfn.XLOOKUP(C354,'Export Action'!$A$3:$A$1999,'Export Action'!$AE$3:$AE$1999)</f>
        <v>Ping Actif</v>
      </c>
      <c r="G354" s="68"/>
      <c r="H354" s="71"/>
      <c r="I354" s="71"/>
      <c r="J354" s="1" t="str">
        <f>_xlfn.XLOOKUP(C354,'Export Action'!$A$3:$A$1999,'Export Action'!$J$3:$J$1999)</f>
        <v>Première demande</v>
      </c>
      <c r="K354" s="1" t="str">
        <f>_xlfn.XLOOKUP(C354,'Export Action'!$A$3:$A$1999,'Export Action'!$AL$3:$AL$1999)</f>
        <v>Mixte</v>
      </c>
      <c r="L354" s="1">
        <f>_xlfn.XLOOKUP(C354,'Export Action'!$A$3:$A$1999,'Export Action'!$AM$3:$AM$1999)</f>
        <v>150</v>
      </c>
      <c r="M354" s="5">
        <f>_xlfn.XLOOKUP(A354,'Export 2022'!$K$3:$K$1000,'Export 2022'!$AF$3:$AF$1000)</f>
        <v>7100</v>
      </c>
      <c r="N354" s="5">
        <f>_xlfn.XLOOKUP(A354,'Export 2023'!$K$3:$K$1000,'Export 2023'!$AF$3:$AF$1000)</f>
        <v>8500</v>
      </c>
      <c r="O354" s="31">
        <f>_xlfn.XLOOKUP(A354,'Export Dossier'!$K$3:$K$974,'Export Dossier'!$AD$3:$AD$974)</f>
        <v>31000</v>
      </c>
      <c r="P354" s="31">
        <f>_xlfn.XLOOKUP(C354,'Export Action'!$A$3:$A$1999,'Export Action'!$AS$3:$AS$1999)</f>
        <v>7000</v>
      </c>
      <c r="Q354" s="29">
        <f>(_xlfn.XLOOKUP(C354,'Export Action'!$A$3:$A$1999,'Export Action'!$AS$3:$AS$1999))/_xlfn.XLOOKUP(C354,'Export Action'!$A$3:$A$1999,'Export Action'!$AR$3:$AR$1999)</f>
        <v>0.17499999999999999</v>
      </c>
      <c r="R354" s="63" t="str">
        <f>IF(OR(_xlfn.XLOOKUP(C354,'Export Action'!$A$3:$A$1999,'Export Action'!$AO$3:$AO$1999)="Communes ZRR./bassins de vie pop &gt; 50% ZRR",_xlfn.XLOOKUP(C354,'Export Action'!$A$3:$A$1999,'Export Action'!$AO$3:$AO$1999)="Contrats de relance et de transition écologique (CRTE) rural"),"Oui","Non")</f>
        <v>Non</v>
      </c>
      <c r="S354" s="73"/>
      <c r="T354" s="74">
        <f t="shared" si="5"/>
        <v>143</v>
      </c>
      <c r="U354" s="75"/>
      <c r="V354" s="8" t="str" cm="1">
        <f t="array" ref="V354">IF(SUMPRODUCT((Tableau1[NOM DE LA STRUCTURE]=Tableau1[[#This Row],[NOM DE LA STRUCTURE]])*Tableau1[MONTANT PROPOSE POUR L''ACTION])=0,"",SUMPRODUCT((Tableau1[NOM DE LA STRUCTURE]=Tableau1[[#This Row],[NOM DE LA STRUCTURE]])*Tableau1[MONTANT PROPOSE POUR L''ACTION]))</f>
        <v/>
      </c>
      <c r="W354" s="79"/>
    </row>
    <row r="355" spans="1:23" ht="47.5" hidden="1" customHeight="1" x14ac:dyDescent="0.25">
      <c r="A355" s="13" t="str">
        <f>_xlfn.XLOOKUP(C355,'Export Action'!$A$3:$A$1999,'Export Action'!$L$3:$L$1999)</f>
        <v>51391941500010</v>
      </c>
      <c r="B355" s="84" t="str">
        <f>_xlfn.XLOOKUP(A355,'Export Action'!$L$3:$L$1999,'Export Action'!$O$3:$O$1999)</f>
        <v>METZ TENNIS DE TABLE</v>
      </c>
      <c r="C355" s="1" t="s">
        <v>15201</v>
      </c>
      <c r="D355" s="36" t="str">
        <f>_xlfn.XLOOKUP(C355,'Export Action'!$A$3:$A$1999,'Export Action'!$X$3:$X$1999)</f>
        <v>Diversification des dispositifs d'inclusion</v>
      </c>
      <c r="E355" s="1" t="str">
        <f>_xlfn.XLOOKUP(A355,'Export Dossier'!$K$3:$K$974,'Export Dossier'!$D$3:$D$974)</f>
        <v>FFTT-GEST-24-0017</v>
      </c>
      <c r="F355" s="36" t="str">
        <f>_xlfn.XLOOKUP(C355,'Export Action'!$A$3:$A$1999,'Export Action'!$AE$3:$AE$1999)</f>
        <v>Ping Inclusif</v>
      </c>
      <c r="G355" s="68"/>
      <c r="H355" s="71"/>
      <c r="I355" s="71"/>
      <c r="J355" s="1" t="str">
        <f>_xlfn.XLOOKUP(C355,'Export Action'!$A$3:$A$1999,'Export Action'!$J$3:$J$1999)</f>
        <v>Première demande</v>
      </c>
      <c r="K355" s="1" t="str">
        <f>_xlfn.XLOOKUP(C355,'Export Action'!$A$3:$A$1999,'Export Action'!$AL$3:$AL$1999)</f>
        <v>Mixte</v>
      </c>
      <c r="L355" s="1">
        <f>_xlfn.XLOOKUP(C355,'Export Action'!$A$3:$A$1999,'Export Action'!$AM$3:$AM$1999)</f>
        <v>200</v>
      </c>
      <c r="M355" s="5">
        <f>_xlfn.XLOOKUP(A355,'Export 2022'!$K$3:$K$1000,'Export 2022'!$AF$3:$AF$1000)</f>
        <v>7100</v>
      </c>
      <c r="N355" s="5">
        <f>_xlfn.XLOOKUP(A355,'Export 2023'!$K$3:$K$1000,'Export 2023'!$AF$3:$AF$1000)</f>
        <v>8500</v>
      </c>
      <c r="O355" s="31">
        <f>_xlfn.XLOOKUP(A355,'Export Dossier'!$K$3:$K$974,'Export Dossier'!$AD$3:$AD$974)</f>
        <v>31000</v>
      </c>
      <c r="P355" s="31">
        <f>_xlfn.XLOOKUP(C355,'Export Action'!$A$3:$A$1999,'Export Action'!$AS$3:$AS$1999)</f>
        <v>4000</v>
      </c>
      <c r="Q355" s="29">
        <f>(_xlfn.XLOOKUP(C355,'Export Action'!$A$3:$A$1999,'Export Action'!$AS$3:$AS$1999))/_xlfn.XLOOKUP(C355,'Export Action'!$A$3:$A$1999,'Export Action'!$AR$3:$AR$1999)</f>
        <v>0.3401360544217687</v>
      </c>
      <c r="R355" s="63" t="str">
        <f>IF(OR(_xlfn.XLOOKUP(C355,'Export Action'!$A$3:$A$1999,'Export Action'!$AO$3:$AO$1999)="Communes ZRR./bassins de vie pop &gt; 50% ZRR",_xlfn.XLOOKUP(C355,'Export Action'!$A$3:$A$1999,'Export Action'!$AO$3:$AO$1999)="Contrats de relance et de transition écologique (CRTE) rural"),"Oui","Non")</f>
        <v>Non</v>
      </c>
      <c r="S355" s="73"/>
      <c r="T355" s="74">
        <f t="shared" si="5"/>
        <v>143</v>
      </c>
      <c r="U355" s="75"/>
      <c r="V355" s="8" t="str" cm="1">
        <f t="array" ref="V355">IF(SUMPRODUCT((Tableau1[NOM DE LA STRUCTURE]=Tableau1[[#This Row],[NOM DE LA STRUCTURE]])*Tableau1[MONTANT PROPOSE POUR L''ACTION])=0,"",SUMPRODUCT((Tableau1[NOM DE LA STRUCTURE]=Tableau1[[#This Row],[NOM DE LA STRUCTURE]])*Tableau1[MONTANT PROPOSE POUR L''ACTION]))</f>
        <v/>
      </c>
      <c r="W355" s="79"/>
    </row>
    <row r="356" spans="1:23" ht="47.5" hidden="1" customHeight="1" x14ac:dyDescent="0.25">
      <c r="A356" s="13" t="str">
        <f>_xlfn.XLOOKUP(C356,'Export Action'!$A$3:$A$1999,'Export Action'!$L$3:$L$1999)</f>
        <v>49025535300024</v>
      </c>
      <c r="B356" s="84" t="str">
        <f>_xlfn.XLOOKUP(A356,'Export Action'!$L$3:$L$1999,'Export Action'!$O$3:$O$1999)</f>
        <v>LE TENNIS DE TABLE DE MAIZIERES LES METZ</v>
      </c>
      <c r="C356" s="1" t="s">
        <v>15208</v>
      </c>
      <c r="D356" s="36" t="str">
        <f>_xlfn.XLOOKUP(C356,'Export Action'!$A$3:$A$1999,'Export Action'!$X$3:$X$1999)</f>
        <v>Educ' Ping - Formation, Stages et accompagnement de nouveaux pratiquants</v>
      </c>
      <c r="E356" s="1" t="str">
        <f>_xlfn.XLOOKUP(A356,'Export Dossier'!$K$3:$K$974,'Export Dossier'!$D$3:$D$974)</f>
        <v>FFTT-GEST-24-0018</v>
      </c>
      <c r="F356" s="36" t="str">
        <f>_xlfn.XLOOKUP(C356,'Export Action'!$A$3:$A$1999,'Export Action'!$AE$3:$AE$1999)</f>
        <v>Ping Educatif</v>
      </c>
      <c r="G356" s="68"/>
      <c r="H356" s="71"/>
      <c r="I356" s="71"/>
      <c r="J356" s="1" t="str">
        <f>_xlfn.XLOOKUP(C356,'Export Action'!$A$3:$A$1999,'Export Action'!$J$3:$J$1999)</f>
        <v>Renouvellement</v>
      </c>
      <c r="K356" s="1" t="str">
        <f>_xlfn.XLOOKUP(C356,'Export Action'!$A$3:$A$1999,'Export Action'!$AL$3:$AL$1999)</f>
        <v>Mixte</v>
      </c>
      <c r="L356" s="1">
        <f>_xlfn.XLOOKUP(C356,'Export Action'!$A$3:$A$1999,'Export Action'!$AM$3:$AM$1999)</f>
        <v>600</v>
      </c>
      <c r="M356" s="5">
        <f>_xlfn.XLOOKUP(A356,'Export 2022'!$K$3:$K$1000,'Export 2022'!$AF$3:$AF$1000)</f>
        <v>11200</v>
      </c>
      <c r="N356" s="5">
        <f>_xlfn.XLOOKUP(A356,'Export 2023'!$K$3:$K$1000,'Export 2023'!$AF$3:$AF$1000)</f>
        <v>9200</v>
      </c>
      <c r="O356" s="31">
        <f>_xlfn.XLOOKUP(A356,'Export Dossier'!$K$3:$K$974,'Export Dossier'!$AD$3:$AD$974)</f>
        <v>29500</v>
      </c>
      <c r="P356" s="31">
        <f>_xlfn.XLOOKUP(C356,'Export Action'!$A$3:$A$1999,'Export Action'!$AS$3:$AS$1999)</f>
        <v>8500</v>
      </c>
      <c r="Q356" s="29">
        <f>(_xlfn.XLOOKUP(C356,'Export Action'!$A$3:$A$1999,'Export Action'!$AS$3:$AS$1999))/_xlfn.XLOOKUP(C356,'Export Action'!$A$3:$A$1999,'Export Action'!$AR$3:$AR$1999)</f>
        <v>0.36480686695278969</v>
      </c>
      <c r="R356" s="63" t="str">
        <f>IF(OR(_xlfn.XLOOKUP(C356,'Export Action'!$A$3:$A$1999,'Export Action'!$AO$3:$AO$1999)="Communes ZRR./bassins de vie pop &gt; 50% ZRR",_xlfn.XLOOKUP(C356,'Export Action'!$A$3:$A$1999,'Export Action'!$AO$3:$AO$1999)="Contrats de relance et de transition écologique (CRTE) rural"),"Oui","Non")</f>
        <v>Non</v>
      </c>
      <c r="S356" s="73"/>
      <c r="T356" s="74">
        <f t="shared" si="5"/>
        <v>144</v>
      </c>
      <c r="U356" s="75"/>
      <c r="V356" s="8" t="str" cm="1">
        <f t="array" ref="V356">IF(SUMPRODUCT((Tableau1[NOM DE LA STRUCTURE]=Tableau1[[#This Row],[NOM DE LA STRUCTURE]])*Tableau1[MONTANT PROPOSE POUR L''ACTION])=0,"",SUMPRODUCT((Tableau1[NOM DE LA STRUCTURE]=Tableau1[[#This Row],[NOM DE LA STRUCTURE]])*Tableau1[MONTANT PROPOSE POUR L''ACTION]))</f>
        <v/>
      </c>
      <c r="W356" s="79"/>
    </row>
    <row r="357" spans="1:23" ht="47.5" hidden="1" customHeight="1" x14ac:dyDescent="0.25">
      <c r="A357" s="13" t="str">
        <f>_xlfn.XLOOKUP(C357,'Export Action'!$A$3:$A$1999,'Export Action'!$L$3:$L$1999)</f>
        <v>49025535300024</v>
      </c>
      <c r="B357" s="84" t="str">
        <f>_xlfn.XLOOKUP(A357,'Export Action'!$L$3:$L$1999,'Export Action'!$O$3:$O$1999)</f>
        <v>LE TENNIS DE TABLE DE MAIZIERES LES METZ</v>
      </c>
      <c r="C357" s="1" t="s">
        <v>15216</v>
      </c>
      <c r="D357" s="36" t="str">
        <f>_xlfn.XLOOKUP(C357,'Export Action'!$A$3:$A$1999,'Export Action'!$X$3:$X$1999)</f>
        <v>Développement du dispositif Sport Santé Bien Etre</v>
      </c>
      <c r="E357" s="1" t="str">
        <f>_xlfn.XLOOKUP(A357,'Export Dossier'!$K$3:$K$974,'Export Dossier'!$D$3:$D$974)</f>
        <v>FFTT-GEST-24-0018</v>
      </c>
      <c r="F357" s="36" t="str">
        <f>_xlfn.XLOOKUP(C357,'Export Action'!$A$3:$A$1999,'Export Action'!$AE$3:$AE$1999)</f>
        <v>Ping Actif</v>
      </c>
      <c r="G357" s="68"/>
      <c r="H357" s="71"/>
      <c r="I357" s="71"/>
      <c r="J357" s="1" t="str">
        <f>_xlfn.XLOOKUP(C357,'Export Action'!$A$3:$A$1999,'Export Action'!$J$3:$J$1999)</f>
        <v>Renouvellement</v>
      </c>
      <c r="K357" s="1" t="str">
        <f>_xlfn.XLOOKUP(C357,'Export Action'!$A$3:$A$1999,'Export Action'!$AL$3:$AL$1999)</f>
        <v>Mixte</v>
      </c>
      <c r="L357" s="1">
        <f>_xlfn.XLOOKUP(C357,'Export Action'!$A$3:$A$1999,'Export Action'!$AM$3:$AM$1999)</f>
        <v>100</v>
      </c>
      <c r="M357" s="5">
        <f>_xlfn.XLOOKUP(A357,'Export 2022'!$K$3:$K$1000,'Export 2022'!$AF$3:$AF$1000)</f>
        <v>11200</v>
      </c>
      <c r="N357" s="5">
        <f>_xlfn.XLOOKUP(A357,'Export 2023'!$K$3:$K$1000,'Export 2023'!$AF$3:$AF$1000)</f>
        <v>9200</v>
      </c>
      <c r="O357" s="31">
        <f>_xlfn.XLOOKUP(A357,'Export Dossier'!$K$3:$K$974,'Export Dossier'!$AD$3:$AD$974)</f>
        <v>29500</v>
      </c>
      <c r="P357" s="31">
        <f>_xlfn.XLOOKUP(C357,'Export Action'!$A$3:$A$1999,'Export Action'!$AS$3:$AS$1999)</f>
        <v>9000</v>
      </c>
      <c r="Q357" s="29">
        <f>(_xlfn.XLOOKUP(C357,'Export Action'!$A$3:$A$1999,'Export Action'!$AS$3:$AS$1999))/_xlfn.XLOOKUP(C357,'Export Action'!$A$3:$A$1999,'Export Action'!$AR$3:$AR$1999)</f>
        <v>0.39096437880104257</v>
      </c>
      <c r="R357" s="63" t="str">
        <f>IF(OR(_xlfn.XLOOKUP(C357,'Export Action'!$A$3:$A$1999,'Export Action'!$AO$3:$AO$1999)="Communes ZRR./bassins de vie pop &gt; 50% ZRR",_xlfn.XLOOKUP(C357,'Export Action'!$A$3:$A$1999,'Export Action'!$AO$3:$AO$1999)="Contrats de relance et de transition écologique (CRTE) rural"),"Oui","Non")</f>
        <v>Non</v>
      </c>
      <c r="S357" s="73"/>
      <c r="T357" s="74">
        <f t="shared" ref="T357:T420" si="6">IF(A357=A356,T356,T356+1)</f>
        <v>144</v>
      </c>
      <c r="U357" s="75"/>
      <c r="V357" s="8" t="str" cm="1">
        <f t="array" ref="V357">IF(SUMPRODUCT((Tableau1[NOM DE LA STRUCTURE]=Tableau1[[#This Row],[NOM DE LA STRUCTURE]])*Tableau1[MONTANT PROPOSE POUR L''ACTION])=0,"",SUMPRODUCT((Tableau1[NOM DE LA STRUCTURE]=Tableau1[[#This Row],[NOM DE LA STRUCTURE]])*Tableau1[MONTANT PROPOSE POUR L''ACTION]))</f>
        <v/>
      </c>
      <c r="W357" s="79"/>
    </row>
    <row r="358" spans="1:23" ht="47.5" hidden="1" customHeight="1" x14ac:dyDescent="0.25">
      <c r="A358" s="13" t="str">
        <f>_xlfn.XLOOKUP(C358,'Export Action'!$A$3:$A$1999,'Export Action'!$L$3:$L$1999)</f>
        <v>49025535300024</v>
      </c>
      <c r="B358" s="84" t="str">
        <f>_xlfn.XLOOKUP(A358,'Export Action'!$L$3:$L$1999,'Export Action'!$O$3:$O$1999)</f>
        <v>LE TENNIS DE TABLE DE MAIZIERES LES METZ</v>
      </c>
      <c r="C358" s="1" t="s">
        <v>15223</v>
      </c>
      <c r="D358" s="36" t="str">
        <f>_xlfn.XLOOKUP(C358,'Export Action'!$A$3:$A$1999,'Export Action'!$X$3:$X$1999)</f>
        <v>Animations JOP</v>
      </c>
      <c r="E358" s="1" t="str">
        <f>_xlfn.XLOOKUP(A358,'Export Dossier'!$K$3:$K$974,'Export Dossier'!$D$3:$D$974)</f>
        <v>FFTT-GEST-24-0018</v>
      </c>
      <c r="F358" s="36" t="str">
        <f>_xlfn.XLOOKUP(C358,'Export Action'!$A$3:$A$1999,'Export Action'!$AE$3:$AE$1999)</f>
        <v>Animations vacances Olympiques et Paralympiques</v>
      </c>
      <c r="G358" s="87"/>
      <c r="H358" s="1"/>
      <c r="I358" s="1"/>
      <c r="J358" s="1" t="str">
        <f>_xlfn.XLOOKUP(C358,'Export Action'!$A$3:$A$1999,'Export Action'!$J$3:$J$1999)</f>
        <v>Première demande</v>
      </c>
      <c r="K358" s="1" t="str">
        <f>_xlfn.XLOOKUP(C358,'Export Action'!$A$3:$A$1999,'Export Action'!$AL$3:$AL$1999)</f>
        <v>Mixte</v>
      </c>
      <c r="L358" s="1">
        <f>_xlfn.XLOOKUP(C358,'Export Action'!$A$3:$A$1999,'Export Action'!$AM$3:$AM$1999)</f>
        <v>500</v>
      </c>
      <c r="M358" s="5">
        <f>_xlfn.XLOOKUP(A358,'Export 2022'!$K$3:$K$1000,'Export 2022'!$AF$3:$AF$1000)</f>
        <v>11200</v>
      </c>
      <c r="N358" s="5">
        <f>_xlfn.XLOOKUP(A358,'Export 2023'!$K$3:$K$1000,'Export 2023'!$AF$3:$AF$1000)</f>
        <v>9200</v>
      </c>
      <c r="O358" s="31">
        <f>_xlfn.XLOOKUP(A358,'Export Dossier'!$K$3:$K$974,'Export Dossier'!$AD$3:$AD$974)</f>
        <v>29500</v>
      </c>
      <c r="P358" s="31">
        <f>_xlfn.XLOOKUP(C358,'Export Action'!$A$3:$A$1999,'Export Action'!$AS$3:$AS$1999)</f>
        <v>2500</v>
      </c>
      <c r="Q358" s="29">
        <f>(_xlfn.XLOOKUP(C358,'Export Action'!$A$3:$A$1999,'Export Action'!$AS$3:$AS$1999))/_xlfn.XLOOKUP(C358,'Export Action'!$A$3:$A$1999,'Export Action'!$AR$3:$AR$1999)</f>
        <v>0.36603221083455345</v>
      </c>
      <c r="R358" s="63" t="str">
        <f>IF(OR(_xlfn.XLOOKUP(C358,'Export Action'!$A$3:$A$1999,'Export Action'!$AO$3:$AO$1999)="Communes ZRR./bassins de vie pop &gt; 50% ZRR",_xlfn.XLOOKUP(C358,'Export Action'!$A$3:$A$1999,'Export Action'!$AO$3:$AO$1999)="Contrats de relance et de transition écologique (CRTE) rural"),"Oui","Non")</f>
        <v>Non</v>
      </c>
      <c r="S358" s="88"/>
      <c r="T358" s="74">
        <f t="shared" si="6"/>
        <v>144</v>
      </c>
      <c r="U358" s="89"/>
      <c r="V358" s="8" t="str" cm="1">
        <f t="array" ref="V358">IF(SUMPRODUCT((Tableau1[NOM DE LA STRUCTURE]=Tableau1[[#This Row],[NOM DE LA STRUCTURE]])*Tableau1[MONTANT PROPOSE POUR L''ACTION])=0,"",SUMPRODUCT((Tableau1[NOM DE LA STRUCTURE]=Tableau1[[#This Row],[NOM DE LA STRUCTURE]])*Tableau1[MONTANT PROPOSE POUR L''ACTION]))</f>
        <v/>
      </c>
      <c r="W358" s="90"/>
    </row>
    <row r="359" spans="1:23" ht="47.5" hidden="1" customHeight="1" x14ac:dyDescent="0.25">
      <c r="A359" s="13" t="str">
        <f>_xlfn.XLOOKUP(C359,'Export Action'!$A$3:$A$1999,'Export Action'!$L$3:$L$1999)</f>
        <v>49025535300024</v>
      </c>
      <c r="B359" s="84" t="str">
        <f>_xlfn.XLOOKUP(A359,'Export Action'!$L$3:$L$1999,'Export Action'!$O$3:$O$1999)</f>
        <v>LE TENNIS DE TABLE DE MAIZIERES LES METZ</v>
      </c>
      <c r="C359" s="1" t="s">
        <v>15230</v>
      </c>
      <c r="D359" s="36" t="str">
        <f>_xlfn.XLOOKUP(C359,'Export Action'!$A$3:$A$1999,'Export Action'!$X$3:$X$1999)</f>
        <v>Mise en place d'actions durables</v>
      </c>
      <c r="E359" s="1" t="str">
        <f>_xlfn.XLOOKUP(A359,'Export Dossier'!$K$3:$K$974,'Export Dossier'!$D$3:$D$974)</f>
        <v>FFTT-GEST-24-0018</v>
      </c>
      <c r="F359" s="36">
        <f>_xlfn.XLOOKUP(C359,'Export Action'!$A$3:$A$1999,'Export Action'!$AE$3:$AE$1999)</f>
        <v>0</v>
      </c>
      <c r="G359" s="68"/>
      <c r="H359" s="71"/>
      <c r="I359" s="71"/>
      <c r="J359" s="1" t="str">
        <f>_xlfn.XLOOKUP(C359,'Export Action'!$A$3:$A$1999,'Export Action'!$J$3:$J$1999)</f>
        <v>Renouvellement</v>
      </c>
      <c r="K359" s="1" t="str">
        <f>_xlfn.XLOOKUP(C359,'Export Action'!$A$3:$A$1999,'Export Action'!$AL$3:$AL$1999)</f>
        <v>Mixte</v>
      </c>
      <c r="L359" s="1">
        <f>_xlfn.XLOOKUP(C359,'Export Action'!$A$3:$A$1999,'Export Action'!$AM$3:$AM$1999)</f>
        <v>1000</v>
      </c>
      <c r="M359" s="5">
        <f>_xlfn.XLOOKUP(A359,'Export 2022'!$K$3:$K$1000,'Export 2022'!$AF$3:$AF$1000)</f>
        <v>11200</v>
      </c>
      <c r="N359" s="5">
        <f>_xlfn.XLOOKUP(A359,'Export 2023'!$K$3:$K$1000,'Export 2023'!$AF$3:$AF$1000)</f>
        <v>9200</v>
      </c>
      <c r="O359" s="31">
        <f>_xlfn.XLOOKUP(A359,'Export Dossier'!$K$3:$K$974,'Export Dossier'!$AD$3:$AD$974)</f>
        <v>29500</v>
      </c>
      <c r="P359" s="31">
        <f>_xlfn.XLOOKUP(C359,'Export Action'!$A$3:$A$1999,'Export Action'!$AS$3:$AS$1999)</f>
        <v>3500</v>
      </c>
      <c r="Q359" s="29">
        <f>(_xlfn.XLOOKUP(C359,'Export Action'!$A$3:$A$1999,'Export Action'!$AS$3:$AS$1999))/_xlfn.XLOOKUP(C359,'Export Action'!$A$3:$A$1999,'Export Action'!$AR$3:$AR$1999)</f>
        <v>0.57851239669421484</v>
      </c>
      <c r="R359" s="63" t="str">
        <f>IF(OR(_xlfn.XLOOKUP(C359,'Export Action'!$A$3:$A$1999,'Export Action'!$AO$3:$AO$1999)="Communes ZRR./bassins de vie pop &gt; 50% ZRR",_xlfn.XLOOKUP(C359,'Export Action'!$A$3:$A$1999,'Export Action'!$AO$3:$AO$1999)="Contrats de relance et de transition écologique (CRTE) rural"),"Oui","Non")</f>
        <v>Non</v>
      </c>
      <c r="S359" s="73"/>
      <c r="T359" s="74">
        <f t="shared" si="6"/>
        <v>144</v>
      </c>
      <c r="U359" s="75"/>
      <c r="V359" s="8" t="str" cm="1">
        <f t="array" ref="V359">IF(SUMPRODUCT((Tableau1[NOM DE LA STRUCTURE]=Tableau1[[#This Row],[NOM DE LA STRUCTURE]])*Tableau1[MONTANT PROPOSE POUR L''ACTION])=0,"",SUMPRODUCT((Tableau1[NOM DE LA STRUCTURE]=Tableau1[[#This Row],[NOM DE LA STRUCTURE]])*Tableau1[MONTANT PROPOSE POUR L''ACTION]))</f>
        <v/>
      </c>
      <c r="W359" s="79"/>
    </row>
    <row r="360" spans="1:23" ht="47.5" hidden="1" customHeight="1" x14ac:dyDescent="0.25">
      <c r="A360" s="13" t="str">
        <f>_xlfn.XLOOKUP(C360,'Export Action'!$A$3:$A$1999,'Export Action'!$L$3:$L$1999)</f>
        <v>49025535300024</v>
      </c>
      <c r="B360" s="84" t="str">
        <f>_xlfn.XLOOKUP(A360,'Export Action'!$L$3:$L$1999,'Export Action'!$O$3:$O$1999)</f>
        <v>LE TENNIS DE TABLE DE MAIZIERES LES METZ</v>
      </c>
      <c r="C360" s="1" t="s">
        <v>15237</v>
      </c>
      <c r="D360" s="36" t="str">
        <f>_xlfn.XLOOKUP(C360,'Export Action'!$A$3:$A$1999,'Export Action'!$X$3:$X$1999)</f>
        <v>Ping Inclusif : Création d'un nouveau lieu de pratique en zone QPV et animation du Stade Vers l'Emploi</v>
      </c>
      <c r="E360" s="1" t="str">
        <f>_xlfn.XLOOKUP(A360,'Export Dossier'!$K$3:$K$974,'Export Dossier'!$D$3:$D$974)</f>
        <v>FFTT-GEST-24-0018</v>
      </c>
      <c r="F360" s="36" t="str">
        <f>_xlfn.XLOOKUP(C360,'Export Action'!$A$3:$A$1999,'Export Action'!$AE$3:$AE$1999)</f>
        <v>Ping Inclusif</v>
      </c>
      <c r="G360" s="68"/>
      <c r="H360" s="71"/>
      <c r="I360" s="71"/>
      <c r="J360" s="1" t="str">
        <f>_xlfn.XLOOKUP(C360,'Export Action'!$A$3:$A$1999,'Export Action'!$J$3:$J$1999)</f>
        <v>Renouvellement</v>
      </c>
      <c r="K360" s="1" t="str">
        <f>_xlfn.XLOOKUP(C360,'Export Action'!$A$3:$A$1999,'Export Action'!$AL$3:$AL$1999)</f>
        <v>Mixte</v>
      </c>
      <c r="L360" s="1">
        <f>_xlfn.XLOOKUP(C360,'Export Action'!$A$3:$A$1999,'Export Action'!$AM$3:$AM$1999)</f>
        <v>30</v>
      </c>
      <c r="M360" s="5">
        <f>_xlfn.XLOOKUP(A360,'Export 2022'!$K$3:$K$1000,'Export 2022'!$AF$3:$AF$1000)</f>
        <v>11200</v>
      </c>
      <c r="N360" s="5">
        <f>_xlfn.XLOOKUP(A360,'Export 2023'!$K$3:$K$1000,'Export 2023'!$AF$3:$AF$1000)</f>
        <v>9200</v>
      </c>
      <c r="O360" s="31">
        <f>_xlfn.XLOOKUP(A360,'Export Dossier'!$K$3:$K$974,'Export Dossier'!$AD$3:$AD$974)</f>
        <v>29500</v>
      </c>
      <c r="P360" s="31">
        <f>_xlfn.XLOOKUP(C360,'Export Action'!$A$3:$A$1999,'Export Action'!$AS$3:$AS$1999)</f>
        <v>6000</v>
      </c>
      <c r="Q360" s="29">
        <f>(_xlfn.XLOOKUP(C360,'Export Action'!$A$3:$A$1999,'Export Action'!$AS$3:$AS$1999))/_xlfn.XLOOKUP(C360,'Export Action'!$A$3:$A$1999,'Export Action'!$AR$3:$AR$1999)</f>
        <v>0.44609665427509293</v>
      </c>
      <c r="R360" s="63" t="str">
        <f>IF(OR(_xlfn.XLOOKUP(C360,'Export Action'!$A$3:$A$1999,'Export Action'!$AO$3:$AO$1999)="Communes ZRR./bassins de vie pop &gt; 50% ZRR",_xlfn.XLOOKUP(C360,'Export Action'!$A$3:$A$1999,'Export Action'!$AO$3:$AO$1999)="Contrats de relance et de transition écologique (CRTE) rural"),"Oui","Non")</f>
        <v>Non</v>
      </c>
      <c r="S360" s="73"/>
      <c r="T360" s="74">
        <f t="shared" si="6"/>
        <v>144</v>
      </c>
      <c r="U360" s="75"/>
      <c r="V360" s="8" t="str" cm="1">
        <f t="array" ref="V360">IF(SUMPRODUCT((Tableau1[NOM DE LA STRUCTURE]=Tableau1[[#This Row],[NOM DE LA STRUCTURE]])*Tableau1[MONTANT PROPOSE POUR L''ACTION])=0,"",SUMPRODUCT((Tableau1[NOM DE LA STRUCTURE]=Tableau1[[#This Row],[NOM DE LA STRUCTURE]])*Tableau1[MONTANT PROPOSE POUR L''ACTION]))</f>
        <v/>
      </c>
      <c r="W360" s="79"/>
    </row>
    <row r="361" spans="1:23" ht="47.5" hidden="1" customHeight="1" x14ac:dyDescent="0.25">
      <c r="A361" s="13" t="str">
        <f>_xlfn.XLOOKUP(C361,'Export Action'!$A$3:$A$1999,'Export Action'!$L$3:$L$1999)</f>
        <v>53206647900025</v>
      </c>
      <c r="B361" s="84" t="str">
        <f>_xlfn.XLOOKUP(A361,'Export Action'!$L$3:$L$1999,'Export Action'!$O$3:$O$1999)</f>
        <v>ASSOCIATION SPORTIVE DE TENNIS DE TABLE DE HAGUENAU ET ENVIRONS</v>
      </c>
      <c r="C361" s="1" t="s">
        <v>15244</v>
      </c>
      <c r="D361" s="36" t="str">
        <f>_xlfn.XLOOKUP(C361,'Export Action'!$A$3:$A$1999,'Export Action'!$X$3:$X$1999)</f>
        <v>Développement des dispositifs Ping Santé et Bien-Etre : Maison sports et santé - Handicap physique.</v>
      </c>
      <c r="E361" s="1" t="str">
        <f>_xlfn.XLOOKUP(A361,'Export Dossier'!$K$3:$K$974,'Export Dossier'!$D$3:$D$974)</f>
        <v>FFTT-GEST-24-0019</v>
      </c>
      <c r="F361" s="36" t="str">
        <f>_xlfn.XLOOKUP(C361,'Export Action'!$A$3:$A$1999,'Export Action'!$AE$3:$AE$1999)</f>
        <v>Ping Actif</v>
      </c>
      <c r="G361" s="68"/>
      <c r="H361" s="71"/>
      <c r="I361" s="71"/>
      <c r="J361" s="1" t="str">
        <f>_xlfn.XLOOKUP(C361,'Export Action'!$A$3:$A$1999,'Export Action'!$J$3:$J$1999)</f>
        <v>Renouvellement</v>
      </c>
      <c r="K361" s="1" t="str">
        <f>_xlfn.XLOOKUP(C361,'Export Action'!$A$3:$A$1999,'Export Action'!$AL$3:$AL$1999)</f>
        <v>Mixte</v>
      </c>
      <c r="L361" s="1">
        <f>_xlfn.XLOOKUP(C361,'Export Action'!$A$3:$A$1999,'Export Action'!$AM$3:$AM$1999)</f>
        <v>70</v>
      </c>
      <c r="M361" s="5" t="e">
        <f>_xlfn.XLOOKUP(A361,'Export 2022'!$K$3:$K$1000,'Export 2022'!$AF$3:$AF$1000)</f>
        <v>#N/A</v>
      </c>
      <c r="N361" s="5" t="e">
        <f>_xlfn.XLOOKUP(A361,'Export 2023'!$K$3:$K$1000,'Export 2023'!$AF$3:$AF$1000)</f>
        <v>#N/A</v>
      </c>
      <c r="O361" s="31">
        <f>_xlfn.XLOOKUP(A361,'Export Dossier'!$K$3:$K$974,'Export Dossier'!$AD$3:$AD$974)</f>
        <v>26500</v>
      </c>
      <c r="P361" s="31">
        <f>_xlfn.XLOOKUP(C361,'Export Action'!$A$3:$A$1999,'Export Action'!$AS$3:$AS$1999)</f>
        <v>8000</v>
      </c>
      <c r="Q361" s="29">
        <f>(_xlfn.XLOOKUP(C361,'Export Action'!$A$3:$A$1999,'Export Action'!$AS$3:$AS$1999))/_xlfn.XLOOKUP(C361,'Export Action'!$A$3:$A$1999,'Export Action'!$AR$3:$AR$1999)</f>
        <v>0.4</v>
      </c>
      <c r="R361" s="63" t="str">
        <f>IF(OR(_xlfn.XLOOKUP(C361,'Export Action'!$A$3:$A$1999,'Export Action'!$AO$3:$AO$1999)="Communes ZRR./bassins de vie pop &gt; 50% ZRR",_xlfn.XLOOKUP(C361,'Export Action'!$A$3:$A$1999,'Export Action'!$AO$3:$AO$1999)="Contrats de relance et de transition écologique (CRTE) rural"),"Oui","Non")</f>
        <v>Non</v>
      </c>
      <c r="S361" s="73"/>
      <c r="T361" s="74">
        <f t="shared" si="6"/>
        <v>145</v>
      </c>
      <c r="U361" s="75"/>
      <c r="V361" s="8" t="str" cm="1">
        <f t="array" ref="V361">IF(SUMPRODUCT((Tableau1[NOM DE LA STRUCTURE]=Tableau1[[#This Row],[NOM DE LA STRUCTURE]])*Tableau1[MONTANT PROPOSE POUR L''ACTION])=0,"",SUMPRODUCT((Tableau1[NOM DE LA STRUCTURE]=Tableau1[[#This Row],[NOM DE LA STRUCTURE]])*Tableau1[MONTANT PROPOSE POUR L''ACTION]))</f>
        <v/>
      </c>
      <c r="W361" s="79"/>
    </row>
    <row r="362" spans="1:23" ht="47.5" hidden="1" customHeight="1" x14ac:dyDescent="0.25">
      <c r="A362" s="13" t="str">
        <f>_xlfn.XLOOKUP(C362,'Export Action'!$A$3:$A$1999,'Export Action'!$L$3:$L$1999)</f>
        <v>53206647900025</v>
      </c>
      <c r="B362" s="84" t="str">
        <f>_xlfn.XLOOKUP(A362,'Export Action'!$L$3:$L$1999,'Export Action'!$O$3:$O$1999)</f>
        <v>ASSOCIATION SPORTIVE DE TENNIS DE TABLE DE HAGUENAU ET ENVIRONS</v>
      </c>
      <c r="C362" s="1" t="s">
        <v>15254</v>
      </c>
      <c r="D362" s="36" t="str">
        <f>_xlfn.XLOOKUP(C362,'Export Action'!$A$3:$A$1999,'Export Action'!$X$3:$X$1999)</f>
        <v>Ping éducatif : Etoffer notre filière jeune en attirant de nouveaux pratiquants de 4 à 11 ans.</v>
      </c>
      <c r="E362" s="1" t="str">
        <f>_xlfn.XLOOKUP(A362,'Export Dossier'!$K$3:$K$974,'Export Dossier'!$D$3:$D$974)</f>
        <v>FFTT-GEST-24-0019</v>
      </c>
      <c r="F362" s="36" t="str">
        <f>_xlfn.XLOOKUP(C362,'Export Action'!$A$3:$A$1999,'Export Action'!$AE$3:$AE$1999)</f>
        <v>Ping Educatif</v>
      </c>
      <c r="G362" s="68"/>
      <c r="H362" s="71"/>
      <c r="I362" s="71"/>
      <c r="J362" s="1" t="str">
        <f>_xlfn.XLOOKUP(C362,'Export Action'!$A$3:$A$1999,'Export Action'!$J$3:$J$1999)</f>
        <v>Renouvellement</v>
      </c>
      <c r="K362" s="1" t="str">
        <f>_xlfn.XLOOKUP(C362,'Export Action'!$A$3:$A$1999,'Export Action'!$AL$3:$AL$1999)</f>
        <v>Mixte</v>
      </c>
      <c r="L362" s="1">
        <f>_xlfn.XLOOKUP(C362,'Export Action'!$A$3:$A$1999,'Export Action'!$AM$3:$AM$1999)</f>
        <v>1700</v>
      </c>
      <c r="M362" s="5" t="e">
        <f>_xlfn.XLOOKUP(A362,'Export 2022'!$K$3:$K$1000,'Export 2022'!$AF$3:$AF$1000)</f>
        <v>#N/A</v>
      </c>
      <c r="N362" s="5" t="e">
        <f>_xlfn.XLOOKUP(A362,'Export 2023'!$K$3:$K$1000,'Export 2023'!$AF$3:$AF$1000)</f>
        <v>#N/A</v>
      </c>
      <c r="O362" s="31">
        <f>_xlfn.XLOOKUP(A362,'Export Dossier'!$K$3:$K$974,'Export Dossier'!$AD$3:$AD$974)</f>
        <v>26500</v>
      </c>
      <c r="P362" s="31">
        <f>_xlfn.XLOOKUP(C362,'Export Action'!$A$3:$A$1999,'Export Action'!$AS$3:$AS$1999)</f>
        <v>15500</v>
      </c>
      <c r="Q362" s="29">
        <f>(_xlfn.XLOOKUP(C362,'Export Action'!$A$3:$A$1999,'Export Action'!$AS$3:$AS$1999))/_xlfn.XLOOKUP(C362,'Export Action'!$A$3:$A$1999,'Export Action'!$AR$3:$AR$1999)</f>
        <v>0.49206349206349204</v>
      </c>
      <c r="R362" s="63" t="str">
        <f>IF(OR(_xlfn.XLOOKUP(C362,'Export Action'!$A$3:$A$1999,'Export Action'!$AO$3:$AO$1999)="Communes ZRR./bassins de vie pop &gt; 50% ZRR",_xlfn.XLOOKUP(C362,'Export Action'!$A$3:$A$1999,'Export Action'!$AO$3:$AO$1999)="Contrats de relance et de transition écologique (CRTE) rural"),"Oui","Non")</f>
        <v>Non</v>
      </c>
      <c r="S362" s="73"/>
      <c r="T362" s="74">
        <f t="shared" si="6"/>
        <v>145</v>
      </c>
      <c r="U362" s="75"/>
      <c r="V362" s="8" t="str" cm="1">
        <f t="array" ref="V362">IF(SUMPRODUCT((Tableau1[NOM DE LA STRUCTURE]=Tableau1[[#This Row],[NOM DE LA STRUCTURE]])*Tableau1[MONTANT PROPOSE POUR L''ACTION])=0,"",SUMPRODUCT((Tableau1[NOM DE LA STRUCTURE]=Tableau1[[#This Row],[NOM DE LA STRUCTURE]])*Tableau1[MONTANT PROPOSE POUR L''ACTION]))</f>
        <v/>
      </c>
      <c r="W362" s="79"/>
    </row>
    <row r="363" spans="1:23" ht="47.5" hidden="1" customHeight="1" x14ac:dyDescent="0.25">
      <c r="A363" s="13" t="str">
        <f>_xlfn.XLOOKUP(C363,'Export Action'!$A$3:$A$1999,'Export Action'!$L$3:$L$1999)</f>
        <v>53206647900025</v>
      </c>
      <c r="B363" s="84" t="str">
        <f>_xlfn.XLOOKUP(A363,'Export Action'!$L$3:$L$1999,'Export Action'!$O$3:$O$1999)</f>
        <v>ASSOCIATION SPORTIVE DE TENNIS DE TABLE DE HAGUENAU ET ENVIRONS</v>
      </c>
      <c r="C363" s="1" t="s">
        <v>15260</v>
      </c>
      <c r="D363" s="36" t="str">
        <f>_xlfn.XLOOKUP(C363,'Export Action'!$A$3:$A$1999,'Export Action'!$X$3:$X$1999)</f>
        <v>Animations autour des Jeux Olympiques</v>
      </c>
      <c r="E363" s="1" t="str">
        <f>_xlfn.XLOOKUP(A363,'Export Dossier'!$K$3:$K$974,'Export Dossier'!$D$3:$D$974)</f>
        <v>FFTT-GEST-24-0019</v>
      </c>
      <c r="F363" s="36" t="str">
        <f>_xlfn.XLOOKUP(C363,'Export Action'!$A$3:$A$1999,'Export Action'!$AE$3:$AE$1999)</f>
        <v>Animations vacances Olympiques et Paralympiques</v>
      </c>
      <c r="G363" s="87"/>
      <c r="H363" s="1"/>
      <c r="I363" s="1"/>
      <c r="J363" s="1" t="str">
        <f>_xlfn.XLOOKUP(C363,'Export Action'!$A$3:$A$1999,'Export Action'!$J$3:$J$1999)</f>
        <v>Première demande</v>
      </c>
      <c r="K363" s="1" t="str">
        <f>_xlfn.XLOOKUP(C363,'Export Action'!$A$3:$A$1999,'Export Action'!$AL$3:$AL$1999)</f>
        <v>Mixte</v>
      </c>
      <c r="L363" s="1">
        <f>_xlfn.XLOOKUP(C363,'Export Action'!$A$3:$A$1999,'Export Action'!$AM$3:$AM$1999)</f>
        <v>200</v>
      </c>
      <c r="M363" s="5" t="e">
        <f>_xlfn.XLOOKUP(A363,'Export 2022'!$K$3:$K$1000,'Export 2022'!$AF$3:$AF$1000)</f>
        <v>#N/A</v>
      </c>
      <c r="N363" s="5" t="e">
        <f>_xlfn.XLOOKUP(A363,'Export 2023'!$K$3:$K$1000,'Export 2023'!$AF$3:$AF$1000)</f>
        <v>#N/A</v>
      </c>
      <c r="O363" s="31">
        <f>_xlfn.XLOOKUP(A363,'Export Dossier'!$K$3:$K$974,'Export Dossier'!$AD$3:$AD$974)</f>
        <v>26500</v>
      </c>
      <c r="P363" s="31">
        <f>_xlfn.XLOOKUP(C363,'Export Action'!$A$3:$A$1999,'Export Action'!$AS$3:$AS$1999)</f>
        <v>3000</v>
      </c>
      <c r="Q363" s="29">
        <f>(_xlfn.XLOOKUP(C363,'Export Action'!$A$3:$A$1999,'Export Action'!$AS$3:$AS$1999))/_xlfn.XLOOKUP(C363,'Export Action'!$A$3:$A$1999,'Export Action'!$AR$3:$AR$1999)</f>
        <v>0.47619047619047616</v>
      </c>
      <c r="R363" s="63" t="str">
        <f>IF(OR(_xlfn.XLOOKUP(C363,'Export Action'!$A$3:$A$1999,'Export Action'!$AO$3:$AO$1999)="Communes ZRR./bassins de vie pop &gt; 50% ZRR",_xlfn.XLOOKUP(C363,'Export Action'!$A$3:$A$1999,'Export Action'!$AO$3:$AO$1999)="Contrats de relance et de transition écologique (CRTE) rural"),"Oui","Non")</f>
        <v>Non</v>
      </c>
      <c r="S363" s="88"/>
      <c r="T363" s="74">
        <f t="shared" si="6"/>
        <v>145</v>
      </c>
      <c r="U363" s="89"/>
      <c r="V363" s="8" t="str" cm="1">
        <f t="array" ref="V363">IF(SUMPRODUCT((Tableau1[NOM DE LA STRUCTURE]=Tableau1[[#This Row],[NOM DE LA STRUCTURE]])*Tableau1[MONTANT PROPOSE POUR L''ACTION])=0,"",SUMPRODUCT((Tableau1[NOM DE LA STRUCTURE]=Tableau1[[#This Row],[NOM DE LA STRUCTURE]])*Tableau1[MONTANT PROPOSE POUR L''ACTION]))</f>
        <v/>
      </c>
      <c r="W363" s="90"/>
    </row>
    <row r="364" spans="1:23" ht="47.5" hidden="1" customHeight="1" x14ac:dyDescent="0.25">
      <c r="A364" s="13" t="str">
        <f>_xlfn.XLOOKUP(C364,'Export Action'!$A$3:$A$1999,'Export Action'!$L$3:$L$1999)</f>
        <v>77886411600059</v>
      </c>
      <c r="B364" s="84" t="str">
        <f>_xlfn.XLOOKUP(A364,'Export Action'!$L$3:$L$1999,'Export Action'!$O$3:$O$1999)</f>
        <v>RACING CLUB STRASBOURG OMNISPORT AMATEUR</v>
      </c>
      <c r="C364" s="1" t="s">
        <v>15266</v>
      </c>
      <c r="D364" s="36" t="str">
        <f>_xlfn.XLOOKUP(C364,'Export Action'!$A$3:$A$1999,'Export Action'!$X$3:$X$1999)</f>
        <v>PING SANTE : PARKINSON et ALZHEIMER</v>
      </c>
      <c r="E364" s="1" t="str">
        <f>_xlfn.XLOOKUP(A364,'Export Dossier'!$K$3:$K$974,'Export Dossier'!$D$3:$D$974)</f>
        <v>FFTT-GEST-24-0020</v>
      </c>
      <c r="F364" s="36" t="str">
        <f>_xlfn.XLOOKUP(C364,'Export Action'!$A$3:$A$1999,'Export Action'!$AE$3:$AE$1999)</f>
        <v>Ping Actif</v>
      </c>
      <c r="G364" s="68"/>
      <c r="H364" s="71"/>
      <c r="I364" s="71"/>
      <c r="J364" s="1" t="str">
        <f>_xlfn.XLOOKUP(C364,'Export Action'!$A$3:$A$1999,'Export Action'!$J$3:$J$1999)</f>
        <v>Renouvellement</v>
      </c>
      <c r="K364" s="1" t="str">
        <f>_xlfn.XLOOKUP(C364,'Export Action'!$A$3:$A$1999,'Export Action'!$AL$3:$AL$1999)</f>
        <v>Mixte</v>
      </c>
      <c r="L364" s="1">
        <f>_xlfn.XLOOKUP(C364,'Export Action'!$A$3:$A$1999,'Export Action'!$AM$3:$AM$1999)</f>
        <v>25</v>
      </c>
      <c r="M364" s="5">
        <f>_xlfn.XLOOKUP(A364,'Export 2022'!$K$3:$K$1000,'Export 2022'!$AF$3:$AF$1000)</f>
        <v>6100</v>
      </c>
      <c r="N364" s="5">
        <f>_xlfn.XLOOKUP(A364,'Export 2023'!$K$3:$K$1000,'Export 2023'!$AF$3:$AF$1000)</f>
        <v>4700</v>
      </c>
      <c r="O364" s="31">
        <f>_xlfn.XLOOKUP(A364,'Export Dossier'!$K$3:$K$974,'Export Dossier'!$AD$3:$AD$974)</f>
        <v>7000</v>
      </c>
      <c r="P364" s="31">
        <f>_xlfn.XLOOKUP(C364,'Export Action'!$A$3:$A$1999,'Export Action'!$AS$3:$AS$1999)</f>
        <v>3000</v>
      </c>
      <c r="Q364" s="29">
        <f>(_xlfn.XLOOKUP(C364,'Export Action'!$A$3:$A$1999,'Export Action'!$AS$3:$AS$1999))/_xlfn.XLOOKUP(C364,'Export Action'!$A$3:$A$1999,'Export Action'!$AR$3:$AR$1999)</f>
        <v>0.4580152671755725</v>
      </c>
      <c r="R364" s="63" t="str">
        <f>IF(OR(_xlfn.XLOOKUP(C364,'Export Action'!$A$3:$A$1999,'Export Action'!$AO$3:$AO$1999)="Communes ZRR./bassins de vie pop &gt; 50% ZRR",_xlfn.XLOOKUP(C364,'Export Action'!$A$3:$A$1999,'Export Action'!$AO$3:$AO$1999)="Contrats de relance et de transition écologique (CRTE) rural"),"Oui","Non")</f>
        <v>Non</v>
      </c>
      <c r="S364" s="73"/>
      <c r="T364" s="74">
        <f t="shared" si="6"/>
        <v>146</v>
      </c>
      <c r="U364" s="75"/>
      <c r="V364" s="8" t="str" cm="1">
        <f t="array" ref="V364">IF(SUMPRODUCT((Tableau1[NOM DE LA STRUCTURE]=Tableau1[[#This Row],[NOM DE LA STRUCTURE]])*Tableau1[MONTANT PROPOSE POUR L''ACTION])=0,"",SUMPRODUCT((Tableau1[NOM DE LA STRUCTURE]=Tableau1[[#This Row],[NOM DE LA STRUCTURE]])*Tableau1[MONTANT PROPOSE POUR L''ACTION]))</f>
        <v/>
      </c>
      <c r="W364" s="79"/>
    </row>
    <row r="365" spans="1:23" ht="47.5" hidden="1" customHeight="1" x14ac:dyDescent="0.25">
      <c r="A365" s="13" t="str">
        <f>_xlfn.XLOOKUP(C365,'Export Action'!$A$3:$A$1999,'Export Action'!$L$3:$L$1999)</f>
        <v>77886411600059</v>
      </c>
      <c r="B365" s="84" t="str">
        <f>_xlfn.XLOOKUP(A365,'Export Action'!$L$3:$L$1999,'Export Action'!$O$3:$O$1999)</f>
        <v>RACING CLUB STRASBOURG OMNISPORT AMATEUR</v>
      </c>
      <c r="C365" s="1" t="s">
        <v>15276</v>
      </c>
      <c r="D365" s="36" t="str">
        <f>_xlfn.XLOOKUP(C365,'Export Action'!$A$3:$A$1999,'Export Action'!$X$3:$X$1999)</f>
        <v>Les Jeunes -  Recrutement et fidélisation des jeunes</v>
      </c>
      <c r="E365" s="1" t="str">
        <f>_xlfn.XLOOKUP(A365,'Export Dossier'!$K$3:$K$974,'Export Dossier'!$D$3:$D$974)</f>
        <v>FFTT-GEST-24-0020</v>
      </c>
      <c r="F365" s="36" t="str">
        <f>_xlfn.XLOOKUP(C365,'Export Action'!$A$3:$A$1999,'Export Action'!$AE$3:$AE$1999)</f>
        <v>Ping Educatif</v>
      </c>
      <c r="G365" s="68"/>
      <c r="H365" s="71"/>
      <c r="I365" s="71"/>
      <c r="J365" s="1" t="str">
        <f>_xlfn.XLOOKUP(C365,'Export Action'!$A$3:$A$1999,'Export Action'!$J$3:$J$1999)</f>
        <v>Renouvellement</v>
      </c>
      <c r="K365" s="1" t="str">
        <f>_xlfn.XLOOKUP(C365,'Export Action'!$A$3:$A$1999,'Export Action'!$AL$3:$AL$1999)</f>
        <v>Mixte</v>
      </c>
      <c r="L365" s="1">
        <f>_xlfn.XLOOKUP(C365,'Export Action'!$A$3:$A$1999,'Export Action'!$AM$3:$AM$1999)</f>
        <v>35</v>
      </c>
      <c r="M365" s="5">
        <f>_xlfn.XLOOKUP(A365,'Export 2022'!$K$3:$K$1000,'Export 2022'!$AF$3:$AF$1000)</f>
        <v>6100</v>
      </c>
      <c r="N365" s="5">
        <f>_xlfn.XLOOKUP(A365,'Export 2023'!$K$3:$K$1000,'Export 2023'!$AF$3:$AF$1000)</f>
        <v>4700</v>
      </c>
      <c r="O365" s="31">
        <f>_xlfn.XLOOKUP(A365,'Export Dossier'!$K$3:$K$974,'Export Dossier'!$AD$3:$AD$974)</f>
        <v>7000</v>
      </c>
      <c r="P365" s="31">
        <f>_xlfn.XLOOKUP(C365,'Export Action'!$A$3:$A$1999,'Export Action'!$AS$3:$AS$1999)</f>
        <v>4000</v>
      </c>
      <c r="Q365" s="29">
        <f>(_xlfn.XLOOKUP(C365,'Export Action'!$A$3:$A$1999,'Export Action'!$AS$3:$AS$1999))/_xlfn.XLOOKUP(C365,'Export Action'!$A$3:$A$1999,'Export Action'!$AR$3:$AR$1999)</f>
        <v>0.42553191489361702</v>
      </c>
      <c r="R365" s="63" t="str">
        <f>IF(OR(_xlfn.XLOOKUP(C365,'Export Action'!$A$3:$A$1999,'Export Action'!$AO$3:$AO$1999)="Communes ZRR./bassins de vie pop &gt; 50% ZRR",_xlfn.XLOOKUP(C365,'Export Action'!$A$3:$A$1999,'Export Action'!$AO$3:$AO$1999)="Contrats de relance et de transition écologique (CRTE) rural"),"Oui","Non")</f>
        <v>Non</v>
      </c>
      <c r="S365" s="73"/>
      <c r="T365" s="74">
        <f t="shared" si="6"/>
        <v>146</v>
      </c>
      <c r="U365" s="75"/>
      <c r="V365" s="8" t="str" cm="1">
        <f t="array" ref="V365">IF(SUMPRODUCT((Tableau1[NOM DE LA STRUCTURE]=Tableau1[[#This Row],[NOM DE LA STRUCTURE]])*Tableau1[MONTANT PROPOSE POUR L''ACTION])=0,"",SUMPRODUCT((Tableau1[NOM DE LA STRUCTURE]=Tableau1[[#This Row],[NOM DE LA STRUCTURE]])*Tableau1[MONTANT PROPOSE POUR L''ACTION]))</f>
        <v/>
      </c>
      <c r="W365" s="79"/>
    </row>
    <row r="366" spans="1:23" ht="47.5" hidden="1" customHeight="1" x14ac:dyDescent="0.25">
      <c r="A366" s="13" t="str">
        <f>_xlfn.XLOOKUP(C366,'Export Action'!$A$3:$A$1999,'Export Action'!$L$3:$L$1999)</f>
        <v>83017786100028</v>
      </c>
      <c r="B366" s="84" t="str">
        <f>_xlfn.XLOOKUP(A366,'Export Action'!$L$3:$L$1999,'Export Action'!$O$3:$O$1999)</f>
        <v>STRASBOURG EUROMETROPOLE TENNIS DE TABLE</v>
      </c>
      <c r="C366" s="1" t="s">
        <v>15283</v>
      </c>
      <c r="D366" s="36" t="str">
        <f>_xlfn.XLOOKUP(C366,'Export Action'!$A$3:$A$1999,'Export Action'!$X$3:$X$1999)</f>
        <v>Ping Citoyen| Planète Ping Pong</v>
      </c>
      <c r="E366" s="1" t="str">
        <f>_xlfn.XLOOKUP(A366,'Export Dossier'!$K$3:$K$974,'Export Dossier'!$D$3:$D$974)</f>
        <v>FFTT-GEST-24-0021</v>
      </c>
      <c r="F366" s="36" t="str">
        <f>_xlfn.XLOOKUP(C366,'Export Action'!$A$3:$A$1999,'Export Action'!$AE$3:$AE$1999)</f>
        <v>Ping Educatif</v>
      </c>
      <c r="G366" s="68"/>
      <c r="H366" s="71"/>
      <c r="I366" s="71"/>
      <c r="J366" s="1" t="str">
        <f>_xlfn.XLOOKUP(C366,'Export Action'!$A$3:$A$1999,'Export Action'!$J$3:$J$1999)</f>
        <v>Renouvellement</v>
      </c>
      <c r="K366" s="1" t="str">
        <f>_xlfn.XLOOKUP(C366,'Export Action'!$A$3:$A$1999,'Export Action'!$AL$3:$AL$1999)</f>
        <v>Mixte</v>
      </c>
      <c r="L366" s="1">
        <f>_xlfn.XLOOKUP(C366,'Export Action'!$A$3:$A$1999,'Export Action'!$AM$3:$AM$1999)</f>
        <v>1500</v>
      </c>
      <c r="M366" s="5" t="e">
        <f>_xlfn.XLOOKUP(A366,'Export 2022'!$K$3:$K$1000,'Export 2022'!$AF$3:$AF$1000)</f>
        <v>#N/A</v>
      </c>
      <c r="N366" s="5" t="e">
        <f>_xlfn.XLOOKUP(A366,'Export 2023'!$K$3:$K$1000,'Export 2023'!$AF$3:$AF$1000)</f>
        <v>#N/A</v>
      </c>
      <c r="O366" s="31">
        <f>_xlfn.XLOOKUP(A366,'Export Dossier'!$K$3:$K$974,'Export Dossier'!$AD$3:$AD$974)</f>
        <v>6000</v>
      </c>
      <c r="P366" s="31">
        <f>_xlfn.XLOOKUP(C366,'Export Action'!$A$3:$A$1999,'Export Action'!$AS$3:$AS$1999)</f>
        <v>4000</v>
      </c>
      <c r="Q366" s="29">
        <f>(_xlfn.XLOOKUP(C366,'Export Action'!$A$3:$A$1999,'Export Action'!$AS$3:$AS$1999))/_xlfn.XLOOKUP(C366,'Export Action'!$A$3:$A$1999,'Export Action'!$AR$3:$AR$1999)</f>
        <v>0.41025641025641024</v>
      </c>
      <c r="R366" s="63" t="str">
        <f>IF(OR(_xlfn.XLOOKUP(C366,'Export Action'!$A$3:$A$1999,'Export Action'!$AO$3:$AO$1999)="Communes ZRR./bassins de vie pop &gt; 50% ZRR",_xlfn.XLOOKUP(C366,'Export Action'!$A$3:$A$1999,'Export Action'!$AO$3:$AO$1999)="Contrats de relance et de transition écologique (CRTE) rural"),"Oui","Non")</f>
        <v>Non</v>
      </c>
      <c r="S366" s="73"/>
      <c r="T366" s="74">
        <f t="shared" si="6"/>
        <v>147</v>
      </c>
      <c r="U366" s="75"/>
      <c r="V366" s="8" t="str" cm="1">
        <f t="array" ref="V366">IF(SUMPRODUCT((Tableau1[NOM DE LA STRUCTURE]=Tableau1[[#This Row],[NOM DE LA STRUCTURE]])*Tableau1[MONTANT PROPOSE POUR L''ACTION])=0,"",SUMPRODUCT((Tableau1[NOM DE LA STRUCTURE]=Tableau1[[#This Row],[NOM DE LA STRUCTURE]])*Tableau1[MONTANT PROPOSE POUR L''ACTION]))</f>
        <v/>
      </c>
      <c r="W366" s="79"/>
    </row>
    <row r="367" spans="1:23" ht="47.5" hidden="1" customHeight="1" x14ac:dyDescent="0.25">
      <c r="A367" s="13" t="str">
        <f>_xlfn.XLOOKUP(C367,'Export Action'!$A$3:$A$1999,'Export Action'!$L$3:$L$1999)</f>
        <v>83017786100028</v>
      </c>
      <c r="B367" s="84" t="str">
        <f>_xlfn.XLOOKUP(A367,'Export Action'!$L$3:$L$1999,'Export Action'!$O$3:$O$1999)</f>
        <v>STRASBOURG EUROMETROPOLE TENNIS DE TABLE</v>
      </c>
      <c r="C367" s="1" t="s">
        <v>15291</v>
      </c>
      <c r="D367" s="36" t="str">
        <f>_xlfn.XLOOKUP(C367,'Export Action'!$A$3:$A$1999,'Export Action'!$X$3:$X$1999)</f>
        <v>Ping Actif | Ping Alzheimer</v>
      </c>
      <c r="E367" s="1" t="str">
        <f>_xlfn.XLOOKUP(A367,'Export Dossier'!$K$3:$K$974,'Export Dossier'!$D$3:$D$974)</f>
        <v>FFTT-GEST-24-0021</v>
      </c>
      <c r="F367" s="36" t="str">
        <f>_xlfn.XLOOKUP(C367,'Export Action'!$A$3:$A$1999,'Export Action'!$AE$3:$AE$1999)</f>
        <v>Ping Actif</v>
      </c>
      <c r="G367" s="68"/>
      <c r="H367" s="71"/>
      <c r="I367" s="71"/>
      <c r="J367" s="1" t="str">
        <f>_xlfn.XLOOKUP(C367,'Export Action'!$A$3:$A$1999,'Export Action'!$J$3:$J$1999)</f>
        <v>Première demande</v>
      </c>
      <c r="K367" s="1" t="str">
        <f>_xlfn.XLOOKUP(C367,'Export Action'!$A$3:$A$1999,'Export Action'!$AL$3:$AL$1999)</f>
        <v>Mixte</v>
      </c>
      <c r="L367" s="1">
        <f>_xlfn.XLOOKUP(C367,'Export Action'!$A$3:$A$1999,'Export Action'!$AM$3:$AM$1999)</f>
        <v>12</v>
      </c>
      <c r="M367" s="5" t="e">
        <f>_xlfn.XLOOKUP(A367,'Export 2022'!$K$3:$K$1000,'Export 2022'!$AF$3:$AF$1000)</f>
        <v>#N/A</v>
      </c>
      <c r="N367" s="5" t="e">
        <f>_xlfn.XLOOKUP(A367,'Export 2023'!$K$3:$K$1000,'Export 2023'!$AF$3:$AF$1000)</f>
        <v>#N/A</v>
      </c>
      <c r="O367" s="31">
        <f>_xlfn.XLOOKUP(A367,'Export Dossier'!$K$3:$K$974,'Export Dossier'!$AD$3:$AD$974)</f>
        <v>6000</v>
      </c>
      <c r="P367" s="31">
        <f>_xlfn.XLOOKUP(C367,'Export Action'!$A$3:$A$1999,'Export Action'!$AS$3:$AS$1999)</f>
        <v>2000</v>
      </c>
      <c r="Q367" s="29">
        <f>(_xlfn.XLOOKUP(C367,'Export Action'!$A$3:$A$1999,'Export Action'!$AS$3:$AS$1999))/_xlfn.XLOOKUP(C367,'Export Action'!$A$3:$A$1999,'Export Action'!$AR$3:$AR$1999)</f>
        <v>0.39525691699604742</v>
      </c>
      <c r="R367" s="63" t="str">
        <f>IF(OR(_xlfn.XLOOKUP(C367,'Export Action'!$A$3:$A$1999,'Export Action'!$AO$3:$AO$1999)="Communes ZRR./bassins de vie pop &gt; 50% ZRR",_xlfn.XLOOKUP(C367,'Export Action'!$A$3:$A$1999,'Export Action'!$AO$3:$AO$1999)="Contrats de relance et de transition écologique (CRTE) rural"),"Oui","Non")</f>
        <v>Non</v>
      </c>
      <c r="S367" s="73"/>
      <c r="T367" s="74">
        <f t="shared" si="6"/>
        <v>147</v>
      </c>
      <c r="U367" s="75"/>
      <c r="V367" s="8" t="str" cm="1">
        <f t="array" ref="V367">IF(SUMPRODUCT((Tableau1[NOM DE LA STRUCTURE]=Tableau1[[#This Row],[NOM DE LA STRUCTURE]])*Tableau1[MONTANT PROPOSE POUR L''ACTION])=0,"",SUMPRODUCT((Tableau1[NOM DE LA STRUCTURE]=Tableau1[[#This Row],[NOM DE LA STRUCTURE]])*Tableau1[MONTANT PROPOSE POUR L''ACTION]))</f>
        <v/>
      </c>
      <c r="W367" s="79"/>
    </row>
    <row r="368" spans="1:23" ht="47.5" hidden="1" customHeight="1" x14ac:dyDescent="0.25">
      <c r="A368" s="13" t="str">
        <f>_xlfn.XLOOKUP(C368,'Export Action'!$A$3:$A$1999,'Export Action'!$L$3:$L$1999)</f>
        <v>44808311300028</v>
      </c>
      <c r="B368" s="84" t="str">
        <f>_xlfn.XLOOKUP(A368,'Export Action'!$L$3:$L$1999,'Export Action'!$O$3:$O$1999)</f>
        <v>TENNIS DE TABLE ESSEY-SEICHAMPS</v>
      </c>
      <c r="C368" s="1" t="s">
        <v>15296</v>
      </c>
      <c r="D368" s="36" t="str">
        <f>_xlfn.XLOOKUP(C368,'Export Action'!$A$3:$A$1999,'Export Action'!$X$3:$X$1999)</f>
        <v>Développer le recrutement et fidéliser les jeunes (poussins à Junior) au sein du Club d'Essey- Seichamps</v>
      </c>
      <c r="E368" s="1" t="str">
        <f>_xlfn.XLOOKUP(A368,'Export Dossier'!$K$3:$K$974,'Export Dossier'!$D$3:$D$974)</f>
        <v>FFTT-GEST-24-0022</v>
      </c>
      <c r="F368" s="36" t="str">
        <f>_xlfn.XLOOKUP(C368,'Export Action'!$A$3:$A$1999,'Export Action'!$AE$3:$AE$1999)</f>
        <v>Ping Educatif</v>
      </c>
      <c r="G368" s="68"/>
      <c r="H368" s="71"/>
      <c r="I368" s="71"/>
      <c r="J368" s="1" t="str">
        <f>_xlfn.XLOOKUP(C368,'Export Action'!$A$3:$A$1999,'Export Action'!$J$3:$J$1999)</f>
        <v>Renouvellement</v>
      </c>
      <c r="K368" s="1" t="str">
        <f>_xlfn.XLOOKUP(C368,'Export Action'!$A$3:$A$1999,'Export Action'!$AL$3:$AL$1999)</f>
        <v>Mixte</v>
      </c>
      <c r="L368" s="1">
        <f>_xlfn.XLOOKUP(C368,'Export Action'!$A$3:$A$1999,'Export Action'!$AM$3:$AM$1999)</f>
        <v>40</v>
      </c>
      <c r="M368" s="5">
        <f>_xlfn.XLOOKUP(A368,'Export 2022'!$K$3:$K$1000,'Export 2022'!$AF$3:$AF$1000)</f>
        <v>2600</v>
      </c>
      <c r="N368" s="5">
        <f>_xlfn.XLOOKUP(A368,'Export 2023'!$K$3:$K$1000,'Export 2023'!$AF$3:$AF$1000)</f>
        <v>1500</v>
      </c>
      <c r="O368" s="31">
        <f>_xlfn.XLOOKUP(A368,'Export Dossier'!$K$3:$K$974,'Export Dossier'!$AD$3:$AD$974)</f>
        <v>1900</v>
      </c>
      <c r="P368" s="31">
        <f>_xlfn.XLOOKUP(C368,'Export Action'!$A$3:$A$1999,'Export Action'!$AS$3:$AS$1999)</f>
        <v>1000</v>
      </c>
      <c r="Q368" s="29">
        <f>(_xlfn.XLOOKUP(C368,'Export Action'!$A$3:$A$1999,'Export Action'!$AS$3:$AS$1999))/_xlfn.XLOOKUP(C368,'Export Action'!$A$3:$A$1999,'Export Action'!$AR$3:$AR$1999)</f>
        <v>0.23952095808383234</v>
      </c>
      <c r="R368" s="63" t="str">
        <f>IF(OR(_xlfn.XLOOKUP(C368,'Export Action'!$A$3:$A$1999,'Export Action'!$AO$3:$AO$1999)="Communes ZRR./bassins de vie pop &gt; 50% ZRR",_xlfn.XLOOKUP(C368,'Export Action'!$A$3:$A$1999,'Export Action'!$AO$3:$AO$1999)="Contrats de relance et de transition écologique (CRTE) rural"),"Oui","Non")</f>
        <v>Non</v>
      </c>
      <c r="S368" s="73"/>
      <c r="T368" s="74">
        <f t="shared" si="6"/>
        <v>148</v>
      </c>
      <c r="U368" s="75"/>
      <c r="V368" s="8" t="str" cm="1">
        <f t="array" ref="V368">IF(SUMPRODUCT((Tableau1[NOM DE LA STRUCTURE]=Tableau1[[#This Row],[NOM DE LA STRUCTURE]])*Tableau1[MONTANT PROPOSE POUR L''ACTION])=0,"",SUMPRODUCT((Tableau1[NOM DE LA STRUCTURE]=Tableau1[[#This Row],[NOM DE LA STRUCTURE]])*Tableau1[MONTANT PROPOSE POUR L''ACTION]))</f>
        <v/>
      </c>
      <c r="W368" s="79"/>
    </row>
    <row r="369" spans="1:23" ht="47.5" hidden="1" customHeight="1" x14ac:dyDescent="0.25">
      <c r="A369" s="13" t="str">
        <f>_xlfn.XLOOKUP(C369,'Export Action'!$A$3:$A$1999,'Export Action'!$L$3:$L$1999)</f>
        <v>44808311300028</v>
      </c>
      <c r="B369" s="84" t="str">
        <f>_xlfn.XLOOKUP(A369,'Export Action'!$L$3:$L$1999,'Export Action'!$O$3:$O$1999)</f>
        <v>TENNIS DE TABLE ESSEY-SEICHAMPS</v>
      </c>
      <c r="C369" s="1" t="s">
        <v>15303</v>
      </c>
      <c r="D369" s="36" t="str">
        <f>_xlfn.XLOOKUP(C369,'Export Action'!$A$3:$A$1999,'Export Action'!$X$3:$X$1999)</f>
        <v>Ping Santé et Partenariat France Alzheimer 54 et TT ESSEY SEICHAMPS</v>
      </c>
      <c r="E369" s="1" t="str">
        <f>_xlfn.XLOOKUP(A369,'Export Dossier'!$K$3:$K$974,'Export Dossier'!$D$3:$D$974)</f>
        <v>FFTT-GEST-24-0022</v>
      </c>
      <c r="F369" s="36" t="str">
        <f>_xlfn.XLOOKUP(C369,'Export Action'!$A$3:$A$1999,'Export Action'!$AE$3:$AE$1999)</f>
        <v>Ping Actif</v>
      </c>
      <c r="G369" s="68"/>
      <c r="H369" s="71"/>
      <c r="I369" s="71"/>
      <c r="J369" s="1" t="str">
        <f>_xlfn.XLOOKUP(C369,'Export Action'!$A$3:$A$1999,'Export Action'!$J$3:$J$1999)</f>
        <v>Renouvellement</v>
      </c>
      <c r="K369" s="1" t="str">
        <f>_xlfn.XLOOKUP(C369,'Export Action'!$A$3:$A$1999,'Export Action'!$AL$3:$AL$1999)</f>
        <v>Mixte</v>
      </c>
      <c r="L369" s="1">
        <f>_xlfn.XLOOKUP(C369,'Export Action'!$A$3:$A$1999,'Export Action'!$AM$3:$AM$1999)</f>
        <v>15</v>
      </c>
      <c r="M369" s="5">
        <f>_xlfn.XLOOKUP(A369,'Export 2022'!$K$3:$K$1000,'Export 2022'!$AF$3:$AF$1000)</f>
        <v>2600</v>
      </c>
      <c r="N369" s="5">
        <f>_xlfn.XLOOKUP(A369,'Export 2023'!$K$3:$K$1000,'Export 2023'!$AF$3:$AF$1000)</f>
        <v>1500</v>
      </c>
      <c r="O369" s="31">
        <f>_xlfn.XLOOKUP(A369,'Export Dossier'!$K$3:$K$974,'Export Dossier'!$AD$3:$AD$974)</f>
        <v>1900</v>
      </c>
      <c r="P369" s="31">
        <f>_xlfn.XLOOKUP(C369,'Export Action'!$A$3:$A$1999,'Export Action'!$AS$3:$AS$1999)</f>
        <v>900</v>
      </c>
      <c r="Q369" s="29">
        <f>(_xlfn.XLOOKUP(C369,'Export Action'!$A$3:$A$1999,'Export Action'!$AS$3:$AS$1999))/_xlfn.XLOOKUP(C369,'Export Action'!$A$3:$A$1999,'Export Action'!$AR$3:$AR$1999)</f>
        <v>0.5</v>
      </c>
      <c r="R369" s="63" t="str">
        <f>IF(OR(_xlfn.XLOOKUP(C369,'Export Action'!$A$3:$A$1999,'Export Action'!$AO$3:$AO$1999)="Communes ZRR./bassins de vie pop &gt; 50% ZRR",_xlfn.XLOOKUP(C369,'Export Action'!$A$3:$A$1999,'Export Action'!$AO$3:$AO$1999)="Contrats de relance et de transition écologique (CRTE) rural"),"Oui","Non")</f>
        <v>Non</v>
      </c>
      <c r="S369" s="73"/>
      <c r="T369" s="74">
        <f t="shared" si="6"/>
        <v>148</v>
      </c>
      <c r="U369" s="75"/>
      <c r="V369" s="8" t="str" cm="1">
        <f t="array" ref="V369">IF(SUMPRODUCT((Tableau1[NOM DE LA STRUCTURE]=Tableau1[[#This Row],[NOM DE LA STRUCTURE]])*Tableau1[MONTANT PROPOSE POUR L''ACTION])=0,"",SUMPRODUCT((Tableau1[NOM DE LA STRUCTURE]=Tableau1[[#This Row],[NOM DE LA STRUCTURE]])*Tableau1[MONTANT PROPOSE POUR L''ACTION]))</f>
        <v/>
      </c>
      <c r="W369" s="79"/>
    </row>
    <row r="370" spans="1:23" ht="47.5" hidden="1" customHeight="1" x14ac:dyDescent="0.25">
      <c r="A370" s="13" t="str">
        <f>_xlfn.XLOOKUP(C370,'Export Action'!$A$3:$A$1999,'Export Action'!$L$3:$L$1999)</f>
        <v>48052116000014</v>
      </c>
      <c r="B370" s="84" t="str">
        <f>_xlfn.XLOOKUP(A370,'Export Action'!$L$3:$L$1999,'Export Action'!$O$3:$O$1999)</f>
        <v>STADE UNIONISTE SCHILTIGHEIM TENNIS TABL</v>
      </c>
      <c r="C370" s="1" t="s">
        <v>15353</v>
      </c>
      <c r="D370" s="36" t="str">
        <f>_xlfn.XLOOKUP(C370,'Export Action'!$A$3:$A$1999,'Export Action'!$X$3:$X$1999)</f>
        <v>Ping entreprise et santé</v>
      </c>
      <c r="E370" s="1" t="str">
        <f>_xlfn.XLOOKUP(A370,'Export Dossier'!$K$3:$K$974,'Export Dossier'!$D$3:$D$974)</f>
        <v>FFTT-GEST-24-0025</v>
      </c>
      <c r="F370" s="36" t="str">
        <f>_xlfn.XLOOKUP(C370,'Export Action'!$A$3:$A$1999,'Export Action'!$AE$3:$AE$1999)</f>
        <v>Ping Actif</v>
      </c>
      <c r="G370" s="68"/>
      <c r="H370" s="71"/>
      <c r="I370" s="71"/>
      <c r="J370" s="1" t="str">
        <f>_xlfn.XLOOKUP(C370,'Export Action'!$A$3:$A$1999,'Export Action'!$J$3:$J$1999)</f>
        <v>Première demande</v>
      </c>
      <c r="K370" s="1" t="str">
        <f>_xlfn.XLOOKUP(C370,'Export Action'!$A$3:$A$1999,'Export Action'!$AL$3:$AL$1999)</f>
        <v>Mixte</v>
      </c>
      <c r="L370" s="1">
        <f>_xlfn.XLOOKUP(C370,'Export Action'!$A$3:$A$1999,'Export Action'!$AM$3:$AM$1999)</f>
        <v>32</v>
      </c>
      <c r="M370" s="5">
        <f>_xlfn.XLOOKUP(A370,'Export 2022'!$K$3:$K$1000,'Export 2022'!$AF$3:$AF$1000)</f>
        <v>1500</v>
      </c>
      <c r="N370" s="5">
        <f>_xlfn.XLOOKUP(A370,'Export 2023'!$K$3:$K$1000,'Export 2023'!$AF$3:$AF$1000)</f>
        <v>0</v>
      </c>
      <c r="O370" s="31">
        <f>_xlfn.XLOOKUP(A370,'Export Dossier'!$K$3:$K$974,'Export Dossier'!$AD$3:$AD$974)</f>
        <v>8520</v>
      </c>
      <c r="P370" s="31">
        <f>_xlfn.XLOOKUP(C370,'Export Action'!$A$3:$A$1999,'Export Action'!$AS$3:$AS$1999)</f>
        <v>1500</v>
      </c>
      <c r="Q370" s="29">
        <f>(_xlfn.XLOOKUP(C370,'Export Action'!$A$3:$A$1999,'Export Action'!$AS$3:$AS$1999))/_xlfn.XLOOKUP(C370,'Export Action'!$A$3:$A$1999,'Export Action'!$AR$3:$AR$1999)</f>
        <v>0.56158742044178211</v>
      </c>
      <c r="R370" s="63" t="str">
        <f>IF(OR(_xlfn.XLOOKUP(C370,'Export Action'!$A$3:$A$1999,'Export Action'!$AO$3:$AO$1999)="Communes ZRR./bassins de vie pop &gt; 50% ZRR",_xlfn.XLOOKUP(C370,'Export Action'!$A$3:$A$1999,'Export Action'!$AO$3:$AO$1999)="Contrats de relance et de transition écologique (CRTE) rural"),"Oui","Non")</f>
        <v>Non</v>
      </c>
      <c r="S370" s="73"/>
      <c r="T370" s="74">
        <f t="shared" si="6"/>
        <v>149</v>
      </c>
      <c r="U370" s="75"/>
      <c r="V370" s="8" t="str" cm="1">
        <f t="array" ref="V370">IF(SUMPRODUCT((Tableau1[NOM DE LA STRUCTURE]=Tableau1[[#This Row],[NOM DE LA STRUCTURE]])*Tableau1[MONTANT PROPOSE POUR L''ACTION])=0,"",SUMPRODUCT((Tableau1[NOM DE LA STRUCTURE]=Tableau1[[#This Row],[NOM DE LA STRUCTURE]])*Tableau1[MONTANT PROPOSE POUR L''ACTION]))</f>
        <v/>
      </c>
      <c r="W370" s="79"/>
    </row>
    <row r="371" spans="1:23" ht="47.5" hidden="1" customHeight="1" x14ac:dyDescent="0.25">
      <c r="A371" s="13" t="str">
        <f>_xlfn.XLOOKUP(C371,'Export Action'!$A$3:$A$1999,'Export Action'!$L$3:$L$1999)</f>
        <v>48052116000014</v>
      </c>
      <c r="B371" s="84" t="str">
        <f>_xlfn.XLOOKUP(A371,'Export Action'!$L$3:$L$1999,'Export Action'!$O$3:$O$1999)</f>
        <v>STADE UNIONISTE SCHILTIGHEIM TENNIS TABL</v>
      </c>
      <c r="C371" s="1" t="s">
        <v>15360</v>
      </c>
      <c r="D371" s="36" t="str">
        <f>_xlfn.XLOOKUP(C371,'Export Action'!$A$3:$A$1999,'Export Action'!$X$3:$X$1999)</f>
        <v>Ping 4-7 ans Ping -11 ans et Ping -15 ans</v>
      </c>
      <c r="E371" s="1" t="str">
        <f>_xlfn.XLOOKUP(A371,'Export Dossier'!$K$3:$K$974,'Export Dossier'!$D$3:$D$974)</f>
        <v>FFTT-GEST-24-0025</v>
      </c>
      <c r="F371" s="36" t="str">
        <f>_xlfn.XLOOKUP(C371,'Export Action'!$A$3:$A$1999,'Export Action'!$AE$3:$AE$1999)</f>
        <v>Ping Educatif</v>
      </c>
      <c r="G371" s="68"/>
      <c r="H371" s="71"/>
      <c r="I371" s="71"/>
      <c r="J371" s="1" t="str">
        <f>_xlfn.XLOOKUP(C371,'Export Action'!$A$3:$A$1999,'Export Action'!$J$3:$J$1999)</f>
        <v>Première demande</v>
      </c>
      <c r="K371" s="1" t="str">
        <f>_xlfn.XLOOKUP(C371,'Export Action'!$A$3:$A$1999,'Export Action'!$AL$3:$AL$1999)</f>
        <v>Mixte</v>
      </c>
      <c r="L371" s="1">
        <f>_xlfn.XLOOKUP(C371,'Export Action'!$A$3:$A$1999,'Export Action'!$AM$3:$AM$1999)</f>
        <v>500</v>
      </c>
      <c r="M371" s="5">
        <f>_xlfn.XLOOKUP(A371,'Export 2022'!$K$3:$K$1000,'Export 2022'!$AF$3:$AF$1000)</f>
        <v>1500</v>
      </c>
      <c r="N371" s="5">
        <f>_xlfn.XLOOKUP(A371,'Export 2023'!$K$3:$K$1000,'Export 2023'!$AF$3:$AF$1000)</f>
        <v>0</v>
      </c>
      <c r="O371" s="31">
        <f>_xlfn.XLOOKUP(A371,'Export Dossier'!$K$3:$K$974,'Export Dossier'!$AD$3:$AD$974)</f>
        <v>8520</v>
      </c>
      <c r="P371" s="31">
        <f>_xlfn.XLOOKUP(C371,'Export Action'!$A$3:$A$1999,'Export Action'!$AS$3:$AS$1999)</f>
        <v>3900</v>
      </c>
      <c r="Q371" s="29">
        <f>(_xlfn.XLOOKUP(C371,'Export Action'!$A$3:$A$1999,'Export Action'!$AS$3:$AS$1999))/_xlfn.XLOOKUP(C371,'Export Action'!$A$3:$A$1999,'Export Action'!$AR$3:$AR$1999)</f>
        <v>0.59090909090909094</v>
      </c>
      <c r="R371" s="63" t="str">
        <f>IF(OR(_xlfn.XLOOKUP(C371,'Export Action'!$A$3:$A$1999,'Export Action'!$AO$3:$AO$1999)="Communes ZRR./bassins de vie pop &gt; 50% ZRR",_xlfn.XLOOKUP(C371,'Export Action'!$A$3:$A$1999,'Export Action'!$AO$3:$AO$1999)="Contrats de relance et de transition écologique (CRTE) rural"),"Oui","Non")</f>
        <v>Non</v>
      </c>
      <c r="S371" s="73"/>
      <c r="T371" s="74">
        <f t="shared" si="6"/>
        <v>149</v>
      </c>
      <c r="U371" s="75"/>
      <c r="V371" s="8" t="str" cm="1">
        <f t="array" ref="V371">IF(SUMPRODUCT((Tableau1[NOM DE LA STRUCTURE]=Tableau1[[#This Row],[NOM DE LA STRUCTURE]])*Tableau1[MONTANT PROPOSE POUR L''ACTION])=0,"",SUMPRODUCT((Tableau1[NOM DE LA STRUCTURE]=Tableau1[[#This Row],[NOM DE LA STRUCTURE]])*Tableau1[MONTANT PROPOSE POUR L''ACTION]))</f>
        <v/>
      </c>
      <c r="W371" s="79"/>
    </row>
    <row r="372" spans="1:23" ht="47.5" hidden="1" customHeight="1" x14ac:dyDescent="0.25">
      <c r="A372" s="13" t="str">
        <f>_xlfn.XLOOKUP(C372,'Export Action'!$A$3:$A$1999,'Export Action'!$L$3:$L$1999)</f>
        <v>48052116000014</v>
      </c>
      <c r="B372" s="84" t="str">
        <f>_xlfn.XLOOKUP(A372,'Export Action'!$L$3:$L$1999,'Export Action'!$O$3:$O$1999)</f>
        <v>STADE UNIONISTE SCHILTIGHEIM TENNIS TABL</v>
      </c>
      <c r="C372" s="1" t="s">
        <v>15366</v>
      </c>
      <c r="D372" s="36" t="str">
        <f>_xlfn.XLOOKUP(C372,'Export Action'!$A$3:$A$1999,'Export Action'!$X$3:$X$1999)</f>
        <v>uni vers le sport et csc</v>
      </c>
      <c r="E372" s="1" t="str">
        <f>_xlfn.XLOOKUP(A372,'Export Dossier'!$K$3:$K$974,'Export Dossier'!$D$3:$D$974)</f>
        <v>FFTT-GEST-24-0025</v>
      </c>
      <c r="F372" s="36" t="str">
        <f>_xlfn.XLOOKUP(C372,'Export Action'!$A$3:$A$1999,'Export Action'!$AE$3:$AE$1999)</f>
        <v>Ping Inclusif</v>
      </c>
      <c r="G372" s="68"/>
      <c r="H372" s="71"/>
      <c r="I372" s="71"/>
      <c r="J372" s="1" t="str">
        <f>_xlfn.XLOOKUP(C372,'Export Action'!$A$3:$A$1999,'Export Action'!$J$3:$J$1999)</f>
        <v>Première demande</v>
      </c>
      <c r="K372" s="1" t="str">
        <f>_xlfn.XLOOKUP(C372,'Export Action'!$A$3:$A$1999,'Export Action'!$AL$3:$AL$1999)</f>
        <v>Mixte</v>
      </c>
      <c r="L372" s="1">
        <f>_xlfn.XLOOKUP(C372,'Export Action'!$A$3:$A$1999,'Export Action'!$AM$3:$AM$1999)</f>
        <v>100</v>
      </c>
      <c r="M372" s="5">
        <f>_xlfn.XLOOKUP(A372,'Export 2022'!$K$3:$K$1000,'Export 2022'!$AF$3:$AF$1000)</f>
        <v>1500</v>
      </c>
      <c r="N372" s="5">
        <f>_xlfn.XLOOKUP(A372,'Export 2023'!$K$3:$K$1000,'Export 2023'!$AF$3:$AF$1000)</f>
        <v>0</v>
      </c>
      <c r="O372" s="31">
        <f>_xlfn.XLOOKUP(A372,'Export Dossier'!$K$3:$K$974,'Export Dossier'!$AD$3:$AD$974)</f>
        <v>8520</v>
      </c>
      <c r="P372" s="31">
        <f>_xlfn.XLOOKUP(C372,'Export Action'!$A$3:$A$1999,'Export Action'!$AS$3:$AS$1999)</f>
        <v>3120</v>
      </c>
      <c r="Q372" s="29">
        <f>(_xlfn.XLOOKUP(C372,'Export Action'!$A$3:$A$1999,'Export Action'!$AS$3:$AS$1999))/_xlfn.XLOOKUP(C372,'Export Action'!$A$3:$A$1999,'Export Action'!$AR$3:$AR$1999)</f>
        <v>0.59439893313012004</v>
      </c>
      <c r="R372" s="63" t="str">
        <f>IF(OR(_xlfn.XLOOKUP(C372,'Export Action'!$A$3:$A$1999,'Export Action'!$AO$3:$AO$1999)="Communes ZRR./bassins de vie pop &gt; 50% ZRR",_xlfn.XLOOKUP(C372,'Export Action'!$A$3:$A$1999,'Export Action'!$AO$3:$AO$1999)="Contrats de relance et de transition écologique (CRTE) rural"),"Oui","Non")</f>
        <v>Non</v>
      </c>
      <c r="S372" s="73"/>
      <c r="T372" s="74">
        <f t="shared" si="6"/>
        <v>149</v>
      </c>
      <c r="U372" s="75"/>
      <c r="V372" s="8" t="str" cm="1">
        <f t="array" ref="V372">IF(SUMPRODUCT((Tableau1[NOM DE LA STRUCTURE]=Tableau1[[#This Row],[NOM DE LA STRUCTURE]])*Tableau1[MONTANT PROPOSE POUR L''ACTION])=0,"",SUMPRODUCT((Tableau1[NOM DE LA STRUCTURE]=Tableau1[[#This Row],[NOM DE LA STRUCTURE]])*Tableau1[MONTANT PROPOSE POUR L''ACTION]))</f>
        <v/>
      </c>
      <c r="W372" s="79"/>
    </row>
    <row r="373" spans="1:23" ht="47.5" hidden="1" customHeight="1" x14ac:dyDescent="0.25">
      <c r="A373" s="13" t="str">
        <f>_xlfn.XLOOKUP(C373,'Export Action'!$A$3:$A$1999,'Export Action'!$L$3:$L$1999)</f>
        <v>92443743700016</v>
      </c>
      <c r="B373" s="84" t="str">
        <f>_xlfn.XLOOKUP(A373,'Export Action'!$L$3:$L$1999,'Export Action'!$O$3:$O$1999)</f>
        <v>ETOILE PONGISTE DE SCHLEITHAL</v>
      </c>
      <c r="C373" s="1" t="s">
        <v>15371</v>
      </c>
      <c r="D373" s="36" t="str">
        <f>_xlfn.XLOOKUP(C373,'Export Action'!$A$3:$A$1999,'Export Action'!$X$3:$X$1999)</f>
        <v>Ping éducatif</v>
      </c>
      <c r="E373" s="1" t="str">
        <f>_xlfn.XLOOKUP(A373,'Export Dossier'!$K$3:$K$974,'Export Dossier'!$D$3:$D$974)</f>
        <v>FFTT-GEST-24-0026</v>
      </c>
      <c r="F373" s="36" t="str">
        <f>_xlfn.XLOOKUP(C373,'Export Action'!$A$3:$A$1999,'Export Action'!$AE$3:$AE$1999)</f>
        <v>Ping Educatif</v>
      </c>
      <c r="G373" s="68"/>
      <c r="H373" s="71"/>
      <c r="I373" s="71"/>
      <c r="J373" s="1" t="str">
        <f>_xlfn.XLOOKUP(C373,'Export Action'!$A$3:$A$1999,'Export Action'!$J$3:$J$1999)</f>
        <v>Première demande</v>
      </c>
      <c r="K373" s="1" t="str">
        <f>_xlfn.XLOOKUP(C373,'Export Action'!$A$3:$A$1999,'Export Action'!$AL$3:$AL$1999)</f>
        <v>Mixte</v>
      </c>
      <c r="L373" s="1">
        <f>_xlfn.XLOOKUP(C373,'Export Action'!$A$3:$A$1999,'Export Action'!$AM$3:$AM$1999)</f>
        <v>150</v>
      </c>
      <c r="M373" s="5" t="e">
        <f>_xlfn.XLOOKUP(A373,'Export 2022'!$K$3:$K$1000,'Export 2022'!$AF$3:$AF$1000)</f>
        <v>#N/A</v>
      </c>
      <c r="N373" s="5" t="e">
        <f>_xlfn.XLOOKUP(A373,'Export 2023'!$K$3:$K$1000,'Export 2023'!$AF$3:$AF$1000)</f>
        <v>#N/A</v>
      </c>
      <c r="O373" s="31">
        <f>_xlfn.XLOOKUP(A373,'Export Dossier'!$K$3:$K$974,'Export Dossier'!$AD$3:$AD$974)</f>
        <v>3880</v>
      </c>
      <c r="P373" s="31">
        <f>_xlfn.XLOOKUP(C373,'Export Action'!$A$3:$A$1999,'Export Action'!$AS$3:$AS$1999)</f>
        <v>2180</v>
      </c>
      <c r="Q373" s="29">
        <f>(_xlfn.XLOOKUP(C373,'Export Action'!$A$3:$A$1999,'Export Action'!$AS$3:$AS$1999))/_xlfn.XLOOKUP(C373,'Export Action'!$A$3:$A$1999,'Export Action'!$AR$3:$AR$1999)</f>
        <v>0.49321266968325794</v>
      </c>
      <c r="R373" s="63" t="str">
        <f>IF(OR(_xlfn.XLOOKUP(C373,'Export Action'!$A$3:$A$1999,'Export Action'!$AO$3:$AO$1999)="Communes ZRR./bassins de vie pop &gt; 50% ZRR",_xlfn.XLOOKUP(C373,'Export Action'!$A$3:$A$1999,'Export Action'!$AO$3:$AO$1999)="Contrats de relance et de transition écologique (CRTE) rural"),"Oui","Non")</f>
        <v>Oui</v>
      </c>
      <c r="S373" s="73"/>
      <c r="T373" s="74">
        <f t="shared" si="6"/>
        <v>150</v>
      </c>
      <c r="U373" s="75"/>
      <c r="V373" s="8" t="str" cm="1">
        <f t="array" ref="V373">IF(SUMPRODUCT((Tableau1[NOM DE LA STRUCTURE]=Tableau1[[#This Row],[NOM DE LA STRUCTURE]])*Tableau1[MONTANT PROPOSE POUR L''ACTION])=0,"",SUMPRODUCT((Tableau1[NOM DE LA STRUCTURE]=Tableau1[[#This Row],[NOM DE LA STRUCTURE]])*Tableau1[MONTANT PROPOSE POUR L''ACTION]))</f>
        <v/>
      </c>
      <c r="W373" s="79"/>
    </row>
    <row r="374" spans="1:23" ht="47.5" hidden="1" customHeight="1" x14ac:dyDescent="0.25">
      <c r="A374" s="13" t="str">
        <f>_xlfn.XLOOKUP(C374,'Export Action'!$A$3:$A$1999,'Export Action'!$L$3:$L$1999)</f>
        <v>92443743700016</v>
      </c>
      <c r="B374" s="84" t="str">
        <f>_xlfn.XLOOKUP(A374,'Export Action'!$L$3:$L$1999,'Export Action'!$O$3:$O$1999)</f>
        <v>ETOILE PONGISTE DE SCHLEITHAL</v>
      </c>
      <c r="C374" s="1" t="s">
        <v>15381</v>
      </c>
      <c r="D374" s="36" t="str">
        <f>_xlfn.XLOOKUP(C374,'Export Action'!$A$3:$A$1999,'Export Action'!$X$3:$X$1999)</f>
        <v>Ping actif</v>
      </c>
      <c r="E374" s="1" t="str">
        <f>_xlfn.XLOOKUP(A374,'Export Dossier'!$K$3:$K$974,'Export Dossier'!$D$3:$D$974)</f>
        <v>FFTT-GEST-24-0026</v>
      </c>
      <c r="F374" s="36" t="str">
        <f>_xlfn.XLOOKUP(C374,'Export Action'!$A$3:$A$1999,'Export Action'!$AE$3:$AE$1999)</f>
        <v>Ping Actif</v>
      </c>
      <c r="G374" s="68"/>
      <c r="H374" s="71"/>
      <c r="I374" s="71"/>
      <c r="J374" s="1" t="str">
        <f>_xlfn.XLOOKUP(C374,'Export Action'!$A$3:$A$1999,'Export Action'!$J$3:$J$1999)</f>
        <v>Première demande</v>
      </c>
      <c r="K374" s="1" t="str">
        <f>_xlfn.XLOOKUP(C374,'Export Action'!$A$3:$A$1999,'Export Action'!$AL$3:$AL$1999)</f>
        <v>Mixte</v>
      </c>
      <c r="L374" s="1">
        <f>_xlfn.XLOOKUP(C374,'Export Action'!$A$3:$A$1999,'Export Action'!$AM$3:$AM$1999)</f>
        <v>90</v>
      </c>
      <c r="M374" s="5" t="e">
        <f>_xlfn.XLOOKUP(A374,'Export 2022'!$K$3:$K$1000,'Export 2022'!$AF$3:$AF$1000)</f>
        <v>#N/A</v>
      </c>
      <c r="N374" s="5" t="e">
        <f>_xlfn.XLOOKUP(A374,'Export 2023'!$K$3:$K$1000,'Export 2023'!$AF$3:$AF$1000)</f>
        <v>#N/A</v>
      </c>
      <c r="O374" s="31">
        <f>_xlfn.XLOOKUP(A374,'Export Dossier'!$K$3:$K$974,'Export Dossier'!$AD$3:$AD$974)</f>
        <v>3880</v>
      </c>
      <c r="P374" s="31">
        <f>_xlfn.XLOOKUP(C374,'Export Action'!$A$3:$A$1999,'Export Action'!$AS$3:$AS$1999)</f>
        <v>1700</v>
      </c>
      <c r="Q374" s="29">
        <f>(_xlfn.XLOOKUP(C374,'Export Action'!$A$3:$A$1999,'Export Action'!$AS$3:$AS$1999))/_xlfn.XLOOKUP(C374,'Export Action'!$A$3:$A$1999,'Export Action'!$AR$3:$AR$1999)</f>
        <v>0.45698924731182794</v>
      </c>
      <c r="R374" s="63" t="str">
        <f>IF(OR(_xlfn.XLOOKUP(C374,'Export Action'!$A$3:$A$1999,'Export Action'!$AO$3:$AO$1999)="Communes ZRR./bassins de vie pop &gt; 50% ZRR",_xlfn.XLOOKUP(C374,'Export Action'!$A$3:$A$1999,'Export Action'!$AO$3:$AO$1999)="Contrats de relance et de transition écologique (CRTE) rural"),"Oui","Non")</f>
        <v>Oui</v>
      </c>
      <c r="S374" s="73"/>
      <c r="T374" s="74">
        <f t="shared" si="6"/>
        <v>150</v>
      </c>
      <c r="U374" s="75"/>
      <c r="V374" s="8" t="str" cm="1">
        <f t="array" ref="V374">IF(SUMPRODUCT((Tableau1[NOM DE LA STRUCTURE]=Tableau1[[#This Row],[NOM DE LA STRUCTURE]])*Tableau1[MONTANT PROPOSE POUR L''ACTION])=0,"",SUMPRODUCT((Tableau1[NOM DE LA STRUCTURE]=Tableau1[[#This Row],[NOM DE LA STRUCTURE]])*Tableau1[MONTANT PROPOSE POUR L''ACTION]))</f>
        <v/>
      </c>
      <c r="W374" s="79"/>
    </row>
    <row r="375" spans="1:23" ht="47.5" hidden="1" customHeight="1" x14ac:dyDescent="0.25">
      <c r="A375" s="13" t="str">
        <f>_xlfn.XLOOKUP(C375,'Export Action'!$A$3:$A$1999,'Export Action'!$L$3:$L$1999)</f>
        <v>45186002700023</v>
      </c>
      <c r="B375" s="84" t="str">
        <f>_xlfn.XLOOKUP(A375,'Export Action'!$L$3:$L$1999,'Export Action'!$O$3:$O$1999)</f>
        <v>PING PONG CLUB DE BAIE MAHAULT( PPC BAIE MAHAULT )</v>
      </c>
      <c r="C375" s="1" t="s">
        <v>15409</v>
      </c>
      <c r="D375" s="36" t="str">
        <f>_xlfn.XLOOKUP(C375,'Export Action'!$A$3:$A$1999,'Export Action'!$X$3:$X$1999)</f>
        <v>PROMOUVOIR LE TENNIS DE TABLE FÉMININ</v>
      </c>
      <c r="E375" s="1" t="str">
        <f>_xlfn.XLOOKUP(A375,'Export Dossier'!$K$3:$K$974,'Export Dossier'!$D$3:$D$974)</f>
        <v>FFTT-GUAD-24-0001</v>
      </c>
      <c r="F375" s="36" t="str">
        <f>_xlfn.XLOOKUP(C375,'Export Action'!$A$3:$A$1999,'Export Action'!$AE$3:$AE$1999)</f>
        <v>Structuration clubs/comités de demain</v>
      </c>
      <c r="G375" s="68"/>
      <c r="H375" s="71"/>
      <c r="I375" s="71"/>
      <c r="J375" s="1" t="str">
        <f>_xlfn.XLOOKUP(C375,'Export Action'!$A$3:$A$1999,'Export Action'!$J$3:$J$1999)</f>
        <v>Renouvellement</v>
      </c>
      <c r="K375" s="1" t="str">
        <f>_xlfn.XLOOKUP(C375,'Export Action'!$A$3:$A$1999,'Export Action'!$AL$3:$AL$1999)</f>
        <v>Féminin</v>
      </c>
      <c r="L375" s="1">
        <f>_xlfn.XLOOKUP(C375,'Export Action'!$A$3:$A$1999,'Export Action'!$AM$3:$AM$1999)</f>
        <v>30</v>
      </c>
      <c r="M375" s="5">
        <f>_xlfn.XLOOKUP(A375,'Export 2022'!$K$3:$K$1000,'Export 2022'!$AF$3:$AF$1000)</f>
        <v>10000</v>
      </c>
      <c r="N375" s="5">
        <f>_xlfn.XLOOKUP(A375,'Export 2023'!$K$3:$K$1000,'Export 2023'!$AF$3:$AF$1000)</f>
        <v>6300</v>
      </c>
      <c r="O375" s="31">
        <f>_xlfn.XLOOKUP(A375,'Export Dossier'!$K$3:$K$974,'Export Dossier'!$AD$3:$AD$974)</f>
        <v>18000</v>
      </c>
      <c r="P375" s="31">
        <f>_xlfn.XLOOKUP(C375,'Export Action'!$A$3:$A$1999,'Export Action'!$AS$3:$AS$1999)</f>
        <v>6000</v>
      </c>
      <c r="Q375" s="29">
        <f>(_xlfn.XLOOKUP(C375,'Export Action'!$A$3:$A$1999,'Export Action'!$AS$3:$AS$1999))/_xlfn.XLOOKUP(C375,'Export Action'!$A$3:$A$1999,'Export Action'!$AR$3:$AR$1999)</f>
        <v>0.12269938650306748</v>
      </c>
      <c r="R375" s="63" t="str">
        <f>IF(OR(_xlfn.XLOOKUP(C375,'Export Action'!$A$3:$A$1999,'Export Action'!$AO$3:$AO$1999)="Communes ZRR./bassins de vie pop &gt; 50% ZRR",_xlfn.XLOOKUP(C375,'Export Action'!$A$3:$A$1999,'Export Action'!$AO$3:$AO$1999)="Contrats de relance et de transition écologique (CRTE) rural"),"Oui","Non")</f>
        <v>Non</v>
      </c>
      <c r="S375" s="73"/>
      <c r="T375" s="74">
        <f t="shared" si="6"/>
        <v>151</v>
      </c>
      <c r="U375" s="75"/>
      <c r="V375" s="8" t="str" cm="1">
        <f t="array" ref="V375">IF(SUMPRODUCT((Tableau1[NOM DE LA STRUCTURE]=Tableau1[[#This Row],[NOM DE LA STRUCTURE]])*Tableau1[MONTANT PROPOSE POUR L''ACTION])=0,"",SUMPRODUCT((Tableau1[NOM DE LA STRUCTURE]=Tableau1[[#This Row],[NOM DE LA STRUCTURE]])*Tableau1[MONTANT PROPOSE POUR L''ACTION]))</f>
        <v/>
      </c>
      <c r="W375" s="79"/>
    </row>
    <row r="376" spans="1:23" ht="47.5" hidden="1" customHeight="1" x14ac:dyDescent="0.25">
      <c r="A376" s="13" t="str">
        <f>_xlfn.XLOOKUP(C376,'Export Action'!$A$3:$A$1999,'Export Action'!$L$3:$L$1999)</f>
        <v>45186002700023</v>
      </c>
      <c r="B376" s="84" t="str">
        <f>_xlfn.XLOOKUP(A376,'Export Action'!$L$3:$L$1999,'Export Action'!$O$3:$O$1999)</f>
        <v>PING PONG CLUB DE BAIE MAHAULT( PPC BAIE MAHAULT )</v>
      </c>
      <c r="C376" s="1" t="s">
        <v>15417</v>
      </c>
      <c r="D376" s="36" t="str">
        <f>_xlfn.XLOOKUP(C376,'Export Action'!$A$3:$A$1999,'Export Action'!$X$3:$X$1999)</f>
        <v>INITIATIOIN_PERFECTIONNEMENT DE LA PRATIQUE DU TENNIS DE TABLE GROUPES ELITES COMPETITIONS</v>
      </c>
      <c r="E376" s="1" t="str">
        <f>_xlfn.XLOOKUP(A376,'Export Dossier'!$K$3:$K$974,'Export Dossier'!$D$3:$D$974)</f>
        <v>FFTT-GUAD-24-0001</v>
      </c>
      <c r="F376" s="36" t="str">
        <f>_xlfn.XLOOKUP(C376,'Export Action'!$A$3:$A$1999,'Export Action'!$AE$3:$AE$1999)</f>
        <v>Structuration clubs/comités de demain</v>
      </c>
      <c r="G376" s="68"/>
      <c r="H376" s="71"/>
      <c r="I376" s="71"/>
      <c r="J376" s="1" t="str">
        <f>_xlfn.XLOOKUP(C376,'Export Action'!$A$3:$A$1999,'Export Action'!$J$3:$J$1999)</f>
        <v>Renouvellement</v>
      </c>
      <c r="K376" s="1" t="str">
        <f>_xlfn.XLOOKUP(C376,'Export Action'!$A$3:$A$1999,'Export Action'!$AL$3:$AL$1999)</f>
        <v>Mixte</v>
      </c>
      <c r="L376" s="1">
        <f>_xlfn.XLOOKUP(C376,'Export Action'!$A$3:$A$1999,'Export Action'!$AM$3:$AM$1999)</f>
        <v>15</v>
      </c>
      <c r="M376" s="5">
        <f>_xlfn.XLOOKUP(A376,'Export 2022'!$K$3:$K$1000,'Export 2022'!$AF$3:$AF$1000)</f>
        <v>10000</v>
      </c>
      <c r="N376" s="5">
        <f>_xlfn.XLOOKUP(A376,'Export 2023'!$K$3:$K$1000,'Export 2023'!$AF$3:$AF$1000)</f>
        <v>6300</v>
      </c>
      <c r="O376" s="31">
        <f>_xlfn.XLOOKUP(A376,'Export Dossier'!$K$3:$K$974,'Export Dossier'!$AD$3:$AD$974)</f>
        <v>18000</v>
      </c>
      <c r="P376" s="31">
        <f>_xlfn.XLOOKUP(C376,'Export Action'!$A$3:$A$1999,'Export Action'!$AS$3:$AS$1999)</f>
        <v>6000</v>
      </c>
      <c r="Q376" s="29">
        <f>(_xlfn.XLOOKUP(C376,'Export Action'!$A$3:$A$1999,'Export Action'!$AS$3:$AS$1999))/_xlfn.XLOOKUP(C376,'Export Action'!$A$3:$A$1999,'Export Action'!$AR$3:$AR$1999)</f>
        <v>0.12269938650306748</v>
      </c>
      <c r="R376" s="63" t="str">
        <f>IF(OR(_xlfn.XLOOKUP(C376,'Export Action'!$A$3:$A$1999,'Export Action'!$AO$3:$AO$1999)="Communes ZRR./bassins de vie pop &gt; 50% ZRR",_xlfn.XLOOKUP(C376,'Export Action'!$A$3:$A$1999,'Export Action'!$AO$3:$AO$1999)="Contrats de relance et de transition écologique (CRTE) rural"),"Oui","Non")</f>
        <v>Non</v>
      </c>
      <c r="S376" s="73"/>
      <c r="T376" s="74">
        <f t="shared" si="6"/>
        <v>151</v>
      </c>
      <c r="U376" s="75"/>
      <c r="V376" s="8" t="str" cm="1">
        <f t="array" ref="V376">IF(SUMPRODUCT((Tableau1[NOM DE LA STRUCTURE]=Tableau1[[#This Row],[NOM DE LA STRUCTURE]])*Tableau1[MONTANT PROPOSE POUR L''ACTION])=0,"",SUMPRODUCT((Tableau1[NOM DE LA STRUCTURE]=Tableau1[[#This Row],[NOM DE LA STRUCTURE]])*Tableau1[MONTANT PROPOSE POUR L''ACTION]))</f>
        <v/>
      </c>
      <c r="W376" s="79"/>
    </row>
    <row r="377" spans="1:23" ht="47.5" hidden="1" customHeight="1" x14ac:dyDescent="0.25">
      <c r="A377" s="13" t="str">
        <f>_xlfn.XLOOKUP(C377,'Export Action'!$A$3:$A$1999,'Export Action'!$L$3:$L$1999)</f>
        <v>45186002700023</v>
      </c>
      <c r="B377" s="84" t="str">
        <f>_xlfn.XLOOKUP(A377,'Export Action'!$L$3:$L$1999,'Export Action'!$O$3:$O$1999)</f>
        <v>PING PONG CLUB DE BAIE MAHAULT( PPC BAIE MAHAULT )</v>
      </c>
      <c r="C377" s="1" t="s">
        <v>15423</v>
      </c>
      <c r="D377" s="36" t="str">
        <f>_xlfn.XLOOKUP(C377,'Export Action'!$A$3:$A$1999,'Export Action'!$X$3:$X$1999)</f>
        <v>PROGRAMME ACTIVITÉ HANDISPORT JOUONS ENSEMBLE A BALLES ÉGALES !</v>
      </c>
      <c r="E377" s="1" t="str">
        <f>_xlfn.XLOOKUP(A377,'Export Dossier'!$K$3:$K$974,'Export Dossier'!$D$3:$D$974)</f>
        <v>FFTT-GUAD-24-0001</v>
      </c>
      <c r="F377" s="36" t="str">
        <f>_xlfn.XLOOKUP(C377,'Export Action'!$A$3:$A$1999,'Export Action'!$AE$3:$AE$1999)</f>
        <v>Ping Actif</v>
      </c>
      <c r="G377" s="68"/>
      <c r="H377" s="71"/>
      <c r="I377" s="71"/>
      <c r="J377" s="1" t="str">
        <f>_xlfn.XLOOKUP(C377,'Export Action'!$A$3:$A$1999,'Export Action'!$J$3:$J$1999)</f>
        <v>Renouvellement</v>
      </c>
      <c r="K377" s="1" t="str">
        <f>_xlfn.XLOOKUP(C377,'Export Action'!$A$3:$A$1999,'Export Action'!$AL$3:$AL$1999)</f>
        <v>Mixte</v>
      </c>
      <c r="L377" s="1">
        <f>_xlfn.XLOOKUP(C377,'Export Action'!$A$3:$A$1999,'Export Action'!$AM$3:$AM$1999)</f>
        <v>30</v>
      </c>
      <c r="M377" s="5">
        <f>_xlfn.XLOOKUP(A377,'Export 2022'!$K$3:$K$1000,'Export 2022'!$AF$3:$AF$1000)</f>
        <v>10000</v>
      </c>
      <c r="N377" s="5">
        <f>_xlfn.XLOOKUP(A377,'Export 2023'!$K$3:$K$1000,'Export 2023'!$AF$3:$AF$1000)</f>
        <v>6300</v>
      </c>
      <c r="O377" s="31">
        <f>_xlfn.XLOOKUP(A377,'Export Dossier'!$K$3:$K$974,'Export Dossier'!$AD$3:$AD$974)</f>
        <v>18000</v>
      </c>
      <c r="P377" s="31">
        <f>_xlfn.XLOOKUP(C377,'Export Action'!$A$3:$A$1999,'Export Action'!$AS$3:$AS$1999)</f>
        <v>6000</v>
      </c>
      <c r="Q377" s="29">
        <f>(_xlfn.XLOOKUP(C377,'Export Action'!$A$3:$A$1999,'Export Action'!$AS$3:$AS$1999))/_xlfn.XLOOKUP(C377,'Export Action'!$A$3:$A$1999,'Export Action'!$AR$3:$AR$1999)</f>
        <v>0.12269938650306748</v>
      </c>
      <c r="R377" s="63" t="str">
        <f>IF(OR(_xlfn.XLOOKUP(C377,'Export Action'!$A$3:$A$1999,'Export Action'!$AO$3:$AO$1999)="Communes ZRR./bassins de vie pop &gt; 50% ZRR",_xlfn.XLOOKUP(C377,'Export Action'!$A$3:$A$1999,'Export Action'!$AO$3:$AO$1999)="Contrats de relance et de transition écologique (CRTE) rural"),"Oui","Non")</f>
        <v>Non</v>
      </c>
      <c r="S377" s="73"/>
      <c r="T377" s="74">
        <f t="shared" si="6"/>
        <v>151</v>
      </c>
      <c r="U377" s="75"/>
      <c r="V377" s="8" t="str" cm="1">
        <f t="array" ref="V377">IF(SUMPRODUCT((Tableau1[NOM DE LA STRUCTURE]=Tableau1[[#This Row],[NOM DE LA STRUCTURE]])*Tableau1[MONTANT PROPOSE POUR L''ACTION])=0,"",SUMPRODUCT((Tableau1[NOM DE LA STRUCTURE]=Tableau1[[#This Row],[NOM DE LA STRUCTURE]])*Tableau1[MONTANT PROPOSE POUR L''ACTION]))</f>
        <v/>
      </c>
      <c r="W377" s="79"/>
    </row>
    <row r="378" spans="1:23" ht="47.5" hidden="1" customHeight="1" x14ac:dyDescent="0.25">
      <c r="A378" s="13" t="str">
        <f>_xlfn.XLOOKUP(C378,'Export Action'!$A$3:$A$1999,'Export Action'!$L$3:$L$1999)</f>
        <v>44314224500028</v>
      </c>
      <c r="B378" s="84" t="str">
        <f>_xlfn.XLOOKUP(A378,'Export Action'!$L$3:$L$1999,'Export Action'!$O$3:$O$1999)</f>
        <v>ASSOCIATION SPORTIVE ET CULTURELLE TENNIS DE TABLE DE CAYENNE</v>
      </c>
      <c r="C378" s="1" t="s">
        <v>15430</v>
      </c>
      <c r="D378" s="36" t="str">
        <f>_xlfn.XLOOKUP(C378,'Export Action'!$A$3:$A$1999,'Export Action'!$X$3:$X$1999)</f>
        <v>PING A L ECOLE</v>
      </c>
      <c r="E378" s="1" t="str">
        <f>_xlfn.XLOOKUP(A378,'Export Dossier'!$K$3:$K$974,'Export Dossier'!$D$3:$D$974)</f>
        <v>FFTT-GUYA-24-0001</v>
      </c>
      <c r="F378" s="36" t="str">
        <f>_xlfn.XLOOKUP(C378,'Export Action'!$A$3:$A$1999,'Export Action'!$AE$3:$AE$1999)</f>
        <v>Ping Educatif</v>
      </c>
      <c r="G378" s="68"/>
      <c r="H378" s="71"/>
      <c r="I378" s="71"/>
      <c r="J378" s="1" t="str">
        <f>_xlfn.XLOOKUP(C378,'Export Action'!$A$3:$A$1999,'Export Action'!$J$3:$J$1999)</f>
        <v>Renouvellement</v>
      </c>
      <c r="K378" s="1" t="str">
        <f>_xlfn.XLOOKUP(C378,'Export Action'!$A$3:$A$1999,'Export Action'!$AL$3:$AL$1999)</f>
        <v>Mixte</v>
      </c>
      <c r="L378" s="1">
        <f>_xlfn.XLOOKUP(C378,'Export Action'!$A$3:$A$1999,'Export Action'!$AM$3:$AM$1999)</f>
        <v>300</v>
      </c>
      <c r="M378" s="5">
        <f>_xlfn.XLOOKUP(A378,'Export 2022'!$K$3:$K$1000,'Export 2022'!$AF$3:$AF$1000)</f>
        <v>3800</v>
      </c>
      <c r="N378" s="5">
        <f>_xlfn.XLOOKUP(A378,'Export 2023'!$K$3:$K$1000,'Export 2023'!$AF$3:$AF$1000)</f>
        <v>4000</v>
      </c>
      <c r="O378" s="31">
        <f>_xlfn.XLOOKUP(A378,'Export Dossier'!$K$3:$K$974,'Export Dossier'!$AD$3:$AD$974)</f>
        <v>7750</v>
      </c>
      <c r="P378" s="31">
        <f>_xlfn.XLOOKUP(C378,'Export Action'!$A$3:$A$1999,'Export Action'!$AS$3:$AS$1999)</f>
        <v>2000</v>
      </c>
      <c r="Q378" s="29">
        <f>(_xlfn.XLOOKUP(C378,'Export Action'!$A$3:$A$1999,'Export Action'!$AS$3:$AS$1999))/_xlfn.XLOOKUP(C378,'Export Action'!$A$3:$A$1999,'Export Action'!$AR$3:$AR$1999)</f>
        <v>0.76923076923076927</v>
      </c>
      <c r="R378" s="63" t="str">
        <f>IF(OR(_xlfn.XLOOKUP(C378,'Export Action'!$A$3:$A$1999,'Export Action'!$AO$3:$AO$1999)="Communes ZRR./bassins de vie pop &gt; 50% ZRR",_xlfn.XLOOKUP(C378,'Export Action'!$A$3:$A$1999,'Export Action'!$AO$3:$AO$1999)="Contrats de relance et de transition écologique (CRTE) rural"),"Oui","Non")</f>
        <v>Non</v>
      </c>
      <c r="S378" s="73"/>
      <c r="T378" s="74">
        <f t="shared" si="6"/>
        <v>152</v>
      </c>
      <c r="U378" s="75"/>
      <c r="V378" s="8" t="str" cm="1">
        <f t="array" ref="V378">IF(SUMPRODUCT((Tableau1[NOM DE LA STRUCTURE]=Tableau1[[#This Row],[NOM DE LA STRUCTURE]])*Tableau1[MONTANT PROPOSE POUR L''ACTION])=0,"",SUMPRODUCT((Tableau1[NOM DE LA STRUCTURE]=Tableau1[[#This Row],[NOM DE LA STRUCTURE]])*Tableau1[MONTANT PROPOSE POUR L''ACTION]))</f>
        <v/>
      </c>
      <c r="W378" s="79"/>
    </row>
    <row r="379" spans="1:23" ht="47.5" hidden="1" customHeight="1" x14ac:dyDescent="0.25">
      <c r="A379" s="13" t="str">
        <f>_xlfn.XLOOKUP(C379,'Export Action'!$A$3:$A$1999,'Export Action'!$L$3:$L$1999)</f>
        <v>44314224500028</v>
      </c>
      <c r="B379" s="84" t="str">
        <f>_xlfn.XLOOKUP(A379,'Export Action'!$L$3:$L$1999,'Export Action'!$O$3:$O$1999)</f>
        <v>ASSOCIATION SPORTIVE ET CULTURELLE TENNIS DE TABLE DE CAYENNE</v>
      </c>
      <c r="C379" s="1" t="s">
        <v>15438</v>
      </c>
      <c r="D379" s="36" t="str">
        <f>_xlfn.XLOOKUP(C379,'Export Action'!$A$3:$A$1999,'Export Action'!$X$3:$X$1999)</f>
        <v>PING AU FEMININ</v>
      </c>
      <c r="E379" s="1" t="str">
        <f>_xlfn.XLOOKUP(A379,'Export Dossier'!$K$3:$K$974,'Export Dossier'!$D$3:$D$974)</f>
        <v>FFTT-GUYA-24-0001</v>
      </c>
      <c r="F379" s="36" t="str">
        <f>_xlfn.XLOOKUP(C379,'Export Action'!$A$3:$A$1999,'Export Action'!$AE$3:$AE$1999)</f>
        <v>Ping Inclusif</v>
      </c>
      <c r="G379" s="68"/>
      <c r="H379" s="71"/>
      <c r="I379" s="71"/>
      <c r="J379" s="1" t="str">
        <f>_xlfn.XLOOKUP(C379,'Export Action'!$A$3:$A$1999,'Export Action'!$J$3:$J$1999)</f>
        <v>Première demande</v>
      </c>
      <c r="K379" s="1" t="str">
        <f>_xlfn.XLOOKUP(C379,'Export Action'!$A$3:$A$1999,'Export Action'!$AL$3:$AL$1999)</f>
        <v>Féminin</v>
      </c>
      <c r="L379" s="1">
        <f>_xlfn.XLOOKUP(C379,'Export Action'!$A$3:$A$1999,'Export Action'!$AM$3:$AM$1999)</f>
        <v>80</v>
      </c>
      <c r="M379" s="5">
        <f>_xlfn.XLOOKUP(A379,'Export 2022'!$K$3:$K$1000,'Export 2022'!$AF$3:$AF$1000)</f>
        <v>3800</v>
      </c>
      <c r="N379" s="5">
        <f>_xlfn.XLOOKUP(A379,'Export 2023'!$K$3:$K$1000,'Export 2023'!$AF$3:$AF$1000)</f>
        <v>4000</v>
      </c>
      <c r="O379" s="31">
        <f>_xlfn.XLOOKUP(A379,'Export Dossier'!$K$3:$K$974,'Export Dossier'!$AD$3:$AD$974)</f>
        <v>7750</v>
      </c>
      <c r="P379" s="31">
        <f>_xlfn.XLOOKUP(C379,'Export Action'!$A$3:$A$1999,'Export Action'!$AS$3:$AS$1999)</f>
        <v>2000</v>
      </c>
      <c r="Q379" s="29">
        <f>(_xlfn.XLOOKUP(C379,'Export Action'!$A$3:$A$1999,'Export Action'!$AS$3:$AS$1999))/_xlfn.XLOOKUP(C379,'Export Action'!$A$3:$A$1999,'Export Action'!$AR$3:$AR$1999)</f>
        <v>0.72727272727272729</v>
      </c>
      <c r="R379" s="63" t="str">
        <f>IF(OR(_xlfn.XLOOKUP(C379,'Export Action'!$A$3:$A$1999,'Export Action'!$AO$3:$AO$1999)="Communes ZRR./bassins de vie pop &gt; 50% ZRR",_xlfn.XLOOKUP(C379,'Export Action'!$A$3:$A$1999,'Export Action'!$AO$3:$AO$1999)="Contrats de relance et de transition écologique (CRTE) rural"),"Oui","Non")</f>
        <v>Non</v>
      </c>
      <c r="S379" s="73"/>
      <c r="T379" s="74">
        <f t="shared" si="6"/>
        <v>152</v>
      </c>
      <c r="U379" s="75"/>
      <c r="V379" s="8" t="str" cm="1">
        <f t="array" ref="V379">IF(SUMPRODUCT((Tableau1[NOM DE LA STRUCTURE]=Tableau1[[#This Row],[NOM DE LA STRUCTURE]])*Tableau1[MONTANT PROPOSE POUR L''ACTION])=0,"",SUMPRODUCT((Tableau1[NOM DE LA STRUCTURE]=Tableau1[[#This Row],[NOM DE LA STRUCTURE]])*Tableau1[MONTANT PROPOSE POUR L''ACTION]))</f>
        <v/>
      </c>
      <c r="W379" s="79"/>
    </row>
    <row r="380" spans="1:23" ht="47.5" hidden="1" customHeight="1" x14ac:dyDescent="0.25">
      <c r="A380" s="13" t="str">
        <f>_xlfn.XLOOKUP(C380,'Export Action'!$A$3:$A$1999,'Export Action'!$L$3:$L$1999)</f>
        <v>44314224500028</v>
      </c>
      <c r="B380" s="84" t="str">
        <f>_xlfn.XLOOKUP(A380,'Export Action'!$L$3:$L$1999,'Export Action'!$O$3:$O$1999)</f>
        <v>ASSOCIATION SPORTIVE ET CULTURELLE TENNIS DE TABLE DE CAYENNE</v>
      </c>
      <c r="C380" s="1" t="s">
        <v>15443</v>
      </c>
      <c r="D380" s="36" t="str">
        <f>_xlfn.XLOOKUP(C380,'Export Action'!$A$3:$A$1999,'Export Action'!$X$3:$X$1999)</f>
        <v>PING EN EXTERIEUR</v>
      </c>
      <c r="E380" s="1" t="str">
        <f>_xlfn.XLOOKUP(A380,'Export Dossier'!$K$3:$K$974,'Export Dossier'!$D$3:$D$974)</f>
        <v>FFTT-GUYA-24-0001</v>
      </c>
      <c r="F380" s="36" t="str">
        <f>_xlfn.XLOOKUP(C380,'Export Action'!$A$3:$A$1999,'Export Action'!$AE$3:$AE$1999)</f>
        <v>Nouvelles pratiques</v>
      </c>
      <c r="G380" s="68"/>
      <c r="H380" s="71"/>
      <c r="I380" s="71"/>
      <c r="J380" s="1" t="str">
        <f>_xlfn.XLOOKUP(C380,'Export Action'!$A$3:$A$1999,'Export Action'!$J$3:$J$1999)</f>
        <v>Renouvellement</v>
      </c>
      <c r="K380" s="1" t="str">
        <f>_xlfn.XLOOKUP(C380,'Export Action'!$A$3:$A$1999,'Export Action'!$AL$3:$AL$1999)</f>
        <v>Mixte</v>
      </c>
      <c r="L380" s="1">
        <f>_xlfn.XLOOKUP(C380,'Export Action'!$A$3:$A$1999,'Export Action'!$AM$3:$AM$1999)</f>
        <v>300</v>
      </c>
      <c r="M380" s="5">
        <f>_xlfn.XLOOKUP(A380,'Export 2022'!$K$3:$K$1000,'Export 2022'!$AF$3:$AF$1000)</f>
        <v>3800</v>
      </c>
      <c r="N380" s="5">
        <f>_xlfn.XLOOKUP(A380,'Export 2023'!$K$3:$K$1000,'Export 2023'!$AF$3:$AF$1000)</f>
        <v>4000</v>
      </c>
      <c r="O380" s="31">
        <f>_xlfn.XLOOKUP(A380,'Export Dossier'!$K$3:$K$974,'Export Dossier'!$AD$3:$AD$974)</f>
        <v>7750</v>
      </c>
      <c r="P380" s="31">
        <f>_xlfn.XLOOKUP(C380,'Export Action'!$A$3:$A$1999,'Export Action'!$AS$3:$AS$1999)</f>
        <v>2750</v>
      </c>
      <c r="Q380" s="29">
        <f>(_xlfn.XLOOKUP(C380,'Export Action'!$A$3:$A$1999,'Export Action'!$AS$3:$AS$1999))/_xlfn.XLOOKUP(C380,'Export Action'!$A$3:$A$1999,'Export Action'!$AR$3:$AR$1999)</f>
        <v>0.84615384615384615</v>
      </c>
      <c r="R380" s="63" t="str">
        <f>IF(OR(_xlfn.XLOOKUP(C380,'Export Action'!$A$3:$A$1999,'Export Action'!$AO$3:$AO$1999)="Communes ZRR./bassins de vie pop &gt; 50% ZRR",_xlfn.XLOOKUP(C380,'Export Action'!$A$3:$A$1999,'Export Action'!$AO$3:$AO$1999)="Contrats de relance et de transition écologique (CRTE) rural"),"Oui","Non")</f>
        <v>Non</v>
      </c>
      <c r="S380" s="73"/>
      <c r="T380" s="74">
        <f t="shared" si="6"/>
        <v>152</v>
      </c>
      <c r="U380" s="75"/>
      <c r="V380" s="8" t="str" cm="1">
        <f t="array" ref="V380">IF(SUMPRODUCT((Tableau1[NOM DE LA STRUCTURE]=Tableau1[[#This Row],[NOM DE LA STRUCTURE]])*Tableau1[MONTANT PROPOSE POUR L''ACTION])=0,"",SUMPRODUCT((Tableau1[NOM DE LA STRUCTURE]=Tableau1[[#This Row],[NOM DE LA STRUCTURE]])*Tableau1[MONTANT PROPOSE POUR L''ACTION]))</f>
        <v/>
      </c>
      <c r="W380" s="79"/>
    </row>
    <row r="381" spans="1:23" ht="47.5" hidden="1" customHeight="1" x14ac:dyDescent="0.25">
      <c r="A381" s="13" t="str">
        <f>_xlfn.XLOOKUP(C381,'Export Action'!$A$3:$A$1999,'Export Action'!$L$3:$L$1999)</f>
        <v>44314224500028</v>
      </c>
      <c r="B381" s="84" t="str">
        <f>_xlfn.XLOOKUP(A381,'Export Action'!$L$3:$L$1999,'Export Action'!$O$3:$O$1999)</f>
        <v>ASSOCIATION SPORTIVE ET CULTURELLE TENNIS DE TABLE DE CAYENNE</v>
      </c>
      <c r="C381" s="1" t="s">
        <v>15451</v>
      </c>
      <c r="D381" s="36" t="str">
        <f>_xlfn.XLOOKUP(C381,'Export Action'!$A$3:$A$1999,'Export Action'!$X$3:$X$1999)</f>
        <v>VAK' ANSANM</v>
      </c>
      <c r="E381" s="1" t="str">
        <f>_xlfn.XLOOKUP(A381,'Export Dossier'!$K$3:$K$974,'Export Dossier'!$D$3:$D$974)</f>
        <v>FFTT-GUYA-24-0001</v>
      </c>
      <c r="F381" s="36" t="str">
        <f>_xlfn.XLOOKUP(C381,'Export Action'!$A$3:$A$1999,'Export Action'!$AE$3:$AE$1999)</f>
        <v>Animations vacances Olympiques et Paralympiques</v>
      </c>
      <c r="G381" s="87"/>
      <c r="H381" s="1"/>
      <c r="I381" s="1"/>
      <c r="J381" s="1" t="str">
        <f>_xlfn.XLOOKUP(C381,'Export Action'!$A$3:$A$1999,'Export Action'!$J$3:$J$1999)</f>
        <v>Première demande</v>
      </c>
      <c r="K381" s="1" t="str">
        <f>_xlfn.XLOOKUP(C381,'Export Action'!$A$3:$A$1999,'Export Action'!$AL$3:$AL$1999)</f>
        <v>Mixte</v>
      </c>
      <c r="L381" s="1">
        <f>_xlfn.XLOOKUP(C381,'Export Action'!$A$3:$A$1999,'Export Action'!$AM$3:$AM$1999)</f>
        <v>150</v>
      </c>
      <c r="M381" s="5">
        <f>_xlfn.XLOOKUP(A381,'Export 2022'!$K$3:$K$1000,'Export 2022'!$AF$3:$AF$1000)</f>
        <v>3800</v>
      </c>
      <c r="N381" s="5">
        <f>_xlfn.XLOOKUP(A381,'Export 2023'!$K$3:$K$1000,'Export 2023'!$AF$3:$AF$1000)</f>
        <v>4000</v>
      </c>
      <c r="O381" s="31">
        <f>_xlfn.XLOOKUP(A381,'Export Dossier'!$K$3:$K$974,'Export Dossier'!$AD$3:$AD$974)</f>
        <v>7750</v>
      </c>
      <c r="P381" s="31">
        <f>_xlfn.XLOOKUP(C381,'Export Action'!$A$3:$A$1999,'Export Action'!$AS$3:$AS$1999)</f>
        <v>1000</v>
      </c>
      <c r="Q381" s="29">
        <f>(_xlfn.XLOOKUP(C381,'Export Action'!$A$3:$A$1999,'Export Action'!$AS$3:$AS$1999))/_xlfn.XLOOKUP(C381,'Export Action'!$A$3:$A$1999,'Export Action'!$AR$3:$AR$1999)</f>
        <v>0.34482758620689657</v>
      </c>
      <c r="R381" s="63" t="str">
        <f>IF(OR(_xlfn.XLOOKUP(C381,'Export Action'!$A$3:$A$1999,'Export Action'!$AO$3:$AO$1999)="Communes ZRR./bassins de vie pop &gt; 50% ZRR",_xlfn.XLOOKUP(C381,'Export Action'!$A$3:$A$1999,'Export Action'!$AO$3:$AO$1999)="Contrats de relance et de transition écologique (CRTE) rural"),"Oui","Non")</f>
        <v>Non</v>
      </c>
      <c r="S381" s="88"/>
      <c r="T381" s="74">
        <f t="shared" si="6"/>
        <v>152</v>
      </c>
      <c r="U381" s="89"/>
      <c r="V381" s="8" t="str" cm="1">
        <f t="array" ref="V381">IF(SUMPRODUCT((Tableau1[NOM DE LA STRUCTURE]=Tableau1[[#This Row],[NOM DE LA STRUCTURE]])*Tableau1[MONTANT PROPOSE POUR L''ACTION])=0,"",SUMPRODUCT((Tableau1[NOM DE LA STRUCTURE]=Tableau1[[#This Row],[NOM DE LA STRUCTURE]])*Tableau1[MONTANT PROPOSE POUR L''ACTION]))</f>
        <v/>
      </c>
      <c r="W381" s="90"/>
    </row>
    <row r="382" spans="1:23" ht="47.5" hidden="1" customHeight="1" x14ac:dyDescent="0.25">
      <c r="A382" s="13" t="str">
        <f>_xlfn.XLOOKUP(C382,'Export Action'!$A$3:$A$1999,'Export Action'!$L$3:$L$1999)</f>
        <v>45109215900016</v>
      </c>
      <c r="B382" s="84" t="str">
        <f>_xlfn.XLOOKUP(A382,'Export Action'!$L$3:$L$1999,'Export Action'!$O$3:$O$1999)</f>
        <v>CLUB OMNISPORTS DE SAINT-LAURENT-DU-MARONI SECTION TENNIS DE TABLE</v>
      </c>
      <c r="C382" s="1" t="s">
        <v>15458</v>
      </c>
      <c r="D382" s="36" t="str">
        <f>_xlfn.XLOOKUP(C382,'Export Action'!$A$3:$A$1999,'Export Action'!$X$3:$X$1999)</f>
        <v>Attirer les jeunes vers la performance</v>
      </c>
      <c r="E382" s="1" t="str">
        <f>_xlfn.XLOOKUP(A382,'Export Dossier'!$K$3:$K$974,'Export Dossier'!$D$3:$D$974)</f>
        <v>FFTT-GUYA-24-0002</v>
      </c>
      <c r="F382" s="36" t="str">
        <f>_xlfn.XLOOKUP(C382,'Export Action'!$A$3:$A$1999,'Export Action'!$AE$3:$AE$1999)</f>
        <v>Structuration clubs/comités de demain</v>
      </c>
      <c r="G382" s="68"/>
      <c r="H382" s="71"/>
      <c r="I382" s="71"/>
      <c r="J382" s="1" t="str">
        <f>_xlfn.XLOOKUP(C382,'Export Action'!$A$3:$A$1999,'Export Action'!$J$3:$J$1999)</f>
        <v>Renouvellement</v>
      </c>
      <c r="K382" s="1" t="str">
        <f>_xlfn.XLOOKUP(C382,'Export Action'!$A$3:$A$1999,'Export Action'!$AL$3:$AL$1999)</f>
        <v>Mixte</v>
      </c>
      <c r="L382" s="1">
        <f>_xlfn.XLOOKUP(C382,'Export Action'!$A$3:$A$1999,'Export Action'!$AM$3:$AM$1999)</f>
        <v>25</v>
      </c>
      <c r="M382" s="5">
        <f>_xlfn.XLOOKUP(A382,'Export 2022'!$K$3:$K$1000,'Export 2022'!$AF$3:$AF$1000)</f>
        <v>4500</v>
      </c>
      <c r="N382" s="5">
        <f>_xlfn.XLOOKUP(A382,'Export 2023'!$K$3:$K$1000,'Export 2023'!$AF$3:$AF$1000)</f>
        <v>6000</v>
      </c>
      <c r="O382" s="31">
        <f>_xlfn.XLOOKUP(A382,'Export Dossier'!$K$3:$K$974,'Export Dossier'!$AD$3:$AD$974)</f>
        <v>13500</v>
      </c>
      <c r="P382" s="31">
        <f>_xlfn.XLOOKUP(C382,'Export Action'!$A$3:$A$1999,'Export Action'!$AS$3:$AS$1999)</f>
        <v>4000</v>
      </c>
      <c r="Q382" s="29">
        <f>(_xlfn.XLOOKUP(C382,'Export Action'!$A$3:$A$1999,'Export Action'!$AS$3:$AS$1999))/_xlfn.XLOOKUP(C382,'Export Action'!$A$3:$A$1999,'Export Action'!$AR$3:$AR$1999)</f>
        <v>0.2247191011235955</v>
      </c>
      <c r="R382" s="63" t="str">
        <f>IF(OR(_xlfn.XLOOKUP(C382,'Export Action'!$A$3:$A$1999,'Export Action'!$AO$3:$AO$1999)="Communes ZRR./bassins de vie pop &gt; 50% ZRR",_xlfn.XLOOKUP(C382,'Export Action'!$A$3:$A$1999,'Export Action'!$AO$3:$AO$1999)="Contrats de relance et de transition écologique (CRTE) rural"),"Oui","Non")</f>
        <v>Non</v>
      </c>
      <c r="S382" s="73"/>
      <c r="T382" s="74">
        <f t="shared" si="6"/>
        <v>153</v>
      </c>
      <c r="U382" s="75"/>
      <c r="V382" s="8" t="str" cm="1">
        <f t="array" ref="V382">IF(SUMPRODUCT((Tableau1[NOM DE LA STRUCTURE]=Tableau1[[#This Row],[NOM DE LA STRUCTURE]])*Tableau1[MONTANT PROPOSE POUR L''ACTION])=0,"",SUMPRODUCT((Tableau1[NOM DE LA STRUCTURE]=Tableau1[[#This Row],[NOM DE LA STRUCTURE]])*Tableau1[MONTANT PROPOSE POUR L''ACTION]))</f>
        <v/>
      </c>
      <c r="W382" s="79"/>
    </row>
    <row r="383" spans="1:23" ht="47.5" hidden="1" customHeight="1" x14ac:dyDescent="0.25">
      <c r="A383" s="13" t="str">
        <f>_xlfn.XLOOKUP(C383,'Export Action'!$A$3:$A$1999,'Export Action'!$L$3:$L$1999)</f>
        <v>45109215900016</v>
      </c>
      <c r="B383" s="84" t="str">
        <f>_xlfn.XLOOKUP(A383,'Export Action'!$L$3:$L$1999,'Export Action'!$O$3:$O$1999)</f>
        <v>CLUB OMNISPORTS DE SAINT-LAURENT-DU-MARONI SECTION TENNIS DE TABLE</v>
      </c>
      <c r="C383" s="1" t="s">
        <v>15466</v>
      </c>
      <c r="D383" s="36" t="str">
        <f>_xlfn.XLOOKUP(C383,'Export Action'!$A$3:$A$1999,'Export Action'!$X$3:$X$1999)</f>
        <v>Cam°Ping Eté</v>
      </c>
      <c r="E383" s="1" t="str">
        <f>_xlfn.XLOOKUP(A383,'Export Dossier'!$K$3:$K$974,'Export Dossier'!$D$3:$D$974)</f>
        <v>FFTT-GUYA-24-0002</v>
      </c>
      <c r="F383" s="36" t="str">
        <f>_xlfn.XLOOKUP(C383,'Export Action'!$A$3:$A$1999,'Export Action'!$AE$3:$AE$1999)</f>
        <v>Structuration clubs/comités de demain</v>
      </c>
      <c r="G383" s="68"/>
      <c r="H383" s="71"/>
      <c r="I383" s="71"/>
      <c r="J383" s="1" t="str">
        <f>_xlfn.XLOOKUP(C383,'Export Action'!$A$3:$A$1999,'Export Action'!$J$3:$J$1999)</f>
        <v>Renouvellement</v>
      </c>
      <c r="K383" s="1" t="str">
        <f>_xlfn.XLOOKUP(C383,'Export Action'!$A$3:$A$1999,'Export Action'!$AL$3:$AL$1999)</f>
        <v>Mixte</v>
      </c>
      <c r="L383" s="1">
        <f>_xlfn.XLOOKUP(C383,'Export Action'!$A$3:$A$1999,'Export Action'!$AM$3:$AM$1999)</f>
        <v>20</v>
      </c>
      <c r="M383" s="5">
        <f>_xlfn.XLOOKUP(A383,'Export 2022'!$K$3:$K$1000,'Export 2022'!$AF$3:$AF$1000)</f>
        <v>4500</v>
      </c>
      <c r="N383" s="5">
        <f>_xlfn.XLOOKUP(A383,'Export 2023'!$K$3:$K$1000,'Export 2023'!$AF$3:$AF$1000)</f>
        <v>6000</v>
      </c>
      <c r="O383" s="31">
        <f>_xlfn.XLOOKUP(A383,'Export Dossier'!$K$3:$K$974,'Export Dossier'!$AD$3:$AD$974)</f>
        <v>13500</v>
      </c>
      <c r="P383" s="31">
        <f>_xlfn.XLOOKUP(C383,'Export Action'!$A$3:$A$1999,'Export Action'!$AS$3:$AS$1999)</f>
        <v>7000</v>
      </c>
      <c r="Q383" s="29">
        <f>(_xlfn.XLOOKUP(C383,'Export Action'!$A$3:$A$1999,'Export Action'!$AS$3:$AS$1999))/_xlfn.XLOOKUP(C383,'Export Action'!$A$3:$A$1999,'Export Action'!$AR$3:$AR$1999)</f>
        <v>0.51851851851851849</v>
      </c>
      <c r="R383" s="63" t="str">
        <f>IF(OR(_xlfn.XLOOKUP(C383,'Export Action'!$A$3:$A$1999,'Export Action'!$AO$3:$AO$1999)="Communes ZRR./bassins de vie pop &gt; 50% ZRR",_xlfn.XLOOKUP(C383,'Export Action'!$A$3:$A$1999,'Export Action'!$AO$3:$AO$1999)="Contrats de relance et de transition écologique (CRTE) rural"),"Oui","Non")</f>
        <v>Non</v>
      </c>
      <c r="S383" s="73"/>
      <c r="T383" s="74">
        <f t="shared" si="6"/>
        <v>153</v>
      </c>
      <c r="U383" s="75"/>
      <c r="V383" s="8" t="str" cm="1">
        <f t="array" ref="V383">IF(SUMPRODUCT((Tableau1[NOM DE LA STRUCTURE]=Tableau1[[#This Row],[NOM DE LA STRUCTURE]])*Tableau1[MONTANT PROPOSE POUR L''ACTION])=0,"",SUMPRODUCT((Tableau1[NOM DE LA STRUCTURE]=Tableau1[[#This Row],[NOM DE LA STRUCTURE]])*Tableau1[MONTANT PROPOSE POUR L''ACTION]))</f>
        <v/>
      </c>
      <c r="W383" s="79"/>
    </row>
    <row r="384" spans="1:23" ht="47.5" hidden="1" customHeight="1" x14ac:dyDescent="0.25">
      <c r="A384" s="13" t="str">
        <f>_xlfn.XLOOKUP(C384,'Export Action'!$A$3:$A$1999,'Export Action'!$L$3:$L$1999)</f>
        <v>45109215900016</v>
      </c>
      <c r="B384" s="84" t="str">
        <f>_xlfn.XLOOKUP(A384,'Export Action'!$L$3:$L$1999,'Export Action'!$O$3:$O$1999)</f>
        <v>CLUB OMNISPORTS DE SAINT-LAURENT-DU-MARONI SECTION TENNIS DE TABLE</v>
      </c>
      <c r="C384" s="1" t="s">
        <v>15473</v>
      </c>
      <c r="D384" s="36" t="str">
        <f>_xlfn.XLOOKUP(C384,'Export Action'!$A$3:$A$1999,'Export Action'!$X$3:$X$1999)</f>
        <v>Educ Ping - Le ping dans les écoles</v>
      </c>
      <c r="E384" s="1" t="str">
        <f>_xlfn.XLOOKUP(A384,'Export Dossier'!$K$3:$K$974,'Export Dossier'!$D$3:$D$974)</f>
        <v>FFTT-GUYA-24-0002</v>
      </c>
      <c r="F384" s="36" t="str">
        <f>_xlfn.XLOOKUP(C384,'Export Action'!$A$3:$A$1999,'Export Action'!$AE$3:$AE$1999)</f>
        <v>Ping Educatif</v>
      </c>
      <c r="G384" s="68"/>
      <c r="H384" s="71"/>
      <c r="I384" s="71"/>
      <c r="J384" s="1" t="str">
        <f>_xlfn.XLOOKUP(C384,'Export Action'!$A$3:$A$1999,'Export Action'!$J$3:$J$1999)</f>
        <v>Renouvellement</v>
      </c>
      <c r="K384" s="1" t="str">
        <f>_xlfn.XLOOKUP(C384,'Export Action'!$A$3:$A$1999,'Export Action'!$AL$3:$AL$1999)</f>
        <v>Mixte</v>
      </c>
      <c r="L384" s="1">
        <f>_xlfn.XLOOKUP(C384,'Export Action'!$A$3:$A$1999,'Export Action'!$AM$3:$AM$1999)</f>
        <v>100</v>
      </c>
      <c r="M384" s="5">
        <f>_xlfn.XLOOKUP(A384,'Export 2022'!$K$3:$K$1000,'Export 2022'!$AF$3:$AF$1000)</f>
        <v>4500</v>
      </c>
      <c r="N384" s="5">
        <f>_xlfn.XLOOKUP(A384,'Export 2023'!$K$3:$K$1000,'Export 2023'!$AF$3:$AF$1000)</f>
        <v>6000</v>
      </c>
      <c r="O384" s="31">
        <f>_xlfn.XLOOKUP(A384,'Export Dossier'!$K$3:$K$974,'Export Dossier'!$AD$3:$AD$974)</f>
        <v>13500</v>
      </c>
      <c r="P384" s="31">
        <f>_xlfn.XLOOKUP(C384,'Export Action'!$A$3:$A$1999,'Export Action'!$AS$3:$AS$1999)</f>
        <v>2500</v>
      </c>
      <c r="Q384" s="29">
        <f>(_xlfn.XLOOKUP(C384,'Export Action'!$A$3:$A$1999,'Export Action'!$AS$3:$AS$1999))/_xlfn.XLOOKUP(C384,'Export Action'!$A$3:$A$1999,'Export Action'!$AR$3:$AR$1999)</f>
        <v>0.45454545454545453</v>
      </c>
      <c r="R384" s="63" t="str">
        <f>IF(OR(_xlfn.XLOOKUP(C384,'Export Action'!$A$3:$A$1999,'Export Action'!$AO$3:$AO$1999)="Communes ZRR./bassins de vie pop &gt; 50% ZRR",_xlfn.XLOOKUP(C384,'Export Action'!$A$3:$A$1999,'Export Action'!$AO$3:$AO$1999)="Contrats de relance et de transition écologique (CRTE) rural"),"Oui","Non")</f>
        <v>Non</v>
      </c>
      <c r="S384" s="73"/>
      <c r="T384" s="74">
        <f t="shared" si="6"/>
        <v>153</v>
      </c>
      <c r="U384" s="75"/>
      <c r="V384" s="8" t="str" cm="1">
        <f t="array" ref="V384">IF(SUMPRODUCT((Tableau1[NOM DE LA STRUCTURE]=Tableau1[[#This Row],[NOM DE LA STRUCTURE]])*Tableau1[MONTANT PROPOSE POUR L''ACTION])=0,"",SUMPRODUCT((Tableau1[NOM DE LA STRUCTURE]=Tableau1[[#This Row],[NOM DE LA STRUCTURE]])*Tableau1[MONTANT PROPOSE POUR L''ACTION]))</f>
        <v/>
      </c>
      <c r="W384" s="79"/>
    </row>
    <row r="385" spans="1:23" ht="47.5" hidden="1" customHeight="1" x14ac:dyDescent="0.25">
      <c r="A385" s="13" t="str">
        <f>_xlfn.XLOOKUP(C385,'Export Action'!$A$3:$A$1999,'Export Action'!$L$3:$L$1999)</f>
        <v>45149333200022</v>
      </c>
      <c r="B385" s="84" t="str">
        <f>_xlfn.XLOOKUP(A385,'Export Action'!$L$3:$L$1999,'Export Action'!$O$3:$O$1999)</f>
        <v>CLUB DE TENNIS DE TABLE HAUBOURDINOIS</v>
      </c>
      <c r="C385" s="1" t="s">
        <v>993</v>
      </c>
      <c r="D385" s="36" t="str">
        <f>_xlfn.XLOOKUP(C385,'Export Action'!$A$3:$A$1999,'Export Action'!$X$3:$X$1999)</f>
        <v>PING CITOYEN: recrûtement et fidélisation des jeunes</v>
      </c>
      <c r="E385" s="1" t="str">
        <f>_xlfn.XLOOKUP(A385,'Export Dossier'!$K$3:$K$974,'Export Dossier'!$D$3:$D$974)</f>
        <v>FFTT-HDF-24-0001</v>
      </c>
      <c r="F385" s="36" t="str">
        <f>_xlfn.XLOOKUP(C385,'Export Action'!$A$3:$A$1999,'Export Action'!$AE$3:$AE$1999)</f>
        <v>Ping Educatif</v>
      </c>
      <c r="G385" s="68"/>
      <c r="H385" s="71"/>
      <c r="I385" s="71"/>
      <c r="J385" s="1" t="str">
        <f>_xlfn.XLOOKUP(C385,'Export Action'!$A$3:$A$1999,'Export Action'!$J$3:$J$1999)</f>
        <v>Renouvellement</v>
      </c>
      <c r="K385" s="1" t="str">
        <f>_xlfn.XLOOKUP(C385,'Export Action'!$A$3:$A$1999,'Export Action'!$AL$3:$AL$1999)</f>
        <v>Mixte</v>
      </c>
      <c r="L385" s="1">
        <f>_xlfn.XLOOKUP(C385,'Export Action'!$A$3:$A$1999,'Export Action'!$AM$3:$AM$1999)</f>
        <v>600</v>
      </c>
      <c r="M385" s="5" t="e">
        <f>_xlfn.XLOOKUP(A385,'Export 2022'!$K$3:$K$1000,'Export 2022'!$AF$3:$AF$1000)</f>
        <v>#N/A</v>
      </c>
      <c r="N385" s="5">
        <f>_xlfn.XLOOKUP(A385,'Export 2023'!$K$3:$K$1000,'Export 2023'!$AF$3:$AF$1000)</f>
        <v>2500</v>
      </c>
      <c r="O385" s="31">
        <f>_xlfn.XLOOKUP(A385,'Export Dossier'!$K$3:$K$974,'Export Dossier'!$AD$3:$AD$974)</f>
        <v>3700</v>
      </c>
      <c r="P385" s="31">
        <f>_xlfn.XLOOKUP(C385,'Export Action'!$A$3:$A$1999,'Export Action'!$AS$3:$AS$1999)</f>
        <v>1500</v>
      </c>
      <c r="Q385" s="29">
        <f>(_xlfn.XLOOKUP(C385,'Export Action'!$A$3:$A$1999,'Export Action'!$AS$3:$AS$1999))/_xlfn.XLOOKUP(C385,'Export Action'!$A$3:$A$1999,'Export Action'!$AR$3:$AR$1999)</f>
        <v>0.15151515151515152</v>
      </c>
      <c r="R385" s="63" t="str">
        <f>IF(OR(_xlfn.XLOOKUP(C385,'Export Action'!$A$3:$A$1999,'Export Action'!$AO$3:$AO$1999)="Communes ZRR./bassins de vie pop &gt; 50% ZRR",_xlfn.XLOOKUP(C385,'Export Action'!$A$3:$A$1999,'Export Action'!$AO$3:$AO$1999)="Contrats de relance et de transition écologique (CRTE) rural"),"Oui","Non")</f>
        <v>Non</v>
      </c>
      <c r="S385" s="73"/>
      <c r="T385" s="74">
        <f t="shared" si="6"/>
        <v>154</v>
      </c>
      <c r="U385" s="75"/>
      <c r="V385" s="8" t="str" cm="1">
        <f t="array" ref="V385">IF(SUMPRODUCT((Tableau1[NOM DE LA STRUCTURE]=Tableau1[[#This Row],[NOM DE LA STRUCTURE]])*Tableau1[MONTANT PROPOSE POUR L''ACTION])=0,"",SUMPRODUCT((Tableau1[NOM DE LA STRUCTURE]=Tableau1[[#This Row],[NOM DE LA STRUCTURE]])*Tableau1[MONTANT PROPOSE POUR L''ACTION]))</f>
        <v/>
      </c>
      <c r="W385" s="79"/>
    </row>
    <row r="386" spans="1:23" ht="47.5" hidden="1" customHeight="1" x14ac:dyDescent="0.25">
      <c r="A386" s="13" t="str">
        <f>_xlfn.XLOOKUP(C386,'Export Action'!$A$3:$A$1999,'Export Action'!$L$3:$L$1999)</f>
        <v>45149333200022</v>
      </c>
      <c r="B386" s="84" t="str">
        <f>_xlfn.XLOOKUP(A386,'Export Action'!$L$3:$L$1999,'Export Action'!$O$3:$O$1999)</f>
        <v>CLUB DE TENNIS DE TABLE HAUBOURDINOIS</v>
      </c>
      <c r="C386" s="1" t="s">
        <v>1009</v>
      </c>
      <c r="D386" s="36" t="str">
        <f>_xlfn.XLOOKUP(C386,'Export Action'!$A$3:$A$1999,'Export Action'!$X$3:$X$1999)</f>
        <v>PING CITOYEN: La féminisation</v>
      </c>
      <c r="E386" s="1" t="str">
        <f>_xlfn.XLOOKUP(A386,'Export Dossier'!$K$3:$K$974,'Export Dossier'!$D$3:$D$974)</f>
        <v>FFTT-HDF-24-0001</v>
      </c>
      <c r="F386" s="36" t="str">
        <f>_xlfn.XLOOKUP(C386,'Export Action'!$A$3:$A$1999,'Export Action'!$AE$3:$AE$1999)</f>
        <v>Ping Inclusif</v>
      </c>
      <c r="G386" s="68"/>
      <c r="H386" s="71"/>
      <c r="I386" s="71"/>
      <c r="J386" s="1" t="str">
        <f>_xlfn.XLOOKUP(C386,'Export Action'!$A$3:$A$1999,'Export Action'!$J$3:$J$1999)</f>
        <v>Renouvellement</v>
      </c>
      <c r="K386" s="1" t="str">
        <f>_xlfn.XLOOKUP(C386,'Export Action'!$A$3:$A$1999,'Export Action'!$AL$3:$AL$1999)</f>
        <v>Féminin</v>
      </c>
      <c r="L386" s="1">
        <f>_xlfn.XLOOKUP(C386,'Export Action'!$A$3:$A$1999,'Export Action'!$AM$3:$AM$1999)</f>
        <v>80</v>
      </c>
      <c r="M386" s="5" t="e">
        <f>_xlfn.XLOOKUP(A386,'Export 2022'!$K$3:$K$1000,'Export 2022'!$AF$3:$AF$1000)</f>
        <v>#N/A</v>
      </c>
      <c r="N386" s="5">
        <f>_xlfn.XLOOKUP(A386,'Export 2023'!$K$3:$K$1000,'Export 2023'!$AF$3:$AF$1000)</f>
        <v>2500</v>
      </c>
      <c r="O386" s="31">
        <f>_xlfn.XLOOKUP(A386,'Export Dossier'!$K$3:$K$974,'Export Dossier'!$AD$3:$AD$974)</f>
        <v>3700</v>
      </c>
      <c r="P386" s="31">
        <f>_xlfn.XLOOKUP(C386,'Export Action'!$A$3:$A$1999,'Export Action'!$AS$3:$AS$1999)</f>
        <v>1200</v>
      </c>
      <c r="Q386" s="29">
        <f>(_xlfn.XLOOKUP(C386,'Export Action'!$A$3:$A$1999,'Export Action'!$AS$3:$AS$1999))/_xlfn.XLOOKUP(C386,'Export Action'!$A$3:$A$1999,'Export Action'!$AR$3:$AR$1999)</f>
        <v>0.26666666666666666</v>
      </c>
      <c r="R386" s="63" t="str">
        <f>IF(OR(_xlfn.XLOOKUP(C386,'Export Action'!$A$3:$A$1999,'Export Action'!$AO$3:$AO$1999)="Communes ZRR./bassins de vie pop &gt; 50% ZRR",_xlfn.XLOOKUP(C386,'Export Action'!$A$3:$A$1999,'Export Action'!$AO$3:$AO$1999)="Contrats de relance et de transition écologique (CRTE) rural"),"Oui","Non")</f>
        <v>Non</v>
      </c>
      <c r="S386" s="73"/>
      <c r="T386" s="74">
        <f t="shared" si="6"/>
        <v>154</v>
      </c>
      <c r="U386" s="75"/>
      <c r="V386" s="8" t="str" cm="1">
        <f t="array" ref="V386">IF(SUMPRODUCT((Tableau1[NOM DE LA STRUCTURE]=Tableau1[[#This Row],[NOM DE LA STRUCTURE]])*Tableau1[MONTANT PROPOSE POUR L''ACTION])=0,"",SUMPRODUCT((Tableau1[NOM DE LA STRUCTURE]=Tableau1[[#This Row],[NOM DE LA STRUCTURE]])*Tableau1[MONTANT PROPOSE POUR L''ACTION]))</f>
        <v/>
      </c>
      <c r="W386" s="79"/>
    </row>
    <row r="387" spans="1:23" ht="47.5" hidden="1" customHeight="1" x14ac:dyDescent="0.25">
      <c r="A387" s="13" t="str">
        <f>_xlfn.XLOOKUP(C387,'Export Action'!$A$3:$A$1999,'Export Action'!$L$3:$L$1999)</f>
        <v>45149333200022</v>
      </c>
      <c r="B387" s="84" t="str">
        <f>_xlfn.XLOOKUP(A387,'Export Action'!$L$3:$L$1999,'Export Action'!$O$3:$O$1999)</f>
        <v>CLUB DE TENNIS DE TABLE HAUBOURDINOIS</v>
      </c>
      <c r="C387" s="1" t="s">
        <v>1014</v>
      </c>
      <c r="D387" s="36" t="str">
        <f>_xlfn.XLOOKUP(C387,'Export Action'!$A$3:$A$1999,'Export Action'!$X$3:$X$1999)</f>
        <v>PROMOTION DU SPORT SANTE</v>
      </c>
      <c r="E387" s="1" t="str">
        <f>_xlfn.XLOOKUP(A387,'Export Dossier'!$K$3:$K$974,'Export Dossier'!$D$3:$D$974)</f>
        <v>FFTT-HDF-24-0001</v>
      </c>
      <c r="F387" s="36" t="str">
        <f>_xlfn.XLOOKUP(C387,'Export Action'!$A$3:$A$1999,'Export Action'!$AE$3:$AE$1999)</f>
        <v>Ping Actif</v>
      </c>
      <c r="G387" s="68"/>
      <c r="H387" s="71"/>
      <c r="I387" s="71"/>
      <c r="J387" s="1" t="str">
        <f>_xlfn.XLOOKUP(C387,'Export Action'!$A$3:$A$1999,'Export Action'!$J$3:$J$1999)</f>
        <v>Renouvellement</v>
      </c>
      <c r="K387" s="1" t="str">
        <f>_xlfn.XLOOKUP(C387,'Export Action'!$A$3:$A$1999,'Export Action'!$AL$3:$AL$1999)</f>
        <v>Mixte</v>
      </c>
      <c r="L387" s="1">
        <f>_xlfn.XLOOKUP(C387,'Export Action'!$A$3:$A$1999,'Export Action'!$AM$3:$AM$1999)</f>
        <v>6</v>
      </c>
      <c r="M387" s="5" t="e">
        <f>_xlfn.XLOOKUP(A387,'Export 2022'!$K$3:$K$1000,'Export 2022'!$AF$3:$AF$1000)</f>
        <v>#N/A</v>
      </c>
      <c r="N387" s="5">
        <f>_xlfn.XLOOKUP(A387,'Export 2023'!$K$3:$K$1000,'Export 2023'!$AF$3:$AF$1000)</f>
        <v>2500</v>
      </c>
      <c r="O387" s="31">
        <f>_xlfn.XLOOKUP(A387,'Export Dossier'!$K$3:$K$974,'Export Dossier'!$AD$3:$AD$974)</f>
        <v>3700</v>
      </c>
      <c r="P387" s="31">
        <f>_xlfn.XLOOKUP(C387,'Export Action'!$A$3:$A$1999,'Export Action'!$AS$3:$AS$1999)</f>
        <v>1000</v>
      </c>
      <c r="Q387" s="29">
        <f>(_xlfn.XLOOKUP(C387,'Export Action'!$A$3:$A$1999,'Export Action'!$AS$3:$AS$1999))/_xlfn.XLOOKUP(C387,'Export Action'!$A$3:$A$1999,'Export Action'!$AR$3:$AR$1999)</f>
        <v>0.4</v>
      </c>
      <c r="R387" s="63" t="str">
        <f>IF(OR(_xlfn.XLOOKUP(C387,'Export Action'!$A$3:$A$1999,'Export Action'!$AO$3:$AO$1999)="Communes ZRR./bassins de vie pop &gt; 50% ZRR",_xlfn.XLOOKUP(C387,'Export Action'!$A$3:$A$1999,'Export Action'!$AO$3:$AO$1999)="Contrats de relance et de transition écologique (CRTE) rural"),"Oui","Non")</f>
        <v>Non</v>
      </c>
      <c r="S387" s="73"/>
      <c r="T387" s="74">
        <f t="shared" si="6"/>
        <v>154</v>
      </c>
      <c r="U387" s="75"/>
      <c r="V387" s="8" t="str" cm="1">
        <f t="array" ref="V387">IF(SUMPRODUCT((Tableau1[NOM DE LA STRUCTURE]=Tableau1[[#This Row],[NOM DE LA STRUCTURE]])*Tableau1[MONTANT PROPOSE POUR L''ACTION])=0,"",SUMPRODUCT((Tableau1[NOM DE LA STRUCTURE]=Tableau1[[#This Row],[NOM DE LA STRUCTURE]])*Tableau1[MONTANT PROPOSE POUR L''ACTION]))</f>
        <v/>
      </c>
      <c r="W387" s="79"/>
    </row>
    <row r="388" spans="1:23" ht="47.5" hidden="1" customHeight="1" x14ac:dyDescent="0.25">
      <c r="A388" s="13" t="str">
        <f>_xlfn.XLOOKUP(C388,'Export Action'!$A$3:$A$1999,'Export Action'!$L$3:$L$1999)</f>
        <v>51010108200020</v>
      </c>
      <c r="B388" s="84" t="str">
        <f>_xlfn.XLOOKUP(A388,'Export Action'!$L$3:$L$1999,'Export Action'!$O$3:$O$1999)</f>
        <v>TENNIS DE TABLE DE LEFOREST (T.T.L.)</v>
      </c>
      <c r="C388" s="1" t="s">
        <v>1019</v>
      </c>
      <c r="D388" s="36" t="str">
        <f>_xlfn.XLOOKUP(C388,'Export Action'!$A$3:$A$1999,'Export Action'!$X$3:$X$1999)</f>
        <v>PING CITOYEN: Recrutement et fidélisation des jeunes</v>
      </c>
      <c r="E388" s="1" t="str">
        <f>_xlfn.XLOOKUP(A388,'Export Dossier'!$K$3:$K$974,'Export Dossier'!$D$3:$D$974)</f>
        <v>FFTT-HDF-24-0002</v>
      </c>
      <c r="F388" s="36" t="str">
        <f>_xlfn.XLOOKUP(C388,'Export Action'!$A$3:$A$1999,'Export Action'!$AE$3:$AE$1999)</f>
        <v>Ping Educatif</v>
      </c>
      <c r="G388" s="68"/>
      <c r="H388" s="71"/>
      <c r="I388" s="71"/>
      <c r="J388" s="1" t="str">
        <f>_xlfn.XLOOKUP(C388,'Export Action'!$A$3:$A$1999,'Export Action'!$J$3:$J$1999)</f>
        <v>Renouvellement</v>
      </c>
      <c r="K388" s="1" t="str">
        <f>_xlfn.XLOOKUP(C388,'Export Action'!$A$3:$A$1999,'Export Action'!$AL$3:$AL$1999)</f>
        <v>Mixte</v>
      </c>
      <c r="L388" s="1">
        <f>_xlfn.XLOOKUP(C388,'Export Action'!$A$3:$A$1999,'Export Action'!$AM$3:$AM$1999)</f>
        <v>725</v>
      </c>
      <c r="M388" s="5">
        <f>_xlfn.XLOOKUP(A388,'Export 2022'!$K$3:$K$1000,'Export 2022'!$AF$3:$AF$1000)</f>
        <v>0</v>
      </c>
      <c r="N388" s="5">
        <f>_xlfn.XLOOKUP(A388,'Export 2023'!$K$3:$K$1000,'Export 2023'!$AF$3:$AF$1000)</f>
        <v>1500</v>
      </c>
      <c r="O388" s="31">
        <f>_xlfn.XLOOKUP(A388,'Export Dossier'!$K$3:$K$974,'Export Dossier'!$AD$3:$AD$974)</f>
        <v>4500</v>
      </c>
      <c r="P388" s="31">
        <f>_xlfn.XLOOKUP(C388,'Export Action'!$A$3:$A$1999,'Export Action'!$AS$3:$AS$1999)</f>
        <v>3000</v>
      </c>
      <c r="Q388" s="29">
        <f>(_xlfn.XLOOKUP(C388,'Export Action'!$A$3:$A$1999,'Export Action'!$AS$3:$AS$1999))/_xlfn.XLOOKUP(C388,'Export Action'!$A$3:$A$1999,'Export Action'!$AR$3:$AR$1999)</f>
        <v>0.15228426395939088</v>
      </c>
      <c r="R388" s="63" t="str">
        <f>IF(OR(_xlfn.XLOOKUP(C388,'Export Action'!$A$3:$A$1999,'Export Action'!$AO$3:$AO$1999)="Communes ZRR./bassins de vie pop &gt; 50% ZRR",_xlfn.XLOOKUP(C388,'Export Action'!$A$3:$A$1999,'Export Action'!$AO$3:$AO$1999)="Contrats de relance et de transition écologique (CRTE) rural"),"Oui","Non")</f>
        <v>Non</v>
      </c>
      <c r="S388" s="73"/>
      <c r="T388" s="74">
        <f t="shared" si="6"/>
        <v>155</v>
      </c>
      <c r="U388" s="75"/>
      <c r="V388" s="8" t="str" cm="1">
        <f t="array" ref="V388">IF(SUMPRODUCT((Tableau1[NOM DE LA STRUCTURE]=Tableau1[[#This Row],[NOM DE LA STRUCTURE]])*Tableau1[MONTANT PROPOSE POUR L''ACTION])=0,"",SUMPRODUCT((Tableau1[NOM DE LA STRUCTURE]=Tableau1[[#This Row],[NOM DE LA STRUCTURE]])*Tableau1[MONTANT PROPOSE POUR L''ACTION]))</f>
        <v/>
      </c>
      <c r="W388" s="79"/>
    </row>
    <row r="389" spans="1:23" ht="47.5" hidden="1" customHeight="1" x14ac:dyDescent="0.25">
      <c r="A389" s="13" t="str">
        <f>_xlfn.XLOOKUP(C389,'Export Action'!$A$3:$A$1999,'Export Action'!$L$3:$L$1999)</f>
        <v>51010108200020</v>
      </c>
      <c r="B389" s="84" t="str">
        <f>_xlfn.XLOOKUP(A389,'Export Action'!$L$3:$L$1999,'Export Action'!$O$3:$O$1999)</f>
        <v>TENNIS DE TABLE DE LEFOREST (T.T.L.)</v>
      </c>
      <c r="C389" s="1" t="s">
        <v>1034</v>
      </c>
      <c r="D389" s="36" t="str">
        <f>_xlfn.XLOOKUP(C389,'Export Action'!$A$3:$A$1999,'Export Action'!$X$3:$X$1999)</f>
        <v>PING SANTE: Droit à l'accès à la pratique pour les personnes déficientes</v>
      </c>
      <c r="E389" s="1" t="str">
        <f>_xlfn.XLOOKUP(A389,'Export Dossier'!$K$3:$K$974,'Export Dossier'!$D$3:$D$974)</f>
        <v>FFTT-HDF-24-0002</v>
      </c>
      <c r="F389" s="36" t="str">
        <f>_xlfn.XLOOKUP(C389,'Export Action'!$A$3:$A$1999,'Export Action'!$AE$3:$AE$1999)</f>
        <v>Ping Actif</v>
      </c>
      <c r="G389" s="68"/>
      <c r="H389" s="71"/>
      <c r="I389" s="71"/>
      <c r="J389" s="1" t="str">
        <f>_xlfn.XLOOKUP(C389,'Export Action'!$A$3:$A$1999,'Export Action'!$J$3:$J$1999)</f>
        <v>Première demande</v>
      </c>
      <c r="K389" s="1" t="str">
        <f>_xlfn.XLOOKUP(C389,'Export Action'!$A$3:$A$1999,'Export Action'!$AL$3:$AL$1999)</f>
        <v>Mixte</v>
      </c>
      <c r="L389" s="1">
        <f>_xlfn.XLOOKUP(C389,'Export Action'!$A$3:$A$1999,'Export Action'!$AM$3:$AM$1999)</f>
        <v>20</v>
      </c>
      <c r="M389" s="5">
        <f>_xlfn.XLOOKUP(A389,'Export 2022'!$K$3:$K$1000,'Export 2022'!$AF$3:$AF$1000)</f>
        <v>0</v>
      </c>
      <c r="N389" s="5">
        <f>_xlfn.XLOOKUP(A389,'Export 2023'!$K$3:$K$1000,'Export 2023'!$AF$3:$AF$1000)</f>
        <v>1500</v>
      </c>
      <c r="O389" s="31">
        <f>_xlfn.XLOOKUP(A389,'Export Dossier'!$K$3:$K$974,'Export Dossier'!$AD$3:$AD$974)</f>
        <v>4500</v>
      </c>
      <c r="P389" s="31">
        <f>_xlfn.XLOOKUP(C389,'Export Action'!$A$3:$A$1999,'Export Action'!$AS$3:$AS$1999)</f>
        <v>1500</v>
      </c>
      <c r="Q389" s="29">
        <f>(_xlfn.XLOOKUP(C389,'Export Action'!$A$3:$A$1999,'Export Action'!$AS$3:$AS$1999))/_xlfn.XLOOKUP(C389,'Export Action'!$A$3:$A$1999,'Export Action'!$AR$3:$AR$1999)</f>
        <v>0.2782931354359926</v>
      </c>
      <c r="R389" s="63" t="str">
        <f>IF(OR(_xlfn.XLOOKUP(C389,'Export Action'!$A$3:$A$1999,'Export Action'!$AO$3:$AO$1999)="Communes ZRR./bassins de vie pop &gt; 50% ZRR",_xlfn.XLOOKUP(C389,'Export Action'!$A$3:$A$1999,'Export Action'!$AO$3:$AO$1999)="Contrats de relance et de transition écologique (CRTE) rural"),"Oui","Non")</f>
        <v>Non</v>
      </c>
      <c r="S389" s="73"/>
      <c r="T389" s="74">
        <f t="shared" si="6"/>
        <v>155</v>
      </c>
      <c r="U389" s="75"/>
      <c r="V389" s="8" t="str" cm="1">
        <f t="array" ref="V389">IF(SUMPRODUCT((Tableau1[NOM DE LA STRUCTURE]=Tableau1[[#This Row],[NOM DE LA STRUCTURE]])*Tableau1[MONTANT PROPOSE POUR L''ACTION])=0,"",SUMPRODUCT((Tableau1[NOM DE LA STRUCTURE]=Tableau1[[#This Row],[NOM DE LA STRUCTURE]])*Tableau1[MONTANT PROPOSE POUR L''ACTION]))</f>
        <v/>
      </c>
      <c r="W389" s="79"/>
    </row>
    <row r="390" spans="1:23" ht="47.5" hidden="1" customHeight="1" x14ac:dyDescent="0.25">
      <c r="A390" s="13" t="str">
        <f>_xlfn.XLOOKUP(C390,'Export Action'!$A$3:$A$1999,'Export Action'!$L$3:$L$1999)</f>
        <v>43151826500019</v>
      </c>
      <c r="B390" s="84" t="str">
        <f>_xlfn.XLOOKUP(A390,'Export Action'!$L$3:$L$1999,'Export Action'!$O$3:$O$1999)</f>
        <v>CLUB AVIONNAIS DE TENNIS DE TABLE</v>
      </c>
      <c r="C390" s="1" t="s">
        <v>1040</v>
      </c>
      <c r="D390" s="36" t="str">
        <f>_xlfn.XLOOKUP(C390,'Export Action'!$A$3:$A$1999,'Export Action'!$X$3:$X$1999)</f>
        <v>PING EDUCATIF : Recrutement et fidélisation des jeunes</v>
      </c>
      <c r="E390" s="1" t="str">
        <f>_xlfn.XLOOKUP(A390,'Export Dossier'!$K$3:$K$974,'Export Dossier'!$D$3:$D$974)</f>
        <v>FFTT-HDF-24-0003</v>
      </c>
      <c r="F390" s="36" t="str">
        <f>_xlfn.XLOOKUP(C390,'Export Action'!$A$3:$A$1999,'Export Action'!$AE$3:$AE$1999)</f>
        <v>Ping Educatif</v>
      </c>
      <c r="G390" s="68"/>
      <c r="H390" s="71"/>
      <c r="I390" s="71"/>
      <c r="J390" s="1" t="str">
        <f>_xlfn.XLOOKUP(C390,'Export Action'!$A$3:$A$1999,'Export Action'!$J$3:$J$1999)</f>
        <v>Renouvellement</v>
      </c>
      <c r="K390" s="1" t="str">
        <f>_xlfn.XLOOKUP(C390,'Export Action'!$A$3:$A$1999,'Export Action'!$AL$3:$AL$1999)</f>
        <v>Mixte</v>
      </c>
      <c r="L390" s="1">
        <f>_xlfn.XLOOKUP(C390,'Export Action'!$A$3:$A$1999,'Export Action'!$AM$3:$AM$1999)</f>
        <v>700</v>
      </c>
      <c r="M390" s="5">
        <f>_xlfn.XLOOKUP(A390,'Export 2022'!$K$3:$K$1000,'Export 2022'!$AF$3:$AF$1000)</f>
        <v>1800</v>
      </c>
      <c r="N390" s="5">
        <f>_xlfn.XLOOKUP(A390,'Export 2023'!$K$3:$K$1000,'Export 2023'!$AF$3:$AF$1000)</f>
        <v>2500</v>
      </c>
      <c r="O390" s="31">
        <f>_xlfn.XLOOKUP(A390,'Export Dossier'!$K$3:$K$974,'Export Dossier'!$AD$3:$AD$974)</f>
        <v>4000</v>
      </c>
      <c r="P390" s="31">
        <f>_xlfn.XLOOKUP(C390,'Export Action'!$A$3:$A$1999,'Export Action'!$AS$3:$AS$1999)</f>
        <v>2000</v>
      </c>
      <c r="Q390" s="29">
        <f>(_xlfn.XLOOKUP(C390,'Export Action'!$A$3:$A$1999,'Export Action'!$AS$3:$AS$1999))/_xlfn.XLOOKUP(C390,'Export Action'!$A$3:$A$1999,'Export Action'!$AR$3:$AR$1999)</f>
        <v>0.20202020202020202</v>
      </c>
      <c r="R390" s="63" t="str">
        <f>IF(OR(_xlfn.XLOOKUP(C390,'Export Action'!$A$3:$A$1999,'Export Action'!$AO$3:$AO$1999)="Communes ZRR./bassins de vie pop &gt; 50% ZRR",_xlfn.XLOOKUP(C390,'Export Action'!$A$3:$A$1999,'Export Action'!$AO$3:$AO$1999)="Contrats de relance et de transition écologique (CRTE) rural"),"Oui","Non")</f>
        <v>Non</v>
      </c>
      <c r="S390" s="73"/>
      <c r="T390" s="74">
        <f t="shared" si="6"/>
        <v>156</v>
      </c>
      <c r="U390" s="75"/>
      <c r="V390" s="8" t="str" cm="1">
        <f t="array" ref="V390">IF(SUMPRODUCT((Tableau1[NOM DE LA STRUCTURE]=Tableau1[[#This Row],[NOM DE LA STRUCTURE]])*Tableau1[MONTANT PROPOSE POUR L''ACTION])=0,"",SUMPRODUCT((Tableau1[NOM DE LA STRUCTURE]=Tableau1[[#This Row],[NOM DE LA STRUCTURE]])*Tableau1[MONTANT PROPOSE POUR L''ACTION]))</f>
        <v/>
      </c>
      <c r="W390" s="79"/>
    </row>
    <row r="391" spans="1:23" ht="47.5" hidden="1" customHeight="1" x14ac:dyDescent="0.25">
      <c r="A391" s="13" t="str">
        <f>_xlfn.XLOOKUP(C391,'Export Action'!$A$3:$A$1999,'Export Action'!$L$3:$L$1999)</f>
        <v>43151826500019</v>
      </c>
      <c r="B391" s="84" t="str">
        <f>_xlfn.XLOOKUP(A391,'Export Action'!$L$3:$L$1999,'Export Action'!$O$3:$O$1999)</f>
        <v>CLUB AVIONNAIS DE TENNIS DE TABLE</v>
      </c>
      <c r="C391" s="1" t="s">
        <v>1054</v>
      </c>
      <c r="D391" s="36" t="str">
        <f>_xlfn.XLOOKUP(C391,'Export Action'!$A$3:$A$1999,'Export Action'!$X$3:$X$1999)</f>
        <v>PING ACTIF SANTE: développement du dispositif Sport-Santé</v>
      </c>
      <c r="E391" s="1" t="str">
        <f>_xlfn.XLOOKUP(A391,'Export Dossier'!$K$3:$K$974,'Export Dossier'!$D$3:$D$974)</f>
        <v>FFTT-HDF-24-0003</v>
      </c>
      <c r="F391" s="36" t="str">
        <f>_xlfn.XLOOKUP(C391,'Export Action'!$A$3:$A$1999,'Export Action'!$AE$3:$AE$1999)</f>
        <v>Ping Actif</v>
      </c>
      <c r="G391" s="68"/>
      <c r="H391" s="71"/>
      <c r="I391" s="71"/>
      <c r="J391" s="1" t="str">
        <f>_xlfn.XLOOKUP(C391,'Export Action'!$A$3:$A$1999,'Export Action'!$J$3:$J$1999)</f>
        <v>Renouvellement</v>
      </c>
      <c r="K391" s="1" t="str">
        <f>_xlfn.XLOOKUP(C391,'Export Action'!$A$3:$A$1999,'Export Action'!$AL$3:$AL$1999)</f>
        <v>Mixte</v>
      </c>
      <c r="L391" s="1">
        <f>_xlfn.XLOOKUP(C391,'Export Action'!$A$3:$A$1999,'Export Action'!$AM$3:$AM$1999)</f>
        <v>30</v>
      </c>
      <c r="M391" s="5">
        <f>_xlfn.XLOOKUP(A391,'Export 2022'!$K$3:$K$1000,'Export 2022'!$AF$3:$AF$1000)</f>
        <v>1800</v>
      </c>
      <c r="N391" s="5">
        <f>_xlfn.XLOOKUP(A391,'Export 2023'!$K$3:$K$1000,'Export 2023'!$AF$3:$AF$1000)</f>
        <v>2500</v>
      </c>
      <c r="O391" s="31">
        <f>_xlfn.XLOOKUP(A391,'Export Dossier'!$K$3:$K$974,'Export Dossier'!$AD$3:$AD$974)</f>
        <v>4000</v>
      </c>
      <c r="P391" s="31">
        <f>_xlfn.XLOOKUP(C391,'Export Action'!$A$3:$A$1999,'Export Action'!$AS$3:$AS$1999)</f>
        <v>2000</v>
      </c>
      <c r="Q391" s="29">
        <f>(_xlfn.XLOOKUP(C391,'Export Action'!$A$3:$A$1999,'Export Action'!$AS$3:$AS$1999))/_xlfn.XLOOKUP(C391,'Export Action'!$A$3:$A$1999,'Export Action'!$AR$3:$AR$1999)</f>
        <v>0.44444444444444442</v>
      </c>
      <c r="R391" s="63" t="str">
        <f>IF(OR(_xlfn.XLOOKUP(C391,'Export Action'!$A$3:$A$1999,'Export Action'!$AO$3:$AO$1999)="Communes ZRR./bassins de vie pop &gt; 50% ZRR",_xlfn.XLOOKUP(C391,'Export Action'!$A$3:$A$1999,'Export Action'!$AO$3:$AO$1999)="Contrats de relance et de transition écologique (CRTE) rural"),"Oui","Non")</f>
        <v>Non</v>
      </c>
      <c r="S391" s="73"/>
      <c r="T391" s="74">
        <f t="shared" si="6"/>
        <v>156</v>
      </c>
      <c r="U391" s="75"/>
      <c r="V391" s="8" t="str" cm="1">
        <f t="array" ref="V391">IF(SUMPRODUCT((Tableau1[NOM DE LA STRUCTURE]=Tableau1[[#This Row],[NOM DE LA STRUCTURE]])*Tableau1[MONTANT PROPOSE POUR L''ACTION])=0,"",SUMPRODUCT((Tableau1[NOM DE LA STRUCTURE]=Tableau1[[#This Row],[NOM DE LA STRUCTURE]])*Tableau1[MONTANT PROPOSE POUR L''ACTION]))</f>
        <v/>
      </c>
      <c r="W391" s="79"/>
    </row>
    <row r="392" spans="1:23" ht="47.5" hidden="1" customHeight="1" x14ac:dyDescent="0.25">
      <c r="A392" s="13" t="str">
        <f>_xlfn.XLOOKUP(C392,'Export Action'!$A$3:$A$1999,'Export Action'!$L$3:$L$1999)</f>
        <v>82145780100016</v>
      </c>
      <c r="B392" s="84" t="str">
        <f>_xlfn.XLOOKUP(A392,'Export Action'!$L$3:$L$1999,'Export Action'!$O$3:$O$1999)</f>
        <v>TENNIS DE TABLE HAISNES HULLUCH</v>
      </c>
      <c r="C392" s="1" t="s">
        <v>1067</v>
      </c>
      <c r="D392" s="36" t="str">
        <f>_xlfn.XLOOKUP(C392,'Export Action'!$A$3:$A$1999,'Export Action'!$X$3:$X$1999)</f>
        <v>PING CITOYEN: Recrutement et fidélisation des jeunes</v>
      </c>
      <c r="E392" s="1" t="str">
        <f>_xlfn.XLOOKUP(A392,'Export Dossier'!$K$3:$K$974,'Export Dossier'!$D$3:$D$974)</f>
        <v>FFTT-HDF-24-0005</v>
      </c>
      <c r="F392" s="36" t="str">
        <f>_xlfn.XLOOKUP(C392,'Export Action'!$A$3:$A$1999,'Export Action'!$AE$3:$AE$1999)</f>
        <v>Ping Educatif</v>
      </c>
      <c r="G392" s="68"/>
      <c r="H392" s="71"/>
      <c r="I392" s="71"/>
      <c r="J392" s="1" t="str">
        <f>_xlfn.XLOOKUP(C392,'Export Action'!$A$3:$A$1999,'Export Action'!$J$3:$J$1999)</f>
        <v>Renouvellement</v>
      </c>
      <c r="K392" s="1" t="str">
        <f>_xlfn.XLOOKUP(C392,'Export Action'!$A$3:$A$1999,'Export Action'!$AL$3:$AL$1999)</f>
        <v>Mixte</v>
      </c>
      <c r="L392" s="1">
        <f>_xlfn.XLOOKUP(C392,'Export Action'!$A$3:$A$1999,'Export Action'!$AM$3:$AM$1999)</f>
        <v>330</v>
      </c>
      <c r="M392" s="5" t="e">
        <f>_xlfn.XLOOKUP(A392,'Export 2022'!$K$3:$K$1000,'Export 2022'!$AF$3:$AF$1000)</f>
        <v>#N/A</v>
      </c>
      <c r="N392" s="5">
        <f>_xlfn.XLOOKUP(A392,'Export 2023'!$K$3:$K$1000,'Export 2023'!$AF$3:$AF$1000)</f>
        <v>0</v>
      </c>
      <c r="O392" s="31">
        <f>_xlfn.XLOOKUP(A392,'Export Dossier'!$K$3:$K$974,'Export Dossier'!$AD$3:$AD$974)</f>
        <v>2500</v>
      </c>
      <c r="P392" s="31">
        <f>_xlfn.XLOOKUP(C392,'Export Action'!$A$3:$A$1999,'Export Action'!$AS$3:$AS$1999)</f>
        <v>1500</v>
      </c>
      <c r="Q392" s="29">
        <f>(_xlfn.XLOOKUP(C392,'Export Action'!$A$3:$A$1999,'Export Action'!$AS$3:$AS$1999))/_xlfn.XLOOKUP(C392,'Export Action'!$A$3:$A$1999,'Export Action'!$AR$3:$AR$1999)</f>
        <v>0.25862068965517243</v>
      </c>
      <c r="R392" s="63" t="str">
        <f>IF(OR(_xlfn.XLOOKUP(C392,'Export Action'!$A$3:$A$1999,'Export Action'!$AO$3:$AO$1999)="Communes ZRR./bassins de vie pop &gt; 50% ZRR",_xlfn.XLOOKUP(C392,'Export Action'!$A$3:$A$1999,'Export Action'!$AO$3:$AO$1999)="Contrats de relance et de transition écologique (CRTE) rural"),"Oui","Non")</f>
        <v>Non</v>
      </c>
      <c r="S392" s="73"/>
      <c r="T392" s="74">
        <f t="shared" si="6"/>
        <v>157</v>
      </c>
      <c r="U392" s="75"/>
      <c r="V392" s="8" t="str" cm="1">
        <f t="array" ref="V392">IF(SUMPRODUCT((Tableau1[NOM DE LA STRUCTURE]=Tableau1[[#This Row],[NOM DE LA STRUCTURE]])*Tableau1[MONTANT PROPOSE POUR L''ACTION])=0,"",SUMPRODUCT((Tableau1[NOM DE LA STRUCTURE]=Tableau1[[#This Row],[NOM DE LA STRUCTURE]])*Tableau1[MONTANT PROPOSE POUR L''ACTION]))</f>
        <v/>
      </c>
      <c r="W392" s="79"/>
    </row>
    <row r="393" spans="1:23" ht="47.5" hidden="1" customHeight="1" x14ac:dyDescent="0.25">
      <c r="A393" s="13" t="str">
        <f>_xlfn.XLOOKUP(C393,'Export Action'!$A$3:$A$1999,'Export Action'!$L$3:$L$1999)</f>
        <v>82145780100016</v>
      </c>
      <c r="B393" s="84" t="str">
        <f>_xlfn.XLOOKUP(A393,'Export Action'!$L$3:$L$1999,'Export Action'!$O$3:$O$1999)</f>
        <v>TENNIS DE TABLE HAISNES HULLUCH</v>
      </c>
      <c r="C393" s="1" t="s">
        <v>15481</v>
      </c>
      <c r="D393" s="36" t="str">
        <f>_xlfn.XLOOKUP(C393,'Export Action'!$A$3:$A$1999,'Export Action'!$X$3:$X$1999)</f>
        <v>PING INCLUSIF: Favoriser l'inclusion des jeunes défavorisés et éloignés de la pratique au sein de notre strucutre.</v>
      </c>
      <c r="E393" s="1" t="str">
        <f>_xlfn.XLOOKUP(A393,'Export Dossier'!$K$3:$K$974,'Export Dossier'!$D$3:$D$974)</f>
        <v>FFTT-HDF-24-0005</v>
      </c>
      <c r="F393" s="36" t="str">
        <f>_xlfn.XLOOKUP(C393,'Export Action'!$A$3:$A$1999,'Export Action'!$AE$3:$AE$1999)</f>
        <v>Ping Inclusif</v>
      </c>
      <c r="G393" s="68"/>
      <c r="H393" s="71"/>
      <c r="I393" s="71"/>
      <c r="J393" s="1" t="str">
        <f>_xlfn.XLOOKUP(C393,'Export Action'!$A$3:$A$1999,'Export Action'!$J$3:$J$1999)</f>
        <v>Première demande</v>
      </c>
      <c r="K393" s="1" t="str">
        <f>_xlfn.XLOOKUP(C393,'Export Action'!$A$3:$A$1999,'Export Action'!$AL$3:$AL$1999)</f>
        <v>Mixte</v>
      </c>
      <c r="L393" s="1">
        <f>_xlfn.XLOOKUP(C393,'Export Action'!$A$3:$A$1999,'Export Action'!$AM$3:$AM$1999)</f>
        <v>220</v>
      </c>
      <c r="M393" s="5" t="e">
        <f>_xlfn.XLOOKUP(A393,'Export 2022'!$K$3:$K$1000,'Export 2022'!$AF$3:$AF$1000)</f>
        <v>#N/A</v>
      </c>
      <c r="N393" s="5">
        <f>_xlfn.XLOOKUP(A393,'Export 2023'!$K$3:$K$1000,'Export 2023'!$AF$3:$AF$1000)</f>
        <v>0</v>
      </c>
      <c r="O393" s="31">
        <f>_xlfn.XLOOKUP(A393,'Export Dossier'!$K$3:$K$974,'Export Dossier'!$AD$3:$AD$974)</f>
        <v>2500</v>
      </c>
      <c r="P393" s="31">
        <f>_xlfn.XLOOKUP(C393,'Export Action'!$A$3:$A$1999,'Export Action'!$AS$3:$AS$1999)</f>
        <v>1000</v>
      </c>
      <c r="Q393" s="29">
        <f>(_xlfn.XLOOKUP(C393,'Export Action'!$A$3:$A$1999,'Export Action'!$AS$3:$AS$1999))/_xlfn.XLOOKUP(C393,'Export Action'!$A$3:$A$1999,'Export Action'!$AR$3:$AR$1999)</f>
        <v>0.45454545454545453</v>
      </c>
      <c r="R393" s="63" t="str">
        <f>IF(OR(_xlfn.XLOOKUP(C393,'Export Action'!$A$3:$A$1999,'Export Action'!$AO$3:$AO$1999)="Communes ZRR./bassins de vie pop &gt; 50% ZRR",_xlfn.XLOOKUP(C393,'Export Action'!$A$3:$A$1999,'Export Action'!$AO$3:$AO$1999)="Contrats de relance et de transition écologique (CRTE) rural"),"Oui","Non")</f>
        <v>Non</v>
      </c>
      <c r="S393" s="73"/>
      <c r="T393" s="74">
        <f t="shared" si="6"/>
        <v>157</v>
      </c>
      <c r="U393" s="75"/>
      <c r="V393" s="8" t="str" cm="1">
        <f t="array" ref="V393">IF(SUMPRODUCT((Tableau1[NOM DE LA STRUCTURE]=Tableau1[[#This Row],[NOM DE LA STRUCTURE]])*Tableau1[MONTANT PROPOSE POUR L''ACTION])=0,"",SUMPRODUCT((Tableau1[NOM DE LA STRUCTURE]=Tableau1[[#This Row],[NOM DE LA STRUCTURE]])*Tableau1[MONTANT PROPOSE POUR L''ACTION]))</f>
        <v/>
      </c>
      <c r="W393" s="79"/>
    </row>
    <row r="394" spans="1:23" ht="47.5" hidden="1" customHeight="1" x14ac:dyDescent="0.25">
      <c r="A394" s="13" t="str">
        <f>_xlfn.XLOOKUP(C394,'Export Action'!$A$3:$A$1999,'Export Action'!$L$3:$L$1999)</f>
        <v>50930580100011</v>
      </c>
      <c r="B394" s="84" t="str">
        <f>_xlfn.XLOOKUP(A394,'Export Action'!$L$3:$L$1999,'Export Action'!$O$3:$O$1999)</f>
        <v>CLUB DE TENNIS DE TABLE SANTOIS</v>
      </c>
      <c r="C394" s="1" t="s">
        <v>1076</v>
      </c>
      <c r="D394" s="36" t="str">
        <f>_xlfn.XLOOKUP(C394,'Export Action'!$A$3:$A$1999,'Export Action'!$X$3:$X$1999)</f>
        <v>Promouvoir le tennis de table auprès des écoles primaires de Santes et développer les actions formatives pour les jeunes</v>
      </c>
      <c r="E394" s="1" t="str">
        <f>_xlfn.XLOOKUP(A394,'Export Dossier'!$K$3:$K$974,'Export Dossier'!$D$3:$D$974)</f>
        <v>FFTT-HDF-24-0006</v>
      </c>
      <c r="F394" s="36" t="str">
        <f>_xlfn.XLOOKUP(C394,'Export Action'!$A$3:$A$1999,'Export Action'!$AE$3:$AE$1999)</f>
        <v>Ping Educatif</v>
      </c>
      <c r="G394" s="68"/>
      <c r="H394" s="71"/>
      <c r="I394" s="71"/>
      <c r="J394" s="1" t="str">
        <f>_xlfn.XLOOKUP(C394,'Export Action'!$A$3:$A$1999,'Export Action'!$J$3:$J$1999)</f>
        <v>Renouvellement</v>
      </c>
      <c r="K394" s="1" t="str">
        <f>_xlfn.XLOOKUP(C394,'Export Action'!$A$3:$A$1999,'Export Action'!$AL$3:$AL$1999)</f>
        <v>Mixte</v>
      </c>
      <c r="L394" s="1">
        <f>_xlfn.XLOOKUP(C394,'Export Action'!$A$3:$A$1999,'Export Action'!$AM$3:$AM$1999)</f>
        <v>650</v>
      </c>
      <c r="M394" s="5" t="e">
        <f>_xlfn.XLOOKUP(A394,'Export 2022'!$K$3:$K$1000,'Export 2022'!$AF$3:$AF$1000)</f>
        <v>#N/A</v>
      </c>
      <c r="N394" s="5">
        <f>_xlfn.XLOOKUP(A394,'Export 2023'!$K$3:$K$1000,'Export 2023'!$AF$3:$AF$1000)</f>
        <v>2500</v>
      </c>
      <c r="O394" s="31">
        <f>_xlfn.XLOOKUP(A394,'Export Dossier'!$K$3:$K$974,'Export Dossier'!$AD$3:$AD$974)</f>
        <v>4500</v>
      </c>
      <c r="P394" s="31">
        <f>_xlfn.XLOOKUP(C394,'Export Action'!$A$3:$A$1999,'Export Action'!$AS$3:$AS$1999)</f>
        <v>2500</v>
      </c>
      <c r="Q394" s="29">
        <f>(_xlfn.XLOOKUP(C394,'Export Action'!$A$3:$A$1999,'Export Action'!$AS$3:$AS$1999))/_xlfn.XLOOKUP(C394,'Export Action'!$A$3:$A$1999,'Export Action'!$AR$3:$AR$1999)</f>
        <v>0.45454545454545453</v>
      </c>
      <c r="R394" s="63" t="str">
        <f>IF(OR(_xlfn.XLOOKUP(C394,'Export Action'!$A$3:$A$1999,'Export Action'!$AO$3:$AO$1999)="Communes ZRR./bassins de vie pop &gt; 50% ZRR",_xlfn.XLOOKUP(C394,'Export Action'!$A$3:$A$1999,'Export Action'!$AO$3:$AO$1999)="Contrats de relance et de transition écologique (CRTE) rural"),"Oui","Non")</f>
        <v>Non</v>
      </c>
      <c r="S394" s="73"/>
      <c r="T394" s="74">
        <f t="shared" si="6"/>
        <v>158</v>
      </c>
      <c r="U394" s="75"/>
      <c r="V394" s="8" t="str" cm="1">
        <f t="array" ref="V394">IF(SUMPRODUCT((Tableau1[NOM DE LA STRUCTURE]=Tableau1[[#This Row],[NOM DE LA STRUCTURE]])*Tableau1[MONTANT PROPOSE POUR L''ACTION])=0,"",SUMPRODUCT((Tableau1[NOM DE LA STRUCTURE]=Tableau1[[#This Row],[NOM DE LA STRUCTURE]])*Tableau1[MONTANT PROPOSE POUR L''ACTION]))</f>
        <v/>
      </c>
      <c r="W394" s="79"/>
    </row>
    <row r="395" spans="1:23" ht="47.5" hidden="1" customHeight="1" x14ac:dyDescent="0.25">
      <c r="A395" s="13" t="str">
        <f>_xlfn.XLOOKUP(C395,'Export Action'!$A$3:$A$1999,'Export Action'!$L$3:$L$1999)</f>
        <v>50930580100011</v>
      </c>
      <c r="B395" s="84" t="str">
        <f>_xlfn.XLOOKUP(A395,'Export Action'!$L$3:$L$1999,'Export Action'!$O$3:$O$1999)</f>
        <v>CLUB DE TENNIS DE TABLE SANTOIS</v>
      </c>
      <c r="C395" s="1" t="s">
        <v>1089</v>
      </c>
      <c r="D395" s="36" t="str">
        <f>_xlfn.XLOOKUP(C395,'Export Action'!$A$3:$A$1999,'Export Action'!$X$3:$X$1999)</f>
        <v>Développer le Ping Santé Bien-Etre à Santes</v>
      </c>
      <c r="E395" s="1" t="str">
        <f>_xlfn.XLOOKUP(A395,'Export Dossier'!$K$3:$K$974,'Export Dossier'!$D$3:$D$974)</f>
        <v>FFTT-HDF-24-0006</v>
      </c>
      <c r="F395" s="36" t="str">
        <f>_xlfn.XLOOKUP(C395,'Export Action'!$A$3:$A$1999,'Export Action'!$AE$3:$AE$1999)</f>
        <v>Ping Actif</v>
      </c>
      <c r="G395" s="68"/>
      <c r="H395" s="71"/>
      <c r="I395" s="71"/>
      <c r="J395" s="1" t="str">
        <f>_xlfn.XLOOKUP(C395,'Export Action'!$A$3:$A$1999,'Export Action'!$J$3:$J$1999)</f>
        <v>Première demande</v>
      </c>
      <c r="K395" s="1" t="str">
        <f>_xlfn.XLOOKUP(C395,'Export Action'!$A$3:$A$1999,'Export Action'!$AL$3:$AL$1999)</f>
        <v>Mixte</v>
      </c>
      <c r="L395" s="1">
        <f>_xlfn.XLOOKUP(C395,'Export Action'!$A$3:$A$1999,'Export Action'!$AM$3:$AM$1999)</f>
        <v>100</v>
      </c>
      <c r="M395" s="5" t="e">
        <f>_xlfn.XLOOKUP(A395,'Export 2022'!$K$3:$K$1000,'Export 2022'!$AF$3:$AF$1000)</f>
        <v>#N/A</v>
      </c>
      <c r="N395" s="5">
        <f>_xlfn.XLOOKUP(A395,'Export 2023'!$K$3:$K$1000,'Export 2023'!$AF$3:$AF$1000)</f>
        <v>2500</v>
      </c>
      <c r="O395" s="31">
        <f>_xlfn.XLOOKUP(A395,'Export Dossier'!$K$3:$K$974,'Export Dossier'!$AD$3:$AD$974)</f>
        <v>4500</v>
      </c>
      <c r="P395" s="31">
        <f>_xlfn.XLOOKUP(C395,'Export Action'!$A$3:$A$1999,'Export Action'!$AS$3:$AS$1999)</f>
        <v>2000</v>
      </c>
      <c r="Q395" s="29">
        <f>(_xlfn.XLOOKUP(C395,'Export Action'!$A$3:$A$1999,'Export Action'!$AS$3:$AS$1999))/_xlfn.XLOOKUP(C395,'Export Action'!$A$3:$A$1999,'Export Action'!$AR$3:$AR$1999)</f>
        <v>0.44642857142857145</v>
      </c>
      <c r="R395" s="63" t="str">
        <f>IF(OR(_xlfn.XLOOKUP(C395,'Export Action'!$A$3:$A$1999,'Export Action'!$AO$3:$AO$1999)="Communes ZRR./bassins de vie pop &gt; 50% ZRR",_xlfn.XLOOKUP(C395,'Export Action'!$A$3:$A$1999,'Export Action'!$AO$3:$AO$1999)="Contrats de relance et de transition écologique (CRTE) rural"),"Oui","Non")</f>
        <v>Non</v>
      </c>
      <c r="S395" s="73"/>
      <c r="T395" s="74">
        <f t="shared" si="6"/>
        <v>158</v>
      </c>
      <c r="U395" s="75"/>
      <c r="V395" s="8" t="str" cm="1">
        <f t="array" ref="V395">IF(SUMPRODUCT((Tableau1[NOM DE LA STRUCTURE]=Tableau1[[#This Row],[NOM DE LA STRUCTURE]])*Tableau1[MONTANT PROPOSE POUR L''ACTION])=0,"",SUMPRODUCT((Tableau1[NOM DE LA STRUCTURE]=Tableau1[[#This Row],[NOM DE LA STRUCTURE]])*Tableau1[MONTANT PROPOSE POUR L''ACTION]))</f>
        <v/>
      </c>
      <c r="W395" s="79"/>
    </row>
    <row r="396" spans="1:23" ht="47.5" hidden="1" customHeight="1" x14ac:dyDescent="0.25">
      <c r="A396" s="13" t="str">
        <f>_xlfn.XLOOKUP(C396,'Export Action'!$A$3:$A$1999,'Export Action'!$L$3:$L$1999)</f>
        <v>41385023100015</v>
      </c>
      <c r="B396" s="84" t="str">
        <f>_xlfn.XLOOKUP(A396,'Export Action'!$L$3:$L$1999,'Export Action'!$O$3:$O$1999)</f>
        <v>AMIENS SPORT TENNIS DE TABLE</v>
      </c>
      <c r="C396" s="1" t="s">
        <v>1093</v>
      </c>
      <c r="D396" s="36" t="str">
        <f>_xlfn.XLOOKUP(C396,'Export Action'!$A$3:$A$1999,'Export Action'!$X$3:$X$1999)</f>
        <v>Développement des dispositifs Ping Bien-Être et Ping Santé</v>
      </c>
      <c r="E396" s="1" t="str">
        <f>_xlfn.XLOOKUP(A396,'Export Dossier'!$K$3:$K$974,'Export Dossier'!$D$3:$D$974)</f>
        <v>FFTT-HDF-24-0007</v>
      </c>
      <c r="F396" s="36" t="str">
        <f>_xlfn.XLOOKUP(C396,'Export Action'!$A$3:$A$1999,'Export Action'!$AE$3:$AE$1999)</f>
        <v>Ping Actif</v>
      </c>
      <c r="G396" s="68"/>
      <c r="H396" s="71"/>
      <c r="I396" s="71"/>
      <c r="J396" s="1" t="str">
        <f>_xlfn.XLOOKUP(C396,'Export Action'!$A$3:$A$1999,'Export Action'!$J$3:$J$1999)</f>
        <v>Renouvellement</v>
      </c>
      <c r="K396" s="1" t="str">
        <f>_xlfn.XLOOKUP(C396,'Export Action'!$A$3:$A$1999,'Export Action'!$AL$3:$AL$1999)</f>
        <v>Mixte</v>
      </c>
      <c r="L396" s="1">
        <f>_xlfn.XLOOKUP(C396,'Export Action'!$A$3:$A$1999,'Export Action'!$AM$3:$AM$1999)</f>
        <v>500</v>
      </c>
      <c r="M396" s="5">
        <f>_xlfn.XLOOKUP(A396,'Export 2022'!$K$3:$K$1000,'Export 2022'!$AF$3:$AF$1000)</f>
        <v>5500</v>
      </c>
      <c r="N396" s="5">
        <f>_xlfn.XLOOKUP(A396,'Export 2023'!$K$3:$K$1000,'Export 2023'!$AF$3:$AF$1000)</f>
        <v>5100</v>
      </c>
      <c r="O396" s="31">
        <f>_xlfn.XLOOKUP(A396,'Export Dossier'!$K$3:$K$974,'Export Dossier'!$AD$3:$AD$974)</f>
        <v>15500</v>
      </c>
      <c r="P396" s="31">
        <f>_xlfn.XLOOKUP(C396,'Export Action'!$A$3:$A$1999,'Export Action'!$AS$3:$AS$1999)</f>
        <v>4000</v>
      </c>
      <c r="Q396" s="29">
        <f>(_xlfn.XLOOKUP(C396,'Export Action'!$A$3:$A$1999,'Export Action'!$AS$3:$AS$1999))/_xlfn.XLOOKUP(C396,'Export Action'!$A$3:$A$1999,'Export Action'!$AR$3:$AR$1999)</f>
        <v>0.5714285714285714</v>
      </c>
      <c r="R396" s="63" t="str">
        <f>IF(OR(_xlfn.XLOOKUP(C396,'Export Action'!$A$3:$A$1999,'Export Action'!$AO$3:$AO$1999)="Communes ZRR./bassins de vie pop &gt; 50% ZRR",_xlfn.XLOOKUP(C396,'Export Action'!$A$3:$A$1999,'Export Action'!$AO$3:$AO$1999)="Contrats de relance et de transition écologique (CRTE) rural"),"Oui","Non")</f>
        <v>Non</v>
      </c>
      <c r="S396" s="73"/>
      <c r="T396" s="74">
        <f t="shared" si="6"/>
        <v>159</v>
      </c>
      <c r="U396" s="75"/>
      <c r="V396" s="8" t="str" cm="1">
        <f t="array" ref="V396">IF(SUMPRODUCT((Tableau1[NOM DE LA STRUCTURE]=Tableau1[[#This Row],[NOM DE LA STRUCTURE]])*Tableau1[MONTANT PROPOSE POUR L''ACTION])=0,"",SUMPRODUCT((Tableau1[NOM DE LA STRUCTURE]=Tableau1[[#This Row],[NOM DE LA STRUCTURE]])*Tableau1[MONTANT PROPOSE POUR L''ACTION]))</f>
        <v/>
      </c>
      <c r="W396" s="79"/>
    </row>
    <row r="397" spans="1:23" ht="47.5" hidden="1" customHeight="1" x14ac:dyDescent="0.25">
      <c r="A397" s="13" t="str">
        <f>_xlfn.XLOOKUP(C397,'Export Action'!$A$3:$A$1999,'Export Action'!$L$3:$L$1999)</f>
        <v>41385023100015</v>
      </c>
      <c r="B397" s="84" t="str">
        <f>_xlfn.XLOOKUP(A397,'Export Action'!$L$3:$L$1999,'Export Action'!$O$3:$O$1999)</f>
        <v>AMIENS SPORT TENNIS DE TABLE</v>
      </c>
      <c r="C397" s="1" t="s">
        <v>1109</v>
      </c>
      <c r="D397" s="36" t="str">
        <f>_xlfn.XLOOKUP(C397,'Export Action'!$A$3:$A$1999,'Export Action'!$X$3:$X$1999)</f>
        <v>Recrutement et fidélisation des jeunes</v>
      </c>
      <c r="E397" s="1" t="str">
        <f>_xlfn.XLOOKUP(A397,'Export Dossier'!$K$3:$K$974,'Export Dossier'!$D$3:$D$974)</f>
        <v>FFTT-HDF-24-0007</v>
      </c>
      <c r="F397" s="36" t="str">
        <f>_xlfn.XLOOKUP(C397,'Export Action'!$A$3:$A$1999,'Export Action'!$AE$3:$AE$1999)</f>
        <v>Ping Educatif</v>
      </c>
      <c r="G397" s="68"/>
      <c r="H397" s="71"/>
      <c r="I397" s="71"/>
      <c r="J397" s="1" t="str">
        <f>_xlfn.XLOOKUP(C397,'Export Action'!$A$3:$A$1999,'Export Action'!$J$3:$J$1999)</f>
        <v>Renouvellement</v>
      </c>
      <c r="K397" s="1" t="str">
        <f>_xlfn.XLOOKUP(C397,'Export Action'!$A$3:$A$1999,'Export Action'!$AL$3:$AL$1999)</f>
        <v>Mixte</v>
      </c>
      <c r="L397" s="1">
        <f>_xlfn.XLOOKUP(C397,'Export Action'!$A$3:$A$1999,'Export Action'!$AM$3:$AM$1999)</f>
        <v>1000</v>
      </c>
      <c r="M397" s="5">
        <f>_xlfn.XLOOKUP(A397,'Export 2022'!$K$3:$K$1000,'Export 2022'!$AF$3:$AF$1000)</f>
        <v>5500</v>
      </c>
      <c r="N397" s="5">
        <f>_xlfn.XLOOKUP(A397,'Export 2023'!$K$3:$K$1000,'Export 2023'!$AF$3:$AF$1000)</f>
        <v>5100</v>
      </c>
      <c r="O397" s="31">
        <f>_xlfn.XLOOKUP(A397,'Export Dossier'!$K$3:$K$974,'Export Dossier'!$AD$3:$AD$974)</f>
        <v>15500</v>
      </c>
      <c r="P397" s="31">
        <f>_xlfn.XLOOKUP(C397,'Export Action'!$A$3:$A$1999,'Export Action'!$AS$3:$AS$1999)</f>
        <v>7000</v>
      </c>
      <c r="Q397" s="29">
        <f>(_xlfn.XLOOKUP(C397,'Export Action'!$A$3:$A$1999,'Export Action'!$AS$3:$AS$1999))/_xlfn.XLOOKUP(C397,'Export Action'!$A$3:$A$1999,'Export Action'!$AR$3:$AR$1999)</f>
        <v>0.4375</v>
      </c>
      <c r="R397" s="63" t="str">
        <f>IF(OR(_xlfn.XLOOKUP(C397,'Export Action'!$A$3:$A$1999,'Export Action'!$AO$3:$AO$1999)="Communes ZRR./bassins de vie pop &gt; 50% ZRR",_xlfn.XLOOKUP(C397,'Export Action'!$A$3:$A$1999,'Export Action'!$AO$3:$AO$1999)="Contrats de relance et de transition écologique (CRTE) rural"),"Oui","Non")</f>
        <v>Non</v>
      </c>
      <c r="S397" s="73"/>
      <c r="T397" s="74">
        <f t="shared" si="6"/>
        <v>159</v>
      </c>
      <c r="U397" s="75"/>
      <c r="V397" s="8" t="str" cm="1">
        <f t="array" ref="V397">IF(SUMPRODUCT((Tableau1[NOM DE LA STRUCTURE]=Tableau1[[#This Row],[NOM DE LA STRUCTURE]])*Tableau1[MONTANT PROPOSE POUR L''ACTION])=0,"",SUMPRODUCT((Tableau1[NOM DE LA STRUCTURE]=Tableau1[[#This Row],[NOM DE LA STRUCTURE]])*Tableau1[MONTANT PROPOSE POUR L''ACTION]))</f>
        <v/>
      </c>
      <c r="W397" s="79"/>
    </row>
    <row r="398" spans="1:23" ht="47.5" hidden="1" customHeight="1" x14ac:dyDescent="0.25">
      <c r="A398" s="13" t="str">
        <f>_xlfn.XLOOKUP(C398,'Export Action'!$A$3:$A$1999,'Export Action'!$L$3:$L$1999)</f>
        <v>41385023100015</v>
      </c>
      <c r="B398" s="84" t="str">
        <f>_xlfn.XLOOKUP(A398,'Export Action'!$L$3:$L$1999,'Export Action'!$O$3:$O$1999)</f>
        <v>AMIENS SPORT TENNIS DE TABLE</v>
      </c>
      <c r="C398" s="1" t="s">
        <v>1113</v>
      </c>
      <c r="D398" s="36" t="str">
        <f>_xlfn.XLOOKUP(C398,'Export Action'!$A$3:$A$1999,'Export Action'!$X$3:$X$1999)</f>
        <v>Développement des dispositifs d'inclusion</v>
      </c>
      <c r="E398" s="1" t="str">
        <f>_xlfn.XLOOKUP(A398,'Export Dossier'!$K$3:$K$974,'Export Dossier'!$D$3:$D$974)</f>
        <v>FFTT-HDF-24-0007</v>
      </c>
      <c r="F398" s="36" t="str">
        <f>_xlfn.XLOOKUP(C398,'Export Action'!$A$3:$A$1999,'Export Action'!$AE$3:$AE$1999)</f>
        <v>Ping Inclusif</v>
      </c>
      <c r="G398" s="68"/>
      <c r="H398" s="71"/>
      <c r="I398" s="71"/>
      <c r="J398" s="1" t="str">
        <f>_xlfn.XLOOKUP(C398,'Export Action'!$A$3:$A$1999,'Export Action'!$J$3:$J$1999)</f>
        <v>Première demande</v>
      </c>
      <c r="K398" s="1" t="str">
        <f>_xlfn.XLOOKUP(C398,'Export Action'!$A$3:$A$1999,'Export Action'!$AL$3:$AL$1999)</f>
        <v>Mixte</v>
      </c>
      <c r="L398" s="1">
        <f>_xlfn.XLOOKUP(C398,'Export Action'!$A$3:$A$1999,'Export Action'!$AM$3:$AM$1999)</f>
        <v>150</v>
      </c>
      <c r="M398" s="5">
        <f>_xlfn.XLOOKUP(A398,'Export 2022'!$K$3:$K$1000,'Export 2022'!$AF$3:$AF$1000)</f>
        <v>5500</v>
      </c>
      <c r="N398" s="5">
        <f>_xlfn.XLOOKUP(A398,'Export 2023'!$K$3:$K$1000,'Export 2023'!$AF$3:$AF$1000)</f>
        <v>5100</v>
      </c>
      <c r="O398" s="31">
        <f>_xlfn.XLOOKUP(A398,'Export Dossier'!$K$3:$K$974,'Export Dossier'!$AD$3:$AD$974)</f>
        <v>15500</v>
      </c>
      <c r="P398" s="31">
        <f>_xlfn.XLOOKUP(C398,'Export Action'!$A$3:$A$1999,'Export Action'!$AS$3:$AS$1999)</f>
        <v>1500</v>
      </c>
      <c r="Q398" s="29">
        <f>(_xlfn.XLOOKUP(C398,'Export Action'!$A$3:$A$1999,'Export Action'!$AS$3:$AS$1999))/_xlfn.XLOOKUP(C398,'Export Action'!$A$3:$A$1999,'Export Action'!$AR$3:$AR$1999)</f>
        <v>0.33333333333333331</v>
      </c>
      <c r="R398" s="63" t="str">
        <f>IF(OR(_xlfn.XLOOKUP(C398,'Export Action'!$A$3:$A$1999,'Export Action'!$AO$3:$AO$1999)="Communes ZRR./bassins de vie pop &gt; 50% ZRR",_xlfn.XLOOKUP(C398,'Export Action'!$A$3:$A$1999,'Export Action'!$AO$3:$AO$1999)="Contrats de relance et de transition écologique (CRTE) rural"),"Oui","Non")</f>
        <v>Non</v>
      </c>
      <c r="S398" s="73"/>
      <c r="T398" s="74">
        <f t="shared" si="6"/>
        <v>159</v>
      </c>
      <c r="U398" s="75"/>
      <c r="V398" s="8" t="str" cm="1">
        <f t="array" ref="V398">IF(SUMPRODUCT((Tableau1[NOM DE LA STRUCTURE]=Tableau1[[#This Row],[NOM DE LA STRUCTURE]])*Tableau1[MONTANT PROPOSE POUR L''ACTION])=0,"",SUMPRODUCT((Tableau1[NOM DE LA STRUCTURE]=Tableau1[[#This Row],[NOM DE LA STRUCTURE]])*Tableau1[MONTANT PROPOSE POUR L''ACTION]))</f>
        <v/>
      </c>
      <c r="W398" s="79"/>
    </row>
    <row r="399" spans="1:23" ht="47.5" hidden="1" customHeight="1" x14ac:dyDescent="0.25">
      <c r="A399" s="13" t="str">
        <f>_xlfn.XLOOKUP(C399,'Export Action'!$A$3:$A$1999,'Export Action'!$L$3:$L$1999)</f>
        <v>41385023100015</v>
      </c>
      <c r="B399" s="84" t="str">
        <f>_xlfn.XLOOKUP(A399,'Export Action'!$L$3:$L$1999,'Export Action'!$O$3:$O$1999)</f>
        <v>AMIENS SPORT TENNIS DE TABLE</v>
      </c>
      <c r="C399" s="1" t="s">
        <v>1118</v>
      </c>
      <c r="D399" s="36" t="str">
        <f>_xlfn.XLOOKUP(C399,'Export Action'!$A$3:$A$1999,'Export Action'!$X$3:$X$1999)</f>
        <v>Vacances Olympiques et Paralympiques</v>
      </c>
      <c r="E399" s="1" t="str">
        <f>_xlfn.XLOOKUP(A399,'Export Dossier'!$K$3:$K$974,'Export Dossier'!$D$3:$D$974)</f>
        <v>FFTT-HDF-24-0007</v>
      </c>
      <c r="F399" s="36" t="str">
        <f>_xlfn.XLOOKUP(C399,'Export Action'!$A$3:$A$1999,'Export Action'!$AE$3:$AE$1999)</f>
        <v>Animations vacances Olympiques et Paralympiques</v>
      </c>
      <c r="G399" s="87"/>
      <c r="H399" s="1"/>
      <c r="I399" s="1"/>
      <c r="J399" s="1" t="str">
        <f>_xlfn.XLOOKUP(C399,'Export Action'!$A$3:$A$1999,'Export Action'!$J$3:$J$1999)</f>
        <v>Première demande</v>
      </c>
      <c r="K399" s="1" t="str">
        <f>_xlfn.XLOOKUP(C399,'Export Action'!$A$3:$A$1999,'Export Action'!$AL$3:$AL$1999)</f>
        <v>Mixte</v>
      </c>
      <c r="L399" s="1">
        <f>_xlfn.XLOOKUP(C399,'Export Action'!$A$3:$A$1999,'Export Action'!$AM$3:$AM$1999)</f>
        <v>200</v>
      </c>
      <c r="M399" s="5">
        <f>_xlfn.XLOOKUP(A399,'Export 2022'!$K$3:$K$1000,'Export 2022'!$AF$3:$AF$1000)</f>
        <v>5500</v>
      </c>
      <c r="N399" s="5">
        <f>_xlfn.XLOOKUP(A399,'Export 2023'!$K$3:$K$1000,'Export 2023'!$AF$3:$AF$1000)</f>
        <v>5100</v>
      </c>
      <c r="O399" s="31">
        <f>_xlfn.XLOOKUP(A399,'Export Dossier'!$K$3:$K$974,'Export Dossier'!$AD$3:$AD$974)</f>
        <v>15500</v>
      </c>
      <c r="P399" s="31">
        <f>_xlfn.XLOOKUP(C399,'Export Action'!$A$3:$A$1999,'Export Action'!$AS$3:$AS$1999)</f>
        <v>3000</v>
      </c>
      <c r="Q399" s="29">
        <f>(_xlfn.XLOOKUP(C399,'Export Action'!$A$3:$A$1999,'Export Action'!$AS$3:$AS$1999))/_xlfn.XLOOKUP(C399,'Export Action'!$A$3:$A$1999,'Export Action'!$AR$3:$AR$1999)</f>
        <v>0.27272727272727271</v>
      </c>
      <c r="R399" s="63" t="str">
        <f>IF(OR(_xlfn.XLOOKUP(C399,'Export Action'!$A$3:$A$1999,'Export Action'!$AO$3:$AO$1999)="Communes ZRR./bassins de vie pop &gt; 50% ZRR",_xlfn.XLOOKUP(C399,'Export Action'!$A$3:$A$1999,'Export Action'!$AO$3:$AO$1999)="Contrats de relance et de transition écologique (CRTE) rural"),"Oui","Non")</f>
        <v>Non</v>
      </c>
      <c r="S399" s="88"/>
      <c r="T399" s="74">
        <f t="shared" si="6"/>
        <v>159</v>
      </c>
      <c r="U399" s="89"/>
      <c r="V399" s="8" t="str" cm="1">
        <f t="array" ref="V399">IF(SUMPRODUCT((Tableau1[NOM DE LA STRUCTURE]=Tableau1[[#This Row],[NOM DE LA STRUCTURE]])*Tableau1[MONTANT PROPOSE POUR L''ACTION])=0,"",SUMPRODUCT((Tableau1[NOM DE LA STRUCTURE]=Tableau1[[#This Row],[NOM DE LA STRUCTURE]])*Tableau1[MONTANT PROPOSE POUR L''ACTION]))</f>
        <v/>
      </c>
      <c r="W399" s="90"/>
    </row>
    <row r="400" spans="1:23" ht="47.5" hidden="1" customHeight="1" x14ac:dyDescent="0.25">
      <c r="A400" s="13" t="str">
        <f>_xlfn.XLOOKUP(C400,'Export Action'!$A$3:$A$1999,'Export Action'!$L$3:$L$1999)</f>
        <v>45288148500018</v>
      </c>
      <c r="B400" s="84" t="str">
        <f>_xlfn.XLOOKUP(A400,'Export Action'!$L$3:$L$1999,'Export Action'!$O$3:$O$1999)</f>
        <v>TENNIS DE TABLE MERS LE TREPORT EU</v>
      </c>
      <c r="C400" s="1" t="s">
        <v>1124</v>
      </c>
      <c r="D400" s="36" t="str">
        <f>_xlfn.XLOOKUP(C400,'Export Action'!$A$3:$A$1999,'Export Action'!$X$3:$X$1999)</f>
        <v>PING ACTIF - SANTE Initiation de tennis de table à l'IME : institut médicaux éducatif</v>
      </c>
      <c r="E400" s="1" t="str">
        <f>_xlfn.XLOOKUP(A400,'Export Dossier'!$K$3:$K$974,'Export Dossier'!$D$3:$D$974)</f>
        <v>FFTT-HDF-24-0008</v>
      </c>
      <c r="F400" s="36" t="str">
        <f>_xlfn.XLOOKUP(C400,'Export Action'!$A$3:$A$1999,'Export Action'!$AE$3:$AE$1999)</f>
        <v>Ping Actif</v>
      </c>
      <c r="G400" s="68"/>
      <c r="H400" s="71"/>
      <c r="I400" s="71"/>
      <c r="J400" s="1" t="str">
        <f>_xlfn.XLOOKUP(C400,'Export Action'!$A$3:$A$1999,'Export Action'!$J$3:$J$1999)</f>
        <v>Renouvellement</v>
      </c>
      <c r="K400" s="1" t="str">
        <f>_xlfn.XLOOKUP(C400,'Export Action'!$A$3:$A$1999,'Export Action'!$AL$3:$AL$1999)</f>
        <v>Mixte</v>
      </c>
      <c r="L400" s="1">
        <f>_xlfn.XLOOKUP(C400,'Export Action'!$A$3:$A$1999,'Export Action'!$AM$3:$AM$1999)</f>
        <v>10</v>
      </c>
      <c r="M400" s="5">
        <f>_xlfn.XLOOKUP(A400,'Export 2022'!$K$3:$K$1000,'Export 2022'!$AF$3:$AF$1000)</f>
        <v>0</v>
      </c>
      <c r="N400" s="5">
        <f>_xlfn.XLOOKUP(A400,'Export 2023'!$K$3:$K$1000,'Export 2023'!$AF$3:$AF$1000)</f>
        <v>1500</v>
      </c>
      <c r="O400" s="31">
        <f>_xlfn.XLOOKUP(A400,'Export Dossier'!$K$3:$K$974,'Export Dossier'!$AD$3:$AD$974)</f>
        <v>3600</v>
      </c>
      <c r="P400" s="31">
        <f>_xlfn.XLOOKUP(C400,'Export Action'!$A$3:$A$1999,'Export Action'!$AS$3:$AS$1999)</f>
        <v>800</v>
      </c>
      <c r="Q400" s="29">
        <f>(_xlfn.XLOOKUP(C400,'Export Action'!$A$3:$A$1999,'Export Action'!$AS$3:$AS$1999))/_xlfn.XLOOKUP(C400,'Export Action'!$A$3:$A$1999,'Export Action'!$AR$3:$AR$1999)</f>
        <v>0.32323232323232326</v>
      </c>
      <c r="R400" s="63" t="str">
        <f>IF(OR(_xlfn.XLOOKUP(C400,'Export Action'!$A$3:$A$1999,'Export Action'!$AO$3:$AO$1999)="Communes ZRR./bassins de vie pop &gt; 50% ZRR",_xlfn.XLOOKUP(C400,'Export Action'!$A$3:$A$1999,'Export Action'!$AO$3:$AO$1999)="Contrats de relance et de transition écologique (CRTE) rural"),"Oui","Non")</f>
        <v>Non</v>
      </c>
      <c r="S400" s="73"/>
      <c r="T400" s="74">
        <f t="shared" si="6"/>
        <v>160</v>
      </c>
      <c r="U400" s="75"/>
      <c r="V400" s="8" t="str" cm="1">
        <f t="array" ref="V400">IF(SUMPRODUCT((Tableau1[NOM DE LA STRUCTURE]=Tableau1[[#This Row],[NOM DE LA STRUCTURE]])*Tableau1[MONTANT PROPOSE POUR L''ACTION])=0,"",SUMPRODUCT((Tableau1[NOM DE LA STRUCTURE]=Tableau1[[#This Row],[NOM DE LA STRUCTURE]])*Tableau1[MONTANT PROPOSE POUR L''ACTION]))</f>
        <v/>
      </c>
      <c r="W400" s="79"/>
    </row>
    <row r="401" spans="1:23" ht="47.5" hidden="1" customHeight="1" x14ac:dyDescent="0.25">
      <c r="A401" s="13" t="str">
        <f>_xlfn.XLOOKUP(C401,'Export Action'!$A$3:$A$1999,'Export Action'!$L$3:$L$1999)</f>
        <v>45288148500018</v>
      </c>
      <c r="B401" s="84" t="str">
        <f>_xlfn.XLOOKUP(A401,'Export Action'!$L$3:$L$1999,'Export Action'!$O$3:$O$1999)</f>
        <v>TENNIS DE TABLE MERS LE TREPORT EU</v>
      </c>
      <c r="C401" s="1" t="s">
        <v>1139</v>
      </c>
      <c r="D401" s="36" t="str">
        <f>_xlfn.XLOOKUP(C401,'Export Action'!$A$3:$A$1999,'Export Action'!$X$3:$X$1999)</f>
        <v>PING EDUCATIF Initiation au tennis de table aux centres aérés et aux écoles primaires</v>
      </c>
      <c r="E401" s="1" t="str">
        <f>_xlfn.XLOOKUP(A401,'Export Dossier'!$K$3:$K$974,'Export Dossier'!$D$3:$D$974)</f>
        <v>FFTT-HDF-24-0008</v>
      </c>
      <c r="F401" s="36" t="str">
        <f>_xlfn.XLOOKUP(C401,'Export Action'!$A$3:$A$1999,'Export Action'!$AE$3:$AE$1999)</f>
        <v>Ping Educatif</v>
      </c>
      <c r="G401" s="68"/>
      <c r="H401" s="71"/>
      <c r="I401" s="71"/>
      <c r="J401" s="1" t="str">
        <f>_xlfn.XLOOKUP(C401,'Export Action'!$A$3:$A$1999,'Export Action'!$J$3:$J$1999)</f>
        <v>Renouvellement</v>
      </c>
      <c r="K401" s="1" t="str">
        <f>_xlfn.XLOOKUP(C401,'Export Action'!$A$3:$A$1999,'Export Action'!$AL$3:$AL$1999)</f>
        <v>Mixte</v>
      </c>
      <c r="L401" s="1">
        <f>_xlfn.XLOOKUP(C401,'Export Action'!$A$3:$A$1999,'Export Action'!$AM$3:$AM$1999)</f>
        <v>200</v>
      </c>
      <c r="M401" s="5">
        <f>_xlfn.XLOOKUP(A401,'Export 2022'!$K$3:$K$1000,'Export 2022'!$AF$3:$AF$1000)</f>
        <v>0</v>
      </c>
      <c r="N401" s="5">
        <f>_xlfn.XLOOKUP(A401,'Export 2023'!$K$3:$K$1000,'Export 2023'!$AF$3:$AF$1000)</f>
        <v>1500</v>
      </c>
      <c r="O401" s="31">
        <f>_xlfn.XLOOKUP(A401,'Export Dossier'!$K$3:$K$974,'Export Dossier'!$AD$3:$AD$974)</f>
        <v>3600</v>
      </c>
      <c r="P401" s="31">
        <f>_xlfn.XLOOKUP(C401,'Export Action'!$A$3:$A$1999,'Export Action'!$AS$3:$AS$1999)</f>
        <v>1000</v>
      </c>
      <c r="Q401" s="29">
        <f>(_xlfn.XLOOKUP(C401,'Export Action'!$A$3:$A$1999,'Export Action'!$AS$3:$AS$1999))/_xlfn.XLOOKUP(C401,'Export Action'!$A$3:$A$1999,'Export Action'!$AR$3:$AR$1999)</f>
        <v>0.28169014084507044</v>
      </c>
      <c r="R401" s="63" t="str">
        <f>IF(OR(_xlfn.XLOOKUP(C401,'Export Action'!$A$3:$A$1999,'Export Action'!$AO$3:$AO$1999)="Communes ZRR./bassins de vie pop &gt; 50% ZRR",_xlfn.XLOOKUP(C401,'Export Action'!$A$3:$A$1999,'Export Action'!$AO$3:$AO$1999)="Contrats de relance et de transition écologique (CRTE) rural"),"Oui","Non")</f>
        <v>Non</v>
      </c>
      <c r="S401" s="73"/>
      <c r="T401" s="74">
        <f t="shared" si="6"/>
        <v>160</v>
      </c>
      <c r="U401" s="75"/>
      <c r="V401" s="8" t="str" cm="1">
        <f t="array" ref="V401">IF(SUMPRODUCT((Tableau1[NOM DE LA STRUCTURE]=Tableau1[[#This Row],[NOM DE LA STRUCTURE]])*Tableau1[MONTANT PROPOSE POUR L''ACTION])=0,"",SUMPRODUCT((Tableau1[NOM DE LA STRUCTURE]=Tableau1[[#This Row],[NOM DE LA STRUCTURE]])*Tableau1[MONTANT PROPOSE POUR L''ACTION]))</f>
        <v/>
      </c>
      <c r="W401" s="79"/>
    </row>
    <row r="402" spans="1:23" ht="47.5" hidden="1" customHeight="1" x14ac:dyDescent="0.25">
      <c r="A402" s="13" t="str">
        <f>_xlfn.XLOOKUP(C402,'Export Action'!$A$3:$A$1999,'Export Action'!$L$3:$L$1999)</f>
        <v>45288148500018</v>
      </c>
      <c r="B402" s="84" t="str">
        <f>_xlfn.XLOOKUP(A402,'Export Action'!$L$3:$L$1999,'Export Action'!$O$3:$O$1999)</f>
        <v>TENNIS DE TABLE MERS LE TREPORT EU</v>
      </c>
      <c r="C402" s="1" t="s">
        <v>1145</v>
      </c>
      <c r="D402" s="36" t="str">
        <f>_xlfn.XLOOKUP(C402,'Export Action'!$A$3:$A$1999,'Export Action'!$X$3:$X$1999)</f>
        <v>PING INCLUSIF Tournoi inter entreprise</v>
      </c>
      <c r="E402" s="1" t="str">
        <f>_xlfn.XLOOKUP(A402,'Export Dossier'!$K$3:$K$974,'Export Dossier'!$D$3:$D$974)</f>
        <v>FFTT-HDF-24-0008</v>
      </c>
      <c r="F402" s="36" t="str">
        <f>_xlfn.XLOOKUP(C402,'Export Action'!$A$3:$A$1999,'Export Action'!$AE$3:$AE$1999)</f>
        <v>Nouvelles pratiques</v>
      </c>
      <c r="G402" s="68"/>
      <c r="H402" s="71"/>
      <c r="I402" s="71"/>
      <c r="J402" s="1" t="str">
        <f>_xlfn.XLOOKUP(C402,'Export Action'!$A$3:$A$1999,'Export Action'!$J$3:$J$1999)</f>
        <v>Première demande</v>
      </c>
      <c r="K402" s="1" t="str">
        <f>_xlfn.XLOOKUP(C402,'Export Action'!$A$3:$A$1999,'Export Action'!$AL$3:$AL$1999)</f>
        <v>Mixte</v>
      </c>
      <c r="L402" s="1">
        <f>_xlfn.XLOOKUP(C402,'Export Action'!$A$3:$A$1999,'Export Action'!$AM$3:$AM$1999)</f>
        <v>80</v>
      </c>
      <c r="M402" s="5">
        <f>_xlfn.XLOOKUP(A402,'Export 2022'!$K$3:$K$1000,'Export 2022'!$AF$3:$AF$1000)</f>
        <v>0</v>
      </c>
      <c r="N402" s="5">
        <f>_xlfn.XLOOKUP(A402,'Export 2023'!$K$3:$K$1000,'Export 2023'!$AF$3:$AF$1000)</f>
        <v>1500</v>
      </c>
      <c r="O402" s="31">
        <f>_xlfn.XLOOKUP(A402,'Export Dossier'!$K$3:$K$974,'Export Dossier'!$AD$3:$AD$974)</f>
        <v>3600</v>
      </c>
      <c r="P402" s="31">
        <f>_xlfn.XLOOKUP(C402,'Export Action'!$A$3:$A$1999,'Export Action'!$AS$3:$AS$1999)</f>
        <v>600</v>
      </c>
      <c r="Q402" s="29">
        <f>(_xlfn.XLOOKUP(C402,'Export Action'!$A$3:$A$1999,'Export Action'!$AS$3:$AS$1999))/_xlfn.XLOOKUP(C402,'Export Action'!$A$3:$A$1999,'Export Action'!$AR$3:$AR$1999)</f>
        <v>0.31578947368421051</v>
      </c>
      <c r="R402" s="63" t="str">
        <f>IF(OR(_xlfn.XLOOKUP(C402,'Export Action'!$A$3:$A$1999,'Export Action'!$AO$3:$AO$1999)="Communes ZRR./bassins de vie pop &gt; 50% ZRR",_xlfn.XLOOKUP(C402,'Export Action'!$A$3:$A$1999,'Export Action'!$AO$3:$AO$1999)="Contrats de relance et de transition écologique (CRTE) rural"),"Oui","Non")</f>
        <v>Non</v>
      </c>
      <c r="S402" s="73"/>
      <c r="T402" s="74">
        <f t="shared" si="6"/>
        <v>160</v>
      </c>
      <c r="U402" s="75"/>
      <c r="V402" s="8" t="str" cm="1">
        <f t="array" ref="V402">IF(SUMPRODUCT((Tableau1[NOM DE LA STRUCTURE]=Tableau1[[#This Row],[NOM DE LA STRUCTURE]])*Tableau1[MONTANT PROPOSE POUR L''ACTION])=0,"",SUMPRODUCT((Tableau1[NOM DE LA STRUCTURE]=Tableau1[[#This Row],[NOM DE LA STRUCTURE]])*Tableau1[MONTANT PROPOSE POUR L''ACTION]))</f>
        <v/>
      </c>
      <c r="W402" s="79"/>
    </row>
    <row r="403" spans="1:23" ht="47.5" hidden="1" customHeight="1" x14ac:dyDescent="0.25">
      <c r="A403" s="13" t="str">
        <f>_xlfn.XLOOKUP(C403,'Export Action'!$A$3:$A$1999,'Export Action'!$L$3:$L$1999)</f>
        <v>45288148500018</v>
      </c>
      <c r="B403" s="84" t="str">
        <f>_xlfn.XLOOKUP(A403,'Export Action'!$L$3:$L$1999,'Export Action'!$O$3:$O$1999)</f>
        <v>TENNIS DE TABLE MERS LE TREPORT EU</v>
      </c>
      <c r="C403" s="1" t="s">
        <v>1151</v>
      </c>
      <c r="D403" s="36" t="str">
        <f>_xlfn.XLOOKUP(C403,'Export Action'!$A$3:$A$1999,'Export Action'!$X$3:$X$1999)</f>
        <v>JOP 2024 Animation été</v>
      </c>
      <c r="E403" s="1" t="str">
        <f>_xlfn.XLOOKUP(A403,'Export Dossier'!$K$3:$K$974,'Export Dossier'!$D$3:$D$974)</f>
        <v>FFTT-HDF-24-0008</v>
      </c>
      <c r="F403" s="36" t="str">
        <f>_xlfn.XLOOKUP(C403,'Export Action'!$A$3:$A$1999,'Export Action'!$AE$3:$AE$1999)</f>
        <v>Animations vacances Olympiques et Paralympiques</v>
      </c>
      <c r="G403" s="87"/>
      <c r="H403" s="1"/>
      <c r="I403" s="1"/>
      <c r="J403" s="1" t="str">
        <f>_xlfn.XLOOKUP(C403,'Export Action'!$A$3:$A$1999,'Export Action'!$J$3:$J$1999)</f>
        <v>Première demande</v>
      </c>
      <c r="K403" s="1" t="str">
        <f>_xlfn.XLOOKUP(C403,'Export Action'!$A$3:$A$1999,'Export Action'!$AL$3:$AL$1999)</f>
        <v>Mixte</v>
      </c>
      <c r="L403" s="1">
        <f>_xlfn.XLOOKUP(C403,'Export Action'!$A$3:$A$1999,'Export Action'!$AM$3:$AM$1999)</f>
        <v>200</v>
      </c>
      <c r="M403" s="5">
        <f>_xlfn.XLOOKUP(A403,'Export 2022'!$K$3:$K$1000,'Export 2022'!$AF$3:$AF$1000)</f>
        <v>0</v>
      </c>
      <c r="N403" s="5">
        <f>_xlfn.XLOOKUP(A403,'Export 2023'!$K$3:$K$1000,'Export 2023'!$AF$3:$AF$1000)</f>
        <v>1500</v>
      </c>
      <c r="O403" s="31">
        <f>_xlfn.XLOOKUP(A403,'Export Dossier'!$K$3:$K$974,'Export Dossier'!$AD$3:$AD$974)</f>
        <v>3600</v>
      </c>
      <c r="P403" s="31">
        <f>_xlfn.XLOOKUP(C403,'Export Action'!$A$3:$A$1999,'Export Action'!$AS$3:$AS$1999)</f>
        <v>1200</v>
      </c>
      <c r="Q403" s="29">
        <f>(_xlfn.XLOOKUP(C403,'Export Action'!$A$3:$A$1999,'Export Action'!$AS$3:$AS$1999))/_xlfn.XLOOKUP(C403,'Export Action'!$A$3:$A$1999,'Export Action'!$AR$3:$AR$1999)</f>
        <v>0.63157894736842102</v>
      </c>
      <c r="R403" s="63" t="str">
        <f>IF(OR(_xlfn.XLOOKUP(C403,'Export Action'!$A$3:$A$1999,'Export Action'!$AO$3:$AO$1999)="Communes ZRR./bassins de vie pop &gt; 50% ZRR",_xlfn.XLOOKUP(C403,'Export Action'!$A$3:$A$1999,'Export Action'!$AO$3:$AO$1999)="Contrats de relance et de transition écologique (CRTE) rural"),"Oui","Non")</f>
        <v>Non</v>
      </c>
      <c r="S403" s="88"/>
      <c r="T403" s="74">
        <f t="shared" si="6"/>
        <v>160</v>
      </c>
      <c r="U403" s="89"/>
      <c r="V403" s="8" t="str" cm="1">
        <f t="array" ref="V403">IF(SUMPRODUCT((Tableau1[NOM DE LA STRUCTURE]=Tableau1[[#This Row],[NOM DE LA STRUCTURE]])*Tableau1[MONTANT PROPOSE POUR L''ACTION])=0,"",SUMPRODUCT((Tableau1[NOM DE LA STRUCTURE]=Tableau1[[#This Row],[NOM DE LA STRUCTURE]])*Tableau1[MONTANT PROPOSE POUR L''ACTION]))</f>
        <v/>
      </c>
      <c r="W403" s="90"/>
    </row>
    <row r="404" spans="1:23" ht="47.5" hidden="1" customHeight="1" x14ac:dyDescent="0.25">
      <c r="A404" s="13" t="str">
        <f>_xlfn.XLOOKUP(C404,'Export Action'!$A$3:$A$1999,'Export Action'!$L$3:$L$1999)</f>
        <v>34281749100018</v>
      </c>
      <c r="B404" s="84" t="str">
        <f>_xlfn.XLOOKUP(A404,'Export Action'!$L$3:$L$1999,'Export Action'!$O$3:$O$1999)</f>
        <v>AMICALE DES ANCIENS ET ANCIENNES ELEVES DES ECOLES LAIQUES DE BRETEUIL SUR NOYE</v>
      </c>
      <c r="C404" s="1" t="s">
        <v>1157</v>
      </c>
      <c r="D404" s="36" t="str">
        <f>_xlfn.XLOOKUP(C404,'Export Action'!$A$3:$A$1999,'Export Action'!$X$3:$X$1999)</f>
        <v>Ping Educatif: Recruter et fidéliser les jeunes</v>
      </c>
      <c r="E404" s="1" t="str">
        <f>_xlfn.XLOOKUP(A404,'Export Dossier'!$K$3:$K$974,'Export Dossier'!$D$3:$D$974)</f>
        <v>FFTT-HDF-24-0009</v>
      </c>
      <c r="F404" s="36" t="str">
        <f>_xlfn.XLOOKUP(C404,'Export Action'!$A$3:$A$1999,'Export Action'!$AE$3:$AE$1999)</f>
        <v>Ping Inclusif</v>
      </c>
      <c r="G404" s="68"/>
      <c r="H404" s="71"/>
      <c r="I404" s="71"/>
      <c r="J404" s="1" t="str">
        <f>_xlfn.XLOOKUP(C404,'Export Action'!$A$3:$A$1999,'Export Action'!$J$3:$J$1999)</f>
        <v>Renouvellement</v>
      </c>
      <c r="K404" s="1" t="str">
        <f>_xlfn.XLOOKUP(C404,'Export Action'!$A$3:$A$1999,'Export Action'!$AL$3:$AL$1999)</f>
        <v>Mixte</v>
      </c>
      <c r="L404" s="1">
        <f>_xlfn.XLOOKUP(C404,'Export Action'!$A$3:$A$1999,'Export Action'!$AM$3:$AM$1999)</f>
        <v>200</v>
      </c>
      <c r="M404" s="5">
        <f>_xlfn.XLOOKUP(A404,'Export 2022'!$K$3:$K$1000,'Export 2022'!$AF$3:$AF$1000)</f>
        <v>4100</v>
      </c>
      <c r="N404" s="5">
        <f>_xlfn.XLOOKUP(A404,'Export 2023'!$K$3:$K$1000,'Export 2023'!$AF$3:$AF$1000)</f>
        <v>2500</v>
      </c>
      <c r="O404" s="31">
        <f>_xlfn.XLOOKUP(A404,'Export Dossier'!$K$3:$K$974,'Export Dossier'!$AD$3:$AD$974)</f>
        <v>7000</v>
      </c>
      <c r="P404" s="31">
        <f>_xlfn.XLOOKUP(C404,'Export Action'!$A$3:$A$1999,'Export Action'!$AS$3:$AS$1999)</f>
        <v>4000</v>
      </c>
      <c r="Q404" s="29">
        <f>(_xlfn.XLOOKUP(C404,'Export Action'!$A$3:$A$1999,'Export Action'!$AS$3:$AS$1999))/_xlfn.XLOOKUP(C404,'Export Action'!$A$3:$A$1999,'Export Action'!$AR$3:$AR$1999)</f>
        <v>0.41884816753926701</v>
      </c>
      <c r="R404" s="63" t="str">
        <f>IF(OR(_xlfn.XLOOKUP(C404,'Export Action'!$A$3:$A$1999,'Export Action'!$AO$3:$AO$1999)="Communes ZRR./bassins de vie pop &gt; 50% ZRR",_xlfn.XLOOKUP(C404,'Export Action'!$A$3:$A$1999,'Export Action'!$AO$3:$AO$1999)="Contrats de relance et de transition écologique (CRTE) rural"),"Oui","Non")</f>
        <v>Oui</v>
      </c>
      <c r="S404" s="73"/>
      <c r="T404" s="74">
        <f t="shared" si="6"/>
        <v>161</v>
      </c>
      <c r="U404" s="75"/>
      <c r="V404" s="8" t="str" cm="1">
        <f t="array" ref="V404">IF(SUMPRODUCT((Tableau1[NOM DE LA STRUCTURE]=Tableau1[[#This Row],[NOM DE LA STRUCTURE]])*Tableau1[MONTANT PROPOSE POUR L''ACTION])=0,"",SUMPRODUCT((Tableau1[NOM DE LA STRUCTURE]=Tableau1[[#This Row],[NOM DE LA STRUCTURE]])*Tableau1[MONTANT PROPOSE POUR L''ACTION]))</f>
        <v/>
      </c>
      <c r="W404" s="79"/>
    </row>
    <row r="405" spans="1:23" ht="47.5" hidden="1" customHeight="1" x14ac:dyDescent="0.25">
      <c r="A405" s="13" t="str">
        <f>_xlfn.XLOOKUP(C405,'Export Action'!$A$3:$A$1999,'Export Action'!$L$3:$L$1999)</f>
        <v>34281749100018</v>
      </c>
      <c r="B405" s="84" t="str">
        <f>_xlfn.XLOOKUP(A405,'Export Action'!$L$3:$L$1999,'Export Action'!$O$3:$O$1999)</f>
        <v>AMICALE DES ANCIENS ET ANCIENNES ELEVES DES ECOLES LAIQUES DE BRETEUIL SUR NOYE</v>
      </c>
      <c r="C405" s="1" t="s">
        <v>1173</v>
      </c>
      <c r="D405" s="36" t="str">
        <f>_xlfn.XLOOKUP(C405,'Export Action'!$A$3:$A$1999,'Export Action'!$X$3:$X$1999)</f>
        <v>Nouvelles pratiques: Développement</v>
      </c>
      <c r="E405" s="1" t="str">
        <f>_xlfn.XLOOKUP(A405,'Export Dossier'!$K$3:$K$974,'Export Dossier'!$D$3:$D$974)</f>
        <v>FFTT-HDF-24-0009</v>
      </c>
      <c r="F405" s="36" t="str">
        <f>_xlfn.XLOOKUP(C405,'Export Action'!$A$3:$A$1999,'Export Action'!$AE$3:$AE$1999)</f>
        <v>Nouvelles pratiques</v>
      </c>
      <c r="G405" s="68"/>
      <c r="H405" s="71"/>
      <c r="I405" s="71"/>
      <c r="J405" s="1" t="str">
        <f>_xlfn.XLOOKUP(C405,'Export Action'!$A$3:$A$1999,'Export Action'!$J$3:$J$1999)</f>
        <v>Première demande</v>
      </c>
      <c r="K405" s="1" t="str">
        <f>_xlfn.XLOOKUP(C405,'Export Action'!$A$3:$A$1999,'Export Action'!$AL$3:$AL$1999)</f>
        <v>Mixte</v>
      </c>
      <c r="L405" s="1">
        <f>_xlfn.XLOOKUP(C405,'Export Action'!$A$3:$A$1999,'Export Action'!$AM$3:$AM$1999)</f>
        <v>148</v>
      </c>
      <c r="M405" s="5">
        <f>_xlfn.XLOOKUP(A405,'Export 2022'!$K$3:$K$1000,'Export 2022'!$AF$3:$AF$1000)</f>
        <v>4100</v>
      </c>
      <c r="N405" s="5">
        <f>_xlfn.XLOOKUP(A405,'Export 2023'!$K$3:$K$1000,'Export 2023'!$AF$3:$AF$1000)</f>
        <v>2500</v>
      </c>
      <c r="O405" s="31">
        <f>_xlfn.XLOOKUP(A405,'Export Dossier'!$K$3:$K$974,'Export Dossier'!$AD$3:$AD$974)</f>
        <v>7000</v>
      </c>
      <c r="P405" s="31">
        <f>_xlfn.XLOOKUP(C405,'Export Action'!$A$3:$A$1999,'Export Action'!$AS$3:$AS$1999)</f>
        <v>3000</v>
      </c>
      <c r="Q405" s="29">
        <f>(_xlfn.XLOOKUP(C405,'Export Action'!$A$3:$A$1999,'Export Action'!$AS$3:$AS$1999))/_xlfn.XLOOKUP(C405,'Export Action'!$A$3:$A$1999,'Export Action'!$AR$3:$AR$1999)</f>
        <v>0.33149171270718231</v>
      </c>
      <c r="R405" s="63" t="str">
        <f>IF(OR(_xlfn.XLOOKUP(C405,'Export Action'!$A$3:$A$1999,'Export Action'!$AO$3:$AO$1999)="Communes ZRR./bassins de vie pop &gt; 50% ZRR",_xlfn.XLOOKUP(C405,'Export Action'!$A$3:$A$1999,'Export Action'!$AO$3:$AO$1999)="Contrats de relance et de transition écologique (CRTE) rural"),"Oui","Non")</f>
        <v>Oui</v>
      </c>
      <c r="S405" s="73"/>
      <c r="T405" s="74">
        <f t="shared" si="6"/>
        <v>161</v>
      </c>
      <c r="U405" s="75"/>
      <c r="V405" s="8" t="str" cm="1">
        <f t="array" ref="V405">IF(SUMPRODUCT((Tableau1[NOM DE LA STRUCTURE]=Tableau1[[#This Row],[NOM DE LA STRUCTURE]])*Tableau1[MONTANT PROPOSE POUR L''ACTION])=0,"",SUMPRODUCT((Tableau1[NOM DE LA STRUCTURE]=Tableau1[[#This Row],[NOM DE LA STRUCTURE]])*Tableau1[MONTANT PROPOSE POUR L''ACTION]))</f>
        <v/>
      </c>
      <c r="W405" s="79"/>
    </row>
    <row r="406" spans="1:23" ht="47.5" hidden="1" customHeight="1" x14ac:dyDescent="0.25">
      <c r="A406" s="13" t="str">
        <f>_xlfn.XLOOKUP(C406,'Export Action'!$A$3:$A$1999,'Export Action'!$L$3:$L$1999)</f>
        <v>42830197200116</v>
      </c>
      <c r="B406" s="84" t="str">
        <f>_xlfn.XLOOKUP(A406,'Export Action'!$L$3:$L$1999,'Export Action'!$O$3:$O$1999)</f>
        <v>UNION SPORTIVE DE SAINT- ANDRE UNION SPORTIVE DE SAINT ANDRE SECTION TENNIS DE TABLE</v>
      </c>
      <c r="C406" s="1" t="s">
        <v>1179</v>
      </c>
      <c r="D406" s="36" t="str">
        <f>_xlfn.XLOOKUP(C406,'Export Action'!$A$3:$A$1999,'Export Action'!$X$3:$X$1999)</f>
        <v>Développement de nouvelles pratiques à L'USSA TT</v>
      </c>
      <c r="E406" s="1" t="str">
        <f>_xlfn.XLOOKUP(A406,'Export Dossier'!$K$3:$K$974,'Export Dossier'!$D$3:$D$974)</f>
        <v>FFTT-HDF-24-0010</v>
      </c>
      <c r="F406" s="36" t="str">
        <f>_xlfn.XLOOKUP(C406,'Export Action'!$A$3:$A$1999,'Export Action'!$AE$3:$AE$1999)</f>
        <v>Nouvelles pratiques</v>
      </c>
      <c r="G406" s="68"/>
      <c r="H406" s="71"/>
      <c r="I406" s="71"/>
      <c r="J406" s="1" t="str">
        <f>_xlfn.XLOOKUP(C406,'Export Action'!$A$3:$A$1999,'Export Action'!$J$3:$J$1999)</f>
        <v>Première demande</v>
      </c>
      <c r="K406" s="1" t="str">
        <f>_xlfn.XLOOKUP(C406,'Export Action'!$A$3:$A$1999,'Export Action'!$AL$3:$AL$1999)</f>
        <v>Mixte</v>
      </c>
      <c r="L406" s="1">
        <f>_xlfn.XLOOKUP(C406,'Export Action'!$A$3:$A$1999,'Export Action'!$AM$3:$AM$1999)</f>
        <v>700</v>
      </c>
      <c r="M406" s="5">
        <f>_xlfn.XLOOKUP(A406,'Export 2022'!$K$3:$K$1000,'Export 2022'!$AF$3:$AF$1000)</f>
        <v>4750</v>
      </c>
      <c r="N406" s="5">
        <f>_xlfn.XLOOKUP(A406,'Export 2023'!$K$3:$K$1000,'Export 2023'!$AF$3:$AF$1000)</f>
        <v>4450</v>
      </c>
      <c r="O406" s="31">
        <f>_xlfn.XLOOKUP(A406,'Export Dossier'!$K$3:$K$974,'Export Dossier'!$AD$3:$AD$974)</f>
        <v>14750</v>
      </c>
      <c r="P406" s="31">
        <f>_xlfn.XLOOKUP(C406,'Export Action'!$A$3:$A$1999,'Export Action'!$AS$3:$AS$1999)</f>
        <v>4500</v>
      </c>
      <c r="Q406" s="29">
        <f>(_xlfn.XLOOKUP(C406,'Export Action'!$A$3:$A$1999,'Export Action'!$AS$3:$AS$1999))/_xlfn.XLOOKUP(C406,'Export Action'!$A$3:$A$1999,'Export Action'!$AR$3:$AR$1999)</f>
        <v>0.5</v>
      </c>
      <c r="R406" s="63" t="str">
        <f>IF(OR(_xlfn.XLOOKUP(C406,'Export Action'!$A$3:$A$1999,'Export Action'!$AO$3:$AO$1999)="Communes ZRR./bassins de vie pop &gt; 50% ZRR",_xlfn.XLOOKUP(C406,'Export Action'!$A$3:$A$1999,'Export Action'!$AO$3:$AO$1999)="Contrats de relance et de transition écologique (CRTE) rural"),"Oui","Non")</f>
        <v>Non</v>
      </c>
      <c r="S406" s="73"/>
      <c r="T406" s="74">
        <f t="shared" si="6"/>
        <v>162</v>
      </c>
      <c r="U406" s="75"/>
      <c r="V406" s="8" t="str" cm="1">
        <f t="array" ref="V406">IF(SUMPRODUCT((Tableau1[NOM DE LA STRUCTURE]=Tableau1[[#This Row],[NOM DE LA STRUCTURE]])*Tableau1[MONTANT PROPOSE POUR L''ACTION])=0,"",SUMPRODUCT((Tableau1[NOM DE LA STRUCTURE]=Tableau1[[#This Row],[NOM DE LA STRUCTURE]])*Tableau1[MONTANT PROPOSE POUR L''ACTION]))</f>
        <v/>
      </c>
      <c r="W406" s="79"/>
    </row>
    <row r="407" spans="1:23" ht="47.5" hidden="1" customHeight="1" x14ac:dyDescent="0.25">
      <c r="A407" s="13" t="str">
        <f>_xlfn.XLOOKUP(C407,'Export Action'!$A$3:$A$1999,'Export Action'!$L$3:$L$1999)</f>
        <v>42830197200116</v>
      </c>
      <c r="B407" s="84" t="str">
        <f>_xlfn.XLOOKUP(A407,'Export Action'!$L$3:$L$1999,'Export Action'!$O$3:$O$1999)</f>
        <v>UNION SPORTIVE DE SAINT- ANDRE UNION SPORTIVE DE SAINT ANDRE SECTION TENNIS DE TABLE</v>
      </c>
      <c r="C407" s="1" t="s">
        <v>1193</v>
      </c>
      <c r="D407" s="36" t="str">
        <f>_xlfn.XLOOKUP(C407,'Export Action'!$A$3:$A$1999,'Export Action'!$X$3:$X$1999)</f>
        <v>Recrutement et fidélisation des jeunes de 4 à 11 ans à l'USSA TT</v>
      </c>
      <c r="E407" s="1" t="str">
        <f>_xlfn.XLOOKUP(A407,'Export Dossier'!$K$3:$K$974,'Export Dossier'!$D$3:$D$974)</f>
        <v>FFTT-HDF-24-0010</v>
      </c>
      <c r="F407" s="36" t="str">
        <f>_xlfn.XLOOKUP(C407,'Export Action'!$A$3:$A$1999,'Export Action'!$AE$3:$AE$1999)</f>
        <v>Ping Educatif</v>
      </c>
      <c r="G407" s="68"/>
      <c r="H407" s="71"/>
      <c r="I407" s="71"/>
      <c r="J407" s="1" t="str">
        <f>_xlfn.XLOOKUP(C407,'Export Action'!$A$3:$A$1999,'Export Action'!$J$3:$J$1999)</f>
        <v>Première demande</v>
      </c>
      <c r="K407" s="1" t="str">
        <f>_xlfn.XLOOKUP(C407,'Export Action'!$A$3:$A$1999,'Export Action'!$AL$3:$AL$1999)</f>
        <v>Mixte</v>
      </c>
      <c r="L407" s="1">
        <f>_xlfn.XLOOKUP(C407,'Export Action'!$A$3:$A$1999,'Export Action'!$AM$3:$AM$1999)</f>
        <v>1000</v>
      </c>
      <c r="M407" s="5">
        <f>_xlfn.XLOOKUP(A407,'Export 2022'!$K$3:$K$1000,'Export 2022'!$AF$3:$AF$1000)</f>
        <v>4750</v>
      </c>
      <c r="N407" s="5">
        <f>_xlfn.XLOOKUP(A407,'Export 2023'!$K$3:$K$1000,'Export 2023'!$AF$3:$AF$1000)</f>
        <v>4450</v>
      </c>
      <c r="O407" s="31">
        <f>_xlfn.XLOOKUP(A407,'Export Dossier'!$K$3:$K$974,'Export Dossier'!$AD$3:$AD$974)</f>
        <v>14750</v>
      </c>
      <c r="P407" s="31">
        <f>_xlfn.XLOOKUP(C407,'Export Action'!$A$3:$A$1999,'Export Action'!$AS$3:$AS$1999)</f>
        <v>10250</v>
      </c>
      <c r="Q407" s="29">
        <f>(_xlfn.XLOOKUP(C407,'Export Action'!$A$3:$A$1999,'Export Action'!$AS$3:$AS$1999))/_xlfn.XLOOKUP(C407,'Export Action'!$A$3:$A$1999,'Export Action'!$AR$3:$AR$1999)</f>
        <v>0.5</v>
      </c>
      <c r="R407" s="63" t="str">
        <f>IF(OR(_xlfn.XLOOKUP(C407,'Export Action'!$A$3:$A$1999,'Export Action'!$AO$3:$AO$1999)="Communes ZRR./bassins de vie pop &gt; 50% ZRR",_xlfn.XLOOKUP(C407,'Export Action'!$A$3:$A$1999,'Export Action'!$AO$3:$AO$1999)="Contrats de relance et de transition écologique (CRTE) rural"),"Oui","Non")</f>
        <v>Non</v>
      </c>
      <c r="S407" s="73"/>
      <c r="T407" s="74">
        <f t="shared" si="6"/>
        <v>162</v>
      </c>
      <c r="U407" s="75"/>
      <c r="V407" s="8" t="str" cm="1">
        <f t="array" ref="V407">IF(SUMPRODUCT((Tableau1[NOM DE LA STRUCTURE]=Tableau1[[#This Row],[NOM DE LA STRUCTURE]])*Tableau1[MONTANT PROPOSE POUR L''ACTION])=0,"",SUMPRODUCT((Tableau1[NOM DE LA STRUCTURE]=Tableau1[[#This Row],[NOM DE LA STRUCTURE]])*Tableau1[MONTANT PROPOSE POUR L''ACTION]))</f>
        <v/>
      </c>
      <c r="W407" s="79"/>
    </row>
    <row r="408" spans="1:23" ht="47.5" hidden="1" customHeight="1" x14ac:dyDescent="0.25">
      <c r="A408" s="13" t="str">
        <f>_xlfn.XLOOKUP(C408,'Export Action'!$A$3:$A$1999,'Export Action'!$L$3:$L$1999)</f>
        <v>44125976900012</v>
      </c>
      <c r="B408" s="84" t="str">
        <f>_xlfn.XLOOKUP(A408,'Export Action'!$L$3:$L$1999,'Export Action'!$O$3:$O$1999)</f>
        <v>AVENIR TENNIS DE TABLE CARVINOIS</v>
      </c>
      <c r="C408" s="1" t="s">
        <v>12394</v>
      </c>
      <c r="D408" s="36" t="str">
        <f>_xlfn.XLOOKUP(C408,'Export Action'!$A$3:$A$1999,'Export Action'!$X$3:$X$1999)</f>
        <v>Ping Santé - Handisport</v>
      </c>
      <c r="E408" s="1" t="str">
        <f>_xlfn.XLOOKUP(A408,'Export Dossier'!$K$3:$K$974,'Export Dossier'!$D$3:$D$974)</f>
        <v>FFTT-HDF-24-0015</v>
      </c>
      <c r="F408" s="36" t="str">
        <f>_xlfn.XLOOKUP(C408,'Export Action'!$A$3:$A$1999,'Export Action'!$AE$3:$AE$1999)</f>
        <v>Ping Actif</v>
      </c>
      <c r="G408" s="68"/>
      <c r="H408" s="71"/>
      <c r="I408" s="71"/>
      <c r="J408" s="1" t="str">
        <f>_xlfn.XLOOKUP(C408,'Export Action'!$A$3:$A$1999,'Export Action'!$J$3:$J$1999)</f>
        <v>Renouvellement</v>
      </c>
      <c r="K408" s="1" t="str">
        <f>_xlfn.XLOOKUP(C408,'Export Action'!$A$3:$A$1999,'Export Action'!$AL$3:$AL$1999)</f>
        <v>Mixte</v>
      </c>
      <c r="L408" s="1">
        <f>_xlfn.XLOOKUP(C408,'Export Action'!$A$3:$A$1999,'Export Action'!$AM$3:$AM$1999)</f>
        <v>800</v>
      </c>
      <c r="M408" s="5">
        <f>_xlfn.XLOOKUP(A408,'Export 2022'!$K$3:$K$1000,'Export 2022'!$AF$3:$AF$1000)</f>
        <v>3100</v>
      </c>
      <c r="N408" s="5">
        <f>_xlfn.XLOOKUP(A408,'Export 2023'!$K$3:$K$1000,'Export 2023'!$AF$3:$AF$1000)</f>
        <v>3650</v>
      </c>
      <c r="O408" s="31">
        <f>_xlfn.XLOOKUP(A408,'Export Dossier'!$K$3:$K$974,'Export Dossier'!$AD$3:$AD$974)</f>
        <v>10000</v>
      </c>
      <c r="P408" s="31">
        <f>_xlfn.XLOOKUP(C408,'Export Action'!$A$3:$A$1999,'Export Action'!$AS$3:$AS$1999)</f>
        <v>4000</v>
      </c>
      <c r="Q408" s="29">
        <f>(_xlfn.XLOOKUP(C408,'Export Action'!$A$3:$A$1999,'Export Action'!$AS$3:$AS$1999))/_xlfn.XLOOKUP(C408,'Export Action'!$A$3:$A$1999,'Export Action'!$AR$3:$AR$1999)</f>
        <v>0.26666666666666666</v>
      </c>
      <c r="R408" s="63" t="str">
        <f>IF(OR(_xlfn.XLOOKUP(C408,'Export Action'!$A$3:$A$1999,'Export Action'!$AO$3:$AO$1999)="Communes ZRR./bassins de vie pop &gt; 50% ZRR",_xlfn.XLOOKUP(C408,'Export Action'!$A$3:$A$1999,'Export Action'!$AO$3:$AO$1999)="Contrats de relance et de transition écologique (CRTE) rural"),"Oui","Non")</f>
        <v>Non</v>
      </c>
      <c r="S408" s="73"/>
      <c r="T408" s="74">
        <f t="shared" si="6"/>
        <v>163</v>
      </c>
      <c r="U408" s="75"/>
      <c r="V408" s="8" t="str" cm="1">
        <f t="array" ref="V408">IF(SUMPRODUCT((Tableau1[NOM DE LA STRUCTURE]=Tableau1[[#This Row],[NOM DE LA STRUCTURE]])*Tableau1[MONTANT PROPOSE POUR L''ACTION])=0,"",SUMPRODUCT((Tableau1[NOM DE LA STRUCTURE]=Tableau1[[#This Row],[NOM DE LA STRUCTURE]])*Tableau1[MONTANT PROPOSE POUR L''ACTION]))</f>
        <v/>
      </c>
      <c r="W408" s="79"/>
    </row>
    <row r="409" spans="1:23" ht="47.5" hidden="1" customHeight="1" x14ac:dyDescent="0.25">
      <c r="A409" s="13" t="str">
        <f>_xlfn.XLOOKUP(C409,'Export Action'!$A$3:$A$1999,'Export Action'!$L$3:$L$1999)</f>
        <v>44125976900012</v>
      </c>
      <c r="B409" s="84" t="str">
        <f>_xlfn.XLOOKUP(A409,'Export Action'!$L$3:$L$1999,'Export Action'!$O$3:$O$1999)</f>
        <v>AVENIR TENNIS DE TABLE CARVINOIS</v>
      </c>
      <c r="C409" s="1" t="s">
        <v>12402</v>
      </c>
      <c r="D409" s="36" t="str">
        <f>_xlfn.XLOOKUP(C409,'Export Action'!$A$3:$A$1999,'Export Action'!$X$3:$X$1999)</f>
        <v>EDUCATIF Ping Citoyen - Jeunes 4-11 ans</v>
      </c>
      <c r="E409" s="1" t="str">
        <f>_xlfn.XLOOKUP(A409,'Export Dossier'!$K$3:$K$974,'Export Dossier'!$D$3:$D$974)</f>
        <v>FFTT-HDF-24-0015</v>
      </c>
      <c r="F409" s="36" t="str">
        <f>_xlfn.XLOOKUP(C409,'Export Action'!$A$3:$A$1999,'Export Action'!$AE$3:$AE$1999)</f>
        <v>Structuration clubs/comités de demain</v>
      </c>
      <c r="G409" s="68"/>
      <c r="H409" s="71"/>
      <c r="I409" s="71"/>
      <c r="J409" s="1" t="str">
        <f>_xlfn.XLOOKUP(C409,'Export Action'!$A$3:$A$1999,'Export Action'!$J$3:$J$1999)</f>
        <v>Renouvellement</v>
      </c>
      <c r="K409" s="1" t="str">
        <f>_xlfn.XLOOKUP(C409,'Export Action'!$A$3:$A$1999,'Export Action'!$AL$3:$AL$1999)</f>
        <v>Mixte</v>
      </c>
      <c r="L409" s="1">
        <f>_xlfn.XLOOKUP(C409,'Export Action'!$A$3:$A$1999,'Export Action'!$AM$3:$AM$1999)</f>
        <v>500</v>
      </c>
      <c r="M409" s="5">
        <f>_xlfn.XLOOKUP(A409,'Export 2022'!$K$3:$K$1000,'Export 2022'!$AF$3:$AF$1000)</f>
        <v>3100</v>
      </c>
      <c r="N409" s="5">
        <f>_xlfn.XLOOKUP(A409,'Export 2023'!$K$3:$K$1000,'Export 2023'!$AF$3:$AF$1000)</f>
        <v>3650</v>
      </c>
      <c r="O409" s="31">
        <f>_xlfn.XLOOKUP(A409,'Export Dossier'!$K$3:$K$974,'Export Dossier'!$AD$3:$AD$974)</f>
        <v>10000</v>
      </c>
      <c r="P409" s="31">
        <f>_xlfn.XLOOKUP(C409,'Export Action'!$A$3:$A$1999,'Export Action'!$AS$3:$AS$1999)</f>
        <v>3500</v>
      </c>
      <c r="Q409" s="29">
        <f>(_xlfn.XLOOKUP(C409,'Export Action'!$A$3:$A$1999,'Export Action'!$AS$3:$AS$1999))/_xlfn.XLOOKUP(C409,'Export Action'!$A$3:$A$1999,'Export Action'!$AR$3:$AR$1999)</f>
        <v>0.2</v>
      </c>
      <c r="R409" s="63" t="str">
        <f>IF(OR(_xlfn.XLOOKUP(C409,'Export Action'!$A$3:$A$1999,'Export Action'!$AO$3:$AO$1999)="Communes ZRR./bassins de vie pop &gt; 50% ZRR",_xlfn.XLOOKUP(C409,'Export Action'!$A$3:$A$1999,'Export Action'!$AO$3:$AO$1999)="Contrats de relance et de transition écologique (CRTE) rural"),"Oui","Non")</f>
        <v>Non</v>
      </c>
      <c r="S409" s="73"/>
      <c r="T409" s="74">
        <f t="shared" si="6"/>
        <v>163</v>
      </c>
      <c r="U409" s="75"/>
      <c r="V409" s="8" t="str" cm="1">
        <f t="array" ref="V409">IF(SUMPRODUCT((Tableau1[NOM DE LA STRUCTURE]=Tableau1[[#This Row],[NOM DE LA STRUCTURE]])*Tableau1[MONTANT PROPOSE POUR L''ACTION])=0,"",SUMPRODUCT((Tableau1[NOM DE LA STRUCTURE]=Tableau1[[#This Row],[NOM DE LA STRUCTURE]])*Tableau1[MONTANT PROPOSE POUR L''ACTION]))</f>
        <v/>
      </c>
      <c r="W409" s="79"/>
    </row>
    <row r="410" spans="1:23" ht="47.5" hidden="1" customHeight="1" x14ac:dyDescent="0.25">
      <c r="A410" s="13" t="str">
        <f>_xlfn.XLOOKUP(C410,'Export Action'!$A$3:$A$1999,'Export Action'!$L$3:$L$1999)</f>
        <v>44125976900012</v>
      </c>
      <c r="B410" s="84" t="str">
        <f>_xlfn.XLOOKUP(A410,'Export Action'!$L$3:$L$1999,'Export Action'!$O$3:$O$1999)</f>
        <v>AVENIR TENNIS DE TABLE CARVINOIS</v>
      </c>
      <c r="C410" s="1" t="s">
        <v>12408</v>
      </c>
      <c r="D410" s="36" t="str">
        <f>_xlfn.XLOOKUP(C410,'Export Action'!$A$3:$A$1999,'Export Action'!$X$3:$X$1999)</f>
        <v>INCLUSIF Ping Citoyen - Féminisation</v>
      </c>
      <c r="E410" s="1" t="str">
        <f>_xlfn.XLOOKUP(A410,'Export Dossier'!$K$3:$K$974,'Export Dossier'!$D$3:$D$974)</f>
        <v>FFTT-HDF-24-0015</v>
      </c>
      <c r="F410" s="36" t="str">
        <f>_xlfn.XLOOKUP(C410,'Export Action'!$A$3:$A$1999,'Export Action'!$AE$3:$AE$1999)</f>
        <v>Structuration clubs/comités de demain</v>
      </c>
      <c r="G410" s="68"/>
      <c r="H410" s="71"/>
      <c r="I410" s="71"/>
      <c r="J410" s="1" t="str">
        <f>_xlfn.XLOOKUP(C410,'Export Action'!$A$3:$A$1999,'Export Action'!$J$3:$J$1999)</f>
        <v>Renouvellement</v>
      </c>
      <c r="K410" s="1" t="str">
        <f>_xlfn.XLOOKUP(C410,'Export Action'!$A$3:$A$1999,'Export Action'!$AL$3:$AL$1999)</f>
        <v>Féminin</v>
      </c>
      <c r="L410" s="1">
        <f>_xlfn.XLOOKUP(C410,'Export Action'!$A$3:$A$1999,'Export Action'!$AM$3:$AM$1999)</f>
        <v>150</v>
      </c>
      <c r="M410" s="5">
        <f>_xlfn.XLOOKUP(A410,'Export 2022'!$K$3:$K$1000,'Export 2022'!$AF$3:$AF$1000)</f>
        <v>3100</v>
      </c>
      <c r="N410" s="5">
        <f>_xlfn.XLOOKUP(A410,'Export 2023'!$K$3:$K$1000,'Export 2023'!$AF$3:$AF$1000)</f>
        <v>3650</v>
      </c>
      <c r="O410" s="31">
        <f>_xlfn.XLOOKUP(A410,'Export Dossier'!$K$3:$K$974,'Export Dossier'!$AD$3:$AD$974)</f>
        <v>10000</v>
      </c>
      <c r="P410" s="31">
        <f>_xlfn.XLOOKUP(C410,'Export Action'!$A$3:$A$1999,'Export Action'!$AS$3:$AS$1999)</f>
        <v>2500</v>
      </c>
      <c r="Q410" s="29">
        <f>(_xlfn.XLOOKUP(C410,'Export Action'!$A$3:$A$1999,'Export Action'!$AS$3:$AS$1999))/_xlfn.XLOOKUP(C410,'Export Action'!$A$3:$A$1999,'Export Action'!$AR$3:$AR$1999)</f>
        <v>0.21739130434782608</v>
      </c>
      <c r="R410" s="63" t="str">
        <f>IF(OR(_xlfn.XLOOKUP(C410,'Export Action'!$A$3:$A$1999,'Export Action'!$AO$3:$AO$1999)="Communes ZRR./bassins de vie pop &gt; 50% ZRR",_xlfn.XLOOKUP(C410,'Export Action'!$A$3:$A$1999,'Export Action'!$AO$3:$AO$1999)="Contrats de relance et de transition écologique (CRTE) rural"),"Oui","Non")</f>
        <v>Non</v>
      </c>
      <c r="S410" s="73"/>
      <c r="T410" s="74">
        <f t="shared" si="6"/>
        <v>163</v>
      </c>
      <c r="U410" s="75"/>
      <c r="V410" s="8" t="str" cm="1">
        <f t="array" ref="V410">IF(SUMPRODUCT((Tableau1[NOM DE LA STRUCTURE]=Tableau1[[#This Row],[NOM DE LA STRUCTURE]])*Tableau1[MONTANT PROPOSE POUR L''ACTION])=0,"",SUMPRODUCT((Tableau1[NOM DE LA STRUCTURE]=Tableau1[[#This Row],[NOM DE LA STRUCTURE]])*Tableau1[MONTANT PROPOSE POUR L''ACTION]))</f>
        <v/>
      </c>
      <c r="W410" s="79"/>
    </row>
    <row r="411" spans="1:23" ht="47.5" hidden="1" customHeight="1" x14ac:dyDescent="0.25">
      <c r="A411" s="13" t="str">
        <f>_xlfn.XLOOKUP(C411,'Export Action'!$A$3:$A$1999,'Export Action'!$L$3:$L$1999)</f>
        <v>42011142900015</v>
      </c>
      <c r="B411" s="84" t="str">
        <f>_xlfn.XLOOKUP(A411,'Export Action'!$L$3:$L$1999,'Export Action'!$O$3:$O$1999)</f>
        <v>TENNIS DE TABLE IMMERCURIEN SAINT LAURENT BLANGY</v>
      </c>
      <c r="C411" s="1" t="s">
        <v>12414</v>
      </c>
      <c r="D411" s="36" t="str">
        <f>_xlfn.XLOOKUP(C411,'Export Action'!$A$3:$A$1999,'Export Action'!$X$3:$X$1999)</f>
        <v>Ping bien être et ping santé</v>
      </c>
      <c r="E411" s="1" t="str">
        <f>_xlfn.XLOOKUP(A411,'Export Dossier'!$K$3:$K$974,'Export Dossier'!$D$3:$D$974)</f>
        <v>FFTT-HDF-24-0017</v>
      </c>
      <c r="F411" s="36" t="str">
        <f>_xlfn.XLOOKUP(C411,'Export Action'!$A$3:$A$1999,'Export Action'!$AE$3:$AE$1999)</f>
        <v>Ping Actif</v>
      </c>
      <c r="G411" s="68"/>
      <c r="H411" s="71"/>
      <c r="I411" s="71"/>
      <c r="J411" s="1" t="str">
        <f>_xlfn.XLOOKUP(C411,'Export Action'!$A$3:$A$1999,'Export Action'!$J$3:$J$1999)</f>
        <v>Première demande</v>
      </c>
      <c r="K411" s="1" t="str">
        <f>_xlfn.XLOOKUP(C411,'Export Action'!$A$3:$A$1999,'Export Action'!$AL$3:$AL$1999)</f>
        <v>Mixte</v>
      </c>
      <c r="L411" s="1">
        <f>_xlfn.XLOOKUP(C411,'Export Action'!$A$3:$A$1999,'Export Action'!$AM$3:$AM$1999)</f>
        <v>50</v>
      </c>
      <c r="M411" s="5" t="e">
        <f>_xlfn.XLOOKUP(A411,'Export 2022'!$K$3:$K$1000,'Export 2022'!$AF$3:$AF$1000)</f>
        <v>#N/A</v>
      </c>
      <c r="N411" s="5">
        <f>_xlfn.XLOOKUP(A411,'Export 2023'!$K$3:$K$1000,'Export 2023'!$AF$3:$AF$1000)</f>
        <v>2500</v>
      </c>
      <c r="O411" s="31">
        <f>_xlfn.XLOOKUP(A411,'Export Dossier'!$K$3:$K$974,'Export Dossier'!$AD$3:$AD$974)</f>
        <v>10500</v>
      </c>
      <c r="P411" s="31">
        <f>_xlfn.XLOOKUP(C411,'Export Action'!$A$3:$A$1999,'Export Action'!$AS$3:$AS$1999)</f>
        <v>3500</v>
      </c>
      <c r="Q411" s="29">
        <f>(_xlfn.XLOOKUP(C411,'Export Action'!$A$3:$A$1999,'Export Action'!$AS$3:$AS$1999))/_xlfn.XLOOKUP(C411,'Export Action'!$A$3:$A$1999,'Export Action'!$AR$3:$AR$1999)</f>
        <v>0.60137457044673537</v>
      </c>
      <c r="R411" s="63" t="str">
        <f>IF(OR(_xlfn.XLOOKUP(C411,'Export Action'!$A$3:$A$1999,'Export Action'!$AO$3:$AO$1999)="Communes ZRR./bassins de vie pop &gt; 50% ZRR",_xlfn.XLOOKUP(C411,'Export Action'!$A$3:$A$1999,'Export Action'!$AO$3:$AO$1999)="Contrats de relance et de transition écologique (CRTE) rural"),"Oui","Non")</f>
        <v>Non</v>
      </c>
      <c r="S411" s="73"/>
      <c r="T411" s="74">
        <f t="shared" si="6"/>
        <v>164</v>
      </c>
      <c r="U411" s="75"/>
      <c r="V411" s="8" t="str" cm="1">
        <f t="array" ref="V411">IF(SUMPRODUCT((Tableau1[NOM DE LA STRUCTURE]=Tableau1[[#This Row],[NOM DE LA STRUCTURE]])*Tableau1[MONTANT PROPOSE POUR L''ACTION])=0,"",SUMPRODUCT((Tableau1[NOM DE LA STRUCTURE]=Tableau1[[#This Row],[NOM DE LA STRUCTURE]])*Tableau1[MONTANT PROPOSE POUR L''ACTION]))</f>
        <v/>
      </c>
      <c r="W411" s="79"/>
    </row>
    <row r="412" spans="1:23" ht="47.5" hidden="1" customHeight="1" x14ac:dyDescent="0.25">
      <c r="A412" s="13" t="str">
        <f>_xlfn.XLOOKUP(C412,'Export Action'!$A$3:$A$1999,'Export Action'!$L$3:$L$1999)</f>
        <v>42011142900015</v>
      </c>
      <c r="B412" s="84" t="str">
        <f>_xlfn.XLOOKUP(A412,'Export Action'!$L$3:$L$1999,'Export Action'!$O$3:$O$1999)</f>
        <v>TENNIS DE TABLE IMMERCURIEN SAINT LAURENT BLANGY</v>
      </c>
      <c r="C412" s="1" t="s">
        <v>12421</v>
      </c>
      <c r="D412" s="36" t="str">
        <f>_xlfn.XLOOKUP(C412,'Export Action'!$A$3:$A$1999,'Export Action'!$X$3:$X$1999)</f>
        <v>Recrutement et fidélisation des plus jeunes</v>
      </c>
      <c r="E412" s="1" t="str">
        <f>_xlfn.XLOOKUP(A412,'Export Dossier'!$K$3:$K$974,'Export Dossier'!$D$3:$D$974)</f>
        <v>FFTT-HDF-24-0017</v>
      </c>
      <c r="F412" s="36" t="str">
        <f>_xlfn.XLOOKUP(C412,'Export Action'!$A$3:$A$1999,'Export Action'!$AE$3:$AE$1999)</f>
        <v>Ping Educatif</v>
      </c>
      <c r="G412" s="68"/>
      <c r="H412" s="71"/>
      <c r="I412" s="71"/>
      <c r="J412" s="1" t="str">
        <f>_xlfn.XLOOKUP(C412,'Export Action'!$A$3:$A$1999,'Export Action'!$J$3:$J$1999)</f>
        <v>Renouvellement</v>
      </c>
      <c r="K412" s="1" t="str">
        <f>_xlfn.XLOOKUP(C412,'Export Action'!$A$3:$A$1999,'Export Action'!$AL$3:$AL$1999)</f>
        <v>Mixte</v>
      </c>
      <c r="L412" s="1">
        <f>_xlfn.XLOOKUP(C412,'Export Action'!$A$3:$A$1999,'Export Action'!$AM$3:$AM$1999)</f>
        <v>500</v>
      </c>
      <c r="M412" s="5" t="e">
        <f>_xlfn.XLOOKUP(A412,'Export 2022'!$K$3:$K$1000,'Export 2022'!$AF$3:$AF$1000)</f>
        <v>#N/A</v>
      </c>
      <c r="N412" s="5">
        <f>_xlfn.XLOOKUP(A412,'Export 2023'!$K$3:$K$1000,'Export 2023'!$AF$3:$AF$1000)</f>
        <v>2500</v>
      </c>
      <c r="O412" s="31">
        <f>_xlfn.XLOOKUP(A412,'Export Dossier'!$K$3:$K$974,'Export Dossier'!$AD$3:$AD$974)</f>
        <v>10500</v>
      </c>
      <c r="P412" s="31">
        <f>_xlfn.XLOOKUP(C412,'Export Action'!$A$3:$A$1999,'Export Action'!$AS$3:$AS$1999)</f>
        <v>7000</v>
      </c>
      <c r="Q412" s="29">
        <f>(_xlfn.XLOOKUP(C412,'Export Action'!$A$3:$A$1999,'Export Action'!$AS$3:$AS$1999))/_xlfn.XLOOKUP(C412,'Export Action'!$A$3:$A$1999,'Export Action'!$AR$3:$AR$1999)</f>
        <v>0.57851239669421484</v>
      </c>
      <c r="R412" s="63" t="str">
        <f>IF(OR(_xlfn.XLOOKUP(C412,'Export Action'!$A$3:$A$1999,'Export Action'!$AO$3:$AO$1999)="Communes ZRR./bassins de vie pop &gt; 50% ZRR",_xlfn.XLOOKUP(C412,'Export Action'!$A$3:$A$1999,'Export Action'!$AO$3:$AO$1999)="Contrats de relance et de transition écologique (CRTE) rural"),"Oui","Non")</f>
        <v>Non</v>
      </c>
      <c r="S412" s="73"/>
      <c r="T412" s="74">
        <f t="shared" si="6"/>
        <v>164</v>
      </c>
      <c r="U412" s="75"/>
      <c r="V412" s="8" t="str" cm="1">
        <f t="array" ref="V412">IF(SUMPRODUCT((Tableau1[NOM DE LA STRUCTURE]=Tableau1[[#This Row],[NOM DE LA STRUCTURE]])*Tableau1[MONTANT PROPOSE POUR L''ACTION])=0,"",SUMPRODUCT((Tableau1[NOM DE LA STRUCTURE]=Tableau1[[#This Row],[NOM DE LA STRUCTURE]])*Tableau1[MONTANT PROPOSE POUR L''ACTION]))</f>
        <v/>
      </c>
      <c r="W412" s="79"/>
    </row>
    <row r="413" spans="1:23" ht="47.5" hidden="1" customHeight="1" x14ac:dyDescent="0.25">
      <c r="A413" s="13" t="str">
        <f>_xlfn.XLOOKUP(C413,'Export Action'!$A$3:$A$1999,'Export Action'!$L$3:$L$1999)</f>
        <v>42302388600017</v>
      </c>
      <c r="B413" s="84" t="str">
        <f>_xlfn.XLOOKUP(A413,'Export Action'!$L$3:$L$1999,'Export Action'!$O$3:$O$1999)</f>
        <v>SPORTING-CLUB DE BOURBOURG TENNIS DE TABLE</v>
      </c>
      <c r="C413" s="1" t="s">
        <v>12433</v>
      </c>
      <c r="D413" s="36" t="str">
        <f>_xlfn.XLOOKUP(C413,'Export Action'!$A$3:$A$1999,'Export Action'!$X$3:$X$1999)</f>
        <v>Fidélisation des Jeunes Licenciés</v>
      </c>
      <c r="E413" s="1" t="str">
        <f>_xlfn.XLOOKUP(A413,'Export Dossier'!$K$3:$K$974,'Export Dossier'!$D$3:$D$974)</f>
        <v>FFTT-HDF-24-0019</v>
      </c>
      <c r="F413" s="36" t="str">
        <f>_xlfn.XLOOKUP(C413,'Export Action'!$A$3:$A$1999,'Export Action'!$AE$3:$AE$1999)</f>
        <v>Ping Educatif</v>
      </c>
      <c r="G413" s="68"/>
      <c r="H413" s="71"/>
      <c r="I413" s="71"/>
      <c r="J413" s="1" t="str">
        <f>_xlfn.XLOOKUP(C413,'Export Action'!$A$3:$A$1999,'Export Action'!$J$3:$J$1999)</f>
        <v>Première demande</v>
      </c>
      <c r="K413" s="1" t="str">
        <f>_xlfn.XLOOKUP(C413,'Export Action'!$A$3:$A$1999,'Export Action'!$AL$3:$AL$1999)</f>
        <v>Mixte</v>
      </c>
      <c r="L413" s="1">
        <f>_xlfn.XLOOKUP(C413,'Export Action'!$A$3:$A$1999,'Export Action'!$AM$3:$AM$1999)</f>
        <v>150</v>
      </c>
      <c r="M413" s="5">
        <f>_xlfn.XLOOKUP(A413,'Export 2022'!$K$3:$K$1000,'Export 2022'!$AF$3:$AF$1000)</f>
        <v>2942</v>
      </c>
      <c r="N413" s="5">
        <f>_xlfn.XLOOKUP(A413,'Export 2023'!$K$3:$K$1000,'Export 2023'!$AF$3:$AF$1000)</f>
        <v>3400</v>
      </c>
      <c r="O413" s="31">
        <f>_xlfn.XLOOKUP(A413,'Export Dossier'!$K$3:$K$974,'Export Dossier'!$AD$3:$AD$974)</f>
        <v>7900</v>
      </c>
      <c r="P413" s="31">
        <f>_xlfn.XLOOKUP(C413,'Export Action'!$A$3:$A$1999,'Export Action'!$AS$3:$AS$1999)</f>
        <v>3500</v>
      </c>
      <c r="Q413" s="29">
        <f>(_xlfn.XLOOKUP(C413,'Export Action'!$A$3:$A$1999,'Export Action'!$AS$3:$AS$1999))/_xlfn.XLOOKUP(C413,'Export Action'!$A$3:$A$1999,'Export Action'!$AR$3:$AR$1999)</f>
        <v>0.53929121725731899</v>
      </c>
      <c r="R413" s="63" t="str">
        <f>IF(OR(_xlfn.XLOOKUP(C413,'Export Action'!$A$3:$A$1999,'Export Action'!$AO$3:$AO$1999)="Communes ZRR./bassins de vie pop &gt; 50% ZRR",_xlfn.XLOOKUP(C413,'Export Action'!$A$3:$A$1999,'Export Action'!$AO$3:$AO$1999)="Contrats de relance et de transition écologique (CRTE) rural"),"Oui","Non")</f>
        <v>Non</v>
      </c>
      <c r="S413" s="73"/>
      <c r="T413" s="74">
        <f t="shared" si="6"/>
        <v>165</v>
      </c>
      <c r="U413" s="75"/>
      <c r="V413" s="8" t="str" cm="1">
        <f t="array" ref="V413">IF(SUMPRODUCT((Tableau1[NOM DE LA STRUCTURE]=Tableau1[[#This Row],[NOM DE LA STRUCTURE]])*Tableau1[MONTANT PROPOSE POUR L''ACTION])=0,"",SUMPRODUCT((Tableau1[NOM DE LA STRUCTURE]=Tableau1[[#This Row],[NOM DE LA STRUCTURE]])*Tableau1[MONTANT PROPOSE POUR L''ACTION]))</f>
        <v/>
      </c>
      <c r="W413" s="79"/>
    </row>
    <row r="414" spans="1:23" ht="47.5" hidden="1" customHeight="1" x14ac:dyDescent="0.25">
      <c r="A414" s="13" t="str">
        <f>_xlfn.XLOOKUP(C414,'Export Action'!$A$3:$A$1999,'Export Action'!$L$3:$L$1999)</f>
        <v>42302388600017</v>
      </c>
      <c r="B414" s="84" t="str">
        <f>_xlfn.XLOOKUP(A414,'Export Action'!$L$3:$L$1999,'Export Action'!$O$3:$O$1999)</f>
        <v>SPORTING-CLUB DE BOURBOURG TENNIS DE TABLE</v>
      </c>
      <c r="C414" s="1" t="s">
        <v>12441</v>
      </c>
      <c r="D414" s="36" t="str">
        <f>_xlfn.XLOOKUP(C414,'Export Action'!$A$3:$A$1999,'Export Action'!$X$3:$X$1999)</f>
        <v>Création de créneaux  PING Bien Être</v>
      </c>
      <c r="E414" s="1" t="str">
        <f>_xlfn.XLOOKUP(A414,'Export Dossier'!$K$3:$K$974,'Export Dossier'!$D$3:$D$974)</f>
        <v>FFTT-HDF-24-0019</v>
      </c>
      <c r="F414" s="36" t="str">
        <f>_xlfn.XLOOKUP(C414,'Export Action'!$A$3:$A$1999,'Export Action'!$AE$3:$AE$1999)</f>
        <v>Ping Actif</v>
      </c>
      <c r="G414" s="68"/>
      <c r="H414" s="71"/>
      <c r="I414" s="71"/>
      <c r="J414" s="1" t="str">
        <f>_xlfn.XLOOKUP(C414,'Export Action'!$A$3:$A$1999,'Export Action'!$J$3:$J$1999)</f>
        <v>Première demande</v>
      </c>
      <c r="K414" s="1" t="str">
        <f>_xlfn.XLOOKUP(C414,'Export Action'!$A$3:$A$1999,'Export Action'!$AL$3:$AL$1999)</f>
        <v>Mixte</v>
      </c>
      <c r="L414" s="1">
        <f>_xlfn.XLOOKUP(C414,'Export Action'!$A$3:$A$1999,'Export Action'!$AM$3:$AM$1999)</f>
        <v>30</v>
      </c>
      <c r="M414" s="5">
        <f>_xlfn.XLOOKUP(A414,'Export 2022'!$K$3:$K$1000,'Export 2022'!$AF$3:$AF$1000)</f>
        <v>2942</v>
      </c>
      <c r="N414" s="5">
        <f>_xlfn.XLOOKUP(A414,'Export 2023'!$K$3:$K$1000,'Export 2023'!$AF$3:$AF$1000)</f>
        <v>3400</v>
      </c>
      <c r="O414" s="31">
        <f>_xlfn.XLOOKUP(A414,'Export Dossier'!$K$3:$K$974,'Export Dossier'!$AD$3:$AD$974)</f>
        <v>7900</v>
      </c>
      <c r="P414" s="31">
        <f>_xlfn.XLOOKUP(C414,'Export Action'!$A$3:$A$1999,'Export Action'!$AS$3:$AS$1999)</f>
        <v>1900</v>
      </c>
      <c r="Q414" s="29">
        <f>(_xlfn.XLOOKUP(C414,'Export Action'!$A$3:$A$1999,'Export Action'!$AS$3:$AS$1999))/_xlfn.XLOOKUP(C414,'Export Action'!$A$3:$A$1999,'Export Action'!$AR$3:$AR$1999)</f>
        <v>0.51785227582447535</v>
      </c>
      <c r="R414" s="63" t="str">
        <f>IF(OR(_xlfn.XLOOKUP(C414,'Export Action'!$A$3:$A$1999,'Export Action'!$AO$3:$AO$1999)="Communes ZRR./bassins de vie pop &gt; 50% ZRR",_xlfn.XLOOKUP(C414,'Export Action'!$A$3:$A$1999,'Export Action'!$AO$3:$AO$1999)="Contrats de relance et de transition écologique (CRTE) rural"),"Oui","Non")</f>
        <v>Non</v>
      </c>
      <c r="S414" s="73"/>
      <c r="T414" s="74">
        <f t="shared" si="6"/>
        <v>165</v>
      </c>
      <c r="U414" s="75"/>
      <c r="V414" s="8" t="str" cm="1">
        <f t="array" ref="V414">IF(SUMPRODUCT((Tableau1[NOM DE LA STRUCTURE]=Tableau1[[#This Row],[NOM DE LA STRUCTURE]])*Tableau1[MONTANT PROPOSE POUR L''ACTION])=0,"",SUMPRODUCT((Tableau1[NOM DE LA STRUCTURE]=Tableau1[[#This Row],[NOM DE LA STRUCTURE]])*Tableau1[MONTANT PROPOSE POUR L''ACTION]))</f>
        <v/>
      </c>
      <c r="W414" s="79"/>
    </row>
    <row r="415" spans="1:23" ht="47.5" hidden="1" customHeight="1" x14ac:dyDescent="0.25">
      <c r="A415" s="13" t="str">
        <f>_xlfn.XLOOKUP(C415,'Export Action'!$A$3:$A$1999,'Export Action'!$L$3:$L$1999)</f>
        <v>42302388600017</v>
      </c>
      <c r="B415" s="84" t="str">
        <f>_xlfn.XLOOKUP(A415,'Export Action'!$L$3:$L$1999,'Export Action'!$O$3:$O$1999)</f>
        <v>SPORTING-CLUB DE BOURBOURG TENNIS DE TABLE</v>
      </c>
      <c r="C415" s="1" t="s">
        <v>12448</v>
      </c>
      <c r="D415" s="36" t="str">
        <f>_xlfn.XLOOKUP(C415,'Export Action'!$A$3:$A$1999,'Export Action'!$X$3:$X$1999)</f>
        <v>Sensibilisation des Adhérents aux enjeux climatiques</v>
      </c>
      <c r="E415" s="1" t="str">
        <f>_xlfn.XLOOKUP(A415,'Export Dossier'!$K$3:$K$974,'Export Dossier'!$D$3:$D$974)</f>
        <v>FFTT-HDF-24-0019</v>
      </c>
      <c r="F415" s="36" t="str">
        <f>_xlfn.XLOOKUP(C415,'Export Action'!$A$3:$A$1999,'Export Action'!$AE$3:$AE$1999)</f>
        <v>Structuration clubs/comités de demain</v>
      </c>
      <c r="G415" s="68"/>
      <c r="H415" s="71"/>
      <c r="I415" s="71"/>
      <c r="J415" s="1" t="str">
        <f>_xlfn.XLOOKUP(C415,'Export Action'!$A$3:$A$1999,'Export Action'!$J$3:$J$1999)</f>
        <v>Première demande</v>
      </c>
      <c r="K415" s="1" t="str">
        <f>_xlfn.XLOOKUP(C415,'Export Action'!$A$3:$A$1999,'Export Action'!$AL$3:$AL$1999)</f>
        <v>Mixte</v>
      </c>
      <c r="L415" s="1">
        <f>_xlfn.XLOOKUP(C415,'Export Action'!$A$3:$A$1999,'Export Action'!$AM$3:$AM$1999)</f>
        <v>200</v>
      </c>
      <c r="M415" s="5">
        <f>_xlfn.XLOOKUP(A415,'Export 2022'!$K$3:$K$1000,'Export 2022'!$AF$3:$AF$1000)</f>
        <v>2942</v>
      </c>
      <c r="N415" s="5">
        <f>_xlfn.XLOOKUP(A415,'Export 2023'!$K$3:$K$1000,'Export 2023'!$AF$3:$AF$1000)</f>
        <v>3400</v>
      </c>
      <c r="O415" s="31">
        <f>_xlfn.XLOOKUP(A415,'Export Dossier'!$K$3:$K$974,'Export Dossier'!$AD$3:$AD$974)</f>
        <v>7900</v>
      </c>
      <c r="P415" s="31">
        <f>_xlfn.XLOOKUP(C415,'Export Action'!$A$3:$A$1999,'Export Action'!$AS$3:$AS$1999)</f>
        <v>1000</v>
      </c>
      <c r="Q415" s="29">
        <f>(_xlfn.XLOOKUP(C415,'Export Action'!$A$3:$A$1999,'Export Action'!$AS$3:$AS$1999))/_xlfn.XLOOKUP(C415,'Export Action'!$A$3:$A$1999,'Export Action'!$AR$3:$AR$1999)</f>
        <v>0.48076923076923078</v>
      </c>
      <c r="R415" s="63" t="str">
        <f>IF(OR(_xlfn.XLOOKUP(C415,'Export Action'!$A$3:$A$1999,'Export Action'!$AO$3:$AO$1999)="Communes ZRR./bassins de vie pop &gt; 50% ZRR",_xlfn.XLOOKUP(C415,'Export Action'!$A$3:$A$1999,'Export Action'!$AO$3:$AO$1999)="Contrats de relance et de transition écologique (CRTE) rural"),"Oui","Non")</f>
        <v>Non</v>
      </c>
      <c r="S415" s="73"/>
      <c r="T415" s="74">
        <f t="shared" si="6"/>
        <v>165</v>
      </c>
      <c r="U415" s="75"/>
      <c r="V415" s="8" t="str" cm="1">
        <f t="array" ref="V415">IF(SUMPRODUCT((Tableau1[NOM DE LA STRUCTURE]=Tableau1[[#This Row],[NOM DE LA STRUCTURE]])*Tableau1[MONTANT PROPOSE POUR L''ACTION])=0,"",SUMPRODUCT((Tableau1[NOM DE LA STRUCTURE]=Tableau1[[#This Row],[NOM DE LA STRUCTURE]])*Tableau1[MONTANT PROPOSE POUR L''ACTION]))</f>
        <v/>
      </c>
      <c r="W415" s="79"/>
    </row>
    <row r="416" spans="1:23" ht="47.5" hidden="1" customHeight="1" x14ac:dyDescent="0.25">
      <c r="A416" s="13" t="str">
        <f>_xlfn.XLOOKUP(C416,'Export Action'!$A$3:$A$1999,'Export Action'!$L$3:$L$1999)</f>
        <v>42302388600017</v>
      </c>
      <c r="B416" s="84" t="str">
        <f>_xlfn.XLOOKUP(A416,'Export Action'!$L$3:$L$1999,'Export Action'!$O$3:$O$1999)</f>
        <v>SPORTING-CLUB DE BOURBOURG TENNIS DE TABLE</v>
      </c>
      <c r="C416" s="1" t="s">
        <v>12453</v>
      </c>
      <c r="D416" s="36" t="str">
        <f>_xlfn.XLOOKUP(C416,'Export Action'!$A$3:$A$1999,'Export Action'!$X$3:$X$1999)</f>
        <v>Animations Vacances Olympiques</v>
      </c>
      <c r="E416" s="1" t="str">
        <f>_xlfn.XLOOKUP(A416,'Export Dossier'!$K$3:$K$974,'Export Dossier'!$D$3:$D$974)</f>
        <v>FFTT-HDF-24-0019</v>
      </c>
      <c r="F416" s="36" t="str">
        <f>_xlfn.XLOOKUP(C416,'Export Action'!$A$3:$A$1999,'Export Action'!$AE$3:$AE$1999)</f>
        <v>Animations vacances Olympiques et Paralympiques</v>
      </c>
      <c r="G416" s="87"/>
      <c r="H416" s="1"/>
      <c r="I416" s="1"/>
      <c r="J416" s="1" t="str">
        <f>_xlfn.XLOOKUP(C416,'Export Action'!$A$3:$A$1999,'Export Action'!$J$3:$J$1999)</f>
        <v>Première demande</v>
      </c>
      <c r="K416" s="1" t="str">
        <f>_xlfn.XLOOKUP(C416,'Export Action'!$A$3:$A$1999,'Export Action'!$AL$3:$AL$1999)</f>
        <v>Mixte</v>
      </c>
      <c r="L416" s="1">
        <f>_xlfn.XLOOKUP(C416,'Export Action'!$A$3:$A$1999,'Export Action'!$AM$3:$AM$1999)</f>
        <v>54</v>
      </c>
      <c r="M416" s="5">
        <f>_xlfn.XLOOKUP(A416,'Export 2022'!$K$3:$K$1000,'Export 2022'!$AF$3:$AF$1000)</f>
        <v>2942</v>
      </c>
      <c r="N416" s="5">
        <f>_xlfn.XLOOKUP(A416,'Export 2023'!$K$3:$K$1000,'Export 2023'!$AF$3:$AF$1000)</f>
        <v>3400</v>
      </c>
      <c r="O416" s="31">
        <f>_xlfn.XLOOKUP(A416,'Export Dossier'!$K$3:$K$974,'Export Dossier'!$AD$3:$AD$974)</f>
        <v>7900</v>
      </c>
      <c r="P416" s="31">
        <f>_xlfn.XLOOKUP(C416,'Export Action'!$A$3:$A$1999,'Export Action'!$AS$3:$AS$1999)</f>
        <v>1500</v>
      </c>
      <c r="Q416" s="29">
        <f>(_xlfn.XLOOKUP(C416,'Export Action'!$A$3:$A$1999,'Export Action'!$AS$3:$AS$1999))/_xlfn.XLOOKUP(C416,'Export Action'!$A$3:$A$1999,'Export Action'!$AR$3:$AR$1999)</f>
        <v>0.49180327868852458</v>
      </c>
      <c r="R416" s="63" t="str">
        <f>IF(OR(_xlfn.XLOOKUP(C416,'Export Action'!$A$3:$A$1999,'Export Action'!$AO$3:$AO$1999)="Communes ZRR./bassins de vie pop &gt; 50% ZRR",_xlfn.XLOOKUP(C416,'Export Action'!$A$3:$A$1999,'Export Action'!$AO$3:$AO$1999)="Contrats de relance et de transition écologique (CRTE) rural"),"Oui","Non")</f>
        <v>Non</v>
      </c>
      <c r="S416" s="88"/>
      <c r="T416" s="74">
        <f t="shared" si="6"/>
        <v>165</v>
      </c>
      <c r="U416" s="89"/>
      <c r="V416" s="8" t="str" cm="1">
        <f t="array" ref="V416">IF(SUMPRODUCT((Tableau1[NOM DE LA STRUCTURE]=Tableau1[[#This Row],[NOM DE LA STRUCTURE]])*Tableau1[MONTANT PROPOSE POUR L''ACTION])=0,"",SUMPRODUCT((Tableau1[NOM DE LA STRUCTURE]=Tableau1[[#This Row],[NOM DE LA STRUCTURE]])*Tableau1[MONTANT PROPOSE POUR L''ACTION]))</f>
        <v/>
      </c>
      <c r="W416" s="90"/>
    </row>
    <row r="417" spans="1:23" ht="47.5" hidden="1" customHeight="1" x14ac:dyDescent="0.25">
      <c r="A417" s="13" t="str">
        <f>_xlfn.XLOOKUP(C417,'Export Action'!$A$3:$A$1999,'Export Action'!$L$3:$L$1999)</f>
        <v>38047940200014</v>
      </c>
      <c r="B417" s="84" t="str">
        <f>_xlfn.XLOOKUP(A417,'Export Action'!$L$3:$L$1999,'Export Action'!$O$3:$O$1999)</f>
        <v>ASS SPORTIVE TENNIS TABLE BETHUN BEUVRY</v>
      </c>
      <c r="C417" s="1" t="s">
        <v>12458</v>
      </c>
      <c r="D417" s="36" t="str">
        <f>_xlfn.XLOOKUP(C417,'Export Action'!$A$3:$A$1999,'Export Action'!$X$3:$X$1999)</f>
        <v>Ping éducatif</v>
      </c>
      <c r="E417" s="1" t="str">
        <f>_xlfn.XLOOKUP(A417,'Export Dossier'!$K$3:$K$974,'Export Dossier'!$D$3:$D$974)</f>
        <v>FFTT-HDF-24-0020</v>
      </c>
      <c r="F417" s="36" t="str">
        <f>_xlfn.XLOOKUP(C417,'Export Action'!$A$3:$A$1999,'Export Action'!$AE$3:$AE$1999)</f>
        <v>Ping Educatif</v>
      </c>
      <c r="G417" s="68"/>
      <c r="H417" s="71"/>
      <c r="I417" s="71"/>
      <c r="J417" s="1" t="str">
        <f>_xlfn.XLOOKUP(C417,'Export Action'!$A$3:$A$1999,'Export Action'!$J$3:$J$1999)</f>
        <v>Première demande</v>
      </c>
      <c r="K417" s="1" t="str">
        <f>_xlfn.XLOOKUP(C417,'Export Action'!$A$3:$A$1999,'Export Action'!$AL$3:$AL$1999)</f>
        <v>Mixte</v>
      </c>
      <c r="L417" s="1">
        <f>_xlfn.XLOOKUP(C417,'Export Action'!$A$3:$A$1999,'Export Action'!$AM$3:$AM$1999)</f>
        <v>30</v>
      </c>
      <c r="M417" s="5">
        <f>_xlfn.XLOOKUP(A417,'Export 2022'!$K$3:$K$1000,'Export 2022'!$AF$3:$AF$1000)</f>
        <v>1900</v>
      </c>
      <c r="N417" s="5">
        <f>_xlfn.XLOOKUP(A417,'Export 2023'!$K$3:$K$1000,'Export 2023'!$AF$3:$AF$1000)</f>
        <v>1500</v>
      </c>
      <c r="O417" s="31">
        <f>_xlfn.XLOOKUP(A417,'Export Dossier'!$K$3:$K$974,'Export Dossier'!$AD$3:$AD$974)</f>
        <v>3000</v>
      </c>
      <c r="P417" s="31">
        <f>_xlfn.XLOOKUP(C417,'Export Action'!$A$3:$A$1999,'Export Action'!$AS$3:$AS$1999)</f>
        <v>1500</v>
      </c>
      <c r="Q417" s="29">
        <f>(_xlfn.XLOOKUP(C417,'Export Action'!$A$3:$A$1999,'Export Action'!$AS$3:$AS$1999))/_xlfn.XLOOKUP(C417,'Export Action'!$A$3:$A$1999,'Export Action'!$AR$3:$AR$1999)</f>
        <v>0.6</v>
      </c>
      <c r="R417" s="63" t="str">
        <f>IF(OR(_xlfn.XLOOKUP(C417,'Export Action'!$A$3:$A$1999,'Export Action'!$AO$3:$AO$1999)="Communes ZRR./bassins de vie pop &gt; 50% ZRR",_xlfn.XLOOKUP(C417,'Export Action'!$A$3:$A$1999,'Export Action'!$AO$3:$AO$1999)="Contrats de relance et de transition écologique (CRTE) rural"),"Oui","Non")</f>
        <v>Non</v>
      </c>
      <c r="S417" s="73"/>
      <c r="T417" s="74">
        <f t="shared" si="6"/>
        <v>166</v>
      </c>
      <c r="U417" s="75"/>
      <c r="V417" s="8" t="str" cm="1">
        <f t="array" ref="V417">IF(SUMPRODUCT((Tableau1[NOM DE LA STRUCTURE]=Tableau1[[#This Row],[NOM DE LA STRUCTURE]])*Tableau1[MONTANT PROPOSE POUR L''ACTION])=0,"",SUMPRODUCT((Tableau1[NOM DE LA STRUCTURE]=Tableau1[[#This Row],[NOM DE LA STRUCTURE]])*Tableau1[MONTANT PROPOSE POUR L''ACTION]))</f>
        <v/>
      </c>
      <c r="W417" s="79"/>
    </row>
    <row r="418" spans="1:23" ht="47.5" hidden="1" customHeight="1" x14ac:dyDescent="0.25">
      <c r="A418" s="13" t="str">
        <f>_xlfn.XLOOKUP(C418,'Export Action'!$A$3:$A$1999,'Export Action'!$L$3:$L$1999)</f>
        <v>38047940200014</v>
      </c>
      <c r="B418" s="84" t="str">
        <f>_xlfn.XLOOKUP(A418,'Export Action'!$L$3:$L$1999,'Export Action'!$O$3:$O$1999)</f>
        <v>ASS SPORTIVE TENNIS TABLE BETHUN BEUVRY</v>
      </c>
      <c r="C418" s="1" t="s">
        <v>15489</v>
      </c>
      <c r="D418" s="36" t="str">
        <f>_xlfn.XLOOKUP(C418,'Export Action'!$A$3:$A$1999,'Export Action'!$X$3:$X$1999)</f>
        <v>Ping actif</v>
      </c>
      <c r="E418" s="1" t="str">
        <f>_xlfn.XLOOKUP(A418,'Export Dossier'!$K$3:$K$974,'Export Dossier'!$D$3:$D$974)</f>
        <v>FFTT-HDF-24-0020</v>
      </c>
      <c r="F418" s="36" t="str">
        <f>_xlfn.XLOOKUP(C418,'Export Action'!$A$3:$A$1999,'Export Action'!$AE$3:$AE$1999)</f>
        <v>Ping Actif</v>
      </c>
      <c r="G418" s="68"/>
      <c r="H418" s="71"/>
      <c r="I418" s="71"/>
      <c r="J418" s="1" t="str">
        <f>_xlfn.XLOOKUP(C418,'Export Action'!$A$3:$A$1999,'Export Action'!$J$3:$J$1999)</f>
        <v>Première demande</v>
      </c>
      <c r="K418" s="1" t="str">
        <f>_xlfn.XLOOKUP(C418,'Export Action'!$A$3:$A$1999,'Export Action'!$AL$3:$AL$1999)</f>
        <v>Mixte</v>
      </c>
      <c r="L418" s="1">
        <f>_xlfn.XLOOKUP(C418,'Export Action'!$A$3:$A$1999,'Export Action'!$AM$3:$AM$1999)</f>
        <v>40</v>
      </c>
      <c r="M418" s="5">
        <f>_xlfn.XLOOKUP(A418,'Export 2022'!$K$3:$K$1000,'Export 2022'!$AF$3:$AF$1000)</f>
        <v>1900</v>
      </c>
      <c r="N418" s="5">
        <f>_xlfn.XLOOKUP(A418,'Export 2023'!$K$3:$K$1000,'Export 2023'!$AF$3:$AF$1000)</f>
        <v>1500</v>
      </c>
      <c r="O418" s="31">
        <f>_xlfn.XLOOKUP(A418,'Export Dossier'!$K$3:$K$974,'Export Dossier'!$AD$3:$AD$974)</f>
        <v>3000</v>
      </c>
      <c r="P418" s="31">
        <f>_xlfn.XLOOKUP(C418,'Export Action'!$A$3:$A$1999,'Export Action'!$AS$3:$AS$1999)</f>
        <v>1500</v>
      </c>
      <c r="Q418" s="29">
        <f>(_xlfn.XLOOKUP(C418,'Export Action'!$A$3:$A$1999,'Export Action'!$AS$3:$AS$1999))/_xlfn.XLOOKUP(C418,'Export Action'!$A$3:$A$1999,'Export Action'!$AR$3:$AR$1999)</f>
        <v>0.55555555555555558</v>
      </c>
      <c r="R418" s="63" t="str">
        <f>IF(OR(_xlfn.XLOOKUP(C418,'Export Action'!$A$3:$A$1999,'Export Action'!$AO$3:$AO$1999)="Communes ZRR./bassins de vie pop &gt; 50% ZRR",_xlfn.XLOOKUP(C418,'Export Action'!$A$3:$A$1999,'Export Action'!$AO$3:$AO$1999)="Contrats de relance et de transition écologique (CRTE) rural"),"Oui","Non")</f>
        <v>Non</v>
      </c>
      <c r="S418" s="73"/>
      <c r="T418" s="74">
        <f t="shared" si="6"/>
        <v>166</v>
      </c>
      <c r="U418" s="75"/>
      <c r="V418" s="8" t="str" cm="1">
        <f t="array" ref="V418">IF(SUMPRODUCT((Tableau1[NOM DE LA STRUCTURE]=Tableau1[[#This Row],[NOM DE LA STRUCTURE]])*Tableau1[MONTANT PROPOSE POUR L''ACTION])=0,"",SUMPRODUCT((Tableau1[NOM DE LA STRUCTURE]=Tableau1[[#This Row],[NOM DE LA STRUCTURE]])*Tableau1[MONTANT PROPOSE POUR L''ACTION]))</f>
        <v/>
      </c>
      <c r="W418" s="79"/>
    </row>
    <row r="419" spans="1:23" ht="47.5" hidden="1" customHeight="1" x14ac:dyDescent="0.25">
      <c r="A419" s="13" t="str">
        <f>_xlfn.XLOOKUP(C419,'Export Action'!$A$3:$A$1999,'Export Action'!$L$3:$L$1999)</f>
        <v>44783049800013</v>
      </c>
      <c r="B419" s="84" t="str">
        <f>_xlfn.XLOOKUP(A419,'Export Action'!$L$3:$L$1999,'Export Action'!$O$3:$O$1999)</f>
        <v>CLUB LONGUEILLOIS DE TENNIS DE TABLE</v>
      </c>
      <c r="C419" s="1" t="s">
        <v>15509</v>
      </c>
      <c r="D419" s="36" t="str">
        <f>_xlfn.XLOOKUP(C419,'Export Action'!$A$3:$A$1999,'Export Action'!$X$3:$X$1999)</f>
        <v>Recrutement Fidélisation</v>
      </c>
      <c r="E419" s="1" t="str">
        <f>_xlfn.XLOOKUP(A419,'Export Dossier'!$K$3:$K$974,'Export Dossier'!$D$3:$D$974)</f>
        <v>FFTT-HDF-24-0022</v>
      </c>
      <c r="F419" s="36" t="str">
        <f>_xlfn.XLOOKUP(C419,'Export Action'!$A$3:$A$1999,'Export Action'!$AE$3:$AE$1999)</f>
        <v>Structuration clubs/comités de demain</v>
      </c>
      <c r="G419" s="68"/>
      <c r="H419" s="71"/>
      <c r="I419" s="71"/>
      <c r="J419" s="1" t="str">
        <f>_xlfn.XLOOKUP(C419,'Export Action'!$A$3:$A$1999,'Export Action'!$J$3:$J$1999)</f>
        <v>Renouvellement</v>
      </c>
      <c r="K419" s="1" t="str">
        <f>_xlfn.XLOOKUP(C419,'Export Action'!$A$3:$A$1999,'Export Action'!$AL$3:$AL$1999)</f>
        <v>Mixte</v>
      </c>
      <c r="L419" s="1">
        <f>_xlfn.XLOOKUP(C419,'Export Action'!$A$3:$A$1999,'Export Action'!$AM$3:$AM$1999)</f>
        <v>180</v>
      </c>
      <c r="M419" s="5">
        <f>_xlfn.XLOOKUP(A419,'Export 2022'!$K$3:$K$1000,'Export 2022'!$AF$3:$AF$1000)</f>
        <v>5700</v>
      </c>
      <c r="N419" s="5">
        <f>_xlfn.XLOOKUP(A419,'Export 2023'!$K$3:$K$1000,'Export 2023'!$AF$3:$AF$1000)</f>
        <v>3400</v>
      </c>
      <c r="O419" s="31">
        <f>_xlfn.XLOOKUP(A419,'Export Dossier'!$K$3:$K$974,'Export Dossier'!$AD$3:$AD$974)</f>
        <v>14500</v>
      </c>
      <c r="P419" s="31">
        <f>_xlfn.XLOOKUP(C419,'Export Action'!$A$3:$A$1999,'Export Action'!$AS$3:$AS$1999)</f>
        <v>6500</v>
      </c>
      <c r="Q419" s="29">
        <f>(_xlfn.XLOOKUP(C419,'Export Action'!$A$3:$A$1999,'Export Action'!$AS$3:$AS$1999))/_xlfn.XLOOKUP(C419,'Export Action'!$A$3:$A$1999,'Export Action'!$AR$3:$AR$1999)</f>
        <v>0.30588235294117649</v>
      </c>
      <c r="R419" s="63" t="str">
        <f>IF(OR(_xlfn.XLOOKUP(C419,'Export Action'!$A$3:$A$1999,'Export Action'!$AO$3:$AO$1999)="Communes ZRR./bassins de vie pop &gt; 50% ZRR",_xlfn.XLOOKUP(C419,'Export Action'!$A$3:$A$1999,'Export Action'!$AO$3:$AO$1999)="Contrats de relance et de transition écologique (CRTE) rural"),"Oui","Non")</f>
        <v>Non</v>
      </c>
      <c r="S419" s="73"/>
      <c r="T419" s="74">
        <f t="shared" si="6"/>
        <v>167</v>
      </c>
      <c r="U419" s="75"/>
      <c r="V419" s="8" t="str" cm="1">
        <f t="array" ref="V419">IF(SUMPRODUCT((Tableau1[NOM DE LA STRUCTURE]=Tableau1[[#This Row],[NOM DE LA STRUCTURE]])*Tableau1[MONTANT PROPOSE POUR L''ACTION])=0,"",SUMPRODUCT((Tableau1[NOM DE LA STRUCTURE]=Tableau1[[#This Row],[NOM DE LA STRUCTURE]])*Tableau1[MONTANT PROPOSE POUR L''ACTION]))</f>
        <v/>
      </c>
      <c r="W419" s="79"/>
    </row>
    <row r="420" spans="1:23" ht="47.5" hidden="1" customHeight="1" x14ac:dyDescent="0.25">
      <c r="A420" s="13" t="str">
        <f>_xlfn.XLOOKUP(C420,'Export Action'!$A$3:$A$1999,'Export Action'!$L$3:$L$1999)</f>
        <v>44783049800013</v>
      </c>
      <c r="B420" s="84" t="str">
        <f>_xlfn.XLOOKUP(A420,'Export Action'!$L$3:$L$1999,'Export Action'!$O$3:$O$1999)</f>
        <v>CLUB LONGUEILLOIS DE TENNIS DE TABLE</v>
      </c>
      <c r="C420" s="1" t="s">
        <v>15514</v>
      </c>
      <c r="D420" s="36" t="str">
        <f>_xlfn.XLOOKUP(C420,'Export Action'!$A$3:$A$1999,'Export Action'!$X$3:$X$1999)</f>
        <v>club ping 2024-féminisation</v>
      </c>
      <c r="E420" s="1" t="str">
        <f>_xlfn.XLOOKUP(A420,'Export Dossier'!$K$3:$K$974,'Export Dossier'!$D$3:$D$974)</f>
        <v>FFTT-HDF-24-0022</v>
      </c>
      <c r="F420" s="36" t="str">
        <f>_xlfn.XLOOKUP(C420,'Export Action'!$A$3:$A$1999,'Export Action'!$AE$3:$AE$1999)</f>
        <v>Nouvelles pratiques</v>
      </c>
      <c r="G420" s="68"/>
      <c r="H420" s="71"/>
      <c r="I420" s="71"/>
      <c r="J420" s="1" t="str">
        <f>_xlfn.XLOOKUP(C420,'Export Action'!$A$3:$A$1999,'Export Action'!$J$3:$J$1999)</f>
        <v>Renouvellement</v>
      </c>
      <c r="K420" s="1" t="str">
        <f>_xlfn.XLOOKUP(C420,'Export Action'!$A$3:$A$1999,'Export Action'!$AL$3:$AL$1999)</f>
        <v>Féminin</v>
      </c>
      <c r="L420" s="1">
        <f>_xlfn.XLOOKUP(C420,'Export Action'!$A$3:$A$1999,'Export Action'!$AM$3:$AM$1999)</f>
        <v>50</v>
      </c>
      <c r="M420" s="5">
        <f>_xlfn.XLOOKUP(A420,'Export 2022'!$K$3:$K$1000,'Export 2022'!$AF$3:$AF$1000)</f>
        <v>5700</v>
      </c>
      <c r="N420" s="5">
        <f>_xlfn.XLOOKUP(A420,'Export 2023'!$K$3:$K$1000,'Export 2023'!$AF$3:$AF$1000)</f>
        <v>3400</v>
      </c>
      <c r="O420" s="31">
        <f>_xlfn.XLOOKUP(A420,'Export Dossier'!$K$3:$K$974,'Export Dossier'!$AD$3:$AD$974)</f>
        <v>14500</v>
      </c>
      <c r="P420" s="31">
        <f>_xlfn.XLOOKUP(C420,'Export Action'!$A$3:$A$1999,'Export Action'!$AS$3:$AS$1999)</f>
        <v>5000</v>
      </c>
      <c r="Q420" s="29">
        <f>(_xlfn.XLOOKUP(C420,'Export Action'!$A$3:$A$1999,'Export Action'!$AS$3:$AS$1999))/_xlfn.XLOOKUP(C420,'Export Action'!$A$3:$A$1999,'Export Action'!$AR$3:$AR$1999)</f>
        <v>0.41067761806981518</v>
      </c>
      <c r="R420" s="63" t="str">
        <f>IF(OR(_xlfn.XLOOKUP(C420,'Export Action'!$A$3:$A$1999,'Export Action'!$AO$3:$AO$1999)="Communes ZRR./bassins de vie pop &gt; 50% ZRR",_xlfn.XLOOKUP(C420,'Export Action'!$A$3:$A$1999,'Export Action'!$AO$3:$AO$1999)="Contrats de relance et de transition écologique (CRTE) rural"),"Oui","Non")</f>
        <v>Non</v>
      </c>
      <c r="S420" s="73"/>
      <c r="T420" s="74">
        <f t="shared" si="6"/>
        <v>167</v>
      </c>
      <c r="U420" s="75"/>
      <c r="V420" s="8" t="str" cm="1">
        <f t="array" ref="V420">IF(SUMPRODUCT((Tableau1[NOM DE LA STRUCTURE]=Tableau1[[#This Row],[NOM DE LA STRUCTURE]])*Tableau1[MONTANT PROPOSE POUR L''ACTION])=0,"",SUMPRODUCT((Tableau1[NOM DE LA STRUCTURE]=Tableau1[[#This Row],[NOM DE LA STRUCTURE]])*Tableau1[MONTANT PROPOSE POUR L''ACTION]))</f>
        <v/>
      </c>
      <c r="W420" s="79"/>
    </row>
    <row r="421" spans="1:23" ht="47.5" hidden="1" customHeight="1" x14ac:dyDescent="0.25">
      <c r="A421" s="13" t="str">
        <f>_xlfn.XLOOKUP(C421,'Export Action'!$A$3:$A$1999,'Export Action'!$L$3:$L$1999)</f>
        <v>44783049800013</v>
      </c>
      <c r="B421" s="84" t="str">
        <f>_xlfn.XLOOKUP(A421,'Export Action'!$L$3:$L$1999,'Export Action'!$O$3:$O$1999)</f>
        <v>CLUB LONGUEILLOIS DE TENNIS DE TABLE</v>
      </c>
      <c r="C421" s="1" t="s">
        <v>15517</v>
      </c>
      <c r="D421" s="36" t="str">
        <f>_xlfn.XLOOKUP(C421,'Export Action'!$A$3:$A$1999,'Export Action'!$X$3:$X$1999)</f>
        <v>Développement durable</v>
      </c>
      <c r="E421" s="1" t="str">
        <f>_xlfn.XLOOKUP(A421,'Export Dossier'!$K$3:$K$974,'Export Dossier'!$D$3:$D$974)</f>
        <v>FFTT-HDF-24-0022</v>
      </c>
      <c r="F421" s="36">
        <f>_xlfn.XLOOKUP(C421,'Export Action'!$A$3:$A$1999,'Export Action'!$AE$3:$AE$1999)</f>
        <v>0</v>
      </c>
      <c r="G421" s="68"/>
      <c r="H421" s="71"/>
      <c r="I421" s="71"/>
      <c r="J421" s="1" t="str">
        <f>_xlfn.XLOOKUP(C421,'Export Action'!$A$3:$A$1999,'Export Action'!$J$3:$J$1999)</f>
        <v>Renouvellement</v>
      </c>
      <c r="K421" s="1" t="str">
        <f>_xlfn.XLOOKUP(C421,'Export Action'!$A$3:$A$1999,'Export Action'!$AL$3:$AL$1999)</f>
        <v>Mixte</v>
      </c>
      <c r="L421" s="1">
        <f>_xlfn.XLOOKUP(C421,'Export Action'!$A$3:$A$1999,'Export Action'!$AM$3:$AM$1999)</f>
        <v>90</v>
      </c>
      <c r="M421" s="5">
        <f>_xlfn.XLOOKUP(A421,'Export 2022'!$K$3:$K$1000,'Export 2022'!$AF$3:$AF$1000)</f>
        <v>5700</v>
      </c>
      <c r="N421" s="5">
        <f>_xlfn.XLOOKUP(A421,'Export 2023'!$K$3:$K$1000,'Export 2023'!$AF$3:$AF$1000)</f>
        <v>3400</v>
      </c>
      <c r="O421" s="31">
        <f>_xlfn.XLOOKUP(A421,'Export Dossier'!$K$3:$K$974,'Export Dossier'!$AD$3:$AD$974)</f>
        <v>14500</v>
      </c>
      <c r="P421" s="31">
        <f>_xlfn.XLOOKUP(C421,'Export Action'!$A$3:$A$1999,'Export Action'!$AS$3:$AS$1999)</f>
        <v>3000</v>
      </c>
      <c r="Q421" s="29">
        <f>(_xlfn.XLOOKUP(C421,'Export Action'!$A$3:$A$1999,'Export Action'!$AS$3:$AS$1999))/_xlfn.XLOOKUP(C421,'Export Action'!$A$3:$A$1999,'Export Action'!$AR$3:$AR$1999)</f>
        <v>0.6</v>
      </c>
      <c r="R421" s="63" t="str">
        <f>IF(OR(_xlfn.XLOOKUP(C421,'Export Action'!$A$3:$A$1999,'Export Action'!$AO$3:$AO$1999)="Communes ZRR./bassins de vie pop &gt; 50% ZRR",_xlfn.XLOOKUP(C421,'Export Action'!$A$3:$A$1999,'Export Action'!$AO$3:$AO$1999)="Contrats de relance et de transition écologique (CRTE) rural"),"Oui","Non")</f>
        <v>Non</v>
      </c>
      <c r="S421" s="73"/>
      <c r="T421" s="74">
        <f t="shared" ref="T421:T484" si="7">IF(A421=A420,T420,T420+1)</f>
        <v>167</v>
      </c>
      <c r="U421" s="75"/>
      <c r="V421" s="8" t="str" cm="1">
        <f t="array" ref="V421">IF(SUMPRODUCT((Tableau1[NOM DE LA STRUCTURE]=Tableau1[[#This Row],[NOM DE LA STRUCTURE]])*Tableau1[MONTANT PROPOSE POUR L''ACTION])=0,"",SUMPRODUCT((Tableau1[NOM DE LA STRUCTURE]=Tableau1[[#This Row],[NOM DE LA STRUCTURE]])*Tableau1[MONTANT PROPOSE POUR L''ACTION]))</f>
        <v/>
      </c>
      <c r="W421" s="79"/>
    </row>
    <row r="422" spans="1:23" ht="47.5" hidden="1" customHeight="1" x14ac:dyDescent="0.25">
      <c r="A422" s="13" t="str">
        <f>_xlfn.XLOOKUP(C422,'Export Action'!$A$3:$A$1999,'Export Action'!$L$3:$L$1999)</f>
        <v>53738142800011</v>
      </c>
      <c r="B422" s="84" t="str">
        <f>_xlfn.XLOOKUP(A422,'Export Action'!$L$3:$L$1999,'Export Action'!$O$3:$O$1999)</f>
        <v>CALAIS-BALZAC TENNIS DE TABLE (CALAIS-BALZAC  T.T)</v>
      </c>
      <c r="C422" s="1" t="s">
        <v>15543</v>
      </c>
      <c r="D422" s="36" t="str">
        <f>_xlfn.XLOOKUP(C422,'Export Action'!$A$3:$A$1999,'Export Action'!$X$3:$X$1999)</f>
        <v>Educatif ECOLE de TENNIS DE TABLE</v>
      </c>
      <c r="E422" s="1" t="str">
        <f>_xlfn.XLOOKUP(A422,'Export Dossier'!$K$3:$K$974,'Export Dossier'!$D$3:$D$974)</f>
        <v>FFTT-HDF-24-0024</v>
      </c>
      <c r="F422" s="36" t="str">
        <f>_xlfn.XLOOKUP(C422,'Export Action'!$A$3:$A$1999,'Export Action'!$AE$3:$AE$1999)</f>
        <v>Ping Educatif</v>
      </c>
      <c r="G422" s="68"/>
      <c r="H422" s="71"/>
      <c r="I422" s="71"/>
      <c r="J422" s="1" t="str">
        <f>_xlfn.XLOOKUP(C422,'Export Action'!$A$3:$A$1999,'Export Action'!$J$3:$J$1999)</f>
        <v>Première demande</v>
      </c>
      <c r="K422" s="1" t="str">
        <f>_xlfn.XLOOKUP(C422,'Export Action'!$A$3:$A$1999,'Export Action'!$AL$3:$AL$1999)</f>
        <v>Mixte</v>
      </c>
      <c r="L422" s="1">
        <f>_xlfn.XLOOKUP(C422,'Export Action'!$A$3:$A$1999,'Export Action'!$AM$3:$AM$1999)</f>
        <v>26</v>
      </c>
      <c r="M422" s="5">
        <f>_xlfn.XLOOKUP(A422,'Export 2022'!$K$3:$K$1000,'Export 2022'!$AF$3:$AF$1000)</f>
        <v>0</v>
      </c>
      <c r="N422" s="5" t="e">
        <f>_xlfn.XLOOKUP(A422,'Export 2023'!$K$3:$K$1000,'Export 2023'!$AF$3:$AF$1000)</f>
        <v>#N/A</v>
      </c>
      <c r="O422" s="31">
        <f>_xlfn.XLOOKUP(A422,'Export Dossier'!$K$3:$K$974,'Export Dossier'!$AD$3:$AD$974)</f>
        <v>3000</v>
      </c>
      <c r="P422" s="31">
        <f>_xlfn.XLOOKUP(C422,'Export Action'!$A$3:$A$1999,'Export Action'!$AS$3:$AS$1999)</f>
        <v>2500</v>
      </c>
      <c r="Q422" s="29">
        <f>(_xlfn.XLOOKUP(C422,'Export Action'!$A$3:$A$1999,'Export Action'!$AS$3:$AS$1999))/_xlfn.XLOOKUP(C422,'Export Action'!$A$3:$A$1999,'Export Action'!$AR$3:$AR$1999)</f>
        <v>0.60096153846153844</v>
      </c>
      <c r="R422" s="63" t="str">
        <f>IF(OR(_xlfn.XLOOKUP(C422,'Export Action'!$A$3:$A$1999,'Export Action'!$AO$3:$AO$1999)="Communes ZRR./bassins de vie pop &gt; 50% ZRR",_xlfn.XLOOKUP(C422,'Export Action'!$A$3:$A$1999,'Export Action'!$AO$3:$AO$1999)="Contrats de relance et de transition écologique (CRTE) rural"),"Oui","Non")</f>
        <v>Non</v>
      </c>
      <c r="S422" s="73"/>
      <c r="T422" s="74">
        <f t="shared" si="7"/>
        <v>168</v>
      </c>
      <c r="U422" s="75"/>
      <c r="V422" s="8" t="str" cm="1">
        <f t="array" ref="V422">IF(SUMPRODUCT((Tableau1[NOM DE LA STRUCTURE]=Tableau1[[#This Row],[NOM DE LA STRUCTURE]])*Tableau1[MONTANT PROPOSE POUR L''ACTION])=0,"",SUMPRODUCT((Tableau1[NOM DE LA STRUCTURE]=Tableau1[[#This Row],[NOM DE LA STRUCTURE]])*Tableau1[MONTANT PROPOSE POUR L''ACTION]))</f>
        <v/>
      </c>
      <c r="W422" s="79"/>
    </row>
    <row r="423" spans="1:23" ht="47.5" hidden="1" customHeight="1" x14ac:dyDescent="0.25">
      <c r="A423" s="13" t="str">
        <f>_xlfn.XLOOKUP(C423,'Export Action'!$A$3:$A$1999,'Export Action'!$L$3:$L$1999)</f>
        <v>53738142800011</v>
      </c>
      <c r="B423" s="84" t="str">
        <f>_xlfn.XLOOKUP(A423,'Export Action'!$L$3:$L$1999,'Export Action'!$O$3:$O$1999)</f>
        <v>CALAIS-BALZAC TENNIS DE TABLE (CALAIS-BALZAC  T.T)</v>
      </c>
      <c r="C423" s="1" t="s">
        <v>15550</v>
      </c>
      <c r="D423" s="36" t="str">
        <f>_xlfn.XLOOKUP(C423,'Export Action'!$A$3:$A$1999,'Export Action'!$X$3:$X$1999)</f>
        <v>Actif Pratique "bien-être" vers un public spécifique 3e âge</v>
      </c>
      <c r="E423" s="1" t="str">
        <f>_xlfn.XLOOKUP(A423,'Export Dossier'!$K$3:$K$974,'Export Dossier'!$D$3:$D$974)</f>
        <v>FFTT-HDF-24-0024</v>
      </c>
      <c r="F423" s="36" t="str">
        <f>_xlfn.XLOOKUP(C423,'Export Action'!$A$3:$A$1999,'Export Action'!$AE$3:$AE$1999)</f>
        <v>Ping Actif</v>
      </c>
      <c r="G423" s="68"/>
      <c r="H423" s="71"/>
      <c r="I423" s="71"/>
      <c r="J423" s="1" t="str">
        <f>_xlfn.XLOOKUP(C423,'Export Action'!$A$3:$A$1999,'Export Action'!$J$3:$J$1999)</f>
        <v>Première demande</v>
      </c>
      <c r="K423" s="1" t="str">
        <f>_xlfn.XLOOKUP(C423,'Export Action'!$A$3:$A$1999,'Export Action'!$AL$3:$AL$1999)</f>
        <v>Mixte</v>
      </c>
      <c r="L423" s="1">
        <f>_xlfn.XLOOKUP(C423,'Export Action'!$A$3:$A$1999,'Export Action'!$AM$3:$AM$1999)</f>
        <v>20</v>
      </c>
      <c r="M423" s="5">
        <f>_xlfn.XLOOKUP(A423,'Export 2022'!$K$3:$K$1000,'Export 2022'!$AF$3:$AF$1000)</f>
        <v>0</v>
      </c>
      <c r="N423" s="5" t="e">
        <f>_xlfn.XLOOKUP(A423,'Export 2023'!$K$3:$K$1000,'Export 2023'!$AF$3:$AF$1000)</f>
        <v>#N/A</v>
      </c>
      <c r="O423" s="31">
        <f>_xlfn.XLOOKUP(A423,'Export Dossier'!$K$3:$K$974,'Export Dossier'!$AD$3:$AD$974)</f>
        <v>3000</v>
      </c>
      <c r="P423" s="31">
        <f>_xlfn.XLOOKUP(C423,'Export Action'!$A$3:$A$1999,'Export Action'!$AS$3:$AS$1999)</f>
        <v>500</v>
      </c>
      <c r="Q423" s="29">
        <f>(_xlfn.XLOOKUP(C423,'Export Action'!$A$3:$A$1999,'Export Action'!$AS$3:$AS$1999))/_xlfn.XLOOKUP(C423,'Export Action'!$A$3:$A$1999,'Export Action'!$AR$3:$AR$1999)</f>
        <v>0.2857142857142857</v>
      </c>
      <c r="R423" s="63" t="str">
        <f>IF(OR(_xlfn.XLOOKUP(C423,'Export Action'!$A$3:$A$1999,'Export Action'!$AO$3:$AO$1999)="Communes ZRR./bassins de vie pop &gt; 50% ZRR",_xlfn.XLOOKUP(C423,'Export Action'!$A$3:$A$1999,'Export Action'!$AO$3:$AO$1999)="Contrats de relance et de transition écologique (CRTE) rural"),"Oui","Non")</f>
        <v>Non</v>
      </c>
      <c r="S423" s="73"/>
      <c r="T423" s="74">
        <f t="shared" si="7"/>
        <v>168</v>
      </c>
      <c r="U423" s="75"/>
      <c r="V423" s="8" t="str" cm="1">
        <f t="array" ref="V423">IF(SUMPRODUCT((Tableau1[NOM DE LA STRUCTURE]=Tableau1[[#This Row],[NOM DE LA STRUCTURE]])*Tableau1[MONTANT PROPOSE POUR L''ACTION])=0,"",SUMPRODUCT((Tableau1[NOM DE LA STRUCTURE]=Tableau1[[#This Row],[NOM DE LA STRUCTURE]])*Tableau1[MONTANT PROPOSE POUR L''ACTION]))</f>
        <v/>
      </c>
      <c r="W423" s="79"/>
    </row>
    <row r="424" spans="1:23" ht="47.5" hidden="1" customHeight="1" x14ac:dyDescent="0.25">
      <c r="A424" s="13" t="str">
        <f>_xlfn.XLOOKUP(C424,'Export Action'!$A$3:$A$1999,'Export Action'!$L$3:$L$1999)</f>
        <v>50273077300012</v>
      </c>
      <c r="B424" s="84" t="str">
        <f>_xlfn.XLOOKUP(A424,'Export Action'!$L$3:$L$1999,'Export Action'!$O$3:$O$1999)</f>
        <v>TENNIS DE TABLE ANNOEULLIN</v>
      </c>
      <c r="C424" s="1" t="s">
        <v>15556</v>
      </c>
      <c r="D424" s="36" t="str">
        <f>_xlfn.XLOOKUP(C424,'Export Action'!$A$3:$A$1999,'Export Action'!$X$3:$X$1999)</f>
        <v>Inclusif Réinserping</v>
      </c>
      <c r="E424" s="1" t="str">
        <f>_xlfn.XLOOKUP(A424,'Export Dossier'!$K$3:$K$974,'Export Dossier'!$D$3:$D$974)</f>
        <v>FFTT-HDF-24-0025</v>
      </c>
      <c r="F424" s="36" t="str">
        <f>_xlfn.XLOOKUP(C424,'Export Action'!$A$3:$A$1999,'Export Action'!$AE$3:$AE$1999)</f>
        <v>Actions liées à la reprise de l'activité sportive</v>
      </c>
      <c r="G424" s="68"/>
      <c r="H424" s="71"/>
      <c r="I424" s="71"/>
      <c r="J424" s="1" t="str">
        <f>_xlfn.XLOOKUP(C424,'Export Action'!$A$3:$A$1999,'Export Action'!$J$3:$J$1999)</f>
        <v>Première demande</v>
      </c>
      <c r="K424" s="1" t="str">
        <f>_xlfn.XLOOKUP(C424,'Export Action'!$A$3:$A$1999,'Export Action'!$AL$3:$AL$1999)</f>
        <v>Mixte</v>
      </c>
      <c r="L424" s="1">
        <f>_xlfn.XLOOKUP(C424,'Export Action'!$A$3:$A$1999,'Export Action'!$AM$3:$AM$1999)</f>
        <v>87</v>
      </c>
      <c r="M424" s="5" t="e">
        <f>_xlfn.XLOOKUP(A424,'Export 2022'!$K$3:$K$1000,'Export 2022'!$AF$3:$AF$1000)</f>
        <v>#N/A</v>
      </c>
      <c r="N424" s="5" t="e">
        <f>_xlfn.XLOOKUP(A424,'Export 2023'!$K$3:$K$1000,'Export 2023'!$AF$3:$AF$1000)</f>
        <v>#N/A</v>
      </c>
      <c r="O424" s="31">
        <f>_xlfn.XLOOKUP(A424,'Export Dossier'!$K$3:$K$974,'Export Dossier'!$AD$3:$AD$974)</f>
        <v>5000</v>
      </c>
      <c r="P424" s="31">
        <f>_xlfn.XLOOKUP(C424,'Export Action'!$A$3:$A$1999,'Export Action'!$AS$3:$AS$1999)</f>
        <v>3000</v>
      </c>
      <c r="Q424" s="29">
        <f>(_xlfn.XLOOKUP(C424,'Export Action'!$A$3:$A$1999,'Export Action'!$AS$3:$AS$1999))/_xlfn.XLOOKUP(C424,'Export Action'!$A$3:$A$1999,'Export Action'!$AR$3:$AR$1999)</f>
        <v>0.56603773584905659</v>
      </c>
      <c r="R424" s="63" t="str">
        <f>IF(OR(_xlfn.XLOOKUP(C424,'Export Action'!$A$3:$A$1999,'Export Action'!$AO$3:$AO$1999)="Communes ZRR./bassins de vie pop &gt; 50% ZRR",_xlfn.XLOOKUP(C424,'Export Action'!$A$3:$A$1999,'Export Action'!$AO$3:$AO$1999)="Contrats de relance et de transition écologique (CRTE) rural"),"Oui","Non")</f>
        <v>Non</v>
      </c>
      <c r="S424" s="73"/>
      <c r="T424" s="74">
        <f t="shared" si="7"/>
        <v>169</v>
      </c>
      <c r="U424" s="75"/>
      <c r="V424" s="8" t="str" cm="1">
        <f t="array" ref="V424">IF(SUMPRODUCT((Tableau1[NOM DE LA STRUCTURE]=Tableau1[[#This Row],[NOM DE LA STRUCTURE]])*Tableau1[MONTANT PROPOSE POUR L''ACTION])=0,"",SUMPRODUCT((Tableau1[NOM DE LA STRUCTURE]=Tableau1[[#This Row],[NOM DE LA STRUCTURE]])*Tableau1[MONTANT PROPOSE POUR L''ACTION]))</f>
        <v/>
      </c>
      <c r="W424" s="79"/>
    </row>
    <row r="425" spans="1:23" ht="47.5" hidden="1" customHeight="1" x14ac:dyDescent="0.25">
      <c r="A425" s="13" t="str">
        <f>_xlfn.XLOOKUP(C425,'Export Action'!$A$3:$A$1999,'Export Action'!$L$3:$L$1999)</f>
        <v>50273077300012</v>
      </c>
      <c r="B425" s="84" t="str">
        <f>_xlfn.XLOOKUP(A425,'Export Action'!$L$3:$L$1999,'Export Action'!$O$3:$O$1999)</f>
        <v>TENNIS DE TABLE ANNOEULLIN</v>
      </c>
      <c r="C425" s="1" t="s">
        <v>15571</v>
      </c>
      <c r="D425" s="36" t="str">
        <f>_xlfn.XLOOKUP(C425,'Export Action'!$A$3:$A$1999,'Export Action'!$X$3:$X$1999)</f>
        <v>Ping Senior</v>
      </c>
      <c r="E425" s="1" t="str">
        <f>_xlfn.XLOOKUP(A425,'Export Dossier'!$K$3:$K$974,'Export Dossier'!$D$3:$D$974)</f>
        <v>FFTT-HDF-24-0025</v>
      </c>
      <c r="F425" s="36" t="str">
        <f>_xlfn.XLOOKUP(C425,'Export Action'!$A$3:$A$1999,'Export Action'!$AE$3:$AE$1999)</f>
        <v>Ping Actif</v>
      </c>
      <c r="G425" s="68"/>
      <c r="H425" s="71"/>
      <c r="I425" s="71"/>
      <c r="J425" s="1" t="str">
        <f>_xlfn.XLOOKUP(C425,'Export Action'!$A$3:$A$1999,'Export Action'!$J$3:$J$1999)</f>
        <v>Première demande</v>
      </c>
      <c r="K425" s="1" t="str">
        <f>_xlfn.XLOOKUP(C425,'Export Action'!$A$3:$A$1999,'Export Action'!$AL$3:$AL$1999)</f>
        <v>Mixte</v>
      </c>
      <c r="L425" s="1">
        <f>_xlfn.XLOOKUP(C425,'Export Action'!$A$3:$A$1999,'Export Action'!$AM$3:$AM$1999)</f>
        <v>12</v>
      </c>
      <c r="M425" s="5" t="e">
        <f>_xlfn.XLOOKUP(A425,'Export 2022'!$K$3:$K$1000,'Export 2022'!$AF$3:$AF$1000)</f>
        <v>#N/A</v>
      </c>
      <c r="N425" s="5" t="e">
        <f>_xlfn.XLOOKUP(A425,'Export 2023'!$K$3:$K$1000,'Export 2023'!$AF$3:$AF$1000)</f>
        <v>#N/A</v>
      </c>
      <c r="O425" s="31">
        <f>_xlfn.XLOOKUP(A425,'Export Dossier'!$K$3:$K$974,'Export Dossier'!$AD$3:$AD$974)</f>
        <v>5000</v>
      </c>
      <c r="P425" s="31">
        <f>_xlfn.XLOOKUP(C425,'Export Action'!$A$3:$A$1999,'Export Action'!$AS$3:$AS$1999)</f>
        <v>2000</v>
      </c>
      <c r="Q425" s="29">
        <f>(_xlfn.XLOOKUP(C425,'Export Action'!$A$3:$A$1999,'Export Action'!$AS$3:$AS$1999))/_xlfn.XLOOKUP(C425,'Export Action'!$A$3:$A$1999,'Export Action'!$AR$3:$AR$1999)</f>
        <v>0.60606060606060608</v>
      </c>
      <c r="R425" s="63" t="str">
        <f>IF(OR(_xlfn.XLOOKUP(C425,'Export Action'!$A$3:$A$1999,'Export Action'!$AO$3:$AO$1999)="Communes ZRR./bassins de vie pop &gt; 50% ZRR",_xlfn.XLOOKUP(C425,'Export Action'!$A$3:$A$1999,'Export Action'!$AO$3:$AO$1999)="Contrats de relance et de transition écologique (CRTE) rural"),"Oui","Non")</f>
        <v>Non</v>
      </c>
      <c r="S425" s="73"/>
      <c r="T425" s="74">
        <f t="shared" si="7"/>
        <v>169</v>
      </c>
      <c r="U425" s="75"/>
      <c r="V425" s="8" t="str" cm="1">
        <f t="array" ref="V425">IF(SUMPRODUCT((Tableau1[NOM DE LA STRUCTURE]=Tableau1[[#This Row],[NOM DE LA STRUCTURE]])*Tableau1[MONTANT PROPOSE POUR L''ACTION])=0,"",SUMPRODUCT((Tableau1[NOM DE LA STRUCTURE]=Tableau1[[#This Row],[NOM DE LA STRUCTURE]])*Tableau1[MONTANT PROPOSE POUR L''ACTION]))</f>
        <v/>
      </c>
      <c r="W425" s="79"/>
    </row>
    <row r="426" spans="1:23" ht="47.5" hidden="1" customHeight="1" x14ac:dyDescent="0.25">
      <c r="A426" s="13" t="str">
        <f>_xlfn.XLOOKUP(C426,'Export Action'!$A$3:$A$1999,'Export Action'!$L$3:$L$1999)</f>
        <v>48473784600010</v>
      </c>
      <c r="B426" s="84" t="str">
        <f>_xlfn.XLOOKUP(A426,'Export Action'!$L$3:$L$1999,'Export Action'!$O$3:$O$1999)</f>
        <v>UNION SPORTIVE DE TENNIS DE TABLE DE VALENCIENNES (USTT VALENCIENNES)</v>
      </c>
      <c r="C426" s="1" t="s">
        <v>15577</v>
      </c>
      <c r="D426" s="36" t="str">
        <f>_xlfn.XLOOKUP(C426,'Export Action'!$A$3:$A$1999,'Export Action'!$X$3:$X$1999)</f>
        <v>Ping Bien être et Ping Santé</v>
      </c>
      <c r="E426" s="1" t="str">
        <f>_xlfn.XLOOKUP(A426,'Export Dossier'!$K$3:$K$974,'Export Dossier'!$D$3:$D$974)</f>
        <v>FFTT-HDF-24-0026</v>
      </c>
      <c r="F426" s="36" t="str">
        <f>_xlfn.XLOOKUP(C426,'Export Action'!$A$3:$A$1999,'Export Action'!$AE$3:$AE$1999)</f>
        <v>Ping Actif</v>
      </c>
      <c r="G426" s="68"/>
      <c r="H426" s="71"/>
      <c r="I426" s="71"/>
      <c r="J426" s="1" t="str">
        <f>_xlfn.XLOOKUP(C426,'Export Action'!$A$3:$A$1999,'Export Action'!$J$3:$J$1999)</f>
        <v>Renouvellement</v>
      </c>
      <c r="K426" s="1" t="str">
        <f>_xlfn.XLOOKUP(C426,'Export Action'!$A$3:$A$1999,'Export Action'!$AL$3:$AL$1999)</f>
        <v>Mixte</v>
      </c>
      <c r="L426" s="1">
        <f>_xlfn.XLOOKUP(C426,'Export Action'!$A$3:$A$1999,'Export Action'!$AM$3:$AM$1999)</f>
        <v>9</v>
      </c>
      <c r="M426" s="5">
        <f>_xlfn.XLOOKUP(A426,'Export 2022'!$K$3:$K$1000,'Export 2022'!$AF$3:$AF$1000)</f>
        <v>4900</v>
      </c>
      <c r="N426" s="5">
        <f>_xlfn.XLOOKUP(A426,'Export 2023'!$K$3:$K$1000,'Export 2023'!$AF$3:$AF$1000)</f>
        <v>3700</v>
      </c>
      <c r="O426" s="31">
        <f>_xlfn.XLOOKUP(A426,'Export Dossier'!$K$3:$K$974,'Export Dossier'!$AD$3:$AD$974)</f>
        <v>9000</v>
      </c>
      <c r="P426" s="31">
        <f>_xlfn.XLOOKUP(C426,'Export Action'!$A$3:$A$1999,'Export Action'!$AS$3:$AS$1999)</f>
        <v>3000</v>
      </c>
      <c r="Q426" s="29">
        <f>(_xlfn.XLOOKUP(C426,'Export Action'!$A$3:$A$1999,'Export Action'!$AS$3:$AS$1999))/_xlfn.XLOOKUP(C426,'Export Action'!$A$3:$A$1999,'Export Action'!$AR$3:$AR$1999)</f>
        <v>0.33333333333333331</v>
      </c>
      <c r="R426" s="63" t="str">
        <f>IF(OR(_xlfn.XLOOKUP(C426,'Export Action'!$A$3:$A$1999,'Export Action'!$AO$3:$AO$1999)="Communes ZRR./bassins de vie pop &gt; 50% ZRR",_xlfn.XLOOKUP(C426,'Export Action'!$A$3:$A$1999,'Export Action'!$AO$3:$AO$1999)="Contrats de relance et de transition écologique (CRTE) rural"),"Oui","Non")</f>
        <v>Non</v>
      </c>
      <c r="S426" s="73"/>
      <c r="T426" s="74">
        <f t="shared" si="7"/>
        <v>170</v>
      </c>
      <c r="U426" s="75"/>
      <c r="V426" s="8" t="str" cm="1">
        <f t="array" ref="V426">IF(SUMPRODUCT((Tableau1[NOM DE LA STRUCTURE]=Tableau1[[#This Row],[NOM DE LA STRUCTURE]])*Tableau1[MONTANT PROPOSE POUR L''ACTION])=0,"",SUMPRODUCT((Tableau1[NOM DE LA STRUCTURE]=Tableau1[[#This Row],[NOM DE LA STRUCTURE]])*Tableau1[MONTANT PROPOSE POUR L''ACTION]))</f>
        <v/>
      </c>
      <c r="W426" s="79"/>
    </row>
    <row r="427" spans="1:23" ht="47.5" hidden="1" customHeight="1" x14ac:dyDescent="0.25">
      <c r="A427" s="13" t="str">
        <f>_xlfn.XLOOKUP(C427,'Export Action'!$A$3:$A$1999,'Export Action'!$L$3:$L$1999)</f>
        <v>48473784600010</v>
      </c>
      <c r="B427" s="84" t="str">
        <f>_xlfn.XLOOKUP(A427,'Export Action'!$L$3:$L$1999,'Export Action'!$O$3:$O$1999)</f>
        <v>UNION SPORTIVE DE TENNIS DE TABLE DE VALENCIENNES (USTT VALENCIENNES)</v>
      </c>
      <c r="C427" s="1" t="s">
        <v>15586</v>
      </c>
      <c r="D427" s="36" t="str">
        <f>_xlfn.XLOOKUP(C427,'Export Action'!$A$3:$A$1999,'Export Action'!$X$3:$X$1999)</f>
        <v>Recrutement et fidélisation des jeunes</v>
      </c>
      <c r="E427" s="1" t="str">
        <f>_xlfn.XLOOKUP(A427,'Export Dossier'!$K$3:$K$974,'Export Dossier'!$D$3:$D$974)</f>
        <v>FFTT-HDF-24-0026</v>
      </c>
      <c r="F427" s="36" t="str">
        <f>_xlfn.XLOOKUP(C427,'Export Action'!$A$3:$A$1999,'Export Action'!$AE$3:$AE$1999)</f>
        <v>Ping Educatif</v>
      </c>
      <c r="G427" s="68"/>
      <c r="H427" s="71"/>
      <c r="I427" s="71"/>
      <c r="J427" s="1" t="str">
        <f>_xlfn.XLOOKUP(C427,'Export Action'!$A$3:$A$1999,'Export Action'!$J$3:$J$1999)</f>
        <v>Renouvellement</v>
      </c>
      <c r="K427" s="1" t="str">
        <f>_xlfn.XLOOKUP(C427,'Export Action'!$A$3:$A$1999,'Export Action'!$AL$3:$AL$1999)</f>
        <v>Mixte</v>
      </c>
      <c r="L427" s="1">
        <f>_xlfn.XLOOKUP(C427,'Export Action'!$A$3:$A$1999,'Export Action'!$AM$3:$AM$1999)</f>
        <v>40</v>
      </c>
      <c r="M427" s="5">
        <f>_xlfn.XLOOKUP(A427,'Export 2022'!$K$3:$K$1000,'Export 2022'!$AF$3:$AF$1000)</f>
        <v>4900</v>
      </c>
      <c r="N427" s="5">
        <f>_xlfn.XLOOKUP(A427,'Export 2023'!$K$3:$K$1000,'Export 2023'!$AF$3:$AF$1000)</f>
        <v>3700</v>
      </c>
      <c r="O427" s="31">
        <f>_xlfn.XLOOKUP(A427,'Export Dossier'!$K$3:$K$974,'Export Dossier'!$AD$3:$AD$974)</f>
        <v>9000</v>
      </c>
      <c r="P427" s="31">
        <f>_xlfn.XLOOKUP(C427,'Export Action'!$A$3:$A$1999,'Export Action'!$AS$3:$AS$1999)</f>
        <v>6000</v>
      </c>
      <c r="Q427" s="29">
        <f>(_xlfn.XLOOKUP(C427,'Export Action'!$A$3:$A$1999,'Export Action'!$AS$3:$AS$1999))/_xlfn.XLOOKUP(C427,'Export Action'!$A$3:$A$1999,'Export Action'!$AR$3:$AR$1999)</f>
        <v>0.25210084033613445</v>
      </c>
      <c r="R427" s="63" t="str">
        <f>IF(OR(_xlfn.XLOOKUP(C427,'Export Action'!$A$3:$A$1999,'Export Action'!$AO$3:$AO$1999)="Communes ZRR./bassins de vie pop &gt; 50% ZRR",_xlfn.XLOOKUP(C427,'Export Action'!$A$3:$A$1999,'Export Action'!$AO$3:$AO$1999)="Contrats de relance et de transition écologique (CRTE) rural"),"Oui","Non")</f>
        <v>Non</v>
      </c>
      <c r="S427" s="73"/>
      <c r="T427" s="74">
        <f t="shared" si="7"/>
        <v>170</v>
      </c>
      <c r="U427" s="75"/>
      <c r="V427" s="8" t="str" cm="1">
        <f t="array" ref="V427">IF(SUMPRODUCT((Tableau1[NOM DE LA STRUCTURE]=Tableau1[[#This Row],[NOM DE LA STRUCTURE]])*Tableau1[MONTANT PROPOSE POUR L''ACTION])=0,"",SUMPRODUCT((Tableau1[NOM DE LA STRUCTURE]=Tableau1[[#This Row],[NOM DE LA STRUCTURE]])*Tableau1[MONTANT PROPOSE POUR L''ACTION]))</f>
        <v/>
      </c>
      <c r="W427" s="79"/>
    </row>
    <row r="428" spans="1:23" ht="47.5" hidden="1" customHeight="1" x14ac:dyDescent="0.25">
      <c r="A428" s="13" t="str">
        <f>_xlfn.XLOOKUP(C428,'Export Action'!$A$3:$A$1999,'Export Action'!$L$3:$L$1999)</f>
        <v>41247816600033</v>
      </c>
      <c r="B428" s="84" t="str">
        <f>_xlfn.XLOOKUP(A428,'Export Action'!$L$3:$L$1999,'Export Action'!$O$3:$O$1999)</f>
        <v>ASSOCIATION SPORTIVE DES PTT DE SOISSONS</v>
      </c>
      <c r="C428" s="1" t="s">
        <v>15591</v>
      </c>
      <c r="D428" s="36" t="str">
        <f>_xlfn.XLOOKUP(C428,'Export Action'!$A$3:$A$1999,'Export Action'!$X$3:$X$1999)</f>
        <v>Ping actif</v>
      </c>
      <c r="E428" s="1" t="str">
        <f>_xlfn.XLOOKUP(A428,'Export Dossier'!$K$3:$K$974,'Export Dossier'!$D$3:$D$974)</f>
        <v>FFTT-HDF-24-0027</v>
      </c>
      <c r="F428" s="36" t="str">
        <f>_xlfn.XLOOKUP(C428,'Export Action'!$A$3:$A$1999,'Export Action'!$AE$3:$AE$1999)</f>
        <v>Ping Actif</v>
      </c>
      <c r="G428" s="68"/>
      <c r="H428" s="71"/>
      <c r="I428" s="71"/>
      <c r="J428" s="1" t="str">
        <f>_xlfn.XLOOKUP(C428,'Export Action'!$A$3:$A$1999,'Export Action'!$J$3:$J$1999)</f>
        <v>Première demande</v>
      </c>
      <c r="K428" s="1" t="str">
        <f>_xlfn.XLOOKUP(C428,'Export Action'!$A$3:$A$1999,'Export Action'!$AL$3:$AL$1999)</f>
        <v>Mixte</v>
      </c>
      <c r="L428" s="1">
        <f>_xlfn.XLOOKUP(C428,'Export Action'!$A$3:$A$1999,'Export Action'!$AM$3:$AM$1999)</f>
        <v>50</v>
      </c>
      <c r="M428" s="5" t="e">
        <f>_xlfn.XLOOKUP(A428,'Export 2022'!$K$3:$K$1000,'Export 2022'!$AF$3:$AF$1000)</f>
        <v>#N/A</v>
      </c>
      <c r="N428" s="5">
        <f>_xlfn.XLOOKUP(A428,'Export 2023'!$K$3:$K$1000,'Export 2023'!$AF$3:$AF$1000)</f>
        <v>5265</v>
      </c>
      <c r="O428" s="31">
        <f>_xlfn.XLOOKUP(A428,'Export Dossier'!$K$3:$K$974,'Export Dossier'!$AD$3:$AD$974)</f>
        <v>5937</v>
      </c>
      <c r="P428" s="31">
        <f>_xlfn.XLOOKUP(C428,'Export Action'!$A$3:$A$1999,'Export Action'!$AS$3:$AS$1999)</f>
        <v>1500</v>
      </c>
      <c r="Q428" s="29">
        <f>(_xlfn.XLOOKUP(C428,'Export Action'!$A$3:$A$1999,'Export Action'!$AS$3:$AS$1999))/_xlfn.XLOOKUP(C428,'Export Action'!$A$3:$A$1999,'Export Action'!$AR$3:$AR$1999)</f>
        <v>0.5</v>
      </c>
      <c r="R428" s="63" t="str">
        <f>IF(OR(_xlfn.XLOOKUP(C428,'Export Action'!$A$3:$A$1999,'Export Action'!$AO$3:$AO$1999)="Communes ZRR./bassins de vie pop &gt; 50% ZRR",_xlfn.XLOOKUP(C428,'Export Action'!$A$3:$A$1999,'Export Action'!$AO$3:$AO$1999)="Contrats de relance et de transition écologique (CRTE) rural"),"Oui","Non")</f>
        <v>Non</v>
      </c>
      <c r="S428" s="73"/>
      <c r="T428" s="74">
        <f t="shared" si="7"/>
        <v>171</v>
      </c>
      <c r="U428" s="75"/>
      <c r="V428" s="8" t="str" cm="1">
        <f t="array" ref="V428">IF(SUMPRODUCT((Tableau1[NOM DE LA STRUCTURE]=Tableau1[[#This Row],[NOM DE LA STRUCTURE]])*Tableau1[MONTANT PROPOSE POUR L''ACTION])=0,"",SUMPRODUCT((Tableau1[NOM DE LA STRUCTURE]=Tableau1[[#This Row],[NOM DE LA STRUCTURE]])*Tableau1[MONTANT PROPOSE POUR L''ACTION]))</f>
        <v/>
      </c>
      <c r="W428" s="79"/>
    </row>
    <row r="429" spans="1:23" ht="47.5" hidden="1" customHeight="1" x14ac:dyDescent="0.25">
      <c r="A429" s="13" t="str">
        <f>_xlfn.XLOOKUP(C429,'Export Action'!$A$3:$A$1999,'Export Action'!$L$3:$L$1999)</f>
        <v>41247816600033</v>
      </c>
      <c r="B429" s="84" t="str">
        <f>_xlfn.XLOOKUP(A429,'Export Action'!$L$3:$L$1999,'Export Action'!$O$3:$O$1999)</f>
        <v>ASSOCIATION SPORTIVE DES PTT DE SOISSONS</v>
      </c>
      <c r="C429" s="1" t="s">
        <v>15598</v>
      </c>
      <c r="D429" s="36" t="str">
        <f>_xlfn.XLOOKUP(C429,'Export Action'!$A$3:$A$1999,'Export Action'!$X$3:$X$1999)</f>
        <v>Ping éducatif</v>
      </c>
      <c r="E429" s="1" t="str">
        <f>_xlfn.XLOOKUP(A429,'Export Dossier'!$K$3:$K$974,'Export Dossier'!$D$3:$D$974)</f>
        <v>FFTT-HDF-24-0027</v>
      </c>
      <c r="F429" s="36" t="str">
        <f>_xlfn.XLOOKUP(C429,'Export Action'!$A$3:$A$1999,'Export Action'!$AE$3:$AE$1999)</f>
        <v>Ping Educatif</v>
      </c>
      <c r="G429" s="68"/>
      <c r="H429" s="71"/>
      <c r="I429" s="71"/>
      <c r="J429" s="1" t="str">
        <f>_xlfn.XLOOKUP(C429,'Export Action'!$A$3:$A$1999,'Export Action'!$J$3:$J$1999)</f>
        <v>Renouvellement</v>
      </c>
      <c r="K429" s="1" t="str">
        <f>_xlfn.XLOOKUP(C429,'Export Action'!$A$3:$A$1999,'Export Action'!$AL$3:$AL$1999)</f>
        <v>Mixte</v>
      </c>
      <c r="L429" s="1">
        <f>_xlfn.XLOOKUP(C429,'Export Action'!$A$3:$A$1999,'Export Action'!$AM$3:$AM$1999)</f>
        <v>300</v>
      </c>
      <c r="M429" s="5" t="e">
        <f>_xlfn.XLOOKUP(A429,'Export 2022'!$K$3:$K$1000,'Export 2022'!$AF$3:$AF$1000)</f>
        <v>#N/A</v>
      </c>
      <c r="N429" s="5">
        <f>_xlfn.XLOOKUP(A429,'Export 2023'!$K$3:$K$1000,'Export 2023'!$AF$3:$AF$1000)</f>
        <v>5265</v>
      </c>
      <c r="O429" s="31">
        <f>_xlfn.XLOOKUP(A429,'Export Dossier'!$K$3:$K$974,'Export Dossier'!$AD$3:$AD$974)</f>
        <v>5937</v>
      </c>
      <c r="P429" s="31">
        <f>_xlfn.XLOOKUP(C429,'Export Action'!$A$3:$A$1999,'Export Action'!$AS$3:$AS$1999)</f>
        <v>2287</v>
      </c>
      <c r="Q429" s="29">
        <f>(_xlfn.XLOOKUP(C429,'Export Action'!$A$3:$A$1999,'Export Action'!$AS$3:$AS$1999))/_xlfn.XLOOKUP(C429,'Export Action'!$A$3:$A$1999,'Export Action'!$AR$3:$AR$1999)</f>
        <v>0.49989071038251365</v>
      </c>
      <c r="R429" s="63" t="str">
        <f>IF(OR(_xlfn.XLOOKUP(C429,'Export Action'!$A$3:$A$1999,'Export Action'!$AO$3:$AO$1999)="Communes ZRR./bassins de vie pop &gt; 50% ZRR",_xlfn.XLOOKUP(C429,'Export Action'!$A$3:$A$1999,'Export Action'!$AO$3:$AO$1999)="Contrats de relance et de transition écologique (CRTE) rural"),"Oui","Non")</f>
        <v>Non</v>
      </c>
      <c r="S429" s="73"/>
      <c r="T429" s="74">
        <f t="shared" si="7"/>
        <v>171</v>
      </c>
      <c r="U429" s="75"/>
      <c r="V429" s="8" t="str" cm="1">
        <f t="array" ref="V429">IF(SUMPRODUCT((Tableau1[NOM DE LA STRUCTURE]=Tableau1[[#This Row],[NOM DE LA STRUCTURE]])*Tableau1[MONTANT PROPOSE POUR L''ACTION])=0,"",SUMPRODUCT((Tableau1[NOM DE LA STRUCTURE]=Tableau1[[#This Row],[NOM DE LA STRUCTURE]])*Tableau1[MONTANT PROPOSE POUR L''ACTION]))</f>
        <v/>
      </c>
      <c r="W429" s="79"/>
    </row>
    <row r="430" spans="1:23" ht="47.5" hidden="1" customHeight="1" x14ac:dyDescent="0.25">
      <c r="A430" s="13" t="str">
        <f>_xlfn.XLOOKUP(C430,'Export Action'!$A$3:$A$1999,'Export Action'!$L$3:$L$1999)</f>
        <v>41247816600033</v>
      </c>
      <c r="B430" s="84" t="str">
        <f>_xlfn.XLOOKUP(A430,'Export Action'!$L$3:$L$1999,'Export Action'!$O$3:$O$1999)</f>
        <v>ASSOCIATION SPORTIVE DES PTT DE SOISSONS</v>
      </c>
      <c r="C430" s="1" t="s">
        <v>15603</v>
      </c>
      <c r="D430" s="36" t="str">
        <f>_xlfn.XLOOKUP(C430,'Export Action'!$A$3:$A$1999,'Export Action'!$X$3:$X$1999)</f>
        <v>Ping inclusif</v>
      </c>
      <c r="E430" s="1" t="str">
        <f>_xlfn.XLOOKUP(A430,'Export Dossier'!$K$3:$K$974,'Export Dossier'!$D$3:$D$974)</f>
        <v>FFTT-HDF-24-0027</v>
      </c>
      <c r="F430" s="36" t="str">
        <f>_xlfn.XLOOKUP(C430,'Export Action'!$A$3:$A$1999,'Export Action'!$AE$3:$AE$1999)</f>
        <v>Ping Inclusif</v>
      </c>
      <c r="G430" s="68"/>
      <c r="H430" s="71"/>
      <c r="I430" s="71"/>
      <c r="J430" s="1" t="str">
        <f>_xlfn.XLOOKUP(C430,'Export Action'!$A$3:$A$1999,'Export Action'!$J$3:$J$1999)</f>
        <v>Première demande</v>
      </c>
      <c r="K430" s="1" t="str">
        <f>_xlfn.XLOOKUP(C430,'Export Action'!$A$3:$A$1999,'Export Action'!$AL$3:$AL$1999)</f>
        <v>Mixte</v>
      </c>
      <c r="L430" s="1">
        <f>_xlfn.XLOOKUP(C430,'Export Action'!$A$3:$A$1999,'Export Action'!$AM$3:$AM$1999)</f>
        <v>100</v>
      </c>
      <c r="M430" s="5" t="e">
        <f>_xlfn.XLOOKUP(A430,'Export 2022'!$K$3:$K$1000,'Export 2022'!$AF$3:$AF$1000)</f>
        <v>#N/A</v>
      </c>
      <c r="N430" s="5">
        <f>_xlfn.XLOOKUP(A430,'Export 2023'!$K$3:$K$1000,'Export 2023'!$AF$3:$AF$1000)</f>
        <v>5265</v>
      </c>
      <c r="O430" s="31">
        <f>_xlfn.XLOOKUP(A430,'Export Dossier'!$K$3:$K$974,'Export Dossier'!$AD$3:$AD$974)</f>
        <v>5937</v>
      </c>
      <c r="P430" s="31">
        <f>_xlfn.XLOOKUP(C430,'Export Action'!$A$3:$A$1999,'Export Action'!$AS$3:$AS$1999)</f>
        <v>1075</v>
      </c>
      <c r="Q430" s="29">
        <f>(_xlfn.XLOOKUP(C430,'Export Action'!$A$3:$A$1999,'Export Action'!$AS$3:$AS$1999))/_xlfn.XLOOKUP(C430,'Export Action'!$A$3:$A$1999,'Export Action'!$AR$3:$AR$1999)</f>
        <v>0.5</v>
      </c>
      <c r="R430" s="63" t="str">
        <f>IF(OR(_xlfn.XLOOKUP(C430,'Export Action'!$A$3:$A$1999,'Export Action'!$AO$3:$AO$1999)="Communes ZRR./bassins de vie pop &gt; 50% ZRR",_xlfn.XLOOKUP(C430,'Export Action'!$A$3:$A$1999,'Export Action'!$AO$3:$AO$1999)="Contrats de relance et de transition écologique (CRTE) rural"),"Oui","Non")</f>
        <v>Non</v>
      </c>
      <c r="S430" s="73"/>
      <c r="T430" s="74">
        <f t="shared" si="7"/>
        <v>171</v>
      </c>
      <c r="U430" s="75"/>
      <c r="V430" s="8" t="str" cm="1">
        <f t="array" ref="V430">IF(SUMPRODUCT((Tableau1[NOM DE LA STRUCTURE]=Tableau1[[#This Row],[NOM DE LA STRUCTURE]])*Tableau1[MONTANT PROPOSE POUR L''ACTION])=0,"",SUMPRODUCT((Tableau1[NOM DE LA STRUCTURE]=Tableau1[[#This Row],[NOM DE LA STRUCTURE]])*Tableau1[MONTANT PROPOSE POUR L''ACTION]))</f>
        <v/>
      </c>
      <c r="W430" s="79"/>
    </row>
    <row r="431" spans="1:23" ht="47.5" hidden="1" customHeight="1" x14ac:dyDescent="0.25">
      <c r="A431" s="13" t="str">
        <f>_xlfn.XLOOKUP(C431,'Export Action'!$A$3:$A$1999,'Export Action'!$L$3:$L$1999)</f>
        <v>41247816600033</v>
      </c>
      <c r="B431" s="84" t="str">
        <f>_xlfn.XLOOKUP(A431,'Export Action'!$L$3:$L$1999,'Export Action'!$O$3:$O$1999)</f>
        <v>ASSOCIATION SPORTIVE DES PTT DE SOISSONS</v>
      </c>
      <c r="C431" s="1" t="s">
        <v>15608</v>
      </c>
      <c r="D431" s="36" t="str">
        <f>_xlfn.XLOOKUP(C431,'Export Action'!$A$3:$A$1999,'Export Action'!$X$3:$X$1999)</f>
        <v>Projet Animations vacances olympiques – Animation JOP</v>
      </c>
      <c r="E431" s="1" t="str">
        <f>_xlfn.XLOOKUP(A431,'Export Dossier'!$K$3:$K$974,'Export Dossier'!$D$3:$D$974)</f>
        <v>FFTT-HDF-24-0027</v>
      </c>
      <c r="F431" s="36" t="str">
        <f>_xlfn.XLOOKUP(C431,'Export Action'!$A$3:$A$1999,'Export Action'!$AE$3:$AE$1999)</f>
        <v>Animations vacances Olympiques et Paralympiques</v>
      </c>
      <c r="G431" s="87"/>
      <c r="H431" s="1"/>
      <c r="I431" s="1"/>
      <c r="J431" s="1" t="str">
        <f>_xlfn.XLOOKUP(C431,'Export Action'!$A$3:$A$1999,'Export Action'!$J$3:$J$1999)</f>
        <v>Première demande</v>
      </c>
      <c r="K431" s="1" t="str">
        <f>_xlfn.XLOOKUP(C431,'Export Action'!$A$3:$A$1999,'Export Action'!$AL$3:$AL$1999)</f>
        <v>Mixte</v>
      </c>
      <c r="L431" s="1">
        <f>_xlfn.XLOOKUP(C431,'Export Action'!$A$3:$A$1999,'Export Action'!$AM$3:$AM$1999)</f>
        <v>50</v>
      </c>
      <c r="M431" s="5" t="e">
        <f>_xlfn.XLOOKUP(A431,'Export 2022'!$K$3:$K$1000,'Export 2022'!$AF$3:$AF$1000)</f>
        <v>#N/A</v>
      </c>
      <c r="N431" s="5">
        <f>_xlfn.XLOOKUP(A431,'Export 2023'!$K$3:$K$1000,'Export 2023'!$AF$3:$AF$1000)</f>
        <v>5265</v>
      </c>
      <c r="O431" s="31">
        <f>_xlfn.XLOOKUP(A431,'Export Dossier'!$K$3:$K$974,'Export Dossier'!$AD$3:$AD$974)</f>
        <v>5937</v>
      </c>
      <c r="P431" s="31">
        <f>_xlfn.XLOOKUP(C431,'Export Action'!$A$3:$A$1999,'Export Action'!$AS$3:$AS$1999)</f>
        <v>1075</v>
      </c>
      <c r="Q431" s="29">
        <f>(_xlfn.XLOOKUP(C431,'Export Action'!$A$3:$A$1999,'Export Action'!$AS$3:$AS$1999))/_xlfn.XLOOKUP(C431,'Export Action'!$A$3:$A$1999,'Export Action'!$AR$3:$AR$1999)</f>
        <v>0.5</v>
      </c>
      <c r="R431" s="63" t="str">
        <f>IF(OR(_xlfn.XLOOKUP(C431,'Export Action'!$A$3:$A$1999,'Export Action'!$AO$3:$AO$1999)="Communes ZRR./bassins de vie pop &gt; 50% ZRR",_xlfn.XLOOKUP(C431,'Export Action'!$A$3:$A$1999,'Export Action'!$AO$3:$AO$1999)="Contrats de relance et de transition écologique (CRTE) rural"),"Oui","Non")</f>
        <v>Non</v>
      </c>
      <c r="S431" s="88"/>
      <c r="T431" s="74">
        <f t="shared" si="7"/>
        <v>171</v>
      </c>
      <c r="U431" s="89"/>
      <c r="V431" s="8" t="str" cm="1">
        <f t="array" ref="V431">IF(SUMPRODUCT((Tableau1[NOM DE LA STRUCTURE]=Tableau1[[#This Row],[NOM DE LA STRUCTURE]])*Tableau1[MONTANT PROPOSE POUR L''ACTION])=0,"",SUMPRODUCT((Tableau1[NOM DE LA STRUCTURE]=Tableau1[[#This Row],[NOM DE LA STRUCTURE]])*Tableau1[MONTANT PROPOSE POUR L''ACTION]))</f>
        <v/>
      </c>
      <c r="W431" s="90"/>
    </row>
    <row r="432" spans="1:23" ht="47.5" hidden="1" customHeight="1" x14ac:dyDescent="0.25">
      <c r="A432" s="13" t="str">
        <f>_xlfn.XLOOKUP(C432,'Export Action'!$A$3:$A$1999,'Export Action'!$L$3:$L$1999)</f>
        <v>48998119100047</v>
      </c>
      <c r="B432" s="84" t="str">
        <f>_xlfn.XLOOKUP(A432,'Export Action'!$L$3:$L$1999,'Export Action'!$O$3:$O$1999)</f>
        <v>ARRAS TENNIS DE TABLE ( ARRAS TT)</v>
      </c>
      <c r="C432" s="1" t="s">
        <v>15613</v>
      </c>
      <c r="D432" s="36" t="str">
        <f>_xlfn.XLOOKUP(C432,'Export Action'!$A$3:$A$1999,'Export Action'!$X$3:$X$1999)</f>
        <v>TT ARRAS PROJET "Recruter et fidéliser les 4-11 ans".</v>
      </c>
      <c r="E432" s="1" t="str">
        <f>_xlfn.XLOOKUP(A432,'Export Dossier'!$K$3:$K$974,'Export Dossier'!$D$3:$D$974)</f>
        <v>FFTT-HDF-24-0028</v>
      </c>
      <c r="F432" s="36" t="str">
        <f>_xlfn.XLOOKUP(C432,'Export Action'!$A$3:$A$1999,'Export Action'!$AE$3:$AE$1999)</f>
        <v>Ping Educatif</v>
      </c>
      <c r="G432" s="68"/>
      <c r="H432" s="71"/>
      <c r="I432" s="71"/>
      <c r="J432" s="1" t="str">
        <f>_xlfn.XLOOKUP(C432,'Export Action'!$A$3:$A$1999,'Export Action'!$J$3:$J$1999)</f>
        <v>Première demande</v>
      </c>
      <c r="K432" s="1" t="str">
        <f>_xlfn.XLOOKUP(C432,'Export Action'!$A$3:$A$1999,'Export Action'!$AL$3:$AL$1999)</f>
        <v>Mixte</v>
      </c>
      <c r="L432" s="1">
        <f>_xlfn.XLOOKUP(C432,'Export Action'!$A$3:$A$1999,'Export Action'!$AM$3:$AM$1999)</f>
        <v>300</v>
      </c>
      <c r="M432" s="5">
        <f>_xlfn.XLOOKUP(A432,'Export 2022'!$K$3:$K$1000,'Export 2022'!$AF$3:$AF$1000)</f>
        <v>1500</v>
      </c>
      <c r="N432" s="5" t="e">
        <f>_xlfn.XLOOKUP(A432,'Export 2023'!$K$3:$K$1000,'Export 2023'!$AF$3:$AF$1000)</f>
        <v>#N/A</v>
      </c>
      <c r="O432" s="31">
        <f>_xlfn.XLOOKUP(A432,'Export Dossier'!$K$3:$K$974,'Export Dossier'!$AD$3:$AD$974)</f>
        <v>7200</v>
      </c>
      <c r="P432" s="31">
        <f>_xlfn.XLOOKUP(C432,'Export Action'!$A$3:$A$1999,'Export Action'!$AS$3:$AS$1999)</f>
        <v>5300</v>
      </c>
      <c r="Q432" s="29">
        <f>(_xlfn.XLOOKUP(C432,'Export Action'!$A$3:$A$1999,'Export Action'!$AS$3:$AS$1999))/_xlfn.XLOOKUP(C432,'Export Action'!$A$3:$A$1999,'Export Action'!$AR$3:$AR$1999)</f>
        <v>0.4939422180801491</v>
      </c>
      <c r="R432" s="63" t="str">
        <f>IF(OR(_xlfn.XLOOKUP(C432,'Export Action'!$A$3:$A$1999,'Export Action'!$AO$3:$AO$1999)="Communes ZRR./bassins de vie pop &gt; 50% ZRR",_xlfn.XLOOKUP(C432,'Export Action'!$A$3:$A$1999,'Export Action'!$AO$3:$AO$1999)="Contrats de relance et de transition écologique (CRTE) rural"),"Oui","Non")</f>
        <v>Non</v>
      </c>
      <c r="S432" s="73"/>
      <c r="T432" s="74">
        <f t="shared" si="7"/>
        <v>172</v>
      </c>
      <c r="U432" s="75"/>
      <c r="V432" s="8" t="str" cm="1">
        <f t="array" ref="V432">IF(SUMPRODUCT((Tableau1[NOM DE LA STRUCTURE]=Tableau1[[#This Row],[NOM DE LA STRUCTURE]])*Tableau1[MONTANT PROPOSE POUR L''ACTION])=0,"",SUMPRODUCT((Tableau1[NOM DE LA STRUCTURE]=Tableau1[[#This Row],[NOM DE LA STRUCTURE]])*Tableau1[MONTANT PROPOSE POUR L''ACTION]))</f>
        <v/>
      </c>
      <c r="W432" s="79"/>
    </row>
    <row r="433" spans="1:23" ht="47.5" hidden="1" customHeight="1" x14ac:dyDescent="0.25">
      <c r="A433" s="13" t="str">
        <f>_xlfn.XLOOKUP(C433,'Export Action'!$A$3:$A$1999,'Export Action'!$L$3:$L$1999)</f>
        <v>48998119100047</v>
      </c>
      <c r="B433" s="84" t="str">
        <f>_xlfn.XLOOKUP(A433,'Export Action'!$L$3:$L$1999,'Export Action'!$O$3:$O$1999)</f>
        <v>ARRAS TENNIS DE TABLE ( ARRAS TT)</v>
      </c>
      <c r="C433" s="1" t="s">
        <v>15620</v>
      </c>
      <c r="D433" s="36" t="str">
        <f>_xlfn.XLOOKUP(C433,'Export Action'!$A$3:$A$1999,'Export Action'!$X$3:$X$1999)</f>
        <v>TT ARRAS PROJET "Développer la pratique Ping bien être au TT Arras"</v>
      </c>
      <c r="E433" s="1" t="str">
        <f>_xlfn.XLOOKUP(A433,'Export Dossier'!$K$3:$K$974,'Export Dossier'!$D$3:$D$974)</f>
        <v>FFTT-HDF-24-0028</v>
      </c>
      <c r="F433" s="36" t="str">
        <f>_xlfn.XLOOKUP(C433,'Export Action'!$A$3:$A$1999,'Export Action'!$AE$3:$AE$1999)</f>
        <v>Nouvelles pratiques</v>
      </c>
      <c r="G433" s="68"/>
      <c r="H433" s="71"/>
      <c r="I433" s="71"/>
      <c r="J433" s="1" t="str">
        <f>_xlfn.XLOOKUP(C433,'Export Action'!$A$3:$A$1999,'Export Action'!$J$3:$J$1999)</f>
        <v>Première demande</v>
      </c>
      <c r="K433" s="1" t="str">
        <f>_xlfn.XLOOKUP(C433,'Export Action'!$A$3:$A$1999,'Export Action'!$AL$3:$AL$1999)</f>
        <v>Mixte</v>
      </c>
      <c r="L433" s="1">
        <f>_xlfn.XLOOKUP(C433,'Export Action'!$A$3:$A$1999,'Export Action'!$AM$3:$AM$1999)</f>
        <v>30</v>
      </c>
      <c r="M433" s="5">
        <f>_xlfn.XLOOKUP(A433,'Export 2022'!$K$3:$K$1000,'Export 2022'!$AF$3:$AF$1000)</f>
        <v>1500</v>
      </c>
      <c r="N433" s="5" t="e">
        <f>_xlfn.XLOOKUP(A433,'Export 2023'!$K$3:$K$1000,'Export 2023'!$AF$3:$AF$1000)</f>
        <v>#N/A</v>
      </c>
      <c r="O433" s="31">
        <f>_xlfn.XLOOKUP(A433,'Export Dossier'!$K$3:$K$974,'Export Dossier'!$AD$3:$AD$974)</f>
        <v>7200</v>
      </c>
      <c r="P433" s="31">
        <f>_xlfn.XLOOKUP(C433,'Export Action'!$A$3:$A$1999,'Export Action'!$AS$3:$AS$1999)</f>
        <v>1900</v>
      </c>
      <c r="Q433" s="29">
        <f>(_xlfn.XLOOKUP(C433,'Export Action'!$A$3:$A$1999,'Export Action'!$AS$3:$AS$1999))/_xlfn.XLOOKUP(C433,'Export Action'!$A$3:$A$1999,'Export Action'!$AR$3:$AR$1999)</f>
        <v>0.5</v>
      </c>
      <c r="R433" s="63" t="str">
        <f>IF(OR(_xlfn.XLOOKUP(C433,'Export Action'!$A$3:$A$1999,'Export Action'!$AO$3:$AO$1999)="Communes ZRR./bassins de vie pop &gt; 50% ZRR",_xlfn.XLOOKUP(C433,'Export Action'!$A$3:$A$1999,'Export Action'!$AO$3:$AO$1999)="Contrats de relance et de transition écologique (CRTE) rural"),"Oui","Non")</f>
        <v>Non</v>
      </c>
      <c r="S433" s="73"/>
      <c r="T433" s="74">
        <f t="shared" si="7"/>
        <v>172</v>
      </c>
      <c r="U433" s="75"/>
      <c r="V433" s="8" t="str" cm="1">
        <f t="array" ref="V433">IF(SUMPRODUCT((Tableau1[NOM DE LA STRUCTURE]=Tableau1[[#This Row],[NOM DE LA STRUCTURE]])*Tableau1[MONTANT PROPOSE POUR L''ACTION])=0,"",SUMPRODUCT((Tableau1[NOM DE LA STRUCTURE]=Tableau1[[#This Row],[NOM DE LA STRUCTURE]])*Tableau1[MONTANT PROPOSE POUR L''ACTION]))</f>
        <v/>
      </c>
      <c r="W433" s="79"/>
    </row>
    <row r="434" spans="1:23" ht="47.5" hidden="1" customHeight="1" x14ac:dyDescent="0.25">
      <c r="A434" s="13" t="str">
        <f>_xlfn.XLOOKUP(C434,'Export Action'!$A$3:$A$1999,'Export Action'!$L$3:$L$1999)</f>
        <v>50243295800010</v>
      </c>
      <c r="B434" s="84" t="str">
        <f>_xlfn.XLOOKUP(A434,'Export Action'!$L$3:$L$1999,'Export Action'!$O$3:$O$1999)</f>
        <v>PING PONG CLUB NOYELLOIS</v>
      </c>
      <c r="C434" s="1" t="s">
        <v>15640</v>
      </c>
      <c r="D434" s="36" t="str">
        <f>_xlfn.XLOOKUP(C434,'Export Action'!$A$3:$A$1999,'Export Action'!$X$3:$X$1999)</f>
        <v>Recrutement et fidélisation des jeunes - 1.1_CL07</v>
      </c>
      <c r="E434" s="1" t="str">
        <f>_xlfn.XLOOKUP(A434,'Export Dossier'!$K$3:$K$974,'Export Dossier'!$D$3:$D$974)</f>
        <v>FFTT-HDF-24-0030</v>
      </c>
      <c r="F434" s="36" t="str">
        <f>_xlfn.XLOOKUP(C434,'Export Action'!$A$3:$A$1999,'Export Action'!$AE$3:$AE$1999)</f>
        <v>Structuration clubs/comités de demain</v>
      </c>
      <c r="G434" s="68"/>
      <c r="H434" s="71"/>
      <c r="I434" s="71"/>
      <c r="J434" s="1" t="str">
        <f>_xlfn.XLOOKUP(C434,'Export Action'!$A$3:$A$1999,'Export Action'!$J$3:$J$1999)</f>
        <v>Renouvellement</v>
      </c>
      <c r="K434" s="1" t="str">
        <f>_xlfn.XLOOKUP(C434,'Export Action'!$A$3:$A$1999,'Export Action'!$AL$3:$AL$1999)</f>
        <v>Mixte</v>
      </c>
      <c r="L434" s="1">
        <f>_xlfn.XLOOKUP(C434,'Export Action'!$A$3:$A$1999,'Export Action'!$AM$3:$AM$1999)</f>
        <v>100</v>
      </c>
      <c r="M434" s="5">
        <f>_xlfn.XLOOKUP(A434,'Export 2022'!$K$3:$K$1000,'Export 2022'!$AF$3:$AF$1000)</f>
        <v>2100</v>
      </c>
      <c r="N434" s="5">
        <f>_xlfn.XLOOKUP(A434,'Export 2023'!$K$3:$K$1000,'Export 2023'!$AF$3:$AF$1000)</f>
        <v>1500</v>
      </c>
      <c r="O434" s="31">
        <f>_xlfn.XLOOKUP(A434,'Export Dossier'!$K$3:$K$974,'Export Dossier'!$AD$3:$AD$974)</f>
        <v>4500</v>
      </c>
      <c r="P434" s="31">
        <f>_xlfn.XLOOKUP(C434,'Export Action'!$A$3:$A$1999,'Export Action'!$AS$3:$AS$1999)</f>
        <v>4000</v>
      </c>
      <c r="Q434" s="29">
        <f>(_xlfn.XLOOKUP(C434,'Export Action'!$A$3:$A$1999,'Export Action'!$AS$3:$AS$1999))/_xlfn.XLOOKUP(C434,'Export Action'!$A$3:$A$1999,'Export Action'!$AR$3:$AR$1999)</f>
        <v>0.5</v>
      </c>
      <c r="R434" s="63" t="str">
        <f>IF(OR(_xlfn.XLOOKUP(C434,'Export Action'!$A$3:$A$1999,'Export Action'!$AO$3:$AO$1999)="Communes ZRR./bassins de vie pop &gt; 50% ZRR",_xlfn.XLOOKUP(C434,'Export Action'!$A$3:$A$1999,'Export Action'!$AO$3:$AO$1999)="Contrats de relance et de transition écologique (CRTE) rural"),"Oui","Non")</f>
        <v>Non</v>
      </c>
      <c r="S434" s="73"/>
      <c r="T434" s="74">
        <f t="shared" si="7"/>
        <v>173</v>
      </c>
      <c r="U434" s="75"/>
      <c r="V434" s="8" t="str" cm="1">
        <f t="array" ref="V434">IF(SUMPRODUCT((Tableau1[NOM DE LA STRUCTURE]=Tableau1[[#This Row],[NOM DE LA STRUCTURE]])*Tableau1[MONTANT PROPOSE POUR L''ACTION])=0,"",SUMPRODUCT((Tableau1[NOM DE LA STRUCTURE]=Tableau1[[#This Row],[NOM DE LA STRUCTURE]])*Tableau1[MONTANT PROPOSE POUR L''ACTION]))</f>
        <v/>
      </c>
      <c r="W434" s="79"/>
    </row>
    <row r="435" spans="1:23" ht="47.5" hidden="1" customHeight="1" x14ac:dyDescent="0.25">
      <c r="A435" s="13" t="str">
        <f>_xlfn.XLOOKUP(C435,'Export Action'!$A$3:$A$1999,'Export Action'!$L$3:$L$1999)</f>
        <v>50243295800010</v>
      </c>
      <c r="B435" s="84" t="str">
        <f>_xlfn.XLOOKUP(A435,'Export Action'!$L$3:$L$1999,'Export Action'!$O$3:$O$1999)</f>
        <v>PING PONG CLUB NOYELLOIS</v>
      </c>
      <c r="C435" s="1" t="s">
        <v>15647</v>
      </c>
      <c r="D435" s="36" t="str">
        <f>_xlfn.XLOOKUP(C435,'Export Action'!$A$3:$A$1999,'Export Action'!$X$3:$X$1999)</f>
        <v>Nouvelles pratiques</v>
      </c>
      <c r="E435" s="1" t="str">
        <f>_xlfn.XLOOKUP(A435,'Export Dossier'!$K$3:$K$974,'Export Dossier'!$D$3:$D$974)</f>
        <v>FFTT-HDF-24-0030</v>
      </c>
      <c r="F435" s="36" t="str">
        <f>_xlfn.XLOOKUP(C435,'Export Action'!$A$3:$A$1999,'Export Action'!$AE$3:$AE$1999)</f>
        <v>Nouvelles pratiques</v>
      </c>
      <c r="G435" s="68"/>
      <c r="H435" s="71"/>
      <c r="I435" s="71"/>
      <c r="J435" s="1" t="str">
        <f>_xlfn.XLOOKUP(C435,'Export Action'!$A$3:$A$1999,'Export Action'!$J$3:$J$1999)</f>
        <v>Première demande</v>
      </c>
      <c r="K435" s="1" t="str">
        <f>_xlfn.XLOOKUP(C435,'Export Action'!$A$3:$A$1999,'Export Action'!$AL$3:$AL$1999)</f>
        <v>Mixte</v>
      </c>
      <c r="L435" s="1">
        <f>_xlfn.XLOOKUP(C435,'Export Action'!$A$3:$A$1999,'Export Action'!$AM$3:$AM$1999)</f>
        <v>100</v>
      </c>
      <c r="M435" s="5">
        <f>_xlfn.XLOOKUP(A435,'Export 2022'!$K$3:$K$1000,'Export 2022'!$AF$3:$AF$1000)</f>
        <v>2100</v>
      </c>
      <c r="N435" s="5">
        <f>_xlfn.XLOOKUP(A435,'Export 2023'!$K$3:$K$1000,'Export 2023'!$AF$3:$AF$1000)</f>
        <v>1500</v>
      </c>
      <c r="O435" s="31">
        <f>_xlfn.XLOOKUP(A435,'Export Dossier'!$K$3:$K$974,'Export Dossier'!$AD$3:$AD$974)</f>
        <v>4500</v>
      </c>
      <c r="P435" s="31">
        <f>_xlfn.XLOOKUP(C435,'Export Action'!$A$3:$A$1999,'Export Action'!$AS$3:$AS$1999)</f>
        <v>500</v>
      </c>
      <c r="Q435" s="29">
        <f>(_xlfn.XLOOKUP(C435,'Export Action'!$A$3:$A$1999,'Export Action'!$AS$3:$AS$1999))/_xlfn.XLOOKUP(C435,'Export Action'!$A$3:$A$1999,'Export Action'!$AR$3:$AR$1999)</f>
        <v>0.5</v>
      </c>
      <c r="R435" s="63" t="str">
        <f>IF(OR(_xlfn.XLOOKUP(C435,'Export Action'!$A$3:$A$1999,'Export Action'!$AO$3:$AO$1999)="Communes ZRR./bassins de vie pop &gt; 50% ZRR",_xlfn.XLOOKUP(C435,'Export Action'!$A$3:$A$1999,'Export Action'!$AO$3:$AO$1999)="Contrats de relance et de transition écologique (CRTE) rural"),"Oui","Non")</f>
        <v>Non</v>
      </c>
      <c r="S435" s="73"/>
      <c r="T435" s="74">
        <f t="shared" si="7"/>
        <v>173</v>
      </c>
      <c r="U435" s="75"/>
      <c r="V435" s="8" t="str" cm="1">
        <f t="array" ref="V435">IF(SUMPRODUCT((Tableau1[NOM DE LA STRUCTURE]=Tableau1[[#This Row],[NOM DE LA STRUCTURE]])*Tableau1[MONTANT PROPOSE POUR L''ACTION])=0,"",SUMPRODUCT((Tableau1[NOM DE LA STRUCTURE]=Tableau1[[#This Row],[NOM DE LA STRUCTURE]])*Tableau1[MONTANT PROPOSE POUR L''ACTION]))</f>
        <v/>
      </c>
      <c r="W435" s="79"/>
    </row>
    <row r="436" spans="1:23" ht="47.5" hidden="1" customHeight="1" x14ac:dyDescent="0.25">
      <c r="A436" s="13" t="str">
        <f>_xlfn.XLOOKUP(C436,'Export Action'!$A$3:$A$1999,'Export Action'!$L$3:$L$1999)</f>
        <v>44792444000038</v>
      </c>
      <c r="B436" s="84" t="str">
        <f>_xlfn.XLOOKUP(A436,'Export Action'!$L$3:$L$1999,'Export Action'!$O$3:$O$1999)</f>
        <v>BAISIEUX TENNIS DE TABLE</v>
      </c>
      <c r="C436" s="1" t="s">
        <v>15653</v>
      </c>
      <c r="D436" s="36" t="str">
        <f>_xlfn.XLOOKUP(C436,'Export Action'!$A$3:$A$1999,'Export Action'!$X$3:$X$1999)</f>
        <v>Recruter et fidéliser les 4-11 ans au TT Baisieux</v>
      </c>
      <c r="E436" s="1" t="str">
        <f>_xlfn.XLOOKUP(A436,'Export Dossier'!$K$3:$K$974,'Export Dossier'!$D$3:$D$974)</f>
        <v>FFTT-HDF-24-0031</v>
      </c>
      <c r="F436" s="36" t="str">
        <f>_xlfn.XLOOKUP(C436,'Export Action'!$A$3:$A$1999,'Export Action'!$AE$3:$AE$1999)</f>
        <v>Ping Educatif</v>
      </c>
      <c r="G436" s="68"/>
      <c r="H436" s="71"/>
      <c r="I436" s="71"/>
      <c r="J436" s="1" t="str">
        <f>_xlfn.XLOOKUP(C436,'Export Action'!$A$3:$A$1999,'Export Action'!$J$3:$J$1999)</f>
        <v>Première demande</v>
      </c>
      <c r="K436" s="1" t="str">
        <f>_xlfn.XLOOKUP(C436,'Export Action'!$A$3:$A$1999,'Export Action'!$AL$3:$AL$1999)</f>
        <v>Mixte</v>
      </c>
      <c r="L436" s="1">
        <f>_xlfn.XLOOKUP(C436,'Export Action'!$A$3:$A$1999,'Export Action'!$AM$3:$AM$1999)</f>
        <v>340</v>
      </c>
      <c r="M436" s="5">
        <f>_xlfn.XLOOKUP(A436,'Export 2022'!$K$3:$K$1000,'Export 2022'!$AF$3:$AF$1000)</f>
        <v>1500</v>
      </c>
      <c r="N436" s="5">
        <f>_xlfn.XLOOKUP(A436,'Export 2023'!$K$3:$K$1000,'Export 2023'!$AF$3:$AF$1000)</f>
        <v>0</v>
      </c>
      <c r="O436" s="31">
        <f>_xlfn.XLOOKUP(A436,'Export Dossier'!$K$3:$K$974,'Export Dossier'!$AD$3:$AD$974)</f>
        <v>9000</v>
      </c>
      <c r="P436" s="31">
        <f>_xlfn.XLOOKUP(C436,'Export Action'!$A$3:$A$1999,'Export Action'!$AS$3:$AS$1999)</f>
        <v>5500</v>
      </c>
      <c r="Q436" s="29">
        <f>(_xlfn.XLOOKUP(C436,'Export Action'!$A$3:$A$1999,'Export Action'!$AS$3:$AS$1999))/_xlfn.XLOOKUP(C436,'Export Action'!$A$3:$A$1999,'Export Action'!$AR$3:$AR$1999)</f>
        <v>0.5</v>
      </c>
      <c r="R436" s="63" t="str">
        <f>IF(OR(_xlfn.XLOOKUP(C436,'Export Action'!$A$3:$A$1999,'Export Action'!$AO$3:$AO$1999)="Communes ZRR./bassins de vie pop &gt; 50% ZRR",_xlfn.XLOOKUP(C436,'Export Action'!$A$3:$A$1999,'Export Action'!$AO$3:$AO$1999)="Contrats de relance et de transition écologique (CRTE) rural"),"Oui","Non")</f>
        <v>Non</v>
      </c>
      <c r="S436" s="73"/>
      <c r="T436" s="74">
        <f t="shared" si="7"/>
        <v>174</v>
      </c>
      <c r="U436" s="75"/>
      <c r="V436" s="8" t="str" cm="1">
        <f t="array" ref="V436">IF(SUMPRODUCT((Tableau1[NOM DE LA STRUCTURE]=Tableau1[[#This Row],[NOM DE LA STRUCTURE]])*Tableau1[MONTANT PROPOSE POUR L''ACTION])=0,"",SUMPRODUCT((Tableau1[NOM DE LA STRUCTURE]=Tableau1[[#This Row],[NOM DE LA STRUCTURE]])*Tableau1[MONTANT PROPOSE POUR L''ACTION]))</f>
        <v/>
      </c>
      <c r="W436" s="79"/>
    </row>
    <row r="437" spans="1:23" ht="47.5" hidden="1" customHeight="1" x14ac:dyDescent="0.25">
      <c r="A437" s="13" t="str">
        <f>_xlfn.XLOOKUP(C437,'Export Action'!$A$3:$A$1999,'Export Action'!$L$3:$L$1999)</f>
        <v>44792444000038</v>
      </c>
      <c r="B437" s="84" t="str">
        <f>_xlfn.XLOOKUP(A437,'Export Action'!$L$3:$L$1999,'Export Action'!$O$3:$O$1999)</f>
        <v>BAISIEUX TENNIS DE TABLE</v>
      </c>
      <c r="C437" s="1" t="s">
        <v>15660</v>
      </c>
      <c r="D437" s="36" t="str">
        <f>_xlfn.XLOOKUP(C437,'Export Action'!$A$3:$A$1999,'Export Action'!$X$3:$X$1999)</f>
        <v>Développement du dispositif "Ping bien être au BTT"</v>
      </c>
      <c r="E437" s="1" t="str">
        <f>_xlfn.XLOOKUP(A437,'Export Dossier'!$K$3:$K$974,'Export Dossier'!$D$3:$D$974)</f>
        <v>FFTT-HDF-24-0031</v>
      </c>
      <c r="F437" s="36" t="str">
        <f>_xlfn.XLOOKUP(C437,'Export Action'!$A$3:$A$1999,'Export Action'!$AE$3:$AE$1999)</f>
        <v>Ping Actif</v>
      </c>
      <c r="G437" s="68"/>
      <c r="H437" s="71"/>
      <c r="I437" s="71"/>
      <c r="J437" s="1" t="str">
        <f>_xlfn.XLOOKUP(C437,'Export Action'!$A$3:$A$1999,'Export Action'!$J$3:$J$1999)</f>
        <v>Première demande</v>
      </c>
      <c r="K437" s="1" t="str">
        <f>_xlfn.XLOOKUP(C437,'Export Action'!$A$3:$A$1999,'Export Action'!$AL$3:$AL$1999)</f>
        <v>Mixte</v>
      </c>
      <c r="L437" s="1">
        <f>_xlfn.XLOOKUP(C437,'Export Action'!$A$3:$A$1999,'Export Action'!$AM$3:$AM$1999)</f>
        <v>35</v>
      </c>
      <c r="M437" s="5">
        <f>_xlfn.XLOOKUP(A437,'Export 2022'!$K$3:$K$1000,'Export 2022'!$AF$3:$AF$1000)</f>
        <v>1500</v>
      </c>
      <c r="N437" s="5">
        <f>_xlfn.XLOOKUP(A437,'Export 2023'!$K$3:$K$1000,'Export 2023'!$AF$3:$AF$1000)</f>
        <v>0</v>
      </c>
      <c r="O437" s="31">
        <f>_xlfn.XLOOKUP(A437,'Export Dossier'!$K$3:$K$974,'Export Dossier'!$AD$3:$AD$974)</f>
        <v>9000</v>
      </c>
      <c r="P437" s="31">
        <f>_xlfn.XLOOKUP(C437,'Export Action'!$A$3:$A$1999,'Export Action'!$AS$3:$AS$1999)</f>
        <v>2000</v>
      </c>
      <c r="Q437" s="29">
        <f>(_xlfn.XLOOKUP(C437,'Export Action'!$A$3:$A$1999,'Export Action'!$AS$3:$AS$1999))/_xlfn.XLOOKUP(C437,'Export Action'!$A$3:$A$1999,'Export Action'!$AR$3:$AR$1999)</f>
        <v>0.48192771084337349</v>
      </c>
      <c r="R437" s="63" t="str">
        <f>IF(OR(_xlfn.XLOOKUP(C437,'Export Action'!$A$3:$A$1999,'Export Action'!$AO$3:$AO$1999)="Communes ZRR./bassins de vie pop &gt; 50% ZRR",_xlfn.XLOOKUP(C437,'Export Action'!$A$3:$A$1999,'Export Action'!$AO$3:$AO$1999)="Contrats de relance et de transition écologique (CRTE) rural"),"Oui","Non")</f>
        <v>Non</v>
      </c>
      <c r="S437" s="73"/>
      <c r="T437" s="74">
        <f t="shared" si="7"/>
        <v>174</v>
      </c>
      <c r="U437" s="75"/>
      <c r="V437" s="8" t="str" cm="1">
        <f t="array" ref="V437">IF(SUMPRODUCT((Tableau1[NOM DE LA STRUCTURE]=Tableau1[[#This Row],[NOM DE LA STRUCTURE]])*Tableau1[MONTANT PROPOSE POUR L''ACTION])=0,"",SUMPRODUCT((Tableau1[NOM DE LA STRUCTURE]=Tableau1[[#This Row],[NOM DE LA STRUCTURE]])*Tableau1[MONTANT PROPOSE POUR L''ACTION]))</f>
        <v/>
      </c>
      <c r="W437" s="79"/>
    </row>
    <row r="438" spans="1:23" ht="47.5" hidden="1" customHeight="1" x14ac:dyDescent="0.25">
      <c r="A438" s="13" t="str">
        <f>_xlfn.XLOOKUP(C438,'Export Action'!$A$3:$A$1999,'Export Action'!$L$3:$L$1999)</f>
        <v>44792444000038</v>
      </c>
      <c r="B438" s="84" t="str">
        <f>_xlfn.XLOOKUP(A438,'Export Action'!$L$3:$L$1999,'Export Action'!$O$3:$O$1999)</f>
        <v>BAISIEUX TENNIS DE TABLE</v>
      </c>
      <c r="C438" s="1" t="s">
        <v>15666</v>
      </c>
      <c r="D438" s="36" t="str">
        <f>_xlfn.XLOOKUP(C438,'Export Action'!$A$3:$A$1999,'Export Action'!$X$3:$X$1999)</f>
        <v>Baisieux TT un club éco-responsable</v>
      </c>
      <c r="E438" s="1" t="str">
        <f>_xlfn.XLOOKUP(A438,'Export Dossier'!$K$3:$K$974,'Export Dossier'!$D$3:$D$974)</f>
        <v>FFTT-HDF-24-0031</v>
      </c>
      <c r="F438" s="36" t="str">
        <f>_xlfn.XLOOKUP(C438,'Export Action'!$A$3:$A$1999,'Export Action'!$AE$3:$AE$1999)</f>
        <v>Structuration clubs/comités de demain</v>
      </c>
      <c r="G438" s="68"/>
      <c r="H438" s="71"/>
      <c r="I438" s="71"/>
      <c r="J438" s="1" t="str">
        <f>_xlfn.XLOOKUP(C438,'Export Action'!$A$3:$A$1999,'Export Action'!$J$3:$J$1999)</f>
        <v>Première demande</v>
      </c>
      <c r="K438" s="1" t="str">
        <f>_xlfn.XLOOKUP(C438,'Export Action'!$A$3:$A$1999,'Export Action'!$AL$3:$AL$1999)</f>
        <v>Mixte</v>
      </c>
      <c r="L438" s="1">
        <f>_xlfn.XLOOKUP(C438,'Export Action'!$A$3:$A$1999,'Export Action'!$AM$3:$AM$1999)</f>
        <v>450</v>
      </c>
      <c r="M438" s="5">
        <f>_xlfn.XLOOKUP(A438,'Export 2022'!$K$3:$K$1000,'Export 2022'!$AF$3:$AF$1000)</f>
        <v>1500</v>
      </c>
      <c r="N438" s="5">
        <f>_xlfn.XLOOKUP(A438,'Export 2023'!$K$3:$K$1000,'Export 2023'!$AF$3:$AF$1000)</f>
        <v>0</v>
      </c>
      <c r="O438" s="31">
        <f>_xlfn.XLOOKUP(A438,'Export Dossier'!$K$3:$K$974,'Export Dossier'!$AD$3:$AD$974)</f>
        <v>9000</v>
      </c>
      <c r="P438" s="31">
        <f>_xlfn.XLOOKUP(C438,'Export Action'!$A$3:$A$1999,'Export Action'!$AS$3:$AS$1999)</f>
        <v>1500</v>
      </c>
      <c r="Q438" s="29">
        <f>(_xlfn.XLOOKUP(C438,'Export Action'!$A$3:$A$1999,'Export Action'!$AS$3:$AS$1999))/_xlfn.XLOOKUP(C438,'Export Action'!$A$3:$A$1999,'Export Action'!$AR$3:$AR$1999)</f>
        <v>0.5</v>
      </c>
      <c r="R438" s="63" t="str">
        <f>IF(OR(_xlfn.XLOOKUP(C438,'Export Action'!$A$3:$A$1999,'Export Action'!$AO$3:$AO$1999)="Communes ZRR./bassins de vie pop &gt; 50% ZRR",_xlfn.XLOOKUP(C438,'Export Action'!$A$3:$A$1999,'Export Action'!$AO$3:$AO$1999)="Contrats de relance et de transition écologique (CRTE) rural"),"Oui","Non")</f>
        <v>Non</v>
      </c>
      <c r="S438" s="73"/>
      <c r="T438" s="74">
        <f t="shared" si="7"/>
        <v>174</v>
      </c>
      <c r="U438" s="75"/>
      <c r="V438" s="8" t="str" cm="1">
        <f t="array" ref="V438">IF(SUMPRODUCT((Tableau1[NOM DE LA STRUCTURE]=Tableau1[[#This Row],[NOM DE LA STRUCTURE]])*Tableau1[MONTANT PROPOSE POUR L''ACTION])=0,"",SUMPRODUCT((Tableau1[NOM DE LA STRUCTURE]=Tableau1[[#This Row],[NOM DE LA STRUCTURE]])*Tableau1[MONTANT PROPOSE POUR L''ACTION]))</f>
        <v/>
      </c>
      <c r="W438" s="79"/>
    </row>
    <row r="439" spans="1:23" ht="47.5" hidden="1" customHeight="1" x14ac:dyDescent="0.25">
      <c r="A439" s="13" t="str">
        <f>_xlfn.XLOOKUP(C439,'Export Action'!$A$3:$A$1999,'Export Action'!$L$3:$L$1999)</f>
        <v>82942651900015</v>
      </c>
      <c r="B439" s="84" t="str">
        <f>_xlfn.XLOOKUP(A439,'Export Action'!$L$3:$L$1999,'Export Action'!$O$3:$O$1999)</f>
        <v>CAUFFRY TENNIS DE TABLE</v>
      </c>
      <c r="C439" s="1" t="s">
        <v>15672</v>
      </c>
      <c r="D439" s="36" t="str">
        <f>_xlfn.XLOOKUP(C439,'Export Action'!$A$3:$A$1999,'Export Action'!$X$3:$X$1999)</f>
        <v>Recruter et fidéliser les jeunes</v>
      </c>
      <c r="E439" s="1" t="str">
        <f>_xlfn.XLOOKUP(A439,'Export Dossier'!$K$3:$K$974,'Export Dossier'!$D$3:$D$974)</f>
        <v>FFTT-HDF-24-0032</v>
      </c>
      <c r="F439" s="36" t="str">
        <f>_xlfn.XLOOKUP(C439,'Export Action'!$A$3:$A$1999,'Export Action'!$AE$3:$AE$1999)</f>
        <v>Ping Educatif</v>
      </c>
      <c r="G439" s="68"/>
      <c r="H439" s="71"/>
      <c r="I439" s="71"/>
      <c r="J439" s="1" t="str">
        <f>_xlfn.XLOOKUP(C439,'Export Action'!$A$3:$A$1999,'Export Action'!$J$3:$J$1999)</f>
        <v>Renouvellement</v>
      </c>
      <c r="K439" s="1" t="str">
        <f>_xlfn.XLOOKUP(C439,'Export Action'!$A$3:$A$1999,'Export Action'!$AL$3:$AL$1999)</f>
        <v>Mixte</v>
      </c>
      <c r="L439" s="1">
        <f>_xlfn.XLOOKUP(C439,'Export Action'!$A$3:$A$1999,'Export Action'!$AM$3:$AM$1999)</f>
        <v>130</v>
      </c>
      <c r="M439" s="5">
        <f>_xlfn.XLOOKUP(A439,'Export 2022'!$K$3:$K$1000,'Export 2022'!$AF$3:$AF$1000)</f>
        <v>3100</v>
      </c>
      <c r="N439" s="5">
        <f>_xlfn.XLOOKUP(A439,'Export 2023'!$K$3:$K$1000,'Export 2023'!$AF$3:$AF$1000)</f>
        <v>2500</v>
      </c>
      <c r="O439" s="31">
        <f>_xlfn.XLOOKUP(A439,'Export Dossier'!$K$3:$K$974,'Export Dossier'!$AD$3:$AD$974)</f>
        <v>3000</v>
      </c>
      <c r="P439" s="31">
        <f>_xlfn.XLOOKUP(C439,'Export Action'!$A$3:$A$1999,'Export Action'!$AS$3:$AS$1999)</f>
        <v>1500</v>
      </c>
      <c r="Q439" s="29">
        <f>(_xlfn.XLOOKUP(C439,'Export Action'!$A$3:$A$1999,'Export Action'!$AS$3:$AS$1999))/_xlfn.XLOOKUP(C439,'Export Action'!$A$3:$A$1999,'Export Action'!$AR$3:$AR$1999)</f>
        <v>0.18292682926829268</v>
      </c>
      <c r="R439" s="63" t="str">
        <f>IF(OR(_xlfn.XLOOKUP(C439,'Export Action'!$A$3:$A$1999,'Export Action'!$AO$3:$AO$1999)="Communes ZRR./bassins de vie pop &gt; 50% ZRR",_xlfn.XLOOKUP(C439,'Export Action'!$A$3:$A$1999,'Export Action'!$AO$3:$AO$1999)="Contrats de relance et de transition écologique (CRTE) rural"),"Oui","Non")</f>
        <v>Non</v>
      </c>
      <c r="S439" s="73"/>
      <c r="T439" s="74">
        <f t="shared" si="7"/>
        <v>175</v>
      </c>
      <c r="U439" s="75"/>
      <c r="V439" s="8" t="str" cm="1">
        <f t="array" ref="V439">IF(SUMPRODUCT((Tableau1[NOM DE LA STRUCTURE]=Tableau1[[#This Row],[NOM DE LA STRUCTURE]])*Tableau1[MONTANT PROPOSE POUR L''ACTION])=0,"",SUMPRODUCT((Tableau1[NOM DE LA STRUCTURE]=Tableau1[[#This Row],[NOM DE LA STRUCTURE]])*Tableau1[MONTANT PROPOSE POUR L''ACTION]))</f>
        <v/>
      </c>
      <c r="W439" s="79"/>
    </row>
    <row r="440" spans="1:23" ht="47.5" hidden="1" customHeight="1" x14ac:dyDescent="0.25">
      <c r="A440" s="13" t="str">
        <f>_xlfn.XLOOKUP(C440,'Export Action'!$A$3:$A$1999,'Export Action'!$L$3:$L$1999)</f>
        <v>82942651900015</v>
      </c>
      <c r="B440" s="84" t="str">
        <f>_xlfn.XLOOKUP(A440,'Export Action'!$L$3:$L$1999,'Export Action'!$O$3:$O$1999)</f>
        <v>CAUFFRY TENNIS DE TABLE</v>
      </c>
      <c r="C440" s="1" t="s">
        <v>15679</v>
      </c>
      <c r="D440" s="36" t="str">
        <f>_xlfn.XLOOKUP(C440,'Export Action'!$A$3:$A$1999,'Export Action'!$X$3:$X$1999)</f>
        <v>Développement de nouvelles pratiques - PING SANTE</v>
      </c>
      <c r="E440" s="1" t="str">
        <f>_xlfn.XLOOKUP(A440,'Export Dossier'!$K$3:$K$974,'Export Dossier'!$D$3:$D$974)</f>
        <v>FFTT-HDF-24-0032</v>
      </c>
      <c r="F440" s="36" t="str">
        <f>_xlfn.XLOOKUP(C440,'Export Action'!$A$3:$A$1999,'Export Action'!$AE$3:$AE$1999)</f>
        <v>Ping Actif</v>
      </c>
      <c r="G440" s="68"/>
      <c r="H440" s="71"/>
      <c r="I440" s="71"/>
      <c r="J440" s="1" t="str">
        <f>_xlfn.XLOOKUP(C440,'Export Action'!$A$3:$A$1999,'Export Action'!$J$3:$J$1999)</f>
        <v>Renouvellement</v>
      </c>
      <c r="K440" s="1" t="str">
        <f>_xlfn.XLOOKUP(C440,'Export Action'!$A$3:$A$1999,'Export Action'!$AL$3:$AL$1999)</f>
        <v>Mixte</v>
      </c>
      <c r="L440" s="1">
        <f>_xlfn.XLOOKUP(C440,'Export Action'!$A$3:$A$1999,'Export Action'!$AM$3:$AM$1999)</f>
        <v>25</v>
      </c>
      <c r="M440" s="5">
        <f>_xlfn.XLOOKUP(A440,'Export 2022'!$K$3:$K$1000,'Export 2022'!$AF$3:$AF$1000)</f>
        <v>3100</v>
      </c>
      <c r="N440" s="5">
        <f>_xlfn.XLOOKUP(A440,'Export 2023'!$K$3:$K$1000,'Export 2023'!$AF$3:$AF$1000)</f>
        <v>2500</v>
      </c>
      <c r="O440" s="31">
        <f>_xlfn.XLOOKUP(A440,'Export Dossier'!$K$3:$K$974,'Export Dossier'!$AD$3:$AD$974)</f>
        <v>3000</v>
      </c>
      <c r="P440" s="31">
        <f>_xlfn.XLOOKUP(C440,'Export Action'!$A$3:$A$1999,'Export Action'!$AS$3:$AS$1999)</f>
        <v>1500</v>
      </c>
      <c r="Q440" s="29">
        <f>(_xlfn.XLOOKUP(C440,'Export Action'!$A$3:$A$1999,'Export Action'!$AS$3:$AS$1999))/_xlfn.XLOOKUP(C440,'Export Action'!$A$3:$A$1999,'Export Action'!$AR$3:$AR$1999)</f>
        <v>0.18292682926829268</v>
      </c>
      <c r="R440" s="63" t="str">
        <f>IF(OR(_xlfn.XLOOKUP(C440,'Export Action'!$A$3:$A$1999,'Export Action'!$AO$3:$AO$1999)="Communes ZRR./bassins de vie pop &gt; 50% ZRR",_xlfn.XLOOKUP(C440,'Export Action'!$A$3:$A$1999,'Export Action'!$AO$3:$AO$1999)="Contrats de relance et de transition écologique (CRTE) rural"),"Oui","Non")</f>
        <v>Oui</v>
      </c>
      <c r="S440" s="73"/>
      <c r="T440" s="74">
        <f t="shared" si="7"/>
        <v>175</v>
      </c>
      <c r="U440" s="75"/>
      <c r="V440" s="8" t="str" cm="1">
        <f t="array" ref="V440">IF(SUMPRODUCT((Tableau1[NOM DE LA STRUCTURE]=Tableau1[[#This Row],[NOM DE LA STRUCTURE]])*Tableau1[MONTANT PROPOSE POUR L''ACTION])=0,"",SUMPRODUCT((Tableau1[NOM DE LA STRUCTURE]=Tableau1[[#This Row],[NOM DE LA STRUCTURE]])*Tableau1[MONTANT PROPOSE POUR L''ACTION]))</f>
        <v/>
      </c>
      <c r="W440" s="79"/>
    </row>
    <row r="441" spans="1:23" ht="47.5" hidden="1" customHeight="1" x14ac:dyDescent="0.25">
      <c r="A441" s="13" t="str">
        <f>_xlfn.XLOOKUP(C441,'Export Action'!$A$3:$A$1999,'Export Action'!$L$3:$L$1999)</f>
        <v>33949378500010</v>
      </c>
      <c r="B441" s="84" t="str">
        <f>_xlfn.XLOOKUP(A441,'Export Action'!$L$3:$L$1999,'Export Action'!$O$3:$O$1999)</f>
        <v>TENNIS DE TABLE SAINT QUENTINOIS</v>
      </c>
      <c r="C441" s="1" t="s">
        <v>15685</v>
      </c>
      <c r="D441" s="36" t="str">
        <f>_xlfn.XLOOKUP(C441,'Export Action'!$A$3:$A$1999,'Export Action'!$X$3:$X$1999)</f>
        <v>Social Ping - Inclusion 2023-2025</v>
      </c>
      <c r="E441" s="1" t="str">
        <f>_xlfn.XLOOKUP(A441,'Export Dossier'!$K$3:$K$974,'Export Dossier'!$D$3:$D$974)</f>
        <v>FFTT-HDF-24-0033</v>
      </c>
      <c r="F441" s="36" t="str">
        <f>_xlfn.XLOOKUP(C441,'Export Action'!$A$3:$A$1999,'Export Action'!$AE$3:$AE$1999)</f>
        <v>Ping Inclusif</v>
      </c>
      <c r="G441" s="68"/>
      <c r="H441" s="71"/>
      <c r="I441" s="71"/>
      <c r="J441" s="1" t="str">
        <f>_xlfn.XLOOKUP(C441,'Export Action'!$A$3:$A$1999,'Export Action'!$J$3:$J$1999)</f>
        <v>Renouvellement</v>
      </c>
      <c r="K441" s="1" t="str">
        <f>_xlfn.XLOOKUP(C441,'Export Action'!$A$3:$A$1999,'Export Action'!$AL$3:$AL$1999)</f>
        <v>Mixte</v>
      </c>
      <c r="L441" s="1">
        <f>_xlfn.XLOOKUP(C441,'Export Action'!$A$3:$A$1999,'Export Action'!$AM$3:$AM$1999)</f>
        <v>700</v>
      </c>
      <c r="M441" s="5">
        <f>_xlfn.XLOOKUP(A441,'Export 2022'!$K$3:$K$1000,'Export 2022'!$AF$3:$AF$1000)</f>
        <v>7400</v>
      </c>
      <c r="N441" s="5">
        <f>_xlfn.XLOOKUP(A441,'Export 2023'!$K$3:$K$1000,'Export 2023'!$AF$3:$AF$1000)</f>
        <v>3625</v>
      </c>
      <c r="O441" s="31">
        <f>_xlfn.XLOOKUP(A441,'Export Dossier'!$K$3:$K$974,'Export Dossier'!$AD$3:$AD$974)</f>
        <v>14000</v>
      </c>
      <c r="P441" s="31">
        <f>_xlfn.XLOOKUP(C441,'Export Action'!$A$3:$A$1999,'Export Action'!$AS$3:$AS$1999)</f>
        <v>6000</v>
      </c>
      <c r="Q441" s="29">
        <f>(_xlfn.XLOOKUP(C441,'Export Action'!$A$3:$A$1999,'Export Action'!$AS$3:$AS$1999))/_xlfn.XLOOKUP(C441,'Export Action'!$A$3:$A$1999,'Export Action'!$AR$3:$AR$1999)</f>
        <v>0.19607843137254902</v>
      </c>
      <c r="R441" s="63" t="str">
        <f>IF(OR(_xlfn.XLOOKUP(C441,'Export Action'!$A$3:$A$1999,'Export Action'!$AO$3:$AO$1999)="Communes ZRR./bassins de vie pop &gt; 50% ZRR",_xlfn.XLOOKUP(C441,'Export Action'!$A$3:$A$1999,'Export Action'!$AO$3:$AO$1999)="Contrats de relance et de transition écologique (CRTE) rural"),"Oui","Non")</f>
        <v>Non</v>
      </c>
      <c r="S441" s="73"/>
      <c r="T441" s="74">
        <f t="shared" si="7"/>
        <v>176</v>
      </c>
      <c r="U441" s="75"/>
      <c r="V441" s="8" t="str" cm="1">
        <f t="array" ref="V441">IF(SUMPRODUCT((Tableau1[NOM DE LA STRUCTURE]=Tableau1[[#This Row],[NOM DE LA STRUCTURE]])*Tableau1[MONTANT PROPOSE POUR L''ACTION])=0,"",SUMPRODUCT((Tableau1[NOM DE LA STRUCTURE]=Tableau1[[#This Row],[NOM DE LA STRUCTURE]])*Tableau1[MONTANT PROPOSE POUR L''ACTION]))</f>
        <v/>
      </c>
      <c r="W441" s="79"/>
    </row>
    <row r="442" spans="1:23" ht="47.5" hidden="1" customHeight="1" x14ac:dyDescent="0.25">
      <c r="A442" s="13" t="str">
        <f>_xlfn.XLOOKUP(C442,'Export Action'!$A$3:$A$1999,'Export Action'!$L$3:$L$1999)</f>
        <v>33949378500010</v>
      </c>
      <c r="B442" s="84" t="str">
        <f>_xlfn.XLOOKUP(A442,'Export Action'!$L$3:$L$1999,'Export Action'!$O$3:$O$1999)</f>
        <v>TENNIS DE TABLE SAINT QUENTINOIS</v>
      </c>
      <c r="C442" s="1" t="s">
        <v>15694</v>
      </c>
      <c r="D442" s="36" t="str">
        <f>_xlfn.XLOOKUP(C442,'Export Action'!$A$3:$A$1999,'Export Action'!$X$3:$X$1999)</f>
        <v>Développement de notre activité Sport Santé au sein de notre Club.</v>
      </c>
      <c r="E442" s="1" t="str">
        <f>_xlfn.XLOOKUP(A442,'Export Dossier'!$K$3:$K$974,'Export Dossier'!$D$3:$D$974)</f>
        <v>FFTT-HDF-24-0033</v>
      </c>
      <c r="F442" s="36" t="str">
        <f>_xlfn.XLOOKUP(C442,'Export Action'!$A$3:$A$1999,'Export Action'!$AE$3:$AE$1999)</f>
        <v>Ping Actif</v>
      </c>
      <c r="G442" s="68"/>
      <c r="H442" s="71"/>
      <c r="I442" s="71"/>
      <c r="J442" s="1" t="str">
        <f>_xlfn.XLOOKUP(C442,'Export Action'!$A$3:$A$1999,'Export Action'!$J$3:$J$1999)</f>
        <v>Première demande</v>
      </c>
      <c r="K442" s="1" t="str">
        <f>_xlfn.XLOOKUP(C442,'Export Action'!$A$3:$A$1999,'Export Action'!$AL$3:$AL$1999)</f>
        <v>Mixte</v>
      </c>
      <c r="L442" s="1">
        <f>_xlfn.XLOOKUP(C442,'Export Action'!$A$3:$A$1999,'Export Action'!$AM$3:$AM$1999)</f>
        <v>150</v>
      </c>
      <c r="M442" s="5">
        <f>_xlfn.XLOOKUP(A442,'Export 2022'!$K$3:$K$1000,'Export 2022'!$AF$3:$AF$1000)</f>
        <v>7400</v>
      </c>
      <c r="N442" s="5">
        <f>_xlfn.XLOOKUP(A442,'Export 2023'!$K$3:$K$1000,'Export 2023'!$AF$3:$AF$1000)</f>
        <v>3625</v>
      </c>
      <c r="O442" s="31">
        <f>_xlfn.XLOOKUP(A442,'Export Dossier'!$K$3:$K$974,'Export Dossier'!$AD$3:$AD$974)</f>
        <v>14000</v>
      </c>
      <c r="P442" s="31">
        <f>_xlfn.XLOOKUP(C442,'Export Action'!$A$3:$A$1999,'Export Action'!$AS$3:$AS$1999)</f>
        <v>4000</v>
      </c>
      <c r="Q442" s="29">
        <f>(_xlfn.XLOOKUP(C442,'Export Action'!$A$3:$A$1999,'Export Action'!$AS$3:$AS$1999))/_xlfn.XLOOKUP(C442,'Export Action'!$A$3:$A$1999,'Export Action'!$AR$3:$AR$1999)</f>
        <v>0.29629629629629628</v>
      </c>
      <c r="R442" s="63" t="str">
        <f>IF(OR(_xlfn.XLOOKUP(C442,'Export Action'!$A$3:$A$1999,'Export Action'!$AO$3:$AO$1999)="Communes ZRR./bassins de vie pop &gt; 50% ZRR",_xlfn.XLOOKUP(C442,'Export Action'!$A$3:$A$1999,'Export Action'!$AO$3:$AO$1999)="Contrats de relance et de transition écologique (CRTE) rural"),"Oui","Non")</f>
        <v>Non</v>
      </c>
      <c r="S442" s="73"/>
      <c r="T442" s="74">
        <f t="shared" si="7"/>
        <v>176</v>
      </c>
      <c r="U442" s="75"/>
      <c r="V442" s="8" t="str" cm="1">
        <f t="array" ref="V442">IF(SUMPRODUCT((Tableau1[NOM DE LA STRUCTURE]=Tableau1[[#This Row],[NOM DE LA STRUCTURE]])*Tableau1[MONTANT PROPOSE POUR L''ACTION])=0,"",SUMPRODUCT((Tableau1[NOM DE LA STRUCTURE]=Tableau1[[#This Row],[NOM DE LA STRUCTURE]])*Tableau1[MONTANT PROPOSE POUR L''ACTION]))</f>
        <v/>
      </c>
      <c r="W442" s="79"/>
    </row>
    <row r="443" spans="1:23" ht="47.5" hidden="1" customHeight="1" x14ac:dyDescent="0.25">
      <c r="A443" s="13" t="str">
        <f>_xlfn.XLOOKUP(C443,'Export Action'!$A$3:$A$1999,'Export Action'!$L$3:$L$1999)</f>
        <v>33949378500010</v>
      </c>
      <c r="B443" s="84" t="str">
        <f>_xlfn.XLOOKUP(A443,'Export Action'!$L$3:$L$1999,'Export Action'!$O$3:$O$1999)</f>
        <v>TENNIS DE TABLE SAINT QUENTINOIS</v>
      </c>
      <c r="C443" s="1" t="s">
        <v>15700</v>
      </c>
      <c r="D443" s="36" t="str">
        <f>_xlfn.XLOOKUP(C443,'Export Action'!$A$3:$A$1999,'Export Action'!$X$3:$X$1999)</f>
        <v>Ecole de Ping - Baby et filles</v>
      </c>
      <c r="E443" s="1" t="str">
        <f>_xlfn.XLOOKUP(A443,'Export Dossier'!$K$3:$K$974,'Export Dossier'!$D$3:$D$974)</f>
        <v>FFTT-HDF-24-0033</v>
      </c>
      <c r="F443" s="36" t="str">
        <f>_xlfn.XLOOKUP(C443,'Export Action'!$A$3:$A$1999,'Export Action'!$AE$3:$AE$1999)</f>
        <v>Ping Educatif</v>
      </c>
      <c r="G443" s="68"/>
      <c r="H443" s="71"/>
      <c r="I443" s="71"/>
      <c r="J443" s="1" t="str">
        <f>_xlfn.XLOOKUP(C443,'Export Action'!$A$3:$A$1999,'Export Action'!$J$3:$J$1999)</f>
        <v>Première demande</v>
      </c>
      <c r="K443" s="1" t="str">
        <f>_xlfn.XLOOKUP(C443,'Export Action'!$A$3:$A$1999,'Export Action'!$AL$3:$AL$1999)</f>
        <v>Féminin</v>
      </c>
      <c r="L443" s="1">
        <f>_xlfn.XLOOKUP(C443,'Export Action'!$A$3:$A$1999,'Export Action'!$AM$3:$AM$1999)</f>
        <v>50</v>
      </c>
      <c r="M443" s="5">
        <f>_xlfn.XLOOKUP(A443,'Export 2022'!$K$3:$K$1000,'Export 2022'!$AF$3:$AF$1000)</f>
        <v>7400</v>
      </c>
      <c r="N443" s="5">
        <f>_xlfn.XLOOKUP(A443,'Export 2023'!$K$3:$K$1000,'Export 2023'!$AF$3:$AF$1000)</f>
        <v>3625</v>
      </c>
      <c r="O443" s="31">
        <f>_xlfn.XLOOKUP(A443,'Export Dossier'!$K$3:$K$974,'Export Dossier'!$AD$3:$AD$974)</f>
        <v>14000</v>
      </c>
      <c r="P443" s="31">
        <f>_xlfn.XLOOKUP(C443,'Export Action'!$A$3:$A$1999,'Export Action'!$AS$3:$AS$1999)</f>
        <v>4000</v>
      </c>
      <c r="Q443" s="29">
        <f>(_xlfn.XLOOKUP(C443,'Export Action'!$A$3:$A$1999,'Export Action'!$AS$3:$AS$1999))/_xlfn.XLOOKUP(C443,'Export Action'!$A$3:$A$1999,'Export Action'!$AR$3:$AR$1999)</f>
        <v>0.22922636103151864</v>
      </c>
      <c r="R443" s="63" t="str">
        <f>IF(OR(_xlfn.XLOOKUP(C443,'Export Action'!$A$3:$A$1999,'Export Action'!$AO$3:$AO$1999)="Communes ZRR./bassins de vie pop &gt; 50% ZRR",_xlfn.XLOOKUP(C443,'Export Action'!$A$3:$A$1999,'Export Action'!$AO$3:$AO$1999)="Contrats de relance et de transition écologique (CRTE) rural"),"Oui","Non")</f>
        <v>Non</v>
      </c>
      <c r="S443" s="73"/>
      <c r="T443" s="74">
        <f t="shared" si="7"/>
        <v>176</v>
      </c>
      <c r="U443" s="75"/>
      <c r="V443" s="8" t="str" cm="1">
        <f t="array" ref="V443">IF(SUMPRODUCT((Tableau1[NOM DE LA STRUCTURE]=Tableau1[[#This Row],[NOM DE LA STRUCTURE]])*Tableau1[MONTANT PROPOSE POUR L''ACTION])=0,"",SUMPRODUCT((Tableau1[NOM DE LA STRUCTURE]=Tableau1[[#This Row],[NOM DE LA STRUCTURE]])*Tableau1[MONTANT PROPOSE POUR L''ACTION]))</f>
        <v/>
      </c>
      <c r="W443" s="79"/>
    </row>
    <row r="444" spans="1:23" ht="47.5" hidden="1" customHeight="1" x14ac:dyDescent="0.25">
      <c r="A444" s="13" t="str">
        <f>_xlfn.XLOOKUP(C444,'Export Action'!$A$3:$A$1999,'Export Action'!$L$3:$L$1999)</f>
        <v>37821699800013</v>
      </c>
      <c r="B444" s="84" t="str">
        <f>_xlfn.XLOOKUP(A444,'Export Action'!$L$3:$L$1999,'Export Action'!$O$3:$O$1999)</f>
        <v>CLUB PONGISTE LYSSOIS LILLE METROPOLE</v>
      </c>
      <c r="C444" s="1" t="s">
        <v>15707</v>
      </c>
      <c r="D444" s="36" t="str">
        <f>_xlfn.XLOOKUP(C444,'Export Action'!$A$3:$A$1999,'Export Action'!$X$3:$X$1999)</f>
        <v>Ping pour le bien-être</v>
      </c>
      <c r="E444" s="1" t="str">
        <f>_xlfn.XLOOKUP(A444,'Export Dossier'!$K$3:$K$974,'Export Dossier'!$D$3:$D$974)</f>
        <v>FFTT-HDF-24-0034</v>
      </c>
      <c r="F444" s="36" t="str">
        <f>_xlfn.XLOOKUP(C444,'Export Action'!$A$3:$A$1999,'Export Action'!$AE$3:$AE$1999)</f>
        <v>Ping Actif</v>
      </c>
      <c r="G444" s="68"/>
      <c r="H444" s="71"/>
      <c r="I444" s="71"/>
      <c r="J444" s="1" t="str">
        <f>_xlfn.XLOOKUP(C444,'Export Action'!$A$3:$A$1999,'Export Action'!$J$3:$J$1999)</f>
        <v>Première demande</v>
      </c>
      <c r="K444" s="1" t="str">
        <f>_xlfn.XLOOKUP(C444,'Export Action'!$A$3:$A$1999,'Export Action'!$AL$3:$AL$1999)</f>
        <v>Mixte</v>
      </c>
      <c r="L444" s="1">
        <f>_xlfn.XLOOKUP(C444,'Export Action'!$A$3:$A$1999,'Export Action'!$AM$3:$AM$1999)</f>
        <v>280</v>
      </c>
      <c r="M444" s="5" t="e">
        <f>_xlfn.XLOOKUP(A444,'Export 2022'!$K$3:$K$1000,'Export 2022'!$AF$3:$AF$1000)</f>
        <v>#N/A</v>
      </c>
      <c r="N444" s="5" t="e">
        <f>_xlfn.XLOOKUP(A444,'Export 2023'!$K$3:$K$1000,'Export 2023'!$AF$3:$AF$1000)</f>
        <v>#N/A</v>
      </c>
      <c r="O444" s="31">
        <f>_xlfn.XLOOKUP(A444,'Export Dossier'!$K$3:$K$974,'Export Dossier'!$AD$3:$AD$974)</f>
        <v>23750</v>
      </c>
      <c r="P444" s="31">
        <f>_xlfn.XLOOKUP(C444,'Export Action'!$A$3:$A$1999,'Export Action'!$AS$3:$AS$1999)</f>
        <v>10920</v>
      </c>
      <c r="Q444" s="29">
        <f>(_xlfn.XLOOKUP(C444,'Export Action'!$A$3:$A$1999,'Export Action'!$AS$3:$AS$1999))/_xlfn.XLOOKUP(C444,'Export Action'!$A$3:$A$1999,'Export Action'!$AR$3:$AR$1999)</f>
        <v>0.39854014598540144</v>
      </c>
      <c r="R444" s="63" t="str">
        <f>IF(OR(_xlfn.XLOOKUP(C444,'Export Action'!$A$3:$A$1999,'Export Action'!$AO$3:$AO$1999)="Communes ZRR./bassins de vie pop &gt; 50% ZRR",_xlfn.XLOOKUP(C444,'Export Action'!$A$3:$A$1999,'Export Action'!$AO$3:$AO$1999)="Contrats de relance et de transition écologique (CRTE) rural"),"Oui","Non")</f>
        <v>Non</v>
      </c>
      <c r="S444" s="73"/>
      <c r="T444" s="74">
        <f t="shared" si="7"/>
        <v>177</v>
      </c>
      <c r="U444" s="75"/>
      <c r="V444" s="8" t="str" cm="1">
        <f t="array" ref="V444">IF(SUMPRODUCT((Tableau1[NOM DE LA STRUCTURE]=Tableau1[[#This Row],[NOM DE LA STRUCTURE]])*Tableau1[MONTANT PROPOSE POUR L''ACTION])=0,"",SUMPRODUCT((Tableau1[NOM DE LA STRUCTURE]=Tableau1[[#This Row],[NOM DE LA STRUCTURE]])*Tableau1[MONTANT PROPOSE POUR L''ACTION]))</f>
        <v/>
      </c>
      <c r="W444" s="79"/>
    </row>
    <row r="445" spans="1:23" ht="47.5" hidden="1" customHeight="1" x14ac:dyDescent="0.25">
      <c r="A445" s="13" t="str">
        <f>_xlfn.XLOOKUP(C445,'Export Action'!$A$3:$A$1999,'Export Action'!$L$3:$L$1999)</f>
        <v>37821699800013</v>
      </c>
      <c r="B445" s="84" t="str">
        <f>_xlfn.XLOOKUP(A445,'Export Action'!$L$3:$L$1999,'Export Action'!$O$3:$O$1999)</f>
        <v>CLUB PONGISTE LYSSOIS LILLE METROPOLE</v>
      </c>
      <c r="C445" s="1" t="s">
        <v>15721</v>
      </c>
      <c r="D445" s="36" t="str">
        <f>_xlfn.XLOOKUP(C445,'Export Action'!$A$3:$A$1999,'Export Action'!$X$3:$X$1999)</f>
        <v>Recrutement et fidélisation des jeunes</v>
      </c>
      <c r="E445" s="1" t="str">
        <f>_xlfn.XLOOKUP(A445,'Export Dossier'!$K$3:$K$974,'Export Dossier'!$D$3:$D$974)</f>
        <v>FFTT-HDF-24-0034</v>
      </c>
      <c r="F445" s="36" t="str">
        <f>_xlfn.XLOOKUP(C445,'Export Action'!$A$3:$A$1999,'Export Action'!$AE$3:$AE$1999)</f>
        <v>Ping Educatif</v>
      </c>
      <c r="G445" s="68"/>
      <c r="H445" s="71"/>
      <c r="I445" s="71"/>
      <c r="J445" s="1" t="str">
        <f>_xlfn.XLOOKUP(C445,'Export Action'!$A$3:$A$1999,'Export Action'!$J$3:$J$1999)</f>
        <v>Renouvellement</v>
      </c>
      <c r="K445" s="1" t="str">
        <f>_xlfn.XLOOKUP(C445,'Export Action'!$A$3:$A$1999,'Export Action'!$AL$3:$AL$1999)</f>
        <v>Mixte</v>
      </c>
      <c r="L445" s="1">
        <f>_xlfn.XLOOKUP(C445,'Export Action'!$A$3:$A$1999,'Export Action'!$AM$3:$AM$1999)</f>
        <v>2000</v>
      </c>
      <c r="M445" s="5" t="e">
        <f>_xlfn.XLOOKUP(A445,'Export 2022'!$K$3:$K$1000,'Export 2022'!$AF$3:$AF$1000)</f>
        <v>#N/A</v>
      </c>
      <c r="N445" s="5" t="e">
        <f>_xlfn.XLOOKUP(A445,'Export 2023'!$K$3:$K$1000,'Export 2023'!$AF$3:$AF$1000)</f>
        <v>#N/A</v>
      </c>
      <c r="O445" s="31">
        <f>_xlfn.XLOOKUP(A445,'Export Dossier'!$K$3:$K$974,'Export Dossier'!$AD$3:$AD$974)</f>
        <v>23750</v>
      </c>
      <c r="P445" s="31">
        <f>_xlfn.XLOOKUP(C445,'Export Action'!$A$3:$A$1999,'Export Action'!$AS$3:$AS$1999)</f>
        <v>7020</v>
      </c>
      <c r="Q445" s="29">
        <f>(_xlfn.XLOOKUP(C445,'Export Action'!$A$3:$A$1999,'Export Action'!$AS$3:$AS$1999))/_xlfn.XLOOKUP(C445,'Export Action'!$A$3:$A$1999,'Export Action'!$AR$3:$AR$1999)</f>
        <v>0.2543478260869565</v>
      </c>
      <c r="R445" s="63" t="str">
        <f>IF(OR(_xlfn.XLOOKUP(C445,'Export Action'!$A$3:$A$1999,'Export Action'!$AO$3:$AO$1999)="Communes ZRR./bassins de vie pop &gt; 50% ZRR",_xlfn.XLOOKUP(C445,'Export Action'!$A$3:$A$1999,'Export Action'!$AO$3:$AO$1999)="Contrats de relance et de transition écologique (CRTE) rural"),"Oui","Non")</f>
        <v>Non</v>
      </c>
      <c r="S445" s="73"/>
      <c r="T445" s="74">
        <f t="shared" si="7"/>
        <v>177</v>
      </c>
      <c r="U445" s="75"/>
      <c r="V445" s="8" t="str" cm="1">
        <f t="array" ref="V445">IF(SUMPRODUCT((Tableau1[NOM DE LA STRUCTURE]=Tableau1[[#This Row],[NOM DE LA STRUCTURE]])*Tableau1[MONTANT PROPOSE POUR L''ACTION])=0,"",SUMPRODUCT((Tableau1[NOM DE LA STRUCTURE]=Tableau1[[#This Row],[NOM DE LA STRUCTURE]])*Tableau1[MONTANT PROPOSE POUR L''ACTION]))</f>
        <v/>
      </c>
      <c r="W445" s="79"/>
    </row>
    <row r="446" spans="1:23" ht="47.5" hidden="1" customHeight="1" x14ac:dyDescent="0.25">
      <c r="A446" s="13" t="str">
        <f>_xlfn.XLOOKUP(C446,'Export Action'!$A$3:$A$1999,'Export Action'!$L$3:$L$1999)</f>
        <v>37821699800013</v>
      </c>
      <c r="B446" s="84" t="str">
        <f>_xlfn.XLOOKUP(A446,'Export Action'!$L$3:$L$1999,'Export Action'!$O$3:$O$1999)</f>
        <v>CLUB PONGISTE LYSSOIS LILLE METROPOLE</v>
      </c>
      <c r="C446" s="1" t="s">
        <v>15725</v>
      </c>
      <c r="D446" s="36" t="str">
        <f>_xlfn.XLOOKUP(C446,'Export Action'!$A$3:$A$1999,'Export Action'!$X$3:$X$1999)</f>
        <v>Développement des dispositifs de réduction des inégalités d'accès à la pratique</v>
      </c>
      <c r="E446" s="1" t="str">
        <f>_xlfn.XLOOKUP(A446,'Export Dossier'!$K$3:$K$974,'Export Dossier'!$D$3:$D$974)</f>
        <v>FFTT-HDF-24-0034</v>
      </c>
      <c r="F446" s="36" t="str">
        <f>_xlfn.XLOOKUP(C446,'Export Action'!$A$3:$A$1999,'Export Action'!$AE$3:$AE$1999)</f>
        <v>Ping Inclusif</v>
      </c>
      <c r="G446" s="68"/>
      <c r="H446" s="71"/>
      <c r="I446" s="71"/>
      <c r="J446" s="1" t="str">
        <f>_xlfn.XLOOKUP(C446,'Export Action'!$A$3:$A$1999,'Export Action'!$J$3:$J$1999)</f>
        <v>Première demande</v>
      </c>
      <c r="K446" s="1" t="str">
        <f>_xlfn.XLOOKUP(C446,'Export Action'!$A$3:$A$1999,'Export Action'!$AL$3:$AL$1999)</f>
        <v>Mixte</v>
      </c>
      <c r="L446" s="1">
        <f>_xlfn.XLOOKUP(C446,'Export Action'!$A$3:$A$1999,'Export Action'!$AM$3:$AM$1999)</f>
        <v>100</v>
      </c>
      <c r="M446" s="5" t="e">
        <f>_xlfn.XLOOKUP(A446,'Export 2022'!$K$3:$K$1000,'Export 2022'!$AF$3:$AF$1000)</f>
        <v>#N/A</v>
      </c>
      <c r="N446" s="5" t="e">
        <f>_xlfn.XLOOKUP(A446,'Export 2023'!$K$3:$K$1000,'Export 2023'!$AF$3:$AF$1000)</f>
        <v>#N/A</v>
      </c>
      <c r="O446" s="31">
        <f>_xlfn.XLOOKUP(A446,'Export Dossier'!$K$3:$K$974,'Export Dossier'!$AD$3:$AD$974)</f>
        <v>23750</v>
      </c>
      <c r="P446" s="31">
        <f>_xlfn.XLOOKUP(C446,'Export Action'!$A$3:$A$1999,'Export Action'!$AS$3:$AS$1999)</f>
        <v>4810</v>
      </c>
      <c r="Q446" s="29">
        <f>(_xlfn.XLOOKUP(C446,'Export Action'!$A$3:$A$1999,'Export Action'!$AS$3:$AS$1999))/_xlfn.XLOOKUP(C446,'Export Action'!$A$3:$A$1999,'Export Action'!$AR$3:$AR$1999)</f>
        <v>0.46699029126213593</v>
      </c>
      <c r="R446" s="63" t="str">
        <f>IF(OR(_xlfn.XLOOKUP(C446,'Export Action'!$A$3:$A$1999,'Export Action'!$AO$3:$AO$1999)="Communes ZRR./bassins de vie pop &gt; 50% ZRR",_xlfn.XLOOKUP(C446,'Export Action'!$A$3:$A$1999,'Export Action'!$AO$3:$AO$1999)="Contrats de relance et de transition écologique (CRTE) rural"),"Oui","Non")</f>
        <v>Non</v>
      </c>
      <c r="S446" s="73"/>
      <c r="T446" s="74">
        <f t="shared" si="7"/>
        <v>177</v>
      </c>
      <c r="U446" s="75"/>
      <c r="V446" s="8" t="str" cm="1">
        <f t="array" ref="V446">IF(SUMPRODUCT((Tableau1[NOM DE LA STRUCTURE]=Tableau1[[#This Row],[NOM DE LA STRUCTURE]])*Tableau1[MONTANT PROPOSE POUR L''ACTION])=0,"",SUMPRODUCT((Tableau1[NOM DE LA STRUCTURE]=Tableau1[[#This Row],[NOM DE LA STRUCTURE]])*Tableau1[MONTANT PROPOSE POUR L''ACTION]))</f>
        <v/>
      </c>
      <c r="W446" s="79"/>
    </row>
    <row r="447" spans="1:23" ht="47.5" hidden="1" customHeight="1" x14ac:dyDescent="0.25">
      <c r="A447" s="13" t="str">
        <f>_xlfn.XLOOKUP(C447,'Export Action'!$A$3:$A$1999,'Export Action'!$L$3:$L$1999)</f>
        <v>37821699800013</v>
      </c>
      <c r="B447" s="84" t="str">
        <f>_xlfn.XLOOKUP(A447,'Export Action'!$L$3:$L$1999,'Export Action'!$O$3:$O$1999)</f>
        <v>CLUB PONGISTE LYSSOIS LILLE METROPOLE</v>
      </c>
      <c r="C447" s="1" t="s">
        <v>15730</v>
      </c>
      <c r="D447" s="36" t="str">
        <f>_xlfn.XLOOKUP(C447,'Export Action'!$A$3:$A$1999,'Export Action'!$X$3:$X$1999)</f>
        <v>Développement durable</v>
      </c>
      <c r="E447" s="1" t="str">
        <f>_xlfn.XLOOKUP(A447,'Export Dossier'!$K$3:$K$974,'Export Dossier'!$D$3:$D$974)</f>
        <v>FFTT-HDF-24-0034</v>
      </c>
      <c r="F447" s="36" t="str">
        <f>_xlfn.XLOOKUP(C447,'Export Action'!$A$3:$A$1999,'Export Action'!$AE$3:$AE$1999)</f>
        <v>Structuration clubs/comités de demain</v>
      </c>
      <c r="G447" s="68"/>
      <c r="H447" s="71"/>
      <c r="I447" s="71"/>
      <c r="J447" s="1" t="str">
        <f>_xlfn.XLOOKUP(C447,'Export Action'!$A$3:$A$1999,'Export Action'!$J$3:$J$1999)</f>
        <v>Première demande</v>
      </c>
      <c r="K447" s="1" t="str">
        <f>_xlfn.XLOOKUP(C447,'Export Action'!$A$3:$A$1999,'Export Action'!$AL$3:$AL$1999)</f>
        <v>Mixte</v>
      </c>
      <c r="L447" s="1">
        <f>_xlfn.XLOOKUP(C447,'Export Action'!$A$3:$A$1999,'Export Action'!$AM$3:$AM$1999)</f>
        <v>2000</v>
      </c>
      <c r="M447" s="5" t="e">
        <f>_xlfn.XLOOKUP(A447,'Export 2022'!$K$3:$K$1000,'Export 2022'!$AF$3:$AF$1000)</f>
        <v>#N/A</v>
      </c>
      <c r="N447" s="5" t="e">
        <f>_xlfn.XLOOKUP(A447,'Export 2023'!$K$3:$K$1000,'Export 2023'!$AF$3:$AF$1000)</f>
        <v>#N/A</v>
      </c>
      <c r="O447" s="31">
        <f>_xlfn.XLOOKUP(A447,'Export Dossier'!$K$3:$K$974,'Export Dossier'!$AD$3:$AD$974)</f>
        <v>23750</v>
      </c>
      <c r="P447" s="31">
        <f>_xlfn.XLOOKUP(C447,'Export Action'!$A$3:$A$1999,'Export Action'!$AS$3:$AS$1999)</f>
        <v>1000</v>
      </c>
      <c r="Q447" s="29">
        <f>(_xlfn.XLOOKUP(C447,'Export Action'!$A$3:$A$1999,'Export Action'!$AS$3:$AS$1999))/_xlfn.XLOOKUP(C447,'Export Action'!$A$3:$A$1999,'Export Action'!$AR$3:$AR$1999)</f>
        <v>0.33333333333333331</v>
      </c>
      <c r="R447" s="63" t="str">
        <f>IF(OR(_xlfn.XLOOKUP(C447,'Export Action'!$A$3:$A$1999,'Export Action'!$AO$3:$AO$1999)="Communes ZRR./bassins de vie pop &gt; 50% ZRR",_xlfn.XLOOKUP(C447,'Export Action'!$A$3:$A$1999,'Export Action'!$AO$3:$AO$1999)="Contrats de relance et de transition écologique (CRTE) rural"),"Oui","Non")</f>
        <v>Non</v>
      </c>
      <c r="S447" s="73"/>
      <c r="T447" s="74">
        <f t="shared" si="7"/>
        <v>177</v>
      </c>
      <c r="U447" s="75"/>
      <c r="V447" s="8" t="str" cm="1">
        <f t="array" ref="V447">IF(SUMPRODUCT((Tableau1[NOM DE LA STRUCTURE]=Tableau1[[#This Row],[NOM DE LA STRUCTURE]])*Tableau1[MONTANT PROPOSE POUR L''ACTION])=0,"",SUMPRODUCT((Tableau1[NOM DE LA STRUCTURE]=Tableau1[[#This Row],[NOM DE LA STRUCTURE]])*Tableau1[MONTANT PROPOSE POUR L''ACTION]))</f>
        <v/>
      </c>
      <c r="W447" s="79"/>
    </row>
    <row r="448" spans="1:23" ht="47.5" hidden="1" customHeight="1" x14ac:dyDescent="0.25">
      <c r="A448" s="13" t="str">
        <f>_xlfn.XLOOKUP(C448,'Export Action'!$A$3:$A$1999,'Export Action'!$L$3:$L$1999)</f>
        <v>51097530300015</v>
      </c>
      <c r="B448" s="84" t="str">
        <f>_xlfn.XLOOKUP(A448,'Export Action'!$L$3:$L$1999,'Export Action'!$O$3:$O$1999)</f>
        <v>CLUB PONGISTE CAMBRAI</v>
      </c>
      <c r="C448" s="1" t="s">
        <v>15758</v>
      </c>
      <c r="D448" s="36" t="str">
        <f>_xlfn.XLOOKUP(C448,'Export Action'!$A$3:$A$1999,'Export Action'!$X$3:$X$1999)</f>
        <v>Action 1 : Développement des dispositifs Ping Bien être ou Ping Santé</v>
      </c>
      <c r="E448" s="1" t="str">
        <f>_xlfn.XLOOKUP(A448,'Export Dossier'!$K$3:$K$974,'Export Dossier'!$D$3:$D$974)</f>
        <v>FFTT-HDF-24-0036</v>
      </c>
      <c r="F448" s="36" t="str">
        <f>_xlfn.XLOOKUP(C448,'Export Action'!$A$3:$A$1999,'Export Action'!$AE$3:$AE$1999)</f>
        <v>Ping Actif</v>
      </c>
      <c r="G448" s="68"/>
      <c r="H448" s="71"/>
      <c r="I448" s="71"/>
      <c r="J448" s="1" t="str">
        <f>_xlfn.XLOOKUP(C448,'Export Action'!$A$3:$A$1999,'Export Action'!$J$3:$J$1999)</f>
        <v>Première demande</v>
      </c>
      <c r="K448" s="1" t="str">
        <f>_xlfn.XLOOKUP(C448,'Export Action'!$A$3:$A$1999,'Export Action'!$AL$3:$AL$1999)</f>
        <v>Mixte</v>
      </c>
      <c r="L448" s="1">
        <f>_xlfn.XLOOKUP(C448,'Export Action'!$A$3:$A$1999,'Export Action'!$AM$3:$AM$1999)</f>
        <v>200</v>
      </c>
      <c r="M448" s="5" t="e">
        <f>_xlfn.XLOOKUP(A448,'Export 2022'!$K$3:$K$1000,'Export 2022'!$AF$3:$AF$1000)</f>
        <v>#N/A</v>
      </c>
      <c r="N448" s="5">
        <f>_xlfn.XLOOKUP(A448,'Export 2023'!$K$3:$K$1000,'Export 2023'!$AF$3:$AF$1000)</f>
        <v>0</v>
      </c>
      <c r="O448" s="31">
        <f>_xlfn.XLOOKUP(A448,'Export Dossier'!$K$3:$K$974,'Export Dossier'!$AD$3:$AD$974)</f>
        <v>4850</v>
      </c>
      <c r="P448" s="31">
        <f>_xlfn.XLOOKUP(C448,'Export Action'!$A$3:$A$1999,'Export Action'!$AS$3:$AS$1999)</f>
        <v>2500</v>
      </c>
      <c r="Q448" s="29">
        <f>(_xlfn.XLOOKUP(C448,'Export Action'!$A$3:$A$1999,'Export Action'!$AS$3:$AS$1999))/_xlfn.XLOOKUP(C448,'Export Action'!$A$3:$A$1999,'Export Action'!$AR$3:$AR$1999)</f>
        <v>0.48076923076923078</v>
      </c>
      <c r="R448" s="63" t="str">
        <f>IF(OR(_xlfn.XLOOKUP(C448,'Export Action'!$A$3:$A$1999,'Export Action'!$AO$3:$AO$1999)="Communes ZRR./bassins de vie pop &gt; 50% ZRR",_xlfn.XLOOKUP(C448,'Export Action'!$A$3:$A$1999,'Export Action'!$AO$3:$AO$1999)="Contrats de relance et de transition écologique (CRTE) rural"),"Oui","Non")</f>
        <v>Non</v>
      </c>
      <c r="S448" s="73"/>
      <c r="T448" s="74">
        <f t="shared" si="7"/>
        <v>178</v>
      </c>
      <c r="U448" s="75"/>
      <c r="V448" s="8" t="str" cm="1">
        <f t="array" ref="V448">IF(SUMPRODUCT((Tableau1[NOM DE LA STRUCTURE]=Tableau1[[#This Row],[NOM DE LA STRUCTURE]])*Tableau1[MONTANT PROPOSE POUR L''ACTION])=0,"",SUMPRODUCT((Tableau1[NOM DE LA STRUCTURE]=Tableau1[[#This Row],[NOM DE LA STRUCTURE]])*Tableau1[MONTANT PROPOSE POUR L''ACTION]))</f>
        <v/>
      </c>
      <c r="W448" s="79"/>
    </row>
    <row r="449" spans="1:23" ht="47.5" hidden="1" customHeight="1" x14ac:dyDescent="0.25">
      <c r="A449" s="13" t="str">
        <f>_xlfn.XLOOKUP(C449,'Export Action'!$A$3:$A$1999,'Export Action'!$L$3:$L$1999)</f>
        <v>51097530300015</v>
      </c>
      <c r="B449" s="84" t="str">
        <f>_xlfn.XLOOKUP(A449,'Export Action'!$L$3:$L$1999,'Export Action'!$O$3:$O$1999)</f>
        <v>CLUB PONGISTE CAMBRAI</v>
      </c>
      <c r="C449" s="1" t="s">
        <v>15765</v>
      </c>
      <c r="D449" s="36" t="str">
        <f>_xlfn.XLOOKUP(C449,'Export Action'!$A$3:$A$1999,'Export Action'!$X$3:$X$1999)</f>
        <v>Ping Educatif  - Recrutement et fidélisation des jeunes</v>
      </c>
      <c r="E449" s="1" t="str">
        <f>_xlfn.XLOOKUP(A449,'Export Dossier'!$K$3:$K$974,'Export Dossier'!$D$3:$D$974)</f>
        <v>FFTT-HDF-24-0036</v>
      </c>
      <c r="F449" s="36" t="str">
        <f>_xlfn.XLOOKUP(C449,'Export Action'!$A$3:$A$1999,'Export Action'!$AE$3:$AE$1999)</f>
        <v>Ping Educatif</v>
      </c>
      <c r="G449" s="68"/>
      <c r="H449" s="71"/>
      <c r="I449" s="71"/>
      <c r="J449" s="1" t="str">
        <f>_xlfn.XLOOKUP(C449,'Export Action'!$A$3:$A$1999,'Export Action'!$J$3:$J$1999)</f>
        <v>Première demande</v>
      </c>
      <c r="K449" s="1" t="str">
        <f>_xlfn.XLOOKUP(C449,'Export Action'!$A$3:$A$1999,'Export Action'!$AL$3:$AL$1999)</f>
        <v>Mixte</v>
      </c>
      <c r="L449" s="1">
        <f>_xlfn.XLOOKUP(C449,'Export Action'!$A$3:$A$1999,'Export Action'!$AM$3:$AM$1999)</f>
        <v>500</v>
      </c>
      <c r="M449" s="5" t="e">
        <f>_xlfn.XLOOKUP(A449,'Export 2022'!$K$3:$K$1000,'Export 2022'!$AF$3:$AF$1000)</f>
        <v>#N/A</v>
      </c>
      <c r="N449" s="5">
        <f>_xlfn.XLOOKUP(A449,'Export 2023'!$K$3:$K$1000,'Export 2023'!$AF$3:$AF$1000)</f>
        <v>0</v>
      </c>
      <c r="O449" s="31">
        <f>_xlfn.XLOOKUP(A449,'Export Dossier'!$K$3:$K$974,'Export Dossier'!$AD$3:$AD$974)</f>
        <v>4850</v>
      </c>
      <c r="P449" s="31">
        <f>_xlfn.XLOOKUP(C449,'Export Action'!$A$3:$A$1999,'Export Action'!$AS$3:$AS$1999)</f>
        <v>2350</v>
      </c>
      <c r="Q449" s="29">
        <f>(_xlfn.XLOOKUP(C449,'Export Action'!$A$3:$A$1999,'Export Action'!$AS$3:$AS$1999))/_xlfn.XLOOKUP(C449,'Export Action'!$A$3:$A$1999,'Export Action'!$AR$3:$AR$1999)</f>
        <v>0.47</v>
      </c>
      <c r="R449" s="63" t="str">
        <f>IF(OR(_xlfn.XLOOKUP(C449,'Export Action'!$A$3:$A$1999,'Export Action'!$AO$3:$AO$1999)="Communes ZRR./bassins de vie pop &gt; 50% ZRR",_xlfn.XLOOKUP(C449,'Export Action'!$A$3:$A$1999,'Export Action'!$AO$3:$AO$1999)="Contrats de relance et de transition écologique (CRTE) rural"),"Oui","Non")</f>
        <v>Non</v>
      </c>
      <c r="S449" s="73"/>
      <c r="T449" s="74">
        <f t="shared" si="7"/>
        <v>178</v>
      </c>
      <c r="U449" s="75"/>
      <c r="V449" s="8" t="str" cm="1">
        <f t="array" ref="V449">IF(SUMPRODUCT((Tableau1[NOM DE LA STRUCTURE]=Tableau1[[#This Row],[NOM DE LA STRUCTURE]])*Tableau1[MONTANT PROPOSE POUR L''ACTION])=0,"",SUMPRODUCT((Tableau1[NOM DE LA STRUCTURE]=Tableau1[[#This Row],[NOM DE LA STRUCTURE]])*Tableau1[MONTANT PROPOSE POUR L''ACTION]))</f>
        <v/>
      </c>
      <c r="W449" s="79"/>
    </row>
    <row r="450" spans="1:23" ht="47.5" hidden="1" customHeight="1" x14ac:dyDescent="0.25">
      <c r="A450" s="13" t="str">
        <f>_xlfn.XLOOKUP(C450,'Export Action'!$A$3:$A$1999,'Export Action'!$L$3:$L$1999)</f>
        <v>47826013600013</v>
      </c>
      <c r="B450" s="84" t="str">
        <f>_xlfn.XLOOKUP(A450,'Export Action'!$L$3:$L$1999,'Export Action'!$O$3:$O$1999)</f>
        <v>CLUB DE TENNIS DE TABLE DE TETEGHEM (CTTT)</v>
      </c>
      <c r="C450" s="1" t="s">
        <v>15771</v>
      </c>
      <c r="D450" s="36" t="str">
        <f>_xlfn.XLOOKUP(C450,'Export Action'!$A$3:$A$1999,'Export Action'!$X$3:$X$1999)</f>
        <v>ping carcéral</v>
      </c>
      <c r="E450" s="1" t="str">
        <f>_xlfn.XLOOKUP(A450,'Export Dossier'!$K$3:$K$974,'Export Dossier'!$D$3:$D$974)</f>
        <v>FFTT-HDF-24-0037</v>
      </c>
      <c r="F450" s="36">
        <f>_xlfn.XLOOKUP(C450,'Export Action'!$A$3:$A$1999,'Export Action'!$AE$3:$AE$1999)</f>
        <v>0</v>
      </c>
      <c r="G450" s="68"/>
      <c r="H450" s="71"/>
      <c r="I450" s="71"/>
      <c r="J450" s="1" t="str">
        <f>_xlfn.XLOOKUP(C450,'Export Action'!$A$3:$A$1999,'Export Action'!$J$3:$J$1999)</f>
        <v>Première demande</v>
      </c>
      <c r="K450" s="1" t="str">
        <f>_xlfn.XLOOKUP(C450,'Export Action'!$A$3:$A$1999,'Export Action'!$AL$3:$AL$1999)</f>
        <v>Masculin</v>
      </c>
      <c r="L450" s="1">
        <f>_xlfn.XLOOKUP(C450,'Export Action'!$A$3:$A$1999,'Export Action'!$AM$3:$AM$1999)</f>
        <v>60</v>
      </c>
      <c r="M450" s="5" t="e">
        <f>_xlfn.XLOOKUP(A450,'Export 2022'!$K$3:$K$1000,'Export 2022'!$AF$3:$AF$1000)</f>
        <v>#N/A</v>
      </c>
      <c r="N450" s="5" t="e">
        <f>_xlfn.XLOOKUP(A450,'Export 2023'!$K$3:$K$1000,'Export 2023'!$AF$3:$AF$1000)</f>
        <v>#N/A</v>
      </c>
      <c r="O450" s="31">
        <f>_xlfn.XLOOKUP(A450,'Export Dossier'!$K$3:$K$974,'Export Dossier'!$AD$3:$AD$974)</f>
        <v>8047</v>
      </c>
      <c r="P450" s="31">
        <f>_xlfn.XLOOKUP(C450,'Export Action'!$A$3:$A$1999,'Export Action'!$AS$3:$AS$1999)</f>
        <v>2597</v>
      </c>
      <c r="Q450" s="29">
        <f>(_xlfn.XLOOKUP(C450,'Export Action'!$A$3:$A$1999,'Export Action'!$AS$3:$AS$1999))/_xlfn.XLOOKUP(C450,'Export Action'!$A$3:$A$1999,'Export Action'!$AR$3:$AR$1999)</f>
        <v>0.5906299749829429</v>
      </c>
      <c r="R450" s="63" t="str">
        <f>IF(OR(_xlfn.XLOOKUP(C450,'Export Action'!$A$3:$A$1999,'Export Action'!$AO$3:$AO$1999)="Communes ZRR./bassins de vie pop &gt; 50% ZRR",_xlfn.XLOOKUP(C450,'Export Action'!$A$3:$A$1999,'Export Action'!$AO$3:$AO$1999)="Contrats de relance et de transition écologique (CRTE) rural"),"Oui","Non")</f>
        <v>Non</v>
      </c>
      <c r="S450" s="73"/>
      <c r="T450" s="74">
        <f t="shared" si="7"/>
        <v>179</v>
      </c>
      <c r="U450" s="75"/>
      <c r="V450" s="8" t="str" cm="1">
        <f t="array" ref="V450">IF(SUMPRODUCT((Tableau1[NOM DE LA STRUCTURE]=Tableau1[[#This Row],[NOM DE LA STRUCTURE]])*Tableau1[MONTANT PROPOSE POUR L''ACTION])=0,"",SUMPRODUCT((Tableau1[NOM DE LA STRUCTURE]=Tableau1[[#This Row],[NOM DE LA STRUCTURE]])*Tableau1[MONTANT PROPOSE POUR L''ACTION]))</f>
        <v/>
      </c>
      <c r="W450" s="79"/>
    </row>
    <row r="451" spans="1:23" ht="47.5" hidden="1" customHeight="1" x14ac:dyDescent="0.25">
      <c r="A451" s="13" t="str">
        <f>_xlfn.XLOOKUP(C451,'Export Action'!$A$3:$A$1999,'Export Action'!$L$3:$L$1999)</f>
        <v>47826013600013</v>
      </c>
      <c r="B451" s="84" t="str">
        <f>_xlfn.XLOOKUP(A451,'Export Action'!$L$3:$L$1999,'Export Action'!$O$3:$O$1999)</f>
        <v>CLUB DE TENNIS DE TABLE DE TETEGHEM (CTTT)</v>
      </c>
      <c r="C451" s="1" t="s">
        <v>15785</v>
      </c>
      <c r="D451" s="36" t="str">
        <f>_xlfn.XLOOKUP(C451,'Export Action'!$A$3:$A$1999,'Export Action'!$X$3:$X$1999)</f>
        <v>PING ALZHEIMER</v>
      </c>
      <c r="E451" s="1" t="str">
        <f>_xlfn.XLOOKUP(A451,'Export Dossier'!$K$3:$K$974,'Export Dossier'!$D$3:$D$974)</f>
        <v>FFTT-HDF-24-0037</v>
      </c>
      <c r="F451" s="36" t="str">
        <f>_xlfn.XLOOKUP(C451,'Export Action'!$A$3:$A$1999,'Export Action'!$AE$3:$AE$1999)</f>
        <v>Ping Actif</v>
      </c>
      <c r="G451" s="68"/>
      <c r="H451" s="71"/>
      <c r="I451" s="71"/>
      <c r="J451" s="1" t="str">
        <f>_xlfn.XLOOKUP(C451,'Export Action'!$A$3:$A$1999,'Export Action'!$J$3:$J$1999)</f>
        <v>Première demande</v>
      </c>
      <c r="K451" s="1" t="str">
        <f>_xlfn.XLOOKUP(C451,'Export Action'!$A$3:$A$1999,'Export Action'!$AL$3:$AL$1999)</f>
        <v>Mixte</v>
      </c>
      <c r="L451" s="1">
        <f>_xlfn.XLOOKUP(C451,'Export Action'!$A$3:$A$1999,'Export Action'!$AM$3:$AM$1999)</f>
        <v>30</v>
      </c>
      <c r="M451" s="5" t="e">
        <f>_xlfn.XLOOKUP(A451,'Export 2022'!$K$3:$K$1000,'Export 2022'!$AF$3:$AF$1000)</f>
        <v>#N/A</v>
      </c>
      <c r="N451" s="5" t="e">
        <f>_xlfn.XLOOKUP(A451,'Export 2023'!$K$3:$K$1000,'Export 2023'!$AF$3:$AF$1000)</f>
        <v>#N/A</v>
      </c>
      <c r="O451" s="31">
        <f>_xlfn.XLOOKUP(A451,'Export Dossier'!$K$3:$K$974,'Export Dossier'!$AD$3:$AD$974)</f>
        <v>8047</v>
      </c>
      <c r="P451" s="31">
        <f>_xlfn.XLOOKUP(C451,'Export Action'!$A$3:$A$1999,'Export Action'!$AS$3:$AS$1999)</f>
        <v>5450</v>
      </c>
      <c r="Q451" s="29">
        <f>(_xlfn.XLOOKUP(C451,'Export Action'!$A$3:$A$1999,'Export Action'!$AS$3:$AS$1999))/_xlfn.XLOOKUP(C451,'Export Action'!$A$3:$A$1999,'Export Action'!$AR$3:$AR$1999)</f>
        <v>0.60220994475138123</v>
      </c>
      <c r="R451" s="63" t="str">
        <f>IF(OR(_xlfn.XLOOKUP(C451,'Export Action'!$A$3:$A$1999,'Export Action'!$AO$3:$AO$1999)="Communes ZRR./bassins de vie pop &gt; 50% ZRR",_xlfn.XLOOKUP(C451,'Export Action'!$A$3:$A$1999,'Export Action'!$AO$3:$AO$1999)="Contrats de relance et de transition écologique (CRTE) rural"),"Oui","Non")</f>
        <v>Non</v>
      </c>
      <c r="S451" s="73"/>
      <c r="T451" s="74">
        <f t="shared" si="7"/>
        <v>179</v>
      </c>
      <c r="U451" s="75"/>
      <c r="V451" s="8" t="str" cm="1">
        <f t="array" ref="V451">IF(SUMPRODUCT((Tableau1[NOM DE LA STRUCTURE]=Tableau1[[#This Row],[NOM DE LA STRUCTURE]])*Tableau1[MONTANT PROPOSE POUR L''ACTION])=0,"",SUMPRODUCT((Tableau1[NOM DE LA STRUCTURE]=Tableau1[[#This Row],[NOM DE LA STRUCTURE]])*Tableau1[MONTANT PROPOSE POUR L''ACTION]))</f>
        <v/>
      </c>
      <c r="W451" s="79"/>
    </row>
    <row r="452" spans="1:23" ht="47.5" hidden="1" customHeight="1" x14ac:dyDescent="0.25">
      <c r="A452" s="13" t="str">
        <f>_xlfn.XLOOKUP(C452,'Export Action'!$A$3:$A$1999,'Export Action'!$L$3:$L$1999)</f>
        <v>48269415500011</v>
      </c>
      <c r="B452" s="84" t="str">
        <f>_xlfn.XLOOKUP(A452,'Export Action'!$L$3:$L$1999,'Export Action'!$O$3:$O$1999)</f>
        <v>MARCQ TENNIS DE TABLE</v>
      </c>
      <c r="C452" s="1" t="s">
        <v>15791</v>
      </c>
      <c r="D452" s="36" t="str">
        <f>_xlfn.XLOOKUP(C452,'Export Action'!$A$3:$A$1999,'Export Action'!$X$3:$X$1999)</f>
        <v>Recruter et Fidéliser au Marcq-En-Baroeul Tennis de Table</v>
      </c>
      <c r="E452" s="1" t="str">
        <f>_xlfn.XLOOKUP(A452,'Export Dossier'!$K$3:$K$974,'Export Dossier'!$D$3:$D$974)</f>
        <v>FFTT-HDF-24-0038</v>
      </c>
      <c r="F452" s="36" t="str">
        <f>_xlfn.XLOOKUP(C452,'Export Action'!$A$3:$A$1999,'Export Action'!$AE$3:$AE$1999)</f>
        <v>Ping Educatif</v>
      </c>
      <c r="G452" s="68"/>
      <c r="H452" s="71"/>
      <c r="I452" s="71"/>
      <c r="J452" s="1" t="str">
        <f>_xlfn.XLOOKUP(C452,'Export Action'!$A$3:$A$1999,'Export Action'!$J$3:$J$1999)</f>
        <v>Première demande</v>
      </c>
      <c r="K452" s="1" t="str">
        <f>_xlfn.XLOOKUP(C452,'Export Action'!$A$3:$A$1999,'Export Action'!$AL$3:$AL$1999)</f>
        <v>Mixte</v>
      </c>
      <c r="L452" s="1">
        <f>_xlfn.XLOOKUP(C452,'Export Action'!$A$3:$A$1999,'Export Action'!$AM$3:$AM$1999)</f>
        <v>350</v>
      </c>
      <c r="M452" s="5">
        <f>_xlfn.XLOOKUP(A452,'Export 2022'!$K$3:$K$1000,'Export 2022'!$AF$3:$AF$1000)</f>
        <v>5600</v>
      </c>
      <c r="N452" s="5">
        <f>_xlfn.XLOOKUP(A452,'Export 2023'!$K$3:$K$1000,'Export 2023'!$AF$3:$AF$1000)</f>
        <v>2500</v>
      </c>
      <c r="O452" s="31">
        <f>_xlfn.XLOOKUP(A452,'Export Dossier'!$K$3:$K$974,'Export Dossier'!$AD$3:$AD$974)</f>
        <v>6950</v>
      </c>
      <c r="P452" s="31">
        <f>_xlfn.XLOOKUP(C452,'Export Action'!$A$3:$A$1999,'Export Action'!$AS$3:$AS$1999)</f>
        <v>5750</v>
      </c>
      <c r="Q452" s="29">
        <f>(_xlfn.XLOOKUP(C452,'Export Action'!$A$3:$A$1999,'Export Action'!$AS$3:$AS$1999))/_xlfn.XLOOKUP(C452,'Export Action'!$A$3:$A$1999,'Export Action'!$AR$3:$AR$1999)</f>
        <v>0.5</v>
      </c>
      <c r="R452" s="63" t="str">
        <f>IF(OR(_xlfn.XLOOKUP(C452,'Export Action'!$A$3:$A$1999,'Export Action'!$AO$3:$AO$1999)="Communes ZRR./bassins de vie pop &gt; 50% ZRR",_xlfn.XLOOKUP(C452,'Export Action'!$A$3:$A$1999,'Export Action'!$AO$3:$AO$1999)="Contrats de relance et de transition écologique (CRTE) rural"),"Oui","Non")</f>
        <v>Non</v>
      </c>
      <c r="S452" s="73"/>
      <c r="T452" s="74">
        <f t="shared" si="7"/>
        <v>180</v>
      </c>
      <c r="U452" s="75"/>
      <c r="V452" s="8" t="str" cm="1">
        <f t="array" ref="V452">IF(SUMPRODUCT((Tableau1[NOM DE LA STRUCTURE]=Tableau1[[#This Row],[NOM DE LA STRUCTURE]])*Tableau1[MONTANT PROPOSE POUR L''ACTION])=0,"",SUMPRODUCT((Tableau1[NOM DE LA STRUCTURE]=Tableau1[[#This Row],[NOM DE LA STRUCTURE]])*Tableau1[MONTANT PROPOSE POUR L''ACTION]))</f>
        <v/>
      </c>
      <c r="W452" s="79"/>
    </row>
    <row r="453" spans="1:23" ht="47.5" hidden="1" customHeight="1" x14ac:dyDescent="0.25">
      <c r="A453" s="13" t="str">
        <f>_xlfn.XLOOKUP(C453,'Export Action'!$A$3:$A$1999,'Export Action'!$L$3:$L$1999)</f>
        <v>48269415500011</v>
      </c>
      <c r="B453" s="84" t="str">
        <f>_xlfn.XLOOKUP(A453,'Export Action'!$L$3:$L$1999,'Export Action'!$O$3:$O$1999)</f>
        <v>MARCQ TENNIS DE TABLE</v>
      </c>
      <c r="C453" s="1" t="s">
        <v>15799</v>
      </c>
      <c r="D453" s="36" t="str">
        <f>_xlfn.XLOOKUP(C453,'Export Action'!$A$3:$A$1999,'Export Action'!$X$3:$X$1999)</f>
        <v>Mise en place d'un créneau "Ping bien être" à destination des + de 60 ans.</v>
      </c>
      <c r="E453" s="1" t="str">
        <f>_xlfn.XLOOKUP(A453,'Export Dossier'!$K$3:$K$974,'Export Dossier'!$D$3:$D$974)</f>
        <v>FFTT-HDF-24-0038</v>
      </c>
      <c r="F453" s="36" t="str">
        <f>_xlfn.XLOOKUP(C453,'Export Action'!$A$3:$A$1999,'Export Action'!$AE$3:$AE$1999)</f>
        <v>Ping Actif</v>
      </c>
      <c r="G453" s="68"/>
      <c r="H453" s="71"/>
      <c r="I453" s="71"/>
      <c r="J453" s="1" t="str">
        <f>_xlfn.XLOOKUP(C453,'Export Action'!$A$3:$A$1999,'Export Action'!$J$3:$J$1999)</f>
        <v>Première demande</v>
      </c>
      <c r="K453" s="1" t="str">
        <f>_xlfn.XLOOKUP(C453,'Export Action'!$A$3:$A$1999,'Export Action'!$AL$3:$AL$1999)</f>
        <v>Mixte</v>
      </c>
      <c r="L453" s="1">
        <f>_xlfn.XLOOKUP(C453,'Export Action'!$A$3:$A$1999,'Export Action'!$AM$3:$AM$1999)</f>
        <v>25</v>
      </c>
      <c r="M453" s="5">
        <f>_xlfn.XLOOKUP(A453,'Export 2022'!$K$3:$K$1000,'Export 2022'!$AF$3:$AF$1000)</f>
        <v>5600</v>
      </c>
      <c r="N453" s="5">
        <f>_xlfn.XLOOKUP(A453,'Export 2023'!$K$3:$K$1000,'Export 2023'!$AF$3:$AF$1000)</f>
        <v>2500</v>
      </c>
      <c r="O453" s="31">
        <f>_xlfn.XLOOKUP(A453,'Export Dossier'!$K$3:$K$974,'Export Dossier'!$AD$3:$AD$974)</f>
        <v>6950</v>
      </c>
      <c r="P453" s="31">
        <f>_xlfn.XLOOKUP(C453,'Export Action'!$A$3:$A$1999,'Export Action'!$AS$3:$AS$1999)</f>
        <v>1200</v>
      </c>
      <c r="Q453" s="29">
        <f>(_xlfn.XLOOKUP(C453,'Export Action'!$A$3:$A$1999,'Export Action'!$AS$3:$AS$1999))/_xlfn.XLOOKUP(C453,'Export Action'!$A$3:$A$1999,'Export Action'!$AR$3:$AR$1999)</f>
        <v>0.5</v>
      </c>
      <c r="R453" s="63" t="str">
        <f>IF(OR(_xlfn.XLOOKUP(C453,'Export Action'!$A$3:$A$1999,'Export Action'!$AO$3:$AO$1999)="Communes ZRR./bassins de vie pop &gt; 50% ZRR",_xlfn.XLOOKUP(C453,'Export Action'!$A$3:$A$1999,'Export Action'!$AO$3:$AO$1999)="Contrats de relance et de transition écologique (CRTE) rural"),"Oui","Non")</f>
        <v>Non</v>
      </c>
      <c r="S453" s="73"/>
      <c r="T453" s="74">
        <f t="shared" si="7"/>
        <v>180</v>
      </c>
      <c r="U453" s="75"/>
      <c r="V453" s="8" t="str" cm="1">
        <f t="array" ref="V453">IF(SUMPRODUCT((Tableau1[NOM DE LA STRUCTURE]=Tableau1[[#This Row],[NOM DE LA STRUCTURE]])*Tableau1[MONTANT PROPOSE POUR L''ACTION])=0,"",SUMPRODUCT((Tableau1[NOM DE LA STRUCTURE]=Tableau1[[#This Row],[NOM DE LA STRUCTURE]])*Tableau1[MONTANT PROPOSE POUR L''ACTION]))</f>
        <v/>
      </c>
      <c r="W453" s="79"/>
    </row>
    <row r="454" spans="1:23" ht="47.5" hidden="1" customHeight="1" x14ac:dyDescent="0.25">
      <c r="A454" s="13" t="str">
        <f>_xlfn.XLOOKUP(C454,'Export Action'!$A$3:$A$1999,'Export Action'!$L$3:$L$1999)</f>
        <v>78385304700018</v>
      </c>
      <c r="B454" s="84" t="str">
        <f>_xlfn.XLOOKUP(A454,'Export Action'!$L$3:$L$1999,'Export Action'!$O$3:$O$1999)</f>
        <v>JEUNE GARDE</v>
      </c>
      <c r="C454" s="1" t="s">
        <v>15805</v>
      </c>
      <c r="D454" s="36" t="str">
        <f>_xlfn.XLOOKUP(C454,'Export Action'!$A$3:$A$1999,'Export Action'!$X$3:$X$1999)</f>
        <v>PING ACTIF Droit à l'accès au sport pour tous</v>
      </c>
      <c r="E454" s="1" t="str">
        <f>_xlfn.XLOOKUP(A454,'Export Dossier'!$K$3:$K$974,'Export Dossier'!$D$3:$D$974)</f>
        <v>FFTT-HDF-24-0039</v>
      </c>
      <c r="F454" s="36" t="str">
        <f>_xlfn.XLOOKUP(C454,'Export Action'!$A$3:$A$1999,'Export Action'!$AE$3:$AE$1999)</f>
        <v>Structuration clubs/comités de demain</v>
      </c>
      <c r="G454" s="68"/>
      <c r="H454" s="71"/>
      <c r="I454" s="71"/>
      <c r="J454" s="1" t="str">
        <f>_xlfn.XLOOKUP(C454,'Export Action'!$A$3:$A$1999,'Export Action'!$J$3:$J$1999)</f>
        <v>Première demande</v>
      </c>
      <c r="K454" s="1" t="str">
        <f>_xlfn.XLOOKUP(C454,'Export Action'!$A$3:$A$1999,'Export Action'!$AL$3:$AL$1999)</f>
        <v>Mixte</v>
      </c>
      <c r="L454" s="1">
        <f>_xlfn.XLOOKUP(C454,'Export Action'!$A$3:$A$1999,'Export Action'!$AM$3:$AM$1999)</f>
        <v>400</v>
      </c>
      <c r="M454" s="5" t="e">
        <f>_xlfn.XLOOKUP(A454,'Export 2022'!$K$3:$K$1000,'Export 2022'!$AF$3:$AF$1000)</f>
        <v>#N/A</v>
      </c>
      <c r="N454" s="5" t="e">
        <f>_xlfn.XLOOKUP(A454,'Export 2023'!$K$3:$K$1000,'Export 2023'!$AF$3:$AF$1000)</f>
        <v>#N/A</v>
      </c>
      <c r="O454" s="31">
        <f>_xlfn.XLOOKUP(A454,'Export Dossier'!$K$3:$K$974,'Export Dossier'!$AD$3:$AD$974)</f>
        <v>3000</v>
      </c>
      <c r="P454" s="31">
        <f>_xlfn.XLOOKUP(C454,'Export Action'!$A$3:$A$1999,'Export Action'!$AS$3:$AS$1999)</f>
        <v>2000</v>
      </c>
      <c r="Q454" s="29">
        <f>(_xlfn.XLOOKUP(C454,'Export Action'!$A$3:$A$1999,'Export Action'!$AS$3:$AS$1999))/_xlfn.XLOOKUP(C454,'Export Action'!$A$3:$A$1999,'Export Action'!$AR$3:$AR$1999)</f>
        <v>0.22346368715083798</v>
      </c>
      <c r="R454" s="63" t="str">
        <f>IF(OR(_xlfn.XLOOKUP(C454,'Export Action'!$A$3:$A$1999,'Export Action'!$AO$3:$AO$1999)="Communes ZRR./bassins de vie pop &gt; 50% ZRR",_xlfn.XLOOKUP(C454,'Export Action'!$A$3:$A$1999,'Export Action'!$AO$3:$AO$1999)="Contrats de relance et de transition écologique (CRTE) rural"),"Oui","Non")</f>
        <v>Non</v>
      </c>
      <c r="S454" s="73"/>
      <c r="T454" s="74">
        <f t="shared" si="7"/>
        <v>181</v>
      </c>
      <c r="U454" s="75"/>
      <c r="V454" s="8" t="str" cm="1">
        <f t="array" ref="V454">IF(SUMPRODUCT((Tableau1[NOM DE LA STRUCTURE]=Tableau1[[#This Row],[NOM DE LA STRUCTURE]])*Tableau1[MONTANT PROPOSE POUR L''ACTION])=0,"",SUMPRODUCT((Tableau1[NOM DE LA STRUCTURE]=Tableau1[[#This Row],[NOM DE LA STRUCTURE]])*Tableau1[MONTANT PROPOSE POUR L''ACTION]))</f>
        <v/>
      </c>
      <c r="W454" s="79"/>
    </row>
    <row r="455" spans="1:23" ht="47.5" hidden="1" customHeight="1" x14ac:dyDescent="0.25">
      <c r="A455" s="13" t="str">
        <f>_xlfn.XLOOKUP(C455,'Export Action'!$A$3:$A$1999,'Export Action'!$L$3:$L$1999)</f>
        <v>78385304700018</v>
      </c>
      <c r="B455" s="84" t="str">
        <f>_xlfn.XLOOKUP(A455,'Export Action'!$L$3:$L$1999,'Export Action'!$O$3:$O$1999)</f>
        <v>JEUNE GARDE</v>
      </c>
      <c r="C455" s="1" t="s">
        <v>15817</v>
      </c>
      <c r="D455" s="36" t="str">
        <f>_xlfn.XLOOKUP(C455,'Export Action'!$A$3:$A$1999,'Export Action'!$X$3:$X$1999)</f>
        <v>Inclusion par le sport</v>
      </c>
      <c r="E455" s="1" t="str">
        <f>_xlfn.XLOOKUP(A455,'Export Dossier'!$K$3:$K$974,'Export Dossier'!$D$3:$D$974)</f>
        <v>FFTT-HDF-24-0039</v>
      </c>
      <c r="F455" s="36">
        <f>_xlfn.XLOOKUP(C455,'Export Action'!$A$3:$A$1999,'Export Action'!$AE$3:$AE$1999)</f>
        <v>0</v>
      </c>
      <c r="G455" s="68"/>
      <c r="H455" s="71"/>
      <c r="I455" s="71"/>
      <c r="J455" s="1" t="str">
        <f>_xlfn.XLOOKUP(C455,'Export Action'!$A$3:$A$1999,'Export Action'!$J$3:$J$1999)</f>
        <v>Première demande</v>
      </c>
      <c r="K455" s="1" t="str">
        <f>_xlfn.XLOOKUP(C455,'Export Action'!$A$3:$A$1999,'Export Action'!$AL$3:$AL$1999)</f>
        <v>Mixte</v>
      </c>
      <c r="L455" s="1">
        <f>_xlfn.XLOOKUP(C455,'Export Action'!$A$3:$A$1999,'Export Action'!$AM$3:$AM$1999)</f>
        <v>60</v>
      </c>
      <c r="M455" s="5" t="e">
        <f>_xlfn.XLOOKUP(A455,'Export 2022'!$K$3:$K$1000,'Export 2022'!$AF$3:$AF$1000)</f>
        <v>#N/A</v>
      </c>
      <c r="N455" s="5" t="e">
        <f>_xlfn.XLOOKUP(A455,'Export 2023'!$K$3:$K$1000,'Export 2023'!$AF$3:$AF$1000)</f>
        <v>#N/A</v>
      </c>
      <c r="O455" s="31">
        <f>_xlfn.XLOOKUP(A455,'Export Dossier'!$K$3:$K$974,'Export Dossier'!$AD$3:$AD$974)</f>
        <v>3000</v>
      </c>
      <c r="P455" s="31">
        <f>_xlfn.XLOOKUP(C455,'Export Action'!$A$3:$A$1999,'Export Action'!$AS$3:$AS$1999)</f>
        <v>1000</v>
      </c>
      <c r="Q455" s="29">
        <f>(_xlfn.XLOOKUP(C455,'Export Action'!$A$3:$A$1999,'Export Action'!$AS$3:$AS$1999))/_xlfn.XLOOKUP(C455,'Export Action'!$A$3:$A$1999,'Export Action'!$AR$3:$AR$1999)</f>
        <v>0.22222222222222221</v>
      </c>
      <c r="R455" s="63" t="str">
        <f>IF(OR(_xlfn.XLOOKUP(C455,'Export Action'!$A$3:$A$1999,'Export Action'!$AO$3:$AO$1999)="Communes ZRR./bassins de vie pop &gt; 50% ZRR",_xlfn.XLOOKUP(C455,'Export Action'!$A$3:$A$1999,'Export Action'!$AO$3:$AO$1999)="Contrats de relance et de transition écologique (CRTE) rural"),"Oui","Non")</f>
        <v>Non</v>
      </c>
      <c r="S455" s="73"/>
      <c r="T455" s="74">
        <f t="shared" si="7"/>
        <v>181</v>
      </c>
      <c r="U455" s="75"/>
      <c r="V455" s="8" t="str" cm="1">
        <f t="array" ref="V455">IF(SUMPRODUCT((Tableau1[NOM DE LA STRUCTURE]=Tableau1[[#This Row],[NOM DE LA STRUCTURE]])*Tableau1[MONTANT PROPOSE POUR L''ACTION])=0,"",SUMPRODUCT((Tableau1[NOM DE LA STRUCTURE]=Tableau1[[#This Row],[NOM DE LA STRUCTURE]])*Tableau1[MONTANT PROPOSE POUR L''ACTION]))</f>
        <v/>
      </c>
      <c r="W455" s="79"/>
    </row>
    <row r="456" spans="1:23" ht="47.5" hidden="1" customHeight="1" x14ac:dyDescent="0.25">
      <c r="A456" s="13" t="str">
        <f>_xlfn.XLOOKUP(C456,'Export Action'!$A$3:$A$1999,'Export Action'!$L$3:$L$1999)</f>
        <v>83150537500020</v>
      </c>
      <c r="B456" s="84" t="str">
        <f>_xlfn.XLOOKUP(A456,'Export Action'!$L$3:$L$1999,'Export Action'!$O$3:$O$1999)</f>
        <v>LILLE MÉTROPOLE TENNIS DE TABLE</v>
      </c>
      <c r="C456" s="1" t="s">
        <v>15823</v>
      </c>
      <c r="D456" s="36" t="str">
        <f>_xlfn.XLOOKUP(C456,'Export Action'!$A$3:$A$1999,'Export Action'!$X$3:$X$1999)</f>
        <v>SANTE PARC SeP</v>
      </c>
      <c r="E456" s="1" t="str">
        <f>_xlfn.XLOOKUP(A456,'Export Dossier'!$K$3:$K$974,'Export Dossier'!$D$3:$D$974)</f>
        <v>FFTT-HDF-24-0040</v>
      </c>
      <c r="F456" s="36" t="str">
        <f>_xlfn.XLOOKUP(C456,'Export Action'!$A$3:$A$1999,'Export Action'!$AE$3:$AE$1999)</f>
        <v>Ping Actif</v>
      </c>
      <c r="G456" s="68"/>
      <c r="H456" s="71"/>
      <c r="I456" s="71"/>
      <c r="J456" s="1" t="str">
        <f>_xlfn.XLOOKUP(C456,'Export Action'!$A$3:$A$1999,'Export Action'!$J$3:$J$1999)</f>
        <v>Renouvellement</v>
      </c>
      <c r="K456" s="1" t="str">
        <f>_xlfn.XLOOKUP(C456,'Export Action'!$A$3:$A$1999,'Export Action'!$AL$3:$AL$1999)</f>
        <v>Mixte</v>
      </c>
      <c r="L456" s="1">
        <f>_xlfn.XLOOKUP(C456,'Export Action'!$A$3:$A$1999,'Export Action'!$AM$3:$AM$1999)</f>
        <v>30</v>
      </c>
      <c r="M456" s="5">
        <f>_xlfn.XLOOKUP(A456,'Export 2022'!$K$3:$K$1000,'Export 2022'!$AF$3:$AF$1000)</f>
        <v>8900</v>
      </c>
      <c r="N456" s="5">
        <f>_xlfn.XLOOKUP(A456,'Export 2023'!$K$3:$K$1000,'Export 2023'!$AF$3:$AF$1000)</f>
        <v>5270</v>
      </c>
      <c r="O456" s="31">
        <f>_xlfn.XLOOKUP(A456,'Export Dossier'!$K$3:$K$974,'Export Dossier'!$AD$3:$AD$974)</f>
        <v>15100</v>
      </c>
      <c r="P456" s="31">
        <f>_xlfn.XLOOKUP(C456,'Export Action'!$A$3:$A$1999,'Export Action'!$AS$3:$AS$1999)</f>
        <v>3000</v>
      </c>
      <c r="Q456" s="29">
        <f>(_xlfn.XLOOKUP(C456,'Export Action'!$A$3:$A$1999,'Export Action'!$AS$3:$AS$1999))/_xlfn.XLOOKUP(C456,'Export Action'!$A$3:$A$1999,'Export Action'!$AR$3:$AR$1999)</f>
        <v>0.23809523809523808</v>
      </c>
      <c r="R456" s="63" t="str">
        <f>IF(OR(_xlfn.XLOOKUP(C456,'Export Action'!$A$3:$A$1999,'Export Action'!$AO$3:$AO$1999)="Communes ZRR./bassins de vie pop &gt; 50% ZRR",_xlfn.XLOOKUP(C456,'Export Action'!$A$3:$A$1999,'Export Action'!$AO$3:$AO$1999)="Contrats de relance et de transition écologique (CRTE) rural"),"Oui","Non")</f>
        <v>Non</v>
      </c>
      <c r="S456" s="73"/>
      <c r="T456" s="74">
        <f t="shared" si="7"/>
        <v>182</v>
      </c>
      <c r="U456" s="75"/>
      <c r="V456" s="8" t="str" cm="1">
        <f t="array" ref="V456">IF(SUMPRODUCT((Tableau1[NOM DE LA STRUCTURE]=Tableau1[[#This Row],[NOM DE LA STRUCTURE]])*Tableau1[MONTANT PROPOSE POUR L''ACTION])=0,"",SUMPRODUCT((Tableau1[NOM DE LA STRUCTURE]=Tableau1[[#This Row],[NOM DE LA STRUCTURE]])*Tableau1[MONTANT PROPOSE POUR L''ACTION]))</f>
        <v/>
      </c>
      <c r="W456" s="79"/>
    </row>
    <row r="457" spans="1:23" ht="47.5" hidden="1" customHeight="1" x14ac:dyDescent="0.25">
      <c r="A457" s="13" t="str">
        <f>_xlfn.XLOOKUP(C457,'Export Action'!$A$3:$A$1999,'Export Action'!$L$3:$L$1999)</f>
        <v>83150537500020</v>
      </c>
      <c r="B457" s="84" t="str">
        <f>_xlfn.XLOOKUP(A457,'Export Action'!$L$3:$L$1999,'Export Action'!$O$3:$O$1999)</f>
        <v>LILLE MÉTROPOLE TENNIS DE TABLE</v>
      </c>
      <c r="C457" s="1" t="s">
        <v>15831</v>
      </c>
      <c r="D457" s="36" t="str">
        <f>_xlfn.XLOOKUP(C457,'Export Action'!$A$3:$A$1999,'Export Action'!$X$3:$X$1999)</f>
        <v>Nouvelle Pratiques Ping VR</v>
      </c>
      <c r="E457" s="1" t="str">
        <f>_xlfn.XLOOKUP(A457,'Export Dossier'!$K$3:$K$974,'Export Dossier'!$D$3:$D$974)</f>
        <v>FFTT-HDF-24-0040</v>
      </c>
      <c r="F457" s="36" t="str">
        <f>_xlfn.XLOOKUP(C457,'Export Action'!$A$3:$A$1999,'Export Action'!$AE$3:$AE$1999)</f>
        <v>Nouvelles pratiques</v>
      </c>
      <c r="G457" s="68"/>
      <c r="H457" s="71"/>
      <c r="I457" s="71"/>
      <c r="J457" s="1" t="str">
        <f>_xlfn.XLOOKUP(C457,'Export Action'!$A$3:$A$1999,'Export Action'!$J$3:$J$1999)</f>
        <v>Première demande</v>
      </c>
      <c r="K457" s="1" t="str">
        <f>_xlfn.XLOOKUP(C457,'Export Action'!$A$3:$A$1999,'Export Action'!$AL$3:$AL$1999)</f>
        <v>Mixte</v>
      </c>
      <c r="L457" s="1">
        <f>_xlfn.XLOOKUP(C457,'Export Action'!$A$3:$A$1999,'Export Action'!$AM$3:$AM$1999)</f>
        <v>500</v>
      </c>
      <c r="M457" s="5">
        <f>_xlfn.XLOOKUP(A457,'Export 2022'!$K$3:$K$1000,'Export 2022'!$AF$3:$AF$1000)</f>
        <v>8900</v>
      </c>
      <c r="N457" s="5">
        <f>_xlfn.XLOOKUP(A457,'Export 2023'!$K$3:$K$1000,'Export 2023'!$AF$3:$AF$1000)</f>
        <v>5270</v>
      </c>
      <c r="O457" s="31">
        <f>_xlfn.XLOOKUP(A457,'Export Dossier'!$K$3:$K$974,'Export Dossier'!$AD$3:$AD$974)</f>
        <v>15100</v>
      </c>
      <c r="P457" s="31">
        <f>_xlfn.XLOOKUP(C457,'Export Action'!$A$3:$A$1999,'Export Action'!$AS$3:$AS$1999)</f>
        <v>3000</v>
      </c>
      <c r="Q457" s="29">
        <f>(_xlfn.XLOOKUP(C457,'Export Action'!$A$3:$A$1999,'Export Action'!$AS$3:$AS$1999))/_xlfn.XLOOKUP(C457,'Export Action'!$A$3:$A$1999,'Export Action'!$AR$3:$AR$1999)</f>
        <v>0.2</v>
      </c>
      <c r="R457" s="63" t="str">
        <f>IF(OR(_xlfn.XLOOKUP(C457,'Export Action'!$A$3:$A$1999,'Export Action'!$AO$3:$AO$1999)="Communes ZRR./bassins de vie pop &gt; 50% ZRR",_xlfn.XLOOKUP(C457,'Export Action'!$A$3:$A$1999,'Export Action'!$AO$3:$AO$1999)="Contrats de relance et de transition écologique (CRTE) rural"),"Oui","Non")</f>
        <v>Non</v>
      </c>
      <c r="S457" s="73"/>
      <c r="T457" s="74">
        <f t="shared" si="7"/>
        <v>182</v>
      </c>
      <c r="U457" s="75"/>
      <c r="V457" s="8" t="str" cm="1">
        <f t="array" ref="V457">IF(SUMPRODUCT((Tableau1[NOM DE LA STRUCTURE]=Tableau1[[#This Row],[NOM DE LA STRUCTURE]])*Tableau1[MONTANT PROPOSE POUR L''ACTION])=0,"",SUMPRODUCT((Tableau1[NOM DE LA STRUCTURE]=Tableau1[[#This Row],[NOM DE LA STRUCTURE]])*Tableau1[MONTANT PROPOSE POUR L''ACTION]))</f>
        <v/>
      </c>
      <c r="W457" s="79"/>
    </row>
    <row r="458" spans="1:23" ht="47.5" hidden="1" customHeight="1" x14ac:dyDescent="0.25">
      <c r="A458" s="13" t="str">
        <f>_xlfn.XLOOKUP(C458,'Export Action'!$A$3:$A$1999,'Export Action'!$L$3:$L$1999)</f>
        <v>83150537500020</v>
      </c>
      <c r="B458" s="84" t="str">
        <f>_xlfn.XLOOKUP(A458,'Export Action'!$L$3:$L$1999,'Export Action'!$O$3:$O$1999)</f>
        <v>LILLE MÉTROPOLE TENNIS DE TABLE</v>
      </c>
      <c r="C458" s="1" t="s">
        <v>15838</v>
      </c>
      <c r="D458" s="36" t="str">
        <f>_xlfn.XLOOKUP(C458,'Export Action'!$A$3:$A$1999,'Export Action'!$X$3:$X$1999)</f>
        <v>Fidélisation Le Ping pour une jeunesse citoyenne</v>
      </c>
      <c r="E458" s="1" t="str">
        <f>_xlfn.XLOOKUP(A458,'Export Dossier'!$K$3:$K$974,'Export Dossier'!$D$3:$D$974)</f>
        <v>FFTT-HDF-24-0040</v>
      </c>
      <c r="F458" s="36" t="str">
        <f>_xlfn.XLOOKUP(C458,'Export Action'!$A$3:$A$1999,'Export Action'!$AE$3:$AE$1999)</f>
        <v>Ping Educatif</v>
      </c>
      <c r="G458" s="68"/>
      <c r="H458" s="71"/>
      <c r="I458" s="71"/>
      <c r="J458" s="1" t="str">
        <f>_xlfn.XLOOKUP(C458,'Export Action'!$A$3:$A$1999,'Export Action'!$J$3:$J$1999)</f>
        <v>Renouvellement</v>
      </c>
      <c r="K458" s="1" t="str">
        <f>_xlfn.XLOOKUP(C458,'Export Action'!$A$3:$A$1999,'Export Action'!$AL$3:$AL$1999)</f>
        <v>Mixte</v>
      </c>
      <c r="L458" s="1">
        <f>_xlfn.XLOOKUP(C458,'Export Action'!$A$3:$A$1999,'Export Action'!$AM$3:$AM$1999)</f>
        <v>1500</v>
      </c>
      <c r="M458" s="5">
        <f>_xlfn.XLOOKUP(A458,'Export 2022'!$K$3:$K$1000,'Export 2022'!$AF$3:$AF$1000)</f>
        <v>8900</v>
      </c>
      <c r="N458" s="5">
        <f>_xlfn.XLOOKUP(A458,'Export 2023'!$K$3:$K$1000,'Export 2023'!$AF$3:$AF$1000)</f>
        <v>5270</v>
      </c>
      <c r="O458" s="31">
        <f>_xlfn.XLOOKUP(A458,'Export Dossier'!$K$3:$K$974,'Export Dossier'!$AD$3:$AD$974)</f>
        <v>15100</v>
      </c>
      <c r="P458" s="31">
        <f>_xlfn.XLOOKUP(C458,'Export Action'!$A$3:$A$1999,'Export Action'!$AS$3:$AS$1999)</f>
        <v>6000</v>
      </c>
      <c r="Q458" s="29">
        <f>(_xlfn.XLOOKUP(C458,'Export Action'!$A$3:$A$1999,'Export Action'!$AS$3:$AS$1999))/_xlfn.XLOOKUP(C458,'Export Action'!$A$3:$A$1999,'Export Action'!$AR$3:$AR$1999)</f>
        <v>0.27238060650081714</v>
      </c>
      <c r="R458" s="63" t="str">
        <f>IF(OR(_xlfn.XLOOKUP(C458,'Export Action'!$A$3:$A$1999,'Export Action'!$AO$3:$AO$1999)="Communes ZRR./bassins de vie pop &gt; 50% ZRR",_xlfn.XLOOKUP(C458,'Export Action'!$A$3:$A$1999,'Export Action'!$AO$3:$AO$1999)="Contrats de relance et de transition écologique (CRTE) rural"),"Oui","Non")</f>
        <v>Non</v>
      </c>
      <c r="S458" s="73"/>
      <c r="T458" s="74">
        <f t="shared" si="7"/>
        <v>182</v>
      </c>
      <c r="U458" s="75"/>
      <c r="V458" s="8" t="str" cm="1">
        <f t="array" ref="V458">IF(SUMPRODUCT((Tableau1[NOM DE LA STRUCTURE]=Tableau1[[#This Row],[NOM DE LA STRUCTURE]])*Tableau1[MONTANT PROPOSE POUR L''ACTION])=0,"",SUMPRODUCT((Tableau1[NOM DE LA STRUCTURE]=Tableau1[[#This Row],[NOM DE LA STRUCTURE]])*Tableau1[MONTANT PROPOSE POUR L''ACTION]))</f>
        <v/>
      </c>
      <c r="W458" s="79"/>
    </row>
    <row r="459" spans="1:23" ht="47.5" hidden="1" customHeight="1" x14ac:dyDescent="0.25">
      <c r="A459" s="13" t="str">
        <f>_xlfn.XLOOKUP(C459,'Export Action'!$A$3:$A$1999,'Export Action'!$L$3:$L$1999)</f>
        <v>83150537500020</v>
      </c>
      <c r="B459" s="84" t="str">
        <f>_xlfn.XLOOKUP(A459,'Export Action'!$L$3:$L$1999,'Export Action'!$O$3:$O$1999)</f>
        <v>LILLE MÉTROPOLE TENNIS DE TABLE</v>
      </c>
      <c r="C459" s="1" t="s">
        <v>15845</v>
      </c>
      <c r="D459" s="36" t="str">
        <f>_xlfn.XLOOKUP(C459,'Export Action'!$A$3:$A$1999,'Export Action'!$X$3:$X$1999)</f>
        <v>Développement durable Festival des Solidarités Internationales - Olympiades de la Solidarité</v>
      </c>
      <c r="E459" s="1" t="str">
        <f>_xlfn.XLOOKUP(A459,'Export Dossier'!$K$3:$K$974,'Export Dossier'!$D$3:$D$974)</f>
        <v>FFTT-HDF-24-0040</v>
      </c>
      <c r="F459" s="36" t="str">
        <f>_xlfn.XLOOKUP(C459,'Export Action'!$A$3:$A$1999,'Export Action'!$AE$3:$AE$1999)</f>
        <v>Structuration clubs/comités de demain</v>
      </c>
      <c r="G459" s="68"/>
      <c r="H459" s="71"/>
      <c r="I459" s="71"/>
      <c r="J459" s="1" t="str">
        <f>_xlfn.XLOOKUP(C459,'Export Action'!$A$3:$A$1999,'Export Action'!$J$3:$J$1999)</f>
        <v>Première demande</v>
      </c>
      <c r="K459" s="1" t="str">
        <f>_xlfn.XLOOKUP(C459,'Export Action'!$A$3:$A$1999,'Export Action'!$AL$3:$AL$1999)</f>
        <v>Mixte</v>
      </c>
      <c r="L459" s="1">
        <f>_xlfn.XLOOKUP(C459,'Export Action'!$A$3:$A$1999,'Export Action'!$AM$3:$AM$1999)</f>
        <v>60</v>
      </c>
      <c r="M459" s="5">
        <f>_xlfn.XLOOKUP(A459,'Export 2022'!$K$3:$K$1000,'Export 2022'!$AF$3:$AF$1000)</f>
        <v>8900</v>
      </c>
      <c r="N459" s="5">
        <f>_xlfn.XLOOKUP(A459,'Export 2023'!$K$3:$K$1000,'Export 2023'!$AF$3:$AF$1000)</f>
        <v>5270</v>
      </c>
      <c r="O459" s="31">
        <f>_xlfn.XLOOKUP(A459,'Export Dossier'!$K$3:$K$974,'Export Dossier'!$AD$3:$AD$974)</f>
        <v>15100</v>
      </c>
      <c r="P459" s="31">
        <f>_xlfn.XLOOKUP(C459,'Export Action'!$A$3:$A$1999,'Export Action'!$AS$3:$AS$1999)</f>
        <v>1000</v>
      </c>
      <c r="Q459" s="29">
        <f>(_xlfn.XLOOKUP(C459,'Export Action'!$A$3:$A$1999,'Export Action'!$AS$3:$AS$1999))/_xlfn.XLOOKUP(C459,'Export Action'!$A$3:$A$1999,'Export Action'!$AR$3:$AR$1999)</f>
        <v>0.16666666666666666</v>
      </c>
      <c r="R459" s="63" t="str">
        <f>IF(OR(_xlfn.XLOOKUP(C459,'Export Action'!$A$3:$A$1999,'Export Action'!$AO$3:$AO$1999)="Communes ZRR./bassins de vie pop &gt; 50% ZRR",_xlfn.XLOOKUP(C459,'Export Action'!$A$3:$A$1999,'Export Action'!$AO$3:$AO$1999)="Contrats de relance et de transition écologique (CRTE) rural"),"Oui","Non")</f>
        <v>Non</v>
      </c>
      <c r="S459" s="73"/>
      <c r="T459" s="74">
        <f t="shared" si="7"/>
        <v>182</v>
      </c>
      <c r="U459" s="75"/>
      <c r="V459" s="8" t="str" cm="1">
        <f t="array" ref="V459">IF(SUMPRODUCT((Tableau1[NOM DE LA STRUCTURE]=Tableau1[[#This Row],[NOM DE LA STRUCTURE]])*Tableau1[MONTANT PROPOSE POUR L''ACTION])=0,"",SUMPRODUCT((Tableau1[NOM DE LA STRUCTURE]=Tableau1[[#This Row],[NOM DE LA STRUCTURE]])*Tableau1[MONTANT PROPOSE POUR L''ACTION]))</f>
        <v/>
      </c>
      <c r="W459" s="79"/>
    </row>
    <row r="460" spans="1:23" ht="47.5" hidden="1" customHeight="1" x14ac:dyDescent="0.25">
      <c r="A460" s="13" t="str">
        <f>_xlfn.XLOOKUP(C460,'Export Action'!$A$3:$A$1999,'Export Action'!$L$3:$L$1999)</f>
        <v>83150537500020</v>
      </c>
      <c r="B460" s="84" t="str">
        <f>_xlfn.XLOOKUP(A460,'Export Action'!$L$3:$L$1999,'Export Action'!$O$3:$O$1999)</f>
        <v>LILLE MÉTROPOLE TENNIS DE TABLE</v>
      </c>
      <c r="C460" s="1" t="s">
        <v>15851</v>
      </c>
      <c r="D460" s="36" t="str">
        <f>_xlfn.XLOOKUP(C460,'Export Action'!$A$3:$A$1999,'Export Action'!$X$3:$X$1999)</f>
        <v>JOP Paris 2024</v>
      </c>
      <c r="E460" s="1" t="str">
        <f>_xlfn.XLOOKUP(A460,'Export Dossier'!$K$3:$K$974,'Export Dossier'!$D$3:$D$974)</f>
        <v>FFTT-HDF-24-0040</v>
      </c>
      <c r="F460" s="36" t="str">
        <f>_xlfn.XLOOKUP(C460,'Export Action'!$A$3:$A$1999,'Export Action'!$AE$3:$AE$1999)</f>
        <v>Animations vacances Olympiques et Paralympiques</v>
      </c>
      <c r="G460" s="87"/>
      <c r="H460" s="1"/>
      <c r="I460" s="1"/>
      <c r="J460" s="1" t="str">
        <f>_xlfn.XLOOKUP(C460,'Export Action'!$A$3:$A$1999,'Export Action'!$J$3:$J$1999)</f>
        <v>Première demande</v>
      </c>
      <c r="K460" s="1" t="str">
        <f>_xlfn.XLOOKUP(C460,'Export Action'!$A$3:$A$1999,'Export Action'!$AL$3:$AL$1999)</f>
        <v>Mixte</v>
      </c>
      <c r="L460" s="1">
        <f>_xlfn.XLOOKUP(C460,'Export Action'!$A$3:$A$1999,'Export Action'!$AM$3:$AM$1999)</f>
        <v>2100</v>
      </c>
      <c r="M460" s="5">
        <f>_xlfn.XLOOKUP(A460,'Export 2022'!$K$3:$K$1000,'Export 2022'!$AF$3:$AF$1000)</f>
        <v>8900</v>
      </c>
      <c r="N460" s="5">
        <f>_xlfn.XLOOKUP(A460,'Export 2023'!$K$3:$K$1000,'Export 2023'!$AF$3:$AF$1000)</f>
        <v>5270</v>
      </c>
      <c r="O460" s="31">
        <f>_xlfn.XLOOKUP(A460,'Export Dossier'!$K$3:$K$974,'Export Dossier'!$AD$3:$AD$974)</f>
        <v>15100</v>
      </c>
      <c r="P460" s="31">
        <f>_xlfn.XLOOKUP(C460,'Export Action'!$A$3:$A$1999,'Export Action'!$AS$3:$AS$1999)</f>
        <v>2100</v>
      </c>
      <c r="Q460" s="29">
        <f>(_xlfn.XLOOKUP(C460,'Export Action'!$A$3:$A$1999,'Export Action'!$AS$3:$AS$1999))/_xlfn.XLOOKUP(C460,'Export Action'!$A$3:$A$1999,'Export Action'!$AR$3:$AR$1999)</f>
        <v>0.3</v>
      </c>
      <c r="R460" s="63" t="str">
        <f>IF(OR(_xlfn.XLOOKUP(C460,'Export Action'!$A$3:$A$1999,'Export Action'!$AO$3:$AO$1999)="Communes ZRR./bassins de vie pop &gt; 50% ZRR",_xlfn.XLOOKUP(C460,'Export Action'!$A$3:$A$1999,'Export Action'!$AO$3:$AO$1999)="Contrats de relance et de transition écologique (CRTE) rural"),"Oui","Non")</f>
        <v>Non</v>
      </c>
      <c r="S460" s="88"/>
      <c r="T460" s="74">
        <f t="shared" si="7"/>
        <v>182</v>
      </c>
      <c r="U460" s="89"/>
      <c r="V460" s="8" t="str" cm="1">
        <f t="array" ref="V460">IF(SUMPRODUCT((Tableau1[NOM DE LA STRUCTURE]=Tableau1[[#This Row],[NOM DE LA STRUCTURE]])*Tableau1[MONTANT PROPOSE POUR L''ACTION])=0,"",SUMPRODUCT((Tableau1[NOM DE LA STRUCTURE]=Tableau1[[#This Row],[NOM DE LA STRUCTURE]])*Tableau1[MONTANT PROPOSE POUR L''ACTION]))</f>
        <v/>
      </c>
      <c r="W460" s="90"/>
    </row>
    <row r="461" spans="1:23" ht="47.5" hidden="1" customHeight="1" x14ac:dyDescent="0.25">
      <c r="A461" s="13" t="str">
        <f>_xlfn.XLOOKUP(C461,'Export Action'!$A$3:$A$1999,'Export Action'!$L$3:$L$1999)</f>
        <v>84258295900016</v>
      </c>
      <c r="B461" s="84" t="str">
        <f>_xlfn.XLOOKUP(A461,'Export Action'!$L$3:$L$1999,'Export Action'!$O$3:$O$1999)</f>
        <v>ASSOCIATION SPORTIVE DES ATELIERS MALECOT LILLE METROPOLE BY ASPTT</v>
      </c>
      <c r="C461" s="1" t="s">
        <v>15857</v>
      </c>
      <c r="D461" s="36" t="str">
        <f>_xlfn.XLOOKUP(C461,'Export Action'!$A$3:$A$1999,'Export Action'!$X$3:$X$1999)</f>
        <v>Créer un créneau encadré "Ping bien être" afin de développer la pratique du tennis de table à l'ASAM</v>
      </c>
      <c r="E461" s="1" t="str">
        <f>_xlfn.XLOOKUP(A461,'Export Dossier'!$K$3:$K$974,'Export Dossier'!$D$3:$D$974)</f>
        <v>FFTT-HDF-24-0041</v>
      </c>
      <c r="F461" s="36" t="str">
        <f>_xlfn.XLOOKUP(C461,'Export Action'!$A$3:$A$1999,'Export Action'!$AE$3:$AE$1999)</f>
        <v>Nouvelles pratiques</v>
      </c>
      <c r="G461" s="68"/>
      <c r="H461" s="71"/>
      <c r="I461" s="71"/>
      <c r="J461" s="1" t="str">
        <f>_xlfn.XLOOKUP(C461,'Export Action'!$A$3:$A$1999,'Export Action'!$J$3:$J$1999)</f>
        <v>Première demande</v>
      </c>
      <c r="K461" s="1" t="str">
        <f>_xlfn.XLOOKUP(C461,'Export Action'!$A$3:$A$1999,'Export Action'!$AL$3:$AL$1999)</f>
        <v>Mixte</v>
      </c>
      <c r="L461" s="1">
        <f>_xlfn.XLOOKUP(C461,'Export Action'!$A$3:$A$1999,'Export Action'!$AM$3:$AM$1999)</f>
        <v>30</v>
      </c>
      <c r="M461" s="5" t="e">
        <f>_xlfn.XLOOKUP(A461,'Export 2022'!$K$3:$K$1000,'Export 2022'!$AF$3:$AF$1000)</f>
        <v>#N/A</v>
      </c>
      <c r="N461" s="5">
        <f>_xlfn.XLOOKUP(A461,'Export 2023'!$K$3:$K$1000,'Export 2023'!$AF$3:$AF$1000)</f>
        <v>0</v>
      </c>
      <c r="O461" s="31">
        <f>_xlfn.XLOOKUP(A461,'Export Dossier'!$K$3:$K$974,'Export Dossier'!$AD$3:$AD$974)</f>
        <v>1760</v>
      </c>
      <c r="P461" s="31">
        <f>_xlfn.XLOOKUP(C461,'Export Action'!$A$3:$A$1999,'Export Action'!$AS$3:$AS$1999)</f>
        <v>1760</v>
      </c>
      <c r="Q461" s="29">
        <f>(_xlfn.XLOOKUP(C461,'Export Action'!$A$3:$A$1999,'Export Action'!$AS$3:$AS$1999))/_xlfn.XLOOKUP(C461,'Export Action'!$A$3:$A$1999,'Export Action'!$AR$3:$AR$1999)</f>
        <v>0.5</v>
      </c>
      <c r="R461" s="63" t="str">
        <f>IF(OR(_xlfn.XLOOKUP(C461,'Export Action'!$A$3:$A$1999,'Export Action'!$AO$3:$AO$1999)="Communes ZRR./bassins de vie pop &gt; 50% ZRR",_xlfn.XLOOKUP(C461,'Export Action'!$A$3:$A$1999,'Export Action'!$AO$3:$AO$1999)="Contrats de relance et de transition écologique (CRTE) rural"),"Oui","Non")</f>
        <v>Non</v>
      </c>
      <c r="S461" s="73"/>
      <c r="T461" s="74">
        <f t="shared" si="7"/>
        <v>183</v>
      </c>
      <c r="U461" s="75"/>
      <c r="V461" s="8" t="str" cm="1">
        <f t="array" ref="V461">IF(SUMPRODUCT((Tableau1[NOM DE LA STRUCTURE]=Tableau1[[#This Row],[NOM DE LA STRUCTURE]])*Tableau1[MONTANT PROPOSE POUR L''ACTION])=0,"",SUMPRODUCT((Tableau1[NOM DE LA STRUCTURE]=Tableau1[[#This Row],[NOM DE LA STRUCTURE]])*Tableau1[MONTANT PROPOSE POUR L''ACTION]))</f>
        <v/>
      </c>
      <c r="W461" s="79"/>
    </row>
    <row r="462" spans="1:23" ht="47.5" hidden="1" customHeight="1" x14ac:dyDescent="0.25">
      <c r="A462" s="13" t="str">
        <f>_xlfn.XLOOKUP(C462,'Export Action'!$A$3:$A$1999,'Export Action'!$L$3:$L$1999)</f>
        <v>48997857700026</v>
      </c>
      <c r="B462" s="84" t="str">
        <f>_xlfn.XLOOKUP(A462,'Export Action'!$L$3:$L$1999,'Export Action'!$O$3:$O$1999)</f>
        <v>JEUNES PONGISTES DE LA BOURGOGNE DE TOURCOING</v>
      </c>
      <c r="C462" s="1" t="s">
        <v>15865</v>
      </c>
      <c r="D462" s="36" t="str">
        <f>_xlfn.XLOOKUP(C462,'Export Action'!$A$3:$A$1999,'Export Action'!$X$3:$X$1999)</f>
        <v>Recrutement et fidélisation des jeunes</v>
      </c>
      <c r="E462" s="1" t="str">
        <f>_xlfn.XLOOKUP(A462,'Export Dossier'!$K$3:$K$974,'Export Dossier'!$D$3:$D$974)</f>
        <v>FFTT-HDF-24-0042</v>
      </c>
      <c r="F462" s="36" t="str">
        <f>_xlfn.XLOOKUP(C462,'Export Action'!$A$3:$A$1999,'Export Action'!$AE$3:$AE$1999)</f>
        <v>Ping Educatif</v>
      </c>
      <c r="G462" s="68"/>
      <c r="H462" s="71"/>
      <c r="I462" s="71"/>
      <c r="J462" s="1" t="str">
        <f>_xlfn.XLOOKUP(C462,'Export Action'!$A$3:$A$1999,'Export Action'!$J$3:$J$1999)</f>
        <v>Renouvellement</v>
      </c>
      <c r="K462" s="1" t="str">
        <f>_xlfn.XLOOKUP(C462,'Export Action'!$A$3:$A$1999,'Export Action'!$AL$3:$AL$1999)</f>
        <v>Mixte</v>
      </c>
      <c r="L462" s="1">
        <f>_xlfn.XLOOKUP(C462,'Export Action'!$A$3:$A$1999,'Export Action'!$AM$3:$AM$1999)</f>
        <v>200</v>
      </c>
      <c r="M462" s="5">
        <f>_xlfn.XLOOKUP(A462,'Export 2022'!$K$3:$K$1000,'Export 2022'!$AF$3:$AF$1000)</f>
        <v>3500</v>
      </c>
      <c r="N462" s="5">
        <f>_xlfn.XLOOKUP(A462,'Export 2023'!$K$3:$K$1000,'Export 2023'!$AF$3:$AF$1000)</f>
        <v>3400</v>
      </c>
      <c r="O462" s="31">
        <f>_xlfn.XLOOKUP(A462,'Export Dossier'!$K$3:$K$974,'Export Dossier'!$AD$3:$AD$974)</f>
        <v>4500</v>
      </c>
      <c r="P462" s="31">
        <f>_xlfn.XLOOKUP(C462,'Export Action'!$A$3:$A$1999,'Export Action'!$AS$3:$AS$1999)</f>
        <v>2500</v>
      </c>
      <c r="Q462" s="29">
        <f>(_xlfn.XLOOKUP(C462,'Export Action'!$A$3:$A$1999,'Export Action'!$AS$3:$AS$1999))/_xlfn.XLOOKUP(C462,'Export Action'!$A$3:$A$1999,'Export Action'!$AR$3:$AR$1999)</f>
        <v>0.5</v>
      </c>
      <c r="R462" s="63" t="str">
        <f>IF(OR(_xlfn.XLOOKUP(C462,'Export Action'!$A$3:$A$1999,'Export Action'!$AO$3:$AO$1999)="Communes ZRR./bassins de vie pop &gt; 50% ZRR",_xlfn.XLOOKUP(C462,'Export Action'!$A$3:$A$1999,'Export Action'!$AO$3:$AO$1999)="Contrats de relance et de transition écologique (CRTE) rural"),"Oui","Non")</f>
        <v>Non</v>
      </c>
      <c r="S462" s="73"/>
      <c r="T462" s="74">
        <f t="shared" si="7"/>
        <v>184</v>
      </c>
      <c r="U462" s="75"/>
      <c r="V462" s="8" t="str" cm="1">
        <f t="array" ref="V462">IF(SUMPRODUCT((Tableau1[NOM DE LA STRUCTURE]=Tableau1[[#This Row],[NOM DE LA STRUCTURE]])*Tableau1[MONTANT PROPOSE POUR L''ACTION])=0,"",SUMPRODUCT((Tableau1[NOM DE LA STRUCTURE]=Tableau1[[#This Row],[NOM DE LA STRUCTURE]])*Tableau1[MONTANT PROPOSE POUR L''ACTION]))</f>
        <v/>
      </c>
      <c r="W462" s="79"/>
    </row>
    <row r="463" spans="1:23" ht="47.5" hidden="1" customHeight="1" x14ac:dyDescent="0.25">
      <c r="A463" s="13" t="str">
        <f>_xlfn.XLOOKUP(C463,'Export Action'!$A$3:$A$1999,'Export Action'!$L$3:$L$1999)</f>
        <v>48997857700026</v>
      </c>
      <c r="B463" s="84" t="str">
        <f>_xlfn.XLOOKUP(A463,'Export Action'!$L$3:$L$1999,'Export Action'!$O$3:$O$1999)</f>
        <v>JEUNES PONGISTES DE LA BOURGOGNE DE TOURCOING</v>
      </c>
      <c r="C463" s="1" t="s">
        <v>15872</v>
      </c>
      <c r="D463" s="36" t="str">
        <f>_xlfn.XLOOKUP(C463,'Export Action'!$A$3:$A$1999,'Export Action'!$X$3:$X$1999)</f>
        <v>Nouvelles pratiques Ping en Extérieur</v>
      </c>
      <c r="E463" s="1" t="str">
        <f>_xlfn.XLOOKUP(A463,'Export Dossier'!$K$3:$K$974,'Export Dossier'!$D$3:$D$974)</f>
        <v>FFTT-HDF-24-0042</v>
      </c>
      <c r="F463" s="36" t="str">
        <f>_xlfn.XLOOKUP(C463,'Export Action'!$A$3:$A$1999,'Export Action'!$AE$3:$AE$1999)</f>
        <v>Nouvelles pratiques</v>
      </c>
      <c r="G463" s="68"/>
      <c r="H463" s="71"/>
      <c r="I463" s="71"/>
      <c r="J463" s="1" t="str">
        <f>_xlfn.XLOOKUP(C463,'Export Action'!$A$3:$A$1999,'Export Action'!$J$3:$J$1999)</f>
        <v>Renouvellement</v>
      </c>
      <c r="K463" s="1" t="str">
        <f>_xlfn.XLOOKUP(C463,'Export Action'!$A$3:$A$1999,'Export Action'!$AL$3:$AL$1999)</f>
        <v>Mixte</v>
      </c>
      <c r="L463" s="1">
        <f>_xlfn.XLOOKUP(C463,'Export Action'!$A$3:$A$1999,'Export Action'!$AM$3:$AM$1999)</f>
        <v>300</v>
      </c>
      <c r="M463" s="5">
        <f>_xlfn.XLOOKUP(A463,'Export 2022'!$K$3:$K$1000,'Export 2022'!$AF$3:$AF$1000)</f>
        <v>3500</v>
      </c>
      <c r="N463" s="5">
        <f>_xlfn.XLOOKUP(A463,'Export 2023'!$K$3:$K$1000,'Export 2023'!$AF$3:$AF$1000)</f>
        <v>3400</v>
      </c>
      <c r="O463" s="31">
        <f>_xlfn.XLOOKUP(A463,'Export Dossier'!$K$3:$K$974,'Export Dossier'!$AD$3:$AD$974)</f>
        <v>4500</v>
      </c>
      <c r="P463" s="31">
        <f>_xlfn.XLOOKUP(C463,'Export Action'!$A$3:$A$1999,'Export Action'!$AS$3:$AS$1999)</f>
        <v>2000</v>
      </c>
      <c r="Q463" s="29">
        <f>(_xlfn.XLOOKUP(C463,'Export Action'!$A$3:$A$1999,'Export Action'!$AS$3:$AS$1999))/_xlfn.XLOOKUP(C463,'Export Action'!$A$3:$A$1999,'Export Action'!$AR$3:$AR$1999)</f>
        <v>0.5</v>
      </c>
      <c r="R463" s="63" t="str">
        <f>IF(OR(_xlfn.XLOOKUP(C463,'Export Action'!$A$3:$A$1999,'Export Action'!$AO$3:$AO$1999)="Communes ZRR./bassins de vie pop &gt; 50% ZRR",_xlfn.XLOOKUP(C463,'Export Action'!$A$3:$A$1999,'Export Action'!$AO$3:$AO$1999)="Contrats de relance et de transition écologique (CRTE) rural"),"Oui","Non")</f>
        <v>Non</v>
      </c>
      <c r="S463" s="73"/>
      <c r="T463" s="74">
        <f t="shared" si="7"/>
        <v>184</v>
      </c>
      <c r="U463" s="75"/>
      <c r="V463" s="8" t="str" cm="1">
        <f t="array" ref="V463">IF(SUMPRODUCT((Tableau1[NOM DE LA STRUCTURE]=Tableau1[[#This Row],[NOM DE LA STRUCTURE]])*Tableau1[MONTANT PROPOSE POUR L''ACTION])=0,"",SUMPRODUCT((Tableau1[NOM DE LA STRUCTURE]=Tableau1[[#This Row],[NOM DE LA STRUCTURE]])*Tableau1[MONTANT PROPOSE POUR L''ACTION]))</f>
        <v/>
      </c>
      <c r="W463" s="79"/>
    </row>
    <row r="464" spans="1:23" ht="47.5" hidden="1" customHeight="1" x14ac:dyDescent="0.25">
      <c r="A464" s="13" t="str">
        <f>_xlfn.XLOOKUP(C464,'Export Action'!$A$3:$A$1999,'Export Action'!$L$3:$L$1999)</f>
        <v>78570874400020</v>
      </c>
      <c r="B464" s="84" t="str">
        <f>_xlfn.XLOOKUP(A464,'Export Action'!$L$3:$L$1999,'Export Action'!$O$3:$O$1999)</f>
        <v>ASSOCIATION AMICALE SPORTIVE DE FRESNES</v>
      </c>
      <c r="C464" s="1" t="s">
        <v>1225</v>
      </c>
      <c r="D464" s="36" t="str">
        <f>_xlfn.XLOOKUP(C464,'Export Action'!$A$3:$A$1999,'Export Action'!$X$3:$X$1999)</f>
        <v>PING AU FEMININ</v>
      </c>
      <c r="E464" s="1" t="str">
        <f>_xlfn.XLOOKUP(A464,'Export Dossier'!$K$3:$K$974,'Export Dossier'!$D$3:$D$974)</f>
        <v>FFTT-IDF-24-0001</v>
      </c>
      <c r="F464" s="36" t="str">
        <f>_xlfn.XLOOKUP(C464,'Export Action'!$A$3:$A$1999,'Export Action'!$AE$3:$AE$1999)</f>
        <v>Ping Actif</v>
      </c>
      <c r="G464" s="68"/>
      <c r="H464" s="71"/>
      <c r="I464" s="71"/>
      <c r="J464" s="1" t="str">
        <f>_xlfn.XLOOKUP(C464,'Export Action'!$A$3:$A$1999,'Export Action'!$J$3:$J$1999)</f>
        <v>Renouvellement</v>
      </c>
      <c r="K464" s="1" t="str">
        <f>_xlfn.XLOOKUP(C464,'Export Action'!$A$3:$A$1999,'Export Action'!$AL$3:$AL$1999)</f>
        <v>Féminin</v>
      </c>
      <c r="L464" s="1">
        <f>_xlfn.XLOOKUP(C464,'Export Action'!$A$3:$A$1999,'Export Action'!$AM$3:$AM$1999)</f>
        <v>16</v>
      </c>
      <c r="M464" s="5">
        <f>_xlfn.XLOOKUP(A464,'Export 2022'!$K$3:$K$1000,'Export 2022'!$AF$3:$AF$1000)</f>
        <v>1650</v>
      </c>
      <c r="N464" s="5">
        <f>_xlfn.XLOOKUP(A464,'Export 2023'!$K$3:$K$1000,'Export 2023'!$AF$3:$AF$1000)</f>
        <v>1500</v>
      </c>
      <c r="O464" s="31">
        <f>_xlfn.XLOOKUP(A464,'Export Dossier'!$K$3:$K$974,'Export Dossier'!$AD$3:$AD$974)</f>
        <v>2920</v>
      </c>
      <c r="P464" s="31">
        <f>_xlfn.XLOOKUP(C464,'Export Action'!$A$3:$A$1999,'Export Action'!$AS$3:$AS$1999)</f>
        <v>1700</v>
      </c>
      <c r="Q464" s="29">
        <f>(_xlfn.XLOOKUP(C464,'Export Action'!$A$3:$A$1999,'Export Action'!$AS$3:$AS$1999))/_xlfn.XLOOKUP(C464,'Export Action'!$A$3:$A$1999,'Export Action'!$AR$3:$AR$1999)</f>
        <v>0.59233449477351918</v>
      </c>
      <c r="R464" s="63" t="str">
        <f>IF(OR(_xlfn.XLOOKUP(C464,'Export Action'!$A$3:$A$1999,'Export Action'!$AO$3:$AO$1999)="Communes ZRR./bassins de vie pop &gt; 50% ZRR",_xlfn.XLOOKUP(C464,'Export Action'!$A$3:$A$1999,'Export Action'!$AO$3:$AO$1999)="Contrats de relance et de transition écologique (CRTE) rural"),"Oui","Non")</f>
        <v>Non</v>
      </c>
      <c r="S464" s="73"/>
      <c r="T464" s="74">
        <f t="shared" si="7"/>
        <v>185</v>
      </c>
      <c r="U464" s="75"/>
      <c r="V464" s="8" t="str" cm="1">
        <f t="array" ref="V464">IF(SUMPRODUCT((Tableau1[NOM DE LA STRUCTURE]=Tableau1[[#This Row],[NOM DE LA STRUCTURE]])*Tableau1[MONTANT PROPOSE POUR L''ACTION])=0,"",SUMPRODUCT((Tableau1[NOM DE LA STRUCTURE]=Tableau1[[#This Row],[NOM DE LA STRUCTURE]])*Tableau1[MONTANT PROPOSE POUR L''ACTION]))</f>
        <v/>
      </c>
      <c r="W464" s="79"/>
    </row>
    <row r="465" spans="1:23" ht="47.5" hidden="1" customHeight="1" x14ac:dyDescent="0.25">
      <c r="A465" s="13" t="str">
        <f>_xlfn.XLOOKUP(C465,'Export Action'!$A$3:$A$1999,'Export Action'!$L$3:$L$1999)</f>
        <v>78570874400020</v>
      </c>
      <c r="B465" s="84" t="str">
        <f>_xlfn.XLOOKUP(A465,'Export Action'!$L$3:$L$1999,'Export Action'!$O$3:$O$1999)</f>
        <v>ASSOCIATION AMICALE SPORTIVE DE FRESNES</v>
      </c>
      <c r="C465" s="1" t="s">
        <v>1243</v>
      </c>
      <c r="D465" s="36" t="str">
        <f>_xlfn.XLOOKUP(C465,'Export Action'!$A$3:$A$1999,'Export Action'!$X$3:$X$1999)</f>
        <v>PING VR</v>
      </c>
      <c r="E465" s="1" t="str">
        <f>_xlfn.XLOOKUP(A465,'Export Dossier'!$K$3:$K$974,'Export Dossier'!$D$3:$D$974)</f>
        <v>FFTT-IDF-24-0001</v>
      </c>
      <c r="F465" s="36" t="str">
        <f>_xlfn.XLOOKUP(C465,'Export Action'!$A$3:$A$1999,'Export Action'!$AE$3:$AE$1999)</f>
        <v>Nouvelles pratiques</v>
      </c>
      <c r="G465" s="68"/>
      <c r="H465" s="71"/>
      <c r="I465" s="71"/>
      <c r="J465" s="1" t="str">
        <f>_xlfn.XLOOKUP(C465,'Export Action'!$A$3:$A$1999,'Export Action'!$J$3:$J$1999)</f>
        <v>Première demande</v>
      </c>
      <c r="K465" s="1" t="str">
        <f>_xlfn.XLOOKUP(C465,'Export Action'!$A$3:$A$1999,'Export Action'!$AL$3:$AL$1999)</f>
        <v>Mixte</v>
      </c>
      <c r="L465" s="1">
        <f>_xlfn.XLOOKUP(C465,'Export Action'!$A$3:$A$1999,'Export Action'!$AM$3:$AM$1999)</f>
        <v>20</v>
      </c>
      <c r="M465" s="5">
        <f>_xlfn.XLOOKUP(A465,'Export 2022'!$K$3:$K$1000,'Export 2022'!$AF$3:$AF$1000)</f>
        <v>1650</v>
      </c>
      <c r="N465" s="5">
        <f>_xlfn.XLOOKUP(A465,'Export 2023'!$K$3:$K$1000,'Export 2023'!$AF$3:$AF$1000)</f>
        <v>1500</v>
      </c>
      <c r="O465" s="31">
        <f>_xlfn.XLOOKUP(A465,'Export Dossier'!$K$3:$K$974,'Export Dossier'!$AD$3:$AD$974)</f>
        <v>2920</v>
      </c>
      <c r="P465" s="31">
        <f>_xlfn.XLOOKUP(C465,'Export Action'!$A$3:$A$1999,'Export Action'!$AS$3:$AS$1999)</f>
        <v>1220</v>
      </c>
      <c r="Q465" s="29">
        <f>(_xlfn.XLOOKUP(C465,'Export Action'!$A$3:$A$1999,'Export Action'!$AS$3:$AS$1999))/_xlfn.XLOOKUP(C465,'Export Action'!$A$3:$A$1999,'Export Action'!$AR$3:$AR$1999)</f>
        <v>0.59223300970873782</v>
      </c>
      <c r="R465" s="63" t="str">
        <f>IF(OR(_xlfn.XLOOKUP(C465,'Export Action'!$A$3:$A$1999,'Export Action'!$AO$3:$AO$1999)="Communes ZRR./bassins de vie pop &gt; 50% ZRR",_xlfn.XLOOKUP(C465,'Export Action'!$A$3:$A$1999,'Export Action'!$AO$3:$AO$1999)="Contrats de relance et de transition écologique (CRTE) rural"),"Oui","Non")</f>
        <v>Non</v>
      </c>
      <c r="S465" s="73"/>
      <c r="T465" s="74">
        <f t="shared" si="7"/>
        <v>185</v>
      </c>
      <c r="U465" s="75"/>
      <c r="V465" s="8" t="str" cm="1">
        <f t="array" ref="V465">IF(SUMPRODUCT((Tableau1[NOM DE LA STRUCTURE]=Tableau1[[#This Row],[NOM DE LA STRUCTURE]])*Tableau1[MONTANT PROPOSE POUR L''ACTION])=0,"",SUMPRODUCT((Tableau1[NOM DE LA STRUCTURE]=Tableau1[[#This Row],[NOM DE LA STRUCTURE]])*Tableau1[MONTANT PROPOSE POUR L''ACTION]))</f>
        <v/>
      </c>
      <c r="W465" s="79"/>
    </row>
    <row r="466" spans="1:23" ht="47.5" hidden="1" customHeight="1" x14ac:dyDescent="0.25">
      <c r="A466" s="13" t="str">
        <f>_xlfn.XLOOKUP(C466,'Export Action'!$A$3:$A$1999,'Export Action'!$L$3:$L$1999)</f>
        <v>33099782600020</v>
      </c>
      <c r="B466" s="84" t="str">
        <f>_xlfn.XLOOKUP(A466,'Export Action'!$L$3:$L$1999,'Export Action'!$O$3:$O$1999)</f>
        <v>STADE DE LEST PAVILLONNAIS STADE DE L EST PAVILLONNAIS</v>
      </c>
      <c r="C466" s="1" t="s">
        <v>1248</v>
      </c>
      <c r="D466" s="36" t="str">
        <f>_xlfn.XLOOKUP(C466,'Export Action'!$A$3:$A$1999,'Export Action'!$X$3:$X$1999)</f>
        <v>PING FAMILLE</v>
      </c>
      <c r="E466" s="1" t="str">
        <f>_xlfn.XLOOKUP(A466,'Export Dossier'!$K$3:$K$974,'Export Dossier'!$D$3:$D$974)</f>
        <v>FFTT-IDF-24-0002</v>
      </c>
      <c r="F466" s="36" t="str">
        <f>_xlfn.XLOOKUP(C466,'Export Action'!$A$3:$A$1999,'Export Action'!$AE$3:$AE$1999)</f>
        <v>Nouvelles pratiques</v>
      </c>
      <c r="G466" s="68"/>
      <c r="H466" s="71"/>
      <c r="I466" s="71"/>
      <c r="J466" s="1" t="str">
        <f>_xlfn.XLOOKUP(C466,'Export Action'!$A$3:$A$1999,'Export Action'!$J$3:$J$1999)</f>
        <v>Première demande</v>
      </c>
      <c r="K466" s="1" t="str">
        <f>_xlfn.XLOOKUP(C466,'Export Action'!$A$3:$A$1999,'Export Action'!$AL$3:$AL$1999)</f>
        <v>Mixte</v>
      </c>
      <c r="L466" s="1">
        <f>_xlfn.XLOOKUP(C466,'Export Action'!$A$3:$A$1999,'Export Action'!$AM$3:$AM$1999)</f>
        <v>30</v>
      </c>
      <c r="M466" s="5">
        <f>_xlfn.XLOOKUP(A466,'Export 2022'!$K$3:$K$1000,'Export 2022'!$AF$3:$AF$1000)</f>
        <v>1500</v>
      </c>
      <c r="N466" s="5" t="e">
        <f>_xlfn.XLOOKUP(A466,'Export 2023'!$K$3:$K$1000,'Export 2023'!$AF$3:$AF$1000)</f>
        <v>#N/A</v>
      </c>
      <c r="O466" s="31">
        <f>_xlfn.XLOOKUP(A466,'Export Dossier'!$K$3:$K$974,'Export Dossier'!$AD$3:$AD$974)</f>
        <v>8200</v>
      </c>
      <c r="P466" s="31">
        <f>_xlfn.XLOOKUP(C466,'Export Action'!$A$3:$A$1999,'Export Action'!$AS$3:$AS$1999)</f>
        <v>4000</v>
      </c>
      <c r="Q466" s="29">
        <f>(_xlfn.XLOOKUP(C466,'Export Action'!$A$3:$A$1999,'Export Action'!$AS$3:$AS$1999))/_xlfn.XLOOKUP(C466,'Export Action'!$A$3:$A$1999,'Export Action'!$AR$3:$AR$1999)</f>
        <v>0.26315789473684209</v>
      </c>
      <c r="R466" s="63" t="str">
        <f>IF(OR(_xlfn.XLOOKUP(C466,'Export Action'!$A$3:$A$1999,'Export Action'!$AO$3:$AO$1999)="Communes ZRR./bassins de vie pop &gt; 50% ZRR",_xlfn.XLOOKUP(C466,'Export Action'!$A$3:$A$1999,'Export Action'!$AO$3:$AO$1999)="Contrats de relance et de transition écologique (CRTE) rural"),"Oui","Non")</f>
        <v>Non</v>
      </c>
      <c r="S466" s="73"/>
      <c r="T466" s="74">
        <f t="shared" si="7"/>
        <v>186</v>
      </c>
      <c r="U466" s="75"/>
      <c r="V466" s="8" t="str" cm="1">
        <f t="array" ref="V466">IF(SUMPRODUCT((Tableau1[NOM DE LA STRUCTURE]=Tableau1[[#This Row],[NOM DE LA STRUCTURE]])*Tableau1[MONTANT PROPOSE POUR L''ACTION])=0,"",SUMPRODUCT((Tableau1[NOM DE LA STRUCTURE]=Tableau1[[#This Row],[NOM DE LA STRUCTURE]])*Tableau1[MONTANT PROPOSE POUR L''ACTION]))</f>
        <v/>
      </c>
      <c r="W466" s="79"/>
    </row>
    <row r="467" spans="1:23" ht="47.5" hidden="1" customHeight="1" x14ac:dyDescent="0.25">
      <c r="A467" s="13" t="str">
        <f>_xlfn.XLOOKUP(C467,'Export Action'!$A$3:$A$1999,'Export Action'!$L$3:$L$1999)</f>
        <v>33099782600020</v>
      </c>
      <c r="B467" s="84" t="str">
        <f>_xlfn.XLOOKUP(A467,'Export Action'!$L$3:$L$1999,'Export Action'!$O$3:$O$1999)</f>
        <v>STADE DE LEST PAVILLONNAIS STADE DE L EST PAVILLONNAIS</v>
      </c>
      <c r="C467" s="1" t="s">
        <v>1263</v>
      </c>
      <c r="D467" s="36" t="str">
        <f>_xlfn.XLOOKUP(C467,'Export Action'!$A$3:$A$1999,'Export Action'!$X$3:$X$1999)</f>
        <v>HANDI PING</v>
      </c>
      <c r="E467" s="1" t="str">
        <f>_xlfn.XLOOKUP(A467,'Export Dossier'!$K$3:$K$974,'Export Dossier'!$D$3:$D$974)</f>
        <v>FFTT-IDF-24-0002</v>
      </c>
      <c r="F467" s="36" t="str">
        <f>_xlfn.XLOOKUP(C467,'Export Action'!$A$3:$A$1999,'Export Action'!$AE$3:$AE$1999)</f>
        <v>Ping Inclusif</v>
      </c>
      <c r="G467" s="68"/>
      <c r="H467" s="71"/>
      <c r="I467" s="71"/>
      <c r="J467" s="1" t="str">
        <f>_xlfn.XLOOKUP(C467,'Export Action'!$A$3:$A$1999,'Export Action'!$J$3:$J$1999)</f>
        <v>Première demande</v>
      </c>
      <c r="K467" s="1" t="str">
        <f>_xlfn.XLOOKUP(C467,'Export Action'!$A$3:$A$1999,'Export Action'!$AL$3:$AL$1999)</f>
        <v>Mixte</v>
      </c>
      <c r="L467" s="1">
        <f>_xlfn.XLOOKUP(C467,'Export Action'!$A$3:$A$1999,'Export Action'!$AM$3:$AM$1999)</f>
        <v>5</v>
      </c>
      <c r="M467" s="5">
        <f>_xlfn.XLOOKUP(A467,'Export 2022'!$K$3:$K$1000,'Export 2022'!$AF$3:$AF$1000)</f>
        <v>1500</v>
      </c>
      <c r="N467" s="5" t="e">
        <f>_xlfn.XLOOKUP(A467,'Export 2023'!$K$3:$K$1000,'Export 2023'!$AF$3:$AF$1000)</f>
        <v>#N/A</v>
      </c>
      <c r="O467" s="31">
        <f>_xlfn.XLOOKUP(A467,'Export Dossier'!$K$3:$K$974,'Export Dossier'!$AD$3:$AD$974)</f>
        <v>8200</v>
      </c>
      <c r="P467" s="31">
        <f>_xlfn.XLOOKUP(C467,'Export Action'!$A$3:$A$1999,'Export Action'!$AS$3:$AS$1999)</f>
        <v>4200</v>
      </c>
      <c r="Q467" s="29">
        <f>(_xlfn.XLOOKUP(C467,'Export Action'!$A$3:$A$1999,'Export Action'!$AS$3:$AS$1999))/_xlfn.XLOOKUP(C467,'Export Action'!$A$3:$A$1999,'Export Action'!$AR$3:$AR$1999)</f>
        <v>0.28187919463087246</v>
      </c>
      <c r="R467" s="63" t="str">
        <f>IF(OR(_xlfn.XLOOKUP(C467,'Export Action'!$A$3:$A$1999,'Export Action'!$AO$3:$AO$1999)="Communes ZRR./bassins de vie pop &gt; 50% ZRR",_xlfn.XLOOKUP(C467,'Export Action'!$A$3:$A$1999,'Export Action'!$AO$3:$AO$1999)="Contrats de relance et de transition écologique (CRTE) rural"),"Oui","Non")</f>
        <v>Non</v>
      </c>
      <c r="S467" s="73"/>
      <c r="T467" s="74">
        <f t="shared" si="7"/>
        <v>186</v>
      </c>
      <c r="U467" s="75"/>
      <c r="V467" s="8" t="str" cm="1">
        <f t="array" ref="V467">IF(SUMPRODUCT((Tableau1[NOM DE LA STRUCTURE]=Tableau1[[#This Row],[NOM DE LA STRUCTURE]])*Tableau1[MONTANT PROPOSE POUR L''ACTION])=0,"",SUMPRODUCT((Tableau1[NOM DE LA STRUCTURE]=Tableau1[[#This Row],[NOM DE LA STRUCTURE]])*Tableau1[MONTANT PROPOSE POUR L''ACTION]))</f>
        <v/>
      </c>
      <c r="W467" s="79"/>
    </row>
    <row r="468" spans="1:23" ht="47.5" hidden="1" customHeight="1" x14ac:dyDescent="0.25">
      <c r="A468" s="13" t="str">
        <f>_xlfn.XLOOKUP(C468,'Export Action'!$A$3:$A$1999,'Export Action'!$L$3:$L$1999)</f>
        <v>42459276400023</v>
      </c>
      <c r="B468" s="84" t="str">
        <f>_xlfn.XLOOKUP(A468,'Export Action'!$L$3:$L$1999,'Export Action'!$O$3:$O$1999)</f>
        <v>CLUB SPORTIF DE NOISY LE GRAND TENNIS DE TABLE Club Sportif Noisy-le-Grand Tennis de Table (CSNTT)</v>
      </c>
      <c r="C468" s="1" t="s">
        <v>1269</v>
      </c>
      <c r="D468" s="36" t="str">
        <f>_xlfn.XLOOKUP(C468,'Export Action'!$A$3:$A$1999,'Export Action'!$X$3:$X$1999)</f>
        <v>Ping Educatif - Recrutement et fidélisation des jeunes</v>
      </c>
      <c r="E468" s="1" t="str">
        <f>_xlfn.XLOOKUP(A468,'Export Dossier'!$K$3:$K$974,'Export Dossier'!$D$3:$D$974)</f>
        <v>FFTT-IDF-24-0003</v>
      </c>
      <c r="F468" s="36" t="str">
        <f>_xlfn.XLOOKUP(C468,'Export Action'!$A$3:$A$1999,'Export Action'!$AE$3:$AE$1999)</f>
        <v>Ping Educatif</v>
      </c>
      <c r="G468" s="68"/>
      <c r="H468" s="71"/>
      <c r="I468" s="71"/>
      <c r="J468" s="1" t="str">
        <f>_xlfn.XLOOKUP(C468,'Export Action'!$A$3:$A$1999,'Export Action'!$J$3:$J$1999)</f>
        <v>Renouvellement</v>
      </c>
      <c r="K468" s="1" t="str">
        <f>_xlfn.XLOOKUP(C468,'Export Action'!$A$3:$A$1999,'Export Action'!$AL$3:$AL$1999)</f>
        <v>Mixte</v>
      </c>
      <c r="L468" s="1">
        <f>_xlfn.XLOOKUP(C468,'Export Action'!$A$3:$A$1999,'Export Action'!$AM$3:$AM$1999)</f>
        <v>20</v>
      </c>
      <c r="M468" s="5">
        <f>_xlfn.XLOOKUP(A468,'Export 2022'!$K$3:$K$1000,'Export 2022'!$AF$3:$AF$1000)</f>
        <v>4850</v>
      </c>
      <c r="N468" s="5">
        <f>_xlfn.XLOOKUP(A468,'Export 2023'!$K$3:$K$1000,'Export 2023'!$AF$3:$AF$1000)</f>
        <v>4550</v>
      </c>
      <c r="O468" s="31">
        <f>_xlfn.XLOOKUP(A468,'Export Dossier'!$K$3:$K$974,'Export Dossier'!$AD$3:$AD$974)</f>
        <v>25600</v>
      </c>
      <c r="P468" s="31">
        <f>_xlfn.XLOOKUP(C468,'Export Action'!$A$3:$A$1999,'Export Action'!$AS$3:$AS$1999)</f>
        <v>5700</v>
      </c>
      <c r="Q468" s="29">
        <f>(_xlfn.XLOOKUP(C468,'Export Action'!$A$3:$A$1999,'Export Action'!$AS$3:$AS$1999))/_xlfn.XLOOKUP(C468,'Export Action'!$A$3:$A$1999,'Export Action'!$AR$3:$AR$1999)</f>
        <v>0.32004491858506456</v>
      </c>
      <c r="R468" s="63" t="str">
        <f>IF(OR(_xlfn.XLOOKUP(C468,'Export Action'!$A$3:$A$1999,'Export Action'!$AO$3:$AO$1999)="Communes ZRR./bassins de vie pop &gt; 50% ZRR",_xlfn.XLOOKUP(C468,'Export Action'!$A$3:$A$1999,'Export Action'!$AO$3:$AO$1999)="Contrats de relance et de transition écologique (CRTE) rural"),"Oui","Non")</f>
        <v>Non</v>
      </c>
      <c r="S468" s="73"/>
      <c r="T468" s="74">
        <f t="shared" si="7"/>
        <v>187</v>
      </c>
      <c r="U468" s="75"/>
      <c r="V468" s="8" t="str" cm="1">
        <f t="array" ref="V468">IF(SUMPRODUCT((Tableau1[NOM DE LA STRUCTURE]=Tableau1[[#This Row],[NOM DE LA STRUCTURE]])*Tableau1[MONTANT PROPOSE POUR L''ACTION])=0,"",SUMPRODUCT((Tableau1[NOM DE LA STRUCTURE]=Tableau1[[#This Row],[NOM DE LA STRUCTURE]])*Tableau1[MONTANT PROPOSE POUR L''ACTION]))</f>
        <v/>
      </c>
      <c r="W468" s="79"/>
    </row>
    <row r="469" spans="1:23" ht="47.5" hidden="1" customHeight="1" x14ac:dyDescent="0.25">
      <c r="A469" s="13" t="str">
        <f>_xlfn.XLOOKUP(C469,'Export Action'!$A$3:$A$1999,'Export Action'!$L$3:$L$1999)</f>
        <v>42459276400023</v>
      </c>
      <c r="B469" s="84" t="str">
        <f>_xlfn.XLOOKUP(A469,'Export Action'!$L$3:$L$1999,'Export Action'!$O$3:$O$1999)</f>
        <v>CLUB SPORTIF DE NOISY LE GRAND TENNIS DE TABLE Club Sportif Noisy-le-Grand Tennis de Table (CSNTT)</v>
      </c>
      <c r="C469" s="1" t="s">
        <v>1284</v>
      </c>
      <c r="D469" s="36" t="str">
        <f>_xlfn.XLOOKUP(C469,'Export Action'!$A$3:$A$1999,'Export Action'!$X$3:$X$1999)</f>
        <v>Ping santé - Handisport et Sport adapté</v>
      </c>
      <c r="E469" s="1" t="str">
        <f>_xlfn.XLOOKUP(A469,'Export Dossier'!$K$3:$K$974,'Export Dossier'!$D$3:$D$974)</f>
        <v>FFTT-IDF-24-0003</v>
      </c>
      <c r="F469" s="36" t="str">
        <f>_xlfn.XLOOKUP(C469,'Export Action'!$A$3:$A$1999,'Export Action'!$AE$3:$AE$1999)</f>
        <v>Ping Actif</v>
      </c>
      <c r="G469" s="68"/>
      <c r="H469" s="71"/>
      <c r="I469" s="71"/>
      <c r="J469" s="1" t="str">
        <f>_xlfn.XLOOKUP(C469,'Export Action'!$A$3:$A$1999,'Export Action'!$J$3:$J$1999)</f>
        <v>Renouvellement</v>
      </c>
      <c r="K469" s="1" t="str">
        <f>_xlfn.XLOOKUP(C469,'Export Action'!$A$3:$A$1999,'Export Action'!$AL$3:$AL$1999)</f>
        <v>Mixte</v>
      </c>
      <c r="L469" s="1">
        <f>_xlfn.XLOOKUP(C469,'Export Action'!$A$3:$A$1999,'Export Action'!$AM$3:$AM$1999)</f>
        <v>50</v>
      </c>
      <c r="M469" s="5">
        <f>_xlfn.XLOOKUP(A469,'Export 2022'!$K$3:$K$1000,'Export 2022'!$AF$3:$AF$1000)</f>
        <v>4850</v>
      </c>
      <c r="N469" s="5">
        <f>_xlfn.XLOOKUP(A469,'Export 2023'!$K$3:$K$1000,'Export 2023'!$AF$3:$AF$1000)</f>
        <v>4550</v>
      </c>
      <c r="O469" s="31">
        <f>_xlfn.XLOOKUP(A469,'Export Dossier'!$K$3:$K$974,'Export Dossier'!$AD$3:$AD$974)</f>
        <v>25600</v>
      </c>
      <c r="P469" s="31">
        <f>_xlfn.XLOOKUP(C469,'Export Action'!$A$3:$A$1999,'Export Action'!$AS$3:$AS$1999)</f>
        <v>9700</v>
      </c>
      <c r="Q469" s="29">
        <f>(_xlfn.XLOOKUP(C469,'Export Action'!$A$3:$A$1999,'Export Action'!$AS$3:$AS$1999))/_xlfn.XLOOKUP(C469,'Export Action'!$A$3:$A$1999,'Export Action'!$AR$3:$AR$1999)</f>
        <v>0.37466203167246043</v>
      </c>
      <c r="R469" s="63" t="str">
        <f>IF(OR(_xlfn.XLOOKUP(C469,'Export Action'!$A$3:$A$1999,'Export Action'!$AO$3:$AO$1999)="Communes ZRR./bassins de vie pop &gt; 50% ZRR",_xlfn.XLOOKUP(C469,'Export Action'!$A$3:$A$1999,'Export Action'!$AO$3:$AO$1999)="Contrats de relance et de transition écologique (CRTE) rural"),"Oui","Non")</f>
        <v>Non</v>
      </c>
      <c r="S469" s="73"/>
      <c r="T469" s="74">
        <f t="shared" si="7"/>
        <v>187</v>
      </c>
      <c r="U469" s="75"/>
      <c r="V469" s="8" t="str" cm="1">
        <f t="array" ref="V469">IF(SUMPRODUCT((Tableau1[NOM DE LA STRUCTURE]=Tableau1[[#This Row],[NOM DE LA STRUCTURE]])*Tableau1[MONTANT PROPOSE POUR L''ACTION])=0,"",SUMPRODUCT((Tableau1[NOM DE LA STRUCTURE]=Tableau1[[#This Row],[NOM DE LA STRUCTURE]])*Tableau1[MONTANT PROPOSE POUR L''ACTION]))</f>
        <v/>
      </c>
      <c r="W469" s="79"/>
    </row>
    <row r="470" spans="1:23" ht="47.5" hidden="1" customHeight="1" x14ac:dyDescent="0.25">
      <c r="A470" s="13" t="str">
        <f>_xlfn.XLOOKUP(C470,'Export Action'!$A$3:$A$1999,'Export Action'!$L$3:$L$1999)</f>
        <v>42459276400023</v>
      </c>
      <c r="B470" s="84" t="str">
        <f>_xlfn.XLOOKUP(A470,'Export Action'!$L$3:$L$1999,'Export Action'!$O$3:$O$1999)</f>
        <v>CLUB SPORTIF DE NOISY LE GRAND TENNIS DE TABLE Club Sportif Noisy-le-Grand Tennis de Table (CSNTT)</v>
      </c>
      <c r="C470" s="1" t="s">
        <v>1291</v>
      </c>
      <c r="D470" s="36" t="str">
        <f>_xlfn.XLOOKUP(C470,'Export Action'!$A$3:$A$1999,'Export Action'!$X$3:$X$1999)</f>
        <v>Ping Citoyen - La Féminisation</v>
      </c>
      <c r="E470" s="1" t="str">
        <f>_xlfn.XLOOKUP(A470,'Export Dossier'!$K$3:$K$974,'Export Dossier'!$D$3:$D$974)</f>
        <v>FFTT-IDF-24-0003</v>
      </c>
      <c r="F470" s="36" t="str">
        <f>_xlfn.XLOOKUP(C470,'Export Action'!$A$3:$A$1999,'Export Action'!$AE$3:$AE$1999)</f>
        <v>Ping Actif</v>
      </c>
      <c r="G470" s="68"/>
      <c r="H470" s="71"/>
      <c r="I470" s="71"/>
      <c r="J470" s="1" t="str">
        <f>_xlfn.XLOOKUP(C470,'Export Action'!$A$3:$A$1999,'Export Action'!$J$3:$J$1999)</f>
        <v>Renouvellement</v>
      </c>
      <c r="K470" s="1" t="str">
        <f>_xlfn.XLOOKUP(C470,'Export Action'!$A$3:$A$1999,'Export Action'!$AL$3:$AL$1999)</f>
        <v>Féminin</v>
      </c>
      <c r="L470" s="1">
        <f>_xlfn.XLOOKUP(C470,'Export Action'!$A$3:$A$1999,'Export Action'!$AM$3:$AM$1999)</f>
        <v>40</v>
      </c>
      <c r="M470" s="5">
        <f>_xlfn.XLOOKUP(A470,'Export 2022'!$K$3:$K$1000,'Export 2022'!$AF$3:$AF$1000)</f>
        <v>4850</v>
      </c>
      <c r="N470" s="5">
        <f>_xlfn.XLOOKUP(A470,'Export 2023'!$K$3:$K$1000,'Export 2023'!$AF$3:$AF$1000)</f>
        <v>4550</v>
      </c>
      <c r="O470" s="31">
        <f>_xlfn.XLOOKUP(A470,'Export Dossier'!$K$3:$K$974,'Export Dossier'!$AD$3:$AD$974)</f>
        <v>25600</v>
      </c>
      <c r="P470" s="31">
        <f>_xlfn.XLOOKUP(C470,'Export Action'!$A$3:$A$1999,'Export Action'!$AS$3:$AS$1999)</f>
        <v>7700</v>
      </c>
      <c r="Q470" s="29">
        <f>(_xlfn.XLOOKUP(C470,'Export Action'!$A$3:$A$1999,'Export Action'!$AS$3:$AS$1999))/_xlfn.XLOOKUP(C470,'Export Action'!$A$3:$A$1999,'Export Action'!$AR$3:$AR$1999)</f>
        <v>0.35159817351598172</v>
      </c>
      <c r="R470" s="63" t="str">
        <f>IF(OR(_xlfn.XLOOKUP(C470,'Export Action'!$A$3:$A$1999,'Export Action'!$AO$3:$AO$1999)="Communes ZRR./bassins de vie pop &gt; 50% ZRR",_xlfn.XLOOKUP(C470,'Export Action'!$A$3:$A$1999,'Export Action'!$AO$3:$AO$1999)="Contrats de relance et de transition écologique (CRTE) rural"),"Oui","Non")</f>
        <v>Non</v>
      </c>
      <c r="S470" s="73"/>
      <c r="T470" s="74">
        <f t="shared" si="7"/>
        <v>187</v>
      </c>
      <c r="U470" s="75"/>
      <c r="V470" s="8" t="str" cm="1">
        <f t="array" ref="V470">IF(SUMPRODUCT((Tableau1[NOM DE LA STRUCTURE]=Tableau1[[#This Row],[NOM DE LA STRUCTURE]])*Tableau1[MONTANT PROPOSE POUR L''ACTION])=0,"",SUMPRODUCT((Tableau1[NOM DE LA STRUCTURE]=Tableau1[[#This Row],[NOM DE LA STRUCTURE]])*Tableau1[MONTANT PROPOSE POUR L''ACTION]))</f>
        <v/>
      </c>
      <c r="W470" s="79"/>
    </row>
    <row r="471" spans="1:23" ht="47.5" hidden="1" customHeight="1" x14ac:dyDescent="0.25">
      <c r="A471" s="13" t="str">
        <f>_xlfn.XLOOKUP(C471,'Export Action'!$A$3:$A$1999,'Export Action'!$L$3:$L$1999)</f>
        <v>42459276400023</v>
      </c>
      <c r="B471" s="84" t="str">
        <f>_xlfn.XLOOKUP(A471,'Export Action'!$L$3:$L$1999,'Export Action'!$O$3:$O$1999)</f>
        <v>CLUB SPORTIF DE NOISY LE GRAND TENNIS DE TABLE Club Sportif Noisy-le-Grand Tennis de Table (CSNTT)</v>
      </c>
      <c r="C471" s="1" t="s">
        <v>1298</v>
      </c>
      <c r="D471" s="36" t="str">
        <f>_xlfn.XLOOKUP(C471,'Export Action'!$A$3:$A$1999,'Export Action'!$X$3:$X$1999)</f>
        <v>Structuration du club de demain - développement durable</v>
      </c>
      <c r="E471" s="1" t="str">
        <f>_xlfn.XLOOKUP(A471,'Export Dossier'!$K$3:$K$974,'Export Dossier'!$D$3:$D$974)</f>
        <v>FFTT-IDF-24-0003</v>
      </c>
      <c r="F471" s="36" t="str">
        <f>_xlfn.XLOOKUP(C471,'Export Action'!$A$3:$A$1999,'Export Action'!$AE$3:$AE$1999)</f>
        <v>Structuration clubs/comités de demain</v>
      </c>
      <c r="G471" s="68"/>
      <c r="H471" s="71"/>
      <c r="I471" s="71"/>
      <c r="J471" s="1" t="str">
        <f>_xlfn.XLOOKUP(C471,'Export Action'!$A$3:$A$1999,'Export Action'!$J$3:$J$1999)</f>
        <v>Renouvellement</v>
      </c>
      <c r="K471" s="1" t="str">
        <f>_xlfn.XLOOKUP(C471,'Export Action'!$A$3:$A$1999,'Export Action'!$AL$3:$AL$1999)</f>
        <v>Mixte</v>
      </c>
      <c r="L471" s="1">
        <f>_xlfn.XLOOKUP(C471,'Export Action'!$A$3:$A$1999,'Export Action'!$AM$3:$AM$1999)</f>
        <v>250</v>
      </c>
      <c r="M471" s="5">
        <f>_xlfn.XLOOKUP(A471,'Export 2022'!$K$3:$K$1000,'Export 2022'!$AF$3:$AF$1000)</f>
        <v>4850</v>
      </c>
      <c r="N471" s="5">
        <f>_xlfn.XLOOKUP(A471,'Export 2023'!$K$3:$K$1000,'Export 2023'!$AF$3:$AF$1000)</f>
        <v>4550</v>
      </c>
      <c r="O471" s="31">
        <f>_xlfn.XLOOKUP(A471,'Export Dossier'!$K$3:$K$974,'Export Dossier'!$AD$3:$AD$974)</f>
        <v>25600</v>
      </c>
      <c r="P471" s="31">
        <f>_xlfn.XLOOKUP(C471,'Export Action'!$A$3:$A$1999,'Export Action'!$AS$3:$AS$1999)</f>
        <v>2500</v>
      </c>
      <c r="Q471" s="29">
        <f>(_xlfn.XLOOKUP(C471,'Export Action'!$A$3:$A$1999,'Export Action'!$AS$3:$AS$1999))/_xlfn.XLOOKUP(C471,'Export Action'!$A$3:$A$1999,'Export Action'!$AR$3:$AR$1999)</f>
        <v>0.38819875776397517</v>
      </c>
      <c r="R471" s="63" t="str">
        <f>IF(OR(_xlfn.XLOOKUP(C471,'Export Action'!$A$3:$A$1999,'Export Action'!$AO$3:$AO$1999)="Communes ZRR./bassins de vie pop &gt; 50% ZRR",_xlfn.XLOOKUP(C471,'Export Action'!$A$3:$A$1999,'Export Action'!$AO$3:$AO$1999)="Contrats de relance et de transition écologique (CRTE) rural"),"Oui","Non")</f>
        <v>Non</v>
      </c>
      <c r="S471" s="73"/>
      <c r="T471" s="74">
        <f t="shared" si="7"/>
        <v>187</v>
      </c>
      <c r="U471" s="75"/>
      <c r="V471" s="8" t="str" cm="1">
        <f t="array" ref="V471">IF(SUMPRODUCT((Tableau1[NOM DE LA STRUCTURE]=Tableau1[[#This Row],[NOM DE LA STRUCTURE]])*Tableau1[MONTANT PROPOSE POUR L''ACTION])=0,"",SUMPRODUCT((Tableau1[NOM DE LA STRUCTURE]=Tableau1[[#This Row],[NOM DE LA STRUCTURE]])*Tableau1[MONTANT PROPOSE POUR L''ACTION]))</f>
        <v/>
      </c>
      <c r="W471" s="79"/>
    </row>
    <row r="472" spans="1:23" ht="47.5" hidden="1" customHeight="1" x14ac:dyDescent="0.25">
      <c r="A472" s="13" t="str">
        <f>_xlfn.XLOOKUP(C472,'Export Action'!$A$3:$A$1999,'Export Action'!$L$3:$L$1999)</f>
        <v>43165433400017</v>
      </c>
      <c r="B472" s="84" t="str">
        <f>_xlfn.XLOOKUP(A472,'Export Action'!$L$3:$L$1999,'Export Action'!$O$3:$O$1999)</f>
        <v>ASSOCIATION SPORTIVE DE ST GRATIEN</v>
      </c>
      <c r="C472" s="1" t="s">
        <v>1305</v>
      </c>
      <c r="D472" s="36" t="str">
        <f>_xlfn.XLOOKUP(C472,'Export Action'!$A$3:$A$1999,'Export Action'!$X$3:$X$1999)</f>
        <v>TENNIS DE TABLE - Organisation de stages de découverte pour les écoliers et collégiens de la ville de Saint Gratien</v>
      </c>
      <c r="E472" s="1" t="str">
        <f>_xlfn.XLOOKUP(A472,'Export Dossier'!$K$3:$K$974,'Export Dossier'!$D$3:$D$974)</f>
        <v>FFTT-IDF-24-0004</v>
      </c>
      <c r="F472" s="36" t="str">
        <f>_xlfn.XLOOKUP(C472,'Export Action'!$A$3:$A$1999,'Export Action'!$AE$3:$AE$1999)</f>
        <v>Ping Educatif</v>
      </c>
      <c r="G472" s="68"/>
      <c r="H472" s="71"/>
      <c r="I472" s="71"/>
      <c r="J472" s="1" t="str">
        <f>_xlfn.XLOOKUP(C472,'Export Action'!$A$3:$A$1999,'Export Action'!$J$3:$J$1999)</f>
        <v>Renouvellement</v>
      </c>
      <c r="K472" s="1" t="str">
        <f>_xlfn.XLOOKUP(C472,'Export Action'!$A$3:$A$1999,'Export Action'!$AL$3:$AL$1999)</f>
        <v>Mixte</v>
      </c>
      <c r="L472" s="1">
        <f>_xlfn.XLOOKUP(C472,'Export Action'!$A$3:$A$1999,'Export Action'!$AM$3:$AM$1999)</f>
        <v>60</v>
      </c>
      <c r="M472" s="5">
        <f>_xlfn.XLOOKUP(A472,'Export 2022'!$K$3:$K$1000,'Export 2022'!$AF$3:$AF$1000)</f>
        <v>1500</v>
      </c>
      <c r="N472" s="5">
        <f>_xlfn.XLOOKUP(A472,'Export 2023'!$K$3:$K$1000,'Export 2023'!$AF$3:$AF$1000)</f>
        <v>1500</v>
      </c>
      <c r="O472" s="31">
        <f>_xlfn.XLOOKUP(A472,'Export Dossier'!$K$3:$K$974,'Export Dossier'!$AD$3:$AD$974)</f>
        <v>1600</v>
      </c>
      <c r="P472" s="31">
        <f>_xlfn.XLOOKUP(C472,'Export Action'!$A$3:$A$1999,'Export Action'!$AS$3:$AS$1999)</f>
        <v>1600</v>
      </c>
      <c r="Q472" s="29">
        <f>(_xlfn.XLOOKUP(C472,'Export Action'!$A$3:$A$1999,'Export Action'!$AS$3:$AS$1999))/_xlfn.XLOOKUP(C472,'Export Action'!$A$3:$A$1999,'Export Action'!$AR$3:$AR$1999)</f>
        <v>0.5</v>
      </c>
      <c r="R472" s="63" t="str">
        <f>IF(OR(_xlfn.XLOOKUP(C472,'Export Action'!$A$3:$A$1999,'Export Action'!$AO$3:$AO$1999)="Communes ZRR./bassins de vie pop &gt; 50% ZRR",_xlfn.XLOOKUP(C472,'Export Action'!$A$3:$A$1999,'Export Action'!$AO$3:$AO$1999)="Contrats de relance et de transition écologique (CRTE) rural"),"Oui","Non")</f>
        <v>Non</v>
      </c>
      <c r="S472" s="73"/>
      <c r="T472" s="74">
        <f t="shared" si="7"/>
        <v>188</v>
      </c>
      <c r="U472" s="75"/>
      <c r="V472" s="8" t="str" cm="1">
        <f t="array" ref="V472">IF(SUMPRODUCT((Tableau1[NOM DE LA STRUCTURE]=Tableau1[[#This Row],[NOM DE LA STRUCTURE]])*Tableau1[MONTANT PROPOSE POUR L''ACTION])=0,"",SUMPRODUCT((Tableau1[NOM DE LA STRUCTURE]=Tableau1[[#This Row],[NOM DE LA STRUCTURE]])*Tableau1[MONTANT PROPOSE POUR L''ACTION]))</f>
        <v/>
      </c>
      <c r="W472" s="79"/>
    </row>
    <row r="473" spans="1:23" ht="47.5" hidden="1" customHeight="1" x14ac:dyDescent="0.25">
      <c r="A473" s="13" t="str">
        <f>_xlfn.XLOOKUP(C473,'Export Action'!$A$3:$A$1999,'Export Action'!$L$3:$L$1999)</f>
        <v>78568838300039</v>
      </c>
      <c r="B473" s="84" t="str">
        <f>_xlfn.XLOOKUP(A473,'Export Action'!$L$3:$L$1999,'Export Action'!$O$3:$O$1999)</f>
        <v>ELAN DE CHEVILLY-LARUE - ASSOCIATION SPORTIVE</v>
      </c>
      <c r="C473" s="1" t="s">
        <v>1333</v>
      </c>
      <c r="D473" s="36" t="str">
        <f>_xlfn.XLOOKUP(C473,'Export Action'!$A$3:$A$1999,'Export Action'!$X$3:$X$1999)</f>
        <v>Catégorie de joueurs et joueuses de 4 à 7 ans : Action recrutement et fidélisation des jeunes+ intervention en périscolaire + journée baby ping</v>
      </c>
      <c r="E473" s="1" t="str">
        <f>_xlfn.XLOOKUP(A473,'Export Dossier'!$K$3:$K$974,'Export Dossier'!$D$3:$D$974)</f>
        <v>FFTT-IDF-24-0006</v>
      </c>
      <c r="F473" s="36" t="str">
        <f>_xlfn.XLOOKUP(C473,'Export Action'!$A$3:$A$1999,'Export Action'!$AE$3:$AE$1999)</f>
        <v>Structuration clubs/comités de demain</v>
      </c>
      <c r="G473" s="68"/>
      <c r="H473" s="71"/>
      <c r="I473" s="71"/>
      <c r="J473" s="1" t="str">
        <f>_xlfn.XLOOKUP(C473,'Export Action'!$A$3:$A$1999,'Export Action'!$J$3:$J$1999)</f>
        <v>Renouvellement</v>
      </c>
      <c r="K473" s="1" t="str">
        <f>_xlfn.XLOOKUP(C473,'Export Action'!$A$3:$A$1999,'Export Action'!$AL$3:$AL$1999)</f>
        <v>Mixte</v>
      </c>
      <c r="L473" s="1">
        <f>_xlfn.XLOOKUP(C473,'Export Action'!$A$3:$A$1999,'Export Action'!$AM$3:$AM$1999)</f>
        <v>20</v>
      </c>
      <c r="M473" s="5" t="e">
        <f>_xlfn.XLOOKUP(A473,'Export 2022'!$K$3:$K$1000,'Export 2022'!$AF$3:$AF$1000)</f>
        <v>#N/A</v>
      </c>
      <c r="N473" s="5">
        <f>_xlfn.XLOOKUP(A473,'Export 2023'!$K$3:$K$1000,'Export 2023'!$AF$3:$AF$1000)</f>
        <v>1793</v>
      </c>
      <c r="O473" s="31">
        <f>_xlfn.XLOOKUP(A473,'Export Dossier'!$K$3:$K$974,'Export Dossier'!$AD$3:$AD$974)</f>
        <v>8500</v>
      </c>
      <c r="P473" s="31">
        <f>_xlfn.XLOOKUP(C473,'Export Action'!$A$3:$A$1999,'Export Action'!$AS$3:$AS$1999)</f>
        <v>2500</v>
      </c>
      <c r="Q473" s="29">
        <f>(_xlfn.XLOOKUP(C473,'Export Action'!$A$3:$A$1999,'Export Action'!$AS$3:$AS$1999))/_xlfn.XLOOKUP(C473,'Export Action'!$A$3:$A$1999,'Export Action'!$AR$3:$AR$1999)</f>
        <v>0.53191489361702127</v>
      </c>
      <c r="R473" s="63" t="str">
        <f>IF(OR(_xlfn.XLOOKUP(C473,'Export Action'!$A$3:$A$1999,'Export Action'!$AO$3:$AO$1999)="Communes ZRR./bassins de vie pop &gt; 50% ZRR",_xlfn.XLOOKUP(C473,'Export Action'!$A$3:$A$1999,'Export Action'!$AO$3:$AO$1999)="Contrats de relance et de transition écologique (CRTE) rural"),"Oui","Non")</f>
        <v>Non</v>
      </c>
      <c r="S473" s="73"/>
      <c r="T473" s="74">
        <f t="shared" si="7"/>
        <v>189</v>
      </c>
      <c r="U473" s="75"/>
      <c r="V473" s="8" t="str" cm="1">
        <f t="array" ref="V473">IF(SUMPRODUCT((Tableau1[NOM DE LA STRUCTURE]=Tableau1[[#This Row],[NOM DE LA STRUCTURE]])*Tableau1[MONTANT PROPOSE POUR L''ACTION])=0,"",SUMPRODUCT((Tableau1[NOM DE LA STRUCTURE]=Tableau1[[#This Row],[NOM DE LA STRUCTURE]])*Tableau1[MONTANT PROPOSE POUR L''ACTION]))</f>
        <v/>
      </c>
      <c r="W473" s="79"/>
    </row>
    <row r="474" spans="1:23" ht="47.5" hidden="1" customHeight="1" x14ac:dyDescent="0.25">
      <c r="A474" s="13" t="str">
        <f>_xlfn.XLOOKUP(C474,'Export Action'!$A$3:$A$1999,'Export Action'!$L$3:$L$1999)</f>
        <v>78568838300039</v>
      </c>
      <c r="B474" s="84" t="str">
        <f>_xlfn.XLOOKUP(A474,'Export Action'!$L$3:$L$1999,'Export Action'!$O$3:$O$1999)</f>
        <v>ELAN DE CHEVILLY-LARUE - ASSOCIATION SPORTIVE</v>
      </c>
      <c r="C474" s="1" t="s">
        <v>1335</v>
      </c>
      <c r="D474" s="36" t="str">
        <f>_xlfn.XLOOKUP(C474,'Export Action'!$A$3:$A$1999,'Export Action'!$X$3:$X$1999)</f>
        <v>VACANCES SPORTIVES</v>
      </c>
      <c r="E474" s="1" t="str">
        <f>_xlfn.XLOOKUP(A474,'Export Dossier'!$K$3:$K$974,'Export Dossier'!$D$3:$D$974)</f>
        <v>FFTT-IDF-24-0006</v>
      </c>
      <c r="F474" s="36" t="str">
        <f>_xlfn.XLOOKUP(C474,'Export Action'!$A$3:$A$1999,'Export Action'!$AE$3:$AE$1999)</f>
        <v>Animations vacances Olympiques et Paralympiques</v>
      </c>
      <c r="G474" s="87"/>
      <c r="H474" s="1"/>
      <c r="I474" s="1"/>
      <c r="J474" s="1" t="str">
        <f>_xlfn.XLOOKUP(C474,'Export Action'!$A$3:$A$1999,'Export Action'!$J$3:$J$1999)</f>
        <v>Première demande</v>
      </c>
      <c r="K474" s="1" t="str">
        <f>_xlfn.XLOOKUP(C474,'Export Action'!$A$3:$A$1999,'Export Action'!$AL$3:$AL$1999)</f>
        <v>Mixte</v>
      </c>
      <c r="L474" s="1">
        <f>_xlfn.XLOOKUP(C474,'Export Action'!$A$3:$A$1999,'Export Action'!$AM$3:$AM$1999)</f>
        <v>40</v>
      </c>
      <c r="M474" s="5" t="e">
        <f>_xlfn.XLOOKUP(A474,'Export 2022'!$K$3:$K$1000,'Export 2022'!$AF$3:$AF$1000)</f>
        <v>#N/A</v>
      </c>
      <c r="N474" s="5">
        <f>_xlfn.XLOOKUP(A474,'Export 2023'!$K$3:$K$1000,'Export 2023'!$AF$3:$AF$1000)</f>
        <v>1793</v>
      </c>
      <c r="O474" s="31">
        <f>_xlfn.XLOOKUP(A474,'Export Dossier'!$K$3:$K$974,'Export Dossier'!$AD$3:$AD$974)</f>
        <v>8500</v>
      </c>
      <c r="P474" s="31">
        <f>_xlfn.XLOOKUP(C474,'Export Action'!$A$3:$A$1999,'Export Action'!$AS$3:$AS$1999)</f>
        <v>6000</v>
      </c>
      <c r="Q474" s="29">
        <f>(_xlfn.XLOOKUP(C474,'Export Action'!$A$3:$A$1999,'Export Action'!$AS$3:$AS$1999))/_xlfn.XLOOKUP(C474,'Export Action'!$A$3:$A$1999,'Export Action'!$AR$3:$AR$1999)</f>
        <v>0.99075297225891679</v>
      </c>
      <c r="R474" s="63" t="str">
        <f>IF(OR(_xlfn.XLOOKUP(C474,'Export Action'!$A$3:$A$1999,'Export Action'!$AO$3:$AO$1999)="Communes ZRR./bassins de vie pop &gt; 50% ZRR",_xlfn.XLOOKUP(C474,'Export Action'!$A$3:$A$1999,'Export Action'!$AO$3:$AO$1999)="Contrats de relance et de transition écologique (CRTE) rural"),"Oui","Non")</f>
        <v>Non</v>
      </c>
      <c r="S474" s="88"/>
      <c r="T474" s="74">
        <f t="shared" si="7"/>
        <v>189</v>
      </c>
      <c r="U474" s="89"/>
      <c r="V474" s="8" t="str" cm="1">
        <f t="array" ref="V474">IF(SUMPRODUCT((Tableau1[NOM DE LA STRUCTURE]=Tableau1[[#This Row],[NOM DE LA STRUCTURE]])*Tableau1[MONTANT PROPOSE POUR L''ACTION])=0,"",SUMPRODUCT((Tableau1[NOM DE LA STRUCTURE]=Tableau1[[#This Row],[NOM DE LA STRUCTURE]])*Tableau1[MONTANT PROPOSE POUR L''ACTION]))</f>
        <v/>
      </c>
      <c r="W474" s="90"/>
    </row>
    <row r="475" spans="1:23" ht="47.5" hidden="1" customHeight="1" x14ac:dyDescent="0.25">
      <c r="A475" s="13" t="str">
        <f>_xlfn.XLOOKUP(C475,'Export Action'!$A$3:$A$1999,'Export Action'!$L$3:$L$1999)</f>
        <v>43033661000042</v>
      </c>
      <c r="B475" s="84" t="str">
        <f>_xlfn.XLOOKUP(A475,'Export Action'!$L$3:$L$1999,'Export Action'!$O$3:$O$1999)</f>
        <v>TENNIS DE TABLE NANGIS</v>
      </c>
      <c r="C475" s="1" t="s">
        <v>1341</v>
      </c>
      <c r="D475" s="36" t="str">
        <f>_xlfn.XLOOKUP(C475,'Export Action'!$A$3:$A$1999,'Export Action'!$X$3:$X$1999)</f>
        <v>Ping éducatif, Recrutement et fidélisation des jeunes</v>
      </c>
      <c r="E475" s="1" t="str">
        <f>_xlfn.XLOOKUP(A475,'Export Dossier'!$K$3:$K$974,'Export Dossier'!$D$3:$D$974)</f>
        <v>FFTT-IDF-24-0007</v>
      </c>
      <c r="F475" s="36" t="str">
        <f>_xlfn.XLOOKUP(C475,'Export Action'!$A$3:$A$1999,'Export Action'!$AE$3:$AE$1999)</f>
        <v>Ping Educatif</v>
      </c>
      <c r="G475" s="68"/>
      <c r="H475" s="71"/>
      <c r="I475" s="71"/>
      <c r="J475" s="1" t="str">
        <f>_xlfn.XLOOKUP(C475,'Export Action'!$A$3:$A$1999,'Export Action'!$J$3:$J$1999)</f>
        <v>Première demande</v>
      </c>
      <c r="K475" s="1" t="str">
        <f>_xlfn.XLOOKUP(C475,'Export Action'!$A$3:$A$1999,'Export Action'!$AL$3:$AL$1999)</f>
        <v>Mixte</v>
      </c>
      <c r="L475" s="1">
        <f>_xlfn.XLOOKUP(C475,'Export Action'!$A$3:$A$1999,'Export Action'!$AM$3:$AM$1999)</f>
        <v>36</v>
      </c>
      <c r="M475" s="5">
        <f>_xlfn.XLOOKUP(A475,'Export 2022'!$K$3:$K$1000,'Export 2022'!$AF$3:$AF$1000)</f>
        <v>1500</v>
      </c>
      <c r="N475" s="5">
        <f>_xlfn.XLOOKUP(A475,'Export 2023'!$K$3:$K$1000,'Export 2023'!$AF$3:$AF$1000)</f>
        <v>1500</v>
      </c>
      <c r="O475" s="31">
        <f>_xlfn.XLOOKUP(A475,'Export Dossier'!$K$3:$K$974,'Export Dossier'!$AD$3:$AD$974)</f>
        <v>2250</v>
      </c>
      <c r="P475" s="31">
        <f>_xlfn.XLOOKUP(C475,'Export Action'!$A$3:$A$1999,'Export Action'!$AS$3:$AS$1999)</f>
        <v>1500</v>
      </c>
      <c r="Q475" s="29">
        <f>(_xlfn.XLOOKUP(C475,'Export Action'!$A$3:$A$1999,'Export Action'!$AS$3:$AS$1999))/_xlfn.XLOOKUP(C475,'Export Action'!$A$3:$A$1999,'Export Action'!$AR$3:$AR$1999)</f>
        <v>0.16666666666666666</v>
      </c>
      <c r="R475" s="63" t="str">
        <f>IF(OR(_xlfn.XLOOKUP(C475,'Export Action'!$A$3:$A$1999,'Export Action'!$AO$3:$AO$1999)="Communes ZRR./bassins de vie pop &gt; 50% ZRR",_xlfn.XLOOKUP(C475,'Export Action'!$A$3:$A$1999,'Export Action'!$AO$3:$AO$1999)="Contrats de relance et de transition écologique (CRTE) rural"),"Oui","Non")</f>
        <v>Non</v>
      </c>
      <c r="S475" s="73"/>
      <c r="T475" s="74">
        <f t="shared" si="7"/>
        <v>190</v>
      </c>
      <c r="U475" s="75"/>
      <c r="V475" s="8" t="str" cm="1">
        <f t="array" ref="V475">IF(SUMPRODUCT((Tableau1[NOM DE LA STRUCTURE]=Tableau1[[#This Row],[NOM DE LA STRUCTURE]])*Tableau1[MONTANT PROPOSE POUR L''ACTION])=0,"",SUMPRODUCT((Tableau1[NOM DE LA STRUCTURE]=Tableau1[[#This Row],[NOM DE LA STRUCTURE]])*Tableau1[MONTANT PROPOSE POUR L''ACTION]))</f>
        <v/>
      </c>
      <c r="W475" s="79"/>
    </row>
    <row r="476" spans="1:23" ht="47.5" hidden="1" customHeight="1" x14ac:dyDescent="0.25">
      <c r="A476" s="13" t="str">
        <f>_xlfn.XLOOKUP(C476,'Export Action'!$A$3:$A$1999,'Export Action'!$L$3:$L$1999)</f>
        <v>43033661000042</v>
      </c>
      <c r="B476" s="84" t="str">
        <f>_xlfn.XLOOKUP(A476,'Export Action'!$L$3:$L$1999,'Export Action'!$O$3:$O$1999)</f>
        <v>TENNIS DE TABLE NANGIS</v>
      </c>
      <c r="C476" s="1" t="s">
        <v>1357</v>
      </c>
      <c r="D476" s="36" t="str">
        <f>_xlfn.XLOOKUP(C476,'Export Action'!$A$3:$A$1999,'Export Action'!$X$3:$X$1999)</f>
        <v>Ping actif, ping bien être</v>
      </c>
      <c r="E476" s="1" t="str">
        <f>_xlfn.XLOOKUP(A476,'Export Dossier'!$K$3:$K$974,'Export Dossier'!$D$3:$D$974)</f>
        <v>FFTT-IDF-24-0007</v>
      </c>
      <c r="F476" s="36" t="str">
        <f>_xlfn.XLOOKUP(C476,'Export Action'!$A$3:$A$1999,'Export Action'!$AE$3:$AE$1999)</f>
        <v>Ping Actif</v>
      </c>
      <c r="G476" s="68"/>
      <c r="H476" s="71"/>
      <c r="I476" s="71"/>
      <c r="J476" s="1" t="str">
        <f>_xlfn.XLOOKUP(C476,'Export Action'!$A$3:$A$1999,'Export Action'!$J$3:$J$1999)</f>
        <v>Première demande</v>
      </c>
      <c r="K476" s="1" t="str">
        <f>_xlfn.XLOOKUP(C476,'Export Action'!$A$3:$A$1999,'Export Action'!$AL$3:$AL$1999)</f>
        <v>Mixte</v>
      </c>
      <c r="L476" s="1">
        <f>_xlfn.XLOOKUP(C476,'Export Action'!$A$3:$A$1999,'Export Action'!$AM$3:$AM$1999)</f>
        <v>16</v>
      </c>
      <c r="M476" s="5">
        <f>_xlfn.XLOOKUP(A476,'Export 2022'!$K$3:$K$1000,'Export 2022'!$AF$3:$AF$1000)</f>
        <v>1500</v>
      </c>
      <c r="N476" s="5">
        <f>_xlfn.XLOOKUP(A476,'Export 2023'!$K$3:$K$1000,'Export 2023'!$AF$3:$AF$1000)</f>
        <v>1500</v>
      </c>
      <c r="O476" s="31">
        <f>_xlfn.XLOOKUP(A476,'Export Dossier'!$K$3:$K$974,'Export Dossier'!$AD$3:$AD$974)</f>
        <v>2250</v>
      </c>
      <c r="P476" s="31">
        <f>_xlfn.XLOOKUP(C476,'Export Action'!$A$3:$A$1999,'Export Action'!$AS$3:$AS$1999)</f>
        <v>750</v>
      </c>
      <c r="Q476" s="29">
        <f>(_xlfn.XLOOKUP(C476,'Export Action'!$A$3:$A$1999,'Export Action'!$AS$3:$AS$1999))/_xlfn.XLOOKUP(C476,'Export Action'!$A$3:$A$1999,'Export Action'!$AR$3:$AR$1999)</f>
        <v>0.1744186046511628</v>
      </c>
      <c r="R476" s="63" t="str">
        <f>IF(OR(_xlfn.XLOOKUP(C476,'Export Action'!$A$3:$A$1999,'Export Action'!$AO$3:$AO$1999)="Communes ZRR./bassins de vie pop &gt; 50% ZRR",_xlfn.XLOOKUP(C476,'Export Action'!$A$3:$A$1999,'Export Action'!$AO$3:$AO$1999)="Contrats de relance et de transition écologique (CRTE) rural"),"Oui","Non")</f>
        <v>Non</v>
      </c>
      <c r="S476" s="73"/>
      <c r="T476" s="74">
        <f t="shared" si="7"/>
        <v>190</v>
      </c>
      <c r="U476" s="75"/>
      <c r="V476" s="8" t="str" cm="1">
        <f t="array" ref="V476">IF(SUMPRODUCT((Tableau1[NOM DE LA STRUCTURE]=Tableau1[[#This Row],[NOM DE LA STRUCTURE]])*Tableau1[MONTANT PROPOSE POUR L''ACTION])=0,"",SUMPRODUCT((Tableau1[NOM DE LA STRUCTURE]=Tableau1[[#This Row],[NOM DE LA STRUCTURE]])*Tableau1[MONTANT PROPOSE POUR L''ACTION]))</f>
        <v/>
      </c>
      <c r="W476" s="79"/>
    </row>
    <row r="477" spans="1:23" ht="47.5" hidden="1" customHeight="1" x14ac:dyDescent="0.25">
      <c r="A477" s="13" t="str">
        <f>_xlfn.XLOOKUP(C477,'Export Action'!$A$3:$A$1999,'Export Action'!$L$3:$L$1999)</f>
        <v>35194540700036</v>
      </c>
      <c r="B477" s="84" t="str">
        <f>_xlfn.XLOOKUP(A477,'Export Action'!$L$3:$L$1999,'Export Action'!$O$3:$O$1999)</f>
        <v>TENNIS DE TABLE JOUY-LE-MOUTIER - VAUREAL</v>
      </c>
      <c r="C477" s="1" t="s">
        <v>1364</v>
      </c>
      <c r="D477" s="36" t="str">
        <f>_xlfn.XLOOKUP(C477,'Export Action'!$A$3:$A$1999,'Export Action'!$X$3:$X$1999)</f>
        <v>Recrutement et fidélisation des jeunes</v>
      </c>
      <c r="E477" s="1" t="str">
        <f>_xlfn.XLOOKUP(A477,'Export Dossier'!$K$3:$K$974,'Export Dossier'!$D$3:$D$974)</f>
        <v>FFTT-IDF-24-0008</v>
      </c>
      <c r="F477" s="36" t="str">
        <f>_xlfn.XLOOKUP(C477,'Export Action'!$A$3:$A$1999,'Export Action'!$AE$3:$AE$1999)</f>
        <v>Ping Educatif</v>
      </c>
      <c r="G477" s="68"/>
      <c r="H477" s="71"/>
      <c r="I477" s="71"/>
      <c r="J477" s="1" t="str">
        <f>_xlfn.XLOOKUP(C477,'Export Action'!$A$3:$A$1999,'Export Action'!$J$3:$J$1999)</f>
        <v>Renouvellement</v>
      </c>
      <c r="K477" s="1" t="str">
        <f>_xlfn.XLOOKUP(C477,'Export Action'!$A$3:$A$1999,'Export Action'!$AL$3:$AL$1999)</f>
        <v>Mixte</v>
      </c>
      <c r="L477" s="1">
        <f>_xlfn.XLOOKUP(C477,'Export Action'!$A$3:$A$1999,'Export Action'!$AM$3:$AM$1999)</f>
        <v>800</v>
      </c>
      <c r="M477" s="5">
        <f>_xlfn.XLOOKUP(A477,'Export 2022'!$K$3:$K$1000,'Export 2022'!$AF$3:$AF$1000)</f>
        <v>1500</v>
      </c>
      <c r="N477" s="5">
        <f>_xlfn.XLOOKUP(A477,'Export 2023'!$K$3:$K$1000,'Export 2023'!$AF$3:$AF$1000)</f>
        <v>1500</v>
      </c>
      <c r="O477" s="31">
        <f>_xlfn.XLOOKUP(A477,'Export Dossier'!$K$3:$K$974,'Export Dossier'!$AD$3:$AD$974)</f>
        <v>15000</v>
      </c>
      <c r="P477" s="31">
        <f>_xlfn.XLOOKUP(C477,'Export Action'!$A$3:$A$1999,'Export Action'!$AS$3:$AS$1999)</f>
        <v>6000</v>
      </c>
      <c r="Q477" s="29">
        <f>(_xlfn.XLOOKUP(C477,'Export Action'!$A$3:$A$1999,'Export Action'!$AS$3:$AS$1999))/_xlfn.XLOOKUP(C477,'Export Action'!$A$3:$A$1999,'Export Action'!$AR$3:$AR$1999)</f>
        <v>0.48</v>
      </c>
      <c r="R477" s="63" t="str">
        <f>IF(OR(_xlfn.XLOOKUP(C477,'Export Action'!$A$3:$A$1999,'Export Action'!$AO$3:$AO$1999)="Communes ZRR./bassins de vie pop &gt; 50% ZRR",_xlfn.XLOOKUP(C477,'Export Action'!$A$3:$A$1999,'Export Action'!$AO$3:$AO$1999)="Contrats de relance et de transition écologique (CRTE) rural"),"Oui","Non")</f>
        <v>Non</v>
      </c>
      <c r="S477" s="73"/>
      <c r="T477" s="74">
        <f t="shared" si="7"/>
        <v>191</v>
      </c>
      <c r="U477" s="75"/>
      <c r="V477" s="8" t="str" cm="1">
        <f t="array" ref="V477">IF(SUMPRODUCT((Tableau1[NOM DE LA STRUCTURE]=Tableau1[[#This Row],[NOM DE LA STRUCTURE]])*Tableau1[MONTANT PROPOSE POUR L''ACTION])=0,"",SUMPRODUCT((Tableau1[NOM DE LA STRUCTURE]=Tableau1[[#This Row],[NOM DE LA STRUCTURE]])*Tableau1[MONTANT PROPOSE POUR L''ACTION]))</f>
        <v/>
      </c>
      <c r="W477" s="79"/>
    </row>
    <row r="478" spans="1:23" ht="47.5" hidden="1" customHeight="1" x14ac:dyDescent="0.25">
      <c r="A478" s="13" t="str">
        <f>_xlfn.XLOOKUP(C478,'Export Action'!$A$3:$A$1999,'Export Action'!$L$3:$L$1999)</f>
        <v>35194540700036</v>
      </c>
      <c r="B478" s="84" t="str">
        <f>_xlfn.XLOOKUP(A478,'Export Action'!$L$3:$L$1999,'Export Action'!$O$3:$O$1999)</f>
        <v>TENNIS DE TABLE JOUY-LE-MOUTIER - VAUREAL</v>
      </c>
      <c r="C478" s="1" t="s">
        <v>1378</v>
      </c>
      <c r="D478" s="36" t="str">
        <f>_xlfn.XLOOKUP(C478,'Export Action'!$A$3:$A$1999,'Export Action'!$X$3:$X$1999)</f>
        <v>Animation Ping en extérieur</v>
      </c>
      <c r="E478" s="1" t="str">
        <f>_xlfn.XLOOKUP(A478,'Export Dossier'!$K$3:$K$974,'Export Dossier'!$D$3:$D$974)</f>
        <v>FFTT-IDF-24-0008</v>
      </c>
      <c r="F478" s="36" t="str">
        <f>_xlfn.XLOOKUP(C478,'Export Action'!$A$3:$A$1999,'Export Action'!$AE$3:$AE$1999)</f>
        <v>Nouvelles pratiques</v>
      </c>
      <c r="G478" s="68"/>
      <c r="H478" s="71"/>
      <c r="I478" s="71"/>
      <c r="J478" s="1" t="str">
        <f>_xlfn.XLOOKUP(C478,'Export Action'!$A$3:$A$1999,'Export Action'!$J$3:$J$1999)</f>
        <v>Première demande</v>
      </c>
      <c r="K478" s="1" t="str">
        <f>_xlfn.XLOOKUP(C478,'Export Action'!$A$3:$A$1999,'Export Action'!$AL$3:$AL$1999)</f>
        <v>Mixte</v>
      </c>
      <c r="L478" s="1">
        <f>_xlfn.XLOOKUP(C478,'Export Action'!$A$3:$A$1999,'Export Action'!$AM$3:$AM$1999)</f>
        <v>150</v>
      </c>
      <c r="M478" s="5">
        <f>_xlfn.XLOOKUP(A478,'Export 2022'!$K$3:$K$1000,'Export 2022'!$AF$3:$AF$1000)</f>
        <v>1500</v>
      </c>
      <c r="N478" s="5">
        <f>_xlfn.XLOOKUP(A478,'Export 2023'!$K$3:$K$1000,'Export 2023'!$AF$3:$AF$1000)</f>
        <v>1500</v>
      </c>
      <c r="O478" s="31">
        <f>_xlfn.XLOOKUP(A478,'Export Dossier'!$K$3:$K$974,'Export Dossier'!$AD$3:$AD$974)</f>
        <v>15000</v>
      </c>
      <c r="P478" s="31">
        <f>_xlfn.XLOOKUP(C478,'Export Action'!$A$3:$A$1999,'Export Action'!$AS$3:$AS$1999)</f>
        <v>2000</v>
      </c>
      <c r="Q478" s="29">
        <f>(_xlfn.XLOOKUP(C478,'Export Action'!$A$3:$A$1999,'Export Action'!$AS$3:$AS$1999))/_xlfn.XLOOKUP(C478,'Export Action'!$A$3:$A$1999,'Export Action'!$AR$3:$AR$1999)</f>
        <v>0.54054054054054057</v>
      </c>
      <c r="R478" s="63" t="str">
        <f>IF(OR(_xlfn.XLOOKUP(C478,'Export Action'!$A$3:$A$1999,'Export Action'!$AO$3:$AO$1999)="Communes ZRR./bassins de vie pop &gt; 50% ZRR",_xlfn.XLOOKUP(C478,'Export Action'!$A$3:$A$1999,'Export Action'!$AO$3:$AO$1999)="Contrats de relance et de transition écologique (CRTE) rural"),"Oui","Non")</f>
        <v>Non</v>
      </c>
      <c r="S478" s="73"/>
      <c r="T478" s="74">
        <f t="shared" si="7"/>
        <v>191</v>
      </c>
      <c r="U478" s="75"/>
      <c r="V478" s="8" t="str" cm="1">
        <f t="array" ref="V478">IF(SUMPRODUCT((Tableau1[NOM DE LA STRUCTURE]=Tableau1[[#This Row],[NOM DE LA STRUCTURE]])*Tableau1[MONTANT PROPOSE POUR L''ACTION])=0,"",SUMPRODUCT((Tableau1[NOM DE LA STRUCTURE]=Tableau1[[#This Row],[NOM DE LA STRUCTURE]])*Tableau1[MONTANT PROPOSE POUR L''ACTION]))</f>
        <v/>
      </c>
      <c r="W478" s="79"/>
    </row>
    <row r="479" spans="1:23" ht="47.5" hidden="1" customHeight="1" x14ac:dyDescent="0.25">
      <c r="A479" s="13" t="str">
        <f>_xlfn.XLOOKUP(C479,'Export Action'!$A$3:$A$1999,'Export Action'!$L$3:$L$1999)</f>
        <v>35194540700036</v>
      </c>
      <c r="B479" s="84" t="str">
        <f>_xlfn.XLOOKUP(A479,'Export Action'!$L$3:$L$1999,'Export Action'!$O$3:$O$1999)</f>
        <v>TENNIS DE TABLE JOUY-LE-MOUTIER - VAUREAL</v>
      </c>
      <c r="C479" s="1" t="s">
        <v>1384</v>
      </c>
      <c r="D479" s="36" t="str">
        <f>_xlfn.XLOOKUP(C479,'Export Action'!$A$3:$A$1999,'Export Action'!$X$3:$X$1999)</f>
        <v>Développement Durable</v>
      </c>
      <c r="E479" s="1" t="str">
        <f>_xlfn.XLOOKUP(A479,'Export Dossier'!$K$3:$K$974,'Export Dossier'!$D$3:$D$974)</f>
        <v>FFTT-IDF-24-0008</v>
      </c>
      <c r="F479" s="36" t="str">
        <f>_xlfn.XLOOKUP(C479,'Export Action'!$A$3:$A$1999,'Export Action'!$AE$3:$AE$1999)</f>
        <v>Structuration clubs/comités de demain</v>
      </c>
      <c r="G479" s="68"/>
      <c r="H479" s="71"/>
      <c r="I479" s="71"/>
      <c r="J479" s="1" t="str">
        <f>_xlfn.XLOOKUP(C479,'Export Action'!$A$3:$A$1999,'Export Action'!$J$3:$J$1999)</f>
        <v>Première demande</v>
      </c>
      <c r="K479" s="1" t="str">
        <f>_xlfn.XLOOKUP(C479,'Export Action'!$A$3:$A$1999,'Export Action'!$AL$3:$AL$1999)</f>
        <v>Mixte</v>
      </c>
      <c r="L479" s="1">
        <f>_xlfn.XLOOKUP(C479,'Export Action'!$A$3:$A$1999,'Export Action'!$AM$3:$AM$1999)</f>
        <v>1000</v>
      </c>
      <c r="M479" s="5">
        <f>_xlfn.XLOOKUP(A479,'Export 2022'!$K$3:$K$1000,'Export 2022'!$AF$3:$AF$1000)</f>
        <v>1500</v>
      </c>
      <c r="N479" s="5">
        <f>_xlfn.XLOOKUP(A479,'Export 2023'!$K$3:$K$1000,'Export 2023'!$AF$3:$AF$1000)</f>
        <v>1500</v>
      </c>
      <c r="O479" s="31">
        <f>_xlfn.XLOOKUP(A479,'Export Dossier'!$K$3:$K$974,'Export Dossier'!$AD$3:$AD$974)</f>
        <v>15000</v>
      </c>
      <c r="P479" s="31">
        <f>_xlfn.XLOOKUP(C479,'Export Action'!$A$3:$A$1999,'Export Action'!$AS$3:$AS$1999)</f>
        <v>7000</v>
      </c>
      <c r="Q479" s="29">
        <f>(_xlfn.XLOOKUP(C479,'Export Action'!$A$3:$A$1999,'Export Action'!$AS$3:$AS$1999))/_xlfn.XLOOKUP(C479,'Export Action'!$A$3:$A$1999,'Export Action'!$AR$3:$AR$1999)</f>
        <v>0.58333333333333337</v>
      </c>
      <c r="R479" s="63" t="str">
        <f>IF(OR(_xlfn.XLOOKUP(C479,'Export Action'!$A$3:$A$1999,'Export Action'!$AO$3:$AO$1999)="Communes ZRR./bassins de vie pop &gt; 50% ZRR",_xlfn.XLOOKUP(C479,'Export Action'!$A$3:$A$1999,'Export Action'!$AO$3:$AO$1999)="Contrats de relance et de transition écologique (CRTE) rural"),"Oui","Non")</f>
        <v>Non</v>
      </c>
      <c r="S479" s="73"/>
      <c r="T479" s="74">
        <f t="shared" si="7"/>
        <v>191</v>
      </c>
      <c r="U479" s="75"/>
      <c r="V479" s="8" t="str" cm="1">
        <f t="array" ref="V479">IF(SUMPRODUCT((Tableau1[NOM DE LA STRUCTURE]=Tableau1[[#This Row],[NOM DE LA STRUCTURE]])*Tableau1[MONTANT PROPOSE POUR L''ACTION])=0,"",SUMPRODUCT((Tableau1[NOM DE LA STRUCTURE]=Tableau1[[#This Row],[NOM DE LA STRUCTURE]])*Tableau1[MONTANT PROPOSE POUR L''ACTION]))</f>
        <v/>
      </c>
      <c r="W479" s="79"/>
    </row>
    <row r="480" spans="1:23" ht="47.5" hidden="1" customHeight="1" x14ac:dyDescent="0.25">
      <c r="A480" s="13" t="str">
        <f>_xlfn.XLOOKUP(C480,'Export Action'!$A$3:$A$1999,'Export Action'!$L$3:$L$1999)</f>
        <v>44762613600025</v>
      </c>
      <c r="B480" s="84" t="str">
        <f>_xlfn.XLOOKUP(A480,'Export Action'!$L$3:$L$1999,'Export Action'!$O$3:$O$1999)</f>
        <v>ALJ LIMAY TENNIS DE TABLE</v>
      </c>
      <c r="C480" s="1" t="s">
        <v>1391</v>
      </c>
      <c r="D480" s="36" t="str">
        <f>_xlfn.XLOOKUP(C480,'Export Action'!$A$3:$A$1999,'Export Action'!$X$3:$X$1999)</f>
        <v>Développement de la pratique sportive dans les territoires prioritaires notamment pour les féminines</v>
      </c>
      <c r="E480" s="1" t="str">
        <f>_xlfn.XLOOKUP(A480,'Export Dossier'!$K$3:$K$974,'Export Dossier'!$D$3:$D$974)</f>
        <v>FFTT-IDF-24-0009</v>
      </c>
      <c r="F480" s="36" t="str">
        <f>_xlfn.XLOOKUP(C480,'Export Action'!$A$3:$A$1999,'Export Action'!$AE$3:$AE$1999)</f>
        <v>Ping Educatif</v>
      </c>
      <c r="G480" s="68"/>
      <c r="H480" s="71"/>
      <c r="I480" s="71"/>
      <c r="J480" s="1" t="str">
        <f>_xlfn.XLOOKUP(C480,'Export Action'!$A$3:$A$1999,'Export Action'!$J$3:$J$1999)</f>
        <v>Renouvellement</v>
      </c>
      <c r="K480" s="1" t="str">
        <f>_xlfn.XLOOKUP(C480,'Export Action'!$A$3:$A$1999,'Export Action'!$AL$3:$AL$1999)</f>
        <v>Mixte</v>
      </c>
      <c r="L480" s="1">
        <f>_xlfn.XLOOKUP(C480,'Export Action'!$A$3:$A$1999,'Export Action'!$AM$3:$AM$1999)</f>
        <v>120</v>
      </c>
      <c r="M480" s="5" t="e">
        <f>_xlfn.XLOOKUP(A480,'Export 2022'!$K$3:$K$1000,'Export 2022'!$AF$3:$AF$1000)</f>
        <v>#N/A</v>
      </c>
      <c r="N480" s="5">
        <f>_xlfn.XLOOKUP(A480,'Export 2023'!$K$3:$K$1000,'Export 2023'!$AF$3:$AF$1000)</f>
        <v>1500</v>
      </c>
      <c r="O480" s="31">
        <f>_xlfn.XLOOKUP(A480,'Export Dossier'!$K$3:$K$974,'Export Dossier'!$AD$3:$AD$974)</f>
        <v>6500</v>
      </c>
      <c r="P480" s="31">
        <f>_xlfn.XLOOKUP(C480,'Export Action'!$A$3:$A$1999,'Export Action'!$AS$3:$AS$1999)</f>
        <v>2000</v>
      </c>
      <c r="Q480" s="29">
        <f>(_xlfn.XLOOKUP(C480,'Export Action'!$A$3:$A$1999,'Export Action'!$AS$3:$AS$1999))/_xlfn.XLOOKUP(C480,'Export Action'!$A$3:$A$1999,'Export Action'!$AR$3:$AR$1999)</f>
        <v>0.37037037037037035</v>
      </c>
      <c r="R480" s="63" t="str">
        <f>IF(OR(_xlfn.XLOOKUP(C480,'Export Action'!$A$3:$A$1999,'Export Action'!$AO$3:$AO$1999)="Communes ZRR./bassins de vie pop &gt; 50% ZRR",_xlfn.XLOOKUP(C480,'Export Action'!$A$3:$A$1999,'Export Action'!$AO$3:$AO$1999)="Contrats de relance et de transition écologique (CRTE) rural"),"Oui","Non")</f>
        <v>Non</v>
      </c>
      <c r="S480" s="73"/>
      <c r="T480" s="74">
        <f t="shared" si="7"/>
        <v>192</v>
      </c>
      <c r="U480" s="75"/>
      <c r="V480" s="8" t="str" cm="1">
        <f t="array" ref="V480">IF(SUMPRODUCT((Tableau1[NOM DE LA STRUCTURE]=Tableau1[[#This Row],[NOM DE LA STRUCTURE]])*Tableau1[MONTANT PROPOSE POUR L''ACTION])=0,"",SUMPRODUCT((Tableau1[NOM DE LA STRUCTURE]=Tableau1[[#This Row],[NOM DE LA STRUCTURE]])*Tableau1[MONTANT PROPOSE POUR L''ACTION]))</f>
        <v/>
      </c>
      <c r="W480" s="79"/>
    </row>
    <row r="481" spans="1:23" ht="47.5" hidden="1" customHeight="1" x14ac:dyDescent="0.25">
      <c r="A481" s="13" t="str">
        <f>_xlfn.XLOOKUP(C481,'Export Action'!$A$3:$A$1999,'Export Action'!$L$3:$L$1999)</f>
        <v>44762613600025</v>
      </c>
      <c r="B481" s="84" t="str">
        <f>_xlfn.XLOOKUP(A481,'Export Action'!$L$3:$L$1999,'Export Action'!$O$3:$O$1999)</f>
        <v>ALJ LIMAY TENNIS DE TABLE</v>
      </c>
      <c r="C481" s="1" t="s">
        <v>1406</v>
      </c>
      <c r="D481" s="36" t="str">
        <f>_xlfn.XLOOKUP(C481,'Export Action'!$A$3:$A$1999,'Export Action'!$X$3:$X$1999)</f>
        <v>Développement et pratique du tennis de Table pour les seniors</v>
      </c>
      <c r="E481" s="1" t="str">
        <f>_xlfn.XLOOKUP(A481,'Export Dossier'!$K$3:$K$974,'Export Dossier'!$D$3:$D$974)</f>
        <v>FFTT-IDF-24-0009</v>
      </c>
      <c r="F481" s="36" t="str">
        <f>_xlfn.XLOOKUP(C481,'Export Action'!$A$3:$A$1999,'Export Action'!$AE$3:$AE$1999)</f>
        <v>Ping Actif</v>
      </c>
      <c r="G481" s="68"/>
      <c r="H481" s="71"/>
      <c r="I481" s="71"/>
      <c r="J481" s="1" t="str">
        <f>_xlfn.XLOOKUP(C481,'Export Action'!$A$3:$A$1999,'Export Action'!$J$3:$J$1999)</f>
        <v>Renouvellement</v>
      </c>
      <c r="K481" s="1" t="str">
        <f>_xlfn.XLOOKUP(C481,'Export Action'!$A$3:$A$1999,'Export Action'!$AL$3:$AL$1999)</f>
        <v>Mixte</v>
      </c>
      <c r="L481" s="1">
        <f>_xlfn.XLOOKUP(C481,'Export Action'!$A$3:$A$1999,'Export Action'!$AM$3:$AM$1999)</f>
        <v>30</v>
      </c>
      <c r="M481" s="5" t="e">
        <f>_xlfn.XLOOKUP(A481,'Export 2022'!$K$3:$K$1000,'Export 2022'!$AF$3:$AF$1000)</f>
        <v>#N/A</v>
      </c>
      <c r="N481" s="5">
        <f>_xlfn.XLOOKUP(A481,'Export 2023'!$K$3:$K$1000,'Export 2023'!$AF$3:$AF$1000)</f>
        <v>1500</v>
      </c>
      <c r="O481" s="31">
        <f>_xlfn.XLOOKUP(A481,'Export Dossier'!$K$3:$K$974,'Export Dossier'!$AD$3:$AD$974)</f>
        <v>6500</v>
      </c>
      <c r="P481" s="31">
        <f>_xlfn.XLOOKUP(C481,'Export Action'!$A$3:$A$1999,'Export Action'!$AS$3:$AS$1999)</f>
        <v>2000</v>
      </c>
      <c r="Q481" s="29">
        <f>(_xlfn.XLOOKUP(C481,'Export Action'!$A$3:$A$1999,'Export Action'!$AS$3:$AS$1999))/_xlfn.XLOOKUP(C481,'Export Action'!$A$3:$A$1999,'Export Action'!$AR$3:$AR$1999)</f>
        <v>0.4</v>
      </c>
      <c r="R481" s="63" t="str">
        <f>IF(OR(_xlfn.XLOOKUP(C481,'Export Action'!$A$3:$A$1999,'Export Action'!$AO$3:$AO$1999)="Communes ZRR./bassins de vie pop &gt; 50% ZRR",_xlfn.XLOOKUP(C481,'Export Action'!$A$3:$A$1999,'Export Action'!$AO$3:$AO$1999)="Contrats de relance et de transition écologique (CRTE) rural"),"Oui","Non")</f>
        <v>Non</v>
      </c>
      <c r="S481" s="73"/>
      <c r="T481" s="74">
        <f t="shared" si="7"/>
        <v>192</v>
      </c>
      <c r="U481" s="75"/>
      <c r="V481" s="8" t="str" cm="1">
        <f t="array" ref="V481">IF(SUMPRODUCT((Tableau1[NOM DE LA STRUCTURE]=Tableau1[[#This Row],[NOM DE LA STRUCTURE]])*Tableau1[MONTANT PROPOSE POUR L''ACTION])=0,"",SUMPRODUCT((Tableau1[NOM DE LA STRUCTURE]=Tableau1[[#This Row],[NOM DE LA STRUCTURE]])*Tableau1[MONTANT PROPOSE POUR L''ACTION]))</f>
        <v/>
      </c>
      <c r="W481" s="79"/>
    </row>
    <row r="482" spans="1:23" ht="47.5" hidden="1" customHeight="1" x14ac:dyDescent="0.25">
      <c r="A482" s="13" t="str">
        <f>_xlfn.XLOOKUP(C482,'Export Action'!$A$3:$A$1999,'Export Action'!$L$3:$L$1999)</f>
        <v>44762613600025</v>
      </c>
      <c r="B482" s="84" t="str">
        <f>_xlfn.XLOOKUP(A482,'Export Action'!$L$3:$L$1999,'Export Action'!$O$3:$O$1999)</f>
        <v>ALJ LIMAY TENNIS DE TABLE</v>
      </c>
      <c r="C482" s="1" t="s">
        <v>1412</v>
      </c>
      <c r="D482" s="36" t="str">
        <f>_xlfn.XLOOKUP(C482,'Export Action'!$A$3:$A$1999,'Export Action'!$X$3:$X$1999)</f>
        <v>Découverte du Tennis de Table dans le cadre "Terre de Jeux 2024"</v>
      </c>
      <c r="E482" s="1" t="str">
        <f>_xlfn.XLOOKUP(A482,'Export Dossier'!$K$3:$K$974,'Export Dossier'!$D$3:$D$974)</f>
        <v>FFTT-IDF-24-0009</v>
      </c>
      <c r="F482" s="36" t="str">
        <f>_xlfn.XLOOKUP(C482,'Export Action'!$A$3:$A$1999,'Export Action'!$AE$3:$AE$1999)</f>
        <v>Animations vacances Olympiques et Paralympiques</v>
      </c>
      <c r="G482" s="87"/>
      <c r="H482" s="1"/>
      <c r="I482" s="1"/>
      <c r="J482" s="1" t="str">
        <f>_xlfn.XLOOKUP(C482,'Export Action'!$A$3:$A$1999,'Export Action'!$J$3:$J$1999)</f>
        <v>Première demande</v>
      </c>
      <c r="K482" s="1" t="str">
        <f>_xlfn.XLOOKUP(C482,'Export Action'!$A$3:$A$1999,'Export Action'!$AL$3:$AL$1999)</f>
        <v>Mixte</v>
      </c>
      <c r="L482" s="1">
        <f>_xlfn.XLOOKUP(C482,'Export Action'!$A$3:$A$1999,'Export Action'!$AM$3:$AM$1999)</f>
        <v>150</v>
      </c>
      <c r="M482" s="5" t="e">
        <f>_xlfn.XLOOKUP(A482,'Export 2022'!$K$3:$K$1000,'Export 2022'!$AF$3:$AF$1000)</f>
        <v>#N/A</v>
      </c>
      <c r="N482" s="5">
        <f>_xlfn.XLOOKUP(A482,'Export 2023'!$K$3:$K$1000,'Export 2023'!$AF$3:$AF$1000)</f>
        <v>1500</v>
      </c>
      <c r="O482" s="31">
        <f>_xlfn.XLOOKUP(A482,'Export Dossier'!$K$3:$K$974,'Export Dossier'!$AD$3:$AD$974)</f>
        <v>6500</v>
      </c>
      <c r="P482" s="31">
        <f>_xlfn.XLOOKUP(C482,'Export Action'!$A$3:$A$1999,'Export Action'!$AS$3:$AS$1999)</f>
        <v>2500</v>
      </c>
      <c r="Q482" s="29">
        <f>(_xlfn.XLOOKUP(C482,'Export Action'!$A$3:$A$1999,'Export Action'!$AS$3:$AS$1999))/_xlfn.XLOOKUP(C482,'Export Action'!$A$3:$A$1999,'Export Action'!$AR$3:$AR$1999)</f>
        <v>0.625</v>
      </c>
      <c r="R482" s="63" t="str">
        <f>IF(OR(_xlfn.XLOOKUP(C482,'Export Action'!$A$3:$A$1999,'Export Action'!$AO$3:$AO$1999)="Communes ZRR./bassins de vie pop &gt; 50% ZRR",_xlfn.XLOOKUP(C482,'Export Action'!$A$3:$A$1999,'Export Action'!$AO$3:$AO$1999)="Contrats de relance et de transition écologique (CRTE) rural"),"Oui","Non")</f>
        <v>Non</v>
      </c>
      <c r="S482" s="88"/>
      <c r="T482" s="74">
        <f t="shared" si="7"/>
        <v>192</v>
      </c>
      <c r="U482" s="89"/>
      <c r="V482" s="8" t="str" cm="1">
        <f t="array" ref="V482">IF(SUMPRODUCT((Tableau1[NOM DE LA STRUCTURE]=Tableau1[[#This Row],[NOM DE LA STRUCTURE]])*Tableau1[MONTANT PROPOSE POUR L''ACTION])=0,"",SUMPRODUCT((Tableau1[NOM DE LA STRUCTURE]=Tableau1[[#This Row],[NOM DE LA STRUCTURE]])*Tableau1[MONTANT PROPOSE POUR L''ACTION]))</f>
        <v/>
      </c>
      <c r="W482" s="90"/>
    </row>
    <row r="483" spans="1:23" ht="47.5" hidden="1" customHeight="1" x14ac:dyDescent="0.25">
      <c r="A483" s="13" t="str">
        <f>_xlfn.XLOOKUP(C483,'Export Action'!$A$3:$A$1999,'Export Action'!$L$3:$L$1999)</f>
        <v>41485620300016</v>
      </c>
      <c r="B483" s="84" t="str">
        <f>_xlfn.XLOOKUP(A483,'Export Action'!$L$3:$L$1999,'Export Action'!$O$3:$O$1999)</f>
        <v>ASSOCIATION SAINT-PIERRE DE NEUILLY</v>
      </c>
      <c r="C483" s="1" t="s">
        <v>1417</v>
      </c>
      <c r="D483" s="36" t="str">
        <f>_xlfn.XLOOKUP(C483,'Export Action'!$A$3:$A$1999,'Export Action'!$X$3:$X$1999)</f>
        <v>Sport Santé - Développement du dispositif sport santé</v>
      </c>
      <c r="E483" s="1" t="str">
        <f>_xlfn.XLOOKUP(A483,'Export Dossier'!$K$3:$K$974,'Export Dossier'!$D$3:$D$974)</f>
        <v>FFTT-IDF-24-0010</v>
      </c>
      <c r="F483" s="36" t="str">
        <f>_xlfn.XLOOKUP(C483,'Export Action'!$A$3:$A$1999,'Export Action'!$AE$3:$AE$1999)</f>
        <v>Ping Actif</v>
      </c>
      <c r="G483" s="68"/>
      <c r="H483" s="71"/>
      <c r="I483" s="71"/>
      <c r="J483" s="1" t="str">
        <f>_xlfn.XLOOKUP(C483,'Export Action'!$A$3:$A$1999,'Export Action'!$J$3:$J$1999)</f>
        <v>Première demande</v>
      </c>
      <c r="K483" s="1" t="str">
        <f>_xlfn.XLOOKUP(C483,'Export Action'!$A$3:$A$1999,'Export Action'!$AL$3:$AL$1999)</f>
        <v>Mixte</v>
      </c>
      <c r="L483" s="1">
        <f>_xlfn.XLOOKUP(C483,'Export Action'!$A$3:$A$1999,'Export Action'!$AM$3:$AM$1999)</f>
        <v>10</v>
      </c>
      <c r="M483" s="5">
        <f>_xlfn.XLOOKUP(A483,'Export 2022'!$K$3:$K$1000,'Export 2022'!$AF$3:$AF$1000)</f>
        <v>2000</v>
      </c>
      <c r="N483" s="5">
        <f>_xlfn.XLOOKUP(A483,'Export 2023'!$K$3:$K$1000,'Export 2023'!$AF$3:$AF$1000)</f>
        <v>4000</v>
      </c>
      <c r="O483" s="31">
        <f>_xlfn.XLOOKUP(A483,'Export Dossier'!$K$3:$K$974,'Export Dossier'!$AD$3:$AD$974)</f>
        <v>5500</v>
      </c>
      <c r="P483" s="31">
        <f>_xlfn.XLOOKUP(C483,'Export Action'!$A$3:$A$1999,'Export Action'!$AS$3:$AS$1999)</f>
        <v>1000</v>
      </c>
      <c r="Q483" s="29">
        <f>(_xlfn.XLOOKUP(C483,'Export Action'!$A$3:$A$1999,'Export Action'!$AS$3:$AS$1999))/_xlfn.XLOOKUP(C483,'Export Action'!$A$3:$A$1999,'Export Action'!$AR$3:$AR$1999)</f>
        <v>0.43478260869565216</v>
      </c>
      <c r="R483" s="63" t="str">
        <f>IF(OR(_xlfn.XLOOKUP(C483,'Export Action'!$A$3:$A$1999,'Export Action'!$AO$3:$AO$1999)="Communes ZRR./bassins de vie pop &gt; 50% ZRR",_xlfn.XLOOKUP(C483,'Export Action'!$A$3:$A$1999,'Export Action'!$AO$3:$AO$1999)="Contrats de relance et de transition écologique (CRTE) rural"),"Oui","Non")</f>
        <v>Non</v>
      </c>
      <c r="S483" s="73"/>
      <c r="T483" s="74">
        <f t="shared" si="7"/>
        <v>193</v>
      </c>
      <c r="U483" s="75"/>
      <c r="V483" s="8" t="str" cm="1">
        <f t="array" ref="V483">IF(SUMPRODUCT((Tableau1[NOM DE LA STRUCTURE]=Tableau1[[#This Row],[NOM DE LA STRUCTURE]])*Tableau1[MONTANT PROPOSE POUR L''ACTION])=0,"",SUMPRODUCT((Tableau1[NOM DE LA STRUCTURE]=Tableau1[[#This Row],[NOM DE LA STRUCTURE]])*Tableau1[MONTANT PROPOSE POUR L''ACTION]))</f>
        <v/>
      </c>
      <c r="W483" s="79"/>
    </row>
    <row r="484" spans="1:23" ht="47.5" hidden="1" customHeight="1" x14ac:dyDescent="0.25">
      <c r="A484" s="13" t="str">
        <f>_xlfn.XLOOKUP(C484,'Export Action'!$A$3:$A$1999,'Export Action'!$L$3:$L$1999)</f>
        <v>41485620300016</v>
      </c>
      <c r="B484" s="84" t="str">
        <f>_xlfn.XLOOKUP(A484,'Export Action'!$L$3:$L$1999,'Export Action'!$O$3:$O$1999)</f>
        <v>ASSOCIATION SAINT-PIERRE DE NEUILLY</v>
      </c>
      <c r="C484" s="1" t="s">
        <v>1433</v>
      </c>
      <c r="D484" s="36" t="str">
        <f>_xlfn.XLOOKUP(C484,'Export Action'!$A$3:$A$1999,'Export Action'!$X$3:$X$1999)</f>
        <v>Recrutement et Fidélisation des Jeunes en milieu scolaire</v>
      </c>
      <c r="E484" s="1" t="str">
        <f>_xlfn.XLOOKUP(A484,'Export Dossier'!$K$3:$K$974,'Export Dossier'!$D$3:$D$974)</f>
        <v>FFTT-IDF-24-0010</v>
      </c>
      <c r="F484" s="36" t="str">
        <f>_xlfn.XLOOKUP(C484,'Export Action'!$A$3:$A$1999,'Export Action'!$AE$3:$AE$1999)</f>
        <v>Ping Educatif</v>
      </c>
      <c r="G484" s="68"/>
      <c r="H484" s="71"/>
      <c r="I484" s="71"/>
      <c r="J484" s="1" t="str">
        <f>_xlfn.XLOOKUP(C484,'Export Action'!$A$3:$A$1999,'Export Action'!$J$3:$J$1999)</f>
        <v>Renouvellement</v>
      </c>
      <c r="K484" s="1" t="str">
        <f>_xlfn.XLOOKUP(C484,'Export Action'!$A$3:$A$1999,'Export Action'!$AL$3:$AL$1999)</f>
        <v>Mixte</v>
      </c>
      <c r="L484" s="1">
        <f>_xlfn.XLOOKUP(C484,'Export Action'!$A$3:$A$1999,'Export Action'!$AM$3:$AM$1999)</f>
        <v>450</v>
      </c>
      <c r="M484" s="5">
        <f>_xlfn.XLOOKUP(A484,'Export 2022'!$K$3:$K$1000,'Export 2022'!$AF$3:$AF$1000)</f>
        <v>2000</v>
      </c>
      <c r="N484" s="5">
        <f>_xlfn.XLOOKUP(A484,'Export 2023'!$K$3:$K$1000,'Export 2023'!$AF$3:$AF$1000)</f>
        <v>4000</v>
      </c>
      <c r="O484" s="31">
        <f>_xlfn.XLOOKUP(A484,'Export Dossier'!$K$3:$K$974,'Export Dossier'!$AD$3:$AD$974)</f>
        <v>5500</v>
      </c>
      <c r="P484" s="31">
        <f>_xlfn.XLOOKUP(C484,'Export Action'!$A$3:$A$1999,'Export Action'!$AS$3:$AS$1999)</f>
        <v>3000</v>
      </c>
      <c r="Q484" s="29">
        <f>(_xlfn.XLOOKUP(C484,'Export Action'!$A$3:$A$1999,'Export Action'!$AS$3:$AS$1999))/_xlfn.XLOOKUP(C484,'Export Action'!$A$3:$A$1999,'Export Action'!$AR$3:$AR$1999)</f>
        <v>0.38461538461538464</v>
      </c>
      <c r="R484" s="63" t="str">
        <f>IF(OR(_xlfn.XLOOKUP(C484,'Export Action'!$A$3:$A$1999,'Export Action'!$AO$3:$AO$1999)="Communes ZRR./bassins de vie pop &gt; 50% ZRR",_xlfn.XLOOKUP(C484,'Export Action'!$A$3:$A$1999,'Export Action'!$AO$3:$AO$1999)="Contrats de relance et de transition écologique (CRTE) rural"),"Oui","Non")</f>
        <v>Non</v>
      </c>
      <c r="S484" s="73"/>
      <c r="T484" s="74">
        <f t="shared" si="7"/>
        <v>193</v>
      </c>
      <c r="U484" s="75"/>
      <c r="V484" s="8" t="str" cm="1">
        <f t="array" ref="V484">IF(SUMPRODUCT((Tableau1[NOM DE LA STRUCTURE]=Tableau1[[#This Row],[NOM DE LA STRUCTURE]])*Tableau1[MONTANT PROPOSE POUR L''ACTION])=0,"",SUMPRODUCT((Tableau1[NOM DE LA STRUCTURE]=Tableau1[[#This Row],[NOM DE LA STRUCTURE]])*Tableau1[MONTANT PROPOSE POUR L''ACTION]))</f>
        <v/>
      </c>
      <c r="W484" s="79"/>
    </row>
    <row r="485" spans="1:23" ht="47.5" hidden="1" customHeight="1" x14ac:dyDescent="0.25">
      <c r="A485" s="13" t="str">
        <f>_xlfn.XLOOKUP(C485,'Export Action'!$A$3:$A$1999,'Export Action'!$L$3:$L$1999)</f>
        <v>41485620300016</v>
      </c>
      <c r="B485" s="84" t="str">
        <f>_xlfn.XLOOKUP(A485,'Export Action'!$L$3:$L$1999,'Export Action'!$O$3:$O$1999)</f>
        <v>ASSOCIATION SAINT-PIERRE DE NEUILLY</v>
      </c>
      <c r="C485" s="1" t="s">
        <v>1440</v>
      </c>
      <c r="D485" s="36" t="str">
        <f>_xlfn.XLOOKUP(C485,'Export Action'!$A$3:$A$1999,'Export Action'!$X$3:$X$1999)</f>
        <v>Ping Citoyen - Féminisation</v>
      </c>
      <c r="E485" s="1" t="str">
        <f>_xlfn.XLOOKUP(A485,'Export Dossier'!$K$3:$K$974,'Export Dossier'!$D$3:$D$974)</f>
        <v>FFTT-IDF-24-0010</v>
      </c>
      <c r="F485" s="36" t="str">
        <f>_xlfn.XLOOKUP(C485,'Export Action'!$A$3:$A$1999,'Export Action'!$AE$3:$AE$1999)</f>
        <v>Ping Educatif</v>
      </c>
      <c r="G485" s="68"/>
      <c r="H485" s="71"/>
      <c r="I485" s="71"/>
      <c r="J485" s="1" t="str">
        <f>_xlfn.XLOOKUP(C485,'Export Action'!$A$3:$A$1999,'Export Action'!$J$3:$J$1999)</f>
        <v>Renouvellement</v>
      </c>
      <c r="K485" s="1" t="str">
        <f>_xlfn.XLOOKUP(C485,'Export Action'!$A$3:$A$1999,'Export Action'!$AL$3:$AL$1999)</f>
        <v>Féminin</v>
      </c>
      <c r="L485" s="1">
        <f>_xlfn.XLOOKUP(C485,'Export Action'!$A$3:$A$1999,'Export Action'!$AM$3:$AM$1999)</f>
        <v>40</v>
      </c>
      <c r="M485" s="5">
        <f>_xlfn.XLOOKUP(A485,'Export 2022'!$K$3:$K$1000,'Export 2022'!$AF$3:$AF$1000)</f>
        <v>2000</v>
      </c>
      <c r="N485" s="5">
        <f>_xlfn.XLOOKUP(A485,'Export 2023'!$K$3:$K$1000,'Export 2023'!$AF$3:$AF$1000)</f>
        <v>4000</v>
      </c>
      <c r="O485" s="31">
        <f>_xlfn.XLOOKUP(A485,'Export Dossier'!$K$3:$K$974,'Export Dossier'!$AD$3:$AD$974)</f>
        <v>5500</v>
      </c>
      <c r="P485" s="31">
        <f>_xlfn.XLOOKUP(C485,'Export Action'!$A$3:$A$1999,'Export Action'!$AS$3:$AS$1999)</f>
        <v>1500</v>
      </c>
      <c r="Q485" s="29">
        <f>(_xlfn.XLOOKUP(C485,'Export Action'!$A$3:$A$1999,'Export Action'!$AS$3:$AS$1999))/_xlfn.XLOOKUP(C485,'Export Action'!$A$3:$A$1999,'Export Action'!$AR$3:$AR$1999)</f>
        <v>0.375</v>
      </c>
      <c r="R485" s="63" t="str">
        <f>IF(OR(_xlfn.XLOOKUP(C485,'Export Action'!$A$3:$A$1999,'Export Action'!$AO$3:$AO$1999)="Communes ZRR./bassins de vie pop &gt; 50% ZRR",_xlfn.XLOOKUP(C485,'Export Action'!$A$3:$A$1999,'Export Action'!$AO$3:$AO$1999)="Contrats de relance et de transition écologique (CRTE) rural"),"Oui","Non")</f>
        <v>Non</v>
      </c>
      <c r="S485" s="73"/>
      <c r="T485" s="74">
        <f t="shared" ref="T485:T548" si="8">IF(A485=A484,T484,T484+1)</f>
        <v>193</v>
      </c>
      <c r="U485" s="75"/>
      <c r="V485" s="8" t="str" cm="1">
        <f t="array" ref="V485">IF(SUMPRODUCT((Tableau1[NOM DE LA STRUCTURE]=Tableau1[[#This Row],[NOM DE LA STRUCTURE]])*Tableau1[MONTANT PROPOSE POUR L''ACTION])=0,"",SUMPRODUCT((Tableau1[NOM DE LA STRUCTURE]=Tableau1[[#This Row],[NOM DE LA STRUCTURE]])*Tableau1[MONTANT PROPOSE POUR L''ACTION]))</f>
        <v/>
      </c>
      <c r="W485" s="79"/>
    </row>
    <row r="486" spans="1:23" ht="47.5" hidden="1" customHeight="1" x14ac:dyDescent="0.25">
      <c r="A486" s="13" t="str">
        <f>_xlfn.XLOOKUP(C486,'Export Action'!$A$3:$A$1999,'Export Action'!$L$3:$L$1999)</f>
        <v>74988212200015</v>
      </c>
      <c r="B486" s="84" t="str">
        <f>_xlfn.XLOOKUP(A486,'Export Action'!$L$3:$L$1999,'Export Action'!$O$3:$O$1999)</f>
        <v>ASSOCIATION SPORTIVE DE TENNIS DE TABLE DE MENUCOURT</v>
      </c>
      <c r="C486" s="1" t="s">
        <v>1445</v>
      </c>
      <c r="D486" s="36" t="str">
        <f>_xlfn.XLOOKUP(C486,'Export Action'!$A$3:$A$1999,'Export Action'!$X$3:$X$1999)</f>
        <v>ASTT Menucourt 2024</v>
      </c>
      <c r="E486" s="1" t="str">
        <f>_xlfn.XLOOKUP(A486,'Export Dossier'!$K$3:$K$974,'Export Dossier'!$D$3:$D$974)</f>
        <v>FFTT-IDF-24-0011</v>
      </c>
      <c r="F486" s="36" t="str">
        <f>_xlfn.XLOOKUP(C486,'Export Action'!$A$3:$A$1999,'Export Action'!$AE$3:$AE$1999)</f>
        <v>PPF - Actions sportives</v>
      </c>
      <c r="G486" s="68"/>
      <c r="H486" s="71"/>
      <c r="I486" s="71"/>
      <c r="J486" s="1" t="str">
        <f>_xlfn.XLOOKUP(C486,'Export Action'!$A$3:$A$1999,'Export Action'!$J$3:$J$1999)</f>
        <v>Première demande</v>
      </c>
      <c r="K486" s="1" t="str">
        <f>_xlfn.XLOOKUP(C486,'Export Action'!$A$3:$A$1999,'Export Action'!$AL$3:$AL$1999)</f>
        <v>Mixte</v>
      </c>
      <c r="L486" s="1">
        <f>_xlfn.XLOOKUP(C486,'Export Action'!$A$3:$A$1999,'Export Action'!$AM$3:$AM$1999)</f>
        <v>15</v>
      </c>
      <c r="M486" s="5" t="e">
        <f>_xlfn.XLOOKUP(A486,'Export 2022'!$K$3:$K$1000,'Export 2022'!$AF$3:$AF$1000)</f>
        <v>#N/A</v>
      </c>
      <c r="N486" s="5" t="e">
        <f>_xlfn.XLOOKUP(A486,'Export 2023'!$K$3:$K$1000,'Export 2023'!$AF$3:$AF$1000)</f>
        <v>#N/A</v>
      </c>
      <c r="O486" s="31">
        <f>_xlfn.XLOOKUP(A486,'Export Dossier'!$K$3:$K$974,'Export Dossier'!$AD$3:$AD$974)</f>
        <v>3480</v>
      </c>
      <c r="P486" s="31">
        <f>_xlfn.XLOOKUP(C486,'Export Action'!$A$3:$A$1999,'Export Action'!$AS$3:$AS$1999)</f>
        <v>3480</v>
      </c>
      <c r="Q486" s="29">
        <f>(_xlfn.XLOOKUP(C486,'Export Action'!$A$3:$A$1999,'Export Action'!$AS$3:$AS$1999))/_xlfn.XLOOKUP(C486,'Export Action'!$A$3:$A$1999,'Export Action'!$AR$3:$AR$1999)</f>
        <v>8.793652398039116E-2</v>
      </c>
      <c r="R486" s="63" t="str">
        <f>IF(OR(_xlfn.XLOOKUP(C486,'Export Action'!$A$3:$A$1999,'Export Action'!$AO$3:$AO$1999)="Communes ZRR./bassins de vie pop &gt; 50% ZRR",_xlfn.XLOOKUP(C486,'Export Action'!$A$3:$A$1999,'Export Action'!$AO$3:$AO$1999)="Contrats de relance et de transition écologique (CRTE) rural"),"Oui","Non")</f>
        <v>Non</v>
      </c>
      <c r="S486" s="73"/>
      <c r="T486" s="74">
        <f t="shared" si="8"/>
        <v>194</v>
      </c>
      <c r="U486" s="75"/>
      <c r="V486" s="8" t="str" cm="1">
        <f t="array" ref="V486">IF(SUMPRODUCT((Tableau1[NOM DE LA STRUCTURE]=Tableau1[[#This Row],[NOM DE LA STRUCTURE]])*Tableau1[MONTANT PROPOSE POUR L''ACTION])=0,"",SUMPRODUCT((Tableau1[NOM DE LA STRUCTURE]=Tableau1[[#This Row],[NOM DE LA STRUCTURE]])*Tableau1[MONTANT PROPOSE POUR L''ACTION]))</f>
        <v/>
      </c>
      <c r="W486" s="79"/>
    </row>
    <row r="487" spans="1:23" ht="47.5" hidden="1" customHeight="1" x14ac:dyDescent="0.25">
      <c r="A487" s="13" t="str">
        <f>_xlfn.XLOOKUP(C487,'Export Action'!$A$3:$A$1999,'Export Action'!$L$3:$L$1999)</f>
        <v>43919606400018</v>
      </c>
      <c r="B487" s="84" t="str">
        <f>_xlfn.XLOOKUP(A487,'Export Action'!$L$3:$L$1999,'Export Action'!$O$3:$O$1999)</f>
        <v>CLUB DE TENNIS DE TABLE DE MONTHYON</v>
      </c>
      <c r="C487" s="1" t="s">
        <v>1459</v>
      </c>
      <c r="D487" s="36" t="str">
        <f>_xlfn.XLOOKUP(C487,'Export Action'!$A$3:$A$1999,'Export Action'!$X$3:$X$1999)</f>
        <v>La mixité : notre priorité</v>
      </c>
      <c r="E487" s="1" t="str">
        <f>_xlfn.XLOOKUP(A487,'Export Dossier'!$K$3:$K$974,'Export Dossier'!$D$3:$D$974)</f>
        <v>FFTT-IDF-24-0012</v>
      </c>
      <c r="F487" s="36" t="str">
        <f>_xlfn.XLOOKUP(C487,'Export Action'!$A$3:$A$1999,'Export Action'!$AE$3:$AE$1999)</f>
        <v>Ping Inclusif</v>
      </c>
      <c r="G487" s="68"/>
      <c r="H487" s="71"/>
      <c r="I487" s="71"/>
      <c r="J487" s="1" t="str">
        <f>_xlfn.XLOOKUP(C487,'Export Action'!$A$3:$A$1999,'Export Action'!$J$3:$J$1999)</f>
        <v>Première demande</v>
      </c>
      <c r="K487" s="1" t="str">
        <f>_xlfn.XLOOKUP(C487,'Export Action'!$A$3:$A$1999,'Export Action'!$AL$3:$AL$1999)</f>
        <v>Féminin</v>
      </c>
      <c r="L487" s="1">
        <f>_xlfn.XLOOKUP(C487,'Export Action'!$A$3:$A$1999,'Export Action'!$AM$3:$AM$1999)</f>
        <v>80</v>
      </c>
      <c r="M487" s="5">
        <f>_xlfn.XLOOKUP(A487,'Export 2022'!$K$3:$K$1000,'Export 2022'!$AF$3:$AF$1000)</f>
        <v>1900</v>
      </c>
      <c r="N487" s="5">
        <f>_xlfn.XLOOKUP(A487,'Export 2023'!$K$3:$K$1000,'Export 2023'!$AF$3:$AF$1000)</f>
        <v>1500</v>
      </c>
      <c r="O487" s="31">
        <f>_xlfn.XLOOKUP(A487,'Export Dossier'!$K$3:$K$974,'Export Dossier'!$AD$3:$AD$974)</f>
        <v>2500</v>
      </c>
      <c r="P487" s="31">
        <f>_xlfn.XLOOKUP(C487,'Export Action'!$A$3:$A$1999,'Export Action'!$AS$3:$AS$1999)</f>
        <v>2500</v>
      </c>
      <c r="Q487" s="29">
        <f>(_xlfn.XLOOKUP(C487,'Export Action'!$A$3:$A$1999,'Export Action'!$AS$3:$AS$1999))/_xlfn.XLOOKUP(C487,'Export Action'!$A$3:$A$1999,'Export Action'!$AR$3:$AR$1999)</f>
        <v>0.55555555555555558</v>
      </c>
      <c r="R487" s="63" t="str">
        <f>IF(OR(_xlfn.XLOOKUP(C487,'Export Action'!$A$3:$A$1999,'Export Action'!$AO$3:$AO$1999)="Communes ZRR./bassins de vie pop &gt; 50% ZRR",_xlfn.XLOOKUP(C487,'Export Action'!$A$3:$A$1999,'Export Action'!$AO$3:$AO$1999)="Contrats de relance et de transition écologique (CRTE) rural"),"Oui","Non")</f>
        <v>Non</v>
      </c>
      <c r="S487" s="73"/>
      <c r="T487" s="74">
        <f t="shared" si="8"/>
        <v>195</v>
      </c>
      <c r="U487" s="75"/>
      <c r="V487" s="8" t="str" cm="1">
        <f t="array" ref="V487">IF(SUMPRODUCT((Tableau1[NOM DE LA STRUCTURE]=Tableau1[[#This Row],[NOM DE LA STRUCTURE]])*Tableau1[MONTANT PROPOSE POUR L''ACTION])=0,"",SUMPRODUCT((Tableau1[NOM DE LA STRUCTURE]=Tableau1[[#This Row],[NOM DE LA STRUCTURE]])*Tableau1[MONTANT PROPOSE POUR L''ACTION]))</f>
        <v/>
      </c>
      <c r="W487" s="79"/>
    </row>
    <row r="488" spans="1:23" ht="47.5" hidden="1" customHeight="1" x14ac:dyDescent="0.25">
      <c r="A488" s="13" t="str">
        <f>_xlfn.XLOOKUP(C488,'Export Action'!$A$3:$A$1999,'Export Action'!$L$3:$L$1999)</f>
        <v>39914024300029</v>
      </c>
      <c r="B488" s="84" t="str">
        <f>_xlfn.XLOOKUP(A488,'Export Action'!$L$3:$L$1999,'Export Action'!$O$3:$O$1999)</f>
        <v>ENTENTE PONGISTE DE LOGNES</v>
      </c>
      <c r="C488" s="1" t="s">
        <v>1473</v>
      </c>
      <c r="D488" s="36" t="str">
        <f>_xlfn.XLOOKUP(C488,'Export Action'!$A$3:$A$1999,'Export Action'!$X$3:$X$1999)</f>
        <v>Favoriser l'inclusion grâce au ping bien être</v>
      </c>
      <c r="E488" s="1" t="str">
        <f>_xlfn.XLOOKUP(A488,'Export Dossier'!$K$3:$K$974,'Export Dossier'!$D$3:$D$974)</f>
        <v>FFTT-IDF-24-0013</v>
      </c>
      <c r="F488" s="36" t="str">
        <f>_xlfn.XLOOKUP(C488,'Export Action'!$A$3:$A$1999,'Export Action'!$AE$3:$AE$1999)</f>
        <v>Ping Actif</v>
      </c>
      <c r="G488" s="68"/>
      <c r="H488" s="71"/>
      <c r="I488" s="71"/>
      <c r="J488" s="1" t="str">
        <f>_xlfn.XLOOKUP(C488,'Export Action'!$A$3:$A$1999,'Export Action'!$J$3:$J$1999)</f>
        <v>Première demande</v>
      </c>
      <c r="K488" s="1" t="str">
        <f>_xlfn.XLOOKUP(C488,'Export Action'!$A$3:$A$1999,'Export Action'!$AL$3:$AL$1999)</f>
        <v>Mixte</v>
      </c>
      <c r="L488" s="1">
        <f>_xlfn.XLOOKUP(C488,'Export Action'!$A$3:$A$1999,'Export Action'!$AM$3:$AM$1999)</f>
        <v>20</v>
      </c>
      <c r="M488" s="5">
        <f>_xlfn.XLOOKUP(A488,'Export 2022'!$K$3:$K$1000,'Export 2022'!$AF$3:$AF$1000)</f>
        <v>1500</v>
      </c>
      <c r="N488" s="5">
        <f>_xlfn.XLOOKUP(A488,'Export 2023'!$K$3:$K$1000,'Export 2023'!$AF$3:$AF$1000)</f>
        <v>0</v>
      </c>
      <c r="O488" s="31">
        <f>_xlfn.XLOOKUP(A488,'Export Dossier'!$K$3:$K$974,'Export Dossier'!$AD$3:$AD$974)</f>
        <v>3200</v>
      </c>
      <c r="P488" s="31">
        <f>_xlfn.XLOOKUP(C488,'Export Action'!$A$3:$A$1999,'Export Action'!$AS$3:$AS$1999)</f>
        <v>1000</v>
      </c>
      <c r="Q488" s="29">
        <f>(_xlfn.XLOOKUP(C488,'Export Action'!$A$3:$A$1999,'Export Action'!$AS$3:$AS$1999))/_xlfn.XLOOKUP(C488,'Export Action'!$A$3:$A$1999,'Export Action'!$AR$3:$AR$1999)</f>
        <v>0.18621973929236499</v>
      </c>
      <c r="R488" s="63" t="str">
        <f>IF(OR(_xlfn.XLOOKUP(C488,'Export Action'!$A$3:$A$1999,'Export Action'!$AO$3:$AO$1999)="Communes ZRR./bassins de vie pop &gt; 50% ZRR",_xlfn.XLOOKUP(C488,'Export Action'!$A$3:$A$1999,'Export Action'!$AO$3:$AO$1999)="Contrats de relance et de transition écologique (CRTE) rural"),"Oui","Non")</f>
        <v>Non</v>
      </c>
      <c r="S488" s="73"/>
      <c r="T488" s="74">
        <f t="shared" si="8"/>
        <v>196</v>
      </c>
      <c r="U488" s="75"/>
      <c r="V488" s="8" t="str" cm="1">
        <f t="array" ref="V488">IF(SUMPRODUCT((Tableau1[NOM DE LA STRUCTURE]=Tableau1[[#This Row],[NOM DE LA STRUCTURE]])*Tableau1[MONTANT PROPOSE POUR L''ACTION])=0,"",SUMPRODUCT((Tableau1[NOM DE LA STRUCTURE]=Tableau1[[#This Row],[NOM DE LA STRUCTURE]])*Tableau1[MONTANT PROPOSE POUR L''ACTION]))</f>
        <v/>
      </c>
      <c r="W488" s="79"/>
    </row>
    <row r="489" spans="1:23" ht="47.5" hidden="1" customHeight="1" x14ac:dyDescent="0.25">
      <c r="A489" s="13" t="str">
        <f>_xlfn.XLOOKUP(C489,'Export Action'!$A$3:$A$1999,'Export Action'!$L$3:$L$1999)</f>
        <v>39914024300029</v>
      </c>
      <c r="B489" s="84" t="str">
        <f>_xlfn.XLOOKUP(A489,'Export Action'!$L$3:$L$1999,'Export Action'!$O$3:$O$1999)</f>
        <v>ENTENTE PONGISTE DE LOGNES</v>
      </c>
      <c r="C489" s="1" t="s">
        <v>1487</v>
      </c>
      <c r="D489" s="36" t="str">
        <f>_xlfn.XLOOKUP(C489,'Export Action'!$A$3:$A$1999,'Export Action'!$X$3:$X$1999)</f>
        <v>Developper le Ping 4/7 ans</v>
      </c>
      <c r="E489" s="1" t="str">
        <f>_xlfn.XLOOKUP(A489,'Export Dossier'!$K$3:$K$974,'Export Dossier'!$D$3:$D$974)</f>
        <v>FFTT-IDF-24-0013</v>
      </c>
      <c r="F489" s="36" t="str">
        <f>_xlfn.XLOOKUP(C489,'Export Action'!$A$3:$A$1999,'Export Action'!$AE$3:$AE$1999)</f>
        <v>Ping Educatif</v>
      </c>
      <c r="G489" s="68"/>
      <c r="H489" s="71"/>
      <c r="I489" s="71"/>
      <c r="J489" s="1" t="str">
        <f>_xlfn.XLOOKUP(C489,'Export Action'!$A$3:$A$1999,'Export Action'!$J$3:$J$1999)</f>
        <v>Première demande</v>
      </c>
      <c r="K489" s="1" t="str">
        <f>_xlfn.XLOOKUP(C489,'Export Action'!$A$3:$A$1999,'Export Action'!$AL$3:$AL$1999)</f>
        <v>Mixte</v>
      </c>
      <c r="L489" s="1">
        <f>_xlfn.XLOOKUP(C489,'Export Action'!$A$3:$A$1999,'Export Action'!$AM$3:$AM$1999)</f>
        <v>10</v>
      </c>
      <c r="M489" s="5">
        <f>_xlfn.XLOOKUP(A489,'Export 2022'!$K$3:$K$1000,'Export 2022'!$AF$3:$AF$1000)</f>
        <v>1500</v>
      </c>
      <c r="N489" s="5">
        <f>_xlfn.XLOOKUP(A489,'Export 2023'!$K$3:$K$1000,'Export 2023'!$AF$3:$AF$1000)</f>
        <v>0</v>
      </c>
      <c r="O489" s="31">
        <f>_xlfn.XLOOKUP(A489,'Export Dossier'!$K$3:$K$974,'Export Dossier'!$AD$3:$AD$974)</f>
        <v>3200</v>
      </c>
      <c r="P489" s="31">
        <f>_xlfn.XLOOKUP(C489,'Export Action'!$A$3:$A$1999,'Export Action'!$AS$3:$AS$1999)</f>
        <v>700</v>
      </c>
      <c r="Q489" s="29">
        <f>(_xlfn.XLOOKUP(C489,'Export Action'!$A$3:$A$1999,'Export Action'!$AS$3:$AS$1999))/_xlfn.XLOOKUP(C489,'Export Action'!$A$3:$A$1999,'Export Action'!$AR$3:$AR$1999)</f>
        <v>0.14675052410901468</v>
      </c>
      <c r="R489" s="63" t="str">
        <f>IF(OR(_xlfn.XLOOKUP(C489,'Export Action'!$A$3:$A$1999,'Export Action'!$AO$3:$AO$1999)="Communes ZRR./bassins de vie pop &gt; 50% ZRR",_xlfn.XLOOKUP(C489,'Export Action'!$A$3:$A$1999,'Export Action'!$AO$3:$AO$1999)="Contrats de relance et de transition écologique (CRTE) rural"),"Oui","Non")</f>
        <v>Non</v>
      </c>
      <c r="S489" s="73"/>
      <c r="T489" s="74">
        <f t="shared" si="8"/>
        <v>196</v>
      </c>
      <c r="U489" s="75"/>
      <c r="V489" s="8" t="str" cm="1">
        <f t="array" ref="V489">IF(SUMPRODUCT((Tableau1[NOM DE LA STRUCTURE]=Tableau1[[#This Row],[NOM DE LA STRUCTURE]])*Tableau1[MONTANT PROPOSE POUR L''ACTION])=0,"",SUMPRODUCT((Tableau1[NOM DE LA STRUCTURE]=Tableau1[[#This Row],[NOM DE LA STRUCTURE]])*Tableau1[MONTANT PROPOSE POUR L''ACTION]))</f>
        <v/>
      </c>
      <c r="W489" s="79"/>
    </row>
    <row r="490" spans="1:23" ht="47.5" hidden="1" customHeight="1" x14ac:dyDescent="0.25">
      <c r="A490" s="13" t="str">
        <f>_xlfn.XLOOKUP(C490,'Export Action'!$A$3:$A$1999,'Export Action'!$L$3:$L$1999)</f>
        <v>39914024300029</v>
      </c>
      <c r="B490" s="84" t="str">
        <f>_xlfn.XLOOKUP(A490,'Export Action'!$L$3:$L$1999,'Export Action'!$O$3:$O$1999)</f>
        <v>ENTENTE PONGISTE DE LOGNES</v>
      </c>
      <c r="C490" s="1" t="s">
        <v>1493</v>
      </c>
      <c r="D490" s="36" t="str">
        <f>_xlfn.XLOOKUP(C490,'Export Action'!$A$3:$A$1999,'Export Action'!$X$3:$X$1999)</f>
        <v>Semaine Olympique , Choisis ton ping</v>
      </c>
      <c r="E490" s="1" t="str">
        <f>_xlfn.XLOOKUP(A490,'Export Dossier'!$K$3:$K$974,'Export Dossier'!$D$3:$D$974)</f>
        <v>FFTT-IDF-24-0013</v>
      </c>
      <c r="F490" s="36" t="str">
        <f>_xlfn.XLOOKUP(C490,'Export Action'!$A$3:$A$1999,'Export Action'!$AE$3:$AE$1999)</f>
        <v>Animations vacances Olympiques et Paralympiques</v>
      </c>
      <c r="G490" s="87"/>
      <c r="H490" s="1"/>
      <c r="I490" s="1"/>
      <c r="J490" s="1" t="str">
        <f>_xlfn.XLOOKUP(C490,'Export Action'!$A$3:$A$1999,'Export Action'!$J$3:$J$1999)</f>
        <v>Première demande</v>
      </c>
      <c r="K490" s="1" t="str">
        <f>_xlfn.XLOOKUP(C490,'Export Action'!$A$3:$A$1999,'Export Action'!$AL$3:$AL$1999)</f>
        <v>Mixte</v>
      </c>
      <c r="L490" s="1">
        <f>_xlfn.XLOOKUP(C490,'Export Action'!$A$3:$A$1999,'Export Action'!$AM$3:$AM$1999)</f>
        <v>400</v>
      </c>
      <c r="M490" s="5">
        <f>_xlfn.XLOOKUP(A490,'Export 2022'!$K$3:$K$1000,'Export 2022'!$AF$3:$AF$1000)</f>
        <v>1500</v>
      </c>
      <c r="N490" s="5">
        <f>_xlfn.XLOOKUP(A490,'Export 2023'!$K$3:$K$1000,'Export 2023'!$AF$3:$AF$1000)</f>
        <v>0</v>
      </c>
      <c r="O490" s="31">
        <f>_xlfn.XLOOKUP(A490,'Export Dossier'!$K$3:$K$974,'Export Dossier'!$AD$3:$AD$974)</f>
        <v>3200</v>
      </c>
      <c r="P490" s="31">
        <f>_xlfn.XLOOKUP(C490,'Export Action'!$A$3:$A$1999,'Export Action'!$AS$3:$AS$1999)</f>
        <v>1500</v>
      </c>
      <c r="Q490" s="29">
        <f>(_xlfn.XLOOKUP(C490,'Export Action'!$A$3:$A$1999,'Export Action'!$AS$3:$AS$1999))/_xlfn.XLOOKUP(C490,'Export Action'!$A$3:$A$1999,'Export Action'!$AR$3:$AR$1999)</f>
        <v>0.4</v>
      </c>
      <c r="R490" s="63" t="str">
        <f>IF(OR(_xlfn.XLOOKUP(C490,'Export Action'!$A$3:$A$1999,'Export Action'!$AO$3:$AO$1999)="Communes ZRR./bassins de vie pop &gt; 50% ZRR",_xlfn.XLOOKUP(C490,'Export Action'!$A$3:$A$1999,'Export Action'!$AO$3:$AO$1999)="Contrats de relance et de transition écologique (CRTE) rural"),"Oui","Non")</f>
        <v>Non</v>
      </c>
      <c r="S490" s="88"/>
      <c r="T490" s="74">
        <f t="shared" si="8"/>
        <v>196</v>
      </c>
      <c r="U490" s="89"/>
      <c r="V490" s="8" t="str" cm="1">
        <f t="array" ref="V490">IF(SUMPRODUCT((Tableau1[NOM DE LA STRUCTURE]=Tableau1[[#This Row],[NOM DE LA STRUCTURE]])*Tableau1[MONTANT PROPOSE POUR L''ACTION])=0,"",SUMPRODUCT((Tableau1[NOM DE LA STRUCTURE]=Tableau1[[#This Row],[NOM DE LA STRUCTURE]])*Tableau1[MONTANT PROPOSE POUR L''ACTION]))</f>
        <v/>
      </c>
      <c r="W490" s="90"/>
    </row>
    <row r="491" spans="1:23" ht="47.5" hidden="1" customHeight="1" x14ac:dyDescent="0.25">
      <c r="A491" s="13" t="str">
        <f>_xlfn.XLOOKUP(C491,'Export Action'!$A$3:$A$1999,'Export Action'!$L$3:$L$1999)</f>
        <v>30306988400037</v>
      </c>
      <c r="B491" s="84" t="str">
        <f>_xlfn.XLOOKUP(A491,'Export Action'!$L$3:$L$1999,'Export Action'!$O$3:$O$1999)</f>
        <v>UNION SPORTIVE MUNICIPALE DE MALAKOFF</v>
      </c>
      <c r="C491" s="1" t="s">
        <v>1499</v>
      </c>
      <c r="D491" s="36" t="str">
        <f>_xlfn.XLOOKUP(C491,'Export Action'!$A$3:$A$1999,'Export Action'!$X$3:$X$1999)</f>
        <v>un sport olympique et paralympique pour tous avec un développement des actions relatives au para sport</v>
      </c>
      <c r="E491" s="1" t="str">
        <f>_xlfn.XLOOKUP(A491,'Export Dossier'!$K$3:$K$974,'Export Dossier'!$D$3:$D$974)</f>
        <v>FFTT-IDF-24-0014</v>
      </c>
      <c r="F491" s="36" t="str">
        <f>_xlfn.XLOOKUP(C491,'Export Action'!$A$3:$A$1999,'Export Action'!$AE$3:$AE$1999)</f>
        <v>Ping Inclusif</v>
      </c>
      <c r="G491" s="68"/>
      <c r="H491" s="71"/>
      <c r="I491" s="71"/>
      <c r="J491" s="1" t="str">
        <f>_xlfn.XLOOKUP(C491,'Export Action'!$A$3:$A$1999,'Export Action'!$J$3:$J$1999)</f>
        <v>Renouvellement</v>
      </c>
      <c r="K491" s="1" t="str">
        <f>_xlfn.XLOOKUP(C491,'Export Action'!$A$3:$A$1999,'Export Action'!$AL$3:$AL$1999)</f>
        <v>Mixte</v>
      </c>
      <c r="L491" s="1">
        <f>_xlfn.XLOOKUP(C491,'Export Action'!$A$3:$A$1999,'Export Action'!$AM$3:$AM$1999)</f>
        <v>50</v>
      </c>
      <c r="M491" s="5">
        <f>_xlfn.XLOOKUP(A491,'Export 2022'!$K$3:$K$1000,'Export 2022'!$AF$3:$AF$1000)</f>
        <v>1500</v>
      </c>
      <c r="N491" s="5">
        <f>_xlfn.XLOOKUP(A491,'Export 2023'!$K$3:$K$1000,'Export 2023'!$AF$3:$AF$1000)</f>
        <v>1500</v>
      </c>
      <c r="O491" s="31">
        <f>_xlfn.XLOOKUP(A491,'Export Dossier'!$K$3:$K$974,'Export Dossier'!$AD$3:$AD$974)</f>
        <v>15000</v>
      </c>
      <c r="P491" s="31">
        <f>_xlfn.XLOOKUP(C491,'Export Action'!$A$3:$A$1999,'Export Action'!$AS$3:$AS$1999)</f>
        <v>5000</v>
      </c>
      <c r="Q491" s="29">
        <f>(_xlfn.XLOOKUP(C491,'Export Action'!$A$3:$A$1999,'Export Action'!$AS$3:$AS$1999))/_xlfn.XLOOKUP(C491,'Export Action'!$A$3:$A$1999,'Export Action'!$AR$3:$AR$1999)</f>
        <v>0.26385224274406333</v>
      </c>
      <c r="R491" s="63" t="str">
        <f>IF(OR(_xlfn.XLOOKUP(C491,'Export Action'!$A$3:$A$1999,'Export Action'!$AO$3:$AO$1999)="Communes ZRR./bassins de vie pop &gt; 50% ZRR",_xlfn.XLOOKUP(C491,'Export Action'!$A$3:$A$1999,'Export Action'!$AO$3:$AO$1999)="Contrats de relance et de transition écologique (CRTE) rural"),"Oui","Non")</f>
        <v>Non</v>
      </c>
      <c r="S491" s="73"/>
      <c r="T491" s="74">
        <f t="shared" si="8"/>
        <v>197</v>
      </c>
      <c r="U491" s="75"/>
      <c r="V491" s="8" t="str" cm="1">
        <f t="array" ref="V491">IF(SUMPRODUCT((Tableau1[NOM DE LA STRUCTURE]=Tableau1[[#This Row],[NOM DE LA STRUCTURE]])*Tableau1[MONTANT PROPOSE POUR L''ACTION])=0,"",SUMPRODUCT((Tableau1[NOM DE LA STRUCTURE]=Tableau1[[#This Row],[NOM DE LA STRUCTURE]])*Tableau1[MONTANT PROPOSE POUR L''ACTION]))</f>
        <v/>
      </c>
      <c r="W491" s="79"/>
    </row>
    <row r="492" spans="1:23" ht="47.5" hidden="1" customHeight="1" x14ac:dyDescent="0.25">
      <c r="A492" s="13" t="str">
        <f>_xlfn.XLOOKUP(C492,'Export Action'!$A$3:$A$1999,'Export Action'!$L$3:$L$1999)</f>
        <v>30306988400037</v>
      </c>
      <c r="B492" s="84" t="str">
        <f>_xlfn.XLOOKUP(A492,'Export Action'!$L$3:$L$1999,'Export Action'!$O$3:$O$1999)</f>
        <v>UNION SPORTIVE MUNICIPALE DE MALAKOFF</v>
      </c>
      <c r="C492" s="1" t="s">
        <v>1513</v>
      </c>
      <c r="D492" s="36" t="str">
        <f>_xlfn.XLOOKUP(C492,'Export Action'!$A$3:$A$1999,'Export Action'!$X$3:$X$1999)</f>
        <v>Le Ping, c'est aussi féminin</v>
      </c>
      <c r="E492" s="1" t="str">
        <f>_xlfn.XLOOKUP(A492,'Export Dossier'!$K$3:$K$974,'Export Dossier'!$D$3:$D$974)</f>
        <v>FFTT-IDF-24-0014</v>
      </c>
      <c r="F492" s="36" t="str">
        <f>_xlfn.XLOOKUP(C492,'Export Action'!$A$3:$A$1999,'Export Action'!$AE$3:$AE$1999)</f>
        <v>Nouvelles pratiques</v>
      </c>
      <c r="G492" s="68"/>
      <c r="H492" s="71"/>
      <c r="I492" s="71"/>
      <c r="J492" s="1" t="str">
        <f>_xlfn.XLOOKUP(C492,'Export Action'!$A$3:$A$1999,'Export Action'!$J$3:$J$1999)</f>
        <v>Renouvellement</v>
      </c>
      <c r="K492" s="1" t="str">
        <f>_xlfn.XLOOKUP(C492,'Export Action'!$A$3:$A$1999,'Export Action'!$AL$3:$AL$1999)</f>
        <v>Féminin</v>
      </c>
      <c r="L492" s="1">
        <f>_xlfn.XLOOKUP(C492,'Export Action'!$A$3:$A$1999,'Export Action'!$AM$3:$AM$1999)</f>
        <v>300</v>
      </c>
      <c r="M492" s="5">
        <f>_xlfn.XLOOKUP(A492,'Export 2022'!$K$3:$K$1000,'Export 2022'!$AF$3:$AF$1000)</f>
        <v>1500</v>
      </c>
      <c r="N492" s="5">
        <f>_xlfn.XLOOKUP(A492,'Export 2023'!$K$3:$K$1000,'Export 2023'!$AF$3:$AF$1000)</f>
        <v>1500</v>
      </c>
      <c r="O492" s="31">
        <f>_xlfn.XLOOKUP(A492,'Export Dossier'!$K$3:$K$974,'Export Dossier'!$AD$3:$AD$974)</f>
        <v>15000</v>
      </c>
      <c r="P492" s="31">
        <f>_xlfn.XLOOKUP(C492,'Export Action'!$A$3:$A$1999,'Export Action'!$AS$3:$AS$1999)</f>
        <v>5000</v>
      </c>
      <c r="Q492" s="29">
        <f>(_xlfn.XLOOKUP(C492,'Export Action'!$A$3:$A$1999,'Export Action'!$AS$3:$AS$1999))/_xlfn.XLOOKUP(C492,'Export Action'!$A$3:$A$1999,'Export Action'!$AR$3:$AR$1999)</f>
        <v>0.39494470774091628</v>
      </c>
      <c r="R492" s="63" t="str">
        <f>IF(OR(_xlfn.XLOOKUP(C492,'Export Action'!$A$3:$A$1999,'Export Action'!$AO$3:$AO$1999)="Communes ZRR./bassins de vie pop &gt; 50% ZRR",_xlfn.XLOOKUP(C492,'Export Action'!$A$3:$A$1999,'Export Action'!$AO$3:$AO$1999)="Contrats de relance et de transition écologique (CRTE) rural"),"Oui","Non")</f>
        <v>Non</v>
      </c>
      <c r="S492" s="73"/>
      <c r="T492" s="74">
        <f t="shared" si="8"/>
        <v>197</v>
      </c>
      <c r="U492" s="75"/>
      <c r="V492" s="8" t="str" cm="1">
        <f t="array" ref="V492">IF(SUMPRODUCT((Tableau1[NOM DE LA STRUCTURE]=Tableau1[[#This Row],[NOM DE LA STRUCTURE]])*Tableau1[MONTANT PROPOSE POUR L''ACTION])=0,"",SUMPRODUCT((Tableau1[NOM DE LA STRUCTURE]=Tableau1[[#This Row],[NOM DE LA STRUCTURE]])*Tableau1[MONTANT PROPOSE POUR L''ACTION]))</f>
        <v/>
      </c>
      <c r="W492" s="79"/>
    </row>
    <row r="493" spans="1:23" ht="47.5" hidden="1" customHeight="1" x14ac:dyDescent="0.25">
      <c r="A493" s="13" t="str">
        <f>_xlfn.XLOOKUP(C493,'Export Action'!$A$3:$A$1999,'Export Action'!$L$3:$L$1999)</f>
        <v>30306988400037</v>
      </c>
      <c r="B493" s="84" t="str">
        <f>_xlfn.XLOOKUP(A493,'Export Action'!$L$3:$L$1999,'Export Action'!$O$3:$O$1999)</f>
        <v>UNION SPORTIVE MUNICIPALE DE MALAKOFF</v>
      </c>
      <c r="C493" s="1" t="s">
        <v>1519</v>
      </c>
      <c r="D493" s="36" t="str">
        <f>_xlfn.XLOOKUP(C493,'Export Action'!$A$3:$A$1999,'Export Action'!$X$3:$X$1999)</f>
        <v>Développement des passerelles entre la pratique du tennis de table scolaire et celle en club en s'appuyant sur les JOP</v>
      </c>
      <c r="E493" s="1" t="str">
        <f>_xlfn.XLOOKUP(A493,'Export Dossier'!$K$3:$K$974,'Export Dossier'!$D$3:$D$974)</f>
        <v>FFTT-IDF-24-0014</v>
      </c>
      <c r="F493" s="36" t="str">
        <f>_xlfn.XLOOKUP(C493,'Export Action'!$A$3:$A$1999,'Export Action'!$AE$3:$AE$1999)</f>
        <v>Ping Educatif</v>
      </c>
      <c r="G493" s="68"/>
      <c r="H493" s="71"/>
      <c r="I493" s="71"/>
      <c r="J493" s="1" t="str">
        <f>_xlfn.XLOOKUP(C493,'Export Action'!$A$3:$A$1999,'Export Action'!$J$3:$J$1999)</f>
        <v>Renouvellement</v>
      </c>
      <c r="K493" s="1" t="str">
        <f>_xlfn.XLOOKUP(C493,'Export Action'!$A$3:$A$1999,'Export Action'!$AL$3:$AL$1999)</f>
        <v>Mixte</v>
      </c>
      <c r="L493" s="1">
        <f>_xlfn.XLOOKUP(C493,'Export Action'!$A$3:$A$1999,'Export Action'!$AM$3:$AM$1999)</f>
        <v>450</v>
      </c>
      <c r="M493" s="5">
        <f>_xlfn.XLOOKUP(A493,'Export 2022'!$K$3:$K$1000,'Export 2022'!$AF$3:$AF$1000)</f>
        <v>1500</v>
      </c>
      <c r="N493" s="5">
        <f>_xlfn.XLOOKUP(A493,'Export 2023'!$K$3:$K$1000,'Export 2023'!$AF$3:$AF$1000)</f>
        <v>1500</v>
      </c>
      <c r="O493" s="31">
        <f>_xlfn.XLOOKUP(A493,'Export Dossier'!$K$3:$K$974,'Export Dossier'!$AD$3:$AD$974)</f>
        <v>15000</v>
      </c>
      <c r="P493" s="31">
        <f>_xlfn.XLOOKUP(C493,'Export Action'!$A$3:$A$1999,'Export Action'!$AS$3:$AS$1999)</f>
        <v>5000</v>
      </c>
      <c r="Q493" s="29">
        <f>(_xlfn.XLOOKUP(C493,'Export Action'!$A$3:$A$1999,'Export Action'!$AS$3:$AS$1999))/_xlfn.XLOOKUP(C493,'Export Action'!$A$3:$A$1999,'Export Action'!$AR$3:$AR$1999)</f>
        <v>0.31645569620253167</v>
      </c>
      <c r="R493" s="63" t="str">
        <f>IF(OR(_xlfn.XLOOKUP(C493,'Export Action'!$A$3:$A$1999,'Export Action'!$AO$3:$AO$1999)="Communes ZRR./bassins de vie pop &gt; 50% ZRR",_xlfn.XLOOKUP(C493,'Export Action'!$A$3:$A$1999,'Export Action'!$AO$3:$AO$1999)="Contrats de relance et de transition écologique (CRTE) rural"),"Oui","Non")</f>
        <v>Non</v>
      </c>
      <c r="S493" s="73"/>
      <c r="T493" s="74">
        <f t="shared" si="8"/>
        <v>197</v>
      </c>
      <c r="U493" s="75"/>
      <c r="V493" s="8" t="str" cm="1">
        <f t="array" ref="V493">IF(SUMPRODUCT((Tableau1[NOM DE LA STRUCTURE]=Tableau1[[#This Row],[NOM DE LA STRUCTURE]])*Tableau1[MONTANT PROPOSE POUR L''ACTION])=0,"",SUMPRODUCT((Tableau1[NOM DE LA STRUCTURE]=Tableau1[[#This Row],[NOM DE LA STRUCTURE]])*Tableau1[MONTANT PROPOSE POUR L''ACTION]))</f>
        <v/>
      </c>
      <c r="W493" s="79"/>
    </row>
    <row r="494" spans="1:23" ht="47.5" hidden="1" customHeight="1" x14ac:dyDescent="0.25">
      <c r="A494" s="13" t="str">
        <f>_xlfn.XLOOKUP(C494,'Export Action'!$A$3:$A$1999,'Export Action'!$L$3:$L$1999)</f>
        <v>31962520800032</v>
      </c>
      <c r="B494" s="84" t="str">
        <f>_xlfn.XLOOKUP(A494,'Export Action'!$L$3:$L$1999,'Export Action'!$O$3:$O$1999)</f>
        <v>UNION SPORTIVE DU KREMLIN-BICETRE</v>
      </c>
      <c r="C494" s="1" t="s">
        <v>1524</v>
      </c>
      <c r="D494" s="36" t="str">
        <f>_xlfn.XLOOKUP(C494,'Export Action'!$A$3:$A$1999,'Export Action'!$X$3:$X$1999)</f>
        <v>ANIMATIONS VACANCES OLYMPIQUES ET PARALYMPIQUES</v>
      </c>
      <c r="E494" s="1" t="str">
        <f>_xlfn.XLOOKUP(A494,'Export Dossier'!$K$3:$K$974,'Export Dossier'!$D$3:$D$974)</f>
        <v>FFTT-IDF-24-0015</v>
      </c>
      <c r="F494" s="36" t="str">
        <f>_xlfn.XLOOKUP(C494,'Export Action'!$A$3:$A$1999,'Export Action'!$AE$3:$AE$1999)</f>
        <v>Animations vacances Olympiques et Paralympiques</v>
      </c>
      <c r="G494" s="87"/>
      <c r="H494" s="1"/>
      <c r="I494" s="1"/>
      <c r="J494" s="1" t="str">
        <f>_xlfn.XLOOKUP(C494,'Export Action'!$A$3:$A$1999,'Export Action'!$J$3:$J$1999)</f>
        <v>Première demande</v>
      </c>
      <c r="K494" s="1" t="str">
        <f>_xlfn.XLOOKUP(C494,'Export Action'!$A$3:$A$1999,'Export Action'!$AL$3:$AL$1999)</f>
        <v>Mixte</v>
      </c>
      <c r="L494" s="1">
        <f>_xlfn.XLOOKUP(C494,'Export Action'!$A$3:$A$1999,'Export Action'!$AM$3:$AM$1999)</f>
        <v>1000</v>
      </c>
      <c r="M494" s="5">
        <f>_xlfn.XLOOKUP(A494,'Export 2022'!$K$3:$K$1000,'Export 2022'!$AF$3:$AF$1000)</f>
        <v>0</v>
      </c>
      <c r="N494" s="5" t="e">
        <f>_xlfn.XLOOKUP(A494,'Export 2023'!$K$3:$K$1000,'Export 2023'!$AF$3:$AF$1000)</f>
        <v>#N/A</v>
      </c>
      <c r="O494" s="31">
        <f>_xlfn.XLOOKUP(A494,'Export Dossier'!$K$3:$K$974,'Export Dossier'!$AD$3:$AD$974)</f>
        <v>8000</v>
      </c>
      <c r="P494" s="31">
        <f>_xlfn.XLOOKUP(C494,'Export Action'!$A$3:$A$1999,'Export Action'!$AS$3:$AS$1999)</f>
        <v>1500</v>
      </c>
      <c r="Q494" s="29">
        <f>(_xlfn.XLOOKUP(C494,'Export Action'!$A$3:$A$1999,'Export Action'!$AS$3:$AS$1999))/_xlfn.XLOOKUP(C494,'Export Action'!$A$3:$A$1999,'Export Action'!$AR$3:$AR$1999)</f>
        <v>0.42857142857142855</v>
      </c>
      <c r="R494" s="63" t="str">
        <f>IF(OR(_xlfn.XLOOKUP(C494,'Export Action'!$A$3:$A$1999,'Export Action'!$AO$3:$AO$1999)="Communes ZRR./bassins de vie pop &gt; 50% ZRR",_xlfn.XLOOKUP(C494,'Export Action'!$A$3:$A$1999,'Export Action'!$AO$3:$AO$1999)="Contrats de relance et de transition écologique (CRTE) rural"),"Oui","Non")</f>
        <v>Non</v>
      </c>
      <c r="S494" s="88"/>
      <c r="T494" s="74">
        <f t="shared" si="8"/>
        <v>198</v>
      </c>
      <c r="U494" s="89"/>
      <c r="V494" s="8" t="str" cm="1">
        <f t="array" ref="V494">IF(SUMPRODUCT((Tableau1[NOM DE LA STRUCTURE]=Tableau1[[#This Row],[NOM DE LA STRUCTURE]])*Tableau1[MONTANT PROPOSE POUR L''ACTION])=0,"",SUMPRODUCT((Tableau1[NOM DE LA STRUCTURE]=Tableau1[[#This Row],[NOM DE LA STRUCTURE]])*Tableau1[MONTANT PROPOSE POUR L''ACTION]))</f>
        <v/>
      </c>
      <c r="W494" s="90"/>
    </row>
    <row r="495" spans="1:23" ht="47.5" hidden="1" customHeight="1" x14ac:dyDescent="0.25">
      <c r="A495" s="13" t="str">
        <f>_xlfn.XLOOKUP(C495,'Export Action'!$A$3:$A$1999,'Export Action'!$L$3:$L$1999)</f>
        <v>31962520800032</v>
      </c>
      <c r="B495" s="84" t="str">
        <f>_xlfn.XLOOKUP(A495,'Export Action'!$L$3:$L$1999,'Export Action'!$O$3:$O$1999)</f>
        <v>UNION SPORTIVE DU KREMLIN-BICETRE</v>
      </c>
      <c r="C495" s="1" t="s">
        <v>1537</v>
      </c>
      <c r="D495" s="36" t="str">
        <f>_xlfn.XLOOKUP(C495,'Export Action'!$A$3:$A$1999,'Export Action'!$X$3:$X$1999)</f>
        <v>Ping éducatif : Accueil gratuit des scolaires au 3ème trimestre</v>
      </c>
      <c r="E495" s="1" t="str">
        <f>_xlfn.XLOOKUP(A495,'Export Dossier'!$K$3:$K$974,'Export Dossier'!$D$3:$D$974)</f>
        <v>FFTT-IDF-24-0015</v>
      </c>
      <c r="F495" s="36" t="str">
        <f>_xlfn.XLOOKUP(C495,'Export Action'!$A$3:$A$1999,'Export Action'!$AE$3:$AE$1999)</f>
        <v>Ping Educatif</v>
      </c>
      <c r="G495" s="68"/>
      <c r="H495" s="71"/>
      <c r="I495" s="71"/>
      <c r="J495" s="1" t="str">
        <f>_xlfn.XLOOKUP(C495,'Export Action'!$A$3:$A$1999,'Export Action'!$J$3:$J$1999)</f>
        <v>Première demande</v>
      </c>
      <c r="K495" s="1" t="str">
        <f>_xlfn.XLOOKUP(C495,'Export Action'!$A$3:$A$1999,'Export Action'!$AL$3:$AL$1999)</f>
        <v>Mixte</v>
      </c>
      <c r="L495" s="1">
        <f>_xlfn.XLOOKUP(C495,'Export Action'!$A$3:$A$1999,'Export Action'!$AM$3:$AM$1999)</f>
        <v>850</v>
      </c>
      <c r="M495" s="5">
        <f>_xlfn.XLOOKUP(A495,'Export 2022'!$K$3:$K$1000,'Export 2022'!$AF$3:$AF$1000)</f>
        <v>0</v>
      </c>
      <c r="N495" s="5" t="e">
        <f>_xlfn.XLOOKUP(A495,'Export 2023'!$K$3:$K$1000,'Export 2023'!$AF$3:$AF$1000)</f>
        <v>#N/A</v>
      </c>
      <c r="O495" s="31">
        <f>_xlfn.XLOOKUP(A495,'Export Dossier'!$K$3:$K$974,'Export Dossier'!$AD$3:$AD$974)</f>
        <v>8000</v>
      </c>
      <c r="P495" s="31">
        <f>_xlfn.XLOOKUP(C495,'Export Action'!$A$3:$A$1999,'Export Action'!$AS$3:$AS$1999)</f>
        <v>3500</v>
      </c>
      <c r="Q495" s="29">
        <f>(_xlfn.XLOOKUP(C495,'Export Action'!$A$3:$A$1999,'Export Action'!$AS$3:$AS$1999))/_xlfn.XLOOKUP(C495,'Export Action'!$A$3:$A$1999,'Export Action'!$AR$3:$AR$1999)</f>
        <v>0.35</v>
      </c>
      <c r="R495" s="63" t="str">
        <f>IF(OR(_xlfn.XLOOKUP(C495,'Export Action'!$A$3:$A$1999,'Export Action'!$AO$3:$AO$1999)="Communes ZRR./bassins de vie pop &gt; 50% ZRR",_xlfn.XLOOKUP(C495,'Export Action'!$A$3:$A$1999,'Export Action'!$AO$3:$AO$1999)="Contrats de relance et de transition écologique (CRTE) rural"),"Oui","Non")</f>
        <v>Non</v>
      </c>
      <c r="S495" s="73"/>
      <c r="T495" s="74">
        <f t="shared" si="8"/>
        <v>198</v>
      </c>
      <c r="U495" s="75"/>
      <c r="V495" s="8" t="str" cm="1">
        <f t="array" ref="V495">IF(SUMPRODUCT((Tableau1[NOM DE LA STRUCTURE]=Tableau1[[#This Row],[NOM DE LA STRUCTURE]])*Tableau1[MONTANT PROPOSE POUR L''ACTION])=0,"",SUMPRODUCT((Tableau1[NOM DE LA STRUCTURE]=Tableau1[[#This Row],[NOM DE LA STRUCTURE]])*Tableau1[MONTANT PROPOSE POUR L''ACTION]))</f>
        <v/>
      </c>
      <c r="W495" s="79"/>
    </row>
    <row r="496" spans="1:23" ht="47.5" hidden="1" customHeight="1" x14ac:dyDescent="0.25">
      <c r="A496" s="13" t="str">
        <f>_xlfn.XLOOKUP(C496,'Export Action'!$A$3:$A$1999,'Export Action'!$L$3:$L$1999)</f>
        <v>31962520800032</v>
      </c>
      <c r="B496" s="84" t="str">
        <f>_xlfn.XLOOKUP(A496,'Export Action'!$L$3:$L$1999,'Export Action'!$O$3:$O$1999)</f>
        <v>UNION SPORTIVE DU KREMLIN-BICETRE</v>
      </c>
      <c r="C496" s="1" t="s">
        <v>1543</v>
      </c>
      <c r="D496" s="36" t="str">
        <f>_xlfn.XLOOKUP(C496,'Export Action'!$A$3:$A$1999,'Export Action'!$X$3:$X$1999)</f>
        <v>Ping actif : proposer une offre aux ainés</v>
      </c>
      <c r="E496" s="1" t="str">
        <f>_xlfn.XLOOKUP(A496,'Export Dossier'!$K$3:$K$974,'Export Dossier'!$D$3:$D$974)</f>
        <v>FFTT-IDF-24-0015</v>
      </c>
      <c r="F496" s="36" t="str">
        <f>_xlfn.XLOOKUP(C496,'Export Action'!$A$3:$A$1999,'Export Action'!$AE$3:$AE$1999)</f>
        <v>Ping Actif</v>
      </c>
      <c r="G496" s="68"/>
      <c r="H496" s="71"/>
      <c r="I496" s="71"/>
      <c r="J496" s="1" t="str">
        <f>_xlfn.XLOOKUP(C496,'Export Action'!$A$3:$A$1999,'Export Action'!$J$3:$J$1999)</f>
        <v>Première demande</v>
      </c>
      <c r="K496" s="1" t="str">
        <f>_xlfn.XLOOKUP(C496,'Export Action'!$A$3:$A$1999,'Export Action'!$AL$3:$AL$1999)</f>
        <v>Mixte</v>
      </c>
      <c r="L496" s="1">
        <f>_xlfn.XLOOKUP(C496,'Export Action'!$A$3:$A$1999,'Export Action'!$AM$3:$AM$1999)</f>
        <v>200</v>
      </c>
      <c r="M496" s="5">
        <f>_xlfn.XLOOKUP(A496,'Export 2022'!$K$3:$K$1000,'Export 2022'!$AF$3:$AF$1000)</f>
        <v>0</v>
      </c>
      <c r="N496" s="5" t="e">
        <f>_xlfn.XLOOKUP(A496,'Export 2023'!$K$3:$K$1000,'Export 2023'!$AF$3:$AF$1000)</f>
        <v>#N/A</v>
      </c>
      <c r="O496" s="31">
        <f>_xlfn.XLOOKUP(A496,'Export Dossier'!$K$3:$K$974,'Export Dossier'!$AD$3:$AD$974)</f>
        <v>8000</v>
      </c>
      <c r="P496" s="31">
        <f>_xlfn.XLOOKUP(C496,'Export Action'!$A$3:$A$1999,'Export Action'!$AS$3:$AS$1999)</f>
        <v>3000</v>
      </c>
      <c r="Q496" s="29">
        <f>(_xlfn.XLOOKUP(C496,'Export Action'!$A$3:$A$1999,'Export Action'!$AS$3:$AS$1999))/_xlfn.XLOOKUP(C496,'Export Action'!$A$3:$A$1999,'Export Action'!$AR$3:$AR$1999)</f>
        <v>0.25641025641025639</v>
      </c>
      <c r="R496" s="63" t="str">
        <f>IF(OR(_xlfn.XLOOKUP(C496,'Export Action'!$A$3:$A$1999,'Export Action'!$AO$3:$AO$1999)="Communes ZRR./bassins de vie pop &gt; 50% ZRR",_xlfn.XLOOKUP(C496,'Export Action'!$A$3:$A$1999,'Export Action'!$AO$3:$AO$1999)="Contrats de relance et de transition écologique (CRTE) rural"),"Oui","Non")</f>
        <v>Non</v>
      </c>
      <c r="S496" s="73"/>
      <c r="T496" s="74">
        <f t="shared" si="8"/>
        <v>198</v>
      </c>
      <c r="U496" s="75"/>
      <c r="V496" s="8" t="str" cm="1">
        <f t="array" ref="V496">IF(SUMPRODUCT((Tableau1[NOM DE LA STRUCTURE]=Tableau1[[#This Row],[NOM DE LA STRUCTURE]])*Tableau1[MONTANT PROPOSE POUR L''ACTION])=0,"",SUMPRODUCT((Tableau1[NOM DE LA STRUCTURE]=Tableau1[[#This Row],[NOM DE LA STRUCTURE]])*Tableau1[MONTANT PROPOSE POUR L''ACTION]))</f>
        <v/>
      </c>
      <c r="W496" s="79"/>
    </row>
    <row r="497" spans="1:23" ht="47.5" hidden="1" customHeight="1" x14ac:dyDescent="0.25">
      <c r="A497" s="13" t="str">
        <f>_xlfn.XLOOKUP(C497,'Export Action'!$A$3:$A$1999,'Export Action'!$L$3:$L$1999)</f>
        <v>42948046000014</v>
      </c>
      <c r="B497" s="84" t="str">
        <f>_xlfn.XLOOKUP(A497,'Export Action'!$L$3:$L$1999,'Export Action'!$O$3:$O$1999)</f>
        <v>ESPERANCE DE REUILLY ER</v>
      </c>
      <c r="C497" s="1" t="s">
        <v>1574</v>
      </c>
      <c r="D497" s="36" t="str">
        <f>_xlfn.XLOOKUP(C497,'Export Action'!$A$3:$A$1999,'Export Action'!$X$3:$X$1999)</f>
        <v>ACTION N° 1 DEVELOPPEMENT DU TENNIS DE TABLE POUR LES JEUNES</v>
      </c>
      <c r="E497" s="1" t="str">
        <f>_xlfn.XLOOKUP(A497,'Export Dossier'!$K$3:$K$974,'Export Dossier'!$D$3:$D$974)</f>
        <v>FFTT-IDF-24-0017</v>
      </c>
      <c r="F497" s="36" t="str">
        <f>_xlfn.XLOOKUP(C497,'Export Action'!$A$3:$A$1999,'Export Action'!$AE$3:$AE$1999)</f>
        <v>Ping Educatif</v>
      </c>
      <c r="G497" s="68"/>
      <c r="H497" s="71"/>
      <c r="I497" s="71"/>
      <c r="J497" s="1" t="str">
        <f>_xlfn.XLOOKUP(C497,'Export Action'!$A$3:$A$1999,'Export Action'!$J$3:$J$1999)</f>
        <v>Renouvellement</v>
      </c>
      <c r="K497" s="1" t="str">
        <f>_xlfn.XLOOKUP(C497,'Export Action'!$A$3:$A$1999,'Export Action'!$AL$3:$AL$1999)</f>
        <v>Mixte</v>
      </c>
      <c r="L497" s="1">
        <f>_xlfn.XLOOKUP(C497,'Export Action'!$A$3:$A$1999,'Export Action'!$AM$3:$AM$1999)</f>
        <v>120</v>
      </c>
      <c r="M497" s="5">
        <f>_xlfn.XLOOKUP(A497,'Export 2022'!$K$3:$K$1000,'Export 2022'!$AF$3:$AF$1000)</f>
        <v>2950</v>
      </c>
      <c r="N497" s="5">
        <f>_xlfn.XLOOKUP(A497,'Export 2023'!$K$3:$K$1000,'Export 2023'!$AF$3:$AF$1000)</f>
        <v>2600</v>
      </c>
      <c r="O497" s="31">
        <f>_xlfn.XLOOKUP(A497,'Export Dossier'!$K$3:$K$974,'Export Dossier'!$AD$3:$AD$974)</f>
        <v>16000</v>
      </c>
      <c r="P497" s="31">
        <f>_xlfn.XLOOKUP(C497,'Export Action'!$A$3:$A$1999,'Export Action'!$AS$3:$AS$1999)</f>
        <v>8000</v>
      </c>
      <c r="Q497" s="29">
        <f>(_xlfn.XLOOKUP(C497,'Export Action'!$A$3:$A$1999,'Export Action'!$AS$3:$AS$1999))/_xlfn.XLOOKUP(C497,'Export Action'!$A$3:$A$1999,'Export Action'!$AR$3:$AR$1999)</f>
        <v>0.13029315960912052</v>
      </c>
      <c r="R497" s="63" t="str">
        <f>IF(OR(_xlfn.XLOOKUP(C497,'Export Action'!$A$3:$A$1999,'Export Action'!$AO$3:$AO$1999)="Communes ZRR./bassins de vie pop &gt; 50% ZRR",_xlfn.XLOOKUP(C497,'Export Action'!$A$3:$A$1999,'Export Action'!$AO$3:$AO$1999)="Contrats de relance et de transition écologique (CRTE) rural"),"Oui","Non")</f>
        <v>Non</v>
      </c>
      <c r="S497" s="73"/>
      <c r="T497" s="74">
        <f t="shared" si="8"/>
        <v>199</v>
      </c>
      <c r="U497" s="75"/>
      <c r="V497" s="8" t="str" cm="1">
        <f t="array" ref="V497">IF(SUMPRODUCT((Tableau1[NOM DE LA STRUCTURE]=Tableau1[[#This Row],[NOM DE LA STRUCTURE]])*Tableau1[MONTANT PROPOSE POUR L''ACTION])=0,"",SUMPRODUCT((Tableau1[NOM DE LA STRUCTURE]=Tableau1[[#This Row],[NOM DE LA STRUCTURE]])*Tableau1[MONTANT PROPOSE POUR L''ACTION]))</f>
        <v/>
      </c>
      <c r="W497" s="79"/>
    </row>
    <row r="498" spans="1:23" ht="47.5" hidden="1" customHeight="1" x14ac:dyDescent="0.25">
      <c r="A498" s="13" t="str">
        <f>_xlfn.XLOOKUP(C498,'Export Action'!$A$3:$A$1999,'Export Action'!$L$3:$L$1999)</f>
        <v>42948046000014</v>
      </c>
      <c r="B498" s="84" t="str">
        <f>_xlfn.XLOOKUP(A498,'Export Action'!$L$3:$L$1999,'Export Action'!$O$3:$O$1999)</f>
        <v>ESPERANCE DE REUILLY ER</v>
      </c>
      <c r="C498" s="1" t="s">
        <v>1589</v>
      </c>
      <c r="D498" s="36" t="str">
        <f>_xlfn.XLOOKUP(C498,'Export Action'!$A$3:$A$1999,'Export Action'!$X$3:$X$1999)</f>
        <v>PING ACTIF – PING BIEN ETRE POUR LES SENIORS</v>
      </c>
      <c r="E498" s="1" t="str">
        <f>_xlfn.XLOOKUP(A498,'Export Dossier'!$K$3:$K$974,'Export Dossier'!$D$3:$D$974)</f>
        <v>FFTT-IDF-24-0017</v>
      </c>
      <c r="F498" s="36" t="str">
        <f>_xlfn.XLOOKUP(C498,'Export Action'!$A$3:$A$1999,'Export Action'!$AE$3:$AE$1999)</f>
        <v>Ping Actif</v>
      </c>
      <c r="G498" s="68"/>
      <c r="H498" s="71"/>
      <c r="I498" s="71"/>
      <c r="J498" s="1" t="str">
        <f>_xlfn.XLOOKUP(C498,'Export Action'!$A$3:$A$1999,'Export Action'!$J$3:$J$1999)</f>
        <v>Première demande</v>
      </c>
      <c r="K498" s="1" t="str">
        <f>_xlfn.XLOOKUP(C498,'Export Action'!$A$3:$A$1999,'Export Action'!$AL$3:$AL$1999)</f>
        <v>Mixte</v>
      </c>
      <c r="L498" s="1">
        <f>_xlfn.XLOOKUP(C498,'Export Action'!$A$3:$A$1999,'Export Action'!$AM$3:$AM$1999)</f>
        <v>120</v>
      </c>
      <c r="M498" s="5">
        <f>_xlfn.XLOOKUP(A498,'Export 2022'!$K$3:$K$1000,'Export 2022'!$AF$3:$AF$1000)</f>
        <v>2950</v>
      </c>
      <c r="N498" s="5">
        <f>_xlfn.XLOOKUP(A498,'Export 2023'!$K$3:$K$1000,'Export 2023'!$AF$3:$AF$1000)</f>
        <v>2600</v>
      </c>
      <c r="O498" s="31">
        <f>_xlfn.XLOOKUP(A498,'Export Dossier'!$K$3:$K$974,'Export Dossier'!$AD$3:$AD$974)</f>
        <v>16000</v>
      </c>
      <c r="P498" s="31">
        <f>_xlfn.XLOOKUP(C498,'Export Action'!$A$3:$A$1999,'Export Action'!$AS$3:$AS$1999)</f>
        <v>5000</v>
      </c>
      <c r="Q498" s="29">
        <f>(_xlfn.XLOOKUP(C498,'Export Action'!$A$3:$A$1999,'Export Action'!$AS$3:$AS$1999))/_xlfn.XLOOKUP(C498,'Export Action'!$A$3:$A$1999,'Export Action'!$AR$3:$AR$1999)</f>
        <v>0.20408163265306123</v>
      </c>
      <c r="R498" s="63" t="str">
        <f>IF(OR(_xlfn.XLOOKUP(C498,'Export Action'!$A$3:$A$1999,'Export Action'!$AO$3:$AO$1999)="Communes ZRR./bassins de vie pop &gt; 50% ZRR",_xlfn.XLOOKUP(C498,'Export Action'!$A$3:$A$1999,'Export Action'!$AO$3:$AO$1999)="Contrats de relance et de transition écologique (CRTE) rural"),"Oui","Non")</f>
        <v>Non</v>
      </c>
      <c r="S498" s="73"/>
      <c r="T498" s="74">
        <f t="shared" si="8"/>
        <v>199</v>
      </c>
      <c r="U498" s="75"/>
      <c r="V498" s="8" t="str" cm="1">
        <f t="array" ref="V498">IF(SUMPRODUCT((Tableau1[NOM DE LA STRUCTURE]=Tableau1[[#This Row],[NOM DE LA STRUCTURE]])*Tableau1[MONTANT PROPOSE POUR L''ACTION])=0,"",SUMPRODUCT((Tableau1[NOM DE LA STRUCTURE]=Tableau1[[#This Row],[NOM DE LA STRUCTURE]])*Tableau1[MONTANT PROPOSE POUR L''ACTION]))</f>
        <v/>
      </c>
      <c r="W498" s="79"/>
    </row>
    <row r="499" spans="1:23" ht="47.5" hidden="1" customHeight="1" x14ac:dyDescent="0.25">
      <c r="A499" s="13" t="str">
        <f>_xlfn.XLOOKUP(C499,'Export Action'!$A$3:$A$1999,'Export Action'!$L$3:$L$1999)</f>
        <v>42948046000014</v>
      </c>
      <c r="B499" s="84" t="str">
        <f>_xlfn.XLOOKUP(A499,'Export Action'!$L$3:$L$1999,'Export Action'!$O$3:$O$1999)</f>
        <v>ESPERANCE DE REUILLY ER</v>
      </c>
      <c r="C499" s="1" t="s">
        <v>1595</v>
      </c>
      <c r="D499" s="36" t="str">
        <f>_xlfn.XLOOKUP(C499,'Export Action'!$A$3:$A$1999,'Export Action'!$X$3:$X$1999)</f>
        <v>ANIMATION JOP 2024</v>
      </c>
      <c r="E499" s="1" t="str">
        <f>_xlfn.XLOOKUP(A499,'Export Dossier'!$K$3:$K$974,'Export Dossier'!$D$3:$D$974)</f>
        <v>FFTT-IDF-24-0017</v>
      </c>
      <c r="F499" s="36" t="str">
        <f>_xlfn.XLOOKUP(C499,'Export Action'!$A$3:$A$1999,'Export Action'!$AE$3:$AE$1999)</f>
        <v>Animations vacances Olympiques et Paralympiques</v>
      </c>
      <c r="G499" s="87"/>
      <c r="H499" s="1"/>
      <c r="I499" s="1"/>
      <c r="J499" s="1" t="str">
        <f>_xlfn.XLOOKUP(C499,'Export Action'!$A$3:$A$1999,'Export Action'!$J$3:$J$1999)</f>
        <v>Première demande</v>
      </c>
      <c r="K499" s="1" t="str">
        <f>_xlfn.XLOOKUP(C499,'Export Action'!$A$3:$A$1999,'Export Action'!$AL$3:$AL$1999)</f>
        <v>Mixte</v>
      </c>
      <c r="L499" s="1">
        <f>_xlfn.XLOOKUP(C499,'Export Action'!$A$3:$A$1999,'Export Action'!$AM$3:$AM$1999)</f>
        <v>250</v>
      </c>
      <c r="M499" s="5">
        <f>_xlfn.XLOOKUP(A499,'Export 2022'!$K$3:$K$1000,'Export 2022'!$AF$3:$AF$1000)</f>
        <v>2950</v>
      </c>
      <c r="N499" s="5">
        <f>_xlfn.XLOOKUP(A499,'Export 2023'!$K$3:$K$1000,'Export 2023'!$AF$3:$AF$1000)</f>
        <v>2600</v>
      </c>
      <c r="O499" s="31">
        <f>_xlfn.XLOOKUP(A499,'Export Dossier'!$K$3:$K$974,'Export Dossier'!$AD$3:$AD$974)</f>
        <v>16000</v>
      </c>
      <c r="P499" s="31">
        <f>_xlfn.XLOOKUP(C499,'Export Action'!$A$3:$A$1999,'Export Action'!$AS$3:$AS$1999)</f>
        <v>3000</v>
      </c>
      <c r="Q499" s="29">
        <f>(_xlfn.XLOOKUP(C499,'Export Action'!$A$3:$A$1999,'Export Action'!$AS$3:$AS$1999))/_xlfn.XLOOKUP(C499,'Export Action'!$A$3:$A$1999,'Export Action'!$AR$3:$AR$1999)</f>
        <v>0.54054054054054057</v>
      </c>
      <c r="R499" s="63" t="str">
        <f>IF(OR(_xlfn.XLOOKUP(C499,'Export Action'!$A$3:$A$1999,'Export Action'!$AO$3:$AO$1999)="Communes ZRR./bassins de vie pop &gt; 50% ZRR",_xlfn.XLOOKUP(C499,'Export Action'!$A$3:$A$1999,'Export Action'!$AO$3:$AO$1999)="Contrats de relance et de transition écologique (CRTE) rural"),"Oui","Non")</f>
        <v>Non</v>
      </c>
      <c r="S499" s="88"/>
      <c r="T499" s="74">
        <f t="shared" si="8"/>
        <v>199</v>
      </c>
      <c r="U499" s="89"/>
      <c r="V499" s="8" t="str" cm="1">
        <f t="array" ref="V499">IF(SUMPRODUCT((Tableau1[NOM DE LA STRUCTURE]=Tableau1[[#This Row],[NOM DE LA STRUCTURE]])*Tableau1[MONTANT PROPOSE POUR L''ACTION])=0,"",SUMPRODUCT((Tableau1[NOM DE LA STRUCTURE]=Tableau1[[#This Row],[NOM DE LA STRUCTURE]])*Tableau1[MONTANT PROPOSE POUR L''ACTION]))</f>
        <v/>
      </c>
      <c r="W499" s="90"/>
    </row>
    <row r="500" spans="1:23" ht="47.5" hidden="1" customHeight="1" x14ac:dyDescent="0.25">
      <c r="A500" s="13" t="str">
        <f>_xlfn.XLOOKUP(C500,'Export Action'!$A$3:$A$1999,'Export Action'!$L$3:$L$1999)</f>
        <v>31899137900013</v>
      </c>
      <c r="B500" s="84" t="str">
        <f>_xlfn.XLOOKUP(A500,'Export Action'!$L$3:$L$1999,'Export Action'!$O$3:$O$1999)</f>
        <v>ENTENTE SPORTIVE DE NANTERRE</v>
      </c>
      <c r="C500" s="1" t="s">
        <v>1601</v>
      </c>
      <c r="D500" s="36" t="str">
        <f>_xlfn.XLOOKUP(C500,'Export Action'!$A$3:$A$1999,'Export Action'!$X$3:$X$1999)</f>
        <v>DEVELOPPEMENT DU DISPOSITIF SPORT SANTE</v>
      </c>
      <c r="E500" s="1" t="str">
        <f>_xlfn.XLOOKUP(A500,'Export Dossier'!$K$3:$K$974,'Export Dossier'!$D$3:$D$974)</f>
        <v>FFTT-IDF-24-0018</v>
      </c>
      <c r="F500" s="36" t="str">
        <f>_xlfn.XLOOKUP(C500,'Export Action'!$A$3:$A$1999,'Export Action'!$AE$3:$AE$1999)</f>
        <v>Ping Actif</v>
      </c>
      <c r="G500" s="68"/>
      <c r="H500" s="71"/>
      <c r="I500" s="71"/>
      <c r="J500" s="1" t="str">
        <f>_xlfn.XLOOKUP(C500,'Export Action'!$A$3:$A$1999,'Export Action'!$J$3:$J$1999)</f>
        <v>Première demande</v>
      </c>
      <c r="K500" s="1" t="str">
        <f>_xlfn.XLOOKUP(C500,'Export Action'!$A$3:$A$1999,'Export Action'!$AL$3:$AL$1999)</f>
        <v>Mixte</v>
      </c>
      <c r="L500" s="1">
        <f>_xlfn.XLOOKUP(C500,'Export Action'!$A$3:$A$1999,'Export Action'!$AM$3:$AM$1999)</f>
        <v>25</v>
      </c>
      <c r="M500" s="5">
        <f>_xlfn.XLOOKUP(A500,'Export 2022'!$K$3:$K$1000,'Export 2022'!$AF$3:$AF$1000)</f>
        <v>2200</v>
      </c>
      <c r="N500" s="5">
        <f>_xlfn.XLOOKUP(A500,'Export 2023'!$K$3:$K$1000,'Export 2023'!$AF$3:$AF$1000)</f>
        <v>3554</v>
      </c>
      <c r="O500" s="31">
        <f>_xlfn.XLOOKUP(A500,'Export Dossier'!$K$3:$K$974,'Export Dossier'!$AD$3:$AD$974)</f>
        <v>12260</v>
      </c>
      <c r="P500" s="31">
        <f>_xlfn.XLOOKUP(C500,'Export Action'!$A$3:$A$1999,'Export Action'!$AS$3:$AS$1999)</f>
        <v>2860</v>
      </c>
      <c r="Q500" s="29">
        <f>(_xlfn.XLOOKUP(C500,'Export Action'!$A$3:$A$1999,'Export Action'!$AS$3:$AS$1999))/_xlfn.XLOOKUP(C500,'Export Action'!$A$3:$A$1999,'Export Action'!$AR$3:$AR$1999)</f>
        <v>0.48556876061120541</v>
      </c>
      <c r="R500" s="63" t="str">
        <f>IF(OR(_xlfn.XLOOKUP(C500,'Export Action'!$A$3:$A$1999,'Export Action'!$AO$3:$AO$1999)="Communes ZRR./bassins de vie pop &gt; 50% ZRR",_xlfn.XLOOKUP(C500,'Export Action'!$A$3:$A$1999,'Export Action'!$AO$3:$AO$1999)="Contrats de relance et de transition écologique (CRTE) rural"),"Oui","Non")</f>
        <v>Non</v>
      </c>
      <c r="S500" s="73"/>
      <c r="T500" s="74">
        <f t="shared" si="8"/>
        <v>200</v>
      </c>
      <c r="U500" s="75"/>
      <c r="V500" s="8" t="str" cm="1">
        <f t="array" ref="V500">IF(SUMPRODUCT((Tableau1[NOM DE LA STRUCTURE]=Tableau1[[#This Row],[NOM DE LA STRUCTURE]])*Tableau1[MONTANT PROPOSE POUR L''ACTION])=0,"",SUMPRODUCT((Tableau1[NOM DE LA STRUCTURE]=Tableau1[[#This Row],[NOM DE LA STRUCTURE]])*Tableau1[MONTANT PROPOSE POUR L''ACTION]))</f>
        <v/>
      </c>
      <c r="W500" s="79"/>
    </row>
    <row r="501" spans="1:23" ht="47.5" hidden="1" customHeight="1" x14ac:dyDescent="0.25">
      <c r="A501" s="13" t="str">
        <f>_xlfn.XLOOKUP(C501,'Export Action'!$A$3:$A$1999,'Export Action'!$L$3:$L$1999)</f>
        <v>31899137900013</v>
      </c>
      <c r="B501" s="84" t="str">
        <f>_xlfn.XLOOKUP(A501,'Export Action'!$L$3:$L$1999,'Export Action'!$O$3:$O$1999)</f>
        <v>ENTENTE SPORTIVE DE NANTERRE</v>
      </c>
      <c r="C501" s="1" t="s">
        <v>1615</v>
      </c>
      <c r="D501" s="36" t="str">
        <f>_xlfn.XLOOKUP(C501,'Export Action'!$A$3:$A$1999,'Export Action'!$X$3:$X$1999)</f>
        <v>DEVELOPPEMENT DES NOUVELLES PRATIQUES</v>
      </c>
      <c r="E501" s="1" t="str">
        <f>_xlfn.XLOOKUP(A501,'Export Dossier'!$K$3:$K$974,'Export Dossier'!$D$3:$D$974)</f>
        <v>FFTT-IDF-24-0018</v>
      </c>
      <c r="F501" s="36" t="str">
        <f>_xlfn.XLOOKUP(C501,'Export Action'!$A$3:$A$1999,'Export Action'!$AE$3:$AE$1999)</f>
        <v>Nouvelles pratiques</v>
      </c>
      <c r="G501" s="68"/>
      <c r="H501" s="71"/>
      <c r="I501" s="71"/>
      <c r="J501" s="1" t="str">
        <f>_xlfn.XLOOKUP(C501,'Export Action'!$A$3:$A$1999,'Export Action'!$J$3:$J$1999)</f>
        <v>Première demande</v>
      </c>
      <c r="K501" s="1" t="str">
        <f>_xlfn.XLOOKUP(C501,'Export Action'!$A$3:$A$1999,'Export Action'!$AL$3:$AL$1999)</f>
        <v>Mixte</v>
      </c>
      <c r="L501" s="1">
        <f>_xlfn.XLOOKUP(C501,'Export Action'!$A$3:$A$1999,'Export Action'!$AM$3:$AM$1999)</f>
        <v>25</v>
      </c>
      <c r="M501" s="5">
        <f>_xlfn.XLOOKUP(A501,'Export 2022'!$K$3:$K$1000,'Export 2022'!$AF$3:$AF$1000)</f>
        <v>2200</v>
      </c>
      <c r="N501" s="5">
        <f>_xlfn.XLOOKUP(A501,'Export 2023'!$K$3:$K$1000,'Export 2023'!$AF$3:$AF$1000)</f>
        <v>3554</v>
      </c>
      <c r="O501" s="31">
        <f>_xlfn.XLOOKUP(A501,'Export Dossier'!$K$3:$K$974,'Export Dossier'!$AD$3:$AD$974)</f>
        <v>12260</v>
      </c>
      <c r="P501" s="31">
        <f>_xlfn.XLOOKUP(C501,'Export Action'!$A$3:$A$1999,'Export Action'!$AS$3:$AS$1999)</f>
        <v>2700</v>
      </c>
      <c r="Q501" s="29">
        <f>(_xlfn.XLOOKUP(C501,'Export Action'!$A$3:$A$1999,'Export Action'!$AS$3:$AS$1999))/_xlfn.XLOOKUP(C501,'Export Action'!$A$3:$A$1999,'Export Action'!$AR$3:$AR$1999)</f>
        <v>0.58064516129032262</v>
      </c>
      <c r="R501" s="63" t="str">
        <f>IF(OR(_xlfn.XLOOKUP(C501,'Export Action'!$A$3:$A$1999,'Export Action'!$AO$3:$AO$1999)="Communes ZRR./bassins de vie pop &gt; 50% ZRR",_xlfn.XLOOKUP(C501,'Export Action'!$A$3:$A$1999,'Export Action'!$AO$3:$AO$1999)="Contrats de relance et de transition écologique (CRTE) rural"),"Oui","Non")</f>
        <v>Non</v>
      </c>
      <c r="S501" s="73"/>
      <c r="T501" s="74">
        <f t="shared" si="8"/>
        <v>200</v>
      </c>
      <c r="U501" s="75"/>
      <c r="V501" s="8" t="str" cm="1">
        <f t="array" ref="V501">IF(SUMPRODUCT((Tableau1[NOM DE LA STRUCTURE]=Tableau1[[#This Row],[NOM DE LA STRUCTURE]])*Tableau1[MONTANT PROPOSE POUR L''ACTION])=0,"",SUMPRODUCT((Tableau1[NOM DE LA STRUCTURE]=Tableau1[[#This Row],[NOM DE LA STRUCTURE]])*Tableau1[MONTANT PROPOSE POUR L''ACTION]))</f>
        <v/>
      </c>
      <c r="W501" s="79"/>
    </row>
    <row r="502" spans="1:23" ht="47.5" hidden="1" customHeight="1" x14ac:dyDescent="0.25">
      <c r="A502" s="13" t="str">
        <f>_xlfn.XLOOKUP(C502,'Export Action'!$A$3:$A$1999,'Export Action'!$L$3:$L$1999)</f>
        <v>31899137900013</v>
      </c>
      <c r="B502" s="84" t="str">
        <f>_xlfn.XLOOKUP(A502,'Export Action'!$L$3:$L$1999,'Export Action'!$O$3:$O$1999)</f>
        <v>ENTENTE SPORTIVE DE NANTERRE</v>
      </c>
      <c r="C502" s="1" t="s">
        <v>1621</v>
      </c>
      <c r="D502" s="36" t="str">
        <f>_xlfn.XLOOKUP(C502,'Export Action'!$A$3:$A$1999,'Export Action'!$X$3:$X$1999)</f>
        <v>RECRUTEMENT ET FIDELISATION DES JEUNES</v>
      </c>
      <c r="E502" s="1" t="str">
        <f>_xlfn.XLOOKUP(A502,'Export Dossier'!$K$3:$K$974,'Export Dossier'!$D$3:$D$974)</f>
        <v>FFTT-IDF-24-0018</v>
      </c>
      <c r="F502" s="36" t="str">
        <f>_xlfn.XLOOKUP(C502,'Export Action'!$A$3:$A$1999,'Export Action'!$AE$3:$AE$1999)</f>
        <v>Ping Educatif</v>
      </c>
      <c r="G502" s="68"/>
      <c r="H502" s="71"/>
      <c r="I502" s="71"/>
      <c r="J502" s="1" t="str">
        <f>_xlfn.XLOOKUP(C502,'Export Action'!$A$3:$A$1999,'Export Action'!$J$3:$J$1999)</f>
        <v>Première demande</v>
      </c>
      <c r="K502" s="1" t="str">
        <f>_xlfn.XLOOKUP(C502,'Export Action'!$A$3:$A$1999,'Export Action'!$AL$3:$AL$1999)</f>
        <v>Mixte</v>
      </c>
      <c r="L502" s="1">
        <f>_xlfn.XLOOKUP(C502,'Export Action'!$A$3:$A$1999,'Export Action'!$AM$3:$AM$1999)</f>
        <v>150</v>
      </c>
      <c r="M502" s="5">
        <f>_xlfn.XLOOKUP(A502,'Export 2022'!$K$3:$K$1000,'Export 2022'!$AF$3:$AF$1000)</f>
        <v>2200</v>
      </c>
      <c r="N502" s="5">
        <f>_xlfn.XLOOKUP(A502,'Export 2023'!$K$3:$K$1000,'Export 2023'!$AF$3:$AF$1000)</f>
        <v>3554</v>
      </c>
      <c r="O502" s="31">
        <f>_xlfn.XLOOKUP(A502,'Export Dossier'!$K$3:$K$974,'Export Dossier'!$AD$3:$AD$974)</f>
        <v>12260</v>
      </c>
      <c r="P502" s="31">
        <f>_xlfn.XLOOKUP(C502,'Export Action'!$A$3:$A$1999,'Export Action'!$AS$3:$AS$1999)</f>
        <v>6700</v>
      </c>
      <c r="Q502" s="29">
        <f>(_xlfn.XLOOKUP(C502,'Export Action'!$A$3:$A$1999,'Export Action'!$AS$3:$AS$1999))/_xlfn.XLOOKUP(C502,'Export Action'!$A$3:$A$1999,'Export Action'!$AR$3:$AR$1999)</f>
        <v>0.50757575757575757</v>
      </c>
      <c r="R502" s="63" t="str">
        <f>IF(OR(_xlfn.XLOOKUP(C502,'Export Action'!$A$3:$A$1999,'Export Action'!$AO$3:$AO$1999)="Communes ZRR./bassins de vie pop &gt; 50% ZRR",_xlfn.XLOOKUP(C502,'Export Action'!$A$3:$A$1999,'Export Action'!$AO$3:$AO$1999)="Contrats de relance et de transition écologique (CRTE) rural"),"Oui","Non")</f>
        <v>Non</v>
      </c>
      <c r="S502" s="73"/>
      <c r="T502" s="74">
        <f t="shared" si="8"/>
        <v>200</v>
      </c>
      <c r="U502" s="75"/>
      <c r="V502" s="8" t="str" cm="1">
        <f t="array" ref="V502">IF(SUMPRODUCT((Tableau1[NOM DE LA STRUCTURE]=Tableau1[[#This Row],[NOM DE LA STRUCTURE]])*Tableau1[MONTANT PROPOSE POUR L''ACTION])=0,"",SUMPRODUCT((Tableau1[NOM DE LA STRUCTURE]=Tableau1[[#This Row],[NOM DE LA STRUCTURE]])*Tableau1[MONTANT PROPOSE POUR L''ACTION]))</f>
        <v/>
      </c>
      <c r="W502" s="79"/>
    </row>
    <row r="503" spans="1:23" ht="47.5" hidden="1" customHeight="1" x14ac:dyDescent="0.25">
      <c r="A503" s="13" t="str">
        <f>_xlfn.XLOOKUP(C503,'Export Action'!$A$3:$A$1999,'Export Action'!$L$3:$L$1999)</f>
        <v>37944247800010</v>
      </c>
      <c r="B503" s="84" t="str">
        <f>_xlfn.XLOOKUP(A503,'Export Action'!$L$3:$L$1999,'Export Action'!$O$3:$O$1999)</f>
        <v>CLUB TENNIS DE TABLE DE CHILLY MAZARIN - MORANGIS (CTTCMM)</v>
      </c>
      <c r="C503" s="1" t="s">
        <v>12464</v>
      </c>
      <c r="D503" s="36" t="str">
        <f>_xlfn.XLOOKUP(C503,'Export Action'!$A$3:$A$1999,'Export Action'!$X$3:$X$1999)</f>
        <v>Promotion du sport santé : DEVELOPPER LE CLUB PING 2024</v>
      </c>
      <c r="E503" s="1" t="str">
        <f>_xlfn.XLOOKUP(A503,'Export Dossier'!$K$3:$K$974,'Export Dossier'!$D$3:$D$974)</f>
        <v>FFTT-IDF-24-0019</v>
      </c>
      <c r="F503" s="36" t="str">
        <f>_xlfn.XLOOKUP(C503,'Export Action'!$A$3:$A$1999,'Export Action'!$AE$3:$AE$1999)</f>
        <v>Ping Actif</v>
      </c>
      <c r="G503" s="68"/>
      <c r="H503" s="71"/>
      <c r="I503" s="71"/>
      <c r="J503" s="1" t="str">
        <f>_xlfn.XLOOKUP(C503,'Export Action'!$A$3:$A$1999,'Export Action'!$J$3:$J$1999)</f>
        <v>Première demande</v>
      </c>
      <c r="K503" s="1" t="str">
        <f>_xlfn.XLOOKUP(C503,'Export Action'!$A$3:$A$1999,'Export Action'!$AL$3:$AL$1999)</f>
        <v>Mixte</v>
      </c>
      <c r="L503" s="1">
        <f>_xlfn.XLOOKUP(C503,'Export Action'!$A$3:$A$1999,'Export Action'!$AM$3:$AM$1999)</f>
        <v>300</v>
      </c>
      <c r="M503" s="5">
        <f>_xlfn.XLOOKUP(A503,'Export 2022'!$K$3:$K$1000,'Export 2022'!$AF$3:$AF$1000)</f>
        <v>0</v>
      </c>
      <c r="N503" s="5">
        <f>_xlfn.XLOOKUP(A503,'Export 2023'!$K$3:$K$1000,'Export 2023'!$AF$3:$AF$1000)</f>
        <v>2050</v>
      </c>
      <c r="O503" s="31">
        <f>_xlfn.XLOOKUP(A503,'Export Dossier'!$K$3:$K$974,'Export Dossier'!$AD$3:$AD$974)</f>
        <v>13150</v>
      </c>
      <c r="P503" s="31">
        <f>_xlfn.XLOOKUP(C503,'Export Action'!$A$3:$A$1999,'Export Action'!$AS$3:$AS$1999)</f>
        <v>4350</v>
      </c>
      <c r="Q503" s="29">
        <f>(_xlfn.XLOOKUP(C503,'Export Action'!$A$3:$A$1999,'Export Action'!$AS$3:$AS$1999))/_xlfn.XLOOKUP(C503,'Export Action'!$A$3:$A$1999,'Export Action'!$AR$3:$AR$1999)</f>
        <v>0.55414012738853502</v>
      </c>
      <c r="R503" s="63" t="str">
        <f>IF(OR(_xlfn.XLOOKUP(C503,'Export Action'!$A$3:$A$1999,'Export Action'!$AO$3:$AO$1999)="Communes ZRR./bassins de vie pop &gt; 50% ZRR",_xlfn.XLOOKUP(C503,'Export Action'!$A$3:$A$1999,'Export Action'!$AO$3:$AO$1999)="Contrats de relance et de transition écologique (CRTE) rural"),"Oui","Non")</f>
        <v>Non</v>
      </c>
      <c r="S503" s="73"/>
      <c r="T503" s="74">
        <f t="shared" si="8"/>
        <v>201</v>
      </c>
      <c r="U503" s="75"/>
      <c r="V503" s="8" t="str" cm="1">
        <f t="array" ref="V503">IF(SUMPRODUCT((Tableau1[NOM DE LA STRUCTURE]=Tableau1[[#This Row],[NOM DE LA STRUCTURE]])*Tableau1[MONTANT PROPOSE POUR L''ACTION])=0,"",SUMPRODUCT((Tableau1[NOM DE LA STRUCTURE]=Tableau1[[#This Row],[NOM DE LA STRUCTURE]])*Tableau1[MONTANT PROPOSE POUR L''ACTION]))</f>
        <v/>
      </c>
      <c r="W503" s="79"/>
    </row>
    <row r="504" spans="1:23" ht="47.5" hidden="1" customHeight="1" x14ac:dyDescent="0.25">
      <c r="A504" s="13" t="str">
        <f>_xlfn.XLOOKUP(C504,'Export Action'!$A$3:$A$1999,'Export Action'!$L$3:$L$1999)</f>
        <v>37944247800010</v>
      </c>
      <c r="B504" s="84" t="str">
        <f>_xlfn.XLOOKUP(A504,'Export Action'!$L$3:$L$1999,'Export Action'!$O$3:$O$1999)</f>
        <v>CLUB TENNIS DE TABLE DE CHILLY MAZARIN - MORANGIS (CTTCMM)</v>
      </c>
      <c r="C504" s="1" t="s">
        <v>12472</v>
      </c>
      <c r="D504" s="36" t="str">
        <f>_xlfn.XLOOKUP(C504,'Export Action'!$A$3:$A$1999,'Export Action'!$X$3:$X$1999)</f>
        <v>Développement de la pratique : recrutement et fidélisation des jeunes</v>
      </c>
      <c r="E504" s="1" t="str">
        <f>_xlfn.XLOOKUP(A504,'Export Dossier'!$K$3:$K$974,'Export Dossier'!$D$3:$D$974)</f>
        <v>FFTT-IDF-24-0019</v>
      </c>
      <c r="F504" s="36" t="str">
        <f>_xlfn.XLOOKUP(C504,'Export Action'!$A$3:$A$1999,'Export Action'!$AE$3:$AE$1999)</f>
        <v>Ping Educatif</v>
      </c>
      <c r="G504" s="68"/>
      <c r="H504" s="71"/>
      <c r="I504" s="71"/>
      <c r="J504" s="1" t="str">
        <f>_xlfn.XLOOKUP(C504,'Export Action'!$A$3:$A$1999,'Export Action'!$J$3:$J$1999)</f>
        <v>Première demande</v>
      </c>
      <c r="K504" s="1" t="str">
        <f>_xlfn.XLOOKUP(C504,'Export Action'!$A$3:$A$1999,'Export Action'!$AL$3:$AL$1999)</f>
        <v>Mixte</v>
      </c>
      <c r="L504" s="1">
        <f>_xlfn.XLOOKUP(C504,'Export Action'!$A$3:$A$1999,'Export Action'!$AM$3:$AM$1999)</f>
        <v>1500</v>
      </c>
      <c r="M504" s="5">
        <f>_xlfn.XLOOKUP(A504,'Export 2022'!$K$3:$K$1000,'Export 2022'!$AF$3:$AF$1000)</f>
        <v>0</v>
      </c>
      <c r="N504" s="5">
        <f>_xlfn.XLOOKUP(A504,'Export 2023'!$K$3:$K$1000,'Export 2023'!$AF$3:$AF$1000)</f>
        <v>2050</v>
      </c>
      <c r="O504" s="31">
        <f>_xlfn.XLOOKUP(A504,'Export Dossier'!$K$3:$K$974,'Export Dossier'!$AD$3:$AD$974)</f>
        <v>13150</v>
      </c>
      <c r="P504" s="31">
        <f>_xlfn.XLOOKUP(C504,'Export Action'!$A$3:$A$1999,'Export Action'!$AS$3:$AS$1999)</f>
        <v>8800</v>
      </c>
      <c r="Q504" s="29">
        <f>(_xlfn.XLOOKUP(C504,'Export Action'!$A$3:$A$1999,'Export Action'!$AS$3:$AS$1999))/_xlfn.XLOOKUP(C504,'Export Action'!$A$3:$A$1999,'Export Action'!$AR$3:$AR$1999)</f>
        <v>0.60191518467852256</v>
      </c>
      <c r="R504" s="63" t="str">
        <f>IF(OR(_xlfn.XLOOKUP(C504,'Export Action'!$A$3:$A$1999,'Export Action'!$AO$3:$AO$1999)="Communes ZRR./bassins de vie pop &gt; 50% ZRR",_xlfn.XLOOKUP(C504,'Export Action'!$A$3:$A$1999,'Export Action'!$AO$3:$AO$1999)="Contrats de relance et de transition écologique (CRTE) rural"),"Oui","Non")</f>
        <v>Non</v>
      </c>
      <c r="S504" s="73"/>
      <c r="T504" s="74">
        <f t="shared" si="8"/>
        <v>201</v>
      </c>
      <c r="U504" s="75"/>
      <c r="V504" s="8" t="str" cm="1">
        <f t="array" ref="V504">IF(SUMPRODUCT((Tableau1[NOM DE LA STRUCTURE]=Tableau1[[#This Row],[NOM DE LA STRUCTURE]])*Tableau1[MONTANT PROPOSE POUR L''ACTION])=0,"",SUMPRODUCT((Tableau1[NOM DE LA STRUCTURE]=Tableau1[[#This Row],[NOM DE LA STRUCTURE]])*Tableau1[MONTANT PROPOSE POUR L''ACTION]))</f>
        <v/>
      </c>
      <c r="W504" s="79"/>
    </row>
    <row r="505" spans="1:23" ht="47.5" hidden="1" customHeight="1" x14ac:dyDescent="0.25">
      <c r="A505" s="13" t="str">
        <f>_xlfn.XLOOKUP(C505,'Export Action'!$A$3:$A$1999,'Export Action'!$L$3:$L$1999)</f>
        <v>89448912900011</v>
      </c>
      <c r="B505" s="84" t="str">
        <f>_xlfn.XLOOKUP(A505,'Export Action'!$L$3:$L$1999,'Export Action'!$O$3:$O$1999)</f>
        <v>PING SAINT MICHEL SUR ORGE</v>
      </c>
      <c r="C505" s="1" t="s">
        <v>12478</v>
      </c>
      <c r="D505" s="36" t="str">
        <f>_xlfn.XLOOKUP(C505,'Export Action'!$A$3:$A$1999,'Export Action'!$X$3:$X$1999)</f>
        <v>ACTION 1 ANS PSF FFTT 2022 : FEMINISATION</v>
      </c>
      <c r="E505" s="1" t="str">
        <f>_xlfn.XLOOKUP(A505,'Export Dossier'!$K$3:$K$974,'Export Dossier'!$D$3:$D$974)</f>
        <v>FFTT-IDF-24-0020</v>
      </c>
      <c r="F505" s="36" t="str">
        <f>_xlfn.XLOOKUP(C505,'Export Action'!$A$3:$A$1999,'Export Action'!$AE$3:$AE$1999)</f>
        <v>Structuration clubs/comités de demain</v>
      </c>
      <c r="G505" s="68"/>
      <c r="H505" s="71"/>
      <c r="I505" s="71"/>
      <c r="J505" s="1" t="str">
        <f>_xlfn.XLOOKUP(C505,'Export Action'!$A$3:$A$1999,'Export Action'!$J$3:$J$1999)</f>
        <v>Renouvellement</v>
      </c>
      <c r="K505" s="1" t="str">
        <f>_xlfn.XLOOKUP(C505,'Export Action'!$A$3:$A$1999,'Export Action'!$AL$3:$AL$1999)</f>
        <v>Féminin</v>
      </c>
      <c r="L505" s="1">
        <f>_xlfn.XLOOKUP(C505,'Export Action'!$A$3:$A$1999,'Export Action'!$AM$3:$AM$1999)</f>
        <v>40</v>
      </c>
      <c r="M505" s="5">
        <f>_xlfn.XLOOKUP(A505,'Export 2022'!$K$3:$K$1000,'Export 2022'!$AF$3:$AF$1000)</f>
        <v>1500</v>
      </c>
      <c r="N505" s="5">
        <f>_xlfn.XLOOKUP(A505,'Export 2023'!$K$3:$K$1000,'Export 2023'!$AF$3:$AF$1000)</f>
        <v>1500</v>
      </c>
      <c r="O505" s="31">
        <f>_xlfn.XLOOKUP(A505,'Export Dossier'!$K$3:$K$974,'Export Dossier'!$AD$3:$AD$974)</f>
        <v>2000</v>
      </c>
      <c r="P505" s="31">
        <f>_xlfn.XLOOKUP(C505,'Export Action'!$A$3:$A$1999,'Export Action'!$AS$3:$AS$1999)</f>
        <v>2000</v>
      </c>
      <c r="Q505" s="29">
        <f>(_xlfn.XLOOKUP(C505,'Export Action'!$A$3:$A$1999,'Export Action'!$AS$3:$AS$1999))/_xlfn.XLOOKUP(C505,'Export Action'!$A$3:$A$1999,'Export Action'!$AR$3:$AR$1999)</f>
        <v>0.39108330074305825</v>
      </c>
      <c r="R505" s="63" t="str">
        <f>IF(OR(_xlfn.XLOOKUP(C505,'Export Action'!$A$3:$A$1999,'Export Action'!$AO$3:$AO$1999)="Communes ZRR./bassins de vie pop &gt; 50% ZRR",_xlfn.XLOOKUP(C505,'Export Action'!$A$3:$A$1999,'Export Action'!$AO$3:$AO$1999)="Contrats de relance et de transition écologique (CRTE) rural"),"Oui","Non")</f>
        <v>Non</v>
      </c>
      <c r="S505" s="73"/>
      <c r="T505" s="74">
        <f t="shared" si="8"/>
        <v>202</v>
      </c>
      <c r="U505" s="75"/>
      <c r="V505" s="8" t="str" cm="1">
        <f t="array" ref="V505">IF(SUMPRODUCT((Tableau1[NOM DE LA STRUCTURE]=Tableau1[[#This Row],[NOM DE LA STRUCTURE]])*Tableau1[MONTANT PROPOSE POUR L''ACTION])=0,"",SUMPRODUCT((Tableau1[NOM DE LA STRUCTURE]=Tableau1[[#This Row],[NOM DE LA STRUCTURE]])*Tableau1[MONTANT PROPOSE POUR L''ACTION]))</f>
        <v/>
      </c>
      <c r="W505" s="79"/>
    </row>
    <row r="506" spans="1:23" ht="47.5" hidden="1" customHeight="1" x14ac:dyDescent="0.25">
      <c r="A506" s="13" t="str">
        <f>_xlfn.XLOOKUP(C506,'Export Action'!$A$3:$A$1999,'Export Action'!$L$3:$L$1999)</f>
        <v>48296915100026</v>
      </c>
      <c r="B506" s="84" t="str">
        <f>_xlfn.XLOOKUP(A506,'Export Action'!$L$3:$L$1999,'Export Action'!$O$3:$O$1999)</f>
        <v>ARGENTEUIL - TENNIS DE TABLE</v>
      </c>
      <c r="C506" s="1" t="s">
        <v>12485</v>
      </c>
      <c r="D506" s="36" t="str">
        <f>_xlfn.XLOOKUP(C506,'Export Action'!$A$3:$A$1999,'Export Action'!$X$3:$X$1999)</f>
        <v>Ping Bien Etre</v>
      </c>
      <c r="E506" s="1" t="str">
        <f>_xlfn.XLOOKUP(A506,'Export Dossier'!$K$3:$K$974,'Export Dossier'!$D$3:$D$974)</f>
        <v>FFTT-IDF-24-0022</v>
      </c>
      <c r="F506" s="36" t="str">
        <f>_xlfn.XLOOKUP(C506,'Export Action'!$A$3:$A$1999,'Export Action'!$AE$3:$AE$1999)</f>
        <v>Ping Actif</v>
      </c>
      <c r="G506" s="68"/>
      <c r="H506" s="71"/>
      <c r="I506" s="71"/>
      <c r="J506" s="1" t="str">
        <f>_xlfn.XLOOKUP(C506,'Export Action'!$A$3:$A$1999,'Export Action'!$J$3:$J$1999)</f>
        <v>Première demande</v>
      </c>
      <c r="K506" s="1" t="str">
        <f>_xlfn.XLOOKUP(C506,'Export Action'!$A$3:$A$1999,'Export Action'!$AL$3:$AL$1999)</f>
        <v>Mixte</v>
      </c>
      <c r="L506" s="1">
        <f>_xlfn.XLOOKUP(C506,'Export Action'!$A$3:$A$1999,'Export Action'!$AM$3:$AM$1999)</f>
        <v>10</v>
      </c>
      <c r="M506" s="5">
        <f>_xlfn.XLOOKUP(A506,'Export 2022'!$K$3:$K$1000,'Export 2022'!$AF$3:$AF$1000)</f>
        <v>1500</v>
      </c>
      <c r="N506" s="5" t="e">
        <f>_xlfn.XLOOKUP(A506,'Export 2023'!$K$3:$K$1000,'Export 2023'!$AF$3:$AF$1000)</f>
        <v>#N/A</v>
      </c>
      <c r="O506" s="31">
        <f>_xlfn.XLOOKUP(A506,'Export Dossier'!$K$3:$K$974,'Export Dossier'!$AD$3:$AD$974)</f>
        <v>1500</v>
      </c>
      <c r="P506" s="31">
        <f>_xlfn.XLOOKUP(C506,'Export Action'!$A$3:$A$1999,'Export Action'!$AS$3:$AS$1999)</f>
        <v>1500</v>
      </c>
      <c r="Q506" s="29">
        <f>(_xlfn.XLOOKUP(C506,'Export Action'!$A$3:$A$1999,'Export Action'!$AS$3:$AS$1999))/_xlfn.XLOOKUP(C506,'Export Action'!$A$3:$A$1999,'Export Action'!$AR$3:$AR$1999)</f>
        <v>0.54545454545454541</v>
      </c>
      <c r="R506" s="63" t="str">
        <f>IF(OR(_xlfn.XLOOKUP(C506,'Export Action'!$A$3:$A$1999,'Export Action'!$AO$3:$AO$1999)="Communes ZRR./bassins de vie pop &gt; 50% ZRR",_xlfn.XLOOKUP(C506,'Export Action'!$A$3:$A$1999,'Export Action'!$AO$3:$AO$1999)="Contrats de relance et de transition écologique (CRTE) rural"),"Oui","Non")</f>
        <v>Non</v>
      </c>
      <c r="S506" s="73"/>
      <c r="T506" s="74">
        <f t="shared" si="8"/>
        <v>203</v>
      </c>
      <c r="U506" s="75"/>
      <c r="V506" s="8" t="str" cm="1">
        <f t="array" ref="V506">IF(SUMPRODUCT((Tableau1[NOM DE LA STRUCTURE]=Tableau1[[#This Row],[NOM DE LA STRUCTURE]])*Tableau1[MONTANT PROPOSE POUR L''ACTION])=0,"",SUMPRODUCT((Tableau1[NOM DE LA STRUCTURE]=Tableau1[[#This Row],[NOM DE LA STRUCTURE]])*Tableau1[MONTANT PROPOSE POUR L''ACTION]))</f>
        <v/>
      </c>
      <c r="W506" s="79"/>
    </row>
    <row r="507" spans="1:23" ht="47.5" hidden="1" customHeight="1" x14ac:dyDescent="0.25">
      <c r="A507" s="13" t="str">
        <f>_xlfn.XLOOKUP(C507,'Export Action'!$A$3:$A$1999,'Export Action'!$L$3:$L$1999)</f>
        <v>41406257000018</v>
      </c>
      <c r="B507" s="84" t="str">
        <f>_xlfn.XLOOKUP(A507,'Export Action'!$L$3:$L$1999,'Export Action'!$O$3:$O$1999)</f>
        <v>ERMONT PLESSIS BOUCHARD TENNIS DE TABLE</v>
      </c>
      <c r="C507" s="1" t="s">
        <v>12492</v>
      </c>
      <c r="D507" s="36" t="str">
        <f>_xlfn.XLOOKUP(C507,'Export Action'!$A$3:$A$1999,'Export Action'!$X$3:$X$1999)</f>
        <v>Le Ping comme vecteur du vivre ensemble et de la citoyenneté auprès de jeunes de 6 à 11 ans</v>
      </c>
      <c r="E507" s="1" t="str">
        <f>_xlfn.XLOOKUP(A507,'Export Dossier'!$K$3:$K$974,'Export Dossier'!$D$3:$D$974)</f>
        <v>FFTT-IDF-24-0023</v>
      </c>
      <c r="F507" s="36" t="str">
        <f>_xlfn.XLOOKUP(C507,'Export Action'!$A$3:$A$1999,'Export Action'!$AE$3:$AE$1999)</f>
        <v>Ping Educatif</v>
      </c>
      <c r="G507" s="68"/>
      <c r="H507" s="71"/>
      <c r="I507" s="71"/>
      <c r="J507" s="1" t="str">
        <f>_xlfn.XLOOKUP(C507,'Export Action'!$A$3:$A$1999,'Export Action'!$J$3:$J$1999)</f>
        <v>Première demande</v>
      </c>
      <c r="K507" s="1" t="str">
        <f>_xlfn.XLOOKUP(C507,'Export Action'!$A$3:$A$1999,'Export Action'!$AL$3:$AL$1999)</f>
        <v>Mixte</v>
      </c>
      <c r="L507" s="1">
        <f>_xlfn.XLOOKUP(C507,'Export Action'!$A$3:$A$1999,'Export Action'!$AM$3:$AM$1999)</f>
        <v>150</v>
      </c>
      <c r="M507" s="5">
        <f>_xlfn.XLOOKUP(A507,'Export 2022'!$K$3:$K$1000,'Export 2022'!$AF$3:$AF$1000)</f>
        <v>1747</v>
      </c>
      <c r="N507" s="5">
        <f>_xlfn.XLOOKUP(A507,'Export 2023'!$K$3:$K$1000,'Export 2023'!$AF$3:$AF$1000)</f>
        <v>1500</v>
      </c>
      <c r="O507" s="31">
        <f>_xlfn.XLOOKUP(A507,'Export Dossier'!$K$3:$K$974,'Export Dossier'!$AD$3:$AD$974)</f>
        <v>9500</v>
      </c>
      <c r="P507" s="31">
        <f>_xlfn.XLOOKUP(C507,'Export Action'!$A$3:$A$1999,'Export Action'!$AS$3:$AS$1999)</f>
        <v>5000</v>
      </c>
      <c r="Q507" s="29">
        <f>(_xlfn.XLOOKUP(C507,'Export Action'!$A$3:$A$1999,'Export Action'!$AS$3:$AS$1999))/_xlfn.XLOOKUP(C507,'Export Action'!$A$3:$A$1999,'Export Action'!$AR$3:$AR$1999)</f>
        <v>0.54054054054054057</v>
      </c>
      <c r="R507" s="63" t="str">
        <f>IF(OR(_xlfn.XLOOKUP(C507,'Export Action'!$A$3:$A$1999,'Export Action'!$AO$3:$AO$1999)="Communes ZRR./bassins de vie pop &gt; 50% ZRR",_xlfn.XLOOKUP(C507,'Export Action'!$A$3:$A$1999,'Export Action'!$AO$3:$AO$1999)="Contrats de relance et de transition écologique (CRTE) rural"),"Oui","Non")</f>
        <v>Non</v>
      </c>
      <c r="S507" s="73"/>
      <c r="T507" s="74">
        <f t="shared" si="8"/>
        <v>204</v>
      </c>
      <c r="U507" s="75"/>
      <c r="V507" s="8" t="str" cm="1">
        <f t="array" ref="V507">IF(SUMPRODUCT((Tableau1[NOM DE LA STRUCTURE]=Tableau1[[#This Row],[NOM DE LA STRUCTURE]])*Tableau1[MONTANT PROPOSE POUR L''ACTION])=0,"",SUMPRODUCT((Tableau1[NOM DE LA STRUCTURE]=Tableau1[[#This Row],[NOM DE LA STRUCTURE]])*Tableau1[MONTANT PROPOSE POUR L''ACTION]))</f>
        <v/>
      </c>
      <c r="W507" s="79"/>
    </row>
    <row r="508" spans="1:23" ht="47.5" hidden="1" customHeight="1" x14ac:dyDescent="0.25">
      <c r="A508" s="13" t="str">
        <f>_xlfn.XLOOKUP(C508,'Export Action'!$A$3:$A$1999,'Export Action'!$L$3:$L$1999)</f>
        <v>41406257000018</v>
      </c>
      <c r="B508" s="84" t="str">
        <f>_xlfn.XLOOKUP(A508,'Export Action'!$L$3:$L$1999,'Export Action'!$O$3:$O$1999)</f>
        <v>ERMONT PLESSIS BOUCHARD TENNIS DE TABLE</v>
      </c>
      <c r="C508" s="1" t="s">
        <v>12500</v>
      </c>
      <c r="D508" s="36" t="str">
        <f>_xlfn.XLOOKUP(C508,'Export Action'!$A$3:$A$1999,'Export Action'!$X$3:$X$1999)</f>
        <v>Projet Futur Ping : Ensemble pour l'Avenir de nos Jeunes Champions !</v>
      </c>
      <c r="E508" s="1" t="str">
        <f>_xlfn.XLOOKUP(A508,'Export Dossier'!$K$3:$K$974,'Export Dossier'!$D$3:$D$974)</f>
        <v>FFTT-IDF-24-0023</v>
      </c>
      <c r="F508" s="36" t="str">
        <f>_xlfn.XLOOKUP(C508,'Export Action'!$A$3:$A$1999,'Export Action'!$AE$3:$AE$1999)</f>
        <v>Ping Educatif</v>
      </c>
      <c r="G508" s="68"/>
      <c r="H508" s="71"/>
      <c r="I508" s="71"/>
      <c r="J508" s="1" t="str">
        <f>_xlfn.XLOOKUP(C508,'Export Action'!$A$3:$A$1999,'Export Action'!$J$3:$J$1999)</f>
        <v>Première demande</v>
      </c>
      <c r="K508" s="1" t="str">
        <f>_xlfn.XLOOKUP(C508,'Export Action'!$A$3:$A$1999,'Export Action'!$AL$3:$AL$1999)</f>
        <v>Mixte</v>
      </c>
      <c r="L508" s="1">
        <f>_xlfn.XLOOKUP(C508,'Export Action'!$A$3:$A$1999,'Export Action'!$AM$3:$AM$1999)</f>
        <v>120</v>
      </c>
      <c r="M508" s="5">
        <f>_xlfn.XLOOKUP(A508,'Export 2022'!$K$3:$K$1000,'Export 2022'!$AF$3:$AF$1000)</f>
        <v>1747</v>
      </c>
      <c r="N508" s="5">
        <f>_xlfn.XLOOKUP(A508,'Export 2023'!$K$3:$K$1000,'Export 2023'!$AF$3:$AF$1000)</f>
        <v>1500</v>
      </c>
      <c r="O508" s="31">
        <f>_xlfn.XLOOKUP(A508,'Export Dossier'!$K$3:$K$974,'Export Dossier'!$AD$3:$AD$974)</f>
        <v>9500</v>
      </c>
      <c r="P508" s="31">
        <f>_xlfn.XLOOKUP(C508,'Export Action'!$A$3:$A$1999,'Export Action'!$AS$3:$AS$1999)</f>
        <v>4500</v>
      </c>
      <c r="Q508" s="29">
        <f>(_xlfn.XLOOKUP(C508,'Export Action'!$A$3:$A$1999,'Export Action'!$AS$3:$AS$1999))/_xlfn.XLOOKUP(C508,'Export Action'!$A$3:$A$1999,'Export Action'!$AR$3:$AR$1999)</f>
        <v>0.6</v>
      </c>
      <c r="R508" s="63" t="str">
        <f>IF(OR(_xlfn.XLOOKUP(C508,'Export Action'!$A$3:$A$1999,'Export Action'!$AO$3:$AO$1999)="Communes ZRR./bassins de vie pop &gt; 50% ZRR",_xlfn.XLOOKUP(C508,'Export Action'!$A$3:$A$1999,'Export Action'!$AO$3:$AO$1999)="Contrats de relance et de transition écologique (CRTE) rural"),"Oui","Non")</f>
        <v>Non</v>
      </c>
      <c r="S508" s="73"/>
      <c r="T508" s="74">
        <f t="shared" si="8"/>
        <v>204</v>
      </c>
      <c r="U508" s="75"/>
      <c r="V508" s="8" t="str" cm="1">
        <f t="array" ref="V508">IF(SUMPRODUCT((Tableau1[NOM DE LA STRUCTURE]=Tableau1[[#This Row],[NOM DE LA STRUCTURE]])*Tableau1[MONTANT PROPOSE POUR L''ACTION])=0,"",SUMPRODUCT((Tableau1[NOM DE LA STRUCTURE]=Tableau1[[#This Row],[NOM DE LA STRUCTURE]])*Tableau1[MONTANT PROPOSE POUR L''ACTION]))</f>
        <v/>
      </c>
      <c r="W508" s="79"/>
    </row>
    <row r="509" spans="1:23" ht="47.5" hidden="1" customHeight="1" x14ac:dyDescent="0.25">
      <c r="A509" s="13" t="str">
        <f>_xlfn.XLOOKUP(C509,'Export Action'!$A$3:$A$1999,'Export Action'!$L$3:$L$1999)</f>
        <v>31348321600013</v>
      </c>
      <c r="B509" s="84" t="str">
        <f>_xlfn.XLOOKUP(A509,'Export Action'!$L$3:$L$1999,'Export Action'!$O$3:$O$1999)</f>
        <v>ASSOCIATION LE TRAIT D' UNION</v>
      </c>
      <c r="C509" s="1" t="s">
        <v>12506</v>
      </c>
      <c r="D509" s="36" t="str">
        <f>_xlfn.XLOOKUP(C509,'Export Action'!$A$3:$A$1999,'Export Action'!$X$3:$X$1999)</f>
        <v>Le tennis de table, un sport pour tous au TUVB</v>
      </c>
      <c r="E509" s="1" t="str">
        <f>_xlfn.XLOOKUP(A509,'Export Dossier'!$K$3:$K$974,'Export Dossier'!$D$3:$D$974)</f>
        <v>FFTT-IDF-24-0024</v>
      </c>
      <c r="F509" s="36" t="str">
        <f>_xlfn.XLOOKUP(C509,'Export Action'!$A$3:$A$1999,'Export Action'!$AE$3:$AE$1999)</f>
        <v>Ping Inclusif</v>
      </c>
      <c r="G509" s="68"/>
      <c r="H509" s="71"/>
      <c r="I509" s="71"/>
      <c r="J509" s="1" t="str">
        <f>_xlfn.XLOOKUP(C509,'Export Action'!$A$3:$A$1999,'Export Action'!$J$3:$J$1999)</f>
        <v>Première demande</v>
      </c>
      <c r="K509" s="1" t="str">
        <f>_xlfn.XLOOKUP(C509,'Export Action'!$A$3:$A$1999,'Export Action'!$AL$3:$AL$1999)</f>
        <v>Mixte</v>
      </c>
      <c r="L509" s="1">
        <f>_xlfn.XLOOKUP(C509,'Export Action'!$A$3:$A$1999,'Export Action'!$AM$3:$AM$1999)</f>
        <v>250</v>
      </c>
      <c r="M509" s="5" t="e">
        <f>_xlfn.XLOOKUP(A509,'Export 2022'!$K$3:$K$1000,'Export 2022'!$AF$3:$AF$1000)</f>
        <v>#N/A</v>
      </c>
      <c r="N509" s="5" t="e">
        <f>_xlfn.XLOOKUP(A509,'Export 2023'!$K$3:$K$1000,'Export 2023'!$AF$3:$AF$1000)</f>
        <v>#N/A</v>
      </c>
      <c r="O509" s="31">
        <f>_xlfn.XLOOKUP(A509,'Export Dossier'!$K$3:$K$974,'Export Dossier'!$AD$3:$AD$974)</f>
        <v>6000</v>
      </c>
      <c r="P509" s="31">
        <f>_xlfn.XLOOKUP(C509,'Export Action'!$A$3:$A$1999,'Export Action'!$AS$3:$AS$1999)</f>
        <v>2000</v>
      </c>
      <c r="Q509" s="29">
        <f>(_xlfn.XLOOKUP(C509,'Export Action'!$A$3:$A$1999,'Export Action'!$AS$3:$AS$1999))/_xlfn.XLOOKUP(C509,'Export Action'!$A$3:$A$1999,'Export Action'!$AR$3:$AR$1999)</f>
        <v>0.33057851239669422</v>
      </c>
      <c r="R509" s="63" t="str">
        <f>IF(OR(_xlfn.XLOOKUP(C509,'Export Action'!$A$3:$A$1999,'Export Action'!$AO$3:$AO$1999)="Communes ZRR./bassins de vie pop &gt; 50% ZRR",_xlfn.XLOOKUP(C509,'Export Action'!$A$3:$A$1999,'Export Action'!$AO$3:$AO$1999)="Contrats de relance et de transition écologique (CRTE) rural"),"Oui","Non")</f>
        <v>Non</v>
      </c>
      <c r="S509" s="73"/>
      <c r="T509" s="74">
        <f t="shared" si="8"/>
        <v>205</v>
      </c>
      <c r="U509" s="75"/>
      <c r="V509" s="8" t="str" cm="1">
        <f t="array" ref="V509">IF(SUMPRODUCT((Tableau1[NOM DE LA STRUCTURE]=Tableau1[[#This Row],[NOM DE LA STRUCTURE]])*Tableau1[MONTANT PROPOSE POUR L''ACTION])=0,"",SUMPRODUCT((Tableau1[NOM DE LA STRUCTURE]=Tableau1[[#This Row],[NOM DE LA STRUCTURE]])*Tableau1[MONTANT PROPOSE POUR L''ACTION]))</f>
        <v/>
      </c>
      <c r="W509" s="79"/>
    </row>
    <row r="510" spans="1:23" ht="47.5" hidden="1" customHeight="1" x14ac:dyDescent="0.25">
      <c r="A510" s="13" t="str">
        <f>_xlfn.XLOOKUP(C510,'Export Action'!$A$3:$A$1999,'Export Action'!$L$3:$L$1999)</f>
        <v>31348321600013</v>
      </c>
      <c r="B510" s="84" t="str">
        <f>_xlfn.XLOOKUP(A510,'Export Action'!$L$3:$L$1999,'Export Action'!$O$3:$O$1999)</f>
        <v>ASSOCIATION LE TRAIT D' UNION</v>
      </c>
      <c r="C510" s="1" t="s">
        <v>12519</v>
      </c>
      <c r="D510" s="36" t="str">
        <f>_xlfn.XLOOKUP(C510,'Export Action'!$A$3:$A$1999,'Export Action'!$X$3:$X$1999)</f>
        <v>Action ciblant les passerelles entre la pratique du tennis de table scolaire et celle en club</v>
      </c>
      <c r="E510" s="1" t="str">
        <f>_xlfn.XLOOKUP(A510,'Export Dossier'!$K$3:$K$974,'Export Dossier'!$D$3:$D$974)</f>
        <v>FFTT-IDF-24-0024</v>
      </c>
      <c r="F510" s="36" t="str">
        <f>_xlfn.XLOOKUP(C510,'Export Action'!$A$3:$A$1999,'Export Action'!$AE$3:$AE$1999)</f>
        <v>Ping Educatif</v>
      </c>
      <c r="G510" s="68"/>
      <c r="H510" s="71"/>
      <c r="I510" s="71"/>
      <c r="J510" s="1" t="str">
        <f>_xlfn.XLOOKUP(C510,'Export Action'!$A$3:$A$1999,'Export Action'!$J$3:$J$1999)</f>
        <v>Première demande</v>
      </c>
      <c r="K510" s="1" t="str">
        <f>_xlfn.XLOOKUP(C510,'Export Action'!$A$3:$A$1999,'Export Action'!$AL$3:$AL$1999)</f>
        <v>Mixte</v>
      </c>
      <c r="L510" s="1">
        <f>_xlfn.XLOOKUP(C510,'Export Action'!$A$3:$A$1999,'Export Action'!$AM$3:$AM$1999)</f>
        <v>800</v>
      </c>
      <c r="M510" s="5" t="e">
        <f>_xlfn.XLOOKUP(A510,'Export 2022'!$K$3:$K$1000,'Export 2022'!$AF$3:$AF$1000)</f>
        <v>#N/A</v>
      </c>
      <c r="N510" s="5" t="e">
        <f>_xlfn.XLOOKUP(A510,'Export 2023'!$K$3:$K$1000,'Export 2023'!$AF$3:$AF$1000)</f>
        <v>#N/A</v>
      </c>
      <c r="O510" s="31">
        <f>_xlfn.XLOOKUP(A510,'Export Dossier'!$K$3:$K$974,'Export Dossier'!$AD$3:$AD$974)</f>
        <v>6000</v>
      </c>
      <c r="P510" s="31">
        <f>_xlfn.XLOOKUP(C510,'Export Action'!$A$3:$A$1999,'Export Action'!$AS$3:$AS$1999)</f>
        <v>2000</v>
      </c>
      <c r="Q510" s="29">
        <f>(_xlfn.XLOOKUP(C510,'Export Action'!$A$3:$A$1999,'Export Action'!$AS$3:$AS$1999))/_xlfn.XLOOKUP(C510,'Export Action'!$A$3:$A$1999,'Export Action'!$AR$3:$AR$1999)</f>
        <v>0.2857142857142857</v>
      </c>
      <c r="R510" s="63" t="str">
        <f>IF(OR(_xlfn.XLOOKUP(C510,'Export Action'!$A$3:$A$1999,'Export Action'!$AO$3:$AO$1999)="Communes ZRR./bassins de vie pop &gt; 50% ZRR",_xlfn.XLOOKUP(C510,'Export Action'!$A$3:$A$1999,'Export Action'!$AO$3:$AO$1999)="Contrats de relance et de transition écologique (CRTE) rural"),"Oui","Non")</f>
        <v>Non</v>
      </c>
      <c r="S510" s="73"/>
      <c r="T510" s="74">
        <f t="shared" si="8"/>
        <v>205</v>
      </c>
      <c r="U510" s="75"/>
      <c r="V510" s="8" t="str" cm="1">
        <f t="array" ref="V510">IF(SUMPRODUCT((Tableau1[NOM DE LA STRUCTURE]=Tableau1[[#This Row],[NOM DE LA STRUCTURE]])*Tableau1[MONTANT PROPOSE POUR L''ACTION])=0,"",SUMPRODUCT((Tableau1[NOM DE LA STRUCTURE]=Tableau1[[#This Row],[NOM DE LA STRUCTURE]])*Tableau1[MONTANT PROPOSE POUR L''ACTION]))</f>
        <v/>
      </c>
      <c r="W510" s="79"/>
    </row>
    <row r="511" spans="1:23" ht="47.5" hidden="1" customHeight="1" x14ac:dyDescent="0.25">
      <c r="A511" s="13" t="str">
        <f>_xlfn.XLOOKUP(C511,'Export Action'!$A$3:$A$1999,'Export Action'!$L$3:$L$1999)</f>
        <v>31348321600013</v>
      </c>
      <c r="B511" s="84" t="str">
        <f>_xlfn.XLOOKUP(A511,'Export Action'!$L$3:$L$1999,'Export Action'!$O$3:$O$1999)</f>
        <v>ASSOCIATION LE TRAIT D' UNION</v>
      </c>
      <c r="C511" s="1" t="s">
        <v>12526</v>
      </c>
      <c r="D511" s="36" t="str">
        <f>_xlfn.XLOOKUP(C511,'Export Action'!$A$3:$A$1999,'Export Action'!$X$3:$X$1999)</f>
        <v>Le Tennis de table santé à Verrières</v>
      </c>
      <c r="E511" s="1" t="str">
        <f>_xlfn.XLOOKUP(A511,'Export Dossier'!$K$3:$K$974,'Export Dossier'!$D$3:$D$974)</f>
        <v>FFTT-IDF-24-0024</v>
      </c>
      <c r="F511" s="36" t="str">
        <f>_xlfn.XLOOKUP(C511,'Export Action'!$A$3:$A$1999,'Export Action'!$AE$3:$AE$1999)</f>
        <v>Ping Actif</v>
      </c>
      <c r="G511" s="68"/>
      <c r="H511" s="71"/>
      <c r="I511" s="71"/>
      <c r="J511" s="1" t="str">
        <f>_xlfn.XLOOKUP(C511,'Export Action'!$A$3:$A$1999,'Export Action'!$J$3:$J$1999)</f>
        <v>Première demande</v>
      </c>
      <c r="K511" s="1" t="str">
        <f>_xlfn.XLOOKUP(C511,'Export Action'!$A$3:$A$1999,'Export Action'!$AL$3:$AL$1999)</f>
        <v>Mixte</v>
      </c>
      <c r="L511" s="1">
        <f>_xlfn.XLOOKUP(C511,'Export Action'!$A$3:$A$1999,'Export Action'!$AM$3:$AM$1999)</f>
        <v>200</v>
      </c>
      <c r="M511" s="5" t="e">
        <f>_xlfn.XLOOKUP(A511,'Export 2022'!$K$3:$K$1000,'Export 2022'!$AF$3:$AF$1000)</f>
        <v>#N/A</v>
      </c>
      <c r="N511" s="5" t="e">
        <f>_xlfn.XLOOKUP(A511,'Export 2023'!$K$3:$K$1000,'Export 2023'!$AF$3:$AF$1000)</f>
        <v>#N/A</v>
      </c>
      <c r="O511" s="31">
        <f>_xlfn.XLOOKUP(A511,'Export Dossier'!$K$3:$K$974,'Export Dossier'!$AD$3:$AD$974)</f>
        <v>6000</v>
      </c>
      <c r="P511" s="31">
        <f>_xlfn.XLOOKUP(C511,'Export Action'!$A$3:$A$1999,'Export Action'!$AS$3:$AS$1999)</f>
        <v>2000</v>
      </c>
      <c r="Q511" s="29">
        <f>(_xlfn.XLOOKUP(C511,'Export Action'!$A$3:$A$1999,'Export Action'!$AS$3:$AS$1999))/_xlfn.XLOOKUP(C511,'Export Action'!$A$3:$A$1999,'Export Action'!$AR$3:$AR$1999)</f>
        <v>0.36363636363636365</v>
      </c>
      <c r="R511" s="63" t="str">
        <f>IF(OR(_xlfn.XLOOKUP(C511,'Export Action'!$A$3:$A$1999,'Export Action'!$AO$3:$AO$1999)="Communes ZRR./bassins de vie pop &gt; 50% ZRR",_xlfn.XLOOKUP(C511,'Export Action'!$A$3:$A$1999,'Export Action'!$AO$3:$AO$1999)="Contrats de relance et de transition écologique (CRTE) rural"),"Oui","Non")</f>
        <v>Non</v>
      </c>
      <c r="S511" s="73"/>
      <c r="T511" s="74">
        <f t="shared" si="8"/>
        <v>205</v>
      </c>
      <c r="U511" s="75"/>
      <c r="V511" s="8" t="str" cm="1">
        <f t="array" ref="V511">IF(SUMPRODUCT((Tableau1[NOM DE LA STRUCTURE]=Tableau1[[#This Row],[NOM DE LA STRUCTURE]])*Tableau1[MONTANT PROPOSE POUR L''ACTION])=0,"",SUMPRODUCT((Tableau1[NOM DE LA STRUCTURE]=Tableau1[[#This Row],[NOM DE LA STRUCTURE]])*Tableau1[MONTANT PROPOSE POUR L''ACTION]))</f>
        <v/>
      </c>
      <c r="W511" s="79"/>
    </row>
    <row r="512" spans="1:23" ht="47.5" hidden="1" customHeight="1" x14ac:dyDescent="0.25">
      <c r="A512" s="13" t="str">
        <f>_xlfn.XLOOKUP(C512,'Export Action'!$A$3:$A$1999,'Export Action'!$L$3:$L$1999)</f>
        <v>34043032100034</v>
      </c>
      <c r="B512" s="84" t="str">
        <f>_xlfn.XLOOKUP(A512,'Export Action'!$L$3:$L$1999,'Export Action'!$O$3:$O$1999)</f>
        <v>ASSOCIATION SPORTIVE FONTENAISIENNE</v>
      </c>
      <c r="C512" s="1" t="s">
        <v>15878</v>
      </c>
      <c r="D512" s="36" t="str">
        <f>_xlfn.XLOOKUP(C512,'Export Action'!$A$3:$A$1999,'Export Action'!$X$3:$X$1999)</f>
        <v>Projet handisports tennis de table</v>
      </c>
      <c r="E512" s="1" t="str">
        <f>_xlfn.XLOOKUP(A512,'Export Dossier'!$K$3:$K$974,'Export Dossier'!$D$3:$D$974)</f>
        <v>FFTT-IDF-24-0025</v>
      </c>
      <c r="F512" s="36" t="str">
        <f>_xlfn.XLOOKUP(C512,'Export Action'!$A$3:$A$1999,'Export Action'!$AE$3:$AE$1999)</f>
        <v>Ping Actif</v>
      </c>
      <c r="G512" s="68"/>
      <c r="H512" s="71"/>
      <c r="I512" s="71"/>
      <c r="J512" s="1" t="str">
        <f>_xlfn.XLOOKUP(C512,'Export Action'!$A$3:$A$1999,'Export Action'!$J$3:$J$1999)</f>
        <v>Renouvellement</v>
      </c>
      <c r="K512" s="1" t="str">
        <f>_xlfn.XLOOKUP(C512,'Export Action'!$A$3:$A$1999,'Export Action'!$AL$3:$AL$1999)</f>
        <v>Mixte</v>
      </c>
      <c r="L512" s="1">
        <f>_xlfn.XLOOKUP(C512,'Export Action'!$A$3:$A$1999,'Export Action'!$AM$3:$AM$1999)</f>
        <v>15</v>
      </c>
      <c r="M512" s="5">
        <f>_xlfn.XLOOKUP(A512,'Export 2022'!$K$3:$K$1000,'Export 2022'!$AF$3:$AF$1000)</f>
        <v>1500</v>
      </c>
      <c r="N512" s="5">
        <f>_xlfn.XLOOKUP(A512,'Export 2023'!$K$3:$K$1000,'Export 2023'!$AF$3:$AF$1000)</f>
        <v>0</v>
      </c>
      <c r="O512" s="31">
        <f>_xlfn.XLOOKUP(A512,'Export Dossier'!$K$3:$K$974,'Export Dossier'!$AD$3:$AD$974)</f>
        <v>5000</v>
      </c>
      <c r="P512" s="31">
        <f>_xlfn.XLOOKUP(C512,'Export Action'!$A$3:$A$1999,'Export Action'!$AS$3:$AS$1999)</f>
        <v>3000</v>
      </c>
      <c r="Q512" s="29">
        <f>(_xlfn.XLOOKUP(C512,'Export Action'!$A$3:$A$1999,'Export Action'!$AS$3:$AS$1999))/_xlfn.XLOOKUP(C512,'Export Action'!$A$3:$A$1999,'Export Action'!$AR$3:$AR$1999)</f>
        <v>0.4</v>
      </c>
      <c r="R512" s="63" t="str">
        <f>IF(OR(_xlfn.XLOOKUP(C512,'Export Action'!$A$3:$A$1999,'Export Action'!$AO$3:$AO$1999)="Communes ZRR./bassins de vie pop &gt; 50% ZRR",_xlfn.XLOOKUP(C512,'Export Action'!$A$3:$A$1999,'Export Action'!$AO$3:$AO$1999)="Contrats de relance et de transition écologique (CRTE) rural"),"Oui","Non")</f>
        <v>Non</v>
      </c>
      <c r="S512" s="73"/>
      <c r="T512" s="74">
        <f t="shared" si="8"/>
        <v>206</v>
      </c>
      <c r="U512" s="75"/>
      <c r="V512" s="8" t="str" cm="1">
        <f t="array" ref="V512">IF(SUMPRODUCT((Tableau1[NOM DE LA STRUCTURE]=Tableau1[[#This Row],[NOM DE LA STRUCTURE]])*Tableau1[MONTANT PROPOSE POUR L''ACTION])=0,"",SUMPRODUCT((Tableau1[NOM DE LA STRUCTURE]=Tableau1[[#This Row],[NOM DE LA STRUCTURE]])*Tableau1[MONTANT PROPOSE POUR L''ACTION]))</f>
        <v/>
      </c>
      <c r="W512" s="79"/>
    </row>
    <row r="513" spans="1:23" ht="47.5" hidden="1" customHeight="1" x14ac:dyDescent="0.25">
      <c r="A513" s="13" t="str">
        <f>_xlfn.XLOOKUP(C513,'Export Action'!$A$3:$A$1999,'Export Action'!$L$3:$L$1999)</f>
        <v>34043032100034</v>
      </c>
      <c r="B513" s="84" t="str">
        <f>_xlfn.XLOOKUP(A513,'Export Action'!$L$3:$L$1999,'Export Action'!$O$3:$O$1999)</f>
        <v>ASSOCIATION SPORTIVE FONTENAISIENNE</v>
      </c>
      <c r="C513" s="1" t="s">
        <v>15886</v>
      </c>
      <c r="D513" s="36" t="str">
        <f>_xlfn.XLOOKUP(C513,'Export Action'!$A$3:$A$1999,'Export Action'!$X$3:$X$1999)</f>
        <v>Créneau 100% féminin</v>
      </c>
      <c r="E513" s="1" t="str">
        <f>_xlfn.XLOOKUP(A513,'Export Dossier'!$K$3:$K$974,'Export Dossier'!$D$3:$D$974)</f>
        <v>FFTT-IDF-24-0025</v>
      </c>
      <c r="F513" s="36" t="str">
        <f>_xlfn.XLOOKUP(C513,'Export Action'!$A$3:$A$1999,'Export Action'!$AE$3:$AE$1999)</f>
        <v>Ping Inclusif</v>
      </c>
      <c r="G513" s="68"/>
      <c r="H513" s="71"/>
      <c r="I513" s="71"/>
      <c r="J513" s="1" t="str">
        <f>_xlfn.XLOOKUP(C513,'Export Action'!$A$3:$A$1999,'Export Action'!$J$3:$J$1999)</f>
        <v>Première demande</v>
      </c>
      <c r="K513" s="1" t="str">
        <f>_xlfn.XLOOKUP(C513,'Export Action'!$A$3:$A$1999,'Export Action'!$AL$3:$AL$1999)</f>
        <v>Féminin</v>
      </c>
      <c r="L513" s="1">
        <f>_xlfn.XLOOKUP(C513,'Export Action'!$A$3:$A$1999,'Export Action'!$AM$3:$AM$1999)</f>
        <v>25</v>
      </c>
      <c r="M513" s="5">
        <f>_xlfn.XLOOKUP(A513,'Export 2022'!$K$3:$K$1000,'Export 2022'!$AF$3:$AF$1000)</f>
        <v>1500</v>
      </c>
      <c r="N513" s="5">
        <f>_xlfn.XLOOKUP(A513,'Export 2023'!$K$3:$K$1000,'Export 2023'!$AF$3:$AF$1000)</f>
        <v>0</v>
      </c>
      <c r="O513" s="31">
        <f>_xlfn.XLOOKUP(A513,'Export Dossier'!$K$3:$K$974,'Export Dossier'!$AD$3:$AD$974)</f>
        <v>5000</v>
      </c>
      <c r="P513" s="31">
        <f>_xlfn.XLOOKUP(C513,'Export Action'!$A$3:$A$1999,'Export Action'!$AS$3:$AS$1999)</f>
        <v>2000</v>
      </c>
      <c r="Q513" s="29">
        <f>(_xlfn.XLOOKUP(C513,'Export Action'!$A$3:$A$1999,'Export Action'!$AS$3:$AS$1999))/_xlfn.XLOOKUP(C513,'Export Action'!$A$3:$A$1999,'Export Action'!$AR$3:$AR$1999)</f>
        <v>0.4</v>
      </c>
      <c r="R513" s="63" t="str">
        <f>IF(OR(_xlfn.XLOOKUP(C513,'Export Action'!$A$3:$A$1999,'Export Action'!$AO$3:$AO$1999)="Communes ZRR./bassins de vie pop &gt; 50% ZRR",_xlfn.XLOOKUP(C513,'Export Action'!$A$3:$A$1999,'Export Action'!$AO$3:$AO$1999)="Contrats de relance et de transition écologique (CRTE) rural"),"Oui","Non")</f>
        <v>Non</v>
      </c>
      <c r="S513" s="73"/>
      <c r="T513" s="74">
        <f t="shared" si="8"/>
        <v>206</v>
      </c>
      <c r="U513" s="75"/>
      <c r="V513" s="8" t="str" cm="1">
        <f t="array" ref="V513">IF(SUMPRODUCT((Tableau1[NOM DE LA STRUCTURE]=Tableau1[[#This Row],[NOM DE LA STRUCTURE]])*Tableau1[MONTANT PROPOSE POUR L''ACTION])=0,"",SUMPRODUCT((Tableau1[NOM DE LA STRUCTURE]=Tableau1[[#This Row],[NOM DE LA STRUCTURE]])*Tableau1[MONTANT PROPOSE POUR L''ACTION]))</f>
        <v/>
      </c>
      <c r="W513" s="79"/>
    </row>
    <row r="514" spans="1:23" ht="47.5" hidden="1" customHeight="1" x14ac:dyDescent="0.25">
      <c r="A514" s="13" t="str">
        <f>_xlfn.XLOOKUP(C514,'Export Action'!$A$3:$A$1999,'Export Action'!$L$3:$L$1999)</f>
        <v>53293417100010</v>
      </c>
      <c r="B514" s="84" t="str">
        <f>_xlfn.XLOOKUP(A514,'Export Action'!$L$3:$L$1999,'Export Action'!$O$3:$O$1999)</f>
        <v>TENNIS DE TABLE MUNICIPAL CHATILLON</v>
      </c>
      <c r="C514" s="1" t="s">
        <v>15891</v>
      </c>
      <c r="D514" s="36" t="str">
        <f>_xlfn.XLOOKUP(C514,'Export Action'!$A$3:$A$1999,'Export Action'!$X$3:$X$1999)</f>
        <v>Ping éducatif</v>
      </c>
      <c r="E514" s="1" t="str">
        <f>_xlfn.XLOOKUP(A514,'Export Dossier'!$K$3:$K$974,'Export Dossier'!$D$3:$D$974)</f>
        <v>FFTT-IDF-24-0026</v>
      </c>
      <c r="F514" s="36" t="str">
        <f>_xlfn.XLOOKUP(C514,'Export Action'!$A$3:$A$1999,'Export Action'!$AE$3:$AE$1999)</f>
        <v>Ping Educatif</v>
      </c>
      <c r="G514" s="68"/>
      <c r="H514" s="71"/>
      <c r="I514" s="71"/>
      <c r="J514" s="1" t="str">
        <f>_xlfn.XLOOKUP(C514,'Export Action'!$A$3:$A$1999,'Export Action'!$J$3:$J$1999)</f>
        <v>Première demande</v>
      </c>
      <c r="K514" s="1" t="str">
        <f>_xlfn.XLOOKUP(C514,'Export Action'!$A$3:$A$1999,'Export Action'!$AL$3:$AL$1999)</f>
        <v>Mixte</v>
      </c>
      <c r="L514" s="1">
        <f>_xlfn.XLOOKUP(C514,'Export Action'!$A$3:$A$1999,'Export Action'!$AM$3:$AM$1999)</f>
        <v>120</v>
      </c>
      <c r="M514" s="5" t="e">
        <f>_xlfn.XLOOKUP(A514,'Export 2022'!$K$3:$K$1000,'Export 2022'!$AF$3:$AF$1000)</f>
        <v>#N/A</v>
      </c>
      <c r="N514" s="5">
        <f>_xlfn.XLOOKUP(A514,'Export 2023'!$K$3:$K$1000,'Export 2023'!$AF$3:$AF$1000)</f>
        <v>1500</v>
      </c>
      <c r="O514" s="31">
        <f>_xlfn.XLOOKUP(A514,'Export Dossier'!$K$3:$K$974,'Export Dossier'!$AD$3:$AD$974)</f>
        <v>11500</v>
      </c>
      <c r="P514" s="31">
        <f>_xlfn.XLOOKUP(C514,'Export Action'!$A$3:$A$1999,'Export Action'!$AS$3:$AS$1999)</f>
        <v>2500</v>
      </c>
      <c r="Q514" s="29">
        <f>(_xlfn.XLOOKUP(C514,'Export Action'!$A$3:$A$1999,'Export Action'!$AS$3:$AS$1999))/_xlfn.XLOOKUP(C514,'Export Action'!$A$3:$A$1999,'Export Action'!$AR$3:$AR$1999)</f>
        <v>0.47619047619047616</v>
      </c>
      <c r="R514" s="63" t="str">
        <f>IF(OR(_xlfn.XLOOKUP(C514,'Export Action'!$A$3:$A$1999,'Export Action'!$AO$3:$AO$1999)="Communes ZRR./bassins de vie pop &gt; 50% ZRR",_xlfn.XLOOKUP(C514,'Export Action'!$A$3:$A$1999,'Export Action'!$AO$3:$AO$1999)="Contrats de relance et de transition écologique (CRTE) rural"),"Oui","Non")</f>
        <v>Non</v>
      </c>
      <c r="S514" s="73"/>
      <c r="T514" s="74">
        <f t="shared" si="8"/>
        <v>207</v>
      </c>
      <c r="U514" s="75"/>
      <c r="V514" s="8" t="str" cm="1">
        <f t="array" ref="V514">IF(SUMPRODUCT((Tableau1[NOM DE LA STRUCTURE]=Tableau1[[#This Row],[NOM DE LA STRUCTURE]])*Tableau1[MONTANT PROPOSE POUR L''ACTION])=0,"",SUMPRODUCT((Tableau1[NOM DE LA STRUCTURE]=Tableau1[[#This Row],[NOM DE LA STRUCTURE]])*Tableau1[MONTANT PROPOSE POUR L''ACTION]))</f>
        <v/>
      </c>
      <c r="W514" s="79"/>
    </row>
    <row r="515" spans="1:23" ht="47.5" hidden="1" customHeight="1" x14ac:dyDescent="0.25">
      <c r="A515" s="13" t="str">
        <f>_xlfn.XLOOKUP(C515,'Export Action'!$A$3:$A$1999,'Export Action'!$L$3:$L$1999)</f>
        <v>53293417100010</v>
      </c>
      <c r="B515" s="84" t="str">
        <f>_xlfn.XLOOKUP(A515,'Export Action'!$L$3:$L$1999,'Export Action'!$O$3:$O$1999)</f>
        <v>TENNIS DE TABLE MUNICIPAL CHATILLON</v>
      </c>
      <c r="C515" s="1" t="s">
        <v>15897</v>
      </c>
      <c r="D515" s="36" t="str">
        <f>_xlfn.XLOOKUP(C515,'Export Action'!$A$3:$A$1999,'Export Action'!$X$3:$X$1999)</f>
        <v>Santé: EHPAD + Parkinson + alzheimer+ sport santé senior</v>
      </c>
      <c r="E515" s="1" t="str">
        <f>_xlfn.XLOOKUP(A515,'Export Dossier'!$K$3:$K$974,'Export Dossier'!$D$3:$D$974)</f>
        <v>FFTT-IDF-24-0026</v>
      </c>
      <c r="F515" s="36" t="str">
        <f>_xlfn.XLOOKUP(C515,'Export Action'!$A$3:$A$1999,'Export Action'!$AE$3:$AE$1999)</f>
        <v>Ping Actif</v>
      </c>
      <c r="G515" s="68"/>
      <c r="H515" s="71"/>
      <c r="I515" s="71"/>
      <c r="J515" s="1" t="str">
        <f>_xlfn.XLOOKUP(C515,'Export Action'!$A$3:$A$1999,'Export Action'!$J$3:$J$1999)</f>
        <v>Renouvellement</v>
      </c>
      <c r="K515" s="1" t="str">
        <f>_xlfn.XLOOKUP(C515,'Export Action'!$A$3:$A$1999,'Export Action'!$AL$3:$AL$1999)</f>
        <v>Mixte</v>
      </c>
      <c r="L515" s="1">
        <f>_xlfn.XLOOKUP(C515,'Export Action'!$A$3:$A$1999,'Export Action'!$AM$3:$AM$1999)</f>
        <v>15</v>
      </c>
      <c r="M515" s="5" t="e">
        <f>_xlfn.XLOOKUP(A515,'Export 2022'!$K$3:$K$1000,'Export 2022'!$AF$3:$AF$1000)</f>
        <v>#N/A</v>
      </c>
      <c r="N515" s="5">
        <f>_xlfn.XLOOKUP(A515,'Export 2023'!$K$3:$K$1000,'Export 2023'!$AF$3:$AF$1000)</f>
        <v>1500</v>
      </c>
      <c r="O515" s="31">
        <f>_xlfn.XLOOKUP(A515,'Export Dossier'!$K$3:$K$974,'Export Dossier'!$AD$3:$AD$974)</f>
        <v>11500</v>
      </c>
      <c r="P515" s="31">
        <f>_xlfn.XLOOKUP(C515,'Export Action'!$A$3:$A$1999,'Export Action'!$AS$3:$AS$1999)</f>
        <v>6500</v>
      </c>
      <c r="Q515" s="29">
        <f>(_xlfn.XLOOKUP(C515,'Export Action'!$A$3:$A$1999,'Export Action'!$AS$3:$AS$1999))/_xlfn.XLOOKUP(C515,'Export Action'!$A$3:$A$1999,'Export Action'!$AR$3:$AR$1999)</f>
        <v>0.4280540006585446</v>
      </c>
      <c r="R515" s="63" t="str">
        <f>IF(OR(_xlfn.XLOOKUP(C515,'Export Action'!$A$3:$A$1999,'Export Action'!$AO$3:$AO$1999)="Communes ZRR./bassins de vie pop &gt; 50% ZRR",_xlfn.XLOOKUP(C515,'Export Action'!$A$3:$A$1999,'Export Action'!$AO$3:$AO$1999)="Contrats de relance et de transition écologique (CRTE) rural"),"Oui","Non")</f>
        <v>Non</v>
      </c>
      <c r="S515" s="73"/>
      <c r="T515" s="74">
        <f t="shared" si="8"/>
        <v>207</v>
      </c>
      <c r="U515" s="75"/>
      <c r="V515" s="8" t="str" cm="1">
        <f t="array" ref="V515">IF(SUMPRODUCT((Tableau1[NOM DE LA STRUCTURE]=Tableau1[[#This Row],[NOM DE LA STRUCTURE]])*Tableau1[MONTANT PROPOSE POUR L''ACTION])=0,"",SUMPRODUCT((Tableau1[NOM DE LA STRUCTURE]=Tableau1[[#This Row],[NOM DE LA STRUCTURE]])*Tableau1[MONTANT PROPOSE POUR L''ACTION]))</f>
        <v/>
      </c>
      <c r="W515" s="79"/>
    </row>
    <row r="516" spans="1:23" ht="47.5" hidden="1" customHeight="1" x14ac:dyDescent="0.25">
      <c r="A516" s="13" t="str">
        <f>_xlfn.XLOOKUP(C516,'Export Action'!$A$3:$A$1999,'Export Action'!$L$3:$L$1999)</f>
        <v>53293417100010</v>
      </c>
      <c r="B516" s="84" t="str">
        <f>_xlfn.XLOOKUP(A516,'Export Action'!$L$3:$L$1999,'Export Action'!$O$3:$O$1999)</f>
        <v>TENNIS DE TABLE MUNICIPAL CHATILLON</v>
      </c>
      <c r="C516" s="1" t="s">
        <v>15903</v>
      </c>
      <c r="D516" s="36" t="str">
        <f>_xlfn.XLOOKUP(C516,'Export Action'!$A$3:$A$1999,'Export Action'!$X$3:$X$1999)</f>
        <v>Sport au féminin</v>
      </c>
      <c r="E516" s="1" t="str">
        <f>_xlfn.XLOOKUP(A516,'Export Dossier'!$K$3:$K$974,'Export Dossier'!$D$3:$D$974)</f>
        <v>FFTT-IDF-24-0026</v>
      </c>
      <c r="F516" s="36" t="str">
        <f>_xlfn.XLOOKUP(C516,'Export Action'!$A$3:$A$1999,'Export Action'!$AE$3:$AE$1999)</f>
        <v>Ping Educatif</v>
      </c>
      <c r="G516" s="68"/>
      <c r="H516" s="71"/>
      <c r="I516" s="71"/>
      <c r="J516" s="1" t="str">
        <f>_xlfn.XLOOKUP(C516,'Export Action'!$A$3:$A$1999,'Export Action'!$J$3:$J$1999)</f>
        <v>Première demande</v>
      </c>
      <c r="K516" s="1" t="str">
        <f>_xlfn.XLOOKUP(C516,'Export Action'!$A$3:$A$1999,'Export Action'!$AL$3:$AL$1999)</f>
        <v>Féminin</v>
      </c>
      <c r="L516" s="1">
        <f>_xlfn.XLOOKUP(C516,'Export Action'!$A$3:$A$1999,'Export Action'!$AM$3:$AM$1999)</f>
        <v>50</v>
      </c>
      <c r="M516" s="5" t="e">
        <f>_xlfn.XLOOKUP(A516,'Export 2022'!$K$3:$K$1000,'Export 2022'!$AF$3:$AF$1000)</f>
        <v>#N/A</v>
      </c>
      <c r="N516" s="5">
        <f>_xlfn.XLOOKUP(A516,'Export 2023'!$K$3:$K$1000,'Export 2023'!$AF$3:$AF$1000)</f>
        <v>1500</v>
      </c>
      <c r="O516" s="31">
        <f>_xlfn.XLOOKUP(A516,'Export Dossier'!$K$3:$K$974,'Export Dossier'!$AD$3:$AD$974)</f>
        <v>11500</v>
      </c>
      <c r="P516" s="31">
        <f>_xlfn.XLOOKUP(C516,'Export Action'!$A$3:$A$1999,'Export Action'!$AS$3:$AS$1999)</f>
        <v>2500</v>
      </c>
      <c r="Q516" s="29">
        <f>(_xlfn.XLOOKUP(C516,'Export Action'!$A$3:$A$1999,'Export Action'!$AS$3:$AS$1999))/_xlfn.XLOOKUP(C516,'Export Action'!$A$3:$A$1999,'Export Action'!$AR$3:$AR$1999)</f>
        <v>0.38461538461538464</v>
      </c>
      <c r="R516" s="63" t="str">
        <f>IF(OR(_xlfn.XLOOKUP(C516,'Export Action'!$A$3:$A$1999,'Export Action'!$AO$3:$AO$1999)="Communes ZRR./bassins de vie pop &gt; 50% ZRR",_xlfn.XLOOKUP(C516,'Export Action'!$A$3:$A$1999,'Export Action'!$AO$3:$AO$1999)="Contrats de relance et de transition écologique (CRTE) rural"),"Oui","Non")</f>
        <v>Non</v>
      </c>
      <c r="S516" s="73"/>
      <c r="T516" s="74">
        <f t="shared" si="8"/>
        <v>207</v>
      </c>
      <c r="U516" s="75"/>
      <c r="V516" s="8" t="str" cm="1">
        <f t="array" ref="V516">IF(SUMPRODUCT((Tableau1[NOM DE LA STRUCTURE]=Tableau1[[#This Row],[NOM DE LA STRUCTURE]])*Tableau1[MONTANT PROPOSE POUR L''ACTION])=0,"",SUMPRODUCT((Tableau1[NOM DE LA STRUCTURE]=Tableau1[[#This Row],[NOM DE LA STRUCTURE]])*Tableau1[MONTANT PROPOSE POUR L''ACTION]))</f>
        <v/>
      </c>
      <c r="W516" s="79"/>
    </row>
    <row r="517" spans="1:23" ht="47.5" hidden="1" customHeight="1" x14ac:dyDescent="0.25">
      <c r="A517" s="13" t="str">
        <f>_xlfn.XLOOKUP(C517,'Export Action'!$A$3:$A$1999,'Export Action'!$L$3:$L$1999)</f>
        <v>32829695900013</v>
      </c>
      <c r="B517" s="84" t="str">
        <f>_xlfn.XLOOKUP(A517,'Export Action'!$L$3:$L$1999,'Export Action'!$O$3:$O$1999)</f>
        <v>UNION SPORTIVE DE SAINT ARNOULT EN YVELINES</v>
      </c>
      <c r="C517" s="1" t="s">
        <v>15909</v>
      </c>
      <c r="D517" s="36" t="str">
        <f>_xlfn.XLOOKUP(C517,'Export Action'!$A$3:$A$1999,'Export Action'!$X$3:$X$1999)</f>
        <v>Développement de la pratique via Ping Educatif : continuer à recruter et fidéliser les jeunes à la pratique du Ping</v>
      </c>
      <c r="E517" s="1" t="str">
        <f>_xlfn.XLOOKUP(A517,'Export Dossier'!$K$3:$K$974,'Export Dossier'!$D$3:$D$974)</f>
        <v>FFTT-IDF-24-0027</v>
      </c>
      <c r="F517" s="36" t="str">
        <f>_xlfn.XLOOKUP(C517,'Export Action'!$A$3:$A$1999,'Export Action'!$AE$3:$AE$1999)</f>
        <v>Ping Educatif</v>
      </c>
      <c r="G517" s="68"/>
      <c r="H517" s="71"/>
      <c r="I517" s="71"/>
      <c r="J517" s="1" t="str">
        <f>_xlfn.XLOOKUP(C517,'Export Action'!$A$3:$A$1999,'Export Action'!$J$3:$J$1999)</f>
        <v>Renouvellement</v>
      </c>
      <c r="K517" s="1" t="str">
        <f>_xlfn.XLOOKUP(C517,'Export Action'!$A$3:$A$1999,'Export Action'!$AL$3:$AL$1999)</f>
        <v>Mixte</v>
      </c>
      <c r="L517" s="1">
        <f>_xlfn.XLOOKUP(C517,'Export Action'!$A$3:$A$1999,'Export Action'!$AM$3:$AM$1999)</f>
        <v>300</v>
      </c>
      <c r="M517" s="5">
        <f>_xlfn.XLOOKUP(A517,'Export 2022'!$K$3:$K$1000,'Export 2022'!$AF$3:$AF$1000)</f>
        <v>1546</v>
      </c>
      <c r="N517" s="5">
        <f>_xlfn.XLOOKUP(A517,'Export 2023'!$K$3:$K$1000,'Export 2023'!$AF$3:$AF$1000)</f>
        <v>1500</v>
      </c>
      <c r="O517" s="31">
        <f>_xlfn.XLOOKUP(A517,'Export Dossier'!$K$3:$K$974,'Export Dossier'!$AD$3:$AD$974)</f>
        <v>2583</v>
      </c>
      <c r="P517" s="31">
        <f>_xlfn.XLOOKUP(C517,'Export Action'!$A$3:$A$1999,'Export Action'!$AS$3:$AS$1999)</f>
        <v>1908</v>
      </c>
      <c r="Q517" s="29">
        <f>(_xlfn.XLOOKUP(C517,'Export Action'!$A$3:$A$1999,'Export Action'!$AS$3:$AS$1999))/_xlfn.XLOOKUP(C517,'Export Action'!$A$3:$A$1999,'Export Action'!$AR$3:$AR$1999)</f>
        <v>0.19559200410046129</v>
      </c>
      <c r="R517" s="63" t="str">
        <f>IF(OR(_xlfn.XLOOKUP(C517,'Export Action'!$A$3:$A$1999,'Export Action'!$AO$3:$AO$1999)="Communes ZRR./bassins de vie pop &gt; 50% ZRR",_xlfn.XLOOKUP(C517,'Export Action'!$A$3:$A$1999,'Export Action'!$AO$3:$AO$1999)="Contrats de relance et de transition écologique (CRTE) rural"),"Oui","Non")</f>
        <v>Non</v>
      </c>
      <c r="S517" s="73"/>
      <c r="T517" s="74">
        <f t="shared" si="8"/>
        <v>208</v>
      </c>
      <c r="U517" s="75"/>
      <c r="V517" s="8" t="str" cm="1">
        <f t="array" ref="V517">IF(SUMPRODUCT((Tableau1[NOM DE LA STRUCTURE]=Tableau1[[#This Row],[NOM DE LA STRUCTURE]])*Tableau1[MONTANT PROPOSE POUR L''ACTION])=0,"",SUMPRODUCT((Tableau1[NOM DE LA STRUCTURE]=Tableau1[[#This Row],[NOM DE LA STRUCTURE]])*Tableau1[MONTANT PROPOSE POUR L''ACTION]))</f>
        <v/>
      </c>
      <c r="W517" s="79"/>
    </row>
    <row r="518" spans="1:23" ht="47.5" hidden="1" customHeight="1" x14ac:dyDescent="0.25">
      <c r="A518" s="13" t="str">
        <f>_xlfn.XLOOKUP(C518,'Export Action'!$A$3:$A$1999,'Export Action'!$L$3:$L$1999)</f>
        <v>32829695900013</v>
      </c>
      <c r="B518" s="84" t="str">
        <f>_xlfn.XLOOKUP(A518,'Export Action'!$L$3:$L$1999,'Export Action'!$O$3:$O$1999)</f>
        <v>UNION SPORTIVE DE SAINT ARNOULT EN YVELINES</v>
      </c>
      <c r="C518" s="1" t="s">
        <v>15918</v>
      </c>
      <c r="D518" s="36" t="str">
        <f>_xlfn.XLOOKUP(C518,'Export Action'!$A$3:$A$1999,'Export Action'!$X$3:$X$1999)</f>
        <v>Développement de nouvelles pratiques du tennis de table et promotion du sport</v>
      </c>
      <c r="E518" s="1" t="str">
        <f>_xlfn.XLOOKUP(A518,'Export Dossier'!$K$3:$K$974,'Export Dossier'!$D$3:$D$974)</f>
        <v>FFTT-IDF-24-0027</v>
      </c>
      <c r="F518" s="36" t="str">
        <f>_xlfn.XLOOKUP(C518,'Export Action'!$A$3:$A$1999,'Export Action'!$AE$3:$AE$1999)</f>
        <v>Nouvelles pratiques</v>
      </c>
      <c r="G518" s="68"/>
      <c r="H518" s="71"/>
      <c r="I518" s="71"/>
      <c r="J518" s="1" t="str">
        <f>_xlfn.XLOOKUP(C518,'Export Action'!$A$3:$A$1999,'Export Action'!$J$3:$J$1999)</f>
        <v>Première demande</v>
      </c>
      <c r="K518" s="1" t="str">
        <f>_xlfn.XLOOKUP(C518,'Export Action'!$A$3:$A$1999,'Export Action'!$AL$3:$AL$1999)</f>
        <v>Mixte</v>
      </c>
      <c r="L518" s="1">
        <f>_xlfn.XLOOKUP(C518,'Export Action'!$A$3:$A$1999,'Export Action'!$AM$3:$AM$1999)</f>
        <v>50</v>
      </c>
      <c r="M518" s="5">
        <f>_xlfn.XLOOKUP(A518,'Export 2022'!$K$3:$K$1000,'Export 2022'!$AF$3:$AF$1000)</f>
        <v>1546</v>
      </c>
      <c r="N518" s="5">
        <f>_xlfn.XLOOKUP(A518,'Export 2023'!$K$3:$K$1000,'Export 2023'!$AF$3:$AF$1000)</f>
        <v>1500</v>
      </c>
      <c r="O518" s="31">
        <f>_xlfn.XLOOKUP(A518,'Export Dossier'!$K$3:$K$974,'Export Dossier'!$AD$3:$AD$974)</f>
        <v>2583</v>
      </c>
      <c r="P518" s="31">
        <f>_xlfn.XLOOKUP(C518,'Export Action'!$A$3:$A$1999,'Export Action'!$AS$3:$AS$1999)</f>
        <v>675</v>
      </c>
      <c r="Q518" s="29">
        <f>(_xlfn.XLOOKUP(C518,'Export Action'!$A$3:$A$1999,'Export Action'!$AS$3:$AS$1999))/_xlfn.XLOOKUP(C518,'Export Action'!$A$3:$A$1999,'Export Action'!$AR$3:$AR$1999)</f>
        <v>0.5</v>
      </c>
      <c r="R518" s="63" t="str">
        <f>IF(OR(_xlfn.XLOOKUP(C518,'Export Action'!$A$3:$A$1999,'Export Action'!$AO$3:$AO$1999)="Communes ZRR./bassins de vie pop &gt; 50% ZRR",_xlfn.XLOOKUP(C518,'Export Action'!$A$3:$A$1999,'Export Action'!$AO$3:$AO$1999)="Contrats de relance et de transition écologique (CRTE) rural"),"Oui","Non")</f>
        <v>Non</v>
      </c>
      <c r="S518" s="73"/>
      <c r="T518" s="74">
        <f t="shared" si="8"/>
        <v>208</v>
      </c>
      <c r="U518" s="75"/>
      <c r="V518" s="8" t="str" cm="1">
        <f t="array" ref="V518">IF(SUMPRODUCT((Tableau1[NOM DE LA STRUCTURE]=Tableau1[[#This Row],[NOM DE LA STRUCTURE]])*Tableau1[MONTANT PROPOSE POUR L''ACTION])=0,"",SUMPRODUCT((Tableau1[NOM DE LA STRUCTURE]=Tableau1[[#This Row],[NOM DE LA STRUCTURE]])*Tableau1[MONTANT PROPOSE POUR L''ACTION]))</f>
        <v/>
      </c>
      <c r="W518" s="79"/>
    </row>
    <row r="519" spans="1:23" ht="47.5" hidden="1" customHeight="1" x14ac:dyDescent="0.25">
      <c r="A519" s="13" t="str">
        <f>_xlfn.XLOOKUP(C519,'Export Action'!$A$3:$A$1999,'Export Action'!$L$3:$L$1999)</f>
        <v>33282522300016</v>
      </c>
      <c r="B519" s="84" t="str">
        <f>_xlfn.XLOOKUP(A519,'Export Action'!$L$3:$L$1999,'Export Action'!$O$3:$O$1999)</f>
        <v>UNION SPORTIVE MUNICIPALE DE VILLEPARISIS</v>
      </c>
      <c r="C519" s="1" t="s">
        <v>15923</v>
      </c>
      <c r="D519" s="36" t="str">
        <f>_xlfn.XLOOKUP(C519,'Export Action'!$A$3:$A$1999,'Export Action'!$X$3:$X$1999)</f>
        <v>DEVELOPPEMENT DE LA PRATIQUE SPORTIVE inclusive</v>
      </c>
      <c r="E519" s="1" t="str">
        <f>_xlfn.XLOOKUP(A519,'Export Dossier'!$K$3:$K$974,'Export Dossier'!$D$3:$D$974)</f>
        <v>FFTT-IDF-24-0028</v>
      </c>
      <c r="F519" s="36" t="str">
        <f>_xlfn.XLOOKUP(C519,'Export Action'!$A$3:$A$1999,'Export Action'!$AE$3:$AE$1999)</f>
        <v>Ping Inclusif</v>
      </c>
      <c r="G519" s="68"/>
      <c r="H519" s="71"/>
      <c r="I519" s="71"/>
      <c r="J519" s="1" t="str">
        <f>_xlfn.XLOOKUP(C519,'Export Action'!$A$3:$A$1999,'Export Action'!$J$3:$J$1999)</f>
        <v>Renouvellement</v>
      </c>
      <c r="K519" s="1" t="str">
        <f>_xlfn.XLOOKUP(C519,'Export Action'!$A$3:$A$1999,'Export Action'!$AL$3:$AL$1999)</f>
        <v>Mixte</v>
      </c>
      <c r="L519" s="1">
        <f>_xlfn.XLOOKUP(C519,'Export Action'!$A$3:$A$1999,'Export Action'!$AM$3:$AM$1999)</f>
        <v>15</v>
      </c>
      <c r="M519" s="5">
        <f>_xlfn.XLOOKUP(A519,'Export 2022'!$K$3:$K$1000,'Export 2022'!$AF$3:$AF$1000)</f>
        <v>0</v>
      </c>
      <c r="N519" s="5">
        <f>_xlfn.XLOOKUP(A519,'Export 2023'!$K$3:$K$1000,'Export 2023'!$AF$3:$AF$1000)</f>
        <v>1500</v>
      </c>
      <c r="O519" s="31">
        <f>_xlfn.XLOOKUP(A519,'Export Dossier'!$K$3:$K$974,'Export Dossier'!$AD$3:$AD$974)</f>
        <v>5000</v>
      </c>
      <c r="P519" s="31">
        <f>_xlfn.XLOOKUP(C519,'Export Action'!$A$3:$A$1999,'Export Action'!$AS$3:$AS$1999)</f>
        <v>2000</v>
      </c>
      <c r="Q519" s="29">
        <f>(_xlfn.XLOOKUP(C519,'Export Action'!$A$3:$A$1999,'Export Action'!$AS$3:$AS$1999))/_xlfn.XLOOKUP(C519,'Export Action'!$A$3:$A$1999,'Export Action'!$AR$3:$AR$1999)</f>
        <v>0.52826201796090866</v>
      </c>
      <c r="R519" s="63" t="str">
        <f>IF(OR(_xlfn.XLOOKUP(C519,'Export Action'!$A$3:$A$1999,'Export Action'!$AO$3:$AO$1999)="Communes ZRR./bassins de vie pop &gt; 50% ZRR",_xlfn.XLOOKUP(C519,'Export Action'!$A$3:$A$1999,'Export Action'!$AO$3:$AO$1999)="Contrats de relance et de transition écologique (CRTE) rural"),"Oui","Non")</f>
        <v>Non</v>
      </c>
      <c r="S519" s="73"/>
      <c r="T519" s="74">
        <f t="shared" si="8"/>
        <v>209</v>
      </c>
      <c r="U519" s="75"/>
      <c r="V519" s="8" t="str" cm="1">
        <f t="array" ref="V519">IF(SUMPRODUCT((Tableau1[NOM DE LA STRUCTURE]=Tableau1[[#This Row],[NOM DE LA STRUCTURE]])*Tableau1[MONTANT PROPOSE POUR L''ACTION])=0,"",SUMPRODUCT((Tableau1[NOM DE LA STRUCTURE]=Tableau1[[#This Row],[NOM DE LA STRUCTURE]])*Tableau1[MONTANT PROPOSE POUR L''ACTION]))</f>
        <v/>
      </c>
      <c r="W519" s="79"/>
    </row>
    <row r="520" spans="1:23" ht="47.5" hidden="1" customHeight="1" x14ac:dyDescent="0.25">
      <c r="A520" s="13" t="str">
        <f>_xlfn.XLOOKUP(C520,'Export Action'!$A$3:$A$1999,'Export Action'!$L$3:$L$1999)</f>
        <v>33282522300016</v>
      </c>
      <c r="B520" s="84" t="str">
        <f>_xlfn.XLOOKUP(A520,'Export Action'!$L$3:$L$1999,'Export Action'!$O$3:$O$1999)</f>
        <v>UNION SPORTIVE MUNICIPALE DE VILLEPARISIS</v>
      </c>
      <c r="C520" s="1" t="s">
        <v>15932</v>
      </c>
      <c r="D520" s="36" t="str">
        <f>_xlfn.XLOOKUP(C520,'Export Action'!$A$3:$A$1999,'Export Action'!$X$3:$X$1999)</f>
        <v>Le PING EDUCATIF</v>
      </c>
      <c r="E520" s="1" t="str">
        <f>_xlfn.XLOOKUP(A520,'Export Dossier'!$K$3:$K$974,'Export Dossier'!$D$3:$D$974)</f>
        <v>FFTT-IDF-24-0028</v>
      </c>
      <c r="F520" s="36" t="str">
        <f>_xlfn.XLOOKUP(C520,'Export Action'!$A$3:$A$1999,'Export Action'!$AE$3:$AE$1999)</f>
        <v>Ping Educatif</v>
      </c>
      <c r="G520" s="68"/>
      <c r="H520" s="71"/>
      <c r="I520" s="71"/>
      <c r="J520" s="1" t="str">
        <f>_xlfn.XLOOKUP(C520,'Export Action'!$A$3:$A$1999,'Export Action'!$J$3:$J$1999)</f>
        <v>Renouvellement</v>
      </c>
      <c r="K520" s="1" t="str">
        <f>_xlfn.XLOOKUP(C520,'Export Action'!$A$3:$A$1999,'Export Action'!$AL$3:$AL$1999)</f>
        <v>Mixte</v>
      </c>
      <c r="L520" s="1">
        <f>_xlfn.XLOOKUP(C520,'Export Action'!$A$3:$A$1999,'Export Action'!$AM$3:$AM$1999)</f>
        <v>15</v>
      </c>
      <c r="M520" s="5">
        <f>_xlfn.XLOOKUP(A520,'Export 2022'!$K$3:$K$1000,'Export 2022'!$AF$3:$AF$1000)</f>
        <v>0</v>
      </c>
      <c r="N520" s="5">
        <f>_xlfn.XLOOKUP(A520,'Export 2023'!$K$3:$K$1000,'Export 2023'!$AF$3:$AF$1000)</f>
        <v>1500</v>
      </c>
      <c r="O520" s="31">
        <f>_xlfn.XLOOKUP(A520,'Export Dossier'!$K$3:$K$974,'Export Dossier'!$AD$3:$AD$974)</f>
        <v>5000</v>
      </c>
      <c r="P520" s="31">
        <f>_xlfn.XLOOKUP(C520,'Export Action'!$A$3:$A$1999,'Export Action'!$AS$3:$AS$1999)</f>
        <v>1500</v>
      </c>
      <c r="Q520" s="29">
        <f>(_xlfn.XLOOKUP(C520,'Export Action'!$A$3:$A$1999,'Export Action'!$AS$3:$AS$1999))/_xlfn.XLOOKUP(C520,'Export Action'!$A$3:$A$1999,'Export Action'!$AR$3:$AR$1999)</f>
        <v>0.41829336307863918</v>
      </c>
      <c r="R520" s="63" t="str">
        <f>IF(OR(_xlfn.XLOOKUP(C520,'Export Action'!$A$3:$A$1999,'Export Action'!$AO$3:$AO$1999)="Communes ZRR./bassins de vie pop &gt; 50% ZRR",_xlfn.XLOOKUP(C520,'Export Action'!$A$3:$A$1999,'Export Action'!$AO$3:$AO$1999)="Contrats de relance et de transition écologique (CRTE) rural"),"Oui","Non")</f>
        <v>Non</v>
      </c>
      <c r="S520" s="73"/>
      <c r="T520" s="74">
        <f t="shared" si="8"/>
        <v>209</v>
      </c>
      <c r="U520" s="75"/>
      <c r="V520" s="8" t="str" cm="1">
        <f t="array" ref="V520">IF(SUMPRODUCT((Tableau1[NOM DE LA STRUCTURE]=Tableau1[[#This Row],[NOM DE LA STRUCTURE]])*Tableau1[MONTANT PROPOSE POUR L''ACTION])=0,"",SUMPRODUCT((Tableau1[NOM DE LA STRUCTURE]=Tableau1[[#This Row],[NOM DE LA STRUCTURE]])*Tableau1[MONTANT PROPOSE POUR L''ACTION]))</f>
        <v/>
      </c>
      <c r="W520" s="79"/>
    </row>
    <row r="521" spans="1:23" ht="47.5" hidden="1" customHeight="1" x14ac:dyDescent="0.25">
      <c r="A521" s="13" t="str">
        <f>_xlfn.XLOOKUP(C521,'Export Action'!$A$3:$A$1999,'Export Action'!$L$3:$L$1999)</f>
        <v>33282522300016</v>
      </c>
      <c r="B521" s="84" t="str">
        <f>_xlfn.XLOOKUP(A521,'Export Action'!$L$3:$L$1999,'Export Action'!$O$3:$O$1999)</f>
        <v>UNION SPORTIVE MUNICIPALE DE VILLEPARISIS</v>
      </c>
      <c r="C521" s="1" t="s">
        <v>15939</v>
      </c>
      <c r="D521" s="36" t="str">
        <f>_xlfn.XLOOKUP(C521,'Export Action'!$A$3:$A$1999,'Export Action'!$X$3:$X$1999)</f>
        <v>Animation vacances olympique et paralympique</v>
      </c>
      <c r="E521" s="1" t="str">
        <f>_xlfn.XLOOKUP(A521,'Export Dossier'!$K$3:$K$974,'Export Dossier'!$D$3:$D$974)</f>
        <v>FFTT-IDF-24-0028</v>
      </c>
      <c r="F521" s="36" t="str">
        <f>_xlfn.XLOOKUP(C521,'Export Action'!$A$3:$A$1999,'Export Action'!$AE$3:$AE$1999)</f>
        <v>Animations vacances Olympiques et Paralympiques</v>
      </c>
      <c r="G521" s="87"/>
      <c r="H521" s="1"/>
      <c r="I521" s="1"/>
      <c r="J521" s="1" t="str">
        <f>_xlfn.XLOOKUP(C521,'Export Action'!$A$3:$A$1999,'Export Action'!$J$3:$J$1999)</f>
        <v>Renouvellement</v>
      </c>
      <c r="K521" s="1" t="str">
        <f>_xlfn.XLOOKUP(C521,'Export Action'!$A$3:$A$1999,'Export Action'!$AL$3:$AL$1999)</f>
        <v>Mixte</v>
      </c>
      <c r="L521" s="1">
        <f>_xlfn.XLOOKUP(C521,'Export Action'!$A$3:$A$1999,'Export Action'!$AM$3:$AM$1999)</f>
        <v>25</v>
      </c>
      <c r="M521" s="5">
        <f>_xlfn.XLOOKUP(A521,'Export 2022'!$K$3:$K$1000,'Export 2022'!$AF$3:$AF$1000)</f>
        <v>0</v>
      </c>
      <c r="N521" s="5">
        <f>_xlfn.XLOOKUP(A521,'Export 2023'!$K$3:$K$1000,'Export 2023'!$AF$3:$AF$1000)</f>
        <v>1500</v>
      </c>
      <c r="O521" s="31">
        <f>_xlfn.XLOOKUP(A521,'Export Dossier'!$K$3:$K$974,'Export Dossier'!$AD$3:$AD$974)</f>
        <v>5000</v>
      </c>
      <c r="P521" s="31">
        <f>_xlfn.XLOOKUP(C521,'Export Action'!$A$3:$A$1999,'Export Action'!$AS$3:$AS$1999)</f>
        <v>1500</v>
      </c>
      <c r="Q521" s="29">
        <f>(_xlfn.XLOOKUP(C521,'Export Action'!$A$3:$A$1999,'Export Action'!$AS$3:$AS$1999))/_xlfn.XLOOKUP(C521,'Export Action'!$A$3:$A$1999,'Export Action'!$AR$3:$AR$1999)</f>
        <v>1</v>
      </c>
      <c r="R521" s="63" t="str">
        <f>IF(OR(_xlfn.XLOOKUP(C521,'Export Action'!$A$3:$A$1999,'Export Action'!$AO$3:$AO$1999)="Communes ZRR./bassins de vie pop &gt; 50% ZRR",_xlfn.XLOOKUP(C521,'Export Action'!$A$3:$A$1999,'Export Action'!$AO$3:$AO$1999)="Contrats de relance et de transition écologique (CRTE) rural"),"Oui","Non")</f>
        <v>Non</v>
      </c>
      <c r="S521" s="88"/>
      <c r="T521" s="74">
        <f t="shared" si="8"/>
        <v>209</v>
      </c>
      <c r="U521" s="89"/>
      <c r="V521" s="8" t="str" cm="1">
        <f t="array" ref="V521">IF(SUMPRODUCT((Tableau1[NOM DE LA STRUCTURE]=Tableau1[[#This Row],[NOM DE LA STRUCTURE]])*Tableau1[MONTANT PROPOSE POUR L''ACTION])=0,"",SUMPRODUCT((Tableau1[NOM DE LA STRUCTURE]=Tableau1[[#This Row],[NOM DE LA STRUCTURE]])*Tableau1[MONTANT PROPOSE POUR L''ACTION]))</f>
        <v/>
      </c>
      <c r="W521" s="90"/>
    </row>
    <row r="522" spans="1:23" ht="47.5" hidden="1" customHeight="1" x14ac:dyDescent="0.25">
      <c r="A522" s="13" t="str">
        <f>_xlfn.XLOOKUP(C522,'Export Action'!$A$3:$A$1999,'Export Action'!$L$3:$L$1999)</f>
        <v>43897368700017</v>
      </c>
      <c r="B522" s="84" t="str">
        <f>_xlfn.XLOOKUP(A522,'Export Action'!$L$3:$L$1999,'Export Action'!$O$3:$O$1999)</f>
        <v>CLUB DE TENNIS DE TABLE DE BUSSY-SAINT-GEORGES CTT.BSG</v>
      </c>
      <c r="C522" s="1" t="s">
        <v>15943</v>
      </c>
      <c r="D522" s="36" t="str">
        <f>_xlfn.XLOOKUP(C522,'Export Action'!$A$3:$A$1999,'Export Action'!$X$3:$X$1999)</f>
        <v>Tennis de table pour les 4-7 ans</v>
      </c>
      <c r="E522" s="1" t="str">
        <f>_xlfn.XLOOKUP(A522,'Export Dossier'!$K$3:$K$974,'Export Dossier'!$D$3:$D$974)</f>
        <v>FFTT-IDF-24-0029</v>
      </c>
      <c r="F522" s="36" t="str">
        <f>_xlfn.XLOOKUP(C522,'Export Action'!$A$3:$A$1999,'Export Action'!$AE$3:$AE$1999)</f>
        <v>Structuration clubs/comités de demain</v>
      </c>
      <c r="G522" s="68"/>
      <c r="H522" s="71"/>
      <c r="I522" s="71"/>
      <c r="J522" s="1" t="str">
        <f>_xlfn.XLOOKUP(C522,'Export Action'!$A$3:$A$1999,'Export Action'!$J$3:$J$1999)</f>
        <v>Renouvellement</v>
      </c>
      <c r="K522" s="1" t="str">
        <f>_xlfn.XLOOKUP(C522,'Export Action'!$A$3:$A$1999,'Export Action'!$AL$3:$AL$1999)</f>
        <v>Mixte</v>
      </c>
      <c r="L522" s="1">
        <f>_xlfn.XLOOKUP(C522,'Export Action'!$A$3:$A$1999,'Export Action'!$AM$3:$AM$1999)</f>
        <v>20</v>
      </c>
      <c r="M522" s="5" t="e">
        <f>_xlfn.XLOOKUP(A522,'Export 2022'!$K$3:$K$1000,'Export 2022'!$AF$3:$AF$1000)</f>
        <v>#N/A</v>
      </c>
      <c r="N522" s="5">
        <f>_xlfn.XLOOKUP(A522,'Export 2023'!$K$3:$K$1000,'Export 2023'!$AF$3:$AF$1000)</f>
        <v>1500</v>
      </c>
      <c r="O522" s="31">
        <f>_xlfn.XLOOKUP(A522,'Export Dossier'!$K$3:$K$974,'Export Dossier'!$AD$3:$AD$974)</f>
        <v>2000</v>
      </c>
      <c r="P522" s="31">
        <f>_xlfn.XLOOKUP(C522,'Export Action'!$A$3:$A$1999,'Export Action'!$AS$3:$AS$1999)</f>
        <v>2000</v>
      </c>
      <c r="Q522" s="29">
        <f>(_xlfn.XLOOKUP(C522,'Export Action'!$A$3:$A$1999,'Export Action'!$AS$3:$AS$1999))/_xlfn.XLOOKUP(C522,'Export Action'!$A$3:$A$1999,'Export Action'!$AR$3:$AR$1999)</f>
        <v>0.20646226902033654</v>
      </c>
      <c r="R522" s="63" t="str">
        <f>IF(OR(_xlfn.XLOOKUP(C522,'Export Action'!$A$3:$A$1999,'Export Action'!$AO$3:$AO$1999)="Communes ZRR./bassins de vie pop &gt; 50% ZRR",_xlfn.XLOOKUP(C522,'Export Action'!$A$3:$A$1999,'Export Action'!$AO$3:$AO$1999)="Contrats de relance et de transition écologique (CRTE) rural"),"Oui","Non")</f>
        <v>Non</v>
      </c>
      <c r="S522" s="73"/>
      <c r="T522" s="74">
        <f t="shared" si="8"/>
        <v>210</v>
      </c>
      <c r="U522" s="75"/>
      <c r="V522" s="8" t="str" cm="1">
        <f t="array" ref="V522">IF(SUMPRODUCT((Tableau1[NOM DE LA STRUCTURE]=Tableau1[[#This Row],[NOM DE LA STRUCTURE]])*Tableau1[MONTANT PROPOSE POUR L''ACTION])=0,"",SUMPRODUCT((Tableau1[NOM DE LA STRUCTURE]=Tableau1[[#This Row],[NOM DE LA STRUCTURE]])*Tableau1[MONTANT PROPOSE POUR L''ACTION]))</f>
        <v/>
      </c>
      <c r="W522" s="79"/>
    </row>
    <row r="523" spans="1:23" ht="47.5" hidden="1" customHeight="1" x14ac:dyDescent="0.25">
      <c r="A523" s="13" t="str">
        <f>_xlfn.XLOOKUP(C523,'Export Action'!$A$3:$A$1999,'Export Action'!$L$3:$L$1999)</f>
        <v>78581726300045</v>
      </c>
      <c r="B523" s="84" t="str">
        <f>_xlfn.XLOOKUP(A523,'Export Action'!$L$3:$L$1999,'Export Action'!$O$3:$O$1999)</f>
        <v>ENTENTE SPORTIVE DE VITRY</v>
      </c>
      <c r="C523" s="1" t="s">
        <v>15952</v>
      </c>
      <c r="D523" s="36" t="str">
        <f>_xlfn.XLOOKUP(C523,'Export Action'!$A$3:$A$1999,'Export Action'!$X$3:$X$1999)</f>
        <v>Ping inclusif Féminisation</v>
      </c>
      <c r="E523" s="1" t="str">
        <f>_xlfn.XLOOKUP(A523,'Export Dossier'!$K$3:$K$974,'Export Dossier'!$D$3:$D$974)</f>
        <v>FFTT-IDF-24-0030</v>
      </c>
      <c r="F523" s="36" t="str">
        <f>_xlfn.XLOOKUP(C523,'Export Action'!$A$3:$A$1999,'Export Action'!$AE$3:$AE$1999)</f>
        <v>Ping Inclusif</v>
      </c>
      <c r="G523" s="68"/>
      <c r="H523" s="71"/>
      <c r="I523" s="71"/>
      <c r="J523" s="1" t="str">
        <f>_xlfn.XLOOKUP(C523,'Export Action'!$A$3:$A$1999,'Export Action'!$J$3:$J$1999)</f>
        <v>Première demande</v>
      </c>
      <c r="K523" s="1" t="str">
        <f>_xlfn.XLOOKUP(C523,'Export Action'!$A$3:$A$1999,'Export Action'!$AL$3:$AL$1999)</f>
        <v>Féminin</v>
      </c>
      <c r="L523" s="1">
        <f>_xlfn.XLOOKUP(C523,'Export Action'!$A$3:$A$1999,'Export Action'!$AM$3:$AM$1999)</f>
        <v>100</v>
      </c>
      <c r="M523" s="5">
        <f>_xlfn.XLOOKUP(A523,'Export 2022'!$K$3:$K$1000,'Export 2022'!$AF$3:$AF$1000)</f>
        <v>1500</v>
      </c>
      <c r="N523" s="5">
        <f>_xlfn.XLOOKUP(A523,'Export 2023'!$K$3:$K$1000,'Export 2023'!$AF$3:$AF$1000)</f>
        <v>1500</v>
      </c>
      <c r="O523" s="31">
        <f>_xlfn.XLOOKUP(A523,'Export Dossier'!$K$3:$K$974,'Export Dossier'!$AD$3:$AD$974)</f>
        <v>7500</v>
      </c>
      <c r="P523" s="31">
        <f>_xlfn.XLOOKUP(C523,'Export Action'!$A$3:$A$1999,'Export Action'!$AS$3:$AS$1999)</f>
        <v>2000</v>
      </c>
      <c r="Q523" s="29">
        <f>(_xlfn.XLOOKUP(C523,'Export Action'!$A$3:$A$1999,'Export Action'!$AS$3:$AS$1999))/_xlfn.XLOOKUP(C523,'Export Action'!$A$3:$A$1999,'Export Action'!$AR$3:$AR$1999)</f>
        <v>0.44444444444444442</v>
      </c>
      <c r="R523" s="63" t="str">
        <f>IF(OR(_xlfn.XLOOKUP(C523,'Export Action'!$A$3:$A$1999,'Export Action'!$AO$3:$AO$1999)="Communes ZRR./bassins de vie pop &gt; 50% ZRR",_xlfn.XLOOKUP(C523,'Export Action'!$A$3:$A$1999,'Export Action'!$AO$3:$AO$1999)="Contrats de relance et de transition écologique (CRTE) rural"),"Oui","Non")</f>
        <v>Non</v>
      </c>
      <c r="S523" s="73"/>
      <c r="T523" s="74">
        <f t="shared" si="8"/>
        <v>211</v>
      </c>
      <c r="U523" s="75"/>
      <c r="V523" s="8" t="str" cm="1">
        <f t="array" ref="V523">IF(SUMPRODUCT((Tableau1[NOM DE LA STRUCTURE]=Tableau1[[#This Row],[NOM DE LA STRUCTURE]])*Tableau1[MONTANT PROPOSE POUR L''ACTION])=0,"",SUMPRODUCT((Tableau1[NOM DE LA STRUCTURE]=Tableau1[[#This Row],[NOM DE LA STRUCTURE]])*Tableau1[MONTANT PROPOSE POUR L''ACTION]))</f>
        <v/>
      </c>
      <c r="W523" s="79"/>
    </row>
    <row r="524" spans="1:23" ht="47.5" hidden="1" customHeight="1" x14ac:dyDescent="0.25">
      <c r="A524" s="13" t="str">
        <f>_xlfn.XLOOKUP(C524,'Export Action'!$A$3:$A$1999,'Export Action'!$L$3:$L$1999)</f>
        <v>78581726300045</v>
      </c>
      <c r="B524" s="84" t="str">
        <f>_xlfn.XLOOKUP(A524,'Export Action'!$L$3:$L$1999,'Export Action'!$O$3:$O$1999)</f>
        <v>ENTENTE SPORTIVE DE VITRY</v>
      </c>
      <c r="C524" s="1" t="s">
        <v>15961</v>
      </c>
      <c r="D524" s="36" t="str">
        <f>_xlfn.XLOOKUP(C524,'Export Action'!$A$3:$A$1999,'Export Action'!$X$3:$X$1999)</f>
        <v>Ping éducatif  Recrutement et fidélisation des jeunes</v>
      </c>
      <c r="E524" s="1" t="str">
        <f>_xlfn.XLOOKUP(A524,'Export Dossier'!$K$3:$K$974,'Export Dossier'!$D$3:$D$974)</f>
        <v>FFTT-IDF-24-0030</v>
      </c>
      <c r="F524" s="36" t="str">
        <f>_xlfn.XLOOKUP(C524,'Export Action'!$A$3:$A$1999,'Export Action'!$AE$3:$AE$1999)</f>
        <v>Ping Educatif</v>
      </c>
      <c r="G524" s="68"/>
      <c r="H524" s="71"/>
      <c r="I524" s="71"/>
      <c r="J524" s="1" t="str">
        <f>_xlfn.XLOOKUP(C524,'Export Action'!$A$3:$A$1999,'Export Action'!$J$3:$J$1999)</f>
        <v>Renouvellement</v>
      </c>
      <c r="K524" s="1" t="str">
        <f>_xlfn.XLOOKUP(C524,'Export Action'!$A$3:$A$1999,'Export Action'!$AL$3:$AL$1999)</f>
        <v>Mixte</v>
      </c>
      <c r="L524" s="1">
        <f>_xlfn.XLOOKUP(C524,'Export Action'!$A$3:$A$1999,'Export Action'!$AM$3:$AM$1999)</f>
        <v>150</v>
      </c>
      <c r="M524" s="5">
        <f>_xlfn.XLOOKUP(A524,'Export 2022'!$K$3:$K$1000,'Export 2022'!$AF$3:$AF$1000)</f>
        <v>1500</v>
      </c>
      <c r="N524" s="5">
        <f>_xlfn.XLOOKUP(A524,'Export 2023'!$K$3:$K$1000,'Export 2023'!$AF$3:$AF$1000)</f>
        <v>1500</v>
      </c>
      <c r="O524" s="31">
        <f>_xlfn.XLOOKUP(A524,'Export Dossier'!$K$3:$K$974,'Export Dossier'!$AD$3:$AD$974)</f>
        <v>7500</v>
      </c>
      <c r="P524" s="31">
        <f>_xlfn.XLOOKUP(C524,'Export Action'!$A$3:$A$1999,'Export Action'!$AS$3:$AS$1999)</f>
        <v>2000</v>
      </c>
      <c r="Q524" s="29">
        <f>(_xlfn.XLOOKUP(C524,'Export Action'!$A$3:$A$1999,'Export Action'!$AS$3:$AS$1999))/_xlfn.XLOOKUP(C524,'Export Action'!$A$3:$A$1999,'Export Action'!$AR$3:$AR$1999)</f>
        <v>0.44444444444444442</v>
      </c>
      <c r="R524" s="63" t="str">
        <f>IF(OR(_xlfn.XLOOKUP(C524,'Export Action'!$A$3:$A$1999,'Export Action'!$AO$3:$AO$1999)="Communes ZRR./bassins de vie pop &gt; 50% ZRR",_xlfn.XLOOKUP(C524,'Export Action'!$A$3:$A$1999,'Export Action'!$AO$3:$AO$1999)="Contrats de relance et de transition écologique (CRTE) rural"),"Oui","Non")</f>
        <v>Non</v>
      </c>
      <c r="S524" s="73"/>
      <c r="T524" s="74">
        <f t="shared" si="8"/>
        <v>211</v>
      </c>
      <c r="U524" s="75"/>
      <c r="V524" s="8" t="str" cm="1">
        <f t="array" ref="V524">IF(SUMPRODUCT((Tableau1[NOM DE LA STRUCTURE]=Tableau1[[#This Row],[NOM DE LA STRUCTURE]])*Tableau1[MONTANT PROPOSE POUR L''ACTION])=0,"",SUMPRODUCT((Tableau1[NOM DE LA STRUCTURE]=Tableau1[[#This Row],[NOM DE LA STRUCTURE]])*Tableau1[MONTANT PROPOSE POUR L''ACTION]))</f>
        <v/>
      </c>
      <c r="W524" s="79"/>
    </row>
    <row r="525" spans="1:23" ht="47.5" hidden="1" customHeight="1" x14ac:dyDescent="0.25">
      <c r="A525" s="13" t="str">
        <f>_xlfn.XLOOKUP(C525,'Export Action'!$A$3:$A$1999,'Export Action'!$L$3:$L$1999)</f>
        <v>78581726300045</v>
      </c>
      <c r="B525" s="84" t="str">
        <f>_xlfn.XLOOKUP(A525,'Export Action'!$L$3:$L$1999,'Export Action'!$O$3:$O$1999)</f>
        <v>ENTENTE SPORTIVE DE VITRY</v>
      </c>
      <c r="C525" s="1" t="s">
        <v>15967</v>
      </c>
      <c r="D525" s="36" t="str">
        <f>_xlfn.XLOOKUP(C525,'Export Action'!$A$3:$A$1999,'Export Action'!$X$3:$X$1999)</f>
        <v>Animations vacances olympiques</v>
      </c>
      <c r="E525" s="1" t="str">
        <f>_xlfn.XLOOKUP(A525,'Export Dossier'!$K$3:$K$974,'Export Dossier'!$D$3:$D$974)</f>
        <v>FFTT-IDF-24-0030</v>
      </c>
      <c r="F525" s="36" t="str">
        <f>_xlfn.XLOOKUP(C525,'Export Action'!$A$3:$A$1999,'Export Action'!$AE$3:$AE$1999)</f>
        <v>Animations vacances Olympiques et Paralympiques</v>
      </c>
      <c r="G525" s="87"/>
      <c r="H525" s="1"/>
      <c r="I525" s="1"/>
      <c r="J525" s="1" t="str">
        <f>_xlfn.XLOOKUP(C525,'Export Action'!$A$3:$A$1999,'Export Action'!$J$3:$J$1999)</f>
        <v>Première demande</v>
      </c>
      <c r="K525" s="1" t="str">
        <f>_xlfn.XLOOKUP(C525,'Export Action'!$A$3:$A$1999,'Export Action'!$AL$3:$AL$1999)</f>
        <v>Mixte</v>
      </c>
      <c r="L525" s="1">
        <f>_xlfn.XLOOKUP(C525,'Export Action'!$A$3:$A$1999,'Export Action'!$AM$3:$AM$1999)</f>
        <v>350</v>
      </c>
      <c r="M525" s="5">
        <f>_xlfn.XLOOKUP(A525,'Export 2022'!$K$3:$K$1000,'Export 2022'!$AF$3:$AF$1000)</f>
        <v>1500</v>
      </c>
      <c r="N525" s="5">
        <f>_xlfn.XLOOKUP(A525,'Export 2023'!$K$3:$K$1000,'Export 2023'!$AF$3:$AF$1000)</f>
        <v>1500</v>
      </c>
      <c r="O525" s="31">
        <f>_xlfn.XLOOKUP(A525,'Export Dossier'!$K$3:$K$974,'Export Dossier'!$AD$3:$AD$974)</f>
        <v>7500</v>
      </c>
      <c r="P525" s="31">
        <f>_xlfn.XLOOKUP(C525,'Export Action'!$A$3:$A$1999,'Export Action'!$AS$3:$AS$1999)</f>
        <v>1500</v>
      </c>
      <c r="Q525" s="29">
        <f>(_xlfn.XLOOKUP(C525,'Export Action'!$A$3:$A$1999,'Export Action'!$AS$3:$AS$1999))/_xlfn.XLOOKUP(C525,'Export Action'!$A$3:$A$1999,'Export Action'!$AR$3:$AR$1999)</f>
        <v>0.46875</v>
      </c>
      <c r="R525" s="63" t="str">
        <f>IF(OR(_xlfn.XLOOKUP(C525,'Export Action'!$A$3:$A$1999,'Export Action'!$AO$3:$AO$1999)="Communes ZRR./bassins de vie pop &gt; 50% ZRR",_xlfn.XLOOKUP(C525,'Export Action'!$A$3:$A$1999,'Export Action'!$AO$3:$AO$1999)="Contrats de relance et de transition écologique (CRTE) rural"),"Oui","Non")</f>
        <v>Non</v>
      </c>
      <c r="S525" s="88"/>
      <c r="T525" s="74">
        <f t="shared" si="8"/>
        <v>211</v>
      </c>
      <c r="U525" s="89"/>
      <c r="V525" s="8" t="str" cm="1">
        <f t="array" ref="V525">IF(SUMPRODUCT((Tableau1[NOM DE LA STRUCTURE]=Tableau1[[#This Row],[NOM DE LA STRUCTURE]])*Tableau1[MONTANT PROPOSE POUR L''ACTION])=0,"",SUMPRODUCT((Tableau1[NOM DE LA STRUCTURE]=Tableau1[[#This Row],[NOM DE LA STRUCTURE]])*Tableau1[MONTANT PROPOSE POUR L''ACTION]))</f>
        <v/>
      </c>
      <c r="W525" s="90"/>
    </row>
    <row r="526" spans="1:23" ht="47.5" hidden="1" customHeight="1" x14ac:dyDescent="0.25">
      <c r="A526" s="13" t="str">
        <f>_xlfn.XLOOKUP(C526,'Export Action'!$A$3:$A$1999,'Export Action'!$L$3:$L$1999)</f>
        <v>78581726300045</v>
      </c>
      <c r="B526" s="84" t="str">
        <f>_xlfn.XLOOKUP(A526,'Export Action'!$L$3:$L$1999,'Export Action'!$O$3:$O$1999)</f>
        <v>ENTENTE SPORTIVE DE VITRY</v>
      </c>
      <c r="C526" s="1" t="s">
        <v>15974</v>
      </c>
      <c r="D526" s="36" t="str">
        <f>_xlfn.XLOOKUP(C526,'Export Action'!$A$3:$A$1999,'Export Action'!$X$3:$X$1999)</f>
        <v>Développement du “ping  bien être “,sport santé adolescent, féminines, seniors</v>
      </c>
      <c r="E526" s="1" t="str">
        <f>_xlfn.XLOOKUP(A526,'Export Dossier'!$K$3:$K$974,'Export Dossier'!$D$3:$D$974)</f>
        <v>FFTT-IDF-24-0030</v>
      </c>
      <c r="F526" s="36" t="str">
        <f>_xlfn.XLOOKUP(C526,'Export Action'!$A$3:$A$1999,'Export Action'!$AE$3:$AE$1999)</f>
        <v>Ping Actif</v>
      </c>
      <c r="G526" s="68"/>
      <c r="H526" s="71"/>
      <c r="I526" s="71"/>
      <c r="J526" s="1" t="str">
        <f>_xlfn.XLOOKUP(C526,'Export Action'!$A$3:$A$1999,'Export Action'!$J$3:$J$1999)</f>
        <v>Première demande</v>
      </c>
      <c r="K526" s="1" t="str">
        <f>_xlfn.XLOOKUP(C526,'Export Action'!$A$3:$A$1999,'Export Action'!$AL$3:$AL$1999)</f>
        <v>Mixte</v>
      </c>
      <c r="L526" s="1">
        <f>_xlfn.XLOOKUP(C526,'Export Action'!$A$3:$A$1999,'Export Action'!$AM$3:$AM$1999)</f>
        <v>50</v>
      </c>
      <c r="M526" s="5">
        <f>_xlfn.XLOOKUP(A526,'Export 2022'!$K$3:$K$1000,'Export 2022'!$AF$3:$AF$1000)</f>
        <v>1500</v>
      </c>
      <c r="N526" s="5">
        <f>_xlfn.XLOOKUP(A526,'Export 2023'!$K$3:$K$1000,'Export 2023'!$AF$3:$AF$1000)</f>
        <v>1500</v>
      </c>
      <c r="O526" s="31">
        <f>_xlfn.XLOOKUP(A526,'Export Dossier'!$K$3:$K$974,'Export Dossier'!$AD$3:$AD$974)</f>
        <v>7500</v>
      </c>
      <c r="P526" s="31">
        <f>_xlfn.XLOOKUP(C526,'Export Action'!$A$3:$A$1999,'Export Action'!$AS$3:$AS$1999)</f>
        <v>2000</v>
      </c>
      <c r="Q526" s="29">
        <f>(_xlfn.XLOOKUP(C526,'Export Action'!$A$3:$A$1999,'Export Action'!$AS$3:$AS$1999))/_xlfn.XLOOKUP(C526,'Export Action'!$A$3:$A$1999,'Export Action'!$AR$3:$AR$1999)</f>
        <v>0.44444444444444442</v>
      </c>
      <c r="R526" s="63" t="str">
        <f>IF(OR(_xlfn.XLOOKUP(C526,'Export Action'!$A$3:$A$1999,'Export Action'!$AO$3:$AO$1999)="Communes ZRR./bassins de vie pop &gt; 50% ZRR",_xlfn.XLOOKUP(C526,'Export Action'!$A$3:$A$1999,'Export Action'!$AO$3:$AO$1999)="Contrats de relance et de transition écologique (CRTE) rural"),"Oui","Non")</f>
        <v>Non</v>
      </c>
      <c r="S526" s="73"/>
      <c r="T526" s="74">
        <f t="shared" si="8"/>
        <v>211</v>
      </c>
      <c r="U526" s="75"/>
      <c r="V526" s="8" t="str" cm="1">
        <f t="array" ref="V526">IF(SUMPRODUCT((Tableau1[NOM DE LA STRUCTURE]=Tableau1[[#This Row],[NOM DE LA STRUCTURE]])*Tableau1[MONTANT PROPOSE POUR L''ACTION])=0,"",SUMPRODUCT((Tableau1[NOM DE LA STRUCTURE]=Tableau1[[#This Row],[NOM DE LA STRUCTURE]])*Tableau1[MONTANT PROPOSE POUR L''ACTION]))</f>
        <v/>
      </c>
      <c r="W526" s="79"/>
    </row>
    <row r="527" spans="1:23" ht="47.5" hidden="1" customHeight="1" x14ac:dyDescent="0.25">
      <c r="A527" s="13" t="str">
        <f>_xlfn.XLOOKUP(C527,'Export Action'!$A$3:$A$1999,'Export Action'!$L$3:$L$1999)</f>
        <v>32336300200029</v>
      </c>
      <c r="B527" s="84" t="str">
        <f>_xlfn.XLOOKUP(A527,'Export Action'!$L$3:$L$1999,'Export Action'!$O$3:$O$1999)</f>
        <v>SAINTE GENEVIEVE SPORTS</v>
      </c>
      <c r="C527" s="1" t="s">
        <v>16003</v>
      </c>
      <c r="D527" s="36" t="str">
        <f>_xlfn.XLOOKUP(C527,'Export Action'!$A$3:$A$1999,'Export Action'!$X$3:$X$1999)</f>
        <v>Depuis tout jeune, mon sport c’est le Ping.</v>
      </c>
      <c r="E527" s="1" t="str">
        <f>_xlfn.XLOOKUP(A527,'Export Dossier'!$K$3:$K$974,'Export Dossier'!$D$3:$D$974)</f>
        <v>FFTT-IDF-24-0032</v>
      </c>
      <c r="F527" s="36" t="str">
        <f>_xlfn.XLOOKUP(C527,'Export Action'!$A$3:$A$1999,'Export Action'!$AE$3:$AE$1999)</f>
        <v>Ping Educatif</v>
      </c>
      <c r="G527" s="68"/>
      <c r="H527" s="71"/>
      <c r="I527" s="71"/>
      <c r="J527" s="1" t="str">
        <f>_xlfn.XLOOKUP(C527,'Export Action'!$A$3:$A$1999,'Export Action'!$J$3:$J$1999)</f>
        <v>Renouvellement</v>
      </c>
      <c r="K527" s="1" t="str">
        <f>_xlfn.XLOOKUP(C527,'Export Action'!$A$3:$A$1999,'Export Action'!$AL$3:$AL$1999)</f>
        <v>Mixte</v>
      </c>
      <c r="L527" s="1">
        <f>_xlfn.XLOOKUP(C527,'Export Action'!$A$3:$A$1999,'Export Action'!$AM$3:$AM$1999)</f>
        <v>500</v>
      </c>
      <c r="M527" s="5">
        <f>_xlfn.XLOOKUP(A527,'Export 2022'!$K$3:$K$1000,'Export 2022'!$AF$3:$AF$1000)</f>
        <v>3200</v>
      </c>
      <c r="N527" s="5">
        <f>_xlfn.XLOOKUP(A527,'Export 2023'!$K$3:$K$1000,'Export 2023'!$AF$3:$AF$1000)</f>
        <v>4100</v>
      </c>
      <c r="O527" s="31">
        <f>_xlfn.XLOOKUP(A527,'Export Dossier'!$K$3:$K$974,'Export Dossier'!$AD$3:$AD$974)</f>
        <v>12000</v>
      </c>
      <c r="P527" s="31">
        <f>_xlfn.XLOOKUP(C527,'Export Action'!$A$3:$A$1999,'Export Action'!$AS$3:$AS$1999)</f>
        <v>5000</v>
      </c>
      <c r="Q527" s="29">
        <f>(_xlfn.XLOOKUP(C527,'Export Action'!$A$3:$A$1999,'Export Action'!$AS$3:$AS$1999))/_xlfn.XLOOKUP(C527,'Export Action'!$A$3:$A$1999,'Export Action'!$AR$3:$AR$1999)</f>
        <v>0.36231884057971014</v>
      </c>
      <c r="R527" s="63" t="str">
        <f>IF(OR(_xlfn.XLOOKUP(C527,'Export Action'!$A$3:$A$1999,'Export Action'!$AO$3:$AO$1999)="Communes ZRR./bassins de vie pop &gt; 50% ZRR",_xlfn.XLOOKUP(C527,'Export Action'!$A$3:$A$1999,'Export Action'!$AO$3:$AO$1999)="Contrats de relance et de transition écologique (CRTE) rural"),"Oui","Non")</f>
        <v>Non</v>
      </c>
      <c r="S527" s="73"/>
      <c r="T527" s="74">
        <f t="shared" si="8"/>
        <v>212</v>
      </c>
      <c r="U527" s="75"/>
      <c r="V527" s="8" t="str" cm="1">
        <f t="array" ref="V527">IF(SUMPRODUCT((Tableau1[NOM DE LA STRUCTURE]=Tableau1[[#This Row],[NOM DE LA STRUCTURE]])*Tableau1[MONTANT PROPOSE POUR L''ACTION])=0,"",SUMPRODUCT((Tableau1[NOM DE LA STRUCTURE]=Tableau1[[#This Row],[NOM DE LA STRUCTURE]])*Tableau1[MONTANT PROPOSE POUR L''ACTION]))</f>
        <v/>
      </c>
      <c r="W527" s="79"/>
    </row>
    <row r="528" spans="1:23" ht="47.5" hidden="1" customHeight="1" x14ac:dyDescent="0.25">
      <c r="A528" s="13" t="str">
        <f>_xlfn.XLOOKUP(C528,'Export Action'!$A$3:$A$1999,'Export Action'!$L$3:$L$1999)</f>
        <v>32336300200029</v>
      </c>
      <c r="B528" s="84" t="str">
        <f>_xlfn.XLOOKUP(A528,'Export Action'!$L$3:$L$1999,'Export Action'!$O$3:$O$1999)</f>
        <v>SAINTE GENEVIEVE SPORTS</v>
      </c>
      <c r="C528" s="1" t="s">
        <v>16011</v>
      </c>
      <c r="D528" s="36" t="str">
        <f>_xlfn.XLOOKUP(C528,'Export Action'!$A$3:$A$1999,'Export Action'!$X$3:$X$1999)</f>
        <v>Instant PING, Fit-PING et EHPAD</v>
      </c>
      <c r="E528" s="1" t="str">
        <f>_xlfn.XLOOKUP(A528,'Export Dossier'!$K$3:$K$974,'Export Dossier'!$D$3:$D$974)</f>
        <v>FFTT-IDF-24-0032</v>
      </c>
      <c r="F528" s="36" t="str">
        <f>_xlfn.XLOOKUP(C528,'Export Action'!$A$3:$A$1999,'Export Action'!$AE$3:$AE$1999)</f>
        <v>Ping Actif</v>
      </c>
      <c r="G528" s="68"/>
      <c r="H528" s="71"/>
      <c r="I528" s="71"/>
      <c r="J528" s="1" t="str">
        <f>_xlfn.XLOOKUP(C528,'Export Action'!$A$3:$A$1999,'Export Action'!$J$3:$J$1999)</f>
        <v>Première demande</v>
      </c>
      <c r="K528" s="1" t="str">
        <f>_xlfn.XLOOKUP(C528,'Export Action'!$A$3:$A$1999,'Export Action'!$AL$3:$AL$1999)</f>
        <v>Féminin</v>
      </c>
      <c r="L528" s="1">
        <f>_xlfn.XLOOKUP(C528,'Export Action'!$A$3:$A$1999,'Export Action'!$AM$3:$AM$1999)</f>
        <v>20</v>
      </c>
      <c r="M528" s="5">
        <f>_xlfn.XLOOKUP(A528,'Export 2022'!$K$3:$K$1000,'Export 2022'!$AF$3:$AF$1000)</f>
        <v>3200</v>
      </c>
      <c r="N528" s="5">
        <f>_xlfn.XLOOKUP(A528,'Export 2023'!$K$3:$K$1000,'Export 2023'!$AF$3:$AF$1000)</f>
        <v>4100</v>
      </c>
      <c r="O528" s="31">
        <f>_xlfn.XLOOKUP(A528,'Export Dossier'!$K$3:$K$974,'Export Dossier'!$AD$3:$AD$974)</f>
        <v>12000</v>
      </c>
      <c r="P528" s="31">
        <f>_xlfn.XLOOKUP(C528,'Export Action'!$A$3:$A$1999,'Export Action'!$AS$3:$AS$1999)</f>
        <v>3000</v>
      </c>
      <c r="Q528" s="29">
        <f>(_xlfn.XLOOKUP(C528,'Export Action'!$A$3:$A$1999,'Export Action'!$AS$3:$AS$1999))/_xlfn.XLOOKUP(C528,'Export Action'!$A$3:$A$1999,'Export Action'!$AR$3:$AR$1999)</f>
        <v>0.41379310344827586</v>
      </c>
      <c r="R528" s="63" t="str">
        <f>IF(OR(_xlfn.XLOOKUP(C528,'Export Action'!$A$3:$A$1999,'Export Action'!$AO$3:$AO$1999)="Communes ZRR./bassins de vie pop &gt; 50% ZRR",_xlfn.XLOOKUP(C528,'Export Action'!$A$3:$A$1999,'Export Action'!$AO$3:$AO$1999)="Contrats de relance et de transition écologique (CRTE) rural"),"Oui","Non")</f>
        <v>Non</v>
      </c>
      <c r="S528" s="73"/>
      <c r="T528" s="74">
        <f t="shared" si="8"/>
        <v>212</v>
      </c>
      <c r="U528" s="75"/>
      <c r="V528" s="8" t="str" cm="1">
        <f t="array" ref="V528">IF(SUMPRODUCT((Tableau1[NOM DE LA STRUCTURE]=Tableau1[[#This Row],[NOM DE LA STRUCTURE]])*Tableau1[MONTANT PROPOSE POUR L''ACTION])=0,"",SUMPRODUCT((Tableau1[NOM DE LA STRUCTURE]=Tableau1[[#This Row],[NOM DE LA STRUCTURE]])*Tableau1[MONTANT PROPOSE POUR L''ACTION]))</f>
        <v/>
      </c>
      <c r="W528" s="79"/>
    </row>
    <row r="529" spans="1:23" ht="47.5" hidden="1" customHeight="1" x14ac:dyDescent="0.25">
      <c r="A529" s="13" t="str">
        <f>_xlfn.XLOOKUP(C529,'Export Action'!$A$3:$A$1999,'Export Action'!$L$3:$L$1999)</f>
        <v>32336300200029</v>
      </c>
      <c r="B529" s="84" t="str">
        <f>_xlfn.XLOOKUP(A529,'Export Action'!$L$3:$L$1999,'Export Action'!$O$3:$O$1999)</f>
        <v>SAINTE GENEVIEVE SPORTS</v>
      </c>
      <c r="C529" s="1" t="s">
        <v>16017</v>
      </c>
      <c r="D529" s="36" t="str">
        <f>_xlfn.XLOOKUP(C529,'Export Action'!$A$3:$A$1999,'Export Action'!$X$3:$X$1999)</f>
        <v>Au-devant des futurs adhérents : 12 journées pour recruter</v>
      </c>
      <c r="E529" s="1" t="str">
        <f>_xlfn.XLOOKUP(A529,'Export Dossier'!$K$3:$K$974,'Export Dossier'!$D$3:$D$974)</f>
        <v>FFTT-IDF-24-0032</v>
      </c>
      <c r="F529" s="36" t="str">
        <f>_xlfn.XLOOKUP(C529,'Export Action'!$A$3:$A$1999,'Export Action'!$AE$3:$AE$1999)</f>
        <v>Nouvelles pratiques</v>
      </c>
      <c r="G529" s="68"/>
      <c r="H529" s="71"/>
      <c r="I529" s="71"/>
      <c r="J529" s="1" t="str">
        <f>_xlfn.XLOOKUP(C529,'Export Action'!$A$3:$A$1999,'Export Action'!$J$3:$J$1999)</f>
        <v>Première demande</v>
      </c>
      <c r="K529" s="1" t="str">
        <f>_xlfn.XLOOKUP(C529,'Export Action'!$A$3:$A$1999,'Export Action'!$AL$3:$AL$1999)</f>
        <v>Mixte</v>
      </c>
      <c r="L529" s="1">
        <f>_xlfn.XLOOKUP(C529,'Export Action'!$A$3:$A$1999,'Export Action'!$AM$3:$AM$1999)</f>
        <v>1000</v>
      </c>
      <c r="M529" s="5">
        <f>_xlfn.XLOOKUP(A529,'Export 2022'!$K$3:$K$1000,'Export 2022'!$AF$3:$AF$1000)</f>
        <v>3200</v>
      </c>
      <c r="N529" s="5">
        <f>_xlfn.XLOOKUP(A529,'Export 2023'!$K$3:$K$1000,'Export 2023'!$AF$3:$AF$1000)</f>
        <v>4100</v>
      </c>
      <c r="O529" s="31">
        <f>_xlfn.XLOOKUP(A529,'Export Dossier'!$K$3:$K$974,'Export Dossier'!$AD$3:$AD$974)</f>
        <v>12000</v>
      </c>
      <c r="P529" s="31">
        <f>_xlfn.XLOOKUP(C529,'Export Action'!$A$3:$A$1999,'Export Action'!$AS$3:$AS$1999)</f>
        <v>4000</v>
      </c>
      <c r="Q529" s="29">
        <f>(_xlfn.XLOOKUP(C529,'Export Action'!$A$3:$A$1999,'Export Action'!$AS$3:$AS$1999))/_xlfn.XLOOKUP(C529,'Export Action'!$A$3:$A$1999,'Export Action'!$AR$3:$AR$1999)</f>
        <v>0.4519774011299435</v>
      </c>
      <c r="R529" s="63" t="str">
        <f>IF(OR(_xlfn.XLOOKUP(C529,'Export Action'!$A$3:$A$1999,'Export Action'!$AO$3:$AO$1999)="Communes ZRR./bassins de vie pop &gt; 50% ZRR",_xlfn.XLOOKUP(C529,'Export Action'!$A$3:$A$1999,'Export Action'!$AO$3:$AO$1999)="Contrats de relance et de transition écologique (CRTE) rural"),"Oui","Non")</f>
        <v>Non</v>
      </c>
      <c r="S529" s="73"/>
      <c r="T529" s="74">
        <f t="shared" si="8"/>
        <v>212</v>
      </c>
      <c r="U529" s="75"/>
      <c r="V529" s="8" t="str" cm="1">
        <f t="array" ref="V529">IF(SUMPRODUCT((Tableau1[NOM DE LA STRUCTURE]=Tableau1[[#This Row],[NOM DE LA STRUCTURE]])*Tableau1[MONTANT PROPOSE POUR L''ACTION])=0,"",SUMPRODUCT((Tableau1[NOM DE LA STRUCTURE]=Tableau1[[#This Row],[NOM DE LA STRUCTURE]])*Tableau1[MONTANT PROPOSE POUR L''ACTION]))</f>
        <v/>
      </c>
      <c r="W529" s="79"/>
    </row>
    <row r="530" spans="1:23" ht="47.5" hidden="1" customHeight="1" x14ac:dyDescent="0.25">
      <c r="A530" s="13" t="str">
        <f>_xlfn.XLOOKUP(C530,'Export Action'!$A$3:$A$1999,'Export Action'!$L$3:$L$1999)</f>
        <v>32534876100025</v>
      </c>
      <c r="B530" s="84" t="str">
        <f>_xlfn.XLOOKUP(A530,'Export Action'!$L$3:$L$1999,'Export Action'!$O$3:$O$1999)</f>
        <v>BONDOUFLE AMICAL CLUB</v>
      </c>
      <c r="C530" s="1" t="s">
        <v>16024</v>
      </c>
      <c r="D530" s="36" t="str">
        <f>_xlfn.XLOOKUP(C530,'Export Action'!$A$3:$A$1999,'Export Action'!$X$3:$X$1999)</f>
        <v>ALLER A LA RENCONTRE DES SCOLAIRES</v>
      </c>
      <c r="E530" s="1" t="str">
        <f>_xlfn.XLOOKUP(A530,'Export Dossier'!$K$3:$K$974,'Export Dossier'!$D$3:$D$974)</f>
        <v>FFTT-IDF-24-0033</v>
      </c>
      <c r="F530" s="36" t="str">
        <f>_xlfn.XLOOKUP(C530,'Export Action'!$A$3:$A$1999,'Export Action'!$AE$3:$AE$1999)</f>
        <v>Ping Educatif</v>
      </c>
      <c r="G530" s="68"/>
      <c r="H530" s="71"/>
      <c r="I530" s="71"/>
      <c r="J530" s="1" t="str">
        <f>_xlfn.XLOOKUP(C530,'Export Action'!$A$3:$A$1999,'Export Action'!$J$3:$J$1999)</f>
        <v>Renouvellement</v>
      </c>
      <c r="K530" s="1" t="str">
        <f>_xlfn.XLOOKUP(C530,'Export Action'!$A$3:$A$1999,'Export Action'!$AL$3:$AL$1999)</f>
        <v>Mixte</v>
      </c>
      <c r="L530" s="1">
        <f>_xlfn.XLOOKUP(C530,'Export Action'!$A$3:$A$1999,'Export Action'!$AM$3:$AM$1999)</f>
        <v>400</v>
      </c>
      <c r="M530" s="5">
        <f>_xlfn.XLOOKUP(A530,'Export 2022'!$K$3:$K$1000,'Export 2022'!$AF$3:$AF$1000)</f>
        <v>1500</v>
      </c>
      <c r="N530" s="5">
        <f>_xlfn.XLOOKUP(A530,'Export 2023'!$K$3:$K$1000,'Export 2023'!$AF$3:$AF$1000)</f>
        <v>1500</v>
      </c>
      <c r="O530" s="31">
        <f>_xlfn.XLOOKUP(A530,'Export Dossier'!$K$3:$K$974,'Export Dossier'!$AD$3:$AD$974)</f>
        <v>1800</v>
      </c>
      <c r="P530" s="31">
        <f>_xlfn.XLOOKUP(C530,'Export Action'!$A$3:$A$1999,'Export Action'!$AS$3:$AS$1999)</f>
        <v>1000</v>
      </c>
      <c r="Q530" s="29">
        <f>(_xlfn.XLOOKUP(C530,'Export Action'!$A$3:$A$1999,'Export Action'!$AS$3:$AS$1999))/_xlfn.XLOOKUP(C530,'Export Action'!$A$3:$A$1999,'Export Action'!$AR$3:$AR$1999)</f>
        <v>0.5524861878453039</v>
      </c>
      <c r="R530" s="63" t="str">
        <f>IF(OR(_xlfn.XLOOKUP(C530,'Export Action'!$A$3:$A$1999,'Export Action'!$AO$3:$AO$1999)="Communes ZRR./bassins de vie pop &gt; 50% ZRR",_xlfn.XLOOKUP(C530,'Export Action'!$A$3:$A$1999,'Export Action'!$AO$3:$AO$1999)="Contrats de relance et de transition écologique (CRTE) rural"),"Oui","Non")</f>
        <v>Non</v>
      </c>
      <c r="S530" s="73"/>
      <c r="T530" s="74">
        <f t="shared" si="8"/>
        <v>213</v>
      </c>
      <c r="U530" s="75"/>
      <c r="V530" s="8" t="str" cm="1">
        <f t="array" ref="V530">IF(SUMPRODUCT((Tableau1[NOM DE LA STRUCTURE]=Tableau1[[#This Row],[NOM DE LA STRUCTURE]])*Tableau1[MONTANT PROPOSE POUR L''ACTION])=0,"",SUMPRODUCT((Tableau1[NOM DE LA STRUCTURE]=Tableau1[[#This Row],[NOM DE LA STRUCTURE]])*Tableau1[MONTANT PROPOSE POUR L''ACTION]))</f>
        <v/>
      </c>
      <c r="W530" s="79"/>
    </row>
    <row r="531" spans="1:23" ht="47.5" hidden="1" customHeight="1" x14ac:dyDescent="0.25">
      <c r="A531" s="13" t="str">
        <f>_xlfn.XLOOKUP(C531,'Export Action'!$A$3:$A$1999,'Export Action'!$L$3:$L$1999)</f>
        <v>32534876100025</v>
      </c>
      <c r="B531" s="84" t="str">
        <f>_xlfn.XLOOKUP(A531,'Export Action'!$L$3:$L$1999,'Export Action'!$O$3:$O$1999)</f>
        <v>BONDOUFLE AMICAL CLUB</v>
      </c>
      <c r="C531" s="1" t="s">
        <v>16032</v>
      </c>
      <c r="D531" s="36" t="str">
        <f>_xlfn.XLOOKUP(C531,'Export Action'!$A$3:$A$1999,'Export Action'!$X$3:$X$1999)</f>
        <v>FORMATION "LE PING EN REALITE VIRTUELLE"2</v>
      </c>
      <c r="E531" s="1" t="str">
        <f>_xlfn.XLOOKUP(A531,'Export Dossier'!$K$3:$K$974,'Export Dossier'!$D$3:$D$974)</f>
        <v>FFTT-IDF-24-0033</v>
      </c>
      <c r="F531" s="36" t="str">
        <f>_xlfn.XLOOKUP(C531,'Export Action'!$A$3:$A$1999,'Export Action'!$AE$3:$AE$1999)</f>
        <v>Nouvelles pratiques</v>
      </c>
      <c r="G531" s="68"/>
      <c r="H531" s="71"/>
      <c r="I531" s="71"/>
      <c r="J531" s="1" t="str">
        <f>_xlfn.XLOOKUP(C531,'Export Action'!$A$3:$A$1999,'Export Action'!$J$3:$J$1999)</f>
        <v>Première demande</v>
      </c>
      <c r="K531" s="1" t="str">
        <f>_xlfn.XLOOKUP(C531,'Export Action'!$A$3:$A$1999,'Export Action'!$AL$3:$AL$1999)</f>
        <v>Mixte</v>
      </c>
      <c r="L531" s="1">
        <f>_xlfn.XLOOKUP(C531,'Export Action'!$A$3:$A$1999,'Export Action'!$AM$3:$AM$1999)</f>
        <v>2</v>
      </c>
      <c r="M531" s="5">
        <f>_xlfn.XLOOKUP(A531,'Export 2022'!$K$3:$K$1000,'Export 2022'!$AF$3:$AF$1000)</f>
        <v>1500</v>
      </c>
      <c r="N531" s="5">
        <f>_xlfn.XLOOKUP(A531,'Export 2023'!$K$3:$K$1000,'Export 2023'!$AF$3:$AF$1000)</f>
        <v>1500</v>
      </c>
      <c r="O531" s="31">
        <f>_xlfn.XLOOKUP(A531,'Export Dossier'!$K$3:$K$974,'Export Dossier'!$AD$3:$AD$974)</f>
        <v>1800</v>
      </c>
      <c r="P531" s="31">
        <f>_xlfn.XLOOKUP(C531,'Export Action'!$A$3:$A$1999,'Export Action'!$AS$3:$AS$1999)</f>
        <v>800</v>
      </c>
      <c r="Q531" s="29">
        <f>(_xlfn.XLOOKUP(C531,'Export Action'!$A$3:$A$1999,'Export Action'!$AS$3:$AS$1999))/_xlfn.XLOOKUP(C531,'Export Action'!$A$3:$A$1999,'Export Action'!$AR$3:$AR$1999)</f>
        <v>0.54054054054054057</v>
      </c>
      <c r="R531" s="63" t="str">
        <f>IF(OR(_xlfn.XLOOKUP(C531,'Export Action'!$A$3:$A$1999,'Export Action'!$AO$3:$AO$1999)="Communes ZRR./bassins de vie pop &gt; 50% ZRR",_xlfn.XLOOKUP(C531,'Export Action'!$A$3:$A$1999,'Export Action'!$AO$3:$AO$1999)="Contrats de relance et de transition écologique (CRTE) rural"),"Oui","Non")</f>
        <v>Non</v>
      </c>
      <c r="S531" s="73"/>
      <c r="T531" s="74">
        <f t="shared" si="8"/>
        <v>213</v>
      </c>
      <c r="U531" s="75"/>
      <c r="V531" s="8" t="str" cm="1">
        <f t="array" ref="V531">IF(SUMPRODUCT((Tableau1[NOM DE LA STRUCTURE]=Tableau1[[#This Row],[NOM DE LA STRUCTURE]])*Tableau1[MONTANT PROPOSE POUR L''ACTION])=0,"",SUMPRODUCT((Tableau1[NOM DE LA STRUCTURE]=Tableau1[[#This Row],[NOM DE LA STRUCTURE]])*Tableau1[MONTANT PROPOSE POUR L''ACTION]))</f>
        <v/>
      </c>
      <c r="W531" s="79"/>
    </row>
    <row r="532" spans="1:23" ht="47.5" hidden="1" customHeight="1" x14ac:dyDescent="0.25">
      <c r="A532" s="13" t="str">
        <f>_xlfn.XLOOKUP(C532,'Export Action'!$A$3:$A$1999,'Export Action'!$L$3:$L$1999)</f>
        <v>42824230900048</v>
      </c>
      <c r="B532" s="84" t="str">
        <f>_xlfn.XLOOKUP(A532,'Export Action'!$L$3:$L$1999,'Export Action'!$O$3:$O$1999)</f>
        <v>SPORTING PARIS 20 TENNIS DE TABLE</v>
      </c>
      <c r="C532" s="1" t="s">
        <v>16037</v>
      </c>
      <c r="D532" s="36" t="str">
        <f>_xlfn.XLOOKUP(C532,'Export Action'!$A$3:$A$1999,'Export Action'!$X$3:$X$1999)</f>
        <v>Sport Santé Tennis de Table</v>
      </c>
      <c r="E532" s="1" t="str">
        <f>_xlfn.XLOOKUP(A532,'Export Dossier'!$K$3:$K$974,'Export Dossier'!$D$3:$D$974)</f>
        <v>FFTT-IDF-24-0034</v>
      </c>
      <c r="F532" s="36" t="str">
        <f>_xlfn.XLOOKUP(C532,'Export Action'!$A$3:$A$1999,'Export Action'!$AE$3:$AE$1999)</f>
        <v>Ping Actif</v>
      </c>
      <c r="G532" s="68"/>
      <c r="H532" s="71"/>
      <c r="I532" s="71"/>
      <c r="J532" s="1" t="str">
        <f>_xlfn.XLOOKUP(C532,'Export Action'!$A$3:$A$1999,'Export Action'!$J$3:$J$1999)</f>
        <v>Renouvellement</v>
      </c>
      <c r="K532" s="1" t="str">
        <f>_xlfn.XLOOKUP(C532,'Export Action'!$A$3:$A$1999,'Export Action'!$AL$3:$AL$1999)</f>
        <v>Mixte</v>
      </c>
      <c r="L532" s="1">
        <f>_xlfn.XLOOKUP(C532,'Export Action'!$A$3:$A$1999,'Export Action'!$AM$3:$AM$1999)</f>
        <v>48</v>
      </c>
      <c r="M532" s="5">
        <f>_xlfn.XLOOKUP(A532,'Export 2022'!$K$3:$K$1000,'Export 2022'!$AF$3:$AF$1000)</f>
        <v>2950</v>
      </c>
      <c r="N532" s="5">
        <f>_xlfn.XLOOKUP(A532,'Export 2023'!$K$3:$K$1000,'Export 2023'!$AF$3:$AF$1000)</f>
        <v>2600</v>
      </c>
      <c r="O532" s="31">
        <f>_xlfn.XLOOKUP(A532,'Export Dossier'!$K$3:$K$974,'Export Dossier'!$AD$3:$AD$974)</f>
        <v>12000</v>
      </c>
      <c r="P532" s="31">
        <f>_xlfn.XLOOKUP(C532,'Export Action'!$A$3:$A$1999,'Export Action'!$AS$3:$AS$1999)</f>
        <v>4000</v>
      </c>
      <c r="Q532" s="29">
        <f>(_xlfn.XLOOKUP(C532,'Export Action'!$A$3:$A$1999,'Export Action'!$AS$3:$AS$1999))/_xlfn.XLOOKUP(C532,'Export Action'!$A$3:$A$1999,'Export Action'!$AR$3:$AR$1999)</f>
        <v>0.29197080291970801</v>
      </c>
      <c r="R532" s="63" t="str">
        <f>IF(OR(_xlfn.XLOOKUP(C532,'Export Action'!$A$3:$A$1999,'Export Action'!$AO$3:$AO$1999)="Communes ZRR./bassins de vie pop &gt; 50% ZRR",_xlfn.XLOOKUP(C532,'Export Action'!$A$3:$A$1999,'Export Action'!$AO$3:$AO$1999)="Contrats de relance et de transition écologique (CRTE) rural"),"Oui","Non")</f>
        <v>Non</v>
      </c>
      <c r="S532" s="73"/>
      <c r="T532" s="74">
        <f t="shared" si="8"/>
        <v>214</v>
      </c>
      <c r="U532" s="75"/>
      <c r="V532" s="8" t="str" cm="1">
        <f t="array" ref="V532">IF(SUMPRODUCT((Tableau1[NOM DE LA STRUCTURE]=Tableau1[[#This Row],[NOM DE LA STRUCTURE]])*Tableau1[MONTANT PROPOSE POUR L''ACTION])=0,"",SUMPRODUCT((Tableau1[NOM DE LA STRUCTURE]=Tableau1[[#This Row],[NOM DE LA STRUCTURE]])*Tableau1[MONTANT PROPOSE POUR L''ACTION]))</f>
        <v/>
      </c>
      <c r="W532" s="79"/>
    </row>
    <row r="533" spans="1:23" ht="47.5" hidden="1" customHeight="1" x14ac:dyDescent="0.25">
      <c r="A533" s="13" t="str">
        <f>_xlfn.XLOOKUP(C533,'Export Action'!$A$3:$A$1999,'Export Action'!$L$3:$L$1999)</f>
        <v>42824230900048</v>
      </c>
      <c r="B533" s="84" t="str">
        <f>_xlfn.XLOOKUP(A533,'Export Action'!$L$3:$L$1999,'Export Action'!$O$3:$O$1999)</f>
        <v>SPORTING PARIS 20 TENNIS DE TABLE</v>
      </c>
      <c r="C533" s="1" t="s">
        <v>16045</v>
      </c>
      <c r="D533" s="36" t="str">
        <f>_xlfn.XLOOKUP(C533,'Export Action'!$A$3:$A$1999,'Export Action'!$X$3:$X$1999)</f>
        <v>Ping en extérieur Juillet/Aout - Paris 20ème</v>
      </c>
      <c r="E533" s="1" t="str">
        <f>_xlfn.XLOOKUP(A533,'Export Dossier'!$K$3:$K$974,'Export Dossier'!$D$3:$D$974)</f>
        <v>FFTT-IDF-24-0034</v>
      </c>
      <c r="F533" s="36" t="str">
        <f>_xlfn.XLOOKUP(C533,'Export Action'!$A$3:$A$1999,'Export Action'!$AE$3:$AE$1999)</f>
        <v>Nouvelles pratiques</v>
      </c>
      <c r="G533" s="68"/>
      <c r="H533" s="71"/>
      <c r="I533" s="71"/>
      <c r="J533" s="1" t="str">
        <f>_xlfn.XLOOKUP(C533,'Export Action'!$A$3:$A$1999,'Export Action'!$J$3:$J$1999)</f>
        <v>Renouvellement</v>
      </c>
      <c r="K533" s="1" t="str">
        <f>_xlfn.XLOOKUP(C533,'Export Action'!$A$3:$A$1999,'Export Action'!$AL$3:$AL$1999)</f>
        <v>Mixte</v>
      </c>
      <c r="L533" s="1">
        <f>_xlfn.XLOOKUP(C533,'Export Action'!$A$3:$A$1999,'Export Action'!$AM$3:$AM$1999)</f>
        <v>600</v>
      </c>
      <c r="M533" s="5">
        <f>_xlfn.XLOOKUP(A533,'Export 2022'!$K$3:$K$1000,'Export 2022'!$AF$3:$AF$1000)</f>
        <v>2950</v>
      </c>
      <c r="N533" s="5">
        <f>_xlfn.XLOOKUP(A533,'Export 2023'!$K$3:$K$1000,'Export 2023'!$AF$3:$AF$1000)</f>
        <v>2600</v>
      </c>
      <c r="O533" s="31">
        <f>_xlfn.XLOOKUP(A533,'Export Dossier'!$K$3:$K$974,'Export Dossier'!$AD$3:$AD$974)</f>
        <v>12000</v>
      </c>
      <c r="P533" s="31">
        <f>_xlfn.XLOOKUP(C533,'Export Action'!$A$3:$A$1999,'Export Action'!$AS$3:$AS$1999)</f>
        <v>2000</v>
      </c>
      <c r="Q533" s="29">
        <f>(_xlfn.XLOOKUP(C533,'Export Action'!$A$3:$A$1999,'Export Action'!$AS$3:$AS$1999))/_xlfn.XLOOKUP(C533,'Export Action'!$A$3:$A$1999,'Export Action'!$AR$3:$AR$1999)</f>
        <v>0.28169014084507044</v>
      </c>
      <c r="R533" s="63" t="str">
        <f>IF(OR(_xlfn.XLOOKUP(C533,'Export Action'!$A$3:$A$1999,'Export Action'!$AO$3:$AO$1999)="Communes ZRR./bassins de vie pop &gt; 50% ZRR",_xlfn.XLOOKUP(C533,'Export Action'!$A$3:$A$1999,'Export Action'!$AO$3:$AO$1999)="Contrats de relance et de transition écologique (CRTE) rural"),"Oui","Non")</f>
        <v>Non</v>
      </c>
      <c r="S533" s="73"/>
      <c r="T533" s="74">
        <f t="shared" si="8"/>
        <v>214</v>
      </c>
      <c r="U533" s="75"/>
      <c r="V533" s="8" t="str" cm="1">
        <f t="array" ref="V533">IF(SUMPRODUCT((Tableau1[NOM DE LA STRUCTURE]=Tableau1[[#This Row],[NOM DE LA STRUCTURE]])*Tableau1[MONTANT PROPOSE POUR L''ACTION])=0,"",SUMPRODUCT((Tableau1[NOM DE LA STRUCTURE]=Tableau1[[#This Row],[NOM DE LA STRUCTURE]])*Tableau1[MONTANT PROPOSE POUR L''ACTION]))</f>
        <v/>
      </c>
      <c r="W533" s="79"/>
    </row>
    <row r="534" spans="1:23" ht="47.5" hidden="1" customHeight="1" x14ac:dyDescent="0.25">
      <c r="A534" s="13" t="str">
        <f>_xlfn.XLOOKUP(C534,'Export Action'!$A$3:$A$1999,'Export Action'!$L$3:$L$1999)</f>
        <v>42824230900048</v>
      </c>
      <c r="B534" s="84" t="str">
        <f>_xlfn.XLOOKUP(A534,'Export Action'!$L$3:$L$1999,'Export Action'!$O$3:$O$1999)</f>
        <v>SPORTING PARIS 20 TENNIS DE TABLE</v>
      </c>
      <c r="C534" s="1" t="s">
        <v>16051</v>
      </c>
      <c r="D534" s="36" t="str">
        <f>_xlfn.XLOOKUP(C534,'Export Action'!$A$3:$A$1999,'Export Action'!$X$3:$X$1999)</f>
        <v>Tennis de Table Féminin dans les quartiers QPV du 20ème</v>
      </c>
      <c r="E534" s="1" t="str">
        <f>_xlfn.XLOOKUP(A534,'Export Dossier'!$K$3:$K$974,'Export Dossier'!$D$3:$D$974)</f>
        <v>FFTT-IDF-24-0034</v>
      </c>
      <c r="F534" s="36" t="str">
        <f>_xlfn.XLOOKUP(C534,'Export Action'!$A$3:$A$1999,'Export Action'!$AE$3:$AE$1999)</f>
        <v>Ping Inclusif</v>
      </c>
      <c r="G534" s="68"/>
      <c r="H534" s="71"/>
      <c r="I534" s="71"/>
      <c r="J534" s="1" t="str">
        <f>_xlfn.XLOOKUP(C534,'Export Action'!$A$3:$A$1999,'Export Action'!$J$3:$J$1999)</f>
        <v>Renouvellement</v>
      </c>
      <c r="K534" s="1" t="str">
        <f>_xlfn.XLOOKUP(C534,'Export Action'!$A$3:$A$1999,'Export Action'!$AL$3:$AL$1999)</f>
        <v>Féminin</v>
      </c>
      <c r="L534" s="1">
        <f>_xlfn.XLOOKUP(C534,'Export Action'!$A$3:$A$1999,'Export Action'!$AM$3:$AM$1999)</f>
        <v>20</v>
      </c>
      <c r="M534" s="5">
        <f>_xlfn.XLOOKUP(A534,'Export 2022'!$K$3:$K$1000,'Export 2022'!$AF$3:$AF$1000)</f>
        <v>2950</v>
      </c>
      <c r="N534" s="5">
        <f>_xlfn.XLOOKUP(A534,'Export 2023'!$K$3:$K$1000,'Export 2023'!$AF$3:$AF$1000)</f>
        <v>2600</v>
      </c>
      <c r="O534" s="31">
        <f>_xlfn.XLOOKUP(A534,'Export Dossier'!$K$3:$K$974,'Export Dossier'!$AD$3:$AD$974)</f>
        <v>12000</v>
      </c>
      <c r="P534" s="31">
        <f>_xlfn.XLOOKUP(C534,'Export Action'!$A$3:$A$1999,'Export Action'!$AS$3:$AS$1999)</f>
        <v>3000</v>
      </c>
      <c r="Q534" s="29">
        <f>(_xlfn.XLOOKUP(C534,'Export Action'!$A$3:$A$1999,'Export Action'!$AS$3:$AS$1999))/_xlfn.XLOOKUP(C534,'Export Action'!$A$3:$A$1999,'Export Action'!$AR$3:$AR$1999)</f>
        <v>0.27149321266968324</v>
      </c>
      <c r="R534" s="63" t="str">
        <f>IF(OR(_xlfn.XLOOKUP(C534,'Export Action'!$A$3:$A$1999,'Export Action'!$AO$3:$AO$1999)="Communes ZRR./bassins de vie pop &gt; 50% ZRR",_xlfn.XLOOKUP(C534,'Export Action'!$A$3:$A$1999,'Export Action'!$AO$3:$AO$1999)="Contrats de relance et de transition écologique (CRTE) rural"),"Oui","Non")</f>
        <v>Non</v>
      </c>
      <c r="S534" s="73"/>
      <c r="T534" s="74">
        <f t="shared" si="8"/>
        <v>214</v>
      </c>
      <c r="U534" s="75"/>
      <c r="V534" s="8" t="str" cm="1">
        <f t="array" ref="V534">IF(SUMPRODUCT((Tableau1[NOM DE LA STRUCTURE]=Tableau1[[#This Row],[NOM DE LA STRUCTURE]])*Tableau1[MONTANT PROPOSE POUR L''ACTION])=0,"",SUMPRODUCT((Tableau1[NOM DE LA STRUCTURE]=Tableau1[[#This Row],[NOM DE LA STRUCTURE]])*Tableau1[MONTANT PROPOSE POUR L''ACTION]))</f>
        <v/>
      </c>
      <c r="W534" s="79"/>
    </row>
    <row r="535" spans="1:23" ht="47.5" hidden="1" customHeight="1" x14ac:dyDescent="0.25">
      <c r="A535" s="13" t="str">
        <f>_xlfn.XLOOKUP(C535,'Export Action'!$A$3:$A$1999,'Export Action'!$L$3:$L$1999)</f>
        <v>42824230900048</v>
      </c>
      <c r="B535" s="84" t="str">
        <f>_xlfn.XLOOKUP(A535,'Export Action'!$L$3:$L$1999,'Export Action'!$O$3:$O$1999)</f>
        <v>SPORTING PARIS 20 TENNIS DE TABLE</v>
      </c>
      <c r="C535" s="1" t="s">
        <v>16056</v>
      </c>
      <c r="D535" s="36" t="str">
        <f>_xlfn.XLOOKUP(C535,'Export Action'!$A$3:$A$1999,'Export Action'!$X$3:$X$1999)</f>
        <v>Animations JOP 2024 - Paris 20ème</v>
      </c>
      <c r="E535" s="1" t="str">
        <f>_xlfn.XLOOKUP(A535,'Export Dossier'!$K$3:$K$974,'Export Dossier'!$D$3:$D$974)</f>
        <v>FFTT-IDF-24-0034</v>
      </c>
      <c r="F535" s="36" t="str">
        <f>_xlfn.XLOOKUP(C535,'Export Action'!$A$3:$A$1999,'Export Action'!$AE$3:$AE$1999)</f>
        <v>Animations vacances Olympiques et Paralympiques</v>
      </c>
      <c r="G535" s="87"/>
      <c r="H535" s="1"/>
      <c r="I535" s="1"/>
      <c r="J535" s="1" t="str">
        <f>_xlfn.XLOOKUP(C535,'Export Action'!$A$3:$A$1999,'Export Action'!$J$3:$J$1999)</f>
        <v>Première demande</v>
      </c>
      <c r="K535" s="1" t="str">
        <f>_xlfn.XLOOKUP(C535,'Export Action'!$A$3:$A$1999,'Export Action'!$AL$3:$AL$1999)</f>
        <v>Mixte</v>
      </c>
      <c r="L535" s="1">
        <f>_xlfn.XLOOKUP(C535,'Export Action'!$A$3:$A$1999,'Export Action'!$AM$3:$AM$1999)</f>
        <v>1000</v>
      </c>
      <c r="M535" s="5">
        <f>_xlfn.XLOOKUP(A535,'Export 2022'!$K$3:$K$1000,'Export 2022'!$AF$3:$AF$1000)</f>
        <v>2950</v>
      </c>
      <c r="N535" s="5">
        <f>_xlfn.XLOOKUP(A535,'Export 2023'!$K$3:$K$1000,'Export 2023'!$AF$3:$AF$1000)</f>
        <v>2600</v>
      </c>
      <c r="O535" s="31">
        <f>_xlfn.XLOOKUP(A535,'Export Dossier'!$K$3:$K$974,'Export Dossier'!$AD$3:$AD$974)</f>
        <v>12000</v>
      </c>
      <c r="P535" s="31">
        <f>_xlfn.XLOOKUP(C535,'Export Action'!$A$3:$A$1999,'Export Action'!$AS$3:$AS$1999)</f>
        <v>3000</v>
      </c>
      <c r="Q535" s="29">
        <f>(_xlfn.XLOOKUP(C535,'Export Action'!$A$3:$A$1999,'Export Action'!$AS$3:$AS$1999))/_xlfn.XLOOKUP(C535,'Export Action'!$A$3:$A$1999,'Export Action'!$AR$3:$AR$1999)</f>
        <v>0.20761245674740483</v>
      </c>
      <c r="R535" s="63" t="str">
        <f>IF(OR(_xlfn.XLOOKUP(C535,'Export Action'!$A$3:$A$1999,'Export Action'!$AO$3:$AO$1999)="Communes ZRR./bassins de vie pop &gt; 50% ZRR",_xlfn.XLOOKUP(C535,'Export Action'!$A$3:$A$1999,'Export Action'!$AO$3:$AO$1999)="Contrats de relance et de transition écologique (CRTE) rural"),"Oui","Non")</f>
        <v>Non</v>
      </c>
      <c r="S535" s="88"/>
      <c r="T535" s="74">
        <f t="shared" si="8"/>
        <v>214</v>
      </c>
      <c r="U535" s="89"/>
      <c r="V535" s="8" t="str" cm="1">
        <f t="array" ref="V535">IF(SUMPRODUCT((Tableau1[NOM DE LA STRUCTURE]=Tableau1[[#This Row],[NOM DE LA STRUCTURE]])*Tableau1[MONTANT PROPOSE POUR L''ACTION])=0,"",SUMPRODUCT((Tableau1[NOM DE LA STRUCTURE]=Tableau1[[#This Row],[NOM DE LA STRUCTURE]])*Tableau1[MONTANT PROPOSE POUR L''ACTION]))</f>
        <v/>
      </c>
      <c r="W535" s="90"/>
    </row>
    <row r="536" spans="1:23" ht="47.5" hidden="1" customHeight="1" x14ac:dyDescent="0.25">
      <c r="A536" s="13" t="str">
        <f>_xlfn.XLOOKUP(C536,'Export Action'!$A$3:$A$1999,'Export Action'!$L$3:$L$1999)</f>
        <v>78546611100016</v>
      </c>
      <c r="B536" s="84" t="str">
        <f>_xlfn.XLOOKUP(A536,'Export Action'!$L$3:$L$1999,'Export Action'!$O$3:$O$1999)</f>
        <v>AMICALE DE VILLENEUVE LA GARENNE CLUB OMNISPORTS (AVG)</v>
      </c>
      <c r="C536" s="1" t="s">
        <v>16082</v>
      </c>
      <c r="D536" s="36" t="str">
        <f>_xlfn.XLOOKUP(C536,'Export Action'!$A$3:$A$1999,'Export Action'!$X$3:$X$1999)</f>
        <v>Handi Ping à VLG</v>
      </c>
      <c r="E536" s="1" t="str">
        <f>_xlfn.XLOOKUP(A536,'Export Dossier'!$K$3:$K$974,'Export Dossier'!$D$3:$D$974)</f>
        <v>FFTT-IDF-24-0036</v>
      </c>
      <c r="F536" s="36" t="str">
        <f>_xlfn.XLOOKUP(C536,'Export Action'!$A$3:$A$1999,'Export Action'!$AE$3:$AE$1999)</f>
        <v>Ping Actif</v>
      </c>
      <c r="G536" s="68"/>
      <c r="H536" s="71"/>
      <c r="I536" s="71"/>
      <c r="J536" s="1" t="str">
        <f>_xlfn.XLOOKUP(C536,'Export Action'!$A$3:$A$1999,'Export Action'!$J$3:$J$1999)</f>
        <v>Première demande</v>
      </c>
      <c r="K536" s="1" t="str">
        <f>_xlfn.XLOOKUP(C536,'Export Action'!$A$3:$A$1999,'Export Action'!$AL$3:$AL$1999)</f>
        <v>Mixte</v>
      </c>
      <c r="L536" s="1">
        <f>_xlfn.XLOOKUP(C536,'Export Action'!$A$3:$A$1999,'Export Action'!$AM$3:$AM$1999)</f>
        <v>12</v>
      </c>
      <c r="M536" s="5" t="e">
        <f>_xlfn.XLOOKUP(A536,'Export 2022'!$K$3:$K$1000,'Export 2022'!$AF$3:$AF$1000)</f>
        <v>#N/A</v>
      </c>
      <c r="N536" s="5" t="e">
        <f>_xlfn.XLOOKUP(A536,'Export 2023'!$K$3:$K$1000,'Export 2023'!$AF$3:$AF$1000)</f>
        <v>#N/A</v>
      </c>
      <c r="O536" s="31">
        <f>_xlfn.XLOOKUP(A536,'Export Dossier'!$K$3:$K$974,'Export Dossier'!$AD$3:$AD$974)</f>
        <v>6000</v>
      </c>
      <c r="P536" s="31">
        <f>_xlfn.XLOOKUP(C536,'Export Action'!$A$3:$A$1999,'Export Action'!$AS$3:$AS$1999)</f>
        <v>1500</v>
      </c>
      <c r="Q536" s="29">
        <f>(_xlfn.XLOOKUP(C536,'Export Action'!$A$3:$A$1999,'Export Action'!$AS$3:$AS$1999))/_xlfn.XLOOKUP(C536,'Export Action'!$A$3:$A$1999,'Export Action'!$AR$3:$AR$1999)</f>
        <v>0.4437869822485207</v>
      </c>
      <c r="R536" s="63" t="str">
        <f>IF(OR(_xlfn.XLOOKUP(C536,'Export Action'!$A$3:$A$1999,'Export Action'!$AO$3:$AO$1999)="Communes ZRR./bassins de vie pop &gt; 50% ZRR",_xlfn.XLOOKUP(C536,'Export Action'!$A$3:$A$1999,'Export Action'!$AO$3:$AO$1999)="Contrats de relance et de transition écologique (CRTE) rural"),"Oui","Non")</f>
        <v>Non</v>
      </c>
      <c r="S536" s="73"/>
      <c r="T536" s="74">
        <f t="shared" si="8"/>
        <v>215</v>
      </c>
      <c r="U536" s="75"/>
      <c r="V536" s="8" t="str" cm="1">
        <f t="array" ref="V536">IF(SUMPRODUCT((Tableau1[NOM DE LA STRUCTURE]=Tableau1[[#This Row],[NOM DE LA STRUCTURE]])*Tableau1[MONTANT PROPOSE POUR L''ACTION])=0,"",SUMPRODUCT((Tableau1[NOM DE LA STRUCTURE]=Tableau1[[#This Row],[NOM DE LA STRUCTURE]])*Tableau1[MONTANT PROPOSE POUR L''ACTION]))</f>
        <v/>
      </c>
      <c r="W536" s="79"/>
    </row>
    <row r="537" spans="1:23" ht="47.5" hidden="1" customHeight="1" x14ac:dyDescent="0.25">
      <c r="A537" s="13" t="str">
        <f>_xlfn.XLOOKUP(C537,'Export Action'!$A$3:$A$1999,'Export Action'!$L$3:$L$1999)</f>
        <v>78546611100016</v>
      </c>
      <c r="B537" s="84" t="str">
        <f>_xlfn.XLOOKUP(A537,'Export Action'!$L$3:$L$1999,'Export Action'!$O$3:$O$1999)</f>
        <v>AMICALE DE VILLENEUVE LA GARENNE CLUB OMNISPORTS (AVG)</v>
      </c>
      <c r="C537" s="1" t="s">
        <v>16096</v>
      </c>
      <c r="D537" s="36" t="str">
        <f>_xlfn.XLOOKUP(C537,'Export Action'!$A$3:$A$1999,'Export Action'!$X$3:$X$1999)</f>
        <v>Week-end portes ouvertes à la découverte du Ping en QPV</v>
      </c>
      <c r="E537" s="1" t="str">
        <f>_xlfn.XLOOKUP(A537,'Export Dossier'!$K$3:$K$974,'Export Dossier'!$D$3:$D$974)</f>
        <v>FFTT-IDF-24-0036</v>
      </c>
      <c r="F537" s="36" t="str">
        <f>_xlfn.XLOOKUP(C537,'Export Action'!$A$3:$A$1999,'Export Action'!$AE$3:$AE$1999)</f>
        <v>Ping Inclusif</v>
      </c>
      <c r="G537" s="68"/>
      <c r="H537" s="71"/>
      <c r="I537" s="71"/>
      <c r="J537" s="1" t="str">
        <f>_xlfn.XLOOKUP(C537,'Export Action'!$A$3:$A$1999,'Export Action'!$J$3:$J$1999)</f>
        <v>Première demande</v>
      </c>
      <c r="K537" s="1" t="str">
        <f>_xlfn.XLOOKUP(C537,'Export Action'!$A$3:$A$1999,'Export Action'!$AL$3:$AL$1999)</f>
        <v>Mixte</v>
      </c>
      <c r="L537" s="1">
        <f>_xlfn.XLOOKUP(C537,'Export Action'!$A$3:$A$1999,'Export Action'!$AM$3:$AM$1999)</f>
        <v>150</v>
      </c>
      <c r="M537" s="5" t="e">
        <f>_xlfn.XLOOKUP(A537,'Export 2022'!$K$3:$K$1000,'Export 2022'!$AF$3:$AF$1000)</f>
        <v>#N/A</v>
      </c>
      <c r="N537" s="5" t="e">
        <f>_xlfn.XLOOKUP(A537,'Export 2023'!$K$3:$K$1000,'Export 2023'!$AF$3:$AF$1000)</f>
        <v>#N/A</v>
      </c>
      <c r="O537" s="31">
        <f>_xlfn.XLOOKUP(A537,'Export Dossier'!$K$3:$K$974,'Export Dossier'!$AD$3:$AD$974)</f>
        <v>6000</v>
      </c>
      <c r="P537" s="31">
        <f>_xlfn.XLOOKUP(C537,'Export Action'!$A$3:$A$1999,'Export Action'!$AS$3:$AS$1999)</f>
        <v>2500</v>
      </c>
      <c r="Q537" s="29">
        <f>(_xlfn.XLOOKUP(C537,'Export Action'!$A$3:$A$1999,'Export Action'!$AS$3:$AS$1999))/_xlfn.XLOOKUP(C537,'Export Action'!$A$3:$A$1999,'Export Action'!$AR$3:$AR$1999)</f>
        <v>0.44722719141323791</v>
      </c>
      <c r="R537" s="63" t="str">
        <f>IF(OR(_xlfn.XLOOKUP(C537,'Export Action'!$A$3:$A$1999,'Export Action'!$AO$3:$AO$1999)="Communes ZRR./bassins de vie pop &gt; 50% ZRR",_xlfn.XLOOKUP(C537,'Export Action'!$A$3:$A$1999,'Export Action'!$AO$3:$AO$1999)="Contrats de relance et de transition écologique (CRTE) rural"),"Oui","Non")</f>
        <v>Non</v>
      </c>
      <c r="S537" s="73"/>
      <c r="T537" s="74">
        <f t="shared" si="8"/>
        <v>215</v>
      </c>
      <c r="U537" s="75"/>
      <c r="V537" s="8" t="str" cm="1">
        <f t="array" ref="V537">IF(SUMPRODUCT((Tableau1[NOM DE LA STRUCTURE]=Tableau1[[#This Row],[NOM DE LA STRUCTURE]])*Tableau1[MONTANT PROPOSE POUR L''ACTION])=0,"",SUMPRODUCT((Tableau1[NOM DE LA STRUCTURE]=Tableau1[[#This Row],[NOM DE LA STRUCTURE]])*Tableau1[MONTANT PROPOSE POUR L''ACTION]))</f>
        <v/>
      </c>
      <c r="W537" s="79"/>
    </row>
    <row r="538" spans="1:23" ht="47.5" hidden="1" customHeight="1" x14ac:dyDescent="0.25">
      <c r="A538" s="13" t="str">
        <f>_xlfn.XLOOKUP(C538,'Export Action'!$A$3:$A$1999,'Export Action'!$L$3:$L$1999)</f>
        <v>78546611100016</v>
      </c>
      <c r="B538" s="84" t="str">
        <f>_xlfn.XLOOKUP(A538,'Export Action'!$L$3:$L$1999,'Export Action'!$O$3:$O$1999)</f>
        <v>AMICALE DE VILLENEUVE LA GARENNE CLUB OMNISPORTS (AVG)</v>
      </c>
      <c r="C538" s="1" t="s">
        <v>16103</v>
      </c>
      <c r="D538" s="36" t="str">
        <f>_xlfn.XLOOKUP(C538,'Export Action'!$A$3:$A$1999,'Export Action'!$X$3:$X$1999)</f>
        <v>Stage de perfectionnement pour nos licenciés jeunes</v>
      </c>
      <c r="E538" s="1" t="str">
        <f>_xlfn.XLOOKUP(A538,'Export Dossier'!$K$3:$K$974,'Export Dossier'!$D$3:$D$974)</f>
        <v>FFTT-IDF-24-0036</v>
      </c>
      <c r="F538" s="36" t="str">
        <f>_xlfn.XLOOKUP(C538,'Export Action'!$A$3:$A$1999,'Export Action'!$AE$3:$AE$1999)</f>
        <v>Nouvelles pratiques</v>
      </c>
      <c r="G538" s="68"/>
      <c r="H538" s="71"/>
      <c r="I538" s="71"/>
      <c r="J538" s="1" t="str">
        <f>_xlfn.XLOOKUP(C538,'Export Action'!$A$3:$A$1999,'Export Action'!$J$3:$J$1999)</f>
        <v>Première demande</v>
      </c>
      <c r="K538" s="1" t="str">
        <f>_xlfn.XLOOKUP(C538,'Export Action'!$A$3:$A$1999,'Export Action'!$AL$3:$AL$1999)</f>
        <v>Mixte</v>
      </c>
      <c r="L538" s="1">
        <f>_xlfn.XLOOKUP(C538,'Export Action'!$A$3:$A$1999,'Export Action'!$AM$3:$AM$1999)</f>
        <v>50</v>
      </c>
      <c r="M538" s="5" t="e">
        <f>_xlfn.XLOOKUP(A538,'Export 2022'!$K$3:$K$1000,'Export 2022'!$AF$3:$AF$1000)</f>
        <v>#N/A</v>
      </c>
      <c r="N538" s="5" t="e">
        <f>_xlfn.XLOOKUP(A538,'Export 2023'!$K$3:$K$1000,'Export 2023'!$AF$3:$AF$1000)</f>
        <v>#N/A</v>
      </c>
      <c r="O538" s="31">
        <f>_xlfn.XLOOKUP(A538,'Export Dossier'!$K$3:$K$974,'Export Dossier'!$AD$3:$AD$974)</f>
        <v>6000</v>
      </c>
      <c r="P538" s="31">
        <f>_xlfn.XLOOKUP(C538,'Export Action'!$A$3:$A$1999,'Export Action'!$AS$3:$AS$1999)</f>
        <v>2000</v>
      </c>
      <c r="Q538" s="29">
        <f>(_xlfn.XLOOKUP(C538,'Export Action'!$A$3:$A$1999,'Export Action'!$AS$3:$AS$1999))/_xlfn.XLOOKUP(C538,'Export Action'!$A$3:$A$1999,'Export Action'!$AR$3:$AR$1999)</f>
        <v>0.21505376344086022</v>
      </c>
      <c r="R538" s="63" t="str">
        <f>IF(OR(_xlfn.XLOOKUP(C538,'Export Action'!$A$3:$A$1999,'Export Action'!$AO$3:$AO$1999)="Communes ZRR./bassins de vie pop &gt; 50% ZRR",_xlfn.XLOOKUP(C538,'Export Action'!$A$3:$A$1999,'Export Action'!$AO$3:$AO$1999)="Contrats de relance et de transition écologique (CRTE) rural"),"Oui","Non")</f>
        <v>Non</v>
      </c>
      <c r="S538" s="73"/>
      <c r="T538" s="74">
        <f t="shared" si="8"/>
        <v>215</v>
      </c>
      <c r="U538" s="75"/>
      <c r="V538" s="8" t="str" cm="1">
        <f t="array" ref="V538">IF(SUMPRODUCT((Tableau1[NOM DE LA STRUCTURE]=Tableau1[[#This Row],[NOM DE LA STRUCTURE]])*Tableau1[MONTANT PROPOSE POUR L''ACTION])=0,"",SUMPRODUCT((Tableau1[NOM DE LA STRUCTURE]=Tableau1[[#This Row],[NOM DE LA STRUCTURE]])*Tableau1[MONTANT PROPOSE POUR L''ACTION]))</f>
        <v/>
      </c>
      <c r="W538" s="79"/>
    </row>
    <row r="539" spans="1:23" ht="47.5" hidden="1" customHeight="1" x14ac:dyDescent="0.25">
      <c r="A539" s="13" t="str">
        <f>_xlfn.XLOOKUP(C539,'Export Action'!$A$3:$A$1999,'Export Action'!$L$3:$L$1999)</f>
        <v>32316145500015</v>
      </c>
      <c r="B539" s="84" t="str">
        <f>_xlfn.XLOOKUP(A539,'Export Action'!$L$3:$L$1999,'Export Action'!$O$3:$O$1999)</f>
        <v>UNION SPORTIVE DE BOIS LE ROI</v>
      </c>
      <c r="C539" s="1" t="s">
        <v>16108</v>
      </c>
      <c r="D539" s="36" t="str">
        <f>_xlfn.XLOOKUP(C539,'Export Action'!$A$3:$A$1999,'Export Action'!$X$3:$X$1999)</f>
        <v>Développement du dispositif ping bien être</v>
      </c>
      <c r="E539" s="1" t="str">
        <f>_xlfn.XLOOKUP(A539,'Export Dossier'!$K$3:$K$974,'Export Dossier'!$D$3:$D$974)</f>
        <v>FFTT-IDF-24-0037</v>
      </c>
      <c r="F539" s="36" t="str">
        <f>_xlfn.XLOOKUP(C539,'Export Action'!$A$3:$A$1999,'Export Action'!$AE$3:$AE$1999)</f>
        <v>Ping Actif</v>
      </c>
      <c r="G539" s="68"/>
      <c r="H539" s="71"/>
      <c r="I539" s="71"/>
      <c r="J539" s="1" t="str">
        <f>_xlfn.XLOOKUP(C539,'Export Action'!$A$3:$A$1999,'Export Action'!$J$3:$J$1999)</f>
        <v>Première demande</v>
      </c>
      <c r="K539" s="1" t="str">
        <f>_xlfn.XLOOKUP(C539,'Export Action'!$A$3:$A$1999,'Export Action'!$AL$3:$AL$1999)</f>
        <v>Mixte</v>
      </c>
      <c r="L539" s="1">
        <f>_xlfn.XLOOKUP(C539,'Export Action'!$A$3:$A$1999,'Export Action'!$AM$3:$AM$1999)</f>
        <v>10</v>
      </c>
      <c r="M539" s="5">
        <f>_xlfn.XLOOKUP(A539,'Export 2022'!$K$3:$K$1000,'Export 2022'!$AF$3:$AF$1000)</f>
        <v>1500</v>
      </c>
      <c r="N539" s="5">
        <f>_xlfn.XLOOKUP(A539,'Export 2023'!$K$3:$K$1000,'Export 2023'!$AF$3:$AF$1000)</f>
        <v>1500</v>
      </c>
      <c r="O539" s="31">
        <f>_xlfn.XLOOKUP(A539,'Export Dossier'!$K$3:$K$974,'Export Dossier'!$AD$3:$AD$974)</f>
        <v>5500</v>
      </c>
      <c r="P539" s="31">
        <f>_xlfn.XLOOKUP(C539,'Export Action'!$A$3:$A$1999,'Export Action'!$AS$3:$AS$1999)</f>
        <v>1500</v>
      </c>
      <c r="Q539" s="29">
        <f>(_xlfn.XLOOKUP(C539,'Export Action'!$A$3:$A$1999,'Export Action'!$AS$3:$AS$1999))/_xlfn.XLOOKUP(C539,'Export Action'!$A$3:$A$1999,'Export Action'!$AR$3:$AR$1999)</f>
        <v>0.65331010452961669</v>
      </c>
      <c r="R539" s="63" t="str">
        <f>IF(OR(_xlfn.XLOOKUP(C539,'Export Action'!$A$3:$A$1999,'Export Action'!$AO$3:$AO$1999)="Communes ZRR./bassins de vie pop &gt; 50% ZRR",_xlfn.XLOOKUP(C539,'Export Action'!$A$3:$A$1999,'Export Action'!$AO$3:$AO$1999)="Contrats de relance et de transition écologique (CRTE) rural"),"Oui","Non")</f>
        <v>Non</v>
      </c>
      <c r="S539" s="73"/>
      <c r="T539" s="74">
        <f t="shared" si="8"/>
        <v>216</v>
      </c>
      <c r="U539" s="75"/>
      <c r="V539" s="8" t="str" cm="1">
        <f t="array" ref="V539">IF(SUMPRODUCT((Tableau1[NOM DE LA STRUCTURE]=Tableau1[[#This Row],[NOM DE LA STRUCTURE]])*Tableau1[MONTANT PROPOSE POUR L''ACTION])=0,"",SUMPRODUCT((Tableau1[NOM DE LA STRUCTURE]=Tableau1[[#This Row],[NOM DE LA STRUCTURE]])*Tableau1[MONTANT PROPOSE POUR L''ACTION]))</f>
        <v/>
      </c>
      <c r="W539" s="79"/>
    </row>
    <row r="540" spans="1:23" ht="47.5" hidden="1" customHeight="1" x14ac:dyDescent="0.25">
      <c r="A540" s="13" t="str">
        <f>_xlfn.XLOOKUP(C540,'Export Action'!$A$3:$A$1999,'Export Action'!$L$3:$L$1999)</f>
        <v>32316145500015</v>
      </c>
      <c r="B540" s="84" t="str">
        <f>_xlfn.XLOOKUP(A540,'Export Action'!$L$3:$L$1999,'Export Action'!$O$3:$O$1999)</f>
        <v>UNION SPORTIVE DE BOIS LE ROI</v>
      </c>
      <c r="C540" s="1" t="s">
        <v>16116</v>
      </c>
      <c r="D540" s="36" t="str">
        <f>_xlfn.XLOOKUP(C540,'Export Action'!$A$3:$A$1999,'Export Action'!$X$3:$X$1999)</f>
        <v>TENNIS DE TABLE recrutement et fidélisation des jeunes</v>
      </c>
      <c r="E540" s="1" t="str">
        <f>_xlfn.XLOOKUP(A540,'Export Dossier'!$K$3:$K$974,'Export Dossier'!$D$3:$D$974)</f>
        <v>FFTT-IDF-24-0037</v>
      </c>
      <c r="F540" s="36" t="str">
        <f>_xlfn.XLOOKUP(C540,'Export Action'!$A$3:$A$1999,'Export Action'!$AE$3:$AE$1999)</f>
        <v>Ping Educatif</v>
      </c>
      <c r="G540" s="68"/>
      <c r="H540" s="71"/>
      <c r="I540" s="71"/>
      <c r="J540" s="1" t="str">
        <f>_xlfn.XLOOKUP(C540,'Export Action'!$A$3:$A$1999,'Export Action'!$J$3:$J$1999)</f>
        <v>Renouvellement</v>
      </c>
      <c r="K540" s="1" t="str">
        <f>_xlfn.XLOOKUP(C540,'Export Action'!$A$3:$A$1999,'Export Action'!$AL$3:$AL$1999)</f>
        <v>Mixte</v>
      </c>
      <c r="L540" s="1">
        <f>_xlfn.XLOOKUP(C540,'Export Action'!$A$3:$A$1999,'Export Action'!$AM$3:$AM$1999)</f>
        <v>50</v>
      </c>
      <c r="M540" s="5">
        <f>_xlfn.XLOOKUP(A540,'Export 2022'!$K$3:$K$1000,'Export 2022'!$AF$3:$AF$1000)</f>
        <v>1500</v>
      </c>
      <c r="N540" s="5">
        <f>_xlfn.XLOOKUP(A540,'Export 2023'!$K$3:$K$1000,'Export 2023'!$AF$3:$AF$1000)</f>
        <v>1500</v>
      </c>
      <c r="O540" s="31">
        <f>_xlfn.XLOOKUP(A540,'Export Dossier'!$K$3:$K$974,'Export Dossier'!$AD$3:$AD$974)</f>
        <v>5500</v>
      </c>
      <c r="P540" s="31">
        <f>_xlfn.XLOOKUP(C540,'Export Action'!$A$3:$A$1999,'Export Action'!$AS$3:$AS$1999)</f>
        <v>4000</v>
      </c>
      <c r="Q540" s="29">
        <f>(_xlfn.XLOOKUP(C540,'Export Action'!$A$3:$A$1999,'Export Action'!$AS$3:$AS$1999))/_xlfn.XLOOKUP(C540,'Export Action'!$A$3:$A$1999,'Export Action'!$AR$3:$AR$1999)</f>
        <v>0.32</v>
      </c>
      <c r="R540" s="63" t="str">
        <f>IF(OR(_xlfn.XLOOKUP(C540,'Export Action'!$A$3:$A$1999,'Export Action'!$AO$3:$AO$1999)="Communes ZRR./bassins de vie pop &gt; 50% ZRR",_xlfn.XLOOKUP(C540,'Export Action'!$A$3:$A$1999,'Export Action'!$AO$3:$AO$1999)="Contrats de relance et de transition écologique (CRTE) rural"),"Oui","Non")</f>
        <v>Non</v>
      </c>
      <c r="S540" s="73"/>
      <c r="T540" s="74">
        <f t="shared" si="8"/>
        <v>216</v>
      </c>
      <c r="U540" s="75"/>
      <c r="V540" s="8" t="str" cm="1">
        <f t="array" ref="V540">IF(SUMPRODUCT((Tableau1[NOM DE LA STRUCTURE]=Tableau1[[#This Row],[NOM DE LA STRUCTURE]])*Tableau1[MONTANT PROPOSE POUR L''ACTION])=0,"",SUMPRODUCT((Tableau1[NOM DE LA STRUCTURE]=Tableau1[[#This Row],[NOM DE LA STRUCTURE]])*Tableau1[MONTANT PROPOSE POUR L''ACTION]))</f>
        <v/>
      </c>
      <c r="W540" s="79"/>
    </row>
    <row r="541" spans="1:23" ht="47.5" hidden="1" customHeight="1" x14ac:dyDescent="0.25">
      <c r="A541" s="13" t="str">
        <f>_xlfn.XLOOKUP(C541,'Export Action'!$A$3:$A$1999,'Export Action'!$L$3:$L$1999)</f>
        <v>53514458800014</v>
      </c>
      <c r="B541" s="84" t="str">
        <f>_xlfn.XLOOKUP(A541,'Export Action'!$L$3:$L$1999,'Export Action'!$O$3:$O$1999)</f>
        <v>TRIEL SUR SEINE TENNIS DE TABLE (TRIEL TT)</v>
      </c>
      <c r="C541" s="1" t="s">
        <v>16122</v>
      </c>
      <c r="D541" s="36" t="str">
        <f>_xlfn.XLOOKUP(C541,'Export Action'!$A$3:$A$1999,'Export Action'!$X$3:$X$1999)</f>
        <v>Ping Educatif : Intervention dans les écoles pendant les cycles scolaires.</v>
      </c>
      <c r="E541" s="1" t="str">
        <f>_xlfn.XLOOKUP(A541,'Export Dossier'!$K$3:$K$974,'Export Dossier'!$D$3:$D$974)</f>
        <v>FFTT-IDF-24-0038</v>
      </c>
      <c r="F541" s="36" t="str">
        <f>_xlfn.XLOOKUP(C541,'Export Action'!$A$3:$A$1999,'Export Action'!$AE$3:$AE$1999)</f>
        <v>Ping Educatif</v>
      </c>
      <c r="G541" s="68"/>
      <c r="H541" s="71"/>
      <c r="I541" s="71"/>
      <c r="J541" s="1" t="str">
        <f>_xlfn.XLOOKUP(C541,'Export Action'!$A$3:$A$1999,'Export Action'!$J$3:$J$1999)</f>
        <v>Renouvellement</v>
      </c>
      <c r="K541" s="1" t="str">
        <f>_xlfn.XLOOKUP(C541,'Export Action'!$A$3:$A$1999,'Export Action'!$AL$3:$AL$1999)</f>
        <v>Mixte</v>
      </c>
      <c r="L541" s="1">
        <f>_xlfn.XLOOKUP(C541,'Export Action'!$A$3:$A$1999,'Export Action'!$AM$3:$AM$1999)</f>
        <v>480</v>
      </c>
      <c r="M541" s="5">
        <f>_xlfn.XLOOKUP(A541,'Export 2022'!$K$3:$K$1000,'Export 2022'!$AF$3:$AF$1000)</f>
        <v>2800</v>
      </c>
      <c r="N541" s="5">
        <f>_xlfn.XLOOKUP(A541,'Export 2023'!$K$3:$K$1000,'Export 2023'!$AF$3:$AF$1000)</f>
        <v>2250</v>
      </c>
      <c r="O541" s="31">
        <f>_xlfn.XLOOKUP(A541,'Export Dossier'!$K$3:$K$974,'Export Dossier'!$AD$3:$AD$974)</f>
        <v>8000</v>
      </c>
      <c r="P541" s="31">
        <f>_xlfn.XLOOKUP(C541,'Export Action'!$A$3:$A$1999,'Export Action'!$AS$3:$AS$1999)</f>
        <v>2000</v>
      </c>
      <c r="Q541" s="29">
        <f>(_xlfn.XLOOKUP(C541,'Export Action'!$A$3:$A$1999,'Export Action'!$AS$3:$AS$1999))/_xlfn.XLOOKUP(C541,'Export Action'!$A$3:$A$1999,'Export Action'!$AR$3:$AR$1999)</f>
        <v>0.25806451612903225</v>
      </c>
      <c r="R541" s="63" t="str">
        <f>IF(OR(_xlfn.XLOOKUP(C541,'Export Action'!$A$3:$A$1999,'Export Action'!$AO$3:$AO$1999)="Communes ZRR./bassins de vie pop &gt; 50% ZRR",_xlfn.XLOOKUP(C541,'Export Action'!$A$3:$A$1999,'Export Action'!$AO$3:$AO$1999)="Contrats de relance et de transition écologique (CRTE) rural"),"Oui","Non")</f>
        <v>Non</v>
      </c>
      <c r="S541" s="73"/>
      <c r="T541" s="74">
        <f t="shared" si="8"/>
        <v>217</v>
      </c>
      <c r="U541" s="75"/>
      <c r="V541" s="8" t="str" cm="1">
        <f t="array" ref="V541">IF(SUMPRODUCT((Tableau1[NOM DE LA STRUCTURE]=Tableau1[[#This Row],[NOM DE LA STRUCTURE]])*Tableau1[MONTANT PROPOSE POUR L''ACTION])=0,"",SUMPRODUCT((Tableau1[NOM DE LA STRUCTURE]=Tableau1[[#This Row],[NOM DE LA STRUCTURE]])*Tableau1[MONTANT PROPOSE POUR L''ACTION]))</f>
        <v/>
      </c>
      <c r="W541" s="79"/>
    </row>
    <row r="542" spans="1:23" ht="47.5" hidden="1" customHeight="1" x14ac:dyDescent="0.25">
      <c r="A542" s="13" t="str">
        <f>_xlfn.XLOOKUP(C542,'Export Action'!$A$3:$A$1999,'Export Action'!$L$3:$L$1999)</f>
        <v>53514458800014</v>
      </c>
      <c r="B542" s="84" t="str">
        <f>_xlfn.XLOOKUP(A542,'Export Action'!$L$3:$L$1999,'Export Action'!$O$3:$O$1999)</f>
        <v>TRIEL SUR SEINE TENNIS DE TABLE (TRIEL TT)</v>
      </c>
      <c r="C542" s="1" t="s">
        <v>16131</v>
      </c>
      <c r="D542" s="36" t="str">
        <f>_xlfn.XLOOKUP(C542,'Export Action'!$A$3:$A$1999,'Export Action'!$X$3:$X$1999)</f>
        <v>Développement de nouvelles pratique</v>
      </c>
      <c r="E542" s="1" t="str">
        <f>_xlfn.XLOOKUP(A542,'Export Dossier'!$K$3:$K$974,'Export Dossier'!$D$3:$D$974)</f>
        <v>FFTT-IDF-24-0038</v>
      </c>
      <c r="F542" s="36" t="str">
        <f>_xlfn.XLOOKUP(C542,'Export Action'!$A$3:$A$1999,'Export Action'!$AE$3:$AE$1999)</f>
        <v>Nouvelles pratiques</v>
      </c>
      <c r="G542" s="68"/>
      <c r="H542" s="71"/>
      <c r="I542" s="71"/>
      <c r="J542" s="1" t="str">
        <f>_xlfn.XLOOKUP(C542,'Export Action'!$A$3:$A$1999,'Export Action'!$J$3:$J$1999)</f>
        <v>Renouvellement</v>
      </c>
      <c r="K542" s="1" t="str">
        <f>_xlfn.XLOOKUP(C542,'Export Action'!$A$3:$A$1999,'Export Action'!$AL$3:$AL$1999)</f>
        <v>Mixte</v>
      </c>
      <c r="L542" s="1">
        <f>_xlfn.XLOOKUP(C542,'Export Action'!$A$3:$A$1999,'Export Action'!$AM$3:$AM$1999)</f>
        <v>700</v>
      </c>
      <c r="M542" s="5">
        <f>_xlfn.XLOOKUP(A542,'Export 2022'!$K$3:$K$1000,'Export 2022'!$AF$3:$AF$1000)</f>
        <v>2800</v>
      </c>
      <c r="N542" s="5">
        <f>_xlfn.XLOOKUP(A542,'Export 2023'!$K$3:$K$1000,'Export 2023'!$AF$3:$AF$1000)</f>
        <v>2250</v>
      </c>
      <c r="O542" s="31">
        <f>_xlfn.XLOOKUP(A542,'Export Dossier'!$K$3:$K$974,'Export Dossier'!$AD$3:$AD$974)</f>
        <v>8000</v>
      </c>
      <c r="P542" s="31">
        <f>_xlfn.XLOOKUP(C542,'Export Action'!$A$3:$A$1999,'Export Action'!$AS$3:$AS$1999)</f>
        <v>2000</v>
      </c>
      <c r="Q542" s="29">
        <f>(_xlfn.XLOOKUP(C542,'Export Action'!$A$3:$A$1999,'Export Action'!$AS$3:$AS$1999))/_xlfn.XLOOKUP(C542,'Export Action'!$A$3:$A$1999,'Export Action'!$AR$3:$AR$1999)</f>
        <v>0.28985507246376813</v>
      </c>
      <c r="R542" s="63" t="str">
        <f>IF(OR(_xlfn.XLOOKUP(C542,'Export Action'!$A$3:$A$1999,'Export Action'!$AO$3:$AO$1999)="Communes ZRR./bassins de vie pop &gt; 50% ZRR",_xlfn.XLOOKUP(C542,'Export Action'!$A$3:$A$1999,'Export Action'!$AO$3:$AO$1999)="Contrats de relance et de transition écologique (CRTE) rural"),"Oui","Non")</f>
        <v>Non</v>
      </c>
      <c r="S542" s="73"/>
      <c r="T542" s="74">
        <f t="shared" si="8"/>
        <v>217</v>
      </c>
      <c r="U542" s="75"/>
      <c r="V542" s="8" t="str" cm="1">
        <f t="array" ref="V542">IF(SUMPRODUCT((Tableau1[NOM DE LA STRUCTURE]=Tableau1[[#This Row],[NOM DE LA STRUCTURE]])*Tableau1[MONTANT PROPOSE POUR L''ACTION])=0,"",SUMPRODUCT((Tableau1[NOM DE LA STRUCTURE]=Tableau1[[#This Row],[NOM DE LA STRUCTURE]])*Tableau1[MONTANT PROPOSE POUR L''ACTION]))</f>
        <v/>
      </c>
      <c r="W542" s="79"/>
    </row>
    <row r="543" spans="1:23" ht="47.5" hidden="1" customHeight="1" x14ac:dyDescent="0.25">
      <c r="A543" s="13" t="str">
        <f>_xlfn.XLOOKUP(C543,'Export Action'!$A$3:$A$1999,'Export Action'!$L$3:$L$1999)</f>
        <v>53514458800014</v>
      </c>
      <c r="B543" s="84" t="str">
        <f>_xlfn.XLOOKUP(A543,'Export Action'!$L$3:$L$1999,'Export Action'!$O$3:$O$1999)</f>
        <v>TRIEL SUR SEINE TENNIS DE TABLE (TRIEL TT)</v>
      </c>
      <c r="C543" s="1" t="s">
        <v>16137</v>
      </c>
      <c r="D543" s="36" t="str">
        <f>_xlfn.XLOOKUP(C543,'Export Action'!$A$3:$A$1999,'Export Action'!$X$3:$X$1999)</f>
        <v>Développement de la pratique du Tennis de Table pour le public féminin.</v>
      </c>
      <c r="E543" s="1" t="str">
        <f>_xlfn.XLOOKUP(A543,'Export Dossier'!$K$3:$K$974,'Export Dossier'!$D$3:$D$974)</f>
        <v>FFTT-IDF-24-0038</v>
      </c>
      <c r="F543" s="36" t="str">
        <f>_xlfn.XLOOKUP(C543,'Export Action'!$A$3:$A$1999,'Export Action'!$AE$3:$AE$1999)</f>
        <v>Ping Educatif</v>
      </c>
      <c r="G543" s="68"/>
      <c r="H543" s="71"/>
      <c r="I543" s="71"/>
      <c r="J543" s="1" t="str">
        <f>_xlfn.XLOOKUP(C543,'Export Action'!$A$3:$A$1999,'Export Action'!$J$3:$J$1999)</f>
        <v>Renouvellement</v>
      </c>
      <c r="K543" s="1" t="str">
        <f>_xlfn.XLOOKUP(C543,'Export Action'!$A$3:$A$1999,'Export Action'!$AL$3:$AL$1999)</f>
        <v>Féminin</v>
      </c>
      <c r="L543" s="1">
        <f>_xlfn.XLOOKUP(C543,'Export Action'!$A$3:$A$1999,'Export Action'!$AM$3:$AM$1999)</f>
        <v>50</v>
      </c>
      <c r="M543" s="5">
        <f>_xlfn.XLOOKUP(A543,'Export 2022'!$K$3:$K$1000,'Export 2022'!$AF$3:$AF$1000)</f>
        <v>2800</v>
      </c>
      <c r="N543" s="5">
        <f>_xlfn.XLOOKUP(A543,'Export 2023'!$K$3:$K$1000,'Export 2023'!$AF$3:$AF$1000)</f>
        <v>2250</v>
      </c>
      <c r="O543" s="31">
        <f>_xlfn.XLOOKUP(A543,'Export Dossier'!$K$3:$K$974,'Export Dossier'!$AD$3:$AD$974)</f>
        <v>8000</v>
      </c>
      <c r="P543" s="31">
        <f>_xlfn.XLOOKUP(C543,'Export Action'!$A$3:$A$1999,'Export Action'!$AS$3:$AS$1999)</f>
        <v>2000</v>
      </c>
      <c r="Q543" s="29">
        <f>(_xlfn.XLOOKUP(C543,'Export Action'!$A$3:$A$1999,'Export Action'!$AS$3:$AS$1999))/_xlfn.XLOOKUP(C543,'Export Action'!$A$3:$A$1999,'Export Action'!$AR$3:$AR$1999)</f>
        <v>0.27397260273972601</v>
      </c>
      <c r="R543" s="63" t="str">
        <f>IF(OR(_xlfn.XLOOKUP(C543,'Export Action'!$A$3:$A$1999,'Export Action'!$AO$3:$AO$1999)="Communes ZRR./bassins de vie pop &gt; 50% ZRR",_xlfn.XLOOKUP(C543,'Export Action'!$A$3:$A$1999,'Export Action'!$AO$3:$AO$1999)="Contrats de relance et de transition écologique (CRTE) rural"),"Oui","Non")</f>
        <v>Non</v>
      </c>
      <c r="S543" s="73"/>
      <c r="T543" s="74">
        <f t="shared" si="8"/>
        <v>217</v>
      </c>
      <c r="U543" s="75"/>
      <c r="V543" s="8" t="str" cm="1">
        <f t="array" ref="V543">IF(SUMPRODUCT((Tableau1[NOM DE LA STRUCTURE]=Tableau1[[#This Row],[NOM DE LA STRUCTURE]])*Tableau1[MONTANT PROPOSE POUR L''ACTION])=0,"",SUMPRODUCT((Tableau1[NOM DE LA STRUCTURE]=Tableau1[[#This Row],[NOM DE LA STRUCTURE]])*Tableau1[MONTANT PROPOSE POUR L''ACTION]))</f>
        <v/>
      </c>
      <c r="W543" s="79"/>
    </row>
    <row r="544" spans="1:23" ht="47.5" hidden="1" customHeight="1" x14ac:dyDescent="0.25">
      <c r="A544" s="13" t="str">
        <f>_xlfn.XLOOKUP(C544,'Export Action'!$A$3:$A$1999,'Export Action'!$L$3:$L$1999)</f>
        <v>53514458800014</v>
      </c>
      <c r="B544" s="84" t="str">
        <f>_xlfn.XLOOKUP(A544,'Export Action'!$L$3:$L$1999,'Export Action'!$O$3:$O$1999)</f>
        <v>TRIEL SUR SEINE TENNIS DE TABLE (TRIEL TT)</v>
      </c>
      <c r="C544" s="1" t="s">
        <v>16144</v>
      </c>
      <c r="D544" s="36" t="str">
        <f>_xlfn.XLOOKUP(C544,'Export Action'!$A$3:$A$1999,'Export Action'!$X$3:$X$1999)</f>
        <v>Animations vacances olympiques et paralypiques</v>
      </c>
      <c r="E544" s="1" t="str">
        <f>_xlfn.XLOOKUP(A544,'Export Dossier'!$K$3:$K$974,'Export Dossier'!$D$3:$D$974)</f>
        <v>FFTT-IDF-24-0038</v>
      </c>
      <c r="F544" s="36" t="str">
        <f>_xlfn.XLOOKUP(C544,'Export Action'!$A$3:$A$1999,'Export Action'!$AE$3:$AE$1999)</f>
        <v>Animations vacances Olympiques et Paralympiques</v>
      </c>
      <c r="G544" s="87"/>
      <c r="H544" s="1"/>
      <c r="I544" s="1"/>
      <c r="J544" s="1" t="str">
        <f>_xlfn.XLOOKUP(C544,'Export Action'!$A$3:$A$1999,'Export Action'!$J$3:$J$1999)</f>
        <v>Première demande</v>
      </c>
      <c r="K544" s="1" t="str">
        <f>_xlfn.XLOOKUP(C544,'Export Action'!$A$3:$A$1999,'Export Action'!$AL$3:$AL$1999)</f>
        <v>Mixte</v>
      </c>
      <c r="L544" s="1">
        <f>_xlfn.XLOOKUP(C544,'Export Action'!$A$3:$A$1999,'Export Action'!$AM$3:$AM$1999)</f>
        <v>800</v>
      </c>
      <c r="M544" s="5">
        <f>_xlfn.XLOOKUP(A544,'Export 2022'!$K$3:$K$1000,'Export 2022'!$AF$3:$AF$1000)</f>
        <v>2800</v>
      </c>
      <c r="N544" s="5">
        <f>_xlfn.XLOOKUP(A544,'Export 2023'!$K$3:$K$1000,'Export 2023'!$AF$3:$AF$1000)</f>
        <v>2250</v>
      </c>
      <c r="O544" s="31">
        <f>_xlfn.XLOOKUP(A544,'Export Dossier'!$K$3:$K$974,'Export Dossier'!$AD$3:$AD$974)</f>
        <v>8000</v>
      </c>
      <c r="P544" s="31">
        <f>_xlfn.XLOOKUP(C544,'Export Action'!$A$3:$A$1999,'Export Action'!$AS$3:$AS$1999)</f>
        <v>2000</v>
      </c>
      <c r="Q544" s="29">
        <f>(_xlfn.XLOOKUP(C544,'Export Action'!$A$3:$A$1999,'Export Action'!$AS$3:$AS$1999))/_xlfn.XLOOKUP(C544,'Export Action'!$A$3:$A$1999,'Export Action'!$AR$3:$AR$1999)</f>
        <v>0.34482758620689657</v>
      </c>
      <c r="R544" s="63" t="str">
        <f>IF(OR(_xlfn.XLOOKUP(C544,'Export Action'!$A$3:$A$1999,'Export Action'!$AO$3:$AO$1999)="Communes ZRR./bassins de vie pop &gt; 50% ZRR",_xlfn.XLOOKUP(C544,'Export Action'!$A$3:$A$1999,'Export Action'!$AO$3:$AO$1999)="Contrats de relance et de transition écologique (CRTE) rural"),"Oui","Non")</f>
        <v>Non</v>
      </c>
      <c r="S544" s="88"/>
      <c r="T544" s="74">
        <f t="shared" si="8"/>
        <v>217</v>
      </c>
      <c r="U544" s="89"/>
      <c r="V544" s="8" t="str" cm="1">
        <f t="array" ref="V544">IF(SUMPRODUCT((Tableau1[NOM DE LA STRUCTURE]=Tableau1[[#This Row],[NOM DE LA STRUCTURE]])*Tableau1[MONTANT PROPOSE POUR L''ACTION])=0,"",SUMPRODUCT((Tableau1[NOM DE LA STRUCTURE]=Tableau1[[#This Row],[NOM DE LA STRUCTURE]])*Tableau1[MONTANT PROPOSE POUR L''ACTION]))</f>
        <v/>
      </c>
      <c r="W544" s="90"/>
    </row>
    <row r="545" spans="1:23" ht="47.5" hidden="1" customHeight="1" x14ac:dyDescent="0.25">
      <c r="A545" s="13" t="str">
        <f>_xlfn.XLOOKUP(C545,'Export Action'!$A$3:$A$1999,'Export Action'!$L$3:$L$1999)</f>
        <v>31719277100028</v>
      </c>
      <c r="B545" s="84" t="str">
        <f>_xlfn.XLOOKUP(A545,'Export Action'!$L$3:$L$1999,'Export Action'!$O$3:$O$1999)</f>
        <v>UNION SPORTIVE FONTENAYSIENNE (U.S.F)</v>
      </c>
      <c r="C545" s="1" t="s">
        <v>16151</v>
      </c>
      <c r="D545" s="36" t="str">
        <f>_xlfn.XLOOKUP(C545,'Export Action'!$A$3:$A$1999,'Export Action'!$X$3:$X$1999)</f>
        <v>TENNIS DE TABLE 2024 - Développement de la pratique féminine</v>
      </c>
      <c r="E545" s="1" t="str">
        <f>_xlfn.XLOOKUP(A545,'Export Dossier'!$K$3:$K$974,'Export Dossier'!$D$3:$D$974)</f>
        <v>FFTT-IDF-24-0039</v>
      </c>
      <c r="F545" s="36" t="str">
        <f>_xlfn.XLOOKUP(C545,'Export Action'!$A$3:$A$1999,'Export Action'!$AE$3:$AE$1999)</f>
        <v>Ping Educatif</v>
      </c>
      <c r="G545" s="68"/>
      <c r="H545" s="71"/>
      <c r="I545" s="71"/>
      <c r="J545" s="1" t="str">
        <f>_xlfn.XLOOKUP(C545,'Export Action'!$A$3:$A$1999,'Export Action'!$J$3:$J$1999)</f>
        <v>Renouvellement</v>
      </c>
      <c r="K545" s="1" t="str">
        <f>_xlfn.XLOOKUP(C545,'Export Action'!$A$3:$A$1999,'Export Action'!$AL$3:$AL$1999)</f>
        <v>Féminin</v>
      </c>
      <c r="L545" s="1">
        <f>_xlfn.XLOOKUP(C545,'Export Action'!$A$3:$A$1999,'Export Action'!$AM$3:$AM$1999)</f>
        <v>50</v>
      </c>
      <c r="M545" s="5" t="e">
        <f>_xlfn.XLOOKUP(A545,'Export 2022'!$K$3:$K$1000,'Export 2022'!$AF$3:$AF$1000)</f>
        <v>#N/A</v>
      </c>
      <c r="N545" s="5">
        <f>_xlfn.XLOOKUP(A545,'Export 2023'!$K$3:$K$1000,'Export 2023'!$AF$3:$AF$1000)</f>
        <v>4000</v>
      </c>
      <c r="O545" s="31">
        <f>_xlfn.XLOOKUP(A545,'Export Dossier'!$K$3:$K$974,'Export Dossier'!$AD$3:$AD$974)</f>
        <v>7500</v>
      </c>
      <c r="P545" s="31">
        <f>_xlfn.XLOOKUP(C545,'Export Action'!$A$3:$A$1999,'Export Action'!$AS$3:$AS$1999)</f>
        <v>2500</v>
      </c>
      <c r="Q545" s="29">
        <f>(_xlfn.XLOOKUP(C545,'Export Action'!$A$3:$A$1999,'Export Action'!$AS$3:$AS$1999))/_xlfn.XLOOKUP(C545,'Export Action'!$A$3:$A$1999,'Export Action'!$AR$3:$AR$1999)</f>
        <v>0.22522522522522523</v>
      </c>
      <c r="R545" s="63" t="str">
        <f>IF(OR(_xlfn.XLOOKUP(C545,'Export Action'!$A$3:$A$1999,'Export Action'!$AO$3:$AO$1999)="Communes ZRR./bassins de vie pop &gt; 50% ZRR",_xlfn.XLOOKUP(C545,'Export Action'!$A$3:$A$1999,'Export Action'!$AO$3:$AO$1999)="Contrats de relance et de transition écologique (CRTE) rural"),"Oui","Non")</f>
        <v>Non</v>
      </c>
      <c r="S545" s="73"/>
      <c r="T545" s="74">
        <f t="shared" si="8"/>
        <v>218</v>
      </c>
      <c r="U545" s="75"/>
      <c r="V545" s="8" t="str" cm="1">
        <f t="array" ref="V545">IF(SUMPRODUCT((Tableau1[NOM DE LA STRUCTURE]=Tableau1[[#This Row],[NOM DE LA STRUCTURE]])*Tableau1[MONTANT PROPOSE POUR L''ACTION])=0,"",SUMPRODUCT((Tableau1[NOM DE LA STRUCTURE]=Tableau1[[#This Row],[NOM DE LA STRUCTURE]])*Tableau1[MONTANT PROPOSE POUR L''ACTION]))</f>
        <v/>
      </c>
      <c r="W545" s="79"/>
    </row>
    <row r="546" spans="1:23" ht="47.5" hidden="1" customHeight="1" x14ac:dyDescent="0.25">
      <c r="A546" s="13" t="str">
        <f>_xlfn.XLOOKUP(C546,'Export Action'!$A$3:$A$1999,'Export Action'!$L$3:$L$1999)</f>
        <v>31719277100028</v>
      </c>
      <c r="B546" s="84" t="str">
        <f>_xlfn.XLOOKUP(A546,'Export Action'!$L$3:$L$1999,'Export Action'!$O$3:$O$1999)</f>
        <v>UNION SPORTIVE FONTENAYSIENNE (U.S.F)</v>
      </c>
      <c r="C546" s="1" t="s">
        <v>16159</v>
      </c>
      <c r="D546" s="36" t="str">
        <f>_xlfn.XLOOKUP(C546,'Export Action'!$A$3:$A$1999,'Export Action'!$X$3:$X$1999)</f>
        <v>TENNIS DE TABLE 2024 - Animation Vacances Olympiques</v>
      </c>
      <c r="E546" s="1" t="str">
        <f>_xlfn.XLOOKUP(A546,'Export Dossier'!$K$3:$K$974,'Export Dossier'!$D$3:$D$974)</f>
        <v>FFTT-IDF-24-0039</v>
      </c>
      <c r="F546" s="36" t="str">
        <f>_xlfn.XLOOKUP(C546,'Export Action'!$A$3:$A$1999,'Export Action'!$AE$3:$AE$1999)</f>
        <v>Animations vacances Olympiques et Paralympiques</v>
      </c>
      <c r="G546" s="87"/>
      <c r="H546" s="1"/>
      <c r="I546" s="1"/>
      <c r="J546" s="1" t="str">
        <f>_xlfn.XLOOKUP(C546,'Export Action'!$A$3:$A$1999,'Export Action'!$J$3:$J$1999)</f>
        <v>Première demande</v>
      </c>
      <c r="K546" s="1" t="str">
        <f>_xlfn.XLOOKUP(C546,'Export Action'!$A$3:$A$1999,'Export Action'!$AL$3:$AL$1999)</f>
        <v>Mixte</v>
      </c>
      <c r="L546" s="1">
        <f>_xlfn.XLOOKUP(C546,'Export Action'!$A$3:$A$1999,'Export Action'!$AM$3:$AM$1999)</f>
        <v>100</v>
      </c>
      <c r="M546" s="5" t="e">
        <f>_xlfn.XLOOKUP(A546,'Export 2022'!$K$3:$K$1000,'Export 2022'!$AF$3:$AF$1000)</f>
        <v>#N/A</v>
      </c>
      <c r="N546" s="5">
        <f>_xlfn.XLOOKUP(A546,'Export 2023'!$K$3:$K$1000,'Export 2023'!$AF$3:$AF$1000)</f>
        <v>4000</v>
      </c>
      <c r="O546" s="31">
        <f>_xlfn.XLOOKUP(A546,'Export Dossier'!$K$3:$K$974,'Export Dossier'!$AD$3:$AD$974)</f>
        <v>7500</v>
      </c>
      <c r="P546" s="31">
        <f>_xlfn.XLOOKUP(C546,'Export Action'!$A$3:$A$1999,'Export Action'!$AS$3:$AS$1999)</f>
        <v>3000</v>
      </c>
      <c r="Q546" s="29">
        <f>(_xlfn.XLOOKUP(C546,'Export Action'!$A$3:$A$1999,'Export Action'!$AS$3:$AS$1999))/_xlfn.XLOOKUP(C546,'Export Action'!$A$3:$A$1999,'Export Action'!$AR$3:$AR$1999)</f>
        <v>0.61855670103092786</v>
      </c>
      <c r="R546" s="63" t="str">
        <f>IF(OR(_xlfn.XLOOKUP(C546,'Export Action'!$A$3:$A$1999,'Export Action'!$AO$3:$AO$1999)="Communes ZRR./bassins de vie pop &gt; 50% ZRR",_xlfn.XLOOKUP(C546,'Export Action'!$A$3:$A$1999,'Export Action'!$AO$3:$AO$1999)="Contrats de relance et de transition écologique (CRTE) rural"),"Oui","Non")</f>
        <v>Non</v>
      </c>
      <c r="S546" s="88"/>
      <c r="T546" s="74">
        <f t="shared" si="8"/>
        <v>218</v>
      </c>
      <c r="U546" s="89"/>
      <c r="V546" s="8" t="str" cm="1">
        <f t="array" ref="V546">IF(SUMPRODUCT((Tableau1[NOM DE LA STRUCTURE]=Tableau1[[#This Row],[NOM DE LA STRUCTURE]])*Tableau1[MONTANT PROPOSE POUR L''ACTION])=0,"",SUMPRODUCT((Tableau1[NOM DE LA STRUCTURE]=Tableau1[[#This Row],[NOM DE LA STRUCTURE]])*Tableau1[MONTANT PROPOSE POUR L''ACTION]))</f>
        <v/>
      </c>
      <c r="W546" s="90"/>
    </row>
    <row r="547" spans="1:23" ht="47.5" hidden="1" customHeight="1" x14ac:dyDescent="0.25">
      <c r="A547" s="13" t="str">
        <f>_xlfn.XLOOKUP(C547,'Export Action'!$A$3:$A$1999,'Export Action'!$L$3:$L$1999)</f>
        <v>31719277100028</v>
      </c>
      <c r="B547" s="84" t="str">
        <f>_xlfn.XLOOKUP(A547,'Export Action'!$L$3:$L$1999,'Export Action'!$O$3:$O$1999)</f>
        <v>UNION SPORTIVE FONTENAYSIENNE (U.S.F)</v>
      </c>
      <c r="C547" s="1" t="s">
        <v>16165</v>
      </c>
      <c r="D547" s="36" t="str">
        <f>_xlfn.XLOOKUP(C547,'Export Action'!$A$3:$A$1999,'Export Action'!$X$3:$X$1999)</f>
        <v>TENNIS DE TABLE 2024 - Opération Portes ouvertes</v>
      </c>
      <c r="E547" s="1" t="str">
        <f>_xlfn.XLOOKUP(A547,'Export Dossier'!$K$3:$K$974,'Export Dossier'!$D$3:$D$974)</f>
        <v>FFTT-IDF-24-0039</v>
      </c>
      <c r="F547" s="36" t="str">
        <f>_xlfn.XLOOKUP(C547,'Export Action'!$A$3:$A$1999,'Export Action'!$AE$3:$AE$1999)</f>
        <v>Ping Educatif</v>
      </c>
      <c r="G547" s="68"/>
      <c r="H547" s="71"/>
      <c r="I547" s="71"/>
      <c r="J547" s="1" t="str">
        <f>_xlfn.XLOOKUP(C547,'Export Action'!$A$3:$A$1999,'Export Action'!$J$3:$J$1999)</f>
        <v>Première demande</v>
      </c>
      <c r="K547" s="1" t="str">
        <f>_xlfn.XLOOKUP(C547,'Export Action'!$A$3:$A$1999,'Export Action'!$AL$3:$AL$1999)</f>
        <v>Mixte</v>
      </c>
      <c r="L547" s="1">
        <f>_xlfn.XLOOKUP(C547,'Export Action'!$A$3:$A$1999,'Export Action'!$AM$3:$AM$1999)</f>
        <v>100</v>
      </c>
      <c r="M547" s="5" t="e">
        <f>_xlfn.XLOOKUP(A547,'Export 2022'!$K$3:$K$1000,'Export 2022'!$AF$3:$AF$1000)</f>
        <v>#N/A</v>
      </c>
      <c r="N547" s="5">
        <f>_xlfn.XLOOKUP(A547,'Export 2023'!$K$3:$K$1000,'Export 2023'!$AF$3:$AF$1000)</f>
        <v>4000</v>
      </c>
      <c r="O547" s="31">
        <f>_xlfn.XLOOKUP(A547,'Export Dossier'!$K$3:$K$974,'Export Dossier'!$AD$3:$AD$974)</f>
        <v>7500</v>
      </c>
      <c r="P547" s="31">
        <f>_xlfn.XLOOKUP(C547,'Export Action'!$A$3:$A$1999,'Export Action'!$AS$3:$AS$1999)</f>
        <v>2000</v>
      </c>
      <c r="Q547" s="29">
        <f>(_xlfn.XLOOKUP(C547,'Export Action'!$A$3:$A$1999,'Export Action'!$AS$3:$AS$1999))/_xlfn.XLOOKUP(C547,'Export Action'!$A$3:$A$1999,'Export Action'!$AR$3:$AR$1999)</f>
        <v>0.37037037037037035</v>
      </c>
      <c r="R547" s="63" t="str">
        <f>IF(OR(_xlfn.XLOOKUP(C547,'Export Action'!$A$3:$A$1999,'Export Action'!$AO$3:$AO$1999)="Communes ZRR./bassins de vie pop &gt; 50% ZRR",_xlfn.XLOOKUP(C547,'Export Action'!$A$3:$A$1999,'Export Action'!$AO$3:$AO$1999)="Contrats de relance et de transition écologique (CRTE) rural"),"Oui","Non")</f>
        <v>Non</v>
      </c>
      <c r="S547" s="73"/>
      <c r="T547" s="74">
        <f t="shared" si="8"/>
        <v>218</v>
      </c>
      <c r="U547" s="75"/>
      <c r="V547" s="8" t="str" cm="1">
        <f t="array" ref="V547">IF(SUMPRODUCT((Tableau1[NOM DE LA STRUCTURE]=Tableau1[[#This Row],[NOM DE LA STRUCTURE]])*Tableau1[MONTANT PROPOSE POUR L''ACTION])=0,"",SUMPRODUCT((Tableau1[NOM DE LA STRUCTURE]=Tableau1[[#This Row],[NOM DE LA STRUCTURE]])*Tableau1[MONTANT PROPOSE POUR L''ACTION]))</f>
        <v/>
      </c>
      <c r="W547" s="79"/>
    </row>
    <row r="548" spans="1:23" ht="47.5" hidden="1" customHeight="1" x14ac:dyDescent="0.25">
      <c r="A548" s="13" t="str">
        <f>_xlfn.XLOOKUP(C548,'Export Action'!$A$3:$A$1999,'Export Action'!$L$3:$L$1999)</f>
        <v>48263270000043</v>
      </c>
      <c r="B548" s="84" t="str">
        <f>_xlfn.XLOOKUP(A548,'Export Action'!$L$3:$L$1999,'Export Action'!$O$3:$O$1999)</f>
        <v>IGNY TENNIS DE TABLE</v>
      </c>
      <c r="C548" s="1" t="s">
        <v>16171</v>
      </c>
      <c r="D548" s="36" t="str">
        <f>_xlfn.XLOOKUP(C548,'Export Action'!$A$3:$A$1999,'Export Action'!$X$3:$X$1999)</f>
        <v>Les Olympiades des écoles</v>
      </c>
      <c r="E548" s="1" t="str">
        <f>_xlfn.XLOOKUP(A548,'Export Dossier'!$K$3:$K$974,'Export Dossier'!$D$3:$D$974)</f>
        <v>FFTT-IDF-24-0040</v>
      </c>
      <c r="F548" s="36" t="str">
        <f>_xlfn.XLOOKUP(C548,'Export Action'!$A$3:$A$1999,'Export Action'!$AE$3:$AE$1999)</f>
        <v>Ping Educatif</v>
      </c>
      <c r="G548" s="68"/>
      <c r="H548" s="71"/>
      <c r="I548" s="71"/>
      <c r="J548" s="1" t="str">
        <f>_xlfn.XLOOKUP(C548,'Export Action'!$A$3:$A$1999,'Export Action'!$J$3:$J$1999)</f>
        <v>Première demande</v>
      </c>
      <c r="K548" s="1" t="str">
        <f>_xlfn.XLOOKUP(C548,'Export Action'!$A$3:$A$1999,'Export Action'!$AL$3:$AL$1999)</f>
        <v>Mixte</v>
      </c>
      <c r="L548" s="1">
        <f>_xlfn.XLOOKUP(C548,'Export Action'!$A$3:$A$1999,'Export Action'!$AM$3:$AM$1999)</f>
        <v>600</v>
      </c>
      <c r="M548" s="5">
        <f>_xlfn.XLOOKUP(A548,'Export 2022'!$K$3:$K$1000,'Export 2022'!$AF$3:$AF$1000)</f>
        <v>2000</v>
      </c>
      <c r="N548" s="5">
        <f>_xlfn.XLOOKUP(A548,'Export 2023'!$K$3:$K$1000,'Export 2023'!$AF$3:$AF$1000)</f>
        <v>2050</v>
      </c>
      <c r="O548" s="31">
        <f>_xlfn.XLOOKUP(A548,'Export Dossier'!$K$3:$K$974,'Export Dossier'!$AD$3:$AD$974)</f>
        <v>6000</v>
      </c>
      <c r="P548" s="31">
        <f>_xlfn.XLOOKUP(C548,'Export Action'!$A$3:$A$1999,'Export Action'!$AS$3:$AS$1999)</f>
        <v>2000</v>
      </c>
      <c r="Q548" s="29">
        <f>(_xlfn.XLOOKUP(C548,'Export Action'!$A$3:$A$1999,'Export Action'!$AS$3:$AS$1999))/_xlfn.XLOOKUP(C548,'Export Action'!$A$3:$A$1999,'Export Action'!$AR$3:$AR$1999)</f>
        <v>0.31142946122703208</v>
      </c>
      <c r="R548" s="63" t="str">
        <f>IF(OR(_xlfn.XLOOKUP(C548,'Export Action'!$A$3:$A$1999,'Export Action'!$AO$3:$AO$1999)="Communes ZRR./bassins de vie pop &gt; 50% ZRR",_xlfn.XLOOKUP(C548,'Export Action'!$A$3:$A$1999,'Export Action'!$AO$3:$AO$1999)="Contrats de relance et de transition écologique (CRTE) rural"),"Oui","Non")</f>
        <v>Non</v>
      </c>
      <c r="S548" s="73"/>
      <c r="T548" s="74">
        <f t="shared" si="8"/>
        <v>219</v>
      </c>
      <c r="U548" s="75"/>
      <c r="V548" s="8" t="str" cm="1">
        <f t="array" ref="V548">IF(SUMPRODUCT((Tableau1[NOM DE LA STRUCTURE]=Tableau1[[#This Row],[NOM DE LA STRUCTURE]])*Tableau1[MONTANT PROPOSE POUR L''ACTION])=0,"",SUMPRODUCT((Tableau1[NOM DE LA STRUCTURE]=Tableau1[[#This Row],[NOM DE LA STRUCTURE]])*Tableau1[MONTANT PROPOSE POUR L''ACTION]))</f>
        <v/>
      </c>
      <c r="W548" s="79"/>
    </row>
    <row r="549" spans="1:23" ht="47.5" hidden="1" customHeight="1" x14ac:dyDescent="0.25">
      <c r="A549" s="13" t="str">
        <f>_xlfn.XLOOKUP(C549,'Export Action'!$A$3:$A$1999,'Export Action'!$L$3:$L$1999)</f>
        <v>48263270000043</v>
      </c>
      <c r="B549" s="84" t="str">
        <f>_xlfn.XLOOKUP(A549,'Export Action'!$L$3:$L$1999,'Export Action'!$O$3:$O$1999)</f>
        <v>IGNY TENNIS DE TABLE</v>
      </c>
      <c r="C549" s="1" t="s">
        <v>16179</v>
      </c>
      <c r="D549" s="36" t="str">
        <f>_xlfn.XLOOKUP(C549,'Export Action'!$A$3:$A$1999,'Export Action'!$X$3:$X$1999)</f>
        <v>Girls can ping</v>
      </c>
      <c r="E549" s="1" t="str">
        <f>_xlfn.XLOOKUP(A549,'Export Dossier'!$K$3:$K$974,'Export Dossier'!$D$3:$D$974)</f>
        <v>FFTT-IDF-24-0040</v>
      </c>
      <c r="F549" s="36" t="str">
        <f>_xlfn.XLOOKUP(C549,'Export Action'!$A$3:$A$1999,'Export Action'!$AE$3:$AE$1999)</f>
        <v>Ping Educatif</v>
      </c>
      <c r="G549" s="68"/>
      <c r="H549" s="71"/>
      <c r="I549" s="71"/>
      <c r="J549" s="1" t="str">
        <f>_xlfn.XLOOKUP(C549,'Export Action'!$A$3:$A$1999,'Export Action'!$J$3:$J$1999)</f>
        <v>Première demande</v>
      </c>
      <c r="K549" s="1" t="str">
        <f>_xlfn.XLOOKUP(C549,'Export Action'!$A$3:$A$1999,'Export Action'!$AL$3:$AL$1999)</f>
        <v>Féminin</v>
      </c>
      <c r="L549" s="1">
        <f>_xlfn.XLOOKUP(C549,'Export Action'!$A$3:$A$1999,'Export Action'!$AM$3:$AM$1999)</f>
        <v>30</v>
      </c>
      <c r="M549" s="5">
        <f>_xlfn.XLOOKUP(A549,'Export 2022'!$K$3:$K$1000,'Export 2022'!$AF$3:$AF$1000)</f>
        <v>2000</v>
      </c>
      <c r="N549" s="5">
        <f>_xlfn.XLOOKUP(A549,'Export 2023'!$K$3:$K$1000,'Export 2023'!$AF$3:$AF$1000)</f>
        <v>2050</v>
      </c>
      <c r="O549" s="31">
        <f>_xlfn.XLOOKUP(A549,'Export Dossier'!$K$3:$K$974,'Export Dossier'!$AD$3:$AD$974)</f>
        <v>6000</v>
      </c>
      <c r="P549" s="31">
        <f>_xlfn.XLOOKUP(C549,'Export Action'!$A$3:$A$1999,'Export Action'!$AS$3:$AS$1999)</f>
        <v>2000</v>
      </c>
      <c r="Q549" s="29">
        <f>(_xlfn.XLOOKUP(C549,'Export Action'!$A$3:$A$1999,'Export Action'!$AS$3:$AS$1999))/_xlfn.XLOOKUP(C549,'Export Action'!$A$3:$A$1999,'Export Action'!$AR$3:$AR$1999)</f>
        <v>0.11394712853236098</v>
      </c>
      <c r="R549" s="63" t="str">
        <f>IF(OR(_xlfn.XLOOKUP(C549,'Export Action'!$A$3:$A$1999,'Export Action'!$AO$3:$AO$1999)="Communes ZRR./bassins de vie pop &gt; 50% ZRR",_xlfn.XLOOKUP(C549,'Export Action'!$A$3:$A$1999,'Export Action'!$AO$3:$AO$1999)="Contrats de relance et de transition écologique (CRTE) rural"),"Oui","Non")</f>
        <v>Non</v>
      </c>
      <c r="S549" s="73"/>
      <c r="T549" s="74">
        <f t="shared" ref="T549:T612" si="9">IF(A549=A548,T548,T548+1)</f>
        <v>219</v>
      </c>
      <c r="U549" s="75"/>
      <c r="V549" s="8" t="str" cm="1">
        <f t="array" ref="V549">IF(SUMPRODUCT((Tableau1[NOM DE LA STRUCTURE]=Tableau1[[#This Row],[NOM DE LA STRUCTURE]])*Tableau1[MONTANT PROPOSE POUR L''ACTION])=0,"",SUMPRODUCT((Tableau1[NOM DE LA STRUCTURE]=Tableau1[[#This Row],[NOM DE LA STRUCTURE]])*Tableau1[MONTANT PROPOSE POUR L''ACTION]))</f>
        <v/>
      </c>
      <c r="W549" s="79"/>
    </row>
    <row r="550" spans="1:23" ht="47.5" hidden="1" customHeight="1" x14ac:dyDescent="0.25">
      <c r="A550" s="13" t="str">
        <f>_xlfn.XLOOKUP(C550,'Export Action'!$A$3:$A$1999,'Export Action'!$L$3:$L$1999)</f>
        <v>48263270000043</v>
      </c>
      <c r="B550" s="84" t="str">
        <f>_xlfn.XLOOKUP(A550,'Export Action'!$L$3:$L$1999,'Export Action'!$O$3:$O$1999)</f>
        <v>IGNY TENNIS DE TABLE</v>
      </c>
      <c r="C550" s="1" t="s">
        <v>16186</v>
      </c>
      <c r="D550" s="36" t="str">
        <f>_xlfn.XLOOKUP(C550,'Export Action'!$A$3:$A$1999,'Export Action'!$X$3:$X$1999)</f>
        <v>Le ping à l'école</v>
      </c>
      <c r="E550" s="1" t="str">
        <f>_xlfn.XLOOKUP(A550,'Export Dossier'!$K$3:$K$974,'Export Dossier'!$D$3:$D$974)</f>
        <v>FFTT-IDF-24-0040</v>
      </c>
      <c r="F550" s="36" t="str">
        <f>_xlfn.XLOOKUP(C550,'Export Action'!$A$3:$A$1999,'Export Action'!$AE$3:$AE$1999)</f>
        <v>Ping Educatif</v>
      </c>
      <c r="G550" s="68"/>
      <c r="H550" s="71"/>
      <c r="I550" s="71"/>
      <c r="J550" s="1" t="str">
        <f>_xlfn.XLOOKUP(C550,'Export Action'!$A$3:$A$1999,'Export Action'!$J$3:$J$1999)</f>
        <v>Première demande</v>
      </c>
      <c r="K550" s="1" t="str">
        <f>_xlfn.XLOOKUP(C550,'Export Action'!$A$3:$A$1999,'Export Action'!$AL$3:$AL$1999)</f>
        <v>Mixte</v>
      </c>
      <c r="L550" s="1">
        <f>_xlfn.XLOOKUP(C550,'Export Action'!$A$3:$A$1999,'Export Action'!$AM$3:$AM$1999)</f>
        <v>600</v>
      </c>
      <c r="M550" s="5">
        <f>_xlfn.XLOOKUP(A550,'Export 2022'!$K$3:$K$1000,'Export 2022'!$AF$3:$AF$1000)</f>
        <v>2000</v>
      </c>
      <c r="N550" s="5">
        <f>_xlfn.XLOOKUP(A550,'Export 2023'!$K$3:$K$1000,'Export 2023'!$AF$3:$AF$1000)</f>
        <v>2050</v>
      </c>
      <c r="O550" s="31">
        <f>_xlfn.XLOOKUP(A550,'Export Dossier'!$K$3:$K$974,'Export Dossier'!$AD$3:$AD$974)</f>
        <v>6000</v>
      </c>
      <c r="P550" s="31">
        <f>_xlfn.XLOOKUP(C550,'Export Action'!$A$3:$A$1999,'Export Action'!$AS$3:$AS$1999)</f>
        <v>2000</v>
      </c>
      <c r="Q550" s="29">
        <f>(_xlfn.XLOOKUP(C550,'Export Action'!$A$3:$A$1999,'Export Action'!$AS$3:$AS$1999))/_xlfn.XLOOKUP(C550,'Export Action'!$A$3:$A$1999,'Export Action'!$AR$3:$AR$1999)</f>
        <v>0.25687130747495507</v>
      </c>
      <c r="R550" s="63" t="str">
        <f>IF(OR(_xlfn.XLOOKUP(C550,'Export Action'!$A$3:$A$1999,'Export Action'!$AO$3:$AO$1999)="Communes ZRR./bassins de vie pop &gt; 50% ZRR",_xlfn.XLOOKUP(C550,'Export Action'!$A$3:$A$1999,'Export Action'!$AO$3:$AO$1999)="Contrats de relance et de transition écologique (CRTE) rural"),"Oui","Non")</f>
        <v>Non</v>
      </c>
      <c r="S550" s="73"/>
      <c r="T550" s="74">
        <f t="shared" si="9"/>
        <v>219</v>
      </c>
      <c r="U550" s="75"/>
      <c r="V550" s="8" t="str" cm="1">
        <f t="array" ref="V550">IF(SUMPRODUCT((Tableau1[NOM DE LA STRUCTURE]=Tableau1[[#This Row],[NOM DE LA STRUCTURE]])*Tableau1[MONTANT PROPOSE POUR L''ACTION])=0,"",SUMPRODUCT((Tableau1[NOM DE LA STRUCTURE]=Tableau1[[#This Row],[NOM DE LA STRUCTURE]])*Tableau1[MONTANT PROPOSE POUR L''ACTION]))</f>
        <v/>
      </c>
      <c r="W550" s="79"/>
    </row>
    <row r="551" spans="1:23" ht="47.5" hidden="1" customHeight="1" x14ac:dyDescent="0.25">
      <c r="A551" s="13" t="str">
        <f>_xlfn.XLOOKUP(C551,'Export Action'!$A$3:$A$1999,'Export Action'!$L$3:$L$1999)</f>
        <v>40875094100010</v>
      </c>
      <c r="B551" s="84" t="str">
        <f>_xlfn.XLOOKUP(A551,'Export Action'!$L$3:$L$1999,'Export Action'!$O$3:$O$1999)</f>
        <v>ENTENTE SPORTIVE DE VIRY-CHATILLON SECTION TENNIS DE TABLE</v>
      </c>
      <c r="C551" s="1" t="s">
        <v>16193</v>
      </c>
      <c r="D551" s="36" t="str">
        <f>_xlfn.XLOOKUP(C551,'Export Action'!$A$3:$A$1999,'Export Action'!$X$3:$X$1999)</f>
        <v>Développer la pratique en faveur du public 4-7 ans</v>
      </c>
      <c r="E551" s="1" t="str">
        <f>_xlfn.XLOOKUP(A551,'Export Dossier'!$K$3:$K$974,'Export Dossier'!$D$3:$D$974)</f>
        <v>FFTT-IDF-24-0041</v>
      </c>
      <c r="F551" s="36" t="str">
        <f>_xlfn.XLOOKUP(C551,'Export Action'!$A$3:$A$1999,'Export Action'!$AE$3:$AE$1999)</f>
        <v>Ping Educatif</v>
      </c>
      <c r="G551" s="68"/>
      <c r="H551" s="71"/>
      <c r="I551" s="71"/>
      <c r="J551" s="1" t="str">
        <f>_xlfn.XLOOKUP(C551,'Export Action'!$A$3:$A$1999,'Export Action'!$J$3:$J$1999)</f>
        <v>Renouvellement</v>
      </c>
      <c r="K551" s="1" t="str">
        <f>_xlfn.XLOOKUP(C551,'Export Action'!$A$3:$A$1999,'Export Action'!$AL$3:$AL$1999)</f>
        <v>Mixte</v>
      </c>
      <c r="L551" s="1">
        <f>_xlfn.XLOOKUP(C551,'Export Action'!$A$3:$A$1999,'Export Action'!$AM$3:$AM$1999)</f>
        <v>40</v>
      </c>
      <c r="M551" s="5">
        <f>_xlfn.XLOOKUP(A551,'Export 2022'!$K$3:$K$1000,'Export 2022'!$AF$3:$AF$1000)</f>
        <v>1600</v>
      </c>
      <c r="N551" s="5">
        <f>_xlfn.XLOOKUP(A551,'Export 2023'!$K$3:$K$1000,'Export 2023'!$AF$3:$AF$1000)</f>
        <v>1500</v>
      </c>
      <c r="O551" s="31">
        <f>_xlfn.XLOOKUP(A551,'Export Dossier'!$K$3:$K$974,'Export Dossier'!$AD$3:$AD$974)</f>
        <v>4500</v>
      </c>
      <c r="P551" s="31">
        <f>_xlfn.XLOOKUP(C551,'Export Action'!$A$3:$A$1999,'Export Action'!$AS$3:$AS$1999)</f>
        <v>2800</v>
      </c>
      <c r="Q551" s="29">
        <f>(_xlfn.XLOOKUP(C551,'Export Action'!$A$3:$A$1999,'Export Action'!$AS$3:$AS$1999))/_xlfn.XLOOKUP(C551,'Export Action'!$A$3:$A$1999,'Export Action'!$AR$3:$AR$1999)</f>
        <v>0.58091286307053946</v>
      </c>
      <c r="R551" s="63" t="str">
        <f>IF(OR(_xlfn.XLOOKUP(C551,'Export Action'!$A$3:$A$1999,'Export Action'!$AO$3:$AO$1999)="Communes ZRR./bassins de vie pop &gt; 50% ZRR",_xlfn.XLOOKUP(C551,'Export Action'!$A$3:$A$1999,'Export Action'!$AO$3:$AO$1999)="Contrats de relance et de transition écologique (CRTE) rural"),"Oui","Non")</f>
        <v>Non</v>
      </c>
      <c r="S551" s="73"/>
      <c r="T551" s="74">
        <f t="shared" si="9"/>
        <v>220</v>
      </c>
      <c r="U551" s="75"/>
      <c r="V551" s="8" t="str" cm="1">
        <f t="array" ref="V551">IF(SUMPRODUCT((Tableau1[NOM DE LA STRUCTURE]=Tableau1[[#This Row],[NOM DE LA STRUCTURE]])*Tableau1[MONTANT PROPOSE POUR L''ACTION])=0,"",SUMPRODUCT((Tableau1[NOM DE LA STRUCTURE]=Tableau1[[#This Row],[NOM DE LA STRUCTURE]])*Tableau1[MONTANT PROPOSE POUR L''ACTION]))</f>
        <v/>
      </c>
      <c r="W551" s="79"/>
    </row>
    <row r="552" spans="1:23" ht="47.5" hidden="1" customHeight="1" x14ac:dyDescent="0.25">
      <c r="A552" s="13" t="str">
        <f>_xlfn.XLOOKUP(C552,'Export Action'!$A$3:$A$1999,'Export Action'!$L$3:$L$1999)</f>
        <v>40875094100010</v>
      </c>
      <c r="B552" s="84" t="str">
        <f>_xlfn.XLOOKUP(A552,'Export Action'!$L$3:$L$1999,'Export Action'!$O$3:$O$1999)</f>
        <v>ENTENTE SPORTIVE DE VIRY-CHATILLON SECTION TENNIS DE TABLE</v>
      </c>
      <c r="C552" s="1" t="s">
        <v>16200</v>
      </c>
      <c r="D552" s="36" t="str">
        <f>_xlfn.XLOOKUP(C552,'Export Action'!$A$3:$A$1999,'Export Action'!$X$3:$X$1999)</f>
        <v>Développement durable</v>
      </c>
      <c r="E552" s="1" t="str">
        <f>_xlfn.XLOOKUP(A552,'Export Dossier'!$K$3:$K$974,'Export Dossier'!$D$3:$D$974)</f>
        <v>FFTT-IDF-24-0041</v>
      </c>
      <c r="F552" s="36" t="str">
        <f>_xlfn.XLOOKUP(C552,'Export Action'!$A$3:$A$1999,'Export Action'!$AE$3:$AE$1999)</f>
        <v>Structuration clubs/comités de demain</v>
      </c>
      <c r="G552" s="68"/>
      <c r="H552" s="71"/>
      <c r="I552" s="71"/>
      <c r="J552" s="1" t="str">
        <f>_xlfn.XLOOKUP(C552,'Export Action'!$A$3:$A$1999,'Export Action'!$J$3:$J$1999)</f>
        <v>Première demande</v>
      </c>
      <c r="K552" s="1" t="str">
        <f>_xlfn.XLOOKUP(C552,'Export Action'!$A$3:$A$1999,'Export Action'!$AL$3:$AL$1999)</f>
        <v>Mixte</v>
      </c>
      <c r="L552" s="1">
        <f>_xlfn.XLOOKUP(C552,'Export Action'!$A$3:$A$1999,'Export Action'!$AM$3:$AM$1999)</f>
        <v>100</v>
      </c>
      <c r="M552" s="5">
        <f>_xlfn.XLOOKUP(A552,'Export 2022'!$K$3:$K$1000,'Export 2022'!$AF$3:$AF$1000)</f>
        <v>1600</v>
      </c>
      <c r="N552" s="5">
        <f>_xlfn.XLOOKUP(A552,'Export 2023'!$K$3:$K$1000,'Export 2023'!$AF$3:$AF$1000)</f>
        <v>1500</v>
      </c>
      <c r="O552" s="31">
        <f>_xlfn.XLOOKUP(A552,'Export Dossier'!$K$3:$K$974,'Export Dossier'!$AD$3:$AD$974)</f>
        <v>4500</v>
      </c>
      <c r="P552" s="31">
        <f>_xlfn.XLOOKUP(C552,'Export Action'!$A$3:$A$1999,'Export Action'!$AS$3:$AS$1999)</f>
        <v>900</v>
      </c>
      <c r="Q552" s="29">
        <f>(_xlfn.XLOOKUP(C552,'Export Action'!$A$3:$A$1999,'Export Action'!$AS$3:$AS$1999))/_xlfn.XLOOKUP(C552,'Export Action'!$A$3:$A$1999,'Export Action'!$AR$3:$AR$1999)</f>
        <v>0.6</v>
      </c>
      <c r="R552" s="63" t="str">
        <f>IF(OR(_xlfn.XLOOKUP(C552,'Export Action'!$A$3:$A$1999,'Export Action'!$AO$3:$AO$1999)="Communes ZRR./bassins de vie pop &gt; 50% ZRR",_xlfn.XLOOKUP(C552,'Export Action'!$A$3:$A$1999,'Export Action'!$AO$3:$AO$1999)="Contrats de relance et de transition écologique (CRTE) rural"),"Oui","Non")</f>
        <v>Non</v>
      </c>
      <c r="S552" s="73"/>
      <c r="T552" s="74">
        <f t="shared" si="9"/>
        <v>220</v>
      </c>
      <c r="U552" s="75"/>
      <c r="V552" s="8" t="str" cm="1">
        <f t="array" ref="V552">IF(SUMPRODUCT((Tableau1[NOM DE LA STRUCTURE]=Tableau1[[#This Row],[NOM DE LA STRUCTURE]])*Tableau1[MONTANT PROPOSE POUR L''ACTION])=0,"",SUMPRODUCT((Tableau1[NOM DE LA STRUCTURE]=Tableau1[[#This Row],[NOM DE LA STRUCTURE]])*Tableau1[MONTANT PROPOSE POUR L''ACTION]))</f>
        <v/>
      </c>
      <c r="W552" s="79"/>
    </row>
    <row r="553" spans="1:23" ht="47.5" hidden="1" customHeight="1" x14ac:dyDescent="0.25">
      <c r="A553" s="13" t="str">
        <f>_xlfn.XLOOKUP(C553,'Export Action'!$A$3:$A$1999,'Export Action'!$L$3:$L$1999)</f>
        <v>40875094100010</v>
      </c>
      <c r="B553" s="84" t="str">
        <f>_xlfn.XLOOKUP(A553,'Export Action'!$L$3:$L$1999,'Export Action'!$O$3:$O$1999)</f>
        <v>ENTENTE SPORTIVE DE VIRY-CHATILLON SECTION TENNIS DE TABLE</v>
      </c>
      <c r="C553" s="1" t="s">
        <v>16205</v>
      </c>
      <c r="D553" s="36" t="str">
        <f>_xlfn.XLOOKUP(C553,'Export Action'!$A$3:$A$1999,'Export Action'!$X$3:$X$1999)</f>
        <v>Tournoi parrainage (7-11 ans)</v>
      </c>
      <c r="E553" s="1" t="str">
        <f>_xlfn.XLOOKUP(A553,'Export Dossier'!$K$3:$K$974,'Export Dossier'!$D$3:$D$974)</f>
        <v>FFTT-IDF-24-0041</v>
      </c>
      <c r="F553" s="36" t="str">
        <f>_xlfn.XLOOKUP(C553,'Export Action'!$A$3:$A$1999,'Export Action'!$AE$3:$AE$1999)</f>
        <v>Ping Educatif</v>
      </c>
      <c r="G553" s="68"/>
      <c r="H553" s="71"/>
      <c r="I553" s="71"/>
      <c r="J553" s="1" t="str">
        <f>_xlfn.XLOOKUP(C553,'Export Action'!$A$3:$A$1999,'Export Action'!$J$3:$J$1999)</f>
        <v>Première demande</v>
      </c>
      <c r="K553" s="1" t="str">
        <f>_xlfn.XLOOKUP(C553,'Export Action'!$A$3:$A$1999,'Export Action'!$AL$3:$AL$1999)</f>
        <v>Mixte</v>
      </c>
      <c r="L553" s="1">
        <f>_xlfn.XLOOKUP(C553,'Export Action'!$A$3:$A$1999,'Export Action'!$AM$3:$AM$1999)</f>
        <v>60</v>
      </c>
      <c r="M553" s="5">
        <f>_xlfn.XLOOKUP(A553,'Export 2022'!$K$3:$K$1000,'Export 2022'!$AF$3:$AF$1000)</f>
        <v>1600</v>
      </c>
      <c r="N553" s="5">
        <f>_xlfn.XLOOKUP(A553,'Export 2023'!$K$3:$K$1000,'Export 2023'!$AF$3:$AF$1000)</f>
        <v>1500</v>
      </c>
      <c r="O553" s="31">
        <f>_xlfn.XLOOKUP(A553,'Export Dossier'!$K$3:$K$974,'Export Dossier'!$AD$3:$AD$974)</f>
        <v>4500</v>
      </c>
      <c r="P553" s="31">
        <f>_xlfn.XLOOKUP(C553,'Export Action'!$A$3:$A$1999,'Export Action'!$AS$3:$AS$1999)</f>
        <v>800</v>
      </c>
      <c r="Q553" s="29">
        <f>(_xlfn.XLOOKUP(C553,'Export Action'!$A$3:$A$1999,'Export Action'!$AS$3:$AS$1999))/_xlfn.XLOOKUP(C553,'Export Action'!$A$3:$A$1999,'Export Action'!$AR$3:$AR$1999)</f>
        <v>0.59259259259259256</v>
      </c>
      <c r="R553" s="63" t="str">
        <f>IF(OR(_xlfn.XLOOKUP(C553,'Export Action'!$A$3:$A$1999,'Export Action'!$AO$3:$AO$1999)="Communes ZRR./bassins de vie pop &gt; 50% ZRR",_xlfn.XLOOKUP(C553,'Export Action'!$A$3:$A$1999,'Export Action'!$AO$3:$AO$1999)="Contrats de relance et de transition écologique (CRTE) rural"),"Oui","Non")</f>
        <v>Non</v>
      </c>
      <c r="S553" s="73"/>
      <c r="T553" s="74">
        <f t="shared" si="9"/>
        <v>220</v>
      </c>
      <c r="U553" s="75"/>
      <c r="V553" s="8" t="str" cm="1">
        <f t="array" ref="V553">IF(SUMPRODUCT((Tableau1[NOM DE LA STRUCTURE]=Tableau1[[#This Row],[NOM DE LA STRUCTURE]])*Tableau1[MONTANT PROPOSE POUR L''ACTION])=0,"",SUMPRODUCT((Tableau1[NOM DE LA STRUCTURE]=Tableau1[[#This Row],[NOM DE LA STRUCTURE]])*Tableau1[MONTANT PROPOSE POUR L''ACTION]))</f>
        <v/>
      </c>
      <c r="W553" s="79"/>
    </row>
    <row r="554" spans="1:23" ht="47.5" hidden="1" customHeight="1" x14ac:dyDescent="0.25">
      <c r="A554" s="13" t="str">
        <f>_xlfn.XLOOKUP(C554,'Export Action'!$A$3:$A$1999,'Export Action'!$L$3:$L$1999)</f>
        <v>89757830800016</v>
      </c>
      <c r="B554" s="84" t="str">
        <f>_xlfn.XLOOKUP(A554,'Export Action'!$L$3:$L$1999,'Export Action'!$O$3:$O$1999)</f>
        <v>SAINT-DENIS TENNIS DE TABLE 93</v>
      </c>
      <c r="C554" s="1" t="s">
        <v>16211</v>
      </c>
      <c r="D554" s="36" t="str">
        <f>_xlfn.XLOOKUP(C554,'Export Action'!$A$3:$A$1999,'Export Action'!$X$3:$X$1999)</f>
        <v>Ping attitude et actions avec les structures locales</v>
      </c>
      <c r="E554" s="1" t="str">
        <f>_xlfn.XLOOKUP(A554,'Export Dossier'!$K$3:$K$974,'Export Dossier'!$D$3:$D$974)</f>
        <v>FFTT-IDF-24-0042</v>
      </c>
      <c r="F554" s="36" t="str">
        <f>_xlfn.XLOOKUP(C554,'Export Action'!$A$3:$A$1999,'Export Action'!$AE$3:$AE$1999)</f>
        <v>Ping Educatif</v>
      </c>
      <c r="G554" s="68"/>
      <c r="H554" s="71"/>
      <c r="I554" s="71"/>
      <c r="J554" s="1" t="str">
        <f>_xlfn.XLOOKUP(C554,'Export Action'!$A$3:$A$1999,'Export Action'!$J$3:$J$1999)</f>
        <v>Renouvellement</v>
      </c>
      <c r="K554" s="1" t="str">
        <f>_xlfn.XLOOKUP(C554,'Export Action'!$A$3:$A$1999,'Export Action'!$AL$3:$AL$1999)</f>
        <v>Mixte</v>
      </c>
      <c r="L554" s="1">
        <f>_xlfn.XLOOKUP(C554,'Export Action'!$A$3:$A$1999,'Export Action'!$AM$3:$AM$1999)</f>
        <v>500</v>
      </c>
      <c r="M554" s="5" t="e">
        <f>_xlfn.XLOOKUP(A554,'Export 2022'!$K$3:$K$1000,'Export 2022'!$AF$3:$AF$1000)</f>
        <v>#N/A</v>
      </c>
      <c r="N554" s="5">
        <f>_xlfn.XLOOKUP(A554,'Export 2023'!$K$3:$K$1000,'Export 2023'!$AF$3:$AF$1000)</f>
        <v>3600</v>
      </c>
      <c r="O554" s="31">
        <f>_xlfn.XLOOKUP(A554,'Export Dossier'!$K$3:$K$974,'Export Dossier'!$AD$3:$AD$974)</f>
        <v>12500</v>
      </c>
      <c r="P554" s="31">
        <f>_xlfn.XLOOKUP(C554,'Export Action'!$A$3:$A$1999,'Export Action'!$AS$3:$AS$1999)</f>
        <v>6000</v>
      </c>
      <c r="Q554" s="29">
        <f>(_xlfn.XLOOKUP(C554,'Export Action'!$A$3:$A$1999,'Export Action'!$AS$3:$AS$1999))/_xlfn.XLOOKUP(C554,'Export Action'!$A$3:$A$1999,'Export Action'!$AR$3:$AR$1999)</f>
        <v>0.32432432432432434</v>
      </c>
      <c r="R554" s="63" t="str">
        <f>IF(OR(_xlfn.XLOOKUP(C554,'Export Action'!$A$3:$A$1999,'Export Action'!$AO$3:$AO$1999)="Communes ZRR./bassins de vie pop &gt; 50% ZRR",_xlfn.XLOOKUP(C554,'Export Action'!$A$3:$A$1999,'Export Action'!$AO$3:$AO$1999)="Contrats de relance et de transition écologique (CRTE) rural"),"Oui","Non")</f>
        <v>Non</v>
      </c>
      <c r="S554" s="73"/>
      <c r="T554" s="74">
        <f t="shared" si="9"/>
        <v>221</v>
      </c>
      <c r="U554" s="75"/>
      <c r="V554" s="8" t="str" cm="1">
        <f t="array" ref="V554">IF(SUMPRODUCT((Tableau1[NOM DE LA STRUCTURE]=Tableau1[[#This Row],[NOM DE LA STRUCTURE]])*Tableau1[MONTANT PROPOSE POUR L''ACTION])=0,"",SUMPRODUCT((Tableau1[NOM DE LA STRUCTURE]=Tableau1[[#This Row],[NOM DE LA STRUCTURE]])*Tableau1[MONTANT PROPOSE POUR L''ACTION]))</f>
        <v/>
      </c>
      <c r="W554" s="79"/>
    </row>
    <row r="555" spans="1:23" ht="47.5" hidden="1" customHeight="1" x14ac:dyDescent="0.25">
      <c r="A555" s="13" t="str">
        <f>_xlfn.XLOOKUP(C555,'Export Action'!$A$3:$A$1999,'Export Action'!$L$3:$L$1999)</f>
        <v>89757830800016</v>
      </c>
      <c r="B555" s="84" t="str">
        <f>_xlfn.XLOOKUP(A555,'Export Action'!$L$3:$L$1999,'Export Action'!$O$3:$O$1999)</f>
        <v>SAINT-DENIS TENNIS DE TABLE 93</v>
      </c>
      <c r="C555" s="1" t="s">
        <v>16220</v>
      </c>
      <c r="D555" s="36" t="str">
        <f>_xlfn.XLOOKUP(C555,'Export Action'!$A$3:$A$1999,'Export Action'!$X$3:$X$1999)</f>
        <v>Pratique seniors et santé</v>
      </c>
      <c r="E555" s="1" t="str">
        <f>_xlfn.XLOOKUP(A555,'Export Dossier'!$K$3:$K$974,'Export Dossier'!$D$3:$D$974)</f>
        <v>FFTT-IDF-24-0042</v>
      </c>
      <c r="F555" s="36" t="str">
        <f>_xlfn.XLOOKUP(C555,'Export Action'!$A$3:$A$1999,'Export Action'!$AE$3:$AE$1999)</f>
        <v>Ping Actif</v>
      </c>
      <c r="G555" s="68"/>
      <c r="H555" s="71"/>
      <c r="I555" s="71"/>
      <c r="J555" s="1" t="str">
        <f>_xlfn.XLOOKUP(C555,'Export Action'!$A$3:$A$1999,'Export Action'!$J$3:$J$1999)</f>
        <v>Renouvellement</v>
      </c>
      <c r="K555" s="1" t="str">
        <f>_xlfn.XLOOKUP(C555,'Export Action'!$A$3:$A$1999,'Export Action'!$AL$3:$AL$1999)</f>
        <v>Mixte</v>
      </c>
      <c r="L555" s="1">
        <f>_xlfn.XLOOKUP(C555,'Export Action'!$A$3:$A$1999,'Export Action'!$AM$3:$AM$1999)</f>
        <v>80</v>
      </c>
      <c r="M555" s="5" t="e">
        <f>_xlfn.XLOOKUP(A555,'Export 2022'!$K$3:$K$1000,'Export 2022'!$AF$3:$AF$1000)</f>
        <v>#N/A</v>
      </c>
      <c r="N555" s="5">
        <f>_xlfn.XLOOKUP(A555,'Export 2023'!$K$3:$K$1000,'Export 2023'!$AF$3:$AF$1000)</f>
        <v>3600</v>
      </c>
      <c r="O555" s="31">
        <f>_xlfn.XLOOKUP(A555,'Export Dossier'!$K$3:$K$974,'Export Dossier'!$AD$3:$AD$974)</f>
        <v>12500</v>
      </c>
      <c r="P555" s="31">
        <f>_xlfn.XLOOKUP(C555,'Export Action'!$A$3:$A$1999,'Export Action'!$AS$3:$AS$1999)</f>
        <v>2500</v>
      </c>
      <c r="Q555" s="29">
        <f>(_xlfn.XLOOKUP(C555,'Export Action'!$A$3:$A$1999,'Export Action'!$AS$3:$AS$1999))/_xlfn.XLOOKUP(C555,'Export Action'!$A$3:$A$1999,'Export Action'!$AR$3:$AR$1999)</f>
        <v>0.35714285714285715</v>
      </c>
      <c r="R555" s="63" t="str">
        <f>IF(OR(_xlfn.XLOOKUP(C555,'Export Action'!$A$3:$A$1999,'Export Action'!$AO$3:$AO$1999)="Communes ZRR./bassins de vie pop &gt; 50% ZRR",_xlfn.XLOOKUP(C555,'Export Action'!$A$3:$A$1999,'Export Action'!$AO$3:$AO$1999)="Contrats de relance et de transition écologique (CRTE) rural"),"Oui","Non")</f>
        <v>Oui</v>
      </c>
      <c r="S555" s="73"/>
      <c r="T555" s="74">
        <f t="shared" si="9"/>
        <v>221</v>
      </c>
      <c r="U555" s="75"/>
      <c r="V555" s="8" t="str" cm="1">
        <f t="array" ref="V555">IF(SUMPRODUCT((Tableau1[NOM DE LA STRUCTURE]=Tableau1[[#This Row],[NOM DE LA STRUCTURE]])*Tableau1[MONTANT PROPOSE POUR L''ACTION])=0,"",SUMPRODUCT((Tableau1[NOM DE LA STRUCTURE]=Tableau1[[#This Row],[NOM DE LA STRUCTURE]])*Tableau1[MONTANT PROPOSE POUR L''ACTION]))</f>
        <v/>
      </c>
      <c r="W555" s="79"/>
    </row>
    <row r="556" spans="1:23" ht="47.5" hidden="1" customHeight="1" x14ac:dyDescent="0.25">
      <c r="A556" s="13" t="str">
        <f>_xlfn.XLOOKUP(C556,'Export Action'!$A$3:$A$1999,'Export Action'!$L$3:$L$1999)</f>
        <v>89757830800016</v>
      </c>
      <c r="B556" s="84" t="str">
        <f>_xlfn.XLOOKUP(A556,'Export Action'!$L$3:$L$1999,'Export Action'!$O$3:$O$1999)</f>
        <v>SAINT-DENIS TENNIS DE TABLE 93</v>
      </c>
      <c r="C556" s="1" t="s">
        <v>16226</v>
      </c>
      <c r="D556" s="36" t="str">
        <f>_xlfn.XLOOKUP(C556,'Export Action'!$A$3:$A$1999,'Export Action'!$X$3:$X$1999)</f>
        <v>Animations JOP</v>
      </c>
      <c r="E556" s="1" t="str">
        <f>_xlfn.XLOOKUP(A556,'Export Dossier'!$K$3:$K$974,'Export Dossier'!$D$3:$D$974)</f>
        <v>FFTT-IDF-24-0042</v>
      </c>
      <c r="F556" s="36" t="str">
        <f>_xlfn.XLOOKUP(C556,'Export Action'!$A$3:$A$1999,'Export Action'!$AE$3:$AE$1999)</f>
        <v>Animations vacances Olympiques et Paralympiques</v>
      </c>
      <c r="G556" s="87"/>
      <c r="H556" s="1"/>
      <c r="I556" s="1"/>
      <c r="J556" s="1" t="str">
        <f>_xlfn.XLOOKUP(C556,'Export Action'!$A$3:$A$1999,'Export Action'!$J$3:$J$1999)</f>
        <v>Première demande</v>
      </c>
      <c r="K556" s="1" t="str">
        <f>_xlfn.XLOOKUP(C556,'Export Action'!$A$3:$A$1999,'Export Action'!$AL$3:$AL$1999)</f>
        <v>Mixte</v>
      </c>
      <c r="L556" s="1">
        <f>_xlfn.XLOOKUP(C556,'Export Action'!$A$3:$A$1999,'Export Action'!$AM$3:$AM$1999)</f>
        <v>3000</v>
      </c>
      <c r="M556" s="5" t="e">
        <f>_xlfn.XLOOKUP(A556,'Export 2022'!$K$3:$K$1000,'Export 2022'!$AF$3:$AF$1000)</f>
        <v>#N/A</v>
      </c>
      <c r="N556" s="5">
        <f>_xlfn.XLOOKUP(A556,'Export 2023'!$K$3:$K$1000,'Export 2023'!$AF$3:$AF$1000)</f>
        <v>3600</v>
      </c>
      <c r="O556" s="31">
        <f>_xlfn.XLOOKUP(A556,'Export Dossier'!$K$3:$K$974,'Export Dossier'!$AD$3:$AD$974)</f>
        <v>12500</v>
      </c>
      <c r="P556" s="31">
        <f>_xlfn.XLOOKUP(C556,'Export Action'!$A$3:$A$1999,'Export Action'!$AS$3:$AS$1999)</f>
        <v>4000</v>
      </c>
      <c r="Q556" s="29">
        <f>(_xlfn.XLOOKUP(C556,'Export Action'!$A$3:$A$1999,'Export Action'!$AS$3:$AS$1999))/_xlfn.XLOOKUP(C556,'Export Action'!$A$3:$A$1999,'Export Action'!$AR$3:$AR$1999)</f>
        <v>0.27874564459930312</v>
      </c>
      <c r="R556" s="63" t="str">
        <f>IF(OR(_xlfn.XLOOKUP(C556,'Export Action'!$A$3:$A$1999,'Export Action'!$AO$3:$AO$1999)="Communes ZRR./bassins de vie pop &gt; 50% ZRR",_xlfn.XLOOKUP(C556,'Export Action'!$A$3:$A$1999,'Export Action'!$AO$3:$AO$1999)="Contrats de relance et de transition écologique (CRTE) rural"),"Oui","Non")</f>
        <v>Oui</v>
      </c>
      <c r="S556" s="88"/>
      <c r="T556" s="74">
        <f t="shared" si="9"/>
        <v>221</v>
      </c>
      <c r="U556" s="89"/>
      <c r="V556" s="8" t="str" cm="1">
        <f t="array" ref="V556">IF(SUMPRODUCT((Tableau1[NOM DE LA STRUCTURE]=Tableau1[[#This Row],[NOM DE LA STRUCTURE]])*Tableau1[MONTANT PROPOSE POUR L''ACTION])=0,"",SUMPRODUCT((Tableau1[NOM DE LA STRUCTURE]=Tableau1[[#This Row],[NOM DE LA STRUCTURE]])*Tableau1[MONTANT PROPOSE POUR L''ACTION]))</f>
        <v/>
      </c>
      <c r="W556" s="90"/>
    </row>
    <row r="557" spans="1:23" ht="47.5" hidden="1" customHeight="1" x14ac:dyDescent="0.25">
      <c r="A557" s="13" t="str">
        <f>_xlfn.XLOOKUP(C557,'Export Action'!$A$3:$A$1999,'Export Action'!$L$3:$L$1999)</f>
        <v>37825114400010</v>
      </c>
      <c r="B557" s="84" t="str">
        <f>_xlfn.XLOOKUP(A557,'Export Action'!$L$3:$L$1999,'Export Action'!$O$3:$O$1999)</f>
        <v>ASSOCIATION SPORTIVE DE MARCOUSSIS</v>
      </c>
      <c r="C557" s="1" t="s">
        <v>16254</v>
      </c>
      <c r="D557" s="36" t="str">
        <f>_xlfn.XLOOKUP(C557,'Export Action'!$A$3:$A$1999,'Export Action'!$X$3:$X$1999)</f>
        <v>Fidélisation des jeunes</v>
      </c>
      <c r="E557" s="1" t="str">
        <f>_xlfn.XLOOKUP(A557,'Export Dossier'!$K$3:$K$974,'Export Dossier'!$D$3:$D$974)</f>
        <v>FFTT-IDF-24-0044</v>
      </c>
      <c r="F557" s="36" t="str">
        <f>_xlfn.XLOOKUP(C557,'Export Action'!$A$3:$A$1999,'Export Action'!$AE$3:$AE$1999)</f>
        <v>Ping Educatif</v>
      </c>
      <c r="G557" s="68"/>
      <c r="H557" s="71"/>
      <c r="I557" s="71"/>
      <c r="J557" s="1" t="str">
        <f>_xlfn.XLOOKUP(C557,'Export Action'!$A$3:$A$1999,'Export Action'!$J$3:$J$1999)</f>
        <v>Première demande</v>
      </c>
      <c r="K557" s="1" t="str">
        <f>_xlfn.XLOOKUP(C557,'Export Action'!$A$3:$A$1999,'Export Action'!$AL$3:$AL$1999)</f>
        <v>Mixte</v>
      </c>
      <c r="L557" s="1">
        <f>_xlfn.XLOOKUP(C557,'Export Action'!$A$3:$A$1999,'Export Action'!$AM$3:$AM$1999)</f>
        <v>15</v>
      </c>
      <c r="M557" s="5" t="e">
        <f>_xlfn.XLOOKUP(A557,'Export 2022'!$K$3:$K$1000,'Export 2022'!$AF$3:$AF$1000)</f>
        <v>#N/A</v>
      </c>
      <c r="N557" s="5" t="e">
        <f>_xlfn.XLOOKUP(A557,'Export 2023'!$K$3:$K$1000,'Export 2023'!$AF$3:$AF$1000)</f>
        <v>#N/A</v>
      </c>
      <c r="O557" s="31">
        <f>_xlfn.XLOOKUP(A557,'Export Dossier'!$K$3:$K$974,'Export Dossier'!$AD$3:$AD$974)</f>
        <v>4443</v>
      </c>
      <c r="P557" s="31">
        <f>_xlfn.XLOOKUP(C557,'Export Action'!$A$3:$A$1999,'Export Action'!$AS$3:$AS$1999)</f>
        <v>2650</v>
      </c>
      <c r="Q557" s="29">
        <f>(_xlfn.XLOOKUP(C557,'Export Action'!$A$3:$A$1999,'Export Action'!$AS$3:$AS$1999))/_xlfn.XLOOKUP(C557,'Export Action'!$A$3:$A$1999,'Export Action'!$AR$3:$AR$1999)</f>
        <v>0.35427807486631013</v>
      </c>
      <c r="R557" s="63" t="str">
        <f>IF(OR(_xlfn.XLOOKUP(C557,'Export Action'!$A$3:$A$1999,'Export Action'!$AO$3:$AO$1999)="Communes ZRR./bassins de vie pop &gt; 50% ZRR",_xlfn.XLOOKUP(C557,'Export Action'!$A$3:$A$1999,'Export Action'!$AO$3:$AO$1999)="Contrats de relance et de transition écologique (CRTE) rural"),"Oui","Non")</f>
        <v>Non</v>
      </c>
      <c r="S557" s="73"/>
      <c r="T557" s="74">
        <f t="shared" si="9"/>
        <v>222</v>
      </c>
      <c r="U557" s="75"/>
      <c r="V557" s="8" t="str" cm="1">
        <f t="array" ref="V557">IF(SUMPRODUCT((Tableau1[NOM DE LA STRUCTURE]=Tableau1[[#This Row],[NOM DE LA STRUCTURE]])*Tableau1[MONTANT PROPOSE POUR L''ACTION])=0,"",SUMPRODUCT((Tableau1[NOM DE LA STRUCTURE]=Tableau1[[#This Row],[NOM DE LA STRUCTURE]])*Tableau1[MONTANT PROPOSE POUR L''ACTION]))</f>
        <v/>
      </c>
      <c r="W557" s="79"/>
    </row>
    <row r="558" spans="1:23" ht="47.5" hidden="1" customHeight="1" x14ac:dyDescent="0.25">
      <c r="A558" s="13" t="str">
        <f>_xlfn.XLOOKUP(C558,'Export Action'!$A$3:$A$1999,'Export Action'!$L$3:$L$1999)</f>
        <v>37825114400010</v>
      </c>
      <c r="B558" s="84" t="str">
        <f>_xlfn.XLOOKUP(A558,'Export Action'!$L$3:$L$1999,'Export Action'!$O$3:$O$1999)</f>
        <v>ASSOCIATION SPORTIVE DE MARCOUSSIS</v>
      </c>
      <c r="C558" s="1" t="s">
        <v>16268</v>
      </c>
      <c r="D558" s="36" t="str">
        <f>_xlfn.XLOOKUP(C558,'Export Action'!$A$3:$A$1999,'Export Action'!$X$3:$X$1999)</f>
        <v>Le ping au féminin</v>
      </c>
      <c r="E558" s="1" t="str">
        <f>_xlfn.XLOOKUP(A558,'Export Dossier'!$K$3:$K$974,'Export Dossier'!$D$3:$D$974)</f>
        <v>FFTT-IDF-24-0044</v>
      </c>
      <c r="F558" s="36" t="str">
        <f>_xlfn.XLOOKUP(C558,'Export Action'!$A$3:$A$1999,'Export Action'!$AE$3:$AE$1999)</f>
        <v>Ping Actif</v>
      </c>
      <c r="G558" s="68"/>
      <c r="H558" s="71"/>
      <c r="I558" s="71"/>
      <c r="J558" s="1" t="str">
        <f>_xlfn.XLOOKUP(C558,'Export Action'!$A$3:$A$1999,'Export Action'!$J$3:$J$1999)</f>
        <v>Première demande</v>
      </c>
      <c r="K558" s="1" t="str">
        <f>_xlfn.XLOOKUP(C558,'Export Action'!$A$3:$A$1999,'Export Action'!$AL$3:$AL$1999)</f>
        <v>Mixte</v>
      </c>
      <c r="L558" s="1">
        <f>_xlfn.XLOOKUP(C558,'Export Action'!$A$3:$A$1999,'Export Action'!$AM$3:$AM$1999)</f>
        <v>20</v>
      </c>
      <c r="M558" s="5" t="e">
        <f>_xlfn.XLOOKUP(A558,'Export 2022'!$K$3:$K$1000,'Export 2022'!$AF$3:$AF$1000)</f>
        <v>#N/A</v>
      </c>
      <c r="N558" s="5" t="e">
        <f>_xlfn.XLOOKUP(A558,'Export 2023'!$K$3:$K$1000,'Export 2023'!$AF$3:$AF$1000)</f>
        <v>#N/A</v>
      </c>
      <c r="O558" s="31">
        <f>_xlfn.XLOOKUP(A558,'Export Dossier'!$K$3:$K$974,'Export Dossier'!$AD$3:$AD$974)</f>
        <v>4443</v>
      </c>
      <c r="P558" s="31">
        <f>_xlfn.XLOOKUP(C558,'Export Action'!$A$3:$A$1999,'Export Action'!$AS$3:$AS$1999)</f>
        <v>1793</v>
      </c>
      <c r="Q558" s="29">
        <f>(_xlfn.XLOOKUP(C558,'Export Action'!$A$3:$A$1999,'Export Action'!$AS$3:$AS$1999))/_xlfn.XLOOKUP(C558,'Export Action'!$A$3:$A$1999,'Export Action'!$AR$3:$AR$1999)</f>
        <v>0.59906448379552291</v>
      </c>
      <c r="R558" s="63" t="str">
        <f>IF(OR(_xlfn.XLOOKUP(C558,'Export Action'!$A$3:$A$1999,'Export Action'!$AO$3:$AO$1999)="Communes ZRR./bassins de vie pop &gt; 50% ZRR",_xlfn.XLOOKUP(C558,'Export Action'!$A$3:$A$1999,'Export Action'!$AO$3:$AO$1999)="Contrats de relance et de transition écologique (CRTE) rural"),"Oui","Non")</f>
        <v>Non</v>
      </c>
      <c r="S558" s="73"/>
      <c r="T558" s="74">
        <f t="shared" si="9"/>
        <v>222</v>
      </c>
      <c r="U558" s="75"/>
      <c r="V558" s="8" t="str" cm="1">
        <f t="array" ref="V558">IF(SUMPRODUCT((Tableau1[NOM DE LA STRUCTURE]=Tableau1[[#This Row],[NOM DE LA STRUCTURE]])*Tableau1[MONTANT PROPOSE POUR L''ACTION])=0,"",SUMPRODUCT((Tableau1[NOM DE LA STRUCTURE]=Tableau1[[#This Row],[NOM DE LA STRUCTURE]])*Tableau1[MONTANT PROPOSE POUR L''ACTION]))</f>
        <v/>
      </c>
      <c r="W558" s="79"/>
    </row>
    <row r="559" spans="1:23" ht="47.5" hidden="1" customHeight="1" x14ac:dyDescent="0.25">
      <c r="A559" s="13" t="str">
        <f>_xlfn.XLOOKUP(C559,'Export Action'!$A$3:$A$1999,'Export Action'!$L$3:$L$1999)</f>
        <v>89448912900011</v>
      </c>
      <c r="B559" s="84" t="str">
        <f>_xlfn.XLOOKUP(A559,'Export Action'!$L$3:$L$1999,'Export Action'!$O$3:$O$1999)</f>
        <v>PING SAINT MICHEL SUR ORGE</v>
      </c>
      <c r="C559" s="1" t="s">
        <v>16299</v>
      </c>
      <c r="D559" s="36" t="str">
        <f>_xlfn.XLOOKUP(C559,'Export Action'!$A$3:$A$1999,'Export Action'!$X$3:$X$1999)</f>
        <v>ACTION 1 ANS PSF FFTT 2024 : Ping bien être FEMINISATION</v>
      </c>
      <c r="E559" s="1" t="str">
        <f>_xlfn.XLOOKUP(A559,'Export Dossier'!$K$3:$K$974,'Export Dossier'!$D$3:$D$974)</f>
        <v>FFTT-IDF-24-0020</v>
      </c>
      <c r="F559" s="36" t="str">
        <f>_xlfn.XLOOKUP(C559,'Export Action'!$A$3:$A$1999,'Export Action'!$AE$3:$AE$1999)</f>
        <v>Ping Actif</v>
      </c>
      <c r="G559" s="68"/>
      <c r="H559" s="71"/>
      <c r="I559" s="71"/>
      <c r="J559" s="1" t="str">
        <f>_xlfn.XLOOKUP(C559,'Export Action'!$A$3:$A$1999,'Export Action'!$J$3:$J$1999)</f>
        <v>Renouvellement</v>
      </c>
      <c r="K559" s="1" t="str">
        <f>_xlfn.XLOOKUP(C559,'Export Action'!$A$3:$A$1999,'Export Action'!$AL$3:$AL$1999)</f>
        <v>Féminin</v>
      </c>
      <c r="L559" s="1">
        <f>_xlfn.XLOOKUP(C559,'Export Action'!$A$3:$A$1999,'Export Action'!$AM$3:$AM$1999)</f>
        <v>40</v>
      </c>
      <c r="M559" s="5">
        <f>_xlfn.XLOOKUP(A559,'Export 2022'!$K$3:$K$1000,'Export 2022'!$AF$3:$AF$1000)</f>
        <v>1500</v>
      </c>
      <c r="N559" s="5">
        <f>_xlfn.XLOOKUP(A559,'Export 2023'!$K$3:$K$1000,'Export 2023'!$AF$3:$AF$1000)</f>
        <v>1500</v>
      </c>
      <c r="O559" s="31">
        <f>_xlfn.XLOOKUP(A559,'Export Dossier'!$K$3:$K$974,'Export Dossier'!$AD$3:$AD$974)</f>
        <v>2000</v>
      </c>
      <c r="P559" s="31">
        <f>_xlfn.XLOOKUP(C559,'Export Action'!$A$3:$A$1999,'Export Action'!$AS$3:$AS$1999)</f>
        <v>3000</v>
      </c>
      <c r="Q559" s="29">
        <f>(_xlfn.XLOOKUP(C559,'Export Action'!$A$3:$A$1999,'Export Action'!$AS$3:$AS$1999))/_xlfn.XLOOKUP(C559,'Export Action'!$A$3:$A$1999,'Export Action'!$AR$3:$AR$1999)</f>
        <v>0.54505813953488369</v>
      </c>
      <c r="R559" s="63" t="str">
        <f>IF(OR(_xlfn.XLOOKUP(C559,'Export Action'!$A$3:$A$1999,'Export Action'!$AO$3:$AO$1999)="Communes ZRR./bassins de vie pop &gt; 50% ZRR",_xlfn.XLOOKUP(C559,'Export Action'!$A$3:$A$1999,'Export Action'!$AO$3:$AO$1999)="Contrats de relance et de transition écologique (CRTE) rural"),"Oui","Non")</f>
        <v>Non</v>
      </c>
      <c r="S559" s="73"/>
      <c r="T559" s="74">
        <f t="shared" si="9"/>
        <v>223</v>
      </c>
      <c r="U559" s="75"/>
      <c r="V559" s="8" t="str" cm="1">
        <f t="array" ref="V559">IF(SUMPRODUCT((Tableau1[NOM DE LA STRUCTURE]=Tableau1[[#This Row],[NOM DE LA STRUCTURE]])*Tableau1[MONTANT PROPOSE POUR L''ACTION])=0,"",SUMPRODUCT((Tableau1[NOM DE LA STRUCTURE]=Tableau1[[#This Row],[NOM DE LA STRUCTURE]])*Tableau1[MONTANT PROPOSE POUR L''ACTION]))</f>
        <v/>
      </c>
      <c r="W559" s="79"/>
    </row>
    <row r="560" spans="1:23" ht="47.5" hidden="1" customHeight="1" x14ac:dyDescent="0.25">
      <c r="A560" s="13" t="str">
        <f>_xlfn.XLOOKUP(C560,'Export Action'!$A$3:$A$1999,'Export Action'!$L$3:$L$1999)</f>
        <v>89448912900011</v>
      </c>
      <c r="B560" s="84" t="str">
        <f>_xlfn.XLOOKUP(A560,'Export Action'!$L$3:$L$1999,'Export Action'!$O$3:$O$1999)</f>
        <v>PING SAINT MICHEL SUR ORGE</v>
      </c>
      <c r="C560" s="1" t="s">
        <v>16305</v>
      </c>
      <c r="D560" s="36" t="str">
        <f>_xlfn.XLOOKUP(C560,'Export Action'!$A$3:$A$1999,'Export Action'!$X$3:$X$1999)</f>
        <v>ACTION 2 ANS PSF FFTT 2024  :Sensibilisation aux pratiques écologiques</v>
      </c>
      <c r="E560" s="1" t="str">
        <f>_xlfn.XLOOKUP(A560,'Export Dossier'!$K$3:$K$974,'Export Dossier'!$D$3:$D$974)</f>
        <v>FFTT-IDF-24-0020</v>
      </c>
      <c r="F560" s="36" t="str">
        <f>_xlfn.XLOOKUP(C560,'Export Action'!$A$3:$A$1999,'Export Action'!$AE$3:$AE$1999)</f>
        <v>Structuration clubs/comités de demain</v>
      </c>
      <c r="G560" s="68"/>
      <c r="H560" s="71"/>
      <c r="I560" s="71"/>
      <c r="J560" s="1" t="str">
        <f>_xlfn.XLOOKUP(C560,'Export Action'!$A$3:$A$1999,'Export Action'!$J$3:$J$1999)</f>
        <v>Première demande</v>
      </c>
      <c r="K560" s="1" t="str">
        <f>_xlfn.XLOOKUP(C560,'Export Action'!$A$3:$A$1999,'Export Action'!$AL$3:$AL$1999)</f>
        <v>Mixte</v>
      </c>
      <c r="L560" s="1">
        <f>_xlfn.XLOOKUP(C560,'Export Action'!$A$3:$A$1999,'Export Action'!$AM$3:$AM$1999)</f>
        <v>150</v>
      </c>
      <c r="M560" s="5">
        <f>_xlfn.XLOOKUP(A560,'Export 2022'!$K$3:$K$1000,'Export 2022'!$AF$3:$AF$1000)</f>
        <v>1500</v>
      </c>
      <c r="N560" s="5">
        <f>_xlfn.XLOOKUP(A560,'Export 2023'!$K$3:$K$1000,'Export 2023'!$AF$3:$AF$1000)</f>
        <v>1500</v>
      </c>
      <c r="O560" s="31">
        <f>_xlfn.XLOOKUP(A560,'Export Dossier'!$K$3:$K$974,'Export Dossier'!$AD$3:$AD$974)</f>
        <v>2000</v>
      </c>
      <c r="P560" s="31">
        <f>_xlfn.XLOOKUP(C560,'Export Action'!$A$3:$A$1999,'Export Action'!$AS$3:$AS$1999)</f>
        <v>100</v>
      </c>
      <c r="Q560" s="29">
        <f>(_xlfn.XLOOKUP(C560,'Export Action'!$A$3:$A$1999,'Export Action'!$AS$3:$AS$1999))/_xlfn.XLOOKUP(C560,'Export Action'!$A$3:$A$1999,'Export Action'!$AR$3:$AR$1999)</f>
        <v>0.55555555555555558</v>
      </c>
      <c r="R560" s="63" t="str">
        <f>IF(OR(_xlfn.XLOOKUP(C560,'Export Action'!$A$3:$A$1999,'Export Action'!$AO$3:$AO$1999)="Communes ZRR./bassins de vie pop &gt; 50% ZRR",_xlfn.XLOOKUP(C560,'Export Action'!$A$3:$A$1999,'Export Action'!$AO$3:$AO$1999)="Contrats de relance et de transition écologique (CRTE) rural"),"Oui","Non")</f>
        <v>Non</v>
      </c>
      <c r="S560" s="73"/>
      <c r="T560" s="74">
        <f t="shared" si="9"/>
        <v>223</v>
      </c>
      <c r="U560" s="75"/>
      <c r="V560" s="8" t="str" cm="1">
        <f t="array" ref="V560">IF(SUMPRODUCT((Tableau1[NOM DE LA STRUCTURE]=Tableau1[[#This Row],[NOM DE LA STRUCTURE]])*Tableau1[MONTANT PROPOSE POUR L''ACTION])=0,"",SUMPRODUCT((Tableau1[NOM DE LA STRUCTURE]=Tableau1[[#This Row],[NOM DE LA STRUCTURE]])*Tableau1[MONTANT PROPOSE POUR L''ACTION]))</f>
        <v/>
      </c>
      <c r="W560" s="79"/>
    </row>
    <row r="561" spans="1:23" ht="47.5" hidden="1" customHeight="1" x14ac:dyDescent="0.25">
      <c r="A561" s="13" t="str">
        <f>_xlfn.XLOOKUP(C561,'Export Action'!$A$3:$A$1999,'Export Action'!$L$3:$L$1999)</f>
        <v>78540655400010</v>
      </c>
      <c r="B561" s="84" t="str">
        <f>_xlfn.XLOOKUP(A561,'Export Action'!$L$3:$L$1999,'Export Action'!$O$3:$O$1999)</f>
        <v>STADE MULTISPORTS DE MONTROUGE</v>
      </c>
      <c r="C561" s="1" t="s">
        <v>16310</v>
      </c>
      <c r="D561" s="36" t="str">
        <f>_xlfn.XLOOKUP(C561,'Export Action'!$A$3:$A$1999,'Export Action'!$X$3:$X$1999)</f>
        <v>LE PING EN EXTERIEUR au SM Montrouge TT</v>
      </c>
      <c r="E561" s="1" t="str">
        <f>_xlfn.XLOOKUP(A561,'Export Dossier'!$K$3:$K$974,'Export Dossier'!$D$3:$D$974)</f>
        <v>FFTT-IDF-24-0047</v>
      </c>
      <c r="F561" s="36" t="str">
        <f>_xlfn.XLOOKUP(C561,'Export Action'!$A$3:$A$1999,'Export Action'!$AE$3:$AE$1999)</f>
        <v>Nouvelles pratiques</v>
      </c>
      <c r="G561" s="68"/>
      <c r="H561" s="71"/>
      <c r="I561" s="71"/>
      <c r="J561" s="1" t="str">
        <f>_xlfn.XLOOKUP(C561,'Export Action'!$A$3:$A$1999,'Export Action'!$J$3:$J$1999)</f>
        <v>Première demande</v>
      </c>
      <c r="K561" s="1" t="str">
        <f>_xlfn.XLOOKUP(C561,'Export Action'!$A$3:$A$1999,'Export Action'!$AL$3:$AL$1999)</f>
        <v>Mixte</v>
      </c>
      <c r="L561" s="1">
        <f>_xlfn.XLOOKUP(C561,'Export Action'!$A$3:$A$1999,'Export Action'!$AM$3:$AM$1999)</f>
        <v>100</v>
      </c>
      <c r="M561" s="5">
        <f>_xlfn.XLOOKUP(A561,'Export 2022'!$K$3:$K$1000,'Export 2022'!$AF$3:$AF$1000)</f>
        <v>1500</v>
      </c>
      <c r="N561" s="5" t="e">
        <f>_xlfn.XLOOKUP(A561,'Export 2023'!$K$3:$K$1000,'Export 2023'!$AF$3:$AF$1000)</f>
        <v>#N/A</v>
      </c>
      <c r="O561" s="31">
        <f>_xlfn.XLOOKUP(A561,'Export Dossier'!$K$3:$K$974,'Export Dossier'!$AD$3:$AD$974)</f>
        <v>4000</v>
      </c>
      <c r="P561" s="31">
        <f>_xlfn.XLOOKUP(C561,'Export Action'!$A$3:$A$1999,'Export Action'!$AS$3:$AS$1999)</f>
        <v>2000</v>
      </c>
      <c r="Q561" s="29">
        <f>(_xlfn.XLOOKUP(C561,'Export Action'!$A$3:$A$1999,'Export Action'!$AS$3:$AS$1999))/_xlfn.XLOOKUP(C561,'Export Action'!$A$3:$A$1999,'Export Action'!$AR$3:$AR$1999)</f>
        <v>0.44052863436123346</v>
      </c>
      <c r="R561" s="63" t="str">
        <f>IF(OR(_xlfn.XLOOKUP(C561,'Export Action'!$A$3:$A$1999,'Export Action'!$AO$3:$AO$1999)="Communes ZRR./bassins de vie pop &gt; 50% ZRR",_xlfn.XLOOKUP(C561,'Export Action'!$A$3:$A$1999,'Export Action'!$AO$3:$AO$1999)="Contrats de relance et de transition écologique (CRTE) rural"),"Oui","Non")</f>
        <v>Non</v>
      </c>
      <c r="S561" s="73"/>
      <c r="T561" s="74">
        <f t="shared" si="9"/>
        <v>224</v>
      </c>
      <c r="U561" s="75"/>
      <c r="V561" s="8" t="str" cm="1">
        <f t="array" ref="V561">IF(SUMPRODUCT((Tableau1[NOM DE LA STRUCTURE]=Tableau1[[#This Row],[NOM DE LA STRUCTURE]])*Tableau1[MONTANT PROPOSE POUR L''ACTION])=0,"",SUMPRODUCT((Tableau1[NOM DE LA STRUCTURE]=Tableau1[[#This Row],[NOM DE LA STRUCTURE]])*Tableau1[MONTANT PROPOSE POUR L''ACTION]))</f>
        <v/>
      </c>
      <c r="W561" s="79"/>
    </row>
    <row r="562" spans="1:23" ht="47.5" hidden="1" customHeight="1" x14ac:dyDescent="0.25">
      <c r="A562" s="13" t="str">
        <f>_xlfn.XLOOKUP(C562,'Export Action'!$A$3:$A$1999,'Export Action'!$L$3:$L$1999)</f>
        <v>78540655400010</v>
      </c>
      <c r="B562" s="84" t="str">
        <f>_xlfn.XLOOKUP(A562,'Export Action'!$L$3:$L$1999,'Export Action'!$O$3:$O$1999)</f>
        <v>STADE MULTISPORTS DE MONTROUGE</v>
      </c>
      <c r="C562" s="1" t="s">
        <v>16318</v>
      </c>
      <c r="D562" s="36" t="str">
        <f>_xlfn.XLOOKUP(C562,'Export Action'!$A$3:$A$1999,'Export Action'!$X$3:$X$1999)</f>
        <v>LA FEMINISATION au SM Montrouge TT</v>
      </c>
      <c r="E562" s="1" t="str">
        <f>_xlfn.XLOOKUP(A562,'Export Dossier'!$K$3:$K$974,'Export Dossier'!$D$3:$D$974)</f>
        <v>FFTT-IDF-24-0047</v>
      </c>
      <c r="F562" s="36" t="str">
        <f>_xlfn.XLOOKUP(C562,'Export Action'!$A$3:$A$1999,'Export Action'!$AE$3:$AE$1999)</f>
        <v>Ping Actif</v>
      </c>
      <c r="G562" s="68"/>
      <c r="H562" s="71"/>
      <c r="I562" s="71"/>
      <c r="J562" s="1" t="str">
        <f>_xlfn.XLOOKUP(C562,'Export Action'!$A$3:$A$1999,'Export Action'!$J$3:$J$1999)</f>
        <v>Première demande</v>
      </c>
      <c r="K562" s="1" t="str">
        <f>_xlfn.XLOOKUP(C562,'Export Action'!$A$3:$A$1999,'Export Action'!$AL$3:$AL$1999)</f>
        <v>Féminin</v>
      </c>
      <c r="L562" s="1">
        <f>_xlfn.XLOOKUP(C562,'Export Action'!$A$3:$A$1999,'Export Action'!$AM$3:$AM$1999)</f>
        <v>50</v>
      </c>
      <c r="M562" s="5">
        <f>_xlfn.XLOOKUP(A562,'Export 2022'!$K$3:$K$1000,'Export 2022'!$AF$3:$AF$1000)</f>
        <v>1500</v>
      </c>
      <c r="N562" s="5" t="e">
        <f>_xlfn.XLOOKUP(A562,'Export 2023'!$K$3:$K$1000,'Export 2023'!$AF$3:$AF$1000)</f>
        <v>#N/A</v>
      </c>
      <c r="O562" s="31">
        <f>_xlfn.XLOOKUP(A562,'Export Dossier'!$K$3:$K$974,'Export Dossier'!$AD$3:$AD$974)</f>
        <v>4000</v>
      </c>
      <c r="P562" s="31">
        <f>_xlfn.XLOOKUP(C562,'Export Action'!$A$3:$A$1999,'Export Action'!$AS$3:$AS$1999)</f>
        <v>2000</v>
      </c>
      <c r="Q562" s="29">
        <f>(_xlfn.XLOOKUP(C562,'Export Action'!$A$3:$A$1999,'Export Action'!$AS$3:$AS$1999))/_xlfn.XLOOKUP(C562,'Export Action'!$A$3:$A$1999,'Export Action'!$AR$3:$AR$1999)</f>
        <v>0.31645569620253167</v>
      </c>
      <c r="R562" s="63" t="str">
        <f>IF(OR(_xlfn.XLOOKUP(C562,'Export Action'!$A$3:$A$1999,'Export Action'!$AO$3:$AO$1999)="Communes ZRR./bassins de vie pop &gt; 50% ZRR",_xlfn.XLOOKUP(C562,'Export Action'!$A$3:$A$1999,'Export Action'!$AO$3:$AO$1999)="Contrats de relance et de transition écologique (CRTE) rural"),"Oui","Non")</f>
        <v>Non</v>
      </c>
      <c r="S562" s="73"/>
      <c r="T562" s="74">
        <f t="shared" si="9"/>
        <v>224</v>
      </c>
      <c r="U562" s="75"/>
      <c r="V562" s="8" t="str" cm="1">
        <f t="array" ref="V562">IF(SUMPRODUCT((Tableau1[NOM DE LA STRUCTURE]=Tableau1[[#This Row],[NOM DE LA STRUCTURE]])*Tableau1[MONTANT PROPOSE POUR L''ACTION])=0,"",SUMPRODUCT((Tableau1[NOM DE LA STRUCTURE]=Tableau1[[#This Row],[NOM DE LA STRUCTURE]])*Tableau1[MONTANT PROPOSE POUR L''ACTION]))</f>
        <v/>
      </c>
      <c r="W562" s="79"/>
    </row>
    <row r="563" spans="1:23" ht="47.5" hidden="1" customHeight="1" x14ac:dyDescent="0.25">
      <c r="A563" s="13" t="str">
        <f>_xlfn.XLOOKUP(C563,'Export Action'!$A$3:$A$1999,'Export Action'!$L$3:$L$1999)</f>
        <v>31180009800031</v>
      </c>
      <c r="B563" s="84" t="str">
        <f>_xlfn.XLOOKUP(A563,'Export Action'!$L$3:$L$1999,'Export Action'!$O$3:$O$1999)</f>
        <v>CLUB CHEVRY 2</v>
      </c>
      <c r="C563" s="1" t="s">
        <v>16323</v>
      </c>
      <c r="D563" s="36" t="str">
        <f>_xlfn.XLOOKUP(C563,'Export Action'!$A$3:$A$1999,'Export Action'!$X$3:$X$1999)</f>
        <v>Ping actif auprès des personnes en situation de handicap et des féminines</v>
      </c>
      <c r="E563" s="1" t="str">
        <f>_xlfn.XLOOKUP(A563,'Export Dossier'!$K$3:$K$974,'Export Dossier'!$D$3:$D$974)</f>
        <v>FFTT-IDF-24-0048</v>
      </c>
      <c r="F563" s="36" t="str">
        <f>_xlfn.XLOOKUP(C563,'Export Action'!$A$3:$A$1999,'Export Action'!$AE$3:$AE$1999)</f>
        <v>Ping Actif</v>
      </c>
      <c r="G563" s="68"/>
      <c r="H563" s="71"/>
      <c r="I563" s="71"/>
      <c r="J563" s="1" t="str">
        <f>_xlfn.XLOOKUP(C563,'Export Action'!$A$3:$A$1999,'Export Action'!$J$3:$J$1999)</f>
        <v>Première demande</v>
      </c>
      <c r="K563" s="1" t="str">
        <f>_xlfn.XLOOKUP(C563,'Export Action'!$A$3:$A$1999,'Export Action'!$AL$3:$AL$1999)</f>
        <v>Mixte</v>
      </c>
      <c r="L563" s="1">
        <f>_xlfn.XLOOKUP(C563,'Export Action'!$A$3:$A$1999,'Export Action'!$AM$3:$AM$1999)</f>
        <v>25</v>
      </c>
      <c r="M563" s="5" t="e">
        <f>_xlfn.XLOOKUP(A563,'Export 2022'!$K$3:$K$1000,'Export 2022'!$AF$3:$AF$1000)</f>
        <v>#N/A</v>
      </c>
      <c r="N563" s="5">
        <f>_xlfn.XLOOKUP(A563,'Export 2023'!$K$3:$K$1000,'Export 2023'!$AF$3:$AF$1000)</f>
        <v>2100</v>
      </c>
      <c r="O563" s="31">
        <f>_xlfn.XLOOKUP(A563,'Export Dossier'!$K$3:$K$974,'Export Dossier'!$AD$3:$AD$974)</f>
        <v>3310</v>
      </c>
      <c r="P563" s="31">
        <f>_xlfn.XLOOKUP(C563,'Export Action'!$A$3:$A$1999,'Export Action'!$AS$3:$AS$1999)</f>
        <v>3100</v>
      </c>
      <c r="Q563" s="29">
        <f>(_xlfn.XLOOKUP(C563,'Export Action'!$A$3:$A$1999,'Export Action'!$AS$3:$AS$1999))/_xlfn.XLOOKUP(C563,'Export Action'!$A$3:$A$1999,'Export Action'!$AR$3:$AR$1999)</f>
        <v>0.30693069306930693</v>
      </c>
      <c r="R563" s="63" t="str">
        <f>IF(OR(_xlfn.XLOOKUP(C563,'Export Action'!$A$3:$A$1999,'Export Action'!$AO$3:$AO$1999)="Communes ZRR./bassins de vie pop &gt; 50% ZRR",_xlfn.XLOOKUP(C563,'Export Action'!$A$3:$A$1999,'Export Action'!$AO$3:$AO$1999)="Contrats de relance et de transition écologique (CRTE) rural"),"Oui","Non")</f>
        <v>Non</v>
      </c>
      <c r="S563" s="73"/>
      <c r="T563" s="74">
        <f t="shared" si="9"/>
        <v>225</v>
      </c>
      <c r="U563" s="75"/>
      <c r="V563" s="8" t="str" cm="1">
        <f t="array" ref="V563">IF(SUMPRODUCT((Tableau1[NOM DE LA STRUCTURE]=Tableau1[[#This Row],[NOM DE LA STRUCTURE]])*Tableau1[MONTANT PROPOSE POUR L''ACTION])=0,"",SUMPRODUCT((Tableau1[NOM DE LA STRUCTURE]=Tableau1[[#This Row],[NOM DE LA STRUCTURE]])*Tableau1[MONTANT PROPOSE POUR L''ACTION]))</f>
        <v/>
      </c>
      <c r="W563" s="79"/>
    </row>
    <row r="564" spans="1:23" ht="47.5" hidden="1" customHeight="1" x14ac:dyDescent="0.25">
      <c r="A564" s="13" t="str">
        <f>_xlfn.XLOOKUP(C564,'Export Action'!$A$3:$A$1999,'Export Action'!$L$3:$L$1999)</f>
        <v>31180009800031</v>
      </c>
      <c r="B564" s="84" t="str">
        <f>_xlfn.XLOOKUP(A564,'Export Action'!$L$3:$L$1999,'Export Action'!$O$3:$O$1999)</f>
        <v>CLUB CHEVRY 2</v>
      </c>
      <c r="C564" s="1" t="s">
        <v>16331</v>
      </c>
      <c r="D564" s="36" t="str">
        <f>_xlfn.XLOOKUP(C564,'Export Action'!$A$3:$A$1999,'Export Action'!$X$3:$X$1999)</f>
        <v>Le ping contribue au développement durable</v>
      </c>
      <c r="E564" s="1" t="str">
        <f>_xlfn.XLOOKUP(A564,'Export Dossier'!$K$3:$K$974,'Export Dossier'!$D$3:$D$974)</f>
        <v>FFTT-IDF-24-0048</v>
      </c>
      <c r="F564" s="36" t="str">
        <f>_xlfn.XLOOKUP(C564,'Export Action'!$A$3:$A$1999,'Export Action'!$AE$3:$AE$1999)</f>
        <v>Structuration clubs/comités de demain</v>
      </c>
      <c r="G564" s="68"/>
      <c r="H564" s="71"/>
      <c r="I564" s="71"/>
      <c r="J564" s="1" t="str">
        <f>_xlfn.XLOOKUP(C564,'Export Action'!$A$3:$A$1999,'Export Action'!$J$3:$J$1999)</f>
        <v>Première demande</v>
      </c>
      <c r="K564" s="1" t="str">
        <f>_xlfn.XLOOKUP(C564,'Export Action'!$A$3:$A$1999,'Export Action'!$AL$3:$AL$1999)</f>
        <v>Mixte</v>
      </c>
      <c r="L564" s="1">
        <f>_xlfn.XLOOKUP(C564,'Export Action'!$A$3:$A$1999,'Export Action'!$AM$3:$AM$1999)</f>
        <v>100</v>
      </c>
      <c r="M564" s="5" t="e">
        <f>_xlfn.XLOOKUP(A564,'Export 2022'!$K$3:$K$1000,'Export 2022'!$AF$3:$AF$1000)</f>
        <v>#N/A</v>
      </c>
      <c r="N564" s="5">
        <f>_xlfn.XLOOKUP(A564,'Export 2023'!$K$3:$K$1000,'Export 2023'!$AF$3:$AF$1000)</f>
        <v>2100</v>
      </c>
      <c r="O564" s="31">
        <f>_xlfn.XLOOKUP(A564,'Export Dossier'!$K$3:$K$974,'Export Dossier'!$AD$3:$AD$974)</f>
        <v>3310</v>
      </c>
      <c r="P564" s="31">
        <f>_xlfn.XLOOKUP(C564,'Export Action'!$A$3:$A$1999,'Export Action'!$AS$3:$AS$1999)</f>
        <v>210</v>
      </c>
      <c r="Q564" s="29">
        <f>(_xlfn.XLOOKUP(C564,'Export Action'!$A$3:$A$1999,'Export Action'!$AS$3:$AS$1999))/_xlfn.XLOOKUP(C564,'Export Action'!$A$3:$A$1999,'Export Action'!$AR$3:$AR$1999)</f>
        <v>0.6</v>
      </c>
      <c r="R564" s="63" t="str">
        <f>IF(OR(_xlfn.XLOOKUP(C564,'Export Action'!$A$3:$A$1999,'Export Action'!$AO$3:$AO$1999)="Communes ZRR./bassins de vie pop &gt; 50% ZRR",_xlfn.XLOOKUP(C564,'Export Action'!$A$3:$A$1999,'Export Action'!$AO$3:$AO$1999)="Contrats de relance et de transition écologique (CRTE) rural"),"Oui","Non")</f>
        <v>Non</v>
      </c>
      <c r="S564" s="73"/>
      <c r="T564" s="74">
        <f t="shared" si="9"/>
        <v>225</v>
      </c>
      <c r="U564" s="75"/>
      <c r="V564" s="8" t="str" cm="1">
        <f t="array" ref="V564">IF(SUMPRODUCT((Tableau1[NOM DE LA STRUCTURE]=Tableau1[[#This Row],[NOM DE LA STRUCTURE]])*Tableau1[MONTANT PROPOSE POUR L''ACTION])=0,"",SUMPRODUCT((Tableau1[NOM DE LA STRUCTURE]=Tableau1[[#This Row],[NOM DE LA STRUCTURE]])*Tableau1[MONTANT PROPOSE POUR L''ACTION]))</f>
        <v/>
      </c>
      <c r="W564" s="79"/>
    </row>
    <row r="565" spans="1:23" ht="47.5" hidden="1" customHeight="1" x14ac:dyDescent="0.25">
      <c r="A565" s="13" t="str">
        <f>_xlfn.XLOOKUP(C565,'Export Action'!$A$3:$A$1999,'Export Action'!$L$3:$L$1999)</f>
        <v>32300523100010</v>
      </c>
      <c r="B565" s="84" t="str">
        <f>_xlfn.XLOOKUP(A565,'Export Action'!$L$3:$L$1999,'Export Action'!$O$3:$O$1999)</f>
        <v>PATRONAGE SAINTE MELANIE</v>
      </c>
      <c r="C565" s="1" t="s">
        <v>16337</v>
      </c>
      <c r="D565" s="36" t="str">
        <f>_xlfn.XLOOKUP(C565,'Export Action'!$A$3:$A$1999,'Export Action'!$X$3:$X$1999)</f>
        <v>1- Augmenter la capacité d’accueil aux entrainements. 2- Organiser des stages pendant les vacances scolaires 3- Participer aux compétitions de la FFTT</v>
      </c>
      <c r="E565" s="1" t="str">
        <f>_xlfn.XLOOKUP(A565,'Export Dossier'!$K$3:$K$974,'Export Dossier'!$D$3:$D$974)</f>
        <v>FFTT-IDF-24-0049</v>
      </c>
      <c r="F565" s="36" t="str">
        <f>_xlfn.XLOOKUP(C565,'Export Action'!$A$3:$A$1999,'Export Action'!$AE$3:$AE$1999)</f>
        <v>Ping Educatif</v>
      </c>
      <c r="G565" s="68"/>
      <c r="H565" s="71"/>
      <c r="I565" s="71"/>
      <c r="J565" s="1" t="str">
        <f>_xlfn.XLOOKUP(C565,'Export Action'!$A$3:$A$1999,'Export Action'!$J$3:$J$1999)</f>
        <v>Première demande</v>
      </c>
      <c r="K565" s="1" t="str">
        <f>_xlfn.XLOOKUP(C565,'Export Action'!$A$3:$A$1999,'Export Action'!$AL$3:$AL$1999)</f>
        <v>Mixte</v>
      </c>
      <c r="L565" s="1">
        <f>_xlfn.XLOOKUP(C565,'Export Action'!$A$3:$A$1999,'Export Action'!$AM$3:$AM$1999)</f>
        <v>110</v>
      </c>
      <c r="M565" s="5">
        <f>_xlfn.XLOOKUP(A565,'Export 2022'!$K$3:$K$1000,'Export 2022'!$AF$3:$AF$1000)</f>
        <v>1500</v>
      </c>
      <c r="N565" s="5">
        <f>_xlfn.XLOOKUP(A565,'Export 2023'!$K$3:$K$1000,'Export 2023'!$AF$3:$AF$1000)</f>
        <v>1500</v>
      </c>
      <c r="O565" s="31">
        <f>_xlfn.XLOOKUP(A565,'Export Dossier'!$K$3:$K$974,'Export Dossier'!$AD$3:$AD$974)</f>
        <v>6400</v>
      </c>
      <c r="P565" s="31">
        <f>_xlfn.XLOOKUP(C565,'Export Action'!$A$3:$A$1999,'Export Action'!$AS$3:$AS$1999)</f>
        <v>6400</v>
      </c>
      <c r="Q565" s="29">
        <f>(_xlfn.XLOOKUP(C565,'Export Action'!$A$3:$A$1999,'Export Action'!$AS$3:$AS$1999))/_xlfn.XLOOKUP(C565,'Export Action'!$A$3:$A$1999,'Export Action'!$AR$3:$AR$1999)</f>
        <v>0.14311270125223613</v>
      </c>
      <c r="R565" s="63" t="str">
        <f>IF(OR(_xlfn.XLOOKUP(C565,'Export Action'!$A$3:$A$1999,'Export Action'!$AO$3:$AO$1999)="Communes ZRR./bassins de vie pop &gt; 50% ZRR",_xlfn.XLOOKUP(C565,'Export Action'!$A$3:$A$1999,'Export Action'!$AO$3:$AO$1999)="Contrats de relance et de transition écologique (CRTE) rural"),"Oui","Non")</f>
        <v>Non</v>
      </c>
      <c r="S565" s="73"/>
      <c r="T565" s="74">
        <f t="shared" si="9"/>
        <v>226</v>
      </c>
      <c r="U565" s="75"/>
      <c r="V565" s="8" t="str" cm="1">
        <f t="array" ref="V565">IF(SUMPRODUCT((Tableau1[NOM DE LA STRUCTURE]=Tableau1[[#This Row],[NOM DE LA STRUCTURE]])*Tableau1[MONTANT PROPOSE POUR L''ACTION])=0,"",SUMPRODUCT((Tableau1[NOM DE LA STRUCTURE]=Tableau1[[#This Row],[NOM DE LA STRUCTURE]])*Tableau1[MONTANT PROPOSE POUR L''ACTION]))</f>
        <v/>
      </c>
      <c r="W565" s="79"/>
    </row>
    <row r="566" spans="1:23" ht="47.5" hidden="1" customHeight="1" x14ac:dyDescent="0.25">
      <c r="A566" s="13" t="str">
        <f>_xlfn.XLOOKUP(C566,'Export Action'!$A$3:$A$1999,'Export Action'!$L$3:$L$1999)</f>
        <v>78833694900029</v>
      </c>
      <c r="B566" s="84" t="str">
        <f>_xlfn.XLOOKUP(A566,'Export Action'!$L$3:$L$1999,'Export Action'!$O$3:$O$1999)</f>
        <v>LA VIE AU GRAND AIR DE SAINT-MAUR</v>
      </c>
      <c r="C566" s="1" t="s">
        <v>16363</v>
      </c>
      <c r="D566" s="36" t="str">
        <f>_xlfn.XLOOKUP(C566,'Export Action'!$A$3:$A$1999,'Export Action'!$X$3:$X$1999)</f>
        <v>Développement Ping Bien-être et Ping Santé</v>
      </c>
      <c r="E566" s="1" t="str">
        <f>_xlfn.XLOOKUP(A566,'Export Dossier'!$K$3:$K$974,'Export Dossier'!$D$3:$D$974)</f>
        <v>FFTT-IDF-24-0051</v>
      </c>
      <c r="F566" s="36" t="str">
        <f>_xlfn.XLOOKUP(C566,'Export Action'!$A$3:$A$1999,'Export Action'!$AE$3:$AE$1999)</f>
        <v>Ping Actif</v>
      </c>
      <c r="G566" s="68"/>
      <c r="H566" s="71"/>
      <c r="I566" s="71"/>
      <c r="J566" s="1" t="str">
        <f>_xlfn.XLOOKUP(C566,'Export Action'!$A$3:$A$1999,'Export Action'!$J$3:$J$1999)</f>
        <v>Première demande</v>
      </c>
      <c r="K566" s="1" t="str">
        <f>_xlfn.XLOOKUP(C566,'Export Action'!$A$3:$A$1999,'Export Action'!$AL$3:$AL$1999)</f>
        <v>Mixte</v>
      </c>
      <c r="L566" s="1">
        <f>_xlfn.XLOOKUP(C566,'Export Action'!$A$3:$A$1999,'Export Action'!$AM$3:$AM$1999)</f>
        <v>67</v>
      </c>
      <c r="M566" s="5">
        <f>_xlfn.XLOOKUP(A566,'Export 2022'!$K$3:$K$1000,'Export 2022'!$AF$3:$AF$1000)</f>
        <v>2000</v>
      </c>
      <c r="N566" s="5">
        <f>_xlfn.XLOOKUP(A566,'Export 2023'!$K$3:$K$1000,'Export 2023'!$AF$3:$AF$1000)</f>
        <v>1500</v>
      </c>
      <c r="O566" s="31">
        <f>_xlfn.XLOOKUP(A566,'Export Dossier'!$K$3:$K$974,'Export Dossier'!$AD$3:$AD$974)</f>
        <v>4400</v>
      </c>
      <c r="P566" s="31">
        <f>_xlfn.XLOOKUP(C566,'Export Action'!$A$3:$A$1999,'Export Action'!$AS$3:$AS$1999)</f>
        <v>2400</v>
      </c>
      <c r="Q566" s="29">
        <f>(_xlfn.XLOOKUP(C566,'Export Action'!$A$3:$A$1999,'Export Action'!$AS$3:$AS$1999))/_xlfn.XLOOKUP(C566,'Export Action'!$A$3:$A$1999,'Export Action'!$AR$3:$AR$1999)</f>
        <v>0.43462513582035495</v>
      </c>
      <c r="R566" s="63" t="str">
        <f>IF(OR(_xlfn.XLOOKUP(C566,'Export Action'!$A$3:$A$1999,'Export Action'!$AO$3:$AO$1999)="Communes ZRR./bassins de vie pop &gt; 50% ZRR",_xlfn.XLOOKUP(C566,'Export Action'!$A$3:$A$1999,'Export Action'!$AO$3:$AO$1999)="Contrats de relance et de transition écologique (CRTE) rural"),"Oui","Non")</f>
        <v>Non</v>
      </c>
      <c r="S566" s="73"/>
      <c r="T566" s="74">
        <f t="shared" si="9"/>
        <v>227</v>
      </c>
      <c r="U566" s="75"/>
      <c r="V566" s="8" t="str" cm="1">
        <f t="array" ref="V566">IF(SUMPRODUCT((Tableau1[NOM DE LA STRUCTURE]=Tableau1[[#This Row],[NOM DE LA STRUCTURE]])*Tableau1[MONTANT PROPOSE POUR L''ACTION])=0,"",SUMPRODUCT((Tableau1[NOM DE LA STRUCTURE]=Tableau1[[#This Row],[NOM DE LA STRUCTURE]])*Tableau1[MONTANT PROPOSE POUR L''ACTION]))</f>
        <v/>
      </c>
      <c r="W566" s="79"/>
    </row>
    <row r="567" spans="1:23" ht="47.5" hidden="1" customHeight="1" x14ac:dyDescent="0.25">
      <c r="A567" s="13" t="str">
        <f>_xlfn.XLOOKUP(C567,'Export Action'!$A$3:$A$1999,'Export Action'!$L$3:$L$1999)</f>
        <v>78833694900029</v>
      </c>
      <c r="B567" s="84" t="str">
        <f>_xlfn.XLOOKUP(A567,'Export Action'!$L$3:$L$1999,'Export Action'!$O$3:$O$1999)</f>
        <v>LA VIE AU GRAND AIR DE SAINT-MAUR</v>
      </c>
      <c r="C567" s="1" t="s">
        <v>16372</v>
      </c>
      <c r="D567" s="36" t="str">
        <f>_xlfn.XLOOKUP(C567,'Export Action'!$A$3:$A$1999,'Export Action'!$X$3:$X$1999)</f>
        <v>Recrutement et fidélisation des jeunes</v>
      </c>
      <c r="E567" s="1" t="str">
        <f>_xlfn.XLOOKUP(A567,'Export Dossier'!$K$3:$K$974,'Export Dossier'!$D$3:$D$974)</f>
        <v>FFTT-IDF-24-0051</v>
      </c>
      <c r="F567" s="36" t="str">
        <f>_xlfn.XLOOKUP(C567,'Export Action'!$A$3:$A$1999,'Export Action'!$AE$3:$AE$1999)</f>
        <v>Ping Educatif</v>
      </c>
      <c r="G567" s="68"/>
      <c r="H567" s="71"/>
      <c r="I567" s="71"/>
      <c r="J567" s="1" t="str">
        <f>_xlfn.XLOOKUP(C567,'Export Action'!$A$3:$A$1999,'Export Action'!$J$3:$J$1999)</f>
        <v>Première demande</v>
      </c>
      <c r="K567" s="1" t="str">
        <f>_xlfn.XLOOKUP(C567,'Export Action'!$A$3:$A$1999,'Export Action'!$AL$3:$AL$1999)</f>
        <v>Mixte</v>
      </c>
      <c r="L567" s="1">
        <f>_xlfn.XLOOKUP(C567,'Export Action'!$A$3:$A$1999,'Export Action'!$AM$3:$AM$1999)</f>
        <v>160</v>
      </c>
      <c r="M567" s="5">
        <f>_xlfn.XLOOKUP(A567,'Export 2022'!$K$3:$K$1000,'Export 2022'!$AF$3:$AF$1000)</f>
        <v>2000</v>
      </c>
      <c r="N567" s="5">
        <f>_xlfn.XLOOKUP(A567,'Export 2023'!$K$3:$K$1000,'Export 2023'!$AF$3:$AF$1000)</f>
        <v>1500</v>
      </c>
      <c r="O567" s="31">
        <f>_xlfn.XLOOKUP(A567,'Export Dossier'!$K$3:$K$974,'Export Dossier'!$AD$3:$AD$974)</f>
        <v>4400</v>
      </c>
      <c r="P567" s="31">
        <f>_xlfn.XLOOKUP(C567,'Export Action'!$A$3:$A$1999,'Export Action'!$AS$3:$AS$1999)</f>
        <v>2000</v>
      </c>
      <c r="Q567" s="29">
        <f>(_xlfn.XLOOKUP(C567,'Export Action'!$A$3:$A$1999,'Export Action'!$AS$3:$AS$1999))/_xlfn.XLOOKUP(C567,'Export Action'!$A$3:$A$1999,'Export Action'!$AR$3:$AR$1999)</f>
        <v>0.48192771084337349</v>
      </c>
      <c r="R567" s="63" t="str">
        <f>IF(OR(_xlfn.XLOOKUP(C567,'Export Action'!$A$3:$A$1999,'Export Action'!$AO$3:$AO$1999)="Communes ZRR./bassins de vie pop &gt; 50% ZRR",_xlfn.XLOOKUP(C567,'Export Action'!$A$3:$A$1999,'Export Action'!$AO$3:$AO$1999)="Contrats de relance et de transition écologique (CRTE) rural"),"Oui","Non")</f>
        <v>Non</v>
      </c>
      <c r="S567" s="73"/>
      <c r="T567" s="74">
        <f t="shared" si="9"/>
        <v>227</v>
      </c>
      <c r="U567" s="75"/>
      <c r="V567" s="8" t="str" cm="1">
        <f t="array" ref="V567">IF(SUMPRODUCT((Tableau1[NOM DE LA STRUCTURE]=Tableau1[[#This Row],[NOM DE LA STRUCTURE]])*Tableau1[MONTANT PROPOSE POUR L''ACTION])=0,"",SUMPRODUCT((Tableau1[NOM DE LA STRUCTURE]=Tableau1[[#This Row],[NOM DE LA STRUCTURE]])*Tableau1[MONTANT PROPOSE POUR L''ACTION]))</f>
        <v/>
      </c>
      <c r="W567" s="79"/>
    </row>
    <row r="568" spans="1:23" ht="47.5" hidden="1" customHeight="1" x14ac:dyDescent="0.25">
      <c r="A568" s="13" t="str">
        <f>_xlfn.XLOOKUP(C568,'Export Action'!$A$3:$A$1999,'Export Action'!$L$3:$L$1999)</f>
        <v>32683577400018</v>
      </c>
      <c r="B568" s="84" t="str">
        <f>_xlfn.XLOOKUP(A568,'Export Action'!$L$3:$L$1999,'Export Action'!$O$3:$O$1999)</f>
        <v>CERCLE SPORTIF DE CLICHY</v>
      </c>
      <c r="C568" s="1" t="s">
        <v>16377</v>
      </c>
      <c r="D568" s="36" t="str">
        <f>_xlfn.XLOOKUP(C568,'Export Action'!$A$3:$A$1999,'Export Action'!$X$3:$X$1999)</f>
        <v>Tennis de Table en milieu scolaire</v>
      </c>
      <c r="E568" s="1" t="str">
        <f>_xlfn.XLOOKUP(A568,'Export Dossier'!$K$3:$K$974,'Export Dossier'!$D$3:$D$974)</f>
        <v>FFTT-IDF-24-0052</v>
      </c>
      <c r="F568" s="36" t="str">
        <f>_xlfn.XLOOKUP(C568,'Export Action'!$A$3:$A$1999,'Export Action'!$AE$3:$AE$1999)</f>
        <v>Ping Educatif</v>
      </c>
      <c r="G568" s="68"/>
      <c r="H568" s="71"/>
      <c r="I568" s="71"/>
      <c r="J568" s="1" t="str">
        <f>_xlfn.XLOOKUP(C568,'Export Action'!$A$3:$A$1999,'Export Action'!$J$3:$J$1999)</f>
        <v>Renouvellement</v>
      </c>
      <c r="K568" s="1" t="str">
        <f>_xlfn.XLOOKUP(C568,'Export Action'!$A$3:$A$1999,'Export Action'!$AL$3:$AL$1999)</f>
        <v>Mixte</v>
      </c>
      <c r="L568" s="1">
        <f>_xlfn.XLOOKUP(C568,'Export Action'!$A$3:$A$1999,'Export Action'!$AM$3:$AM$1999)</f>
        <v>600</v>
      </c>
      <c r="M568" s="5">
        <f>_xlfn.XLOOKUP(A568,'Export 2022'!$K$3:$K$1000,'Export 2022'!$AF$3:$AF$1000)</f>
        <v>1500</v>
      </c>
      <c r="N568" s="5">
        <f>_xlfn.XLOOKUP(A568,'Export 2023'!$K$3:$K$1000,'Export 2023'!$AF$3:$AF$1000)</f>
        <v>0</v>
      </c>
      <c r="O568" s="31">
        <f>_xlfn.XLOOKUP(A568,'Export Dossier'!$K$3:$K$974,'Export Dossier'!$AD$3:$AD$974)</f>
        <v>5500</v>
      </c>
      <c r="P568" s="31">
        <f>_xlfn.XLOOKUP(C568,'Export Action'!$A$3:$A$1999,'Export Action'!$AS$3:$AS$1999)</f>
        <v>2000</v>
      </c>
      <c r="Q568" s="29">
        <f>(_xlfn.XLOOKUP(C568,'Export Action'!$A$3:$A$1999,'Export Action'!$AS$3:$AS$1999))/_xlfn.XLOOKUP(C568,'Export Action'!$A$3:$A$1999,'Export Action'!$AR$3:$AR$1999)</f>
        <v>0.10446591799425438</v>
      </c>
      <c r="R568" s="63" t="str">
        <f>IF(OR(_xlfn.XLOOKUP(C568,'Export Action'!$A$3:$A$1999,'Export Action'!$AO$3:$AO$1999)="Communes ZRR./bassins de vie pop &gt; 50% ZRR",_xlfn.XLOOKUP(C568,'Export Action'!$A$3:$A$1999,'Export Action'!$AO$3:$AO$1999)="Contrats de relance et de transition écologique (CRTE) rural"),"Oui","Non")</f>
        <v>Non</v>
      </c>
      <c r="S568" s="73"/>
      <c r="T568" s="74">
        <f t="shared" si="9"/>
        <v>228</v>
      </c>
      <c r="U568" s="75"/>
      <c r="V568" s="8" t="str" cm="1">
        <f t="array" ref="V568">IF(SUMPRODUCT((Tableau1[NOM DE LA STRUCTURE]=Tableau1[[#This Row],[NOM DE LA STRUCTURE]])*Tableau1[MONTANT PROPOSE POUR L''ACTION])=0,"",SUMPRODUCT((Tableau1[NOM DE LA STRUCTURE]=Tableau1[[#This Row],[NOM DE LA STRUCTURE]])*Tableau1[MONTANT PROPOSE POUR L''ACTION]))</f>
        <v/>
      </c>
      <c r="W568" s="79"/>
    </row>
    <row r="569" spans="1:23" ht="47.5" hidden="1" customHeight="1" x14ac:dyDescent="0.25">
      <c r="A569" s="13" t="str">
        <f>_xlfn.XLOOKUP(C569,'Export Action'!$A$3:$A$1999,'Export Action'!$L$3:$L$1999)</f>
        <v>32683577400018</v>
      </c>
      <c r="B569" s="84" t="str">
        <f>_xlfn.XLOOKUP(A569,'Export Action'!$L$3:$L$1999,'Export Action'!$O$3:$O$1999)</f>
        <v>CERCLE SPORTIF DE CLICHY</v>
      </c>
      <c r="C569" s="1" t="s">
        <v>16385</v>
      </c>
      <c r="D569" s="36" t="str">
        <f>_xlfn.XLOOKUP(C569,'Export Action'!$A$3:$A$1999,'Export Action'!$X$3:$X$1999)</f>
        <v>ping bien être</v>
      </c>
      <c r="E569" s="1" t="str">
        <f>_xlfn.XLOOKUP(A569,'Export Dossier'!$K$3:$K$974,'Export Dossier'!$D$3:$D$974)</f>
        <v>FFTT-IDF-24-0052</v>
      </c>
      <c r="F569" s="36" t="str">
        <f>_xlfn.XLOOKUP(C569,'Export Action'!$A$3:$A$1999,'Export Action'!$AE$3:$AE$1999)</f>
        <v>Ping Actif</v>
      </c>
      <c r="G569" s="68"/>
      <c r="H569" s="71"/>
      <c r="I569" s="71"/>
      <c r="J569" s="1" t="str">
        <f>_xlfn.XLOOKUP(C569,'Export Action'!$A$3:$A$1999,'Export Action'!$J$3:$J$1999)</f>
        <v>Première demande</v>
      </c>
      <c r="K569" s="1" t="str">
        <f>_xlfn.XLOOKUP(C569,'Export Action'!$A$3:$A$1999,'Export Action'!$AL$3:$AL$1999)</f>
        <v>Mixte</v>
      </c>
      <c r="L569" s="1">
        <f>_xlfn.XLOOKUP(C569,'Export Action'!$A$3:$A$1999,'Export Action'!$AM$3:$AM$1999)</f>
        <v>25</v>
      </c>
      <c r="M569" s="5">
        <f>_xlfn.XLOOKUP(A569,'Export 2022'!$K$3:$K$1000,'Export 2022'!$AF$3:$AF$1000)</f>
        <v>1500</v>
      </c>
      <c r="N569" s="5">
        <f>_xlfn.XLOOKUP(A569,'Export 2023'!$K$3:$K$1000,'Export 2023'!$AF$3:$AF$1000)</f>
        <v>0</v>
      </c>
      <c r="O569" s="31">
        <f>_xlfn.XLOOKUP(A569,'Export Dossier'!$K$3:$K$974,'Export Dossier'!$AD$3:$AD$974)</f>
        <v>5500</v>
      </c>
      <c r="P569" s="31">
        <f>_xlfn.XLOOKUP(C569,'Export Action'!$A$3:$A$1999,'Export Action'!$AS$3:$AS$1999)</f>
        <v>1500</v>
      </c>
      <c r="Q569" s="29">
        <f>(_xlfn.XLOOKUP(C569,'Export Action'!$A$3:$A$1999,'Export Action'!$AS$3:$AS$1999))/_xlfn.XLOOKUP(C569,'Export Action'!$A$3:$A$1999,'Export Action'!$AR$3:$AR$1999)</f>
        <v>0.2608695652173913</v>
      </c>
      <c r="R569" s="63" t="str">
        <f>IF(OR(_xlfn.XLOOKUP(C569,'Export Action'!$A$3:$A$1999,'Export Action'!$AO$3:$AO$1999)="Communes ZRR./bassins de vie pop &gt; 50% ZRR",_xlfn.XLOOKUP(C569,'Export Action'!$A$3:$A$1999,'Export Action'!$AO$3:$AO$1999)="Contrats de relance et de transition écologique (CRTE) rural"),"Oui","Non")</f>
        <v>Non</v>
      </c>
      <c r="S569" s="73"/>
      <c r="T569" s="74">
        <f t="shared" si="9"/>
        <v>228</v>
      </c>
      <c r="U569" s="75"/>
      <c r="V569" s="8" t="str" cm="1">
        <f t="array" ref="V569">IF(SUMPRODUCT((Tableau1[NOM DE LA STRUCTURE]=Tableau1[[#This Row],[NOM DE LA STRUCTURE]])*Tableau1[MONTANT PROPOSE POUR L''ACTION])=0,"",SUMPRODUCT((Tableau1[NOM DE LA STRUCTURE]=Tableau1[[#This Row],[NOM DE LA STRUCTURE]])*Tableau1[MONTANT PROPOSE POUR L''ACTION]))</f>
        <v/>
      </c>
      <c r="W569" s="79"/>
    </row>
    <row r="570" spans="1:23" ht="47.5" hidden="1" customHeight="1" x14ac:dyDescent="0.25">
      <c r="A570" s="13" t="str">
        <f>_xlfn.XLOOKUP(C570,'Export Action'!$A$3:$A$1999,'Export Action'!$L$3:$L$1999)</f>
        <v>32683577400018</v>
      </c>
      <c r="B570" s="84" t="str">
        <f>_xlfn.XLOOKUP(A570,'Export Action'!$L$3:$L$1999,'Export Action'!$O$3:$O$1999)</f>
        <v>CERCLE SPORTIF DE CLICHY</v>
      </c>
      <c r="C570" s="1" t="s">
        <v>16391</v>
      </c>
      <c r="D570" s="36" t="str">
        <f>_xlfn.XLOOKUP(C570,'Export Action'!$A$3:$A$1999,'Export Action'!$X$3:$X$1999)</f>
        <v>pratique féminine</v>
      </c>
      <c r="E570" s="1" t="str">
        <f>_xlfn.XLOOKUP(A570,'Export Dossier'!$K$3:$K$974,'Export Dossier'!$D$3:$D$974)</f>
        <v>FFTT-IDF-24-0052</v>
      </c>
      <c r="F570" s="36" t="str">
        <f>_xlfn.XLOOKUP(C570,'Export Action'!$A$3:$A$1999,'Export Action'!$AE$3:$AE$1999)</f>
        <v>Ping Inclusif</v>
      </c>
      <c r="G570" s="68"/>
      <c r="H570" s="71"/>
      <c r="I570" s="71"/>
      <c r="J570" s="1" t="str">
        <f>_xlfn.XLOOKUP(C570,'Export Action'!$A$3:$A$1999,'Export Action'!$J$3:$J$1999)</f>
        <v>Renouvellement</v>
      </c>
      <c r="K570" s="1" t="str">
        <f>_xlfn.XLOOKUP(C570,'Export Action'!$A$3:$A$1999,'Export Action'!$AL$3:$AL$1999)</f>
        <v>Féminin</v>
      </c>
      <c r="L570" s="1">
        <f>_xlfn.XLOOKUP(C570,'Export Action'!$A$3:$A$1999,'Export Action'!$AM$3:$AM$1999)</f>
        <v>149</v>
      </c>
      <c r="M570" s="5">
        <f>_xlfn.XLOOKUP(A570,'Export 2022'!$K$3:$K$1000,'Export 2022'!$AF$3:$AF$1000)</f>
        <v>1500</v>
      </c>
      <c r="N570" s="5">
        <f>_xlfn.XLOOKUP(A570,'Export 2023'!$K$3:$K$1000,'Export 2023'!$AF$3:$AF$1000)</f>
        <v>0</v>
      </c>
      <c r="O570" s="31">
        <f>_xlfn.XLOOKUP(A570,'Export Dossier'!$K$3:$K$974,'Export Dossier'!$AD$3:$AD$974)</f>
        <v>5500</v>
      </c>
      <c r="P570" s="31">
        <f>_xlfn.XLOOKUP(C570,'Export Action'!$A$3:$A$1999,'Export Action'!$AS$3:$AS$1999)</f>
        <v>2000</v>
      </c>
      <c r="Q570" s="29">
        <f>(_xlfn.XLOOKUP(C570,'Export Action'!$A$3:$A$1999,'Export Action'!$AS$3:$AS$1999))/_xlfn.XLOOKUP(C570,'Export Action'!$A$3:$A$1999,'Export Action'!$AR$3:$AR$1999)</f>
        <v>9.9760574620909814E-2</v>
      </c>
      <c r="R570" s="63" t="str">
        <f>IF(OR(_xlfn.XLOOKUP(C570,'Export Action'!$A$3:$A$1999,'Export Action'!$AO$3:$AO$1999)="Communes ZRR./bassins de vie pop &gt; 50% ZRR",_xlfn.XLOOKUP(C570,'Export Action'!$A$3:$A$1999,'Export Action'!$AO$3:$AO$1999)="Contrats de relance et de transition écologique (CRTE) rural"),"Oui","Non")</f>
        <v>Non</v>
      </c>
      <c r="S570" s="73"/>
      <c r="T570" s="74">
        <f t="shared" si="9"/>
        <v>228</v>
      </c>
      <c r="U570" s="75"/>
      <c r="V570" s="8" t="str" cm="1">
        <f t="array" ref="V570">IF(SUMPRODUCT((Tableau1[NOM DE LA STRUCTURE]=Tableau1[[#This Row],[NOM DE LA STRUCTURE]])*Tableau1[MONTANT PROPOSE POUR L''ACTION])=0,"",SUMPRODUCT((Tableau1[NOM DE LA STRUCTURE]=Tableau1[[#This Row],[NOM DE LA STRUCTURE]])*Tableau1[MONTANT PROPOSE POUR L''ACTION]))</f>
        <v/>
      </c>
      <c r="W570" s="79"/>
    </row>
    <row r="571" spans="1:23" ht="47.5" hidden="1" customHeight="1" x14ac:dyDescent="0.25">
      <c r="A571" s="13" t="str">
        <f>_xlfn.XLOOKUP(C571,'Export Action'!$A$3:$A$1999,'Export Action'!$L$3:$L$1999)</f>
        <v>39414922300015</v>
      </c>
      <c r="B571" s="84" t="str">
        <f>_xlfn.XLOOKUP(A571,'Export Action'!$L$3:$L$1999,'Export Action'!$O$3:$O$1999)</f>
        <v>CLUB DE TENNIS DE TABLE DE BEAUCHAMP</v>
      </c>
      <c r="C571" s="1" t="s">
        <v>16398</v>
      </c>
      <c r="D571" s="36" t="str">
        <f>_xlfn.XLOOKUP(C571,'Export Action'!$A$3:$A$1999,'Export Action'!$X$3:$X$1999)</f>
        <v>Développement Créneaux 4-7 ans</v>
      </c>
      <c r="E571" s="1" t="str">
        <f>_xlfn.XLOOKUP(A571,'Export Dossier'!$K$3:$K$974,'Export Dossier'!$D$3:$D$974)</f>
        <v>FFTT-IDF-24-0053</v>
      </c>
      <c r="F571" s="36" t="str">
        <f>_xlfn.XLOOKUP(C571,'Export Action'!$A$3:$A$1999,'Export Action'!$AE$3:$AE$1999)</f>
        <v>Ping Educatif</v>
      </c>
      <c r="G571" s="68"/>
      <c r="H571" s="71"/>
      <c r="I571" s="71"/>
      <c r="J571" s="1" t="str">
        <f>_xlfn.XLOOKUP(C571,'Export Action'!$A$3:$A$1999,'Export Action'!$J$3:$J$1999)</f>
        <v>Première demande</v>
      </c>
      <c r="K571" s="1" t="str">
        <f>_xlfn.XLOOKUP(C571,'Export Action'!$A$3:$A$1999,'Export Action'!$AL$3:$AL$1999)</f>
        <v>Mixte</v>
      </c>
      <c r="L571" s="1">
        <f>_xlfn.XLOOKUP(C571,'Export Action'!$A$3:$A$1999,'Export Action'!$AM$3:$AM$1999)</f>
        <v>30</v>
      </c>
      <c r="M571" s="5">
        <f>_xlfn.XLOOKUP(A571,'Export 2022'!$K$3:$K$1000,'Export 2022'!$AF$3:$AF$1000)</f>
        <v>2750</v>
      </c>
      <c r="N571" s="5">
        <f>_xlfn.XLOOKUP(A571,'Export 2023'!$K$3:$K$1000,'Export 2023'!$AF$3:$AF$1000)</f>
        <v>2000</v>
      </c>
      <c r="O571" s="31">
        <f>_xlfn.XLOOKUP(A571,'Export Dossier'!$K$3:$K$974,'Export Dossier'!$AD$3:$AD$974)</f>
        <v>3000</v>
      </c>
      <c r="P571" s="31">
        <f>_xlfn.XLOOKUP(C571,'Export Action'!$A$3:$A$1999,'Export Action'!$AS$3:$AS$1999)</f>
        <v>1500</v>
      </c>
      <c r="Q571" s="29">
        <f>(_xlfn.XLOOKUP(C571,'Export Action'!$A$3:$A$1999,'Export Action'!$AS$3:$AS$1999))/_xlfn.XLOOKUP(C571,'Export Action'!$A$3:$A$1999,'Export Action'!$AR$3:$AR$1999)</f>
        <v>0.28544243577545197</v>
      </c>
      <c r="R571" s="63" t="str">
        <f>IF(OR(_xlfn.XLOOKUP(C571,'Export Action'!$A$3:$A$1999,'Export Action'!$AO$3:$AO$1999)="Communes ZRR./bassins de vie pop &gt; 50% ZRR",_xlfn.XLOOKUP(C571,'Export Action'!$A$3:$A$1999,'Export Action'!$AO$3:$AO$1999)="Contrats de relance et de transition écologique (CRTE) rural"),"Oui","Non")</f>
        <v>Non</v>
      </c>
      <c r="S571" s="73"/>
      <c r="T571" s="74">
        <f t="shared" si="9"/>
        <v>229</v>
      </c>
      <c r="U571" s="75"/>
      <c r="V571" s="8" t="str" cm="1">
        <f t="array" ref="V571">IF(SUMPRODUCT((Tableau1[NOM DE LA STRUCTURE]=Tableau1[[#This Row],[NOM DE LA STRUCTURE]])*Tableau1[MONTANT PROPOSE POUR L''ACTION])=0,"",SUMPRODUCT((Tableau1[NOM DE LA STRUCTURE]=Tableau1[[#This Row],[NOM DE LA STRUCTURE]])*Tableau1[MONTANT PROPOSE POUR L''ACTION]))</f>
        <v/>
      </c>
      <c r="W571" s="79"/>
    </row>
    <row r="572" spans="1:23" ht="47.5" hidden="1" customHeight="1" x14ac:dyDescent="0.25">
      <c r="A572" s="13" t="str">
        <f>_xlfn.XLOOKUP(C572,'Export Action'!$A$3:$A$1999,'Export Action'!$L$3:$L$1999)</f>
        <v>39414922300015</v>
      </c>
      <c r="B572" s="84" t="str">
        <f>_xlfn.XLOOKUP(A572,'Export Action'!$L$3:$L$1999,'Export Action'!$O$3:$O$1999)</f>
        <v>CLUB DE TENNIS DE TABLE DE BEAUCHAMP</v>
      </c>
      <c r="C572" s="1" t="s">
        <v>16406</v>
      </c>
      <c r="D572" s="36" t="str">
        <f>_xlfn.XLOOKUP(C572,'Export Action'!$A$3:$A$1999,'Export Action'!$X$3:$X$1999)</f>
        <v>Pratique du Ping VR</v>
      </c>
      <c r="E572" s="1" t="str">
        <f>_xlfn.XLOOKUP(A572,'Export Dossier'!$K$3:$K$974,'Export Dossier'!$D$3:$D$974)</f>
        <v>FFTT-IDF-24-0053</v>
      </c>
      <c r="F572" s="36" t="str">
        <f>_xlfn.XLOOKUP(C572,'Export Action'!$A$3:$A$1999,'Export Action'!$AE$3:$AE$1999)</f>
        <v>Nouvelles pratiques</v>
      </c>
      <c r="G572" s="68"/>
      <c r="H572" s="71"/>
      <c r="I572" s="71"/>
      <c r="J572" s="1" t="str">
        <f>_xlfn.XLOOKUP(C572,'Export Action'!$A$3:$A$1999,'Export Action'!$J$3:$J$1999)</f>
        <v>Première demande</v>
      </c>
      <c r="K572" s="1" t="str">
        <f>_xlfn.XLOOKUP(C572,'Export Action'!$A$3:$A$1999,'Export Action'!$AL$3:$AL$1999)</f>
        <v>Mixte</v>
      </c>
      <c r="L572" s="1">
        <f>_xlfn.XLOOKUP(C572,'Export Action'!$A$3:$A$1999,'Export Action'!$AM$3:$AM$1999)</f>
        <v>1</v>
      </c>
      <c r="M572" s="5">
        <f>_xlfn.XLOOKUP(A572,'Export 2022'!$K$3:$K$1000,'Export 2022'!$AF$3:$AF$1000)</f>
        <v>2750</v>
      </c>
      <c r="N572" s="5">
        <f>_xlfn.XLOOKUP(A572,'Export 2023'!$K$3:$K$1000,'Export 2023'!$AF$3:$AF$1000)</f>
        <v>2000</v>
      </c>
      <c r="O572" s="31">
        <f>_xlfn.XLOOKUP(A572,'Export Dossier'!$K$3:$K$974,'Export Dossier'!$AD$3:$AD$974)</f>
        <v>3000</v>
      </c>
      <c r="P572" s="31">
        <f>_xlfn.XLOOKUP(C572,'Export Action'!$A$3:$A$1999,'Export Action'!$AS$3:$AS$1999)</f>
        <v>1500</v>
      </c>
      <c r="Q572" s="29">
        <f>(_xlfn.XLOOKUP(C572,'Export Action'!$A$3:$A$1999,'Export Action'!$AS$3:$AS$1999))/_xlfn.XLOOKUP(C572,'Export Action'!$A$3:$A$1999,'Export Action'!$AR$3:$AR$1999)</f>
        <v>0.28409090909090912</v>
      </c>
      <c r="R572" s="63" t="str">
        <f>IF(OR(_xlfn.XLOOKUP(C572,'Export Action'!$A$3:$A$1999,'Export Action'!$AO$3:$AO$1999)="Communes ZRR./bassins de vie pop &gt; 50% ZRR",_xlfn.XLOOKUP(C572,'Export Action'!$A$3:$A$1999,'Export Action'!$AO$3:$AO$1999)="Contrats de relance et de transition écologique (CRTE) rural"),"Oui","Non")</f>
        <v>Non</v>
      </c>
      <c r="S572" s="73"/>
      <c r="T572" s="74">
        <f t="shared" si="9"/>
        <v>229</v>
      </c>
      <c r="U572" s="75"/>
      <c r="V572" s="8" t="str" cm="1">
        <f t="array" ref="V572">IF(SUMPRODUCT((Tableau1[NOM DE LA STRUCTURE]=Tableau1[[#This Row],[NOM DE LA STRUCTURE]])*Tableau1[MONTANT PROPOSE POUR L''ACTION])=0,"",SUMPRODUCT((Tableau1[NOM DE LA STRUCTURE]=Tableau1[[#This Row],[NOM DE LA STRUCTURE]])*Tableau1[MONTANT PROPOSE POUR L''ACTION]))</f>
        <v/>
      </c>
      <c r="W572" s="79"/>
    </row>
    <row r="573" spans="1:23" ht="47.5" hidden="1" customHeight="1" x14ac:dyDescent="0.25">
      <c r="A573" s="13" t="str">
        <f>_xlfn.XLOOKUP(C573,'Export Action'!$A$3:$A$1999,'Export Action'!$L$3:$L$1999)</f>
        <v>41031677200012</v>
      </c>
      <c r="B573" s="84" t="str">
        <f>_xlfn.XLOOKUP(A573,'Export Action'!$L$3:$L$1999,'Export Action'!$O$3:$O$1999)</f>
        <v>ASSOCIATION SPORTIVE DE CORBEIL-ESSONNES - TENNIS DE TABLE</v>
      </c>
      <c r="C573" s="1" t="s">
        <v>16413</v>
      </c>
      <c r="D573" s="36" t="str">
        <f>_xlfn.XLOOKUP(C573,'Export Action'!$A$3:$A$1999,'Export Action'!$X$3:$X$1999)</f>
        <v>PFS FFTT 2024 - Ping Educatif : Recrutement et fidélisation des jeunes - Initiation au Tennis de Table dans les écoles et les Quartiers de Corbeil-Essonnes</v>
      </c>
      <c r="E573" s="1" t="str">
        <f>_xlfn.XLOOKUP(A573,'Export Dossier'!$K$3:$K$974,'Export Dossier'!$D$3:$D$974)</f>
        <v>FFTT-IDF-24-0054</v>
      </c>
      <c r="F573" s="36" t="str">
        <f>_xlfn.XLOOKUP(C573,'Export Action'!$A$3:$A$1999,'Export Action'!$AE$3:$AE$1999)</f>
        <v>Ping Educatif</v>
      </c>
      <c r="G573" s="68"/>
      <c r="H573" s="71"/>
      <c r="I573" s="71"/>
      <c r="J573" s="1" t="str">
        <f>_xlfn.XLOOKUP(C573,'Export Action'!$A$3:$A$1999,'Export Action'!$J$3:$J$1999)</f>
        <v>Renouvellement</v>
      </c>
      <c r="K573" s="1" t="str">
        <f>_xlfn.XLOOKUP(C573,'Export Action'!$A$3:$A$1999,'Export Action'!$AL$3:$AL$1999)</f>
        <v>Mixte</v>
      </c>
      <c r="L573" s="1">
        <f>_xlfn.XLOOKUP(C573,'Export Action'!$A$3:$A$1999,'Export Action'!$AM$3:$AM$1999)</f>
        <v>1200</v>
      </c>
      <c r="M573" s="5">
        <f>_xlfn.XLOOKUP(A573,'Export 2022'!$K$3:$K$1000,'Export 2022'!$AF$3:$AF$1000)</f>
        <v>4240</v>
      </c>
      <c r="N573" s="5">
        <f>_xlfn.XLOOKUP(A573,'Export 2023'!$K$3:$K$1000,'Export 2023'!$AF$3:$AF$1000)</f>
        <v>2300</v>
      </c>
      <c r="O573" s="31">
        <f>_xlfn.XLOOKUP(A573,'Export Dossier'!$K$3:$K$974,'Export Dossier'!$AD$3:$AD$974)</f>
        <v>13100</v>
      </c>
      <c r="P573" s="31">
        <f>_xlfn.XLOOKUP(C573,'Export Action'!$A$3:$A$1999,'Export Action'!$AS$3:$AS$1999)</f>
        <v>5000</v>
      </c>
      <c r="Q573" s="29">
        <f>(_xlfn.XLOOKUP(C573,'Export Action'!$A$3:$A$1999,'Export Action'!$AS$3:$AS$1999))/_xlfn.XLOOKUP(C573,'Export Action'!$A$3:$A$1999,'Export Action'!$AR$3:$AR$1999)</f>
        <v>0.42444821731748728</v>
      </c>
      <c r="R573" s="63" t="str">
        <f>IF(OR(_xlfn.XLOOKUP(C573,'Export Action'!$A$3:$A$1999,'Export Action'!$AO$3:$AO$1999)="Communes ZRR./bassins de vie pop &gt; 50% ZRR",_xlfn.XLOOKUP(C573,'Export Action'!$A$3:$A$1999,'Export Action'!$AO$3:$AO$1999)="Contrats de relance et de transition écologique (CRTE) rural"),"Oui","Non")</f>
        <v>Non</v>
      </c>
      <c r="S573" s="73"/>
      <c r="T573" s="74">
        <f t="shared" si="9"/>
        <v>230</v>
      </c>
      <c r="U573" s="75"/>
      <c r="V573" s="8" t="str" cm="1">
        <f t="array" ref="V573">IF(SUMPRODUCT((Tableau1[NOM DE LA STRUCTURE]=Tableau1[[#This Row],[NOM DE LA STRUCTURE]])*Tableau1[MONTANT PROPOSE POUR L''ACTION])=0,"",SUMPRODUCT((Tableau1[NOM DE LA STRUCTURE]=Tableau1[[#This Row],[NOM DE LA STRUCTURE]])*Tableau1[MONTANT PROPOSE POUR L''ACTION]))</f>
        <v/>
      </c>
      <c r="W573" s="79"/>
    </row>
    <row r="574" spans="1:23" ht="47.5" hidden="1" customHeight="1" x14ac:dyDescent="0.25">
      <c r="A574" s="13" t="str">
        <f>_xlfn.XLOOKUP(C574,'Export Action'!$A$3:$A$1999,'Export Action'!$L$3:$L$1999)</f>
        <v>41031677200012</v>
      </c>
      <c r="B574" s="84" t="str">
        <f>_xlfn.XLOOKUP(A574,'Export Action'!$L$3:$L$1999,'Export Action'!$O$3:$O$1999)</f>
        <v>ASSOCIATION SPORTIVE DE CORBEIL-ESSONNES - TENNIS DE TABLE</v>
      </c>
      <c r="C574" s="1" t="s">
        <v>16422</v>
      </c>
      <c r="D574" s="36" t="str">
        <f>_xlfn.XLOOKUP(C574,'Export Action'!$A$3:$A$1999,'Export Action'!$X$3:$X$1999)</f>
        <v>PSF FFTT 2024 - Ping Actif : Ping Santé à Corbeil-Essonnes, du bien-être au traitement d'Alzheimer</v>
      </c>
      <c r="E574" s="1" t="str">
        <f>_xlfn.XLOOKUP(A574,'Export Dossier'!$K$3:$K$974,'Export Dossier'!$D$3:$D$974)</f>
        <v>FFTT-IDF-24-0054</v>
      </c>
      <c r="F574" s="36" t="str">
        <f>_xlfn.XLOOKUP(C574,'Export Action'!$A$3:$A$1999,'Export Action'!$AE$3:$AE$1999)</f>
        <v>Ping Actif</v>
      </c>
      <c r="G574" s="68"/>
      <c r="H574" s="71"/>
      <c r="I574" s="71"/>
      <c r="J574" s="1" t="str">
        <f>_xlfn.XLOOKUP(C574,'Export Action'!$A$3:$A$1999,'Export Action'!$J$3:$J$1999)</f>
        <v>Renouvellement</v>
      </c>
      <c r="K574" s="1" t="str">
        <f>_xlfn.XLOOKUP(C574,'Export Action'!$A$3:$A$1999,'Export Action'!$AL$3:$AL$1999)</f>
        <v>Mixte</v>
      </c>
      <c r="L574" s="1">
        <f>_xlfn.XLOOKUP(C574,'Export Action'!$A$3:$A$1999,'Export Action'!$AM$3:$AM$1999)</f>
        <v>200</v>
      </c>
      <c r="M574" s="5">
        <f>_xlfn.XLOOKUP(A574,'Export 2022'!$K$3:$K$1000,'Export 2022'!$AF$3:$AF$1000)</f>
        <v>4240</v>
      </c>
      <c r="N574" s="5">
        <f>_xlfn.XLOOKUP(A574,'Export 2023'!$K$3:$K$1000,'Export 2023'!$AF$3:$AF$1000)</f>
        <v>2300</v>
      </c>
      <c r="O574" s="31">
        <f>_xlfn.XLOOKUP(A574,'Export Dossier'!$K$3:$K$974,'Export Dossier'!$AD$3:$AD$974)</f>
        <v>13100</v>
      </c>
      <c r="P574" s="31">
        <f>_xlfn.XLOOKUP(C574,'Export Action'!$A$3:$A$1999,'Export Action'!$AS$3:$AS$1999)</f>
        <v>2500</v>
      </c>
      <c r="Q574" s="29">
        <f>(_xlfn.XLOOKUP(C574,'Export Action'!$A$3:$A$1999,'Export Action'!$AS$3:$AS$1999))/_xlfn.XLOOKUP(C574,'Export Action'!$A$3:$A$1999,'Export Action'!$AR$3:$AR$1999)</f>
        <v>0.43140638481449528</v>
      </c>
      <c r="R574" s="63" t="str">
        <f>IF(OR(_xlfn.XLOOKUP(C574,'Export Action'!$A$3:$A$1999,'Export Action'!$AO$3:$AO$1999)="Communes ZRR./bassins de vie pop &gt; 50% ZRR",_xlfn.XLOOKUP(C574,'Export Action'!$A$3:$A$1999,'Export Action'!$AO$3:$AO$1999)="Contrats de relance et de transition écologique (CRTE) rural"),"Oui","Non")</f>
        <v>Non</v>
      </c>
      <c r="S574" s="73"/>
      <c r="T574" s="74">
        <f t="shared" si="9"/>
        <v>230</v>
      </c>
      <c r="U574" s="75"/>
      <c r="V574" s="8" t="str" cm="1">
        <f t="array" ref="V574">IF(SUMPRODUCT((Tableau1[NOM DE LA STRUCTURE]=Tableau1[[#This Row],[NOM DE LA STRUCTURE]])*Tableau1[MONTANT PROPOSE POUR L''ACTION])=0,"",SUMPRODUCT((Tableau1[NOM DE LA STRUCTURE]=Tableau1[[#This Row],[NOM DE LA STRUCTURE]])*Tableau1[MONTANT PROPOSE POUR L''ACTION]))</f>
        <v/>
      </c>
      <c r="W574" s="79"/>
    </row>
    <row r="575" spans="1:23" ht="47.5" hidden="1" customHeight="1" x14ac:dyDescent="0.25">
      <c r="A575" s="13" t="str">
        <f>_xlfn.XLOOKUP(C575,'Export Action'!$A$3:$A$1999,'Export Action'!$L$3:$L$1999)</f>
        <v>41031677200012</v>
      </c>
      <c r="B575" s="84" t="str">
        <f>_xlfn.XLOOKUP(A575,'Export Action'!$L$3:$L$1999,'Export Action'!$O$3:$O$1999)</f>
        <v>ASSOCIATION SPORTIVE DE CORBEIL-ESSONNES - TENNIS DE TABLE</v>
      </c>
      <c r="C575" s="1" t="s">
        <v>16428</v>
      </c>
      <c r="D575" s="36" t="str">
        <f>_xlfn.XLOOKUP(C575,'Export Action'!$A$3:$A$1999,'Export Action'!$X$3:$X$1999)</f>
        <v>PSF FFTT 2024 - Développement durable : développement durable et Tennis de Table</v>
      </c>
      <c r="E575" s="1" t="str">
        <f>_xlfn.XLOOKUP(A575,'Export Dossier'!$K$3:$K$974,'Export Dossier'!$D$3:$D$974)</f>
        <v>FFTT-IDF-24-0054</v>
      </c>
      <c r="F575" s="36" t="str">
        <f>_xlfn.XLOOKUP(C575,'Export Action'!$A$3:$A$1999,'Export Action'!$AE$3:$AE$1999)</f>
        <v>Structuration clubs/comités de demain</v>
      </c>
      <c r="G575" s="68"/>
      <c r="H575" s="71"/>
      <c r="I575" s="71"/>
      <c r="J575" s="1" t="str">
        <f>_xlfn.XLOOKUP(C575,'Export Action'!$A$3:$A$1999,'Export Action'!$J$3:$J$1999)</f>
        <v>Renouvellement</v>
      </c>
      <c r="K575" s="1" t="str">
        <f>_xlfn.XLOOKUP(C575,'Export Action'!$A$3:$A$1999,'Export Action'!$AL$3:$AL$1999)</f>
        <v>Mixte</v>
      </c>
      <c r="L575" s="1">
        <f>_xlfn.XLOOKUP(C575,'Export Action'!$A$3:$A$1999,'Export Action'!$AM$3:$AM$1999)</f>
        <v>250</v>
      </c>
      <c r="M575" s="5">
        <f>_xlfn.XLOOKUP(A575,'Export 2022'!$K$3:$K$1000,'Export 2022'!$AF$3:$AF$1000)</f>
        <v>4240</v>
      </c>
      <c r="N575" s="5">
        <f>_xlfn.XLOOKUP(A575,'Export 2023'!$K$3:$K$1000,'Export 2023'!$AF$3:$AF$1000)</f>
        <v>2300</v>
      </c>
      <c r="O575" s="31">
        <f>_xlfn.XLOOKUP(A575,'Export Dossier'!$K$3:$K$974,'Export Dossier'!$AD$3:$AD$974)</f>
        <v>13100</v>
      </c>
      <c r="P575" s="31">
        <f>_xlfn.XLOOKUP(C575,'Export Action'!$A$3:$A$1999,'Export Action'!$AS$3:$AS$1999)</f>
        <v>1800</v>
      </c>
      <c r="Q575" s="29">
        <f>(_xlfn.XLOOKUP(C575,'Export Action'!$A$3:$A$1999,'Export Action'!$AS$3:$AS$1999))/_xlfn.XLOOKUP(C575,'Export Action'!$A$3:$A$1999,'Export Action'!$AR$3:$AR$1999)</f>
        <v>0.4891304347826087</v>
      </c>
      <c r="R575" s="63" t="str">
        <f>IF(OR(_xlfn.XLOOKUP(C575,'Export Action'!$A$3:$A$1999,'Export Action'!$AO$3:$AO$1999)="Communes ZRR./bassins de vie pop &gt; 50% ZRR",_xlfn.XLOOKUP(C575,'Export Action'!$A$3:$A$1999,'Export Action'!$AO$3:$AO$1999)="Contrats de relance et de transition écologique (CRTE) rural"),"Oui","Non")</f>
        <v>Non</v>
      </c>
      <c r="S575" s="73"/>
      <c r="T575" s="74">
        <f t="shared" si="9"/>
        <v>230</v>
      </c>
      <c r="U575" s="75"/>
      <c r="V575" s="8" t="str" cm="1">
        <f t="array" ref="V575">IF(SUMPRODUCT((Tableau1[NOM DE LA STRUCTURE]=Tableau1[[#This Row],[NOM DE LA STRUCTURE]])*Tableau1[MONTANT PROPOSE POUR L''ACTION])=0,"",SUMPRODUCT((Tableau1[NOM DE LA STRUCTURE]=Tableau1[[#This Row],[NOM DE LA STRUCTURE]])*Tableau1[MONTANT PROPOSE POUR L''ACTION]))</f>
        <v/>
      </c>
      <c r="W575" s="79"/>
    </row>
    <row r="576" spans="1:23" ht="47.5" hidden="1" customHeight="1" x14ac:dyDescent="0.25">
      <c r="A576" s="13" t="str">
        <f>_xlfn.XLOOKUP(C576,'Export Action'!$A$3:$A$1999,'Export Action'!$L$3:$L$1999)</f>
        <v>41031677200012</v>
      </c>
      <c r="B576" s="84" t="str">
        <f>_xlfn.XLOOKUP(A576,'Export Action'!$L$3:$L$1999,'Export Action'!$O$3:$O$1999)</f>
        <v>ASSOCIATION SPORTIVE DE CORBEIL-ESSONNES - TENNIS DE TABLE</v>
      </c>
      <c r="C576" s="1" t="s">
        <v>16435</v>
      </c>
      <c r="D576" s="36" t="str">
        <f>_xlfn.XLOOKUP(C576,'Export Action'!$A$3:$A$1999,'Export Action'!$X$3:$X$1999)</f>
        <v>PSF FFTT 2024 - Vacances Olympiques et Paralympiques : PING Vacances JOP</v>
      </c>
      <c r="E576" s="1" t="str">
        <f>_xlfn.XLOOKUP(A576,'Export Dossier'!$K$3:$K$974,'Export Dossier'!$D$3:$D$974)</f>
        <v>FFTT-IDF-24-0054</v>
      </c>
      <c r="F576" s="36" t="str">
        <f>_xlfn.XLOOKUP(C576,'Export Action'!$A$3:$A$1999,'Export Action'!$AE$3:$AE$1999)</f>
        <v>Animations vacances Olympiques et Paralympiques</v>
      </c>
      <c r="G576" s="87"/>
      <c r="H576" s="1"/>
      <c r="I576" s="1"/>
      <c r="J576" s="1" t="str">
        <f>_xlfn.XLOOKUP(C576,'Export Action'!$A$3:$A$1999,'Export Action'!$J$3:$J$1999)</f>
        <v>Première demande</v>
      </c>
      <c r="K576" s="1" t="str">
        <f>_xlfn.XLOOKUP(C576,'Export Action'!$A$3:$A$1999,'Export Action'!$AL$3:$AL$1999)</f>
        <v>Mixte</v>
      </c>
      <c r="L576" s="1">
        <f>_xlfn.XLOOKUP(C576,'Export Action'!$A$3:$A$1999,'Export Action'!$AM$3:$AM$1999)</f>
        <v>400</v>
      </c>
      <c r="M576" s="5">
        <f>_xlfn.XLOOKUP(A576,'Export 2022'!$K$3:$K$1000,'Export 2022'!$AF$3:$AF$1000)</f>
        <v>4240</v>
      </c>
      <c r="N576" s="5">
        <f>_xlfn.XLOOKUP(A576,'Export 2023'!$K$3:$K$1000,'Export 2023'!$AF$3:$AF$1000)</f>
        <v>2300</v>
      </c>
      <c r="O576" s="31">
        <f>_xlfn.XLOOKUP(A576,'Export Dossier'!$K$3:$K$974,'Export Dossier'!$AD$3:$AD$974)</f>
        <v>13100</v>
      </c>
      <c r="P576" s="31">
        <f>_xlfn.XLOOKUP(C576,'Export Action'!$A$3:$A$1999,'Export Action'!$AS$3:$AS$1999)</f>
        <v>3800</v>
      </c>
      <c r="Q576" s="29">
        <f>(_xlfn.XLOOKUP(C576,'Export Action'!$A$3:$A$1999,'Export Action'!$AS$3:$AS$1999))/_xlfn.XLOOKUP(C576,'Export Action'!$A$3:$A$1999,'Export Action'!$AR$3:$AR$1999)</f>
        <v>0.5714285714285714</v>
      </c>
      <c r="R576" s="63" t="str">
        <f>IF(OR(_xlfn.XLOOKUP(C576,'Export Action'!$A$3:$A$1999,'Export Action'!$AO$3:$AO$1999)="Communes ZRR./bassins de vie pop &gt; 50% ZRR",_xlfn.XLOOKUP(C576,'Export Action'!$A$3:$A$1999,'Export Action'!$AO$3:$AO$1999)="Contrats de relance et de transition écologique (CRTE) rural"),"Oui","Non")</f>
        <v>Non</v>
      </c>
      <c r="S576" s="88"/>
      <c r="T576" s="74">
        <f t="shared" si="9"/>
        <v>230</v>
      </c>
      <c r="U576" s="89"/>
      <c r="V576" s="8" t="str" cm="1">
        <f t="array" ref="V576">IF(SUMPRODUCT((Tableau1[NOM DE LA STRUCTURE]=Tableau1[[#This Row],[NOM DE LA STRUCTURE]])*Tableau1[MONTANT PROPOSE POUR L''ACTION])=0,"",SUMPRODUCT((Tableau1[NOM DE LA STRUCTURE]=Tableau1[[#This Row],[NOM DE LA STRUCTURE]])*Tableau1[MONTANT PROPOSE POUR L''ACTION]))</f>
        <v/>
      </c>
      <c r="W576" s="90"/>
    </row>
    <row r="577" spans="1:23" ht="47.5" hidden="1" customHeight="1" x14ac:dyDescent="0.25">
      <c r="A577" s="13" t="str">
        <f>_xlfn.XLOOKUP(C577,'Export Action'!$A$3:$A$1999,'Export Action'!$L$3:$L$1999)</f>
        <v>78529244200015</v>
      </c>
      <c r="B577" s="84" t="str">
        <f>_xlfn.XLOOKUP(A577,'Export Action'!$L$3:$L$1999,'Export Action'!$O$3:$O$1999)</f>
        <v>BOIS-COLOMBES SPORTS</v>
      </c>
      <c r="C577" s="1" t="s">
        <v>16442</v>
      </c>
      <c r="D577" s="36" t="str">
        <f>_xlfn.XLOOKUP(C577,'Export Action'!$A$3:$A$1999,'Export Action'!$X$3:$X$1999)</f>
        <v>Ping Santé - Développement du dispositif Sport Santé - Mise en place d'actions Sport-Sante Bien être  dans le cadre d'un projet Ping Sante</v>
      </c>
      <c r="E577" s="1" t="str">
        <f>_xlfn.XLOOKUP(A577,'Export Dossier'!$K$3:$K$974,'Export Dossier'!$D$3:$D$974)</f>
        <v>FFTT-IDF-24-0055</v>
      </c>
      <c r="F577" s="36" t="str">
        <f>_xlfn.XLOOKUP(C577,'Export Action'!$A$3:$A$1999,'Export Action'!$AE$3:$AE$1999)</f>
        <v>Ping Actif</v>
      </c>
      <c r="G577" s="68"/>
      <c r="H577" s="71"/>
      <c r="I577" s="71"/>
      <c r="J577" s="1" t="str">
        <f>_xlfn.XLOOKUP(C577,'Export Action'!$A$3:$A$1999,'Export Action'!$J$3:$J$1999)</f>
        <v>Première demande</v>
      </c>
      <c r="K577" s="1" t="str">
        <f>_xlfn.XLOOKUP(C577,'Export Action'!$A$3:$A$1999,'Export Action'!$AL$3:$AL$1999)</f>
        <v>Mixte</v>
      </c>
      <c r="L577" s="1">
        <f>_xlfn.XLOOKUP(C577,'Export Action'!$A$3:$A$1999,'Export Action'!$AM$3:$AM$1999)</f>
        <v>24</v>
      </c>
      <c r="M577" s="5">
        <f>_xlfn.XLOOKUP(A577,'Export 2022'!$K$3:$K$1000,'Export 2022'!$AF$3:$AF$1000)</f>
        <v>1800</v>
      </c>
      <c r="N577" s="5" t="e">
        <f>_xlfn.XLOOKUP(A577,'Export 2023'!$K$3:$K$1000,'Export 2023'!$AF$3:$AF$1000)</f>
        <v>#N/A</v>
      </c>
      <c r="O577" s="31">
        <f>_xlfn.XLOOKUP(A577,'Export Dossier'!$K$3:$K$974,'Export Dossier'!$AD$3:$AD$974)</f>
        <v>7400</v>
      </c>
      <c r="P577" s="31">
        <f>_xlfn.XLOOKUP(C577,'Export Action'!$A$3:$A$1999,'Export Action'!$AS$3:$AS$1999)</f>
        <v>2600</v>
      </c>
      <c r="Q577" s="29">
        <f>(_xlfn.XLOOKUP(C577,'Export Action'!$A$3:$A$1999,'Export Action'!$AS$3:$AS$1999))/_xlfn.XLOOKUP(C577,'Export Action'!$A$3:$A$1999,'Export Action'!$AR$3:$AR$1999)</f>
        <v>0.59633027522935778</v>
      </c>
      <c r="R577" s="63" t="str">
        <f>IF(OR(_xlfn.XLOOKUP(C577,'Export Action'!$A$3:$A$1999,'Export Action'!$AO$3:$AO$1999)="Communes ZRR./bassins de vie pop &gt; 50% ZRR",_xlfn.XLOOKUP(C577,'Export Action'!$A$3:$A$1999,'Export Action'!$AO$3:$AO$1999)="Contrats de relance et de transition écologique (CRTE) rural"),"Oui","Non")</f>
        <v>Non</v>
      </c>
      <c r="S577" s="73"/>
      <c r="T577" s="74">
        <f t="shared" si="9"/>
        <v>231</v>
      </c>
      <c r="U577" s="75"/>
      <c r="V577" s="8" t="str" cm="1">
        <f t="array" ref="V577">IF(SUMPRODUCT((Tableau1[NOM DE LA STRUCTURE]=Tableau1[[#This Row],[NOM DE LA STRUCTURE]])*Tableau1[MONTANT PROPOSE POUR L''ACTION])=0,"",SUMPRODUCT((Tableau1[NOM DE LA STRUCTURE]=Tableau1[[#This Row],[NOM DE LA STRUCTURE]])*Tableau1[MONTANT PROPOSE POUR L''ACTION]))</f>
        <v/>
      </c>
      <c r="W577" s="79"/>
    </row>
    <row r="578" spans="1:23" ht="47.5" hidden="1" customHeight="1" x14ac:dyDescent="0.25">
      <c r="A578" s="13" t="str">
        <f>_xlfn.XLOOKUP(C578,'Export Action'!$A$3:$A$1999,'Export Action'!$L$3:$L$1999)</f>
        <v>78529244200015</v>
      </c>
      <c r="B578" s="84" t="str">
        <f>_xlfn.XLOOKUP(A578,'Export Action'!$L$3:$L$1999,'Export Action'!$O$3:$O$1999)</f>
        <v>BOIS-COLOMBES SPORTS</v>
      </c>
      <c r="C578" s="1" t="s">
        <v>16450</v>
      </c>
      <c r="D578" s="36" t="str">
        <f>_xlfn.XLOOKUP(C578,'Export Action'!$A$3:$A$1999,'Export Action'!$X$3:$X$1999)</f>
        <v>Ping Educatif - Recrutement et fidélisation des jeunes - Développements des actions de fidélisation  des jeunes et de recrutement poussins/benjamins/minimes/cadets</v>
      </c>
      <c r="E578" s="1" t="str">
        <f>_xlfn.XLOOKUP(A578,'Export Dossier'!$K$3:$K$974,'Export Dossier'!$D$3:$D$974)</f>
        <v>FFTT-IDF-24-0055</v>
      </c>
      <c r="F578" s="36" t="str">
        <f>_xlfn.XLOOKUP(C578,'Export Action'!$A$3:$A$1999,'Export Action'!$AE$3:$AE$1999)</f>
        <v>Ping Educatif</v>
      </c>
      <c r="G578" s="68"/>
      <c r="H578" s="71"/>
      <c r="I578" s="71"/>
      <c r="J578" s="1" t="str">
        <f>_xlfn.XLOOKUP(C578,'Export Action'!$A$3:$A$1999,'Export Action'!$J$3:$J$1999)</f>
        <v>Première demande</v>
      </c>
      <c r="K578" s="1" t="str">
        <f>_xlfn.XLOOKUP(C578,'Export Action'!$A$3:$A$1999,'Export Action'!$AL$3:$AL$1999)</f>
        <v>Mixte</v>
      </c>
      <c r="L578" s="1">
        <f>_xlfn.XLOOKUP(C578,'Export Action'!$A$3:$A$1999,'Export Action'!$AM$3:$AM$1999)</f>
        <v>20</v>
      </c>
      <c r="M578" s="5">
        <f>_xlfn.XLOOKUP(A578,'Export 2022'!$K$3:$K$1000,'Export 2022'!$AF$3:$AF$1000)</f>
        <v>1800</v>
      </c>
      <c r="N578" s="5" t="e">
        <f>_xlfn.XLOOKUP(A578,'Export 2023'!$K$3:$K$1000,'Export 2023'!$AF$3:$AF$1000)</f>
        <v>#N/A</v>
      </c>
      <c r="O578" s="31">
        <f>_xlfn.XLOOKUP(A578,'Export Dossier'!$K$3:$K$974,'Export Dossier'!$AD$3:$AD$974)</f>
        <v>7400</v>
      </c>
      <c r="P578" s="31">
        <f>_xlfn.XLOOKUP(C578,'Export Action'!$A$3:$A$1999,'Export Action'!$AS$3:$AS$1999)</f>
        <v>3000</v>
      </c>
      <c r="Q578" s="29">
        <f>(_xlfn.XLOOKUP(C578,'Export Action'!$A$3:$A$1999,'Export Action'!$AS$3:$AS$1999))/_xlfn.XLOOKUP(C578,'Export Action'!$A$3:$A$1999,'Export Action'!$AR$3:$AR$1999)</f>
        <v>0.5067567567567568</v>
      </c>
      <c r="R578" s="63" t="str">
        <f>IF(OR(_xlfn.XLOOKUP(C578,'Export Action'!$A$3:$A$1999,'Export Action'!$AO$3:$AO$1999)="Communes ZRR./bassins de vie pop &gt; 50% ZRR",_xlfn.XLOOKUP(C578,'Export Action'!$A$3:$A$1999,'Export Action'!$AO$3:$AO$1999)="Contrats de relance et de transition écologique (CRTE) rural"),"Oui","Non")</f>
        <v>Non</v>
      </c>
      <c r="S578" s="73"/>
      <c r="T578" s="74">
        <f t="shared" si="9"/>
        <v>231</v>
      </c>
      <c r="U578" s="75"/>
      <c r="V578" s="8" t="str" cm="1">
        <f t="array" ref="V578">IF(SUMPRODUCT((Tableau1[NOM DE LA STRUCTURE]=Tableau1[[#This Row],[NOM DE LA STRUCTURE]])*Tableau1[MONTANT PROPOSE POUR L''ACTION])=0,"",SUMPRODUCT((Tableau1[NOM DE LA STRUCTURE]=Tableau1[[#This Row],[NOM DE LA STRUCTURE]])*Tableau1[MONTANT PROPOSE POUR L''ACTION]))</f>
        <v/>
      </c>
      <c r="W578" s="79"/>
    </row>
    <row r="579" spans="1:23" ht="47.5" hidden="1" customHeight="1" x14ac:dyDescent="0.25">
      <c r="A579" s="13" t="str">
        <f>_xlfn.XLOOKUP(C579,'Export Action'!$A$3:$A$1999,'Export Action'!$L$3:$L$1999)</f>
        <v>78529244200015</v>
      </c>
      <c r="B579" s="84" t="str">
        <f>_xlfn.XLOOKUP(A579,'Export Action'!$L$3:$L$1999,'Export Action'!$O$3:$O$1999)</f>
        <v>BOIS-COLOMBES SPORTS</v>
      </c>
      <c r="C579" s="1" t="s">
        <v>16456</v>
      </c>
      <c r="D579" s="36" t="str">
        <f>_xlfn.XLOOKUP(C579,'Export Action'!$A$3:$A$1999,'Export Action'!$X$3:$X$1999)</f>
        <v>Promotion du tennis de table auprès des scolaires 4-11 ans (écoles primaires de la ville)</v>
      </c>
      <c r="E579" s="1" t="str">
        <f>_xlfn.XLOOKUP(A579,'Export Dossier'!$K$3:$K$974,'Export Dossier'!$D$3:$D$974)</f>
        <v>FFTT-IDF-24-0055</v>
      </c>
      <c r="F579" s="36" t="str">
        <f>_xlfn.XLOOKUP(C579,'Export Action'!$A$3:$A$1999,'Export Action'!$AE$3:$AE$1999)</f>
        <v>Ping Educatif</v>
      </c>
      <c r="G579" s="68"/>
      <c r="H579" s="71"/>
      <c r="I579" s="71"/>
      <c r="J579" s="1" t="str">
        <f>_xlfn.XLOOKUP(C579,'Export Action'!$A$3:$A$1999,'Export Action'!$J$3:$J$1999)</f>
        <v>Première demande</v>
      </c>
      <c r="K579" s="1" t="str">
        <f>_xlfn.XLOOKUP(C579,'Export Action'!$A$3:$A$1999,'Export Action'!$AL$3:$AL$1999)</f>
        <v>Mixte</v>
      </c>
      <c r="L579" s="1">
        <f>_xlfn.XLOOKUP(C579,'Export Action'!$A$3:$A$1999,'Export Action'!$AM$3:$AM$1999)</f>
        <v>100</v>
      </c>
      <c r="M579" s="5">
        <f>_xlfn.XLOOKUP(A579,'Export 2022'!$K$3:$K$1000,'Export 2022'!$AF$3:$AF$1000)</f>
        <v>1800</v>
      </c>
      <c r="N579" s="5" t="e">
        <f>_xlfn.XLOOKUP(A579,'Export 2023'!$K$3:$K$1000,'Export 2023'!$AF$3:$AF$1000)</f>
        <v>#N/A</v>
      </c>
      <c r="O579" s="31">
        <f>_xlfn.XLOOKUP(A579,'Export Dossier'!$K$3:$K$974,'Export Dossier'!$AD$3:$AD$974)</f>
        <v>7400</v>
      </c>
      <c r="P579" s="31">
        <f>_xlfn.XLOOKUP(C579,'Export Action'!$A$3:$A$1999,'Export Action'!$AS$3:$AS$1999)</f>
        <v>1800</v>
      </c>
      <c r="Q579" s="29">
        <f>(_xlfn.XLOOKUP(C579,'Export Action'!$A$3:$A$1999,'Export Action'!$AS$3:$AS$1999))/_xlfn.XLOOKUP(C579,'Export Action'!$A$3:$A$1999,'Export Action'!$AR$3:$AR$1999)</f>
        <v>0.57324840764331209</v>
      </c>
      <c r="R579" s="63" t="str">
        <f>IF(OR(_xlfn.XLOOKUP(C579,'Export Action'!$A$3:$A$1999,'Export Action'!$AO$3:$AO$1999)="Communes ZRR./bassins de vie pop &gt; 50% ZRR",_xlfn.XLOOKUP(C579,'Export Action'!$A$3:$A$1999,'Export Action'!$AO$3:$AO$1999)="Contrats de relance et de transition écologique (CRTE) rural"),"Oui","Non")</f>
        <v>Non</v>
      </c>
      <c r="S579" s="73"/>
      <c r="T579" s="74">
        <f t="shared" si="9"/>
        <v>231</v>
      </c>
      <c r="U579" s="75"/>
      <c r="V579" s="8" t="str" cm="1">
        <f t="array" ref="V579">IF(SUMPRODUCT((Tableau1[NOM DE LA STRUCTURE]=Tableau1[[#This Row],[NOM DE LA STRUCTURE]])*Tableau1[MONTANT PROPOSE POUR L''ACTION])=0,"",SUMPRODUCT((Tableau1[NOM DE LA STRUCTURE]=Tableau1[[#This Row],[NOM DE LA STRUCTURE]])*Tableau1[MONTANT PROPOSE POUR L''ACTION]))</f>
        <v/>
      </c>
      <c r="W579" s="79"/>
    </row>
    <row r="580" spans="1:23" ht="47.5" hidden="1" customHeight="1" x14ac:dyDescent="0.25">
      <c r="A580" s="13" t="str">
        <f>_xlfn.XLOOKUP(C580,'Export Action'!$A$3:$A$1999,'Export Action'!$L$3:$L$1999)</f>
        <v>40234427900011</v>
      </c>
      <c r="B580" s="84" t="str">
        <f>_xlfn.XLOOKUP(A580,'Export Action'!$L$3:$L$1999,'Export Action'!$O$3:$O$1999)</f>
        <v>TENNIS DE TABLE VINCENNOIS (T.T.V)</v>
      </c>
      <c r="C580" s="1" t="s">
        <v>16462</v>
      </c>
      <c r="D580" s="36" t="str">
        <f>_xlfn.XLOOKUP(C580,'Export Action'!$A$3:$A$1999,'Export Action'!$X$3:$X$1999)</f>
        <v>Bien vieillir grâce au tennis de table</v>
      </c>
      <c r="E580" s="1" t="str">
        <f>_xlfn.XLOOKUP(A580,'Export Dossier'!$K$3:$K$974,'Export Dossier'!$D$3:$D$974)</f>
        <v>FFTT-IDF-24-0056</v>
      </c>
      <c r="F580" s="36" t="str">
        <f>_xlfn.XLOOKUP(C580,'Export Action'!$A$3:$A$1999,'Export Action'!$AE$3:$AE$1999)</f>
        <v>Ping Actif</v>
      </c>
      <c r="G580" s="68"/>
      <c r="H580" s="71"/>
      <c r="I580" s="71"/>
      <c r="J580" s="1" t="str">
        <f>_xlfn.XLOOKUP(C580,'Export Action'!$A$3:$A$1999,'Export Action'!$J$3:$J$1999)</f>
        <v>Première demande</v>
      </c>
      <c r="K580" s="1" t="str">
        <f>_xlfn.XLOOKUP(C580,'Export Action'!$A$3:$A$1999,'Export Action'!$AL$3:$AL$1999)</f>
        <v>Mixte</v>
      </c>
      <c r="L580" s="1">
        <f>_xlfn.XLOOKUP(C580,'Export Action'!$A$3:$A$1999,'Export Action'!$AM$3:$AM$1999)</f>
        <v>35</v>
      </c>
      <c r="M580" s="5" t="e">
        <f>_xlfn.XLOOKUP(A580,'Export 2022'!$K$3:$K$1000,'Export 2022'!$AF$3:$AF$1000)</f>
        <v>#N/A</v>
      </c>
      <c r="N580" s="5">
        <f>_xlfn.XLOOKUP(A580,'Export 2023'!$K$3:$K$1000,'Export 2023'!$AF$3:$AF$1000)</f>
        <v>1500</v>
      </c>
      <c r="O580" s="31">
        <f>_xlfn.XLOOKUP(A580,'Export Dossier'!$K$3:$K$974,'Export Dossier'!$AD$3:$AD$974)</f>
        <v>7500</v>
      </c>
      <c r="P580" s="31">
        <f>_xlfn.XLOOKUP(C580,'Export Action'!$A$3:$A$1999,'Export Action'!$AS$3:$AS$1999)</f>
        <v>2500</v>
      </c>
      <c r="Q580" s="29">
        <f>(_xlfn.XLOOKUP(C580,'Export Action'!$A$3:$A$1999,'Export Action'!$AS$3:$AS$1999))/_xlfn.XLOOKUP(C580,'Export Action'!$A$3:$A$1999,'Export Action'!$AR$3:$AR$1999)</f>
        <v>0.5617977528089888</v>
      </c>
      <c r="R580" s="63" t="str">
        <f>IF(OR(_xlfn.XLOOKUP(C580,'Export Action'!$A$3:$A$1999,'Export Action'!$AO$3:$AO$1999)="Communes ZRR./bassins de vie pop &gt; 50% ZRR",_xlfn.XLOOKUP(C580,'Export Action'!$A$3:$A$1999,'Export Action'!$AO$3:$AO$1999)="Contrats de relance et de transition écologique (CRTE) rural"),"Oui","Non")</f>
        <v>Non</v>
      </c>
      <c r="S580" s="73"/>
      <c r="T580" s="74">
        <f t="shared" si="9"/>
        <v>232</v>
      </c>
      <c r="U580" s="75"/>
      <c r="V580" s="8" t="str" cm="1">
        <f t="array" ref="V580">IF(SUMPRODUCT((Tableau1[NOM DE LA STRUCTURE]=Tableau1[[#This Row],[NOM DE LA STRUCTURE]])*Tableau1[MONTANT PROPOSE POUR L''ACTION])=0,"",SUMPRODUCT((Tableau1[NOM DE LA STRUCTURE]=Tableau1[[#This Row],[NOM DE LA STRUCTURE]])*Tableau1[MONTANT PROPOSE POUR L''ACTION]))</f>
        <v/>
      </c>
      <c r="W580" s="79"/>
    </row>
    <row r="581" spans="1:23" ht="47.5" hidden="1" customHeight="1" x14ac:dyDescent="0.25">
      <c r="A581" s="13" t="str">
        <f>_xlfn.XLOOKUP(C581,'Export Action'!$A$3:$A$1999,'Export Action'!$L$3:$L$1999)</f>
        <v>40234427900011</v>
      </c>
      <c r="B581" s="84" t="str">
        <f>_xlfn.XLOOKUP(A581,'Export Action'!$L$3:$L$1999,'Export Action'!$O$3:$O$1999)</f>
        <v>TENNIS DE TABLE VINCENNOIS (T.T.V)</v>
      </c>
      <c r="C581" s="1" t="s">
        <v>16469</v>
      </c>
      <c r="D581" s="36" t="str">
        <f>_xlfn.XLOOKUP(C581,'Export Action'!$A$3:$A$1999,'Export Action'!$X$3:$X$1999)</f>
        <v>Promotion du tennis de table en périscolaire pour les jeux olympiques</v>
      </c>
      <c r="E581" s="1" t="str">
        <f>_xlfn.XLOOKUP(A581,'Export Dossier'!$K$3:$K$974,'Export Dossier'!$D$3:$D$974)</f>
        <v>FFTT-IDF-24-0056</v>
      </c>
      <c r="F581" s="36" t="str">
        <f>_xlfn.XLOOKUP(C581,'Export Action'!$A$3:$A$1999,'Export Action'!$AE$3:$AE$1999)</f>
        <v>Ping Educatif</v>
      </c>
      <c r="G581" s="68"/>
      <c r="H581" s="71"/>
      <c r="I581" s="71"/>
      <c r="J581" s="1" t="str">
        <f>_xlfn.XLOOKUP(C581,'Export Action'!$A$3:$A$1999,'Export Action'!$J$3:$J$1999)</f>
        <v>Première demande</v>
      </c>
      <c r="K581" s="1" t="str">
        <f>_xlfn.XLOOKUP(C581,'Export Action'!$A$3:$A$1999,'Export Action'!$AL$3:$AL$1999)</f>
        <v>Mixte</v>
      </c>
      <c r="L581" s="1">
        <f>_xlfn.XLOOKUP(C581,'Export Action'!$A$3:$A$1999,'Export Action'!$AM$3:$AM$1999)</f>
        <v>60</v>
      </c>
      <c r="M581" s="5" t="e">
        <f>_xlfn.XLOOKUP(A581,'Export 2022'!$K$3:$K$1000,'Export 2022'!$AF$3:$AF$1000)</f>
        <v>#N/A</v>
      </c>
      <c r="N581" s="5">
        <f>_xlfn.XLOOKUP(A581,'Export 2023'!$K$3:$K$1000,'Export 2023'!$AF$3:$AF$1000)</f>
        <v>1500</v>
      </c>
      <c r="O581" s="31">
        <f>_xlfn.XLOOKUP(A581,'Export Dossier'!$K$3:$K$974,'Export Dossier'!$AD$3:$AD$974)</f>
        <v>7500</v>
      </c>
      <c r="P581" s="31">
        <f>_xlfn.XLOOKUP(C581,'Export Action'!$A$3:$A$1999,'Export Action'!$AS$3:$AS$1999)</f>
        <v>2500</v>
      </c>
      <c r="Q581" s="29">
        <f>(_xlfn.XLOOKUP(C581,'Export Action'!$A$3:$A$1999,'Export Action'!$AS$3:$AS$1999))/_xlfn.XLOOKUP(C581,'Export Action'!$A$3:$A$1999,'Export Action'!$AR$3:$AR$1999)</f>
        <v>0.60240963855421692</v>
      </c>
      <c r="R581" s="63" t="str">
        <f>IF(OR(_xlfn.XLOOKUP(C581,'Export Action'!$A$3:$A$1999,'Export Action'!$AO$3:$AO$1999)="Communes ZRR./bassins de vie pop &gt; 50% ZRR",_xlfn.XLOOKUP(C581,'Export Action'!$A$3:$A$1999,'Export Action'!$AO$3:$AO$1999)="Contrats de relance et de transition écologique (CRTE) rural"),"Oui","Non")</f>
        <v>Non</v>
      </c>
      <c r="S581" s="73"/>
      <c r="T581" s="74">
        <f t="shared" si="9"/>
        <v>232</v>
      </c>
      <c r="U581" s="75"/>
      <c r="V581" s="8" t="str" cm="1">
        <f t="array" ref="V581">IF(SUMPRODUCT((Tableau1[NOM DE LA STRUCTURE]=Tableau1[[#This Row],[NOM DE LA STRUCTURE]])*Tableau1[MONTANT PROPOSE POUR L''ACTION])=0,"",SUMPRODUCT((Tableau1[NOM DE LA STRUCTURE]=Tableau1[[#This Row],[NOM DE LA STRUCTURE]])*Tableau1[MONTANT PROPOSE POUR L''ACTION]))</f>
        <v/>
      </c>
      <c r="W581" s="79"/>
    </row>
    <row r="582" spans="1:23" ht="47.5" hidden="1" customHeight="1" x14ac:dyDescent="0.25">
      <c r="A582" s="13" t="str">
        <f>_xlfn.XLOOKUP(C582,'Export Action'!$A$3:$A$1999,'Export Action'!$L$3:$L$1999)</f>
        <v>40234427900011</v>
      </c>
      <c r="B582" s="84" t="str">
        <f>_xlfn.XLOOKUP(A582,'Export Action'!$L$3:$L$1999,'Export Action'!$O$3:$O$1999)</f>
        <v>TENNIS DE TABLE VINCENNOIS (T.T.V)</v>
      </c>
      <c r="C582" s="1" t="s">
        <v>16475</v>
      </c>
      <c r="D582" s="36" t="str">
        <f>_xlfn.XLOOKUP(C582,'Export Action'!$A$3:$A$1999,'Export Action'!$X$3:$X$1999)</f>
        <v>Stage de tennis de table pendant les vacances de printemps</v>
      </c>
      <c r="E582" s="1" t="str">
        <f>_xlfn.XLOOKUP(A582,'Export Dossier'!$K$3:$K$974,'Export Dossier'!$D$3:$D$974)</f>
        <v>FFTT-IDF-24-0056</v>
      </c>
      <c r="F582" s="36" t="str">
        <f>_xlfn.XLOOKUP(C582,'Export Action'!$A$3:$A$1999,'Export Action'!$AE$3:$AE$1999)</f>
        <v>Animations vacances Olympiques et Paralympiques</v>
      </c>
      <c r="G582" s="87"/>
      <c r="H582" s="1"/>
      <c r="I582" s="1"/>
      <c r="J582" s="1" t="str">
        <f>_xlfn.XLOOKUP(C582,'Export Action'!$A$3:$A$1999,'Export Action'!$J$3:$J$1999)</f>
        <v>Première demande</v>
      </c>
      <c r="K582" s="1" t="str">
        <f>_xlfn.XLOOKUP(C582,'Export Action'!$A$3:$A$1999,'Export Action'!$AL$3:$AL$1999)</f>
        <v>Mixte</v>
      </c>
      <c r="L582" s="1">
        <f>_xlfn.XLOOKUP(C582,'Export Action'!$A$3:$A$1999,'Export Action'!$AM$3:$AM$1999)</f>
        <v>30</v>
      </c>
      <c r="M582" s="5" t="e">
        <f>_xlfn.XLOOKUP(A582,'Export 2022'!$K$3:$K$1000,'Export 2022'!$AF$3:$AF$1000)</f>
        <v>#N/A</v>
      </c>
      <c r="N582" s="5">
        <f>_xlfn.XLOOKUP(A582,'Export 2023'!$K$3:$K$1000,'Export 2023'!$AF$3:$AF$1000)</f>
        <v>1500</v>
      </c>
      <c r="O582" s="31">
        <f>_xlfn.XLOOKUP(A582,'Export Dossier'!$K$3:$K$974,'Export Dossier'!$AD$3:$AD$974)</f>
        <v>7500</v>
      </c>
      <c r="P582" s="31">
        <f>_xlfn.XLOOKUP(C582,'Export Action'!$A$3:$A$1999,'Export Action'!$AS$3:$AS$1999)</f>
        <v>2500</v>
      </c>
      <c r="Q582" s="29">
        <f>(_xlfn.XLOOKUP(C582,'Export Action'!$A$3:$A$1999,'Export Action'!$AS$3:$AS$1999))/_xlfn.XLOOKUP(C582,'Export Action'!$A$3:$A$1999,'Export Action'!$AR$3:$AR$1999)</f>
        <v>0.59101654846335694</v>
      </c>
      <c r="R582" s="63" t="str">
        <f>IF(OR(_xlfn.XLOOKUP(C582,'Export Action'!$A$3:$A$1999,'Export Action'!$AO$3:$AO$1999)="Communes ZRR./bassins de vie pop &gt; 50% ZRR",_xlfn.XLOOKUP(C582,'Export Action'!$A$3:$A$1999,'Export Action'!$AO$3:$AO$1999)="Contrats de relance et de transition écologique (CRTE) rural"),"Oui","Non")</f>
        <v>Non</v>
      </c>
      <c r="S582" s="88"/>
      <c r="T582" s="74">
        <f t="shared" si="9"/>
        <v>232</v>
      </c>
      <c r="U582" s="89"/>
      <c r="V582" s="8" t="str" cm="1">
        <f t="array" ref="V582">IF(SUMPRODUCT((Tableau1[NOM DE LA STRUCTURE]=Tableau1[[#This Row],[NOM DE LA STRUCTURE]])*Tableau1[MONTANT PROPOSE POUR L''ACTION])=0,"",SUMPRODUCT((Tableau1[NOM DE LA STRUCTURE]=Tableau1[[#This Row],[NOM DE LA STRUCTURE]])*Tableau1[MONTANT PROPOSE POUR L''ACTION]))</f>
        <v/>
      </c>
      <c r="W582" s="90"/>
    </row>
    <row r="583" spans="1:23" ht="47.5" hidden="1" customHeight="1" x14ac:dyDescent="0.25">
      <c r="A583" s="13" t="str">
        <f>_xlfn.XLOOKUP(C583,'Export Action'!$A$3:$A$1999,'Export Action'!$L$3:$L$1999)</f>
        <v>49171103200012</v>
      </c>
      <c r="B583" s="84" t="str">
        <f>_xlfn.XLOOKUP(A583,'Export Action'!$L$3:$L$1999,'Export Action'!$O$3:$O$1999)</f>
        <v>CLUB SPORTIF MUNICIPAL DE CLAMART TENNIS DE TABLE (CSMC TT)</v>
      </c>
      <c r="C583" s="1" t="s">
        <v>16481</v>
      </c>
      <c r="D583" s="36" t="str">
        <f>_xlfn.XLOOKUP(C583,'Export Action'!$A$3:$A$1999,'Export Action'!$X$3:$X$1999)</f>
        <v>Projet féminin</v>
      </c>
      <c r="E583" s="1" t="str">
        <f>_xlfn.XLOOKUP(A583,'Export Dossier'!$K$3:$K$974,'Export Dossier'!$D$3:$D$974)</f>
        <v>FFTT-IDF-24-0057</v>
      </c>
      <c r="F583" s="36" t="str">
        <f>_xlfn.XLOOKUP(C583,'Export Action'!$A$3:$A$1999,'Export Action'!$AE$3:$AE$1999)</f>
        <v>Ping Inclusif</v>
      </c>
      <c r="G583" s="68"/>
      <c r="H583" s="71"/>
      <c r="I583" s="71"/>
      <c r="J583" s="1" t="str">
        <f>_xlfn.XLOOKUP(C583,'Export Action'!$A$3:$A$1999,'Export Action'!$J$3:$J$1999)</f>
        <v>Renouvellement</v>
      </c>
      <c r="K583" s="1" t="str">
        <f>_xlfn.XLOOKUP(C583,'Export Action'!$A$3:$A$1999,'Export Action'!$AL$3:$AL$1999)</f>
        <v>Féminin</v>
      </c>
      <c r="L583" s="1">
        <f>_xlfn.XLOOKUP(C583,'Export Action'!$A$3:$A$1999,'Export Action'!$AM$3:$AM$1999)</f>
        <v>38</v>
      </c>
      <c r="M583" s="5">
        <f>_xlfn.XLOOKUP(A583,'Export 2022'!$K$3:$K$1000,'Export 2022'!$AF$3:$AF$1000)</f>
        <v>1500</v>
      </c>
      <c r="N583" s="5">
        <f>_xlfn.XLOOKUP(A583,'Export 2023'!$K$3:$K$1000,'Export 2023'!$AF$3:$AF$1000)</f>
        <v>1500</v>
      </c>
      <c r="O583" s="31">
        <f>_xlfn.XLOOKUP(A583,'Export Dossier'!$K$3:$K$974,'Export Dossier'!$AD$3:$AD$974)</f>
        <v>5000</v>
      </c>
      <c r="P583" s="31">
        <f>_xlfn.XLOOKUP(C583,'Export Action'!$A$3:$A$1999,'Export Action'!$AS$3:$AS$1999)</f>
        <v>1500</v>
      </c>
      <c r="Q583" s="29">
        <f>(_xlfn.XLOOKUP(C583,'Export Action'!$A$3:$A$1999,'Export Action'!$AS$3:$AS$1999))/_xlfn.XLOOKUP(C583,'Export Action'!$A$3:$A$1999,'Export Action'!$AR$3:$AR$1999)</f>
        <v>0.18292682926829268</v>
      </c>
      <c r="R583" s="63" t="str">
        <f>IF(OR(_xlfn.XLOOKUP(C583,'Export Action'!$A$3:$A$1999,'Export Action'!$AO$3:$AO$1999)="Communes ZRR./bassins de vie pop &gt; 50% ZRR",_xlfn.XLOOKUP(C583,'Export Action'!$A$3:$A$1999,'Export Action'!$AO$3:$AO$1999)="Contrats de relance et de transition écologique (CRTE) rural"),"Oui","Non")</f>
        <v>Non</v>
      </c>
      <c r="S583" s="73"/>
      <c r="T583" s="74">
        <f t="shared" si="9"/>
        <v>233</v>
      </c>
      <c r="U583" s="75"/>
      <c r="V583" s="8" t="str" cm="1">
        <f t="array" ref="V583">IF(SUMPRODUCT((Tableau1[NOM DE LA STRUCTURE]=Tableau1[[#This Row],[NOM DE LA STRUCTURE]])*Tableau1[MONTANT PROPOSE POUR L''ACTION])=0,"",SUMPRODUCT((Tableau1[NOM DE LA STRUCTURE]=Tableau1[[#This Row],[NOM DE LA STRUCTURE]])*Tableau1[MONTANT PROPOSE POUR L''ACTION]))</f>
        <v/>
      </c>
      <c r="W583" s="79"/>
    </row>
    <row r="584" spans="1:23" ht="47.5" hidden="1" customHeight="1" x14ac:dyDescent="0.25">
      <c r="A584" s="13" t="str">
        <f>_xlfn.XLOOKUP(C584,'Export Action'!$A$3:$A$1999,'Export Action'!$L$3:$L$1999)</f>
        <v>49171103200012</v>
      </c>
      <c r="B584" s="84" t="str">
        <f>_xlfn.XLOOKUP(A584,'Export Action'!$L$3:$L$1999,'Export Action'!$O$3:$O$1999)</f>
        <v>CLUB SPORTIF MUNICIPAL DE CLAMART TENNIS DE TABLE (CSMC TT)</v>
      </c>
      <c r="C584" s="1" t="s">
        <v>16488</v>
      </c>
      <c r="D584" s="36" t="str">
        <f>_xlfn.XLOOKUP(C584,'Export Action'!$A$3:$A$1999,'Export Action'!$X$3:$X$1999)</f>
        <v>Recrutement et fidélisation des jeunes</v>
      </c>
      <c r="E584" s="1" t="str">
        <f>_xlfn.XLOOKUP(A584,'Export Dossier'!$K$3:$K$974,'Export Dossier'!$D$3:$D$974)</f>
        <v>FFTT-IDF-24-0057</v>
      </c>
      <c r="F584" s="36" t="str">
        <f>_xlfn.XLOOKUP(C584,'Export Action'!$A$3:$A$1999,'Export Action'!$AE$3:$AE$1999)</f>
        <v>Ping Educatif</v>
      </c>
      <c r="G584" s="68"/>
      <c r="H584" s="71"/>
      <c r="I584" s="71"/>
      <c r="J584" s="1" t="str">
        <f>_xlfn.XLOOKUP(C584,'Export Action'!$A$3:$A$1999,'Export Action'!$J$3:$J$1999)</f>
        <v>Renouvellement</v>
      </c>
      <c r="K584" s="1" t="str">
        <f>_xlfn.XLOOKUP(C584,'Export Action'!$A$3:$A$1999,'Export Action'!$AL$3:$AL$1999)</f>
        <v>Mixte</v>
      </c>
      <c r="L584" s="1">
        <f>_xlfn.XLOOKUP(C584,'Export Action'!$A$3:$A$1999,'Export Action'!$AM$3:$AM$1999)</f>
        <v>150</v>
      </c>
      <c r="M584" s="5">
        <f>_xlfn.XLOOKUP(A584,'Export 2022'!$K$3:$K$1000,'Export 2022'!$AF$3:$AF$1000)</f>
        <v>1500</v>
      </c>
      <c r="N584" s="5">
        <f>_xlfn.XLOOKUP(A584,'Export 2023'!$K$3:$K$1000,'Export 2023'!$AF$3:$AF$1000)</f>
        <v>1500</v>
      </c>
      <c r="O584" s="31">
        <f>_xlfn.XLOOKUP(A584,'Export Dossier'!$K$3:$K$974,'Export Dossier'!$AD$3:$AD$974)</f>
        <v>5000</v>
      </c>
      <c r="P584" s="31">
        <f>_xlfn.XLOOKUP(C584,'Export Action'!$A$3:$A$1999,'Export Action'!$AS$3:$AS$1999)</f>
        <v>2000</v>
      </c>
      <c r="Q584" s="29">
        <f>(_xlfn.XLOOKUP(C584,'Export Action'!$A$3:$A$1999,'Export Action'!$AS$3:$AS$1999))/_xlfn.XLOOKUP(C584,'Export Action'!$A$3:$A$1999,'Export Action'!$AR$3:$AR$1999)</f>
        <v>0.5714285714285714</v>
      </c>
      <c r="R584" s="63" t="str">
        <f>IF(OR(_xlfn.XLOOKUP(C584,'Export Action'!$A$3:$A$1999,'Export Action'!$AO$3:$AO$1999)="Communes ZRR./bassins de vie pop &gt; 50% ZRR",_xlfn.XLOOKUP(C584,'Export Action'!$A$3:$A$1999,'Export Action'!$AO$3:$AO$1999)="Contrats de relance et de transition écologique (CRTE) rural"),"Oui","Non")</f>
        <v>Non</v>
      </c>
      <c r="S584" s="73"/>
      <c r="T584" s="74">
        <f t="shared" si="9"/>
        <v>233</v>
      </c>
      <c r="U584" s="75"/>
      <c r="V584" s="8" t="str" cm="1">
        <f t="array" ref="V584">IF(SUMPRODUCT((Tableau1[NOM DE LA STRUCTURE]=Tableau1[[#This Row],[NOM DE LA STRUCTURE]])*Tableau1[MONTANT PROPOSE POUR L''ACTION])=0,"",SUMPRODUCT((Tableau1[NOM DE LA STRUCTURE]=Tableau1[[#This Row],[NOM DE LA STRUCTURE]])*Tableau1[MONTANT PROPOSE POUR L''ACTION]))</f>
        <v/>
      </c>
      <c r="W584" s="79"/>
    </row>
    <row r="585" spans="1:23" ht="47.5" hidden="1" customHeight="1" x14ac:dyDescent="0.25">
      <c r="A585" s="13" t="str">
        <f>_xlfn.XLOOKUP(C585,'Export Action'!$A$3:$A$1999,'Export Action'!$L$3:$L$1999)</f>
        <v>49171103200012</v>
      </c>
      <c r="B585" s="84" t="str">
        <f>_xlfn.XLOOKUP(A585,'Export Action'!$L$3:$L$1999,'Export Action'!$O$3:$O$1999)</f>
        <v>CLUB SPORTIF MUNICIPAL DE CLAMART TENNIS DE TABLE (CSMC TT)</v>
      </c>
      <c r="C585" s="1" t="s">
        <v>16493</v>
      </c>
      <c r="D585" s="36" t="str">
        <f>_xlfn.XLOOKUP(C585,'Export Action'!$A$3:$A$1999,'Export Action'!$X$3:$X$1999)</f>
        <v>promotion du sport santé</v>
      </c>
      <c r="E585" s="1" t="str">
        <f>_xlfn.XLOOKUP(A585,'Export Dossier'!$K$3:$K$974,'Export Dossier'!$D$3:$D$974)</f>
        <v>FFTT-IDF-24-0057</v>
      </c>
      <c r="F585" s="36" t="str">
        <f>_xlfn.XLOOKUP(C585,'Export Action'!$A$3:$A$1999,'Export Action'!$AE$3:$AE$1999)</f>
        <v>Ping Actif</v>
      </c>
      <c r="G585" s="68"/>
      <c r="H585" s="71"/>
      <c r="I585" s="71"/>
      <c r="J585" s="1" t="str">
        <f>_xlfn.XLOOKUP(C585,'Export Action'!$A$3:$A$1999,'Export Action'!$J$3:$J$1999)</f>
        <v>Première demande</v>
      </c>
      <c r="K585" s="1" t="str">
        <f>_xlfn.XLOOKUP(C585,'Export Action'!$A$3:$A$1999,'Export Action'!$AL$3:$AL$1999)</f>
        <v>Mixte</v>
      </c>
      <c r="L585" s="1">
        <f>_xlfn.XLOOKUP(C585,'Export Action'!$A$3:$A$1999,'Export Action'!$AM$3:$AM$1999)</f>
        <v>10</v>
      </c>
      <c r="M585" s="5">
        <f>_xlfn.XLOOKUP(A585,'Export 2022'!$K$3:$K$1000,'Export 2022'!$AF$3:$AF$1000)</f>
        <v>1500</v>
      </c>
      <c r="N585" s="5">
        <f>_xlfn.XLOOKUP(A585,'Export 2023'!$K$3:$K$1000,'Export 2023'!$AF$3:$AF$1000)</f>
        <v>1500</v>
      </c>
      <c r="O585" s="31">
        <f>_xlfn.XLOOKUP(A585,'Export Dossier'!$K$3:$K$974,'Export Dossier'!$AD$3:$AD$974)</f>
        <v>5000</v>
      </c>
      <c r="P585" s="31">
        <f>_xlfn.XLOOKUP(C585,'Export Action'!$A$3:$A$1999,'Export Action'!$AS$3:$AS$1999)</f>
        <v>1500</v>
      </c>
      <c r="Q585" s="29">
        <f>(_xlfn.XLOOKUP(C585,'Export Action'!$A$3:$A$1999,'Export Action'!$AS$3:$AS$1999))/_xlfn.XLOOKUP(C585,'Export Action'!$A$3:$A$1999,'Export Action'!$AR$3:$AR$1999)</f>
        <v>0.45731707317073172</v>
      </c>
      <c r="R585" s="63" t="str">
        <f>IF(OR(_xlfn.XLOOKUP(C585,'Export Action'!$A$3:$A$1999,'Export Action'!$AO$3:$AO$1999)="Communes ZRR./bassins de vie pop &gt; 50% ZRR",_xlfn.XLOOKUP(C585,'Export Action'!$A$3:$A$1999,'Export Action'!$AO$3:$AO$1999)="Contrats de relance et de transition écologique (CRTE) rural"),"Oui","Non")</f>
        <v>Non</v>
      </c>
      <c r="S585" s="73"/>
      <c r="T585" s="74">
        <f t="shared" si="9"/>
        <v>233</v>
      </c>
      <c r="U585" s="75"/>
      <c r="V585" s="8" t="str" cm="1">
        <f t="array" ref="V585">IF(SUMPRODUCT((Tableau1[NOM DE LA STRUCTURE]=Tableau1[[#This Row],[NOM DE LA STRUCTURE]])*Tableau1[MONTANT PROPOSE POUR L''ACTION])=0,"",SUMPRODUCT((Tableau1[NOM DE LA STRUCTURE]=Tableau1[[#This Row],[NOM DE LA STRUCTURE]])*Tableau1[MONTANT PROPOSE POUR L''ACTION]))</f>
        <v/>
      </c>
      <c r="W585" s="79"/>
    </row>
    <row r="586" spans="1:23" ht="47.5" hidden="1" customHeight="1" x14ac:dyDescent="0.25">
      <c r="A586" s="13" t="str">
        <f>_xlfn.XLOOKUP(C586,'Export Action'!$A$3:$A$1999,'Export Action'!$L$3:$L$1999)</f>
        <v>47872639100012</v>
      </c>
      <c r="B586" s="84" t="str">
        <f>_xlfn.XLOOKUP(A586,'Export Action'!$L$3:$L$1999,'Export Action'!$O$3:$O$1999)</f>
        <v>SQY PING</v>
      </c>
      <c r="C586" s="1" t="s">
        <v>16500</v>
      </c>
      <c r="D586" s="36" t="str">
        <f>_xlfn.XLOOKUP(C586,'Export Action'!$A$3:$A$1999,'Export Action'!$X$3:$X$1999)</f>
        <v>Ping scolaire</v>
      </c>
      <c r="E586" s="1" t="str">
        <f>_xlfn.XLOOKUP(A586,'Export Dossier'!$K$3:$K$974,'Export Dossier'!$D$3:$D$974)</f>
        <v>FFTT-IDF-24-0058</v>
      </c>
      <c r="F586" s="36" t="str">
        <f>_xlfn.XLOOKUP(C586,'Export Action'!$A$3:$A$1999,'Export Action'!$AE$3:$AE$1999)</f>
        <v>Ping Educatif</v>
      </c>
      <c r="G586" s="68"/>
      <c r="H586" s="71"/>
      <c r="I586" s="71"/>
      <c r="J586" s="1" t="str">
        <f>_xlfn.XLOOKUP(C586,'Export Action'!$A$3:$A$1999,'Export Action'!$J$3:$J$1999)</f>
        <v>Première demande</v>
      </c>
      <c r="K586" s="1" t="str">
        <f>_xlfn.XLOOKUP(C586,'Export Action'!$A$3:$A$1999,'Export Action'!$AL$3:$AL$1999)</f>
        <v>Mixte</v>
      </c>
      <c r="L586" s="1">
        <f>_xlfn.XLOOKUP(C586,'Export Action'!$A$3:$A$1999,'Export Action'!$AM$3:$AM$1999)</f>
        <v>1000</v>
      </c>
      <c r="M586" s="5">
        <f>_xlfn.XLOOKUP(A586,'Export 2022'!$K$3:$K$1000,'Export 2022'!$AF$3:$AF$1000)</f>
        <v>4000</v>
      </c>
      <c r="N586" s="5">
        <f>_xlfn.XLOOKUP(A586,'Export 2023'!$K$3:$K$1000,'Export 2023'!$AF$3:$AF$1000)</f>
        <v>4500</v>
      </c>
      <c r="O586" s="31">
        <f>_xlfn.XLOOKUP(A586,'Export Dossier'!$K$3:$K$974,'Export Dossier'!$AD$3:$AD$974)</f>
        <v>10000</v>
      </c>
      <c r="P586" s="31">
        <f>_xlfn.XLOOKUP(C586,'Export Action'!$A$3:$A$1999,'Export Action'!$AS$3:$AS$1999)</f>
        <v>5000</v>
      </c>
      <c r="Q586" s="29">
        <f>(_xlfn.XLOOKUP(C586,'Export Action'!$A$3:$A$1999,'Export Action'!$AS$3:$AS$1999))/_xlfn.XLOOKUP(C586,'Export Action'!$A$3:$A$1999,'Export Action'!$AR$3:$AR$1999)</f>
        <v>0.46511627906976744</v>
      </c>
      <c r="R586" s="63" t="str">
        <f>IF(OR(_xlfn.XLOOKUP(C586,'Export Action'!$A$3:$A$1999,'Export Action'!$AO$3:$AO$1999)="Communes ZRR./bassins de vie pop &gt; 50% ZRR",_xlfn.XLOOKUP(C586,'Export Action'!$A$3:$A$1999,'Export Action'!$AO$3:$AO$1999)="Contrats de relance et de transition écologique (CRTE) rural"),"Oui","Non")</f>
        <v>Non</v>
      </c>
      <c r="S586" s="73"/>
      <c r="T586" s="74">
        <f t="shared" si="9"/>
        <v>234</v>
      </c>
      <c r="U586" s="75"/>
      <c r="V586" s="8" t="str" cm="1">
        <f t="array" ref="V586">IF(SUMPRODUCT((Tableau1[NOM DE LA STRUCTURE]=Tableau1[[#This Row],[NOM DE LA STRUCTURE]])*Tableau1[MONTANT PROPOSE POUR L''ACTION])=0,"",SUMPRODUCT((Tableau1[NOM DE LA STRUCTURE]=Tableau1[[#This Row],[NOM DE LA STRUCTURE]])*Tableau1[MONTANT PROPOSE POUR L''ACTION]))</f>
        <v/>
      </c>
      <c r="W586" s="79"/>
    </row>
    <row r="587" spans="1:23" ht="47.5" hidden="1" customHeight="1" x14ac:dyDescent="0.25">
      <c r="A587" s="13" t="str">
        <f>_xlfn.XLOOKUP(C587,'Export Action'!$A$3:$A$1999,'Export Action'!$L$3:$L$1999)</f>
        <v>47872639100012</v>
      </c>
      <c r="B587" s="84" t="str">
        <f>_xlfn.XLOOKUP(A587,'Export Action'!$L$3:$L$1999,'Export Action'!$O$3:$O$1999)</f>
        <v>SQY PING</v>
      </c>
      <c r="C587" s="1" t="s">
        <v>16509</v>
      </c>
      <c r="D587" s="36" t="str">
        <f>_xlfn.XLOOKUP(C587,'Export Action'!$A$3:$A$1999,'Export Action'!$X$3:$X$1999)</f>
        <v>Tournoi de Réalité Virtuelle</v>
      </c>
      <c r="E587" s="1" t="str">
        <f>_xlfn.XLOOKUP(A587,'Export Dossier'!$K$3:$K$974,'Export Dossier'!$D$3:$D$974)</f>
        <v>FFTT-IDF-24-0058</v>
      </c>
      <c r="F587" s="36" t="str">
        <f>_xlfn.XLOOKUP(C587,'Export Action'!$A$3:$A$1999,'Export Action'!$AE$3:$AE$1999)</f>
        <v>Nouvelles pratiques</v>
      </c>
      <c r="G587" s="68"/>
      <c r="H587" s="71"/>
      <c r="I587" s="71"/>
      <c r="J587" s="1" t="str">
        <f>_xlfn.XLOOKUP(C587,'Export Action'!$A$3:$A$1999,'Export Action'!$J$3:$J$1999)</f>
        <v>Première demande</v>
      </c>
      <c r="K587" s="1" t="str">
        <f>_xlfn.XLOOKUP(C587,'Export Action'!$A$3:$A$1999,'Export Action'!$AL$3:$AL$1999)</f>
        <v>Mixte</v>
      </c>
      <c r="L587" s="1">
        <f>_xlfn.XLOOKUP(C587,'Export Action'!$A$3:$A$1999,'Export Action'!$AM$3:$AM$1999)</f>
        <v>32</v>
      </c>
      <c r="M587" s="5">
        <f>_xlfn.XLOOKUP(A587,'Export 2022'!$K$3:$K$1000,'Export 2022'!$AF$3:$AF$1000)</f>
        <v>4000</v>
      </c>
      <c r="N587" s="5">
        <f>_xlfn.XLOOKUP(A587,'Export 2023'!$K$3:$K$1000,'Export 2023'!$AF$3:$AF$1000)</f>
        <v>4500</v>
      </c>
      <c r="O587" s="31">
        <f>_xlfn.XLOOKUP(A587,'Export Dossier'!$K$3:$K$974,'Export Dossier'!$AD$3:$AD$974)</f>
        <v>10000</v>
      </c>
      <c r="P587" s="31">
        <f>_xlfn.XLOOKUP(C587,'Export Action'!$A$3:$A$1999,'Export Action'!$AS$3:$AS$1999)</f>
        <v>2000</v>
      </c>
      <c r="Q587" s="29">
        <f>(_xlfn.XLOOKUP(C587,'Export Action'!$A$3:$A$1999,'Export Action'!$AS$3:$AS$1999))/_xlfn.XLOOKUP(C587,'Export Action'!$A$3:$A$1999,'Export Action'!$AR$3:$AR$1999)</f>
        <v>0.39603960396039606</v>
      </c>
      <c r="R587" s="63" t="str">
        <f>IF(OR(_xlfn.XLOOKUP(C587,'Export Action'!$A$3:$A$1999,'Export Action'!$AO$3:$AO$1999)="Communes ZRR./bassins de vie pop &gt; 50% ZRR",_xlfn.XLOOKUP(C587,'Export Action'!$A$3:$A$1999,'Export Action'!$AO$3:$AO$1999)="Contrats de relance et de transition écologique (CRTE) rural"),"Oui","Non")</f>
        <v>Non</v>
      </c>
      <c r="S587" s="73"/>
      <c r="T587" s="74">
        <f t="shared" si="9"/>
        <v>234</v>
      </c>
      <c r="U587" s="75"/>
      <c r="V587" s="8" t="str" cm="1">
        <f t="array" ref="V587">IF(SUMPRODUCT((Tableau1[NOM DE LA STRUCTURE]=Tableau1[[#This Row],[NOM DE LA STRUCTURE]])*Tableau1[MONTANT PROPOSE POUR L''ACTION])=0,"",SUMPRODUCT((Tableau1[NOM DE LA STRUCTURE]=Tableau1[[#This Row],[NOM DE LA STRUCTURE]])*Tableau1[MONTANT PROPOSE POUR L''ACTION]))</f>
        <v/>
      </c>
      <c r="W587" s="79"/>
    </row>
    <row r="588" spans="1:23" ht="47.5" hidden="1" customHeight="1" x14ac:dyDescent="0.25">
      <c r="A588" s="13" t="str">
        <f>_xlfn.XLOOKUP(C588,'Export Action'!$A$3:$A$1999,'Export Action'!$L$3:$L$1999)</f>
        <v>47872639100012</v>
      </c>
      <c r="B588" s="84" t="str">
        <f>_xlfn.XLOOKUP(A588,'Export Action'!$L$3:$L$1999,'Export Action'!$O$3:$O$1999)</f>
        <v>SQY PING</v>
      </c>
      <c r="C588" s="1" t="s">
        <v>16514</v>
      </c>
      <c r="D588" s="36" t="str">
        <f>_xlfn.XLOOKUP(C588,'Export Action'!$A$3:$A$1999,'Export Action'!$X$3:$X$1999)</f>
        <v>Cycle de tennis de table pour les élèves de l'école du Bois de l'Etang à La Verrière (brûlée pendant les émeutes en 2023)</v>
      </c>
      <c r="E588" s="1" t="str">
        <f>_xlfn.XLOOKUP(A588,'Export Dossier'!$K$3:$K$974,'Export Dossier'!$D$3:$D$974)</f>
        <v>FFTT-IDF-24-0058</v>
      </c>
      <c r="F588" s="36" t="str">
        <f>_xlfn.XLOOKUP(C588,'Export Action'!$A$3:$A$1999,'Export Action'!$AE$3:$AE$1999)</f>
        <v>Ping Inclusif</v>
      </c>
      <c r="G588" s="68"/>
      <c r="H588" s="71"/>
      <c r="I588" s="71"/>
      <c r="J588" s="1" t="str">
        <f>_xlfn.XLOOKUP(C588,'Export Action'!$A$3:$A$1999,'Export Action'!$J$3:$J$1999)</f>
        <v>Première demande</v>
      </c>
      <c r="K588" s="1" t="str">
        <f>_xlfn.XLOOKUP(C588,'Export Action'!$A$3:$A$1999,'Export Action'!$AL$3:$AL$1999)</f>
        <v>Mixte</v>
      </c>
      <c r="L588" s="1">
        <f>_xlfn.XLOOKUP(C588,'Export Action'!$A$3:$A$1999,'Export Action'!$AM$3:$AM$1999)</f>
        <v>150</v>
      </c>
      <c r="M588" s="5">
        <f>_xlfn.XLOOKUP(A588,'Export 2022'!$K$3:$K$1000,'Export 2022'!$AF$3:$AF$1000)</f>
        <v>4000</v>
      </c>
      <c r="N588" s="5">
        <f>_xlfn.XLOOKUP(A588,'Export 2023'!$K$3:$K$1000,'Export 2023'!$AF$3:$AF$1000)</f>
        <v>4500</v>
      </c>
      <c r="O588" s="31">
        <f>_xlfn.XLOOKUP(A588,'Export Dossier'!$K$3:$K$974,'Export Dossier'!$AD$3:$AD$974)</f>
        <v>10000</v>
      </c>
      <c r="P588" s="31">
        <f>_xlfn.XLOOKUP(C588,'Export Action'!$A$3:$A$1999,'Export Action'!$AS$3:$AS$1999)</f>
        <v>1500</v>
      </c>
      <c r="Q588" s="29">
        <f>(_xlfn.XLOOKUP(C588,'Export Action'!$A$3:$A$1999,'Export Action'!$AS$3:$AS$1999))/_xlfn.XLOOKUP(C588,'Export Action'!$A$3:$A$1999,'Export Action'!$AR$3:$AR$1999)</f>
        <v>0.28846153846153844</v>
      </c>
      <c r="R588" s="63" t="str">
        <f>IF(OR(_xlfn.XLOOKUP(C588,'Export Action'!$A$3:$A$1999,'Export Action'!$AO$3:$AO$1999)="Communes ZRR./bassins de vie pop &gt; 50% ZRR",_xlfn.XLOOKUP(C588,'Export Action'!$A$3:$A$1999,'Export Action'!$AO$3:$AO$1999)="Contrats de relance et de transition écologique (CRTE) rural"),"Oui","Non")</f>
        <v>Non</v>
      </c>
      <c r="S588" s="73"/>
      <c r="T588" s="74">
        <f t="shared" si="9"/>
        <v>234</v>
      </c>
      <c r="U588" s="75"/>
      <c r="V588" s="8" t="str" cm="1">
        <f t="array" ref="V588">IF(SUMPRODUCT((Tableau1[NOM DE LA STRUCTURE]=Tableau1[[#This Row],[NOM DE LA STRUCTURE]])*Tableau1[MONTANT PROPOSE POUR L''ACTION])=0,"",SUMPRODUCT((Tableau1[NOM DE LA STRUCTURE]=Tableau1[[#This Row],[NOM DE LA STRUCTURE]])*Tableau1[MONTANT PROPOSE POUR L''ACTION]))</f>
        <v/>
      </c>
      <c r="W588" s="79"/>
    </row>
    <row r="589" spans="1:23" ht="47.5" hidden="1" customHeight="1" x14ac:dyDescent="0.25">
      <c r="A589" s="13" t="str">
        <f>_xlfn.XLOOKUP(C589,'Export Action'!$A$3:$A$1999,'Export Action'!$L$3:$L$1999)</f>
        <v>47872639100012</v>
      </c>
      <c r="B589" s="84" t="str">
        <f>_xlfn.XLOOKUP(A589,'Export Action'!$L$3:$L$1999,'Export Action'!$O$3:$O$1999)</f>
        <v>SQY PING</v>
      </c>
      <c r="C589" s="1" t="s">
        <v>16520</v>
      </c>
      <c r="D589" s="36" t="str">
        <f>_xlfn.XLOOKUP(C589,'Export Action'!$A$3:$A$1999,'Export Action'!$X$3:$X$1999)</f>
        <v>Participation à la Fan Zone de Saint Quentin en Yvelines</v>
      </c>
      <c r="E589" s="1" t="str">
        <f>_xlfn.XLOOKUP(A589,'Export Dossier'!$K$3:$K$974,'Export Dossier'!$D$3:$D$974)</f>
        <v>FFTT-IDF-24-0058</v>
      </c>
      <c r="F589" s="36" t="str">
        <f>_xlfn.XLOOKUP(C589,'Export Action'!$A$3:$A$1999,'Export Action'!$AE$3:$AE$1999)</f>
        <v>Animations vacances Olympiques et Paralympiques</v>
      </c>
      <c r="G589" s="87"/>
      <c r="H589" s="1"/>
      <c r="I589" s="1"/>
      <c r="J589" s="1" t="str">
        <f>_xlfn.XLOOKUP(C589,'Export Action'!$A$3:$A$1999,'Export Action'!$J$3:$J$1999)</f>
        <v>Première demande</v>
      </c>
      <c r="K589" s="1" t="str">
        <f>_xlfn.XLOOKUP(C589,'Export Action'!$A$3:$A$1999,'Export Action'!$AL$3:$AL$1999)</f>
        <v>Mixte</v>
      </c>
      <c r="L589" s="1">
        <f>_xlfn.XLOOKUP(C589,'Export Action'!$A$3:$A$1999,'Export Action'!$AM$3:$AM$1999)</f>
        <v>500</v>
      </c>
      <c r="M589" s="5">
        <f>_xlfn.XLOOKUP(A589,'Export 2022'!$K$3:$K$1000,'Export 2022'!$AF$3:$AF$1000)</f>
        <v>4000</v>
      </c>
      <c r="N589" s="5">
        <f>_xlfn.XLOOKUP(A589,'Export 2023'!$K$3:$K$1000,'Export 2023'!$AF$3:$AF$1000)</f>
        <v>4500</v>
      </c>
      <c r="O589" s="31">
        <f>_xlfn.XLOOKUP(A589,'Export Dossier'!$K$3:$K$974,'Export Dossier'!$AD$3:$AD$974)</f>
        <v>10000</v>
      </c>
      <c r="P589" s="31">
        <f>_xlfn.XLOOKUP(C589,'Export Action'!$A$3:$A$1999,'Export Action'!$AS$3:$AS$1999)</f>
        <v>1500</v>
      </c>
      <c r="Q589" s="29">
        <f>(_xlfn.XLOOKUP(C589,'Export Action'!$A$3:$A$1999,'Export Action'!$AS$3:$AS$1999))/_xlfn.XLOOKUP(C589,'Export Action'!$A$3:$A$1999,'Export Action'!$AR$3:$AR$1999)</f>
        <v>0.36144578313253012</v>
      </c>
      <c r="R589" s="63" t="str">
        <f>IF(OR(_xlfn.XLOOKUP(C589,'Export Action'!$A$3:$A$1999,'Export Action'!$AO$3:$AO$1999)="Communes ZRR./bassins de vie pop &gt; 50% ZRR",_xlfn.XLOOKUP(C589,'Export Action'!$A$3:$A$1999,'Export Action'!$AO$3:$AO$1999)="Contrats de relance et de transition écologique (CRTE) rural"),"Oui","Non")</f>
        <v>Non</v>
      </c>
      <c r="S589" s="88"/>
      <c r="T589" s="74">
        <f t="shared" si="9"/>
        <v>234</v>
      </c>
      <c r="U589" s="89"/>
      <c r="V589" s="8" t="str" cm="1">
        <f t="array" ref="V589">IF(SUMPRODUCT((Tableau1[NOM DE LA STRUCTURE]=Tableau1[[#This Row],[NOM DE LA STRUCTURE]])*Tableau1[MONTANT PROPOSE POUR L''ACTION])=0,"",SUMPRODUCT((Tableau1[NOM DE LA STRUCTURE]=Tableau1[[#This Row],[NOM DE LA STRUCTURE]])*Tableau1[MONTANT PROPOSE POUR L''ACTION]))</f>
        <v/>
      </c>
      <c r="W589" s="90"/>
    </row>
    <row r="590" spans="1:23" ht="47.5" hidden="1" customHeight="1" x14ac:dyDescent="0.25">
      <c r="A590" s="13" t="str">
        <f>_xlfn.XLOOKUP(C590,'Export Action'!$A$3:$A$1999,'Export Action'!$L$3:$L$1999)</f>
        <v>39815009400017</v>
      </c>
      <c r="B590" s="84" t="str">
        <f>_xlfn.XLOOKUP(A590,'Export Action'!$L$3:$L$1999,'Export Action'!$O$3:$O$1999)</f>
        <v>AMICALE PONGISTES CHEVRIARDS</v>
      </c>
      <c r="C590" s="1" t="s">
        <v>16526</v>
      </c>
      <c r="D590" s="36" t="str">
        <f>_xlfn.XLOOKUP(C590,'Export Action'!$A$3:$A$1999,'Export Action'!$X$3:$X$1999)</f>
        <v>Du Ping à l'école</v>
      </c>
      <c r="E590" s="1" t="str">
        <f>_xlfn.XLOOKUP(A590,'Export Dossier'!$K$3:$K$974,'Export Dossier'!$D$3:$D$974)</f>
        <v>FFTT-IDF-24-0059</v>
      </c>
      <c r="F590" s="36" t="str">
        <f>_xlfn.XLOOKUP(C590,'Export Action'!$A$3:$A$1999,'Export Action'!$AE$3:$AE$1999)</f>
        <v>Ping Educatif</v>
      </c>
      <c r="G590" s="68"/>
      <c r="H590" s="71"/>
      <c r="I590" s="71"/>
      <c r="J590" s="1" t="str">
        <f>_xlfn.XLOOKUP(C590,'Export Action'!$A$3:$A$1999,'Export Action'!$J$3:$J$1999)</f>
        <v>Renouvellement</v>
      </c>
      <c r="K590" s="1" t="str">
        <f>_xlfn.XLOOKUP(C590,'Export Action'!$A$3:$A$1999,'Export Action'!$AL$3:$AL$1999)</f>
        <v>Mixte</v>
      </c>
      <c r="L590" s="1">
        <f>_xlfn.XLOOKUP(C590,'Export Action'!$A$3:$A$1999,'Export Action'!$AM$3:$AM$1999)</f>
        <v>280</v>
      </c>
      <c r="M590" s="5" t="e">
        <f>_xlfn.XLOOKUP(A590,'Export 2022'!$K$3:$K$1000,'Export 2022'!$AF$3:$AF$1000)</f>
        <v>#N/A</v>
      </c>
      <c r="N590" s="5">
        <f>_xlfn.XLOOKUP(A590,'Export 2023'!$K$3:$K$1000,'Export 2023'!$AF$3:$AF$1000)</f>
        <v>1500</v>
      </c>
      <c r="O590" s="31">
        <f>_xlfn.XLOOKUP(A590,'Export Dossier'!$K$3:$K$974,'Export Dossier'!$AD$3:$AD$974)</f>
        <v>2000</v>
      </c>
      <c r="P590" s="31">
        <f>_xlfn.XLOOKUP(C590,'Export Action'!$A$3:$A$1999,'Export Action'!$AS$3:$AS$1999)</f>
        <v>2000</v>
      </c>
      <c r="Q590" s="29">
        <f>(_xlfn.XLOOKUP(C590,'Export Action'!$A$3:$A$1999,'Export Action'!$AS$3:$AS$1999))/_xlfn.XLOOKUP(C590,'Export Action'!$A$3:$A$1999,'Export Action'!$AR$3:$AR$1999)</f>
        <v>0.48192771084337349</v>
      </c>
      <c r="R590" s="63" t="str">
        <f>IF(OR(_xlfn.XLOOKUP(C590,'Export Action'!$A$3:$A$1999,'Export Action'!$AO$3:$AO$1999)="Communes ZRR./bassins de vie pop &gt; 50% ZRR",_xlfn.XLOOKUP(C590,'Export Action'!$A$3:$A$1999,'Export Action'!$AO$3:$AO$1999)="Contrats de relance et de transition écologique (CRTE) rural"),"Oui","Non")</f>
        <v>Non</v>
      </c>
      <c r="S590" s="73"/>
      <c r="T590" s="74">
        <f t="shared" si="9"/>
        <v>235</v>
      </c>
      <c r="U590" s="75"/>
      <c r="V590" s="8" t="str" cm="1">
        <f t="array" ref="V590">IF(SUMPRODUCT((Tableau1[NOM DE LA STRUCTURE]=Tableau1[[#This Row],[NOM DE LA STRUCTURE]])*Tableau1[MONTANT PROPOSE POUR L''ACTION])=0,"",SUMPRODUCT((Tableau1[NOM DE LA STRUCTURE]=Tableau1[[#This Row],[NOM DE LA STRUCTURE]])*Tableau1[MONTANT PROPOSE POUR L''ACTION]))</f>
        <v/>
      </c>
      <c r="W590" s="79"/>
    </row>
    <row r="591" spans="1:23" ht="47.5" hidden="1" customHeight="1" x14ac:dyDescent="0.25">
      <c r="A591" s="13" t="str">
        <f>_xlfn.XLOOKUP(C591,'Export Action'!$A$3:$A$1999,'Export Action'!$L$3:$L$1999)</f>
        <v>39898732100013</v>
      </c>
      <c r="B591" s="84" t="str">
        <f>_xlfn.XLOOKUP(A591,'Export Action'!$L$3:$L$1999,'Export Action'!$O$3:$O$1999)</f>
        <v>ELAN SPORTIF DE MONTREUIL</v>
      </c>
      <c r="C591" s="1" t="s">
        <v>16533</v>
      </c>
      <c r="D591" s="36" t="str">
        <f>_xlfn.XLOOKUP(C591,'Export Action'!$A$3:$A$1999,'Export Action'!$X$3:$X$1999)</f>
        <v>Tennis de Table en Herbe : Cultivons la Passion</v>
      </c>
      <c r="E591" s="1" t="str">
        <f>_xlfn.XLOOKUP(A591,'Export Dossier'!$K$3:$K$974,'Export Dossier'!$D$3:$D$974)</f>
        <v>FFTT-IDF-24-0060</v>
      </c>
      <c r="F591" s="36" t="str">
        <f>_xlfn.XLOOKUP(C591,'Export Action'!$A$3:$A$1999,'Export Action'!$AE$3:$AE$1999)</f>
        <v>Ping Educatif</v>
      </c>
      <c r="G591" s="68"/>
      <c r="H591" s="71"/>
      <c r="I591" s="71"/>
      <c r="J591" s="1" t="str">
        <f>_xlfn.XLOOKUP(C591,'Export Action'!$A$3:$A$1999,'Export Action'!$J$3:$J$1999)</f>
        <v>Première demande</v>
      </c>
      <c r="K591" s="1" t="str">
        <f>_xlfn.XLOOKUP(C591,'Export Action'!$A$3:$A$1999,'Export Action'!$AL$3:$AL$1999)</f>
        <v>Mixte</v>
      </c>
      <c r="L591" s="1">
        <f>_xlfn.XLOOKUP(C591,'Export Action'!$A$3:$A$1999,'Export Action'!$AM$3:$AM$1999)</f>
        <v>59</v>
      </c>
      <c r="M591" s="5">
        <f>_xlfn.XLOOKUP(A591,'Export 2022'!$K$3:$K$1000,'Export 2022'!$AF$3:$AF$1000)</f>
        <v>1800</v>
      </c>
      <c r="N591" s="5">
        <f>_xlfn.XLOOKUP(A591,'Export 2023'!$K$3:$K$1000,'Export 2023'!$AF$3:$AF$1000)</f>
        <v>1500</v>
      </c>
      <c r="O591" s="31">
        <f>_xlfn.XLOOKUP(A591,'Export Dossier'!$K$3:$K$974,'Export Dossier'!$AD$3:$AD$974)</f>
        <v>6200</v>
      </c>
      <c r="P591" s="31">
        <f>_xlfn.XLOOKUP(C591,'Export Action'!$A$3:$A$1999,'Export Action'!$AS$3:$AS$1999)</f>
        <v>4000</v>
      </c>
      <c r="Q591" s="29">
        <f>(_xlfn.XLOOKUP(C591,'Export Action'!$A$3:$A$1999,'Export Action'!$AS$3:$AS$1999))/_xlfn.XLOOKUP(C591,'Export Action'!$A$3:$A$1999,'Export Action'!$AR$3:$AR$1999)</f>
        <v>0.33444816053511706</v>
      </c>
      <c r="R591" s="63" t="str">
        <f>IF(OR(_xlfn.XLOOKUP(C591,'Export Action'!$A$3:$A$1999,'Export Action'!$AO$3:$AO$1999)="Communes ZRR./bassins de vie pop &gt; 50% ZRR",_xlfn.XLOOKUP(C591,'Export Action'!$A$3:$A$1999,'Export Action'!$AO$3:$AO$1999)="Contrats de relance et de transition écologique (CRTE) rural"),"Oui","Non")</f>
        <v>Non</v>
      </c>
      <c r="S591" s="73"/>
      <c r="T591" s="74">
        <f t="shared" si="9"/>
        <v>236</v>
      </c>
      <c r="U591" s="75"/>
      <c r="V591" s="8" t="str" cm="1">
        <f t="array" ref="V591">IF(SUMPRODUCT((Tableau1[NOM DE LA STRUCTURE]=Tableau1[[#This Row],[NOM DE LA STRUCTURE]])*Tableau1[MONTANT PROPOSE POUR L''ACTION])=0,"",SUMPRODUCT((Tableau1[NOM DE LA STRUCTURE]=Tableau1[[#This Row],[NOM DE LA STRUCTURE]])*Tableau1[MONTANT PROPOSE POUR L''ACTION]))</f>
        <v/>
      </c>
      <c r="W591" s="79"/>
    </row>
    <row r="592" spans="1:23" ht="47.5" hidden="1" customHeight="1" x14ac:dyDescent="0.25">
      <c r="A592" s="13" t="str">
        <f>_xlfn.XLOOKUP(C592,'Export Action'!$A$3:$A$1999,'Export Action'!$L$3:$L$1999)</f>
        <v>39898732100013</v>
      </c>
      <c r="B592" s="84" t="str">
        <f>_xlfn.XLOOKUP(A592,'Export Action'!$L$3:$L$1999,'Export Action'!$O$3:$O$1999)</f>
        <v>ELAN SPORTIF DE MONTREUIL</v>
      </c>
      <c r="C592" s="1" t="s">
        <v>16542</v>
      </c>
      <c r="D592" s="36" t="str">
        <f>_xlfn.XLOOKUP(C592,'Export Action'!$A$3:$A$1999,'Export Action'!$X$3:$X$1999)</f>
        <v>Tournoi de santé</v>
      </c>
      <c r="E592" s="1" t="str">
        <f>_xlfn.XLOOKUP(A592,'Export Dossier'!$K$3:$K$974,'Export Dossier'!$D$3:$D$974)</f>
        <v>FFTT-IDF-24-0060</v>
      </c>
      <c r="F592" s="36" t="str">
        <f>_xlfn.XLOOKUP(C592,'Export Action'!$A$3:$A$1999,'Export Action'!$AE$3:$AE$1999)</f>
        <v>Ping Actif</v>
      </c>
      <c r="G592" s="68"/>
      <c r="H592" s="71"/>
      <c r="I592" s="71"/>
      <c r="J592" s="1" t="str">
        <f>_xlfn.XLOOKUP(C592,'Export Action'!$A$3:$A$1999,'Export Action'!$J$3:$J$1999)</f>
        <v>Renouvellement</v>
      </c>
      <c r="K592" s="1" t="str">
        <f>_xlfn.XLOOKUP(C592,'Export Action'!$A$3:$A$1999,'Export Action'!$AL$3:$AL$1999)</f>
        <v>Mixte</v>
      </c>
      <c r="L592" s="1">
        <f>_xlfn.XLOOKUP(C592,'Export Action'!$A$3:$A$1999,'Export Action'!$AM$3:$AM$1999)</f>
        <v>30</v>
      </c>
      <c r="M592" s="5">
        <f>_xlfn.XLOOKUP(A592,'Export 2022'!$K$3:$K$1000,'Export 2022'!$AF$3:$AF$1000)</f>
        <v>1800</v>
      </c>
      <c r="N592" s="5">
        <f>_xlfn.XLOOKUP(A592,'Export 2023'!$K$3:$K$1000,'Export 2023'!$AF$3:$AF$1000)</f>
        <v>1500</v>
      </c>
      <c r="O592" s="31">
        <f>_xlfn.XLOOKUP(A592,'Export Dossier'!$K$3:$K$974,'Export Dossier'!$AD$3:$AD$974)</f>
        <v>6200</v>
      </c>
      <c r="P592" s="31">
        <f>_xlfn.XLOOKUP(C592,'Export Action'!$A$3:$A$1999,'Export Action'!$AS$3:$AS$1999)</f>
        <v>2200</v>
      </c>
      <c r="Q592" s="29">
        <f>(_xlfn.XLOOKUP(C592,'Export Action'!$A$3:$A$1999,'Export Action'!$AS$3:$AS$1999))/_xlfn.XLOOKUP(C592,'Export Action'!$A$3:$A$1999,'Export Action'!$AR$3:$AR$1999)</f>
        <v>0.41825095057034223</v>
      </c>
      <c r="R592" s="63" t="str">
        <f>IF(OR(_xlfn.XLOOKUP(C592,'Export Action'!$A$3:$A$1999,'Export Action'!$AO$3:$AO$1999)="Communes ZRR./bassins de vie pop &gt; 50% ZRR",_xlfn.XLOOKUP(C592,'Export Action'!$A$3:$A$1999,'Export Action'!$AO$3:$AO$1999)="Contrats de relance et de transition écologique (CRTE) rural"),"Oui","Non")</f>
        <v>Non</v>
      </c>
      <c r="S592" s="73"/>
      <c r="T592" s="74">
        <f t="shared" si="9"/>
        <v>236</v>
      </c>
      <c r="U592" s="75"/>
      <c r="V592" s="8" t="str" cm="1">
        <f t="array" ref="V592">IF(SUMPRODUCT((Tableau1[NOM DE LA STRUCTURE]=Tableau1[[#This Row],[NOM DE LA STRUCTURE]])*Tableau1[MONTANT PROPOSE POUR L''ACTION])=0,"",SUMPRODUCT((Tableau1[NOM DE LA STRUCTURE]=Tableau1[[#This Row],[NOM DE LA STRUCTURE]])*Tableau1[MONTANT PROPOSE POUR L''ACTION]))</f>
        <v/>
      </c>
      <c r="W592" s="79"/>
    </row>
    <row r="593" spans="1:23" ht="47.5" hidden="1" customHeight="1" x14ac:dyDescent="0.25">
      <c r="A593" s="13" t="str">
        <f>_xlfn.XLOOKUP(C593,'Export Action'!$A$3:$A$1999,'Export Action'!$L$3:$L$1999)</f>
        <v>34013822100023</v>
      </c>
      <c r="B593" s="84" t="str">
        <f>_xlfn.XLOOKUP(A593,'Export Action'!$L$3:$L$1999,'Export Action'!$O$3:$O$1999)</f>
        <v>CLUB OMNISPORTS GARGENVILLE</v>
      </c>
      <c r="C593" s="1" t="s">
        <v>16548</v>
      </c>
      <c r="D593" s="36" t="str">
        <f>_xlfn.XLOOKUP(C593,'Export Action'!$A$3:$A$1999,'Export Action'!$X$3:$X$1999)</f>
        <v>structuration de la pratique jeunes 4/13 ans vers les féminines et le loisir.</v>
      </c>
      <c r="E593" s="1" t="str">
        <f>_xlfn.XLOOKUP(A593,'Export Dossier'!$K$3:$K$974,'Export Dossier'!$D$3:$D$974)</f>
        <v>FFTT-IDF-24-0061</v>
      </c>
      <c r="F593" s="36" t="str">
        <f>_xlfn.XLOOKUP(C593,'Export Action'!$A$3:$A$1999,'Export Action'!$AE$3:$AE$1999)</f>
        <v>Structuration clubs/comités de demain</v>
      </c>
      <c r="G593" s="68"/>
      <c r="H593" s="71"/>
      <c r="I593" s="71"/>
      <c r="J593" s="1" t="str">
        <f>_xlfn.XLOOKUP(C593,'Export Action'!$A$3:$A$1999,'Export Action'!$J$3:$J$1999)</f>
        <v>Renouvellement</v>
      </c>
      <c r="K593" s="1" t="str">
        <f>_xlfn.XLOOKUP(C593,'Export Action'!$A$3:$A$1999,'Export Action'!$AL$3:$AL$1999)</f>
        <v>Mixte</v>
      </c>
      <c r="L593" s="1">
        <f>_xlfn.XLOOKUP(C593,'Export Action'!$A$3:$A$1999,'Export Action'!$AM$3:$AM$1999)</f>
        <v>170</v>
      </c>
      <c r="M593" s="5">
        <f>_xlfn.XLOOKUP(A593,'Export 2022'!$K$3:$K$1000,'Export 2022'!$AF$3:$AF$1000)</f>
        <v>1500</v>
      </c>
      <c r="N593" s="5">
        <f>_xlfn.XLOOKUP(A593,'Export 2023'!$K$3:$K$1000,'Export 2023'!$AF$3:$AF$1000)</f>
        <v>1500</v>
      </c>
      <c r="O593" s="31">
        <f>_xlfn.XLOOKUP(A593,'Export Dossier'!$K$3:$K$974,'Export Dossier'!$AD$3:$AD$974)</f>
        <v>3930</v>
      </c>
      <c r="P593" s="31">
        <f>_xlfn.XLOOKUP(C593,'Export Action'!$A$3:$A$1999,'Export Action'!$AS$3:$AS$1999)</f>
        <v>3930</v>
      </c>
      <c r="Q593" s="29">
        <f>(_xlfn.XLOOKUP(C593,'Export Action'!$A$3:$A$1999,'Export Action'!$AS$3:$AS$1999))/_xlfn.XLOOKUP(C593,'Export Action'!$A$3:$A$1999,'Export Action'!$AR$3:$AR$1999)</f>
        <v>0.21323928377645143</v>
      </c>
      <c r="R593" s="63" t="str">
        <f>IF(OR(_xlfn.XLOOKUP(C593,'Export Action'!$A$3:$A$1999,'Export Action'!$AO$3:$AO$1999)="Communes ZRR./bassins de vie pop &gt; 50% ZRR",_xlfn.XLOOKUP(C593,'Export Action'!$A$3:$A$1999,'Export Action'!$AO$3:$AO$1999)="Contrats de relance et de transition écologique (CRTE) rural"),"Oui","Non")</f>
        <v>Non</v>
      </c>
      <c r="S593" s="73"/>
      <c r="T593" s="74">
        <f t="shared" si="9"/>
        <v>237</v>
      </c>
      <c r="U593" s="75"/>
      <c r="V593" s="8" t="str" cm="1">
        <f t="array" ref="V593">IF(SUMPRODUCT((Tableau1[NOM DE LA STRUCTURE]=Tableau1[[#This Row],[NOM DE LA STRUCTURE]])*Tableau1[MONTANT PROPOSE POUR L''ACTION])=0,"",SUMPRODUCT((Tableau1[NOM DE LA STRUCTURE]=Tableau1[[#This Row],[NOM DE LA STRUCTURE]])*Tableau1[MONTANT PROPOSE POUR L''ACTION]))</f>
        <v/>
      </c>
      <c r="W593" s="79"/>
    </row>
    <row r="594" spans="1:23" ht="47.5" hidden="1" customHeight="1" x14ac:dyDescent="0.25">
      <c r="A594" s="13" t="str">
        <f>_xlfn.XLOOKUP(C594,'Export Action'!$A$3:$A$1999,'Export Action'!$L$3:$L$1999)</f>
        <v>31210963000029</v>
      </c>
      <c r="B594" s="84" t="str">
        <f>_xlfn.XLOOKUP(A594,'Export Action'!$L$3:$L$1999,'Export Action'!$O$3:$O$1999)</f>
        <v>ASSOCIATION SPORTIVE VOLTAIRE DE CHATENAY MALABRY</v>
      </c>
      <c r="C594" s="1" t="s">
        <v>16581</v>
      </c>
      <c r="D594" s="36" t="str">
        <f>_xlfn.XLOOKUP(C594,'Export Action'!$A$3:$A$1999,'Export Action'!$X$3:$X$1999)</f>
        <v>Accueil Parkinson</v>
      </c>
      <c r="E594" s="1" t="str">
        <f>_xlfn.XLOOKUP(A594,'Export Dossier'!$K$3:$K$974,'Export Dossier'!$D$3:$D$974)</f>
        <v>FFTT-IDF-24-0063</v>
      </c>
      <c r="F594" s="36" t="str">
        <f>_xlfn.XLOOKUP(C594,'Export Action'!$A$3:$A$1999,'Export Action'!$AE$3:$AE$1999)</f>
        <v>Ping Actif</v>
      </c>
      <c r="G594" s="68"/>
      <c r="H594" s="71"/>
      <c r="I594" s="71"/>
      <c r="J594" s="1" t="str">
        <f>_xlfn.XLOOKUP(C594,'Export Action'!$A$3:$A$1999,'Export Action'!$J$3:$J$1999)</f>
        <v>Première demande</v>
      </c>
      <c r="K594" s="1" t="str">
        <f>_xlfn.XLOOKUP(C594,'Export Action'!$A$3:$A$1999,'Export Action'!$AL$3:$AL$1999)</f>
        <v>Mixte</v>
      </c>
      <c r="L594" s="1">
        <f>_xlfn.XLOOKUP(C594,'Export Action'!$A$3:$A$1999,'Export Action'!$AM$3:$AM$1999)</f>
        <v>15</v>
      </c>
      <c r="M594" s="5">
        <f>_xlfn.XLOOKUP(A594,'Export 2022'!$K$3:$K$1000,'Export 2022'!$AF$3:$AF$1000)</f>
        <v>1900</v>
      </c>
      <c r="N594" s="5">
        <f>_xlfn.XLOOKUP(A594,'Export 2023'!$K$3:$K$1000,'Export 2023'!$AF$3:$AF$1000)</f>
        <v>1500</v>
      </c>
      <c r="O594" s="31">
        <f>_xlfn.XLOOKUP(A594,'Export Dossier'!$K$3:$K$974,'Export Dossier'!$AD$3:$AD$974)</f>
        <v>6000</v>
      </c>
      <c r="P594" s="31">
        <f>_xlfn.XLOOKUP(C594,'Export Action'!$A$3:$A$1999,'Export Action'!$AS$3:$AS$1999)</f>
        <v>2500</v>
      </c>
      <c r="Q594" s="29">
        <f>(_xlfn.XLOOKUP(C594,'Export Action'!$A$3:$A$1999,'Export Action'!$AS$3:$AS$1999))/_xlfn.XLOOKUP(C594,'Export Action'!$A$3:$A$1999,'Export Action'!$AR$3:$AR$1999)</f>
        <v>0.43103448275862066</v>
      </c>
      <c r="R594" s="63" t="str">
        <f>IF(OR(_xlfn.XLOOKUP(C594,'Export Action'!$A$3:$A$1999,'Export Action'!$AO$3:$AO$1999)="Communes ZRR./bassins de vie pop &gt; 50% ZRR",_xlfn.XLOOKUP(C594,'Export Action'!$A$3:$A$1999,'Export Action'!$AO$3:$AO$1999)="Contrats de relance et de transition écologique (CRTE) rural"),"Oui","Non")</f>
        <v>Non</v>
      </c>
      <c r="S594" s="73"/>
      <c r="T594" s="74">
        <f t="shared" si="9"/>
        <v>238</v>
      </c>
      <c r="U594" s="75"/>
      <c r="V594" s="8" t="str" cm="1">
        <f t="array" ref="V594">IF(SUMPRODUCT((Tableau1[NOM DE LA STRUCTURE]=Tableau1[[#This Row],[NOM DE LA STRUCTURE]])*Tableau1[MONTANT PROPOSE POUR L''ACTION])=0,"",SUMPRODUCT((Tableau1[NOM DE LA STRUCTURE]=Tableau1[[#This Row],[NOM DE LA STRUCTURE]])*Tableau1[MONTANT PROPOSE POUR L''ACTION]))</f>
        <v/>
      </c>
      <c r="W594" s="79"/>
    </row>
    <row r="595" spans="1:23" ht="47.5" hidden="1" customHeight="1" x14ac:dyDescent="0.25">
      <c r="A595" s="13" t="str">
        <f>_xlfn.XLOOKUP(C595,'Export Action'!$A$3:$A$1999,'Export Action'!$L$3:$L$1999)</f>
        <v>31210963000029</v>
      </c>
      <c r="B595" s="84" t="str">
        <f>_xlfn.XLOOKUP(A595,'Export Action'!$L$3:$L$1999,'Export Action'!$O$3:$O$1999)</f>
        <v>ASSOCIATION SPORTIVE VOLTAIRE DE CHATENAY MALABRY</v>
      </c>
      <c r="C595" s="1" t="s">
        <v>16589</v>
      </c>
      <c r="D595" s="36" t="str">
        <f>_xlfn.XLOOKUP(C595,'Export Action'!$A$3:$A$1999,'Export Action'!$X$3:$X$1999)</f>
        <v>Pratique Féminine en QPV</v>
      </c>
      <c r="E595" s="1" t="str">
        <f>_xlfn.XLOOKUP(A595,'Export Dossier'!$K$3:$K$974,'Export Dossier'!$D$3:$D$974)</f>
        <v>FFTT-IDF-24-0063</v>
      </c>
      <c r="F595" s="36" t="str">
        <f>_xlfn.XLOOKUP(C595,'Export Action'!$A$3:$A$1999,'Export Action'!$AE$3:$AE$1999)</f>
        <v>Ping Inclusif</v>
      </c>
      <c r="G595" s="68"/>
      <c r="H595" s="71"/>
      <c r="I595" s="71"/>
      <c r="J595" s="1" t="str">
        <f>_xlfn.XLOOKUP(C595,'Export Action'!$A$3:$A$1999,'Export Action'!$J$3:$J$1999)</f>
        <v>Renouvellement</v>
      </c>
      <c r="K595" s="1" t="str">
        <f>_xlfn.XLOOKUP(C595,'Export Action'!$A$3:$A$1999,'Export Action'!$AL$3:$AL$1999)</f>
        <v>Féminin</v>
      </c>
      <c r="L595" s="1">
        <f>_xlfn.XLOOKUP(C595,'Export Action'!$A$3:$A$1999,'Export Action'!$AM$3:$AM$1999)</f>
        <v>50</v>
      </c>
      <c r="M595" s="5">
        <f>_xlfn.XLOOKUP(A595,'Export 2022'!$K$3:$K$1000,'Export 2022'!$AF$3:$AF$1000)</f>
        <v>1900</v>
      </c>
      <c r="N595" s="5">
        <f>_xlfn.XLOOKUP(A595,'Export 2023'!$K$3:$K$1000,'Export 2023'!$AF$3:$AF$1000)</f>
        <v>1500</v>
      </c>
      <c r="O595" s="31">
        <f>_xlfn.XLOOKUP(A595,'Export Dossier'!$K$3:$K$974,'Export Dossier'!$AD$3:$AD$974)</f>
        <v>6000</v>
      </c>
      <c r="P595" s="31">
        <f>_xlfn.XLOOKUP(C595,'Export Action'!$A$3:$A$1999,'Export Action'!$AS$3:$AS$1999)</f>
        <v>2500</v>
      </c>
      <c r="Q595" s="29">
        <f>(_xlfn.XLOOKUP(C595,'Export Action'!$A$3:$A$1999,'Export Action'!$AS$3:$AS$1999))/_xlfn.XLOOKUP(C595,'Export Action'!$A$3:$A$1999,'Export Action'!$AR$3:$AR$1999)</f>
        <v>0.44642857142857145</v>
      </c>
      <c r="R595" s="63" t="str">
        <f>IF(OR(_xlfn.XLOOKUP(C595,'Export Action'!$A$3:$A$1999,'Export Action'!$AO$3:$AO$1999)="Communes ZRR./bassins de vie pop &gt; 50% ZRR",_xlfn.XLOOKUP(C595,'Export Action'!$A$3:$A$1999,'Export Action'!$AO$3:$AO$1999)="Contrats de relance et de transition écologique (CRTE) rural"),"Oui","Non")</f>
        <v>Non</v>
      </c>
      <c r="S595" s="73"/>
      <c r="T595" s="74">
        <f t="shared" si="9"/>
        <v>238</v>
      </c>
      <c r="U595" s="75"/>
      <c r="V595" s="8" t="str" cm="1">
        <f t="array" ref="V595">IF(SUMPRODUCT((Tableau1[NOM DE LA STRUCTURE]=Tableau1[[#This Row],[NOM DE LA STRUCTURE]])*Tableau1[MONTANT PROPOSE POUR L''ACTION])=0,"",SUMPRODUCT((Tableau1[NOM DE LA STRUCTURE]=Tableau1[[#This Row],[NOM DE LA STRUCTURE]])*Tableau1[MONTANT PROPOSE POUR L''ACTION]))</f>
        <v/>
      </c>
      <c r="W595" s="79"/>
    </row>
    <row r="596" spans="1:23" ht="47.5" hidden="1" customHeight="1" x14ac:dyDescent="0.25">
      <c r="A596" s="13" t="str">
        <f>_xlfn.XLOOKUP(C596,'Export Action'!$A$3:$A$1999,'Export Action'!$L$3:$L$1999)</f>
        <v>31210963000029</v>
      </c>
      <c r="B596" s="84" t="str">
        <f>_xlfn.XLOOKUP(A596,'Export Action'!$L$3:$L$1999,'Export Action'!$O$3:$O$1999)</f>
        <v>ASSOCIATION SPORTIVE VOLTAIRE DE CHATENAY MALABRY</v>
      </c>
      <c r="C596" s="1" t="s">
        <v>16595</v>
      </c>
      <c r="D596" s="36" t="str">
        <f>_xlfn.XLOOKUP(C596,'Export Action'!$A$3:$A$1999,'Export Action'!$X$3:$X$1999)</f>
        <v>Animation JOP</v>
      </c>
      <c r="E596" s="1" t="str">
        <f>_xlfn.XLOOKUP(A596,'Export Dossier'!$K$3:$K$974,'Export Dossier'!$D$3:$D$974)</f>
        <v>FFTT-IDF-24-0063</v>
      </c>
      <c r="F596" s="36" t="str">
        <f>_xlfn.XLOOKUP(C596,'Export Action'!$A$3:$A$1999,'Export Action'!$AE$3:$AE$1999)</f>
        <v>Animations vacances Olympiques et Paralympiques</v>
      </c>
      <c r="G596" s="87"/>
      <c r="H596" s="1"/>
      <c r="I596" s="1"/>
      <c r="J596" s="1" t="str">
        <f>_xlfn.XLOOKUP(C596,'Export Action'!$A$3:$A$1999,'Export Action'!$J$3:$J$1999)</f>
        <v>Première demande</v>
      </c>
      <c r="K596" s="1" t="str">
        <f>_xlfn.XLOOKUP(C596,'Export Action'!$A$3:$A$1999,'Export Action'!$AL$3:$AL$1999)</f>
        <v>Mixte</v>
      </c>
      <c r="L596" s="1">
        <f>_xlfn.XLOOKUP(C596,'Export Action'!$A$3:$A$1999,'Export Action'!$AM$3:$AM$1999)</f>
        <v>50</v>
      </c>
      <c r="M596" s="5">
        <f>_xlfn.XLOOKUP(A596,'Export 2022'!$K$3:$K$1000,'Export 2022'!$AF$3:$AF$1000)</f>
        <v>1900</v>
      </c>
      <c r="N596" s="5">
        <f>_xlfn.XLOOKUP(A596,'Export 2023'!$K$3:$K$1000,'Export 2023'!$AF$3:$AF$1000)</f>
        <v>1500</v>
      </c>
      <c r="O596" s="31">
        <f>_xlfn.XLOOKUP(A596,'Export Dossier'!$K$3:$K$974,'Export Dossier'!$AD$3:$AD$974)</f>
        <v>6000</v>
      </c>
      <c r="P596" s="31">
        <f>_xlfn.XLOOKUP(C596,'Export Action'!$A$3:$A$1999,'Export Action'!$AS$3:$AS$1999)</f>
        <v>1000</v>
      </c>
      <c r="Q596" s="29">
        <f>(_xlfn.XLOOKUP(C596,'Export Action'!$A$3:$A$1999,'Export Action'!$AS$3:$AS$1999))/_xlfn.XLOOKUP(C596,'Export Action'!$A$3:$A$1999,'Export Action'!$AR$3:$AR$1999)</f>
        <v>0.37037037037037035</v>
      </c>
      <c r="R596" s="63" t="str">
        <f>IF(OR(_xlfn.XLOOKUP(C596,'Export Action'!$A$3:$A$1999,'Export Action'!$AO$3:$AO$1999)="Communes ZRR./bassins de vie pop &gt; 50% ZRR",_xlfn.XLOOKUP(C596,'Export Action'!$A$3:$A$1999,'Export Action'!$AO$3:$AO$1999)="Contrats de relance et de transition écologique (CRTE) rural"),"Oui","Non")</f>
        <v>Non</v>
      </c>
      <c r="S596" s="88"/>
      <c r="T596" s="74">
        <f t="shared" si="9"/>
        <v>238</v>
      </c>
      <c r="U596" s="89"/>
      <c r="V596" s="8" t="str" cm="1">
        <f t="array" ref="V596">IF(SUMPRODUCT((Tableau1[NOM DE LA STRUCTURE]=Tableau1[[#This Row],[NOM DE LA STRUCTURE]])*Tableau1[MONTANT PROPOSE POUR L''ACTION])=0,"",SUMPRODUCT((Tableau1[NOM DE LA STRUCTURE]=Tableau1[[#This Row],[NOM DE LA STRUCTURE]])*Tableau1[MONTANT PROPOSE POUR L''ACTION]))</f>
        <v/>
      </c>
      <c r="W596" s="90"/>
    </row>
    <row r="597" spans="1:23" ht="47.5" hidden="1" customHeight="1" x14ac:dyDescent="0.25">
      <c r="A597" s="13" t="str">
        <f>_xlfn.XLOOKUP(C597,'Export Action'!$A$3:$A$1999,'Export Action'!$L$3:$L$1999)</f>
        <v>32483475300026</v>
      </c>
      <c r="B597" s="84" t="str">
        <f>_xlfn.XLOOKUP(A597,'Export Action'!$L$3:$L$1999,'Export Action'!$O$3:$O$1999)</f>
        <v>AMICALE MANIN SPORT PARIS-EST (A.M.S.P.E.)</v>
      </c>
      <c r="C597" s="1" t="s">
        <v>16600</v>
      </c>
      <c r="D597" s="36" t="str">
        <f>_xlfn.XLOOKUP(C597,'Export Action'!$A$3:$A$1999,'Export Action'!$X$3:$X$1999)</f>
        <v>Développement des dispositifs Ping Bien être ou Ping Santé</v>
      </c>
      <c r="E597" s="1" t="str">
        <f>_xlfn.XLOOKUP(A597,'Export Dossier'!$K$3:$K$974,'Export Dossier'!$D$3:$D$974)</f>
        <v>FFTT-IDF-24-0064</v>
      </c>
      <c r="F597" s="36" t="str">
        <f>_xlfn.XLOOKUP(C597,'Export Action'!$A$3:$A$1999,'Export Action'!$AE$3:$AE$1999)</f>
        <v>Ping Actif</v>
      </c>
      <c r="G597" s="68"/>
      <c r="H597" s="71"/>
      <c r="I597" s="71"/>
      <c r="J597" s="1" t="str">
        <f>_xlfn.XLOOKUP(C597,'Export Action'!$A$3:$A$1999,'Export Action'!$J$3:$J$1999)</f>
        <v>Renouvellement</v>
      </c>
      <c r="K597" s="1" t="str">
        <f>_xlfn.XLOOKUP(C597,'Export Action'!$A$3:$A$1999,'Export Action'!$AL$3:$AL$1999)</f>
        <v>Mixte</v>
      </c>
      <c r="L597" s="1">
        <f>_xlfn.XLOOKUP(C597,'Export Action'!$A$3:$A$1999,'Export Action'!$AM$3:$AM$1999)</f>
        <v>15</v>
      </c>
      <c r="M597" s="5">
        <f>_xlfn.XLOOKUP(A597,'Export 2022'!$K$3:$K$1000,'Export 2022'!$AF$3:$AF$1000)</f>
        <v>1500</v>
      </c>
      <c r="N597" s="5">
        <f>_xlfn.XLOOKUP(A597,'Export 2023'!$K$3:$K$1000,'Export 2023'!$AF$3:$AF$1000)</f>
        <v>1500</v>
      </c>
      <c r="O597" s="31">
        <f>_xlfn.XLOOKUP(A597,'Export Dossier'!$K$3:$K$974,'Export Dossier'!$AD$3:$AD$974)</f>
        <v>8000</v>
      </c>
      <c r="P597" s="31">
        <f>_xlfn.XLOOKUP(C597,'Export Action'!$A$3:$A$1999,'Export Action'!$AS$3:$AS$1999)</f>
        <v>4000</v>
      </c>
      <c r="Q597" s="29">
        <f>(_xlfn.XLOOKUP(C597,'Export Action'!$A$3:$A$1999,'Export Action'!$AS$3:$AS$1999))/_xlfn.XLOOKUP(C597,'Export Action'!$A$3:$A$1999,'Export Action'!$AR$3:$AR$1999)</f>
        <v>0.24345709068776628</v>
      </c>
      <c r="R597" s="63" t="str">
        <f>IF(OR(_xlfn.XLOOKUP(C597,'Export Action'!$A$3:$A$1999,'Export Action'!$AO$3:$AO$1999)="Communes ZRR./bassins de vie pop &gt; 50% ZRR",_xlfn.XLOOKUP(C597,'Export Action'!$A$3:$A$1999,'Export Action'!$AO$3:$AO$1999)="Contrats de relance et de transition écologique (CRTE) rural"),"Oui","Non")</f>
        <v>Non</v>
      </c>
      <c r="S597" s="73"/>
      <c r="T597" s="74">
        <f t="shared" si="9"/>
        <v>239</v>
      </c>
      <c r="U597" s="75"/>
      <c r="V597" s="8" t="str" cm="1">
        <f t="array" ref="V597">IF(SUMPRODUCT((Tableau1[NOM DE LA STRUCTURE]=Tableau1[[#This Row],[NOM DE LA STRUCTURE]])*Tableau1[MONTANT PROPOSE POUR L''ACTION])=0,"",SUMPRODUCT((Tableau1[NOM DE LA STRUCTURE]=Tableau1[[#This Row],[NOM DE LA STRUCTURE]])*Tableau1[MONTANT PROPOSE POUR L''ACTION]))</f>
        <v/>
      </c>
      <c r="W597" s="79"/>
    </row>
    <row r="598" spans="1:23" ht="47.5" hidden="1" customHeight="1" x14ac:dyDescent="0.25">
      <c r="A598" s="13" t="str">
        <f>_xlfn.XLOOKUP(C598,'Export Action'!$A$3:$A$1999,'Export Action'!$L$3:$L$1999)</f>
        <v>32483475300026</v>
      </c>
      <c r="B598" s="84" t="str">
        <f>_xlfn.XLOOKUP(A598,'Export Action'!$L$3:$L$1999,'Export Action'!$O$3:$O$1999)</f>
        <v>AMICALE MANIN SPORT PARIS-EST (A.M.S.P.E.)</v>
      </c>
      <c r="C598" s="1" t="s">
        <v>16607</v>
      </c>
      <c r="D598" s="36" t="str">
        <f>_xlfn.XLOOKUP(C598,'Export Action'!$A$3:$A$1999,'Export Action'!$X$3:$X$1999)</f>
        <v>Recrutement et fidélisation des jeunes</v>
      </c>
      <c r="E598" s="1" t="str">
        <f>_xlfn.XLOOKUP(A598,'Export Dossier'!$K$3:$K$974,'Export Dossier'!$D$3:$D$974)</f>
        <v>FFTT-IDF-24-0064</v>
      </c>
      <c r="F598" s="36" t="str">
        <f>_xlfn.XLOOKUP(C598,'Export Action'!$A$3:$A$1999,'Export Action'!$AE$3:$AE$1999)</f>
        <v>Ping Educatif</v>
      </c>
      <c r="G598" s="68"/>
      <c r="H598" s="71"/>
      <c r="I598" s="71"/>
      <c r="J598" s="1" t="str">
        <f>_xlfn.XLOOKUP(C598,'Export Action'!$A$3:$A$1999,'Export Action'!$J$3:$J$1999)</f>
        <v>Renouvellement</v>
      </c>
      <c r="K598" s="1" t="str">
        <f>_xlfn.XLOOKUP(C598,'Export Action'!$A$3:$A$1999,'Export Action'!$AL$3:$AL$1999)</f>
        <v>Mixte</v>
      </c>
      <c r="L598" s="1">
        <f>_xlfn.XLOOKUP(C598,'Export Action'!$A$3:$A$1999,'Export Action'!$AM$3:$AM$1999)</f>
        <v>40</v>
      </c>
      <c r="M598" s="5">
        <f>_xlfn.XLOOKUP(A598,'Export 2022'!$K$3:$K$1000,'Export 2022'!$AF$3:$AF$1000)</f>
        <v>1500</v>
      </c>
      <c r="N598" s="5">
        <f>_xlfn.XLOOKUP(A598,'Export 2023'!$K$3:$K$1000,'Export 2023'!$AF$3:$AF$1000)</f>
        <v>1500</v>
      </c>
      <c r="O598" s="31">
        <f>_xlfn.XLOOKUP(A598,'Export Dossier'!$K$3:$K$974,'Export Dossier'!$AD$3:$AD$974)</f>
        <v>8000</v>
      </c>
      <c r="P598" s="31">
        <f>_xlfn.XLOOKUP(C598,'Export Action'!$A$3:$A$1999,'Export Action'!$AS$3:$AS$1999)</f>
        <v>4000</v>
      </c>
      <c r="Q598" s="29">
        <f>(_xlfn.XLOOKUP(C598,'Export Action'!$A$3:$A$1999,'Export Action'!$AS$3:$AS$1999))/_xlfn.XLOOKUP(C598,'Export Action'!$A$3:$A$1999,'Export Action'!$AR$3:$AR$1999)</f>
        <v>0.24345709068776628</v>
      </c>
      <c r="R598" s="63" t="str">
        <f>IF(OR(_xlfn.XLOOKUP(C598,'Export Action'!$A$3:$A$1999,'Export Action'!$AO$3:$AO$1999)="Communes ZRR./bassins de vie pop &gt; 50% ZRR",_xlfn.XLOOKUP(C598,'Export Action'!$A$3:$A$1999,'Export Action'!$AO$3:$AO$1999)="Contrats de relance et de transition écologique (CRTE) rural"),"Oui","Non")</f>
        <v>Non</v>
      </c>
      <c r="S598" s="73"/>
      <c r="T598" s="74">
        <f t="shared" si="9"/>
        <v>239</v>
      </c>
      <c r="U598" s="75"/>
      <c r="V598" s="8" t="str" cm="1">
        <f t="array" ref="V598">IF(SUMPRODUCT((Tableau1[NOM DE LA STRUCTURE]=Tableau1[[#This Row],[NOM DE LA STRUCTURE]])*Tableau1[MONTANT PROPOSE POUR L''ACTION])=0,"",SUMPRODUCT((Tableau1[NOM DE LA STRUCTURE]=Tableau1[[#This Row],[NOM DE LA STRUCTURE]])*Tableau1[MONTANT PROPOSE POUR L''ACTION]))</f>
        <v/>
      </c>
      <c r="W598" s="79"/>
    </row>
    <row r="599" spans="1:23" ht="47.5" hidden="1" customHeight="1" x14ac:dyDescent="0.25">
      <c r="A599" s="13" t="str">
        <f>_xlfn.XLOOKUP(C599,'Export Action'!$A$3:$A$1999,'Export Action'!$L$3:$L$1999)</f>
        <v>49039216400037</v>
      </c>
      <c r="B599" s="84" t="str">
        <f>_xlfn.XLOOKUP(A599,'Export Action'!$L$3:$L$1999,'Export Action'!$O$3:$O$1999)</f>
        <v>JUMP JEUNESSES UNIES MENILMONTANT PARMENTIER</v>
      </c>
      <c r="C599" s="1" t="s">
        <v>16612</v>
      </c>
      <c r="D599" s="36" t="str">
        <f>_xlfn.XLOOKUP(C599,'Export Action'!$A$3:$A$1999,'Export Action'!$X$3:$X$1999)</f>
        <v>Recrutement et fidélisation des jeunes</v>
      </c>
      <c r="E599" s="1" t="str">
        <f>_xlfn.XLOOKUP(A599,'Export Dossier'!$K$3:$K$974,'Export Dossier'!$D$3:$D$974)</f>
        <v>FFTT-IDF-24-0065</v>
      </c>
      <c r="F599" s="36" t="str">
        <f>_xlfn.XLOOKUP(C599,'Export Action'!$A$3:$A$1999,'Export Action'!$AE$3:$AE$1999)</f>
        <v>Ping Educatif</v>
      </c>
      <c r="G599" s="68"/>
      <c r="H599" s="71"/>
      <c r="I599" s="71"/>
      <c r="J599" s="1" t="str">
        <f>_xlfn.XLOOKUP(C599,'Export Action'!$A$3:$A$1999,'Export Action'!$J$3:$J$1999)</f>
        <v>Première demande</v>
      </c>
      <c r="K599" s="1" t="str">
        <f>_xlfn.XLOOKUP(C599,'Export Action'!$A$3:$A$1999,'Export Action'!$AL$3:$AL$1999)</f>
        <v>Mixte</v>
      </c>
      <c r="L599" s="1">
        <f>_xlfn.XLOOKUP(C599,'Export Action'!$A$3:$A$1999,'Export Action'!$AM$3:$AM$1999)</f>
        <v>100</v>
      </c>
      <c r="M599" s="5">
        <f>_xlfn.XLOOKUP(A599,'Export 2022'!$K$3:$K$1000,'Export 2022'!$AF$3:$AF$1000)</f>
        <v>2759</v>
      </c>
      <c r="N599" s="5">
        <f>_xlfn.XLOOKUP(A599,'Export 2023'!$K$3:$K$1000,'Export 2023'!$AF$3:$AF$1000)</f>
        <v>2666</v>
      </c>
      <c r="O599" s="31">
        <f>_xlfn.XLOOKUP(A599,'Export Dossier'!$K$3:$K$974,'Export Dossier'!$AD$3:$AD$974)</f>
        <v>8500</v>
      </c>
      <c r="P599" s="31">
        <f>_xlfn.XLOOKUP(C599,'Export Action'!$A$3:$A$1999,'Export Action'!$AS$3:$AS$1999)</f>
        <v>2000</v>
      </c>
      <c r="Q599" s="29">
        <f>(_xlfn.XLOOKUP(C599,'Export Action'!$A$3:$A$1999,'Export Action'!$AS$3:$AS$1999))/_xlfn.XLOOKUP(C599,'Export Action'!$A$3:$A$1999,'Export Action'!$AR$3:$AR$1999)</f>
        <v>5.8004640371229696E-2</v>
      </c>
      <c r="R599" s="63" t="str">
        <f>IF(OR(_xlfn.XLOOKUP(C599,'Export Action'!$A$3:$A$1999,'Export Action'!$AO$3:$AO$1999)="Communes ZRR./bassins de vie pop &gt; 50% ZRR",_xlfn.XLOOKUP(C599,'Export Action'!$A$3:$A$1999,'Export Action'!$AO$3:$AO$1999)="Contrats de relance et de transition écologique (CRTE) rural"),"Oui","Non")</f>
        <v>Non</v>
      </c>
      <c r="S599" s="73"/>
      <c r="T599" s="74">
        <f t="shared" si="9"/>
        <v>240</v>
      </c>
      <c r="U599" s="75"/>
      <c r="V599" s="8" t="str" cm="1">
        <f t="array" ref="V599">IF(SUMPRODUCT((Tableau1[NOM DE LA STRUCTURE]=Tableau1[[#This Row],[NOM DE LA STRUCTURE]])*Tableau1[MONTANT PROPOSE POUR L''ACTION])=0,"",SUMPRODUCT((Tableau1[NOM DE LA STRUCTURE]=Tableau1[[#This Row],[NOM DE LA STRUCTURE]])*Tableau1[MONTANT PROPOSE POUR L''ACTION]))</f>
        <v/>
      </c>
      <c r="W599" s="79"/>
    </row>
    <row r="600" spans="1:23" ht="47.5" hidden="1" customHeight="1" x14ac:dyDescent="0.25">
      <c r="A600" s="13" t="str">
        <f>_xlfn.XLOOKUP(C600,'Export Action'!$A$3:$A$1999,'Export Action'!$L$3:$L$1999)</f>
        <v>49039216400037</v>
      </c>
      <c r="B600" s="84" t="str">
        <f>_xlfn.XLOOKUP(A600,'Export Action'!$L$3:$L$1999,'Export Action'!$O$3:$O$1999)</f>
        <v>JUMP JEUNESSES UNIES MENILMONTANT PARMENTIER</v>
      </c>
      <c r="C600" s="1" t="s">
        <v>16618</v>
      </c>
      <c r="D600" s="36" t="str">
        <f>_xlfn.XLOOKUP(C600,'Export Action'!$A$3:$A$1999,'Export Action'!$X$3:$X$1999)</f>
        <v>Promotion de la pratique sportive féminine, loisir et sénior</v>
      </c>
      <c r="E600" s="1" t="str">
        <f>_xlfn.XLOOKUP(A600,'Export Dossier'!$K$3:$K$974,'Export Dossier'!$D$3:$D$974)</f>
        <v>FFTT-IDF-24-0065</v>
      </c>
      <c r="F600" s="36" t="str">
        <f>_xlfn.XLOOKUP(C600,'Export Action'!$A$3:$A$1999,'Export Action'!$AE$3:$AE$1999)</f>
        <v>Ping Actif</v>
      </c>
      <c r="G600" s="68"/>
      <c r="H600" s="71"/>
      <c r="I600" s="71"/>
      <c r="J600" s="1" t="str">
        <f>_xlfn.XLOOKUP(C600,'Export Action'!$A$3:$A$1999,'Export Action'!$J$3:$J$1999)</f>
        <v>Première demande</v>
      </c>
      <c r="K600" s="1" t="str">
        <f>_xlfn.XLOOKUP(C600,'Export Action'!$A$3:$A$1999,'Export Action'!$AL$3:$AL$1999)</f>
        <v>Féminin</v>
      </c>
      <c r="L600" s="1">
        <f>_xlfn.XLOOKUP(C600,'Export Action'!$A$3:$A$1999,'Export Action'!$AM$3:$AM$1999)</f>
        <v>100</v>
      </c>
      <c r="M600" s="5">
        <f>_xlfn.XLOOKUP(A600,'Export 2022'!$K$3:$K$1000,'Export 2022'!$AF$3:$AF$1000)</f>
        <v>2759</v>
      </c>
      <c r="N600" s="5">
        <f>_xlfn.XLOOKUP(A600,'Export 2023'!$K$3:$K$1000,'Export 2023'!$AF$3:$AF$1000)</f>
        <v>2666</v>
      </c>
      <c r="O600" s="31">
        <f>_xlfn.XLOOKUP(A600,'Export Dossier'!$K$3:$K$974,'Export Dossier'!$AD$3:$AD$974)</f>
        <v>8500</v>
      </c>
      <c r="P600" s="31">
        <f>_xlfn.XLOOKUP(C600,'Export Action'!$A$3:$A$1999,'Export Action'!$AS$3:$AS$1999)</f>
        <v>3000</v>
      </c>
      <c r="Q600" s="29">
        <f>(_xlfn.XLOOKUP(C600,'Export Action'!$A$3:$A$1999,'Export Action'!$AS$3:$AS$1999))/_xlfn.XLOOKUP(C600,'Export Action'!$A$3:$A$1999,'Export Action'!$AR$3:$AR$1999)</f>
        <v>0.21582733812949639</v>
      </c>
      <c r="R600" s="63" t="str">
        <f>IF(OR(_xlfn.XLOOKUP(C600,'Export Action'!$A$3:$A$1999,'Export Action'!$AO$3:$AO$1999)="Communes ZRR./bassins de vie pop &gt; 50% ZRR",_xlfn.XLOOKUP(C600,'Export Action'!$A$3:$A$1999,'Export Action'!$AO$3:$AO$1999)="Contrats de relance et de transition écologique (CRTE) rural"),"Oui","Non")</f>
        <v>Non</v>
      </c>
      <c r="S600" s="73"/>
      <c r="T600" s="74">
        <f t="shared" si="9"/>
        <v>240</v>
      </c>
      <c r="U600" s="75"/>
      <c r="V600" s="8" t="str" cm="1">
        <f t="array" ref="V600">IF(SUMPRODUCT((Tableau1[NOM DE LA STRUCTURE]=Tableau1[[#This Row],[NOM DE LA STRUCTURE]])*Tableau1[MONTANT PROPOSE POUR L''ACTION])=0,"",SUMPRODUCT((Tableau1[NOM DE LA STRUCTURE]=Tableau1[[#This Row],[NOM DE LA STRUCTURE]])*Tableau1[MONTANT PROPOSE POUR L''ACTION]))</f>
        <v/>
      </c>
      <c r="W600" s="79"/>
    </row>
    <row r="601" spans="1:23" ht="47.5" hidden="1" customHeight="1" x14ac:dyDescent="0.25">
      <c r="A601" s="13" t="str">
        <f>_xlfn.XLOOKUP(C601,'Export Action'!$A$3:$A$1999,'Export Action'!$L$3:$L$1999)</f>
        <v>49039216400037</v>
      </c>
      <c r="B601" s="84" t="str">
        <f>_xlfn.XLOOKUP(A601,'Export Action'!$L$3:$L$1999,'Export Action'!$O$3:$O$1999)</f>
        <v>JUMP JEUNESSES UNIES MENILMONTANT PARMENTIER</v>
      </c>
      <c r="C601" s="1" t="s">
        <v>16624</v>
      </c>
      <c r="D601" s="36" t="str">
        <f>_xlfn.XLOOKUP(C601,'Export Action'!$A$3:$A$1999,'Export Action'!$X$3:$X$1999)</f>
        <v>Promotion du Tennis de Table auprès des jeunes d'un territoire « carencé » (QPV)</v>
      </c>
      <c r="E601" s="1" t="str">
        <f>_xlfn.XLOOKUP(A601,'Export Dossier'!$K$3:$K$974,'Export Dossier'!$D$3:$D$974)</f>
        <v>FFTT-IDF-24-0065</v>
      </c>
      <c r="F601" s="36" t="str">
        <f>_xlfn.XLOOKUP(C601,'Export Action'!$A$3:$A$1999,'Export Action'!$AE$3:$AE$1999)</f>
        <v>Ping Inclusif</v>
      </c>
      <c r="G601" s="68"/>
      <c r="H601" s="71"/>
      <c r="I601" s="71"/>
      <c r="J601" s="1" t="str">
        <f>_xlfn.XLOOKUP(C601,'Export Action'!$A$3:$A$1999,'Export Action'!$J$3:$J$1999)</f>
        <v>Première demande</v>
      </c>
      <c r="K601" s="1" t="str">
        <f>_xlfn.XLOOKUP(C601,'Export Action'!$A$3:$A$1999,'Export Action'!$AL$3:$AL$1999)</f>
        <v>Mixte</v>
      </c>
      <c r="L601" s="1">
        <f>_xlfn.XLOOKUP(C601,'Export Action'!$A$3:$A$1999,'Export Action'!$AM$3:$AM$1999)</f>
        <v>15</v>
      </c>
      <c r="M601" s="5">
        <f>_xlfn.XLOOKUP(A601,'Export 2022'!$K$3:$K$1000,'Export 2022'!$AF$3:$AF$1000)</f>
        <v>2759</v>
      </c>
      <c r="N601" s="5">
        <f>_xlfn.XLOOKUP(A601,'Export 2023'!$K$3:$K$1000,'Export 2023'!$AF$3:$AF$1000)</f>
        <v>2666</v>
      </c>
      <c r="O601" s="31">
        <f>_xlfn.XLOOKUP(A601,'Export Dossier'!$K$3:$K$974,'Export Dossier'!$AD$3:$AD$974)</f>
        <v>8500</v>
      </c>
      <c r="P601" s="31">
        <f>_xlfn.XLOOKUP(C601,'Export Action'!$A$3:$A$1999,'Export Action'!$AS$3:$AS$1999)</f>
        <v>1500</v>
      </c>
      <c r="Q601" s="29">
        <f>(_xlfn.XLOOKUP(C601,'Export Action'!$A$3:$A$1999,'Export Action'!$AS$3:$AS$1999))/_xlfn.XLOOKUP(C601,'Export Action'!$A$3:$A$1999,'Export Action'!$AR$3:$AR$1999)</f>
        <v>0.24390243902439024</v>
      </c>
      <c r="R601" s="63" t="str">
        <f>IF(OR(_xlfn.XLOOKUP(C601,'Export Action'!$A$3:$A$1999,'Export Action'!$AO$3:$AO$1999)="Communes ZRR./bassins de vie pop &gt; 50% ZRR",_xlfn.XLOOKUP(C601,'Export Action'!$A$3:$A$1999,'Export Action'!$AO$3:$AO$1999)="Contrats de relance et de transition écologique (CRTE) rural"),"Oui","Non")</f>
        <v>Non</v>
      </c>
      <c r="S601" s="73"/>
      <c r="T601" s="74">
        <f t="shared" si="9"/>
        <v>240</v>
      </c>
      <c r="U601" s="75"/>
      <c r="V601" s="8" t="str" cm="1">
        <f t="array" ref="V601">IF(SUMPRODUCT((Tableau1[NOM DE LA STRUCTURE]=Tableau1[[#This Row],[NOM DE LA STRUCTURE]])*Tableau1[MONTANT PROPOSE POUR L''ACTION])=0,"",SUMPRODUCT((Tableau1[NOM DE LA STRUCTURE]=Tableau1[[#This Row],[NOM DE LA STRUCTURE]])*Tableau1[MONTANT PROPOSE POUR L''ACTION]))</f>
        <v/>
      </c>
      <c r="W601" s="79"/>
    </row>
    <row r="602" spans="1:23" ht="47.5" hidden="1" customHeight="1" x14ac:dyDescent="0.25">
      <c r="A602" s="13" t="str">
        <f>_xlfn.XLOOKUP(C602,'Export Action'!$A$3:$A$1999,'Export Action'!$L$3:$L$1999)</f>
        <v>49039216400037</v>
      </c>
      <c r="B602" s="84" t="str">
        <f>_xlfn.XLOOKUP(A602,'Export Action'!$L$3:$L$1999,'Export Action'!$O$3:$O$1999)</f>
        <v>JUMP JEUNESSES UNIES MENILMONTANT PARMENTIER</v>
      </c>
      <c r="C602" s="1" t="s">
        <v>16630</v>
      </c>
      <c r="D602" s="36" t="str">
        <f>_xlfn.XLOOKUP(C602,'Export Action'!$A$3:$A$1999,'Export Action'!$X$3:$X$1999)</f>
        <v>Animations Jeux Olympiques</v>
      </c>
      <c r="E602" s="1" t="str">
        <f>_xlfn.XLOOKUP(A602,'Export Dossier'!$K$3:$K$974,'Export Dossier'!$D$3:$D$974)</f>
        <v>FFTT-IDF-24-0065</v>
      </c>
      <c r="F602" s="36" t="str">
        <f>_xlfn.XLOOKUP(C602,'Export Action'!$A$3:$A$1999,'Export Action'!$AE$3:$AE$1999)</f>
        <v>Animations vacances Olympiques et Paralympiques</v>
      </c>
      <c r="G602" s="87"/>
      <c r="H602" s="1"/>
      <c r="I602" s="1"/>
      <c r="J602" s="1" t="str">
        <f>_xlfn.XLOOKUP(C602,'Export Action'!$A$3:$A$1999,'Export Action'!$J$3:$J$1999)</f>
        <v>Première demande</v>
      </c>
      <c r="K602" s="1" t="str">
        <f>_xlfn.XLOOKUP(C602,'Export Action'!$A$3:$A$1999,'Export Action'!$AL$3:$AL$1999)</f>
        <v>Mixte</v>
      </c>
      <c r="L602" s="1">
        <f>_xlfn.XLOOKUP(C602,'Export Action'!$A$3:$A$1999,'Export Action'!$AM$3:$AM$1999)</f>
        <v>500</v>
      </c>
      <c r="M602" s="5">
        <f>_xlfn.XLOOKUP(A602,'Export 2022'!$K$3:$K$1000,'Export 2022'!$AF$3:$AF$1000)</f>
        <v>2759</v>
      </c>
      <c r="N602" s="5">
        <f>_xlfn.XLOOKUP(A602,'Export 2023'!$K$3:$K$1000,'Export 2023'!$AF$3:$AF$1000)</f>
        <v>2666</v>
      </c>
      <c r="O602" s="31">
        <f>_xlfn.XLOOKUP(A602,'Export Dossier'!$K$3:$K$974,'Export Dossier'!$AD$3:$AD$974)</f>
        <v>8500</v>
      </c>
      <c r="P602" s="31">
        <f>_xlfn.XLOOKUP(C602,'Export Action'!$A$3:$A$1999,'Export Action'!$AS$3:$AS$1999)</f>
        <v>2000</v>
      </c>
      <c r="Q602" s="29">
        <f>(_xlfn.XLOOKUP(C602,'Export Action'!$A$3:$A$1999,'Export Action'!$AS$3:$AS$1999))/_xlfn.XLOOKUP(C602,'Export Action'!$A$3:$A$1999,'Export Action'!$AR$3:$AR$1999)</f>
        <v>0.2857142857142857</v>
      </c>
      <c r="R602" s="63" t="str">
        <f>IF(OR(_xlfn.XLOOKUP(C602,'Export Action'!$A$3:$A$1999,'Export Action'!$AO$3:$AO$1999)="Communes ZRR./bassins de vie pop &gt; 50% ZRR",_xlfn.XLOOKUP(C602,'Export Action'!$A$3:$A$1999,'Export Action'!$AO$3:$AO$1999)="Contrats de relance et de transition écologique (CRTE) rural"),"Oui","Non")</f>
        <v>Non</v>
      </c>
      <c r="S602" s="88"/>
      <c r="T602" s="74">
        <f t="shared" si="9"/>
        <v>240</v>
      </c>
      <c r="U602" s="89"/>
      <c r="V602" s="8" t="str" cm="1">
        <f t="array" ref="V602">IF(SUMPRODUCT((Tableau1[NOM DE LA STRUCTURE]=Tableau1[[#This Row],[NOM DE LA STRUCTURE]])*Tableau1[MONTANT PROPOSE POUR L''ACTION])=0,"",SUMPRODUCT((Tableau1[NOM DE LA STRUCTURE]=Tableau1[[#This Row],[NOM DE LA STRUCTURE]])*Tableau1[MONTANT PROPOSE POUR L''ACTION]))</f>
        <v/>
      </c>
      <c r="W602" s="90"/>
    </row>
    <row r="603" spans="1:23" ht="47.5" hidden="1" customHeight="1" x14ac:dyDescent="0.25">
      <c r="A603" s="13" t="str">
        <f>_xlfn.XLOOKUP(C603,'Export Action'!$A$3:$A$1999,'Export Action'!$L$3:$L$1999)</f>
        <v>48263270000043</v>
      </c>
      <c r="B603" s="84" t="str">
        <f>_xlfn.XLOOKUP(A603,'Export Action'!$L$3:$L$1999,'Export Action'!$O$3:$O$1999)</f>
        <v>IGNY TENNIS DE TABLE</v>
      </c>
      <c r="C603" s="1" t="s">
        <v>16635</v>
      </c>
      <c r="D603" s="36" t="str">
        <f>_xlfn.XLOOKUP(C603,'Export Action'!$A$3:$A$1999,'Export Action'!$X$3:$X$1999)</f>
        <v>Ping durable</v>
      </c>
      <c r="E603" s="1" t="str">
        <f>_xlfn.XLOOKUP(A603,'Export Dossier'!$K$3:$K$974,'Export Dossier'!$D$3:$D$974)</f>
        <v>FFTT-IDF-24-0040</v>
      </c>
      <c r="F603" s="36" t="str">
        <f>_xlfn.XLOOKUP(C603,'Export Action'!$A$3:$A$1999,'Export Action'!$AE$3:$AE$1999)</f>
        <v>Structuration clubs/comités de demain</v>
      </c>
      <c r="G603" s="68"/>
      <c r="H603" s="71"/>
      <c r="I603" s="71"/>
      <c r="J603" s="1" t="str">
        <f>_xlfn.XLOOKUP(C603,'Export Action'!$A$3:$A$1999,'Export Action'!$J$3:$J$1999)</f>
        <v>Première demande</v>
      </c>
      <c r="K603" s="1" t="str">
        <f>_xlfn.XLOOKUP(C603,'Export Action'!$A$3:$A$1999,'Export Action'!$AL$3:$AL$1999)</f>
        <v>Mixte</v>
      </c>
      <c r="L603" s="1">
        <f>_xlfn.XLOOKUP(C603,'Export Action'!$A$3:$A$1999,'Export Action'!$AM$3:$AM$1999)</f>
        <v>150</v>
      </c>
      <c r="M603" s="5">
        <f>_xlfn.XLOOKUP(A603,'Export 2022'!$K$3:$K$1000,'Export 2022'!$AF$3:$AF$1000)</f>
        <v>2000</v>
      </c>
      <c r="N603" s="5">
        <f>_xlfn.XLOOKUP(A603,'Export 2023'!$K$3:$K$1000,'Export 2023'!$AF$3:$AF$1000)</f>
        <v>2050</v>
      </c>
      <c r="O603" s="31">
        <f>_xlfn.XLOOKUP(A603,'Export Dossier'!$K$3:$K$974,'Export Dossier'!$AD$3:$AD$974)</f>
        <v>6000</v>
      </c>
      <c r="P603" s="31">
        <f>_xlfn.XLOOKUP(C603,'Export Action'!$A$3:$A$1999,'Export Action'!$AS$3:$AS$1999)</f>
        <v>400</v>
      </c>
      <c r="Q603" s="29">
        <f>(_xlfn.XLOOKUP(C603,'Export Action'!$A$3:$A$1999,'Export Action'!$AS$3:$AS$1999))/_xlfn.XLOOKUP(C603,'Export Action'!$A$3:$A$1999,'Export Action'!$AR$3:$AR$1999)</f>
        <v>0.53120849933598935</v>
      </c>
      <c r="R603" s="63" t="str">
        <f>IF(OR(_xlfn.XLOOKUP(C603,'Export Action'!$A$3:$A$1999,'Export Action'!$AO$3:$AO$1999)="Communes ZRR./bassins de vie pop &gt; 50% ZRR",_xlfn.XLOOKUP(C603,'Export Action'!$A$3:$A$1999,'Export Action'!$AO$3:$AO$1999)="Contrats de relance et de transition écologique (CRTE) rural"),"Oui","Non")</f>
        <v>Non</v>
      </c>
      <c r="S603" s="73"/>
      <c r="T603" s="74">
        <f t="shared" si="9"/>
        <v>241</v>
      </c>
      <c r="U603" s="75"/>
      <c r="V603" s="8" t="str" cm="1">
        <f t="array" ref="V603">IF(SUMPRODUCT((Tableau1[NOM DE LA STRUCTURE]=Tableau1[[#This Row],[NOM DE LA STRUCTURE]])*Tableau1[MONTANT PROPOSE POUR L''ACTION])=0,"",SUMPRODUCT((Tableau1[NOM DE LA STRUCTURE]=Tableau1[[#This Row],[NOM DE LA STRUCTURE]])*Tableau1[MONTANT PROPOSE POUR L''ACTION]))</f>
        <v/>
      </c>
      <c r="W603" s="79"/>
    </row>
    <row r="604" spans="1:23" ht="47.5" hidden="1" customHeight="1" x14ac:dyDescent="0.25">
      <c r="A604" s="13" t="str">
        <f>_xlfn.XLOOKUP(C604,'Export Action'!$A$3:$A$1999,'Export Action'!$L$3:$L$1999)</f>
        <v>38110709300019</v>
      </c>
      <c r="B604" s="84" t="str">
        <f>_xlfn.XLOOKUP(A604,'Export Action'!$L$3:$L$1999,'Export Action'!$O$3:$O$1999)</f>
        <v>COMBS SENART TENNIS DE TABLE</v>
      </c>
      <c r="C604" s="1" t="s">
        <v>16642</v>
      </c>
      <c r="D604" s="36" t="str">
        <f>_xlfn.XLOOKUP(C604,'Export Action'!$A$3:$A$1999,'Export Action'!$X$3:$X$1999)</f>
        <v>FAVORISER L'INCLUSION ET LUTTER CONTRE L’ISOLEMENT DE NOS RETRAITES GRACE AU PING BIEN ETRE</v>
      </c>
      <c r="E604" s="1" t="str">
        <f>_xlfn.XLOOKUP(A604,'Export Dossier'!$K$3:$K$974,'Export Dossier'!$D$3:$D$974)</f>
        <v>FFTT-IDF-24-0067</v>
      </c>
      <c r="F604" s="36" t="str">
        <f>_xlfn.XLOOKUP(C604,'Export Action'!$A$3:$A$1999,'Export Action'!$AE$3:$AE$1999)</f>
        <v>Ping Actif</v>
      </c>
      <c r="G604" s="68"/>
      <c r="H604" s="71"/>
      <c r="I604" s="71"/>
      <c r="J604" s="1" t="str">
        <f>_xlfn.XLOOKUP(C604,'Export Action'!$A$3:$A$1999,'Export Action'!$J$3:$J$1999)</f>
        <v>Renouvellement</v>
      </c>
      <c r="K604" s="1" t="str">
        <f>_xlfn.XLOOKUP(C604,'Export Action'!$A$3:$A$1999,'Export Action'!$AL$3:$AL$1999)</f>
        <v>Mixte</v>
      </c>
      <c r="L604" s="1">
        <f>_xlfn.XLOOKUP(C604,'Export Action'!$A$3:$A$1999,'Export Action'!$AM$3:$AM$1999)</f>
        <v>80</v>
      </c>
      <c r="M604" s="5">
        <f>_xlfn.XLOOKUP(A604,'Export 2022'!$K$3:$K$1000,'Export 2022'!$AF$3:$AF$1000)</f>
        <v>0</v>
      </c>
      <c r="N604" s="5">
        <f>_xlfn.XLOOKUP(A604,'Export 2023'!$K$3:$K$1000,'Export 2023'!$AF$3:$AF$1000)</f>
        <v>1500</v>
      </c>
      <c r="O604" s="31">
        <f>_xlfn.XLOOKUP(A604,'Export Dossier'!$K$3:$K$974,'Export Dossier'!$AD$3:$AD$974)</f>
        <v>2000</v>
      </c>
      <c r="P604" s="31">
        <f>_xlfn.XLOOKUP(C604,'Export Action'!$A$3:$A$1999,'Export Action'!$AS$3:$AS$1999)</f>
        <v>2000</v>
      </c>
      <c r="Q604" s="29">
        <f>(_xlfn.XLOOKUP(C604,'Export Action'!$A$3:$A$1999,'Export Action'!$AS$3:$AS$1999))/_xlfn.XLOOKUP(C604,'Export Action'!$A$3:$A$1999,'Export Action'!$AR$3:$AR$1999)</f>
        <v>0.43478260869565216</v>
      </c>
      <c r="R604" s="63" t="str">
        <f>IF(OR(_xlfn.XLOOKUP(C604,'Export Action'!$A$3:$A$1999,'Export Action'!$AO$3:$AO$1999)="Communes ZRR./bassins de vie pop &gt; 50% ZRR",_xlfn.XLOOKUP(C604,'Export Action'!$A$3:$A$1999,'Export Action'!$AO$3:$AO$1999)="Contrats de relance et de transition écologique (CRTE) rural"),"Oui","Non")</f>
        <v>Non</v>
      </c>
      <c r="S604" s="73"/>
      <c r="T604" s="74">
        <f t="shared" si="9"/>
        <v>242</v>
      </c>
      <c r="U604" s="75"/>
      <c r="V604" s="8" t="str" cm="1">
        <f t="array" ref="V604">IF(SUMPRODUCT((Tableau1[NOM DE LA STRUCTURE]=Tableau1[[#This Row],[NOM DE LA STRUCTURE]])*Tableau1[MONTANT PROPOSE POUR L''ACTION])=0,"",SUMPRODUCT((Tableau1[NOM DE LA STRUCTURE]=Tableau1[[#This Row],[NOM DE LA STRUCTURE]])*Tableau1[MONTANT PROPOSE POUR L''ACTION]))</f>
        <v/>
      </c>
      <c r="W604" s="79"/>
    </row>
    <row r="605" spans="1:23" ht="47.5" hidden="1" customHeight="1" x14ac:dyDescent="0.25">
      <c r="A605" s="13" t="str">
        <f>_xlfn.XLOOKUP(C605,'Export Action'!$A$3:$A$1999,'Export Action'!$L$3:$L$1999)</f>
        <v>41149413100039</v>
      </c>
      <c r="B605" s="84" t="str">
        <f>_xlfn.XLOOKUP(A605,'Export Action'!$L$3:$L$1999,'Export Action'!$O$3:$O$1999)</f>
        <v>CLUB BOURGETIN DE TENNIS DE TABLE (CBTT)</v>
      </c>
      <c r="C605" s="1" t="s">
        <v>16649</v>
      </c>
      <c r="D605" s="36" t="str">
        <f>_xlfn.XLOOKUP(C605,'Export Action'!$A$3:$A$1999,'Export Action'!$X$3:$X$1999)</f>
        <v>Expansion de la pratique jeune : de la rencontre des jeunes à leur fidélisation</v>
      </c>
      <c r="E605" s="1" t="str">
        <f>_xlfn.XLOOKUP(A605,'Export Dossier'!$K$3:$K$974,'Export Dossier'!$D$3:$D$974)</f>
        <v>FFTT-IDF-24-0068</v>
      </c>
      <c r="F605" s="36" t="str">
        <f>_xlfn.XLOOKUP(C605,'Export Action'!$A$3:$A$1999,'Export Action'!$AE$3:$AE$1999)</f>
        <v>Ping Educatif</v>
      </c>
      <c r="G605" s="68"/>
      <c r="H605" s="71"/>
      <c r="I605" s="71"/>
      <c r="J605" s="1" t="str">
        <f>_xlfn.XLOOKUP(C605,'Export Action'!$A$3:$A$1999,'Export Action'!$J$3:$J$1999)</f>
        <v>Première demande</v>
      </c>
      <c r="K605" s="1" t="str">
        <f>_xlfn.XLOOKUP(C605,'Export Action'!$A$3:$A$1999,'Export Action'!$AL$3:$AL$1999)</f>
        <v>Mixte</v>
      </c>
      <c r="L605" s="1">
        <f>_xlfn.XLOOKUP(C605,'Export Action'!$A$3:$A$1999,'Export Action'!$AM$3:$AM$1999)</f>
        <v>60</v>
      </c>
      <c r="M605" s="5">
        <f>_xlfn.XLOOKUP(A605,'Export 2022'!$K$3:$K$1000,'Export 2022'!$AF$3:$AF$1000)</f>
        <v>5100</v>
      </c>
      <c r="N605" s="5">
        <f>_xlfn.XLOOKUP(A605,'Export 2023'!$K$3:$K$1000,'Export 2023'!$AF$3:$AF$1000)</f>
        <v>4550</v>
      </c>
      <c r="O605" s="31">
        <f>_xlfn.XLOOKUP(A605,'Export Dossier'!$K$3:$K$974,'Export Dossier'!$AD$3:$AD$974)</f>
        <v>13500</v>
      </c>
      <c r="P605" s="31">
        <f>_xlfn.XLOOKUP(C605,'Export Action'!$A$3:$A$1999,'Export Action'!$AS$3:$AS$1999)</f>
        <v>6500</v>
      </c>
      <c r="Q605" s="29">
        <f>(_xlfn.XLOOKUP(C605,'Export Action'!$A$3:$A$1999,'Export Action'!$AS$3:$AS$1999))/_xlfn.XLOOKUP(C605,'Export Action'!$A$3:$A$1999,'Export Action'!$AR$3:$AR$1999)</f>
        <v>0.3929154325092184</v>
      </c>
      <c r="R605" s="63" t="str">
        <f>IF(OR(_xlfn.XLOOKUP(C605,'Export Action'!$A$3:$A$1999,'Export Action'!$AO$3:$AO$1999)="Communes ZRR./bassins de vie pop &gt; 50% ZRR",_xlfn.XLOOKUP(C605,'Export Action'!$A$3:$A$1999,'Export Action'!$AO$3:$AO$1999)="Contrats de relance et de transition écologique (CRTE) rural"),"Oui","Non")</f>
        <v>Non</v>
      </c>
      <c r="S605" s="73"/>
      <c r="T605" s="74">
        <f t="shared" si="9"/>
        <v>243</v>
      </c>
      <c r="U605" s="75"/>
      <c r="V605" s="8" t="str" cm="1">
        <f t="array" ref="V605">IF(SUMPRODUCT((Tableau1[NOM DE LA STRUCTURE]=Tableau1[[#This Row],[NOM DE LA STRUCTURE]])*Tableau1[MONTANT PROPOSE POUR L''ACTION])=0,"",SUMPRODUCT((Tableau1[NOM DE LA STRUCTURE]=Tableau1[[#This Row],[NOM DE LA STRUCTURE]])*Tableau1[MONTANT PROPOSE POUR L''ACTION]))</f>
        <v/>
      </c>
      <c r="W605" s="79"/>
    </row>
    <row r="606" spans="1:23" ht="47.5" hidden="1" customHeight="1" x14ac:dyDescent="0.25">
      <c r="A606" s="13" t="str">
        <f>_xlfn.XLOOKUP(C606,'Export Action'!$A$3:$A$1999,'Export Action'!$L$3:$L$1999)</f>
        <v>41149413100039</v>
      </c>
      <c r="B606" s="84" t="str">
        <f>_xlfn.XLOOKUP(A606,'Export Action'!$L$3:$L$1999,'Export Action'!$O$3:$O$1999)</f>
        <v>CLUB BOURGETIN DE TENNIS DE TABLE (CBTT)</v>
      </c>
      <c r="C606" s="1" t="s">
        <v>16657</v>
      </c>
      <c r="D606" s="36" t="str">
        <f>_xlfn.XLOOKUP(C606,'Export Action'!$A$3:$A$1999,'Export Action'!$X$3:$X$1999)</f>
        <v>JEUX m'initie au Tennis de Table au Bourget</v>
      </c>
      <c r="E606" s="1" t="str">
        <f>_xlfn.XLOOKUP(A606,'Export Dossier'!$K$3:$K$974,'Export Dossier'!$D$3:$D$974)</f>
        <v>FFTT-IDF-24-0068</v>
      </c>
      <c r="F606" s="36" t="str">
        <f>_xlfn.XLOOKUP(C606,'Export Action'!$A$3:$A$1999,'Export Action'!$AE$3:$AE$1999)</f>
        <v>Animations vacances Olympiques et Paralympiques</v>
      </c>
      <c r="G606" s="87"/>
      <c r="H606" s="1"/>
      <c r="I606" s="1"/>
      <c r="J606" s="1" t="str">
        <f>_xlfn.XLOOKUP(C606,'Export Action'!$A$3:$A$1999,'Export Action'!$J$3:$J$1999)</f>
        <v>Première demande</v>
      </c>
      <c r="K606" s="1" t="str">
        <f>_xlfn.XLOOKUP(C606,'Export Action'!$A$3:$A$1999,'Export Action'!$AL$3:$AL$1999)</f>
        <v>Mixte</v>
      </c>
      <c r="L606" s="1">
        <f>_xlfn.XLOOKUP(C606,'Export Action'!$A$3:$A$1999,'Export Action'!$AM$3:$AM$1999)</f>
        <v>400</v>
      </c>
      <c r="M606" s="5">
        <f>_xlfn.XLOOKUP(A606,'Export 2022'!$K$3:$K$1000,'Export 2022'!$AF$3:$AF$1000)</f>
        <v>5100</v>
      </c>
      <c r="N606" s="5">
        <f>_xlfn.XLOOKUP(A606,'Export 2023'!$K$3:$K$1000,'Export 2023'!$AF$3:$AF$1000)</f>
        <v>4550</v>
      </c>
      <c r="O606" s="31">
        <f>_xlfn.XLOOKUP(A606,'Export Dossier'!$K$3:$K$974,'Export Dossier'!$AD$3:$AD$974)</f>
        <v>13500</v>
      </c>
      <c r="P606" s="31">
        <f>_xlfn.XLOOKUP(C606,'Export Action'!$A$3:$A$1999,'Export Action'!$AS$3:$AS$1999)</f>
        <v>3000</v>
      </c>
      <c r="Q606" s="29">
        <f>(_xlfn.XLOOKUP(C606,'Export Action'!$A$3:$A$1999,'Export Action'!$AS$3:$AS$1999))/_xlfn.XLOOKUP(C606,'Export Action'!$A$3:$A$1999,'Export Action'!$AR$3:$AR$1999)</f>
        <v>0.50795800880460551</v>
      </c>
      <c r="R606" s="63" t="str">
        <f>IF(OR(_xlfn.XLOOKUP(C606,'Export Action'!$A$3:$A$1999,'Export Action'!$AO$3:$AO$1999)="Communes ZRR./bassins de vie pop &gt; 50% ZRR",_xlfn.XLOOKUP(C606,'Export Action'!$A$3:$A$1999,'Export Action'!$AO$3:$AO$1999)="Contrats de relance et de transition écologique (CRTE) rural"),"Oui","Non")</f>
        <v>Non</v>
      </c>
      <c r="S606" s="88"/>
      <c r="T606" s="74">
        <f t="shared" si="9"/>
        <v>243</v>
      </c>
      <c r="U606" s="89"/>
      <c r="V606" s="8" t="str" cm="1">
        <f t="array" ref="V606">IF(SUMPRODUCT((Tableau1[NOM DE LA STRUCTURE]=Tableau1[[#This Row],[NOM DE LA STRUCTURE]])*Tableau1[MONTANT PROPOSE POUR L''ACTION])=0,"",SUMPRODUCT((Tableau1[NOM DE LA STRUCTURE]=Tableau1[[#This Row],[NOM DE LA STRUCTURE]])*Tableau1[MONTANT PROPOSE POUR L''ACTION]))</f>
        <v/>
      </c>
      <c r="W606" s="90"/>
    </row>
    <row r="607" spans="1:23" ht="47.5" hidden="1" customHeight="1" x14ac:dyDescent="0.25">
      <c r="A607" s="13" t="str">
        <f>_xlfn.XLOOKUP(C607,'Export Action'!$A$3:$A$1999,'Export Action'!$L$3:$L$1999)</f>
        <v>41149413100039</v>
      </c>
      <c r="B607" s="84" t="str">
        <f>_xlfn.XLOOKUP(A607,'Export Action'!$L$3:$L$1999,'Export Action'!$O$3:$O$1999)</f>
        <v>CLUB BOURGETIN DE TENNIS DE TABLE (CBTT)</v>
      </c>
      <c r="C607" s="1" t="s">
        <v>16664</v>
      </c>
      <c r="D607" s="36" t="str">
        <f>_xlfn.XLOOKUP(C607,'Export Action'!$A$3:$A$1999,'Export Action'!$X$3:$X$1999)</f>
        <v>CBTT au coeur des nouvelles pratiques</v>
      </c>
      <c r="E607" s="1" t="str">
        <f>_xlfn.XLOOKUP(A607,'Export Dossier'!$K$3:$K$974,'Export Dossier'!$D$3:$D$974)</f>
        <v>FFTT-IDF-24-0068</v>
      </c>
      <c r="F607" s="36" t="str">
        <f>_xlfn.XLOOKUP(C607,'Export Action'!$A$3:$A$1999,'Export Action'!$AE$3:$AE$1999)</f>
        <v>Nouvelles pratiques</v>
      </c>
      <c r="G607" s="68"/>
      <c r="H607" s="71"/>
      <c r="I607" s="71"/>
      <c r="J607" s="1" t="str">
        <f>_xlfn.XLOOKUP(C607,'Export Action'!$A$3:$A$1999,'Export Action'!$J$3:$J$1999)</f>
        <v>Première demande</v>
      </c>
      <c r="K607" s="1" t="str">
        <f>_xlfn.XLOOKUP(C607,'Export Action'!$A$3:$A$1999,'Export Action'!$AL$3:$AL$1999)</f>
        <v>Mixte</v>
      </c>
      <c r="L607" s="1">
        <f>_xlfn.XLOOKUP(C607,'Export Action'!$A$3:$A$1999,'Export Action'!$AM$3:$AM$1999)</f>
        <v>600</v>
      </c>
      <c r="M607" s="5">
        <f>_xlfn.XLOOKUP(A607,'Export 2022'!$K$3:$K$1000,'Export 2022'!$AF$3:$AF$1000)</f>
        <v>5100</v>
      </c>
      <c r="N607" s="5">
        <f>_xlfn.XLOOKUP(A607,'Export 2023'!$K$3:$K$1000,'Export 2023'!$AF$3:$AF$1000)</f>
        <v>4550</v>
      </c>
      <c r="O607" s="31">
        <f>_xlfn.XLOOKUP(A607,'Export Dossier'!$K$3:$K$974,'Export Dossier'!$AD$3:$AD$974)</f>
        <v>13500</v>
      </c>
      <c r="P607" s="31">
        <f>_xlfn.XLOOKUP(C607,'Export Action'!$A$3:$A$1999,'Export Action'!$AS$3:$AS$1999)</f>
        <v>2000</v>
      </c>
      <c r="Q607" s="29">
        <f>(_xlfn.XLOOKUP(C607,'Export Action'!$A$3:$A$1999,'Export Action'!$AS$3:$AS$1999))/_xlfn.XLOOKUP(C607,'Export Action'!$A$3:$A$1999,'Export Action'!$AR$3:$AR$1999)</f>
        <v>0.48496605237633367</v>
      </c>
      <c r="R607" s="63" t="str">
        <f>IF(OR(_xlfn.XLOOKUP(C607,'Export Action'!$A$3:$A$1999,'Export Action'!$AO$3:$AO$1999)="Communes ZRR./bassins de vie pop &gt; 50% ZRR",_xlfn.XLOOKUP(C607,'Export Action'!$A$3:$A$1999,'Export Action'!$AO$3:$AO$1999)="Contrats de relance et de transition écologique (CRTE) rural"),"Oui","Non")</f>
        <v>Non</v>
      </c>
      <c r="S607" s="73"/>
      <c r="T607" s="74">
        <f t="shared" si="9"/>
        <v>243</v>
      </c>
      <c r="U607" s="75"/>
      <c r="V607" s="8" t="str" cm="1">
        <f t="array" ref="V607">IF(SUMPRODUCT((Tableau1[NOM DE LA STRUCTURE]=Tableau1[[#This Row],[NOM DE LA STRUCTURE]])*Tableau1[MONTANT PROPOSE POUR L''ACTION])=0,"",SUMPRODUCT((Tableau1[NOM DE LA STRUCTURE]=Tableau1[[#This Row],[NOM DE LA STRUCTURE]])*Tableau1[MONTANT PROPOSE POUR L''ACTION]))</f>
        <v/>
      </c>
      <c r="W607" s="79"/>
    </row>
    <row r="608" spans="1:23" ht="47.5" hidden="1" customHeight="1" x14ac:dyDescent="0.25">
      <c r="A608" s="13" t="str">
        <f>_xlfn.XLOOKUP(C608,'Export Action'!$A$3:$A$1999,'Export Action'!$L$3:$L$1999)</f>
        <v>41149413100039</v>
      </c>
      <c r="B608" s="84" t="str">
        <f>_xlfn.XLOOKUP(A608,'Export Action'!$L$3:$L$1999,'Export Action'!$O$3:$O$1999)</f>
        <v>CLUB BOURGETIN DE TENNIS DE TABLE (CBTT)</v>
      </c>
      <c r="C608" s="1" t="s">
        <v>16670</v>
      </c>
      <c r="D608" s="36" t="str">
        <f>_xlfn.XLOOKUP(C608,'Export Action'!$A$3:$A$1999,'Export Action'!$X$3:$X$1999)</f>
        <v>CBTT TRIE et responsable</v>
      </c>
      <c r="E608" s="1" t="str">
        <f>_xlfn.XLOOKUP(A608,'Export Dossier'!$K$3:$K$974,'Export Dossier'!$D$3:$D$974)</f>
        <v>FFTT-IDF-24-0068</v>
      </c>
      <c r="F608" s="36" t="str">
        <f>_xlfn.XLOOKUP(C608,'Export Action'!$A$3:$A$1999,'Export Action'!$AE$3:$AE$1999)</f>
        <v>Structuration clubs/comités de demain</v>
      </c>
      <c r="G608" s="68"/>
      <c r="H608" s="71"/>
      <c r="I608" s="71"/>
      <c r="J608" s="1" t="str">
        <f>_xlfn.XLOOKUP(C608,'Export Action'!$A$3:$A$1999,'Export Action'!$J$3:$J$1999)</f>
        <v>Première demande</v>
      </c>
      <c r="K608" s="1" t="str">
        <f>_xlfn.XLOOKUP(C608,'Export Action'!$A$3:$A$1999,'Export Action'!$AL$3:$AL$1999)</f>
        <v>Mixte</v>
      </c>
      <c r="L608" s="1">
        <f>_xlfn.XLOOKUP(C608,'Export Action'!$A$3:$A$1999,'Export Action'!$AM$3:$AM$1999)</f>
        <v>100</v>
      </c>
      <c r="M608" s="5">
        <f>_xlfn.XLOOKUP(A608,'Export 2022'!$K$3:$K$1000,'Export 2022'!$AF$3:$AF$1000)</f>
        <v>5100</v>
      </c>
      <c r="N608" s="5">
        <f>_xlfn.XLOOKUP(A608,'Export 2023'!$K$3:$K$1000,'Export 2023'!$AF$3:$AF$1000)</f>
        <v>4550</v>
      </c>
      <c r="O608" s="31">
        <f>_xlfn.XLOOKUP(A608,'Export Dossier'!$K$3:$K$974,'Export Dossier'!$AD$3:$AD$974)</f>
        <v>13500</v>
      </c>
      <c r="P608" s="31">
        <f>_xlfn.XLOOKUP(C608,'Export Action'!$A$3:$A$1999,'Export Action'!$AS$3:$AS$1999)</f>
        <v>2000</v>
      </c>
      <c r="Q608" s="29">
        <f>(_xlfn.XLOOKUP(C608,'Export Action'!$A$3:$A$1999,'Export Action'!$AS$3:$AS$1999))/_xlfn.XLOOKUP(C608,'Export Action'!$A$3:$A$1999,'Export Action'!$AR$3:$AR$1999)</f>
        <v>0.52854122621564481</v>
      </c>
      <c r="R608" s="63" t="str">
        <f>IF(OR(_xlfn.XLOOKUP(C608,'Export Action'!$A$3:$A$1999,'Export Action'!$AO$3:$AO$1999)="Communes ZRR./bassins de vie pop &gt; 50% ZRR",_xlfn.XLOOKUP(C608,'Export Action'!$A$3:$A$1999,'Export Action'!$AO$3:$AO$1999)="Contrats de relance et de transition écologique (CRTE) rural"),"Oui","Non")</f>
        <v>Non</v>
      </c>
      <c r="S608" s="73"/>
      <c r="T608" s="74">
        <f t="shared" si="9"/>
        <v>243</v>
      </c>
      <c r="U608" s="75"/>
      <c r="V608" s="8" t="str" cm="1">
        <f t="array" ref="V608">IF(SUMPRODUCT((Tableau1[NOM DE LA STRUCTURE]=Tableau1[[#This Row],[NOM DE LA STRUCTURE]])*Tableau1[MONTANT PROPOSE POUR L''ACTION])=0,"",SUMPRODUCT((Tableau1[NOM DE LA STRUCTURE]=Tableau1[[#This Row],[NOM DE LA STRUCTURE]])*Tableau1[MONTANT PROPOSE POUR L''ACTION]))</f>
        <v/>
      </c>
      <c r="W608" s="79"/>
    </row>
    <row r="609" spans="1:23" ht="47.5" hidden="1" customHeight="1" x14ac:dyDescent="0.25">
      <c r="A609" s="13" t="str">
        <f>_xlfn.XLOOKUP(C609,'Export Action'!$A$3:$A$1999,'Export Action'!$L$3:$L$1999)</f>
        <v>42224940900018</v>
      </c>
      <c r="B609" s="84" t="str">
        <f>_xlfn.XLOOKUP(A609,'Export Action'!$L$3:$L$1999,'Export Action'!$O$3:$O$1999)</f>
        <v>PING NEMOURS</v>
      </c>
      <c r="C609" s="1" t="s">
        <v>16676</v>
      </c>
      <c r="D609" s="36" t="str">
        <f>_xlfn.XLOOKUP(C609,'Export Action'!$A$3:$A$1999,'Export Action'!$X$3:$X$1999)</f>
        <v>ping bien être</v>
      </c>
      <c r="E609" s="1" t="str">
        <f>_xlfn.XLOOKUP(A609,'Export Dossier'!$K$3:$K$974,'Export Dossier'!$D$3:$D$974)</f>
        <v>FFTT-IDF-24-0069</v>
      </c>
      <c r="F609" s="36" t="str">
        <f>_xlfn.XLOOKUP(C609,'Export Action'!$A$3:$A$1999,'Export Action'!$AE$3:$AE$1999)</f>
        <v>Ping Actif</v>
      </c>
      <c r="G609" s="68"/>
      <c r="H609" s="71"/>
      <c r="I609" s="71"/>
      <c r="J609" s="1" t="str">
        <f>_xlfn.XLOOKUP(C609,'Export Action'!$A$3:$A$1999,'Export Action'!$J$3:$J$1999)</f>
        <v>Première demande</v>
      </c>
      <c r="K609" s="1" t="str">
        <f>_xlfn.XLOOKUP(C609,'Export Action'!$A$3:$A$1999,'Export Action'!$AL$3:$AL$1999)</f>
        <v>Mixte</v>
      </c>
      <c r="L609" s="1">
        <f>_xlfn.XLOOKUP(C609,'Export Action'!$A$3:$A$1999,'Export Action'!$AM$3:$AM$1999)</f>
        <v>40</v>
      </c>
      <c r="M609" s="5">
        <f>_xlfn.XLOOKUP(A609,'Export 2022'!$K$3:$K$1000,'Export 2022'!$AF$3:$AF$1000)</f>
        <v>1500</v>
      </c>
      <c r="N609" s="5" t="e">
        <f>_xlfn.XLOOKUP(A609,'Export 2023'!$K$3:$K$1000,'Export 2023'!$AF$3:$AF$1000)</f>
        <v>#N/A</v>
      </c>
      <c r="O609" s="31">
        <f>_xlfn.XLOOKUP(A609,'Export Dossier'!$K$3:$K$974,'Export Dossier'!$AD$3:$AD$974)</f>
        <v>15350</v>
      </c>
      <c r="P609" s="31">
        <f>_xlfn.XLOOKUP(C609,'Export Action'!$A$3:$A$1999,'Export Action'!$AS$3:$AS$1999)</f>
        <v>5000</v>
      </c>
      <c r="Q609" s="29">
        <f>(_xlfn.XLOOKUP(C609,'Export Action'!$A$3:$A$1999,'Export Action'!$AS$3:$AS$1999))/_xlfn.XLOOKUP(C609,'Export Action'!$A$3:$A$1999,'Export Action'!$AR$3:$AR$1999)</f>
        <v>0.32679738562091504</v>
      </c>
      <c r="R609" s="63" t="str">
        <f>IF(OR(_xlfn.XLOOKUP(C609,'Export Action'!$A$3:$A$1999,'Export Action'!$AO$3:$AO$1999)="Communes ZRR./bassins de vie pop &gt; 50% ZRR",_xlfn.XLOOKUP(C609,'Export Action'!$A$3:$A$1999,'Export Action'!$AO$3:$AO$1999)="Contrats de relance et de transition écologique (CRTE) rural"),"Oui","Non")</f>
        <v>Non</v>
      </c>
      <c r="S609" s="73"/>
      <c r="T609" s="74">
        <f t="shared" si="9"/>
        <v>244</v>
      </c>
      <c r="U609" s="75"/>
      <c r="V609" s="8" t="str" cm="1">
        <f t="array" ref="V609">IF(SUMPRODUCT((Tableau1[NOM DE LA STRUCTURE]=Tableau1[[#This Row],[NOM DE LA STRUCTURE]])*Tableau1[MONTANT PROPOSE POUR L''ACTION])=0,"",SUMPRODUCT((Tableau1[NOM DE LA STRUCTURE]=Tableau1[[#This Row],[NOM DE LA STRUCTURE]])*Tableau1[MONTANT PROPOSE POUR L''ACTION]))</f>
        <v/>
      </c>
      <c r="W609" s="79"/>
    </row>
    <row r="610" spans="1:23" ht="47.5" hidden="1" customHeight="1" x14ac:dyDescent="0.25">
      <c r="A610" s="13" t="str">
        <f>_xlfn.XLOOKUP(C610,'Export Action'!$A$3:$A$1999,'Export Action'!$L$3:$L$1999)</f>
        <v>42224940900018</v>
      </c>
      <c r="B610" s="84" t="str">
        <f>_xlfn.XLOOKUP(A610,'Export Action'!$L$3:$L$1999,'Export Action'!$O$3:$O$1999)</f>
        <v>PING NEMOURS</v>
      </c>
      <c r="C610" s="1" t="s">
        <v>16682</v>
      </c>
      <c r="D610" s="36" t="str">
        <f>_xlfn.XLOOKUP(C610,'Export Action'!$A$3:$A$1999,'Export Action'!$X$3:$X$1999)</f>
        <v>actions visant à promouvoir le tennis de table et à attirer de nouveaux jeunes de 4 à 11 ans.</v>
      </c>
      <c r="E610" s="1" t="str">
        <f>_xlfn.XLOOKUP(A610,'Export Dossier'!$K$3:$K$974,'Export Dossier'!$D$3:$D$974)</f>
        <v>FFTT-IDF-24-0069</v>
      </c>
      <c r="F610" s="36" t="str">
        <f>_xlfn.XLOOKUP(C610,'Export Action'!$A$3:$A$1999,'Export Action'!$AE$3:$AE$1999)</f>
        <v>Ping Educatif</v>
      </c>
      <c r="G610" s="68"/>
      <c r="H610" s="71"/>
      <c r="I610" s="71"/>
      <c r="J610" s="1" t="str">
        <f>_xlfn.XLOOKUP(C610,'Export Action'!$A$3:$A$1999,'Export Action'!$J$3:$J$1999)</f>
        <v>Première demande</v>
      </c>
      <c r="K610" s="1" t="str">
        <f>_xlfn.XLOOKUP(C610,'Export Action'!$A$3:$A$1999,'Export Action'!$AL$3:$AL$1999)</f>
        <v>Mixte</v>
      </c>
      <c r="L610" s="1">
        <f>_xlfn.XLOOKUP(C610,'Export Action'!$A$3:$A$1999,'Export Action'!$AM$3:$AM$1999)</f>
        <v>100</v>
      </c>
      <c r="M610" s="5">
        <f>_xlfn.XLOOKUP(A610,'Export 2022'!$K$3:$K$1000,'Export 2022'!$AF$3:$AF$1000)</f>
        <v>1500</v>
      </c>
      <c r="N610" s="5" t="e">
        <f>_xlfn.XLOOKUP(A610,'Export 2023'!$K$3:$K$1000,'Export 2023'!$AF$3:$AF$1000)</f>
        <v>#N/A</v>
      </c>
      <c r="O610" s="31">
        <f>_xlfn.XLOOKUP(A610,'Export Dossier'!$K$3:$K$974,'Export Dossier'!$AD$3:$AD$974)</f>
        <v>15350</v>
      </c>
      <c r="P610" s="31">
        <f>_xlfn.XLOOKUP(C610,'Export Action'!$A$3:$A$1999,'Export Action'!$AS$3:$AS$1999)</f>
        <v>5000</v>
      </c>
      <c r="Q610" s="29">
        <f>(_xlfn.XLOOKUP(C610,'Export Action'!$A$3:$A$1999,'Export Action'!$AS$3:$AS$1999))/_xlfn.XLOOKUP(C610,'Export Action'!$A$3:$A$1999,'Export Action'!$AR$3:$AR$1999)</f>
        <v>0.35335689045936397</v>
      </c>
      <c r="R610" s="63" t="str">
        <f>IF(OR(_xlfn.XLOOKUP(C610,'Export Action'!$A$3:$A$1999,'Export Action'!$AO$3:$AO$1999)="Communes ZRR./bassins de vie pop &gt; 50% ZRR",_xlfn.XLOOKUP(C610,'Export Action'!$A$3:$A$1999,'Export Action'!$AO$3:$AO$1999)="Contrats de relance et de transition écologique (CRTE) rural"),"Oui","Non")</f>
        <v>Non</v>
      </c>
      <c r="S610" s="73"/>
      <c r="T610" s="74">
        <f t="shared" si="9"/>
        <v>244</v>
      </c>
      <c r="U610" s="75"/>
      <c r="V610" s="8" t="str" cm="1">
        <f t="array" ref="V610">IF(SUMPRODUCT((Tableau1[NOM DE LA STRUCTURE]=Tableau1[[#This Row],[NOM DE LA STRUCTURE]])*Tableau1[MONTANT PROPOSE POUR L''ACTION])=0,"",SUMPRODUCT((Tableau1[NOM DE LA STRUCTURE]=Tableau1[[#This Row],[NOM DE LA STRUCTURE]])*Tableau1[MONTANT PROPOSE POUR L''ACTION]))</f>
        <v/>
      </c>
      <c r="W610" s="79"/>
    </row>
    <row r="611" spans="1:23" ht="47.5" hidden="1" customHeight="1" x14ac:dyDescent="0.25">
      <c r="A611" s="13" t="str">
        <f>_xlfn.XLOOKUP(C611,'Export Action'!$A$3:$A$1999,'Export Action'!$L$3:$L$1999)</f>
        <v>42224940900018</v>
      </c>
      <c r="B611" s="84" t="str">
        <f>_xlfn.XLOOKUP(A611,'Export Action'!$L$3:$L$1999,'Export Action'!$O$3:$O$1999)</f>
        <v>PING NEMOURS</v>
      </c>
      <c r="C611" s="1" t="s">
        <v>16688</v>
      </c>
      <c r="D611" s="36" t="str">
        <f>_xlfn.XLOOKUP(C611,'Export Action'!$A$3:$A$1999,'Export Action'!$X$3:$X$1999)</f>
        <v>Actions d'encadrement dans le cadre du QPV</v>
      </c>
      <c r="E611" s="1" t="str">
        <f>_xlfn.XLOOKUP(A611,'Export Dossier'!$K$3:$K$974,'Export Dossier'!$D$3:$D$974)</f>
        <v>FFTT-IDF-24-0069</v>
      </c>
      <c r="F611" s="36" t="str">
        <f>_xlfn.XLOOKUP(C611,'Export Action'!$A$3:$A$1999,'Export Action'!$AE$3:$AE$1999)</f>
        <v>Ping Inclusif</v>
      </c>
      <c r="G611" s="68"/>
      <c r="H611" s="71"/>
      <c r="I611" s="71"/>
      <c r="J611" s="1" t="str">
        <f>_xlfn.XLOOKUP(C611,'Export Action'!$A$3:$A$1999,'Export Action'!$J$3:$J$1999)</f>
        <v>Première demande</v>
      </c>
      <c r="K611" s="1" t="str">
        <f>_xlfn.XLOOKUP(C611,'Export Action'!$A$3:$A$1999,'Export Action'!$AL$3:$AL$1999)</f>
        <v>Mixte</v>
      </c>
      <c r="L611" s="1">
        <f>_xlfn.XLOOKUP(C611,'Export Action'!$A$3:$A$1999,'Export Action'!$AM$3:$AM$1999)</f>
        <v>35</v>
      </c>
      <c r="M611" s="5">
        <f>_xlfn.XLOOKUP(A611,'Export 2022'!$K$3:$K$1000,'Export 2022'!$AF$3:$AF$1000)</f>
        <v>1500</v>
      </c>
      <c r="N611" s="5" t="e">
        <f>_xlfn.XLOOKUP(A611,'Export 2023'!$K$3:$K$1000,'Export 2023'!$AF$3:$AF$1000)</f>
        <v>#N/A</v>
      </c>
      <c r="O611" s="31">
        <f>_xlfn.XLOOKUP(A611,'Export Dossier'!$K$3:$K$974,'Export Dossier'!$AD$3:$AD$974)</f>
        <v>15350</v>
      </c>
      <c r="P611" s="31">
        <f>_xlfn.XLOOKUP(C611,'Export Action'!$A$3:$A$1999,'Export Action'!$AS$3:$AS$1999)</f>
        <v>5350</v>
      </c>
      <c r="Q611" s="29">
        <f>(_xlfn.XLOOKUP(C611,'Export Action'!$A$3:$A$1999,'Export Action'!$AS$3:$AS$1999))/_xlfn.XLOOKUP(C611,'Export Action'!$A$3:$A$1999,'Export Action'!$AR$3:$AR$1999)</f>
        <v>0.36769759450171824</v>
      </c>
      <c r="R611" s="63" t="str">
        <f>IF(OR(_xlfn.XLOOKUP(C611,'Export Action'!$A$3:$A$1999,'Export Action'!$AO$3:$AO$1999)="Communes ZRR./bassins de vie pop &gt; 50% ZRR",_xlfn.XLOOKUP(C611,'Export Action'!$A$3:$A$1999,'Export Action'!$AO$3:$AO$1999)="Contrats de relance et de transition écologique (CRTE) rural"),"Oui","Non")</f>
        <v>Non</v>
      </c>
      <c r="S611" s="73"/>
      <c r="T611" s="74">
        <f t="shared" si="9"/>
        <v>244</v>
      </c>
      <c r="U611" s="75"/>
      <c r="V611" s="8" t="str" cm="1">
        <f t="array" ref="V611">IF(SUMPRODUCT((Tableau1[NOM DE LA STRUCTURE]=Tableau1[[#This Row],[NOM DE LA STRUCTURE]])*Tableau1[MONTANT PROPOSE POUR L''ACTION])=0,"",SUMPRODUCT((Tableau1[NOM DE LA STRUCTURE]=Tableau1[[#This Row],[NOM DE LA STRUCTURE]])*Tableau1[MONTANT PROPOSE POUR L''ACTION]))</f>
        <v/>
      </c>
      <c r="W611" s="79"/>
    </row>
    <row r="612" spans="1:23" ht="47.5" hidden="1" customHeight="1" x14ac:dyDescent="0.25">
      <c r="A612" s="13" t="str">
        <f>_xlfn.XLOOKUP(C612,'Export Action'!$A$3:$A$1999,'Export Action'!$L$3:$L$1999)</f>
        <v>44828494300041</v>
      </c>
      <c r="B612" s="84" t="str">
        <f>_xlfn.XLOOKUP(A612,'Export Action'!$L$3:$L$1999,'Export Action'!$O$3:$O$1999)</f>
        <v>AMICALE DES PONGISTES DU 17EME - AP 17</v>
      </c>
      <c r="C612" s="1" t="s">
        <v>16694</v>
      </c>
      <c r="D612" s="36" t="str">
        <f>_xlfn.XLOOKUP(C612,'Export Action'!$A$3:$A$1999,'Export Action'!$X$3:$X$1999)</f>
        <v>Ping actif pour un public mixte</v>
      </c>
      <c r="E612" s="1" t="str">
        <f>_xlfn.XLOOKUP(A612,'Export Dossier'!$K$3:$K$974,'Export Dossier'!$D$3:$D$974)</f>
        <v>FFTT-IDF-24-0070</v>
      </c>
      <c r="F612" s="36" t="str">
        <f>_xlfn.XLOOKUP(C612,'Export Action'!$A$3:$A$1999,'Export Action'!$AE$3:$AE$1999)</f>
        <v>Ping Actif</v>
      </c>
      <c r="G612" s="68"/>
      <c r="H612" s="71"/>
      <c r="I612" s="71"/>
      <c r="J612" s="1" t="str">
        <f>_xlfn.XLOOKUP(C612,'Export Action'!$A$3:$A$1999,'Export Action'!$J$3:$J$1999)</f>
        <v>Première demande</v>
      </c>
      <c r="K612" s="1" t="str">
        <f>_xlfn.XLOOKUP(C612,'Export Action'!$A$3:$A$1999,'Export Action'!$AL$3:$AL$1999)</f>
        <v>Mixte</v>
      </c>
      <c r="L612" s="1">
        <f>_xlfn.XLOOKUP(C612,'Export Action'!$A$3:$A$1999,'Export Action'!$AM$3:$AM$1999)</f>
        <v>60</v>
      </c>
      <c r="M612" s="5">
        <f>_xlfn.XLOOKUP(A612,'Export 2022'!$K$3:$K$1000,'Export 2022'!$AF$3:$AF$1000)</f>
        <v>1500</v>
      </c>
      <c r="N612" s="5">
        <f>_xlfn.XLOOKUP(A612,'Export 2023'!$K$3:$K$1000,'Export 2023'!$AF$3:$AF$1000)</f>
        <v>1700</v>
      </c>
      <c r="O612" s="31">
        <f>_xlfn.XLOOKUP(A612,'Export Dossier'!$K$3:$K$974,'Export Dossier'!$AD$3:$AD$974)</f>
        <v>8000</v>
      </c>
      <c r="P612" s="31">
        <f>_xlfn.XLOOKUP(C612,'Export Action'!$A$3:$A$1999,'Export Action'!$AS$3:$AS$1999)</f>
        <v>3000</v>
      </c>
      <c r="Q612" s="29">
        <f>(_xlfn.XLOOKUP(C612,'Export Action'!$A$3:$A$1999,'Export Action'!$AS$3:$AS$1999))/_xlfn.XLOOKUP(C612,'Export Action'!$A$3:$A$1999,'Export Action'!$AR$3:$AR$1999)</f>
        <v>5.5555555555555552E-2</v>
      </c>
      <c r="R612" s="63" t="str">
        <f>IF(OR(_xlfn.XLOOKUP(C612,'Export Action'!$A$3:$A$1999,'Export Action'!$AO$3:$AO$1999)="Communes ZRR./bassins de vie pop &gt; 50% ZRR",_xlfn.XLOOKUP(C612,'Export Action'!$A$3:$A$1999,'Export Action'!$AO$3:$AO$1999)="Contrats de relance et de transition écologique (CRTE) rural"),"Oui","Non")</f>
        <v>Non</v>
      </c>
      <c r="S612" s="73"/>
      <c r="T612" s="74">
        <f t="shared" si="9"/>
        <v>245</v>
      </c>
      <c r="U612" s="75"/>
      <c r="V612" s="8" t="str" cm="1">
        <f t="array" ref="V612">IF(SUMPRODUCT((Tableau1[NOM DE LA STRUCTURE]=Tableau1[[#This Row],[NOM DE LA STRUCTURE]])*Tableau1[MONTANT PROPOSE POUR L''ACTION])=0,"",SUMPRODUCT((Tableau1[NOM DE LA STRUCTURE]=Tableau1[[#This Row],[NOM DE LA STRUCTURE]])*Tableau1[MONTANT PROPOSE POUR L''ACTION]))</f>
        <v/>
      </c>
      <c r="W612" s="79"/>
    </row>
    <row r="613" spans="1:23" ht="47.5" hidden="1" customHeight="1" x14ac:dyDescent="0.25">
      <c r="A613" s="13" t="str">
        <f>_xlfn.XLOOKUP(C613,'Export Action'!$A$3:$A$1999,'Export Action'!$L$3:$L$1999)</f>
        <v>44828494300041</v>
      </c>
      <c r="B613" s="84" t="str">
        <f>_xlfn.XLOOKUP(A613,'Export Action'!$L$3:$L$1999,'Export Action'!$O$3:$O$1999)</f>
        <v>AMICALE DES PONGISTES DU 17EME - AP 17</v>
      </c>
      <c r="C613" s="1" t="s">
        <v>16701</v>
      </c>
      <c r="D613" s="36" t="str">
        <f>_xlfn.XLOOKUP(C613,'Export Action'!$A$3:$A$1999,'Export Action'!$X$3:$X$1999)</f>
        <v>AP17 et le ping éducatif</v>
      </c>
      <c r="E613" s="1" t="str">
        <f>_xlfn.XLOOKUP(A613,'Export Dossier'!$K$3:$K$974,'Export Dossier'!$D$3:$D$974)</f>
        <v>FFTT-IDF-24-0070</v>
      </c>
      <c r="F613" s="36" t="str">
        <f>_xlfn.XLOOKUP(C613,'Export Action'!$A$3:$A$1999,'Export Action'!$AE$3:$AE$1999)</f>
        <v>Ping Educatif</v>
      </c>
      <c r="G613" s="68"/>
      <c r="H613" s="71"/>
      <c r="I613" s="71"/>
      <c r="J613" s="1" t="str">
        <f>_xlfn.XLOOKUP(C613,'Export Action'!$A$3:$A$1999,'Export Action'!$J$3:$J$1999)</f>
        <v>Première demande</v>
      </c>
      <c r="K613" s="1" t="str">
        <f>_xlfn.XLOOKUP(C613,'Export Action'!$A$3:$A$1999,'Export Action'!$AL$3:$AL$1999)</f>
        <v>Mixte</v>
      </c>
      <c r="L613" s="1">
        <f>_xlfn.XLOOKUP(C613,'Export Action'!$A$3:$A$1999,'Export Action'!$AM$3:$AM$1999)</f>
        <v>80</v>
      </c>
      <c r="M613" s="5">
        <f>_xlfn.XLOOKUP(A613,'Export 2022'!$K$3:$K$1000,'Export 2022'!$AF$3:$AF$1000)</f>
        <v>1500</v>
      </c>
      <c r="N613" s="5">
        <f>_xlfn.XLOOKUP(A613,'Export 2023'!$K$3:$K$1000,'Export 2023'!$AF$3:$AF$1000)</f>
        <v>1700</v>
      </c>
      <c r="O613" s="31">
        <f>_xlfn.XLOOKUP(A613,'Export Dossier'!$K$3:$K$974,'Export Dossier'!$AD$3:$AD$974)</f>
        <v>8000</v>
      </c>
      <c r="P613" s="31">
        <f>_xlfn.XLOOKUP(C613,'Export Action'!$A$3:$A$1999,'Export Action'!$AS$3:$AS$1999)</f>
        <v>5000</v>
      </c>
      <c r="Q613" s="29">
        <f>(_xlfn.XLOOKUP(C613,'Export Action'!$A$3:$A$1999,'Export Action'!$AS$3:$AS$1999))/_xlfn.XLOOKUP(C613,'Export Action'!$A$3:$A$1999,'Export Action'!$AR$3:$AR$1999)</f>
        <v>8.9285714285714288E-2</v>
      </c>
      <c r="R613" s="63" t="str">
        <f>IF(OR(_xlfn.XLOOKUP(C613,'Export Action'!$A$3:$A$1999,'Export Action'!$AO$3:$AO$1999)="Communes ZRR./bassins de vie pop &gt; 50% ZRR",_xlfn.XLOOKUP(C613,'Export Action'!$A$3:$A$1999,'Export Action'!$AO$3:$AO$1999)="Contrats de relance et de transition écologique (CRTE) rural"),"Oui","Non")</f>
        <v>Non</v>
      </c>
      <c r="S613" s="73"/>
      <c r="T613" s="74">
        <f t="shared" ref="T613:T676" si="10">IF(A613=A612,T612,T612+1)</f>
        <v>245</v>
      </c>
      <c r="U613" s="75"/>
      <c r="V613" s="8" t="str" cm="1">
        <f t="array" ref="V613">IF(SUMPRODUCT((Tableau1[NOM DE LA STRUCTURE]=Tableau1[[#This Row],[NOM DE LA STRUCTURE]])*Tableau1[MONTANT PROPOSE POUR L''ACTION])=0,"",SUMPRODUCT((Tableau1[NOM DE LA STRUCTURE]=Tableau1[[#This Row],[NOM DE LA STRUCTURE]])*Tableau1[MONTANT PROPOSE POUR L''ACTION]))</f>
        <v/>
      </c>
      <c r="W613" s="79"/>
    </row>
    <row r="614" spans="1:23" ht="47.5" hidden="1" customHeight="1" x14ac:dyDescent="0.25">
      <c r="A614" s="13" t="str">
        <f>_xlfn.XLOOKUP(C614,'Export Action'!$A$3:$A$1999,'Export Action'!$L$3:$L$1999)</f>
        <v>77570672400066</v>
      </c>
      <c r="B614" s="84" t="str">
        <f>_xlfn.XLOOKUP(A614,'Export Action'!$L$3:$L$1999,'Export Action'!$O$3:$O$1999)</f>
        <v>UNION SPORTIVE ET CULTURELLE DE MAISONS LAFFITTE ET LE MESNIL LE ROI (USML) USML</v>
      </c>
      <c r="C614" s="1" t="s">
        <v>16707</v>
      </c>
      <c r="D614" s="36" t="str">
        <f>_xlfn.XLOOKUP(C614,'Export Action'!$A$3:$A$1999,'Export Action'!$X$3:$X$1999)</f>
        <v>Recrutement et fidélisation des jeunes</v>
      </c>
      <c r="E614" s="1" t="str">
        <f>_xlfn.XLOOKUP(A614,'Export Dossier'!$K$3:$K$974,'Export Dossier'!$D$3:$D$974)</f>
        <v>FFTT-IDF-24-0071</v>
      </c>
      <c r="F614" s="36" t="str">
        <f>_xlfn.XLOOKUP(C614,'Export Action'!$A$3:$A$1999,'Export Action'!$AE$3:$AE$1999)</f>
        <v>Ping Educatif</v>
      </c>
      <c r="G614" s="68"/>
      <c r="H614" s="71"/>
      <c r="I614" s="71"/>
      <c r="J614" s="1" t="str">
        <f>_xlfn.XLOOKUP(C614,'Export Action'!$A$3:$A$1999,'Export Action'!$J$3:$J$1999)</f>
        <v>Renouvellement</v>
      </c>
      <c r="K614" s="1" t="str">
        <f>_xlfn.XLOOKUP(C614,'Export Action'!$A$3:$A$1999,'Export Action'!$AL$3:$AL$1999)</f>
        <v>Mixte</v>
      </c>
      <c r="L614" s="1">
        <f>_xlfn.XLOOKUP(C614,'Export Action'!$A$3:$A$1999,'Export Action'!$AM$3:$AM$1999)</f>
        <v>1500</v>
      </c>
      <c r="M614" s="5">
        <f>_xlfn.XLOOKUP(A614,'Export 2022'!$K$3:$K$1000,'Export 2022'!$AF$3:$AF$1000)</f>
        <v>3748</v>
      </c>
      <c r="N614" s="5">
        <f>_xlfn.XLOOKUP(A614,'Export 2023'!$K$3:$K$1000,'Export 2023'!$AF$3:$AF$1000)</f>
        <v>1500</v>
      </c>
      <c r="O614" s="31">
        <f>_xlfn.XLOOKUP(A614,'Export Dossier'!$K$3:$K$974,'Export Dossier'!$AD$3:$AD$974)</f>
        <v>6000</v>
      </c>
      <c r="P614" s="31">
        <f>_xlfn.XLOOKUP(C614,'Export Action'!$A$3:$A$1999,'Export Action'!$AS$3:$AS$1999)</f>
        <v>4000</v>
      </c>
      <c r="Q614" s="29">
        <f>(_xlfn.XLOOKUP(C614,'Export Action'!$A$3:$A$1999,'Export Action'!$AS$3:$AS$1999))/_xlfn.XLOOKUP(C614,'Export Action'!$A$3:$A$1999,'Export Action'!$AR$3:$AR$1999)</f>
        <v>0.35087719298245612</v>
      </c>
      <c r="R614" s="63" t="str">
        <f>IF(OR(_xlfn.XLOOKUP(C614,'Export Action'!$A$3:$A$1999,'Export Action'!$AO$3:$AO$1999)="Communes ZRR./bassins de vie pop &gt; 50% ZRR",_xlfn.XLOOKUP(C614,'Export Action'!$A$3:$A$1999,'Export Action'!$AO$3:$AO$1999)="Contrats de relance et de transition écologique (CRTE) rural"),"Oui","Non")</f>
        <v>Non</v>
      </c>
      <c r="S614" s="73"/>
      <c r="T614" s="74">
        <f t="shared" si="10"/>
        <v>246</v>
      </c>
      <c r="U614" s="75"/>
      <c r="V614" s="8" t="str" cm="1">
        <f t="array" ref="V614">IF(SUMPRODUCT((Tableau1[NOM DE LA STRUCTURE]=Tableau1[[#This Row],[NOM DE LA STRUCTURE]])*Tableau1[MONTANT PROPOSE POUR L''ACTION])=0,"",SUMPRODUCT((Tableau1[NOM DE LA STRUCTURE]=Tableau1[[#This Row],[NOM DE LA STRUCTURE]])*Tableau1[MONTANT PROPOSE POUR L''ACTION]))</f>
        <v/>
      </c>
      <c r="W614" s="79"/>
    </row>
    <row r="615" spans="1:23" ht="47.5" hidden="1" customHeight="1" x14ac:dyDescent="0.25">
      <c r="A615" s="13" t="str">
        <f>_xlfn.XLOOKUP(C615,'Export Action'!$A$3:$A$1999,'Export Action'!$L$3:$L$1999)</f>
        <v>77570672400066</v>
      </c>
      <c r="B615" s="84" t="str">
        <f>_xlfn.XLOOKUP(A615,'Export Action'!$L$3:$L$1999,'Export Action'!$O$3:$O$1999)</f>
        <v>UNION SPORTIVE ET CULTURELLE DE MAISONS LAFFITTE ET LE MESNIL LE ROI (USML) USML</v>
      </c>
      <c r="C615" s="1" t="s">
        <v>16715</v>
      </c>
      <c r="D615" s="36" t="str">
        <f>_xlfn.XLOOKUP(C615,'Export Action'!$A$3:$A$1999,'Export Action'!$X$3:$X$1999)</f>
        <v>Création d'une section handi ping</v>
      </c>
      <c r="E615" s="1" t="str">
        <f>_xlfn.XLOOKUP(A615,'Export Dossier'!$K$3:$K$974,'Export Dossier'!$D$3:$D$974)</f>
        <v>FFTT-IDF-24-0071</v>
      </c>
      <c r="F615" s="36" t="str">
        <f>_xlfn.XLOOKUP(C615,'Export Action'!$A$3:$A$1999,'Export Action'!$AE$3:$AE$1999)</f>
        <v>Ping Actif</v>
      </c>
      <c r="G615" s="68"/>
      <c r="H615" s="71"/>
      <c r="I615" s="71"/>
      <c r="J615" s="1" t="str">
        <f>_xlfn.XLOOKUP(C615,'Export Action'!$A$3:$A$1999,'Export Action'!$J$3:$J$1999)</f>
        <v>Première demande</v>
      </c>
      <c r="K615" s="1" t="str">
        <f>_xlfn.XLOOKUP(C615,'Export Action'!$A$3:$A$1999,'Export Action'!$AL$3:$AL$1999)</f>
        <v>Mixte</v>
      </c>
      <c r="L615" s="1">
        <f>_xlfn.XLOOKUP(C615,'Export Action'!$A$3:$A$1999,'Export Action'!$AM$3:$AM$1999)</f>
        <v>10</v>
      </c>
      <c r="M615" s="5">
        <f>_xlfn.XLOOKUP(A615,'Export 2022'!$K$3:$K$1000,'Export 2022'!$AF$3:$AF$1000)</f>
        <v>3748</v>
      </c>
      <c r="N615" s="5">
        <f>_xlfn.XLOOKUP(A615,'Export 2023'!$K$3:$K$1000,'Export 2023'!$AF$3:$AF$1000)</f>
        <v>1500</v>
      </c>
      <c r="O615" s="31">
        <f>_xlfn.XLOOKUP(A615,'Export Dossier'!$K$3:$K$974,'Export Dossier'!$AD$3:$AD$974)</f>
        <v>6000</v>
      </c>
      <c r="P615" s="31">
        <f>_xlfn.XLOOKUP(C615,'Export Action'!$A$3:$A$1999,'Export Action'!$AS$3:$AS$1999)</f>
        <v>2000</v>
      </c>
      <c r="Q615" s="29">
        <f>(_xlfn.XLOOKUP(C615,'Export Action'!$A$3:$A$1999,'Export Action'!$AS$3:$AS$1999))/_xlfn.XLOOKUP(C615,'Export Action'!$A$3:$A$1999,'Export Action'!$AR$3:$AR$1999)</f>
        <v>0.33333333333333331</v>
      </c>
      <c r="R615" s="63" t="str">
        <f>IF(OR(_xlfn.XLOOKUP(C615,'Export Action'!$A$3:$A$1999,'Export Action'!$AO$3:$AO$1999)="Communes ZRR./bassins de vie pop &gt; 50% ZRR",_xlfn.XLOOKUP(C615,'Export Action'!$A$3:$A$1999,'Export Action'!$AO$3:$AO$1999)="Contrats de relance et de transition écologique (CRTE) rural"),"Oui","Non")</f>
        <v>Non</v>
      </c>
      <c r="S615" s="73"/>
      <c r="T615" s="74">
        <f t="shared" si="10"/>
        <v>246</v>
      </c>
      <c r="U615" s="75"/>
      <c r="V615" s="8" t="str" cm="1">
        <f t="array" ref="V615">IF(SUMPRODUCT((Tableau1[NOM DE LA STRUCTURE]=Tableau1[[#This Row],[NOM DE LA STRUCTURE]])*Tableau1[MONTANT PROPOSE POUR L''ACTION])=0,"",SUMPRODUCT((Tableau1[NOM DE LA STRUCTURE]=Tableau1[[#This Row],[NOM DE LA STRUCTURE]])*Tableau1[MONTANT PROPOSE POUR L''ACTION]))</f>
        <v/>
      </c>
      <c r="W615" s="79"/>
    </row>
    <row r="616" spans="1:23" ht="47.5" hidden="1" customHeight="1" x14ac:dyDescent="0.25">
      <c r="A616" s="13" t="str">
        <f>_xlfn.XLOOKUP(C616,'Export Action'!$A$3:$A$1999,'Export Action'!$L$3:$L$1999)</f>
        <v>34292089900016</v>
      </c>
      <c r="B616" s="84" t="str">
        <f>_xlfn.XLOOKUP(A616,'Export Action'!$L$3:$L$1999,'Export Action'!$O$3:$O$1999)</f>
        <v>ASSOCIATION SPORTIVE PONTOISE-CERGY TENNIS DE TABLE</v>
      </c>
      <c r="C616" s="1" t="s">
        <v>16720</v>
      </c>
      <c r="D616" s="36" t="str">
        <f>_xlfn.XLOOKUP(C616,'Export Action'!$A$3:$A$1999,'Export Action'!$X$3:$X$1999)</f>
        <v>Ping Citoyen - Recrutement et Fidélisation des jeunes</v>
      </c>
      <c r="E616" s="1" t="str">
        <f>_xlfn.XLOOKUP(A616,'Export Dossier'!$K$3:$K$974,'Export Dossier'!$D$3:$D$974)</f>
        <v>FFTT-IDF-24-0072</v>
      </c>
      <c r="F616" s="36" t="str">
        <f>_xlfn.XLOOKUP(C616,'Export Action'!$A$3:$A$1999,'Export Action'!$AE$3:$AE$1999)</f>
        <v>Ping Educatif</v>
      </c>
      <c r="G616" s="68"/>
      <c r="H616" s="71"/>
      <c r="I616" s="71"/>
      <c r="J616" s="1" t="str">
        <f>_xlfn.XLOOKUP(C616,'Export Action'!$A$3:$A$1999,'Export Action'!$J$3:$J$1999)</f>
        <v>Renouvellement</v>
      </c>
      <c r="K616" s="1" t="str">
        <f>_xlfn.XLOOKUP(C616,'Export Action'!$A$3:$A$1999,'Export Action'!$AL$3:$AL$1999)</f>
        <v>Mixte</v>
      </c>
      <c r="L616" s="1">
        <f>_xlfn.XLOOKUP(C616,'Export Action'!$A$3:$A$1999,'Export Action'!$AM$3:$AM$1999)</f>
        <v>50</v>
      </c>
      <c r="M616" s="5">
        <f>_xlfn.XLOOKUP(A616,'Export 2022'!$K$3:$K$1000,'Export 2022'!$AF$3:$AF$1000)</f>
        <v>2500</v>
      </c>
      <c r="N616" s="5">
        <f>_xlfn.XLOOKUP(A616,'Export 2023'!$K$3:$K$1000,'Export 2023'!$AF$3:$AF$1000)</f>
        <v>5225</v>
      </c>
      <c r="O616" s="31">
        <f>_xlfn.XLOOKUP(A616,'Export Dossier'!$K$3:$K$974,'Export Dossier'!$AD$3:$AD$974)</f>
        <v>60000</v>
      </c>
      <c r="P616" s="31">
        <f>_xlfn.XLOOKUP(C616,'Export Action'!$A$3:$A$1999,'Export Action'!$AS$3:$AS$1999)</f>
        <v>14000</v>
      </c>
      <c r="Q616" s="29">
        <f>(_xlfn.XLOOKUP(C616,'Export Action'!$A$3:$A$1999,'Export Action'!$AS$3:$AS$1999))/_xlfn.XLOOKUP(C616,'Export Action'!$A$3:$A$1999,'Export Action'!$AR$3:$AR$1999)</f>
        <v>0.66666666666666663</v>
      </c>
      <c r="R616" s="63" t="str">
        <f>IF(OR(_xlfn.XLOOKUP(C616,'Export Action'!$A$3:$A$1999,'Export Action'!$AO$3:$AO$1999)="Communes ZRR./bassins de vie pop &gt; 50% ZRR",_xlfn.XLOOKUP(C616,'Export Action'!$A$3:$A$1999,'Export Action'!$AO$3:$AO$1999)="Contrats de relance et de transition écologique (CRTE) rural"),"Oui","Non")</f>
        <v>Non</v>
      </c>
      <c r="S616" s="73"/>
      <c r="T616" s="74">
        <f t="shared" si="10"/>
        <v>247</v>
      </c>
      <c r="U616" s="75"/>
      <c r="V616" s="8" t="str" cm="1">
        <f t="array" ref="V616">IF(SUMPRODUCT((Tableau1[NOM DE LA STRUCTURE]=Tableau1[[#This Row],[NOM DE LA STRUCTURE]])*Tableau1[MONTANT PROPOSE POUR L''ACTION])=0,"",SUMPRODUCT((Tableau1[NOM DE LA STRUCTURE]=Tableau1[[#This Row],[NOM DE LA STRUCTURE]])*Tableau1[MONTANT PROPOSE POUR L''ACTION]))</f>
        <v/>
      </c>
      <c r="W616" s="79"/>
    </row>
    <row r="617" spans="1:23" ht="47.5" hidden="1" customHeight="1" x14ac:dyDescent="0.25">
      <c r="A617" s="13" t="str">
        <f>_xlfn.XLOOKUP(C617,'Export Action'!$A$3:$A$1999,'Export Action'!$L$3:$L$1999)</f>
        <v>34292089900016</v>
      </c>
      <c r="B617" s="84" t="str">
        <f>_xlfn.XLOOKUP(A617,'Export Action'!$L$3:$L$1999,'Export Action'!$O$3:$O$1999)</f>
        <v>ASSOCIATION SPORTIVE PONTOISE-CERGY TENNIS DE TABLE</v>
      </c>
      <c r="C617" s="1" t="s">
        <v>16727</v>
      </c>
      <c r="D617" s="36" t="str">
        <f>_xlfn.XLOOKUP(C617,'Export Action'!$A$3:$A$1999,'Export Action'!$X$3:$X$1999)</f>
        <v>Ping Loisirs - Nouvelles pratiques - Ping en extérieur</v>
      </c>
      <c r="E617" s="1" t="str">
        <f>_xlfn.XLOOKUP(A617,'Export Dossier'!$K$3:$K$974,'Export Dossier'!$D$3:$D$974)</f>
        <v>FFTT-IDF-24-0072</v>
      </c>
      <c r="F617" s="36" t="str">
        <f>_xlfn.XLOOKUP(C617,'Export Action'!$A$3:$A$1999,'Export Action'!$AE$3:$AE$1999)</f>
        <v>Nouvelles pratiques</v>
      </c>
      <c r="G617" s="68"/>
      <c r="H617" s="71"/>
      <c r="I617" s="71"/>
      <c r="J617" s="1" t="str">
        <f>_xlfn.XLOOKUP(C617,'Export Action'!$A$3:$A$1999,'Export Action'!$J$3:$J$1999)</f>
        <v>Renouvellement</v>
      </c>
      <c r="K617" s="1" t="str">
        <f>_xlfn.XLOOKUP(C617,'Export Action'!$A$3:$A$1999,'Export Action'!$AL$3:$AL$1999)</f>
        <v>Mixte</v>
      </c>
      <c r="L617" s="1">
        <f>_xlfn.XLOOKUP(C617,'Export Action'!$A$3:$A$1999,'Export Action'!$AM$3:$AM$1999)</f>
        <v>200</v>
      </c>
      <c r="M617" s="5">
        <f>_xlfn.XLOOKUP(A617,'Export 2022'!$K$3:$K$1000,'Export 2022'!$AF$3:$AF$1000)</f>
        <v>2500</v>
      </c>
      <c r="N617" s="5">
        <f>_xlfn.XLOOKUP(A617,'Export 2023'!$K$3:$K$1000,'Export 2023'!$AF$3:$AF$1000)</f>
        <v>5225</v>
      </c>
      <c r="O617" s="31">
        <f>_xlfn.XLOOKUP(A617,'Export Dossier'!$K$3:$K$974,'Export Dossier'!$AD$3:$AD$974)</f>
        <v>60000</v>
      </c>
      <c r="P617" s="31">
        <f>_xlfn.XLOOKUP(C617,'Export Action'!$A$3:$A$1999,'Export Action'!$AS$3:$AS$1999)</f>
        <v>24000</v>
      </c>
      <c r="Q617" s="29">
        <f>(_xlfn.XLOOKUP(C617,'Export Action'!$A$3:$A$1999,'Export Action'!$AS$3:$AS$1999))/_xlfn.XLOOKUP(C617,'Export Action'!$A$3:$A$1999,'Export Action'!$AR$3:$AR$1999)</f>
        <v>0.64864864864864868</v>
      </c>
      <c r="R617" s="63" t="str">
        <f>IF(OR(_xlfn.XLOOKUP(C617,'Export Action'!$A$3:$A$1999,'Export Action'!$AO$3:$AO$1999)="Communes ZRR./bassins de vie pop &gt; 50% ZRR",_xlfn.XLOOKUP(C617,'Export Action'!$A$3:$A$1999,'Export Action'!$AO$3:$AO$1999)="Contrats de relance et de transition écologique (CRTE) rural"),"Oui","Non")</f>
        <v>Non</v>
      </c>
      <c r="S617" s="73"/>
      <c r="T617" s="74">
        <f t="shared" si="10"/>
        <v>247</v>
      </c>
      <c r="U617" s="75"/>
      <c r="V617" s="8" t="str" cm="1">
        <f t="array" ref="V617">IF(SUMPRODUCT((Tableau1[NOM DE LA STRUCTURE]=Tableau1[[#This Row],[NOM DE LA STRUCTURE]])*Tableau1[MONTANT PROPOSE POUR L''ACTION])=0,"",SUMPRODUCT((Tableau1[NOM DE LA STRUCTURE]=Tableau1[[#This Row],[NOM DE LA STRUCTURE]])*Tableau1[MONTANT PROPOSE POUR L''ACTION]))</f>
        <v/>
      </c>
      <c r="W617" s="79"/>
    </row>
    <row r="618" spans="1:23" ht="47.5" hidden="1" customHeight="1" x14ac:dyDescent="0.25">
      <c r="A618" s="13" t="str">
        <f>_xlfn.XLOOKUP(C618,'Export Action'!$A$3:$A$1999,'Export Action'!$L$3:$L$1999)</f>
        <v>34292089900016</v>
      </c>
      <c r="B618" s="84" t="str">
        <f>_xlfn.XLOOKUP(A618,'Export Action'!$L$3:$L$1999,'Export Action'!$O$3:$O$1999)</f>
        <v>ASSOCIATION SPORTIVE PONTOISE-CERGY TENNIS DE TABLE</v>
      </c>
      <c r="C618" s="1" t="s">
        <v>16733</v>
      </c>
      <c r="D618" s="36" t="str">
        <f>_xlfn.XLOOKUP(C618,'Export Action'!$A$3:$A$1999,'Export Action'!$X$3:$X$1999)</f>
        <v>Développement des dispositifs "Ping bien être" pour un public Loisirs</v>
      </c>
      <c r="E618" s="1" t="str">
        <f>_xlfn.XLOOKUP(A618,'Export Dossier'!$K$3:$K$974,'Export Dossier'!$D$3:$D$974)</f>
        <v>FFTT-IDF-24-0072</v>
      </c>
      <c r="F618" s="36" t="str">
        <f>_xlfn.XLOOKUP(C618,'Export Action'!$A$3:$A$1999,'Export Action'!$AE$3:$AE$1999)</f>
        <v>Ping Actif</v>
      </c>
      <c r="G618" s="68"/>
      <c r="H618" s="71"/>
      <c r="I618" s="71"/>
      <c r="J618" s="1" t="str">
        <f>_xlfn.XLOOKUP(C618,'Export Action'!$A$3:$A$1999,'Export Action'!$J$3:$J$1999)</f>
        <v>Première demande</v>
      </c>
      <c r="K618" s="1" t="str">
        <f>_xlfn.XLOOKUP(C618,'Export Action'!$A$3:$A$1999,'Export Action'!$AL$3:$AL$1999)</f>
        <v>Mixte</v>
      </c>
      <c r="L618" s="1">
        <f>_xlfn.XLOOKUP(C618,'Export Action'!$A$3:$A$1999,'Export Action'!$AM$3:$AM$1999)</f>
        <v>150</v>
      </c>
      <c r="M618" s="5">
        <f>_xlfn.XLOOKUP(A618,'Export 2022'!$K$3:$K$1000,'Export 2022'!$AF$3:$AF$1000)</f>
        <v>2500</v>
      </c>
      <c r="N618" s="5">
        <f>_xlfn.XLOOKUP(A618,'Export 2023'!$K$3:$K$1000,'Export 2023'!$AF$3:$AF$1000)</f>
        <v>5225</v>
      </c>
      <c r="O618" s="31">
        <f>_xlfn.XLOOKUP(A618,'Export Dossier'!$K$3:$K$974,'Export Dossier'!$AD$3:$AD$974)</f>
        <v>60000</v>
      </c>
      <c r="P618" s="31">
        <f>_xlfn.XLOOKUP(C618,'Export Action'!$A$3:$A$1999,'Export Action'!$AS$3:$AS$1999)</f>
        <v>22000</v>
      </c>
      <c r="Q618" s="29">
        <f>(_xlfn.XLOOKUP(C618,'Export Action'!$A$3:$A$1999,'Export Action'!$AS$3:$AS$1999))/_xlfn.XLOOKUP(C618,'Export Action'!$A$3:$A$1999,'Export Action'!$AR$3:$AR$1999)</f>
        <v>0.66666666666666663</v>
      </c>
      <c r="R618" s="63" t="str">
        <f>IF(OR(_xlfn.XLOOKUP(C618,'Export Action'!$A$3:$A$1999,'Export Action'!$AO$3:$AO$1999)="Communes ZRR./bassins de vie pop &gt; 50% ZRR",_xlfn.XLOOKUP(C618,'Export Action'!$A$3:$A$1999,'Export Action'!$AO$3:$AO$1999)="Contrats de relance et de transition écologique (CRTE) rural"),"Oui","Non")</f>
        <v>Non</v>
      </c>
      <c r="S618" s="73"/>
      <c r="T618" s="74">
        <f t="shared" si="10"/>
        <v>247</v>
      </c>
      <c r="U618" s="75"/>
      <c r="V618" s="8" t="str" cm="1">
        <f t="array" ref="V618">IF(SUMPRODUCT((Tableau1[NOM DE LA STRUCTURE]=Tableau1[[#This Row],[NOM DE LA STRUCTURE]])*Tableau1[MONTANT PROPOSE POUR L''ACTION])=0,"",SUMPRODUCT((Tableau1[NOM DE LA STRUCTURE]=Tableau1[[#This Row],[NOM DE LA STRUCTURE]])*Tableau1[MONTANT PROPOSE POUR L''ACTION]))</f>
        <v/>
      </c>
      <c r="W618" s="79"/>
    </row>
    <row r="619" spans="1:23" ht="47.5" hidden="1" customHeight="1" x14ac:dyDescent="0.25">
      <c r="A619" s="13" t="str">
        <f>_xlfn.XLOOKUP(C619,'Export Action'!$A$3:$A$1999,'Export Action'!$L$3:$L$1999)</f>
        <v>81209634500010</v>
      </c>
      <c r="B619" s="84" t="str">
        <f>_xlfn.XLOOKUP(A619,'Export Action'!$L$3:$L$1999,'Export Action'!$O$3:$O$1999)</f>
        <v>SAINT CYR L'ECOLE TENNIS DE TABLE (SCETT)</v>
      </c>
      <c r="C619" s="1" t="s">
        <v>16739</v>
      </c>
      <c r="D619" s="36" t="str">
        <f>_xlfn.XLOOKUP(C619,'Export Action'!$A$3:$A$1999,'Export Action'!$X$3:$X$1999)</f>
        <v>Développement des dispositifs Sport - Santé pour tou(te)s : poursuite du créneau Ping (contre) Parkinson, ouverture vers d'autres pathologies</v>
      </c>
      <c r="E619" s="1" t="str">
        <f>_xlfn.XLOOKUP(A619,'Export Dossier'!$K$3:$K$974,'Export Dossier'!$D$3:$D$974)</f>
        <v>FFTT-IDF-24-0073</v>
      </c>
      <c r="F619" s="36" t="str">
        <f>_xlfn.XLOOKUP(C619,'Export Action'!$A$3:$A$1999,'Export Action'!$AE$3:$AE$1999)</f>
        <v>Ping Actif</v>
      </c>
      <c r="G619" s="68"/>
      <c r="H619" s="71"/>
      <c r="I619" s="71"/>
      <c r="J619" s="1" t="str">
        <f>_xlfn.XLOOKUP(C619,'Export Action'!$A$3:$A$1999,'Export Action'!$J$3:$J$1999)</f>
        <v>Renouvellement</v>
      </c>
      <c r="K619" s="1" t="str">
        <f>_xlfn.XLOOKUP(C619,'Export Action'!$A$3:$A$1999,'Export Action'!$AL$3:$AL$1999)</f>
        <v>Mixte</v>
      </c>
      <c r="L619" s="1">
        <f>_xlfn.XLOOKUP(C619,'Export Action'!$A$3:$A$1999,'Export Action'!$AM$3:$AM$1999)</f>
        <v>31</v>
      </c>
      <c r="M619" s="5">
        <f>_xlfn.XLOOKUP(A619,'Export 2022'!$K$3:$K$1000,'Export 2022'!$AF$3:$AF$1000)</f>
        <v>1500</v>
      </c>
      <c r="N619" s="5">
        <f>_xlfn.XLOOKUP(A619,'Export 2023'!$K$3:$K$1000,'Export 2023'!$AF$3:$AF$1000)</f>
        <v>1500</v>
      </c>
      <c r="O619" s="31">
        <f>_xlfn.XLOOKUP(A619,'Export Dossier'!$K$3:$K$974,'Export Dossier'!$AD$3:$AD$974)</f>
        <v>2500</v>
      </c>
      <c r="P619" s="31">
        <f>_xlfn.XLOOKUP(C619,'Export Action'!$A$3:$A$1999,'Export Action'!$AS$3:$AS$1999)</f>
        <v>1000</v>
      </c>
      <c r="Q619" s="29">
        <f>(_xlfn.XLOOKUP(C619,'Export Action'!$A$3:$A$1999,'Export Action'!$AS$3:$AS$1999))/_xlfn.XLOOKUP(C619,'Export Action'!$A$3:$A$1999,'Export Action'!$AR$3:$AR$1999)</f>
        <v>0.38461538461538464</v>
      </c>
      <c r="R619" s="63" t="str">
        <f>IF(OR(_xlfn.XLOOKUP(C619,'Export Action'!$A$3:$A$1999,'Export Action'!$AO$3:$AO$1999)="Communes ZRR./bassins de vie pop &gt; 50% ZRR",_xlfn.XLOOKUP(C619,'Export Action'!$A$3:$A$1999,'Export Action'!$AO$3:$AO$1999)="Contrats de relance et de transition écologique (CRTE) rural"),"Oui","Non")</f>
        <v>Non</v>
      </c>
      <c r="S619" s="73"/>
      <c r="T619" s="74">
        <f t="shared" si="10"/>
        <v>248</v>
      </c>
      <c r="U619" s="75"/>
      <c r="V619" s="8" t="str" cm="1">
        <f t="array" ref="V619">IF(SUMPRODUCT((Tableau1[NOM DE LA STRUCTURE]=Tableau1[[#This Row],[NOM DE LA STRUCTURE]])*Tableau1[MONTANT PROPOSE POUR L''ACTION])=0,"",SUMPRODUCT((Tableau1[NOM DE LA STRUCTURE]=Tableau1[[#This Row],[NOM DE LA STRUCTURE]])*Tableau1[MONTANT PROPOSE POUR L''ACTION]))</f>
        <v/>
      </c>
      <c r="W619" s="79"/>
    </row>
    <row r="620" spans="1:23" ht="47.5" hidden="1" customHeight="1" x14ac:dyDescent="0.25">
      <c r="A620" s="13" t="str">
        <f>_xlfn.XLOOKUP(C620,'Export Action'!$A$3:$A$1999,'Export Action'!$L$3:$L$1999)</f>
        <v>81209634500010</v>
      </c>
      <c r="B620" s="84" t="str">
        <f>_xlfn.XLOOKUP(A620,'Export Action'!$L$3:$L$1999,'Export Action'!$O$3:$O$1999)</f>
        <v>SAINT CYR L'ECOLE TENNIS DE TABLE (SCETT)</v>
      </c>
      <c r="C620" s="1" t="s">
        <v>16746</v>
      </c>
      <c r="D620" s="36" t="str">
        <f>_xlfn.XLOOKUP(C620,'Export Action'!$A$3:$A$1999,'Export Action'!$X$3:$X$1999)</f>
        <v>Actions et animations pour attirer les jeunes pongistes</v>
      </c>
      <c r="E620" s="1" t="str">
        <f>_xlfn.XLOOKUP(A620,'Export Dossier'!$K$3:$K$974,'Export Dossier'!$D$3:$D$974)</f>
        <v>FFTT-IDF-24-0073</v>
      </c>
      <c r="F620" s="36" t="str">
        <f>_xlfn.XLOOKUP(C620,'Export Action'!$A$3:$A$1999,'Export Action'!$AE$3:$AE$1999)</f>
        <v>Ping Educatif</v>
      </c>
      <c r="G620" s="68"/>
      <c r="H620" s="71"/>
      <c r="I620" s="71"/>
      <c r="J620" s="1" t="str">
        <f>_xlfn.XLOOKUP(C620,'Export Action'!$A$3:$A$1999,'Export Action'!$J$3:$J$1999)</f>
        <v>Première demande</v>
      </c>
      <c r="K620" s="1" t="str">
        <f>_xlfn.XLOOKUP(C620,'Export Action'!$A$3:$A$1999,'Export Action'!$AL$3:$AL$1999)</f>
        <v>Mixte</v>
      </c>
      <c r="L620" s="1">
        <f>_xlfn.XLOOKUP(C620,'Export Action'!$A$3:$A$1999,'Export Action'!$AM$3:$AM$1999)</f>
        <v>300</v>
      </c>
      <c r="M620" s="5">
        <f>_xlfn.XLOOKUP(A620,'Export 2022'!$K$3:$K$1000,'Export 2022'!$AF$3:$AF$1000)</f>
        <v>1500</v>
      </c>
      <c r="N620" s="5">
        <f>_xlfn.XLOOKUP(A620,'Export 2023'!$K$3:$K$1000,'Export 2023'!$AF$3:$AF$1000)</f>
        <v>1500</v>
      </c>
      <c r="O620" s="31">
        <f>_xlfn.XLOOKUP(A620,'Export Dossier'!$K$3:$K$974,'Export Dossier'!$AD$3:$AD$974)</f>
        <v>2500</v>
      </c>
      <c r="P620" s="31">
        <f>_xlfn.XLOOKUP(C620,'Export Action'!$A$3:$A$1999,'Export Action'!$AS$3:$AS$1999)</f>
        <v>1000</v>
      </c>
      <c r="Q620" s="29">
        <f>(_xlfn.XLOOKUP(C620,'Export Action'!$A$3:$A$1999,'Export Action'!$AS$3:$AS$1999))/_xlfn.XLOOKUP(C620,'Export Action'!$A$3:$A$1999,'Export Action'!$AR$3:$AR$1999)</f>
        <v>0.18867924528301888</v>
      </c>
      <c r="R620" s="63" t="str">
        <f>IF(OR(_xlfn.XLOOKUP(C620,'Export Action'!$A$3:$A$1999,'Export Action'!$AO$3:$AO$1999)="Communes ZRR./bassins de vie pop &gt; 50% ZRR",_xlfn.XLOOKUP(C620,'Export Action'!$A$3:$A$1999,'Export Action'!$AO$3:$AO$1999)="Contrats de relance et de transition écologique (CRTE) rural"),"Oui","Non")</f>
        <v>Non</v>
      </c>
      <c r="S620" s="73"/>
      <c r="T620" s="74">
        <f t="shared" si="10"/>
        <v>248</v>
      </c>
      <c r="U620" s="75"/>
      <c r="V620" s="8" t="str" cm="1">
        <f t="array" ref="V620">IF(SUMPRODUCT((Tableau1[NOM DE LA STRUCTURE]=Tableau1[[#This Row],[NOM DE LA STRUCTURE]])*Tableau1[MONTANT PROPOSE POUR L''ACTION])=0,"",SUMPRODUCT((Tableau1[NOM DE LA STRUCTURE]=Tableau1[[#This Row],[NOM DE LA STRUCTURE]])*Tableau1[MONTANT PROPOSE POUR L''ACTION]))</f>
        <v/>
      </c>
      <c r="W620" s="79"/>
    </row>
    <row r="621" spans="1:23" ht="47.5" hidden="1" customHeight="1" x14ac:dyDescent="0.25">
      <c r="A621" s="13" t="str">
        <f>_xlfn.XLOOKUP(C621,'Export Action'!$A$3:$A$1999,'Export Action'!$L$3:$L$1999)</f>
        <v>81209634500010</v>
      </c>
      <c r="B621" s="84" t="str">
        <f>_xlfn.XLOOKUP(A621,'Export Action'!$L$3:$L$1999,'Export Action'!$O$3:$O$1999)</f>
        <v>SAINT CYR L'ECOLE TENNIS DE TABLE (SCETT)</v>
      </c>
      <c r="C621" s="1" t="s">
        <v>16753</v>
      </c>
      <c r="D621" s="36" t="str">
        <f>_xlfn.XLOOKUP(C621,'Export Action'!$A$3:$A$1999,'Export Action'!$X$3:$X$1999)</f>
        <v>On parie sur le ping VR !</v>
      </c>
      <c r="E621" s="1" t="str">
        <f>_xlfn.XLOOKUP(A621,'Export Dossier'!$K$3:$K$974,'Export Dossier'!$D$3:$D$974)</f>
        <v>FFTT-IDF-24-0073</v>
      </c>
      <c r="F621" s="36" t="str">
        <f>_xlfn.XLOOKUP(C621,'Export Action'!$A$3:$A$1999,'Export Action'!$AE$3:$AE$1999)</f>
        <v>Nouvelles pratiques</v>
      </c>
      <c r="G621" s="68"/>
      <c r="H621" s="71"/>
      <c r="I621" s="71"/>
      <c r="J621" s="1" t="str">
        <f>_xlfn.XLOOKUP(C621,'Export Action'!$A$3:$A$1999,'Export Action'!$J$3:$J$1999)</f>
        <v>Première demande</v>
      </c>
      <c r="K621" s="1" t="str">
        <f>_xlfn.XLOOKUP(C621,'Export Action'!$A$3:$A$1999,'Export Action'!$AL$3:$AL$1999)</f>
        <v>Mixte</v>
      </c>
      <c r="L621" s="1">
        <f>_xlfn.XLOOKUP(C621,'Export Action'!$A$3:$A$1999,'Export Action'!$AM$3:$AM$1999)</f>
        <v>50</v>
      </c>
      <c r="M621" s="5">
        <f>_xlfn.XLOOKUP(A621,'Export 2022'!$K$3:$K$1000,'Export 2022'!$AF$3:$AF$1000)</f>
        <v>1500</v>
      </c>
      <c r="N621" s="5">
        <f>_xlfn.XLOOKUP(A621,'Export 2023'!$K$3:$K$1000,'Export 2023'!$AF$3:$AF$1000)</f>
        <v>1500</v>
      </c>
      <c r="O621" s="31">
        <f>_xlfn.XLOOKUP(A621,'Export Dossier'!$K$3:$K$974,'Export Dossier'!$AD$3:$AD$974)</f>
        <v>2500</v>
      </c>
      <c r="P621" s="31">
        <f>_xlfn.XLOOKUP(C621,'Export Action'!$A$3:$A$1999,'Export Action'!$AS$3:$AS$1999)</f>
        <v>500</v>
      </c>
      <c r="Q621" s="29">
        <f>(_xlfn.XLOOKUP(C621,'Export Action'!$A$3:$A$1999,'Export Action'!$AS$3:$AS$1999))/_xlfn.XLOOKUP(C621,'Export Action'!$A$3:$A$1999,'Export Action'!$AR$3:$AR$1999)</f>
        <v>0.27777777777777779</v>
      </c>
      <c r="R621" s="63" t="str">
        <f>IF(OR(_xlfn.XLOOKUP(C621,'Export Action'!$A$3:$A$1999,'Export Action'!$AO$3:$AO$1999)="Communes ZRR./bassins de vie pop &gt; 50% ZRR",_xlfn.XLOOKUP(C621,'Export Action'!$A$3:$A$1999,'Export Action'!$AO$3:$AO$1999)="Contrats de relance et de transition écologique (CRTE) rural"),"Oui","Non")</f>
        <v>Non</v>
      </c>
      <c r="S621" s="73"/>
      <c r="T621" s="74">
        <f t="shared" si="10"/>
        <v>248</v>
      </c>
      <c r="U621" s="75"/>
      <c r="V621" s="8" t="str" cm="1">
        <f t="array" ref="V621">IF(SUMPRODUCT((Tableau1[NOM DE LA STRUCTURE]=Tableau1[[#This Row],[NOM DE LA STRUCTURE]])*Tableau1[MONTANT PROPOSE POUR L''ACTION])=0,"",SUMPRODUCT((Tableau1[NOM DE LA STRUCTURE]=Tableau1[[#This Row],[NOM DE LA STRUCTURE]])*Tableau1[MONTANT PROPOSE POUR L''ACTION]))</f>
        <v/>
      </c>
      <c r="W621" s="79"/>
    </row>
    <row r="622" spans="1:23" ht="47.5" hidden="1" customHeight="1" x14ac:dyDescent="0.25">
      <c r="A622" s="13" t="str">
        <f>_xlfn.XLOOKUP(C622,'Export Action'!$A$3:$A$1999,'Export Action'!$L$3:$L$1999)</f>
        <v>77573218300022</v>
      </c>
      <c r="B622" s="84" t="str">
        <f>_xlfn.XLOOKUP(A622,'Export Action'!$L$3:$L$1999,'Export Action'!$O$3:$O$1999)</f>
        <v>JEANNE DARC DE DRANCY</v>
      </c>
      <c r="C622" s="1" t="s">
        <v>16759</v>
      </c>
      <c r="D622" s="36" t="str">
        <f>_xlfn.XLOOKUP(C622,'Export Action'!$A$3:$A$1999,'Export Action'!$X$3:$X$1999)</f>
        <v>PING EDUCATIF : RECRUTEMENT ET FIDELISATION DES JEUNES</v>
      </c>
      <c r="E622" s="1" t="str">
        <f>_xlfn.XLOOKUP(A622,'Export Dossier'!$K$3:$K$974,'Export Dossier'!$D$3:$D$974)</f>
        <v>FFTT-IDF-24-0074</v>
      </c>
      <c r="F622" s="36" t="str">
        <f>_xlfn.XLOOKUP(C622,'Export Action'!$A$3:$A$1999,'Export Action'!$AE$3:$AE$1999)</f>
        <v>Ping Educatif</v>
      </c>
      <c r="G622" s="68"/>
      <c r="H622" s="71"/>
      <c r="I622" s="71"/>
      <c r="J622" s="1" t="str">
        <f>_xlfn.XLOOKUP(C622,'Export Action'!$A$3:$A$1999,'Export Action'!$J$3:$J$1999)</f>
        <v>Renouvellement</v>
      </c>
      <c r="K622" s="1" t="str">
        <f>_xlfn.XLOOKUP(C622,'Export Action'!$A$3:$A$1999,'Export Action'!$AL$3:$AL$1999)</f>
        <v>Mixte</v>
      </c>
      <c r="L622" s="1">
        <f>_xlfn.XLOOKUP(C622,'Export Action'!$A$3:$A$1999,'Export Action'!$AM$3:$AM$1999)</f>
        <v>150</v>
      </c>
      <c r="M622" s="5">
        <f>_xlfn.XLOOKUP(A622,'Export 2022'!$K$3:$K$1000,'Export 2022'!$AF$3:$AF$1000)</f>
        <v>3069</v>
      </c>
      <c r="N622" s="5">
        <f>_xlfn.XLOOKUP(A622,'Export 2023'!$K$3:$K$1000,'Export 2023'!$AF$3:$AF$1000)</f>
        <v>3200</v>
      </c>
      <c r="O622" s="31">
        <f>_xlfn.XLOOKUP(A622,'Export Dossier'!$K$3:$K$974,'Export Dossier'!$AD$3:$AD$974)</f>
        <v>4700</v>
      </c>
      <c r="P622" s="31">
        <f>_xlfn.XLOOKUP(C622,'Export Action'!$A$3:$A$1999,'Export Action'!$AS$3:$AS$1999)</f>
        <v>1600</v>
      </c>
      <c r="Q622" s="29">
        <f>(_xlfn.XLOOKUP(C622,'Export Action'!$A$3:$A$1999,'Export Action'!$AS$3:$AS$1999))/_xlfn.XLOOKUP(C622,'Export Action'!$A$3:$A$1999,'Export Action'!$AR$3:$AR$1999)</f>
        <v>0.48484848484848486</v>
      </c>
      <c r="R622" s="63" t="str">
        <f>IF(OR(_xlfn.XLOOKUP(C622,'Export Action'!$A$3:$A$1999,'Export Action'!$AO$3:$AO$1999)="Communes ZRR./bassins de vie pop &gt; 50% ZRR",_xlfn.XLOOKUP(C622,'Export Action'!$A$3:$A$1999,'Export Action'!$AO$3:$AO$1999)="Contrats de relance et de transition écologique (CRTE) rural"),"Oui","Non")</f>
        <v>Non</v>
      </c>
      <c r="S622" s="73"/>
      <c r="T622" s="74">
        <f t="shared" si="10"/>
        <v>249</v>
      </c>
      <c r="U622" s="75"/>
      <c r="V622" s="8" t="str" cm="1">
        <f t="array" ref="V622">IF(SUMPRODUCT((Tableau1[NOM DE LA STRUCTURE]=Tableau1[[#This Row],[NOM DE LA STRUCTURE]])*Tableau1[MONTANT PROPOSE POUR L''ACTION])=0,"",SUMPRODUCT((Tableau1[NOM DE LA STRUCTURE]=Tableau1[[#This Row],[NOM DE LA STRUCTURE]])*Tableau1[MONTANT PROPOSE POUR L''ACTION]))</f>
        <v/>
      </c>
      <c r="W622" s="79"/>
    </row>
    <row r="623" spans="1:23" ht="47.5" hidden="1" customHeight="1" x14ac:dyDescent="0.25">
      <c r="A623" s="13" t="str">
        <f>_xlfn.XLOOKUP(C623,'Export Action'!$A$3:$A$1999,'Export Action'!$L$3:$L$1999)</f>
        <v>77573218300022</v>
      </c>
      <c r="B623" s="84" t="str">
        <f>_xlfn.XLOOKUP(A623,'Export Action'!$L$3:$L$1999,'Export Action'!$O$3:$O$1999)</f>
        <v>JEANNE DARC DE DRANCY</v>
      </c>
      <c r="C623" s="1" t="s">
        <v>16767</v>
      </c>
      <c r="D623" s="36" t="str">
        <f>_xlfn.XLOOKUP(C623,'Export Action'!$A$3:$A$1999,'Export Action'!$X$3:$X$1999)</f>
        <v>PROMOTION du sport santé : PING SANTE</v>
      </c>
      <c r="E623" s="1" t="str">
        <f>_xlfn.XLOOKUP(A623,'Export Dossier'!$K$3:$K$974,'Export Dossier'!$D$3:$D$974)</f>
        <v>FFTT-IDF-24-0074</v>
      </c>
      <c r="F623" s="36" t="str">
        <f>_xlfn.XLOOKUP(C623,'Export Action'!$A$3:$A$1999,'Export Action'!$AE$3:$AE$1999)</f>
        <v>Ping Actif</v>
      </c>
      <c r="G623" s="68"/>
      <c r="H623" s="71"/>
      <c r="I623" s="71"/>
      <c r="J623" s="1" t="str">
        <f>_xlfn.XLOOKUP(C623,'Export Action'!$A$3:$A$1999,'Export Action'!$J$3:$J$1999)</f>
        <v>Renouvellement</v>
      </c>
      <c r="K623" s="1" t="str">
        <f>_xlfn.XLOOKUP(C623,'Export Action'!$A$3:$A$1999,'Export Action'!$AL$3:$AL$1999)</f>
        <v>Mixte</v>
      </c>
      <c r="L623" s="1">
        <f>_xlfn.XLOOKUP(C623,'Export Action'!$A$3:$A$1999,'Export Action'!$AM$3:$AM$1999)</f>
        <v>25</v>
      </c>
      <c r="M623" s="5">
        <f>_xlfn.XLOOKUP(A623,'Export 2022'!$K$3:$K$1000,'Export 2022'!$AF$3:$AF$1000)</f>
        <v>3069</v>
      </c>
      <c r="N623" s="5">
        <f>_xlfn.XLOOKUP(A623,'Export 2023'!$K$3:$K$1000,'Export 2023'!$AF$3:$AF$1000)</f>
        <v>3200</v>
      </c>
      <c r="O623" s="31">
        <f>_xlfn.XLOOKUP(A623,'Export Dossier'!$K$3:$K$974,'Export Dossier'!$AD$3:$AD$974)</f>
        <v>4700</v>
      </c>
      <c r="P623" s="31">
        <f>_xlfn.XLOOKUP(C623,'Export Action'!$A$3:$A$1999,'Export Action'!$AS$3:$AS$1999)</f>
        <v>1500</v>
      </c>
      <c r="Q623" s="29">
        <f>(_xlfn.XLOOKUP(C623,'Export Action'!$A$3:$A$1999,'Export Action'!$AS$3:$AS$1999))/_xlfn.XLOOKUP(C623,'Export Action'!$A$3:$A$1999,'Export Action'!$AR$3:$AR$1999)</f>
        <v>0.4838709677419355</v>
      </c>
      <c r="R623" s="63" t="str">
        <f>IF(OR(_xlfn.XLOOKUP(C623,'Export Action'!$A$3:$A$1999,'Export Action'!$AO$3:$AO$1999)="Communes ZRR./bassins de vie pop &gt; 50% ZRR",_xlfn.XLOOKUP(C623,'Export Action'!$A$3:$A$1999,'Export Action'!$AO$3:$AO$1999)="Contrats de relance et de transition écologique (CRTE) rural"),"Oui","Non")</f>
        <v>Non</v>
      </c>
      <c r="S623" s="73"/>
      <c r="T623" s="74">
        <f t="shared" si="10"/>
        <v>249</v>
      </c>
      <c r="U623" s="75"/>
      <c r="V623" s="8" t="str" cm="1">
        <f t="array" ref="V623">IF(SUMPRODUCT((Tableau1[NOM DE LA STRUCTURE]=Tableau1[[#This Row],[NOM DE LA STRUCTURE]])*Tableau1[MONTANT PROPOSE POUR L''ACTION])=0,"",SUMPRODUCT((Tableau1[NOM DE LA STRUCTURE]=Tableau1[[#This Row],[NOM DE LA STRUCTURE]])*Tableau1[MONTANT PROPOSE POUR L''ACTION]))</f>
        <v/>
      </c>
      <c r="W623" s="79"/>
    </row>
    <row r="624" spans="1:23" ht="47.5" hidden="1" customHeight="1" x14ac:dyDescent="0.25">
      <c r="A624" s="13" t="str">
        <f>_xlfn.XLOOKUP(C624,'Export Action'!$A$3:$A$1999,'Export Action'!$L$3:$L$1999)</f>
        <v>77573218300022</v>
      </c>
      <c r="B624" s="84" t="str">
        <f>_xlfn.XLOOKUP(A624,'Export Action'!$L$3:$L$1999,'Export Action'!$O$3:$O$1999)</f>
        <v>JEANNE DARC DE DRANCY</v>
      </c>
      <c r="C624" s="1" t="s">
        <v>16773</v>
      </c>
      <c r="D624" s="36" t="str">
        <f>_xlfn.XLOOKUP(C624,'Export Action'!$A$3:$A$1999,'Export Action'!$X$3:$X$1999)</f>
        <v>Le District Championship  Tennis de table</v>
      </c>
      <c r="E624" s="1" t="str">
        <f>_xlfn.XLOOKUP(A624,'Export Dossier'!$K$3:$K$974,'Export Dossier'!$D$3:$D$974)</f>
        <v>FFTT-IDF-24-0074</v>
      </c>
      <c r="F624" s="36" t="str">
        <f>_xlfn.XLOOKUP(C624,'Export Action'!$A$3:$A$1999,'Export Action'!$AE$3:$AE$1999)</f>
        <v>Ping Inclusif</v>
      </c>
      <c r="G624" s="68"/>
      <c r="H624" s="71"/>
      <c r="I624" s="71"/>
      <c r="J624" s="1" t="str">
        <f>_xlfn.XLOOKUP(C624,'Export Action'!$A$3:$A$1999,'Export Action'!$J$3:$J$1999)</f>
        <v>Première demande</v>
      </c>
      <c r="K624" s="1" t="str">
        <f>_xlfn.XLOOKUP(C624,'Export Action'!$A$3:$A$1999,'Export Action'!$AL$3:$AL$1999)</f>
        <v>Mixte</v>
      </c>
      <c r="L624" s="1">
        <f>_xlfn.XLOOKUP(C624,'Export Action'!$A$3:$A$1999,'Export Action'!$AM$3:$AM$1999)</f>
        <v>54</v>
      </c>
      <c r="M624" s="5">
        <f>_xlfn.XLOOKUP(A624,'Export 2022'!$K$3:$K$1000,'Export 2022'!$AF$3:$AF$1000)</f>
        <v>3069</v>
      </c>
      <c r="N624" s="5">
        <f>_xlfn.XLOOKUP(A624,'Export 2023'!$K$3:$K$1000,'Export 2023'!$AF$3:$AF$1000)</f>
        <v>3200</v>
      </c>
      <c r="O624" s="31">
        <f>_xlfn.XLOOKUP(A624,'Export Dossier'!$K$3:$K$974,'Export Dossier'!$AD$3:$AD$974)</f>
        <v>4700</v>
      </c>
      <c r="P624" s="31">
        <f>_xlfn.XLOOKUP(C624,'Export Action'!$A$3:$A$1999,'Export Action'!$AS$3:$AS$1999)</f>
        <v>1600</v>
      </c>
      <c r="Q624" s="29">
        <f>(_xlfn.XLOOKUP(C624,'Export Action'!$A$3:$A$1999,'Export Action'!$AS$3:$AS$1999))/_xlfn.XLOOKUP(C624,'Export Action'!$A$3:$A$1999,'Export Action'!$AR$3:$AR$1999)</f>
        <v>0.49443757725587145</v>
      </c>
      <c r="R624" s="63" t="str">
        <f>IF(OR(_xlfn.XLOOKUP(C624,'Export Action'!$A$3:$A$1999,'Export Action'!$AO$3:$AO$1999)="Communes ZRR./bassins de vie pop &gt; 50% ZRR",_xlfn.XLOOKUP(C624,'Export Action'!$A$3:$A$1999,'Export Action'!$AO$3:$AO$1999)="Contrats de relance et de transition écologique (CRTE) rural"),"Oui","Non")</f>
        <v>Non</v>
      </c>
      <c r="S624" s="73"/>
      <c r="T624" s="74">
        <f t="shared" si="10"/>
        <v>249</v>
      </c>
      <c r="U624" s="75"/>
      <c r="V624" s="8" t="str" cm="1">
        <f t="array" ref="V624">IF(SUMPRODUCT((Tableau1[NOM DE LA STRUCTURE]=Tableau1[[#This Row],[NOM DE LA STRUCTURE]])*Tableau1[MONTANT PROPOSE POUR L''ACTION])=0,"",SUMPRODUCT((Tableau1[NOM DE LA STRUCTURE]=Tableau1[[#This Row],[NOM DE LA STRUCTURE]])*Tableau1[MONTANT PROPOSE POUR L''ACTION]))</f>
        <v/>
      </c>
      <c r="W624" s="79"/>
    </row>
    <row r="625" spans="1:23" ht="47.5" hidden="1" customHeight="1" x14ac:dyDescent="0.25">
      <c r="A625" s="13" t="str">
        <f>_xlfn.XLOOKUP(C625,'Export Action'!$A$3:$A$1999,'Export Action'!$L$3:$L$1999)</f>
        <v>37780585800026</v>
      </c>
      <c r="B625" s="84" t="str">
        <f>_xlfn.XLOOKUP(A625,'Export Action'!$L$3:$L$1999,'Export Action'!$O$3:$O$1999)</f>
        <v>UNION SPORTIVE DE CRETEIL TENNIS DE TABLE - US CRETEIL TT</v>
      </c>
      <c r="C625" s="1" t="s">
        <v>16779</v>
      </c>
      <c r="D625" s="36" t="str">
        <f>_xlfn.XLOOKUP(C625,'Export Action'!$A$3:$A$1999,'Export Action'!$X$3:$X$1999)</f>
        <v>Féminisation du Ping Cristolien</v>
      </c>
      <c r="E625" s="1" t="str">
        <f>_xlfn.XLOOKUP(A625,'Export Dossier'!$K$3:$K$974,'Export Dossier'!$D$3:$D$974)</f>
        <v>FFTT-IDF-24-0075</v>
      </c>
      <c r="F625" s="36" t="str">
        <f>_xlfn.XLOOKUP(C625,'Export Action'!$A$3:$A$1999,'Export Action'!$AE$3:$AE$1999)</f>
        <v>Ping Inclusif</v>
      </c>
      <c r="G625" s="68"/>
      <c r="H625" s="71"/>
      <c r="I625" s="71"/>
      <c r="J625" s="1" t="str">
        <f>_xlfn.XLOOKUP(C625,'Export Action'!$A$3:$A$1999,'Export Action'!$J$3:$J$1999)</f>
        <v>Renouvellement</v>
      </c>
      <c r="K625" s="1" t="str">
        <f>_xlfn.XLOOKUP(C625,'Export Action'!$A$3:$A$1999,'Export Action'!$AL$3:$AL$1999)</f>
        <v>Féminin</v>
      </c>
      <c r="L625" s="1">
        <f>_xlfn.XLOOKUP(C625,'Export Action'!$A$3:$A$1999,'Export Action'!$AM$3:$AM$1999)</f>
        <v>50</v>
      </c>
      <c r="M625" s="5">
        <f>_xlfn.XLOOKUP(A625,'Export 2022'!$K$3:$K$1000,'Export 2022'!$AF$3:$AF$1000)</f>
        <v>1695</v>
      </c>
      <c r="N625" s="5">
        <f>_xlfn.XLOOKUP(A625,'Export 2023'!$K$3:$K$1000,'Export 2023'!$AF$3:$AF$1000)</f>
        <v>1500</v>
      </c>
      <c r="O625" s="31">
        <f>_xlfn.XLOOKUP(A625,'Export Dossier'!$K$3:$K$974,'Export Dossier'!$AD$3:$AD$974)</f>
        <v>13452</v>
      </c>
      <c r="P625" s="31">
        <f>_xlfn.XLOOKUP(C625,'Export Action'!$A$3:$A$1999,'Export Action'!$AS$3:$AS$1999)</f>
        <v>7003</v>
      </c>
      <c r="Q625" s="29">
        <f>(_xlfn.XLOOKUP(C625,'Export Action'!$A$3:$A$1999,'Export Action'!$AS$3:$AS$1999))/_xlfn.XLOOKUP(C625,'Export Action'!$A$3:$A$1999,'Export Action'!$AR$3:$AR$1999)</f>
        <v>0.58587802225382746</v>
      </c>
      <c r="R625" s="63" t="str">
        <f>IF(OR(_xlfn.XLOOKUP(C625,'Export Action'!$A$3:$A$1999,'Export Action'!$AO$3:$AO$1999)="Communes ZRR./bassins de vie pop &gt; 50% ZRR",_xlfn.XLOOKUP(C625,'Export Action'!$A$3:$A$1999,'Export Action'!$AO$3:$AO$1999)="Contrats de relance et de transition écologique (CRTE) rural"),"Oui","Non")</f>
        <v>Non</v>
      </c>
      <c r="S625" s="73"/>
      <c r="T625" s="74">
        <f t="shared" si="10"/>
        <v>250</v>
      </c>
      <c r="U625" s="75"/>
      <c r="V625" s="8" t="str" cm="1">
        <f t="array" ref="V625">IF(SUMPRODUCT((Tableau1[NOM DE LA STRUCTURE]=Tableau1[[#This Row],[NOM DE LA STRUCTURE]])*Tableau1[MONTANT PROPOSE POUR L''ACTION])=0,"",SUMPRODUCT((Tableau1[NOM DE LA STRUCTURE]=Tableau1[[#This Row],[NOM DE LA STRUCTURE]])*Tableau1[MONTANT PROPOSE POUR L''ACTION]))</f>
        <v/>
      </c>
      <c r="W625" s="79"/>
    </row>
    <row r="626" spans="1:23" ht="47.5" hidden="1" customHeight="1" x14ac:dyDescent="0.25">
      <c r="A626" s="13" t="str">
        <f>_xlfn.XLOOKUP(C626,'Export Action'!$A$3:$A$1999,'Export Action'!$L$3:$L$1999)</f>
        <v>37780585800026</v>
      </c>
      <c r="B626" s="84" t="str">
        <f>_xlfn.XLOOKUP(A626,'Export Action'!$L$3:$L$1999,'Export Action'!$O$3:$O$1999)</f>
        <v>UNION SPORTIVE DE CRETEIL TENNIS DE TABLE - US CRETEIL TT</v>
      </c>
      <c r="C626" s="1" t="s">
        <v>16785</v>
      </c>
      <c r="D626" s="36" t="str">
        <f>_xlfn.XLOOKUP(C626,'Export Action'!$A$3:$A$1999,'Export Action'!$X$3:$X$1999)</f>
        <v>Accueil et fidélisation des 4-11</v>
      </c>
      <c r="E626" s="1" t="str">
        <f>_xlfn.XLOOKUP(A626,'Export Dossier'!$K$3:$K$974,'Export Dossier'!$D$3:$D$974)</f>
        <v>FFTT-IDF-24-0075</v>
      </c>
      <c r="F626" s="36" t="str">
        <f>_xlfn.XLOOKUP(C626,'Export Action'!$A$3:$A$1999,'Export Action'!$AE$3:$AE$1999)</f>
        <v>Ping Educatif</v>
      </c>
      <c r="G626" s="68"/>
      <c r="H626" s="71"/>
      <c r="I626" s="71"/>
      <c r="J626" s="1" t="str">
        <f>_xlfn.XLOOKUP(C626,'Export Action'!$A$3:$A$1999,'Export Action'!$J$3:$J$1999)</f>
        <v>Première demande</v>
      </c>
      <c r="K626" s="1" t="str">
        <f>_xlfn.XLOOKUP(C626,'Export Action'!$A$3:$A$1999,'Export Action'!$AL$3:$AL$1999)</f>
        <v>Mixte</v>
      </c>
      <c r="L626" s="1">
        <f>_xlfn.XLOOKUP(C626,'Export Action'!$A$3:$A$1999,'Export Action'!$AM$3:$AM$1999)</f>
        <v>300</v>
      </c>
      <c r="M626" s="5">
        <f>_xlfn.XLOOKUP(A626,'Export 2022'!$K$3:$K$1000,'Export 2022'!$AF$3:$AF$1000)</f>
        <v>1695</v>
      </c>
      <c r="N626" s="5">
        <f>_xlfn.XLOOKUP(A626,'Export 2023'!$K$3:$K$1000,'Export 2023'!$AF$3:$AF$1000)</f>
        <v>1500</v>
      </c>
      <c r="O626" s="31">
        <f>_xlfn.XLOOKUP(A626,'Export Dossier'!$K$3:$K$974,'Export Dossier'!$AD$3:$AD$974)</f>
        <v>13452</v>
      </c>
      <c r="P626" s="31">
        <f>_xlfn.XLOOKUP(C626,'Export Action'!$A$3:$A$1999,'Export Action'!$AS$3:$AS$1999)</f>
        <v>6449</v>
      </c>
      <c r="Q626" s="29">
        <f>(_xlfn.XLOOKUP(C626,'Export Action'!$A$3:$A$1999,'Export Action'!$AS$3:$AS$1999))/_xlfn.XLOOKUP(C626,'Export Action'!$A$3:$A$1999,'Export Action'!$AR$3:$AR$1999)</f>
        <v>0.61955999615717172</v>
      </c>
      <c r="R626" s="63" t="str">
        <f>IF(OR(_xlfn.XLOOKUP(C626,'Export Action'!$A$3:$A$1999,'Export Action'!$AO$3:$AO$1999)="Communes ZRR./bassins de vie pop &gt; 50% ZRR",_xlfn.XLOOKUP(C626,'Export Action'!$A$3:$A$1999,'Export Action'!$AO$3:$AO$1999)="Contrats de relance et de transition écologique (CRTE) rural"),"Oui","Non")</f>
        <v>Non</v>
      </c>
      <c r="S626" s="73"/>
      <c r="T626" s="74">
        <f t="shared" si="10"/>
        <v>250</v>
      </c>
      <c r="U626" s="75"/>
      <c r="V626" s="8" t="str" cm="1">
        <f t="array" ref="V626">IF(SUMPRODUCT((Tableau1[NOM DE LA STRUCTURE]=Tableau1[[#This Row],[NOM DE LA STRUCTURE]])*Tableau1[MONTANT PROPOSE POUR L''ACTION])=0,"",SUMPRODUCT((Tableau1[NOM DE LA STRUCTURE]=Tableau1[[#This Row],[NOM DE LA STRUCTURE]])*Tableau1[MONTANT PROPOSE POUR L''ACTION]))</f>
        <v/>
      </c>
      <c r="W626" s="79"/>
    </row>
    <row r="627" spans="1:23" ht="47.5" hidden="1" customHeight="1" x14ac:dyDescent="0.25">
      <c r="A627" s="13" t="str">
        <f>_xlfn.XLOOKUP(C627,'Export Action'!$A$3:$A$1999,'Export Action'!$L$3:$L$1999)</f>
        <v>43962118600022</v>
      </c>
      <c r="B627" s="84" t="str">
        <f>_xlfn.XLOOKUP(A627,'Export Action'!$L$3:$L$1999,'Export Action'!$O$3:$O$1999)</f>
        <v>UNION SPORTIVE D'ORMESSON SUR MARNE</v>
      </c>
      <c r="C627" s="1" t="s">
        <v>16789</v>
      </c>
      <c r="D627" s="36" t="str">
        <f>_xlfn.XLOOKUP(C627,'Export Action'!$A$3:$A$1999,'Export Action'!$X$3:$X$1999)</f>
        <v>Animation de cycle dans les centres de loisir de la ville et dans les ecoles de la ville</v>
      </c>
      <c r="E627" s="1" t="str">
        <f>_xlfn.XLOOKUP(A627,'Export Dossier'!$K$3:$K$974,'Export Dossier'!$D$3:$D$974)</f>
        <v>FFTT-IDF-24-0076</v>
      </c>
      <c r="F627" s="36" t="str">
        <f>_xlfn.XLOOKUP(C627,'Export Action'!$A$3:$A$1999,'Export Action'!$AE$3:$AE$1999)</f>
        <v>Ping Educatif</v>
      </c>
      <c r="G627" s="68"/>
      <c r="H627" s="71"/>
      <c r="I627" s="71"/>
      <c r="J627" s="1" t="str">
        <f>_xlfn.XLOOKUP(C627,'Export Action'!$A$3:$A$1999,'Export Action'!$J$3:$J$1999)</f>
        <v>Renouvellement</v>
      </c>
      <c r="K627" s="1" t="str">
        <f>_xlfn.XLOOKUP(C627,'Export Action'!$A$3:$A$1999,'Export Action'!$AL$3:$AL$1999)</f>
        <v>Mixte</v>
      </c>
      <c r="L627" s="1">
        <f>_xlfn.XLOOKUP(C627,'Export Action'!$A$3:$A$1999,'Export Action'!$AM$3:$AM$1999)</f>
        <v>400</v>
      </c>
      <c r="M627" s="5">
        <f>_xlfn.XLOOKUP(A627,'Export 2022'!$K$3:$K$1000,'Export 2022'!$AF$3:$AF$1000)</f>
        <v>1728</v>
      </c>
      <c r="N627" s="5">
        <f>_xlfn.XLOOKUP(A627,'Export 2023'!$K$3:$K$1000,'Export 2023'!$AF$3:$AF$1000)</f>
        <v>1500</v>
      </c>
      <c r="O627" s="31">
        <f>_xlfn.XLOOKUP(A627,'Export Dossier'!$K$3:$K$974,'Export Dossier'!$AD$3:$AD$974)</f>
        <v>6000</v>
      </c>
      <c r="P627" s="31">
        <f>_xlfn.XLOOKUP(C627,'Export Action'!$A$3:$A$1999,'Export Action'!$AS$3:$AS$1999)</f>
        <v>1500</v>
      </c>
      <c r="Q627" s="29">
        <f>(_xlfn.XLOOKUP(C627,'Export Action'!$A$3:$A$1999,'Export Action'!$AS$3:$AS$1999))/_xlfn.XLOOKUP(C627,'Export Action'!$A$3:$A$1999,'Export Action'!$AR$3:$AR$1999)</f>
        <v>0.45454545454545453</v>
      </c>
      <c r="R627" s="63" t="str">
        <f>IF(OR(_xlfn.XLOOKUP(C627,'Export Action'!$A$3:$A$1999,'Export Action'!$AO$3:$AO$1999)="Communes ZRR./bassins de vie pop &gt; 50% ZRR",_xlfn.XLOOKUP(C627,'Export Action'!$A$3:$A$1999,'Export Action'!$AO$3:$AO$1999)="Contrats de relance et de transition écologique (CRTE) rural"),"Oui","Non")</f>
        <v>Non</v>
      </c>
      <c r="S627" s="73"/>
      <c r="T627" s="74">
        <f t="shared" si="10"/>
        <v>251</v>
      </c>
      <c r="U627" s="75"/>
      <c r="V627" s="8" t="str" cm="1">
        <f t="array" ref="V627">IF(SUMPRODUCT((Tableau1[NOM DE LA STRUCTURE]=Tableau1[[#This Row],[NOM DE LA STRUCTURE]])*Tableau1[MONTANT PROPOSE POUR L''ACTION])=0,"",SUMPRODUCT((Tableau1[NOM DE LA STRUCTURE]=Tableau1[[#This Row],[NOM DE LA STRUCTURE]])*Tableau1[MONTANT PROPOSE POUR L''ACTION]))</f>
        <v/>
      </c>
      <c r="W627" s="79"/>
    </row>
    <row r="628" spans="1:23" ht="47.5" hidden="1" customHeight="1" x14ac:dyDescent="0.25">
      <c r="A628" s="13" t="str">
        <f>_xlfn.XLOOKUP(C628,'Export Action'!$A$3:$A$1999,'Export Action'!$L$3:$L$1999)</f>
        <v>43962118600022</v>
      </c>
      <c r="B628" s="84" t="str">
        <f>_xlfn.XLOOKUP(A628,'Export Action'!$L$3:$L$1999,'Export Action'!$O$3:$O$1999)</f>
        <v>UNION SPORTIVE D'ORMESSON SUR MARNE</v>
      </c>
      <c r="C628" s="1" t="s">
        <v>16798</v>
      </c>
      <c r="D628" s="36" t="str">
        <f>_xlfn.XLOOKUP(C628,'Export Action'!$A$3:$A$1999,'Export Action'!$X$3:$X$1999)</f>
        <v>Développement de la pratique sport bien être</v>
      </c>
      <c r="E628" s="1" t="str">
        <f>_xlfn.XLOOKUP(A628,'Export Dossier'!$K$3:$K$974,'Export Dossier'!$D$3:$D$974)</f>
        <v>FFTT-IDF-24-0076</v>
      </c>
      <c r="F628" s="36" t="str">
        <f>_xlfn.XLOOKUP(C628,'Export Action'!$A$3:$A$1999,'Export Action'!$AE$3:$AE$1999)</f>
        <v>Ping Actif</v>
      </c>
      <c r="G628" s="68"/>
      <c r="H628" s="71"/>
      <c r="I628" s="71"/>
      <c r="J628" s="1" t="str">
        <f>_xlfn.XLOOKUP(C628,'Export Action'!$A$3:$A$1999,'Export Action'!$J$3:$J$1999)</f>
        <v>Première demande</v>
      </c>
      <c r="K628" s="1" t="str">
        <f>_xlfn.XLOOKUP(C628,'Export Action'!$A$3:$A$1999,'Export Action'!$AL$3:$AL$1999)</f>
        <v>Mixte</v>
      </c>
      <c r="L628" s="1">
        <f>_xlfn.XLOOKUP(C628,'Export Action'!$A$3:$A$1999,'Export Action'!$AM$3:$AM$1999)</f>
        <v>30</v>
      </c>
      <c r="M628" s="5">
        <f>_xlfn.XLOOKUP(A628,'Export 2022'!$K$3:$K$1000,'Export 2022'!$AF$3:$AF$1000)</f>
        <v>1728</v>
      </c>
      <c r="N628" s="5">
        <f>_xlfn.XLOOKUP(A628,'Export 2023'!$K$3:$K$1000,'Export 2023'!$AF$3:$AF$1000)</f>
        <v>1500</v>
      </c>
      <c r="O628" s="31">
        <f>_xlfn.XLOOKUP(A628,'Export Dossier'!$K$3:$K$974,'Export Dossier'!$AD$3:$AD$974)</f>
        <v>6000</v>
      </c>
      <c r="P628" s="31">
        <f>_xlfn.XLOOKUP(C628,'Export Action'!$A$3:$A$1999,'Export Action'!$AS$3:$AS$1999)</f>
        <v>1500</v>
      </c>
      <c r="Q628" s="29">
        <f>(_xlfn.XLOOKUP(C628,'Export Action'!$A$3:$A$1999,'Export Action'!$AS$3:$AS$1999))/_xlfn.XLOOKUP(C628,'Export Action'!$A$3:$A$1999,'Export Action'!$AR$3:$AR$1999)</f>
        <v>0.23809523809523808</v>
      </c>
      <c r="R628" s="63" t="str">
        <f>IF(OR(_xlfn.XLOOKUP(C628,'Export Action'!$A$3:$A$1999,'Export Action'!$AO$3:$AO$1999)="Communes ZRR./bassins de vie pop &gt; 50% ZRR",_xlfn.XLOOKUP(C628,'Export Action'!$A$3:$A$1999,'Export Action'!$AO$3:$AO$1999)="Contrats de relance et de transition écologique (CRTE) rural"),"Oui","Non")</f>
        <v>Non</v>
      </c>
      <c r="S628" s="73"/>
      <c r="T628" s="74">
        <f t="shared" si="10"/>
        <v>251</v>
      </c>
      <c r="U628" s="75"/>
      <c r="V628" s="8" t="str" cm="1">
        <f t="array" ref="V628">IF(SUMPRODUCT((Tableau1[NOM DE LA STRUCTURE]=Tableau1[[#This Row],[NOM DE LA STRUCTURE]])*Tableau1[MONTANT PROPOSE POUR L''ACTION])=0,"",SUMPRODUCT((Tableau1[NOM DE LA STRUCTURE]=Tableau1[[#This Row],[NOM DE LA STRUCTURE]])*Tableau1[MONTANT PROPOSE POUR L''ACTION]))</f>
        <v/>
      </c>
      <c r="W628" s="79"/>
    </row>
    <row r="629" spans="1:23" ht="47.5" hidden="1" customHeight="1" x14ac:dyDescent="0.25">
      <c r="A629" s="13" t="str">
        <f>_xlfn.XLOOKUP(C629,'Export Action'!$A$3:$A$1999,'Export Action'!$L$3:$L$1999)</f>
        <v>43962118600022</v>
      </c>
      <c r="B629" s="84" t="str">
        <f>_xlfn.XLOOKUP(A629,'Export Action'!$L$3:$L$1999,'Export Action'!$O$3:$O$1999)</f>
        <v>UNION SPORTIVE D'ORMESSON SUR MARNE</v>
      </c>
      <c r="C629" s="1" t="s">
        <v>16804</v>
      </c>
      <c r="D629" s="36" t="str">
        <f>_xlfn.XLOOKUP(C629,'Export Action'!$A$3:$A$1999,'Export Action'!$X$3:$X$1999)</f>
        <v>En route vers les jeux olympiques</v>
      </c>
      <c r="E629" s="1" t="str">
        <f>_xlfn.XLOOKUP(A629,'Export Dossier'!$K$3:$K$974,'Export Dossier'!$D$3:$D$974)</f>
        <v>FFTT-IDF-24-0076</v>
      </c>
      <c r="F629" s="36" t="str">
        <f>_xlfn.XLOOKUP(C629,'Export Action'!$A$3:$A$1999,'Export Action'!$AE$3:$AE$1999)</f>
        <v>Animations vacances Olympiques et Paralympiques</v>
      </c>
      <c r="G629" s="87"/>
      <c r="H629" s="1"/>
      <c r="I629" s="1"/>
      <c r="J629" s="1" t="str">
        <f>_xlfn.XLOOKUP(C629,'Export Action'!$A$3:$A$1999,'Export Action'!$J$3:$J$1999)</f>
        <v>Première demande</v>
      </c>
      <c r="K629" s="1" t="str">
        <f>_xlfn.XLOOKUP(C629,'Export Action'!$A$3:$A$1999,'Export Action'!$AL$3:$AL$1999)</f>
        <v>Mixte</v>
      </c>
      <c r="L629" s="1">
        <f>_xlfn.XLOOKUP(C629,'Export Action'!$A$3:$A$1999,'Export Action'!$AM$3:$AM$1999)</f>
        <v>200</v>
      </c>
      <c r="M629" s="5">
        <f>_xlfn.XLOOKUP(A629,'Export 2022'!$K$3:$K$1000,'Export 2022'!$AF$3:$AF$1000)</f>
        <v>1728</v>
      </c>
      <c r="N629" s="5">
        <f>_xlfn.XLOOKUP(A629,'Export 2023'!$K$3:$K$1000,'Export 2023'!$AF$3:$AF$1000)</f>
        <v>1500</v>
      </c>
      <c r="O629" s="31">
        <f>_xlfn.XLOOKUP(A629,'Export Dossier'!$K$3:$K$974,'Export Dossier'!$AD$3:$AD$974)</f>
        <v>6000</v>
      </c>
      <c r="P629" s="31">
        <f>_xlfn.XLOOKUP(C629,'Export Action'!$A$3:$A$1999,'Export Action'!$AS$3:$AS$1999)</f>
        <v>3000</v>
      </c>
      <c r="Q629" s="29">
        <f>(_xlfn.XLOOKUP(C629,'Export Action'!$A$3:$A$1999,'Export Action'!$AS$3:$AS$1999))/_xlfn.XLOOKUP(C629,'Export Action'!$A$3:$A$1999,'Export Action'!$AR$3:$AR$1999)</f>
        <v>0.6</v>
      </c>
      <c r="R629" s="63" t="str">
        <f>IF(OR(_xlfn.XLOOKUP(C629,'Export Action'!$A$3:$A$1999,'Export Action'!$AO$3:$AO$1999)="Communes ZRR./bassins de vie pop &gt; 50% ZRR",_xlfn.XLOOKUP(C629,'Export Action'!$A$3:$A$1999,'Export Action'!$AO$3:$AO$1999)="Contrats de relance et de transition écologique (CRTE) rural"),"Oui","Non")</f>
        <v>Non</v>
      </c>
      <c r="S629" s="88"/>
      <c r="T629" s="74">
        <f t="shared" si="10"/>
        <v>251</v>
      </c>
      <c r="U629" s="89"/>
      <c r="V629" s="8" t="str" cm="1">
        <f t="array" ref="V629">IF(SUMPRODUCT((Tableau1[NOM DE LA STRUCTURE]=Tableau1[[#This Row],[NOM DE LA STRUCTURE]])*Tableau1[MONTANT PROPOSE POUR L''ACTION])=0,"",SUMPRODUCT((Tableau1[NOM DE LA STRUCTURE]=Tableau1[[#This Row],[NOM DE LA STRUCTURE]])*Tableau1[MONTANT PROPOSE POUR L''ACTION]))</f>
        <v/>
      </c>
      <c r="W629" s="90"/>
    </row>
    <row r="630" spans="1:23" ht="47.5" hidden="1" customHeight="1" x14ac:dyDescent="0.25">
      <c r="A630" s="13" t="str">
        <f>_xlfn.XLOOKUP(C630,'Export Action'!$A$3:$A$1999,'Export Action'!$L$3:$L$1999)</f>
        <v>34316217800028</v>
      </c>
      <c r="B630" s="84" t="str">
        <f>_xlfn.XLOOKUP(A630,'Export Action'!$L$3:$L$1999,'Export Action'!$O$3:$O$1999)</f>
        <v>NEUILLY-SUR-MARNE TENNIS DE TABLE</v>
      </c>
      <c r="C630" s="1" t="s">
        <v>16810</v>
      </c>
      <c r="D630" s="36" t="str">
        <f>_xlfn.XLOOKUP(C630,'Export Action'!$A$3:$A$1999,'Export Action'!$X$3:$X$1999)</f>
        <v>Ping citoyen - Recrutement et fidélisation des jeunes</v>
      </c>
      <c r="E630" s="1" t="str">
        <f>_xlfn.XLOOKUP(A630,'Export Dossier'!$K$3:$K$974,'Export Dossier'!$D$3:$D$974)</f>
        <v>FFTT-IDF-24-0077</v>
      </c>
      <c r="F630" s="36" t="str">
        <f>_xlfn.XLOOKUP(C630,'Export Action'!$A$3:$A$1999,'Export Action'!$AE$3:$AE$1999)</f>
        <v>Ping Educatif</v>
      </c>
      <c r="G630" s="68"/>
      <c r="H630" s="71"/>
      <c r="I630" s="71"/>
      <c r="J630" s="1" t="str">
        <f>_xlfn.XLOOKUP(C630,'Export Action'!$A$3:$A$1999,'Export Action'!$J$3:$J$1999)</f>
        <v>Renouvellement</v>
      </c>
      <c r="K630" s="1" t="str">
        <f>_xlfn.XLOOKUP(C630,'Export Action'!$A$3:$A$1999,'Export Action'!$AL$3:$AL$1999)</f>
        <v>Mixte</v>
      </c>
      <c r="L630" s="1">
        <f>_xlfn.XLOOKUP(C630,'Export Action'!$A$3:$A$1999,'Export Action'!$AM$3:$AM$1999)</f>
        <v>1000</v>
      </c>
      <c r="M630" s="5">
        <f>_xlfn.XLOOKUP(A630,'Export 2022'!$K$3:$K$1000,'Export 2022'!$AF$3:$AF$1000)</f>
        <v>2700</v>
      </c>
      <c r="N630" s="5">
        <f>_xlfn.XLOOKUP(A630,'Export 2023'!$K$3:$K$1000,'Export 2023'!$AF$3:$AF$1000)</f>
        <v>2700</v>
      </c>
      <c r="O630" s="31">
        <f>_xlfn.XLOOKUP(A630,'Export Dossier'!$K$3:$K$974,'Export Dossier'!$AD$3:$AD$974)</f>
        <v>8000</v>
      </c>
      <c r="P630" s="31">
        <f>_xlfn.XLOOKUP(C630,'Export Action'!$A$3:$A$1999,'Export Action'!$AS$3:$AS$1999)</f>
        <v>5000</v>
      </c>
      <c r="Q630" s="29">
        <f>(_xlfn.XLOOKUP(C630,'Export Action'!$A$3:$A$1999,'Export Action'!$AS$3:$AS$1999))/_xlfn.XLOOKUP(C630,'Export Action'!$A$3:$A$1999,'Export Action'!$AR$3:$AR$1999)</f>
        <v>0.4432624113475177</v>
      </c>
      <c r="R630" s="63" t="str">
        <f>IF(OR(_xlfn.XLOOKUP(C630,'Export Action'!$A$3:$A$1999,'Export Action'!$AO$3:$AO$1999)="Communes ZRR./bassins de vie pop &gt; 50% ZRR",_xlfn.XLOOKUP(C630,'Export Action'!$A$3:$A$1999,'Export Action'!$AO$3:$AO$1999)="Contrats de relance et de transition écologique (CRTE) rural"),"Oui","Non")</f>
        <v>Non</v>
      </c>
      <c r="S630" s="73"/>
      <c r="T630" s="74">
        <f t="shared" si="10"/>
        <v>252</v>
      </c>
      <c r="U630" s="75"/>
      <c r="V630" s="8" t="str" cm="1">
        <f t="array" ref="V630">IF(SUMPRODUCT((Tableau1[NOM DE LA STRUCTURE]=Tableau1[[#This Row],[NOM DE LA STRUCTURE]])*Tableau1[MONTANT PROPOSE POUR L''ACTION])=0,"",SUMPRODUCT((Tableau1[NOM DE LA STRUCTURE]=Tableau1[[#This Row],[NOM DE LA STRUCTURE]])*Tableau1[MONTANT PROPOSE POUR L''ACTION]))</f>
        <v/>
      </c>
      <c r="W630" s="79"/>
    </row>
    <row r="631" spans="1:23" ht="47.5" hidden="1" customHeight="1" x14ac:dyDescent="0.25">
      <c r="A631" s="13" t="str">
        <f>_xlfn.XLOOKUP(C631,'Export Action'!$A$3:$A$1999,'Export Action'!$L$3:$L$1999)</f>
        <v>34316217800028</v>
      </c>
      <c r="B631" s="84" t="str">
        <f>_xlfn.XLOOKUP(A631,'Export Action'!$L$3:$L$1999,'Export Action'!$O$3:$O$1999)</f>
        <v>NEUILLY-SUR-MARNE TENNIS DE TABLE</v>
      </c>
      <c r="C631" s="1" t="s">
        <v>16817</v>
      </c>
      <c r="D631" s="36" t="str">
        <f>_xlfn.XLOOKUP(C631,'Export Action'!$A$3:$A$1999,'Export Action'!$X$3:$X$1999)</f>
        <v>Développement des dispositifs Ping Bien être ou Ping Santé</v>
      </c>
      <c r="E631" s="1" t="str">
        <f>_xlfn.XLOOKUP(A631,'Export Dossier'!$K$3:$K$974,'Export Dossier'!$D$3:$D$974)</f>
        <v>FFTT-IDF-24-0077</v>
      </c>
      <c r="F631" s="36" t="str">
        <f>_xlfn.XLOOKUP(C631,'Export Action'!$A$3:$A$1999,'Export Action'!$AE$3:$AE$1999)</f>
        <v>Ping Actif</v>
      </c>
      <c r="G631" s="68"/>
      <c r="H631" s="71"/>
      <c r="I631" s="71"/>
      <c r="J631" s="1" t="str">
        <f>_xlfn.XLOOKUP(C631,'Export Action'!$A$3:$A$1999,'Export Action'!$J$3:$J$1999)</f>
        <v>Première demande</v>
      </c>
      <c r="K631" s="1" t="str">
        <f>_xlfn.XLOOKUP(C631,'Export Action'!$A$3:$A$1999,'Export Action'!$AL$3:$AL$1999)</f>
        <v>Mixte</v>
      </c>
      <c r="L631" s="1">
        <f>_xlfn.XLOOKUP(C631,'Export Action'!$A$3:$A$1999,'Export Action'!$AM$3:$AM$1999)</f>
        <v>40</v>
      </c>
      <c r="M631" s="5">
        <f>_xlfn.XLOOKUP(A631,'Export 2022'!$K$3:$K$1000,'Export 2022'!$AF$3:$AF$1000)</f>
        <v>2700</v>
      </c>
      <c r="N631" s="5">
        <f>_xlfn.XLOOKUP(A631,'Export 2023'!$K$3:$K$1000,'Export 2023'!$AF$3:$AF$1000)</f>
        <v>2700</v>
      </c>
      <c r="O631" s="31">
        <f>_xlfn.XLOOKUP(A631,'Export Dossier'!$K$3:$K$974,'Export Dossier'!$AD$3:$AD$974)</f>
        <v>8000</v>
      </c>
      <c r="P631" s="31">
        <f>_xlfn.XLOOKUP(C631,'Export Action'!$A$3:$A$1999,'Export Action'!$AS$3:$AS$1999)</f>
        <v>2000</v>
      </c>
      <c r="Q631" s="29">
        <f>(_xlfn.XLOOKUP(C631,'Export Action'!$A$3:$A$1999,'Export Action'!$AS$3:$AS$1999))/_xlfn.XLOOKUP(C631,'Export Action'!$A$3:$A$1999,'Export Action'!$AR$3:$AR$1999)</f>
        <v>0.625</v>
      </c>
      <c r="R631" s="63" t="str">
        <f>IF(OR(_xlfn.XLOOKUP(C631,'Export Action'!$A$3:$A$1999,'Export Action'!$AO$3:$AO$1999)="Communes ZRR./bassins de vie pop &gt; 50% ZRR",_xlfn.XLOOKUP(C631,'Export Action'!$A$3:$A$1999,'Export Action'!$AO$3:$AO$1999)="Contrats de relance et de transition écologique (CRTE) rural"),"Oui","Non")</f>
        <v>Non</v>
      </c>
      <c r="S631" s="73"/>
      <c r="T631" s="74">
        <f t="shared" si="10"/>
        <v>252</v>
      </c>
      <c r="U631" s="75"/>
      <c r="V631" s="8" t="str" cm="1">
        <f t="array" ref="V631">IF(SUMPRODUCT((Tableau1[NOM DE LA STRUCTURE]=Tableau1[[#This Row],[NOM DE LA STRUCTURE]])*Tableau1[MONTANT PROPOSE POUR L''ACTION])=0,"",SUMPRODUCT((Tableau1[NOM DE LA STRUCTURE]=Tableau1[[#This Row],[NOM DE LA STRUCTURE]])*Tableau1[MONTANT PROPOSE POUR L''ACTION]))</f>
        <v/>
      </c>
      <c r="W631" s="79"/>
    </row>
    <row r="632" spans="1:23" ht="47.5" hidden="1" customHeight="1" x14ac:dyDescent="0.25">
      <c r="A632" s="13" t="str">
        <f>_xlfn.XLOOKUP(C632,'Export Action'!$A$3:$A$1999,'Export Action'!$L$3:$L$1999)</f>
        <v>34316217800028</v>
      </c>
      <c r="B632" s="84" t="str">
        <f>_xlfn.XLOOKUP(A632,'Export Action'!$L$3:$L$1999,'Export Action'!$O$3:$O$1999)</f>
        <v>NEUILLY-SUR-MARNE TENNIS DE TABLE</v>
      </c>
      <c r="C632" s="1" t="s">
        <v>16822</v>
      </c>
      <c r="D632" s="36" t="str">
        <f>_xlfn.XLOOKUP(C632,'Export Action'!$A$3:$A$1999,'Export Action'!$X$3:$X$1999)</f>
        <v>Ping Exterieur</v>
      </c>
      <c r="E632" s="1" t="str">
        <f>_xlfn.XLOOKUP(A632,'Export Dossier'!$K$3:$K$974,'Export Dossier'!$D$3:$D$974)</f>
        <v>FFTT-IDF-24-0077</v>
      </c>
      <c r="F632" s="36" t="str">
        <f>_xlfn.XLOOKUP(C632,'Export Action'!$A$3:$A$1999,'Export Action'!$AE$3:$AE$1999)</f>
        <v>Nouvelles pratiques</v>
      </c>
      <c r="G632" s="68"/>
      <c r="H632" s="71"/>
      <c r="I632" s="71"/>
      <c r="J632" s="1" t="str">
        <f>_xlfn.XLOOKUP(C632,'Export Action'!$A$3:$A$1999,'Export Action'!$J$3:$J$1999)</f>
        <v>Renouvellement</v>
      </c>
      <c r="K632" s="1" t="str">
        <f>_xlfn.XLOOKUP(C632,'Export Action'!$A$3:$A$1999,'Export Action'!$AL$3:$AL$1999)</f>
        <v>Mixte</v>
      </c>
      <c r="L632" s="1">
        <f>_xlfn.XLOOKUP(C632,'Export Action'!$A$3:$A$1999,'Export Action'!$AM$3:$AM$1999)</f>
        <v>200</v>
      </c>
      <c r="M632" s="5">
        <f>_xlfn.XLOOKUP(A632,'Export 2022'!$K$3:$K$1000,'Export 2022'!$AF$3:$AF$1000)</f>
        <v>2700</v>
      </c>
      <c r="N632" s="5">
        <f>_xlfn.XLOOKUP(A632,'Export 2023'!$K$3:$K$1000,'Export 2023'!$AF$3:$AF$1000)</f>
        <v>2700</v>
      </c>
      <c r="O632" s="31">
        <f>_xlfn.XLOOKUP(A632,'Export Dossier'!$K$3:$K$974,'Export Dossier'!$AD$3:$AD$974)</f>
        <v>8000</v>
      </c>
      <c r="P632" s="31">
        <f>_xlfn.XLOOKUP(C632,'Export Action'!$A$3:$A$1999,'Export Action'!$AS$3:$AS$1999)</f>
        <v>1000</v>
      </c>
      <c r="Q632" s="29">
        <f>(_xlfn.XLOOKUP(C632,'Export Action'!$A$3:$A$1999,'Export Action'!$AS$3:$AS$1999))/_xlfn.XLOOKUP(C632,'Export Action'!$A$3:$A$1999,'Export Action'!$AR$3:$AR$1999)</f>
        <v>0.45454545454545453</v>
      </c>
      <c r="R632" s="63" t="str">
        <f>IF(OR(_xlfn.XLOOKUP(C632,'Export Action'!$A$3:$A$1999,'Export Action'!$AO$3:$AO$1999)="Communes ZRR./bassins de vie pop &gt; 50% ZRR",_xlfn.XLOOKUP(C632,'Export Action'!$A$3:$A$1999,'Export Action'!$AO$3:$AO$1999)="Contrats de relance et de transition écologique (CRTE) rural"),"Oui","Non")</f>
        <v>Non</v>
      </c>
      <c r="S632" s="73"/>
      <c r="T632" s="74">
        <f t="shared" si="10"/>
        <v>252</v>
      </c>
      <c r="U632" s="75"/>
      <c r="V632" s="8" t="str" cm="1">
        <f t="array" ref="V632">IF(SUMPRODUCT((Tableau1[NOM DE LA STRUCTURE]=Tableau1[[#This Row],[NOM DE LA STRUCTURE]])*Tableau1[MONTANT PROPOSE POUR L''ACTION])=0,"",SUMPRODUCT((Tableau1[NOM DE LA STRUCTURE]=Tableau1[[#This Row],[NOM DE LA STRUCTURE]])*Tableau1[MONTANT PROPOSE POUR L''ACTION]))</f>
        <v/>
      </c>
      <c r="W632" s="79"/>
    </row>
    <row r="633" spans="1:23" ht="47.5" hidden="1" customHeight="1" x14ac:dyDescent="0.25">
      <c r="A633" s="13" t="str">
        <f>_xlfn.XLOOKUP(C633,'Export Action'!$A$3:$A$1999,'Export Action'!$L$3:$L$1999)</f>
        <v>78530729900038</v>
      </c>
      <c r="B633" s="84" t="str">
        <f>_xlfn.XLOOKUP(A633,'Export Action'!$L$3:$L$1999,'Export Action'!$O$3:$O$1999)</f>
        <v>ATHLETIC CLUB DE BOULOGNE-BILLANCOURT</v>
      </c>
      <c r="C633" s="1" t="s">
        <v>16828</v>
      </c>
      <c r="D633" s="36" t="str">
        <f>_xlfn.XLOOKUP(C633,'Export Action'!$A$3:$A$1999,'Export Action'!$X$3:$X$1999)</f>
        <v>Ping Actif / Développement des dispositifs Ping Bien être ou Ping Santé</v>
      </c>
      <c r="E633" s="1" t="str">
        <f>_xlfn.XLOOKUP(A633,'Export Dossier'!$K$3:$K$974,'Export Dossier'!$D$3:$D$974)</f>
        <v>FFTT-IDF-24-0078</v>
      </c>
      <c r="F633" s="36" t="str">
        <f>_xlfn.XLOOKUP(C633,'Export Action'!$A$3:$A$1999,'Export Action'!$AE$3:$AE$1999)</f>
        <v>Ping Actif</v>
      </c>
      <c r="G633" s="68"/>
      <c r="H633" s="71"/>
      <c r="I633" s="71"/>
      <c r="J633" s="1" t="str">
        <f>_xlfn.XLOOKUP(C633,'Export Action'!$A$3:$A$1999,'Export Action'!$J$3:$J$1999)</f>
        <v>Renouvellement</v>
      </c>
      <c r="K633" s="1" t="str">
        <f>_xlfn.XLOOKUP(C633,'Export Action'!$A$3:$A$1999,'Export Action'!$AL$3:$AL$1999)</f>
        <v>Mixte</v>
      </c>
      <c r="L633" s="1">
        <f>_xlfn.XLOOKUP(C633,'Export Action'!$A$3:$A$1999,'Export Action'!$AM$3:$AM$1999)</f>
        <v>158</v>
      </c>
      <c r="M633" s="5">
        <f>_xlfn.XLOOKUP(A633,'Export 2022'!$K$3:$K$1000,'Export 2022'!$AF$3:$AF$1000)</f>
        <v>2909</v>
      </c>
      <c r="N633" s="5">
        <f>_xlfn.XLOOKUP(A633,'Export 2023'!$K$3:$K$1000,'Export 2023'!$AF$3:$AF$1000)</f>
        <v>4125</v>
      </c>
      <c r="O633" s="31">
        <f>_xlfn.XLOOKUP(A633,'Export Dossier'!$K$3:$K$974,'Export Dossier'!$AD$3:$AD$974)</f>
        <v>9100</v>
      </c>
      <c r="P633" s="31">
        <f>_xlfn.XLOOKUP(C633,'Export Action'!$A$3:$A$1999,'Export Action'!$AS$3:$AS$1999)</f>
        <v>4900</v>
      </c>
      <c r="Q633" s="29">
        <f>(_xlfn.XLOOKUP(C633,'Export Action'!$A$3:$A$1999,'Export Action'!$AS$3:$AS$1999))/_xlfn.XLOOKUP(C633,'Export Action'!$A$3:$A$1999,'Export Action'!$AR$3:$AR$1999)</f>
        <v>0.3081761006289308</v>
      </c>
      <c r="R633" s="63" t="str">
        <f>IF(OR(_xlfn.XLOOKUP(C633,'Export Action'!$A$3:$A$1999,'Export Action'!$AO$3:$AO$1999)="Communes ZRR./bassins de vie pop &gt; 50% ZRR",_xlfn.XLOOKUP(C633,'Export Action'!$A$3:$A$1999,'Export Action'!$AO$3:$AO$1999)="Contrats de relance et de transition écologique (CRTE) rural"),"Oui","Non")</f>
        <v>Non</v>
      </c>
      <c r="S633" s="73"/>
      <c r="T633" s="74">
        <f t="shared" si="10"/>
        <v>253</v>
      </c>
      <c r="U633" s="75"/>
      <c r="V633" s="8" t="str" cm="1">
        <f t="array" ref="V633">IF(SUMPRODUCT((Tableau1[NOM DE LA STRUCTURE]=Tableau1[[#This Row],[NOM DE LA STRUCTURE]])*Tableau1[MONTANT PROPOSE POUR L''ACTION])=0,"",SUMPRODUCT((Tableau1[NOM DE LA STRUCTURE]=Tableau1[[#This Row],[NOM DE LA STRUCTURE]])*Tableau1[MONTANT PROPOSE POUR L''ACTION]))</f>
        <v/>
      </c>
      <c r="W633" s="79"/>
    </row>
    <row r="634" spans="1:23" ht="47.5" hidden="1" customHeight="1" x14ac:dyDescent="0.25">
      <c r="A634" s="13" t="str">
        <f>_xlfn.XLOOKUP(C634,'Export Action'!$A$3:$A$1999,'Export Action'!$L$3:$L$1999)</f>
        <v>78530729900038</v>
      </c>
      <c r="B634" s="84" t="str">
        <f>_xlfn.XLOOKUP(A634,'Export Action'!$L$3:$L$1999,'Export Action'!$O$3:$O$1999)</f>
        <v>ATHLETIC CLUB DE BOULOGNE-BILLANCOURT</v>
      </c>
      <c r="C634" s="1" t="s">
        <v>16837</v>
      </c>
      <c r="D634" s="36" t="str">
        <f>_xlfn.XLOOKUP(C634,'Export Action'!$A$3:$A$1999,'Export Action'!$X$3:$X$1999)</f>
        <v>Ping Educatif / Recrutement et fidélisation des jeunes</v>
      </c>
      <c r="E634" s="1" t="str">
        <f>_xlfn.XLOOKUP(A634,'Export Dossier'!$K$3:$K$974,'Export Dossier'!$D$3:$D$974)</f>
        <v>FFTT-IDF-24-0078</v>
      </c>
      <c r="F634" s="36" t="str">
        <f>_xlfn.XLOOKUP(C634,'Export Action'!$A$3:$A$1999,'Export Action'!$AE$3:$AE$1999)</f>
        <v>Ping Educatif</v>
      </c>
      <c r="G634" s="68"/>
      <c r="H634" s="71"/>
      <c r="I634" s="71"/>
      <c r="J634" s="1" t="str">
        <f>_xlfn.XLOOKUP(C634,'Export Action'!$A$3:$A$1999,'Export Action'!$J$3:$J$1999)</f>
        <v>Première demande</v>
      </c>
      <c r="K634" s="1" t="str">
        <f>_xlfn.XLOOKUP(C634,'Export Action'!$A$3:$A$1999,'Export Action'!$AL$3:$AL$1999)</f>
        <v>Féminin</v>
      </c>
      <c r="L634" s="1">
        <f>_xlfn.XLOOKUP(C634,'Export Action'!$A$3:$A$1999,'Export Action'!$AM$3:$AM$1999)</f>
        <v>15</v>
      </c>
      <c r="M634" s="5">
        <f>_xlfn.XLOOKUP(A634,'Export 2022'!$K$3:$K$1000,'Export 2022'!$AF$3:$AF$1000)</f>
        <v>2909</v>
      </c>
      <c r="N634" s="5">
        <f>_xlfn.XLOOKUP(A634,'Export 2023'!$K$3:$K$1000,'Export 2023'!$AF$3:$AF$1000)</f>
        <v>4125</v>
      </c>
      <c r="O634" s="31">
        <f>_xlfn.XLOOKUP(A634,'Export Dossier'!$K$3:$K$974,'Export Dossier'!$AD$3:$AD$974)</f>
        <v>9100</v>
      </c>
      <c r="P634" s="31">
        <f>_xlfn.XLOOKUP(C634,'Export Action'!$A$3:$A$1999,'Export Action'!$AS$3:$AS$1999)</f>
        <v>2000</v>
      </c>
      <c r="Q634" s="29">
        <f>(_xlfn.XLOOKUP(C634,'Export Action'!$A$3:$A$1999,'Export Action'!$AS$3:$AS$1999))/_xlfn.XLOOKUP(C634,'Export Action'!$A$3:$A$1999,'Export Action'!$AR$3:$AR$1999)</f>
        <v>0.5714285714285714</v>
      </c>
      <c r="R634" s="63" t="str">
        <f>IF(OR(_xlfn.XLOOKUP(C634,'Export Action'!$A$3:$A$1999,'Export Action'!$AO$3:$AO$1999)="Communes ZRR./bassins de vie pop &gt; 50% ZRR",_xlfn.XLOOKUP(C634,'Export Action'!$A$3:$A$1999,'Export Action'!$AO$3:$AO$1999)="Contrats de relance et de transition écologique (CRTE) rural"),"Oui","Non")</f>
        <v>Non</v>
      </c>
      <c r="S634" s="73"/>
      <c r="T634" s="74">
        <f t="shared" si="10"/>
        <v>253</v>
      </c>
      <c r="U634" s="75"/>
      <c r="V634" s="8" t="str" cm="1">
        <f t="array" ref="V634">IF(SUMPRODUCT((Tableau1[NOM DE LA STRUCTURE]=Tableau1[[#This Row],[NOM DE LA STRUCTURE]])*Tableau1[MONTANT PROPOSE POUR L''ACTION])=0,"",SUMPRODUCT((Tableau1[NOM DE LA STRUCTURE]=Tableau1[[#This Row],[NOM DE LA STRUCTURE]])*Tableau1[MONTANT PROPOSE POUR L''ACTION]))</f>
        <v/>
      </c>
      <c r="W634" s="79"/>
    </row>
    <row r="635" spans="1:23" ht="47.5" hidden="1" customHeight="1" x14ac:dyDescent="0.25">
      <c r="A635" s="13" t="str">
        <f>_xlfn.XLOOKUP(C635,'Export Action'!$A$3:$A$1999,'Export Action'!$L$3:$L$1999)</f>
        <v>78530729900038</v>
      </c>
      <c r="B635" s="84" t="str">
        <f>_xlfn.XLOOKUP(A635,'Export Action'!$L$3:$L$1999,'Export Action'!$O$3:$O$1999)</f>
        <v>ATHLETIC CLUB DE BOULOGNE-BILLANCOURT</v>
      </c>
      <c r="C635" s="1" t="s">
        <v>16844</v>
      </c>
      <c r="D635" s="36" t="str">
        <f>_xlfn.XLOOKUP(C635,'Export Action'!$A$3:$A$1999,'Export Action'!$X$3:$X$1999)</f>
        <v>Animation JOP / Vacances Olympiques et Paralympiques</v>
      </c>
      <c r="E635" s="1" t="str">
        <f>_xlfn.XLOOKUP(A635,'Export Dossier'!$K$3:$K$974,'Export Dossier'!$D$3:$D$974)</f>
        <v>FFTT-IDF-24-0078</v>
      </c>
      <c r="F635" s="36" t="str">
        <f>_xlfn.XLOOKUP(C635,'Export Action'!$A$3:$A$1999,'Export Action'!$AE$3:$AE$1999)</f>
        <v>Animations vacances Olympiques et Paralympiques</v>
      </c>
      <c r="G635" s="87"/>
      <c r="H635" s="1"/>
      <c r="I635" s="1"/>
      <c r="J635" s="1" t="str">
        <f>_xlfn.XLOOKUP(C635,'Export Action'!$A$3:$A$1999,'Export Action'!$J$3:$J$1999)</f>
        <v>Première demande</v>
      </c>
      <c r="K635" s="1" t="str">
        <f>_xlfn.XLOOKUP(C635,'Export Action'!$A$3:$A$1999,'Export Action'!$AL$3:$AL$1999)</f>
        <v>Mixte</v>
      </c>
      <c r="L635" s="1">
        <f>_xlfn.XLOOKUP(C635,'Export Action'!$A$3:$A$1999,'Export Action'!$AM$3:$AM$1999)</f>
        <v>800</v>
      </c>
      <c r="M635" s="5">
        <f>_xlfn.XLOOKUP(A635,'Export 2022'!$K$3:$K$1000,'Export 2022'!$AF$3:$AF$1000)</f>
        <v>2909</v>
      </c>
      <c r="N635" s="5">
        <f>_xlfn.XLOOKUP(A635,'Export 2023'!$K$3:$K$1000,'Export 2023'!$AF$3:$AF$1000)</f>
        <v>4125</v>
      </c>
      <c r="O635" s="31">
        <f>_xlfn.XLOOKUP(A635,'Export Dossier'!$K$3:$K$974,'Export Dossier'!$AD$3:$AD$974)</f>
        <v>9100</v>
      </c>
      <c r="P635" s="31">
        <f>_xlfn.XLOOKUP(C635,'Export Action'!$A$3:$A$1999,'Export Action'!$AS$3:$AS$1999)</f>
        <v>2200</v>
      </c>
      <c r="Q635" s="29">
        <f>(_xlfn.XLOOKUP(C635,'Export Action'!$A$3:$A$1999,'Export Action'!$AS$3:$AS$1999))/_xlfn.XLOOKUP(C635,'Export Action'!$A$3:$A$1999,'Export Action'!$AR$3:$AR$1999)</f>
        <v>0.57894736842105265</v>
      </c>
      <c r="R635" s="63" t="str">
        <f>IF(OR(_xlfn.XLOOKUP(C635,'Export Action'!$A$3:$A$1999,'Export Action'!$AO$3:$AO$1999)="Communes ZRR./bassins de vie pop &gt; 50% ZRR",_xlfn.XLOOKUP(C635,'Export Action'!$A$3:$A$1999,'Export Action'!$AO$3:$AO$1999)="Contrats de relance et de transition écologique (CRTE) rural"),"Oui","Non")</f>
        <v>Non</v>
      </c>
      <c r="S635" s="88"/>
      <c r="T635" s="74">
        <f t="shared" si="10"/>
        <v>253</v>
      </c>
      <c r="U635" s="89"/>
      <c r="V635" s="8" t="str" cm="1">
        <f t="array" ref="V635">IF(SUMPRODUCT((Tableau1[NOM DE LA STRUCTURE]=Tableau1[[#This Row],[NOM DE LA STRUCTURE]])*Tableau1[MONTANT PROPOSE POUR L''ACTION])=0,"",SUMPRODUCT((Tableau1[NOM DE LA STRUCTURE]=Tableau1[[#This Row],[NOM DE LA STRUCTURE]])*Tableau1[MONTANT PROPOSE POUR L''ACTION]))</f>
        <v/>
      </c>
      <c r="W635" s="90"/>
    </row>
    <row r="636" spans="1:23" ht="47.5" hidden="1" customHeight="1" x14ac:dyDescent="0.25">
      <c r="A636" s="13" t="str">
        <f>_xlfn.XLOOKUP(C636,'Export Action'!$A$3:$A$1999,'Export Action'!$L$3:$L$1999)</f>
        <v>32858154100013</v>
      </c>
      <c r="B636" s="84" t="str">
        <f>_xlfn.XLOOKUP(A636,'Export Action'!$L$3:$L$1999,'Export Action'!$O$3:$O$1999)</f>
        <v>ASSOCIATION SPORTIVE DE TENNIS DE TABLE D'HERBLAY</v>
      </c>
      <c r="C636" s="1" t="s">
        <v>16865</v>
      </c>
      <c r="D636" s="36" t="str">
        <f>_xlfn.XLOOKUP(C636,'Export Action'!$A$3:$A$1999,'Export Action'!$X$3:$X$1999)</f>
        <v>Promotion du sport santé</v>
      </c>
      <c r="E636" s="1" t="str">
        <f>_xlfn.XLOOKUP(A636,'Export Dossier'!$K$3:$K$974,'Export Dossier'!$D$3:$D$974)</f>
        <v>FFTT-IDF-24-0080</v>
      </c>
      <c r="F636" s="36" t="str">
        <f>_xlfn.XLOOKUP(C636,'Export Action'!$A$3:$A$1999,'Export Action'!$AE$3:$AE$1999)</f>
        <v>Ping Actif</v>
      </c>
      <c r="G636" s="68"/>
      <c r="H636" s="71"/>
      <c r="I636" s="71"/>
      <c r="J636" s="1" t="str">
        <f>_xlfn.XLOOKUP(C636,'Export Action'!$A$3:$A$1999,'Export Action'!$J$3:$J$1999)</f>
        <v>Première demande</v>
      </c>
      <c r="K636" s="1" t="str">
        <f>_xlfn.XLOOKUP(C636,'Export Action'!$A$3:$A$1999,'Export Action'!$AL$3:$AL$1999)</f>
        <v>Mixte</v>
      </c>
      <c r="L636" s="1">
        <f>_xlfn.XLOOKUP(C636,'Export Action'!$A$3:$A$1999,'Export Action'!$AM$3:$AM$1999)</f>
        <v>50</v>
      </c>
      <c r="M636" s="5" t="e">
        <f>_xlfn.XLOOKUP(A636,'Export 2022'!$K$3:$K$1000,'Export 2022'!$AF$3:$AF$1000)</f>
        <v>#N/A</v>
      </c>
      <c r="N636" s="5">
        <f>_xlfn.XLOOKUP(A636,'Export 2023'!$K$3:$K$1000,'Export 2023'!$AF$3:$AF$1000)</f>
        <v>1500</v>
      </c>
      <c r="O636" s="31">
        <f>_xlfn.XLOOKUP(A636,'Export Dossier'!$K$3:$K$974,'Export Dossier'!$AD$3:$AD$974)</f>
        <v>4000</v>
      </c>
      <c r="P636" s="31">
        <f>_xlfn.XLOOKUP(C636,'Export Action'!$A$3:$A$1999,'Export Action'!$AS$3:$AS$1999)</f>
        <v>2000</v>
      </c>
      <c r="Q636" s="29">
        <f>(_xlfn.XLOOKUP(C636,'Export Action'!$A$3:$A$1999,'Export Action'!$AS$3:$AS$1999))/_xlfn.XLOOKUP(C636,'Export Action'!$A$3:$A$1999,'Export Action'!$AR$3:$AR$1999)</f>
        <v>0.48780487804878048</v>
      </c>
      <c r="R636" s="63" t="str">
        <f>IF(OR(_xlfn.XLOOKUP(C636,'Export Action'!$A$3:$A$1999,'Export Action'!$AO$3:$AO$1999)="Communes ZRR./bassins de vie pop &gt; 50% ZRR",_xlfn.XLOOKUP(C636,'Export Action'!$A$3:$A$1999,'Export Action'!$AO$3:$AO$1999)="Contrats de relance et de transition écologique (CRTE) rural"),"Oui","Non")</f>
        <v>Non</v>
      </c>
      <c r="S636" s="73"/>
      <c r="T636" s="74">
        <f t="shared" si="10"/>
        <v>254</v>
      </c>
      <c r="U636" s="75"/>
      <c r="V636" s="8" t="str" cm="1">
        <f t="array" ref="V636">IF(SUMPRODUCT((Tableau1[NOM DE LA STRUCTURE]=Tableau1[[#This Row],[NOM DE LA STRUCTURE]])*Tableau1[MONTANT PROPOSE POUR L''ACTION])=0,"",SUMPRODUCT((Tableau1[NOM DE LA STRUCTURE]=Tableau1[[#This Row],[NOM DE LA STRUCTURE]])*Tableau1[MONTANT PROPOSE POUR L''ACTION]))</f>
        <v/>
      </c>
      <c r="W636" s="79"/>
    </row>
    <row r="637" spans="1:23" ht="47.5" hidden="1" customHeight="1" x14ac:dyDescent="0.25">
      <c r="A637" s="13" t="str">
        <f>_xlfn.XLOOKUP(C637,'Export Action'!$A$3:$A$1999,'Export Action'!$L$3:$L$1999)</f>
        <v>32858154100013</v>
      </c>
      <c r="B637" s="84" t="str">
        <f>_xlfn.XLOOKUP(A637,'Export Action'!$L$3:$L$1999,'Export Action'!$O$3:$O$1999)</f>
        <v>ASSOCIATION SPORTIVE DE TENNIS DE TABLE D'HERBLAY</v>
      </c>
      <c r="C637" s="1" t="s">
        <v>16872</v>
      </c>
      <c r="D637" s="36" t="str">
        <f>_xlfn.XLOOKUP(C637,'Export Action'!$A$3:$A$1999,'Export Action'!$X$3:$X$1999)</f>
        <v>Développement - Nouvelles Pratiques</v>
      </c>
      <c r="E637" s="1" t="str">
        <f>_xlfn.XLOOKUP(A637,'Export Dossier'!$K$3:$K$974,'Export Dossier'!$D$3:$D$974)</f>
        <v>FFTT-IDF-24-0080</v>
      </c>
      <c r="F637" s="36" t="str">
        <f>_xlfn.XLOOKUP(C637,'Export Action'!$A$3:$A$1999,'Export Action'!$AE$3:$AE$1999)</f>
        <v>Nouvelles pratiques</v>
      </c>
      <c r="G637" s="68"/>
      <c r="H637" s="71"/>
      <c r="I637" s="71"/>
      <c r="J637" s="1" t="str">
        <f>_xlfn.XLOOKUP(C637,'Export Action'!$A$3:$A$1999,'Export Action'!$J$3:$J$1999)</f>
        <v>Première demande</v>
      </c>
      <c r="K637" s="1" t="str">
        <f>_xlfn.XLOOKUP(C637,'Export Action'!$A$3:$A$1999,'Export Action'!$AL$3:$AL$1999)</f>
        <v>Mixte</v>
      </c>
      <c r="L637" s="1">
        <f>_xlfn.XLOOKUP(C637,'Export Action'!$A$3:$A$1999,'Export Action'!$AM$3:$AM$1999)</f>
        <v>100</v>
      </c>
      <c r="M637" s="5" t="e">
        <f>_xlfn.XLOOKUP(A637,'Export 2022'!$K$3:$K$1000,'Export 2022'!$AF$3:$AF$1000)</f>
        <v>#N/A</v>
      </c>
      <c r="N637" s="5">
        <f>_xlfn.XLOOKUP(A637,'Export 2023'!$K$3:$K$1000,'Export 2023'!$AF$3:$AF$1000)</f>
        <v>1500</v>
      </c>
      <c r="O637" s="31">
        <f>_xlfn.XLOOKUP(A637,'Export Dossier'!$K$3:$K$974,'Export Dossier'!$AD$3:$AD$974)</f>
        <v>4000</v>
      </c>
      <c r="P637" s="31">
        <f>_xlfn.XLOOKUP(C637,'Export Action'!$A$3:$A$1999,'Export Action'!$AS$3:$AS$1999)</f>
        <v>2000</v>
      </c>
      <c r="Q637" s="29">
        <f>(_xlfn.XLOOKUP(C637,'Export Action'!$A$3:$A$1999,'Export Action'!$AS$3:$AS$1999))/_xlfn.XLOOKUP(C637,'Export Action'!$A$3:$A$1999,'Export Action'!$AR$3:$AR$1999)</f>
        <v>0.44023772837332159</v>
      </c>
      <c r="R637" s="63" t="str">
        <f>IF(OR(_xlfn.XLOOKUP(C637,'Export Action'!$A$3:$A$1999,'Export Action'!$AO$3:$AO$1999)="Communes ZRR./bassins de vie pop &gt; 50% ZRR",_xlfn.XLOOKUP(C637,'Export Action'!$A$3:$A$1999,'Export Action'!$AO$3:$AO$1999)="Contrats de relance et de transition écologique (CRTE) rural"),"Oui","Non")</f>
        <v>Non</v>
      </c>
      <c r="S637" s="73"/>
      <c r="T637" s="74">
        <f t="shared" si="10"/>
        <v>254</v>
      </c>
      <c r="U637" s="75"/>
      <c r="V637" s="8" t="str" cm="1">
        <f t="array" ref="V637">IF(SUMPRODUCT((Tableau1[NOM DE LA STRUCTURE]=Tableau1[[#This Row],[NOM DE LA STRUCTURE]])*Tableau1[MONTANT PROPOSE POUR L''ACTION])=0,"",SUMPRODUCT((Tableau1[NOM DE LA STRUCTURE]=Tableau1[[#This Row],[NOM DE LA STRUCTURE]])*Tableau1[MONTANT PROPOSE POUR L''ACTION]))</f>
        <v/>
      </c>
      <c r="W637" s="79"/>
    </row>
    <row r="638" spans="1:23" ht="47.5" hidden="1" customHeight="1" x14ac:dyDescent="0.25">
      <c r="A638" s="13" t="str">
        <f>_xlfn.XLOOKUP(C638,'Export Action'!$A$3:$A$1999,'Export Action'!$L$3:$L$1999)</f>
        <v>77568118200140</v>
      </c>
      <c r="B638" s="84" t="str">
        <f>_xlfn.XLOOKUP(A638,'Export Action'!$L$3:$L$1999,'Export Action'!$O$3:$O$1999)</f>
        <v>UNION SPORTIVE METROPOLITAINE DES TRANSPORTS (USMT)</v>
      </c>
      <c r="C638" s="1" t="s">
        <v>16879</v>
      </c>
      <c r="D638" s="36" t="str">
        <f>_xlfn.XLOOKUP(C638,'Export Action'!$A$3:$A$1999,'Export Action'!$X$3:$X$1999)</f>
        <v>Octobre rose : féminisation et inclusion par le Tennis de Table</v>
      </c>
      <c r="E638" s="1" t="str">
        <f>_xlfn.XLOOKUP(A638,'Export Dossier'!$K$3:$K$974,'Export Dossier'!$D$3:$D$974)</f>
        <v>FFTT-IDF-24-0081</v>
      </c>
      <c r="F638" s="36" t="str">
        <f>_xlfn.XLOOKUP(C638,'Export Action'!$A$3:$A$1999,'Export Action'!$AE$3:$AE$1999)</f>
        <v>Ping Inclusif</v>
      </c>
      <c r="G638" s="68"/>
      <c r="H638" s="71"/>
      <c r="I638" s="71"/>
      <c r="J638" s="1" t="str">
        <f>_xlfn.XLOOKUP(C638,'Export Action'!$A$3:$A$1999,'Export Action'!$J$3:$J$1999)</f>
        <v>Première demande</v>
      </c>
      <c r="K638" s="1" t="str">
        <f>_xlfn.XLOOKUP(C638,'Export Action'!$A$3:$A$1999,'Export Action'!$AL$3:$AL$1999)</f>
        <v>Féminin</v>
      </c>
      <c r="L638" s="1">
        <f>_xlfn.XLOOKUP(C638,'Export Action'!$A$3:$A$1999,'Export Action'!$AM$3:$AM$1999)</f>
        <v>100</v>
      </c>
      <c r="M638" s="5" t="e">
        <f>_xlfn.XLOOKUP(A638,'Export 2022'!$K$3:$K$1000,'Export 2022'!$AF$3:$AF$1000)</f>
        <v>#N/A</v>
      </c>
      <c r="N638" s="5" t="e">
        <f>_xlfn.XLOOKUP(A638,'Export 2023'!$K$3:$K$1000,'Export 2023'!$AF$3:$AF$1000)</f>
        <v>#N/A</v>
      </c>
      <c r="O638" s="31">
        <f>_xlfn.XLOOKUP(A638,'Export Dossier'!$K$3:$K$974,'Export Dossier'!$AD$3:$AD$974)</f>
        <v>6700</v>
      </c>
      <c r="P638" s="31">
        <f>_xlfn.XLOOKUP(C638,'Export Action'!$A$3:$A$1999,'Export Action'!$AS$3:$AS$1999)</f>
        <v>2200</v>
      </c>
      <c r="Q638" s="29">
        <f>(_xlfn.XLOOKUP(C638,'Export Action'!$A$3:$A$1999,'Export Action'!$AS$3:$AS$1999))/_xlfn.XLOOKUP(C638,'Export Action'!$A$3:$A$1999,'Export Action'!$AR$3:$AR$1999)</f>
        <v>0.48245614035087719</v>
      </c>
      <c r="R638" s="63" t="str">
        <f>IF(OR(_xlfn.XLOOKUP(C638,'Export Action'!$A$3:$A$1999,'Export Action'!$AO$3:$AO$1999)="Communes ZRR./bassins de vie pop &gt; 50% ZRR",_xlfn.XLOOKUP(C638,'Export Action'!$A$3:$A$1999,'Export Action'!$AO$3:$AO$1999)="Contrats de relance et de transition écologique (CRTE) rural"),"Oui","Non")</f>
        <v>Non</v>
      </c>
      <c r="S638" s="73"/>
      <c r="T638" s="74">
        <f t="shared" si="10"/>
        <v>255</v>
      </c>
      <c r="U638" s="75"/>
      <c r="V638" s="8" t="str" cm="1">
        <f t="array" ref="V638">IF(SUMPRODUCT((Tableau1[NOM DE LA STRUCTURE]=Tableau1[[#This Row],[NOM DE LA STRUCTURE]])*Tableau1[MONTANT PROPOSE POUR L''ACTION])=0,"",SUMPRODUCT((Tableau1[NOM DE LA STRUCTURE]=Tableau1[[#This Row],[NOM DE LA STRUCTURE]])*Tableau1[MONTANT PROPOSE POUR L''ACTION]))</f>
        <v/>
      </c>
      <c r="W638" s="79"/>
    </row>
    <row r="639" spans="1:23" ht="47.5" hidden="1" customHeight="1" x14ac:dyDescent="0.25">
      <c r="A639" s="13" t="str">
        <f>_xlfn.XLOOKUP(C639,'Export Action'!$A$3:$A$1999,'Export Action'!$L$3:$L$1999)</f>
        <v>77568118200140</v>
      </c>
      <c r="B639" s="84" t="str">
        <f>_xlfn.XLOOKUP(A639,'Export Action'!$L$3:$L$1999,'Export Action'!$O$3:$O$1999)</f>
        <v>UNION SPORTIVE METROPOLITAINE DES TRANSPORTS (USMT)</v>
      </c>
      <c r="C639" s="1" t="s">
        <v>16891</v>
      </c>
      <c r="D639" s="36" t="str">
        <f>_xlfn.XLOOKUP(C639,'Export Action'!$A$3:$A$1999,'Export Action'!$X$3:$X$1999)</f>
        <v>TENNIS DE TABLE : SANTE EN SERVICE DE BALLE</v>
      </c>
      <c r="E639" s="1" t="str">
        <f>_xlfn.XLOOKUP(A639,'Export Dossier'!$K$3:$K$974,'Export Dossier'!$D$3:$D$974)</f>
        <v>FFTT-IDF-24-0081</v>
      </c>
      <c r="F639" s="36" t="str">
        <f>_xlfn.XLOOKUP(C639,'Export Action'!$A$3:$A$1999,'Export Action'!$AE$3:$AE$1999)</f>
        <v>Ping Actif</v>
      </c>
      <c r="G639" s="68"/>
      <c r="H639" s="71"/>
      <c r="I639" s="71"/>
      <c r="J639" s="1" t="str">
        <f>_xlfn.XLOOKUP(C639,'Export Action'!$A$3:$A$1999,'Export Action'!$J$3:$J$1999)</f>
        <v>Première demande</v>
      </c>
      <c r="K639" s="1" t="str">
        <f>_xlfn.XLOOKUP(C639,'Export Action'!$A$3:$A$1999,'Export Action'!$AL$3:$AL$1999)</f>
        <v>Mixte</v>
      </c>
      <c r="L639" s="1">
        <f>_xlfn.XLOOKUP(C639,'Export Action'!$A$3:$A$1999,'Export Action'!$AM$3:$AM$1999)</f>
        <v>32</v>
      </c>
      <c r="M639" s="5" t="e">
        <f>_xlfn.XLOOKUP(A639,'Export 2022'!$K$3:$K$1000,'Export 2022'!$AF$3:$AF$1000)</f>
        <v>#N/A</v>
      </c>
      <c r="N639" s="5" t="e">
        <f>_xlfn.XLOOKUP(A639,'Export 2023'!$K$3:$K$1000,'Export 2023'!$AF$3:$AF$1000)</f>
        <v>#N/A</v>
      </c>
      <c r="O639" s="31">
        <f>_xlfn.XLOOKUP(A639,'Export Dossier'!$K$3:$K$974,'Export Dossier'!$AD$3:$AD$974)</f>
        <v>6700</v>
      </c>
      <c r="P639" s="31">
        <f>_xlfn.XLOOKUP(C639,'Export Action'!$A$3:$A$1999,'Export Action'!$AS$3:$AS$1999)</f>
        <v>4500</v>
      </c>
      <c r="Q639" s="29">
        <f>(_xlfn.XLOOKUP(C639,'Export Action'!$A$3:$A$1999,'Export Action'!$AS$3:$AS$1999))/_xlfn.XLOOKUP(C639,'Export Action'!$A$3:$A$1999,'Export Action'!$AR$3:$AR$1999)</f>
        <v>0.57544757033248084</v>
      </c>
      <c r="R639" s="63" t="str">
        <f>IF(OR(_xlfn.XLOOKUP(C639,'Export Action'!$A$3:$A$1999,'Export Action'!$AO$3:$AO$1999)="Communes ZRR./bassins de vie pop &gt; 50% ZRR",_xlfn.XLOOKUP(C639,'Export Action'!$A$3:$A$1999,'Export Action'!$AO$3:$AO$1999)="Contrats de relance et de transition écologique (CRTE) rural"),"Oui","Non")</f>
        <v>Non</v>
      </c>
      <c r="S639" s="73"/>
      <c r="T639" s="74">
        <f t="shared" si="10"/>
        <v>255</v>
      </c>
      <c r="U639" s="75"/>
      <c r="V639" s="8" t="str" cm="1">
        <f t="array" ref="V639">IF(SUMPRODUCT((Tableau1[NOM DE LA STRUCTURE]=Tableau1[[#This Row],[NOM DE LA STRUCTURE]])*Tableau1[MONTANT PROPOSE POUR L''ACTION])=0,"",SUMPRODUCT((Tableau1[NOM DE LA STRUCTURE]=Tableau1[[#This Row],[NOM DE LA STRUCTURE]])*Tableau1[MONTANT PROPOSE POUR L''ACTION]))</f>
        <v/>
      </c>
      <c r="W639" s="79"/>
    </row>
    <row r="640" spans="1:23" ht="47.5" hidden="1" customHeight="1" x14ac:dyDescent="0.25">
      <c r="A640" s="13" t="str">
        <f>_xlfn.XLOOKUP(C640,'Export Action'!$A$3:$A$1999,'Export Action'!$L$3:$L$1999)</f>
        <v>78523121800021</v>
      </c>
      <c r="B640" s="84" t="str">
        <f>_xlfn.XLOOKUP(A640,'Export Action'!$L$3:$L$1999,'Export Action'!$O$3:$O$1999)</f>
        <v>UNION SPORTIVE DE PALAISEAU</v>
      </c>
      <c r="C640" s="1" t="s">
        <v>16896</v>
      </c>
      <c r="D640" s="36" t="str">
        <f>_xlfn.XLOOKUP(C640,'Export Action'!$A$3:$A$1999,'Export Action'!$X$3:$X$1999)</f>
        <v>Premier Pas Pongiste</v>
      </c>
      <c r="E640" s="1" t="str">
        <f>_xlfn.XLOOKUP(A640,'Export Dossier'!$K$3:$K$974,'Export Dossier'!$D$3:$D$974)</f>
        <v>FFTT-IDF-24-0082</v>
      </c>
      <c r="F640" s="36" t="str">
        <f>_xlfn.XLOOKUP(C640,'Export Action'!$A$3:$A$1999,'Export Action'!$AE$3:$AE$1999)</f>
        <v>Ping Educatif</v>
      </c>
      <c r="G640" s="68"/>
      <c r="H640" s="71"/>
      <c r="I640" s="71"/>
      <c r="J640" s="1" t="str">
        <f>_xlfn.XLOOKUP(C640,'Export Action'!$A$3:$A$1999,'Export Action'!$J$3:$J$1999)</f>
        <v>Première demande</v>
      </c>
      <c r="K640" s="1" t="str">
        <f>_xlfn.XLOOKUP(C640,'Export Action'!$A$3:$A$1999,'Export Action'!$AL$3:$AL$1999)</f>
        <v>Mixte</v>
      </c>
      <c r="L640" s="1">
        <f>_xlfn.XLOOKUP(C640,'Export Action'!$A$3:$A$1999,'Export Action'!$AM$3:$AM$1999)</f>
        <v>200</v>
      </c>
      <c r="M640" s="5" t="e">
        <f>_xlfn.XLOOKUP(A640,'Export 2022'!$K$3:$K$1000,'Export 2022'!$AF$3:$AF$1000)</f>
        <v>#N/A</v>
      </c>
      <c r="N640" s="5" t="e">
        <f>_xlfn.XLOOKUP(A640,'Export 2023'!$K$3:$K$1000,'Export 2023'!$AF$3:$AF$1000)</f>
        <v>#N/A</v>
      </c>
      <c r="O640" s="31">
        <f>_xlfn.XLOOKUP(A640,'Export Dossier'!$K$3:$K$974,'Export Dossier'!$AD$3:$AD$974)</f>
        <v>3900</v>
      </c>
      <c r="P640" s="31">
        <f>_xlfn.XLOOKUP(C640,'Export Action'!$A$3:$A$1999,'Export Action'!$AS$3:$AS$1999)</f>
        <v>1700</v>
      </c>
      <c r="Q640" s="29">
        <f>(_xlfn.XLOOKUP(C640,'Export Action'!$A$3:$A$1999,'Export Action'!$AS$3:$AS$1999))/_xlfn.XLOOKUP(C640,'Export Action'!$A$3:$A$1999,'Export Action'!$AR$3:$AR$1999)</f>
        <v>0.58539944903581265</v>
      </c>
      <c r="R640" s="63" t="str">
        <f>IF(OR(_xlfn.XLOOKUP(C640,'Export Action'!$A$3:$A$1999,'Export Action'!$AO$3:$AO$1999)="Communes ZRR./bassins de vie pop &gt; 50% ZRR",_xlfn.XLOOKUP(C640,'Export Action'!$A$3:$A$1999,'Export Action'!$AO$3:$AO$1999)="Contrats de relance et de transition écologique (CRTE) rural"),"Oui","Non")</f>
        <v>Non</v>
      </c>
      <c r="S640" s="73"/>
      <c r="T640" s="74">
        <f t="shared" si="10"/>
        <v>256</v>
      </c>
      <c r="U640" s="75"/>
      <c r="V640" s="8" t="str" cm="1">
        <f t="array" ref="V640">IF(SUMPRODUCT((Tableau1[NOM DE LA STRUCTURE]=Tableau1[[#This Row],[NOM DE LA STRUCTURE]])*Tableau1[MONTANT PROPOSE POUR L''ACTION])=0,"",SUMPRODUCT((Tableau1[NOM DE LA STRUCTURE]=Tableau1[[#This Row],[NOM DE LA STRUCTURE]])*Tableau1[MONTANT PROPOSE POUR L''ACTION]))</f>
        <v/>
      </c>
      <c r="W640" s="79"/>
    </row>
    <row r="641" spans="1:23" ht="47.5" hidden="1" customHeight="1" x14ac:dyDescent="0.25">
      <c r="A641" s="13" t="str">
        <f>_xlfn.XLOOKUP(C641,'Export Action'!$A$3:$A$1999,'Export Action'!$L$3:$L$1999)</f>
        <v>78523121800021</v>
      </c>
      <c r="B641" s="84" t="str">
        <f>_xlfn.XLOOKUP(A641,'Export Action'!$L$3:$L$1999,'Export Action'!$O$3:$O$1999)</f>
        <v>UNION SPORTIVE DE PALAISEAU</v>
      </c>
      <c r="C641" s="1" t="s">
        <v>16910</v>
      </c>
      <c r="D641" s="36" t="str">
        <f>_xlfn.XLOOKUP(C641,'Export Action'!$A$3:$A$1999,'Export Action'!$X$3:$X$1999)</f>
        <v>Développement du Tennis de Table en EHPAD</v>
      </c>
      <c r="E641" s="1" t="str">
        <f>_xlfn.XLOOKUP(A641,'Export Dossier'!$K$3:$K$974,'Export Dossier'!$D$3:$D$974)</f>
        <v>FFTT-IDF-24-0082</v>
      </c>
      <c r="F641" s="36" t="str">
        <f>_xlfn.XLOOKUP(C641,'Export Action'!$A$3:$A$1999,'Export Action'!$AE$3:$AE$1999)</f>
        <v>Ping Actif</v>
      </c>
      <c r="G641" s="68"/>
      <c r="H641" s="71"/>
      <c r="I641" s="71"/>
      <c r="J641" s="1" t="str">
        <f>_xlfn.XLOOKUP(C641,'Export Action'!$A$3:$A$1999,'Export Action'!$J$3:$J$1999)</f>
        <v>Première demande</v>
      </c>
      <c r="K641" s="1" t="str">
        <f>_xlfn.XLOOKUP(C641,'Export Action'!$A$3:$A$1999,'Export Action'!$AL$3:$AL$1999)</f>
        <v>Mixte</v>
      </c>
      <c r="L641" s="1">
        <f>_xlfn.XLOOKUP(C641,'Export Action'!$A$3:$A$1999,'Export Action'!$AM$3:$AM$1999)</f>
        <v>30</v>
      </c>
      <c r="M641" s="5" t="e">
        <f>_xlfn.XLOOKUP(A641,'Export 2022'!$K$3:$K$1000,'Export 2022'!$AF$3:$AF$1000)</f>
        <v>#N/A</v>
      </c>
      <c r="N641" s="5" t="e">
        <f>_xlfn.XLOOKUP(A641,'Export 2023'!$K$3:$K$1000,'Export 2023'!$AF$3:$AF$1000)</f>
        <v>#N/A</v>
      </c>
      <c r="O641" s="31">
        <f>_xlfn.XLOOKUP(A641,'Export Dossier'!$K$3:$K$974,'Export Dossier'!$AD$3:$AD$974)</f>
        <v>3900</v>
      </c>
      <c r="P641" s="31">
        <f>_xlfn.XLOOKUP(C641,'Export Action'!$A$3:$A$1999,'Export Action'!$AS$3:$AS$1999)</f>
        <v>2200</v>
      </c>
      <c r="Q641" s="29">
        <f>(_xlfn.XLOOKUP(C641,'Export Action'!$A$3:$A$1999,'Export Action'!$AS$3:$AS$1999))/_xlfn.XLOOKUP(C641,'Export Action'!$A$3:$A$1999,'Export Action'!$AR$3:$AR$1999)</f>
        <v>0.59459459459459463</v>
      </c>
      <c r="R641" s="63" t="str">
        <f>IF(OR(_xlfn.XLOOKUP(C641,'Export Action'!$A$3:$A$1999,'Export Action'!$AO$3:$AO$1999)="Communes ZRR./bassins de vie pop &gt; 50% ZRR",_xlfn.XLOOKUP(C641,'Export Action'!$A$3:$A$1999,'Export Action'!$AO$3:$AO$1999)="Contrats de relance et de transition écologique (CRTE) rural"),"Oui","Non")</f>
        <v>Non</v>
      </c>
      <c r="S641" s="73"/>
      <c r="T641" s="74">
        <f t="shared" si="10"/>
        <v>256</v>
      </c>
      <c r="U641" s="75"/>
      <c r="V641" s="8" t="str" cm="1">
        <f t="array" ref="V641">IF(SUMPRODUCT((Tableau1[NOM DE LA STRUCTURE]=Tableau1[[#This Row],[NOM DE LA STRUCTURE]])*Tableau1[MONTANT PROPOSE POUR L''ACTION])=0,"",SUMPRODUCT((Tableau1[NOM DE LA STRUCTURE]=Tableau1[[#This Row],[NOM DE LA STRUCTURE]])*Tableau1[MONTANT PROPOSE POUR L''ACTION]))</f>
        <v/>
      </c>
      <c r="W641" s="79"/>
    </row>
    <row r="642" spans="1:23" ht="47.5" hidden="1" customHeight="1" x14ac:dyDescent="0.25">
      <c r="A642" s="13" t="str">
        <f>_xlfn.XLOOKUP(C642,'Export Action'!$A$3:$A$1999,'Export Action'!$L$3:$L$1999)</f>
        <v>92470753200017</v>
      </c>
      <c r="B642" s="84" t="str">
        <f>_xlfn.XLOOKUP(A642,'Export Action'!$L$3:$L$1999,'Export Action'!$O$3:$O$1999)</f>
        <v>UNION SPORTIVE IVRY TENNIS DE TABLE "USITT"</v>
      </c>
      <c r="C642" s="1" t="s">
        <v>16916</v>
      </c>
      <c r="D642" s="36" t="str">
        <f>_xlfn.XLOOKUP(C642,'Export Action'!$A$3:$A$1999,'Export Action'!$X$3:$X$1999)</f>
        <v>Animations Jeux Olympiques</v>
      </c>
      <c r="E642" s="1" t="str">
        <f>_xlfn.XLOOKUP(A642,'Export Dossier'!$K$3:$K$974,'Export Dossier'!$D$3:$D$974)</f>
        <v>FFTT-IDF-24-0083</v>
      </c>
      <c r="F642" s="36" t="str">
        <f>_xlfn.XLOOKUP(C642,'Export Action'!$A$3:$A$1999,'Export Action'!$AE$3:$AE$1999)</f>
        <v>Animations vacances Olympiques et Paralympiques</v>
      </c>
      <c r="G642" s="87"/>
      <c r="H642" s="1"/>
      <c r="I642" s="1"/>
      <c r="J642" s="1" t="str">
        <f>_xlfn.XLOOKUP(C642,'Export Action'!$A$3:$A$1999,'Export Action'!$J$3:$J$1999)</f>
        <v>Première demande</v>
      </c>
      <c r="K642" s="1" t="str">
        <f>_xlfn.XLOOKUP(C642,'Export Action'!$A$3:$A$1999,'Export Action'!$AL$3:$AL$1999)</f>
        <v>Mixte</v>
      </c>
      <c r="L642" s="1">
        <f>_xlfn.XLOOKUP(C642,'Export Action'!$A$3:$A$1999,'Export Action'!$AM$3:$AM$1999)</f>
        <v>100</v>
      </c>
      <c r="M642" s="5" t="e">
        <f>_xlfn.XLOOKUP(A642,'Export 2022'!$K$3:$K$1000,'Export 2022'!$AF$3:$AF$1000)</f>
        <v>#N/A</v>
      </c>
      <c r="N642" s="5" t="e">
        <f>_xlfn.XLOOKUP(A642,'Export 2023'!$K$3:$K$1000,'Export 2023'!$AF$3:$AF$1000)</f>
        <v>#N/A</v>
      </c>
      <c r="O642" s="31">
        <f>_xlfn.XLOOKUP(A642,'Export Dossier'!$K$3:$K$974,'Export Dossier'!$AD$3:$AD$974)</f>
        <v>4000</v>
      </c>
      <c r="P642" s="31">
        <f>_xlfn.XLOOKUP(C642,'Export Action'!$A$3:$A$1999,'Export Action'!$AS$3:$AS$1999)</f>
        <v>1500</v>
      </c>
      <c r="Q642" s="29">
        <f>(_xlfn.XLOOKUP(C642,'Export Action'!$A$3:$A$1999,'Export Action'!$AS$3:$AS$1999))/_xlfn.XLOOKUP(C642,'Export Action'!$A$3:$A$1999,'Export Action'!$AR$3:$AR$1999)</f>
        <v>0.57692307692307687</v>
      </c>
      <c r="R642" s="63" t="str">
        <f>IF(OR(_xlfn.XLOOKUP(C642,'Export Action'!$A$3:$A$1999,'Export Action'!$AO$3:$AO$1999)="Communes ZRR./bassins de vie pop &gt; 50% ZRR",_xlfn.XLOOKUP(C642,'Export Action'!$A$3:$A$1999,'Export Action'!$AO$3:$AO$1999)="Contrats de relance et de transition écologique (CRTE) rural"),"Oui","Non")</f>
        <v>Non</v>
      </c>
      <c r="S642" s="88"/>
      <c r="T642" s="74">
        <f t="shared" si="10"/>
        <v>257</v>
      </c>
      <c r="U642" s="89"/>
      <c r="V642" s="8" t="str" cm="1">
        <f t="array" ref="V642">IF(SUMPRODUCT((Tableau1[NOM DE LA STRUCTURE]=Tableau1[[#This Row],[NOM DE LA STRUCTURE]])*Tableau1[MONTANT PROPOSE POUR L''ACTION])=0,"",SUMPRODUCT((Tableau1[NOM DE LA STRUCTURE]=Tableau1[[#This Row],[NOM DE LA STRUCTURE]])*Tableau1[MONTANT PROPOSE POUR L''ACTION]))</f>
        <v/>
      </c>
      <c r="W642" s="90"/>
    </row>
    <row r="643" spans="1:23" ht="47.5" hidden="1" customHeight="1" x14ac:dyDescent="0.25">
      <c r="A643" s="13" t="str">
        <f>_xlfn.XLOOKUP(C643,'Export Action'!$A$3:$A$1999,'Export Action'!$L$3:$L$1999)</f>
        <v>92470753200017</v>
      </c>
      <c r="B643" s="84" t="str">
        <f>_xlfn.XLOOKUP(A643,'Export Action'!$L$3:$L$1999,'Export Action'!$O$3:$O$1999)</f>
        <v>UNION SPORTIVE IVRY TENNIS DE TABLE "USITT"</v>
      </c>
      <c r="C643" s="1" t="s">
        <v>16928</v>
      </c>
      <c r="D643" s="36" t="str">
        <f>_xlfn.XLOOKUP(C643,'Export Action'!$A$3:$A$1999,'Export Action'!$X$3:$X$1999)</f>
        <v>Faire jouer dans les QPV d'Ivry sur Seine</v>
      </c>
      <c r="E643" s="1" t="str">
        <f>_xlfn.XLOOKUP(A643,'Export Dossier'!$K$3:$K$974,'Export Dossier'!$D$3:$D$974)</f>
        <v>FFTT-IDF-24-0083</v>
      </c>
      <c r="F643" s="36" t="str">
        <f>_xlfn.XLOOKUP(C643,'Export Action'!$A$3:$A$1999,'Export Action'!$AE$3:$AE$1999)</f>
        <v>Ping Inclusif</v>
      </c>
      <c r="G643" s="68"/>
      <c r="H643" s="71"/>
      <c r="I643" s="71"/>
      <c r="J643" s="1" t="str">
        <f>_xlfn.XLOOKUP(C643,'Export Action'!$A$3:$A$1999,'Export Action'!$J$3:$J$1999)</f>
        <v>Première demande</v>
      </c>
      <c r="K643" s="1" t="str">
        <f>_xlfn.XLOOKUP(C643,'Export Action'!$A$3:$A$1999,'Export Action'!$AL$3:$AL$1999)</f>
        <v>Mixte</v>
      </c>
      <c r="L643" s="1">
        <f>_xlfn.XLOOKUP(C643,'Export Action'!$A$3:$A$1999,'Export Action'!$AM$3:$AM$1999)</f>
        <v>30</v>
      </c>
      <c r="M643" s="5" t="e">
        <f>_xlfn.XLOOKUP(A643,'Export 2022'!$K$3:$K$1000,'Export 2022'!$AF$3:$AF$1000)</f>
        <v>#N/A</v>
      </c>
      <c r="N643" s="5" t="e">
        <f>_xlfn.XLOOKUP(A643,'Export 2023'!$K$3:$K$1000,'Export 2023'!$AF$3:$AF$1000)</f>
        <v>#N/A</v>
      </c>
      <c r="O643" s="31">
        <f>_xlfn.XLOOKUP(A643,'Export Dossier'!$K$3:$K$974,'Export Dossier'!$AD$3:$AD$974)</f>
        <v>4000</v>
      </c>
      <c r="P643" s="31">
        <f>_xlfn.XLOOKUP(C643,'Export Action'!$A$3:$A$1999,'Export Action'!$AS$3:$AS$1999)</f>
        <v>2500</v>
      </c>
      <c r="Q643" s="29">
        <f>(_xlfn.XLOOKUP(C643,'Export Action'!$A$3:$A$1999,'Export Action'!$AS$3:$AS$1999))/_xlfn.XLOOKUP(C643,'Export Action'!$A$3:$A$1999,'Export Action'!$AR$3:$AR$1999)</f>
        <v>0.30120481927710846</v>
      </c>
      <c r="R643" s="63" t="str">
        <f>IF(OR(_xlfn.XLOOKUP(C643,'Export Action'!$A$3:$A$1999,'Export Action'!$AO$3:$AO$1999)="Communes ZRR./bassins de vie pop &gt; 50% ZRR",_xlfn.XLOOKUP(C643,'Export Action'!$A$3:$A$1999,'Export Action'!$AO$3:$AO$1999)="Contrats de relance et de transition écologique (CRTE) rural"),"Oui","Non")</f>
        <v>Non</v>
      </c>
      <c r="S643" s="73"/>
      <c r="T643" s="74">
        <f t="shared" si="10"/>
        <v>257</v>
      </c>
      <c r="U643" s="75"/>
      <c r="V643" s="8" t="str" cm="1">
        <f t="array" ref="V643">IF(SUMPRODUCT((Tableau1[NOM DE LA STRUCTURE]=Tableau1[[#This Row],[NOM DE LA STRUCTURE]])*Tableau1[MONTANT PROPOSE POUR L''ACTION])=0,"",SUMPRODUCT((Tableau1[NOM DE LA STRUCTURE]=Tableau1[[#This Row],[NOM DE LA STRUCTURE]])*Tableau1[MONTANT PROPOSE POUR L''ACTION]))</f>
        <v/>
      </c>
      <c r="W643" s="79"/>
    </row>
    <row r="644" spans="1:23" ht="47.5" hidden="1" customHeight="1" x14ac:dyDescent="0.25">
      <c r="A644" s="13" t="str">
        <f>_xlfn.XLOOKUP(C644,'Export Action'!$A$3:$A$1999,'Export Action'!$L$3:$L$1999)</f>
        <v>31102266900023</v>
      </c>
      <c r="B644" s="84" t="str">
        <f>_xlfn.XLOOKUP(A644,'Export Action'!$L$3:$L$1999,'Export Action'!$O$3:$O$1999)</f>
        <v>CLUB OMNISPORTS DES ULIS. (COULIS)</v>
      </c>
      <c r="C644" s="1" t="s">
        <v>16935</v>
      </c>
      <c r="D644" s="36" t="str">
        <f>_xlfn.XLOOKUP(C644,'Export Action'!$A$3:$A$1999,'Export Action'!$X$3:$X$1999)</f>
        <v>E-PING - NOUVELLE PRATIQUE INTERACTIVE</v>
      </c>
      <c r="E644" s="1" t="str">
        <f>_xlfn.XLOOKUP(A644,'Export Dossier'!$K$3:$K$974,'Export Dossier'!$D$3:$D$974)</f>
        <v>FFTT-IDF-24-0084</v>
      </c>
      <c r="F644" s="36" t="str">
        <f>_xlfn.XLOOKUP(C644,'Export Action'!$A$3:$A$1999,'Export Action'!$AE$3:$AE$1999)</f>
        <v>Nouvelles pratiques</v>
      </c>
      <c r="G644" s="68"/>
      <c r="H644" s="71"/>
      <c r="I644" s="71"/>
      <c r="J644" s="1" t="str">
        <f>_xlfn.XLOOKUP(C644,'Export Action'!$A$3:$A$1999,'Export Action'!$J$3:$J$1999)</f>
        <v>Première demande</v>
      </c>
      <c r="K644" s="1" t="str">
        <f>_xlfn.XLOOKUP(C644,'Export Action'!$A$3:$A$1999,'Export Action'!$AL$3:$AL$1999)</f>
        <v>Mixte</v>
      </c>
      <c r="L644" s="1">
        <f>_xlfn.XLOOKUP(C644,'Export Action'!$A$3:$A$1999,'Export Action'!$AM$3:$AM$1999)</f>
        <v>60</v>
      </c>
      <c r="M644" s="5">
        <f>_xlfn.XLOOKUP(A644,'Export 2022'!$K$3:$K$1000,'Export 2022'!$AF$3:$AF$1000)</f>
        <v>2851</v>
      </c>
      <c r="N644" s="5">
        <f>_xlfn.XLOOKUP(A644,'Export 2023'!$K$3:$K$1000,'Export 2023'!$AF$3:$AF$1000)</f>
        <v>1888</v>
      </c>
      <c r="O644" s="31">
        <f>_xlfn.XLOOKUP(A644,'Export Dossier'!$K$3:$K$974,'Export Dossier'!$AD$3:$AD$974)</f>
        <v>3500</v>
      </c>
      <c r="P644" s="31">
        <f>_xlfn.XLOOKUP(C644,'Export Action'!$A$3:$A$1999,'Export Action'!$AS$3:$AS$1999)</f>
        <v>1500</v>
      </c>
      <c r="Q644" s="29">
        <f>(_xlfn.XLOOKUP(C644,'Export Action'!$A$3:$A$1999,'Export Action'!$AS$3:$AS$1999))/_xlfn.XLOOKUP(C644,'Export Action'!$A$3:$A$1999,'Export Action'!$AR$3:$AR$1999)</f>
        <v>0.24</v>
      </c>
      <c r="R644" s="63" t="str">
        <f>IF(OR(_xlfn.XLOOKUP(C644,'Export Action'!$A$3:$A$1999,'Export Action'!$AO$3:$AO$1999)="Communes ZRR./bassins de vie pop &gt; 50% ZRR",_xlfn.XLOOKUP(C644,'Export Action'!$A$3:$A$1999,'Export Action'!$AO$3:$AO$1999)="Contrats de relance et de transition écologique (CRTE) rural"),"Oui","Non")</f>
        <v>Non</v>
      </c>
      <c r="S644" s="73"/>
      <c r="T644" s="74">
        <f t="shared" si="10"/>
        <v>258</v>
      </c>
      <c r="U644" s="75"/>
      <c r="V644" s="8" t="str" cm="1">
        <f t="array" ref="V644">IF(SUMPRODUCT((Tableau1[NOM DE LA STRUCTURE]=Tableau1[[#This Row],[NOM DE LA STRUCTURE]])*Tableau1[MONTANT PROPOSE POUR L''ACTION])=0,"",SUMPRODUCT((Tableau1[NOM DE LA STRUCTURE]=Tableau1[[#This Row],[NOM DE LA STRUCTURE]])*Tableau1[MONTANT PROPOSE POUR L''ACTION]))</f>
        <v/>
      </c>
      <c r="W644" s="79"/>
    </row>
    <row r="645" spans="1:23" ht="47.5" hidden="1" customHeight="1" x14ac:dyDescent="0.25">
      <c r="A645" s="13" t="str">
        <f>_xlfn.XLOOKUP(C645,'Export Action'!$A$3:$A$1999,'Export Action'!$L$3:$L$1999)</f>
        <v>31102266900023</v>
      </c>
      <c r="B645" s="84" t="str">
        <f>_xlfn.XLOOKUP(A645,'Export Action'!$L$3:$L$1999,'Export Action'!$O$3:$O$1999)</f>
        <v>CLUB OMNISPORTS DES ULIS. (COULIS)</v>
      </c>
      <c r="C645" s="1" t="s">
        <v>16944</v>
      </c>
      <c r="D645" s="36" t="str">
        <f>_xlfn.XLOOKUP(C645,'Export Action'!$A$3:$A$1999,'Export Action'!$X$3:$X$1999)</f>
        <v>STAGE PING-QPV GRATUIT</v>
      </c>
      <c r="E645" s="1" t="str">
        <f>_xlfn.XLOOKUP(A645,'Export Dossier'!$K$3:$K$974,'Export Dossier'!$D$3:$D$974)</f>
        <v>FFTT-IDF-24-0084</v>
      </c>
      <c r="F645" s="36" t="str">
        <f>_xlfn.XLOOKUP(C645,'Export Action'!$A$3:$A$1999,'Export Action'!$AE$3:$AE$1999)</f>
        <v>Nouvelles pratiques</v>
      </c>
      <c r="G645" s="68"/>
      <c r="H645" s="71"/>
      <c r="I645" s="71"/>
      <c r="J645" s="1" t="str">
        <f>_xlfn.XLOOKUP(C645,'Export Action'!$A$3:$A$1999,'Export Action'!$J$3:$J$1999)</f>
        <v>Renouvellement</v>
      </c>
      <c r="K645" s="1" t="str">
        <f>_xlfn.XLOOKUP(C645,'Export Action'!$A$3:$A$1999,'Export Action'!$AL$3:$AL$1999)</f>
        <v>Mixte</v>
      </c>
      <c r="L645" s="1">
        <f>_xlfn.XLOOKUP(C645,'Export Action'!$A$3:$A$1999,'Export Action'!$AM$3:$AM$1999)</f>
        <v>120</v>
      </c>
      <c r="M645" s="5">
        <f>_xlfn.XLOOKUP(A645,'Export 2022'!$K$3:$K$1000,'Export 2022'!$AF$3:$AF$1000)</f>
        <v>2851</v>
      </c>
      <c r="N645" s="5">
        <f>_xlfn.XLOOKUP(A645,'Export 2023'!$K$3:$K$1000,'Export 2023'!$AF$3:$AF$1000)</f>
        <v>1888</v>
      </c>
      <c r="O645" s="31">
        <f>_xlfn.XLOOKUP(A645,'Export Dossier'!$K$3:$K$974,'Export Dossier'!$AD$3:$AD$974)</f>
        <v>3500</v>
      </c>
      <c r="P645" s="31">
        <f>_xlfn.XLOOKUP(C645,'Export Action'!$A$3:$A$1999,'Export Action'!$AS$3:$AS$1999)</f>
        <v>2000</v>
      </c>
      <c r="Q645" s="29">
        <f>(_xlfn.XLOOKUP(C645,'Export Action'!$A$3:$A$1999,'Export Action'!$AS$3:$AS$1999))/_xlfn.XLOOKUP(C645,'Export Action'!$A$3:$A$1999,'Export Action'!$AR$3:$AR$1999)</f>
        <v>0.39944078290393448</v>
      </c>
      <c r="R645" s="63" t="str">
        <f>IF(OR(_xlfn.XLOOKUP(C645,'Export Action'!$A$3:$A$1999,'Export Action'!$AO$3:$AO$1999)="Communes ZRR./bassins de vie pop &gt; 50% ZRR",_xlfn.XLOOKUP(C645,'Export Action'!$A$3:$A$1999,'Export Action'!$AO$3:$AO$1999)="Contrats de relance et de transition écologique (CRTE) rural"),"Oui","Non")</f>
        <v>Non</v>
      </c>
      <c r="S645" s="73"/>
      <c r="T645" s="74">
        <f t="shared" si="10"/>
        <v>258</v>
      </c>
      <c r="U645" s="75"/>
      <c r="V645" s="8" t="str" cm="1">
        <f t="array" ref="V645">IF(SUMPRODUCT((Tableau1[NOM DE LA STRUCTURE]=Tableau1[[#This Row],[NOM DE LA STRUCTURE]])*Tableau1[MONTANT PROPOSE POUR L''ACTION])=0,"",SUMPRODUCT((Tableau1[NOM DE LA STRUCTURE]=Tableau1[[#This Row],[NOM DE LA STRUCTURE]])*Tableau1[MONTANT PROPOSE POUR L''ACTION]))</f>
        <v/>
      </c>
      <c r="W645" s="79"/>
    </row>
    <row r="646" spans="1:23" ht="47.5" hidden="1" customHeight="1" x14ac:dyDescent="0.25">
      <c r="A646" s="13" t="str">
        <f>_xlfn.XLOOKUP(C646,'Export Action'!$A$3:$A$1999,'Export Action'!$L$3:$L$1999)</f>
        <v>40361460500026</v>
      </c>
      <c r="B646" s="84" t="str">
        <f>_xlfn.XLOOKUP(A646,'Export Action'!$L$3:$L$1999,'Export Action'!$O$3:$O$1999)</f>
        <v>ESPERANCE SPORTIVE DE STAINS</v>
      </c>
      <c r="C646" s="1" t="s">
        <v>16951</v>
      </c>
      <c r="D646" s="36" t="str">
        <f>_xlfn.XLOOKUP(C646,'Export Action'!$A$3:$A$1999,'Export Action'!$X$3:$X$1999)</f>
        <v>Recrutement et fidélisation des jeunes</v>
      </c>
      <c r="E646" s="1" t="str">
        <f>_xlfn.XLOOKUP(A646,'Export Dossier'!$K$3:$K$974,'Export Dossier'!$D$3:$D$974)</f>
        <v>FFTT-IDF-24-0085</v>
      </c>
      <c r="F646" s="36" t="str">
        <f>_xlfn.XLOOKUP(C646,'Export Action'!$A$3:$A$1999,'Export Action'!$AE$3:$AE$1999)</f>
        <v>Ping Educatif</v>
      </c>
      <c r="G646" s="68"/>
      <c r="H646" s="71"/>
      <c r="I646" s="71"/>
      <c r="J646" s="1" t="str">
        <f>_xlfn.XLOOKUP(C646,'Export Action'!$A$3:$A$1999,'Export Action'!$J$3:$J$1999)</f>
        <v>Renouvellement</v>
      </c>
      <c r="K646" s="1" t="str">
        <f>_xlfn.XLOOKUP(C646,'Export Action'!$A$3:$A$1999,'Export Action'!$AL$3:$AL$1999)</f>
        <v>Mixte</v>
      </c>
      <c r="L646" s="1">
        <f>_xlfn.XLOOKUP(C646,'Export Action'!$A$3:$A$1999,'Export Action'!$AM$3:$AM$1999)</f>
        <v>180</v>
      </c>
      <c r="M646" s="5">
        <f>_xlfn.XLOOKUP(A646,'Export 2022'!$K$3:$K$1000,'Export 2022'!$AF$3:$AF$1000)</f>
        <v>2700</v>
      </c>
      <c r="N646" s="5">
        <f>_xlfn.XLOOKUP(A646,'Export 2023'!$K$3:$K$1000,'Export 2023'!$AF$3:$AF$1000)</f>
        <v>2468</v>
      </c>
      <c r="O646" s="31">
        <f>_xlfn.XLOOKUP(A646,'Export Dossier'!$K$3:$K$974,'Export Dossier'!$AD$3:$AD$974)</f>
        <v>4735</v>
      </c>
      <c r="P646" s="31">
        <f>_xlfn.XLOOKUP(C646,'Export Action'!$A$3:$A$1999,'Export Action'!$AS$3:$AS$1999)</f>
        <v>4735</v>
      </c>
      <c r="Q646" s="29">
        <f>(_xlfn.XLOOKUP(C646,'Export Action'!$A$3:$A$1999,'Export Action'!$AS$3:$AS$1999))/_xlfn.XLOOKUP(C646,'Export Action'!$A$3:$A$1999,'Export Action'!$AR$3:$AR$1999)</f>
        <v>0.37371744277821628</v>
      </c>
      <c r="R646" s="63" t="str">
        <f>IF(OR(_xlfn.XLOOKUP(C646,'Export Action'!$A$3:$A$1999,'Export Action'!$AO$3:$AO$1999)="Communes ZRR./bassins de vie pop &gt; 50% ZRR",_xlfn.XLOOKUP(C646,'Export Action'!$A$3:$A$1999,'Export Action'!$AO$3:$AO$1999)="Contrats de relance et de transition écologique (CRTE) rural"),"Oui","Non")</f>
        <v>Non</v>
      </c>
      <c r="S646" s="73"/>
      <c r="T646" s="74">
        <f t="shared" si="10"/>
        <v>259</v>
      </c>
      <c r="U646" s="75"/>
      <c r="V646" s="8" t="str" cm="1">
        <f t="array" ref="V646">IF(SUMPRODUCT((Tableau1[NOM DE LA STRUCTURE]=Tableau1[[#This Row],[NOM DE LA STRUCTURE]])*Tableau1[MONTANT PROPOSE POUR L''ACTION])=0,"",SUMPRODUCT((Tableau1[NOM DE LA STRUCTURE]=Tableau1[[#This Row],[NOM DE LA STRUCTURE]])*Tableau1[MONTANT PROPOSE POUR L''ACTION]))</f>
        <v/>
      </c>
      <c r="W646" s="79"/>
    </row>
    <row r="647" spans="1:23" ht="47.5" hidden="1" customHeight="1" x14ac:dyDescent="0.25">
      <c r="A647" s="13" t="str">
        <f>_xlfn.XLOOKUP(C647,'Export Action'!$A$3:$A$1999,'Export Action'!$L$3:$L$1999)</f>
        <v>40361460500026</v>
      </c>
      <c r="B647" s="84" t="str">
        <f>_xlfn.XLOOKUP(A647,'Export Action'!$L$3:$L$1999,'Export Action'!$O$3:$O$1999)</f>
        <v>ESPERANCE SPORTIVE DE STAINS</v>
      </c>
      <c r="C647" s="1" t="s">
        <v>16958</v>
      </c>
      <c r="D647" s="36" t="str">
        <f>_xlfn.XLOOKUP(C647,'Export Action'!$A$3:$A$1999,'Export Action'!$X$3:$X$1999)</f>
        <v>Développement des dispositifs Ping Bien être ou Ping Santé</v>
      </c>
      <c r="E647" s="1" t="str">
        <f>_xlfn.XLOOKUP(A647,'Export Dossier'!$K$3:$K$974,'Export Dossier'!$D$3:$D$974)</f>
        <v>FFTT-IDF-24-0085</v>
      </c>
      <c r="F647" s="36" t="str">
        <f>_xlfn.XLOOKUP(C647,'Export Action'!$A$3:$A$1999,'Export Action'!$AE$3:$AE$1999)</f>
        <v>Ping Actif</v>
      </c>
      <c r="G647" s="68"/>
      <c r="H647" s="71"/>
      <c r="I647" s="71"/>
      <c r="J647" s="1" t="str">
        <f>_xlfn.XLOOKUP(C647,'Export Action'!$A$3:$A$1999,'Export Action'!$J$3:$J$1999)</f>
        <v>Première demande</v>
      </c>
      <c r="K647" s="1" t="str">
        <f>_xlfn.XLOOKUP(C647,'Export Action'!$A$3:$A$1999,'Export Action'!$AL$3:$AL$1999)</f>
        <v>Mixte</v>
      </c>
      <c r="L647" s="1">
        <f>_xlfn.XLOOKUP(C647,'Export Action'!$A$3:$A$1999,'Export Action'!$AM$3:$AM$1999)</f>
        <v>150</v>
      </c>
      <c r="M647" s="5">
        <f>_xlfn.XLOOKUP(A647,'Export 2022'!$K$3:$K$1000,'Export 2022'!$AF$3:$AF$1000)</f>
        <v>2700</v>
      </c>
      <c r="N647" s="5">
        <f>_xlfn.XLOOKUP(A647,'Export 2023'!$K$3:$K$1000,'Export 2023'!$AF$3:$AF$1000)</f>
        <v>2468</v>
      </c>
      <c r="O647" s="31">
        <f>_xlfn.XLOOKUP(A647,'Export Dossier'!$K$3:$K$974,'Export Dossier'!$AD$3:$AD$974)</f>
        <v>4735</v>
      </c>
      <c r="P647" s="31">
        <f>_xlfn.XLOOKUP(C647,'Export Action'!$A$3:$A$1999,'Export Action'!$AS$3:$AS$1999)</f>
        <v>2170</v>
      </c>
      <c r="Q647" s="29">
        <f>(_xlfn.XLOOKUP(C647,'Export Action'!$A$3:$A$1999,'Export Action'!$AS$3:$AS$1999))/_xlfn.XLOOKUP(C647,'Export Action'!$A$3:$A$1999,'Export Action'!$AR$3:$AR$1999)</f>
        <v>0.3783783783783784</v>
      </c>
      <c r="R647" s="63" t="str">
        <f>IF(OR(_xlfn.XLOOKUP(C647,'Export Action'!$A$3:$A$1999,'Export Action'!$AO$3:$AO$1999)="Communes ZRR./bassins de vie pop &gt; 50% ZRR",_xlfn.XLOOKUP(C647,'Export Action'!$A$3:$A$1999,'Export Action'!$AO$3:$AO$1999)="Contrats de relance et de transition écologique (CRTE) rural"),"Oui","Non")</f>
        <v>Non</v>
      </c>
      <c r="S647" s="73"/>
      <c r="T647" s="74">
        <f t="shared" si="10"/>
        <v>259</v>
      </c>
      <c r="U647" s="75"/>
      <c r="V647" s="8" t="str" cm="1">
        <f t="array" ref="V647">IF(SUMPRODUCT((Tableau1[NOM DE LA STRUCTURE]=Tableau1[[#This Row],[NOM DE LA STRUCTURE]])*Tableau1[MONTANT PROPOSE POUR L''ACTION])=0,"",SUMPRODUCT((Tableau1[NOM DE LA STRUCTURE]=Tableau1[[#This Row],[NOM DE LA STRUCTURE]])*Tableau1[MONTANT PROPOSE POUR L''ACTION]))</f>
        <v/>
      </c>
      <c r="W647" s="79"/>
    </row>
    <row r="648" spans="1:23" ht="47.5" hidden="1" customHeight="1" x14ac:dyDescent="0.25">
      <c r="A648" s="13" t="str">
        <f>_xlfn.XLOOKUP(C648,'Export Action'!$A$3:$A$1999,'Export Action'!$L$3:$L$1999)</f>
        <v>30472078200024</v>
      </c>
      <c r="B648" s="84" t="str">
        <f>_xlfn.XLOOKUP(A648,'Export Action'!$L$3:$L$1999,'Export Action'!$O$3:$O$1999)</f>
        <v>CLUB SPORTIF MULTISECTIONS DEPINAY SUR SEINE</v>
      </c>
      <c r="C648" s="1" t="s">
        <v>16964</v>
      </c>
      <c r="D648" s="36" t="str">
        <f>_xlfn.XLOOKUP(C648,'Export Action'!$A$3:$A$1999,'Export Action'!$X$3:$X$1999)</f>
        <v>Vacances Olympiques et Paralympique 2024</v>
      </c>
      <c r="E648" s="1" t="str">
        <f>_xlfn.XLOOKUP(A648,'Export Dossier'!$K$3:$K$974,'Export Dossier'!$D$3:$D$974)</f>
        <v>FFTT-IDF-24-0087</v>
      </c>
      <c r="F648" s="36" t="str">
        <f>_xlfn.XLOOKUP(C648,'Export Action'!$A$3:$A$1999,'Export Action'!$AE$3:$AE$1999)</f>
        <v>Animations vacances Olympiques et Paralympiques</v>
      </c>
      <c r="G648" s="87"/>
      <c r="H648" s="1"/>
      <c r="I648" s="1"/>
      <c r="J648" s="1" t="str">
        <f>_xlfn.XLOOKUP(C648,'Export Action'!$A$3:$A$1999,'Export Action'!$J$3:$J$1999)</f>
        <v>Première demande</v>
      </c>
      <c r="K648" s="1" t="str">
        <f>_xlfn.XLOOKUP(C648,'Export Action'!$A$3:$A$1999,'Export Action'!$AL$3:$AL$1999)</f>
        <v>Mixte</v>
      </c>
      <c r="L648" s="1">
        <f>_xlfn.XLOOKUP(C648,'Export Action'!$A$3:$A$1999,'Export Action'!$AM$3:$AM$1999)</f>
        <v>300</v>
      </c>
      <c r="M648" s="5">
        <f>_xlfn.XLOOKUP(A648,'Export 2022'!$K$3:$K$1000,'Export 2022'!$AF$3:$AF$1000)</f>
        <v>0</v>
      </c>
      <c r="N648" s="5" t="e">
        <f>_xlfn.XLOOKUP(A648,'Export 2023'!$K$3:$K$1000,'Export 2023'!$AF$3:$AF$1000)</f>
        <v>#N/A</v>
      </c>
      <c r="O648" s="31">
        <f>_xlfn.XLOOKUP(A648,'Export Dossier'!$K$3:$K$974,'Export Dossier'!$AD$3:$AD$974)</f>
        <v>7431</v>
      </c>
      <c r="P648" s="31">
        <f>_xlfn.XLOOKUP(C648,'Export Action'!$A$3:$A$1999,'Export Action'!$AS$3:$AS$1999)</f>
        <v>1500</v>
      </c>
      <c r="Q648" s="29">
        <f>(_xlfn.XLOOKUP(C648,'Export Action'!$A$3:$A$1999,'Export Action'!$AS$3:$AS$1999))/_xlfn.XLOOKUP(C648,'Export Action'!$A$3:$A$1999,'Export Action'!$AR$3:$AR$1999)</f>
        <v>0.6</v>
      </c>
      <c r="R648" s="63" t="str">
        <f>IF(OR(_xlfn.XLOOKUP(C648,'Export Action'!$A$3:$A$1999,'Export Action'!$AO$3:$AO$1999)="Communes ZRR./bassins de vie pop &gt; 50% ZRR",_xlfn.XLOOKUP(C648,'Export Action'!$A$3:$A$1999,'Export Action'!$AO$3:$AO$1999)="Contrats de relance et de transition écologique (CRTE) rural"),"Oui","Non")</f>
        <v>Non</v>
      </c>
      <c r="S648" s="88"/>
      <c r="T648" s="74">
        <f t="shared" si="10"/>
        <v>260</v>
      </c>
      <c r="U648" s="89"/>
      <c r="V648" s="8" t="str" cm="1">
        <f t="array" ref="V648">IF(SUMPRODUCT((Tableau1[NOM DE LA STRUCTURE]=Tableau1[[#This Row],[NOM DE LA STRUCTURE]])*Tableau1[MONTANT PROPOSE POUR L''ACTION])=0,"",SUMPRODUCT((Tableau1[NOM DE LA STRUCTURE]=Tableau1[[#This Row],[NOM DE LA STRUCTURE]])*Tableau1[MONTANT PROPOSE POUR L''ACTION]))</f>
        <v/>
      </c>
      <c r="W648" s="90"/>
    </row>
    <row r="649" spans="1:23" ht="47.5" hidden="1" customHeight="1" x14ac:dyDescent="0.25">
      <c r="A649" s="13" t="str">
        <f>_xlfn.XLOOKUP(C649,'Export Action'!$A$3:$A$1999,'Export Action'!$L$3:$L$1999)</f>
        <v>30472078200024</v>
      </c>
      <c r="B649" s="84" t="str">
        <f>_xlfn.XLOOKUP(A649,'Export Action'!$L$3:$L$1999,'Export Action'!$O$3:$O$1999)</f>
        <v>CLUB SPORTIF MULTISECTIONS DEPINAY SUR SEINE</v>
      </c>
      <c r="C649" s="1" t="s">
        <v>16973</v>
      </c>
      <c r="D649" s="36" t="str">
        <f>_xlfn.XLOOKUP(C649,'Export Action'!$A$3:$A$1999,'Export Action'!$X$3:$X$1999)</f>
        <v>Journée bien être 100% féminine</v>
      </c>
      <c r="E649" s="1" t="str">
        <f>_xlfn.XLOOKUP(A649,'Export Dossier'!$K$3:$K$974,'Export Dossier'!$D$3:$D$974)</f>
        <v>FFTT-IDF-24-0087</v>
      </c>
      <c r="F649" s="36" t="str">
        <f>_xlfn.XLOOKUP(C649,'Export Action'!$A$3:$A$1999,'Export Action'!$AE$3:$AE$1999)</f>
        <v>Ping Actif</v>
      </c>
      <c r="G649" s="68"/>
      <c r="H649" s="71"/>
      <c r="I649" s="71"/>
      <c r="J649" s="1" t="str">
        <f>_xlfn.XLOOKUP(C649,'Export Action'!$A$3:$A$1999,'Export Action'!$J$3:$J$1999)</f>
        <v>Première demande</v>
      </c>
      <c r="K649" s="1" t="str">
        <f>_xlfn.XLOOKUP(C649,'Export Action'!$A$3:$A$1999,'Export Action'!$AL$3:$AL$1999)</f>
        <v>Féminin</v>
      </c>
      <c r="L649" s="1">
        <f>_xlfn.XLOOKUP(C649,'Export Action'!$A$3:$A$1999,'Export Action'!$AM$3:$AM$1999)</f>
        <v>70</v>
      </c>
      <c r="M649" s="5">
        <f>_xlfn.XLOOKUP(A649,'Export 2022'!$K$3:$K$1000,'Export 2022'!$AF$3:$AF$1000)</f>
        <v>0</v>
      </c>
      <c r="N649" s="5" t="e">
        <f>_xlfn.XLOOKUP(A649,'Export 2023'!$K$3:$K$1000,'Export 2023'!$AF$3:$AF$1000)</f>
        <v>#N/A</v>
      </c>
      <c r="O649" s="31">
        <f>_xlfn.XLOOKUP(A649,'Export Dossier'!$K$3:$K$974,'Export Dossier'!$AD$3:$AD$974)</f>
        <v>7431</v>
      </c>
      <c r="P649" s="31">
        <f>_xlfn.XLOOKUP(C649,'Export Action'!$A$3:$A$1999,'Export Action'!$AS$3:$AS$1999)</f>
        <v>1980</v>
      </c>
      <c r="Q649" s="29">
        <f>(_xlfn.XLOOKUP(C649,'Export Action'!$A$3:$A$1999,'Export Action'!$AS$3:$AS$1999))/_xlfn.XLOOKUP(C649,'Export Action'!$A$3:$A$1999,'Export Action'!$AR$3:$AR$1999)</f>
        <v>0.6</v>
      </c>
      <c r="R649" s="63" t="str">
        <f>IF(OR(_xlfn.XLOOKUP(C649,'Export Action'!$A$3:$A$1999,'Export Action'!$AO$3:$AO$1999)="Communes ZRR./bassins de vie pop &gt; 50% ZRR",_xlfn.XLOOKUP(C649,'Export Action'!$A$3:$A$1999,'Export Action'!$AO$3:$AO$1999)="Contrats de relance et de transition écologique (CRTE) rural"),"Oui","Non")</f>
        <v>Non</v>
      </c>
      <c r="S649" s="73"/>
      <c r="T649" s="74">
        <f t="shared" si="10"/>
        <v>260</v>
      </c>
      <c r="U649" s="75"/>
      <c r="V649" s="8" t="str" cm="1">
        <f t="array" ref="V649">IF(SUMPRODUCT((Tableau1[NOM DE LA STRUCTURE]=Tableau1[[#This Row],[NOM DE LA STRUCTURE]])*Tableau1[MONTANT PROPOSE POUR L''ACTION])=0,"",SUMPRODUCT((Tableau1[NOM DE LA STRUCTURE]=Tableau1[[#This Row],[NOM DE LA STRUCTURE]])*Tableau1[MONTANT PROPOSE POUR L''ACTION]))</f>
        <v/>
      </c>
      <c r="W649" s="79"/>
    </row>
    <row r="650" spans="1:23" ht="47.5" hidden="1" customHeight="1" x14ac:dyDescent="0.25">
      <c r="A650" s="13" t="str">
        <f>_xlfn.XLOOKUP(C650,'Export Action'!$A$3:$A$1999,'Export Action'!$L$3:$L$1999)</f>
        <v>30472078200024</v>
      </c>
      <c r="B650" s="84" t="str">
        <f>_xlfn.XLOOKUP(A650,'Export Action'!$L$3:$L$1999,'Export Action'!$O$3:$O$1999)</f>
        <v>CLUB SPORTIF MULTISECTIONS DEPINAY SUR SEINE</v>
      </c>
      <c r="C650" s="1" t="s">
        <v>16980</v>
      </c>
      <c r="D650" s="36" t="str">
        <f>_xlfn.XLOOKUP(C650,'Export Action'!$A$3:$A$1999,'Export Action'!$X$3:$X$1999)</f>
        <v>Ping dans les écoles</v>
      </c>
      <c r="E650" s="1" t="str">
        <f>_xlfn.XLOOKUP(A650,'Export Dossier'!$K$3:$K$974,'Export Dossier'!$D$3:$D$974)</f>
        <v>FFTT-IDF-24-0087</v>
      </c>
      <c r="F650" s="36" t="str">
        <f>_xlfn.XLOOKUP(C650,'Export Action'!$A$3:$A$1999,'Export Action'!$AE$3:$AE$1999)</f>
        <v>Ping Educatif</v>
      </c>
      <c r="G650" s="68"/>
      <c r="H650" s="71"/>
      <c r="I650" s="71"/>
      <c r="J650" s="1" t="str">
        <f>_xlfn.XLOOKUP(C650,'Export Action'!$A$3:$A$1999,'Export Action'!$J$3:$J$1999)</f>
        <v>Première demande</v>
      </c>
      <c r="K650" s="1" t="str">
        <f>_xlfn.XLOOKUP(C650,'Export Action'!$A$3:$A$1999,'Export Action'!$AL$3:$AL$1999)</f>
        <v>Mixte</v>
      </c>
      <c r="L650" s="1">
        <f>_xlfn.XLOOKUP(C650,'Export Action'!$A$3:$A$1999,'Export Action'!$AM$3:$AM$1999)</f>
        <v>50</v>
      </c>
      <c r="M650" s="5">
        <f>_xlfn.XLOOKUP(A650,'Export 2022'!$K$3:$K$1000,'Export 2022'!$AF$3:$AF$1000)</f>
        <v>0</v>
      </c>
      <c r="N650" s="5" t="e">
        <f>_xlfn.XLOOKUP(A650,'Export 2023'!$K$3:$K$1000,'Export 2023'!$AF$3:$AF$1000)</f>
        <v>#N/A</v>
      </c>
      <c r="O650" s="31">
        <f>_xlfn.XLOOKUP(A650,'Export Dossier'!$K$3:$K$974,'Export Dossier'!$AD$3:$AD$974)</f>
        <v>7431</v>
      </c>
      <c r="P650" s="31">
        <f>_xlfn.XLOOKUP(C650,'Export Action'!$A$3:$A$1999,'Export Action'!$AS$3:$AS$1999)</f>
        <v>1500</v>
      </c>
      <c r="Q650" s="29">
        <f>(_xlfn.XLOOKUP(C650,'Export Action'!$A$3:$A$1999,'Export Action'!$AS$3:$AS$1999))/_xlfn.XLOOKUP(C650,'Export Action'!$A$3:$A$1999,'Export Action'!$AR$3:$AR$1999)</f>
        <v>0.6</v>
      </c>
      <c r="R650" s="63" t="str">
        <f>IF(OR(_xlfn.XLOOKUP(C650,'Export Action'!$A$3:$A$1999,'Export Action'!$AO$3:$AO$1999)="Communes ZRR./bassins de vie pop &gt; 50% ZRR",_xlfn.XLOOKUP(C650,'Export Action'!$A$3:$A$1999,'Export Action'!$AO$3:$AO$1999)="Contrats de relance et de transition écologique (CRTE) rural"),"Oui","Non")</f>
        <v>Non</v>
      </c>
      <c r="S650" s="73"/>
      <c r="T650" s="74">
        <f t="shared" si="10"/>
        <v>260</v>
      </c>
      <c r="U650" s="75"/>
      <c r="V650" s="8" t="str" cm="1">
        <f t="array" ref="V650">IF(SUMPRODUCT((Tableau1[NOM DE LA STRUCTURE]=Tableau1[[#This Row],[NOM DE LA STRUCTURE]])*Tableau1[MONTANT PROPOSE POUR L''ACTION])=0,"",SUMPRODUCT((Tableau1[NOM DE LA STRUCTURE]=Tableau1[[#This Row],[NOM DE LA STRUCTURE]])*Tableau1[MONTANT PROPOSE POUR L''ACTION]))</f>
        <v/>
      </c>
      <c r="W650" s="79"/>
    </row>
    <row r="651" spans="1:23" ht="47.5" hidden="1" customHeight="1" x14ac:dyDescent="0.25">
      <c r="A651" s="13" t="str">
        <f>_xlfn.XLOOKUP(C651,'Export Action'!$A$3:$A$1999,'Export Action'!$L$3:$L$1999)</f>
        <v>30472078200024</v>
      </c>
      <c r="B651" s="84" t="str">
        <f>_xlfn.XLOOKUP(A651,'Export Action'!$L$3:$L$1999,'Export Action'!$O$3:$O$1999)</f>
        <v>CLUB SPORTIF MULTISECTIONS DEPINAY SUR SEINE</v>
      </c>
      <c r="C651" s="1" t="s">
        <v>16985</v>
      </c>
      <c r="D651" s="36" t="str">
        <f>_xlfn.XLOOKUP(C651,'Export Action'!$A$3:$A$1999,'Export Action'!$X$3:$X$1999)</f>
        <v>Tennis de table virtuel</v>
      </c>
      <c r="E651" s="1" t="str">
        <f>_xlfn.XLOOKUP(A651,'Export Dossier'!$K$3:$K$974,'Export Dossier'!$D$3:$D$974)</f>
        <v>FFTT-IDF-24-0087</v>
      </c>
      <c r="F651" s="36" t="str">
        <f>_xlfn.XLOOKUP(C651,'Export Action'!$A$3:$A$1999,'Export Action'!$AE$3:$AE$1999)</f>
        <v>Nouvelles pratiques</v>
      </c>
      <c r="G651" s="68"/>
      <c r="H651" s="71"/>
      <c r="I651" s="71"/>
      <c r="J651" s="1" t="str">
        <f>_xlfn.XLOOKUP(C651,'Export Action'!$A$3:$A$1999,'Export Action'!$J$3:$J$1999)</f>
        <v>Première demande</v>
      </c>
      <c r="K651" s="1" t="str">
        <f>_xlfn.XLOOKUP(C651,'Export Action'!$A$3:$A$1999,'Export Action'!$AL$3:$AL$1999)</f>
        <v>Mixte</v>
      </c>
      <c r="L651" s="1">
        <f>_xlfn.XLOOKUP(C651,'Export Action'!$A$3:$A$1999,'Export Action'!$AM$3:$AM$1999)</f>
        <v>60</v>
      </c>
      <c r="M651" s="5">
        <f>_xlfn.XLOOKUP(A651,'Export 2022'!$K$3:$K$1000,'Export 2022'!$AF$3:$AF$1000)</f>
        <v>0</v>
      </c>
      <c r="N651" s="5" t="e">
        <f>_xlfn.XLOOKUP(A651,'Export 2023'!$K$3:$K$1000,'Export 2023'!$AF$3:$AF$1000)</f>
        <v>#N/A</v>
      </c>
      <c r="O651" s="31">
        <f>_xlfn.XLOOKUP(A651,'Export Dossier'!$K$3:$K$974,'Export Dossier'!$AD$3:$AD$974)</f>
        <v>7431</v>
      </c>
      <c r="P651" s="31">
        <f>_xlfn.XLOOKUP(C651,'Export Action'!$A$3:$A$1999,'Export Action'!$AS$3:$AS$1999)</f>
        <v>2451</v>
      </c>
      <c r="Q651" s="29">
        <f>(_xlfn.XLOOKUP(C651,'Export Action'!$A$3:$A$1999,'Export Action'!$AS$3:$AS$1999))/_xlfn.XLOOKUP(C651,'Export Action'!$A$3:$A$1999,'Export Action'!$AR$3:$AR$1999)</f>
        <v>0.6</v>
      </c>
      <c r="R651" s="63" t="str">
        <f>IF(OR(_xlfn.XLOOKUP(C651,'Export Action'!$A$3:$A$1999,'Export Action'!$AO$3:$AO$1999)="Communes ZRR./bassins de vie pop &gt; 50% ZRR",_xlfn.XLOOKUP(C651,'Export Action'!$A$3:$A$1999,'Export Action'!$AO$3:$AO$1999)="Contrats de relance et de transition écologique (CRTE) rural"),"Oui","Non")</f>
        <v>Non</v>
      </c>
      <c r="S651" s="73"/>
      <c r="T651" s="74">
        <f t="shared" si="10"/>
        <v>260</v>
      </c>
      <c r="U651" s="75"/>
      <c r="V651" s="8" t="str" cm="1">
        <f t="array" ref="V651">IF(SUMPRODUCT((Tableau1[NOM DE LA STRUCTURE]=Tableau1[[#This Row],[NOM DE LA STRUCTURE]])*Tableau1[MONTANT PROPOSE POUR L''ACTION])=0,"",SUMPRODUCT((Tableau1[NOM DE LA STRUCTURE]=Tableau1[[#This Row],[NOM DE LA STRUCTURE]])*Tableau1[MONTANT PROPOSE POUR L''ACTION]))</f>
        <v/>
      </c>
      <c r="W651" s="79"/>
    </row>
    <row r="652" spans="1:23" ht="47.5" hidden="1" customHeight="1" x14ac:dyDescent="0.25">
      <c r="A652" s="13" t="str">
        <f>_xlfn.XLOOKUP(C652,'Export Action'!$A$3:$A$1999,'Export Action'!$L$3:$L$1999)</f>
        <v>40361460500026</v>
      </c>
      <c r="B652" s="84" t="str">
        <f>_xlfn.XLOOKUP(A652,'Export Action'!$L$3:$L$1999,'Export Action'!$O$3:$O$1999)</f>
        <v>ESPERANCE SPORTIVE DE STAINS</v>
      </c>
      <c r="C652" s="1" t="s">
        <v>16990</v>
      </c>
      <c r="D652" s="36" t="str">
        <f>_xlfn.XLOOKUP(C652,'Export Action'!$A$3:$A$1999,'Export Action'!$X$3:$X$1999)</f>
        <v>Structuration club de demain</v>
      </c>
      <c r="E652" s="1" t="str">
        <f>_xlfn.XLOOKUP(A652,'Export Dossier'!$K$3:$K$974,'Export Dossier'!$D$3:$D$974)</f>
        <v>FFTT-IDF-24-0085</v>
      </c>
      <c r="F652" s="36">
        <f>_xlfn.XLOOKUP(C652,'Export Action'!$A$3:$A$1999,'Export Action'!$AE$3:$AE$1999)</f>
        <v>0</v>
      </c>
      <c r="G652" s="68"/>
      <c r="H652" s="71"/>
      <c r="I652" s="71"/>
      <c r="J652" s="1" t="str">
        <f>_xlfn.XLOOKUP(C652,'Export Action'!$A$3:$A$1999,'Export Action'!$J$3:$J$1999)</f>
        <v>Première demande</v>
      </c>
      <c r="K652" s="1" t="str">
        <f>_xlfn.XLOOKUP(C652,'Export Action'!$A$3:$A$1999,'Export Action'!$AL$3:$AL$1999)</f>
        <v>Mixte</v>
      </c>
      <c r="L652" s="1">
        <f>_xlfn.XLOOKUP(C652,'Export Action'!$A$3:$A$1999,'Export Action'!$AM$3:$AM$1999)</f>
        <v>50</v>
      </c>
      <c r="M652" s="5">
        <f>_xlfn.XLOOKUP(A652,'Export 2022'!$K$3:$K$1000,'Export 2022'!$AF$3:$AF$1000)</f>
        <v>2700</v>
      </c>
      <c r="N652" s="5">
        <f>_xlfn.XLOOKUP(A652,'Export 2023'!$K$3:$K$1000,'Export 2023'!$AF$3:$AF$1000)</f>
        <v>2468</v>
      </c>
      <c r="O652" s="31">
        <f>_xlfn.XLOOKUP(A652,'Export Dossier'!$K$3:$K$974,'Export Dossier'!$AD$3:$AD$974)</f>
        <v>4735</v>
      </c>
      <c r="P652" s="31">
        <f>_xlfn.XLOOKUP(C652,'Export Action'!$A$3:$A$1999,'Export Action'!$AS$3:$AS$1999)</f>
        <v>1900</v>
      </c>
      <c r="Q652" s="29">
        <f>(_xlfn.XLOOKUP(C652,'Export Action'!$A$3:$A$1999,'Export Action'!$AS$3:$AS$1999))/_xlfn.XLOOKUP(C652,'Export Action'!$A$3:$A$1999,'Export Action'!$AR$3:$AR$1999)</f>
        <v>0.38617886178861788</v>
      </c>
      <c r="R652" s="63" t="str">
        <f>IF(OR(_xlfn.XLOOKUP(C652,'Export Action'!$A$3:$A$1999,'Export Action'!$AO$3:$AO$1999)="Communes ZRR./bassins de vie pop &gt; 50% ZRR",_xlfn.XLOOKUP(C652,'Export Action'!$A$3:$A$1999,'Export Action'!$AO$3:$AO$1999)="Contrats de relance et de transition écologique (CRTE) rural"),"Oui","Non")</f>
        <v>Non</v>
      </c>
      <c r="S652" s="73"/>
      <c r="T652" s="74">
        <f t="shared" si="10"/>
        <v>261</v>
      </c>
      <c r="U652" s="75"/>
      <c r="V652" s="8" t="str" cm="1">
        <f t="array" ref="V652">IF(SUMPRODUCT((Tableau1[NOM DE LA STRUCTURE]=Tableau1[[#This Row],[NOM DE LA STRUCTURE]])*Tableau1[MONTANT PROPOSE POUR L''ACTION])=0,"",SUMPRODUCT((Tableau1[NOM DE LA STRUCTURE]=Tableau1[[#This Row],[NOM DE LA STRUCTURE]])*Tableau1[MONTANT PROPOSE POUR L''ACTION]))</f>
        <v/>
      </c>
      <c r="W652" s="79"/>
    </row>
    <row r="653" spans="1:23" ht="47.5" hidden="1" customHeight="1" x14ac:dyDescent="0.25">
      <c r="A653" s="13" t="str">
        <f>_xlfn.XLOOKUP(C653,'Export Action'!$A$3:$A$1999,'Export Action'!$L$3:$L$1999)</f>
        <v>83167420500016</v>
      </c>
      <c r="B653" s="84" t="str">
        <f>_xlfn.XLOOKUP(A653,'Export Action'!$L$3:$L$1999,'Export Action'!$O$3:$O$1999)</f>
        <v>ESPOIR SPORTIF (ES)</v>
      </c>
      <c r="C653" s="1" t="s">
        <v>16996</v>
      </c>
      <c r="D653" s="36" t="str">
        <f>_xlfn.XLOOKUP(C653,'Export Action'!$A$3:$A$1999,'Export Action'!$X$3:$X$1999)</f>
        <v>PING LOISIR</v>
      </c>
      <c r="E653" s="1" t="str">
        <f>_xlfn.XLOOKUP(A653,'Export Dossier'!$K$3:$K$974,'Export Dossier'!$D$3:$D$974)</f>
        <v>FFTT-MART-24-0001</v>
      </c>
      <c r="F653" s="36" t="str">
        <f>_xlfn.XLOOKUP(C653,'Export Action'!$A$3:$A$1999,'Export Action'!$AE$3:$AE$1999)</f>
        <v>Ping Actif</v>
      </c>
      <c r="G653" s="68"/>
      <c r="H653" s="71"/>
      <c r="I653" s="71"/>
      <c r="J653" s="1" t="str">
        <f>_xlfn.XLOOKUP(C653,'Export Action'!$A$3:$A$1999,'Export Action'!$J$3:$J$1999)</f>
        <v>Première demande</v>
      </c>
      <c r="K653" s="1" t="str">
        <f>_xlfn.XLOOKUP(C653,'Export Action'!$A$3:$A$1999,'Export Action'!$AL$3:$AL$1999)</f>
        <v>Mixte</v>
      </c>
      <c r="L653" s="1">
        <f>_xlfn.XLOOKUP(C653,'Export Action'!$A$3:$A$1999,'Export Action'!$AM$3:$AM$1999)</f>
        <v>100</v>
      </c>
      <c r="M653" s="5">
        <f>_xlfn.XLOOKUP(A653,'Export 2022'!$K$3:$K$1000,'Export 2022'!$AF$3:$AF$1000)</f>
        <v>3000</v>
      </c>
      <c r="N653" s="5">
        <f>_xlfn.XLOOKUP(A653,'Export 2023'!$K$3:$K$1000,'Export 2023'!$AF$3:$AF$1000)</f>
        <v>1500</v>
      </c>
      <c r="O653" s="31">
        <f>_xlfn.XLOOKUP(A653,'Export Dossier'!$K$3:$K$974,'Export Dossier'!$AD$3:$AD$974)</f>
        <v>3000</v>
      </c>
      <c r="P653" s="31">
        <f>_xlfn.XLOOKUP(C653,'Export Action'!$A$3:$A$1999,'Export Action'!$AS$3:$AS$1999)</f>
        <v>1500</v>
      </c>
      <c r="Q653" s="29">
        <f>(_xlfn.XLOOKUP(C653,'Export Action'!$A$3:$A$1999,'Export Action'!$AS$3:$AS$1999))/_xlfn.XLOOKUP(C653,'Export Action'!$A$3:$A$1999,'Export Action'!$AR$3:$AR$1999)</f>
        <v>0.51724137931034486</v>
      </c>
      <c r="R653" s="63" t="str">
        <f>IF(OR(_xlfn.XLOOKUP(C653,'Export Action'!$A$3:$A$1999,'Export Action'!$AO$3:$AO$1999)="Communes ZRR./bassins de vie pop &gt; 50% ZRR",_xlfn.XLOOKUP(C653,'Export Action'!$A$3:$A$1999,'Export Action'!$AO$3:$AO$1999)="Contrats de relance et de transition écologique (CRTE) rural"),"Oui","Non")</f>
        <v>Non</v>
      </c>
      <c r="S653" s="73"/>
      <c r="T653" s="74">
        <f t="shared" si="10"/>
        <v>262</v>
      </c>
      <c r="U653" s="75"/>
      <c r="V653" s="8" t="str" cm="1">
        <f t="array" ref="V653">IF(SUMPRODUCT((Tableau1[NOM DE LA STRUCTURE]=Tableau1[[#This Row],[NOM DE LA STRUCTURE]])*Tableau1[MONTANT PROPOSE POUR L''ACTION])=0,"",SUMPRODUCT((Tableau1[NOM DE LA STRUCTURE]=Tableau1[[#This Row],[NOM DE LA STRUCTURE]])*Tableau1[MONTANT PROPOSE POUR L''ACTION]))</f>
        <v/>
      </c>
      <c r="W653" s="79"/>
    </row>
    <row r="654" spans="1:23" ht="47.5" hidden="1" customHeight="1" x14ac:dyDescent="0.25">
      <c r="A654" s="13" t="str">
        <f>_xlfn.XLOOKUP(C654,'Export Action'!$A$3:$A$1999,'Export Action'!$L$3:$L$1999)</f>
        <v>83167420500016</v>
      </c>
      <c r="B654" s="84" t="str">
        <f>_xlfn.XLOOKUP(A654,'Export Action'!$L$3:$L$1999,'Export Action'!$O$3:$O$1999)</f>
        <v>ESPOIR SPORTIF (ES)</v>
      </c>
      <c r="C654" s="1" t="s">
        <v>17006</v>
      </c>
      <c r="D654" s="36" t="str">
        <f>_xlfn.XLOOKUP(C654,'Export Action'!$A$3:$A$1999,'Export Action'!$X$3:$X$1999)</f>
        <v>PING EDUCATIF 4-11 ans</v>
      </c>
      <c r="E654" s="1" t="str">
        <f>_xlfn.XLOOKUP(A654,'Export Dossier'!$K$3:$K$974,'Export Dossier'!$D$3:$D$974)</f>
        <v>FFTT-MART-24-0001</v>
      </c>
      <c r="F654" s="36" t="str">
        <f>_xlfn.XLOOKUP(C654,'Export Action'!$A$3:$A$1999,'Export Action'!$AE$3:$AE$1999)</f>
        <v>Ping Educatif</v>
      </c>
      <c r="G654" s="68"/>
      <c r="H654" s="71"/>
      <c r="I654" s="71"/>
      <c r="J654" s="1" t="str">
        <f>_xlfn.XLOOKUP(C654,'Export Action'!$A$3:$A$1999,'Export Action'!$J$3:$J$1999)</f>
        <v>Première demande</v>
      </c>
      <c r="K654" s="1" t="str">
        <f>_xlfn.XLOOKUP(C654,'Export Action'!$A$3:$A$1999,'Export Action'!$AL$3:$AL$1999)</f>
        <v>Mixte</v>
      </c>
      <c r="L654" s="1">
        <f>_xlfn.XLOOKUP(C654,'Export Action'!$A$3:$A$1999,'Export Action'!$AM$3:$AM$1999)</f>
        <v>150</v>
      </c>
      <c r="M654" s="5">
        <f>_xlfn.XLOOKUP(A654,'Export 2022'!$K$3:$K$1000,'Export 2022'!$AF$3:$AF$1000)</f>
        <v>3000</v>
      </c>
      <c r="N654" s="5">
        <f>_xlfn.XLOOKUP(A654,'Export 2023'!$K$3:$K$1000,'Export 2023'!$AF$3:$AF$1000)</f>
        <v>1500</v>
      </c>
      <c r="O654" s="31">
        <f>_xlfn.XLOOKUP(A654,'Export Dossier'!$K$3:$K$974,'Export Dossier'!$AD$3:$AD$974)</f>
        <v>3000</v>
      </c>
      <c r="P654" s="31">
        <f>_xlfn.XLOOKUP(C654,'Export Action'!$A$3:$A$1999,'Export Action'!$AS$3:$AS$1999)</f>
        <v>1500</v>
      </c>
      <c r="Q654" s="29">
        <f>(_xlfn.XLOOKUP(C654,'Export Action'!$A$3:$A$1999,'Export Action'!$AS$3:$AS$1999))/_xlfn.XLOOKUP(C654,'Export Action'!$A$3:$A$1999,'Export Action'!$AR$3:$AR$1999)</f>
        <v>0.6</v>
      </c>
      <c r="R654" s="63" t="str">
        <f>IF(OR(_xlfn.XLOOKUP(C654,'Export Action'!$A$3:$A$1999,'Export Action'!$AO$3:$AO$1999)="Communes ZRR./bassins de vie pop &gt; 50% ZRR",_xlfn.XLOOKUP(C654,'Export Action'!$A$3:$A$1999,'Export Action'!$AO$3:$AO$1999)="Contrats de relance et de transition écologique (CRTE) rural"),"Oui","Non")</f>
        <v>Non</v>
      </c>
      <c r="S654" s="73"/>
      <c r="T654" s="74">
        <f t="shared" si="10"/>
        <v>262</v>
      </c>
      <c r="U654" s="75"/>
      <c r="V654" s="8" t="str" cm="1">
        <f t="array" ref="V654">IF(SUMPRODUCT((Tableau1[NOM DE LA STRUCTURE]=Tableau1[[#This Row],[NOM DE LA STRUCTURE]])*Tableau1[MONTANT PROPOSE POUR L''ACTION])=0,"",SUMPRODUCT((Tableau1[NOM DE LA STRUCTURE]=Tableau1[[#This Row],[NOM DE LA STRUCTURE]])*Tableau1[MONTANT PROPOSE POUR L''ACTION]))</f>
        <v/>
      </c>
      <c r="W654" s="79"/>
    </row>
    <row r="655" spans="1:23" ht="47.5" hidden="1" customHeight="1" x14ac:dyDescent="0.25">
      <c r="A655" s="13" t="str">
        <f>_xlfn.XLOOKUP(C655,'Export Action'!$A$3:$A$1999,'Export Action'!$L$3:$L$1999)</f>
        <v>31429198000014</v>
      </c>
      <c r="B655" s="84" t="str">
        <f>_xlfn.XLOOKUP(A655,'Export Action'!$L$3:$L$1999,'Export Action'!$O$3:$O$1999)</f>
        <v>LE CLUB COLONIAL</v>
      </c>
      <c r="C655" s="1" t="s">
        <v>17013</v>
      </c>
      <c r="D655" s="36" t="str">
        <f>_xlfn.XLOOKUP(C655,'Export Action'!$A$3:$A$1999,'Export Action'!$X$3:$X$1999)</f>
        <v>Amélioration de la structuration de la section tennis de table</v>
      </c>
      <c r="E655" s="1" t="str">
        <f>_xlfn.XLOOKUP(A655,'Export Dossier'!$K$3:$K$974,'Export Dossier'!$D$3:$D$974)</f>
        <v>FFTT-MART-24-0002</v>
      </c>
      <c r="F655" s="36" t="str">
        <f>_xlfn.XLOOKUP(C655,'Export Action'!$A$3:$A$1999,'Export Action'!$AE$3:$AE$1999)</f>
        <v>Structuration clubs/comités de demain</v>
      </c>
      <c r="G655" s="68"/>
      <c r="H655" s="71"/>
      <c r="I655" s="71"/>
      <c r="J655" s="1" t="str">
        <f>_xlfn.XLOOKUP(C655,'Export Action'!$A$3:$A$1999,'Export Action'!$J$3:$J$1999)</f>
        <v>Première demande</v>
      </c>
      <c r="K655" s="1" t="str">
        <f>_xlfn.XLOOKUP(C655,'Export Action'!$A$3:$A$1999,'Export Action'!$AL$3:$AL$1999)</f>
        <v>Mixte</v>
      </c>
      <c r="L655" s="1">
        <f>_xlfn.XLOOKUP(C655,'Export Action'!$A$3:$A$1999,'Export Action'!$AM$3:$AM$1999)</f>
        <v>4</v>
      </c>
      <c r="M655" s="5">
        <f>_xlfn.XLOOKUP(A655,'Export 2022'!$K$3:$K$1000,'Export 2022'!$AF$3:$AF$1000)</f>
        <v>4400</v>
      </c>
      <c r="N655" s="5" t="e">
        <f>_xlfn.XLOOKUP(A655,'Export 2023'!$K$3:$K$1000,'Export 2023'!$AF$3:$AF$1000)</f>
        <v>#N/A</v>
      </c>
      <c r="O655" s="31">
        <f>_xlfn.XLOOKUP(A655,'Export Dossier'!$K$3:$K$974,'Export Dossier'!$AD$3:$AD$974)</f>
        <v>10400</v>
      </c>
      <c r="P655" s="31">
        <f>_xlfn.XLOOKUP(C655,'Export Action'!$A$3:$A$1999,'Export Action'!$AS$3:$AS$1999)</f>
        <v>6000</v>
      </c>
      <c r="Q655" s="29">
        <f>(_xlfn.XLOOKUP(C655,'Export Action'!$A$3:$A$1999,'Export Action'!$AS$3:$AS$1999))/_xlfn.XLOOKUP(C655,'Export Action'!$A$3:$A$1999,'Export Action'!$AR$3:$AR$1999)</f>
        <v>1.0909090909090908</v>
      </c>
      <c r="R655" s="63" t="str">
        <f>IF(OR(_xlfn.XLOOKUP(C655,'Export Action'!$A$3:$A$1999,'Export Action'!$AO$3:$AO$1999)="Communes ZRR./bassins de vie pop &gt; 50% ZRR",_xlfn.XLOOKUP(C655,'Export Action'!$A$3:$A$1999,'Export Action'!$AO$3:$AO$1999)="Contrats de relance et de transition écologique (CRTE) rural"),"Oui","Non")</f>
        <v>Non</v>
      </c>
      <c r="S655" s="73"/>
      <c r="T655" s="74">
        <f t="shared" si="10"/>
        <v>263</v>
      </c>
      <c r="U655" s="75"/>
      <c r="V655" s="8" t="str" cm="1">
        <f t="array" ref="V655">IF(SUMPRODUCT((Tableau1[NOM DE LA STRUCTURE]=Tableau1[[#This Row],[NOM DE LA STRUCTURE]])*Tableau1[MONTANT PROPOSE POUR L''ACTION])=0,"",SUMPRODUCT((Tableau1[NOM DE LA STRUCTURE]=Tableau1[[#This Row],[NOM DE LA STRUCTURE]])*Tableau1[MONTANT PROPOSE POUR L''ACTION]))</f>
        <v/>
      </c>
      <c r="W655" s="79"/>
    </row>
    <row r="656" spans="1:23" ht="47.5" hidden="1" customHeight="1" x14ac:dyDescent="0.25">
      <c r="A656" s="13" t="str">
        <f>_xlfn.XLOOKUP(C656,'Export Action'!$A$3:$A$1999,'Export Action'!$L$3:$L$1999)</f>
        <v>31429198000014</v>
      </c>
      <c r="B656" s="84" t="str">
        <f>_xlfn.XLOOKUP(A656,'Export Action'!$L$3:$L$1999,'Export Action'!$O$3:$O$1999)</f>
        <v>LE CLUB COLONIAL</v>
      </c>
      <c r="C656" s="1" t="s">
        <v>17019</v>
      </c>
      <c r="D656" s="36" t="str">
        <f>_xlfn.XLOOKUP(C656,'Export Action'!$A$3:$A$1999,'Export Action'!$X$3:$X$1999)</f>
        <v>Amélioration de la structuration de la section Tennis de table</v>
      </c>
      <c r="E656" s="1" t="str">
        <f>_xlfn.XLOOKUP(A656,'Export Dossier'!$K$3:$K$974,'Export Dossier'!$D$3:$D$974)</f>
        <v>FFTT-MART-24-0002</v>
      </c>
      <c r="F656" s="36" t="str">
        <f>_xlfn.XLOOKUP(C656,'Export Action'!$A$3:$A$1999,'Export Action'!$AE$3:$AE$1999)</f>
        <v>Structuration clubs/comités de demain</v>
      </c>
      <c r="G656" s="68"/>
      <c r="H656" s="71"/>
      <c r="I656" s="71"/>
      <c r="J656" s="1" t="str">
        <f>_xlfn.XLOOKUP(C656,'Export Action'!$A$3:$A$1999,'Export Action'!$J$3:$J$1999)</f>
        <v>Première demande</v>
      </c>
      <c r="K656" s="1" t="str">
        <f>_xlfn.XLOOKUP(C656,'Export Action'!$A$3:$A$1999,'Export Action'!$AL$3:$AL$1999)</f>
        <v>Mixte</v>
      </c>
      <c r="L656" s="1">
        <f>_xlfn.XLOOKUP(C656,'Export Action'!$A$3:$A$1999,'Export Action'!$AM$3:$AM$1999)</f>
        <v>4</v>
      </c>
      <c r="M656" s="5">
        <f>_xlfn.XLOOKUP(A656,'Export 2022'!$K$3:$K$1000,'Export 2022'!$AF$3:$AF$1000)</f>
        <v>4400</v>
      </c>
      <c r="N656" s="5" t="e">
        <f>_xlfn.XLOOKUP(A656,'Export 2023'!$K$3:$K$1000,'Export 2023'!$AF$3:$AF$1000)</f>
        <v>#N/A</v>
      </c>
      <c r="O656" s="31">
        <f>_xlfn.XLOOKUP(A656,'Export Dossier'!$K$3:$K$974,'Export Dossier'!$AD$3:$AD$974)</f>
        <v>10400</v>
      </c>
      <c r="P656" s="31">
        <f>_xlfn.XLOOKUP(C656,'Export Action'!$A$3:$A$1999,'Export Action'!$AS$3:$AS$1999)</f>
        <v>4400</v>
      </c>
      <c r="Q656" s="29">
        <f>(_xlfn.XLOOKUP(C656,'Export Action'!$A$3:$A$1999,'Export Action'!$AS$3:$AS$1999))/_xlfn.XLOOKUP(C656,'Export Action'!$A$3:$A$1999,'Export Action'!$AR$3:$AR$1999)</f>
        <v>0.6376811594202898</v>
      </c>
      <c r="R656" s="63" t="str">
        <f>IF(OR(_xlfn.XLOOKUP(C656,'Export Action'!$A$3:$A$1999,'Export Action'!$AO$3:$AO$1999)="Communes ZRR./bassins de vie pop &gt; 50% ZRR",_xlfn.XLOOKUP(C656,'Export Action'!$A$3:$A$1999,'Export Action'!$AO$3:$AO$1999)="Contrats de relance et de transition écologique (CRTE) rural"),"Oui","Non")</f>
        <v>Non</v>
      </c>
      <c r="S656" s="73"/>
      <c r="T656" s="74">
        <f t="shared" si="10"/>
        <v>263</v>
      </c>
      <c r="U656" s="75"/>
      <c r="V656" s="8" t="str" cm="1">
        <f t="array" ref="V656">IF(SUMPRODUCT((Tableau1[NOM DE LA STRUCTURE]=Tableau1[[#This Row],[NOM DE LA STRUCTURE]])*Tableau1[MONTANT PROPOSE POUR L''ACTION])=0,"",SUMPRODUCT((Tableau1[NOM DE LA STRUCTURE]=Tableau1[[#This Row],[NOM DE LA STRUCTURE]])*Tableau1[MONTANT PROPOSE POUR L''ACTION]))</f>
        <v/>
      </c>
      <c r="W656" s="79"/>
    </row>
    <row r="657" spans="1:23" ht="47.5" hidden="1" customHeight="1" x14ac:dyDescent="0.25">
      <c r="A657" s="13" t="str">
        <f>_xlfn.XLOOKUP(C657,'Export Action'!$A$3:$A$1999,'Export Action'!$L$3:$L$1999)</f>
        <v>88814149600016</v>
      </c>
      <c r="B657" s="84" t="str">
        <f>_xlfn.XLOOKUP(A657,'Export Action'!$L$3:$L$1999,'Export Action'!$O$3:$O$1999)</f>
        <v>TENNIS DE TABLE OUANGANI</v>
      </c>
      <c r="C657" s="1" t="s">
        <v>1627</v>
      </c>
      <c r="D657" s="36" t="str">
        <f>_xlfn.XLOOKUP(C657,'Export Action'!$A$3:$A$1999,'Export Action'!$X$3:$X$1999)</f>
        <v>Budget de fonctionnement et organisation de tournoi</v>
      </c>
      <c r="E657" s="1" t="str">
        <f>_xlfn.XLOOKUP(A657,'Export Dossier'!$K$3:$K$974,'Export Dossier'!$D$3:$D$974)</f>
        <v>FFTT-MAYO-24-0001</v>
      </c>
      <c r="F657" s="36" t="str">
        <f>_xlfn.XLOOKUP(C657,'Export Action'!$A$3:$A$1999,'Export Action'!$AE$3:$AE$1999)</f>
        <v>Structuration clubs/comités de demain</v>
      </c>
      <c r="G657" s="68"/>
      <c r="H657" s="71"/>
      <c r="I657" s="71"/>
      <c r="J657" s="1" t="str">
        <f>_xlfn.XLOOKUP(C657,'Export Action'!$A$3:$A$1999,'Export Action'!$J$3:$J$1999)</f>
        <v>Renouvellement</v>
      </c>
      <c r="K657" s="1" t="str">
        <f>_xlfn.XLOOKUP(C657,'Export Action'!$A$3:$A$1999,'Export Action'!$AL$3:$AL$1999)</f>
        <v>Mixte</v>
      </c>
      <c r="L657" s="1">
        <f>_xlfn.XLOOKUP(C657,'Export Action'!$A$3:$A$1999,'Export Action'!$AM$3:$AM$1999)</f>
        <v>24</v>
      </c>
      <c r="M657" s="5">
        <f>_xlfn.XLOOKUP(A657,'Export 2022'!$K$3:$K$1000,'Export 2022'!$AF$3:$AF$1000)</f>
        <v>2500</v>
      </c>
      <c r="N657" s="5">
        <f>_xlfn.XLOOKUP(A657,'Export 2023'!$K$3:$K$1000,'Export 2023'!$AF$3:$AF$1000)</f>
        <v>3000</v>
      </c>
      <c r="O657" s="31">
        <f>_xlfn.XLOOKUP(A657,'Export Dossier'!$K$3:$K$974,'Export Dossier'!$AD$3:$AD$974)</f>
        <v>4000</v>
      </c>
      <c r="P657" s="31">
        <f>_xlfn.XLOOKUP(C657,'Export Action'!$A$3:$A$1999,'Export Action'!$AS$3:$AS$1999)</f>
        <v>4000</v>
      </c>
      <c r="Q657" s="29">
        <f>(_xlfn.XLOOKUP(C657,'Export Action'!$A$3:$A$1999,'Export Action'!$AS$3:$AS$1999))/_xlfn.XLOOKUP(C657,'Export Action'!$A$3:$A$1999,'Export Action'!$AR$3:$AR$1999)</f>
        <v>1</v>
      </c>
      <c r="R657" s="63" t="str">
        <f>IF(OR(_xlfn.XLOOKUP(C657,'Export Action'!$A$3:$A$1999,'Export Action'!$AO$3:$AO$1999)="Communes ZRR./bassins de vie pop &gt; 50% ZRR",_xlfn.XLOOKUP(C657,'Export Action'!$A$3:$A$1999,'Export Action'!$AO$3:$AO$1999)="Contrats de relance et de transition écologique (CRTE) rural"),"Oui","Non")</f>
        <v>Non</v>
      </c>
      <c r="S657" s="73"/>
      <c r="T657" s="74">
        <f t="shared" si="10"/>
        <v>264</v>
      </c>
      <c r="U657" s="75"/>
      <c r="V657" s="8" t="str" cm="1">
        <f t="array" ref="V657">IF(SUMPRODUCT((Tableau1[NOM DE LA STRUCTURE]=Tableau1[[#This Row],[NOM DE LA STRUCTURE]])*Tableau1[MONTANT PROPOSE POUR L''ACTION])=0,"",SUMPRODUCT((Tableau1[NOM DE LA STRUCTURE]=Tableau1[[#This Row],[NOM DE LA STRUCTURE]])*Tableau1[MONTANT PROPOSE POUR L''ACTION]))</f>
        <v/>
      </c>
      <c r="W657" s="79"/>
    </row>
    <row r="658" spans="1:23" ht="47.5" hidden="1" customHeight="1" x14ac:dyDescent="0.25">
      <c r="A658" s="13" t="str">
        <f>_xlfn.XLOOKUP(C658,'Export Action'!$A$3:$A$1999,'Export Action'!$L$3:$L$1999)</f>
        <v>92334234900019</v>
      </c>
      <c r="B658" s="84" t="str">
        <f>_xlfn.XLOOKUP(A658,'Export Action'!$L$3:$L$1999,'Export Action'!$O$3:$O$1999)</f>
        <v>TENNIS DE TABLE SADOIS</v>
      </c>
      <c r="C658" s="1" t="s">
        <v>1644</v>
      </c>
      <c r="D658" s="36" t="str">
        <f>_xlfn.XLOOKUP(C658,'Export Action'!$A$3:$A$1999,'Export Action'!$X$3:$X$1999)</f>
        <v>Proposer la pratique du tennis de table au plus grand nombre</v>
      </c>
      <c r="E658" s="1" t="str">
        <f>_xlfn.XLOOKUP(A658,'Export Dossier'!$K$3:$K$974,'Export Dossier'!$D$3:$D$974)</f>
        <v>FFTT-MAYO-24-0002</v>
      </c>
      <c r="F658" s="36" t="str">
        <f>_xlfn.XLOOKUP(C658,'Export Action'!$A$3:$A$1999,'Export Action'!$AE$3:$AE$1999)</f>
        <v>Nouvelles pratiques</v>
      </c>
      <c r="G658" s="68"/>
      <c r="H658" s="71"/>
      <c r="I658" s="71"/>
      <c r="J658" s="1" t="str">
        <f>_xlfn.XLOOKUP(C658,'Export Action'!$A$3:$A$1999,'Export Action'!$J$3:$J$1999)</f>
        <v>Première demande</v>
      </c>
      <c r="K658" s="1" t="str">
        <f>_xlfn.XLOOKUP(C658,'Export Action'!$A$3:$A$1999,'Export Action'!$AL$3:$AL$1999)</f>
        <v>Mixte</v>
      </c>
      <c r="L658" s="1">
        <f>_xlfn.XLOOKUP(C658,'Export Action'!$A$3:$A$1999,'Export Action'!$AM$3:$AM$1999)</f>
        <v>100</v>
      </c>
      <c r="M658" s="5" t="e">
        <f>_xlfn.XLOOKUP(A658,'Export 2022'!$K$3:$K$1000,'Export 2022'!$AF$3:$AF$1000)</f>
        <v>#N/A</v>
      </c>
      <c r="N658" s="5" t="e">
        <f>_xlfn.XLOOKUP(A658,'Export 2023'!$K$3:$K$1000,'Export 2023'!$AF$3:$AF$1000)</f>
        <v>#N/A</v>
      </c>
      <c r="O658" s="31">
        <f>_xlfn.XLOOKUP(A658,'Export Dossier'!$K$3:$K$974,'Export Dossier'!$AD$3:$AD$974)</f>
        <v>4000</v>
      </c>
      <c r="P658" s="31">
        <f>_xlfn.XLOOKUP(C658,'Export Action'!$A$3:$A$1999,'Export Action'!$AS$3:$AS$1999)</f>
        <v>4000</v>
      </c>
      <c r="Q658" s="29">
        <f>(_xlfn.XLOOKUP(C658,'Export Action'!$A$3:$A$1999,'Export Action'!$AS$3:$AS$1999))/_xlfn.XLOOKUP(C658,'Export Action'!$A$3:$A$1999,'Export Action'!$AR$3:$AR$1999)</f>
        <v>1</v>
      </c>
      <c r="R658" s="63" t="str">
        <f>IF(OR(_xlfn.XLOOKUP(C658,'Export Action'!$A$3:$A$1999,'Export Action'!$AO$3:$AO$1999)="Communes ZRR./bassins de vie pop &gt; 50% ZRR",_xlfn.XLOOKUP(C658,'Export Action'!$A$3:$A$1999,'Export Action'!$AO$3:$AO$1999)="Contrats de relance et de transition écologique (CRTE) rural"),"Oui","Non")</f>
        <v>Non</v>
      </c>
      <c r="S658" s="73"/>
      <c r="T658" s="74">
        <f t="shared" si="10"/>
        <v>265</v>
      </c>
      <c r="U658" s="75"/>
      <c r="V658" s="8" t="str" cm="1">
        <f t="array" ref="V658">IF(SUMPRODUCT((Tableau1[NOM DE LA STRUCTURE]=Tableau1[[#This Row],[NOM DE LA STRUCTURE]])*Tableau1[MONTANT PROPOSE POUR L''ACTION])=0,"",SUMPRODUCT((Tableau1[NOM DE LA STRUCTURE]=Tableau1[[#This Row],[NOM DE LA STRUCTURE]])*Tableau1[MONTANT PROPOSE POUR L''ACTION]))</f>
        <v/>
      </c>
      <c r="W658" s="79"/>
    </row>
    <row r="659" spans="1:23" ht="47.5" hidden="1" customHeight="1" x14ac:dyDescent="0.25">
      <c r="A659" s="13" t="str">
        <f>_xlfn.XLOOKUP(C659,'Export Action'!$A$3:$A$1999,'Export Action'!$L$3:$L$1999)</f>
        <v>87941392000015</v>
      </c>
      <c r="B659" s="84" t="str">
        <f>_xlfn.XLOOKUP(A659,'Export Action'!$L$3:$L$1999,'Export Action'!$O$3:$O$1999)</f>
        <v>ASSOCIATION SPORTIVE ENVIRONNEMENTALE ET CULTURELLE ( A S E C )</v>
      </c>
      <c r="C659" s="1" t="s">
        <v>17025</v>
      </c>
      <c r="D659" s="36" t="str">
        <f>_xlfn.XLOOKUP(C659,'Export Action'!$A$3:$A$1999,'Export Action'!$X$3:$X$1999)</f>
        <v>Fonctionnement général</v>
      </c>
      <c r="E659" s="1" t="str">
        <f>_xlfn.XLOOKUP(A659,'Export Dossier'!$K$3:$K$974,'Export Dossier'!$D$3:$D$974)</f>
        <v>FFTT-MAYO-24-0003</v>
      </c>
      <c r="F659" s="36" t="str">
        <f>_xlfn.XLOOKUP(C659,'Export Action'!$A$3:$A$1999,'Export Action'!$AE$3:$AE$1999)</f>
        <v>Ping Educatif</v>
      </c>
      <c r="G659" s="68"/>
      <c r="H659" s="71"/>
      <c r="I659" s="71"/>
      <c r="J659" s="1" t="str">
        <f>_xlfn.XLOOKUP(C659,'Export Action'!$A$3:$A$1999,'Export Action'!$J$3:$J$1999)</f>
        <v>Première demande</v>
      </c>
      <c r="K659" s="1" t="str">
        <f>_xlfn.XLOOKUP(C659,'Export Action'!$A$3:$A$1999,'Export Action'!$AL$3:$AL$1999)</f>
        <v>Mixte</v>
      </c>
      <c r="L659" s="1">
        <f>_xlfn.XLOOKUP(C659,'Export Action'!$A$3:$A$1999,'Export Action'!$AM$3:$AM$1999)</f>
        <v>22</v>
      </c>
      <c r="M659" s="5" t="e">
        <f>_xlfn.XLOOKUP(A659,'Export 2022'!$K$3:$K$1000,'Export 2022'!$AF$3:$AF$1000)</f>
        <v>#N/A</v>
      </c>
      <c r="N659" s="5" t="e">
        <f>_xlfn.XLOOKUP(A659,'Export 2023'!$K$3:$K$1000,'Export 2023'!$AF$3:$AF$1000)</f>
        <v>#N/A</v>
      </c>
      <c r="O659" s="31">
        <f>_xlfn.XLOOKUP(A659,'Export Dossier'!$K$3:$K$974,'Export Dossier'!$AD$3:$AD$974)</f>
        <v>5000</v>
      </c>
      <c r="P659" s="31">
        <f>_xlfn.XLOOKUP(C659,'Export Action'!$A$3:$A$1999,'Export Action'!$AS$3:$AS$1999)</f>
        <v>5000</v>
      </c>
      <c r="Q659" s="29">
        <f>(_xlfn.XLOOKUP(C659,'Export Action'!$A$3:$A$1999,'Export Action'!$AS$3:$AS$1999))/_xlfn.XLOOKUP(C659,'Export Action'!$A$3:$A$1999,'Export Action'!$AR$3:$AR$1999)</f>
        <v>0.81967213114754101</v>
      </c>
      <c r="R659" s="63" t="str">
        <f>IF(OR(_xlfn.XLOOKUP(C659,'Export Action'!$A$3:$A$1999,'Export Action'!$AO$3:$AO$1999)="Communes ZRR./bassins de vie pop &gt; 50% ZRR",_xlfn.XLOOKUP(C659,'Export Action'!$A$3:$A$1999,'Export Action'!$AO$3:$AO$1999)="Contrats de relance et de transition écologique (CRTE) rural"),"Oui","Non")</f>
        <v>Non</v>
      </c>
      <c r="S659" s="73"/>
      <c r="T659" s="74">
        <f t="shared" si="10"/>
        <v>266</v>
      </c>
      <c r="U659" s="75"/>
      <c r="V659" s="8" t="str" cm="1">
        <f t="array" ref="V659">IF(SUMPRODUCT((Tableau1[NOM DE LA STRUCTURE]=Tableau1[[#This Row],[NOM DE LA STRUCTURE]])*Tableau1[MONTANT PROPOSE POUR L''ACTION])=0,"",SUMPRODUCT((Tableau1[NOM DE LA STRUCTURE]=Tableau1[[#This Row],[NOM DE LA STRUCTURE]])*Tableau1[MONTANT PROPOSE POUR L''ACTION]))</f>
        <v/>
      </c>
      <c r="W659" s="79"/>
    </row>
    <row r="660" spans="1:23" ht="47.5" hidden="1" customHeight="1" x14ac:dyDescent="0.25">
      <c r="A660" s="13" t="str">
        <f>_xlfn.XLOOKUP(C660,'Export Action'!$A$3:$A$1999,'Export Action'!$L$3:$L$1999)</f>
        <v>81050317700018</v>
      </c>
      <c r="B660" s="84" t="str">
        <f>_xlfn.XLOOKUP(A660,'Export Action'!$L$3:$L$1999,'Export Action'!$O$3:$O$1999)</f>
        <v>POUTOU BEBEROU TENNIS DE TABLE CLUB.</v>
      </c>
      <c r="C660" s="1" t="s">
        <v>17037</v>
      </c>
      <c r="D660" s="36" t="str">
        <f>_xlfn.XLOOKUP(C660,'Export Action'!$A$3:$A$1999,'Export Action'!$X$3:$X$1999)</f>
        <v>Recrutement et fidélisation des jeunes école de sport</v>
      </c>
      <c r="E660" s="1" t="str">
        <f>_xlfn.XLOOKUP(A660,'Export Dossier'!$K$3:$K$974,'Export Dossier'!$D$3:$D$974)</f>
        <v>FFTT-MAYO-24-0004</v>
      </c>
      <c r="F660" s="36" t="str">
        <f>_xlfn.XLOOKUP(C660,'Export Action'!$A$3:$A$1999,'Export Action'!$AE$3:$AE$1999)</f>
        <v>Ping Educatif</v>
      </c>
      <c r="G660" s="68"/>
      <c r="H660" s="71"/>
      <c r="I660" s="71"/>
      <c r="J660" s="1" t="str">
        <f>_xlfn.XLOOKUP(C660,'Export Action'!$A$3:$A$1999,'Export Action'!$J$3:$J$1999)</f>
        <v>Renouvellement</v>
      </c>
      <c r="K660" s="1" t="str">
        <f>_xlfn.XLOOKUP(C660,'Export Action'!$A$3:$A$1999,'Export Action'!$AL$3:$AL$1999)</f>
        <v>Mixte</v>
      </c>
      <c r="L660" s="1">
        <f>_xlfn.XLOOKUP(C660,'Export Action'!$A$3:$A$1999,'Export Action'!$AM$3:$AM$1999)</f>
        <v>340</v>
      </c>
      <c r="M660" s="5">
        <f>_xlfn.XLOOKUP(A660,'Export 2022'!$K$3:$K$1000,'Export 2022'!$AF$3:$AF$1000)</f>
        <v>3000</v>
      </c>
      <c r="N660" s="5">
        <f>_xlfn.XLOOKUP(A660,'Export 2023'!$K$3:$K$1000,'Export 2023'!$AF$3:$AF$1000)</f>
        <v>3000</v>
      </c>
      <c r="O660" s="31">
        <f>_xlfn.XLOOKUP(A660,'Export Dossier'!$K$3:$K$974,'Export Dossier'!$AD$3:$AD$974)</f>
        <v>2500</v>
      </c>
      <c r="P660" s="31">
        <f>_xlfn.XLOOKUP(C660,'Export Action'!$A$3:$A$1999,'Export Action'!$AS$3:$AS$1999)</f>
        <v>1500</v>
      </c>
      <c r="Q660" s="29">
        <f>(_xlfn.XLOOKUP(C660,'Export Action'!$A$3:$A$1999,'Export Action'!$AS$3:$AS$1999))/_xlfn.XLOOKUP(C660,'Export Action'!$A$3:$A$1999,'Export Action'!$AR$3:$AR$1999)</f>
        <v>0.83333333333333337</v>
      </c>
      <c r="R660" s="63" t="str">
        <f>IF(OR(_xlfn.XLOOKUP(C660,'Export Action'!$A$3:$A$1999,'Export Action'!$AO$3:$AO$1999)="Communes ZRR./bassins de vie pop &gt; 50% ZRR",_xlfn.XLOOKUP(C660,'Export Action'!$A$3:$A$1999,'Export Action'!$AO$3:$AO$1999)="Contrats de relance et de transition écologique (CRTE) rural"),"Oui","Non")</f>
        <v>Non</v>
      </c>
      <c r="S660" s="73"/>
      <c r="T660" s="74">
        <f t="shared" si="10"/>
        <v>267</v>
      </c>
      <c r="U660" s="75"/>
      <c r="V660" s="8" t="str" cm="1">
        <f t="array" ref="V660">IF(SUMPRODUCT((Tableau1[NOM DE LA STRUCTURE]=Tableau1[[#This Row],[NOM DE LA STRUCTURE]])*Tableau1[MONTANT PROPOSE POUR L''ACTION])=0,"",SUMPRODUCT((Tableau1[NOM DE LA STRUCTURE]=Tableau1[[#This Row],[NOM DE LA STRUCTURE]])*Tableau1[MONTANT PROPOSE POUR L''ACTION]))</f>
        <v/>
      </c>
      <c r="W660" s="79"/>
    </row>
    <row r="661" spans="1:23" ht="47.5" hidden="1" customHeight="1" x14ac:dyDescent="0.25">
      <c r="A661" s="13" t="str">
        <f>_xlfn.XLOOKUP(C661,'Export Action'!$A$3:$A$1999,'Export Action'!$L$3:$L$1999)</f>
        <v>81050317700018</v>
      </c>
      <c r="B661" s="84" t="str">
        <f>_xlfn.XLOOKUP(A661,'Export Action'!$L$3:$L$1999,'Export Action'!$O$3:$O$1999)</f>
        <v>POUTOU BEBEROU TENNIS DE TABLE CLUB.</v>
      </c>
      <c r="C661" s="1" t="s">
        <v>17044</v>
      </c>
      <c r="D661" s="36" t="str">
        <f>_xlfn.XLOOKUP(C661,'Export Action'!$A$3:$A$1999,'Export Action'!$X$3:$X$1999)</f>
        <v>Promotion et animation du ping extérieure</v>
      </c>
      <c r="E661" s="1" t="str">
        <f>_xlfn.XLOOKUP(A661,'Export Dossier'!$K$3:$K$974,'Export Dossier'!$D$3:$D$974)</f>
        <v>FFTT-MAYO-24-0004</v>
      </c>
      <c r="F661" s="36" t="str">
        <f>_xlfn.XLOOKUP(C661,'Export Action'!$A$3:$A$1999,'Export Action'!$AE$3:$AE$1999)</f>
        <v>Nouvelles pratiques</v>
      </c>
      <c r="G661" s="68"/>
      <c r="H661" s="71"/>
      <c r="I661" s="71"/>
      <c r="J661" s="1" t="str">
        <f>_xlfn.XLOOKUP(C661,'Export Action'!$A$3:$A$1999,'Export Action'!$J$3:$J$1999)</f>
        <v>Première demande</v>
      </c>
      <c r="K661" s="1" t="str">
        <f>_xlfn.XLOOKUP(C661,'Export Action'!$A$3:$A$1999,'Export Action'!$AL$3:$AL$1999)</f>
        <v>Mixte</v>
      </c>
      <c r="L661" s="1">
        <f>_xlfn.XLOOKUP(C661,'Export Action'!$A$3:$A$1999,'Export Action'!$AM$3:$AM$1999)</f>
        <v>50</v>
      </c>
      <c r="M661" s="5">
        <f>_xlfn.XLOOKUP(A661,'Export 2022'!$K$3:$K$1000,'Export 2022'!$AF$3:$AF$1000)</f>
        <v>3000</v>
      </c>
      <c r="N661" s="5">
        <f>_xlfn.XLOOKUP(A661,'Export 2023'!$K$3:$K$1000,'Export 2023'!$AF$3:$AF$1000)</f>
        <v>3000</v>
      </c>
      <c r="O661" s="31">
        <f>_xlfn.XLOOKUP(A661,'Export Dossier'!$K$3:$K$974,'Export Dossier'!$AD$3:$AD$974)</f>
        <v>2500</v>
      </c>
      <c r="P661" s="31">
        <f>_xlfn.XLOOKUP(C661,'Export Action'!$A$3:$A$1999,'Export Action'!$AS$3:$AS$1999)</f>
        <v>1000</v>
      </c>
      <c r="Q661" s="29">
        <f>(_xlfn.XLOOKUP(C661,'Export Action'!$A$3:$A$1999,'Export Action'!$AS$3:$AS$1999))/_xlfn.XLOOKUP(C661,'Export Action'!$A$3:$A$1999,'Export Action'!$AR$3:$AR$1999)</f>
        <v>0.55555555555555558</v>
      </c>
      <c r="R661" s="63" t="str">
        <f>IF(OR(_xlfn.XLOOKUP(C661,'Export Action'!$A$3:$A$1999,'Export Action'!$AO$3:$AO$1999)="Communes ZRR./bassins de vie pop &gt; 50% ZRR",_xlfn.XLOOKUP(C661,'Export Action'!$A$3:$A$1999,'Export Action'!$AO$3:$AO$1999)="Contrats de relance et de transition écologique (CRTE) rural"),"Oui","Non")</f>
        <v>Non</v>
      </c>
      <c r="S661" s="73"/>
      <c r="T661" s="74">
        <f t="shared" si="10"/>
        <v>267</v>
      </c>
      <c r="U661" s="75"/>
      <c r="V661" s="8" t="str" cm="1">
        <f t="array" ref="V661">IF(SUMPRODUCT((Tableau1[NOM DE LA STRUCTURE]=Tableau1[[#This Row],[NOM DE LA STRUCTURE]])*Tableau1[MONTANT PROPOSE POUR L''ACTION])=0,"",SUMPRODUCT((Tableau1[NOM DE LA STRUCTURE]=Tableau1[[#This Row],[NOM DE LA STRUCTURE]])*Tableau1[MONTANT PROPOSE POUR L''ACTION]))</f>
        <v/>
      </c>
      <c r="W661" s="79"/>
    </row>
    <row r="662" spans="1:23" ht="47.5" hidden="1" customHeight="1" x14ac:dyDescent="0.25">
      <c r="A662" s="13" t="str">
        <f>_xlfn.XLOOKUP(C662,'Export Action'!$A$3:$A$1999,'Export Action'!$L$3:$L$1999)</f>
        <v>44025772300013</v>
      </c>
      <c r="B662" s="84" t="str">
        <f>_xlfn.XLOOKUP(A662,'Export Action'!$L$3:$L$1999,'Export Action'!$O$3:$O$1999)</f>
        <v>UNION SPORTIVE TALENCE TENNIS DE TABLE (USTTT)</v>
      </c>
      <c r="C662" s="1" t="s">
        <v>1657</v>
      </c>
      <c r="D662" s="36" t="str">
        <f>_xlfn.XLOOKUP(C662,'Export Action'!$A$3:$A$1999,'Export Action'!$X$3:$X$1999)</f>
        <v>Recrutement et fidélisation des jeunes</v>
      </c>
      <c r="E662" s="1" t="str">
        <f>_xlfn.XLOOKUP(A662,'Export Dossier'!$K$3:$K$974,'Export Dossier'!$D$3:$D$974)</f>
        <v>FFTT-NAQU-24-0001</v>
      </c>
      <c r="F662" s="36" t="str">
        <f>_xlfn.XLOOKUP(C662,'Export Action'!$A$3:$A$1999,'Export Action'!$AE$3:$AE$1999)</f>
        <v>Ping Educatif</v>
      </c>
      <c r="G662" s="68"/>
      <c r="H662" s="71"/>
      <c r="I662" s="71"/>
      <c r="J662" s="1" t="str">
        <f>_xlfn.XLOOKUP(C662,'Export Action'!$A$3:$A$1999,'Export Action'!$J$3:$J$1999)</f>
        <v>Renouvellement</v>
      </c>
      <c r="K662" s="1" t="str">
        <f>_xlfn.XLOOKUP(C662,'Export Action'!$A$3:$A$1999,'Export Action'!$AL$3:$AL$1999)</f>
        <v>Mixte</v>
      </c>
      <c r="L662" s="1">
        <f>_xlfn.XLOOKUP(C662,'Export Action'!$A$3:$A$1999,'Export Action'!$AM$3:$AM$1999)</f>
        <v>300</v>
      </c>
      <c r="M662" s="5">
        <f>_xlfn.XLOOKUP(A662,'Export 2022'!$K$3:$K$1000,'Export 2022'!$AF$3:$AF$1000)</f>
        <v>2000</v>
      </c>
      <c r="N662" s="5">
        <f>_xlfn.XLOOKUP(A662,'Export 2023'!$K$3:$K$1000,'Export 2023'!$AF$3:$AF$1000)</f>
        <v>2000</v>
      </c>
      <c r="O662" s="31">
        <f>_xlfn.XLOOKUP(A662,'Export Dossier'!$K$3:$K$974,'Export Dossier'!$AD$3:$AD$974)</f>
        <v>16100</v>
      </c>
      <c r="P662" s="31">
        <f>_xlfn.XLOOKUP(C662,'Export Action'!$A$3:$A$1999,'Export Action'!$AS$3:$AS$1999)</f>
        <v>5000</v>
      </c>
      <c r="Q662" s="29">
        <f>(_xlfn.XLOOKUP(C662,'Export Action'!$A$3:$A$1999,'Export Action'!$AS$3:$AS$1999))/_xlfn.XLOOKUP(C662,'Export Action'!$A$3:$A$1999,'Export Action'!$AR$3:$AR$1999)</f>
        <v>0.27932960893854747</v>
      </c>
      <c r="R662" s="63" t="str">
        <f>IF(OR(_xlfn.XLOOKUP(C662,'Export Action'!$A$3:$A$1999,'Export Action'!$AO$3:$AO$1999)="Communes ZRR./bassins de vie pop &gt; 50% ZRR",_xlfn.XLOOKUP(C662,'Export Action'!$A$3:$A$1999,'Export Action'!$AO$3:$AO$1999)="Contrats de relance et de transition écologique (CRTE) rural"),"Oui","Non")</f>
        <v>Non</v>
      </c>
      <c r="S662" s="73"/>
      <c r="T662" s="74">
        <f t="shared" si="10"/>
        <v>268</v>
      </c>
      <c r="U662" s="75"/>
      <c r="V662" s="8" t="str" cm="1">
        <f t="array" ref="V662">IF(SUMPRODUCT((Tableau1[NOM DE LA STRUCTURE]=Tableau1[[#This Row],[NOM DE LA STRUCTURE]])*Tableau1[MONTANT PROPOSE POUR L''ACTION])=0,"",SUMPRODUCT((Tableau1[NOM DE LA STRUCTURE]=Tableau1[[#This Row],[NOM DE LA STRUCTURE]])*Tableau1[MONTANT PROPOSE POUR L''ACTION]))</f>
        <v/>
      </c>
      <c r="W662" s="79"/>
    </row>
    <row r="663" spans="1:23" ht="47.5" hidden="1" customHeight="1" x14ac:dyDescent="0.25">
      <c r="A663" s="13" t="str">
        <f>_xlfn.XLOOKUP(C663,'Export Action'!$A$3:$A$1999,'Export Action'!$L$3:$L$1999)</f>
        <v>44025772300013</v>
      </c>
      <c r="B663" s="84" t="str">
        <f>_xlfn.XLOOKUP(A663,'Export Action'!$L$3:$L$1999,'Export Action'!$O$3:$O$1999)</f>
        <v>UNION SPORTIVE TALENCE TENNIS DE TABLE (USTTT)</v>
      </c>
      <c r="C663" s="1" t="s">
        <v>1674</v>
      </c>
      <c r="D663" s="36" t="str">
        <f>_xlfn.XLOOKUP(C663,'Export Action'!$A$3:$A$1999,'Export Action'!$X$3:$X$1999)</f>
        <v>Ping en extérieur</v>
      </c>
      <c r="E663" s="1" t="str">
        <f>_xlfn.XLOOKUP(A663,'Export Dossier'!$K$3:$K$974,'Export Dossier'!$D$3:$D$974)</f>
        <v>FFTT-NAQU-24-0001</v>
      </c>
      <c r="F663" s="36" t="str">
        <f>_xlfn.XLOOKUP(C663,'Export Action'!$A$3:$A$1999,'Export Action'!$AE$3:$AE$1999)</f>
        <v>Nouvelles pratiques</v>
      </c>
      <c r="G663" s="68"/>
      <c r="H663" s="71"/>
      <c r="I663" s="71"/>
      <c r="J663" s="1" t="str">
        <f>_xlfn.XLOOKUP(C663,'Export Action'!$A$3:$A$1999,'Export Action'!$J$3:$J$1999)</f>
        <v>Renouvellement</v>
      </c>
      <c r="K663" s="1" t="str">
        <f>_xlfn.XLOOKUP(C663,'Export Action'!$A$3:$A$1999,'Export Action'!$AL$3:$AL$1999)</f>
        <v>Mixte</v>
      </c>
      <c r="L663" s="1">
        <f>_xlfn.XLOOKUP(C663,'Export Action'!$A$3:$A$1999,'Export Action'!$AM$3:$AM$1999)</f>
        <v>200</v>
      </c>
      <c r="M663" s="5">
        <f>_xlfn.XLOOKUP(A663,'Export 2022'!$K$3:$K$1000,'Export 2022'!$AF$3:$AF$1000)</f>
        <v>2000</v>
      </c>
      <c r="N663" s="5">
        <f>_xlfn.XLOOKUP(A663,'Export 2023'!$K$3:$K$1000,'Export 2023'!$AF$3:$AF$1000)</f>
        <v>2000</v>
      </c>
      <c r="O663" s="31">
        <f>_xlfn.XLOOKUP(A663,'Export Dossier'!$K$3:$K$974,'Export Dossier'!$AD$3:$AD$974)</f>
        <v>16100</v>
      </c>
      <c r="P663" s="31">
        <f>_xlfn.XLOOKUP(C663,'Export Action'!$A$3:$A$1999,'Export Action'!$AS$3:$AS$1999)</f>
        <v>4100</v>
      </c>
      <c r="Q663" s="29">
        <f>(_xlfn.XLOOKUP(C663,'Export Action'!$A$3:$A$1999,'Export Action'!$AS$3:$AS$1999))/_xlfn.XLOOKUP(C663,'Export Action'!$A$3:$A$1999,'Export Action'!$AR$3:$AR$1999)</f>
        <v>0.37614678899082571</v>
      </c>
      <c r="R663" s="63" t="str">
        <f>IF(OR(_xlfn.XLOOKUP(C663,'Export Action'!$A$3:$A$1999,'Export Action'!$AO$3:$AO$1999)="Communes ZRR./bassins de vie pop &gt; 50% ZRR",_xlfn.XLOOKUP(C663,'Export Action'!$A$3:$A$1999,'Export Action'!$AO$3:$AO$1999)="Contrats de relance et de transition écologique (CRTE) rural"),"Oui","Non")</f>
        <v>Non</v>
      </c>
      <c r="S663" s="73"/>
      <c r="T663" s="74">
        <f t="shared" si="10"/>
        <v>268</v>
      </c>
      <c r="U663" s="75"/>
      <c r="V663" s="8" t="str" cm="1">
        <f t="array" ref="V663">IF(SUMPRODUCT((Tableau1[NOM DE LA STRUCTURE]=Tableau1[[#This Row],[NOM DE LA STRUCTURE]])*Tableau1[MONTANT PROPOSE POUR L''ACTION])=0,"",SUMPRODUCT((Tableau1[NOM DE LA STRUCTURE]=Tableau1[[#This Row],[NOM DE LA STRUCTURE]])*Tableau1[MONTANT PROPOSE POUR L''ACTION]))</f>
        <v/>
      </c>
      <c r="W663" s="79"/>
    </row>
    <row r="664" spans="1:23" ht="47.5" hidden="1" customHeight="1" x14ac:dyDescent="0.25">
      <c r="A664" s="13" t="str">
        <f>_xlfn.XLOOKUP(C664,'Export Action'!$A$3:$A$1999,'Export Action'!$L$3:$L$1999)</f>
        <v>44025772300013</v>
      </c>
      <c r="B664" s="84" t="str">
        <f>_xlfn.XLOOKUP(A664,'Export Action'!$L$3:$L$1999,'Export Action'!$O$3:$O$1999)</f>
        <v>UNION SPORTIVE TALENCE TENNIS DE TABLE (USTTT)</v>
      </c>
      <c r="C664" s="1" t="s">
        <v>1680</v>
      </c>
      <c r="D664" s="36" t="str">
        <f>_xlfn.XLOOKUP(C664,'Export Action'!$A$3:$A$1999,'Export Action'!$X$3:$X$1999)</f>
        <v>Ping Santé</v>
      </c>
      <c r="E664" s="1" t="str">
        <f>_xlfn.XLOOKUP(A664,'Export Dossier'!$K$3:$K$974,'Export Dossier'!$D$3:$D$974)</f>
        <v>FFTT-NAQU-24-0001</v>
      </c>
      <c r="F664" s="36" t="str">
        <f>_xlfn.XLOOKUP(C664,'Export Action'!$A$3:$A$1999,'Export Action'!$AE$3:$AE$1999)</f>
        <v>Ping Actif</v>
      </c>
      <c r="G664" s="68"/>
      <c r="H664" s="71"/>
      <c r="I664" s="71"/>
      <c r="J664" s="1" t="str">
        <f>_xlfn.XLOOKUP(C664,'Export Action'!$A$3:$A$1999,'Export Action'!$J$3:$J$1999)</f>
        <v>Renouvellement</v>
      </c>
      <c r="K664" s="1" t="str">
        <f>_xlfn.XLOOKUP(C664,'Export Action'!$A$3:$A$1999,'Export Action'!$AL$3:$AL$1999)</f>
        <v>Mixte</v>
      </c>
      <c r="L664" s="1">
        <f>_xlfn.XLOOKUP(C664,'Export Action'!$A$3:$A$1999,'Export Action'!$AM$3:$AM$1999)</f>
        <v>150</v>
      </c>
      <c r="M664" s="5">
        <f>_xlfn.XLOOKUP(A664,'Export 2022'!$K$3:$K$1000,'Export 2022'!$AF$3:$AF$1000)</f>
        <v>2000</v>
      </c>
      <c r="N664" s="5">
        <f>_xlfn.XLOOKUP(A664,'Export 2023'!$K$3:$K$1000,'Export 2023'!$AF$3:$AF$1000)</f>
        <v>2000</v>
      </c>
      <c r="O664" s="31">
        <f>_xlfn.XLOOKUP(A664,'Export Dossier'!$K$3:$K$974,'Export Dossier'!$AD$3:$AD$974)</f>
        <v>16100</v>
      </c>
      <c r="P664" s="31">
        <f>_xlfn.XLOOKUP(C664,'Export Action'!$A$3:$A$1999,'Export Action'!$AS$3:$AS$1999)</f>
        <v>5000</v>
      </c>
      <c r="Q664" s="29">
        <f>(_xlfn.XLOOKUP(C664,'Export Action'!$A$3:$A$1999,'Export Action'!$AS$3:$AS$1999))/_xlfn.XLOOKUP(C664,'Export Action'!$A$3:$A$1999,'Export Action'!$AR$3:$AR$1999)</f>
        <v>0.27932960893854747</v>
      </c>
      <c r="R664" s="63" t="str">
        <f>IF(OR(_xlfn.XLOOKUP(C664,'Export Action'!$A$3:$A$1999,'Export Action'!$AO$3:$AO$1999)="Communes ZRR./bassins de vie pop &gt; 50% ZRR",_xlfn.XLOOKUP(C664,'Export Action'!$A$3:$A$1999,'Export Action'!$AO$3:$AO$1999)="Contrats de relance et de transition écologique (CRTE) rural"),"Oui","Non")</f>
        <v>Non</v>
      </c>
      <c r="S664" s="73"/>
      <c r="T664" s="74">
        <f t="shared" si="10"/>
        <v>268</v>
      </c>
      <c r="U664" s="75"/>
      <c r="V664" s="8" t="str" cm="1">
        <f t="array" ref="V664">IF(SUMPRODUCT((Tableau1[NOM DE LA STRUCTURE]=Tableau1[[#This Row],[NOM DE LA STRUCTURE]])*Tableau1[MONTANT PROPOSE POUR L''ACTION])=0,"",SUMPRODUCT((Tableau1[NOM DE LA STRUCTURE]=Tableau1[[#This Row],[NOM DE LA STRUCTURE]])*Tableau1[MONTANT PROPOSE POUR L''ACTION]))</f>
        <v/>
      </c>
      <c r="W664" s="79"/>
    </row>
    <row r="665" spans="1:23" ht="47.5" hidden="1" customHeight="1" x14ac:dyDescent="0.25">
      <c r="A665" s="13" t="str">
        <f>_xlfn.XLOOKUP(C665,'Export Action'!$A$3:$A$1999,'Export Action'!$L$3:$L$1999)</f>
        <v>44025772300013</v>
      </c>
      <c r="B665" s="84" t="str">
        <f>_xlfn.XLOOKUP(A665,'Export Action'!$L$3:$L$1999,'Export Action'!$O$3:$O$1999)</f>
        <v>UNION SPORTIVE TALENCE TENNIS DE TABLE (USTTT)</v>
      </c>
      <c r="C665" s="1" t="s">
        <v>1685</v>
      </c>
      <c r="D665" s="36" t="str">
        <f>_xlfn.XLOOKUP(C665,'Export Action'!$A$3:$A$1999,'Export Action'!$X$3:$X$1999)</f>
        <v>Développement durable</v>
      </c>
      <c r="E665" s="1" t="str">
        <f>_xlfn.XLOOKUP(A665,'Export Dossier'!$K$3:$K$974,'Export Dossier'!$D$3:$D$974)</f>
        <v>FFTT-NAQU-24-0001</v>
      </c>
      <c r="F665" s="36" t="str">
        <f>_xlfn.XLOOKUP(C665,'Export Action'!$A$3:$A$1999,'Export Action'!$AE$3:$AE$1999)</f>
        <v>Structuration clubs/comités de demain</v>
      </c>
      <c r="G665" s="68"/>
      <c r="H665" s="71"/>
      <c r="I665" s="71"/>
      <c r="J665" s="1" t="str">
        <f>_xlfn.XLOOKUP(C665,'Export Action'!$A$3:$A$1999,'Export Action'!$J$3:$J$1999)</f>
        <v>Renouvellement</v>
      </c>
      <c r="K665" s="1" t="str">
        <f>_xlfn.XLOOKUP(C665,'Export Action'!$A$3:$A$1999,'Export Action'!$AL$3:$AL$1999)</f>
        <v>Mixte</v>
      </c>
      <c r="L665" s="1">
        <f>_xlfn.XLOOKUP(C665,'Export Action'!$A$3:$A$1999,'Export Action'!$AM$3:$AM$1999)</f>
        <v>300</v>
      </c>
      <c r="M665" s="5">
        <f>_xlfn.XLOOKUP(A665,'Export 2022'!$K$3:$K$1000,'Export 2022'!$AF$3:$AF$1000)</f>
        <v>2000</v>
      </c>
      <c r="N665" s="5">
        <f>_xlfn.XLOOKUP(A665,'Export 2023'!$K$3:$K$1000,'Export 2023'!$AF$3:$AF$1000)</f>
        <v>2000</v>
      </c>
      <c r="O665" s="31">
        <f>_xlfn.XLOOKUP(A665,'Export Dossier'!$K$3:$K$974,'Export Dossier'!$AD$3:$AD$974)</f>
        <v>16100</v>
      </c>
      <c r="P665" s="31">
        <f>_xlfn.XLOOKUP(C665,'Export Action'!$A$3:$A$1999,'Export Action'!$AS$3:$AS$1999)</f>
        <v>2000</v>
      </c>
      <c r="Q665" s="29">
        <f>(_xlfn.XLOOKUP(C665,'Export Action'!$A$3:$A$1999,'Export Action'!$AS$3:$AS$1999))/_xlfn.XLOOKUP(C665,'Export Action'!$A$3:$A$1999,'Export Action'!$AR$3:$AR$1999)</f>
        <v>0.30769230769230771</v>
      </c>
      <c r="R665" s="63" t="str">
        <f>IF(OR(_xlfn.XLOOKUP(C665,'Export Action'!$A$3:$A$1999,'Export Action'!$AO$3:$AO$1999)="Communes ZRR./bassins de vie pop &gt; 50% ZRR",_xlfn.XLOOKUP(C665,'Export Action'!$A$3:$A$1999,'Export Action'!$AO$3:$AO$1999)="Contrats de relance et de transition écologique (CRTE) rural"),"Oui","Non")</f>
        <v>Non</v>
      </c>
      <c r="S665" s="73"/>
      <c r="T665" s="74">
        <f t="shared" si="10"/>
        <v>268</v>
      </c>
      <c r="U665" s="75"/>
      <c r="V665" s="8" t="str" cm="1">
        <f t="array" ref="V665">IF(SUMPRODUCT((Tableau1[NOM DE LA STRUCTURE]=Tableau1[[#This Row],[NOM DE LA STRUCTURE]])*Tableau1[MONTANT PROPOSE POUR L''ACTION])=0,"",SUMPRODUCT((Tableau1[NOM DE LA STRUCTURE]=Tableau1[[#This Row],[NOM DE LA STRUCTURE]])*Tableau1[MONTANT PROPOSE POUR L''ACTION]))</f>
        <v/>
      </c>
      <c r="W665" s="79"/>
    </row>
    <row r="666" spans="1:23" ht="47.5" hidden="1" customHeight="1" x14ac:dyDescent="0.25">
      <c r="A666" s="13" t="str">
        <f>_xlfn.XLOOKUP(C666,'Export Action'!$A$3:$A$1999,'Export Action'!$L$3:$L$1999)</f>
        <v>44797013800015</v>
      </c>
      <c r="B666" s="84" t="str">
        <f>_xlfn.XLOOKUP(A666,'Export Action'!$L$3:$L$1999,'Export Action'!$O$3:$O$1999)</f>
        <v>TENNIS DE TABLE LE GRAND-BOURG</v>
      </c>
      <c r="C666" s="1" t="s">
        <v>1711</v>
      </c>
      <c r="D666" s="36" t="str">
        <f>_xlfn.XLOOKUP(C666,'Export Action'!$A$3:$A$1999,'Export Action'!$X$3:$X$1999)</f>
        <v>Développement de la pratique - Recrutement et fIdélisation des jeunes : Ecole de sport</v>
      </c>
      <c r="E666" s="1" t="str">
        <f>_xlfn.XLOOKUP(A666,'Export Dossier'!$K$3:$K$974,'Export Dossier'!$D$3:$D$974)</f>
        <v>FFTT-NAQU-24-0003</v>
      </c>
      <c r="F666" s="36" t="str">
        <f>_xlfn.XLOOKUP(C666,'Export Action'!$A$3:$A$1999,'Export Action'!$AE$3:$AE$1999)</f>
        <v>Ping Educatif</v>
      </c>
      <c r="G666" s="68"/>
      <c r="H666" s="71"/>
      <c r="I666" s="71"/>
      <c r="J666" s="1" t="str">
        <f>_xlfn.XLOOKUP(C666,'Export Action'!$A$3:$A$1999,'Export Action'!$J$3:$J$1999)</f>
        <v>Renouvellement</v>
      </c>
      <c r="K666" s="1" t="str">
        <f>_xlfn.XLOOKUP(C666,'Export Action'!$A$3:$A$1999,'Export Action'!$AL$3:$AL$1999)</f>
        <v>Mixte</v>
      </c>
      <c r="L666" s="1">
        <f>_xlfn.XLOOKUP(C666,'Export Action'!$A$3:$A$1999,'Export Action'!$AM$3:$AM$1999)</f>
        <v>15</v>
      </c>
      <c r="M666" s="5" t="e">
        <f>_xlfn.XLOOKUP(A666,'Export 2022'!$K$3:$K$1000,'Export 2022'!$AF$3:$AF$1000)</f>
        <v>#N/A</v>
      </c>
      <c r="N666" s="5">
        <f>_xlfn.XLOOKUP(A666,'Export 2023'!$K$3:$K$1000,'Export 2023'!$AF$3:$AF$1000)</f>
        <v>0</v>
      </c>
      <c r="O666" s="31">
        <f>_xlfn.XLOOKUP(A666,'Export Dossier'!$K$3:$K$974,'Export Dossier'!$AD$3:$AD$974)</f>
        <v>1000</v>
      </c>
      <c r="P666" s="31">
        <f>_xlfn.XLOOKUP(C666,'Export Action'!$A$3:$A$1999,'Export Action'!$AS$3:$AS$1999)</f>
        <v>500</v>
      </c>
      <c r="Q666" s="29">
        <f>(_xlfn.XLOOKUP(C666,'Export Action'!$A$3:$A$1999,'Export Action'!$AS$3:$AS$1999))/_xlfn.XLOOKUP(C666,'Export Action'!$A$3:$A$1999,'Export Action'!$AR$3:$AR$1999)</f>
        <v>0.20833333333333334</v>
      </c>
      <c r="R666" s="63" t="str">
        <f>IF(OR(_xlfn.XLOOKUP(C666,'Export Action'!$A$3:$A$1999,'Export Action'!$AO$3:$AO$1999)="Communes ZRR./bassins de vie pop &gt; 50% ZRR",_xlfn.XLOOKUP(C666,'Export Action'!$A$3:$A$1999,'Export Action'!$AO$3:$AO$1999)="Contrats de relance et de transition écologique (CRTE) rural"),"Oui","Non")</f>
        <v>Oui</v>
      </c>
      <c r="S666" s="73"/>
      <c r="T666" s="74">
        <f t="shared" si="10"/>
        <v>269</v>
      </c>
      <c r="U666" s="75"/>
      <c r="V666" s="8" t="str" cm="1">
        <f t="array" ref="V666">IF(SUMPRODUCT((Tableau1[NOM DE LA STRUCTURE]=Tableau1[[#This Row],[NOM DE LA STRUCTURE]])*Tableau1[MONTANT PROPOSE POUR L''ACTION])=0,"",SUMPRODUCT((Tableau1[NOM DE LA STRUCTURE]=Tableau1[[#This Row],[NOM DE LA STRUCTURE]])*Tableau1[MONTANT PROPOSE POUR L''ACTION]))</f>
        <v/>
      </c>
      <c r="W666" s="79"/>
    </row>
    <row r="667" spans="1:23" ht="47.5" hidden="1" customHeight="1" x14ac:dyDescent="0.25">
      <c r="A667" s="13" t="str">
        <f>_xlfn.XLOOKUP(C667,'Export Action'!$A$3:$A$1999,'Export Action'!$L$3:$L$1999)</f>
        <v>44797013800015</v>
      </c>
      <c r="B667" s="84" t="str">
        <f>_xlfn.XLOOKUP(A667,'Export Action'!$L$3:$L$1999,'Export Action'!$O$3:$O$1999)</f>
        <v>TENNIS DE TABLE LE GRAND-BOURG</v>
      </c>
      <c r="C667" s="1" t="s">
        <v>1727</v>
      </c>
      <c r="D667" s="36" t="str">
        <f>_xlfn.XLOOKUP(C667,'Export Action'!$A$3:$A$1999,'Export Action'!$X$3:$X$1999)</f>
        <v>Développement durable : Orientation du club vers un sport plus responsable et vers l'éco-responsabilité.</v>
      </c>
      <c r="E667" s="1" t="str">
        <f>_xlfn.XLOOKUP(A667,'Export Dossier'!$K$3:$K$974,'Export Dossier'!$D$3:$D$974)</f>
        <v>FFTT-NAQU-24-0003</v>
      </c>
      <c r="F667" s="36" t="str">
        <f>_xlfn.XLOOKUP(C667,'Export Action'!$A$3:$A$1999,'Export Action'!$AE$3:$AE$1999)</f>
        <v>Structuration clubs/comités de demain</v>
      </c>
      <c r="G667" s="68"/>
      <c r="H667" s="71"/>
      <c r="I667" s="71"/>
      <c r="J667" s="1" t="str">
        <f>_xlfn.XLOOKUP(C667,'Export Action'!$A$3:$A$1999,'Export Action'!$J$3:$J$1999)</f>
        <v>Renouvellement</v>
      </c>
      <c r="K667" s="1" t="str">
        <f>_xlfn.XLOOKUP(C667,'Export Action'!$A$3:$A$1999,'Export Action'!$AL$3:$AL$1999)</f>
        <v>Mixte</v>
      </c>
      <c r="L667" s="1">
        <f>_xlfn.XLOOKUP(C667,'Export Action'!$A$3:$A$1999,'Export Action'!$AM$3:$AM$1999)</f>
        <v>30</v>
      </c>
      <c r="M667" s="5" t="e">
        <f>_xlfn.XLOOKUP(A667,'Export 2022'!$K$3:$K$1000,'Export 2022'!$AF$3:$AF$1000)</f>
        <v>#N/A</v>
      </c>
      <c r="N667" s="5">
        <f>_xlfn.XLOOKUP(A667,'Export 2023'!$K$3:$K$1000,'Export 2023'!$AF$3:$AF$1000)</f>
        <v>0</v>
      </c>
      <c r="O667" s="31">
        <f>_xlfn.XLOOKUP(A667,'Export Dossier'!$K$3:$K$974,'Export Dossier'!$AD$3:$AD$974)</f>
        <v>1000</v>
      </c>
      <c r="P667" s="31">
        <f>_xlfn.XLOOKUP(C667,'Export Action'!$A$3:$A$1999,'Export Action'!$AS$3:$AS$1999)</f>
        <v>200</v>
      </c>
      <c r="Q667" s="29">
        <f>(_xlfn.XLOOKUP(C667,'Export Action'!$A$3:$A$1999,'Export Action'!$AS$3:$AS$1999))/_xlfn.XLOOKUP(C667,'Export Action'!$A$3:$A$1999,'Export Action'!$AR$3:$AR$1999)</f>
        <v>0.13793103448275862</v>
      </c>
      <c r="R667" s="63" t="str">
        <f>IF(OR(_xlfn.XLOOKUP(C667,'Export Action'!$A$3:$A$1999,'Export Action'!$AO$3:$AO$1999)="Communes ZRR./bassins de vie pop &gt; 50% ZRR",_xlfn.XLOOKUP(C667,'Export Action'!$A$3:$A$1999,'Export Action'!$AO$3:$AO$1999)="Contrats de relance et de transition écologique (CRTE) rural"),"Oui","Non")</f>
        <v>Oui</v>
      </c>
      <c r="S667" s="73"/>
      <c r="T667" s="74">
        <f t="shared" si="10"/>
        <v>269</v>
      </c>
      <c r="U667" s="75"/>
      <c r="V667" s="8" t="str" cm="1">
        <f t="array" ref="V667">IF(SUMPRODUCT((Tableau1[NOM DE LA STRUCTURE]=Tableau1[[#This Row],[NOM DE LA STRUCTURE]])*Tableau1[MONTANT PROPOSE POUR L''ACTION])=0,"",SUMPRODUCT((Tableau1[NOM DE LA STRUCTURE]=Tableau1[[#This Row],[NOM DE LA STRUCTURE]])*Tableau1[MONTANT PROPOSE POUR L''ACTION]))</f>
        <v/>
      </c>
      <c r="W667" s="79"/>
    </row>
    <row r="668" spans="1:23" ht="47.5" hidden="1" customHeight="1" x14ac:dyDescent="0.25">
      <c r="A668" s="13" t="str">
        <f>_xlfn.XLOOKUP(C668,'Export Action'!$A$3:$A$1999,'Export Action'!$L$3:$L$1999)</f>
        <v>44797013800015</v>
      </c>
      <c r="B668" s="84" t="str">
        <f>_xlfn.XLOOKUP(A668,'Export Action'!$L$3:$L$1999,'Export Action'!$O$3:$O$1999)</f>
        <v>TENNIS DE TABLE LE GRAND-BOURG</v>
      </c>
      <c r="C668" s="1" t="s">
        <v>1732</v>
      </c>
      <c r="D668" s="36" t="str">
        <f>_xlfn.XLOOKUP(C668,'Export Action'!$A$3:$A$1999,'Export Action'!$X$3:$X$1999)</f>
        <v>Promotion du sport santé - Développement du dispositif Ping "Bien être"</v>
      </c>
      <c r="E668" s="1" t="str">
        <f>_xlfn.XLOOKUP(A668,'Export Dossier'!$K$3:$K$974,'Export Dossier'!$D$3:$D$974)</f>
        <v>FFTT-NAQU-24-0003</v>
      </c>
      <c r="F668" s="36" t="str">
        <f>_xlfn.XLOOKUP(C668,'Export Action'!$A$3:$A$1999,'Export Action'!$AE$3:$AE$1999)</f>
        <v>Ping Actif</v>
      </c>
      <c r="G668" s="68"/>
      <c r="H668" s="71"/>
      <c r="I668" s="71"/>
      <c r="J668" s="1" t="str">
        <f>_xlfn.XLOOKUP(C668,'Export Action'!$A$3:$A$1999,'Export Action'!$J$3:$J$1999)</f>
        <v>Première demande</v>
      </c>
      <c r="K668" s="1" t="str">
        <f>_xlfn.XLOOKUP(C668,'Export Action'!$A$3:$A$1999,'Export Action'!$AL$3:$AL$1999)</f>
        <v>Mixte</v>
      </c>
      <c r="L668" s="1">
        <f>_xlfn.XLOOKUP(C668,'Export Action'!$A$3:$A$1999,'Export Action'!$AM$3:$AM$1999)</f>
        <v>5</v>
      </c>
      <c r="M668" s="5" t="e">
        <f>_xlfn.XLOOKUP(A668,'Export 2022'!$K$3:$K$1000,'Export 2022'!$AF$3:$AF$1000)</f>
        <v>#N/A</v>
      </c>
      <c r="N668" s="5">
        <f>_xlfn.XLOOKUP(A668,'Export 2023'!$K$3:$K$1000,'Export 2023'!$AF$3:$AF$1000)</f>
        <v>0</v>
      </c>
      <c r="O668" s="31">
        <f>_xlfn.XLOOKUP(A668,'Export Dossier'!$K$3:$K$974,'Export Dossier'!$AD$3:$AD$974)</f>
        <v>1000</v>
      </c>
      <c r="P668" s="31">
        <f>_xlfn.XLOOKUP(C668,'Export Action'!$A$3:$A$1999,'Export Action'!$AS$3:$AS$1999)</f>
        <v>300</v>
      </c>
      <c r="Q668" s="29">
        <f>(_xlfn.XLOOKUP(C668,'Export Action'!$A$3:$A$1999,'Export Action'!$AS$3:$AS$1999))/_xlfn.XLOOKUP(C668,'Export Action'!$A$3:$A$1999,'Export Action'!$AR$3:$AR$1999)</f>
        <v>0.375</v>
      </c>
      <c r="R668" s="63" t="str">
        <f>IF(OR(_xlfn.XLOOKUP(C668,'Export Action'!$A$3:$A$1999,'Export Action'!$AO$3:$AO$1999)="Communes ZRR./bassins de vie pop &gt; 50% ZRR",_xlfn.XLOOKUP(C668,'Export Action'!$A$3:$A$1999,'Export Action'!$AO$3:$AO$1999)="Contrats de relance et de transition écologique (CRTE) rural"),"Oui","Non")</f>
        <v>Oui</v>
      </c>
      <c r="S668" s="73"/>
      <c r="T668" s="74">
        <f t="shared" si="10"/>
        <v>269</v>
      </c>
      <c r="U668" s="75"/>
      <c r="V668" s="8" t="str" cm="1">
        <f t="array" ref="V668">IF(SUMPRODUCT((Tableau1[NOM DE LA STRUCTURE]=Tableau1[[#This Row],[NOM DE LA STRUCTURE]])*Tableau1[MONTANT PROPOSE POUR L''ACTION])=0,"",SUMPRODUCT((Tableau1[NOM DE LA STRUCTURE]=Tableau1[[#This Row],[NOM DE LA STRUCTURE]])*Tableau1[MONTANT PROPOSE POUR L''ACTION]))</f>
        <v/>
      </c>
      <c r="W668" s="79"/>
    </row>
    <row r="669" spans="1:23" ht="47.5" hidden="1" customHeight="1" x14ac:dyDescent="0.25">
      <c r="A669" s="13" t="str">
        <f>_xlfn.XLOOKUP(C669,'Export Action'!$A$3:$A$1999,'Export Action'!$L$3:$L$1999)</f>
        <v>50033642500029</v>
      </c>
      <c r="B669" s="84" t="str">
        <f>_xlfn.XLOOKUP(A669,'Export Action'!$L$3:$L$1999,'Export Action'!$O$3:$O$1999)</f>
        <v>TENNIS DE TABLE MONTLIEU-LA-GARDE</v>
      </c>
      <c r="C669" s="1" t="s">
        <v>1738</v>
      </c>
      <c r="D669" s="36" t="str">
        <f>_xlfn.XLOOKUP(C669,'Export Action'!$A$3:$A$1999,'Export Action'!$X$3:$X$1999)</f>
        <v>Optimiser l’attractivité du club et développer la pratique en faveur des jeunes</v>
      </c>
      <c r="E669" s="1" t="str">
        <f>_xlfn.XLOOKUP(A669,'Export Dossier'!$K$3:$K$974,'Export Dossier'!$D$3:$D$974)</f>
        <v>FFTT-NAQU-24-0004</v>
      </c>
      <c r="F669" s="36" t="str">
        <f>_xlfn.XLOOKUP(C669,'Export Action'!$A$3:$A$1999,'Export Action'!$AE$3:$AE$1999)</f>
        <v>Ping Educatif</v>
      </c>
      <c r="G669" s="68"/>
      <c r="H669" s="71"/>
      <c r="I669" s="71"/>
      <c r="J669" s="1" t="str">
        <f>_xlfn.XLOOKUP(C669,'Export Action'!$A$3:$A$1999,'Export Action'!$J$3:$J$1999)</f>
        <v>Renouvellement</v>
      </c>
      <c r="K669" s="1" t="str">
        <f>_xlfn.XLOOKUP(C669,'Export Action'!$A$3:$A$1999,'Export Action'!$AL$3:$AL$1999)</f>
        <v>Mixte</v>
      </c>
      <c r="L669" s="1">
        <f>_xlfn.XLOOKUP(C669,'Export Action'!$A$3:$A$1999,'Export Action'!$AM$3:$AM$1999)</f>
        <v>30</v>
      </c>
      <c r="M669" s="5" t="e">
        <f>_xlfn.XLOOKUP(A669,'Export 2022'!$K$3:$K$1000,'Export 2022'!$AF$3:$AF$1000)</f>
        <v>#N/A</v>
      </c>
      <c r="N669" s="5">
        <f>_xlfn.XLOOKUP(A669,'Export 2023'!$K$3:$K$1000,'Export 2023'!$AF$3:$AF$1000)</f>
        <v>1000</v>
      </c>
      <c r="O669" s="31">
        <f>_xlfn.XLOOKUP(A669,'Export Dossier'!$K$3:$K$974,'Export Dossier'!$AD$3:$AD$974)</f>
        <v>2500</v>
      </c>
      <c r="P669" s="31">
        <f>_xlfn.XLOOKUP(C669,'Export Action'!$A$3:$A$1999,'Export Action'!$AS$3:$AS$1999)</f>
        <v>2500</v>
      </c>
      <c r="Q669" s="29">
        <f>(_xlfn.XLOOKUP(C669,'Export Action'!$A$3:$A$1999,'Export Action'!$AS$3:$AS$1999))/_xlfn.XLOOKUP(C669,'Export Action'!$A$3:$A$1999,'Export Action'!$AR$3:$AR$1999)</f>
        <v>0.38813848781245147</v>
      </c>
      <c r="R669" s="63" t="str">
        <f>IF(OR(_xlfn.XLOOKUP(C669,'Export Action'!$A$3:$A$1999,'Export Action'!$AO$3:$AO$1999)="Communes ZRR./bassins de vie pop &gt; 50% ZRR",_xlfn.XLOOKUP(C669,'Export Action'!$A$3:$A$1999,'Export Action'!$AO$3:$AO$1999)="Contrats de relance et de transition écologique (CRTE) rural"),"Oui","Non")</f>
        <v>Oui</v>
      </c>
      <c r="S669" s="73"/>
      <c r="T669" s="74">
        <f t="shared" si="10"/>
        <v>270</v>
      </c>
      <c r="U669" s="75"/>
      <c r="V669" s="8" t="str" cm="1">
        <f t="array" ref="V669">IF(SUMPRODUCT((Tableau1[NOM DE LA STRUCTURE]=Tableau1[[#This Row],[NOM DE LA STRUCTURE]])*Tableau1[MONTANT PROPOSE POUR L''ACTION])=0,"",SUMPRODUCT((Tableau1[NOM DE LA STRUCTURE]=Tableau1[[#This Row],[NOM DE LA STRUCTURE]])*Tableau1[MONTANT PROPOSE POUR L''ACTION]))</f>
        <v/>
      </c>
      <c r="W669" s="79"/>
    </row>
    <row r="670" spans="1:23" ht="47.5" hidden="1" customHeight="1" x14ac:dyDescent="0.25">
      <c r="A670" s="13" t="str">
        <f>_xlfn.XLOOKUP(C670,'Export Action'!$A$3:$A$1999,'Export Action'!$L$3:$L$1999)</f>
        <v>41765316900025</v>
      </c>
      <c r="B670" s="84" t="str">
        <f>_xlfn.XLOOKUP(A670,'Export Action'!$L$3:$L$1999,'Export Action'!$O$3:$O$1999)</f>
        <v>ST-MAIXENT SPORT ATHLETIQUE SAINT-MAIXENTAIS TENNIS DE TABLE - SASMTT</v>
      </c>
      <c r="C670" s="1" t="s">
        <v>1753</v>
      </c>
      <c r="D670" s="36" t="str">
        <f>_xlfn.XLOOKUP(C670,'Export Action'!$A$3:$A$1999,'Export Action'!$X$3:$X$1999)</f>
        <v>Recrutement et fidélisation des jeunes</v>
      </c>
      <c r="E670" s="1" t="str">
        <f>_xlfn.XLOOKUP(A670,'Export Dossier'!$K$3:$K$974,'Export Dossier'!$D$3:$D$974)</f>
        <v>FFTT-NAQU-24-0005</v>
      </c>
      <c r="F670" s="36" t="str">
        <f>_xlfn.XLOOKUP(C670,'Export Action'!$A$3:$A$1999,'Export Action'!$AE$3:$AE$1999)</f>
        <v>Ping Educatif</v>
      </c>
      <c r="G670" s="68"/>
      <c r="H670" s="71"/>
      <c r="I670" s="71"/>
      <c r="J670" s="1" t="str">
        <f>_xlfn.XLOOKUP(C670,'Export Action'!$A$3:$A$1999,'Export Action'!$J$3:$J$1999)</f>
        <v>Première demande</v>
      </c>
      <c r="K670" s="1" t="str">
        <f>_xlfn.XLOOKUP(C670,'Export Action'!$A$3:$A$1999,'Export Action'!$AL$3:$AL$1999)</f>
        <v>Mixte</v>
      </c>
      <c r="L670" s="1">
        <f>_xlfn.XLOOKUP(C670,'Export Action'!$A$3:$A$1999,'Export Action'!$AM$3:$AM$1999)</f>
        <v>200</v>
      </c>
      <c r="M670" s="5" t="e">
        <f>_xlfn.XLOOKUP(A670,'Export 2022'!$K$3:$K$1000,'Export 2022'!$AF$3:$AF$1000)</f>
        <v>#N/A</v>
      </c>
      <c r="N670" s="5" t="e">
        <f>_xlfn.XLOOKUP(A670,'Export 2023'!$K$3:$K$1000,'Export 2023'!$AF$3:$AF$1000)</f>
        <v>#N/A</v>
      </c>
      <c r="O670" s="31">
        <f>_xlfn.XLOOKUP(A670,'Export Dossier'!$K$3:$K$974,'Export Dossier'!$AD$3:$AD$974)</f>
        <v>10000</v>
      </c>
      <c r="P670" s="31">
        <f>_xlfn.XLOOKUP(C670,'Export Action'!$A$3:$A$1999,'Export Action'!$AS$3:$AS$1999)</f>
        <v>5000</v>
      </c>
      <c r="Q670" s="29">
        <f>(_xlfn.XLOOKUP(C670,'Export Action'!$A$3:$A$1999,'Export Action'!$AS$3:$AS$1999))/_xlfn.XLOOKUP(C670,'Export Action'!$A$3:$A$1999,'Export Action'!$AR$3:$AR$1999)</f>
        <v>0.12559658377292138</v>
      </c>
      <c r="R670" s="63" t="str">
        <f>IF(OR(_xlfn.XLOOKUP(C670,'Export Action'!$A$3:$A$1999,'Export Action'!$AO$3:$AO$1999)="Communes ZRR./bassins de vie pop &gt; 50% ZRR",_xlfn.XLOOKUP(C670,'Export Action'!$A$3:$A$1999,'Export Action'!$AO$3:$AO$1999)="Contrats de relance et de transition écologique (CRTE) rural"),"Oui","Non")</f>
        <v>Non</v>
      </c>
      <c r="S670" s="73"/>
      <c r="T670" s="74">
        <f t="shared" si="10"/>
        <v>271</v>
      </c>
      <c r="U670" s="75"/>
      <c r="V670" s="8" t="str" cm="1">
        <f t="array" ref="V670">IF(SUMPRODUCT((Tableau1[NOM DE LA STRUCTURE]=Tableau1[[#This Row],[NOM DE LA STRUCTURE]])*Tableau1[MONTANT PROPOSE POUR L''ACTION])=0,"",SUMPRODUCT((Tableau1[NOM DE LA STRUCTURE]=Tableau1[[#This Row],[NOM DE LA STRUCTURE]])*Tableau1[MONTANT PROPOSE POUR L''ACTION]))</f>
        <v/>
      </c>
      <c r="W670" s="79"/>
    </row>
    <row r="671" spans="1:23" ht="47.5" hidden="1" customHeight="1" x14ac:dyDescent="0.25">
      <c r="A671" s="13" t="str">
        <f>_xlfn.XLOOKUP(C671,'Export Action'!$A$3:$A$1999,'Export Action'!$L$3:$L$1999)</f>
        <v>41765316900025</v>
      </c>
      <c r="B671" s="84" t="str">
        <f>_xlfn.XLOOKUP(A671,'Export Action'!$L$3:$L$1999,'Export Action'!$O$3:$O$1999)</f>
        <v>ST-MAIXENT SPORT ATHLETIQUE SAINT-MAIXENTAIS TENNIS DE TABLE - SASMTT</v>
      </c>
      <c r="C671" s="1" t="s">
        <v>1763</v>
      </c>
      <c r="D671" s="36" t="str">
        <f>_xlfn.XLOOKUP(C671,'Export Action'!$A$3:$A$1999,'Export Action'!$X$3:$X$1999)</f>
        <v>Développement des dispositifs ping bien être et ping santé</v>
      </c>
      <c r="E671" s="1" t="str">
        <f>_xlfn.XLOOKUP(A671,'Export Dossier'!$K$3:$K$974,'Export Dossier'!$D$3:$D$974)</f>
        <v>FFTT-NAQU-24-0005</v>
      </c>
      <c r="F671" s="36" t="str">
        <f>_xlfn.XLOOKUP(C671,'Export Action'!$A$3:$A$1999,'Export Action'!$AE$3:$AE$1999)</f>
        <v>Ping Actif</v>
      </c>
      <c r="G671" s="68"/>
      <c r="H671" s="71"/>
      <c r="I671" s="71"/>
      <c r="J671" s="1" t="str">
        <f>_xlfn.XLOOKUP(C671,'Export Action'!$A$3:$A$1999,'Export Action'!$J$3:$J$1999)</f>
        <v>Première demande</v>
      </c>
      <c r="K671" s="1" t="str">
        <f>_xlfn.XLOOKUP(C671,'Export Action'!$A$3:$A$1999,'Export Action'!$AL$3:$AL$1999)</f>
        <v>Mixte</v>
      </c>
      <c r="L671" s="1">
        <f>_xlfn.XLOOKUP(C671,'Export Action'!$A$3:$A$1999,'Export Action'!$AM$3:$AM$1999)</f>
        <v>250</v>
      </c>
      <c r="M671" s="5" t="e">
        <f>_xlfn.XLOOKUP(A671,'Export 2022'!$K$3:$K$1000,'Export 2022'!$AF$3:$AF$1000)</f>
        <v>#N/A</v>
      </c>
      <c r="N671" s="5" t="e">
        <f>_xlfn.XLOOKUP(A671,'Export 2023'!$K$3:$K$1000,'Export 2023'!$AF$3:$AF$1000)</f>
        <v>#N/A</v>
      </c>
      <c r="O671" s="31">
        <f>_xlfn.XLOOKUP(A671,'Export Dossier'!$K$3:$K$974,'Export Dossier'!$AD$3:$AD$974)</f>
        <v>10000</v>
      </c>
      <c r="P671" s="31">
        <f>_xlfn.XLOOKUP(C671,'Export Action'!$A$3:$A$1999,'Export Action'!$AS$3:$AS$1999)</f>
        <v>5000</v>
      </c>
      <c r="Q671" s="29">
        <f>(_xlfn.XLOOKUP(C671,'Export Action'!$A$3:$A$1999,'Export Action'!$AS$3:$AS$1999))/_xlfn.XLOOKUP(C671,'Export Action'!$A$3:$A$1999,'Export Action'!$AR$3:$AR$1999)</f>
        <v>9.6309422913937903E-2</v>
      </c>
      <c r="R671" s="63" t="str">
        <f>IF(OR(_xlfn.XLOOKUP(C671,'Export Action'!$A$3:$A$1999,'Export Action'!$AO$3:$AO$1999)="Communes ZRR./bassins de vie pop &gt; 50% ZRR",_xlfn.XLOOKUP(C671,'Export Action'!$A$3:$A$1999,'Export Action'!$AO$3:$AO$1999)="Contrats de relance et de transition écologique (CRTE) rural"),"Oui","Non")</f>
        <v>Non</v>
      </c>
      <c r="S671" s="73"/>
      <c r="T671" s="74">
        <f t="shared" si="10"/>
        <v>271</v>
      </c>
      <c r="U671" s="75"/>
      <c r="V671" s="8" t="str" cm="1">
        <f t="array" ref="V671">IF(SUMPRODUCT((Tableau1[NOM DE LA STRUCTURE]=Tableau1[[#This Row],[NOM DE LA STRUCTURE]])*Tableau1[MONTANT PROPOSE POUR L''ACTION])=0,"",SUMPRODUCT((Tableau1[NOM DE LA STRUCTURE]=Tableau1[[#This Row],[NOM DE LA STRUCTURE]])*Tableau1[MONTANT PROPOSE POUR L''ACTION]))</f>
        <v/>
      </c>
      <c r="W671" s="79"/>
    </row>
    <row r="672" spans="1:23" ht="47.5" hidden="1" customHeight="1" x14ac:dyDescent="0.25">
      <c r="A672" s="13" t="str">
        <f>_xlfn.XLOOKUP(C672,'Export Action'!$A$3:$A$1999,'Export Action'!$L$3:$L$1999)</f>
        <v>50367683500013</v>
      </c>
      <c r="B672" s="84" t="str">
        <f>_xlfn.XLOOKUP(A672,'Export Action'!$L$3:$L$1999,'Export Action'!$O$3:$O$1999)</f>
        <v>CLUB PONGISTE FOURASIN</v>
      </c>
      <c r="C672" s="1" t="s">
        <v>1791</v>
      </c>
      <c r="D672" s="36" t="str">
        <f>_xlfn.XLOOKUP(C672,'Export Action'!$A$3:$A$1999,'Export Action'!$X$3:$X$1999)</f>
        <v>Ping citoyen - Recrutement et fidélisation des jeunes dans le cadre de l'opération "Terres de Jeux 2024" pour laquelle la ville de Fouras est labellisée.</v>
      </c>
      <c r="E672" s="1" t="str">
        <f>_xlfn.XLOOKUP(A672,'Export Dossier'!$K$3:$K$974,'Export Dossier'!$D$3:$D$974)</f>
        <v>FFTT-NAQU-24-0007</v>
      </c>
      <c r="F672" s="36" t="str">
        <f>_xlfn.XLOOKUP(C672,'Export Action'!$A$3:$A$1999,'Export Action'!$AE$3:$AE$1999)</f>
        <v>Ping Educatif</v>
      </c>
      <c r="G672" s="68"/>
      <c r="H672" s="71"/>
      <c r="I672" s="71"/>
      <c r="J672" s="1" t="str">
        <f>_xlfn.XLOOKUP(C672,'Export Action'!$A$3:$A$1999,'Export Action'!$J$3:$J$1999)</f>
        <v>Renouvellement</v>
      </c>
      <c r="K672" s="1" t="str">
        <f>_xlfn.XLOOKUP(C672,'Export Action'!$A$3:$A$1999,'Export Action'!$AL$3:$AL$1999)</f>
        <v>Mixte</v>
      </c>
      <c r="L672" s="1">
        <f>_xlfn.XLOOKUP(C672,'Export Action'!$A$3:$A$1999,'Export Action'!$AM$3:$AM$1999)</f>
        <v>300</v>
      </c>
      <c r="M672" s="5">
        <f>_xlfn.XLOOKUP(A672,'Export 2022'!$K$3:$K$1000,'Export 2022'!$AF$3:$AF$1000)</f>
        <v>4000</v>
      </c>
      <c r="N672" s="5">
        <f>_xlfn.XLOOKUP(A672,'Export 2023'!$K$3:$K$1000,'Export 2023'!$AF$3:$AF$1000)</f>
        <v>3500</v>
      </c>
      <c r="O672" s="31">
        <f>_xlfn.XLOOKUP(A672,'Export Dossier'!$K$3:$K$974,'Export Dossier'!$AD$3:$AD$974)</f>
        <v>14000</v>
      </c>
      <c r="P672" s="31">
        <f>_xlfn.XLOOKUP(C672,'Export Action'!$A$3:$A$1999,'Export Action'!$AS$3:$AS$1999)</f>
        <v>5000</v>
      </c>
      <c r="Q672" s="29">
        <f>(_xlfn.XLOOKUP(C672,'Export Action'!$A$3:$A$1999,'Export Action'!$AS$3:$AS$1999))/_xlfn.XLOOKUP(C672,'Export Action'!$A$3:$A$1999,'Export Action'!$AR$3:$AR$1999)</f>
        <v>0.38461538461538464</v>
      </c>
      <c r="R672" s="63" t="str">
        <f>IF(OR(_xlfn.XLOOKUP(C672,'Export Action'!$A$3:$A$1999,'Export Action'!$AO$3:$AO$1999)="Communes ZRR./bassins de vie pop &gt; 50% ZRR",_xlfn.XLOOKUP(C672,'Export Action'!$A$3:$A$1999,'Export Action'!$AO$3:$AO$1999)="Contrats de relance et de transition écologique (CRTE) rural"),"Oui","Non")</f>
        <v>Non</v>
      </c>
      <c r="S672" s="73"/>
      <c r="T672" s="74">
        <f t="shared" si="10"/>
        <v>272</v>
      </c>
      <c r="U672" s="75"/>
      <c r="V672" s="8" t="str" cm="1">
        <f t="array" ref="V672">IF(SUMPRODUCT((Tableau1[NOM DE LA STRUCTURE]=Tableau1[[#This Row],[NOM DE LA STRUCTURE]])*Tableau1[MONTANT PROPOSE POUR L''ACTION])=0,"",SUMPRODUCT((Tableau1[NOM DE LA STRUCTURE]=Tableau1[[#This Row],[NOM DE LA STRUCTURE]])*Tableau1[MONTANT PROPOSE POUR L''ACTION]))</f>
        <v/>
      </c>
      <c r="W672" s="79"/>
    </row>
    <row r="673" spans="1:23" ht="47.5" hidden="1" customHeight="1" x14ac:dyDescent="0.25">
      <c r="A673" s="13" t="str">
        <f>_xlfn.XLOOKUP(C673,'Export Action'!$A$3:$A$1999,'Export Action'!$L$3:$L$1999)</f>
        <v>50367683500013</v>
      </c>
      <c r="B673" s="84" t="str">
        <f>_xlfn.XLOOKUP(A673,'Export Action'!$L$3:$L$1999,'Export Action'!$O$3:$O$1999)</f>
        <v>CLUB PONGISTE FOURASIN</v>
      </c>
      <c r="C673" s="1" t="s">
        <v>1806</v>
      </c>
      <c r="D673" s="36" t="str">
        <f>_xlfn.XLOOKUP(C673,'Export Action'!$A$3:$A$1999,'Export Action'!$X$3:$X$1999)</f>
        <v>Ping santé : Développement du dispositif sport santé bien-être</v>
      </c>
      <c r="E673" s="1" t="str">
        <f>_xlfn.XLOOKUP(A673,'Export Dossier'!$K$3:$K$974,'Export Dossier'!$D$3:$D$974)</f>
        <v>FFTT-NAQU-24-0007</v>
      </c>
      <c r="F673" s="36" t="str">
        <f>_xlfn.XLOOKUP(C673,'Export Action'!$A$3:$A$1999,'Export Action'!$AE$3:$AE$1999)</f>
        <v>Ping Actif</v>
      </c>
      <c r="G673" s="68"/>
      <c r="H673" s="71"/>
      <c r="I673" s="71"/>
      <c r="J673" s="1" t="str">
        <f>_xlfn.XLOOKUP(C673,'Export Action'!$A$3:$A$1999,'Export Action'!$J$3:$J$1999)</f>
        <v>Renouvellement</v>
      </c>
      <c r="K673" s="1" t="str">
        <f>_xlfn.XLOOKUP(C673,'Export Action'!$A$3:$A$1999,'Export Action'!$AL$3:$AL$1999)</f>
        <v>Mixte</v>
      </c>
      <c r="L673" s="1">
        <f>_xlfn.XLOOKUP(C673,'Export Action'!$A$3:$A$1999,'Export Action'!$AM$3:$AM$1999)</f>
        <v>80</v>
      </c>
      <c r="M673" s="5">
        <f>_xlfn.XLOOKUP(A673,'Export 2022'!$K$3:$K$1000,'Export 2022'!$AF$3:$AF$1000)</f>
        <v>4000</v>
      </c>
      <c r="N673" s="5">
        <f>_xlfn.XLOOKUP(A673,'Export 2023'!$K$3:$K$1000,'Export 2023'!$AF$3:$AF$1000)</f>
        <v>3500</v>
      </c>
      <c r="O673" s="31">
        <f>_xlfn.XLOOKUP(A673,'Export Dossier'!$K$3:$K$974,'Export Dossier'!$AD$3:$AD$974)</f>
        <v>14000</v>
      </c>
      <c r="P673" s="31">
        <f>_xlfn.XLOOKUP(C673,'Export Action'!$A$3:$A$1999,'Export Action'!$AS$3:$AS$1999)</f>
        <v>4000</v>
      </c>
      <c r="Q673" s="29">
        <f>(_xlfn.XLOOKUP(C673,'Export Action'!$A$3:$A$1999,'Export Action'!$AS$3:$AS$1999))/_xlfn.XLOOKUP(C673,'Export Action'!$A$3:$A$1999,'Export Action'!$AR$3:$AR$1999)</f>
        <v>0.33333333333333331</v>
      </c>
      <c r="R673" s="63" t="str">
        <f>IF(OR(_xlfn.XLOOKUP(C673,'Export Action'!$A$3:$A$1999,'Export Action'!$AO$3:$AO$1999)="Communes ZRR./bassins de vie pop &gt; 50% ZRR",_xlfn.XLOOKUP(C673,'Export Action'!$A$3:$A$1999,'Export Action'!$AO$3:$AO$1999)="Contrats de relance et de transition écologique (CRTE) rural"),"Oui","Non")</f>
        <v>Non</v>
      </c>
      <c r="S673" s="73"/>
      <c r="T673" s="74">
        <f t="shared" si="10"/>
        <v>272</v>
      </c>
      <c r="U673" s="75"/>
      <c r="V673" s="8" t="str" cm="1">
        <f t="array" ref="V673">IF(SUMPRODUCT((Tableau1[NOM DE LA STRUCTURE]=Tableau1[[#This Row],[NOM DE LA STRUCTURE]])*Tableau1[MONTANT PROPOSE POUR L''ACTION])=0,"",SUMPRODUCT((Tableau1[NOM DE LA STRUCTURE]=Tableau1[[#This Row],[NOM DE LA STRUCTURE]])*Tableau1[MONTANT PROPOSE POUR L''ACTION]))</f>
        <v/>
      </c>
      <c r="W673" s="79"/>
    </row>
    <row r="674" spans="1:23" ht="47.5" hidden="1" customHeight="1" x14ac:dyDescent="0.25">
      <c r="A674" s="13" t="str">
        <f>_xlfn.XLOOKUP(C674,'Export Action'!$A$3:$A$1999,'Export Action'!$L$3:$L$1999)</f>
        <v>50367683500013</v>
      </c>
      <c r="B674" s="84" t="str">
        <f>_xlfn.XLOOKUP(A674,'Export Action'!$L$3:$L$1999,'Export Action'!$O$3:$O$1999)</f>
        <v>CLUB PONGISTE FOURASIN</v>
      </c>
      <c r="C674" s="1" t="s">
        <v>1811</v>
      </c>
      <c r="D674" s="36" t="str">
        <f>_xlfn.XLOOKUP(C674,'Export Action'!$A$3:$A$1999,'Export Action'!$X$3:$X$1999)</f>
        <v>Du stade vers l'emploi</v>
      </c>
      <c r="E674" s="1" t="str">
        <f>_xlfn.XLOOKUP(A674,'Export Dossier'!$K$3:$K$974,'Export Dossier'!$D$3:$D$974)</f>
        <v>FFTT-NAQU-24-0007</v>
      </c>
      <c r="F674" s="36">
        <f>_xlfn.XLOOKUP(C674,'Export Action'!$A$3:$A$1999,'Export Action'!$AE$3:$AE$1999)</f>
        <v>0</v>
      </c>
      <c r="G674" s="68"/>
      <c r="H674" s="71"/>
      <c r="I674" s="71"/>
      <c r="J674" s="1" t="str">
        <f>_xlfn.XLOOKUP(C674,'Export Action'!$A$3:$A$1999,'Export Action'!$J$3:$J$1999)</f>
        <v>Première demande</v>
      </c>
      <c r="K674" s="1" t="str">
        <f>_xlfn.XLOOKUP(C674,'Export Action'!$A$3:$A$1999,'Export Action'!$AL$3:$AL$1999)</f>
        <v>Mixte</v>
      </c>
      <c r="L674" s="1">
        <f>_xlfn.XLOOKUP(C674,'Export Action'!$A$3:$A$1999,'Export Action'!$AM$3:$AM$1999)</f>
        <v>80</v>
      </c>
      <c r="M674" s="5">
        <f>_xlfn.XLOOKUP(A674,'Export 2022'!$K$3:$K$1000,'Export 2022'!$AF$3:$AF$1000)</f>
        <v>4000</v>
      </c>
      <c r="N674" s="5">
        <f>_xlfn.XLOOKUP(A674,'Export 2023'!$K$3:$K$1000,'Export 2023'!$AF$3:$AF$1000)</f>
        <v>3500</v>
      </c>
      <c r="O674" s="31">
        <f>_xlfn.XLOOKUP(A674,'Export Dossier'!$K$3:$K$974,'Export Dossier'!$AD$3:$AD$974)</f>
        <v>14000</v>
      </c>
      <c r="P674" s="31">
        <f>_xlfn.XLOOKUP(C674,'Export Action'!$A$3:$A$1999,'Export Action'!$AS$3:$AS$1999)</f>
        <v>5000</v>
      </c>
      <c r="Q674" s="29">
        <f>(_xlfn.XLOOKUP(C674,'Export Action'!$A$3:$A$1999,'Export Action'!$AS$3:$AS$1999))/_xlfn.XLOOKUP(C674,'Export Action'!$A$3:$A$1999,'Export Action'!$AR$3:$AR$1999)</f>
        <v>0.35714285714285715</v>
      </c>
      <c r="R674" s="63" t="str">
        <f>IF(OR(_xlfn.XLOOKUP(C674,'Export Action'!$A$3:$A$1999,'Export Action'!$AO$3:$AO$1999)="Communes ZRR./bassins de vie pop &gt; 50% ZRR",_xlfn.XLOOKUP(C674,'Export Action'!$A$3:$A$1999,'Export Action'!$AO$3:$AO$1999)="Contrats de relance et de transition écologique (CRTE) rural"),"Oui","Non")</f>
        <v>Non</v>
      </c>
      <c r="S674" s="73"/>
      <c r="T674" s="74">
        <f t="shared" si="10"/>
        <v>272</v>
      </c>
      <c r="U674" s="75"/>
      <c r="V674" s="8" t="str" cm="1">
        <f t="array" ref="V674">IF(SUMPRODUCT((Tableau1[NOM DE LA STRUCTURE]=Tableau1[[#This Row],[NOM DE LA STRUCTURE]])*Tableau1[MONTANT PROPOSE POUR L''ACTION])=0,"",SUMPRODUCT((Tableau1[NOM DE LA STRUCTURE]=Tableau1[[#This Row],[NOM DE LA STRUCTURE]])*Tableau1[MONTANT PROPOSE POUR L''ACTION]))</f>
        <v/>
      </c>
      <c r="W674" s="79"/>
    </row>
    <row r="675" spans="1:23" ht="47.5" hidden="1" customHeight="1" x14ac:dyDescent="0.25">
      <c r="A675" s="13" t="str">
        <f>_xlfn.XLOOKUP(C675,'Export Action'!$A$3:$A$1999,'Export Action'!$L$3:$L$1999)</f>
        <v>47949733100013</v>
      </c>
      <c r="B675" s="84" t="str">
        <f>_xlfn.XLOOKUP(A675,'Export Action'!$L$3:$L$1999,'Export Action'!$O$3:$O$1999)</f>
        <v>SECTION PALOISE TENNIS DE TABLE</v>
      </c>
      <c r="C675" s="1" t="s">
        <v>1817</v>
      </c>
      <c r="D675" s="36" t="str">
        <f>_xlfn.XLOOKUP(C675,'Export Action'!$A$3:$A$1999,'Export Action'!$X$3:$X$1999)</f>
        <v>Jeunes ( périscolaire, Baby Ping et En forme à PAU Junior), Stages Jeunes</v>
      </c>
      <c r="E675" s="1" t="str">
        <f>_xlfn.XLOOKUP(A675,'Export Dossier'!$K$3:$K$974,'Export Dossier'!$D$3:$D$974)</f>
        <v>FFTT-NAQU-24-0008</v>
      </c>
      <c r="F675" s="36" t="str">
        <f>_xlfn.XLOOKUP(C675,'Export Action'!$A$3:$A$1999,'Export Action'!$AE$3:$AE$1999)</f>
        <v>Ping Educatif</v>
      </c>
      <c r="G675" s="68"/>
      <c r="H675" s="71"/>
      <c r="I675" s="71"/>
      <c r="J675" s="1" t="str">
        <f>_xlfn.XLOOKUP(C675,'Export Action'!$A$3:$A$1999,'Export Action'!$J$3:$J$1999)</f>
        <v>Première demande</v>
      </c>
      <c r="K675" s="1" t="str">
        <f>_xlfn.XLOOKUP(C675,'Export Action'!$A$3:$A$1999,'Export Action'!$AL$3:$AL$1999)</f>
        <v>Mixte</v>
      </c>
      <c r="L675" s="1">
        <f>_xlfn.XLOOKUP(C675,'Export Action'!$A$3:$A$1999,'Export Action'!$AM$3:$AM$1999)</f>
        <v>240</v>
      </c>
      <c r="M675" s="5">
        <f>_xlfn.XLOOKUP(A675,'Export 2022'!$K$3:$K$1000,'Export 2022'!$AF$3:$AF$1000)</f>
        <v>1500</v>
      </c>
      <c r="N675" s="5" t="e">
        <f>_xlfn.XLOOKUP(A675,'Export 2023'!$K$3:$K$1000,'Export 2023'!$AF$3:$AF$1000)</f>
        <v>#N/A</v>
      </c>
      <c r="O675" s="31">
        <f>_xlfn.XLOOKUP(A675,'Export Dossier'!$K$3:$K$974,'Export Dossier'!$AD$3:$AD$974)</f>
        <v>4150</v>
      </c>
      <c r="P675" s="31">
        <f>_xlfn.XLOOKUP(C675,'Export Action'!$A$3:$A$1999,'Export Action'!$AS$3:$AS$1999)</f>
        <v>2000</v>
      </c>
      <c r="Q675" s="29">
        <f>(_xlfn.XLOOKUP(C675,'Export Action'!$A$3:$A$1999,'Export Action'!$AS$3:$AS$1999))/_xlfn.XLOOKUP(C675,'Export Action'!$A$3:$A$1999,'Export Action'!$AR$3:$AR$1999)</f>
        <v>0.4357298474945534</v>
      </c>
      <c r="R675" s="63" t="str">
        <f>IF(OR(_xlfn.XLOOKUP(C675,'Export Action'!$A$3:$A$1999,'Export Action'!$AO$3:$AO$1999)="Communes ZRR./bassins de vie pop &gt; 50% ZRR",_xlfn.XLOOKUP(C675,'Export Action'!$A$3:$A$1999,'Export Action'!$AO$3:$AO$1999)="Contrats de relance et de transition écologique (CRTE) rural"),"Oui","Non")</f>
        <v>Non</v>
      </c>
      <c r="S675" s="73"/>
      <c r="T675" s="74">
        <f t="shared" si="10"/>
        <v>273</v>
      </c>
      <c r="U675" s="75"/>
      <c r="V675" s="8" t="str" cm="1">
        <f t="array" ref="V675">IF(SUMPRODUCT((Tableau1[NOM DE LA STRUCTURE]=Tableau1[[#This Row],[NOM DE LA STRUCTURE]])*Tableau1[MONTANT PROPOSE POUR L''ACTION])=0,"",SUMPRODUCT((Tableau1[NOM DE LA STRUCTURE]=Tableau1[[#This Row],[NOM DE LA STRUCTURE]])*Tableau1[MONTANT PROPOSE POUR L''ACTION]))</f>
        <v/>
      </c>
      <c r="W675" s="79"/>
    </row>
    <row r="676" spans="1:23" ht="47.5" hidden="1" customHeight="1" x14ac:dyDescent="0.25">
      <c r="A676" s="13" t="str">
        <f>_xlfn.XLOOKUP(C676,'Export Action'!$A$3:$A$1999,'Export Action'!$L$3:$L$1999)</f>
        <v>47949733100013</v>
      </c>
      <c r="B676" s="84" t="str">
        <f>_xlfn.XLOOKUP(A676,'Export Action'!$L$3:$L$1999,'Export Action'!$O$3:$O$1999)</f>
        <v>SECTION PALOISE TENNIS DE TABLE</v>
      </c>
      <c r="C676" s="1" t="s">
        <v>1833</v>
      </c>
      <c r="D676" s="36" t="str">
        <f>_xlfn.XLOOKUP(C676,'Export Action'!$A$3:$A$1999,'Export Action'!$X$3:$X$1999)</f>
        <v>Ping Santé et Ping Bien être</v>
      </c>
      <c r="E676" s="1" t="str">
        <f>_xlfn.XLOOKUP(A676,'Export Dossier'!$K$3:$K$974,'Export Dossier'!$D$3:$D$974)</f>
        <v>FFTT-NAQU-24-0008</v>
      </c>
      <c r="F676" s="36" t="str">
        <f>_xlfn.XLOOKUP(C676,'Export Action'!$A$3:$A$1999,'Export Action'!$AE$3:$AE$1999)</f>
        <v>Ping Actif</v>
      </c>
      <c r="G676" s="68"/>
      <c r="H676" s="71"/>
      <c r="I676" s="71"/>
      <c r="J676" s="1" t="str">
        <f>_xlfn.XLOOKUP(C676,'Export Action'!$A$3:$A$1999,'Export Action'!$J$3:$J$1999)</f>
        <v>Première demande</v>
      </c>
      <c r="K676" s="1" t="str">
        <f>_xlfn.XLOOKUP(C676,'Export Action'!$A$3:$A$1999,'Export Action'!$AL$3:$AL$1999)</f>
        <v>Mixte</v>
      </c>
      <c r="L676" s="1">
        <f>_xlfn.XLOOKUP(C676,'Export Action'!$A$3:$A$1999,'Export Action'!$AM$3:$AM$1999)</f>
        <v>110</v>
      </c>
      <c r="M676" s="5">
        <f>_xlfn.XLOOKUP(A676,'Export 2022'!$K$3:$K$1000,'Export 2022'!$AF$3:$AF$1000)</f>
        <v>1500</v>
      </c>
      <c r="N676" s="5" t="e">
        <f>_xlfn.XLOOKUP(A676,'Export 2023'!$K$3:$K$1000,'Export 2023'!$AF$3:$AF$1000)</f>
        <v>#N/A</v>
      </c>
      <c r="O676" s="31">
        <f>_xlfn.XLOOKUP(A676,'Export Dossier'!$K$3:$K$974,'Export Dossier'!$AD$3:$AD$974)</f>
        <v>4150</v>
      </c>
      <c r="P676" s="31">
        <f>_xlfn.XLOOKUP(C676,'Export Action'!$A$3:$A$1999,'Export Action'!$AS$3:$AS$1999)</f>
        <v>700</v>
      </c>
      <c r="Q676" s="29">
        <f>(_xlfn.XLOOKUP(C676,'Export Action'!$A$3:$A$1999,'Export Action'!$AS$3:$AS$1999))/_xlfn.XLOOKUP(C676,'Export Action'!$A$3:$A$1999,'Export Action'!$AR$3:$AR$1999)</f>
        <v>0.25316455696202533</v>
      </c>
      <c r="R676" s="63" t="str">
        <f>IF(OR(_xlfn.XLOOKUP(C676,'Export Action'!$A$3:$A$1999,'Export Action'!$AO$3:$AO$1999)="Communes ZRR./bassins de vie pop &gt; 50% ZRR",_xlfn.XLOOKUP(C676,'Export Action'!$A$3:$A$1999,'Export Action'!$AO$3:$AO$1999)="Contrats de relance et de transition écologique (CRTE) rural"),"Oui","Non")</f>
        <v>Non</v>
      </c>
      <c r="S676" s="73"/>
      <c r="T676" s="74">
        <f t="shared" si="10"/>
        <v>273</v>
      </c>
      <c r="U676" s="75"/>
      <c r="V676" s="8" t="str" cm="1">
        <f t="array" ref="V676">IF(SUMPRODUCT((Tableau1[NOM DE LA STRUCTURE]=Tableau1[[#This Row],[NOM DE LA STRUCTURE]])*Tableau1[MONTANT PROPOSE POUR L''ACTION])=0,"",SUMPRODUCT((Tableau1[NOM DE LA STRUCTURE]=Tableau1[[#This Row],[NOM DE LA STRUCTURE]])*Tableau1[MONTANT PROPOSE POUR L''ACTION]))</f>
        <v/>
      </c>
      <c r="W676" s="79"/>
    </row>
    <row r="677" spans="1:23" ht="47.5" hidden="1" customHeight="1" x14ac:dyDescent="0.25">
      <c r="A677" s="13" t="str">
        <f>_xlfn.XLOOKUP(C677,'Export Action'!$A$3:$A$1999,'Export Action'!$L$3:$L$1999)</f>
        <v>47949733100013</v>
      </c>
      <c r="B677" s="84" t="str">
        <f>_xlfn.XLOOKUP(A677,'Export Action'!$L$3:$L$1999,'Export Action'!$O$3:$O$1999)</f>
        <v>SECTION PALOISE TENNIS DE TABLE</v>
      </c>
      <c r="C677" s="1" t="s">
        <v>1838</v>
      </c>
      <c r="D677" s="36" t="str">
        <f>_xlfn.XLOOKUP(C677,'Export Action'!$A$3:$A$1999,'Export Action'!$X$3:$X$1999)</f>
        <v>Journées PAU lympique , Animation Olympique en QPV , Animation Olympique en Entreprise</v>
      </c>
      <c r="E677" s="1" t="str">
        <f>_xlfn.XLOOKUP(A677,'Export Dossier'!$K$3:$K$974,'Export Dossier'!$D$3:$D$974)</f>
        <v>FFTT-NAQU-24-0008</v>
      </c>
      <c r="F677" s="36" t="str">
        <f>_xlfn.XLOOKUP(C677,'Export Action'!$A$3:$A$1999,'Export Action'!$AE$3:$AE$1999)</f>
        <v>Ping Educatif</v>
      </c>
      <c r="G677" s="68"/>
      <c r="H677" s="71"/>
      <c r="I677" s="71"/>
      <c r="J677" s="1" t="str">
        <f>_xlfn.XLOOKUP(C677,'Export Action'!$A$3:$A$1999,'Export Action'!$J$3:$J$1999)</f>
        <v>Première demande</v>
      </c>
      <c r="K677" s="1" t="str">
        <f>_xlfn.XLOOKUP(C677,'Export Action'!$A$3:$A$1999,'Export Action'!$AL$3:$AL$1999)</f>
        <v>Mixte</v>
      </c>
      <c r="L677" s="1">
        <f>_xlfn.XLOOKUP(C677,'Export Action'!$A$3:$A$1999,'Export Action'!$AM$3:$AM$1999)</f>
        <v>1100</v>
      </c>
      <c r="M677" s="5">
        <f>_xlfn.XLOOKUP(A677,'Export 2022'!$K$3:$K$1000,'Export 2022'!$AF$3:$AF$1000)</f>
        <v>1500</v>
      </c>
      <c r="N677" s="5" t="e">
        <f>_xlfn.XLOOKUP(A677,'Export 2023'!$K$3:$K$1000,'Export 2023'!$AF$3:$AF$1000)</f>
        <v>#N/A</v>
      </c>
      <c r="O677" s="31">
        <f>_xlfn.XLOOKUP(A677,'Export Dossier'!$K$3:$K$974,'Export Dossier'!$AD$3:$AD$974)</f>
        <v>4150</v>
      </c>
      <c r="P677" s="31">
        <f>_xlfn.XLOOKUP(C677,'Export Action'!$A$3:$A$1999,'Export Action'!$AS$3:$AS$1999)</f>
        <v>1450</v>
      </c>
      <c r="Q677" s="29">
        <f>(_xlfn.XLOOKUP(C677,'Export Action'!$A$3:$A$1999,'Export Action'!$AS$3:$AS$1999))/_xlfn.XLOOKUP(C677,'Export Action'!$A$3:$A$1999,'Export Action'!$AR$3:$AR$1999)</f>
        <v>0.28431372549019607</v>
      </c>
      <c r="R677" s="63" t="str">
        <f>IF(OR(_xlfn.XLOOKUP(C677,'Export Action'!$A$3:$A$1999,'Export Action'!$AO$3:$AO$1999)="Communes ZRR./bassins de vie pop &gt; 50% ZRR",_xlfn.XLOOKUP(C677,'Export Action'!$A$3:$A$1999,'Export Action'!$AO$3:$AO$1999)="Contrats de relance et de transition écologique (CRTE) rural"),"Oui","Non")</f>
        <v>Non</v>
      </c>
      <c r="S677" s="73"/>
      <c r="T677" s="74">
        <f t="shared" ref="T677:T740" si="11">IF(A677=A676,T676,T676+1)</f>
        <v>273</v>
      </c>
      <c r="U677" s="75"/>
      <c r="V677" s="8" t="str" cm="1">
        <f t="array" ref="V677">IF(SUMPRODUCT((Tableau1[NOM DE LA STRUCTURE]=Tableau1[[#This Row],[NOM DE LA STRUCTURE]])*Tableau1[MONTANT PROPOSE POUR L''ACTION])=0,"",SUMPRODUCT((Tableau1[NOM DE LA STRUCTURE]=Tableau1[[#This Row],[NOM DE LA STRUCTURE]])*Tableau1[MONTANT PROPOSE POUR L''ACTION]))</f>
        <v/>
      </c>
      <c r="W677" s="79"/>
    </row>
    <row r="678" spans="1:23" ht="47.5" hidden="1" customHeight="1" x14ac:dyDescent="0.25">
      <c r="A678" s="13" t="str">
        <f>_xlfn.XLOOKUP(C678,'Export Action'!$A$3:$A$1999,'Export Action'!$L$3:$L$1999)</f>
        <v>44428219800019</v>
      </c>
      <c r="B678" s="84" t="str">
        <f>_xlfn.XLOOKUP(A678,'Export Action'!$L$3:$L$1999,'Export Action'!$O$3:$O$1999)</f>
        <v>TENNIS DE TABLE GOND-PONTOUVRE 1950 (T.T.G.P.)</v>
      </c>
      <c r="C678" s="1" t="s">
        <v>1840</v>
      </c>
      <c r="D678" s="36" t="str">
        <f>_xlfn.XLOOKUP(C678,'Export Action'!$A$3:$A$1999,'Export Action'!$X$3:$X$1999)</f>
        <v>Contribuer au développement des actions relatives au sport santé</v>
      </c>
      <c r="E678" s="1" t="str">
        <f>_xlfn.XLOOKUP(A678,'Export Dossier'!$K$3:$K$974,'Export Dossier'!$D$3:$D$974)</f>
        <v>FFTT-NAQU-24-0009</v>
      </c>
      <c r="F678" s="36" t="str">
        <f>_xlfn.XLOOKUP(C678,'Export Action'!$A$3:$A$1999,'Export Action'!$AE$3:$AE$1999)</f>
        <v>Ping Actif</v>
      </c>
      <c r="G678" s="68"/>
      <c r="H678" s="71"/>
      <c r="I678" s="71"/>
      <c r="J678" s="1" t="str">
        <f>_xlfn.XLOOKUP(C678,'Export Action'!$A$3:$A$1999,'Export Action'!$J$3:$J$1999)</f>
        <v>Première demande</v>
      </c>
      <c r="K678" s="1" t="str">
        <f>_xlfn.XLOOKUP(C678,'Export Action'!$A$3:$A$1999,'Export Action'!$AL$3:$AL$1999)</f>
        <v>Mixte</v>
      </c>
      <c r="L678" s="1">
        <f>_xlfn.XLOOKUP(C678,'Export Action'!$A$3:$A$1999,'Export Action'!$AM$3:$AM$1999)</f>
        <v>20</v>
      </c>
      <c r="M678" s="5">
        <f>_xlfn.XLOOKUP(A678,'Export 2022'!$K$3:$K$1000,'Export 2022'!$AF$3:$AF$1000)</f>
        <v>1500</v>
      </c>
      <c r="N678" s="5">
        <f>_xlfn.XLOOKUP(A678,'Export 2023'!$K$3:$K$1000,'Export 2023'!$AF$3:$AF$1000)</f>
        <v>1500</v>
      </c>
      <c r="O678" s="31">
        <f>_xlfn.XLOOKUP(A678,'Export Dossier'!$K$3:$K$974,'Export Dossier'!$AD$3:$AD$974)</f>
        <v>7500</v>
      </c>
      <c r="P678" s="31">
        <f>_xlfn.XLOOKUP(C678,'Export Action'!$A$3:$A$1999,'Export Action'!$AS$3:$AS$1999)</f>
        <v>5000</v>
      </c>
      <c r="Q678" s="29">
        <f>(_xlfn.XLOOKUP(C678,'Export Action'!$A$3:$A$1999,'Export Action'!$AS$3:$AS$1999))/_xlfn.XLOOKUP(C678,'Export Action'!$A$3:$A$1999,'Export Action'!$AR$3:$AR$1999)</f>
        <v>0.56947608200455579</v>
      </c>
      <c r="R678" s="63" t="str">
        <f>IF(OR(_xlfn.XLOOKUP(C678,'Export Action'!$A$3:$A$1999,'Export Action'!$AO$3:$AO$1999)="Communes ZRR./bassins de vie pop &gt; 50% ZRR",_xlfn.XLOOKUP(C678,'Export Action'!$A$3:$A$1999,'Export Action'!$AO$3:$AO$1999)="Contrats de relance et de transition écologique (CRTE) rural"),"Oui","Non")</f>
        <v>Non</v>
      </c>
      <c r="S678" s="73"/>
      <c r="T678" s="74">
        <f t="shared" si="11"/>
        <v>274</v>
      </c>
      <c r="U678" s="75"/>
      <c r="V678" s="8" t="str" cm="1">
        <f t="array" ref="V678">IF(SUMPRODUCT((Tableau1[NOM DE LA STRUCTURE]=Tableau1[[#This Row],[NOM DE LA STRUCTURE]])*Tableau1[MONTANT PROPOSE POUR L''ACTION])=0,"",SUMPRODUCT((Tableau1[NOM DE LA STRUCTURE]=Tableau1[[#This Row],[NOM DE LA STRUCTURE]])*Tableau1[MONTANT PROPOSE POUR L''ACTION]))</f>
        <v/>
      </c>
      <c r="W678" s="79"/>
    </row>
    <row r="679" spans="1:23" ht="47.5" hidden="1" customHeight="1" x14ac:dyDescent="0.25">
      <c r="A679" s="13" t="str">
        <f>_xlfn.XLOOKUP(C679,'Export Action'!$A$3:$A$1999,'Export Action'!$L$3:$L$1999)</f>
        <v>44428219800019</v>
      </c>
      <c r="B679" s="84" t="str">
        <f>_xlfn.XLOOKUP(A679,'Export Action'!$L$3:$L$1999,'Export Action'!$O$3:$O$1999)</f>
        <v>TENNIS DE TABLE GOND-PONTOUVRE 1950 (T.T.G.P.)</v>
      </c>
      <c r="C679" s="1" t="s">
        <v>1855</v>
      </c>
      <c r="D679" s="36" t="str">
        <f>_xlfn.XLOOKUP(C679,'Export Action'!$A$3:$A$1999,'Export Action'!$X$3:$X$1999)</f>
        <v>Recrutement et fidélisation des scolaires</v>
      </c>
      <c r="E679" s="1" t="str">
        <f>_xlfn.XLOOKUP(A679,'Export Dossier'!$K$3:$K$974,'Export Dossier'!$D$3:$D$974)</f>
        <v>FFTT-NAQU-24-0009</v>
      </c>
      <c r="F679" s="36" t="str">
        <f>_xlfn.XLOOKUP(C679,'Export Action'!$A$3:$A$1999,'Export Action'!$AE$3:$AE$1999)</f>
        <v>Ping Educatif</v>
      </c>
      <c r="G679" s="68"/>
      <c r="H679" s="71"/>
      <c r="I679" s="71"/>
      <c r="J679" s="1" t="str">
        <f>_xlfn.XLOOKUP(C679,'Export Action'!$A$3:$A$1999,'Export Action'!$J$3:$J$1999)</f>
        <v>Renouvellement</v>
      </c>
      <c r="K679" s="1" t="str">
        <f>_xlfn.XLOOKUP(C679,'Export Action'!$A$3:$A$1999,'Export Action'!$AL$3:$AL$1999)</f>
        <v>Mixte</v>
      </c>
      <c r="L679" s="1">
        <f>_xlfn.XLOOKUP(C679,'Export Action'!$A$3:$A$1999,'Export Action'!$AM$3:$AM$1999)</f>
        <v>200</v>
      </c>
      <c r="M679" s="5">
        <f>_xlfn.XLOOKUP(A679,'Export 2022'!$K$3:$K$1000,'Export 2022'!$AF$3:$AF$1000)</f>
        <v>1500</v>
      </c>
      <c r="N679" s="5">
        <f>_xlfn.XLOOKUP(A679,'Export 2023'!$K$3:$K$1000,'Export 2023'!$AF$3:$AF$1000)</f>
        <v>1500</v>
      </c>
      <c r="O679" s="31">
        <f>_xlfn.XLOOKUP(A679,'Export Dossier'!$K$3:$K$974,'Export Dossier'!$AD$3:$AD$974)</f>
        <v>7500</v>
      </c>
      <c r="P679" s="31">
        <f>_xlfn.XLOOKUP(C679,'Export Action'!$A$3:$A$1999,'Export Action'!$AS$3:$AS$1999)</f>
        <v>2500</v>
      </c>
      <c r="Q679" s="29">
        <f>(_xlfn.XLOOKUP(C679,'Export Action'!$A$3:$A$1999,'Export Action'!$AS$3:$AS$1999))/_xlfn.XLOOKUP(C679,'Export Action'!$A$3:$A$1999,'Export Action'!$AR$3:$AR$1999)</f>
        <v>0.59808612440191389</v>
      </c>
      <c r="R679" s="63" t="str">
        <f>IF(OR(_xlfn.XLOOKUP(C679,'Export Action'!$A$3:$A$1999,'Export Action'!$AO$3:$AO$1999)="Communes ZRR./bassins de vie pop &gt; 50% ZRR",_xlfn.XLOOKUP(C679,'Export Action'!$A$3:$A$1999,'Export Action'!$AO$3:$AO$1999)="Contrats de relance et de transition écologique (CRTE) rural"),"Oui","Non")</f>
        <v>Non</v>
      </c>
      <c r="S679" s="73"/>
      <c r="T679" s="74">
        <f t="shared" si="11"/>
        <v>274</v>
      </c>
      <c r="U679" s="75"/>
      <c r="V679" s="8" t="str" cm="1">
        <f t="array" ref="V679">IF(SUMPRODUCT((Tableau1[NOM DE LA STRUCTURE]=Tableau1[[#This Row],[NOM DE LA STRUCTURE]])*Tableau1[MONTANT PROPOSE POUR L''ACTION])=0,"",SUMPRODUCT((Tableau1[NOM DE LA STRUCTURE]=Tableau1[[#This Row],[NOM DE LA STRUCTURE]])*Tableau1[MONTANT PROPOSE POUR L''ACTION]))</f>
        <v/>
      </c>
      <c r="W679" s="79"/>
    </row>
    <row r="680" spans="1:23" ht="47.5" hidden="1" customHeight="1" x14ac:dyDescent="0.25">
      <c r="A680" s="13" t="str">
        <f>_xlfn.XLOOKUP(C680,'Export Action'!$A$3:$A$1999,'Export Action'!$L$3:$L$1999)</f>
        <v>32814665900011</v>
      </c>
      <c r="B680" s="84" t="str">
        <f>_xlfn.XLOOKUP(A680,'Export Action'!$L$3:$L$1999,'Export Action'!$O$3:$O$1999)</f>
        <v>SPORT ATHLETIQUE MERIGNACAIS</v>
      </c>
      <c r="C680" s="1" t="s">
        <v>1861</v>
      </c>
      <c r="D680" s="36" t="str">
        <f>_xlfn.XLOOKUP(C680,'Export Action'!$A$3:$A$1999,'Export Action'!$X$3:$X$1999)</f>
        <v>Amélioration et complément pour l'accueil et la formation des jeunes</v>
      </c>
      <c r="E680" s="1" t="str">
        <f>_xlfn.XLOOKUP(A680,'Export Dossier'!$K$3:$K$974,'Export Dossier'!$D$3:$D$974)</f>
        <v>FFTT-NAQU-24-0010</v>
      </c>
      <c r="F680" s="36" t="str">
        <f>_xlfn.XLOOKUP(C680,'Export Action'!$A$3:$A$1999,'Export Action'!$AE$3:$AE$1999)</f>
        <v>Ping Educatif</v>
      </c>
      <c r="G680" s="68"/>
      <c r="H680" s="71"/>
      <c r="I680" s="71"/>
      <c r="J680" s="1" t="str">
        <f>_xlfn.XLOOKUP(C680,'Export Action'!$A$3:$A$1999,'Export Action'!$J$3:$J$1999)</f>
        <v>Renouvellement</v>
      </c>
      <c r="K680" s="1" t="str">
        <f>_xlfn.XLOOKUP(C680,'Export Action'!$A$3:$A$1999,'Export Action'!$AL$3:$AL$1999)</f>
        <v>Mixte</v>
      </c>
      <c r="L680" s="1">
        <f>_xlfn.XLOOKUP(C680,'Export Action'!$A$3:$A$1999,'Export Action'!$AM$3:$AM$1999)</f>
        <v>150</v>
      </c>
      <c r="M680" s="5">
        <f>_xlfn.XLOOKUP(A680,'Export 2022'!$K$3:$K$1000,'Export 2022'!$AF$3:$AF$1000)</f>
        <v>1500</v>
      </c>
      <c r="N680" s="5">
        <f>_xlfn.XLOOKUP(A680,'Export 2023'!$K$3:$K$1000,'Export 2023'!$AF$3:$AF$1000)</f>
        <v>1500</v>
      </c>
      <c r="O680" s="31">
        <f>_xlfn.XLOOKUP(A680,'Export Dossier'!$K$3:$K$974,'Export Dossier'!$AD$3:$AD$974)</f>
        <v>8350</v>
      </c>
      <c r="P680" s="31">
        <f>_xlfn.XLOOKUP(C680,'Export Action'!$A$3:$A$1999,'Export Action'!$AS$3:$AS$1999)</f>
        <v>5000</v>
      </c>
      <c r="Q680" s="29">
        <f>(_xlfn.XLOOKUP(C680,'Export Action'!$A$3:$A$1999,'Export Action'!$AS$3:$AS$1999))/_xlfn.XLOOKUP(C680,'Export Action'!$A$3:$A$1999,'Export Action'!$AR$3:$AR$1999)</f>
        <v>0.43478260869565216</v>
      </c>
      <c r="R680" s="63" t="str">
        <f>IF(OR(_xlfn.XLOOKUP(C680,'Export Action'!$A$3:$A$1999,'Export Action'!$AO$3:$AO$1999)="Communes ZRR./bassins de vie pop &gt; 50% ZRR",_xlfn.XLOOKUP(C680,'Export Action'!$A$3:$A$1999,'Export Action'!$AO$3:$AO$1999)="Contrats de relance et de transition écologique (CRTE) rural"),"Oui","Non")</f>
        <v>Non</v>
      </c>
      <c r="S680" s="73"/>
      <c r="T680" s="74">
        <f t="shared" si="11"/>
        <v>275</v>
      </c>
      <c r="U680" s="75"/>
      <c r="V680" s="8" t="str" cm="1">
        <f t="array" ref="V680">IF(SUMPRODUCT((Tableau1[NOM DE LA STRUCTURE]=Tableau1[[#This Row],[NOM DE LA STRUCTURE]])*Tableau1[MONTANT PROPOSE POUR L''ACTION])=0,"",SUMPRODUCT((Tableau1[NOM DE LA STRUCTURE]=Tableau1[[#This Row],[NOM DE LA STRUCTURE]])*Tableau1[MONTANT PROPOSE POUR L''ACTION]))</f>
        <v/>
      </c>
      <c r="W680" s="79"/>
    </row>
    <row r="681" spans="1:23" ht="47.5" hidden="1" customHeight="1" x14ac:dyDescent="0.25">
      <c r="A681" s="13" t="str">
        <f>_xlfn.XLOOKUP(C681,'Export Action'!$A$3:$A$1999,'Export Action'!$L$3:$L$1999)</f>
        <v>32814665900011</v>
      </c>
      <c r="B681" s="84" t="str">
        <f>_xlfn.XLOOKUP(A681,'Export Action'!$L$3:$L$1999,'Export Action'!$O$3:$O$1999)</f>
        <v>SPORT ATHLETIQUE MERIGNACAIS</v>
      </c>
      <c r="C681" s="1" t="s">
        <v>1876</v>
      </c>
      <c r="D681" s="36" t="str">
        <f>_xlfn.XLOOKUP(C681,'Export Action'!$A$3:$A$1999,'Export Action'!$X$3:$X$1999)</f>
        <v>Amélioration et complément action d'accueil du public  handicapé</v>
      </c>
      <c r="E681" s="1" t="str">
        <f>_xlfn.XLOOKUP(A681,'Export Dossier'!$K$3:$K$974,'Export Dossier'!$D$3:$D$974)</f>
        <v>FFTT-NAQU-24-0010</v>
      </c>
      <c r="F681" s="36" t="str">
        <f>_xlfn.XLOOKUP(C681,'Export Action'!$A$3:$A$1999,'Export Action'!$AE$3:$AE$1999)</f>
        <v>Nouvelles pratiques</v>
      </c>
      <c r="G681" s="68"/>
      <c r="H681" s="71"/>
      <c r="I681" s="71"/>
      <c r="J681" s="1" t="str">
        <f>_xlfn.XLOOKUP(C681,'Export Action'!$A$3:$A$1999,'Export Action'!$J$3:$J$1999)</f>
        <v>Renouvellement</v>
      </c>
      <c r="K681" s="1" t="str">
        <f>_xlfn.XLOOKUP(C681,'Export Action'!$A$3:$A$1999,'Export Action'!$AL$3:$AL$1999)</f>
        <v>Mixte</v>
      </c>
      <c r="L681" s="1">
        <f>_xlfn.XLOOKUP(C681,'Export Action'!$A$3:$A$1999,'Export Action'!$AM$3:$AM$1999)</f>
        <v>15</v>
      </c>
      <c r="M681" s="5">
        <f>_xlfn.XLOOKUP(A681,'Export 2022'!$K$3:$K$1000,'Export 2022'!$AF$3:$AF$1000)</f>
        <v>1500</v>
      </c>
      <c r="N681" s="5">
        <f>_xlfn.XLOOKUP(A681,'Export 2023'!$K$3:$K$1000,'Export 2023'!$AF$3:$AF$1000)</f>
        <v>1500</v>
      </c>
      <c r="O681" s="31">
        <f>_xlfn.XLOOKUP(A681,'Export Dossier'!$K$3:$K$974,'Export Dossier'!$AD$3:$AD$974)</f>
        <v>8350</v>
      </c>
      <c r="P681" s="31">
        <f>_xlfn.XLOOKUP(C681,'Export Action'!$A$3:$A$1999,'Export Action'!$AS$3:$AS$1999)</f>
        <v>2100</v>
      </c>
      <c r="Q681" s="29">
        <f>(_xlfn.XLOOKUP(C681,'Export Action'!$A$3:$A$1999,'Export Action'!$AS$3:$AS$1999))/_xlfn.XLOOKUP(C681,'Export Action'!$A$3:$A$1999,'Export Action'!$AR$3:$AR$1999)</f>
        <v>0.42</v>
      </c>
      <c r="R681" s="63" t="str">
        <f>IF(OR(_xlfn.XLOOKUP(C681,'Export Action'!$A$3:$A$1999,'Export Action'!$AO$3:$AO$1999)="Communes ZRR./bassins de vie pop &gt; 50% ZRR",_xlfn.XLOOKUP(C681,'Export Action'!$A$3:$A$1999,'Export Action'!$AO$3:$AO$1999)="Contrats de relance et de transition écologique (CRTE) rural"),"Oui","Non")</f>
        <v>Non</v>
      </c>
      <c r="S681" s="73"/>
      <c r="T681" s="74">
        <f t="shared" si="11"/>
        <v>275</v>
      </c>
      <c r="U681" s="75"/>
      <c r="V681" s="8" t="str" cm="1">
        <f t="array" ref="V681">IF(SUMPRODUCT((Tableau1[NOM DE LA STRUCTURE]=Tableau1[[#This Row],[NOM DE LA STRUCTURE]])*Tableau1[MONTANT PROPOSE POUR L''ACTION])=0,"",SUMPRODUCT((Tableau1[NOM DE LA STRUCTURE]=Tableau1[[#This Row],[NOM DE LA STRUCTURE]])*Tableau1[MONTANT PROPOSE POUR L''ACTION]))</f>
        <v/>
      </c>
      <c r="W681" s="79"/>
    </row>
    <row r="682" spans="1:23" ht="47.5" hidden="1" customHeight="1" x14ac:dyDescent="0.25">
      <c r="A682" s="13" t="str">
        <f>_xlfn.XLOOKUP(C682,'Export Action'!$A$3:$A$1999,'Export Action'!$L$3:$L$1999)</f>
        <v>32814665900011</v>
      </c>
      <c r="B682" s="84" t="str">
        <f>_xlfn.XLOOKUP(A682,'Export Action'!$L$3:$L$1999,'Export Action'!$O$3:$O$1999)</f>
        <v>SPORT ATHLETIQUE MERIGNACAIS</v>
      </c>
      <c r="C682" s="1" t="s">
        <v>1881</v>
      </c>
      <c r="D682" s="36" t="str">
        <f>_xlfn.XLOOKUP(C682,'Export Action'!$A$3:$A$1999,'Export Action'!$X$3:$X$1999)</f>
        <v>TENNIS DE TABLE EN EXTERIEUR</v>
      </c>
      <c r="E682" s="1" t="str">
        <f>_xlfn.XLOOKUP(A682,'Export Dossier'!$K$3:$K$974,'Export Dossier'!$D$3:$D$974)</f>
        <v>FFTT-NAQU-24-0010</v>
      </c>
      <c r="F682" s="36" t="str">
        <f>_xlfn.XLOOKUP(C682,'Export Action'!$A$3:$A$1999,'Export Action'!$AE$3:$AE$1999)</f>
        <v>Nouvelles pratiques</v>
      </c>
      <c r="G682" s="68"/>
      <c r="H682" s="71"/>
      <c r="I682" s="71"/>
      <c r="J682" s="1" t="str">
        <f>_xlfn.XLOOKUP(C682,'Export Action'!$A$3:$A$1999,'Export Action'!$J$3:$J$1999)</f>
        <v>Renouvellement</v>
      </c>
      <c r="K682" s="1" t="str">
        <f>_xlfn.XLOOKUP(C682,'Export Action'!$A$3:$A$1999,'Export Action'!$AL$3:$AL$1999)</f>
        <v>Mixte</v>
      </c>
      <c r="L682" s="1">
        <f>_xlfn.XLOOKUP(C682,'Export Action'!$A$3:$A$1999,'Export Action'!$AM$3:$AM$1999)</f>
        <v>20</v>
      </c>
      <c r="M682" s="5">
        <f>_xlfn.XLOOKUP(A682,'Export 2022'!$K$3:$K$1000,'Export 2022'!$AF$3:$AF$1000)</f>
        <v>1500</v>
      </c>
      <c r="N682" s="5">
        <f>_xlfn.XLOOKUP(A682,'Export 2023'!$K$3:$K$1000,'Export 2023'!$AF$3:$AF$1000)</f>
        <v>1500</v>
      </c>
      <c r="O682" s="31">
        <f>_xlfn.XLOOKUP(A682,'Export Dossier'!$K$3:$K$974,'Export Dossier'!$AD$3:$AD$974)</f>
        <v>8350</v>
      </c>
      <c r="P682" s="31">
        <f>_xlfn.XLOOKUP(C682,'Export Action'!$A$3:$A$1999,'Export Action'!$AS$3:$AS$1999)</f>
        <v>1250</v>
      </c>
      <c r="Q682" s="29">
        <f>(_xlfn.XLOOKUP(C682,'Export Action'!$A$3:$A$1999,'Export Action'!$AS$3:$AS$1999))/_xlfn.XLOOKUP(C682,'Export Action'!$A$3:$A$1999,'Export Action'!$AR$3:$AR$1999)</f>
        <v>0.5</v>
      </c>
      <c r="R682" s="63" t="str">
        <f>IF(OR(_xlfn.XLOOKUP(C682,'Export Action'!$A$3:$A$1999,'Export Action'!$AO$3:$AO$1999)="Communes ZRR./bassins de vie pop &gt; 50% ZRR",_xlfn.XLOOKUP(C682,'Export Action'!$A$3:$A$1999,'Export Action'!$AO$3:$AO$1999)="Contrats de relance et de transition écologique (CRTE) rural"),"Oui","Non")</f>
        <v>Non</v>
      </c>
      <c r="S682" s="73"/>
      <c r="T682" s="74">
        <f t="shared" si="11"/>
        <v>275</v>
      </c>
      <c r="U682" s="75"/>
      <c r="V682" s="8" t="str" cm="1">
        <f t="array" ref="V682">IF(SUMPRODUCT((Tableau1[NOM DE LA STRUCTURE]=Tableau1[[#This Row],[NOM DE LA STRUCTURE]])*Tableau1[MONTANT PROPOSE POUR L''ACTION])=0,"",SUMPRODUCT((Tableau1[NOM DE LA STRUCTURE]=Tableau1[[#This Row],[NOM DE LA STRUCTURE]])*Tableau1[MONTANT PROPOSE POUR L''ACTION]))</f>
        <v/>
      </c>
      <c r="W682" s="79"/>
    </row>
    <row r="683" spans="1:23" ht="47.5" hidden="1" customHeight="1" x14ac:dyDescent="0.25">
      <c r="A683" s="13" t="str">
        <f>_xlfn.XLOOKUP(C683,'Export Action'!$A$3:$A$1999,'Export Action'!$L$3:$L$1999)</f>
        <v>49508248900016</v>
      </c>
      <c r="B683" s="84" t="str">
        <f>_xlfn.XLOOKUP(A683,'Export Action'!$L$3:$L$1999,'Export Action'!$O$3:$O$1999)</f>
        <v>MIRAMBEAU TENNIS DE TABLE- MTT</v>
      </c>
      <c r="C683" s="1" t="s">
        <v>12551</v>
      </c>
      <c r="D683" s="36" t="str">
        <f>_xlfn.XLOOKUP(C683,'Export Action'!$A$3:$A$1999,'Export Action'!$X$3:$X$1999)</f>
        <v>Recrutement et formation des jeunes</v>
      </c>
      <c r="E683" s="1" t="str">
        <f>_xlfn.XLOOKUP(A683,'Export Dossier'!$K$3:$K$974,'Export Dossier'!$D$3:$D$974)</f>
        <v>FFTT-NAQU-24-0013</v>
      </c>
      <c r="F683" s="36" t="str">
        <f>_xlfn.XLOOKUP(C683,'Export Action'!$A$3:$A$1999,'Export Action'!$AE$3:$AE$1999)</f>
        <v>Ping Educatif</v>
      </c>
      <c r="G683" s="68"/>
      <c r="H683" s="71"/>
      <c r="I683" s="71"/>
      <c r="J683" s="1" t="str">
        <f>_xlfn.XLOOKUP(C683,'Export Action'!$A$3:$A$1999,'Export Action'!$J$3:$J$1999)</f>
        <v>Première demande</v>
      </c>
      <c r="K683" s="1" t="str">
        <f>_xlfn.XLOOKUP(C683,'Export Action'!$A$3:$A$1999,'Export Action'!$AL$3:$AL$1999)</f>
        <v>Mixte</v>
      </c>
      <c r="L683" s="1">
        <f>_xlfn.XLOOKUP(C683,'Export Action'!$A$3:$A$1999,'Export Action'!$AM$3:$AM$1999)</f>
        <v>15</v>
      </c>
      <c r="M683" s="5" t="e">
        <f>_xlfn.XLOOKUP(A683,'Export 2022'!$K$3:$K$1000,'Export 2022'!$AF$3:$AF$1000)</f>
        <v>#N/A</v>
      </c>
      <c r="N683" s="5" t="e">
        <f>_xlfn.XLOOKUP(A683,'Export 2023'!$K$3:$K$1000,'Export 2023'!$AF$3:$AF$1000)</f>
        <v>#N/A</v>
      </c>
      <c r="O683" s="31">
        <f>_xlfn.XLOOKUP(A683,'Export Dossier'!$K$3:$K$974,'Export Dossier'!$AD$3:$AD$974)</f>
        <v>1500</v>
      </c>
      <c r="P683" s="31">
        <f>_xlfn.XLOOKUP(C683,'Export Action'!$A$3:$A$1999,'Export Action'!$AS$3:$AS$1999)</f>
        <v>1000</v>
      </c>
      <c r="Q683" s="29">
        <f>(_xlfn.XLOOKUP(C683,'Export Action'!$A$3:$A$1999,'Export Action'!$AS$3:$AS$1999))/_xlfn.XLOOKUP(C683,'Export Action'!$A$3:$A$1999,'Export Action'!$AR$3:$AR$1999)</f>
        <v>0.58823529411764708</v>
      </c>
      <c r="R683" s="63" t="str">
        <f>IF(OR(_xlfn.XLOOKUP(C683,'Export Action'!$A$3:$A$1999,'Export Action'!$AO$3:$AO$1999)="Communes ZRR./bassins de vie pop &gt; 50% ZRR",_xlfn.XLOOKUP(C683,'Export Action'!$A$3:$A$1999,'Export Action'!$AO$3:$AO$1999)="Contrats de relance et de transition écologique (CRTE) rural"),"Oui","Non")</f>
        <v>Oui</v>
      </c>
      <c r="S683" s="73"/>
      <c r="T683" s="74">
        <f t="shared" si="11"/>
        <v>276</v>
      </c>
      <c r="U683" s="75"/>
      <c r="V683" s="8" t="str" cm="1">
        <f t="array" ref="V683">IF(SUMPRODUCT((Tableau1[NOM DE LA STRUCTURE]=Tableau1[[#This Row],[NOM DE LA STRUCTURE]])*Tableau1[MONTANT PROPOSE POUR L''ACTION])=0,"",SUMPRODUCT((Tableau1[NOM DE LA STRUCTURE]=Tableau1[[#This Row],[NOM DE LA STRUCTURE]])*Tableau1[MONTANT PROPOSE POUR L''ACTION]))</f>
        <v/>
      </c>
      <c r="W683" s="79"/>
    </row>
    <row r="684" spans="1:23" ht="47.5" hidden="1" customHeight="1" x14ac:dyDescent="0.25">
      <c r="A684" s="13" t="str">
        <f>_xlfn.XLOOKUP(C684,'Export Action'!$A$3:$A$1999,'Export Action'!$L$3:$L$1999)</f>
        <v>49508248900016</v>
      </c>
      <c r="B684" s="84" t="str">
        <f>_xlfn.XLOOKUP(A684,'Export Action'!$L$3:$L$1999,'Export Action'!$O$3:$O$1999)</f>
        <v>MIRAMBEAU TENNIS DE TABLE- MTT</v>
      </c>
      <c r="C684" s="1" t="s">
        <v>12565</v>
      </c>
      <c r="D684" s="36" t="str">
        <f>_xlfn.XLOOKUP(C684,'Export Action'!$A$3:$A$1999,'Export Action'!$X$3:$X$1999)</f>
        <v>Ping "bien-être"</v>
      </c>
      <c r="E684" s="1" t="str">
        <f>_xlfn.XLOOKUP(A684,'Export Dossier'!$K$3:$K$974,'Export Dossier'!$D$3:$D$974)</f>
        <v>FFTT-NAQU-24-0013</v>
      </c>
      <c r="F684" s="36" t="str">
        <f>_xlfn.XLOOKUP(C684,'Export Action'!$A$3:$A$1999,'Export Action'!$AE$3:$AE$1999)</f>
        <v>Ping Actif</v>
      </c>
      <c r="G684" s="68"/>
      <c r="H684" s="71"/>
      <c r="I684" s="71"/>
      <c r="J684" s="1" t="str">
        <f>_xlfn.XLOOKUP(C684,'Export Action'!$A$3:$A$1999,'Export Action'!$J$3:$J$1999)</f>
        <v>Première demande</v>
      </c>
      <c r="K684" s="1" t="str">
        <f>_xlfn.XLOOKUP(C684,'Export Action'!$A$3:$A$1999,'Export Action'!$AL$3:$AL$1999)</f>
        <v>Mixte</v>
      </c>
      <c r="L684" s="1">
        <f>_xlfn.XLOOKUP(C684,'Export Action'!$A$3:$A$1999,'Export Action'!$AM$3:$AM$1999)</f>
        <v>4</v>
      </c>
      <c r="M684" s="5" t="e">
        <f>_xlfn.XLOOKUP(A684,'Export 2022'!$K$3:$K$1000,'Export 2022'!$AF$3:$AF$1000)</f>
        <v>#N/A</v>
      </c>
      <c r="N684" s="5" t="e">
        <f>_xlfn.XLOOKUP(A684,'Export 2023'!$K$3:$K$1000,'Export 2023'!$AF$3:$AF$1000)</f>
        <v>#N/A</v>
      </c>
      <c r="O684" s="31">
        <f>_xlfn.XLOOKUP(A684,'Export Dossier'!$K$3:$K$974,'Export Dossier'!$AD$3:$AD$974)</f>
        <v>1500</v>
      </c>
      <c r="P684" s="31">
        <f>_xlfn.XLOOKUP(C684,'Export Action'!$A$3:$A$1999,'Export Action'!$AS$3:$AS$1999)</f>
        <v>500</v>
      </c>
      <c r="Q684" s="29">
        <f>(_xlfn.XLOOKUP(C684,'Export Action'!$A$3:$A$1999,'Export Action'!$AS$3:$AS$1999))/_xlfn.XLOOKUP(C684,'Export Action'!$A$3:$A$1999,'Export Action'!$AR$3:$AR$1999)</f>
        <v>0.58823529411764708</v>
      </c>
      <c r="R684" s="63" t="str">
        <f>IF(OR(_xlfn.XLOOKUP(C684,'Export Action'!$A$3:$A$1999,'Export Action'!$AO$3:$AO$1999)="Communes ZRR./bassins de vie pop &gt; 50% ZRR",_xlfn.XLOOKUP(C684,'Export Action'!$A$3:$A$1999,'Export Action'!$AO$3:$AO$1999)="Contrats de relance et de transition écologique (CRTE) rural"),"Oui","Non")</f>
        <v>Oui</v>
      </c>
      <c r="S684" s="73"/>
      <c r="T684" s="74">
        <f t="shared" si="11"/>
        <v>276</v>
      </c>
      <c r="U684" s="75"/>
      <c r="V684" s="8" t="str" cm="1">
        <f t="array" ref="V684">IF(SUMPRODUCT((Tableau1[NOM DE LA STRUCTURE]=Tableau1[[#This Row],[NOM DE LA STRUCTURE]])*Tableau1[MONTANT PROPOSE POUR L''ACTION])=0,"",SUMPRODUCT((Tableau1[NOM DE LA STRUCTURE]=Tableau1[[#This Row],[NOM DE LA STRUCTURE]])*Tableau1[MONTANT PROPOSE POUR L''ACTION]))</f>
        <v/>
      </c>
      <c r="W684" s="79"/>
    </row>
    <row r="685" spans="1:23" ht="47.5" hidden="1" customHeight="1" x14ac:dyDescent="0.25">
      <c r="A685" s="13" t="str">
        <f>_xlfn.XLOOKUP(C685,'Export Action'!$A$3:$A$1999,'Export Action'!$L$3:$L$1999)</f>
        <v>50849673400023</v>
      </c>
      <c r="B685" s="84" t="str">
        <f>_xlfn.XLOOKUP(A685,'Export Action'!$L$3:$L$1999,'Export Action'!$O$3:$O$1999)</f>
        <v>AMICALE LAIQUE DE COULOUNIEIX</v>
      </c>
      <c r="C685" s="1" t="s">
        <v>12571</v>
      </c>
      <c r="D685" s="36" t="str">
        <f>_xlfn.XLOOKUP(C685,'Export Action'!$A$3:$A$1999,'Export Action'!$X$3:$X$1999)</f>
        <v>Ouverture à de nouveaux publics en lien avec les dispositifs Ping Santé et Ping Bien Etre</v>
      </c>
      <c r="E685" s="1" t="str">
        <f>_xlfn.XLOOKUP(A685,'Export Dossier'!$K$3:$K$974,'Export Dossier'!$D$3:$D$974)</f>
        <v>FFTT-NAQU-24-0014</v>
      </c>
      <c r="F685" s="36" t="str">
        <f>_xlfn.XLOOKUP(C685,'Export Action'!$A$3:$A$1999,'Export Action'!$AE$3:$AE$1999)</f>
        <v>Ping Actif</v>
      </c>
      <c r="G685" s="68"/>
      <c r="H685" s="71"/>
      <c r="I685" s="71"/>
      <c r="J685" s="1" t="str">
        <f>_xlfn.XLOOKUP(C685,'Export Action'!$A$3:$A$1999,'Export Action'!$J$3:$J$1999)</f>
        <v>Renouvellement</v>
      </c>
      <c r="K685" s="1" t="str">
        <f>_xlfn.XLOOKUP(C685,'Export Action'!$A$3:$A$1999,'Export Action'!$AL$3:$AL$1999)</f>
        <v>Mixte</v>
      </c>
      <c r="L685" s="1">
        <f>_xlfn.XLOOKUP(C685,'Export Action'!$A$3:$A$1999,'Export Action'!$AM$3:$AM$1999)</f>
        <v>40</v>
      </c>
      <c r="M685" s="5" t="e">
        <f>_xlfn.XLOOKUP(A685,'Export 2022'!$K$3:$K$1000,'Export 2022'!$AF$3:$AF$1000)</f>
        <v>#N/A</v>
      </c>
      <c r="N685" s="5" t="e">
        <f>_xlfn.XLOOKUP(A685,'Export 2023'!$K$3:$K$1000,'Export 2023'!$AF$3:$AF$1000)</f>
        <v>#N/A</v>
      </c>
      <c r="O685" s="31">
        <f>_xlfn.XLOOKUP(A685,'Export Dossier'!$K$3:$K$974,'Export Dossier'!$AD$3:$AD$974)</f>
        <v>3700</v>
      </c>
      <c r="P685" s="31">
        <f>_xlfn.XLOOKUP(C685,'Export Action'!$A$3:$A$1999,'Export Action'!$AS$3:$AS$1999)</f>
        <v>2900</v>
      </c>
      <c r="Q685" s="29">
        <f>(_xlfn.XLOOKUP(C685,'Export Action'!$A$3:$A$1999,'Export Action'!$AS$3:$AS$1999))/_xlfn.XLOOKUP(C685,'Export Action'!$A$3:$A$1999,'Export Action'!$AR$3:$AR$1999)</f>
        <v>0.47540983606557374</v>
      </c>
      <c r="R685" s="63" t="str">
        <f>IF(OR(_xlfn.XLOOKUP(C685,'Export Action'!$A$3:$A$1999,'Export Action'!$AO$3:$AO$1999)="Communes ZRR./bassins de vie pop &gt; 50% ZRR",_xlfn.XLOOKUP(C685,'Export Action'!$A$3:$A$1999,'Export Action'!$AO$3:$AO$1999)="Contrats de relance et de transition écologique (CRTE) rural"),"Oui","Non")</f>
        <v>Non</v>
      </c>
      <c r="S685" s="73"/>
      <c r="T685" s="74">
        <f t="shared" si="11"/>
        <v>277</v>
      </c>
      <c r="U685" s="75"/>
      <c r="V685" s="8" t="str" cm="1">
        <f t="array" ref="V685">IF(SUMPRODUCT((Tableau1[NOM DE LA STRUCTURE]=Tableau1[[#This Row],[NOM DE LA STRUCTURE]])*Tableau1[MONTANT PROPOSE POUR L''ACTION])=0,"",SUMPRODUCT((Tableau1[NOM DE LA STRUCTURE]=Tableau1[[#This Row],[NOM DE LA STRUCTURE]])*Tableau1[MONTANT PROPOSE POUR L''ACTION]))</f>
        <v/>
      </c>
      <c r="W685" s="79"/>
    </row>
    <row r="686" spans="1:23" ht="47.5" hidden="1" customHeight="1" x14ac:dyDescent="0.25">
      <c r="A686" s="13" t="str">
        <f>_xlfn.XLOOKUP(C686,'Export Action'!$A$3:$A$1999,'Export Action'!$L$3:$L$1999)</f>
        <v>50849673400023</v>
      </c>
      <c r="B686" s="84" t="str">
        <f>_xlfn.XLOOKUP(A686,'Export Action'!$L$3:$L$1999,'Export Action'!$O$3:$O$1999)</f>
        <v>AMICALE LAIQUE DE COULOUNIEIX</v>
      </c>
      <c r="C686" s="1" t="s">
        <v>12579</v>
      </c>
      <c r="D686" s="36" t="str">
        <f>_xlfn.XLOOKUP(C686,'Export Action'!$A$3:$A$1999,'Export Action'!$X$3:$X$1999)</f>
        <v>Développement de la Pratique - Ping Educatif</v>
      </c>
      <c r="E686" s="1" t="str">
        <f>_xlfn.XLOOKUP(A686,'Export Dossier'!$K$3:$K$974,'Export Dossier'!$D$3:$D$974)</f>
        <v>FFTT-NAQU-24-0014</v>
      </c>
      <c r="F686" s="36" t="str">
        <f>_xlfn.XLOOKUP(C686,'Export Action'!$A$3:$A$1999,'Export Action'!$AE$3:$AE$1999)</f>
        <v>Ping Educatif</v>
      </c>
      <c r="G686" s="68"/>
      <c r="H686" s="71"/>
      <c r="I686" s="71"/>
      <c r="J686" s="1" t="str">
        <f>_xlfn.XLOOKUP(C686,'Export Action'!$A$3:$A$1999,'Export Action'!$J$3:$J$1999)</f>
        <v>Première demande</v>
      </c>
      <c r="K686" s="1" t="str">
        <f>_xlfn.XLOOKUP(C686,'Export Action'!$A$3:$A$1999,'Export Action'!$AL$3:$AL$1999)</f>
        <v>Mixte</v>
      </c>
      <c r="L686" s="1">
        <f>_xlfn.XLOOKUP(C686,'Export Action'!$A$3:$A$1999,'Export Action'!$AM$3:$AM$1999)</f>
        <v>150</v>
      </c>
      <c r="M686" s="5" t="e">
        <f>_xlfn.XLOOKUP(A686,'Export 2022'!$K$3:$K$1000,'Export 2022'!$AF$3:$AF$1000)</f>
        <v>#N/A</v>
      </c>
      <c r="N686" s="5" t="e">
        <f>_xlfn.XLOOKUP(A686,'Export 2023'!$K$3:$K$1000,'Export 2023'!$AF$3:$AF$1000)</f>
        <v>#N/A</v>
      </c>
      <c r="O686" s="31">
        <f>_xlfn.XLOOKUP(A686,'Export Dossier'!$K$3:$K$974,'Export Dossier'!$AD$3:$AD$974)</f>
        <v>3700</v>
      </c>
      <c r="P686" s="31">
        <f>_xlfn.XLOOKUP(C686,'Export Action'!$A$3:$A$1999,'Export Action'!$AS$3:$AS$1999)</f>
        <v>800</v>
      </c>
      <c r="Q686" s="29">
        <f>(_xlfn.XLOOKUP(C686,'Export Action'!$A$3:$A$1999,'Export Action'!$AS$3:$AS$1999))/_xlfn.XLOOKUP(C686,'Export Action'!$A$3:$A$1999,'Export Action'!$AR$3:$AR$1999)</f>
        <v>0.5714285714285714</v>
      </c>
      <c r="R686" s="63" t="str">
        <f>IF(OR(_xlfn.XLOOKUP(C686,'Export Action'!$A$3:$A$1999,'Export Action'!$AO$3:$AO$1999)="Communes ZRR./bassins de vie pop &gt; 50% ZRR",_xlfn.XLOOKUP(C686,'Export Action'!$A$3:$A$1999,'Export Action'!$AO$3:$AO$1999)="Contrats de relance et de transition écologique (CRTE) rural"),"Oui","Non")</f>
        <v>Non</v>
      </c>
      <c r="S686" s="73"/>
      <c r="T686" s="74">
        <f t="shared" si="11"/>
        <v>277</v>
      </c>
      <c r="U686" s="75"/>
      <c r="V686" s="8" t="str" cm="1">
        <f t="array" ref="V686">IF(SUMPRODUCT((Tableau1[NOM DE LA STRUCTURE]=Tableau1[[#This Row],[NOM DE LA STRUCTURE]])*Tableau1[MONTANT PROPOSE POUR L''ACTION])=0,"",SUMPRODUCT((Tableau1[NOM DE LA STRUCTURE]=Tableau1[[#This Row],[NOM DE LA STRUCTURE]])*Tableau1[MONTANT PROPOSE POUR L''ACTION]))</f>
        <v/>
      </c>
      <c r="W686" s="79"/>
    </row>
    <row r="687" spans="1:23" ht="47.5" hidden="1" customHeight="1" x14ac:dyDescent="0.25">
      <c r="A687" s="13" t="str">
        <f>_xlfn.XLOOKUP(C687,'Export Action'!$A$3:$A$1999,'Export Action'!$L$3:$L$1999)</f>
        <v>89665003300138</v>
      </c>
      <c r="B687" s="84" t="str">
        <f>_xlfn.XLOOKUP(A687,'Export Action'!$L$3:$L$1999,'Export Action'!$O$3:$O$1999)</f>
        <v>STADE MONTOIS Stade Montois section Tennis de Table</v>
      </c>
      <c r="C687" s="1" t="s">
        <v>12635</v>
      </c>
      <c r="D687" s="36" t="str">
        <f>_xlfn.XLOOKUP(C687,'Export Action'!$A$3:$A$1999,'Export Action'!$X$3:$X$1999)</f>
        <v>POLE SPORT SANTE MONTOIS</v>
      </c>
      <c r="E687" s="1" t="str">
        <f>_xlfn.XLOOKUP(A687,'Export Dossier'!$K$3:$K$974,'Export Dossier'!$D$3:$D$974)</f>
        <v>FFTT-NAQU-24-0017</v>
      </c>
      <c r="F687" s="36" t="str">
        <f>_xlfn.XLOOKUP(C687,'Export Action'!$A$3:$A$1999,'Export Action'!$AE$3:$AE$1999)</f>
        <v>Ping Actif</v>
      </c>
      <c r="G687" s="68"/>
      <c r="H687" s="71"/>
      <c r="I687" s="71"/>
      <c r="J687" s="1" t="str">
        <f>_xlfn.XLOOKUP(C687,'Export Action'!$A$3:$A$1999,'Export Action'!$J$3:$J$1999)</f>
        <v>Première demande</v>
      </c>
      <c r="K687" s="1" t="str">
        <f>_xlfn.XLOOKUP(C687,'Export Action'!$A$3:$A$1999,'Export Action'!$AL$3:$AL$1999)</f>
        <v>Mixte</v>
      </c>
      <c r="L687" s="1">
        <f>_xlfn.XLOOKUP(C687,'Export Action'!$A$3:$A$1999,'Export Action'!$AM$3:$AM$1999)</f>
        <v>65</v>
      </c>
      <c r="M687" s="5">
        <f>_xlfn.XLOOKUP(A687,'Export 2022'!$K$3:$K$1000,'Export 2022'!$AF$3:$AF$1000)</f>
        <v>2500</v>
      </c>
      <c r="N687" s="5">
        <f>_xlfn.XLOOKUP(A687,'Export 2023'!$K$3:$K$1000,'Export 2023'!$AF$3:$AF$1000)</f>
        <v>3500</v>
      </c>
      <c r="O687" s="31">
        <f>_xlfn.XLOOKUP(A687,'Export Dossier'!$K$3:$K$974,'Export Dossier'!$AD$3:$AD$974)</f>
        <v>5500</v>
      </c>
      <c r="P687" s="31">
        <f>_xlfn.XLOOKUP(C687,'Export Action'!$A$3:$A$1999,'Export Action'!$AS$3:$AS$1999)</f>
        <v>2500</v>
      </c>
      <c r="Q687" s="29">
        <f>(_xlfn.XLOOKUP(C687,'Export Action'!$A$3:$A$1999,'Export Action'!$AS$3:$AS$1999))/_xlfn.XLOOKUP(C687,'Export Action'!$A$3:$A$1999,'Export Action'!$AR$3:$AR$1999)</f>
        <v>0.26766595289079231</v>
      </c>
      <c r="R687" s="63" t="str">
        <f>IF(OR(_xlfn.XLOOKUP(C687,'Export Action'!$A$3:$A$1999,'Export Action'!$AO$3:$AO$1999)="Communes ZRR./bassins de vie pop &gt; 50% ZRR",_xlfn.XLOOKUP(C687,'Export Action'!$A$3:$A$1999,'Export Action'!$AO$3:$AO$1999)="Contrats de relance et de transition écologique (CRTE) rural"),"Oui","Non")</f>
        <v>Oui</v>
      </c>
      <c r="S687" s="73"/>
      <c r="T687" s="74">
        <f t="shared" si="11"/>
        <v>278</v>
      </c>
      <c r="U687" s="75"/>
      <c r="V687" s="8" t="str" cm="1">
        <f t="array" ref="V687">IF(SUMPRODUCT((Tableau1[NOM DE LA STRUCTURE]=Tableau1[[#This Row],[NOM DE LA STRUCTURE]])*Tableau1[MONTANT PROPOSE POUR L''ACTION])=0,"",SUMPRODUCT((Tableau1[NOM DE LA STRUCTURE]=Tableau1[[#This Row],[NOM DE LA STRUCTURE]])*Tableau1[MONTANT PROPOSE POUR L''ACTION]))</f>
        <v/>
      </c>
      <c r="W687" s="79"/>
    </row>
    <row r="688" spans="1:23" ht="47.5" hidden="1" customHeight="1" x14ac:dyDescent="0.25">
      <c r="A688" s="13" t="str">
        <f>_xlfn.XLOOKUP(C688,'Export Action'!$A$3:$A$1999,'Export Action'!$L$3:$L$1999)</f>
        <v>89665003300138</v>
      </c>
      <c r="B688" s="84" t="str">
        <f>_xlfn.XLOOKUP(A688,'Export Action'!$L$3:$L$1999,'Export Action'!$O$3:$O$1999)</f>
        <v>STADE MONTOIS Stade Montois section Tennis de Table</v>
      </c>
      <c r="C688" s="1" t="s">
        <v>12644</v>
      </c>
      <c r="D688" s="36" t="str">
        <f>_xlfn.XLOOKUP(C688,'Export Action'!$A$3:$A$1999,'Export Action'!$X$3:$X$1999)</f>
        <v>INCLUSION SOCIALE PAR LE SPORT</v>
      </c>
      <c r="E688" s="1" t="str">
        <f>_xlfn.XLOOKUP(A688,'Export Dossier'!$K$3:$K$974,'Export Dossier'!$D$3:$D$974)</f>
        <v>FFTT-NAQU-24-0017</v>
      </c>
      <c r="F688" s="36" t="str">
        <f>_xlfn.XLOOKUP(C688,'Export Action'!$A$3:$A$1999,'Export Action'!$AE$3:$AE$1999)</f>
        <v>Ping Inclusif</v>
      </c>
      <c r="G688" s="68"/>
      <c r="H688" s="71"/>
      <c r="I688" s="71"/>
      <c r="J688" s="1" t="str">
        <f>_xlfn.XLOOKUP(C688,'Export Action'!$A$3:$A$1999,'Export Action'!$J$3:$J$1999)</f>
        <v>Première demande</v>
      </c>
      <c r="K688" s="1" t="str">
        <f>_xlfn.XLOOKUP(C688,'Export Action'!$A$3:$A$1999,'Export Action'!$AL$3:$AL$1999)</f>
        <v>Mixte</v>
      </c>
      <c r="L688" s="1">
        <f>_xlfn.XLOOKUP(C688,'Export Action'!$A$3:$A$1999,'Export Action'!$AM$3:$AM$1999)</f>
        <v>55</v>
      </c>
      <c r="M688" s="5">
        <f>_xlfn.XLOOKUP(A688,'Export 2022'!$K$3:$K$1000,'Export 2022'!$AF$3:$AF$1000)</f>
        <v>2500</v>
      </c>
      <c r="N688" s="5">
        <f>_xlfn.XLOOKUP(A688,'Export 2023'!$K$3:$K$1000,'Export 2023'!$AF$3:$AF$1000)</f>
        <v>3500</v>
      </c>
      <c r="O688" s="31">
        <f>_xlfn.XLOOKUP(A688,'Export Dossier'!$K$3:$K$974,'Export Dossier'!$AD$3:$AD$974)</f>
        <v>5500</v>
      </c>
      <c r="P688" s="31">
        <f>_xlfn.XLOOKUP(C688,'Export Action'!$A$3:$A$1999,'Export Action'!$AS$3:$AS$1999)</f>
        <v>1000</v>
      </c>
      <c r="Q688" s="29">
        <f>(_xlfn.XLOOKUP(C688,'Export Action'!$A$3:$A$1999,'Export Action'!$AS$3:$AS$1999))/_xlfn.XLOOKUP(C688,'Export Action'!$A$3:$A$1999,'Export Action'!$AR$3:$AR$1999)</f>
        <v>0.20533880903490759</v>
      </c>
      <c r="R688" s="63" t="str">
        <f>IF(OR(_xlfn.XLOOKUP(C688,'Export Action'!$A$3:$A$1999,'Export Action'!$AO$3:$AO$1999)="Communes ZRR./bassins de vie pop &gt; 50% ZRR",_xlfn.XLOOKUP(C688,'Export Action'!$A$3:$A$1999,'Export Action'!$AO$3:$AO$1999)="Contrats de relance et de transition écologique (CRTE) rural"),"Oui","Non")</f>
        <v>Oui</v>
      </c>
      <c r="S688" s="73"/>
      <c r="T688" s="74">
        <f t="shared" si="11"/>
        <v>278</v>
      </c>
      <c r="U688" s="75"/>
      <c r="V688" s="8" t="str" cm="1">
        <f t="array" ref="V688">IF(SUMPRODUCT((Tableau1[NOM DE LA STRUCTURE]=Tableau1[[#This Row],[NOM DE LA STRUCTURE]])*Tableau1[MONTANT PROPOSE POUR L''ACTION])=0,"",SUMPRODUCT((Tableau1[NOM DE LA STRUCTURE]=Tableau1[[#This Row],[NOM DE LA STRUCTURE]])*Tableau1[MONTANT PROPOSE POUR L''ACTION]))</f>
        <v/>
      </c>
      <c r="W688" s="79"/>
    </row>
    <row r="689" spans="1:23" ht="47.5" hidden="1" customHeight="1" x14ac:dyDescent="0.25">
      <c r="A689" s="13" t="str">
        <f>_xlfn.XLOOKUP(C689,'Export Action'!$A$3:$A$1999,'Export Action'!$L$3:$L$1999)</f>
        <v>89665003300138</v>
      </c>
      <c r="B689" s="84" t="str">
        <f>_xlfn.XLOOKUP(A689,'Export Action'!$L$3:$L$1999,'Export Action'!$O$3:$O$1999)</f>
        <v>STADE MONTOIS Stade Montois section Tennis de Table</v>
      </c>
      <c r="C689" s="1" t="s">
        <v>12650</v>
      </c>
      <c r="D689" s="36" t="str">
        <f>_xlfn.XLOOKUP(C689,'Export Action'!$A$3:$A$1999,'Export Action'!$X$3:$X$1999)</f>
        <v>LES FUTUR(E)S JEUNES MONTOIS(ES)</v>
      </c>
      <c r="E689" s="1" t="str">
        <f>_xlfn.XLOOKUP(A689,'Export Dossier'!$K$3:$K$974,'Export Dossier'!$D$3:$D$974)</f>
        <v>FFTT-NAQU-24-0017</v>
      </c>
      <c r="F689" s="36" t="str">
        <f>_xlfn.XLOOKUP(C689,'Export Action'!$A$3:$A$1999,'Export Action'!$AE$3:$AE$1999)</f>
        <v>Ping Educatif</v>
      </c>
      <c r="G689" s="68"/>
      <c r="H689" s="71"/>
      <c r="I689" s="71"/>
      <c r="J689" s="1" t="str">
        <f>_xlfn.XLOOKUP(C689,'Export Action'!$A$3:$A$1999,'Export Action'!$J$3:$J$1999)</f>
        <v>Première demande</v>
      </c>
      <c r="K689" s="1" t="str">
        <f>_xlfn.XLOOKUP(C689,'Export Action'!$A$3:$A$1999,'Export Action'!$AL$3:$AL$1999)</f>
        <v>Mixte</v>
      </c>
      <c r="L689" s="1">
        <f>_xlfn.XLOOKUP(C689,'Export Action'!$A$3:$A$1999,'Export Action'!$AM$3:$AM$1999)</f>
        <v>300</v>
      </c>
      <c r="M689" s="5">
        <f>_xlfn.XLOOKUP(A689,'Export 2022'!$K$3:$K$1000,'Export 2022'!$AF$3:$AF$1000)</f>
        <v>2500</v>
      </c>
      <c r="N689" s="5">
        <f>_xlfn.XLOOKUP(A689,'Export 2023'!$K$3:$K$1000,'Export 2023'!$AF$3:$AF$1000)</f>
        <v>3500</v>
      </c>
      <c r="O689" s="31">
        <f>_xlfn.XLOOKUP(A689,'Export Dossier'!$K$3:$K$974,'Export Dossier'!$AD$3:$AD$974)</f>
        <v>5500</v>
      </c>
      <c r="P689" s="31">
        <f>_xlfn.XLOOKUP(C689,'Export Action'!$A$3:$A$1999,'Export Action'!$AS$3:$AS$1999)</f>
        <v>2000</v>
      </c>
      <c r="Q689" s="29">
        <f>(_xlfn.XLOOKUP(C689,'Export Action'!$A$3:$A$1999,'Export Action'!$AS$3:$AS$1999))/_xlfn.XLOOKUP(C689,'Export Action'!$A$3:$A$1999,'Export Action'!$AR$3:$AR$1999)</f>
        <v>0.1152073732718894</v>
      </c>
      <c r="R689" s="63" t="str">
        <f>IF(OR(_xlfn.XLOOKUP(C689,'Export Action'!$A$3:$A$1999,'Export Action'!$AO$3:$AO$1999)="Communes ZRR./bassins de vie pop &gt; 50% ZRR",_xlfn.XLOOKUP(C689,'Export Action'!$A$3:$A$1999,'Export Action'!$AO$3:$AO$1999)="Contrats de relance et de transition écologique (CRTE) rural"),"Oui","Non")</f>
        <v>Oui</v>
      </c>
      <c r="S689" s="73"/>
      <c r="T689" s="74">
        <f t="shared" si="11"/>
        <v>278</v>
      </c>
      <c r="U689" s="75"/>
      <c r="V689" s="8" t="str" cm="1">
        <f t="array" ref="V689">IF(SUMPRODUCT((Tableau1[NOM DE LA STRUCTURE]=Tableau1[[#This Row],[NOM DE LA STRUCTURE]])*Tableau1[MONTANT PROPOSE POUR L''ACTION])=0,"",SUMPRODUCT((Tableau1[NOM DE LA STRUCTURE]=Tableau1[[#This Row],[NOM DE LA STRUCTURE]])*Tableau1[MONTANT PROPOSE POUR L''ACTION]))</f>
        <v/>
      </c>
      <c r="W689" s="79"/>
    </row>
    <row r="690" spans="1:23" ht="47.5" hidden="1" customHeight="1" x14ac:dyDescent="0.25">
      <c r="A690" s="13" t="str">
        <f>_xlfn.XLOOKUP(C690,'Export Action'!$A$3:$A$1999,'Export Action'!$L$3:$L$1999)</f>
        <v>44788156600015</v>
      </c>
      <c r="B690" s="84" t="str">
        <f>_xlfn.XLOOKUP(A690,'Export Action'!$L$3:$L$1999,'Export Action'!$O$3:$O$1999)</f>
        <v>TENNIS DE TABLE PUYMOYENNAIS</v>
      </c>
      <c r="C690" s="1" t="s">
        <v>12680</v>
      </c>
      <c r="D690" s="36" t="str">
        <f>_xlfn.XLOOKUP(C690,'Export Action'!$A$3:$A$1999,'Export Action'!$X$3:$X$1999)</f>
        <v>Developpement du Tennis de Table auprès des jeunes dans la commune de Puymoyen et alentours</v>
      </c>
      <c r="E690" s="1" t="str">
        <f>_xlfn.XLOOKUP(A690,'Export Dossier'!$K$3:$K$974,'Export Dossier'!$D$3:$D$974)</f>
        <v>FFTT-NAQU-24-0019</v>
      </c>
      <c r="F690" s="36" t="str">
        <f>_xlfn.XLOOKUP(C690,'Export Action'!$A$3:$A$1999,'Export Action'!$AE$3:$AE$1999)</f>
        <v>Ping Educatif</v>
      </c>
      <c r="G690" s="68"/>
      <c r="H690" s="71"/>
      <c r="I690" s="71"/>
      <c r="J690" s="1" t="str">
        <f>_xlfn.XLOOKUP(C690,'Export Action'!$A$3:$A$1999,'Export Action'!$J$3:$J$1999)</f>
        <v>Renouvellement</v>
      </c>
      <c r="K690" s="1" t="str">
        <f>_xlfn.XLOOKUP(C690,'Export Action'!$A$3:$A$1999,'Export Action'!$AL$3:$AL$1999)</f>
        <v>Mixte</v>
      </c>
      <c r="L690" s="1">
        <f>_xlfn.XLOOKUP(C690,'Export Action'!$A$3:$A$1999,'Export Action'!$AM$3:$AM$1999)</f>
        <v>120</v>
      </c>
      <c r="M690" s="5">
        <f>_xlfn.XLOOKUP(A690,'Export 2022'!$K$3:$K$1000,'Export 2022'!$AF$3:$AF$1000)</f>
        <v>1500</v>
      </c>
      <c r="N690" s="5">
        <f>_xlfn.XLOOKUP(A690,'Export 2023'!$K$3:$K$1000,'Export 2023'!$AF$3:$AF$1000)</f>
        <v>1500</v>
      </c>
      <c r="O690" s="31">
        <f>_xlfn.XLOOKUP(A690,'Export Dossier'!$K$3:$K$974,'Export Dossier'!$AD$3:$AD$974)</f>
        <v>1500</v>
      </c>
      <c r="P690" s="31">
        <f>_xlfn.XLOOKUP(C690,'Export Action'!$A$3:$A$1999,'Export Action'!$AS$3:$AS$1999)</f>
        <v>1000</v>
      </c>
      <c r="Q690" s="29">
        <f>(_xlfn.XLOOKUP(C690,'Export Action'!$A$3:$A$1999,'Export Action'!$AS$3:$AS$1999))/_xlfn.XLOOKUP(C690,'Export Action'!$A$3:$A$1999,'Export Action'!$AR$3:$AR$1999)</f>
        <v>0.41666666666666669</v>
      </c>
      <c r="R690" s="63" t="str">
        <f>IF(OR(_xlfn.XLOOKUP(C690,'Export Action'!$A$3:$A$1999,'Export Action'!$AO$3:$AO$1999)="Communes ZRR./bassins de vie pop &gt; 50% ZRR",_xlfn.XLOOKUP(C690,'Export Action'!$A$3:$A$1999,'Export Action'!$AO$3:$AO$1999)="Contrats de relance et de transition écologique (CRTE) rural"),"Oui","Non")</f>
        <v>Non</v>
      </c>
      <c r="S690" s="73"/>
      <c r="T690" s="74">
        <f t="shared" si="11"/>
        <v>279</v>
      </c>
      <c r="U690" s="75"/>
      <c r="V690" s="8" t="str" cm="1">
        <f t="array" ref="V690">IF(SUMPRODUCT((Tableau1[NOM DE LA STRUCTURE]=Tableau1[[#This Row],[NOM DE LA STRUCTURE]])*Tableau1[MONTANT PROPOSE POUR L''ACTION])=0,"",SUMPRODUCT((Tableau1[NOM DE LA STRUCTURE]=Tableau1[[#This Row],[NOM DE LA STRUCTURE]])*Tableau1[MONTANT PROPOSE POUR L''ACTION]))</f>
        <v/>
      </c>
      <c r="W690" s="79"/>
    </row>
    <row r="691" spans="1:23" ht="47.5" hidden="1" customHeight="1" x14ac:dyDescent="0.25">
      <c r="A691" s="13" t="str">
        <f>_xlfn.XLOOKUP(C691,'Export Action'!$A$3:$A$1999,'Export Action'!$L$3:$L$1999)</f>
        <v>44788156600015</v>
      </c>
      <c r="B691" s="84" t="str">
        <f>_xlfn.XLOOKUP(A691,'Export Action'!$L$3:$L$1999,'Export Action'!$O$3:$O$1999)</f>
        <v>TENNIS DE TABLE PUYMOYENNAIS</v>
      </c>
      <c r="C691" s="1" t="s">
        <v>12688</v>
      </c>
      <c r="D691" s="36" t="str">
        <f>_xlfn.XLOOKUP(C691,'Export Action'!$A$3:$A$1999,'Export Action'!$X$3:$X$1999)</f>
        <v>Développement de la pratique féminine</v>
      </c>
      <c r="E691" s="1" t="str">
        <f>_xlfn.XLOOKUP(A691,'Export Dossier'!$K$3:$K$974,'Export Dossier'!$D$3:$D$974)</f>
        <v>FFTT-NAQU-24-0019</v>
      </c>
      <c r="F691" s="36" t="str">
        <f>_xlfn.XLOOKUP(C691,'Export Action'!$A$3:$A$1999,'Export Action'!$AE$3:$AE$1999)</f>
        <v>Nouvelles pratiques</v>
      </c>
      <c r="G691" s="68"/>
      <c r="H691" s="71"/>
      <c r="I691" s="71"/>
      <c r="J691" s="1" t="str">
        <f>_xlfn.XLOOKUP(C691,'Export Action'!$A$3:$A$1999,'Export Action'!$J$3:$J$1999)</f>
        <v>Première demande</v>
      </c>
      <c r="K691" s="1" t="str">
        <f>_xlfn.XLOOKUP(C691,'Export Action'!$A$3:$A$1999,'Export Action'!$AL$3:$AL$1999)</f>
        <v>Féminin</v>
      </c>
      <c r="L691" s="1">
        <f>_xlfn.XLOOKUP(C691,'Export Action'!$A$3:$A$1999,'Export Action'!$AM$3:$AM$1999)</f>
        <v>20</v>
      </c>
      <c r="M691" s="5">
        <f>_xlfn.XLOOKUP(A691,'Export 2022'!$K$3:$K$1000,'Export 2022'!$AF$3:$AF$1000)</f>
        <v>1500</v>
      </c>
      <c r="N691" s="5">
        <f>_xlfn.XLOOKUP(A691,'Export 2023'!$K$3:$K$1000,'Export 2023'!$AF$3:$AF$1000)</f>
        <v>1500</v>
      </c>
      <c r="O691" s="31">
        <f>_xlfn.XLOOKUP(A691,'Export Dossier'!$K$3:$K$974,'Export Dossier'!$AD$3:$AD$974)</f>
        <v>1500</v>
      </c>
      <c r="P691" s="31">
        <f>_xlfn.XLOOKUP(C691,'Export Action'!$A$3:$A$1999,'Export Action'!$AS$3:$AS$1999)</f>
        <v>500</v>
      </c>
      <c r="Q691" s="29">
        <f>(_xlfn.XLOOKUP(C691,'Export Action'!$A$3:$A$1999,'Export Action'!$AS$3:$AS$1999))/_xlfn.XLOOKUP(C691,'Export Action'!$A$3:$A$1999,'Export Action'!$AR$3:$AR$1999)</f>
        <v>0.33333333333333331</v>
      </c>
      <c r="R691" s="63" t="str">
        <f>IF(OR(_xlfn.XLOOKUP(C691,'Export Action'!$A$3:$A$1999,'Export Action'!$AO$3:$AO$1999)="Communes ZRR./bassins de vie pop &gt; 50% ZRR",_xlfn.XLOOKUP(C691,'Export Action'!$A$3:$A$1999,'Export Action'!$AO$3:$AO$1999)="Contrats de relance et de transition écologique (CRTE) rural"),"Oui","Non")</f>
        <v>Non</v>
      </c>
      <c r="S691" s="73"/>
      <c r="T691" s="74">
        <f t="shared" si="11"/>
        <v>279</v>
      </c>
      <c r="U691" s="75"/>
      <c r="V691" s="8" t="str" cm="1">
        <f t="array" ref="V691">IF(SUMPRODUCT((Tableau1[NOM DE LA STRUCTURE]=Tableau1[[#This Row],[NOM DE LA STRUCTURE]])*Tableau1[MONTANT PROPOSE POUR L''ACTION])=0,"",SUMPRODUCT((Tableau1[NOM DE LA STRUCTURE]=Tableau1[[#This Row],[NOM DE LA STRUCTURE]])*Tableau1[MONTANT PROPOSE POUR L''ACTION]))</f>
        <v/>
      </c>
      <c r="W691" s="79"/>
    </row>
    <row r="692" spans="1:23" ht="47.5" hidden="1" customHeight="1" x14ac:dyDescent="0.25">
      <c r="A692" s="13" t="str">
        <f>_xlfn.XLOOKUP(C692,'Export Action'!$A$3:$A$1999,'Export Action'!$L$3:$L$1999)</f>
        <v>41780948000029</v>
      </c>
      <c r="B692" s="84" t="str">
        <f>_xlfn.XLOOKUP(A692,'Export Action'!$L$3:$L$1999,'Export Action'!$O$3:$O$1999)</f>
        <v>PING PONG CLUB PARTHENAISIEN</v>
      </c>
      <c r="C692" s="1" t="s">
        <v>12693</v>
      </c>
      <c r="D692" s="36" t="str">
        <f>_xlfn.XLOOKUP(C692,'Export Action'!$A$3:$A$1999,'Export Action'!$X$3:$X$1999)</f>
        <v>Développement para sport</v>
      </c>
      <c r="E692" s="1" t="str">
        <f>_xlfn.XLOOKUP(A692,'Export Dossier'!$K$3:$K$974,'Export Dossier'!$D$3:$D$974)</f>
        <v>FFTT-NAQU-24-0020</v>
      </c>
      <c r="F692" s="36" t="str">
        <f>_xlfn.XLOOKUP(C692,'Export Action'!$A$3:$A$1999,'Export Action'!$AE$3:$AE$1999)</f>
        <v>Ping Actif</v>
      </c>
      <c r="G692" s="68"/>
      <c r="H692" s="71"/>
      <c r="I692" s="71"/>
      <c r="J692" s="1" t="str">
        <f>_xlfn.XLOOKUP(C692,'Export Action'!$A$3:$A$1999,'Export Action'!$J$3:$J$1999)</f>
        <v>Renouvellement</v>
      </c>
      <c r="K692" s="1" t="str">
        <f>_xlfn.XLOOKUP(C692,'Export Action'!$A$3:$A$1999,'Export Action'!$AL$3:$AL$1999)</f>
        <v>Mixte</v>
      </c>
      <c r="L692" s="1">
        <f>_xlfn.XLOOKUP(C692,'Export Action'!$A$3:$A$1999,'Export Action'!$AM$3:$AM$1999)</f>
        <v>40</v>
      </c>
      <c r="M692" s="5">
        <f>_xlfn.XLOOKUP(A692,'Export 2022'!$K$3:$K$1000,'Export 2022'!$AF$3:$AF$1000)</f>
        <v>1500</v>
      </c>
      <c r="N692" s="5">
        <f>_xlfn.XLOOKUP(A692,'Export 2023'!$K$3:$K$1000,'Export 2023'!$AF$3:$AF$1000)</f>
        <v>1500</v>
      </c>
      <c r="O692" s="31">
        <f>_xlfn.XLOOKUP(A692,'Export Dossier'!$K$3:$K$974,'Export Dossier'!$AD$3:$AD$974)</f>
        <v>4200</v>
      </c>
      <c r="P692" s="31">
        <f>_xlfn.XLOOKUP(C692,'Export Action'!$A$3:$A$1999,'Export Action'!$AS$3:$AS$1999)</f>
        <v>2000</v>
      </c>
      <c r="Q692" s="29">
        <f>(_xlfn.XLOOKUP(C692,'Export Action'!$A$3:$A$1999,'Export Action'!$AS$3:$AS$1999))/_xlfn.XLOOKUP(C692,'Export Action'!$A$3:$A$1999,'Export Action'!$AR$3:$AR$1999)</f>
        <v>0.32626427406199021</v>
      </c>
      <c r="R692" s="63" t="str">
        <f>IF(OR(_xlfn.XLOOKUP(C692,'Export Action'!$A$3:$A$1999,'Export Action'!$AO$3:$AO$1999)="Communes ZRR./bassins de vie pop &gt; 50% ZRR",_xlfn.XLOOKUP(C692,'Export Action'!$A$3:$A$1999,'Export Action'!$AO$3:$AO$1999)="Contrats de relance et de transition écologique (CRTE) rural"),"Oui","Non")</f>
        <v>Oui</v>
      </c>
      <c r="S692" s="73"/>
      <c r="T692" s="74">
        <f t="shared" si="11"/>
        <v>280</v>
      </c>
      <c r="U692" s="75"/>
      <c r="V692" s="8" t="str" cm="1">
        <f t="array" ref="V692">IF(SUMPRODUCT((Tableau1[NOM DE LA STRUCTURE]=Tableau1[[#This Row],[NOM DE LA STRUCTURE]])*Tableau1[MONTANT PROPOSE POUR L''ACTION])=0,"",SUMPRODUCT((Tableau1[NOM DE LA STRUCTURE]=Tableau1[[#This Row],[NOM DE LA STRUCTURE]])*Tableau1[MONTANT PROPOSE POUR L''ACTION]))</f>
        <v/>
      </c>
      <c r="W692" s="79"/>
    </row>
    <row r="693" spans="1:23" ht="47.5" hidden="1" customHeight="1" x14ac:dyDescent="0.25">
      <c r="A693" s="13" t="str">
        <f>_xlfn.XLOOKUP(C693,'Export Action'!$A$3:$A$1999,'Export Action'!$L$3:$L$1999)</f>
        <v>41780948000029</v>
      </c>
      <c r="B693" s="84" t="str">
        <f>_xlfn.XLOOKUP(A693,'Export Action'!$L$3:$L$1999,'Export Action'!$O$3:$O$1999)</f>
        <v>PING PONG CLUB PARTHENAISIEN</v>
      </c>
      <c r="C693" s="1" t="s">
        <v>12702</v>
      </c>
      <c r="D693" s="36" t="str">
        <f>_xlfn.XLOOKUP(C693,'Export Action'!$A$3:$A$1999,'Export Action'!$X$3:$X$1999)</f>
        <v>Féminisation du tennis de table</v>
      </c>
      <c r="E693" s="1" t="str">
        <f>_xlfn.XLOOKUP(A693,'Export Dossier'!$K$3:$K$974,'Export Dossier'!$D$3:$D$974)</f>
        <v>FFTT-NAQU-24-0020</v>
      </c>
      <c r="F693" s="36" t="str">
        <f>_xlfn.XLOOKUP(C693,'Export Action'!$A$3:$A$1999,'Export Action'!$AE$3:$AE$1999)</f>
        <v>Ping Inclusif</v>
      </c>
      <c r="G693" s="68"/>
      <c r="H693" s="71"/>
      <c r="I693" s="71"/>
      <c r="J693" s="1" t="str">
        <f>_xlfn.XLOOKUP(C693,'Export Action'!$A$3:$A$1999,'Export Action'!$J$3:$J$1999)</f>
        <v>Renouvellement</v>
      </c>
      <c r="K693" s="1" t="str">
        <f>_xlfn.XLOOKUP(C693,'Export Action'!$A$3:$A$1999,'Export Action'!$AL$3:$AL$1999)</f>
        <v>Féminin</v>
      </c>
      <c r="L693" s="1">
        <f>_xlfn.XLOOKUP(C693,'Export Action'!$A$3:$A$1999,'Export Action'!$AM$3:$AM$1999)</f>
        <v>35</v>
      </c>
      <c r="M693" s="5">
        <f>_xlfn.XLOOKUP(A693,'Export 2022'!$K$3:$K$1000,'Export 2022'!$AF$3:$AF$1000)</f>
        <v>1500</v>
      </c>
      <c r="N693" s="5">
        <f>_xlfn.XLOOKUP(A693,'Export 2023'!$K$3:$K$1000,'Export 2023'!$AF$3:$AF$1000)</f>
        <v>1500</v>
      </c>
      <c r="O693" s="31">
        <f>_xlfn.XLOOKUP(A693,'Export Dossier'!$K$3:$K$974,'Export Dossier'!$AD$3:$AD$974)</f>
        <v>4200</v>
      </c>
      <c r="P693" s="31">
        <f>_xlfn.XLOOKUP(C693,'Export Action'!$A$3:$A$1999,'Export Action'!$AS$3:$AS$1999)</f>
        <v>1000</v>
      </c>
      <c r="Q693" s="29">
        <f>(_xlfn.XLOOKUP(C693,'Export Action'!$A$3:$A$1999,'Export Action'!$AS$3:$AS$1999))/_xlfn.XLOOKUP(C693,'Export Action'!$A$3:$A$1999,'Export Action'!$AR$3:$AR$1999)</f>
        <v>0.34965034965034963</v>
      </c>
      <c r="R693" s="63" t="str">
        <f>IF(OR(_xlfn.XLOOKUP(C693,'Export Action'!$A$3:$A$1999,'Export Action'!$AO$3:$AO$1999)="Communes ZRR./bassins de vie pop &gt; 50% ZRR",_xlfn.XLOOKUP(C693,'Export Action'!$A$3:$A$1999,'Export Action'!$AO$3:$AO$1999)="Contrats de relance et de transition écologique (CRTE) rural"),"Oui","Non")</f>
        <v>Oui</v>
      </c>
      <c r="S693" s="73"/>
      <c r="T693" s="74">
        <f t="shared" si="11"/>
        <v>280</v>
      </c>
      <c r="U693" s="75"/>
      <c r="V693" s="8" t="str" cm="1">
        <f t="array" ref="V693">IF(SUMPRODUCT((Tableau1[NOM DE LA STRUCTURE]=Tableau1[[#This Row],[NOM DE LA STRUCTURE]])*Tableau1[MONTANT PROPOSE POUR L''ACTION])=0,"",SUMPRODUCT((Tableau1[NOM DE LA STRUCTURE]=Tableau1[[#This Row],[NOM DE LA STRUCTURE]])*Tableau1[MONTANT PROPOSE POUR L''ACTION]))</f>
        <v/>
      </c>
      <c r="W693" s="79"/>
    </row>
    <row r="694" spans="1:23" ht="47.5" hidden="1" customHeight="1" x14ac:dyDescent="0.25">
      <c r="A694" s="13" t="str">
        <f>_xlfn.XLOOKUP(C694,'Export Action'!$A$3:$A$1999,'Export Action'!$L$3:$L$1999)</f>
        <v>41780948000029</v>
      </c>
      <c r="B694" s="84" t="str">
        <f>_xlfn.XLOOKUP(A694,'Export Action'!$L$3:$L$1999,'Export Action'!$O$3:$O$1999)</f>
        <v>PING PONG CLUB PARTHENAISIEN</v>
      </c>
      <c r="C694" s="1" t="s">
        <v>12708</v>
      </c>
      <c r="D694" s="36" t="str">
        <f>_xlfn.XLOOKUP(C694,'Export Action'!$A$3:$A$1999,'Export Action'!$X$3:$X$1999)</f>
        <v>LES JEUNES - RECRUTEMENT ET FIDELISATION</v>
      </c>
      <c r="E694" s="1" t="str">
        <f>_xlfn.XLOOKUP(A694,'Export Dossier'!$K$3:$K$974,'Export Dossier'!$D$3:$D$974)</f>
        <v>FFTT-NAQU-24-0020</v>
      </c>
      <c r="F694" s="36" t="str">
        <f>_xlfn.XLOOKUP(C694,'Export Action'!$A$3:$A$1999,'Export Action'!$AE$3:$AE$1999)</f>
        <v>Ping Educatif</v>
      </c>
      <c r="G694" s="68"/>
      <c r="H694" s="71"/>
      <c r="I694" s="71"/>
      <c r="J694" s="1" t="str">
        <f>_xlfn.XLOOKUP(C694,'Export Action'!$A$3:$A$1999,'Export Action'!$J$3:$J$1999)</f>
        <v>Renouvellement</v>
      </c>
      <c r="K694" s="1" t="str">
        <f>_xlfn.XLOOKUP(C694,'Export Action'!$A$3:$A$1999,'Export Action'!$AL$3:$AL$1999)</f>
        <v>Mixte</v>
      </c>
      <c r="L694" s="1">
        <f>_xlfn.XLOOKUP(C694,'Export Action'!$A$3:$A$1999,'Export Action'!$AM$3:$AM$1999)</f>
        <v>400</v>
      </c>
      <c r="M694" s="5">
        <f>_xlfn.XLOOKUP(A694,'Export 2022'!$K$3:$K$1000,'Export 2022'!$AF$3:$AF$1000)</f>
        <v>1500</v>
      </c>
      <c r="N694" s="5">
        <f>_xlfn.XLOOKUP(A694,'Export 2023'!$K$3:$K$1000,'Export 2023'!$AF$3:$AF$1000)</f>
        <v>1500</v>
      </c>
      <c r="O694" s="31">
        <f>_xlfn.XLOOKUP(A694,'Export Dossier'!$K$3:$K$974,'Export Dossier'!$AD$3:$AD$974)</f>
        <v>4200</v>
      </c>
      <c r="P694" s="31">
        <f>_xlfn.XLOOKUP(C694,'Export Action'!$A$3:$A$1999,'Export Action'!$AS$3:$AS$1999)</f>
        <v>1200</v>
      </c>
      <c r="Q694" s="29">
        <f>(_xlfn.XLOOKUP(C694,'Export Action'!$A$3:$A$1999,'Export Action'!$AS$3:$AS$1999))/_xlfn.XLOOKUP(C694,'Export Action'!$A$3:$A$1999,'Export Action'!$AR$3:$AR$1999)</f>
        <v>0.29702970297029702</v>
      </c>
      <c r="R694" s="63" t="str">
        <f>IF(OR(_xlfn.XLOOKUP(C694,'Export Action'!$A$3:$A$1999,'Export Action'!$AO$3:$AO$1999)="Communes ZRR./bassins de vie pop &gt; 50% ZRR",_xlfn.XLOOKUP(C694,'Export Action'!$A$3:$A$1999,'Export Action'!$AO$3:$AO$1999)="Contrats de relance et de transition écologique (CRTE) rural"),"Oui","Non")</f>
        <v>Oui</v>
      </c>
      <c r="S694" s="73"/>
      <c r="T694" s="74">
        <f t="shared" si="11"/>
        <v>280</v>
      </c>
      <c r="U694" s="75"/>
      <c r="V694" s="8" t="str" cm="1">
        <f t="array" ref="V694">IF(SUMPRODUCT((Tableau1[NOM DE LA STRUCTURE]=Tableau1[[#This Row],[NOM DE LA STRUCTURE]])*Tableau1[MONTANT PROPOSE POUR L''ACTION])=0,"",SUMPRODUCT((Tableau1[NOM DE LA STRUCTURE]=Tableau1[[#This Row],[NOM DE LA STRUCTURE]])*Tableau1[MONTANT PROPOSE POUR L''ACTION]))</f>
        <v/>
      </c>
      <c r="W694" s="79"/>
    </row>
    <row r="695" spans="1:23" ht="47.5" hidden="1" customHeight="1" x14ac:dyDescent="0.25">
      <c r="A695" s="13" t="str">
        <f>_xlfn.XLOOKUP(C695,'Export Action'!$A$3:$A$1999,'Export Action'!$L$3:$L$1999)</f>
        <v>45343792300015</v>
      </c>
      <c r="B695" s="84" t="str">
        <f>_xlfn.XLOOKUP(A695,'Export Action'!$L$3:$L$1999,'Export Action'!$O$3:$O$1999)</f>
        <v>PING PONG CLUB LOUDUNAIS</v>
      </c>
      <c r="C695" s="1" t="s">
        <v>12714</v>
      </c>
      <c r="D695" s="36" t="str">
        <f>_xlfn.XLOOKUP(C695,'Export Action'!$A$3:$A$1999,'Export Action'!$X$3:$X$1999)</f>
        <v>Développement des dispositifs d'inclusion ou de réduction des inégalités d'acccès à la pratique</v>
      </c>
      <c r="E695" s="1" t="str">
        <f>_xlfn.XLOOKUP(A695,'Export Dossier'!$K$3:$K$974,'Export Dossier'!$D$3:$D$974)</f>
        <v>FFTT-NAQU-24-0021</v>
      </c>
      <c r="F695" s="36" t="str">
        <f>_xlfn.XLOOKUP(C695,'Export Action'!$A$3:$A$1999,'Export Action'!$AE$3:$AE$1999)</f>
        <v>Ping Inclusif</v>
      </c>
      <c r="G695" s="68"/>
      <c r="H695" s="71"/>
      <c r="I695" s="71"/>
      <c r="J695" s="1" t="str">
        <f>_xlfn.XLOOKUP(C695,'Export Action'!$A$3:$A$1999,'Export Action'!$J$3:$J$1999)</f>
        <v>Première demande</v>
      </c>
      <c r="K695" s="1" t="str">
        <f>_xlfn.XLOOKUP(C695,'Export Action'!$A$3:$A$1999,'Export Action'!$AL$3:$AL$1999)</f>
        <v>Mixte</v>
      </c>
      <c r="L695" s="1">
        <f>_xlfn.XLOOKUP(C695,'Export Action'!$A$3:$A$1999,'Export Action'!$AM$3:$AM$1999)</f>
        <v>70</v>
      </c>
      <c r="M695" s="5">
        <f>_xlfn.XLOOKUP(A695,'Export 2022'!$K$3:$K$1000,'Export 2022'!$AF$3:$AF$1000)</f>
        <v>1000</v>
      </c>
      <c r="N695" s="5" t="e">
        <f>_xlfn.XLOOKUP(A695,'Export 2023'!$K$3:$K$1000,'Export 2023'!$AF$3:$AF$1000)</f>
        <v>#N/A</v>
      </c>
      <c r="O695" s="31">
        <f>_xlfn.XLOOKUP(A695,'Export Dossier'!$K$3:$K$974,'Export Dossier'!$AD$3:$AD$974)</f>
        <v>3000</v>
      </c>
      <c r="P695" s="31">
        <f>_xlfn.XLOOKUP(C695,'Export Action'!$A$3:$A$1999,'Export Action'!$AS$3:$AS$1999)</f>
        <v>2000</v>
      </c>
      <c r="Q695" s="29">
        <f>(_xlfn.XLOOKUP(C695,'Export Action'!$A$3:$A$1999,'Export Action'!$AS$3:$AS$1999))/_xlfn.XLOOKUP(C695,'Export Action'!$A$3:$A$1999,'Export Action'!$AR$3:$AR$1999)</f>
        <v>0.1</v>
      </c>
      <c r="R695" s="63" t="str">
        <f>IF(OR(_xlfn.XLOOKUP(C695,'Export Action'!$A$3:$A$1999,'Export Action'!$AO$3:$AO$1999)="Communes ZRR./bassins de vie pop &gt; 50% ZRR",_xlfn.XLOOKUP(C695,'Export Action'!$A$3:$A$1999,'Export Action'!$AO$3:$AO$1999)="Contrats de relance et de transition écologique (CRTE) rural"),"Oui","Non")</f>
        <v>Oui</v>
      </c>
      <c r="S695" s="73"/>
      <c r="T695" s="74">
        <f t="shared" si="11"/>
        <v>281</v>
      </c>
      <c r="U695" s="75"/>
      <c r="V695" s="8" t="str" cm="1">
        <f t="array" ref="V695">IF(SUMPRODUCT((Tableau1[NOM DE LA STRUCTURE]=Tableau1[[#This Row],[NOM DE LA STRUCTURE]])*Tableau1[MONTANT PROPOSE POUR L''ACTION])=0,"",SUMPRODUCT((Tableau1[NOM DE LA STRUCTURE]=Tableau1[[#This Row],[NOM DE LA STRUCTURE]])*Tableau1[MONTANT PROPOSE POUR L''ACTION]))</f>
        <v/>
      </c>
      <c r="W695" s="79"/>
    </row>
    <row r="696" spans="1:23" ht="47.5" hidden="1" customHeight="1" x14ac:dyDescent="0.25">
      <c r="A696" s="13" t="str">
        <f>_xlfn.XLOOKUP(C696,'Export Action'!$A$3:$A$1999,'Export Action'!$L$3:$L$1999)</f>
        <v>45343792300015</v>
      </c>
      <c r="B696" s="84" t="str">
        <f>_xlfn.XLOOKUP(A696,'Export Action'!$L$3:$L$1999,'Export Action'!$O$3:$O$1999)</f>
        <v>PING PONG CLUB LOUDUNAIS</v>
      </c>
      <c r="C696" s="1" t="s">
        <v>12722</v>
      </c>
      <c r="D696" s="36" t="str">
        <f>_xlfn.XLOOKUP(C696,'Export Action'!$A$3:$A$1999,'Export Action'!$X$3:$X$1999)</f>
        <v>Développement des dispositisde Ping Bien Être et Ping Santé</v>
      </c>
      <c r="E696" s="1" t="str">
        <f>_xlfn.XLOOKUP(A696,'Export Dossier'!$K$3:$K$974,'Export Dossier'!$D$3:$D$974)</f>
        <v>FFTT-NAQU-24-0021</v>
      </c>
      <c r="F696" s="36" t="str">
        <f>_xlfn.XLOOKUP(C696,'Export Action'!$A$3:$A$1999,'Export Action'!$AE$3:$AE$1999)</f>
        <v>Ping Actif</v>
      </c>
      <c r="G696" s="68"/>
      <c r="H696" s="71"/>
      <c r="I696" s="71"/>
      <c r="J696" s="1" t="str">
        <f>_xlfn.XLOOKUP(C696,'Export Action'!$A$3:$A$1999,'Export Action'!$J$3:$J$1999)</f>
        <v>Première demande</v>
      </c>
      <c r="K696" s="1" t="str">
        <f>_xlfn.XLOOKUP(C696,'Export Action'!$A$3:$A$1999,'Export Action'!$AL$3:$AL$1999)</f>
        <v>Mixte</v>
      </c>
      <c r="L696" s="1">
        <f>_xlfn.XLOOKUP(C696,'Export Action'!$A$3:$A$1999,'Export Action'!$AM$3:$AM$1999)</f>
        <v>15</v>
      </c>
      <c r="M696" s="5">
        <f>_xlfn.XLOOKUP(A696,'Export 2022'!$K$3:$K$1000,'Export 2022'!$AF$3:$AF$1000)</f>
        <v>1000</v>
      </c>
      <c r="N696" s="5" t="e">
        <f>_xlfn.XLOOKUP(A696,'Export 2023'!$K$3:$K$1000,'Export 2023'!$AF$3:$AF$1000)</f>
        <v>#N/A</v>
      </c>
      <c r="O696" s="31">
        <f>_xlfn.XLOOKUP(A696,'Export Dossier'!$K$3:$K$974,'Export Dossier'!$AD$3:$AD$974)</f>
        <v>3000</v>
      </c>
      <c r="P696" s="31">
        <f>_xlfn.XLOOKUP(C696,'Export Action'!$A$3:$A$1999,'Export Action'!$AS$3:$AS$1999)</f>
        <v>1000</v>
      </c>
      <c r="Q696" s="29">
        <f>(_xlfn.XLOOKUP(C696,'Export Action'!$A$3:$A$1999,'Export Action'!$AS$3:$AS$1999))/_xlfn.XLOOKUP(C696,'Export Action'!$A$3:$A$1999,'Export Action'!$AR$3:$AR$1999)</f>
        <v>0.4</v>
      </c>
      <c r="R696" s="63" t="str">
        <f>IF(OR(_xlfn.XLOOKUP(C696,'Export Action'!$A$3:$A$1999,'Export Action'!$AO$3:$AO$1999)="Communes ZRR./bassins de vie pop &gt; 50% ZRR",_xlfn.XLOOKUP(C696,'Export Action'!$A$3:$A$1999,'Export Action'!$AO$3:$AO$1999)="Contrats de relance et de transition écologique (CRTE) rural"),"Oui","Non")</f>
        <v>Oui</v>
      </c>
      <c r="S696" s="73"/>
      <c r="T696" s="74">
        <f t="shared" si="11"/>
        <v>281</v>
      </c>
      <c r="U696" s="75"/>
      <c r="V696" s="8" t="str" cm="1">
        <f t="array" ref="V696">IF(SUMPRODUCT((Tableau1[NOM DE LA STRUCTURE]=Tableau1[[#This Row],[NOM DE LA STRUCTURE]])*Tableau1[MONTANT PROPOSE POUR L''ACTION])=0,"",SUMPRODUCT((Tableau1[NOM DE LA STRUCTURE]=Tableau1[[#This Row],[NOM DE LA STRUCTURE]])*Tableau1[MONTANT PROPOSE POUR L''ACTION]))</f>
        <v/>
      </c>
      <c r="W696" s="79"/>
    </row>
    <row r="697" spans="1:23" ht="47.5" hidden="1" customHeight="1" x14ac:dyDescent="0.25">
      <c r="A697" s="13" t="str">
        <f>_xlfn.XLOOKUP(C697,'Export Action'!$A$3:$A$1999,'Export Action'!$L$3:$L$1999)</f>
        <v>43361070600015</v>
      </c>
      <c r="B697" s="84" t="str">
        <f>_xlfn.XLOOKUP(A697,'Export Action'!$L$3:$L$1999,'Export Action'!$O$3:$O$1999)</f>
        <v>ASSOCIATION SPORTIVE DE TENNIS DE TABLE DE CHATELLERAULT (A.S.T.T.C.)</v>
      </c>
      <c r="C697" s="1" t="s">
        <v>12728</v>
      </c>
      <c r="D697" s="36" t="str">
        <f>_xlfn.XLOOKUP(C697,'Export Action'!$A$3:$A$1999,'Export Action'!$X$3:$X$1999)</f>
        <v>Ping Inclusif Action d'organisation ou de soutien d'une étape Du Stade Vers l'Emploi ou d'un job dating par le Tennis de Table</v>
      </c>
      <c r="E697" s="1" t="str">
        <f>_xlfn.XLOOKUP(A697,'Export Dossier'!$K$3:$K$974,'Export Dossier'!$D$3:$D$974)</f>
        <v>FFTT-NAQU-24-0022</v>
      </c>
      <c r="F697" s="36" t="str">
        <f>_xlfn.XLOOKUP(C697,'Export Action'!$A$3:$A$1999,'Export Action'!$AE$3:$AE$1999)</f>
        <v>Ping Inclusif</v>
      </c>
      <c r="G697" s="68"/>
      <c r="H697" s="71"/>
      <c r="I697" s="71"/>
      <c r="J697" s="1" t="str">
        <f>_xlfn.XLOOKUP(C697,'Export Action'!$A$3:$A$1999,'Export Action'!$J$3:$J$1999)</f>
        <v>Première demande</v>
      </c>
      <c r="K697" s="1" t="str">
        <f>_xlfn.XLOOKUP(C697,'Export Action'!$A$3:$A$1999,'Export Action'!$AL$3:$AL$1999)</f>
        <v>Mixte</v>
      </c>
      <c r="L697" s="1">
        <f>_xlfn.XLOOKUP(C697,'Export Action'!$A$3:$A$1999,'Export Action'!$AM$3:$AM$1999)</f>
        <v>30</v>
      </c>
      <c r="M697" s="5">
        <f>_xlfn.XLOOKUP(A697,'Export 2022'!$K$3:$K$1000,'Export 2022'!$AF$3:$AF$1000)</f>
        <v>1800</v>
      </c>
      <c r="N697" s="5">
        <f>_xlfn.XLOOKUP(A697,'Export 2023'!$K$3:$K$1000,'Export 2023'!$AF$3:$AF$1000)</f>
        <v>1500</v>
      </c>
      <c r="O697" s="31">
        <f>_xlfn.XLOOKUP(A697,'Export Dossier'!$K$3:$K$974,'Export Dossier'!$AD$3:$AD$974)</f>
        <v>3500</v>
      </c>
      <c r="P697" s="31">
        <f>_xlfn.XLOOKUP(C697,'Export Action'!$A$3:$A$1999,'Export Action'!$AS$3:$AS$1999)</f>
        <v>300</v>
      </c>
      <c r="Q697" s="29">
        <f>(_xlfn.XLOOKUP(C697,'Export Action'!$A$3:$A$1999,'Export Action'!$AS$3:$AS$1999))/_xlfn.XLOOKUP(C697,'Export Action'!$A$3:$A$1999,'Export Action'!$AR$3:$AR$1999)</f>
        <v>0.5357142857142857</v>
      </c>
      <c r="R697" s="63" t="str">
        <f>IF(OR(_xlfn.XLOOKUP(C697,'Export Action'!$A$3:$A$1999,'Export Action'!$AO$3:$AO$1999)="Communes ZRR./bassins de vie pop &gt; 50% ZRR",_xlfn.XLOOKUP(C697,'Export Action'!$A$3:$A$1999,'Export Action'!$AO$3:$AO$1999)="Contrats de relance et de transition écologique (CRTE) rural"),"Oui","Non")</f>
        <v>Non</v>
      </c>
      <c r="S697" s="73"/>
      <c r="T697" s="74">
        <f t="shared" si="11"/>
        <v>282</v>
      </c>
      <c r="U697" s="75"/>
      <c r="V697" s="8" t="str" cm="1">
        <f t="array" ref="V697">IF(SUMPRODUCT((Tableau1[NOM DE LA STRUCTURE]=Tableau1[[#This Row],[NOM DE LA STRUCTURE]])*Tableau1[MONTANT PROPOSE POUR L''ACTION])=0,"",SUMPRODUCT((Tableau1[NOM DE LA STRUCTURE]=Tableau1[[#This Row],[NOM DE LA STRUCTURE]])*Tableau1[MONTANT PROPOSE POUR L''ACTION]))</f>
        <v/>
      </c>
      <c r="W697" s="79"/>
    </row>
    <row r="698" spans="1:23" ht="47.5" hidden="1" customHeight="1" x14ac:dyDescent="0.25">
      <c r="A698" s="13" t="str">
        <f>_xlfn.XLOOKUP(C698,'Export Action'!$A$3:$A$1999,'Export Action'!$L$3:$L$1999)</f>
        <v>43361070600015</v>
      </c>
      <c r="B698" s="84" t="str">
        <f>_xlfn.XLOOKUP(A698,'Export Action'!$L$3:$L$1999,'Export Action'!$O$3:$O$1999)</f>
        <v>ASSOCIATION SPORTIVE DE TENNIS DE TABLE DE CHATELLERAULT (A.S.T.T.C.)</v>
      </c>
      <c r="C698" s="1" t="s">
        <v>12735</v>
      </c>
      <c r="D698" s="36" t="str">
        <f>_xlfn.XLOOKUP(C698,'Export Action'!$A$3:$A$1999,'Export Action'!$X$3:$X$1999)</f>
        <v>ANIMATION JOP</v>
      </c>
      <c r="E698" s="1" t="str">
        <f>_xlfn.XLOOKUP(A698,'Export Dossier'!$K$3:$K$974,'Export Dossier'!$D$3:$D$974)</f>
        <v>FFTT-NAQU-24-0022</v>
      </c>
      <c r="F698" s="36" t="str">
        <f>_xlfn.XLOOKUP(C698,'Export Action'!$A$3:$A$1999,'Export Action'!$AE$3:$AE$1999)</f>
        <v>Animations vacances Olympiques et Paralympiques</v>
      </c>
      <c r="G698" s="87"/>
      <c r="H698" s="1"/>
      <c r="I698" s="1"/>
      <c r="J698" s="1" t="str">
        <f>_xlfn.XLOOKUP(C698,'Export Action'!$A$3:$A$1999,'Export Action'!$J$3:$J$1999)</f>
        <v>Première demande</v>
      </c>
      <c r="K698" s="1" t="str">
        <f>_xlfn.XLOOKUP(C698,'Export Action'!$A$3:$A$1999,'Export Action'!$AL$3:$AL$1999)</f>
        <v>Mixte</v>
      </c>
      <c r="L698" s="1">
        <f>_xlfn.XLOOKUP(C698,'Export Action'!$A$3:$A$1999,'Export Action'!$AM$3:$AM$1999)</f>
        <v>75</v>
      </c>
      <c r="M698" s="5">
        <f>_xlfn.XLOOKUP(A698,'Export 2022'!$K$3:$K$1000,'Export 2022'!$AF$3:$AF$1000)</f>
        <v>1800</v>
      </c>
      <c r="N698" s="5">
        <f>_xlfn.XLOOKUP(A698,'Export 2023'!$K$3:$K$1000,'Export 2023'!$AF$3:$AF$1000)</f>
        <v>1500</v>
      </c>
      <c r="O698" s="31">
        <f>_xlfn.XLOOKUP(A698,'Export Dossier'!$K$3:$K$974,'Export Dossier'!$AD$3:$AD$974)</f>
        <v>3500</v>
      </c>
      <c r="P698" s="31">
        <f>_xlfn.XLOOKUP(C698,'Export Action'!$A$3:$A$1999,'Export Action'!$AS$3:$AS$1999)</f>
        <v>1400</v>
      </c>
      <c r="Q698" s="29">
        <f>(_xlfn.XLOOKUP(C698,'Export Action'!$A$3:$A$1999,'Export Action'!$AS$3:$AS$1999))/_xlfn.XLOOKUP(C698,'Export Action'!$A$3:$A$1999,'Export Action'!$AR$3:$AR$1999)</f>
        <v>0.60869565217391308</v>
      </c>
      <c r="R698" s="63" t="str">
        <f>IF(OR(_xlfn.XLOOKUP(C698,'Export Action'!$A$3:$A$1999,'Export Action'!$AO$3:$AO$1999)="Communes ZRR./bassins de vie pop &gt; 50% ZRR",_xlfn.XLOOKUP(C698,'Export Action'!$A$3:$A$1999,'Export Action'!$AO$3:$AO$1999)="Contrats de relance et de transition écologique (CRTE) rural"),"Oui","Non")</f>
        <v>Oui</v>
      </c>
      <c r="S698" s="88"/>
      <c r="T698" s="74">
        <f t="shared" si="11"/>
        <v>282</v>
      </c>
      <c r="U698" s="89"/>
      <c r="V698" s="8" t="str" cm="1">
        <f t="array" ref="V698">IF(SUMPRODUCT((Tableau1[NOM DE LA STRUCTURE]=Tableau1[[#This Row],[NOM DE LA STRUCTURE]])*Tableau1[MONTANT PROPOSE POUR L''ACTION])=0,"",SUMPRODUCT((Tableau1[NOM DE LA STRUCTURE]=Tableau1[[#This Row],[NOM DE LA STRUCTURE]])*Tableau1[MONTANT PROPOSE POUR L''ACTION]))</f>
        <v/>
      </c>
      <c r="W698" s="90"/>
    </row>
    <row r="699" spans="1:23" ht="47.5" hidden="1" customHeight="1" x14ac:dyDescent="0.25">
      <c r="A699" s="13" t="str">
        <f>_xlfn.XLOOKUP(C699,'Export Action'!$A$3:$A$1999,'Export Action'!$L$3:$L$1999)</f>
        <v>43361070600015</v>
      </c>
      <c r="B699" s="84" t="str">
        <f>_xlfn.XLOOKUP(A699,'Export Action'!$L$3:$L$1999,'Export Action'!$O$3:$O$1999)</f>
        <v>ASSOCIATION SPORTIVE DE TENNIS DE TABLE DE CHATELLERAULT (A.S.T.T.C.)</v>
      </c>
      <c r="C699" s="1" t="s">
        <v>12740</v>
      </c>
      <c r="D699" s="36" t="str">
        <f>_xlfn.XLOOKUP(C699,'Export Action'!$A$3:$A$1999,'Export Action'!$X$3:$X$1999)</f>
        <v>Formation d'éducateurs aux modules A et/ou B</v>
      </c>
      <c r="E699" s="1" t="str">
        <f>_xlfn.XLOOKUP(A699,'Export Dossier'!$K$3:$K$974,'Export Dossier'!$D$3:$D$974)</f>
        <v>FFTT-NAQU-24-0022</v>
      </c>
      <c r="F699" s="36" t="str">
        <f>_xlfn.XLOOKUP(C699,'Export Action'!$A$3:$A$1999,'Export Action'!$AE$3:$AE$1999)</f>
        <v>Ping Actif</v>
      </c>
      <c r="G699" s="68"/>
      <c r="H699" s="71"/>
      <c r="I699" s="71"/>
      <c r="J699" s="1" t="str">
        <f>_xlfn.XLOOKUP(C699,'Export Action'!$A$3:$A$1999,'Export Action'!$J$3:$J$1999)</f>
        <v>Première demande</v>
      </c>
      <c r="K699" s="1" t="str">
        <f>_xlfn.XLOOKUP(C699,'Export Action'!$A$3:$A$1999,'Export Action'!$AL$3:$AL$1999)</f>
        <v>Mixte</v>
      </c>
      <c r="L699" s="1">
        <f>_xlfn.XLOOKUP(C699,'Export Action'!$A$3:$A$1999,'Export Action'!$AM$3:$AM$1999)</f>
        <v>30</v>
      </c>
      <c r="M699" s="5">
        <f>_xlfn.XLOOKUP(A699,'Export 2022'!$K$3:$K$1000,'Export 2022'!$AF$3:$AF$1000)</f>
        <v>1800</v>
      </c>
      <c r="N699" s="5">
        <f>_xlfn.XLOOKUP(A699,'Export 2023'!$K$3:$K$1000,'Export 2023'!$AF$3:$AF$1000)</f>
        <v>1500</v>
      </c>
      <c r="O699" s="31">
        <f>_xlfn.XLOOKUP(A699,'Export Dossier'!$K$3:$K$974,'Export Dossier'!$AD$3:$AD$974)</f>
        <v>3500</v>
      </c>
      <c r="P699" s="31">
        <f>_xlfn.XLOOKUP(C699,'Export Action'!$A$3:$A$1999,'Export Action'!$AS$3:$AS$1999)</f>
        <v>1400</v>
      </c>
      <c r="Q699" s="29">
        <f>(_xlfn.XLOOKUP(C699,'Export Action'!$A$3:$A$1999,'Export Action'!$AS$3:$AS$1999))/_xlfn.XLOOKUP(C699,'Export Action'!$A$3:$A$1999,'Export Action'!$AR$3:$AR$1999)</f>
        <v>0.56000000000000005</v>
      </c>
      <c r="R699" s="63" t="str">
        <f>IF(OR(_xlfn.XLOOKUP(C699,'Export Action'!$A$3:$A$1999,'Export Action'!$AO$3:$AO$1999)="Communes ZRR./bassins de vie pop &gt; 50% ZRR",_xlfn.XLOOKUP(C699,'Export Action'!$A$3:$A$1999,'Export Action'!$AO$3:$AO$1999)="Contrats de relance et de transition écologique (CRTE) rural"),"Oui","Non")</f>
        <v>Non</v>
      </c>
      <c r="S699" s="73"/>
      <c r="T699" s="74">
        <f t="shared" si="11"/>
        <v>282</v>
      </c>
      <c r="U699" s="75"/>
      <c r="V699" s="8" t="str" cm="1">
        <f t="array" ref="V699">IF(SUMPRODUCT((Tableau1[NOM DE LA STRUCTURE]=Tableau1[[#This Row],[NOM DE LA STRUCTURE]])*Tableau1[MONTANT PROPOSE POUR L''ACTION])=0,"",SUMPRODUCT((Tableau1[NOM DE LA STRUCTURE]=Tableau1[[#This Row],[NOM DE LA STRUCTURE]])*Tableau1[MONTANT PROPOSE POUR L''ACTION]))</f>
        <v/>
      </c>
      <c r="W699" s="79"/>
    </row>
    <row r="700" spans="1:23" ht="47.5" hidden="1" customHeight="1" x14ac:dyDescent="0.25">
      <c r="A700" s="13" t="str">
        <f>_xlfn.XLOOKUP(C700,'Export Action'!$A$3:$A$1999,'Export Action'!$L$3:$L$1999)</f>
        <v>43361070600015</v>
      </c>
      <c r="B700" s="84" t="str">
        <f>_xlfn.XLOOKUP(A700,'Export Action'!$L$3:$L$1999,'Export Action'!$O$3:$O$1999)</f>
        <v>ASSOCIATION SPORTIVE DE TENNIS DE TABLE DE CHATELLERAULT (A.S.T.T.C.)</v>
      </c>
      <c r="C700" s="1" t="s">
        <v>12746</v>
      </c>
      <c r="D700" s="36" t="str">
        <f>_xlfn.XLOOKUP(C700,'Export Action'!$A$3:$A$1999,'Export Action'!$X$3:$X$1999)</f>
        <v>Tournoi des  écoles</v>
      </c>
      <c r="E700" s="1" t="str">
        <f>_xlfn.XLOOKUP(A700,'Export Dossier'!$K$3:$K$974,'Export Dossier'!$D$3:$D$974)</f>
        <v>FFTT-NAQU-24-0022</v>
      </c>
      <c r="F700" s="36" t="str">
        <f>_xlfn.XLOOKUP(C700,'Export Action'!$A$3:$A$1999,'Export Action'!$AE$3:$AE$1999)</f>
        <v>Ping Educatif</v>
      </c>
      <c r="G700" s="68"/>
      <c r="H700" s="71"/>
      <c r="I700" s="71"/>
      <c r="J700" s="1" t="str">
        <f>_xlfn.XLOOKUP(C700,'Export Action'!$A$3:$A$1999,'Export Action'!$J$3:$J$1999)</f>
        <v>Première demande</v>
      </c>
      <c r="K700" s="1" t="str">
        <f>_xlfn.XLOOKUP(C700,'Export Action'!$A$3:$A$1999,'Export Action'!$AL$3:$AL$1999)</f>
        <v>Mixte</v>
      </c>
      <c r="L700" s="1">
        <f>_xlfn.XLOOKUP(C700,'Export Action'!$A$3:$A$1999,'Export Action'!$AM$3:$AM$1999)</f>
        <v>30</v>
      </c>
      <c r="M700" s="5">
        <f>_xlfn.XLOOKUP(A700,'Export 2022'!$K$3:$K$1000,'Export 2022'!$AF$3:$AF$1000)</f>
        <v>1800</v>
      </c>
      <c r="N700" s="5">
        <f>_xlfn.XLOOKUP(A700,'Export 2023'!$K$3:$K$1000,'Export 2023'!$AF$3:$AF$1000)</f>
        <v>1500</v>
      </c>
      <c r="O700" s="31">
        <f>_xlfn.XLOOKUP(A700,'Export Dossier'!$K$3:$K$974,'Export Dossier'!$AD$3:$AD$974)</f>
        <v>3500</v>
      </c>
      <c r="P700" s="31">
        <f>_xlfn.XLOOKUP(C700,'Export Action'!$A$3:$A$1999,'Export Action'!$AS$3:$AS$1999)</f>
        <v>400</v>
      </c>
      <c r="Q700" s="29">
        <f>(_xlfn.XLOOKUP(C700,'Export Action'!$A$3:$A$1999,'Export Action'!$AS$3:$AS$1999))/_xlfn.XLOOKUP(C700,'Export Action'!$A$3:$A$1999,'Export Action'!$AR$3:$AR$1999)</f>
        <v>0.54054054054054057</v>
      </c>
      <c r="R700" s="63" t="str">
        <f>IF(OR(_xlfn.XLOOKUP(C700,'Export Action'!$A$3:$A$1999,'Export Action'!$AO$3:$AO$1999)="Communes ZRR./bassins de vie pop &gt; 50% ZRR",_xlfn.XLOOKUP(C700,'Export Action'!$A$3:$A$1999,'Export Action'!$AO$3:$AO$1999)="Contrats de relance et de transition écologique (CRTE) rural"),"Oui","Non")</f>
        <v>Non</v>
      </c>
      <c r="S700" s="73"/>
      <c r="T700" s="74">
        <f t="shared" si="11"/>
        <v>282</v>
      </c>
      <c r="U700" s="75"/>
      <c r="V700" s="8" t="str" cm="1">
        <f t="array" ref="V700">IF(SUMPRODUCT((Tableau1[NOM DE LA STRUCTURE]=Tableau1[[#This Row],[NOM DE LA STRUCTURE]])*Tableau1[MONTANT PROPOSE POUR L''ACTION])=0,"",SUMPRODUCT((Tableau1[NOM DE LA STRUCTURE]=Tableau1[[#This Row],[NOM DE LA STRUCTURE]])*Tableau1[MONTANT PROPOSE POUR L''ACTION]))</f>
        <v/>
      </c>
      <c r="W700" s="79"/>
    </row>
    <row r="701" spans="1:23" ht="47.5" hidden="1" customHeight="1" x14ac:dyDescent="0.25">
      <c r="A701" s="13" t="str">
        <f>_xlfn.XLOOKUP(C701,'Export Action'!$A$3:$A$1999,'Export Action'!$L$3:$L$1999)</f>
        <v>52029183200027</v>
      </c>
      <c r="B701" s="84" t="str">
        <f>_xlfn.XLOOKUP(A701,'Export Action'!$L$3:$L$1999,'Export Action'!$O$3:$O$1999)</f>
        <v>CLUB SPORTIF COMMUNE THOUARSAISE - TENNIS DE TABLE (CSCT- TENNIS DE TABLE)</v>
      </c>
      <c r="C701" s="1" t="s">
        <v>17060</v>
      </c>
      <c r="D701" s="36" t="str">
        <f>_xlfn.XLOOKUP(C701,'Export Action'!$A$3:$A$1999,'Export Action'!$X$3:$X$1999)</f>
        <v>Recrutement et fidélisation des jeunes : Développement et pérennisation de l'école de tennis de table</v>
      </c>
      <c r="E701" s="1" t="str">
        <f>_xlfn.XLOOKUP(A701,'Export Dossier'!$K$3:$K$974,'Export Dossier'!$D$3:$D$974)</f>
        <v>FFTT-NAQU-24-0023</v>
      </c>
      <c r="F701" s="36" t="str">
        <f>_xlfn.XLOOKUP(C701,'Export Action'!$A$3:$A$1999,'Export Action'!$AE$3:$AE$1999)</f>
        <v>Ping Educatif</v>
      </c>
      <c r="G701" s="68"/>
      <c r="H701" s="71"/>
      <c r="I701" s="71"/>
      <c r="J701" s="1" t="str">
        <f>_xlfn.XLOOKUP(C701,'Export Action'!$A$3:$A$1999,'Export Action'!$J$3:$J$1999)</f>
        <v>Première demande</v>
      </c>
      <c r="K701" s="1" t="str">
        <f>_xlfn.XLOOKUP(C701,'Export Action'!$A$3:$A$1999,'Export Action'!$AL$3:$AL$1999)</f>
        <v>Mixte</v>
      </c>
      <c r="L701" s="1">
        <f>_xlfn.XLOOKUP(C701,'Export Action'!$A$3:$A$1999,'Export Action'!$AM$3:$AM$1999)</f>
        <v>25</v>
      </c>
      <c r="M701" s="5" t="e">
        <f>_xlfn.XLOOKUP(A701,'Export 2022'!$K$3:$K$1000,'Export 2022'!$AF$3:$AF$1000)</f>
        <v>#N/A</v>
      </c>
      <c r="N701" s="5" t="e">
        <f>_xlfn.XLOOKUP(A701,'Export 2023'!$K$3:$K$1000,'Export 2023'!$AF$3:$AF$1000)</f>
        <v>#N/A</v>
      </c>
      <c r="O701" s="31">
        <f>_xlfn.XLOOKUP(A701,'Export Dossier'!$K$3:$K$974,'Export Dossier'!$AD$3:$AD$974)</f>
        <v>2000</v>
      </c>
      <c r="P701" s="31">
        <f>_xlfn.XLOOKUP(C701,'Export Action'!$A$3:$A$1999,'Export Action'!$AS$3:$AS$1999)</f>
        <v>1800</v>
      </c>
      <c r="Q701" s="29">
        <f>(_xlfn.XLOOKUP(C701,'Export Action'!$A$3:$A$1999,'Export Action'!$AS$3:$AS$1999))/_xlfn.XLOOKUP(C701,'Export Action'!$A$3:$A$1999,'Export Action'!$AR$3:$AR$1999)</f>
        <v>0.58064516129032262</v>
      </c>
      <c r="R701" s="63" t="str">
        <f>IF(OR(_xlfn.XLOOKUP(C701,'Export Action'!$A$3:$A$1999,'Export Action'!$AO$3:$AO$1999)="Communes ZRR./bassins de vie pop &gt; 50% ZRR",_xlfn.XLOOKUP(C701,'Export Action'!$A$3:$A$1999,'Export Action'!$AO$3:$AO$1999)="Contrats de relance et de transition écologique (CRTE) rural"),"Oui","Non")</f>
        <v>Oui</v>
      </c>
      <c r="S701" s="73"/>
      <c r="T701" s="74">
        <f t="shared" si="11"/>
        <v>283</v>
      </c>
      <c r="U701" s="75"/>
      <c r="V701" s="8" t="str" cm="1">
        <f t="array" ref="V701">IF(SUMPRODUCT((Tableau1[NOM DE LA STRUCTURE]=Tableau1[[#This Row],[NOM DE LA STRUCTURE]])*Tableau1[MONTANT PROPOSE POUR L''ACTION])=0,"",SUMPRODUCT((Tableau1[NOM DE LA STRUCTURE]=Tableau1[[#This Row],[NOM DE LA STRUCTURE]])*Tableau1[MONTANT PROPOSE POUR L''ACTION]))</f>
        <v/>
      </c>
      <c r="W701" s="79"/>
    </row>
    <row r="702" spans="1:23" ht="47.5" hidden="1" customHeight="1" x14ac:dyDescent="0.25">
      <c r="A702" s="13" t="str">
        <f>_xlfn.XLOOKUP(C702,'Export Action'!$A$3:$A$1999,'Export Action'!$L$3:$L$1999)</f>
        <v>52029183200027</v>
      </c>
      <c r="B702" s="84" t="str">
        <f>_xlfn.XLOOKUP(A702,'Export Action'!$L$3:$L$1999,'Export Action'!$O$3:$O$1999)</f>
        <v>CLUB SPORTIF COMMUNE THOUARSAISE - TENNIS DE TABLE (CSCT- TENNIS DE TABLE)</v>
      </c>
      <c r="C702" s="1" t="s">
        <v>17074</v>
      </c>
      <c r="D702" s="36" t="str">
        <f>_xlfn.XLOOKUP(C702,'Export Action'!$A$3:$A$1999,'Export Action'!$X$3:$X$1999)</f>
        <v>Organisation d'un job dating par le tennis de table</v>
      </c>
      <c r="E702" s="1" t="str">
        <f>_xlfn.XLOOKUP(A702,'Export Dossier'!$K$3:$K$974,'Export Dossier'!$D$3:$D$974)</f>
        <v>FFTT-NAQU-24-0023</v>
      </c>
      <c r="F702" s="36" t="str">
        <f>_xlfn.XLOOKUP(C702,'Export Action'!$A$3:$A$1999,'Export Action'!$AE$3:$AE$1999)</f>
        <v>Ping Inclusif</v>
      </c>
      <c r="G702" s="68"/>
      <c r="H702" s="71"/>
      <c r="I702" s="71"/>
      <c r="J702" s="1" t="str">
        <f>_xlfn.XLOOKUP(C702,'Export Action'!$A$3:$A$1999,'Export Action'!$J$3:$J$1999)</f>
        <v>Première demande</v>
      </c>
      <c r="K702" s="1" t="str">
        <f>_xlfn.XLOOKUP(C702,'Export Action'!$A$3:$A$1999,'Export Action'!$AL$3:$AL$1999)</f>
        <v>Mixte</v>
      </c>
      <c r="L702" s="1">
        <f>_xlfn.XLOOKUP(C702,'Export Action'!$A$3:$A$1999,'Export Action'!$AM$3:$AM$1999)</f>
        <v>40</v>
      </c>
      <c r="M702" s="5" t="e">
        <f>_xlfn.XLOOKUP(A702,'Export 2022'!$K$3:$K$1000,'Export 2022'!$AF$3:$AF$1000)</f>
        <v>#N/A</v>
      </c>
      <c r="N702" s="5" t="e">
        <f>_xlfn.XLOOKUP(A702,'Export 2023'!$K$3:$K$1000,'Export 2023'!$AF$3:$AF$1000)</f>
        <v>#N/A</v>
      </c>
      <c r="O702" s="31">
        <f>_xlfn.XLOOKUP(A702,'Export Dossier'!$K$3:$K$974,'Export Dossier'!$AD$3:$AD$974)</f>
        <v>2000</v>
      </c>
      <c r="P702" s="31">
        <f>_xlfn.XLOOKUP(C702,'Export Action'!$A$3:$A$1999,'Export Action'!$AS$3:$AS$1999)</f>
        <v>100</v>
      </c>
      <c r="Q702" s="29">
        <f>(_xlfn.XLOOKUP(C702,'Export Action'!$A$3:$A$1999,'Export Action'!$AS$3:$AS$1999))/_xlfn.XLOOKUP(C702,'Export Action'!$A$3:$A$1999,'Export Action'!$AR$3:$AR$1999)</f>
        <v>0.5</v>
      </c>
      <c r="R702" s="63" t="str">
        <f>IF(OR(_xlfn.XLOOKUP(C702,'Export Action'!$A$3:$A$1999,'Export Action'!$AO$3:$AO$1999)="Communes ZRR./bassins de vie pop &gt; 50% ZRR",_xlfn.XLOOKUP(C702,'Export Action'!$A$3:$A$1999,'Export Action'!$AO$3:$AO$1999)="Contrats de relance et de transition écologique (CRTE) rural"),"Oui","Non")</f>
        <v>Oui</v>
      </c>
      <c r="S702" s="73"/>
      <c r="T702" s="74">
        <f t="shared" si="11"/>
        <v>283</v>
      </c>
      <c r="U702" s="75"/>
      <c r="V702" s="8" t="str" cm="1">
        <f t="array" ref="V702">IF(SUMPRODUCT((Tableau1[NOM DE LA STRUCTURE]=Tableau1[[#This Row],[NOM DE LA STRUCTURE]])*Tableau1[MONTANT PROPOSE POUR L''ACTION])=0,"",SUMPRODUCT((Tableau1[NOM DE LA STRUCTURE]=Tableau1[[#This Row],[NOM DE LA STRUCTURE]])*Tableau1[MONTANT PROPOSE POUR L''ACTION]))</f>
        <v/>
      </c>
      <c r="W702" s="79"/>
    </row>
    <row r="703" spans="1:23" ht="47.5" hidden="1" customHeight="1" x14ac:dyDescent="0.25">
      <c r="A703" s="13" t="str">
        <f>_xlfn.XLOOKUP(C703,'Export Action'!$A$3:$A$1999,'Export Action'!$L$3:$L$1999)</f>
        <v>52029183200027</v>
      </c>
      <c r="B703" s="84" t="str">
        <f>_xlfn.XLOOKUP(A703,'Export Action'!$L$3:$L$1999,'Export Action'!$O$3:$O$1999)</f>
        <v>CLUB SPORTIF COMMUNE THOUARSAISE - TENNIS DE TABLE (CSCT- TENNIS DE TABLE)</v>
      </c>
      <c r="C703" s="1" t="s">
        <v>17079</v>
      </c>
      <c r="D703" s="36" t="str">
        <f>_xlfn.XLOOKUP(C703,'Export Action'!$A$3:$A$1999,'Export Action'!$X$3:$X$1999)</f>
        <v>développement durable</v>
      </c>
      <c r="E703" s="1" t="str">
        <f>_xlfn.XLOOKUP(A703,'Export Dossier'!$K$3:$K$974,'Export Dossier'!$D$3:$D$974)</f>
        <v>FFTT-NAQU-24-0023</v>
      </c>
      <c r="F703" s="36" t="str">
        <f>_xlfn.XLOOKUP(C703,'Export Action'!$A$3:$A$1999,'Export Action'!$AE$3:$AE$1999)</f>
        <v>Structuration clubs/comités de demain</v>
      </c>
      <c r="G703" s="68"/>
      <c r="H703" s="71"/>
      <c r="I703" s="71"/>
      <c r="J703" s="1" t="str">
        <f>_xlfn.XLOOKUP(C703,'Export Action'!$A$3:$A$1999,'Export Action'!$J$3:$J$1999)</f>
        <v>Première demande</v>
      </c>
      <c r="K703" s="1" t="str">
        <f>_xlfn.XLOOKUP(C703,'Export Action'!$A$3:$A$1999,'Export Action'!$AL$3:$AL$1999)</f>
        <v>Mixte</v>
      </c>
      <c r="L703" s="1">
        <f>_xlfn.XLOOKUP(C703,'Export Action'!$A$3:$A$1999,'Export Action'!$AM$3:$AM$1999)</f>
        <v>115</v>
      </c>
      <c r="M703" s="5" t="e">
        <f>_xlfn.XLOOKUP(A703,'Export 2022'!$K$3:$K$1000,'Export 2022'!$AF$3:$AF$1000)</f>
        <v>#N/A</v>
      </c>
      <c r="N703" s="5" t="e">
        <f>_xlfn.XLOOKUP(A703,'Export 2023'!$K$3:$K$1000,'Export 2023'!$AF$3:$AF$1000)</f>
        <v>#N/A</v>
      </c>
      <c r="O703" s="31">
        <f>_xlfn.XLOOKUP(A703,'Export Dossier'!$K$3:$K$974,'Export Dossier'!$AD$3:$AD$974)</f>
        <v>2000</v>
      </c>
      <c r="P703" s="31">
        <f>_xlfn.XLOOKUP(C703,'Export Action'!$A$3:$A$1999,'Export Action'!$AS$3:$AS$1999)</f>
        <v>100</v>
      </c>
      <c r="Q703" s="29">
        <f>(_xlfn.XLOOKUP(C703,'Export Action'!$A$3:$A$1999,'Export Action'!$AS$3:$AS$1999))/_xlfn.XLOOKUP(C703,'Export Action'!$A$3:$A$1999,'Export Action'!$AR$3:$AR$1999)</f>
        <v>0.5</v>
      </c>
      <c r="R703" s="63" t="str">
        <f>IF(OR(_xlfn.XLOOKUP(C703,'Export Action'!$A$3:$A$1999,'Export Action'!$AO$3:$AO$1999)="Communes ZRR./bassins de vie pop &gt; 50% ZRR",_xlfn.XLOOKUP(C703,'Export Action'!$A$3:$A$1999,'Export Action'!$AO$3:$AO$1999)="Contrats de relance et de transition écologique (CRTE) rural"),"Oui","Non")</f>
        <v>Oui</v>
      </c>
      <c r="S703" s="73"/>
      <c r="T703" s="74">
        <f t="shared" si="11"/>
        <v>283</v>
      </c>
      <c r="U703" s="75"/>
      <c r="V703" s="8" t="str" cm="1">
        <f t="array" ref="V703">IF(SUMPRODUCT((Tableau1[NOM DE LA STRUCTURE]=Tableau1[[#This Row],[NOM DE LA STRUCTURE]])*Tableau1[MONTANT PROPOSE POUR L''ACTION])=0,"",SUMPRODUCT((Tableau1[NOM DE LA STRUCTURE]=Tableau1[[#This Row],[NOM DE LA STRUCTURE]])*Tableau1[MONTANT PROPOSE POUR L''ACTION]))</f>
        <v/>
      </c>
      <c r="W703" s="79"/>
    </row>
    <row r="704" spans="1:23" ht="47.5" hidden="1" customHeight="1" x14ac:dyDescent="0.25">
      <c r="A704" s="13" t="str">
        <f>_xlfn.XLOOKUP(C704,'Export Action'!$A$3:$A$1999,'Export Action'!$L$3:$L$1999)</f>
        <v>38870032000046</v>
      </c>
      <c r="B704" s="84" t="str">
        <f>_xlfn.XLOOKUP(A704,'Export Action'!$L$3:$L$1999,'Export Action'!$O$3:$O$1999)</f>
        <v>VILLENAVE TENNIS DE TABLE</v>
      </c>
      <c r="C704" s="1" t="s">
        <v>17084</v>
      </c>
      <c r="D704" s="36" t="str">
        <f>_xlfn.XLOOKUP(C704,'Export Action'!$A$3:$A$1999,'Export Action'!$X$3:$X$1999)</f>
        <v>PING ACTIF / PROMOTION DU SPORT SANTE</v>
      </c>
      <c r="E704" s="1" t="str">
        <f>_xlfn.XLOOKUP(A704,'Export Dossier'!$K$3:$K$974,'Export Dossier'!$D$3:$D$974)</f>
        <v>FFTT-NAQU-24-0024</v>
      </c>
      <c r="F704" s="36" t="str">
        <f>_xlfn.XLOOKUP(C704,'Export Action'!$A$3:$A$1999,'Export Action'!$AE$3:$AE$1999)</f>
        <v>Ping Actif</v>
      </c>
      <c r="G704" s="68"/>
      <c r="H704" s="71"/>
      <c r="I704" s="71"/>
      <c r="J704" s="1" t="str">
        <f>_xlfn.XLOOKUP(C704,'Export Action'!$A$3:$A$1999,'Export Action'!$J$3:$J$1999)</f>
        <v>Renouvellement</v>
      </c>
      <c r="K704" s="1" t="str">
        <f>_xlfn.XLOOKUP(C704,'Export Action'!$A$3:$A$1999,'Export Action'!$AL$3:$AL$1999)</f>
        <v>Mixte</v>
      </c>
      <c r="L704" s="1">
        <f>_xlfn.XLOOKUP(C704,'Export Action'!$A$3:$A$1999,'Export Action'!$AM$3:$AM$1999)</f>
        <v>140</v>
      </c>
      <c r="M704" s="5" t="e">
        <f>_xlfn.XLOOKUP(A704,'Export 2022'!$K$3:$K$1000,'Export 2022'!$AF$3:$AF$1000)</f>
        <v>#N/A</v>
      </c>
      <c r="N704" s="5" t="e">
        <f>_xlfn.XLOOKUP(A704,'Export 2023'!$K$3:$K$1000,'Export 2023'!$AF$3:$AF$1000)</f>
        <v>#N/A</v>
      </c>
      <c r="O704" s="31">
        <f>_xlfn.XLOOKUP(A704,'Export Dossier'!$K$3:$K$974,'Export Dossier'!$AD$3:$AD$974)</f>
        <v>5500</v>
      </c>
      <c r="P704" s="31">
        <f>_xlfn.XLOOKUP(C704,'Export Action'!$A$3:$A$1999,'Export Action'!$AS$3:$AS$1999)</f>
        <v>2500</v>
      </c>
      <c r="Q704" s="29">
        <f>(_xlfn.XLOOKUP(C704,'Export Action'!$A$3:$A$1999,'Export Action'!$AS$3:$AS$1999))/_xlfn.XLOOKUP(C704,'Export Action'!$A$3:$A$1999,'Export Action'!$AR$3:$AR$1999)</f>
        <v>0.15337423312883436</v>
      </c>
      <c r="R704" s="63" t="str">
        <f>IF(OR(_xlfn.XLOOKUP(C704,'Export Action'!$A$3:$A$1999,'Export Action'!$AO$3:$AO$1999)="Communes ZRR./bassins de vie pop &gt; 50% ZRR",_xlfn.XLOOKUP(C704,'Export Action'!$A$3:$A$1999,'Export Action'!$AO$3:$AO$1999)="Contrats de relance et de transition écologique (CRTE) rural"),"Oui","Non")</f>
        <v>Non</v>
      </c>
      <c r="S704" s="73"/>
      <c r="T704" s="74">
        <f t="shared" si="11"/>
        <v>284</v>
      </c>
      <c r="U704" s="75"/>
      <c r="V704" s="8" t="str" cm="1">
        <f t="array" ref="V704">IF(SUMPRODUCT((Tableau1[NOM DE LA STRUCTURE]=Tableau1[[#This Row],[NOM DE LA STRUCTURE]])*Tableau1[MONTANT PROPOSE POUR L''ACTION])=0,"",SUMPRODUCT((Tableau1[NOM DE LA STRUCTURE]=Tableau1[[#This Row],[NOM DE LA STRUCTURE]])*Tableau1[MONTANT PROPOSE POUR L''ACTION]))</f>
        <v/>
      </c>
      <c r="W704" s="79"/>
    </row>
    <row r="705" spans="1:23" ht="47.5" hidden="1" customHeight="1" x14ac:dyDescent="0.25">
      <c r="A705" s="13" t="str">
        <f>_xlfn.XLOOKUP(C705,'Export Action'!$A$3:$A$1999,'Export Action'!$L$3:$L$1999)</f>
        <v>38870032000046</v>
      </c>
      <c r="B705" s="84" t="str">
        <f>_xlfn.XLOOKUP(A705,'Export Action'!$L$3:$L$1999,'Export Action'!$O$3:$O$1999)</f>
        <v>VILLENAVE TENNIS DE TABLE</v>
      </c>
      <c r="C705" s="1" t="s">
        <v>17093</v>
      </c>
      <c r="D705" s="36" t="str">
        <f>_xlfn.XLOOKUP(C705,'Export Action'!$A$3:$A$1999,'Export Action'!$X$3:$X$1999)</f>
        <v>PING EDUCATIF / DEVELOPPEMENT DE LA PRATIQUE</v>
      </c>
      <c r="E705" s="1" t="str">
        <f>_xlfn.XLOOKUP(A705,'Export Dossier'!$K$3:$K$974,'Export Dossier'!$D$3:$D$974)</f>
        <v>FFTT-NAQU-24-0024</v>
      </c>
      <c r="F705" s="36" t="str">
        <f>_xlfn.XLOOKUP(C705,'Export Action'!$A$3:$A$1999,'Export Action'!$AE$3:$AE$1999)</f>
        <v>Ping Educatif</v>
      </c>
      <c r="G705" s="68"/>
      <c r="H705" s="71"/>
      <c r="I705" s="71"/>
      <c r="J705" s="1" t="str">
        <f>_xlfn.XLOOKUP(C705,'Export Action'!$A$3:$A$1999,'Export Action'!$J$3:$J$1999)</f>
        <v>Renouvellement</v>
      </c>
      <c r="K705" s="1" t="str">
        <f>_xlfn.XLOOKUP(C705,'Export Action'!$A$3:$A$1999,'Export Action'!$AL$3:$AL$1999)</f>
        <v>Mixte</v>
      </c>
      <c r="L705" s="1">
        <f>_xlfn.XLOOKUP(C705,'Export Action'!$A$3:$A$1999,'Export Action'!$AM$3:$AM$1999)</f>
        <v>200</v>
      </c>
      <c r="M705" s="5" t="e">
        <f>_xlfn.XLOOKUP(A705,'Export 2022'!$K$3:$K$1000,'Export 2022'!$AF$3:$AF$1000)</f>
        <v>#N/A</v>
      </c>
      <c r="N705" s="5" t="e">
        <f>_xlfn.XLOOKUP(A705,'Export 2023'!$K$3:$K$1000,'Export 2023'!$AF$3:$AF$1000)</f>
        <v>#N/A</v>
      </c>
      <c r="O705" s="31">
        <f>_xlfn.XLOOKUP(A705,'Export Dossier'!$K$3:$K$974,'Export Dossier'!$AD$3:$AD$974)</f>
        <v>5500</v>
      </c>
      <c r="P705" s="31">
        <f>_xlfn.XLOOKUP(C705,'Export Action'!$A$3:$A$1999,'Export Action'!$AS$3:$AS$1999)</f>
        <v>2500</v>
      </c>
      <c r="Q705" s="29">
        <f>(_xlfn.XLOOKUP(C705,'Export Action'!$A$3:$A$1999,'Export Action'!$AS$3:$AS$1999))/_xlfn.XLOOKUP(C705,'Export Action'!$A$3:$A$1999,'Export Action'!$AR$3:$AR$1999)</f>
        <v>4.8169556840077073E-2</v>
      </c>
      <c r="R705" s="63" t="str">
        <f>IF(OR(_xlfn.XLOOKUP(C705,'Export Action'!$A$3:$A$1999,'Export Action'!$AO$3:$AO$1999)="Communes ZRR./bassins de vie pop &gt; 50% ZRR",_xlfn.XLOOKUP(C705,'Export Action'!$A$3:$A$1999,'Export Action'!$AO$3:$AO$1999)="Contrats de relance et de transition écologique (CRTE) rural"),"Oui","Non")</f>
        <v>Non</v>
      </c>
      <c r="S705" s="73"/>
      <c r="T705" s="74">
        <f t="shared" si="11"/>
        <v>284</v>
      </c>
      <c r="U705" s="75"/>
      <c r="V705" s="8" t="str" cm="1">
        <f t="array" ref="V705">IF(SUMPRODUCT((Tableau1[NOM DE LA STRUCTURE]=Tableau1[[#This Row],[NOM DE LA STRUCTURE]])*Tableau1[MONTANT PROPOSE POUR L''ACTION])=0,"",SUMPRODUCT((Tableau1[NOM DE LA STRUCTURE]=Tableau1[[#This Row],[NOM DE LA STRUCTURE]])*Tableau1[MONTANT PROPOSE POUR L''ACTION]))</f>
        <v/>
      </c>
      <c r="W705" s="79"/>
    </row>
    <row r="706" spans="1:23" ht="47.5" hidden="1" customHeight="1" x14ac:dyDescent="0.25">
      <c r="A706" s="13" t="str">
        <f>_xlfn.XLOOKUP(C706,'Export Action'!$A$3:$A$1999,'Export Action'!$L$3:$L$1999)</f>
        <v>38870032000046</v>
      </c>
      <c r="B706" s="84" t="str">
        <f>_xlfn.XLOOKUP(A706,'Export Action'!$L$3:$L$1999,'Export Action'!$O$3:$O$1999)</f>
        <v>VILLENAVE TENNIS DE TABLE</v>
      </c>
      <c r="C706" s="1" t="s">
        <v>17100</v>
      </c>
      <c r="D706" s="36" t="str">
        <f>_xlfn.XLOOKUP(C706,'Export Action'!$A$3:$A$1999,'Export Action'!$X$3:$X$1999)</f>
        <v>STRUCTURATION  CLUB</v>
      </c>
      <c r="E706" s="1" t="str">
        <f>_xlfn.XLOOKUP(A706,'Export Dossier'!$K$3:$K$974,'Export Dossier'!$D$3:$D$974)</f>
        <v>FFTT-NAQU-24-0024</v>
      </c>
      <c r="F706" s="36" t="str">
        <f>_xlfn.XLOOKUP(C706,'Export Action'!$A$3:$A$1999,'Export Action'!$AE$3:$AE$1999)</f>
        <v>Structuration clubs/comités de demain</v>
      </c>
      <c r="G706" s="68"/>
      <c r="H706" s="71"/>
      <c r="I706" s="71"/>
      <c r="J706" s="1" t="str">
        <f>_xlfn.XLOOKUP(C706,'Export Action'!$A$3:$A$1999,'Export Action'!$J$3:$J$1999)</f>
        <v>Première demande</v>
      </c>
      <c r="K706" s="1" t="str">
        <f>_xlfn.XLOOKUP(C706,'Export Action'!$A$3:$A$1999,'Export Action'!$AL$3:$AL$1999)</f>
        <v>Mixte</v>
      </c>
      <c r="L706" s="1">
        <f>_xlfn.XLOOKUP(C706,'Export Action'!$A$3:$A$1999,'Export Action'!$AM$3:$AM$1999)</f>
        <v>350</v>
      </c>
      <c r="M706" s="5" t="e">
        <f>_xlfn.XLOOKUP(A706,'Export 2022'!$K$3:$K$1000,'Export 2022'!$AF$3:$AF$1000)</f>
        <v>#N/A</v>
      </c>
      <c r="N706" s="5" t="e">
        <f>_xlfn.XLOOKUP(A706,'Export 2023'!$K$3:$K$1000,'Export 2023'!$AF$3:$AF$1000)</f>
        <v>#N/A</v>
      </c>
      <c r="O706" s="31">
        <f>_xlfn.XLOOKUP(A706,'Export Dossier'!$K$3:$K$974,'Export Dossier'!$AD$3:$AD$974)</f>
        <v>5500</v>
      </c>
      <c r="P706" s="31">
        <f>_xlfn.XLOOKUP(C706,'Export Action'!$A$3:$A$1999,'Export Action'!$AS$3:$AS$1999)</f>
        <v>500</v>
      </c>
      <c r="Q706" s="29">
        <f>(_xlfn.XLOOKUP(C706,'Export Action'!$A$3:$A$1999,'Export Action'!$AS$3:$AS$1999))/_xlfn.XLOOKUP(C706,'Export Action'!$A$3:$A$1999,'Export Action'!$AR$3:$AR$1999)</f>
        <v>0.52631578947368418</v>
      </c>
      <c r="R706" s="63" t="str">
        <f>IF(OR(_xlfn.XLOOKUP(C706,'Export Action'!$A$3:$A$1999,'Export Action'!$AO$3:$AO$1999)="Communes ZRR./bassins de vie pop &gt; 50% ZRR",_xlfn.XLOOKUP(C706,'Export Action'!$A$3:$A$1999,'Export Action'!$AO$3:$AO$1999)="Contrats de relance et de transition écologique (CRTE) rural"),"Oui","Non")</f>
        <v>Non</v>
      </c>
      <c r="S706" s="73"/>
      <c r="T706" s="74">
        <f t="shared" si="11"/>
        <v>284</v>
      </c>
      <c r="U706" s="75"/>
      <c r="V706" s="8" t="str" cm="1">
        <f t="array" ref="V706">IF(SUMPRODUCT((Tableau1[NOM DE LA STRUCTURE]=Tableau1[[#This Row],[NOM DE LA STRUCTURE]])*Tableau1[MONTANT PROPOSE POUR L''ACTION])=0,"",SUMPRODUCT((Tableau1[NOM DE LA STRUCTURE]=Tableau1[[#This Row],[NOM DE LA STRUCTURE]])*Tableau1[MONTANT PROPOSE POUR L''ACTION]))</f>
        <v/>
      </c>
      <c r="W706" s="79"/>
    </row>
    <row r="707" spans="1:23" ht="47.5" hidden="1" customHeight="1" x14ac:dyDescent="0.25">
      <c r="A707" s="13" t="str">
        <f>_xlfn.XLOOKUP(C707,'Export Action'!$A$3:$A$1999,'Export Action'!$L$3:$L$1999)</f>
        <v>49131499300016</v>
      </c>
      <c r="B707" s="84" t="str">
        <f>_xlfn.XLOOKUP(A707,'Export Action'!$L$3:$L$1999,'Export Action'!$O$3:$O$1999)</f>
        <v>POITIERS TTACC 86</v>
      </c>
      <c r="C707" s="1" t="s">
        <v>17106</v>
      </c>
      <c r="D707" s="36" t="str">
        <f>_xlfn.XLOOKUP(C707,'Export Action'!$A$3:$A$1999,'Export Action'!$X$3:$X$1999)</f>
        <v>Développement de la pratique : Nouvelles pratiques</v>
      </c>
      <c r="E707" s="1" t="str">
        <f>_xlfn.XLOOKUP(A707,'Export Dossier'!$K$3:$K$974,'Export Dossier'!$D$3:$D$974)</f>
        <v>FFTT-NAQU-24-0025</v>
      </c>
      <c r="F707" s="36" t="str">
        <f>_xlfn.XLOOKUP(C707,'Export Action'!$A$3:$A$1999,'Export Action'!$AE$3:$AE$1999)</f>
        <v>Nouvelles pratiques</v>
      </c>
      <c r="G707" s="68"/>
      <c r="H707" s="71"/>
      <c r="I707" s="71"/>
      <c r="J707" s="1" t="str">
        <f>_xlfn.XLOOKUP(C707,'Export Action'!$A$3:$A$1999,'Export Action'!$J$3:$J$1999)</f>
        <v>Renouvellement</v>
      </c>
      <c r="K707" s="1" t="str">
        <f>_xlfn.XLOOKUP(C707,'Export Action'!$A$3:$A$1999,'Export Action'!$AL$3:$AL$1999)</f>
        <v>Mixte</v>
      </c>
      <c r="L707" s="1">
        <f>_xlfn.XLOOKUP(C707,'Export Action'!$A$3:$A$1999,'Export Action'!$AM$3:$AM$1999)</f>
        <v>200</v>
      </c>
      <c r="M707" s="5">
        <f>_xlfn.XLOOKUP(A707,'Export 2022'!$K$3:$K$1000,'Export 2022'!$AF$3:$AF$1000)</f>
        <v>4250</v>
      </c>
      <c r="N707" s="5">
        <f>_xlfn.XLOOKUP(A707,'Export 2023'!$K$3:$K$1000,'Export 2023'!$AF$3:$AF$1000)</f>
        <v>4000</v>
      </c>
      <c r="O707" s="31">
        <f>_xlfn.XLOOKUP(A707,'Export Dossier'!$K$3:$K$974,'Export Dossier'!$AD$3:$AD$974)</f>
        <v>8000</v>
      </c>
      <c r="P707" s="31">
        <f>_xlfn.XLOOKUP(C707,'Export Action'!$A$3:$A$1999,'Export Action'!$AS$3:$AS$1999)</f>
        <v>2500</v>
      </c>
      <c r="Q707" s="29">
        <f>(_xlfn.XLOOKUP(C707,'Export Action'!$A$3:$A$1999,'Export Action'!$AS$3:$AS$1999))/_xlfn.XLOOKUP(C707,'Export Action'!$A$3:$A$1999,'Export Action'!$AR$3:$AR$1999)</f>
        <v>0.42662116040955633</v>
      </c>
      <c r="R707" s="63" t="str">
        <f>IF(OR(_xlfn.XLOOKUP(C707,'Export Action'!$A$3:$A$1999,'Export Action'!$AO$3:$AO$1999)="Communes ZRR./bassins de vie pop &gt; 50% ZRR",_xlfn.XLOOKUP(C707,'Export Action'!$A$3:$A$1999,'Export Action'!$AO$3:$AO$1999)="Contrats de relance et de transition écologique (CRTE) rural"),"Oui","Non")</f>
        <v>Non</v>
      </c>
      <c r="S707" s="73"/>
      <c r="T707" s="74">
        <f t="shared" si="11"/>
        <v>285</v>
      </c>
      <c r="U707" s="75"/>
      <c r="V707" s="8" t="str" cm="1">
        <f t="array" ref="V707">IF(SUMPRODUCT((Tableau1[NOM DE LA STRUCTURE]=Tableau1[[#This Row],[NOM DE LA STRUCTURE]])*Tableau1[MONTANT PROPOSE POUR L''ACTION])=0,"",SUMPRODUCT((Tableau1[NOM DE LA STRUCTURE]=Tableau1[[#This Row],[NOM DE LA STRUCTURE]])*Tableau1[MONTANT PROPOSE POUR L''ACTION]))</f>
        <v/>
      </c>
      <c r="W707" s="79"/>
    </row>
    <row r="708" spans="1:23" ht="47.5" hidden="1" customHeight="1" x14ac:dyDescent="0.25">
      <c r="A708" s="13" t="str">
        <f>_xlfn.XLOOKUP(C708,'Export Action'!$A$3:$A$1999,'Export Action'!$L$3:$L$1999)</f>
        <v>49131499300016</v>
      </c>
      <c r="B708" s="84" t="str">
        <f>_xlfn.XLOOKUP(A708,'Export Action'!$L$3:$L$1999,'Export Action'!$O$3:$O$1999)</f>
        <v>POITIERS TTACC 86</v>
      </c>
      <c r="C708" s="1" t="s">
        <v>17115</v>
      </c>
      <c r="D708" s="36" t="str">
        <f>_xlfn.XLOOKUP(C708,'Export Action'!$A$3:$A$1999,'Export Action'!$X$3:$X$1999)</f>
        <v>Développement de la pratique - Ping éducatif - Recrutement et fidélisation des jeunes</v>
      </c>
      <c r="E708" s="1" t="str">
        <f>_xlfn.XLOOKUP(A708,'Export Dossier'!$K$3:$K$974,'Export Dossier'!$D$3:$D$974)</f>
        <v>FFTT-NAQU-24-0025</v>
      </c>
      <c r="F708" s="36" t="str">
        <f>_xlfn.XLOOKUP(C708,'Export Action'!$A$3:$A$1999,'Export Action'!$AE$3:$AE$1999)</f>
        <v>Ping Educatif</v>
      </c>
      <c r="G708" s="68"/>
      <c r="H708" s="71"/>
      <c r="I708" s="71"/>
      <c r="J708" s="1" t="str">
        <f>_xlfn.XLOOKUP(C708,'Export Action'!$A$3:$A$1999,'Export Action'!$J$3:$J$1999)</f>
        <v>Renouvellement</v>
      </c>
      <c r="K708" s="1" t="str">
        <f>_xlfn.XLOOKUP(C708,'Export Action'!$A$3:$A$1999,'Export Action'!$AL$3:$AL$1999)</f>
        <v>Mixte</v>
      </c>
      <c r="L708" s="1">
        <f>_xlfn.XLOOKUP(C708,'Export Action'!$A$3:$A$1999,'Export Action'!$AM$3:$AM$1999)</f>
        <v>1000</v>
      </c>
      <c r="M708" s="5">
        <f>_xlfn.XLOOKUP(A708,'Export 2022'!$K$3:$K$1000,'Export 2022'!$AF$3:$AF$1000)</f>
        <v>4250</v>
      </c>
      <c r="N708" s="5">
        <f>_xlfn.XLOOKUP(A708,'Export 2023'!$K$3:$K$1000,'Export 2023'!$AF$3:$AF$1000)</f>
        <v>4000</v>
      </c>
      <c r="O708" s="31">
        <f>_xlfn.XLOOKUP(A708,'Export Dossier'!$K$3:$K$974,'Export Dossier'!$AD$3:$AD$974)</f>
        <v>8000</v>
      </c>
      <c r="P708" s="31">
        <f>_xlfn.XLOOKUP(C708,'Export Action'!$A$3:$A$1999,'Export Action'!$AS$3:$AS$1999)</f>
        <v>3000</v>
      </c>
      <c r="Q708" s="29">
        <f>(_xlfn.XLOOKUP(C708,'Export Action'!$A$3:$A$1999,'Export Action'!$AS$3:$AS$1999))/_xlfn.XLOOKUP(C708,'Export Action'!$A$3:$A$1999,'Export Action'!$AR$3:$AR$1999)</f>
        <v>0.20833333333333334</v>
      </c>
      <c r="R708" s="63" t="str">
        <f>IF(OR(_xlfn.XLOOKUP(C708,'Export Action'!$A$3:$A$1999,'Export Action'!$AO$3:$AO$1999)="Communes ZRR./bassins de vie pop &gt; 50% ZRR",_xlfn.XLOOKUP(C708,'Export Action'!$A$3:$A$1999,'Export Action'!$AO$3:$AO$1999)="Contrats de relance et de transition écologique (CRTE) rural"),"Oui","Non")</f>
        <v>Non</v>
      </c>
      <c r="S708" s="73"/>
      <c r="T708" s="74">
        <f t="shared" si="11"/>
        <v>285</v>
      </c>
      <c r="U708" s="75"/>
      <c r="V708" s="8" t="str" cm="1">
        <f t="array" ref="V708">IF(SUMPRODUCT((Tableau1[NOM DE LA STRUCTURE]=Tableau1[[#This Row],[NOM DE LA STRUCTURE]])*Tableau1[MONTANT PROPOSE POUR L''ACTION])=0,"",SUMPRODUCT((Tableau1[NOM DE LA STRUCTURE]=Tableau1[[#This Row],[NOM DE LA STRUCTURE]])*Tableau1[MONTANT PROPOSE POUR L''ACTION]))</f>
        <v/>
      </c>
      <c r="W708" s="79"/>
    </row>
    <row r="709" spans="1:23" ht="47.5" hidden="1" customHeight="1" x14ac:dyDescent="0.25">
      <c r="A709" s="13" t="str">
        <f>_xlfn.XLOOKUP(C709,'Export Action'!$A$3:$A$1999,'Export Action'!$L$3:$L$1999)</f>
        <v>49131499300016</v>
      </c>
      <c r="B709" s="84" t="str">
        <f>_xlfn.XLOOKUP(A709,'Export Action'!$L$3:$L$1999,'Export Action'!$O$3:$O$1999)</f>
        <v>POITIERS TTACC 86</v>
      </c>
      <c r="C709" s="1" t="s">
        <v>17122</v>
      </c>
      <c r="D709" s="36" t="str">
        <f>_xlfn.XLOOKUP(C709,'Export Action'!$A$3:$A$1999,'Export Action'!$X$3:$X$1999)</f>
        <v>Développement de la pratique - Ping inclusif - Du stade vers l'emploi</v>
      </c>
      <c r="E709" s="1" t="str">
        <f>_xlfn.XLOOKUP(A709,'Export Dossier'!$K$3:$K$974,'Export Dossier'!$D$3:$D$974)</f>
        <v>FFTT-NAQU-24-0025</v>
      </c>
      <c r="F709" s="36" t="str">
        <f>_xlfn.XLOOKUP(C709,'Export Action'!$A$3:$A$1999,'Export Action'!$AE$3:$AE$1999)</f>
        <v>Ping Inclusif</v>
      </c>
      <c r="G709" s="68"/>
      <c r="H709" s="71"/>
      <c r="I709" s="71"/>
      <c r="J709" s="1" t="str">
        <f>_xlfn.XLOOKUP(C709,'Export Action'!$A$3:$A$1999,'Export Action'!$J$3:$J$1999)</f>
        <v>Première demande</v>
      </c>
      <c r="K709" s="1" t="str">
        <f>_xlfn.XLOOKUP(C709,'Export Action'!$A$3:$A$1999,'Export Action'!$AL$3:$AL$1999)</f>
        <v>Mixte</v>
      </c>
      <c r="L709" s="1">
        <f>_xlfn.XLOOKUP(C709,'Export Action'!$A$3:$A$1999,'Export Action'!$AM$3:$AM$1999)</f>
        <v>120</v>
      </c>
      <c r="M709" s="5">
        <f>_xlfn.XLOOKUP(A709,'Export 2022'!$K$3:$K$1000,'Export 2022'!$AF$3:$AF$1000)</f>
        <v>4250</v>
      </c>
      <c r="N709" s="5">
        <f>_xlfn.XLOOKUP(A709,'Export 2023'!$K$3:$K$1000,'Export 2023'!$AF$3:$AF$1000)</f>
        <v>4000</v>
      </c>
      <c r="O709" s="31">
        <f>_xlfn.XLOOKUP(A709,'Export Dossier'!$K$3:$K$974,'Export Dossier'!$AD$3:$AD$974)</f>
        <v>8000</v>
      </c>
      <c r="P709" s="31">
        <f>_xlfn.XLOOKUP(C709,'Export Action'!$A$3:$A$1999,'Export Action'!$AS$3:$AS$1999)</f>
        <v>2500</v>
      </c>
      <c r="Q709" s="29">
        <f>(_xlfn.XLOOKUP(C709,'Export Action'!$A$3:$A$1999,'Export Action'!$AS$3:$AS$1999))/_xlfn.XLOOKUP(C709,'Export Action'!$A$3:$A$1999,'Export Action'!$AR$3:$AR$1999)</f>
        <v>0.50607287449392713</v>
      </c>
      <c r="R709" s="63" t="str">
        <f>IF(OR(_xlfn.XLOOKUP(C709,'Export Action'!$A$3:$A$1999,'Export Action'!$AO$3:$AO$1999)="Communes ZRR./bassins de vie pop &gt; 50% ZRR",_xlfn.XLOOKUP(C709,'Export Action'!$A$3:$A$1999,'Export Action'!$AO$3:$AO$1999)="Contrats de relance et de transition écologique (CRTE) rural"),"Oui","Non")</f>
        <v>Non</v>
      </c>
      <c r="S709" s="73"/>
      <c r="T709" s="74">
        <f t="shared" si="11"/>
        <v>285</v>
      </c>
      <c r="U709" s="75"/>
      <c r="V709" s="8" t="str" cm="1">
        <f t="array" ref="V709">IF(SUMPRODUCT((Tableau1[NOM DE LA STRUCTURE]=Tableau1[[#This Row],[NOM DE LA STRUCTURE]])*Tableau1[MONTANT PROPOSE POUR L''ACTION])=0,"",SUMPRODUCT((Tableau1[NOM DE LA STRUCTURE]=Tableau1[[#This Row],[NOM DE LA STRUCTURE]])*Tableau1[MONTANT PROPOSE POUR L''ACTION]))</f>
        <v/>
      </c>
      <c r="W709" s="79"/>
    </row>
    <row r="710" spans="1:23" ht="47.5" hidden="1" customHeight="1" x14ac:dyDescent="0.25">
      <c r="A710" s="13" t="str">
        <f>_xlfn.XLOOKUP(C710,'Export Action'!$A$3:$A$1999,'Export Action'!$L$3:$L$1999)</f>
        <v>51478370300010</v>
      </c>
      <c r="B710" s="84" t="str">
        <f>_xlfn.XLOOKUP(A710,'Export Action'!$L$3:$L$1999,'Export Action'!$O$3:$O$1999)</f>
        <v>SAINT-MEDARD DE MUSSIDAN TENNIS DE TABLE (SMTT)</v>
      </c>
      <c r="C710" s="1" t="s">
        <v>17146</v>
      </c>
      <c r="D710" s="36" t="str">
        <f>_xlfn.XLOOKUP(C710,'Export Action'!$A$3:$A$1999,'Export Action'!$X$3:$X$1999)</f>
        <v>Continuité des 2 créneaux d'entraînement avec entraineur diplômé créés en 2022 et renforcés en 2023.</v>
      </c>
      <c r="E710" s="1" t="str">
        <f>_xlfn.XLOOKUP(A710,'Export Dossier'!$K$3:$K$974,'Export Dossier'!$D$3:$D$974)</f>
        <v>FFTT-NAQU-24-0027</v>
      </c>
      <c r="F710" s="36" t="str">
        <f>_xlfn.XLOOKUP(C710,'Export Action'!$A$3:$A$1999,'Export Action'!$AE$3:$AE$1999)</f>
        <v>Structuration clubs/comités de demain</v>
      </c>
      <c r="G710" s="68"/>
      <c r="H710" s="71"/>
      <c r="I710" s="71"/>
      <c r="J710" s="1" t="str">
        <f>_xlfn.XLOOKUP(C710,'Export Action'!$A$3:$A$1999,'Export Action'!$J$3:$J$1999)</f>
        <v>Renouvellement</v>
      </c>
      <c r="K710" s="1" t="str">
        <f>_xlfn.XLOOKUP(C710,'Export Action'!$A$3:$A$1999,'Export Action'!$AL$3:$AL$1999)</f>
        <v>Mixte</v>
      </c>
      <c r="L710" s="1">
        <f>_xlfn.XLOOKUP(C710,'Export Action'!$A$3:$A$1999,'Export Action'!$AM$3:$AM$1999)</f>
        <v>61</v>
      </c>
      <c r="M710" s="5">
        <f>_xlfn.XLOOKUP(A710,'Export 2022'!$K$3:$K$1000,'Export 2022'!$AF$3:$AF$1000)</f>
        <v>1500</v>
      </c>
      <c r="N710" s="5">
        <f>_xlfn.XLOOKUP(A710,'Export 2023'!$K$3:$K$1000,'Export 2023'!$AF$3:$AF$1000)</f>
        <v>1000</v>
      </c>
      <c r="O710" s="31">
        <f>_xlfn.XLOOKUP(A710,'Export Dossier'!$K$3:$K$974,'Export Dossier'!$AD$3:$AD$974)</f>
        <v>2700</v>
      </c>
      <c r="P710" s="31">
        <f>_xlfn.XLOOKUP(C710,'Export Action'!$A$3:$A$1999,'Export Action'!$AS$3:$AS$1999)</f>
        <v>2700</v>
      </c>
      <c r="Q710" s="29">
        <f>(_xlfn.XLOOKUP(C710,'Export Action'!$A$3:$A$1999,'Export Action'!$AS$3:$AS$1999))/_xlfn.XLOOKUP(C710,'Export Action'!$A$3:$A$1999,'Export Action'!$AR$3:$AR$1999)</f>
        <v>0.28632025450689291</v>
      </c>
      <c r="R710" s="63" t="str">
        <f>IF(OR(_xlfn.XLOOKUP(C710,'Export Action'!$A$3:$A$1999,'Export Action'!$AO$3:$AO$1999)="Communes ZRR./bassins de vie pop &gt; 50% ZRR",_xlfn.XLOOKUP(C710,'Export Action'!$A$3:$A$1999,'Export Action'!$AO$3:$AO$1999)="Contrats de relance et de transition écologique (CRTE) rural"),"Oui","Non")</f>
        <v>Oui</v>
      </c>
      <c r="S710" s="73"/>
      <c r="T710" s="74">
        <f t="shared" si="11"/>
        <v>286</v>
      </c>
      <c r="U710" s="75"/>
      <c r="V710" s="8" t="str" cm="1">
        <f t="array" ref="V710">IF(SUMPRODUCT((Tableau1[NOM DE LA STRUCTURE]=Tableau1[[#This Row],[NOM DE LA STRUCTURE]])*Tableau1[MONTANT PROPOSE POUR L''ACTION])=0,"",SUMPRODUCT((Tableau1[NOM DE LA STRUCTURE]=Tableau1[[#This Row],[NOM DE LA STRUCTURE]])*Tableau1[MONTANT PROPOSE POUR L''ACTION]))</f>
        <v/>
      </c>
      <c r="W710" s="79"/>
    </row>
    <row r="711" spans="1:23" ht="47.5" hidden="1" customHeight="1" x14ac:dyDescent="0.25">
      <c r="A711" s="13" t="str">
        <f>_xlfn.XLOOKUP(C711,'Export Action'!$A$3:$A$1999,'Export Action'!$L$3:$L$1999)</f>
        <v>41759558400018</v>
      </c>
      <c r="B711" s="84" t="str">
        <f>_xlfn.XLOOKUP(A711,'Export Action'!$L$3:$L$1999,'Export Action'!$O$3:$O$1999)</f>
        <v>PERIGNE TENNIS DE TABLE</v>
      </c>
      <c r="C711" s="1" t="s">
        <v>17154</v>
      </c>
      <c r="D711" s="36" t="str">
        <f>_xlfn.XLOOKUP(C711,'Export Action'!$A$3:$A$1999,'Export Action'!$X$3:$X$1999)</f>
        <v>Recrutement et fidélisation de jeunes</v>
      </c>
      <c r="E711" s="1" t="str">
        <f>_xlfn.XLOOKUP(A711,'Export Dossier'!$K$3:$K$974,'Export Dossier'!$D$3:$D$974)</f>
        <v>FFTT-NAQU-24-0028</v>
      </c>
      <c r="F711" s="36" t="str">
        <f>_xlfn.XLOOKUP(C711,'Export Action'!$A$3:$A$1999,'Export Action'!$AE$3:$AE$1999)</f>
        <v>Ping Educatif</v>
      </c>
      <c r="G711" s="68"/>
      <c r="H711" s="71"/>
      <c r="I711" s="71"/>
      <c r="J711" s="1" t="str">
        <f>_xlfn.XLOOKUP(C711,'Export Action'!$A$3:$A$1999,'Export Action'!$J$3:$J$1999)</f>
        <v>Renouvellement</v>
      </c>
      <c r="K711" s="1" t="str">
        <f>_xlfn.XLOOKUP(C711,'Export Action'!$A$3:$A$1999,'Export Action'!$AL$3:$AL$1999)</f>
        <v>Mixte</v>
      </c>
      <c r="L711" s="1">
        <f>_xlfn.XLOOKUP(C711,'Export Action'!$A$3:$A$1999,'Export Action'!$AM$3:$AM$1999)</f>
        <v>40</v>
      </c>
      <c r="M711" s="5">
        <f>_xlfn.XLOOKUP(A711,'Export 2022'!$K$3:$K$1000,'Export 2022'!$AF$3:$AF$1000)</f>
        <v>1500</v>
      </c>
      <c r="N711" s="5">
        <f>_xlfn.XLOOKUP(A711,'Export 2023'!$K$3:$K$1000,'Export 2023'!$AF$3:$AF$1000)</f>
        <v>1500</v>
      </c>
      <c r="O711" s="31">
        <f>_xlfn.XLOOKUP(A711,'Export Dossier'!$K$3:$K$974,'Export Dossier'!$AD$3:$AD$974)</f>
        <v>4000</v>
      </c>
      <c r="P711" s="31">
        <f>_xlfn.XLOOKUP(C711,'Export Action'!$A$3:$A$1999,'Export Action'!$AS$3:$AS$1999)</f>
        <v>2000</v>
      </c>
      <c r="Q711" s="29">
        <f>(_xlfn.XLOOKUP(C711,'Export Action'!$A$3:$A$1999,'Export Action'!$AS$3:$AS$1999))/_xlfn.XLOOKUP(C711,'Export Action'!$A$3:$A$1999,'Export Action'!$AR$3:$AR$1999)</f>
        <v>0.18099547511312217</v>
      </c>
      <c r="R711" s="63" t="str">
        <f>IF(OR(_xlfn.XLOOKUP(C711,'Export Action'!$A$3:$A$1999,'Export Action'!$AO$3:$AO$1999)="Communes ZRR./bassins de vie pop &gt; 50% ZRR",_xlfn.XLOOKUP(C711,'Export Action'!$A$3:$A$1999,'Export Action'!$AO$3:$AO$1999)="Contrats de relance et de transition écologique (CRTE) rural"),"Oui","Non")</f>
        <v>Oui</v>
      </c>
      <c r="S711" s="73"/>
      <c r="T711" s="74">
        <f t="shared" si="11"/>
        <v>287</v>
      </c>
      <c r="U711" s="75"/>
      <c r="V711" s="8" t="str" cm="1">
        <f t="array" ref="V711">IF(SUMPRODUCT((Tableau1[NOM DE LA STRUCTURE]=Tableau1[[#This Row],[NOM DE LA STRUCTURE]])*Tableau1[MONTANT PROPOSE POUR L''ACTION])=0,"",SUMPRODUCT((Tableau1[NOM DE LA STRUCTURE]=Tableau1[[#This Row],[NOM DE LA STRUCTURE]])*Tableau1[MONTANT PROPOSE POUR L''ACTION]))</f>
        <v/>
      </c>
      <c r="W711" s="79"/>
    </row>
    <row r="712" spans="1:23" ht="47.5" hidden="1" customHeight="1" x14ac:dyDescent="0.25">
      <c r="A712" s="13" t="str">
        <f>_xlfn.XLOOKUP(C712,'Export Action'!$A$3:$A$1999,'Export Action'!$L$3:$L$1999)</f>
        <v>41759558400018</v>
      </c>
      <c r="B712" s="84" t="str">
        <f>_xlfn.XLOOKUP(A712,'Export Action'!$L$3:$L$1999,'Export Action'!$O$3:$O$1999)</f>
        <v>PERIGNE TENNIS DE TABLE</v>
      </c>
      <c r="C712" s="1" t="s">
        <v>17162</v>
      </c>
      <c r="D712" s="36" t="str">
        <f>_xlfn.XLOOKUP(C712,'Export Action'!$A$3:$A$1999,'Export Action'!$X$3:$X$1999)</f>
        <v>Création d'un créneau Loisirs Filles</v>
      </c>
      <c r="E712" s="1" t="str">
        <f>_xlfn.XLOOKUP(A712,'Export Dossier'!$K$3:$K$974,'Export Dossier'!$D$3:$D$974)</f>
        <v>FFTT-NAQU-24-0028</v>
      </c>
      <c r="F712" s="36" t="str">
        <f>_xlfn.XLOOKUP(C712,'Export Action'!$A$3:$A$1999,'Export Action'!$AE$3:$AE$1999)</f>
        <v>Ping Actif</v>
      </c>
      <c r="G712" s="68"/>
      <c r="H712" s="71"/>
      <c r="I712" s="71"/>
      <c r="J712" s="1" t="str">
        <f>_xlfn.XLOOKUP(C712,'Export Action'!$A$3:$A$1999,'Export Action'!$J$3:$J$1999)</f>
        <v>Première demande</v>
      </c>
      <c r="K712" s="1" t="str">
        <f>_xlfn.XLOOKUP(C712,'Export Action'!$A$3:$A$1999,'Export Action'!$AL$3:$AL$1999)</f>
        <v>Féminin</v>
      </c>
      <c r="L712" s="1">
        <f>_xlfn.XLOOKUP(C712,'Export Action'!$A$3:$A$1999,'Export Action'!$AM$3:$AM$1999)</f>
        <v>10</v>
      </c>
      <c r="M712" s="5">
        <f>_xlfn.XLOOKUP(A712,'Export 2022'!$K$3:$K$1000,'Export 2022'!$AF$3:$AF$1000)</f>
        <v>1500</v>
      </c>
      <c r="N712" s="5">
        <f>_xlfn.XLOOKUP(A712,'Export 2023'!$K$3:$K$1000,'Export 2023'!$AF$3:$AF$1000)</f>
        <v>1500</v>
      </c>
      <c r="O712" s="31">
        <f>_xlfn.XLOOKUP(A712,'Export Dossier'!$K$3:$K$974,'Export Dossier'!$AD$3:$AD$974)</f>
        <v>4000</v>
      </c>
      <c r="P712" s="31">
        <f>_xlfn.XLOOKUP(C712,'Export Action'!$A$3:$A$1999,'Export Action'!$AS$3:$AS$1999)</f>
        <v>500</v>
      </c>
      <c r="Q712" s="29">
        <f>(_xlfn.XLOOKUP(C712,'Export Action'!$A$3:$A$1999,'Export Action'!$AS$3:$AS$1999))/_xlfn.XLOOKUP(C712,'Export Action'!$A$3:$A$1999,'Export Action'!$AR$3:$AR$1999)</f>
        <v>7.0422535211267609E-2</v>
      </c>
      <c r="R712" s="63" t="str">
        <f>IF(OR(_xlfn.XLOOKUP(C712,'Export Action'!$A$3:$A$1999,'Export Action'!$AO$3:$AO$1999)="Communes ZRR./bassins de vie pop &gt; 50% ZRR",_xlfn.XLOOKUP(C712,'Export Action'!$A$3:$A$1999,'Export Action'!$AO$3:$AO$1999)="Contrats de relance et de transition écologique (CRTE) rural"),"Oui","Non")</f>
        <v>Oui</v>
      </c>
      <c r="S712" s="73"/>
      <c r="T712" s="74">
        <f t="shared" si="11"/>
        <v>287</v>
      </c>
      <c r="U712" s="75"/>
      <c r="V712" s="8" t="str" cm="1">
        <f t="array" ref="V712">IF(SUMPRODUCT((Tableau1[NOM DE LA STRUCTURE]=Tableau1[[#This Row],[NOM DE LA STRUCTURE]])*Tableau1[MONTANT PROPOSE POUR L''ACTION])=0,"",SUMPRODUCT((Tableau1[NOM DE LA STRUCTURE]=Tableau1[[#This Row],[NOM DE LA STRUCTURE]])*Tableau1[MONTANT PROPOSE POUR L''ACTION]))</f>
        <v/>
      </c>
      <c r="W712" s="79"/>
    </row>
    <row r="713" spans="1:23" ht="47.5" hidden="1" customHeight="1" x14ac:dyDescent="0.25">
      <c r="A713" s="13" t="str">
        <f>_xlfn.XLOOKUP(C713,'Export Action'!$A$3:$A$1999,'Export Action'!$L$3:$L$1999)</f>
        <v>41759558400018</v>
      </c>
      <c r="B713" s="84" t="str">
        <f>_xlfn.XLOOKUP(A713,'Export Action'!$L$3:$L$1999,'Export Action'!$O$3:$O$1999)</f>
        <v>PERIGNE TENNIS DE TABLE</v>
      </c>
      <c r="C713" s="1" t="s">
        <v>17168</v>
      </c>
      <c r="D713" s="36" t="str">
        <f>_xlfn.XLOOKUP(C713,'Export Action'!$A$3:$A$1999,'Export Action'!$X$3:$X$1999)</f>
        <v>Stages découverte tennis de table</v>
      </c>
      <c r="E713" s="1" t="str">
        <f>_xlfn.XLOOKUP(A713,'Export Dossier'!$K$3:$K$974,'Export Dossier'!$D$3:$D$974)</f>
        <v>FFTT-NAQU-24-0028</v>
      </c>
      <c r="F713" s="36" t="str">
        <f>_xlfn.XLOOKUP(C713,'Export Action'!$A$3:$A$1999,'Export Action'!$AE$3:$AE$1999)</f>
        <v>Animations vacances Olympiques et Paralympiques</v>
      </c>
      <c r="G713" s="87"/>
      <c r="H713" s="1"/>
      <c r="I713" s="1"/>
      <c r="J713" s="1" t="str">
        <f>_xlfn.XLOOKUP(C713,'Export Action'!$A$3:$A$1999,'Export Action'!$J$3:$J$1999)</f>
        <v>Première demande</v>
      </c>
      <c r="K713" s="1" t="str">
        <f>_xlfn.XLOOKUP(C713,'Export Action'!$A$3:$A$1999,'Export Action'!$AL$3:$AL$1999)</f>
        <v>Mixte</v>
      </c>
      <c r="L713" s="1">
        <f>_xlfn.XLOOKUP(C713,'Export Action'!$A$3:$A$1999,'Export Action'!$AM$3:$AM$1999)</f>
        <v>90</v>
      </c>
      <c r="M713" s="5">
        <f>_xlfn.XLOOKUP(A713,'Export 2022'!$K$3:$K$1000,'Export 2022'!$AF$3:$AF$1000)</f>
        <v>1500</v>
      </c>
      <c r="N713" s="5">
        <f>_xlfn.XLOOKUP(A713,'Export 2023'!$K$3:$K$1000,'Export 2023'!$AF$3:$AF$1000)</f>
        <v>1500</v>
      </c>
      <c r="O713" s="31">
        <f>_xlfn.XLOOKUP(A713,'Export Dossier'!$K$3:$K$974,'Export Dossier'!$AD$3:$AD$974)</f>
        <v>4000</v>
      </c>
      <c r="P713" s="31">
        <f>_xlfn.XLOOKUP(C713,'Export Action'!$A$3:$A$1999,'Export Action'!$AS$3:$AS$1999)</f>
        <v>1500</v>
      </c>
      <c r="Q713" s="29">
        <f>(_xlfn.XLOOKUP(C713,'Export Action'!$A$3:$A$1999,'Export Action'!$AS$3:$AS$1999))/_xlfn.XLOOKUP(C713,'Export Action'!$A$3:$A$1999,'Export Action'!$AR$3:$AR$1999)</f>
        <v>0.16216216216216217</v>
      </c>
      <c r="R713" s="63" t="str">
        <f>IF(OR(_xlfn.XLOOKUP(C713,'Export Action'!$A$3:$A$1999,'Export Action'!$AO$3:$AO$1999)="Communes ZRR./bassins de vie pop &gt; 50% ZRR",_xlfn.XLOOKUP(C713,'Export Action'!$A$3:$A$1999,'Export Action'!$AO$3:$AO$1999)="Contrats de relance et de transition écologique (CRTE) rural"),"Oui","Non")</f>
        <v>Oui</v>
      </c>
      <c r="S713" s="88"/>
      <c r="T713" s="74">
        <f t="shared" si="11"/>
        <v>287</v>
      </c>
      <c r="U713" s="89"/>
      <c r="V713" s="8" t="str" cm="1">
        <f t="array" ref="V713">IF(SUMPRODUCT((Tableau1[NOM DE LA STRUCTURE]=Tableau1[[#This Row],[NOM DE LA STRUCTURE]])*Tableau1[MONTANT PROPOSE POUR L''ACTION])=0,"",SUMPRODUCT((Tableau1[NOM DE LA STRUCTURE]=Tableau1[[#This Row],[NOM DE LA STRUCTURE]])*Tableau1[MONTANT PROPOSE POUR L''ACTION]))</f>
        <v/>
      </c>
      <c r="W713" s="90"/>
    </row>
    <row r="714" spans="1:23" ht="47.5" hidden="1" customHeight="1" x14ac:dyDescent="0.25">
      <c r="A714" s="13" t="str">
        <f>_xlfn.XLOOKUP(C714,'Export Action'!$A$3:$A$1999,'Export Action'!$L$3:$L$1999)</f>
        <v>39130775800022</v>
      </c>
      <c r="B714" s="84" t="str">
        <f>_xlfn.XLOOKUP(A714,'Export Action'!$L$3:$L$1999,'Export Action'!$O$3:$O$1999)</f>
        <v>JEANNE D'ARC DE DAX - JAD</v>
      </c>
      <c r="C714" s="1" t="s">
        <v>17174</v>
      </c>
      <c r="D714" s="36" t="str">
        <f>_xlfn.XLOOKUP(C714,'Export Action'!$A$3:$A$1999,'Export Action'!$X$3:$X$1999)</f>
        <v>PING EDUCATIF - RECRUTEMENT ET FIDELISATION DES LICENCIES JEUNES</v>
      </c>
      <c r="E714" s="1" t="str">
        <f>_xlfn.XLOOKUP(A714,'Export Dossier'!$K$3:$K$974,'Export Dossier'!$D$3:$D$974)</f>
        <v>FFTT-NAQU-24-0029</v>
      </c>
      <c r="F714" s="36" t="str">
        <f>_xlfn.XLOOKUP(C714,'Export Action'!$A$3:$A$1999,'Export Action'!$AE$3:$AE$1999)</f>
        <v>Ping Educatif</v>
      </c>
      <c r="G714" s="68"/>
      <c r="H714" s="71"/>
      <c r="I714" s="71"/>
      <c r="J714" s="1" t="str">
        <f>_xlfn.XLOOKUP(C714,'Export Action'!$A$3:$A$1999,'Export Action'!$J$3:$J$1999)</f>
        <v>Renouvellement</v>
      </c>
      <c r="K714" s="1" t="str">
        <f>_xlfn.XLOOKUP(C714,'Export Action'!$A$3:$A$1999,'Export Action'!$AL$3:$AL$1999)</f>
        <v>Mixte</v>
      </c>
      <c r="L714" s="1">
        <f>_xlfn.XLOOKUP(C714,'Export Action'!$A$3:$A$1999,'Export Action'!$AM$3:$AM$1999)</f>
        <v>50</v>
      </c>
      <c r="M714" s="5" t="e">
        <f>_xlfn.XLOOKUP(A714,'Export 2022'!$K$3:$K$1000,'Export 2022'!$AF$3:$AF$1000)</f>
        <v>#N/A</v>
      </c>
      <c r="N714" s="5">
        <f>_xlfn.XLOOKUP(A714,'Export 2023'!$K$3:$K$1000,'Export 2023'!$AF$3:$AF$1000)</f>
        <v>1500</v>
      </c>
      <c r="O714" s="31">
        <f>_xlfn.XLOOKUP(A714,'Export Dossier'!$K$3:$K$974,'Export Dossier'!$AD$3:$AD$974)</f>
        <v>6500</v>
      </c>
      <c r="P714" s="31">
        <f>_xlfn.XLOOKUP(C714,'Export Action'!$A$3:$A$1999,'Export Action'!$AS$3:$AS$1999)</f>
        <v>4000</v>
      </c>
      <c r="Q714" s="29">
        <f>(_xlfn.XLOOKUP(C714,'Export Action'!$A$3:$A$1999,'Export Action'!$AS$3:$AS$1999))/_xlfn.XLOOKUP(C714,'Export Action'!$A$3:$A$1999,'Export Action'!$AR$3:$AR$1999)</f>
        <v>0.3058337793409282</v>
      </c>
      <c r="R714" s="63" t="str">
        <f>IF(OR(_xlfn.XLOOKUP(C714,'Export Action'!$A$3:$A$1999,'Export Action'!$AO$3:$AO$1999)="Communes ZRR./bassins de vie pop &gt; 50% ZRR",_xlfn.XLOOKUP(C714,'Export Action'!$A$3:$A$1999,'Export Action'!$AO$3:$AO$1999)="Contrats de relance et de transition écologique (CRTE) rural"),"Oui","Non")</f>
        <v>Non</v>
      </c>
      <c r="S714" s="73"/>
      <c r="T714" s="74">
        <f t="shared" si="11"/>
        <v>288</v>
      </c>
      <c r="U714" s="75"/>
      <c r="V714" s="8" t="str" cm="1">
        <f t="array" ref="V714">IF(SUMPRODUCT((Tableau1[NOM DE LA STRUCTURE]=Tableau1[[#This Row],[NOM DE LA STRUCTURE]])*Tableau1[MONTANT PROPOSE POUR L''ACTION])=0,"",SUMPRODUCT((Tableau1[NOM DE LA STRUCTURE]=Tableau1[[#This Row],[NOM DE LA STRUCTURE]])*Tableau1[MONTANT PROPOSE POUR L''ACTION]))</f>
        <v/>
      </c>
      <c r="W714" s="79"/>
    </row>
    <row r="715" spans="1:23" ht="47.5" hidden="1" customHeight="1" x14ac:dyDescent="0.25">
      <c r="A715" s="13" t="str">
        <f>_xlfn.XLOOKUP(C715,'Export Action'!$A$3:$A$1999,'Export Action'!$L$3:$L$1999)</f>
        <v>39130775800022</v>
      </c>
      <c r="B715" s="84" t="str">
        <f>_xlfn.XLOOKUP(A715,'Export Action'!$L$3:$L$1999,'Export Action'!$O$3:$O$1999)</f>
        <v>JEANNE D'ARC DE DAX - JAD</v>
      </c>
      <c r="C715" s="1" t="s">
        <v>17182</v>
      </c>
      <c r="D715" s="36" t="str">
        <f>_xlfn.XLOOKUP(C715,'Export Action'!$A$3:$A$1999,'Export Action'!$X$3:$X$1999)</f>
        <v>PING ACTIF - Développement des dispositifs Ping Bien Etre ou Ping Santé</v>
      </c>
      <c r="E715" s="1" t="str">
        <f>_xlfn.XLOOKUP(A715,'Export Dossier'!$K$3:$K$974,'Export Dossier'!$D$3:$D$974)</f>
        <v>FFTT-NAQU-24-0029</v>
      </c>
      <c r="F715" s="36" t="str">
        <f>_xlfn.XLOOKUP(C715,'Export Action'!$A$3:$A$1999,'Export Action'!$AE$3:$AE$1999)</f>
        <v>Ping Actif</v>
      </c>
      <c r="G715" s="68"/>
      <c r="H715" s="71"/>
      <c r="I715" s="71"/>
      <c r="J715" s="1" t="str">
        <f>_xlfn.XLOOKUP(C715,'Export Action'!$A$3:$A$1999,'Export Action'!$J$3:$J$1999)</f>
        <v>Première demande</v>
      </c>
      <c r="K715" s="1" t="str">
        <f>_xlfn.XLOOKUP(C715,'Export Action'!$A$3:$A$1999,'Export Action'!$AL$3:$AL$1999)</f>
        <v>Mixte</v>
      </c>
      <c r="L715" s="1">
        <f>_xlfn.XLOOKUP(C715,'Export Action'!$A$3:$A$1999,'Export Action'!$AM$3:$AM$1999)</f>
        <v>20</v>
      </c>
      <c r="M715" s="5" t="e">
        <f>_xlfn.XLOOKUP(A715,'Export 2022'!$K$3:$K$1000,'Export 2022'!$AF$3:$AF$1000)</f>
        <v>#N/A</v>
      </c>
      <c r="N715" s="5">
        <f>_xlfn.XLOOKUP(A715,'Export 2023'!$K$3:$K$1000,'Export 2023'!$AF$3:$AF$1000)</f>
        <v>1500</v>
      </c>
      <c r="O715" s="31">
        <f>_xlfn.XLOOKUP(A715,'Export Dossier'!$K$3:$K$974,'Export Dossier'!$AD$3:$AD$974)</f>
        <v>6500</v>
      </c>
      <c r="P715" s="31">
        <f>_xlfn.XLOOKUP(C715,'Export Action'!$A$3:$A$1999,'Export Action'!$AS$3:$AS$1999)</f>
        <v>2500</v>
      </c>
      <c r="Q715" s="29">
        <f>(_xlfn.XLOOKUP(C715,'Export Action'!$A$3:$A$1999,'Export Action'!$AS$3:$AS$1999))/_xlfn.XLOOKUP(C715,'Export Action'!$A$3:$A$1999,'Export Action'!$AR$3:$AR$1999)</f>
        <v>0.75757575757575757</v>
      </c>
      <c r="R715" s="63" t="str">
        <f>IF(OR(_xlfn.XLOOKUP(C715,'Export Action'!$A$3:$A$1999,'Export Action'!$AO$3:$AO$1999)="Communes ZRR./bassins de vie pop &gt; 50% ZRR",_xlfn.XLOOKUP(C715,'Export Action'!$A$3:$A$1999,'Export Action'!$AO$3:$AO$1999)="Contrats de relance et de transition écologique (CRTE) rural"),"Oui","Non")</f>
        <v>Non</v>
      </c>
      <c r="S715" s="73"/>
      <c r="T715" s="74">
        <f t="shared" si="11"/>
        <v>288</v>
      </c>
      <c r="U715" s="75"/>
      <c r="V715" s="8" t="str" cm="1">
        <f t="array" ref="V715">IF(SUMPRODUCT((Tableau1[NOM DE LA STRUCTURE]=Tableau1[[#This Row],[NOM DE LA STRUCTURE]])*Tableau1[MONTANT PROPOSE POUR L''ACTION])=0,"",SUMPRODUCT((Tableau1[NOM DE LA STRUCTURE]=Tableau1[[#This Row],[NOM DE LA STRUCTURE]])*Tableau1[MONTANT PROPOSE POUR L''ACTION]))</f>
        <v/>
      </c>
      <c r="W715" s="79"/>
    </row>
    <row r="716" spans="1:23" ht="47.5" hidden="1" customHeight="1" x14ac:dyDescent="0.25">
      <c r="A716" s="13" t="str">
        <f>_xlfn.XLOOKUP(C716,'Export Action'!$A$3:$A$1999,'Export Action'!$L$3:$L$1999)</f>
        <v>48168605300010</v>
      </c>
      <c r="B716" s="84" t="str">
        <f>_xlfn.XLOOKUP(A716,'Export Action'!$L$3:$L$1999,'Export Action'!$O$3:$O$1999)</f>
        <v>BISCARROSSE OLYMPIQUE TENNIS DE TABLE</v>
      </c>
      <c r="C716" s="1" t="s">
        <v>17187</v>
      </c>
      <c r="D716" s="36" t="str">
        <f>_xlfn.XLOOKUP(C716,'Export Action'!$A$3:$A$1999,'Export Action'!$X$3:$X$1999)</f>
        <v>Handi Sport  - Ping Alzheimer - Sport Santé</v>
      </c>
      <c r="E716" s="1" t="str">
        <f>_xlfn.XLOOKUP(A716,'Export Dossier'!$K$3:$K$974,'Export Dossier'!$D$3:$D$974)</f>
        <v>FFTT-NAQU-24-0031</v>
      </c>
      <c r="F716" s="36" t="str">
        <f>_xlfn.XLOOKUP(C716,'Export Action'!$A$3:$A$1999,'Export Action'!$AE$3:$AE$1999)</f>
        <v>Ping Actif</v>
      </c>
      <c r="G716" s="68"/>
      <c r="H716" s="71"/>
      <c r="I716" s="71"/>
      <c r="J716" s="1" t="str">
        <f>_xlfn.XLOOKUP(C716,'Export Action'!$A$3:$A$1999,'Export Action'!$J$3:$J$1999)</f>
        <v>Première demande</v>
      </c>
      <c r="K716" s="1" t="str">
        <f>_xlfn.XLOOKUP(C716,'Export Action'!$A$3:$A$1999,'Export Action'!$AL$3:$AL$1999)</f>
        <v>Mixte</v>
      </c>
      <c r="L716" s="1">
        <f>_xlfn.XLOOKUP(C716,'Export Action'!$A$3:$A$1999,'Export Action'!$AM$3:$AM$1999)</f>
        <v>12</v>
      </c>
      <c r="M716" s="5" t="e">
        <f>_xlfn.XLOOKUP(A716,'Export 2022'!$K$3:$K$1000,'Export 2022'!$AF$3:$AF$1000)</f>
        <v>#N/A</v>
      </c>
      <c r="N716" s="5" t="e">
        <f>_xlfn.XLOOKUP(A716,'Export 2023'!$K$3:$K$1000,'Export 2023'!$AF$3:$AF$1000)</f>
        <v>#N/A</v>
      </c>
      <c r="O716" s="31">
        <f>_xlfn.XLOOKUP(A716,'Export Dossier'!$K$3:$K$974,'Export Dossier'!$AD$3:$AD$974)</f>
        <v>3000</v>
      </c>
      <c r="P716" s="31">
        <f>_xlfn.XLOOKUP(C716,'Export Action'!$A$3:$A$1999,'Export Action'!$AS$3:$AS$1999)</f>
        <v>1500</v>
      </c>
      <c r="Q716" s="29">
        <f>(_xlfn.XLOOKUP(C716,'Export Action'!$A$3:$A$1999,'Export Action'!$AS$3:$AS$1999))/_xlfn.XLOOKUP(C716,'Export Action'!$A$3:$A$1999,'Export Action'!$AR$3:$AR$1999)</f>
        <v>0.43604651162790697</v>
      </c>
      <c r="R716" s="63" t="str">
        <f>IF(OR(_xlfn.XLOOKUP(C716,'Export Action'!$A$3:$A$1999,'Export Action'!$AO$3:$AO$1999)="Communes ZRR./bassins de vie pop &gt; 50% ZRR",_xlfn.XLOOKUP(C716,'Export Action'!$A$3:$A$1999,'Export Action'!$AO$3:$AO$1999)="Contrats de relance et de transition écologique (CRTE) rural"),"Oui","Non")</f>
        <v>Oui</v>
      </c>
      <c r="S716" s="73"/>
      <c r="T716" s="74">
        <f t="shared" si="11"/>
        <v>289</v>
      </c>
      <c r="U716" s="75"/>
      <c r="V716" s="8" t="str" cm="1">
        <f t="array" ref="V716">IF(SUMPRODUCT((Tableau1[NOM DE LA STRUCTURE]=Tableau1[[#This Row],[NOM DE LA STRUCTURE]])*Tableau1[MONTANT PROPOSE POUR L''ACTION])=0,"",SUMPRODUCT((Tableau1[NOM DE LA STRUCTURE]=Tableau1[[#This Row],[NOM DE LA STRUCTURE]])*Tableau1[MONTANT PROPOSE POUR L''ACTION]))</f>
        <v/>
      </c>
      <c r="W716" s="79"/>
    </row>
    <row r="717" spans="1:23" ht="47.5" hidden="1" customHeight="1" x14ac:dyDescent="0.25">
      <c r="A717" s="13" t="str">
        <f>_xlfn.XLOOKUP(C717,'Export Action'!$A$3:$A$1999,'Export Action'!$L$3:$L$1999)</f>
        <v>48168605300010</v>
      </c>
      <c r="B717" s="84" t="str">
        <f>_xlfn.XLOOKUP(A717,'Export Action'!$L$3:$L$1999,'Export Action'!$O$3:$O$1999)</f>
        <v>BISCARROSSE OLYMPIQUE TENNIS DE TABLE</v>
      </c>
      <c r="C717" s="1" t="s">
        <v>17200</v>
      </c>
      <c r="D717" s="36" t="str">
        <f>_xlfn.XLOOKUP(C717,'Export Action'!$A$3:$A$1999,'Export Action'!$X$3:$X$1999)</f>
        <v>promotion et recrutement de jeunes 4-11ans</v>
      </c>
      <c r="E717" s="1" t="str">
        <f>_xlfn.XLOOKUP(A717,'Export Dossier'!$K$3:$K$974,'Export Dossier'!$D$3:$D$974)</f>
        <v>FFTT-NAQU-24-0031</v>
      </c>
      <c r="F717" s="36" t="str">
        <f>_xlfn.XLOOKUP(C717,'Export Action'!$A$3:$A$1999,'Export Action'!$AE$3:$AE$1999)</f>
        <v>Ping Educatif</v>
      </c>
      <c r="G717" s="68"/>
      <c r="H717" s="71"/>
      <c r="I717" s="71"/>
      <c r="J717" s="1" t="str">
        <f>_xlfn.XLOOKUP(C717,'Export Action'!$A$3:$A$1999,'Export Action'!$J$3:$J$1999)</f>
        <v>Première demande</v>
      </c>
      <c r="K717" s="1" t="str">
        <f>_xlfn.XLOOKUP(C717,'Export Action'!$A$3:$A$1999,'Export Action'!$AL$3:$AL$1999)</f>
        <v>Mixte</v>
      </c>
      <c r="L717" s="1">
        <f>_xlfn.XLOOKUP(C717,'Export Action'!$A$3:$A$1999,'Export Action'!$AM$3:$AM$1999)</f>
        <v>14</v>
      </c>
      <c r="M717" s="5" t="e">
        <f>_xlfn.XLOOKUP(A717,'Export 2022'!$K$3:$K$1000,'Export 2022'!$AF$3:$AF$1000)</f>
        <v>#N/A</v>
      </c>
      <c r="N717" s="5" t="e">
        <f>_xlfn.XLOOKUP(A717,'Export 2023'!$K$3:$K$1000,'Export 2023'!$AF$3:$AF$1000)</f>
        <v>#N/A</v>
      </c>
      <c r="O717" s="31">
        <f>_xlfn.XLOOKUP(A717,'Export Dossier'!$K$3:$K$974,'Export Dossier'!$AD$3:$AD$974)</f>
        <v>3000</v>
      </c>
      <c r="P717" s="31">
        <f>_xlfn.XLOOKUP(C717,'Export Action'!$A$3:$A$1999,'Export Action'!$AS$3:$AS$1999)</f>
        <v>1500</v>
      </c>
      <c r="Q717" s="29">
        <f>(_xlfn.XLOOKUP(C717,'Export Action'!$A$3:$A$1999,'Export Action'!$AS$3:$AS$1999))/_xlfn.XLOOKUP(C717,'Export Action'!$A$3:$A$1999,'Export Action'!$AR$3:$AR$1999)</f>
        <v>0.34090909090909088</v>
      </c>
      <c r="R717" s="63" t="str">
        <f>IF(OR(_xlfn.XLOOKUP(C717,'Export Action'!$A$3:$A$1999,'Export Action'!$AO$3:$AO$1999)="Communes ZRR./bassins de vie pop &gt; 50% ZRR",_xlfn.XLOOKUP(C717,'Export Action'!$A$3:$A$1999,'Export Action'!$AO$3:$AO$1999)="Contrats de relance et de transition écologique (CRTE) rural"),"Oui","Non")</f>
        <v>Oui</v>
      </c>
      <c r="S717" s="73"/>
      <c r="T717" s="74">
        <f t="shared" si="11"/>
        <v>289</v>
      </c>
      <c r="U717" s="75"/>
      <c r="V717" s="8" t="str" cm="1">
        <f t="array" ref="V717">IF(SUMPRODUCT((Tableau1[NOM DE LA STRUCTURE]=Tableau1[[#This Row],[NOM DE LA STRUCTURE]])*Tableau1[MONTANT PROPOSE POUR L''ACTION])=0,"",SUMPRODUCT((Tableau1[NOM DE LA STRUCTURE]=Tableau1[[#This Row],[NOM DE LA STRUCTURE]])*Tableau1[MONTANT PROPOSE POUR L''ACTION]))</f>
        <v/>
      </c>
      <c r="W717" s="79"/>
    </row>
    <row r="718" spans="1:23" ht="47.5" hidden="1" customHeight="1" x14ac:dyDescent="0.25">
      <c r="A718" s="13" t="str">
        <f>_xlfn.XLOOKUP(C718,'Export Action'!$A$3:$A$1999,'Export Action'!$L$3:$L$1999)</f>
        <v>78177412000013</v>
      </c>
      <c r="B718" s="84" t="str">
        <f>_xlfn.XLOOKUP(A718,'Export Action'!$L$3:$L$1999,'Export Action'!$O$3:$O$1999)</f>
        <v>CLUB ATHLETIQUE BEGLAIS  C.A.B</v>
      </c>
      <c r="C718" s="1" t="s">
        <v>17206</v>
      </c>
      <c r="D718" s="36" t="str">
        <f>_xlfn.XLOOKUP(C718,'Export Action'!$A$3:$A$1999,'Export Action'!$X$3:$X$1999)</f>
        <v>Développement des dispositifs Ping Bien être et Ping Santé</v>
      </c>
      <c r="E718" s="1" t="str">
        <f>_xlfn.XLOOKUP(A718,'Export Dossier'!$K$3:$K$974,'Export Dossier'!$D$3:$D$974)</f>
        <v>FFTT-NAQU-24-0032</v>
      </c>
      <c r="F718" s="36" t="str">
        <f>_xlfn.XLOOKUP(C718,'Export Action'!$A$3:$A$1999,'Export Action'!$AE$3:$AE$1999)</f>
        <v>Ping Actif</v>
      </c>
      <c r="G718" s="68"/>
      <c r="H718" s="71"/>
      <c r="I718" s="71"/>
      <c r="J718" s="1" t="str">
        <f>_xlfn.XLOOKUP(C718,'Export Action'!$A$3:$A$1999,'Export Action'!$J$3:$J$1999)</f>
        <v>Renouvellement</v>
      </c>
      <c r="K718" s="1" t="str">
        <f>_xlfn.XLOOKUP(C718,'Export Action'!$A$3:$A$1999,'Export Action'!$AL$3:$AL$1999)</f>
        <v>Mixte</v>
      </c>
      <c r="L718" s="1">
        <f>_xlfn.XLOOKUP(C718,'Export Action'!$A$3:$A$1999,'Export Action'!$AM$3:$AM$1999)</f>
        <v>50</v>
      </c>
      <c r="M718" s="5">
        <f>_xlfn.XLOOKUP(A718,'Export 2022'!$K$3:$K$1000,'Export 2022'!$AF$3:$AF$1000)</f>
        <v>3200</v>
      </c>
      <c r="N718" s="5">
        <f>_xlfn.XLOOKUP(A718,'Export 2023'!$K$3:$K$1000,'Export 2023'!$AF$3:$AF$1000)</f>
        <v>3000</v>
      </c>
      <c r="O718" s="31">
        <f>_xlfn.XLOOKUP(A718,'Export Dossier'!$K$3:$K$974,'Export Dossier'!$AD$3:$AD$974)</f>
        <v>12000</v>
      </c>
      <c r="P718" s="31">
        <f>_xlfn.XLOOKUP(C718,'Export Action'!$A$3:$A$1999,'Export Action'!$AS$3:$AS$1999)</f>
        <v>3500</v>
      </c>
      <c r="Q718" s="29">
        <f>(_xlfn.XLOOKUP(C718,'Export Action'!$A$3:$A$1999,'Export Action'!$AS$3:$AS$1999))/_xlfn.XLOOKUP(C718,'Export Action'!$A$3:$A$1999,'Export Action'!$AR$3:$AR$1999)</f>
        <v>0.33333333333333331</v>
      </c>
      <c r="R718" s="63" t="str">
        <f>IF(OR(_xlfn.XLOOKUP(C718,'Export Action'!$A$3:$A$1999,'Export Action'!$AO$3:$AO$1999)="Communes ZRR./bassins de vie pop &gt; 50% ZRR",_xlfn.XLOOKUP(C718,'Export Action'!$A$3:$A$1999,'Export Action'!$AO$3:$AO$1999)="Contrats de relance et de transition écologique (CRTE) rural"),"Oui","Non")</f>
        <v>Non</v>
      </c>
      <c r="S718" s="73"/>
      <c r="T718" s="74">
        <f t="shared" si="11"/>
        <v>290</v>
      </c>
      <c r="U718" s="75"/>
      <c r="V718" s="8" t="str" cm="1">
        <f t="array" ref="V718">IF(SUMPRODUCT((Tableau1[NOM DE LA STRUCTURE]=Tableau1[[#This Row],[NOM DE LA STRUCTURE]])*Tableau1[MONTANT PROPOSE POUR L''ACTION])=0,"",SUMPRODUCT((Tableau1[NOM DE LA STRUCTURE]=Tableau1[[#This Row],[NOM DE LA STRUCTURE]])*Tableau1[MONTANT PROPOSE POUR L''ACTION]))</f>
        <v/>
      </c>
      <c r="W718" s="79"/>
    </row>
    <row r="719" spans="1:23" ht="47.5" hidden="1" customHeight="1" x14ac:dyDescent="0.25">
      <c r="A719" s="13" t="str">
        <f>_xlfn.XLOOKUP(C719,'Export Action'!$A$3:$A$1999,'Export Action'!$L$3:$L$1999)</f>
        <v>78177412000013</v>
      </c>
      <c r="B719" s="84" t="str">
        <f>_xlfn.XLOOKUP(A719,'Export Action'!$L$3:$L$1999,'Export Action'!$O$3:$O$1999)</f>
        <v>CLUB ATHLETIQUE BEGLAIS  C.A.B</v>
      </c>
      <c r="C719" s="1" t="s">
        <v>17213</v>
      </c>
      <c r="D719" s="36" t="str">
        <f>_xlfn.XLOOKUP(C719,'Export Action'!$A$3:$A$1999,'Export Action'!$X$3:$X$1999)</f>
        <v>Recrutement et fidélisation des jeunes</v>
      </c>
      <c r="E719" s="1" t="str">
        <f>_xlfn.XLOOKUP(A719,'Export Dossier'!$K$3:$K$974,'Export Dossier'!$D$3:$D$974)</f>
        <v>FFTT-NAQU-24-0032</v>
      </c>
      <c r="F719" s="36" t="str">
        <f>_xlfn.XLOOKUP(C719,'Export Action'!$A$3:$A$1999,'Export Action'!$AE$3:$AE$1999)</f>
        <v>Ping Educatif</v>
      </c>
      <c r="G719" s="68"/>
      <c r="H719" s="71"/>
      <c r="I719" s="71"/>
      <c r="J719" s="1" t="str">
        <f>_xlfn.XLOOKUP(C719,'Export Action'!$A$3:$A$1999,'Export Action'!$J$3:$J$1999)</f>
        <v>Renouvellement</v>
      </c>
      <c r="K719" s="1" t="str">
        <f>_xlfn.XLOOKUP(C719,'Export Action'!$A$3:$A$1999,'Export Action'!$AL$3:$AL$1999)</f>
        <v>Mixte</v>
      </c>
      <c r="L719" s="1">
        <f>_xlfn.XLOOKUP(C719,'Export Action'!$A$3:$A$1999,'Export Action'!$AM$3:$AM$1999)</f>
        <v>350</v>
      </c>
      <c r="M719" s="5">
        <f>_xlfn.XLOOKUP(A719,'Export 2022'!$K$3:$K$1000,'Export 2022'!$AF$3:$AF$1000)</f>
        <v>3200</v>
      </c>
      <c r="N719" s="5">
        <f>_xlfn.XLOOKUP(A719,'Export 2023'!$K$3:$K$1000,'Export 2023'!$AF$3:$AF$1000)</f>
        <v>3000</v>
      </c>
      <c r="O719" s="31">
        <f>_xlfn.XLOOKUP(A719,'Export Dossier'!$K$3:$K$974,'Export Dossier'!$AD$3:$AD$974)</f>
        <v>12000</v>
      </c>
      <c r="P719" s="31">
        <f>_xlfn.XLOOKUP(C719,'Export Action'!$A$3:$A$1999,'Export Action'!$AS$3:$AS$1999)</f>
        <v>4500</v>
      </c>
      <c r="Q719" s="29">
        <f>(_xlfn.XLOOKUP(C719,'Export Action'!$A$3:$A$1999,'Export Action'!$AS$3:$AS$1999))/_xlfn.XLOOKUP(C719,'Export Action'!$A$3:$A$1999,'Export Action'!$AR$3:$AR$1999)</f>
        <v>0.34992223950233281</v>
      </c>
      <c r="R719" s="63" t="str">
        <f>IF(OR(_xlfn.XLOOKUP(C719,'Export Action'!$A$3:$A$1999,'Export Action'!$AO$3:$AO$1999)="Communes ZRR./bassins de vie pop &gt; 50% ZRR",_xlfn.XLOOKUP(C719,'Export Action'!$A$3:$A$1999,'Export Action'!$AO$3:$AO$1999)="Contrats de relance et de transition écologique (CRTE) rural"),"Oui","Non")</f>
        <v>Non</v>
      </c>
      <c r="S719" s="73"/>
      <c r="T719" s="74">
        <f t="shared" si="11"/>
        <v>290</v>
      </c>
      <c r="U719" s="75"/>
      <c r="V719" s="8" t="str" cm="1">
        <f t="array" ref="V719">IF(SUMPRODUCT((Tableau1[NOM DE LA STRUCTURE]=Tableau1[[#This Row],[NOM DE LA STRUCTURE]])*Tableau1[MONTANT PROPOSE POUR L''ACTION])=0,"",SUMPRODUCT((Tableau1[NOM DE LA STRUCTURE]=Tableau1[[#This Row],[NOM DE LA STRUCTURE]])*Tableau1[MONTANT PROPOSE POUR L''ACTION]))</f>
        <v/>
      </c>
      <c r="W719" s="79"/>
    </row>
    <row r="720" spans="1:23" ht="47.5" hidden="1" customHeight="1" x14ac:dyDescent="0.25">
      <c r="A720" s="13" t="str">
        <f>_xlfn.XLOOKUP(C720,'Export Action'!$A$3:$A$1999,'Export Action'!$L$3:$L$1999)</f>
        <v>78177412000013</v>
      </c>
      <c r="B720" s="84" t="str">
        <f>_xlfn.XLOOKUP(A720,'Export Action'!$L$3:$L$1999,'Export Action'!$O$3:$O$1999)</f>
        <v>CLUB ATHLETIQUE BEGLAIS  C.A.B</v>
      </c>
      <c r="C720" s="1" t="s">
        <v>17217</v>
      </c>
      <c r="D720" s="36" t="str">
        <f>_xlfn.XLOOKUP(C720,'Export Action'!$A$3:$A$1999,'Export Action'!$X$3:$X$1999)</f>
        <v>Developpement des dispositifs d'inclusion et réduction des inégalités d’accès à la pratique</v>
      </c>
      <c r="E720" s="1" t="str">
        <f>_xlfn.XLOOKUP(A720,'Export Dossier'!$K$3:$K$974,'Export Dossier'!$D$3:$D$974)</f>
        <v>FFTT-NAQU-24-0032</v>
      </c>
      <c r="F720" s="36" t="str">
        <f>_xlfn.XLOOKUP(C720,'Export Action'!$A$3:$A$1999,'Export Action'!$AE$3:$AE$1999)</f>
        <v>Ping Inclusif</v>
      </c>
      <c r="G720" s="68"/>
      <c r="H720" s="71"/>
      <c r="I720" s="71"/>
      <c r="J720" s="1" t="str">
        <f>_xlfn.XLOOKUP(C720,'Export Action'!$A$3:$A$1999,'Export Action'!$J$3:$J$1999)</f>
        <v>Renouvellement</v>
      </c>
      <c r="K720" s="1" t="str">
        <f>_xlfn.XLOOKUP(C720,'Export Action'!$A$3:$A$1999,'Export Action'!$AL$3:$AL$1999)</f>
        <v>Mixte</v>
      </c>
      <c r="L720" s="1">
        <f>_xlfn.XLOOKUP(C720,'Export Action'!$A$3:$A$1999,'Export Action'!$AM$3:$AM$1999)</f>
        <v>200</v>
      </c>
      <c r="M720" s="5">
        <f>_xlfn.XLOOKUP(A720,'Export 2022'!$K$3:$K$1000,'Export 2022'!$AF$3:$AF$1000)</f>
        <v>3200</v>
      </c>
      <c r="N720" s="5">
        <f>_xlfn.XLOOKUP(A720,'Export 2023'!$K$3:$K$1000,'Export 2023'!$AF$3:$AF$1000)</f>
        <v>3000</v>
      </c>
      <c r="O720" s="31">
        <f>_xlfn.XLOOKUP(A720,'Export Dossier'!$K$3:$K$974,'Export Dossier'!$AD$3:$AD$974)</f>
        <v>12000</v>
      </c>
      <c r="P720" s="31">
        <f>_xlfn.XLOOKUP(C720,'Export Action'!$A$3:$A$1999,'Export Action'!$AS$3:$AS$1999)</f>
        <v>4000</v>
      </c>
      <c r="Q720" s="29">
        <f>(_xlfn.XLOOKUP(C720,'Export Action'!$A$3:$A$1999,'Export Action'!$AS$3:$AS$1999))/_xlfn.XLOOKUP(C720,'Export Action'!$A$3:$A$1999,'Export Action'!$AR$3:$AR$1999)</f>
        <v>0.3401360544217687</v>
      </c>
      <c r="R720" s="63" t="str">
        <f>IF(OR(_xlfn.XLOOKUP(C720,'Export Action'!$A$3:$A$1999,'Export Action'!$AO$3:$AO$1999)="Communes ZRR./bassins de vie pop &gt; 50% ZRR",_xlfn.XLOOKUP(C720,'Export Action'!$A$3:$A$1999,'Export Action'!$AO$3:$AO$1999)="Contrats de relance et de transition écologique (CRTE) rural"),"Oui","Non")</f>
        <v>Non</v>
      </c>
      <c r="S720" s="73"/>
      <c r="T720" s="74">
        <f t="shared" si="11"/>
        <v>290</v>
      </c>
      <c r="U720" s="75"/>
      <c r="V720" s="8" t="str" cm="1">
        <f t="array" ref="V720">IF(SUMPRODUCT((Tableau1[NOM DE LA STRUCTURE]=Tableau1[[#This Row],[NOM DE LA STRUCTURE]])*Tableau1[MONTANT PROPOSE POUR L''ACTION])=0,"",SUMPRODUCT((Tableau1[NOM DE LA STRUCTURE]=Tableau1[[#This Row],[NOM DE LA STRUCTURE]])*Tableau1[MONTANT PROPOSE POUR L''ACTION]))</f>
        <v/>
      </c>
      <c r="W720" s="79"/>
    </row>
    <row r="721" spans="1:23" ht="47.5" hidden="1" customHeight="1" x14ac:dyDescent="0.25">
      <c r="A721" s="13" t="str">
        <f>_xlfn.XLOOKUP(C721,'Export Action'!$A$3:$A$1999,'Export Action'!$L$3:$L$1999)</f>
        <v>78145998700033</v>
      </c>
      <c r="B721" s="84" t="str">
        <f>_xlfn.XLOOKUP(A721,'Export Action'!$L$3:$L$1999,'Export Action'!$O$3:$O$1999)</f>
        <v>NIORT TENNIS DE TABLE</v>
      </c>
      <c r="C721" s="1" t="s">
        <v>17221</v>
      </c>
      <c r="D721" s="36" t="str">
        <f>_xlfn.XLOOKUP(C721,'Export Action'!$A$3:$A$1999,'Export Action'!$X$3:$X$1999)</f>
        <v>Développement de la pratique - Ping citoyen - RECRUTEMENT ET FIDÉLISATION DES JEUNES (FÉMININS ET MASCULINS)</v>
      </c>
      <c r="E721" s="1" t="str">
        <f>_xlfn.XLOOKUP(A721,'Export Dossier'!$K$3:$K$974,'Export Dossier'!$D$3:$D$974)</f>
        <v>FFTT-NAQU-24-0033</v>
      </c>
      <c r="F721" s="36" t="str">
        <f>_xlfn.XLOOKUP(C721,'Export Action'!$A$3:$A$1999,'Export Action'!$AE$3:$AE$1999)</f>
        <v>Ping Educatif</v>
      </c>
      <c r="G721" s="68"/>
      <c r="H721" s="71"/>
      <c r="I721" s="71"/>
      <c r="J721" s="1" t="str">
        <f>_xlfn.XLOOKUP(C721,'Export Action'!$A$3:$A$1999,'Export Action'!$J$3:$J$1999)</f>
        <v>Renouvellement</v>
      </c>
      <c r="K721" s="1" t="str">
        <f>_xlfn.XLOOKUP(C721,'Export Action'!$A$3:$A$1999,'Export Action'!$AL$3:$AL$1999)</f>
        <v>Mixte</v>
      </c>
      <c r="L721" s="1">
        <f>_xlfn.XLOOKUP(C721,'Export Action'!$A$3:$A$1999,'Export Action'!$AM$3:$AM$1999)</f>
        <v>500</v>
      </c>
      <c r="M721" s="5">
        <f>_xlfn.XLOOKUP(A721,'Export 2022'!$K$3:$K$1000,'Export 2022'!$AF$3:$AF$1000)</f>
        <v>3000</v>
      </c>
      <c r="N721" s="5">
        <f>_xlfn.XLOOKUP(A721,'Export 2023'!$K$3:$K$1000,'Export 2023'!$AF$3:$AF$1000)</f>
        <v>2500</v>
      </c>
      <c r="O721" s="31">
        <f>_xlfn.XLOOKUP(A721,'Export Dossier'!$K$3:$K$974,'Export Dossier'!$AD$3:$AD$974)</f>
        <v>9400</v>
      </c>
      <c r="P721" s="31">
        <f>_xlfn.XLOOKUP(C721,'Export Action'!$A$3:$A$1999,'Export Action'!$AS$3:$AS$1999)</f>
        <v>6500</v>
      </c>
      <c r="Q721" s="29">
        <f>(_xlfn.XLOOKUP(C721,'Export Action'!$A$3:$A$1999,'Export Action'!$AS$3:$AS$1999))/_xlfn.XLOOKUP(C721,'Export Action'!$A$3:$A$1999,'Export Action'!$AR$3:$AR$1999)</f>
        <v>0.36931818181818182</v>
      </c>
      <c r="R721" s="63" t="str">
        <f>IF(OR(_xlfn.XLOOKUP(C721,'Export Action'!$A$3:$A$1999,'Export Action'!$AO$3:$AO$1999)="Communes ZRR./bassins de vie pop &gt; 50% ZRR",_xlfn.XLOOKUP(C721,'Export Action'!$A$3:$A$1999,'Export Action'!$AO$3:$AO$1999)="Contrats de relance et de transition écologique (CRTE) rural"),"Oui","Non")</f>
        <v>Non</v>
      </c>
      <c r="S721" s="73"/>
      <c r="T721" s="74">
        <f t="shared" si="11"/>
        <v>291</v>
      </c>
      <c r="U721" s="75"/>
      <c r="V721" s="8" t="str" cm="1">
        <f t="array" ref="V721">IF(SUMPRODUCT((Tableau1[NOM DE LA STRUCTURE]=Tableau1[[#This Row],[NOM DE LA STRUCTURE]])*Tableau1[MONTANT PROPOSE POUR L''ACTION])=0,"",SUMPRODUCT((Tableau1[NOM DE LA STRUCTURE]=Tableau1[[#This Row],[NOM DE LA STRUCTURE]])*Tableau1[MONTANT PROPOSE POUR L''ACTION]))</f>
        <v/>
      </c>
      <c r="W721" s="79"/>
    </row>
    <row r="722" spans="1:23" ht="47.5" hidden="1" customHeight="1" x14ac:dyDescent="0.25">
      <c r="A722" s="13" t="str">
        <f>_xlfn.XLOOKUP(C722,'Export Action'!$A$3:$A$1999,'Export Action'!$L$3:$L$1999)</f>
        <v>78145998700033</v>
      </c>
      <c r="B722" s="84" t="str">
        <f>_xlfn.XLOOKUP(A722,'Export Action'!$L$3:$L$1999,'Export Action'!$O$3:$O$1999)</f>
        <v>NIORT TENNIS DE TABLE</v>
      </c>
      <c r="C722" s="1" t="s">
        <v>17230</v>
      </c>
      <c r="D722" s="36" t="str">
        <f>_xlfn.XLOOKUP(C722,'Export Action'!$A$3:$A$1999,'Export Action'!$X$3:$X$1999)</f>
        <v>Développement de la pratique - Ping Loisirs/Nouvelles pratiques - PING EN EXTÉRIEUR (FÉMININS ET MASCULINS)</v>
      </c>
      <c r="E722" s="1" t="str">
        <f>_xlfn.XLOOKUP(A722,'Export Dossier'!$K$3:$K$974,'Export Dossier'!$D$3:$D$974)</f>
        <v>FFTT-NAQU-24-0033</v>
      </c>
      <c r="F722" s="36" t="str">
        <f>_xlfn.XLOOKUP(C722,'Export Action'!$A$3:$A$1999,'Export Action'!$AE$3:$AE$1999)</f>
        <v>Nouvelles pratiques</v>
      </c>
      <c r="G722" s="68"/>
      <c r="H722" s="71"/>
      <c r="I722" s="71"/>
      <c r="J722" s="1" t="str">
        <f>_xlfn.XLOOKUP(C722,'Export Action'!$A$3:$A$1999,'Export Action'!$J$3:$J$1999)</f>
        <v>Renouvellement</v>
      </c>
      <c r="K722" s="1" t="str">
        <f>_xlfn.XLOOKUP(C722,'Export Action'!$A$3:$A$1999,'Export Action'!$AL$3:$AL$1999)</f>
        <v>Mixte</v>
      </c>
      <c r="L722" s="1">
        <f>_xlfn.XLOOKUP(C722,'Export Action'!$A$3:$A$1999,'Export Action'!$AM$3:$AM$1999)</f>
        <v>500</v>
      </c>
      <c r="M722" s="5">
        <f>_xlfn.XLOOKUP(A722,'Export 2022'!$K$3:$K$1000,'Export 2022'!$AF$3:$AF$1000)</f>
        <v>3000</v>
      </c>
      <c r="N722" s="5">
        <f>_xlfn.XLOOKUP(A722,'Export 2023'!$K$3:$K$1000,'Export 2023'!$AF$3:$AF$1000)</f>
        <v>2500</v>
      </c>
      <c r="O722" s="31">
        <f>_xlfn.XLOOKUP(A722,'Export Dossier'!$K$3:$K$974,'Export Dossier'!$AD$3:$AD$974)</f>
        <v>9400</v>
      </c>
      <c r="P722" s="31">
        <f>_xlfn.XLOOKUP(C722,'Export Action'!$A$3:$A$1999,'Export Action'!$AS$3:$AS$1999)</f>
        <v>1000</v>
      </c>
      <c r="Q722" s="29">
        <f>(_xlfn.XLOOKUP(C722,'Export Action'!$A$3:$A$1999,'Export Action'!$AS$3:$AS$1999))/_xlfn.XLOOKUP(C722,'Export Action'!$A$3:$A$1999,'Export Action'!$AR$3:$AR$1999)</f>
        <v>0.40322580645161288</v>
      </c>
      <c r="R722" s="63" t="str">
        <f>IF(OR(_xlfn.XLOOKUP(C722,'Export Action'!$A$3:$A$1999,'Export Action'!$AO$3:$AO$1999)="Communes ZRR./bassins de vie pop &gt; 50% ZRR",_xlfn.XLOOKUP(C722,'Export Action'!$A$3:$A$1999,'Export Action'!$AO$3:$AO$1999)="Contrats de relance et de transition écologique (CRTE) rural"),"Oui","Non")</f>
        <v>Non</v>
      </c>
      <c r="S722" s="73"/>
      <c r="T722" s="74">
        <f t="shared" si="11"/>
        <v>291</v>
      </c>
      <c r="U722" s="75"/>
      <c r="V722" s="8" t="str" cm="1">
        <f t="array" ref="V722">IF(SUMPRODUCT((Tableau1[NOM DE LA STRUCTURE]=Tableau1[[#This Row],[NOM DE LA STRUCTURE]])*Tableau1[MONTANT PROPOSE POUR L''ACTION])=0,"",SUMPRODUCT((Tableau1[NOM DE LA STRUCTURE]=Tableau1[[#This Row],[NOM DE LA STRUCTURE]])*Tableau1[MONTANT PROPOSE POUR L''ACTION]))</f>
        <v/>
      </c>
      <c r="W722" s="79"/>
    </row>
    <row r="723" spans="1:23" ht="47.5" hidden="1" customHeight="1" x14ac:dyDescent="0.25">
      <c r="A723" s="13" t="str">
        <f>_xlfn.XLOOKUP(C723,'Export Action'!$A$3:$A$1999,'Export Action'!$L$3:$L$1999)</f>
        <v>78145998700033</v>
      </c>
      <c r="B723" s="84" t="str">
        <f>_xlfn.XLOOKUP(A723,'Export Action'!$L$3:$L$1999,'Export Action'!$O$3:$O$1999)</f>
        <v>NIORT TENNIS DE TABLE</v>
      </c>
      <c r="C723" s="1" t="s">
        <v>17237</v>
      </c>
      <c r="D723" s="36" t="str">
        <f>_xlfn.XLOOKUP(C723,'Export Action'!$A$3:$A$1999,'Export Action'!$X$3:$X$1999)</f>
        <v>Développement de la pratique - Structuration du club de demain - DÉVELOPPEMENT DURABLE</v>
      </c>
      <c r="E723" s="1" t="str">
        <f>_xlfn.XLOOKUP(A723,'Export Dossier'!$K$3:$K$974,'Export Dossier'!$D$3:$D$974)</f>
        <v>FFTT-NAQU-24-0033</v>
      </c>
      <c r="F723" s="36" t="str">
        <f>_xlfn.XLOOKUP(C723,'Export Action'!$A$3:$A$1999,'Export Action'!$AE$3:$AE$1999)</f>
        <v>Structuration clubs/comités de demain</v>
      </c>
      <c r="G723" s="68"/>
      <c r="H723" s="71"/>
      <c r="I723" s="71"/>
      <c r="J723" s="1" t="str">
        <f>_xlfn.XLOOKUP(C723,'Export Action'!$A$3:$A$1999,'Export Action'!$J$3:$J$1999)</f>
        <v>Renouvellement</v>
      </c>
      <c r="K723" s="1" t="str">
        <f>_xlfn.XLOOKUP(C723,'Export Action'!$A$3:$A$1999,'Export Action'!$AL$3:$AL$1999)</f>
        <v>Mixte</v>
      </c>
      <c r="L723" s="1">
        <f>_xlfn.XLOOKUP(C723,'Export Action'!$A$3:$A$1999,'Export Action'!$AM$3:$AM$1999)</f>
        <v>300</v>
      </c>
      <c r="M723" s="5">
        <f>_xlfn.XLOOKUP(A723,'Export 2022'!$K$3:$K$1000,'Export 2022'!$AF$3:$AF$1000)</f>
        <v>3000</v>
      </c>
      <c r="N723" s="5">
        <f>_xlfn.XLOOKUP(A723,'Export 2023'!$K$3:$K$1000,'Export 2023'!$AF$3:$AF$1000)</f>
        <v>2500</v>
      </c>
      <c r="O723" s="31">
        <f>_xlfn.XLOOKUP(A723,'Export Dossier'!$K$3:$K$974,'Export Dossier'!$AD$3:$AD$974)</f>
        <v>9400</v>
      </c>
      <c r="P723" s="31">
        <f>_xlfn.XLOOKUP(C723,'Export Action'!$A$3:$A$1999,'Export Action'!$AS$3:$AS$1999)</f>
        <v>500</v>
      </c>
      <c r="Q723" s="29">
        <f>(_xlfn.XLOOKUP(C723,'Export Action'!$A$3:$A$1999,'Export Action'!$AS$3:$AS$1999))/_xlfn.XLOOKUP(C723,'Export Action'!$A$3:$A$1999,'Export Action'!$AR$3:$AR$1999)</f>
        <v>0.54347826086956519</v>
      </c>
      <c r="R723" s="63" t="str">
        <f>IF(OR(_xlfn.XLOOKUP(C723,'Export Action'!$A$3:$A$1999,'Export Action'!$AO$3:$AO$1999)="Communes ZRR./bassins de vie pop &gt; 50% ZRR",_xlfn.XLOOKUP(C723,'Export Action'!$A$3:$A$1999,'Export Action'!$AO$3:$AO$1999)="Contrats de relance et de transition écologique (CRTE) rural"),"Oui","Non")</f>
        <v>Non</v>
      </c>
      <c r="S723" s="73"/>
      <c r="T723" s="74">
        <f t="shared" si="11"/>
        <v>291</v>
      </c>
      <c r="U723" s="75"/>
      <c r="V723" s="8" t="str" cm="1">
        <f t="array" ref="V723">IF(SUMPRODUCT((Tableau1[NOM DE LA STRUCTURE]=Tableau1[[#This Row],[NOM DE LA STRUCTURE]])*Tableau1[MONTANT PROPOSE POUR L''ACTION])=0,"",SUMPRODUCT((Tableau1[NOM DE LA STRUCTURE]=Tableau1[[#This Row],[NOM DE LA STRUCTURE]])*Tableau1[MONTANT PROPOSE POUR L''ACTION]))</f>
        <v/>
      </c>
      <c r="W723" s="79"/>
    </row>
    <row r="724" spans="1:23" ht="47.5" hidden="1" customHeight="1" x14ac:dyDescent="0.25">
      <c r="A724" s="13" t="str">
        <f>_xlfn.XLOOKUP(C724,'Export Action'!$A$3:$A$1999,'Export Action'!$L$3:$L$1999)</f>
        <v>78145998700033</v>
      </c>
      <c r="B724" s="84" t="str">
        <f>_xlfn.XLOOKUP(A724,'Export Action'!$L$3:$L$1999,'Export Action'!$O$3:$O$1999)</f>
        <v>NIORT TENNIS DE TABLE</v>
      </c>
      <c r="C724" s="1" t="s">
        <v>17242</v>
      </c>
      <c r="D724" s="36" t="str">
        <f>_xlfn.XLOOKUP(C724,'Export Action'!$A$3:$A$1999,'Export Action'!$X$3:$X$1999)</f>
        <v>DECOUVERTE DES BIENFAITS DU TENNIS DE TABLE AUX PERSONNES ATTEINTES DE LA MALADIE DE PARKINSON</v>
      </c>
      <c r="E724" s="1" t="str">
        <f>_xlfn.XLOOKUP(A724,'Export Dossier'!$K$3:$K$974,'Export Dossier'!$D$3:$D$974)</f>
        <v>FFTT-NAQU-24-0033</v>
      </c>
      <c r="F724" s="36" t="str">
        <f>_xlfn.XLOOKUP(C724,'Export Action'!$A$3:$A$1999,'Export Action'!$AE$3:$AE$1999)</f>
        <v>Ping Actif</v>
      </c>
      <c r="G724" s="68"/>
      <c r="H724" s="71"/>
      <c r="I724" s="71"/>
      <c r="J724" s="1" t="str">
        <f>_xlfn.XLOOKUP(C724,'Export Action'!$A$3:$A$1999,'Export Action'!$J$3:$J$1999)</f>
        <v>Première demande</v>
      </c>
      <c r="K724" s="1" t="str">
        <f>_xlfn.XLOOKUP(C724,'Export Action'!$A$3:$A$1999,'Export Action'!$AL$3:$AL$1999)</f>
        <v>Mixte</v>
      </c>
      <c r="L724" s="1">
        <f>_xlfn.XLOOKUP(C724,'Export Action'!$A$3:$A$1999,'Export Action'!$AM$3:$AM$1999)</f>
        <v>12</v>
      </c>
      <c r="M724" s="5">
        <f>_xlfn.XLOOKUP(A724,'Export 2022'!$K$3:$K$1000,'Export 2022'!$AF$3:$AF$1000)</f>
        <v>3000</v>
      </c>
      <c r="N724" s="5">
        <f>_xlfn.XLOOKUP(A724,'Export 2023'!$K$3:$K$1000,'Export 2023'!$AF$3:$AF$1000)</f>
        <v>2500</v>
      </c>
      <c r="O724" s="31">
        <f>_xlfn.XLOOKUP(A724,'Export Dossier'!$K$3:$K$974,'Export Dossier'!$AD$3:$AD$974)</f>
        <v>9400</v>
      </c>
      <c r="P724" s="31">
        <f>_xlfn.XLOOKUP(C724,'Export Action'!$A$3:$A$1999,'Export Action'!$AS$3:$AS$1999)</f>
        <v>1400</v>
      </c>
      <c r="Q724" s="29">
        <f>(_xlfn.XLOOKUP(C724,'Export Action'!$A$3:$A$1999,'Export Action'!$AS$3:$AS$1999))/_xlfn.XLOOKUP(C724,'Export Action'!$A$3:$A$1999,'Export Action'!$AR$3:$AR$1999)</f>
        <v>0.51851851851851849</v>
      </c>
      <c r="R724" s="63" t="str">
        <f>IF(OR(_xlfn.XLOOKUP(C724,'Export Action'!$A$3:$A$1999,'Export Action'!$AO$3:$AO$1999)="Communes ZRR./bassins de vie pop &gt; 50% ZRR",_xlfn.XLOOKUP(C724,'Export Action'!$A$3:$A$1999,'Export Action'!$AO$3:$AO$1999)="Contrats de relance et de transition écologique (CRTE) rural"),"Oui","Non")</f>
        <v>Non</v>
      </c>
      <c r="S724" s="73"/>
      <c r="T724" s="74">
        <f t="shared" si="11"/>
        <v>291</v>
      </c>
      <c r="U724" s="75"/>
      <c r="V724" s="8" t="str" cm="1">
        <f t="array" ref="V724">IF(SUMPRODUCT((Tableau1[NOM DE LA STRUCTURE]=Tableau1[[#This Row],[NOM DE LA STRUCTURE]])*Tableau1[MONTANT PROPOSE POUR L''ACTION])=0,"",SUMPRODUCT((Tableau1[NOM DE LA STRUCTURE]=Tableau1[[#This Row],[NOM DE LA STRUCTURE]])*Tableau1[MONTANT PROPOSE POUR L''ACTION]))</f>
        <v/>
      </c>
      <c r="W724" s="79"/>
    </row>
    <row r="725" spans="1:23" ht="47.5" hidden="1" customHeight="1" x14ac:dyDescent="0.25">
      <c r="A725" s="13" t="str">
        <f>_xlfn.XLOOKUP(C725,'Export Action'!$A$3:$A$1999,'Export Action'!$L$3:$L$1999)</f>
        <v>53376249800012</v>
      </c>
      <c r="B725" s="84" t="str">
        <f>_xlfn.XLOOKUP(A725,'Export Action'!$L$3:$L$1999,'Export Action'!$O$3:$O$1999)</f>
        <v>PATRONAGE SAINT ALPINIEN AIXE/VIENNE(P.S.A. AIXE-VIENNE)</v>
      </c>
      <c r="C725" s="1" t="s">
        <v>17249</v>
      </c>
      <c r="D725" s="36" t="str">
        <f>_xlfn.XLOOKUP(C725,'Export Action'!$A$3:$A$1999,'Export Action'!$X$3:$X$1999)</f>
        <v>PING INCLUSIF</v>
      </c>
      <c r="E725" s="1" t="str">
        <f>_xlfn.XLOOKUP(A725,'Export Dossier'!$K$3:$K$974,'Export Dossier'!$D$3:$D$974)</f>
        <v>FFTT-NAQU-24-0034</v>
      </c>
      <c r="F725" s="36" t="str">
        <f>_xlfn.XLOOKUP(C725,'Export Action'!$A$3:$A$1999,'Export Action'!$AE$3:$AE$1999)</f>
        <v>Ping Inclusif</v>
      </c>
      <c r="G725" s="68"/>
      <c r="H725" s="71"/>
      <c r="I725" s="71"/>
      <c r="J725" s="1" t="str">
        <f>_xlfn.XLOOKUP(C725,'Export Action'!$A$3:$A$1999,'Export Action'!$J$3:$J$1999)</f>
        <v>Première demande</v>
      </c>
      <c r="K725" s="1" t="str">
        <f>_xlfn.XLOOKUP(C725,'Export Action'!$A$3:$A$1999,'Export Action'!$AL$3:$AL$1999)</f>
        <v>Mixte</v>
      </c>
      <c r="L725" s="1">
        <f>_xlfn.XLOOKUP(C725,'Export Action'!$A$3:$A$1999,'Export Action'!$AM$3:$AM$1999)</f>
        <v>6</v>
      </c>
      <c r="M725" s="5">
        <f>_xlfn.XLOOKUP(A725,'Export 2022'!$K$3:$K$1000,'Export 2022'!$AF$3:$AF$1000)</f>
        <v>1500</v>
      </c>
      <c r="N725" s="5" t="e">
        <f>_xlfn.XLOOKUP(A725,'Export 2023'!$K$3:$K$1000,'Export 2023'!$AF$3:$AF$1000)</f>
        <v>#N/A</v>
      </c>
      <c r="O725" s="31">
        <f>_xlfn.XLOOKUP(A725,'Export Dossier'!$K$3:$K$974,'Export Dossier'!$AD$3:$AD$974)</f>
        <v>5000</v>
      </c>
      <c r="P725" s="31">
        <f>_xlfn.XLOOKUP(C725,'Export Action'!$A$3:$A$1999,'Export Action'!$AS$3:$AS$1999)</f>
        <v>4000</v>
      </c>
      <c r="Q725" s="29">
        <f>(_xlfn.XLOOKUP(C725,'Export Action'!$A$3:$A$1999,'Export Action'!$AS$3:$AS$1999))/_xlfn.XLOOKUP(C725,'Export Action'!$A$3:$A$1999,'Export Action'!$AR$3:$AR$1999)</f>
        <v>0.31771247021445592</v>
      </c>
      <c r="R725" s="63" t="str">
        <f>IF(OR(_xlfn.XLOOKUP(C725,'Export Action'!$A$3:$A$1999,'Export Action'!$AO$3:$AO$1999)="Communes ZRR./bassins de vie pop &gt; 50% ZRR",_xlfn.XLOOKUP(C725,'Export Action'!$A$3:$A$1999,'Export Action'!$AO$3:$AO$1999)="Contrats de relance et de transition écologique (CRTE) rural"),"Oui","Non")</f>
        <v>Non</v>
      </c>
      <c r="S725" s="73"/>
      <c r="T725" s="74">
        <f t="shared" si="11"/>
        <v>292</v>
      </c>
      <c r="U725" s="75"/>
      <c r="V725" s="8" t="str" cm="1">
        <f t="array" ref="V725">IF(SUMPRODUCT((Tableau1[NOM DE LA STRUCTURE]=Tableau1[[#This Row],[NOM DE LA STRUCTURE]])*Tableau1[MONTANT PROPOSE POUR L''ACTION])=0,"",SUMPRODUCT((Tableau1[NOM DE LA STRUCTURE]=Tableau1[[#This Row],[NOM DE LA STRUCTURE]])*Tableau1[MONTANT PROPOSE POUR L''ACTION]))</f>
        <v/>
      </c>
      <c r="W725" s="79"/>
    </row>
    <row r="726" spans="1:23" ht="47.5" hidden="1" customHeight="1" x14ac:dyDescent="0.25">
      <c r="A726" s="13" t="str">
        <f>_xlfn.XLOOKUP(C726,'Export Action'!$A$3:$A$1999,'Export Action'!$L$3:$L$1999)</f>
        <v>53376249800012</v>
      </c>
      <c r="B726" s="84" t="str">
        <f>_xlfn.XLOOKUP(A726,'Export Action'!$L$3:$L$1999,'Export Action'!$O$3:$O$1999)</f>
        <v>PATRONAGE SAINT ALPINIEN AIXE/VIENNE(P.S.A. AIXE-VIENNE)</v>
      </c>
      <c r="C726" s="1" t="s">
        <v>17256</v>
      </c>
      <c r="D726" s="36" t="str">
        <f>_xlfn.XLOOKUP(C726,'Export Action'!$A$3:$A$1999,'Export Action'!$X$3:$X$1999)</f>
        <v>PING EDUCATIF</v>
      </c>
      <c r="E726" s="1" t="str">
        <f>_xlfn.XLOOKUP(A726,'Export Dossier'!$K$3:$K$974,'Export Dossier'!$D$3:$D$974)</f>
        <v>FFTT-NAQU-24-0034</v>
      </c>
      <c r="F726" s="36" t="str">
        <f>_xlfn.XLOOKUP(C726,'Export Action'!$A$3:$A$1999,'Export Action'!$AE$3:$AE$1999)</f>
        <v>Ping Educatif</v>
      </c>
      <c r="G726" s="68"/>
      <c r="H726" s="71"/>
      <c r="I726" s="71"/>
      <c r="J726" s="1" t="str">
        <f>_xlfn.XLOOKUP(C726,'Export Action'!$A$3:$A$1999,'Export Action'!$J$3:$J$1999)</f>
        <v>Première demande</v>
      </c>
      <c r="K726" s="1" t="str">
        <f>_xlfn.XLOOKUP(C726,'Export Action'!$A$3:$A$1999,'Export Action'!$AL$3:$AL$1999)</f>
        <v>Mixte</v>
      </c>
      <c r="L726" s="1">
        <f>_xlfn.XLOOKUP(C726,'Export Action'!$A$3:$A$1999,'Export Action'!$AM$3:$AM$1999)</f>
        <v>80</v>
      </c>
      <c r="M726" s="5">
        <f>_xlfn.XLOOKUP(A726,'Export 2022'!$K$3:$K$1000,'Export 2022'!$AF$3:$AF$1000)</f>
        <v>1500</v>
      </c>
      <c r="N726" s="5" t="e">
        <f>_xlfn.XLOOKUP(A726,'Export 2023'!$K$3:$K$1000,'Export 2023'!$AF$3:$AF$1000)</f>
        <v>#N/A</v>
      </c>
      <c r="O726" s="31">
        <f>_xlfn.XLOOKUP(A726,'Export Dossier'!$K$3:$K$974,'Export Dossier'!$AD$3:$AD$974)</f>
        <v>5000</v>
      </c>
      <c r="P726" s="31">
        <f>_xlfn.XLOOKUP(C726,'Export Action'!$A$3:$A$1999,'Export Action'!$AS$3:$AS$1999)</f>
        <v>1000</v>
      </c>
      <c r="Q726" s="29">
        <f>(_xlfn.XLOOKUP(C726,'Export Action'!$A$3:$A$1999,'Export Action'!$AS$3:$AS$1999))/_xlfn.XLOOKUP(C726,'Export Action'!$A$3:$A$1999,'Export Action'!$AR$3:$AR$1999)</f>
        <v>0.21505376344086022</v>
      </c>
      <c r="R726" s="63" t="str">
        <f>IF(OR(_xlfn.XLOOKUP(C726,'Export Action'!$A$3:$A$1999,'Export Action'!$AO$3:$AO$1999)="Communes ZRR./bassins de vie pop &gt; 50% ZRR",_xlfn.XLOOKUP(C726,'Export Action'!$A$3:$A$1999,'Export Action'!$AO$3:$AO$1999)="Contrats de relance et de transition écologique (CRTE) rural"),"Oui","Non")</f>
        <v>Non</v>
      </c>
      <c r="S726" s="73"/>
      <c r="T726" s="74">
        <f t="shared" si="11"/>
        <v>292</v>
      </c>
      <c r="U726" s="75"/>
      <c r="V726" s="8" t="str" cm="1">
        <f t="array" ref="V726">IF(SUMPRODUCT((Tableau1[NOM DE LA STRUCTURE]=Tableau1[[#This Row],[NOM DE LA STRUCTURE]])*Tableau1[MONTANT PROPOSE POUR L''ACTION])=0,"",SUMPRODUCT((Tableau1[NOM DE LA STRUCTURE]=Tableau1[[#This Row],[NOM DE LA STRUCTURE]])*Tableau1[MONTANT PROPOSE POUR L''ACTION]))</f>
        <v/>
      </c>
      <c r="W726" s="79"/>
    </row>
    <row r="727" spans="1:23" ht="47.5" hidden="1" customHeight="1" x14ac:dyDescent="0.25">
      <c r="A727" s="13" t="str">
        <f>_xlfn.XLOOKUP(C727,'Export Action'!$A$3:$A$1999,'Export Action'!$L$3:$L$1999)</f>
        <v>78117147500028</v>
      </c>
      <c r="B727" s="84" t="str">
        <f>_xlfn.XLOOKUP(A727,'Export Action'!$L$3:$L$1999,'Export Action'!$O$3:$O$1999)</f>
        <v>TENNIS DE TABLE DE LA GRAND FONT</v>
      </c>
      <c r="C727" s="1" t="s">
        <v>17261</v>
      </c>
      <c r="D727" s="36" t="str">
        <f>_xlfn.XLOOKUP(C727,'Export Action'!$A$3:$A$1999,'Export Action'!$X$3:$X$1999)</f>
        <v>Sport Santé</v>
      </c>
      <c r="E727" s="1" t="str">
        <f>_xlfn.XLOOKUP(A727,'Export Dossier'!$K$3:$K$974,'Export Dossier'!$D$3:$D$974)</f>
        <v>FFTT-NAQU-24-0035</v>
      </c>
      <c r="F727" s="36" t="str">
        <f>_xlfn.XLOOKUP(C727,'Export Action'!$A$3:$A$1999,'Export Action'!$AE$3:$AE$1999)</f>
        <v>Ping Actif</v>
      </c>
      <c r="G727" s="68"/>
      <c r="H727" s="71"/>
      <c r="I727" s="71"/>
      <c r="J727" s="1" t="str">
        <f>_xlfn.XLOOKUP(C727,'Export Action'!$A$3:$A$1999,'Export Action'!$J$3:$J$1999)</f>
        <v>Première demande</v>
      </c>
      <c r="K727" s="1" t="str">
        <f>_xlfn.XLOOKUP(C727,'Export Action'!$A$3:$A$1999,'Export Action'!$AL$3:$AL$1999)</f>
        <v>Mixte</v>
      </c>
      <c r="L727" s="1">
        <f>_xlfn.XLOOKUP(C727,'Export Action'!$A$3:$A$1999,'Export Action'!$AM$3:$AM$1999)</f>
        <v>60</v>
      </c>
      <c r="M727" s="5">
        <f>_xlfn.XLOOKUP(A727,'Export 2022'!$K$3:$K$1000,'Export 2022'!$AF$3:$AF$1000)</f>
        <v>3300</v>
      </c>
      <c r="N727" s="5">
        <f>_xlfn.XLOOKUP(A727,'Export 2023'!$K$3:$K$1000,'Export 2023'!$AF$3:$AF$1000)</f>
        <v>3000</v>
      </c>
      <c r="O727" s="31">
        <f>_xlfn.XLOOKUP(A727,'Export Dossier'!$K$3:$K$974,'Export Dossier'!$AD$3:$AD$974)</f>
        <v>4500</v>
      </c>
      <c r="P727" s="31">
        <f>_xlfn.XLOOKUP(C727,'Export Action'!$A$3:$A$1999,'Export Action'!$AS$3:$AS$1999)</f>
        <v>2500</v>
      </c>
      <c r="Q727" s="29">
        <f>(_xlfn.XLOOKUP(C727,'Export Action'!$A$3:$A$1999,'Export Action'!$AS$3:$AS$1999))/_xlfn.XLOOKUP(C727,'Export Action'!$A$3:$A$1999,'Export Action'!$AR$3:$AR$1999)</f>
        <v>9.1240875912408759E-2</v>
      </c>
      <c r="R727" s="63" t="str">
        <f>IF(OR(_xlfn.XLOOKUP(C727,'Export Action'!$A$3:$A$1999,'Export Action'!$AO$3:$AO$1999)="Communes ZRR./bassins de vie pop &gt; 50% ZRR",_xlfn.XLOOKUP(C727,'Export Action'!$A$3:$A$1999,'Export Action'!$AO$3:$AO$1999)="Contrats de relance et de transition écologique (CRTE) rural"),"Oui","Non")</f>
        <v>Non</v>
      </c>
      <c r="S727" s="73"/>
      <c r="T727" s="74">
        <f t="shared" si="11"/>
        <v>293</v>
      </c>
      <c r="U727" s="75"/>
      <c r="V727" s="8" t="str" cm="1">
        <f t="array" ref="V727">IF(SUMPRODUCT((Tableau1[NOM DE LA STRUCTURE]=Tableau1[[#This Row],[NOM DE LA STRUCTURE]])*Tableau1[MONTANT PROPOSE POUR L''ACTION])=0,"",SUMPRODUCT((Tableau1[NOM DE LA STRUCTURE]=Tableau1[[#This Row],[NOM DE LA STRUCTURE]])*Tableau1[MONTANT PROPOSE POUR L''ACTION]))</f>
        <v/>
      </c>
      <c r="W727" s="79"/>
    </row>
    <row r="728" spans="1:23" ht="47.5" hidden="1" customHeight="1" x14ac:dyDescent="0.25">
      <c r="A728" s="13" t="str">
        <f>_xlfn.XLOOKUP(C728,'Export Action'!$A$3:$A$1999,'Export Action'!$L$3:$L$1999)</f>
        <v>78117147500028</v>
      </c>
      <c r="B728" s="84" t="str">
        <f>_xlfn.XLOOKUP(A728,'Export Action'!$L$3:$L$1999,'Export Action'!$O$3:$O$1999)</f>
        <v>TENNIS DE TABLE DE LA GRAND FONT</v>
      </c>
      <c r="C728" s="1" t="s">
        <v>17269</v>
      </c>
      <c r="D728" s="36" t="str">
        <f>_xlfn.XLOOKUP(C728,'Export Action'!$A$3:$A$1999,'Export Action'!$X$3:$X$1999)</f>
        <v>Ping Inclusif</v>
      </c>
      <c r="E728" s="1" t="str">
        <f>_xlfn.XLOOKUP(A728,'Export Dossier'!$K$3:$K$974,'Export Dossier'!$D$3:$D$974)</f>
        <v>FFTT-NAQU-24-0035</v>
      </c>
      <c r="F728" s="36" t="str">
        <f>_xlfn.XLOOKUP(C728,'Export Action'!$A$3:$A$1999,'Export Action'!$AE$3:$AE$1999)</f>
        <v>Ping Inclusif</v>
      </c>
      <c r="G728" s="68"/>
      <c r="H728" s="71"/>
      <c r="I728" s="71"/>
      <c r="J728" s="1" t="str">
        <f>_xlfn.XLOOKUP(C728,'Export Action'!$A$3:$A$1999,'Export Action'!$J$3:$J$1999)</f>
        <v>Première demande</v>
      </c>
      <c r="K728" s="1" t="str">
        <f>_xlfn.XLOOKUP(C728,'Export Action'!$A$3:$A$1999,'Export Action'!$AL$3:$AL$1999)</f>
        <v>Mixte</v>
      </c>
      <c r="L728" s="1">
        <f>_xlfn.XLOOKUP(C728,'Export Action'!$A$3:$A$1999,'Export Action'!$AM$3:$AM$1999)</f>
        <v>520</v>
      </c>
      <c r="M728" s="5">
        <f>_xlfn.XLOOKUP(A728,'Export 2022'!$K$3:$K$1000,'Export 2022'!$AF$3:$AF$1000)</f>
        <v>3300</v>
      </c>
      <c r="N728" s="5">
        <f>_xlfn.XLOOKUP(A728,'Export 2023'!$K$3:$K$1000,'Export 2023'!$AF$3:$AF$1000)</f>
        <v>3000</v>
      </c>
      <c r="O728" s="31">
        <f>_xlfn.XLOOKUP(A728,'Export Dossier'!$K$3:$K$974,'Export Dossier'!$AD$3:$AD$974)</f>
        <v>4500</v>
      </c>
      <c r="P728" s="31">
        <f>_xlfn.XLOOKUP(C728,'Export Action'!$A$3:$A$1999,'Export Action'!$AS$3:$AS$1999)</f>
        <v>2000</v>
      </c>
      <c r="Q728" s="29">
        <f>(_xlfn.XLOOKUP(C728,'Export Action'!$A$3:$A$1999,'Export Action'!$AS$3:$AS$1999))/_xlfn.XLOOKUP(C728,'Export Action'!$A$3:$A$1999,'Export Action'!$AR$3:$AR$1999)</f>
        <v>0.15873015873015872</v>
      </c>
      <c r="R728" s="63" t="str">
        <f>IF(OR(_xlfn.XLOOKUP(C728,'Export Action'!$A$3:$A$1999,'Export Action'!$AO$3:$AO$1999)="Communes ZRR./bassins de vie pop &gt; 50% ZRR",_xlfn.XLOOKUP(C728,'Export Action'!$A$3:$A$1999,'Export Action'!$AO$3:$AO$1999)="Contrats de relance et de transition écologique (CRTE) rural"),"Oui","Non")</f>
        <v>Non</v>
      </c>
      <c r="S728" s="73"/>
      <c r="T728" s="74">
        <f t="shared" si="11"/>
        <v>293</v>
      </c>
      <c r="U728" s="75"/>
      <c r="V728" s="8" t="str" cm="1">
        <f t="array" ref="V728">IF(SUMPRODUCT((Tableau1[NOM DE LA STRUCTURE]=Tableau1[[#This Row],[NOM DE LA STRUCTURE]])*Tableau1[MONTANT PROPOSE POUR L''ACTION])=0,"",SUMPRODUCT((Tableau1[NOM DE LA STRUCTURE]=Tableau1[[#This Row],[NOM DE LA STRUCTURE]])*Tableau1[MONTANT PROPOSE POUR L''ACTION]))</f>
        <v/>
      </c>
      <c r="W728" s="79"/>
    </row>
    <row r="729" spans="1:23" ht="47.5" hidden="1" customHeight="1" x14ac:dyDescent="0.25">
      <c r="A729" s="13" t="str">
        <f>_xlfn.XLOOKUP(C729,'Export Action'!$A$3:$A$1999,'Export Action'!$L$3:$L$1999)</f>
        <v>47784189400025</v>
      </c>
      <c r="B729" s="84" t="str">
        <f>_xlfn.XLOOKUP(A729,'Export Action'!$L$3:$L$1999,'Export Action'!$O$3:$O$1999)</f>
        <v>COUZEIX TENNIS DE TABLE</v>
      </c>
      <c r="C729" s="1" t="s">
        <v>17274</v>
      </c>
      <c r="D729" s="36" t="str">
        <f>_xlfn.XLOOKUP(C729,'Export Action'!$A$3:$A$1999,'Export Action'!$X$3:$X$1999)</f>
        <v>Développement de la pratique - Ping citoyen - Recrutement et fidélisation des jeunes</v>
      </c>
      <c r="E729" s="1" t="str">
        <f>_xlfn.XLOOKUP(A729,'Export Dossier'!$K$3:$K$974,'Export Dossier'!$D$3:$D$974)</f>
        <v>FFTT-NAQU-24-0036</v>
      </c>
      <c r="F729" s="36" t="str">
        <f>_xlfn.XLOOKUP(C729,'Export Action'!$A$3:$A$1999,'Export Action'!$AE$3:$AE$1999)</f>
        <v>Ping Educatif</v>
      </c>
      <c r="G729" s="68"/>
      <c r="H729" s="71"/>
      <c r="I729" s="71"/>
      <c r="J729" s="1" t="str">
        <f>_xlfn.XLOOKUP(C729,'Export Action'!$A$3:$A$1999,'Export Action'!$J$3:$J$1999)</f>
        <v>Renouvellement</v>
      </c>
      <c r="K729" s="1" t="str">
        <f>_xlfn.XLOOKUP(C729,'Export Action'!$A$3:$A$1999,'Export Action'!$AL$3:$AL$1999)</f>
        <v>Masculin</v>
      </c>
      <c r="L729" s="1">
        <f>_xlfn.XLOOKUP(C729,'Export Action'!$A$3:$A$1999,'Export Action'!$AM$3:$AM$1999)</f>
        <v>70</v>
      </c>
      <c r="M729" s="5">
        <f>_xlfn.XLOOKUP(A729,'Export 2022'!$K$3:$K$1000,'Export 2022'!$AF$3:$AF$1000)</f>
        <v>1500</v>
      </c>
      <c r="N729" s="5">
        <f>_xlfn.XLOOKUP(A729,'Export 2023'!$K$3:$K$1000,'Export 2023'!$AF$3:$AF$1000)</f>
        <v>1500</v>
      </c>
      <c r="O729" s="31">
        <f>_xlfn.XLOOKUP(A729,'Export Dossier'!$K$3:$K$974,'Export Dossier'!$AD$3:$AD$974)</f>
        <v>3000</v>
      </c>
      <c r="P729" s="31">
        <f>_xlfn.XLOOKUP(C729,'Export Action'!$A$3:$A$1999,'Export Action'!$AS$3:$AS$1999)</f>
        <v>1600</v>
      </c>
      <c r="Q729" s="29">
        <f>(_xlfn.XLOOKUP(C729,'Export Action'!$A$3:$A$1999,'Export Action'!$AS$3:$AS$1999))/_xlfn.XLOOKUP(C729,'Export Action'!$A$3:$A$1999,'Export Action'!$AR$3:$AR$1999)</f>
        <v>0.35555555555555557</v>
      </c>
      <c r="R729" s="63" t="str">
        <f>IF(OR(_xlfn.XLOOKUP(C729,'Export Action'!$A$3:$A$1999,'Export Action'!$AO$3:$AO$1999)="Communes ZRR./bassins de vie pop &gt; 50% ZRR",_xlfn.XLOOKUP(C729,'Export Action'!$A$3:$A$1999,'Export Action'!$AO$3:$AO$1999)="Contrats de relance et de transition écologique (CRTE) rural"),"Oui","Non")</f>
        <v>Non</v>
      </c>
      <c r="S729" s="73"/>
      <c r="T729" s="74">
        <f t="shared" si="11"/>
        <v>294</v>
      </c>
      <c r="U729" s="75"/>
      <c r="V729" s="8" t="str" cm="1">
        <f t="array" ref="V729">IF(SUMPRODUCT((Tableau1[NOM DE LA STRUCTURE]=Tableau1[[#This Row],[NOM DE LA STRUCTURE]])*Tableau1[MONTANT PROPOSE POUR L''ACTION])=0,"",SUMPRODUCT((Tableau1[NOM DE LA STRUCTURE]=Tableau1[[#This Row],[NOM DE LA STRUCTURE]])*Tableau1[MONTANT PROPOSE POUR L''ACTION]))</f>
        <v/>
      </c>
      <c r="W729" s="79"/>
    </row>
    <row r="730" spans="1:23" ht="47.5" hidden="1" customHeight="1" x14ac:dyDescent="0.25">
      <c r="A730" s="13" t="str">
        <f>_xlfn.XLOOKUP(C730,'Export Action'!$A$3:$A$1999,'Export Action'!$L$3:$L$1999)</f>
        <v>47784189400025</v>
      </c>
      <c r="B730" s="84" t="str">
        <f>_xlfn.XLOOKUP(A730,'Export Action'!$L$3:$L$1999,'Export Action'!$O$3:$O$1999)</f>
        <v>COUZEIX TENNIS DE TABLE</v>
      </c>
      <c r="C730" s="1" t="s">
        <v>17281</v>
      </c>
      <c r="D730" s="36" t="str">
        <f>_xlfn.XLOOKUP(C730,'Export Action'!$A$3:$A$1999,'Export Action'!$X$3:$X$1999)</f>
        <v>Promotion du sport santé - Ping Santé - Développement du dispositif Sport-Santé</v>
      </c>
      <c r="E730" s="1" t="str">
        <f>_xlfn.XLOOKUP(A730,'Export Dossier'!$K$3:$K$974,'Export Dossier'!$D$3:$D$974)</f>
        <v>FFTT-NAQU-24-0036</v>
      </c>
      <c r="F730" s="36" t="str">
        <f>_xlfn.XLOOKUP(C730,'Export Action'!$A$3:$A$1999,'Export Action'!$AE$3:$AE$1999)</f>
        <v>Ping Actif</v>
      </c>
      <c r="G730" s="68"/>
      <c r="H730" s="71"/>
      <c r="I730" s="71"/>
      <c r="J730" s="1" t="str">
        <f>_xlfn.XLOOKUP(C730,'Export Action'!$A$3:$A$1999,'Export Action'!$J$3:$J$1999)</f>
        <v>Renouvellement</v>
      </c>
      <c r="K730" s="1" t="str">
        <f>_xlfn.XLOOKUP(C730,'Export Action'!$A$3:$A$1999,'Export Action'!$AL$3:$AL$1999)</f>
        <v>Mixte</v>
      </c>
      <c r="L730" s="1">
        <f>_xlfn.XLOOKUP(C730,'Export Action'!$A$3:$A$1999,'Export Action'!$AM$3:$AM$1999)</f>
        <v>30</v>
      </c>
      <c r="M730" s="5">
        <f>_xlfn.XLOOKUP(A730,'Export 2022'!$K$3:$K$1000,'Export 2022'!$AF$3:$AF$1000)</f>
        <v>1500</v>
      </c>
      <c r="N730" s="5">
        <f>_xlfn.XLOOKUP(A730,'Export 2023'!$K$3:$K$1000,'Export 2023'!$AF$3:$AF$1000)</f>
        <v>1500</v>
      </c>
      <c r="O730" s="31">
        <f>_xlfn.XLOOKUP(A730,'Export Dossier'!$K$3:$K$974,'Export Dossier'!$AD$3:$AD$974)</f>
        <v>3000</v>
      </c>
      <c r="P730" s="31">
        <f>_xlfn.XLOOKUP(C730,'Export Action'!$A$3:$A$1999,'Export Action'!$AS$3:$AS$1999)</f>
        <v>1400</v>
      </c>
      <c r="Q730" s="29">
        <f>(_xlfn.XLOOKUP(C730,'Export Action'!$A$3:$A$1999,'Export Action'!$AS$3:$AS$1999))/_xlfn.XLOOKUP(C730,'Export Action'!$A$3:$A$1999,'Export Action'!$AR$3:$AR$1999)</f>
        <v>0.35</v>
      </c>
      <c r="R730" s="63" t="str">
        <f>IF(OR(_xlfn.XLOOKUP(C730,'Export Action'!$A$3:$A$1999,'Export Action'!$AO$3:$AO$1999)="Communes ZRR./bassins de vie pop &gt; 50% ZRR",_xlfn.XLOOKUP(C730,'Export Action'!$A$3:$A$1999,'Export Action'!$AO$3:$AO$1999)="Contrats de relance et de transition écologique (CRTE) rural"),"Oui","Non")</f>
        <v>Non</v>
      </c>
      <c r="S730" s="73"/>
      <c r="T730" s="74">
        <f t="shared" si="11"/>
        <v>294</v>
      </c>
      <c r="U730" s="75"/>
      <c r="V730" s="8" t="str" cm="1">
        <f t="array" ref="V730">IF(SUMPRODUCT((Tableau1[NOM DE LA STRUCTURE]=Tableau1[[#This Row],[NOM DE LA STRUCTURE]])*Tableau1[MONTANT PROPOSE POUR L''ACTION])=0,"",SUMPRODUCT((Tableau1[NOM DE LA STRUCTURE]=Tableau1[[#This Row],[NOM DE LA STRUCTURE]])*Tableau1[MONTANT PROPOSE POUR L''ACTION]))</f>
        <v/>
      </c>
      <c r="W730" s="79"/>
    </row>
    <row r="731" spans="1:23" ht="47.5" hidden="1" customHeight="1" x14ac:dyDescent="0.25">
      <c r="A731" s="13" t="str">
        <f>_xlfn.XLOOKUP(C731,'Export Action'!$A$3:$A$1999,'Export Action'!$L$3:$L$1999)</f>
        <v>78189494400045</v>
      </c>
      <c r="B731" s="84" t="str">
        <f>_xlfn.XLOOKUP(A731,'Export Action'!$L$3:$L$1999,'Export Action'!$O$3:$O$1999)</f>
        <v>AMICALE LAIQUE D'EYSINES - FOYER D'EDUCATION PERMANENTE</v>
      </c>
      <c r="C731" s="1" t="s">
        <v>17288</v>
      </c>
      <c r="D731" s="36" t="str">
        <f>_xlfn.XLOOKUP(C731,'Export Action'!$A$3:$A$1999,'Export Action'!$X$3:$X$1999)</f>
        <v>Ping Educatif : Recrutement et fidélisation des jeunes</v>
      </c>
      <c r="E731" s="1" t="str">
        <f>_xlfn.XLOOKUP(A731,'Export Dossier'!$K$3:$K$974,'Export Dossier'!$D$3:$D$974)</f>
        <v>FFTT-NAQU-24-0037</v>
      </c>
      <c r="F731" s="36" t="str">
        <f>_xlfn.XLOOKUP(C731,'Export Action'!$A$3:$A$1999,'Export Action'!$AE$3:$AE$1999)</f>
        <v>Ping Educatif</v>
      </c>
      <c r="G731" s="68"/>
      <c r="H731" s="71"/>
      <c r="I731" s="71"/>
      <c r="J731" s="1" t="str">
        <f>_xlfn.XLOOKUP(C731,'Export Action'!$A$3:$A$1999,'Export Action'!$J$3:$J$1999)</f>
        <v>Première demande</v>
      </c>
      <c r="K731" s="1" t="str">
        <f>_xlfn.XLOOKUP(C731,'Export Action'!$A$3:$A$1999,'Export Action'!$AL$3:$AL$1999)</f>
        <v>Mixte</v>
      </c>
      <c r="L731" s="1">
        <f>_xlfn.XLOOKUP(C731,'Export Action'!$A$3:$A$1999,'Export Action'!$AM$3:$AM$1999)</f>
        <v>40</v>
      </c>
      <c r="M731" s="5">
        <f>_xlfn.XLOOKUP(A731,'Export 2022'!$K$3:$K$1000,'Export 2022'!$AF$3:$AF$1000)</f>
        <v>1500</v>
      </c>
      <c r="N731" s="5">
        <f>_xlfn.XLOOKUP(A731,'Export 2023'!$K$3:$K$1000,'Export 2023'!$AF$3:$AF$1000)</f>
        <v>1500</v>
      </c>
      <c r="O731" s="31">
        <f>_xlfn.XLOOKUP(A731,'Export Dossier'!$K$3:$K$974,'Export Dossier'!$AD$3:$AD$974)</f>
        <v>4600</v>
      </c>
      <c r="P731" s="31">
        <f>_xlfn.XLOOKUP(C731,'Export Action'!$A$3:$A$1999,'Export Action'!$AS$3:$AS$1999)</f>
        <v>3000</v>
      </c>
      <c r="Q731" s="29">
        <f>(_xlfn.XLOOKUP(C731,'Export Action'!$A$3:$A$1999,'Export Action'!$AS$3:$AS$1999))/_xlfn.XLOOKUP(C731,'Export Action'!$A$3:$A$1999,'Export Action'!$AR$3:$AR$1999)</f>
        <v>0.2509830168158621</v>
      </c>
      <c r="R731" s="63" t="str">
        <f>IF(OR(_xlfn.XLOOKUP(C731,'Export Action'!$A$3:$A$1999,'Export Action'!$AO$3:$AO$1999)="Communes ZRR./bassins de vie pop &gt; 50% ZRR",_xlfn.XLOOKUP(C731,'Export Action'!$A$3:$A$1999,'Export Action'!$AO$3:$AO$1999)="Contrats de relance et de transition écologique (CRTE) rural"),"Oui","Non")</f>
        <v>Non</v>
      </c>
      <c r="S731" s="73"/>
      <c r="T731" s="74">
        <f t="shared" si="11"/>
        <v>295</v>
      </c>
      <c r="U731" s="75"/>
      <c r="V731" s="8" t="str" cm="1">
        <f t="array" ref="V731">IF(SUMPRODUCT((Tableau1[NOM DE LA STRUCTURE]=Tableau1[[#This Row],[NOM DE LA STRUCTURE]])*Tableau1[MONTANT PROPOSE POUR L''ACTION])=0,"",SUMPRODUCT((Tableau1[NOM DE LA STRUCTURE]=Tableau1[[#This Row],[NOM DE LA STRUCTURE]])*Tableau1[MONTANT PROPOSE POUR L''ACTION]))</f>
        <v/>
      </c>
      <c r="W731" s="79"/>
    </row>
    <row r="732" spans="1:23" ht="47.5" hidden="1" customHeight="1" x14ac:dyDescent="0.25">
      <c r="A732" s="13" t="str">
        <f>_xlfn.XLOOKUP(C732,'Export Action'!$A$3:$A$1999,'Export Action'!$L$3:$L$1999)</f>
        <v>78189494400045</v>
      </c>
      <c r="B732" s="84" t="str">
        <f>_xlfn.XLOOKUP(A732,'Export Action'!$L$3:$L$1999,'Export Action'!$O$3:$O$1999)</f>
        <v>AMICALE LAIQUE D'EYSINES - FOYER D'EDUCATION PERMANENTE</v>
      </c>
      <c r="C732" s="1" t="s">
        <v>17297</v>
      </c>
      <c r="D732" s="36" t="str">
        <f>_xlfn.XLOOKUP(C732,'Export Action'!$A$3:$A$1999,'Export Action'!$X$3:$X$1999)</f>
        <v>Développement de la pratique - Structuration du club de demain - Développement Durable</v>
      </c>
      <c r="E732" s="1" t="str">
        <f>_xlfn.XLOOKUP(A732,'Export Dossier'!$K$3:$K$974,'Export Dossier'!$D$3:$D$974)</f>
        <v>FFTT-NAQU-24-0037</v>
      </c>
      <c r="F732" s="36" t="str">
        <f>_xlfn.XLOOKUP(C732,'Export Action'!$A$3:$A$1999,'Export Action'!$AE$3:$AE$1999)</f>
        <v>Structuration clubs/comités de demain</v>
      </c>
      <c r="G732" s="68"/>
      <c r="H732" s="71"/>
      <c r="I732" s="71"/>
      <c r="J732" s="1" t="str">
        <f>_xlfn.XLOOKUP(C732,'Export Action'!$A$3:$A$1999,'Export Action'!$J$3:$J$1999)</f>
        <v>Renouvellement</v>
      </c>
      <c r="K732" s="1" t="str">
        <f>_xlfn.XLOOKUP(C732,'Export Action'!$A$3:$A$1999,'Export Action'!$AL$3:$AL$1999)</f>
        <v>Mixte</v>
      </c>
      <c r="L732" s="1">
        <f>_xlfn.XLOOKUP(C732,'Export Action'!$A$3:$A$1999,'Export Action'!$AM$3:$AM$1999)</f>
        <v>100</v>
      </c>
      <c r="M732" s="5">
        <f>_xlfn.XLOOKUP(A732,'Export 2022'!$K$3:$K$1000,'Export 2022'!$AF$3:$AF$1000)</f>
        <v>1500</v>
      </c>
      <c r="N732" s="5">
        <f>_xlfn.XLOOKUP(A732,'Export 2023'!$K$3:$K$1000,'Export 2023'!$AF$3:$AF$1000)</f>
        <v>1500</v>
      </c>
      <c r="O732" s="31">
        <f>_xlfn.XLOOKUP(A732,'Export Dossier'!$K$3:$K$974,'Export Dossier'!$AD$3:$AD$974)</f>
        <v>4600</v>
      </c>
      <c r="P732" s="31">
        <f>_xlfn.XLOOKUP(C732,'Export Action'!$A$3:$A$1999,'Export Action'!$AS$3:$AS$1999)</f>
        <v>1600</v>
      </c>
      <c r="Q732" s="29">
        <f>(_xlfn.XLOOKUP(C732,'Export Action'!$A$3:$A$1999,'Export Action'!$AS$3:$AS$1999))/_xlfn.XLOOKUP(C732,'Export Action'!$A$3:$A$1999,'Export Action'!$AR$3:$AR$1999)</f>
        <v>0.26617867243387122</v>
      </c>
      <c r="R732" s="63" t="str">
        <f>IF(OR(_xlfn.XLOOKUP(C732,'Export Action'!$A$3:$A$1999,'Export Action'!$AO$3:$AO$1999)="Communes ZRR./bassins de vie pop &gt; 50% ZRR",_xlfn.XLOOKUP(C732,'Export Action'!$A$3:$A$1999,'Export Action'!$AO$3:$AO$1999)="Contrats de relance et de transition écologique (CRTE) rural"),"Oui","Non")</f>
        <v>Non</v>
      </c>
      <c r="S732" s="73"/>
      <c r="T732" s="74">
        <f t="shared" si="11"/>
        <v>295</v>
      </c>
      <c r="U732" s="75"/>
      <c r="V732" s="8" t="str" cm="1">
        <f t="array" ref="V732">IF(SUMPRODUCT((Tableau1[NOM DE LA STRUCTURE]=Tableau1[[#This Row],[NOM DE LA STRUCTURE]])*Tableau1[MONTANT PROPOSE POUR L''ACTION])=0,"",SUMPRODUCT((Tableau1[NOM DE LA STRUCTURE]=Tableau1[[#This Row],[NOM DE LA STRUCTURE]])*Tableau1[MONTANT PROPOSE POUR L''ACTION]))</f>
        <v/>
      </c>
      <c r="W732" s="79"/>
    </row>
    <row r="733" spans="1:23" ht="47.5" hidden="1" customHeight="1" x14ac:dyDescent="0.25">
      <c r="A733" s="13" t="str">
        <f>_xlfn.XLOOKUP(C733,'Export Action'!$A$3:$A$1999,'Export Action'!$L$3:$L$1999)</f>
        <v>41107727400024</v>
      </c>
      <c r="B733" s="84" t="str">
        <f>_xlfn.XLOOKUP(A733,'Export Action'!$L$3:$L$1999,'Export Action'!$O$3:$O$1999)</f>
        <v>CLUB DE TENNIS DE TABLE AUDENGEOIS</v>
      </c>
      <c r="C733" s="1" t="s">
        <v>17322</v>
      </c>
      <c r="D733" s="36" t="str">
        <f>_xlfn.XLOOKUP(C733,'Export Action'!$A$3:$A$1999,'Export Action'!$X$3:$X$1999)</f>
        <v>développer notre activité en nous tournant vers les jeunes à partir de 7 ans</v>
      </c>
      <c r="E733" s="1" t="str">
        <f>_xlfn.XLOOKUP(A733,'Export Dossier'!$K$3:$K$974,'Export Dossier'!$D$3:$D$974)</f>
        <v>FFTT-NAQU-24-0039</v>
      </c>
      <c r="F733" s="36" t="str">
        <f>_xlfn.XLOOKUP(C733,'Export Action'!$A$3:$A$1999,'Export Action'!$AE$3:$AE$1999)</f>
        <v>Ping Educatif</v>
      </c>
      <c r="G733" s="68"/>
      <c r="H733" s="71"/>
      <c r="I733" s="71"/>
      <c r="J733" s="1" t="str">
        <f>_xlfn.XLOOKUP(C733,'Export Action'!$A$3:$A$1999,'Export Action'!$J$3:$J$1999)</f>
        <v>Renouvellement</v>
      </c>
      <c r="K733" s="1" t="str">
        <f>_xlfn.XLOOKUP(C733,'Export Action'!$A$3:$A$1999,'Export Action'!$AL$3:$AL$1999)</f>
        <v>Mixte</v>
      </c>
      <c r="L733" s="1">
        <f>_xlfn.XLOOKUP(C733,'Export Action'!$A$3:$A$1999,'Export Action'!$AM$3:$AM$1999)</f>
        <v>30</v>
      </c>
      <c r="M733" s="5">
        <f>_xlfn.XLOOKUP(A733,'Export 2022'!$K$3:$K$1000,'Export 2022'!$AF$3:$AF$1000)</f>
        <v>1500</v>
      </c>
      <c r="N733" s="5">
        <f>_xlfn.XLOOKUP(A733,'Export 2023'!$K$3:$K$1000,'Export 2023'!$AF$3:$AF$1000)</f>
        <v>1500</v>
      </c>
      <c r="O733" s="31">
        <f>_xlfn.XLOOKUP(A733,'Export Dossier'!$K$3:$K$974,'Export Dossier'!$AD$3:$AD$974)</f>
        <v>3500</v>
      </c>
      <c r="P733" s="31">
        <f>_xlfn.XLOOKUP(C733,'Export Action'!$A$3:$A$1999,'Export Action'!$AS$3:$AS$1999)</f>
        <v>2000</v>
      </c>
      <c r="Q733" s="29">
        <f>(_xlfn.XLOOKUP(C733,'Export Action'!$A$3:$A$1999,'Export Action'!$AS$3:$AS$1999))/_xlfn.XLOOKUP(C733,'Export Action'!$A$3:$A$1999,'Export Action'!$AR$3:$AR$1999)</f>
        <v>0.28985507246376813</v>
      </c>
      <c r="R733" s="63" t="str">
        <f>IF(OR(_xlfn.XLOOKUP(C733,'Export Action'!$A$3:$A$1999,'Export Action'!$AO$3:$AO$1999)="Communes ZRR./bassins de vie pop &gt; 50% ZRR",_xlfn.XLOOKUP(C733,'Export Action'!$A$3:$A$1999,'Export Action'!$AO$3:$AO$1999)="Contrats de relance et de transition écologique (CRTE) rural"),"Oui","Non")</f>
        <v>Non</v>
      </c>
      <c r="S733" s="73"/>
      <c r="T733" s="74">
        <f t="shared" si="11"/>
        <v>296</v>
      </c>
      <c r="U733" s="75"/>
      <c r="V733" s="8" t="str" cm="1">
        <f t="array" ref="V733">IF(SUMPRODUCT((Tableau1[NOM DE LA STRUCTURE]=Tableau1[[#This Row],[NOM DE LA STRUCTURE]])*Tableau1[MONTANT PROPOSE POUR L''ACTION])=0,"",SUMPRODUCT((Tableau1[NOM DE LA STRUCTURE]=Tableau1[[#This Row],[NOM DE LA STRUCTURE]])*Tableau1[MONTANT PROPOSE POUR L''ACTION]))</f>
        <v/>
      </c>
      <c r="W733" s="79"/>
    </row>
    <row r="734" spans="1:23" ht="47.5" hidden="1" customHeight="1" x14ac:dyDescent="0.25">
      <c r="A734" s="13" t="str">
        <f>_xlfn.XLOOKUP(C734,'Export Action'!$A$3:$A$1999,'Export Action'!$L$3:$L$1999)</f>
        <v>41107727400024</v>
      </c>
      <c r="B734" s="84" t="str">
        <f>_xlfn.XLOOKUP(A734,'Export Action'!$L$3:$L$1999,'Export Action'!$O$3:$O$1999)</f>
        <v>CLUB DE TENNIS DE TABLE AUDENGEOIS</v>
      </c>
      <c r="C734" s="1" t="s">
        <v>17330</v>
      </c>
      <c r="D734" s="36" t="str">
        <f>_xlfn.XLOOKUP(C734,'Export Action'!$A$3:$A$1999,'Export Action'!$X$3:$X$1999)</f>
        <v>développer la pratique loisir et santé , hommes et femmes</v>
      </c>
      <c r="E734" s="1" t="str">
        <f>_xlfn.XLOOKUP(A734,'Export Dossier'!$K$3:$K$974,'Export Dossier'!$D$3:$D$974)</f>
        <v>FFTT-NAQU-24-0039</v>
      </c>
      <c r="F734" s="36" t="str">
        <f>_xlfn.XLOOKUP(C734,'Export Action'!$A$3:$A$1999,'Export Action'!$AE$3:$AE$1999)</f>
        <v>Nouvelles pratiques</v>
      </c>
      <c r="G734" s="68"/>
      <c r="H734" s="71"/>
      <c r="I734" s="71"/>
      <c r="J734" s="1" t="str">
        <f>_xlfn.XLOOKUP(C734,'Export Action'!$A$3:$A$1999,'Export Action'!$J$3:$J$1999)</f>
        <v>Renouvellement</v>
      </c>
      <c r="K734" s="1" t="str">
        <f>_xlfn.XLOOKUP(C734,'Export Action'!$A$3:$A$1999,'Export Action'!$AL$3:$AL$1999)</f>
        <v>Mixte</v>
      </c>
      <c r="L734" s="1">
        <f>_xlfn.XLOOKUP(C734,'Export Action'!$A$3:$A$1999,'Export Action'!$AM$3:$AM$1999)</f>
        <v>35</v>
      </c>
      <c r="M734" s="5">
        <f>_xlfn.XLOOKUP(A734,'Export 2022'!$K$3:$K$1000,'Export 2022'!$AF$3:$AF$1000)</f>
        <v>1500</v>
      </c>
      <c r="N734" s="5">
        <f>_xlfn.XLOOKUP(A734,'Export 2023'!$K$3:$K$1000,'Export 2023'!$AF$3:$AF$1000)</f>
        <v>1500</v>
      </c>
      <c r="O734" s="31">
        <f>_xlfn.XLOOKUP(A734,'Export Dossier'!$K$3:$K$974,'Export Dossier'!$AD$3:$AD$974)</f>
        <v>3500</v>
      </c>
      <c r="P734" s="31">
        <f>_xlfn.XLOOKUP(C734,'Export Action'!$A$3:$A$1999,'Export Action'!$AS$3:$AS$1999)</f>
        <v>1500</v>
      </c>
      <c r="Q734" s="29">
        <f>(_xlfn.XLOOKUP(C734,'Export Action'!$A$3:$A$1999,'Export Action'!$AS$3:$AS$1999))/_xlfn.XLOOKUP(C734,'Export Action'!$A$3:$A$1999,'Export Action'!$AR$3:$AR$1999)</f>
        <v>0.26548672566371684</v>
      </c>
      <c r="R734" s="63" t="str">
        <f>IF(OR(_xlfn.XLOOKUP(C734,'Export Action'!$A$3:$A$1999,'Export Action'!$AO$3:$AO$1999)="Communes ZRR./bassins de vie pop &gt; 50% ZRR",_xlfn.XLOOKUP(C734,'Export Action'!$A$3:$A$1999,'Export Action'!$AO$3:$AO$1999)="Contrats de relance et de transition écologique (CRTE) rural"),"Oui","Non")</f>
        <v>Non</v>
      </c>
      <c r="S734" s="73"/>
      <c r="T734" s="74">
        <f t="shared" si="11"/>
        <v>296</v>
      </c>
      <c r="U734" s="75"/>
      <c r="V734" s="8" t="str" cm="1">
        <f t="array" ref="V734">IF(SUMPRODUCT((Tableau1[NOM DE LA STRUCTURE]=Tableau1[[#This Row],[NOM DE LA STRUCTURE]])*Tableau1[MONTANT PROPOSE POUR L''ACTION])=0,"",SUMPRODUCT((Tableau1[NOM DE LA STRUCTURE]=Tableau1[[#This Row],[NOM DE LA STRUCTURE]])*Tableau1[MONTANT PROPOSE POUR L''ACTION]))</f>
        <v/>
      </c>
      <c r="W734" s="79"/>
    </row>
    <row r="735" spans="1:23" ht="47.5" hidden="1" customHeight="1" x14ac:dyDescent="0.25">
      <c r="A735" s="13" t="str">
        <f>_xlfn.XLOOKUP(C735,'Export Action'!$A$3:$A$1999,'Export Action'!$L$3:$L$1999)</f>
        <v>80782506200019</v>
      </c>
      <c r="B735" s="84" t="str">
        <f>_xlfn.XLOOKUP(A735,'Export Action'!$L$3:$L$1999,'Export Action'!$O$3:$O$1999)</f>
        <v>US BRANNE PING PONG</v>
      </c>
      <c r="C735" s="1" t="s">
        <v>17337</v>
      </c>
      <c r="D735" s="36" t="str">
        <f>_xlfn.XLOOKUP(C735,'Export Action'!$A$3:$A$1999,'Export Action'!$X$3:$X$1999)</f>
        <v>RECRUTEMENT ET FIDELISATION DES JEUNES</v>
      </c>
      <c r="E735" s="1" t="str">
        <f>_xlfn.XLOOKUP(A735,'Export Dossier'!$K$3:$K$974,'Export Dossier'!$D$3:$D$974)</f>
        <v>FFTT-NAQU-24-0040</v>
      </c>
      <c r="F735" s="36" t="str">
        <f>_xlfn.XLOOKUP(C735,'Export Action'!$A$3:$A$1999,'Export Action'!$AE$3:$AE$1999)</f>
        <v>Ping Educatif</v>
      </c>
      <c r="G735" s="68"/>
      <c r="H735" s="71"/>
      <c r="I735" s="71"/>
      <c r="J735" s="1" t="str">
        <f>_xlfn.XLOOKUP(C735,'Export Action'!$A$3:$A$1999,'Export Action'!$J$3:$J$1999)</f>
        <v>Renouvellement</v>
      </c>
      <c r="K735" s="1" t="str">
        <f>_xlfn.XLOOKUP(C735,'Export Action'!$A$3:$A$1999,'Export Action'!$AL$3:$AL$1999)</f>
        <v>Mixte</v>
      </c>
      <c r="L735" s="1">
        <f>_xlfn.XLOOKUP(C735,'Export Action'!$A$3:$A$1999,'Export Action'!$AM$3:$AM$1999)</f>
        <v>100</v>
      </c>
      <c r="M735" s="5">
        <f>_xlfn.XLOOKUP(A735,'Export 2022'!$K$3:$K$1000,'Export 2022'!$AF$3:$AF$1000)</f>
        <v>1500</v>
      </c>
      <c r="N735" s="5">
        <f>_xlfn.XLOOKUP(A735,'Export 2023'!$K$3:$K$1000,'Export 2023'!$AF$3:$AF$1000)</f>
        <v>1500</v>
      </c>
      <c r="O735" s="31">
        <f>_xlfn.XLOOKUP(A735,'Export Dossier'!$K$3:$K$974,'Export Dossier'!$AD$3:$AD$974)</f>
        <v>2000</v>
      </c>
      <c r="P735" s="31">
        <f>_xlfn.XLOOKUP(C735,'Export Action'!$A$3:$A$1999,'Export Action'!$AS$3:$AS$1999)</f>
        <v>1500</v>
      </c>
      <c r="Q735" s="29">
        <f>(_xlfn.XLOOKUP(C735,'Export Action'!$A$3:$A$1999,'Export Action'!$AS$3:$AS$1999))/_xlfn.XLOOKUP(C735,'Export Action'!$A$3:$A$1999,'Export Action'!$AR$3:$AR$1999)</f>
        <v>0.32608695652173914</v>
      </c>
      <c r="R735" s="63" t="str">
        <f>IF(OR(_xlfn.XLOOKUP(C735,'Export Action'!$A$3:$A$1999,'Export Action'!$AO$3:$AO$1999)="Communes ZRR./bassins de vie pop &gt; 50% ZRR",_xlfn.XLOOKUP(C735,'Export Action'!$A$3:$A$1999,'Export Action'!$AO$3:$AO$1999)="Contrats de relance et de transition écologique (CRTE) rural"),"Oui","Non")</f>
        <v>Non</v>
      </c>
      <c r="S735" s="73"/>
      <c r="T735" s="74">
        <f t="shared" si="11"/>
        <v>297</v>
      </c>
      <c r="U735" s="75"/>
      <c r="V735" s="8" t="str" cm="1">
        <f t="array" ref="V735">IF(SUMPRODUCT((Tableau1[NOM DE LA STRUCTURE]=Tableau1[[#This Row],[NOM DE LA STRUCTURE]])*Tableau1[MONTANT PROPOSE POUR L''ACTION])=0,"",SUMPRODUCT((Tableau1[NOM DE LA STRUCTURE]=Tableau1[[#This Row],[NOM DE LA STRUCTURE]])*Tableau1[MONTANT PROPOSE POUR L''ACTION]))</f>
        <v/>
      </c>
      <c r="W735" s="79"/>
    </row>
    <row r="736" spans="1:23" ht="47.5" hidden="1" customHeight="1" x14ac:dyDescent="0.25">
      <c r="A736" s="13" t="str">
        <f>_xlfn.XLOOKUP(C736,'Export Action'!$A$3:$A$1999,'Export Action'!$L$3:$L$1999)</f>
        <v>80782506200019</v>
      </c>
      <c r="B736" s="84" t="str">
        <f>_xlfn.XLOOKUP(A736,'Export Action'!$L$3:$L$1999,'Export Action'!$O$3:$O$1999)</f>
        <v>US BRANNE PING PONG</v>
      </c>
      <c r="C736" s="1" t="s">
        <v>17344</v>
      </c>
      <c r="D736" s="36" t="str">
        <f>_xlfn.XLOOKUP(C736,'Export Action'!$A$3:$A$1999,'Export Action'!$X$3:$X$1999)</f>
        <v>DEVELOPPEMENT DE NOUVELLES PRATIQUES</v>
      </c>
      <c r="E736" s="1" t="str">
        <f>_xlfn.XLOOKUP(A736,'Export Dossier'!$K$3:$K$974,'Export Dossier'!$D$3:$D$974)</f>
        <v>FFTT-NAQU-24-0040</v>
      </c>
      <c r="F736" s="36" t="str">
        <f>_xlfn.XLOOKUP(C736,'Export Action'!$A$3:$A$1999,'Export Action'!$AE$3:$AE$1999)</f>
        <v>Nouvelles pratiques</v>
      </c>
      <c r="G736" s="68"/>
      <c r="H736" s="71"/>
      <c r="I736" s="71"/>
      <c r="J736" s="1" t="str">
        <f>_xlfn.XLOOKUP(C736,'Export Action'!$A$3:$A$1999,'Export Action'!$J$3:$J$1999)</f>
        <v>Renouvellement</v>
      </c>
      <c r="K736" s="1" t="str">
        <f>_xlfn.XLOOKUP(C736,'Export Action'!$A$3:$A$1999,'Export Action'!$AL$3:$AL$1999)</f>
        <v>Mixte</v>
      </c>
      <c r="L736" s="1">
        <f>_xlfn.XLOOKUP(C736,'Export Action'!$A$3:$A$1999,'Export Action'!$AM$3:$AM$1999)</f>
        <v>50</v>
      </c>
      <c r="M736" s="5">
        <f>_xlfn.XLOOKUP(A736,'Export 2022'!$K$3:$K$1000,'Export 2022'!$AF$3:$AF$1000)</f>
        <v>1500</v>
      </c>
      <c r="N736" s="5">
        <f>_xlfn.XLOOKUP(A736,'Export 2023'!$K$3:$K$1000,'Export 2023'!$AF$3:$AF$1000)</f>
        <v>1500</v>
      </c>
      <c r="O736" s="31">
        <f>_xlfn.XLOOKUP(A736,'Export Dossier'!$K$3:$K$974,'Export Dossier'!$AD$3:$AD$974)</f>
        <v>2000</v>
      </c>
      <c r="P736" s="31">
        <f>_xlfn.XLOOKUP(C736,'Export Action'!$A$3:$A$1999,'Export Action'!$AS$3:$AS$1999)</f>
        <v>500</v>
      </c>
      <c r="Q736" s="29">
        <f>(_xlfn.XLOOKUP(C736,'Export Action'!$A$3:$A$1999,'Export Action'!$AS$3:$AS$1999))/_xlfn.XLOOKUP(C736,'Export Action'!$A$3:$A$1999,'Export Action'!$AR$3:$AR$1999)</f>
        <v>0.38461538461538464</v>
      </c>
      <c r="R736" s="63" t="str">
        <f>IF(OR(_xlfn.XLOOKUP(C736,'Export Action'!$A$3:$A$1999,'Export Action'!$AO$3:$AO$1999)="Communes ZRR./bassins de vie pop &gt; 50% ZRR",_xlfn.XLOOKUP(C736,'Export Action'!$A$3:$A$1999,'Export Action'!$AO$3:$AO$1999)="Contrats de relance et de transition écologique (CRTE) rural"),"Oui","Non")</f>
        <v>Non</v>
      </c>
      <c r="S736" s="73"/>
      <c r="T736" s="74">
        <f t="shared" si="11"/>
        <v>297</v>
      </c>
      <c r="U736" s="75"/>
      <c r="V736" s="8" t="str" cm="1">
        <f t="array" ref="V736">IF(SUMPRODUCT((Tableau1[NOM DE LA STRUCTURE]=Tableau1[[#This Row],[NOM DE LA STRUCTURE]])*Tableau1[MONTANT PROPOSE POUR L''ACTION])=0,"",SUMPRODUCT((Tableau1[NOM DE LA STRUCTURE]=Tableau1[[#This Row],[NOM DE LA STRUCTURE]])*Tableau1[MONTANT PROPOSE POUR L''ACTION]))</f>
        <v/>
      </c>
      <c r="W736" s="79"/>
    </row>
    <row r="737" spans="1:23" ht="47.5" hidden="1" customHeight="1" x14ac:dyDescent="0.25">
      <c r="A737" s="13" t="str">
        <f>_xlfn.XLOOKUP(C737,'Export Action'!$A$3:$A$1999,'Export Action'!$L$3:$L$1999)</f>
        <v>45409285900015</v>
      </c>
      <c r="B737" s="84" t="str">
        <f>_xlfn.XLOOKUP(A737,'Export Action'!$L$3:$L$1999,'Export Action'!$O$3:$O$1999)</f>
        <v>STADE POITEVIN TENNIS DE TABLE</v>
      </c>
      <c r="C737" s="1" t="s">
        <v>17350</v>
      </c>
      <c r="D737" s="36" t="str">
        <f>_xlfn.XLOOKUP(C737,'Export Action'!$A$3:$A$1999,'Export Action'!$X$3:$X$1999)</f>
        <v>PING EDUCATIF - Recrutement et fidélisation des jeunes</v>
      </c>
      <c r="E737" s="1" t="str">
        <f>_xlfn.XLOOKUP(A737,'Export Dossier'!$K$3:$K$974,'Export Dossier'!$D$3:$D$974)</f>
        <v>FFTT-NAQU-24-0041</v>
      </c>
      <c r="F737" s="36" t="str">
        <f>_xlfn.XLOOKUP(C737,'Export Action'!$A$3:$A$1999,'Export Action'!$AE$3:$AE$1999)</f>
        <v>Ping Educatif</v>
      </c>
      <c r="G737" s="68"/>
      <c r="H737" s="71"/>
      <c r="I737" s="71"/>
      <c r="J737" s="1" t="str">
        <f>_xlfn.XLOOKUP(C737,'Export Action'!$A$3:$A$1999,'Export Action'!$J$3:$J$1999)</f>
        <v>Renouvellement</v>
      </c>
      <c r="K737" s="1" t="str">
        <f>_xlfn.XLOOKUP(C737,'Export Action'!$A$3:$A$1999,'Export Action'!$AL$3:$AL$1999)</f>
        <v>Mixte</v>
      </c>
      <c r="L737" s="1">
        <f>_xlfn.XLOOKUP(C737,'Export Action'!$A$3:$A$1999,'Export Action'!$AM$3:$AM$1999)</f>
        <v>510</v>
      </c>
      <c r="M737" s="5">
        <f>_xlfn.XLOOKUP(A737,'Export 2022'!$K$3:$K$1000,'Export 2022'!$AF$3:$AF$1000)</f>
        <v>1500</v>
      </c>
      <c r="N737" s="5">
        <f>_xlfn.XLOOKUP(A737,'Export 2023'!$K$3:$K$1000,'Export 2023'!$AF$3:$AF$1000)</f>
        <v>1500</v>
      </c>
      <c r="O737" s="31">
        <f>_xlfn.XLOOKUP(A737,'Export Dossier'!$K$3:$K$974,'Export Dossier'!$AD$3:$AD$974)</f>
        <v>5000</v>
      </c>
      <c r="P737" s="31">
        <f>_xlfn.XLOOKUP(C737,'Export Action'!$A$3:$A$1999,'Export Action'!$AS$3:$AS$1999)</f>
        <v>2500</v>
      </c>
      <c r="Q737" s="29">
        <f>(_xlfn.XLOOKUP(C737,'Export Action'!$A$3:$A$1999,'Export Action'!$AS$3:$AS$1999))/_xlfn.XLOOKUP(C737,'Export Action'!$A$3:$A$1999,'Export Action'!$AR$3:$AR$1999)</f>
        <v>0.26881720430107525</v>
      </c>
      <c r="R737" s="63" t="str">
        <f>IF(OR(_xlfn.XLOOKUP(C737,'Export Action'!$A$3:$A$1999,'Export Action'!$AO$3:$AO$1999)="Communes ZRR./bassins de vie pop &gt; 50% ZRR",_xlfn.XLOOKUP(C737,'Export Action'!$A$3:$A$1999,'Export Action'!$AO$3:$AO$1999)="Contrats de relance et de transition écologique (CRTE) rural"),"Oui","Non")</f>
        <v>Non</v>
      </c>
      <c r="S737" s="73"/>
      <c r="T737" s="74">
        <f t="shared" si="11"/>
        <v>298</v>
      </c>
      <c r="U737" s="75"/>
      <c r="V737" s="8" t="str" cm="1">
        <f t="array" ref="V737">IF(SUMPRODUCT((Tableau1[NOM DE LA STRUCTURE]=Tableau1[[#This Row],[NOM DE LA STRUCTURE]])*Tableau1[MONTANT PROPOSE POUR L''ACTION])=0,"",SUMPRODUCT((Tableau1[NOM DE LA STRUCTURE]=Tableau1[[#This Row],[NOM DE LA STRUCTURE]])*Tableau1[MONTANT PROPOSE POUR L''ACTION]))</f>
        <v/>
      </c>
      <c r="W737" s="79"/>
    </row>
    <row r="738" spans="1:23" ht="47.5" hidden="1" customHeight="1" x14ac:dyDescent="0.25">
      <c r="A738" s="13" t="str">
        <f>_xlfn.XLOOKUP(C738,'Export Action'!$A$3:$A$1999,'Export Action'!$L$3:$L$1999)</f>
        <v>45409285900015</v>
      </c>
      <c r="B738" s="84" t="str">
        <f>_xlfn.XLOOKUP(A738,'Export Action'!$L$3:$L$1999,'Export Action'!$O$3:$O$1999)</f>
        <v>STADE POITEVIN TENNIS DE TABLE</v>
      </c>
      <c r="C738" s="1" t="s">
        <v>17359</v>
      </c>
      <c r="D738" s="36" t="str">
        <f>_xlfn.XLOOKUP(C738,'Export Action'!$A$3:$A$1999,'Export Action'!$X$3:$X$1999)</f>
        <v>PING ACTIF - Développement des dispositifs Ping Bien être ou Ping Santé</v>
      </c>
      <c r="E738" s="1" t="str">
        <f>_xlfn.XLOOKUP(A738,'Export Dossier'!$K$3:$K$974,'Export Dossier'!$D$3:$D$974)</f>
        <v>FFTT-NAQU-24-0041</v>
      </c>
      <c r="F738" s="36" t="str">
        <f>_xlfn.XLOOKUP(C738,'Export Action'!$A$3:$A$1999,'Export Action'!$AE$3:$AE$1999)</f>
        <v>Ping Actif</v>
      </c>
      <c r="G738" s="68"/>
      <c r="H738" s="71"/>
      <c r="I738" s="71"/>
      <c r="J738" s="1" t="str">
        <f>_xlfn.XLOOKUP(C738,'Export Action'!$A$3:$A$1999,'Export Action'!$J$3:$J$1999)</f>
        <v>Renouvellement</v>
      </c>
      <c r="K738" s="1" t="str">
        <f>_xlfn.XLOOKUP(C738,'Export Action'!$A$3:$A$1999,'Export Action'!$AL$3:$AL$1999)</f>
        <v>Mixte</v>
      </c>
      <c r="L738" s="1">
        <f>_xlfn.XLOOKUP(C738,'Export Action'!$A$3:$A$1999,'Export Action'!$AM$3:$AM$1999)</f>
        <v>56</v>
      </c>
      <c r="M738" s="5">
        <f>_xlfn.XLOOKUP(A738,'Export 2022'!$K$3:$K$1000,'Export 2022'!$AF$3:$AF$1000)</f>
        <v>1500</v>
      </c>
      <c r="N738" s="5">
        <f>_xlfn.XLOOKUP(A738,'Export 2023'!$K$3:$K$1000,'Export 2023'!$AF$3:$AF$1000)</f>
        <v>1500</v>
      </c>
      <c r="O738" s="31">
        <f>_xlfn.XLOOKUP(A738,'Export Dossier'!$K$3:$K$974,'Export Dossier'!$AD$3:$AD$974)</f>
        <v>5000</v>
      </c>
      <c r="P738" s="31">
        <f>_xlfn.XLOOKUP(C738,'Export Action'!$A$3:$A$1999,'Export Action'!$AS$3:$AS$1999)</f>
        <v>2500</v>
      </c>
      <c r="Q738" s="29">
        <f>(_xlfn.XLOOKUP(C738,'Export Action'!$A$3:$A$1999,'Export Action'!$AS$3:$AS$1999))/_xlfn.XLOOKUP(C738,'Export Action'!$A$3:$A$1999,'Export Action'!$AR$3:$AR$1999)</f>
        <v>0.49800796812749004</v>
      </c>
      <c r="R738" s="63" t="str">
        <f>IF(OR(_xlfn.XLOOKUP(C738,'Export Action'!$A$3:$A$1999,'Export Action'!$AO$3:$AO$1999)="Communes ZRR./bassins de vie pop &gt; 50% ZRR",_xlfn.XLOOKUP(C738,'Export Action'!$A$3:$A$1999,'Export Action'!$AO$3:$AO$1999)="Contrats de relance et de transition écologique (CRTE) rural"),"Oui","Non")</f>
        <v>Non</v>
      </c>
      <c r="S738" s="73"/>
      <c r="T738" s="74">
        <f t="shared" si="11"/>
        <v>298</v>
      </c>
      <c r="U738" s="75"/>
      <c r="V738" s="8" t="str" cm="1">
        <f t="array" ref="V738">IF(SUMPRODUCT((Tableau1[NOM DE LA STRUCTURE]=Tableau1[[#This Row],[NOM DE LA STRUCTURE]])*Tableau1[MONTANT PROPOSE POUR L''ACTION])=0,"",SUMPRODUCT((Tableau1[NOM DE LA STRUCTURE]=Tableau1[[#This Row],[NOM DE LA STRUCTURE]])*Tableau1[MONTANT PROPOSE POUR L''ACTION]))</f>
        <v/>
      </c>
      <c r="W738" s="79"/>
    </row>
    <row r="739" spans="1:23" ht="47.5" hidden="1" customHeight="1" x14ac:dyDescent="0.25">
      <c r="A739" s="13" t="str">
        <f>_xlfn.XLOOKUP(C739,'Export Action'!$A$3:$A$1999,'Export Action'!$L$3:$L$1999)</f>
        <v>37966467500020</v>
      </c>
      <c r="B739" s="84" t="str">
        <f>_xlfn.XLOOKUP(A739,'Export Action'!$L$3:$L$1999,'Export Action'!$O$3:$O$1999)</f>
        <v>UNION SPORTIVE DE VIVONNE TENNIS DE TABLE</v>
      </c>
      <c r="C739" s="1" t="s">
        <v>17388</v>
      </c>
      <c r="D739" s="36" t="str">
        <f>_xlfn.XLOOKUP(C739,'Export Action'!$A$3:$A$1999,'Export Action'!$X$3:$X$1999)</f>
        <v>Développement du tennis de table à Vivonne</v>
      </c>
      <c r="E739" s="1" t="str">
        <f>_xlfn.XLOOKUP(A739,'Export Dossier'!$K$3:$K$974,'Export Dossier'!$D$3:$D$974)</f>
        <v>FFTT-NAQU-24-0043</v>
      </c>
      <c r="F739" s="36" t="str">
        <f>_xlfn.XLOOKUP(C739,'Export Action'!$A$3:$A$1999,'Export Action'!$AE$3:$AE$1999)</f>
        <v>Structuration clubs/comités de demain</v>
      </c>
      <c r="G739" s="68"/>
      <c r="H739" s="71"/>
      <c r="I739" s="71"/>
      <c r="J739" s="1" t="str">
        <f>_xlfn.XLOOKUP(C739,'Export Action'!$A$3:$A$1999,'Export Action'!$J$3:$J$1999)</f>
        <v>Renouvellement</v>
      </c>
      <c r="K739" s="1" t="str">
        <f>_xlfn.XLOOKUP(C739,'Export Action'!$A$3:$A$1999,'Export Action'!$AL$3:$AL$1999)</f>
        <v>Mixte</v>
      </c>
      <c r="L739" s="1">
        <f>_xlfn.XLOOKUP(C739,'Export Action'!$A$3:$A$1999,'Export Action'!$AM$3:$AM$1999)</f>
        <v>300</v>
      </c>
      <c r="M739" s="5">
        <f>_xlfn.XLOOKUP(A739,'Export 2022'!$K$3:$K$1000,'Export 2022'!$AF$3:$AF$1000)</f>
        <v>1500</v>
      </c>
      <c r="N739" s="5">
        <f>_xlfn.XLOOKUP(A739,'Export 2023'!$K$3:$K$1000,'Export 2023'!$AF$3:$AF$1000)</f>
        <v>1500</v>
      </c>
      <c r="O739" s="31">
        <f>_xlfn.XLOOKUP(A739,'Export Dossier'!$K$3:$K$974,'Export Dossier'!$AD$3:$AD$974)</f>
        <v>5000</v>
      </c>
      <c r="P739" s="31">
        <f>_xlfn.XLOOKUP(C739,'Export Action'!$A$3:$A$1999,'Export Action'!$AS$3:$AS$1999)</f>
        <v>5000</v>
      </c>
      <c r="Q739" s="29">
        <f>(_xlfn.XLOOKUP(C739,'Export Action'!$A$3:$A$1999,'Export Action'!$AS$3:$AS$1999))/_xlfn.XLOOKUP(C739,'Export Action'!$A$3:$A$1999,'Export Action'!$AR$3:$AR$1999)</f>
        <v>0.17301038062283736</v>
      </c>
      <c r="R739" s="63" t="str">
        <f>IF(OR(_xlfn.XLOOKUP(C739,'Export Action'!$A$3:$A$1999,'Export Action'!$AO$3:$AO$1999)="Communes ZRR./bassins de vie pop &gt; 50% ZRR",_xlfn.XLOOKUP(C739,'Export Action'!$A$3:$A$1999,'Export Action'!$AO$3:$AO$1999)="Contrats de relance et de transition écologique (CRTE) rural"),"Oui","Non")</f>
        <v>Non</v>
      </c>
      <c r="S739" s="73"/>
      <c r="T739" s="74">
        <f t="shared" si="11"/>
        <v>299</v>
      </c>
      <c r="U739" s="75"/>
      <c r="V739" s="8" t="str" cm="1">
        <f t="array" ref="V739">IF(SUMPRODUCT((Tableau1[NOM DE LA STRUCTURE]=Tableau1[[#This Row],[NOM DE LA STRUCTURE]])*Tableau1[MONTANT PROPOSE POUR L''ACTION])=0,"",SUMPRODUCT((Tableau1[NOM DE LA STRUCTURE]=Tableau1[[#This Row],[NOM DE LA STRUCTURE]])*Tableau1[MONTANT PROPOSE POUR L''ACTION]))</f>
        <v/>
      </c>
      <c r="W739" s="79"/>
    </row>
    <row r="740" spans="1:23" ht="47.5" hidden="1" customHeight="1" x14ac:dyDescent="0.25">
      <c r="A740" s="13" t="str">
        <f>_xlfn.XLOOKUP(C740,'Export Action'!$A$3:$A$1999,'Export Action'!$L$3:$L$1999)</f>
        <v>44757855000025</v>
      </c>
      <c r="B740" s="84" t="str">
        <f>_xlfn.XLOOKUP(A740,'Export Action'!$L$3:$L$1999,'Export Action'!$O$3:$O$1999)</f>
        <v>VAL VERT TENNIS DE TABLE JAUNAY CLAN</v>
      </c>
      <c r="C740" s="1" t="s">
        <v>17396</v>
      </c>
      <c r="D740" s="36" t="str">
        <f>_xlfn.XLOOKUP(C740,'Export Action'!$A$3:$A$1999,'Export Action'!$X$3:$X$1999)</f>
        <v>PING EDUCATIF - Recrutement et fidélisation des jeunes</v>
      </c>
      <c r="E740" s="1" t="str">
        <f>_xlfn.XLOOKUP(A740,'Export Dossier'!$K$3:$K$974,'Export Dossier'!$D$3:$D$974)</f>
        <v>FFTT-NAQU-24-0044</v>
      </c>
      <c r="F740" s="36" t="str">
        <f>_xlfn.XLOOKUP(C740,'Export Action'!$A$3:$A$1999,'Export Action'!$AE$3:$AE$1999)</f>
        <v>Ping Educatif</v>
      </c>
      <c r="G740" s="68"/>
      <c r="H740" s="71"/>
      <c r="I740" s="71"/>
      <c r="J740" s="1" t="str">
        <f>_xlfn.XLOOKUP(C740,'Export Action'!$A$3:$A$1999,'Export Action'!$J$3:$J$1999)</f>
        <v>Première demande</v>
      </c>
      <c r="K740" s="1" t="str">
        <f>_xlfn.XLOOKUP(C740,'Export Action'!$A$3:$A$1999,'Export Action'!$AL$3:$AL$1999)</f>
        <v>Mixte</v>
      </c>
      <c r="L740" s="1">
        <f>_xlfn.XLOOKUP(C740,'Export Action'!$A$3:$A$1999,'Export Action'!$AM$3:$AM$1999)</f>
        <v>40</v>
      </c>
      <c r="M740" s="5" t="e">
        <f>_xlfn.XLOOKUP(A740,'Export 2022'!$K$3:$K$1000,'Export 2022'!$AF$3:$AF$1000)</f>
        <v>#N/A</v>
      </c>
      <c r="N740" s="5" t="e">
        <f>_xlfn.XLOOKUP(A740,'Export 2023'!$K$3:$K$1000,'Export 2023'!$AF$3:$AF$1000)</f>
        <v>#N/A</v>
      </c>
      <c r="O740" s="31">
        <f>_xlfn.XLOOKUP(A740,'Export Dossier'!$K$3:$K$974,'Export Dossier'!$AD$3:$AD$974)</f>
        <v>7000</v>
      </c>
      <c r="P740" s="31">
        <f>_xlfn.XLOOKUP(C740,'Export Action'!$A$3:$A$1999,'Export Action'!$AS$3:$AS$1999)</f>
        <v>1200</v>
      </c>
      <c r="Q740" s="29">
        <f>(_xlfn.XLOOKUP(C740,'Export Action'!$A$3:$A$1999,'Export Action'!$AS$3:$AS$1999))/_xlfn.XLOOKUP(C740,'Export Action'!$A$3:$A$1999,'Export Action'!$AR$3:$AR$1999)</f>
        <v>0.54545454545454541</v>
      </c>
      <c r="R740" s="63" t="str">
        <f>IF(OR(_xlfn.XLOOKUP(C740,'Export Action'!$A$3:$A$1999,'Export Action'!$AO$3:$AO$1999)="Communes ZRR./bassins de vie pop &gt; 50% ZRR",_xlfn.XLOOKUP(C740,'Export Action'!$A$3:$A$1999,'Export Action'!$AO$3:$AO$1999)="Contrats de relance et de transition écologique (CRTE) rural"),"Oui","Non")</f>
        <v>Non</v>
      </c>
      <c r="S740" s="73"/>
      <c r="T740" s="74">
        <f t="shared" si="11"/>
        <v>300</v>
      </c>
      <c r="U740" s="75"/>
      <c r="V740" s="8" t="str" cm="1">
        <f t="array" ref="V740">IF(SUMPRODUCT((Tableau1[NOM DE LA STRUCTURE]=Tableau1[[#This Row],[NOM DE LA STRUCTURE]])*Tableau1[MONTANT PROPOSE POUR L''ACTION])=0,"",SUMPRODUCT((Tableau1[NOM DE LA STRUCTURE]=Tableau1[[#This Row],[NOM DE LA STRUCTURE]])*Tableau1[MONTANT PROPOSE POUR L''ACTION]))</f>
        <v/>
      </c>
      <c r="W740" s="79"/>
    </row>
    <row r="741" spans="1:23" ht="47.5" hidden="1" customHeight="1" x14ac:dyDescent="0.25">
      <c r="A741" s="13" t="str">
        <f>_xlfn.XLOOKUP(C741,'Export Action'!$A$3:$A$1999,'Export Action'!$L$3:$L$1999)</f>
        <v>44757855000025</v>
      </c>
      <c r="B741" s="84" t="str">
        <f>_xlfn.XLOOKUP(A741,'Export Action'!$L$3:$L$1999,'Export Action'!$O$3:$O$1999)</f>
        <v>VAL VERT TENNIS DE TABLE JAUNAY CLAN</v>
      </c>
      <c r="C741" s="1" t="s">
        <v>17409</v>
      </c>
      <c r="D741" s="36" t="str">
        <f>_xlfn.XLOOKUP(C741,'Export Action'!$A$3:$A$1999,'Export Action'!$X$3:$X$1999)</f>
        <v>STRUCTURATION CLUBS DE DEMAIN - Développement durable</v>
      </c>
      <c r="E741" s="1" t="str">
        <f>_xlfn.XLOOKUP(A741,'Export Dossier'!$K$3:$K$974,'Export Dossier'!$D$3:$D$974)</f>
        <v>FFTT-NAQU-24-0044</v>
      </c>
      <c r="F741" s="36" t="str">
        <f>_xlfn.XLOOKUP(C741,'Export Action'!$A$3:$A$1999,'Export Action'!$AE$3:$AE$1999)</f>
        <v>Structuration clubs/comités de demain</v>
      </c>
      <c r="G741" s="68"/>
      <c r="H741" s="71"/>
      <c r="I741" s="71"/>
      <c r="J741" s="1" t="str">
        <f>_xlfn.XLOOKUP(C741,'Export Action'!$A$3:$A$1999,'Export Action'!$J$3:$J$1999)</f>
        <v>Première demande</v>
      </c>
      <c r="K741" s="1" t="str">
        <f>_xlfn.XLOOKUP(C741,'Export Action'!$A$3:$A$1999,'Export Action'!$AL$3:$AL$1999)</f>
        <v>Mixte</v>
      </c>
      <c r="L741" s="1">
        <f>_xlfn.XLOOKUP(C741,'Export Action'!$A$3:$A$1999,'Export Action'!$AM$3:$AM$1999)</f>
        <v>150</v>
      </c>
      <c r="M741" s="5" t="e">
        <f>_xlfn.XLOOKUP(A741,'Export 2022'!$K$3:$K$1000,'Export 2022'!$AF$3:$AF$1000)</f>
        <v>#N/A</v>
      </c>
      <c r="N741" s="5" t="e">
        <f>_xlfn.XLOOKUP(A741,'Export 2023'!$K$3:$K$1000,'Export 2023'!$AF$3:$AF$1000)</f>
        <v>#N/A</v>
      </c>
      <c r="O741" s="31">
        <f>_xlfn.XLOOKUP(A741,'Export Dossier'!$K$3:$K$974,'Export Dossier'!$AD$3:$AD$974)</f>
        <v>7000</v>
      </c>
      <c r="P741" s="31">
        <f>_xlfn.XLOOKUP(C741,'Export Action'!$A$3:$A$1999,'Export Action'!$AS$3:$AS$1999)</f>
        <v>1000</v>
      </c>
      <c r="Q741" s="29">
        <f>(_xlfn.XLOOKUP(C741,'Export Action'!$A$3:$A$1999,'Export Action'!$AS$3:$AS$1999))/_xlfn.XLOOKUP(C741,'Export Action'!$A$3:$A$1999,'Export Action'!$AR$3:$AR$1999)</f>
        <v>0.5494505494505495</v>
      </c>
      <c r="R741" s="63" t="str">
        <f>IF(OR(_xlfn.XLOOKUP(C741,'Export Action'!$A$3:$A$1999,'Export Action'!$AO$3:$AO$1999)="Communes ZRR./bassins de vie pop &gt; 50% ZRR",_xlfn.XLOOKUP(C741,'Export Action'!$A$3:$A$1999,'Export Action'!$AO$3:$AO$1999)="Contrats de relance et de transition écologique (CRTE) rural"),"Oui","Non")</f>
        <v>Non</v>
      </c>
      <c r="S741" s="73"/>
      <c r="T741" s="74">
        <f t="shared" ref="T741:T804" si="12">IF(A741=A740,T740,T740+1)</f>
        <v>300</v>
      </c>
      <c r="U741" s="75"/>
      <c r="V741" s="8" t="str" cm="1">
        <f t="array" ref="V741">IF(SUMPRODUCT((Tableau1[NOM DE LA STRUCTURE]=Tableau1[[#This Row],[NOM DE LA STRUCTURE]])*Tableau1[MONTANT PROPOSE POUR L''ACTION])=0,"",SUMPRODUCT((Tableau1[NOM DE LA STRUCTURE]=Tableau1[[#This Row],[NOM DE LA STRUCTURE]])*Tableau1[MONTANT PROPOSE POUR L''ACTION]))</f>
        <v/>
      </c>
      <c r="W741" s="79"/>
    </row>
    <row r="742" spans="1:23" ht="47.5" hidden="1" customHeight="1" x14ac:dyDescent="0.25">
      <c r="A742" s="13" t="str">
        <f>_xlfn.XLOOKUP(C742,'Export Action'!$A$3:$A$1999,'Export Action'!$L$3:$L$1999)</f>
        <v>44757855000025</v>
      </c>
      <c r="B742" s="84" t="str">
        <f>_xlfn.XLOOKUP(A742,'Export Action'!$L$3:$L$1999,'Export Action'!$O$3:$O$1999)</f>
        <v>VAL VERT TENNIS DE TABLE JAUNAY CLAN</v>
      </c>
      <c r="C742" s="1" t="s">
        <v>17415</v>
      </c>
      <c r="D742" s="36" t="str">
        <f>_xlfn.XLOOKUP(C742,'Export Action'!$A$3:$A$1999,'Export Action'!$X$3:$X$1999)</f>
        <v>ANIMATION JOP</v>
      </c>
      <c r="E742" s="1" t="str">
        <f>_xlfn.XLOOKUP(A742,'Export Dossier'!$K$3:$K$974,'Export Dossier'!$D$3:$D$974)</f>
        <v>FFTT-NAQU-24-0044</v>
      </c>
      <c r="F742" s="36" t="str">
        <f>_xlfn.XLOOKUP(C742,'Export Action'!$A$3:$A$1999,'Export Action'!$AE$3:$AE$1999)</f>
        <v>Animations vacances Olympiques et Paralympiques</v>
      </c>
      <c r="G742" s="87"/>
      <c r="H742" s="1"/>
      <c r="I742" s="1"/>
      <c r="J742" s="1" t="str">
        <f>_xlfn.XLOOKUP(C742,'Export Action'!$A$3:$A$1999,'Export Action'!$J$3:$J$1999)</f>
        <v>Première demande</v>
      </c>
      <c r="K742" s="1" t="str">
        <f>_xlfn.XLOOKUP(C742,'Export Action'!$A$3:$A$1999,'Export Action'!$AL$3:$AL$1999)</f>
        <v>Mixte</v>
      </c>
      <c r="L742" s="1">
        <f>_xlfn.XLOOKUP(C742,'Export Action'!$A$3:$A$1999,'Export Action'!$AM$3:$AM$1999)</f>
        <v>500</v>
      </c>
      <c r="M742" s="5" t="e">
        <f>_xlfn.XLOOKUP(A742,'Export 2022'!$K$3:$K$1000,'Export 2022'!$AF$3:$AF$1000)</f>
        <v>#N/A</v>
      </c>
      <c r="N742" s="5" t="e">
        <f>_xlfn.XLOOKUP(A742,'Export 2023'!$K$3:$K$1000,'Export 2023'!$AF$3:$AF$1000)</f>
        <v>#N/A</v>
      </c>
      <c r="O742" s="31">
        <f>_xlfn.XLOOKUP(A742,'Export Dossier'!$K$3:$K$974,'Export Dossier'!$AD$3:$AD$974)</f>
        <v>7000</v>
      </c>
      <c r="P742" s="31">
        <f>_xlfn.XLOOKUP(C742,'Export Action'!$A$3:$A$1999,'Export Action'!$AS$3:$AS$1999)</f>
        <v>3300</v>
      </c>
      <c r="Q742" s="29">
        <f>(_xlfn.XLOOKUP(C742,'Export Action'!$A$3:$A$1999,'Export Action'!$AS$3:$AS$1999))/_xlfn.XLOOKUP(C742,'Export Action'!$A$3:$A$1999,'Export Action'!$AR$3:$AR$1999)</f>
        <v>0.54545454545454541</v>
      </c>
      <c r="R742" s="63" t="str">
        <f>IF(OR(_xlfn.XLOOKUP(C742,'Export Action'!$A$3:$A$1999,'Export Action'!$AO$3:$AO$1999)="Communes ZRR./bassins de vie pop &gt; 50% ZRR",_xlfn.XLOOKUP(C742,'Export Action'!$A$3:$A$1999,'Export Action'!$AO$3:$AO$1999)="Contrats de relance et de transition écologique (CRTE) rural"),"Oui","Non")</f>
        <v>Non</v>
      </c>
      <c r="S742" s="88"/>
      <c r="T742" s="74">
        <f t="shared" si="12"/>
        <v>300</v>
      </c>
      <c r="U742" s="89"/>
      <c r="V742" s="8" t="str" cm="1">
        <f t="array" ref="V742">IF(SUMPRODUCT((Tableau1[NOM DE LA STRUCTURE]=Tableau1[[#This Row],[NOM DE LA STRUCTURE]])*Tableau1[MONTANT PROPOSE POUR L''ACTION])=0,"",SUMPRODUCT((Tableau1[NOM DE LA STRUCTURE]=Tableau1[[#This Row],[NOM DE LA STRUCTURE]])*Tableau1[MONTANT PROPOSE POUR L''ACTION]))</f>
        <v/>
      </c>
      <c r="W742" s="90"/>
    </row>
    <row r="743" spans="1:23" ht="47.5" hidden="1" customHeight="1" x14ac:dyDescent="0.25">
      <c r="A743" s="13" t="str">
        <f>_xlfn.XLOOKUP(C743,'Export Action'!$A$3:$A$1999,'Export Action'!$L$3:$L$1999)</f>
        <v>44757855000025</v>
      </c>
      <c r="B743" s="84" t="str">
        <f>_xlfn.XLOOKUP(A743,'Export Action'!$L$3:$L$1999,'Export Action'!$O$3:$O$1999)</f>
        <v>VAL VERT TENNIS DE TABLE JAUNAY CLAN</v>
      </c>
      <c r="C743" s="1" t="s">
        <v>17419</v>
      </c>
      <c r="D743" s="36" t="str">
        <f>_xlfn.XLOOKUP(C743,'Export Action'!$A$3:$A$1999,'Export Action'!$X$3:$X$1999)</f>
        <v>DEVELOPPEMENT DU SPORT FEMININ et du SPORT ADAPTE</v>
      </c>
      <c r="E743" s="1" t="str">
        <f>_xlfn.XLOOKUP(A743,'Export Dossier'!$K$3:$K$974,'Export Dossier'!$D$3:$D$974)</f>
        <v>FFTT-NAQU-24-0044</v>
      </c>
      <c r="F743" s="36" t="str">
        <f>_xlfn.XLOOKUP(C743,'Export Action'!$A$3:$A$1999,'Export Action'!$AE$3:$AE$1999)</f>
        <v>Ping Actif</v>
      </c>
      <c r="G743" s="68"/>
      <c r="H743" s="71"/>
      <c r="I743" s="71"/>
      <c r="J743" s="1" t="str">
        <f>_xlfn.XLOOKUP(C743,'Export Action'!$A$3:$A$1999,'Export Action'!$J$3:$J$1999)</f>
        <v>Première demande</v>
      </c>
      <c r="K743" s="1" t="str">
        <f>_xlfn.XLOOKUP(C743,'Export Action'!$A$3:$A$1999,'Export Action'!$AL$3:$AL$1999)</f>
        <v>Féminin</v>
      </c>
      <c r="L743" s="1">
        <f>_xlfn.XLOOKUP(C743,'Export Action'!$A$3:$A$1999,'Export Action'!$AM$3:$AM$1999)</f>
        <v>15</v>
      </c>
      <c r="M743" s="5" t="e">
        <f>_xlfn.XLOOKUP(A743,'Export 2022'!$K$3:$K$1000,'Export 2022'!$AF$3:$AF$1000)</f>
        <v>#N/A</v>
      </c>
      <c r="N743" s="5" t="e">
        <f>_xlfn.XLOOKUP(A743,'Export 2023'!$K$3:$K$1000,'Export 2023'!$AF$3:$AF$1000)</f>
        <v>#N/A</v>
      </c>
      <c r="O743" s="31">
        <f>_xlfn.XLOOKUP(A743,'Export Dossier'!$K$3:$K$974,'Export Dossier'!$AD$3:$AD$974)</f>
        <v>7000</v>
      </c>
      <c r="P743" s="31">
        <f>_xlfn.XLOOKUP(C743,'Export Action'!$A$3:$A$1999,'Export Action'!$AS$3:$AS$1999)</f>
        <v>1500</v>
      </c>
      <c r="Q743" s="29">
        <f>(_xlfn.XLOOKUP(C743,'Export Action'!$A$3:$A$1999,'Export Action'!$AS$3:$AS$1999))/_xlfn.XLOOKUP(C743,'Export Action'!$A$3:$A$1999,'Export Action'!$AR$3:$AR$1999)</f>
        <v>0.43478260869565216</v>
      </c>
      <c r="R743" s="63" t="str">
        <f>IF(OR(_xlfn.XLOOKUP(C743,'Export Action'!$A$3:$A$1999,'Export Action'!$AO$3:$AO$1999)="Communes ZRR./bassins de vie pop &gt; 50% ZRR",_xlfn.XLOOKUP(C743,'Export Action'!$A$3:$A$1999,'Export Action'!$AO$3:$AO$1999)="Contrats de relance et de transition écologique (CRTE) rural"),"Oui","Non")</f>
        <v>Non</v>
      </c>
      <c r="S743" s="73"/>
      <c r="T743" s="74">
        <f t="shared" si="12"/>
        <v>300</v>
      </c>
      <c r="U743" s="75"/>
      <c r="V743" s="8" t="str" cm="1">
        <f t="array" ref="V743">IF(SUMPRODUCT((Tableau1[NOM DE LA STRUCTURE]=Tableau1[[#This Row],[NOM DE LA STRUCTURE]])*Tableau1[MONTANT PROPOSE POUR L''ACTION])=0,"",SUMPRODUCT((Tableau1[NOM DE LA STRUCTURE]=Tableau1[[#This Row],[NOM DE LA STRUCTURE]])*Tableau1[MONTANT PROPOSE POUR L''ACTION]))</f>
        <v/>
      </c>
      <c r="W743" s="79"/>
    </row>
    <row r="744" spans="1:23" ht="47.5" hidden="1" customHeight="1" x14ac:dyDescent="0.25">
      <c r="A744" s="13" t="str">
        <f>_xlfn.XLOOKUP(C744,'Export Action'!$A$3:$A$1999,'Export Action'!$L$3:$L$1999)</f>
        <v>31876335600025</v>
      </c>
      <c r="B744" s="84" t="str">
        <f>_xlfn.XLOOKUP(A744,'Export Action'!$L$3:$L$1999,'Export Action'!$O$3:$O$1999)</f>
        <v>AMICALE LAIQUE CHALAISIENNE</v>
      </c>
      <c r="C744" s="1" t="s">
        <v>17441</v>
      </c>
      <c r="D744" s="36" t="str">
        <f>_xlfn.XLOOKUP(C744,'Export Action'!$A$3:$A$1999,'Export Action'!$X$3:$X$1999)</f>
        <v>Le tennis de table pour les jeunes de notre territoire</v>
      </c>
      <c r="E744" s="1" t="str">
        <f>_xlfn.XLOOKUP(A744,'Export Dossier'!$K$3:$K$974,'Export Dossier'!$D$3:$D$974)</f>
        <v>FFTT-NAQU-24-0046</v>
      </c>
      <c r="F744" s="36" t="str">
        <f>_xlfn.XLOOKUP(C744,'Export Action'!$A$3:$A$1999,'Export Action'!$AE$3:$AE$1999)</f>
        <v>Ping Educatif</v>
      </c>
      <c r="G744" s="68"/>
      <c r="H744" s="71"/>
      <c r="I744" s="71"/>
      <c r="J744" s="1" t="str">
        <f>_xlfn.XLOOKUP(C744,'Export Action'!$A$3:$A$1999,'Export Action'!$J$3:$J$1999)</f>
        <v>Renouvellement</v>
      </c>
      <c r="K744" s="1" t="str">
        <f>_xlfn.XLOOKUP(C744,'Export Action'!$A$3:$A$1999,'Export Action'!$AL$3:$AL$1999)</f>
        <v>Mixte</v>
      </c>
      <c r="L744" s="1">
        <f>_xlfn.XLOOKUP(C744,'Export Action'!$A$3:$A$1999,'Export Action'!$AM$3:$AM$1999)</f>
        <v>25</v>
      </c>
      <c r="M744" s="5" t="e">
        <f>_xlfn.XLOOKUP(A744,'Export 2022'!$K$3:$K$1000,'Export 2022'!$AF$3:$AF$1000)</f>
        <v>#N/A</v>
      </c>
      <c r="N744" s="5">
        <f>_xlfn.XLOOKUP(A744,'Export 2023'!$K$3:$K$1000,'Export 2023'!$AF$3:$AF$1000)</f>
        <v>1000</v>
      </c>
      <c r="O744" s="31">
        <f>_xlfn.XLOOKUP(A744,'Export Dossier'!$K$3:$K$974,'Export Dossier'!$AD$3:$AD$974)</f>
        <v>2000</v>
      </c>
      <c r="P744" s="31">
        <f>_xlfn.XLOOKUP(C744,'Export Action'!$A$3:$A$1999,'Export Action'!$AS$3:$AS$1999)</f>
        <v>1500</v>
      </c>
      <c r="Q744" s="29">
        <f>(_xlfn.XLOOKUP(C744,'Export Action'!$A$3:$A$1999,'Export Action'!$AS$3:$AS$1999))/_xlfn.XLOOKUP(C744,'Export Action'!$A$3:$A$1999,'Export Action'!$AR$3:$AR$1999)</f>
        <v>0.375</v>
      </c>
      <c r="R744" s="63" t="str">
        <f>IF(OR(_xlfn.XLOOKUP(C744,'Export Action'!$A$3:$A$1999,'Export Action'!$AO$3:$AO$1999)="Communes ZRR./bassins de vie pop &gt; 50% ZRR",_xlfn.XLOOKUP(C744,'Export Action'!$A$3:$A$1999,'Export Action'!$AO$3:$AO$1999)="Contrats de relance et de transition écologique (CRTE) rural"),"Oui","Non")</f>
        <v>Oui</v>
      </c>
      <c r="S744" s="73"/>
      <c r="T744" s="74">
        <f t="shared" si="12"/>
        <v>301</v>
      </c>
      <c r="U744" s="75"/>
      <c r="V744" s="8" t="str" cm="1">
        <f t="array" ref="V744">IF(SUMPRODUCT((Tableau1[NOM DE LA STRUCTURE]=Tableau1[[#This Row],[NOM DE LA STRUCTURE]])*Tableau1[MONTANT PROPOSE POUR L''ACTION])=0,"",SUMPRODUCT((Tableau1[NOM DE LA STRUCTURE]=Tableau1[[#This Row],[NOM DE LA STRUCTURE]])*Tableau1[MONTANT PROPOSE POUR L''ACTION]))</f>
        <v/>
      </c>
      <c r="W744" s="79"/>
    </row>
    <row r="745" spans="1:23" ht="47.5" hidden="1" customHeight="1" x14ac:dyDescent="0.25">
      <c r="A745" s="13" t="str">
        <f>_xlfn.XLOOKUP(C745,'Export Action'!$A$3:$A$1999,'Export Action'!$L$3:$L$1999)</f>
        <v>31876335600025</v>
      </c>
      <c r="B745" s="84" t="str">
        <f>_xlfn.XLOOKUP(A745,'Export Action'!$L$3:$L$1999,'Export Action'!$O$3:$O$1999)</f>
        <v>AMICALE LAIQUE CHALAISIENNE</v>
      </c>
      <c r="C745" s="1" t="s">
        <v>17449</v>
      </c>
      <c r="D745" s="36" t="str">
        <f>_xlfn.XLOOKUP(C745,'Export Action'!$A$3:$A$1999,'Export Action'!$X$3:$X$1999)</f>
        <v>Promotion et découverte du ping en Sud Charente</v>
      </c>
      <c r="E745" s="1" t="str">
        <f>_xlfn.XLOOKUP(A745,'Export Dossier'!$K$3:$K$974,'Export Dossier'!$D$3:$D$974)</f>
        <v>FFTT-NAQU-24-0046</v>
      </c>
      <c r="F745" s="36" t="str">
        <f>_xlfn.XLOOKUP(C745,'Export Action'!$A$3:$A$1999,'Export Action'!$AE$3:$AE$1999)</f>
        <v>Ping Inclusif</v>
      </c>
      <c r="G745" s="68"/>
      <c r="H745" s="71"/>
      <c r="I745" s="71"/>
      <c r="J745" s="1" t="str">
        <f>_xlfn.XLOOKUP(C745,'Export Action'!$A$3:$A$1999,'Export Action'!$J$3:$J$1999)</f>
        <v>Première demande</v>
      </c>
      <c r="K745" s="1" t="str">
        <f>_xlfn.XLOOKUP(C745,'Export Action'!$A$3:$A$1999,'Export Action'!$AL$3:$AL$1999)</f>
        <v>Mixte</v>
      </c>
      <c r="L745" s="1">
        <f>_xlfn.XLOOKUP(C745,'Export Action'!$A$3:$A$1999,'Export Action'!$AM$3:$AM$1999)</f>
        <v>160</v>
      </c>
      <c r="M745" s="5" t="e">
        <f>_xlfn.XLOOKUP(A745,'Export 2022'!$K$3:$K$1000,'Export 2022'!$AF$3:$AF$1000)</f>
        <v>#N/A</v>
      </c>
      <c r="N745" s="5">
        <f>_xlfn.XLOOKUP(A745,'Export 2023'!$K$3:$K$1000,'Export 2023'!$AF$3:$AF$1000)</f>
        <v>1000</v>
      </c>
      <c r="O745" s="31">
        <f>_xlfn.XLOOKUP(A745,'Export Dossier'!$K$3:$K$974,'Export Dossier'!$AD$3:$AD$974)</f>
        <v>2000</v>
      </c>
      <c r="P745" s="31">
        <f>_xlfn.XLOOKUP(C745,'Export Action'!$A$3:$A$1999,'Export Action'!$AS$3:$AS$1999)</f>
        <v>500</v>
      </c>
      <c r="Q745" s="29">
        <f>(_xlfn.XLOOKUP(C745,'Export Action'!$A$3:$A$1999,'Export Action'!$AS$3:$AS$1999))/_xlfn.XLOOKUP(C745,'Export Action'!$A$3:$A$1999,'Export Action'!$AR$3:$AR$1999)</f>
        <v>0.19230769230769232</v>
      </c>
      <c r="R745" s="63" t="str">
        <f>IF(OR(_xlfn.XLOOKUP(C745,'Export Action'!$A$3:$A$1999,'Export Action'!$AO$3:$AO$1999)="Communes ZRR./bassins de vie pop &gt; 50% ZRR",_xlfn.XLOOKUP(C745,'Export Action'!$A$3:$A$1999,'Export Action'!$AO$3:$AO$1999)="Contrats de relance et de transition écologique (CRTE) rural"),"Oui","Non")</f>
        <v>Oui</v>
      </c>
      <c r="S745" s="73"/>
      <c r="T745" s="74">
        <f t="shared" si="12"/>
        <v>301</v>
      </c>
      <c r="U745" s="75"/>
      <c r="V745" s="8" t="str" cm="1">
        <f t="array" ref="V745">IF(SUMPRODUCT((Tableau1[NOM DE LA STRUCTURE]=Tableau1[[#This Row],[NOM DE LA STRUCTURE]])*Tableau1[MONTANT PROPOSE POUR L''ACTION])=0,"",SUMPRODUCT((Tableau1[NOM DE LA STRUCTURE]=Tableau1[[#This Row],[NOM DE LA STRUCTURE]])*Tableau1[MONTANT PROPOSE POUR L''ACTION]))</f>
        <v/>
      </c>
      <c r="W745" s="79"/>
    </row>
    <row r="746" spans="1:23" ht="47.5" hidden="1" customHeight="1" x14ac:dyDescent="0.25">
      <c r="A746" s="13" t="str">
        <f>_xlfn.XLOOKUP(C746,'Export Action'!$A$3:$A$1999,'Export Action'!$L$3:$L$1999)</f>
        <v>39900691500017</v>
      </c>
      <c r="B746" s="84" t="str">
        <f>_xlfn.XLOOKUP(A746,'Export Action'!$L$3:$L$1999,'Export Action'!$O$3:$O$1999)</f>
        <v>HAUTE CORREZE TENNIS DE TABLE</v>
      </c>
      <c r="C746" s="1" t="s">
        <v>17455</v>
      </c>
      <c r="D746" s="36" t="str">
        <f>_xlfn.XLOOKUP(C746,'Export Action'!$A$3:$A$1999,'Export Action'!$X$3:$X$1999)</f>
        <v>Développement du poing pour les 4-7 ans</v>
      </c>
      <c r="E746" s="1" t="str">
        <f>_xlfn.XLOOKUP(A746,'Export Dossier'!$K$3:$K$974,'Export Dossier'!$D$3:$D$974)</f>
        <v>FFTT-NAQU-24-0047</v>
      </c>
      <c r="F746" s="36" t="str">
        <f>_xlfn.XLOOKUP(C746,'Export Action'!$A$3:$A$1999,'Export Action'!$AE$3:$AE$1999)</f>
        <v>Ping Educatif</v>
      </c>
      <c r="G746" s="68"/>
      <c r="H746" s="71"/>
      <c r="I746" s="71"/>
      <c r="J746" s="1" t="str">
        <f>_xlfn.XLOOKUP(C746,'Export Action'!$A$3:$A$1999,'Export Action'!$J$3:$J$1999)</f>
        <v>Première demande</v>
      </c>
      <c r="K746" s="1" t="str">
        <f>_xlfn.XLOOKUP(C746,'Export Action'!$A$3:$A$1999,'Export Action'!$AL$3:$AL$1999)</f>
        <v>Mixte</v>
      </c>
      <c r="L746" s="1">
        <f>_xlfn.XLOOKUP(C746,'Export Action'!$A$3:$A$1999,'Export Action'!$AM$3:$AM$1999)</f>
        <v>20</v>
      </c>
      <c r="M746" s="5">
        <f>_xlfn.XLOOKUP(A746,'Export 2022'!$K$3:$K$1000,'Export 2022'!$AF$3:$AF$1000)</f>
        <v>2000</v>
      </c>
      <c r="N746" s="5">
        <f>_xlfn.XLOOKUP(A746,'Export 2023'!$K$3:$K$1000,'Export 2023'!$AF$3:$AF$1000)</f>
        <v>2200</v>
      </c>
      <c r="O746" s="31">
        <f>_xlfn.XLOOKUP(A746,'Export Dossier'!$K$3:$K$974,'Export Dossier'!$AD$3:$AD$974)</f>
        <v>3000</v>
      </c>
      <c r="P746" s="31">
        <f>_xlfn.XLOOKUP(C746,'Export Action'!$A$3:$A$1999,'Export Action'!$AS$3:$AS$1999)</f>
        <v>1500</v>
      </c>
      <c r="Q746" s="29">
        <f>(_xlfn.XLOOKUP(C746,'Export Action'!$A$3:$A$1999,'Export Action'!$AS$3:$AS$1999))/_xlfn.XLOOKUP(C746,'Export Action'!$A$3:$A$1999,'Export Action'!$AR$3:$AR$1999)</f>
        <v>0.5</v>
      </c>
      <c r="R746" s="63" t="str">
        <f>IF(OR(_xlfn.XLOOKUP(C746,'Export Action'!$A$3:$A$1999,'Export Action'!$AO$3:$AO$1999)="Communes ZRR./bassins de vie pop &gt; 50% ZRR",_xlfn.XLOOKUP(C746,'Export Action'!$A$3:$A$1999,'Export Action'!$AO$3:$AO$1999)="Contrats de relance et de transition écologique (CRTE) rural"),"Oui","Non")</f>
        <v>Oui</v>
      </c>
      <c r="S746" s="73"/>
      <c r="T746" s="74">
        <f t="shared" si="12"/>
        <v>302</v>
      </c>
      <c r="U746" s="75"/>
      <c r="V746" s="8" t="str" cm="1">
        <f t="array" ref="V746">IF(SUMPRODUCT((Tableau1[NOM DE LA STRUCTURE]=Tableau1[[#This Row],[NOM DE LA STRUCTURE]])*Tableau1[MONTANT PROPOSE POUR L''ACTION])=0,"",SUMPRODUCT((Tableau1[NOM DE LA STRUCTURE]=Tableau1[[#This Row],[NOM DE LA STRUCTURE]])*Tableau1[MONTANT PROPOSE POUR L''ACTION]))</f>
        <v/>
      </c>
      <c r="W746" s="79"/>
    </row>
    <row r="747" spans="1:23" ht="47.5" hidden="1" customHeight="1" x14ac:dyDescent="0.25">
      <c r="A747" s="13" t="str">
        <f>_xlfn.XLOOKUP(C747,'Export Action'!$A$3:$A$1999,'Export Action'!$L$3:$L$1999)</f>
        <v>39900691500017</v>
      </c>
      <c r="B747" s="84" t="str">
        <f>_xlfn.XLOOKUP(A747,'Export Action'!$L$3:$L$1999,'Export Action'!$O$3:$O$1999)</f>
        <v>HAUTE CORREZE TENNIS DE TABLE</v>
      </c>
      <c r="C747" s="1" t="s">
        <v>17463</v>
      </c>
      <c r="D747" s="36" t="str">
        <f>_xlfn.XLOOKUP(C747,'Export Action'!$A$3:$A$1999,'Export Action'!$X$3:$X$1999)</f>
        <v>Organisation d'une étape de ping tour niveau 1 en septembre 2024</v>
      </c>
      <c r="E747" s="1" t="str">
        <f>_xlfn.XLOOKUP(A747,'Export Dossier'!$K$3:$K$974,'Export Dossier'!$D$3:$D$974)</f>
        <v>FFTT-NAQU-24-0047</v>
      </c>
      <c r="F747" s="36" t="str">
        <f>_xlfn.XLOOKUP(C747,'Export Action'!$A$3:$A$1999,'Export Action'!$AE$3:$AE$1999)</f>
        <v>Ping Educatif</v>
      </c>
      <c r="G747" s="68"/>
      <c r="H747" s="71"/>
      <c r="I747" s="71"/>
      <c r="J747" s="1" t="str">
        <f>_xlfn.XLOOKUP(C747,'Export Action'!$A$3:$A$1999,'Export Action'!$J$3:$J$1999)</f>
        <v>Première demande</v>
      </c>
      <c r="K747" s="1" t="str">
        <f>_xlfn.XLOOKUP(C747,'Export Action'!$A$3:$A$1999,'Export Action'!$AL$3:$AL$1999)</f>
        <v>Mixte</v>
      </c>
      <c r="L747" s="1">
        <f>_xlfn.XLOOKUP(C747,'Export Action'!$A$3:$A$1999,'Export Action'!$AM$3:$AM$1999)</f>
        <v>500</v>
      </c>
      <c r="M747" s="5">
        <f>_xlfn.XLOOKUP(A747,'Export 2022'!$K$3:$K$1000,'Export 2022'!$AF$3:$AF$1000)</f>
        <v>2000</v>
      </c>
      <c r="N747" s="5">
        <f>_xlfn.XLOOKUP(A747,'Export 2023'!$K$3:$K$1000,'Export 2023'!$AF$3:$AF$1000)</f>
        <v>2200</v>
      </c>
      <c r="O747" s="31">
        <f>_xlfn.XLOOKUP(A747,'Export Dossier'!$K$3:$K$974,'Export Dossier'!$AD$3:$AD$974)</f>
        <v>3000</v>
      </c>
      <c r="P747" s="31">
        <f>_xlfn.XLOOKUP(C747,'Export Action'!$A$3:$A$1999,'Export Action'!$AS$3:$AS$1999)</f>
        <v>1500</v>
      </c>
      <c r="Q747" s="29">
        <f>(_xlfn.XLOOKUP(C747,'Export Action'!$A$3:$A$1999,'Export Action'!$AS$3:$AS$1999))/_xlfn.XLOOKUP(C747,'Export Action'!$A$3:$A$1999,'Export Action'!$AR$3:$AR$1999)</f>
        <v>0.46875</v>
      </c>
      <c r="R747" s="63" t="str">
        <f>IF(OR(_xlfn.XLOOKUP(C747,'Export Action'!$A$3:$A$1999,'Export Action'!$AO$3:$AO$1999)="Communes ZRR./bassins de vie pop &gt; 50% ZRR",_xlfn.XLOOKUP(C747,'Export Action'!$A$3:$A$1999,'Export Action'!$AO$3:$AO$1999)="Contrats de relance et de transition écologique (CRTE) rural"),"Oui","Non")</f>
        <v>Oui</v>
      </c>
      <c r="S747" s="73"/>
      <c r="T747" s="74">
        <f t="shared" si="12"/>
        <v>302</v>
      </c>
      <c r="U747" s="75"/>
      <c r="V747" s="8" t="str" cm="1">
        <f t="array" ref="V747">IF(SUMPRODUCT((Tableau1[NOM DE LA STRUCTURE]=Tableau1[[#This Row],[NOM DE LA STRUCTURE]])*Tableau1[MONTANT PROPOSE POUR L''ACTION])=0,"",SUMPRODUCT((Tableau1[NOM DE LA STRUCTURE]=Tableau1[[#This Row],[NOM DE LA STRUCTURE]])*Tableau1[MONTANT PROPOSE POUR L''ACTION]))</f>
        <v/>
      </c>
      <c r="W747" s="79"/>
    </row>
    <row r="748" spans="1:23" ht="47.5" hidden="1" customHeight="1" x14ac:dyDescent="0.25">
      <c r="A748" s="13" t="str">
        <f>_xlfn.XLOOKUP(C748,'Export Action'!$A$3:$A$1999,'Export Action'!$L$3:$L$1999)</f>
        <v>77805957600018</v>
      </c>
      <c r="B748" s="84" t="str">
        <f>_xlfn.XLOOKUP(A748,'Export Action'!$L$3:$L$1999,'Export Action'!$O$3:$O$1999)</f>
        <v>LA SAINT ANTOINE</v>
      </c>
      <c r="C748" s="1" t="s">
        <v>17468</v>
      </c>
      <c r="D748" s="36" t="str">
        <f>_xlfn.XLOOKUP(C748,'Export Action'!$A$3:$A$1999,'Export Action'!$X$3:$X$1999)</f>
        <v>ACTION 1 : Développement du dispositif sport bien-être et sport-santé</v>
      </c>
      <c r="E748" s="1" t="str">
        <f>_xlfn.XLOOKUP(A748,'Export Dossier'!$K$3:$K$974,'Export Dossier'!$D$3:$D$974)</f>
        <v>FFTT-NAQU-24-0048</v>
      </c>
      <c r="F748" s="36" t="str">
        <f>_xlfn.XLOOKUP(C748,'Export Action'!$A$3:$A$1999,'Export Action'!$AE$3:$AE$1999)</f>
        <v>Ping Actif</v>
      </c>
      <c r="G748" s="68"/>
      <c r="H748" s="71"/>
      <c r="I748" s="71"/>
      <c r="J748" s="1" t="str">
        <f>_xlfn.XLOOKUP(C748,'Export Action'!$A$3:$A$1999,'Export Action'!$J$3:$J$1999)</f>
        <v>Renouvellement</v>
      </c>
      <c r="K748" s="1" t="str">
        <f>_xlfn.XLOOKUP(C748,'Export Action'!$A$3:$A$1999,'Export Action'!$AL$3:$AL$1999)</f>
        <v>Mixte</v>
      </c>
      <c r="L748" s="1">
        <f>_xlfn.XLOOKUP(C748,'Export Action'!$A$3:$A$1999,'Export Action'!$AM$3:$AM$1999)</f>
        <v>20</v>
      </c>
      <c r="M748" s="5">
        <f>_xlfn.XLOOKUP(A748,'Export 2022'!$K$3:$K$1000,'Export 2022'!$AF$3:$AF$1000)</f>
        <v>1000</v>
      </c>
      <c r="N748" s="5">
        <f>_xlfn.XLOOKUP(A748,'Export 2023'!$K$3:$K$1000,'Export 2023'!$AF$3:$AF$1000)</f>
        <v>1500</v>
      </c>
      <c r="O748" s="31">
        <f>_xlfn.XLOOKUP(A748,'Export Dossier'!$K$3:$K$974,'Export Dossier'!$AD$3:$AD$974)</f>
        <v>1500</v>
      </c>
      <c r="P748" s="31">
        <f>_xlfn.XLOOKUP(C748,'Export Action'!$A$3:$A$1999,'Export Action'!$AS$3:$AS$1999)</f>
        <v>1000</v>
      </c>
      <c r="Q748" s="29">
        <f>(_xlfn.XLOOKUP(C748,'Export Action'!$A$3:$A$1999,'Export Action'!$AS$3:$AS$1999))/_xlfn.XLOOKUP(C748,'Export Action'!$A$3:$A$1999,'Export Action'!$AR$3:$AR$1999)</f>
        <v>0.13185654008438819</v>
      </c>
      <c r="R748" s="63" t="str">
        <f>IF(OR(_xlfn.XLOOKUP(C748,'Export Action'!$A$3:$A$1999,'Export Action'!$AO$3:$AO$1999)="Communes ZRR./bassins de vie pop &gt; 50% ZRR",_xlfn.XLOOKUP(C748,'Export Action'!$A$3:$A$1999,'Export Action'!$AO$3:$AO$1999)="Contrats de relance et de transition écologique (CRTE) rural"),"Oui","Non")</f>
        <v>Non</v>
      </c>
      <c r="S748" s="73"/>
      <c r="T748" s="74">
        <f t="shared" si="12"/>
        <v>303</v>
      </c>
      <c r="U748" s="75"/>
      <c r="V748" s="8" t="str" cm="1">
        <f t="array" ref="V748">IF(SUMPRODUCT((Tableau1[NOM DE LA STRUCTURE]=Tableau1[[#This Row],[NOM DE LA STRUCTURE]])*Tableau1[MONTANT PROPOSE POUR L''ACTION])=0,"",SUMPRODUCT((Tableau1[NOM DE LA STRUCTURE]=Tableau1[[#This Row],[NOM DE LA STRUCTURE]])*Tableau1[MONTANT PROPOSE POUR L''ACTION]))</f>
        <v/>
      </c>
      <c r="W748" s="79"/>
    </row>
    <row r="749" spans="1:23" ht="47.5" hidden="1" customHeight="1" x14ac:dyDescent="0.25">
      <c r="A749" s="13" t="str">
        <f>_xlfn.XLOOKUP(C749,'Export Action'!$A$3:$A$1999,'Export Action'!$L$3:$L$1999)</f>
        <v>77805957600018</v>
      </c>
      <c r="B749" s="84" t="str">
        <f>_xlfn.XLOOKUP(A749,'Export Action'!$L$3:$L$1999,'Export Action'!$O$3:$O$1999)</f>
        <v>LA SAINT ANTOINE</v>
      </c>
      <c r="C749" s="1" t="s">
        <v>17477</v>
      </c>
      <c r="D749" s="36" t="str">
        <f>_xlfn.XLOOKUP(C749,'Export Action'!$A$3:$A$1999,'Export Action'!$X$3:$X$1999)</f>
        <v>ACTION 2 : Recrutement et fidélisation des jeunes</v>
      </c>
      <c r="E749" s="1" t="str">
        <f>_xlfn.XLOOKUP(A749,'Export Dossier'!$K$3:$K$974,'Export Dossier'!$D$3:$D$974)</f>
        <v>FFTT-NAQU-24-0048</v>
      </c>
      <c r="F749" s="36" t="str">
        <f>_xlfn.XLOOKUP(C749,'Export Action'!$A$3:$A$1999,'Export Action'!$AE$3:$AE$1999)</f>
        <v>Ping Educatif</v>
      </c>
      <c r="G749" s="68"/>
      <c r="H749" s="71"/>
      <c r="I749" s="71"/>
      <c r="J749" s="1" t="str">
        <f>_xlfn.XLOOKUP(C749,'Export Action'!$A$3:$A$1999,'Export Action'!$J$3:$J$1999)</f>
        <v>Renouvellement</v>
      </c>
      <c r="K749" s="1" t="str">
        <f>_xlfn.XLOOKUP(C749,'Export Action'!$A$3:$A$1999,'Export Action'!$AL$3:$AL$1999)</f>
        <v>Mixte</v>
      </c>
      <c r="L749" s="1">
        <f>_xlfn.XLOOKUP(C749,'Export Action'!$A$3:$A$1999,'Export Action'!$AM$3:$AM$1999)</f>
        <v>15</v>
      </c>
      <c r="M749" s="5">
        <f>_xlfn.XLOOKUP(A749,'Export 2022'!$K$3:$K$1000,'Export 2022'!$AF$3:$AF$1000)</f>
        <v>1000</v>
      </c>
      <c r="N749" s="5">
        <f>_xlfn.XLOOKUP(A749,'Export 2023'!$K$3:$K$1000,'Export 2023'!$AF$3:$AF$1000)</f>
        <v>1500</v>
      </c>
      <c r="O749" s="31">
        <f>_xlfn.XLOOKUP(A749,'Export Dossier'!$K$3:$K$974,'Export Dossier'!$AD$3:$AD$974)</f>
        <v>1500</v>
      </c>
      <c r="P749" s="31">
        <f>_xlfn.XLOOKUP(C749,'Export Action'!$A$3:$A$1999,'Export Action'!$AS$3:$AS$1999)</f>
        <v>500</v>
      </c>
      <c r="Q749" s="29">
        <f>(_xlfn.XLOOKUP(C749,'Export Action'!$A$3:$A$1999,'Export Action'!$AS$3:$AS$1999))/_xlfn.XLOOKUP(C749,'Export Action'!$A$3:$A$1999,'Export Action'!$AR$3:$AR$1999)</f>
        <v>0.13189132155104194</v>
      </c>
      <c r="R749" s="63" t="str">
        <f>IF(OR(_xlfn.XLOOKUP(C749,'Export Action'!$A$3:$A$1999,'Export Action'!$AO$3:$AO$1999)="Communes ZRR./bassins de vie pop &gt; 50% ZRR",_xlfn.XLOOKUP(C749,'Export Action'!$A$3:$A$1999,'Export Action'!$AO$3:$AO$1999)="Contrats de relance et de transition écologique (CRTE) rural"),"Oui","Non")</f>
        <v>Non</v>
      </c>
      <c r="S749" s="73"/>
      <c r="T749" s="74">
        <f t="shared" si="12"/>
        <v>303</v>
      </c>
      <c r="U749" s="75"/>
      <c r="V749" s="8" t="str" cm="1">
        <f t="array" ref="V749">IF(SUMPRODUCT((Tableau1[NOM DE LA STRUCTURE]=Tableau1[[#This Row],[NOM DE LA STRUCTURE]])*Tableau1[MONTANT PROPOSE POUR L''ACTION])=0,"",SUMPRODUCT((Tableau1[NOM DE LA STRUCTURE]=Tableau1[[#This Row],[NOM DE LA STRUCTURE]])*Tableau1[MONTANT PROPOSE POUR L''ACTION]))</f>
        <v/>
      </c>
      <c r="W749" s="79"/>
    </row>
    <row r="750" spans="1:23" ht="47.5" hidden="1" customHeight="1" x14ac:dyDescent="0.25">
      <c r="A750" s="13" t="str">
        <f>_xlfn.XLOOKUP(C750,'Export Action'!$A$3:$A$1999,'Export Action'!$L$3:$L$1999)</f>
        <v>47787063800012</v>
      </c>
      <c r="B750" s="84" t="str">
        <f>_xlfn.XLOOKUP(A750,'Export Action'!$L$3:$L$1999,'Export Action'!$O$3:$O$1999)</f>
        <v>LE HAILLAN - SAINT MEDARD EN JALLES TENNIS DE TABLE (L.H.S.M.T.T.)</v>
      </c>
      <c r="C750" s="1" t="s">
        <v>17483</v>
      </c>
      <c r="D750" s="36" t="str">
        <f>_xlfn.XLOOKUP(C750,'Export Action'!$A$3:$A$1999,'Export Action'!$X$3:$X$1999)</f>
        <v>Découverte du tennis de table + les jeunes</v>
      </c>
      <c r="E750" s="1" t="str">
        <f>_xlfn.XLOOKUP(A750,'Export Dossier'!$K$3:$K$974,'Export Dossier'!$D$3:$D$974)</f>
        <v>FFTT-NAQU-24-0049</v>
      </c>
      <c r="F750" s="36" t="str">
        <f>_xlfn.XLOOKUP(C750,'Export Action'!$A$3:$A$1999,'Export Action'!$AE$3:$AE$1999)</f>
        <v>Ping Inclusif</v>
      </c>
      <c r="G750" s="68"/>
      <c r="H750" s="71"/>
      <c r="I750" s="71"/>
      <c r="J750" s="1" t="str">
        <f>_xlfn.XLOOKUP(C750,'Export Action'!$A$3:$A$1999,'Export Action'!$J$3:$J$1999)</f>
        <v>Renouvellement</v>
      </c>
      <c r="K750" s="1" t="str">
        <f>_xlfn.XLOOKUP(C750,'Export Action'!$A$3:$A$1999,'Export Action'!$AL$3:$AL$1999)</f>
        <v>Mixte</v>
      </c>
      <c r="L750" s="1">
        <f>_xlfn.XLOOKUP(C750,'Export Action'!$A$3:$A$1999,'Export Action'!$AM$3:$AM$1999)</f>
        <v>40</v>
      </c>
      <c r="M750" s="5">
        <f>_xlfn.XLOOKUP(A750,'Export 2022'!$K$3:$K$1000,'Export 2022'!$AF$3:$AF$1000)</f>
        <v>1500</v>
      </c>
      <c r="N750" s="5">
        <f>_xlfn.XLOOKUP(A750,'Export 2023'!$K$3:$K$1000,'Export 2023'!$AF$3:$AF$1000)</f>
        <v>1500</v>
      </c>
      <c r="O750" s="31">
        <f>_xlfn.XLOOKUP(A750,'Export Dossier'!$K$3:$K$974,'Export Dossier'!$AD$3:$AD$974)</f>
        <v>1500</v>
      </c>
      <c r="P750" s="31">
        <f>_xlfn.XLOOKUP(C750,'Export Action'!$A$3:$A$1999,'Export Action'!$AS$3:$AS$1999)</f>
        <v>1500</v>
      </c>
      <c r="Q750" s="29">
        <f>(_xlfn.XLOOKUP(C750,'Export Action'!$A$3:$A$1999,'Export Action'!$AS$3:$AS$1999))/_xlfn.XLOOKUP(C750,'Export Action'!$A$3:$A$1999,'Export Action'!$AR$3:$AR$1999)</f>
        <v>0.23076923076923078</v>
      </c>
      <c r="R750" s="63" t="str">
        <f>IF(OR(_xlfn.XLOOKUP(C750,'Export Action'!$A$3:$A$1999,'Export Action'!$AO$3:$AO$1999)="Communes ZRR./bassins de vie pop &gt; 50% ZRR",_xlfn.XLOOKUP(C750,'Export Action'!$A$3:$A$1999,'Export Action'!$AO$3:$AO$1999)="Contrats de relance et de transition écologique (CRTE) rural"),"Oui","Non")</f>
        <v>Non</v>
      </c>
      <c r="S750" s="73"/>
      <c r="T750" s="74">
        <f t="shared" si="12"/>
        <v>304</v>
      </c>
      <c r="U750" s="75"/>
      <c r="V750" s="8" t="str" cm="1">
        <f t="array" ref="V750">IF(SUMPRODUCT((Tableau1[NOM DE LA STRUCTURE]=Tableau1[[#This Row],[NOM DE LA STRUCTURE]])*Tableau1[MONTANT PROPOSE POUR L''ACTION])=0,"",SUMPRODUCT((Tableau1[NOM DE LA STRUCTURE]=Tableau1[[#This Row],[NOM DE LA STRUCTURE]])*Tableau1[MONTANT PROPOSE POUR L''ACTION]))</f>
        <v/>
      </c>
      <c r="W750" s="79"/>
    </row>
    <row r="751" spans="1:23" ht="47.5" hidden="1" customHeight="1" x14ac:dyDescent="0.25">
      <c r="A751" s="13" t="str">
        <f>_xlfn.XLOOKUP(C751,'Export Action'!$A$3:$A$1999,'Export Action'!$L$3:$L$1999)</f>
        <v>41458441700011</v>
      </c>
      <c r="B751" s="84" t="str">
        <f>_xlfn.XLOOKUP(A751,'Export Action'!$L$3:$L$1999,'Export Action'!$O$3:$O$1999)</f>
        <v>TENNIS DE TABLE BRIVISTE</v>
      </c>
      <c r="C751" s="1" t="s">
        <v>17490</v>
      </c>
      <c r="D751" s="36" t="str">
        <f>_xlfn.XLOOKUP(C751,'Export Action'!$A$3:$A$1999,'Export Action'!$X$3:$X$1999)</f>
        <v>RECRUTEMENT ET FIDELISATION DES JEUNES</v>
      </c>
      <c r="E751" s="1" t="str">
        <f>_xlfn.XLOOKUP(A751,'Export Dossier'!$K$3:$K$974,'Export Dossier'!$D$3:$D$974)</f>
        <v>FFTT-NAQU-24-0050</v>
      </c>
      <c r="F751" s="36" t="str">
        <f>_xlfn.XLOOKUP(C751,'Export Action'!$A$3:$A$1999,'Export Action'!$AE$3:$AE$1999)</f>
        <v>Ping Educatif</v>
      </c>
      <c r="G751" s="68"/>
      <c r="H751" s="71"/>
      <c r="I751" s="71"/>
      <c r="J751" s="1" t="str">
        <f>_xlfn.XLOOKUP(C751,'Export Action'!$A$3:$A$1999,'Export Action'!$J$3:$J$1999)</f>
        <v>Renouvellement</v>
      </c>
      <c r="K751" s="1" t="str">
        <f>_xlfn.XLOOKUP(C751,'Export Action'!$A$3:$A$1999,'Export Action'!$AL$3:$AL$1999)</f>
        <v>Mixte</v>
      </c>
      <c r="L751" s="1">
        <f>_xlfn.XLOOKUP(C751,'Export Action'!$A$3:$A$1999,'Export Action'!$AM$3:$AM$1999)</f>
        <v>20</v>
      </c>
      <c r="M751" s="5" t="e">
        <f>_xlfn.XLOOKUP(A751,'Export 2022'!$K$3:$K$1000,'Export 2022'!$AF$3:$AF$1000)</f>
        <v>#N/A</v>
      </c>
      <c r="N751" s="5">
        <f>_xlfn.XLOOKUP(A751,'Export 2023'!$K$3:$K$1000,'Export 2023'!$AF$3:$AF$1000)</f>
        <v>1500</v>
      </c>
      <c r="O751" s="31">
        <f>_xlfn.XLOOKUP(A751,'Export Dossier'!$K$3:$K$974,'Export Dossier'!$AD$3:$AD$974)</f>
        <v>1600</v>
      </c>
      <c r="P751" s="31">
        <f>_xlfn.XLOOKUP(C751,'Export Action'!$A$3:$A$1999,'Export Action'!$AS$3:$AS$1999)</f>
        <v>800</v>
      </c>
      <c r="Q751" s="29">
        <f>(_xlfn.XLOOKUP(C751,'Export Action'!$A$3:$A$1999,'Export Action'!$AS$3:$AS$1999))/_xlfn.XLOOKUP(C751,'Export Action'!$A$3:$A$1999,'Export Action'!$AR$3:$AR$1999)</f>
        <v>0.41025641025641024</v>
      </c>
      <c r="R751" s="63" t="str">
        <f>IF(OR(_xlfn.XLOOKUP(C751,'Export Action'!$A$3:$A$1999,'Export Action'!$AO$3:$AO$1999)="Communes ZRR./bassins de vie pop &gt; 50% ZRR",_xlfn.XLOOKUP(C751,'Export Action'!$A$3:$A$1999,'Export Action'!$AO$3:$AO$1999)="Contrats de relance et de transition écologique (CRTE) rural"),"Oui","Non")</f>
        <v>Non</v>
      </c>
      <c r="S751" s="73"/>
      <c r="T751" s="74">
        <f t="shared" si="12"/>
        <v>305</v>
      </c>
      <c r="U751" s="75"/>
      <c r="V751" s="8" t="str" cm="1">
        <f t="array" ref="V751">IF(SUMPRODUCT((Tableau1[NOM DE LA STRUCTURE]=Tableau1[[#This Row],[NOM DE LA STRUCTURE]])*Tableau1[MONTANT PROPOSE POUR L''ACTION])=0,"",SUMPRODUCT((Tableau1[NOM DE LA STRUCTURE]=Tableau1[[#This Row],[NOM DE LA STRUCTURE]])*Tableau1[MONTANT PROPOSE POUR L''ACTION]))</f>
        <v/>
      </c>
      <c r="W751" s="79"/>
    </row>
    <row r="752" spans="1:23" ht="47.5" hidden="1" customHeight="1" x14ac:dyDescent="0.25">
      <c r="A752" s="13" t="str">
        <f>_xlfn.XLOOKUP(C752,'Export Action'!$A$3:$A$1999,'Export Action'!$L$3:$L$1999)</f>
        <v>41458441700011</v>
      </c>
      <c r="B752" s="84" t="str">
        <f>_xlfn.XLOOKUP(A752,'Export Action'!$L$3:$L$1999,'Export Action'!$O$3:$O$1999)</f>
        <v>TENNIS DE TABLE BRIVISTE</v>
      </c>
      <c r="C752" s="1" t="s">
        <v>17496</v>
      </c>
      <c r="D752" s="36" t="str">
        <f>_xlfn.XLOOKUP(C752,'Export Action'!$A$3:$A$1999,'Export Action'!$X$3:$X$1999)</f>
        <v>DEVELOPPEMENT DES NOUVELLES PRATIQUES</v>
      </c>
      <c r="E752" s="1" t="str">
        <f>_xlfn.XLOOKUP(A752,'Export Dossier'!$K$3:$K$974,'Export Dossier'!$D$3:$D$974)</f>
        <v>FFTT-NAQU-24-0050</v>
      </c>
      <c r="F752" s="36" t="str">
        <f>_xlfn.XLOOKUP(C752,'Export Action'!$A$3:$A$1999,'Export Action'!$AE$3:$AE$1999)</f>
        <v>Nouvelles pratiques</v>
      </c>
      <c r="G752" s="68"/>
      <c r="H752" s="71"/>
      <c r="I752" s="71"/>
      <c r="J752" s="1" t="str">
        <f>_xlfn.XLOOKUP(C752,'Export Action'!$A$3:$A$1999,'Export Action'!$J$3:$J$1999)</f>
        <v>Renouvellement</v>
      </c>
      <c r="K752" s="1" t="str">
        <f>_xlfn.XLOOKUP(C752,'Export Action'!$A$3:$A$1999,'Export Action'!$AL$3:$AL$1999)</f>
        <v>Mixte</v>
      </c>
      <c r="L752" s="1">
        <f>_xlfn.XLOOKUP(C752,'Export Action'!$A$3:$A$1999,'Export Action'!$AM$3:$AM$1999)</f>
        <v>50</v>
      </c>
      <c r="M752" s="5" t="e">
        <f>_xlfn.XLOOKUP(A752,'Export 2022'!$K$3:$K$1000,'Export 2022'!$AF$3:$AF$1000)</f>
        <v>#N/A</v>
      </c>
      <c r="N752" s="5">
        <f>_xlfn.XLOOKUP(A752,'Export 2023'!$K$3:$K$1000,'Export 2023'!$AF$3:$AF$1000)</f>
        <v>1500</v>
      </c>
      <c r="O752" s="31">
        <f>_xlfn.XLOOKUP(A752,'Export Dossier'!$K$3:$K$974,'Export Dossier'!$AD$3:$AD$974)</f>
        <v>1600</v>
      </c>
      <c r="P752" s="31">
        <f>_xlfn.XLOOKUP(C752,'Export Action'!$A$3:$A$1999,'Export Action'!$AS$3:$AS$1999)</f>
        <v>300</v>
      </c>
      <c r="Q752" s="29">
        <f>(_xlfn.XLOOKUP(C752,'Export Action'!$A$3:$A$1999,'Export Action'!$AS$3:$AS$1999))/_xlfn.XLOOKUP(C752,'Export Action'!$A$3:$A$1999,'Export Action'!$AR$3:$AR$1999)</f>
        <v>0.46153846153846156</v>
      </c>
      <c r="R752" s="63" t="str">
        <f>IF(OR(_xlfn.XLOOKUP(C752,'Export Action'!$A$3:$A$1999,'Export Action'!$AO$3:$AO$1999)="Communes ZRR./bassins de vie pop &gt; 50% ZRR",_xlfn.XLOOKUP(C752,'Export Action'!$A$3:$A$1999,'Export Action'!$AO$3:$AO$1999)="Contrats de relance et de transition écologique (CRTE) rural"),"Oui","Non")</f>
        <v>Non</v>
      </c>
      <c r="S752" s="73"/>
      <c r="T752" s="74">
        <f t="shared" si="12"/>
        <v>305</v>
      </c>
      <c r="U752" s="75"/>
      <c r="V752" s="8" t="str" cm="1">
        <f t="array" ref="V752">IF(SUMPRODUCT((Tableau1[NOM DE LA STRUCTURE]=Tableau1[[#This Row],[NOM DE LA STRUCTURE]])*Tableau1[MONTANT PROPOSE POUR L''ACTION])=0,"",SUMPRODUCT((Tableau1[NOM DE LA STRUCTURE]=Tableau1[[#This Row],[NOM DE LA STRUCTURE]])*Tableau1[MONTANT PROPOSE POUR L''ACTION]))</f>
        <v/>
      </c>
      <c r="W752" s="79"/>
    </row>
    <row r="753" spans="1:23" ht="47.5" hidden="1" customHeight="1" x14ac:dyDescent="0.25">
      <c r="A753" s="13" t="str">
        <f>_xlfn.XLOOKUP(C753,'Export Action'!$A$3:$A$1999,'Export Action'!$L$3:$L$1999)</f>
        <v>41458441700011</v>
      </c>
      <c r="B753" s="84" t="str">
        <f>_xlfn.XLOOKUP(A753,'Export Action'!$L$3:$L$1999,'Export Action'!$O$3:$O$1999)</f>
        <v>TENNIS DE TABLE BRIVISTE</v>
      </c>
      <c r="C753" s="1" t="s">
        <v>17499</v>
      </c>
      <c r="D753" s="36" t="str">
        <f>_xlfn.XLOOKUP(C753,'Export Action'!$A$3:$A$1999,'Export Action'!$X$3:$X$1999)</f>
        <v>PROMOTION DU SPORT SANTE</v>
      </c>
      <c r="E753" s="1" t="str">
        <f>_xlfn.XLOOKUP(A753,'Export Dossier'!$K$3:$K$974,'Export Dossier'!$D$3:$D$974)</f>
        <v>FFTT-NAQU-24-0050</v>
      </c>
      <c r="F753" s="36" t="str">
        <f>_xlfn.XLOOKUP(C753,'Export Action'!$A$3:$A$1999,'Export Action'!$AE$3:$AE$1999)</f>
        <v>Ping Actif</v>
      </c>
      <c r="G753" s="68"/>
      <c r="H753" s="71"/>
      <c r="I753" s="71"/>
      <c r="J753" s="1" t="str">
        <f>_xlfn.XLOOKUP(C753,'Export Action'!$A$3:$A$1999,'Export Action'!$J$3:$J$1999)</f>
        <v>Première demande</v>
      </c>
      <c r="K753" s="1" t="str">
        <f>_xlfn.XLOOKUP(C753,'Export Action'!$A$3:$A$1999,'Export Action'!$AL$3:$AL$1999)</f>
        <v>Mixte</v>
      </c>
      <c r="L753" s="1">
        <f>_xlfn.XLOOKUP(C753,'Export Action'!$A$3:$A$1999,'Export Action'!$AM$3:$AM$1999)</f>
        <v>50</v>
      </c>
      <c r="M753" s="5" t="e">
        <f>_xlfn.XLOOKUP(A753,'Export 2022'!$K$3:$K$1000,'Export 2022'!$AF$3:$AF$1000)</f>
        <v>#N/A</v>
      </c>
      <c r="N753" s="5">
        <f>_xlfn.XLOOKUP(A753,'Export 2023'!$K$3:$K$1000,'Export 2023'!$AF$3:$AF$1000)</f>
        <v>1500</v>
      </c>
      <c r="O753" s="31">
        <f>_xlfn.XLOOKUP(A753,'Export Dossier'!$K$3:$K$974,'Export Dossier'!$AD$3:$AD$974)</f>
        <v>1600</v>
      </c>
      <c r="P753" s="31">
        <f>_xlfn.XLOOKUP(C753,'Export Action'!$A$3:$A$1999,'Export Action'!$AS$3:$AS$1999)</f>
        <v>500</v>
      </c>
      <c r="Q753" s="29">
        <f>(_xlfn.XLOOKUP(C753,'Export Action'!$A$3:$A$1999,'Export Action'!$AS$3:$AS$1999))/_xlfn.XLOOKUP(C753,'Export Action'!$A$3:$A$1999,'Export Action'!$AR$3:$AR$1999)</f>
        <v>0.47619047619047616</v>
      </c>
      <c r="R753" s="63" t="str">
        <f>IF(OR(_xlfn.XLOOKUP(C753,'Export Action'!$A$3:$A$1999,'Export Action'!$AO$3:$AO$1999)="Communes ZRR./bassins de vie pop &gt; 50% ZRR",_xlfn.XLOOKUP(C753,'Export Action'!$A$3:$A$1999,'Export Action'!$AO$3:$AO$1999)="Contrats de relance et de transition écologique (CRTE) rural"),"Oui","Non")</f>
        <v>Non</v>
      </c>
      <c r="S753" s="73"/>
      <c r="T753" s="74">
        <f t="shared" si="12"/>
        <v>305</v>
      </c>
      <c r="U753" s="75"/>
      <c r="V753" s="8" t="str" cm="1">
        <f t="array" ref="V753">IF(SUMPRODUCT((Tableau1[NOM DE LA STRUCTURE]=Tableau1[[#This Row],[NOM DE LA STRUCTURE]])*Tableau1[MONTANT PROPOSE POUR L''ACTION])=0,"",SUMPRODUCT((Tableau1[NOM DE LA STRUCTURE]=Tableau1[[#This Row],[NOM DE LA STRUCTURE]])*Tableau1[MONTANT PROPOSE POUR L''ACTION]))</f>
        <v/>
      </c>
      <c r="W753" s="79"/>
    </row>
    <row r="754" spans="1:23" ht="47.5" hidden="1" customHeight="1" x14ac:dyDescent="0.25">
      <c r="A754" s="13" t="str">
        <f>_xlfn.XLOOKUP(C754,'Export Action'!$A$3:$A$1999,'Export Action'!$L$3:$L$1999)</f>
        <v>85354869100015</v>
      </c>
      <c r="B754" s="84" t="str">
        <f>_xlfn.XLOOKUP(A754,'Export Action'!$L$3:$L$1999,'Export Action'!$O$3:$O$1999)</f>
        <v>L.A.MI.CO. T.T.</v>
      </c>
      <c r="C754" s="1" t="s">
        <v>17517</v>
      </c>
      <c r="D754" s="36" t="str">
        <f>_xlfn.XLOOKUP(C754,'Export Action'!$A$3:$A$1999,'Export Action'!$X$3:$X$1999)</f>
        <v>COUPE DES ECOLES PRIMAIRES DU MIDI CORREZIEN</v>
      </c>
      <c r="E754" s="1" t="str">
        <f>_xlfn.XLOOKUP(A754,'Export Dossier'!$K$3:$K$974,'Export Dossier'!$D$3:$D$974)</f>
        <v>FFTT-NAQU-24-0052</v>
      </c>
      <c r="F754" s="36" t="str">
        <f>_xlfn.XLOOKUP(C754,'Export Action'!$A$3:$A$1999,'Export Action'!$AE$3:$AE$1999)</f>
        <v>Ping Educatif</v>
      </c>
      <c r="G754" s="68"/>
      <c r="H754" s="71"/>
      <c r="I754" s="71"/>
      <c r="J754" s="1" t="str">
        <f>_xlfn.XLOOKUP(C754,'Export Action'!$A$3:$A$1999,'Export Action'!$J$3:$J$1999)</f>
        <v>Première demande</v>
      </c>
      <c r="K754" s="1" t="str">
        <f>_xlfn.XLOOKUP(C754,'Export Action'!$A$3:$A$1999,'Export Action'!$AL$3:$AL$1999)</f>
        <v>Mixte</v>
      </c>
      <c r="L754" s="1">
        <f>_xlfn.XLOOKUP(C754,'Export Action'!$A$3:$A$1999,'Export Action'!$AM$3:$AM$1999)</f>
        <v>130</v>
      </c>
      <c r="M754" s="5" t="e">
        <f>_xlfn.XLOOKUP(A754,'Export 2022'!$K$3:$K$1000,'Export 2022'!$AF$3:$AF$1000)</f>
        <v>#N/A</v>
      </c>
      <c r="N754" s="5" t="e">
        <f>_xlfn.XLOOKUP(A754,'Export 2023'!$K$3:$K$1000,'Export 2023'!$AF$3:$AF$1000)</f>
        <v>#N/A</v>
      </c>
      <c r="O754" s="31">
        <f>_xlfn.XLOOKUP(A754,'Export Dossier'!$K$3:$K$974,'Export Dossier'!$AD$3:$AD$974)</f>
        <v>5650</v>
      </c>
      <c r="P754" s="31">
        <f>_xlfn.XLOOKUP(C754,'Export Action'!$A$3:$A$1999,'Export Action'!$AS$3:$AS$1999)</f>
        <v>2000</v>
      </c>
      <c r="Q754" s="29">
        <f>(_xlfn.XLOOKUP(C754,'Export Action'!$A$3:$A$1999,'Export Action'!$AS$3:$AS$1999))/_xlfn.XLOOKUP(C754,'Export Action'!$A$3:$A$1999,'Export Action'!$AR$3:$AR$1999)</f>
        <v>0.49067713444553485</v>
      </c>
      <c r="R754" s="63" t="str">
        <f>IF(OR(_xlfn.XLOOKUP(C754,'Export Action'!$A$3:$A$1999,'Export Action'!$AO$3:$AO$1999)="Communes ZRR./bassins de vie pop &gt; 50% ZRR",_xlfn.XLOOKUP(C754,'Export Action'!$A$3:$A$1999,'Export Action'!$AO$3:$AO$1999)="Contrats de relance et de transition écologique (CRTE) rural"),"Oui","Non")</f>
        <v>Oui</v>
      </c>
      <c r="S754" s="73"/>
      <c r="T754" s="74">
        <f t="shared" si="12"/>
        <v>306</v>
      </c>
      <c r="U754" s="75"/>
      <c r="V754" s="8" t="str" cm="1">
        <f t="array" ref="V754">IF(SUMPRODUCT((Tableau1[NOM DE LA STRUCTURE]=Tableau1[[#This Row],[NOM DE LA STRUCTURE]])*Tableau1[MONTANT PROPOSE POUR L''ACTION])=0,"",SUMPRODUCT((Tableau1[NOM DE LA STRUCTURE]=Tableau1[[#This Row],[NOM DE LA STRUCTURE]])*Tableau1[MONTANT PROPOSE POUR L''ACTION]))</f>
        <v/>
      </c>
      <c r="W754" s="79"/>
    </row>
    <row r="755" spans="1:23" ht="47.5" hidden="1" customHeight="1" x14ac:dyDescent="0.25">
      <c r="A755" s="13" t="str">
        <f>_xlfn.XLOOKUP(C755,'Export Action'!$A$3:$A$1999,'Export Action'!$L$3:$L$1999)</f>
        <v>85354869100015</v>
      </c>
      <c r="B755" s="84" t="str">
        <f>_xlfn.XLOOKUP(A755,'Export Action'!$L$3:$L$1999,'Export Action'!$O$3:$O$1999)</f>
        <v>L.A.MI.CO. T.T.</v>
      </c>
      <c r="C755" s="1" t="s">
        <v>17531</v>
      </c>
      <c r="D755" s="36" t="str">
        <f>_xlfn.XLOOKUP(C755,'Export Action'!$A$3:$A$1999,'Export Action'!$X$3:$X$1999)</f>
        <v>PING EN ENTREPRISE</v>
      </c>
      <c r="E755" s="1" t="str">
        <f>_xlfn.XLOOKUP(A755,'Export Dossier'!$K$3:$K$974,'Export Dossier'!$D$3:$D$974)</f>
        <v>FFTT-NAQU-24-0052</v>
      </c>
      <c r="F755" s="36" t="str">
        <f>_xlfn.XLOOKUP(C755,'Export Action'!$A$3:$A$1999,'Export Action'!$AE$3:$AE$1999)</f>
        <v>Ping Actif</v>
      </c>
      <c r="G755" s="68"/>
      <c r="H755" s="71"/>
      <c r="I755" s="71"/>
      <c r="J755" s="1" t="str">
        <f>_xlfn.XLOOKUP(C755,'Export Action'!$A$3:$A$1999,'Export Action'!$J$3:$J$1999)</f>
        <v>Première demande</v>
      </c>
      <c r="K755" s="1" t="str">
        <f>_xlfn.XLOOKUP(C755,'Export Action'!$A$3:$A$1999,'Export Action'!$AL$3:$AL$1999)</f>
        <v>Mixte</v>
      </c>
      <c r="L755" s="1">
        <f>_xlfn.XLOOKUP(C755,'Export Action'!$A$3:$A$1999,'Export Action'!$AM$3:$AM$1999)</f>
        <v>150</v>
      </c>
      <c r="M755" s="5" t="e">
        <f>_xlfn.XLOOKUP(A755,'Export 2022'!$K$3:$K$1000,'Export 2022'!$AF$3:$AF$1000)</f>
        <v>#N/A</v>
      </c>
      <c r="N755" s="5" t="e">
        <f>_xlfn.XLOOKUP(A755,'Export 2023'!$K$3:$K$1000,'Export 2023'!$AF$3:$AF$1000)</f>
        <v>#N/A</v>
      </c>
      <c r="O755" s="31">
        <f>_xlfn.XLOOKUP(A755,'Export Dossier'!$K$3:$K$974,'Export Dossier'!$AD$3:$AD$974)</f>
        <v>5650</v>
      </c>
      <c r="P755" s="31">
        <f>_xlfn.XLOOKUP(C755,'Export Action'!$A$3:$A$1999,'Export Action'!$AS$3:$AS$1999)</f>
        <v>1250</v>
      </c>
      <c r="Q755" s="29">
        <f>(_xlfn.XLOOKUP(C755,'Export Action'!$A$3:$A$1999,'Export Action'!$AS$3:$AS$1999))/_xlfn.XLOOKUP(C755,'Export Action'!$A$3:$A$1999,'Export Action'!$AR$3:$AR$1999)</f>
        <v>0.47892720306513409</v>
      </c>
      <c r="R755" s="63" t="str">
        <f>IF(OR(_xlfn.XLOOKUP(C755,'Export Action'!$A$3:$A$1999,'Export Action'!$AO$3:$AO$1999)="Communes ZRR./bassins de vie pop &gt; 50% ZRR",_xlfn.XLOOKUP(C755,'Export Action'!$A$3:$A$1999,'Export Action'!$AO$3:$AO$1999)="Contrats de relance et de transition écologique (CRTE) rural"),"Oui","Non")</f>
        <v>Oui</v>
      </c>
      <c r="S755" s="73"/>
      <c r="T755" s="74">
        <f t="shared" si="12"/>
        <v>306</v>
      </c>
      <c r="U755" s="75"/>
      <c r="V755" s="8" t="str" cm="1">
        <f t="array" ref="V755">IF(SUMPRODUCT((Tableau1[NOM DE LA STRUCTURE]=Tableau1[[#This Row],[NOM DE LA STRUCTURE]])*Tableau1[MONTANT PROPOSE POUR L''ACTION])=0,"",SUMPRODUCT((Tableau1[NOM DE LA STRUCTURE]=Tableau1[[#This Row],[NOM DE LA STRUCTURE]])*Tableau1[MONTANT PROPOSE POUR L''ACTION]))</f>
        <v/>
      </c>
      <c r="W755" s="79"/>
    </row>
    <row r="756" spans="1:23" ht="47.5" hidden="1" customHeight="1" x14ac:dyDescent="0.25">
      <c r="A756" s="13" t="str">
        <f>_xlfn.XLOOKUP(C756,'Export Action'!$A$3:$A$1999,'Export Action'!$L$3:$L$1999)</f>
        <v>85354869100015</v>
      </c>
      <c r="B756" s="84" t="str">
        <f>_xlfn.XLOOKUP(A756,'Export Action'!$L$3:$L$1999,'Export Action'!$O$3:$O$1999)</f>
        <v>L.A.MI.CO. T.T.</v>
      </c>
      <c r="C756" s="1" t="s">
        <v>17536</v>
      </c>
      <c r="D756" s="36" t="str">
        <f>_xlfn.XLOOKUP(C756,'Export Action'!$A$3:$A$1999,'Export Action'!$X$3:$X$1999)</f>
        <v>PING EN EXTERIEUR</v>
      </c>
      <c r="E756" s="1" t="str">
        <f>_xlfn.XLOOKUP(A756,'Export Dossier'!$K$3:$K$974,'Export Dossier'!$D$3:$D$974)</f>
        <v>FFTT-NAQU-24-0052</v>
      </c>
      <c r="F756" s="36" t="str">
        <f>_xlfn.XLOOKUP(C756,'Export Action'!$A$3:$A$1999,'Export Action'!$AE$3:$AE$1999)</f>
        <v>Nouvelles pratiques</v>
      </c>
      <c r="G756" s="68"/>
      <c r="H756" s="71"/>
      <c r="I756" s="71"/>
      <c r="J756" s="1" t="str">
        <f>_xlfn.XLOOKUP(C756,'Export Action'!$A$3:$A$1999,'Export Action'!$J$3:$J$1999)</f>
        <v>Première demande</v>
      </c>
      <c r="K756" s="1" t="str">
        <f>_xlfn.XLOOKUP(C756,'Export Action'!$A$3:$A$1999,'Export Action'!$AL$3:$AL$1999)</f>
        <v>Mixte</v>
      </c>
      <c r="L756" s="1">
        <f>_xlfn.XLOOKUP(C756,'Export Action'!$A$3:$A$1999,'Export Action'!$AM$3:$AM$1999)</f>
        <v>100</v>
      </c>
      <c r="M756" s="5" t="e">
        <f>_xlfn.XLOOKUP(A756,'Export 2022'!$K$3:$K$1000,'Export 2022'!$AF$3:$AF$1000)</f>
        <v>#N/A</v>
      </c>
      <c r="N756" s="5" t="e">
        <f>_xlfn.XLOOKUP(A756,'Export 2023'!$K$3:$K$1000,'Export 2023'!$AF$3:$AF$1000)</f>
        <v>#N/A</v>
      </c>
      <c r="O756" s="31">
        <f>_xlfn.XLOOKUP(A756,'Export Dossier'!$K$3:$K$974,'Export Dossier'!$AD$3:$AD$974)</f>
        <v>5650</v>
      </c>
      <c r="P756" s="31">
        <f>_xlfn.XLOOKUP(C756,'Export Action'!$A$3:$A$1999,'Export Action'!$AS$3:$AS$1999)</f>
        <v>1200</v>
      </c>
      <c r="Q756" s="29">
        <f>(_xlfn.XLOOKUP(C756,'Export Action'!$A$3:$A$1999,'Export Action'!$AS$3:$AS$1999))/_xlfn.XLOOKUP(C756,'Export Action'!$A$3:$A$1999,'Export Action'!$AR$3:$AR$1999)</f>
        <v>0.50847457627118642</v>
      </c>
      <c r="R756" s="63" t="str">
        <f>IF(OR(_xlfn.XLOOKUP(C756,'Export Action'!$A$3:$A$1999,'Export Action'!$AO$3:$AO$1999)="Communes ZRR./bassins de vie pop &gt; 50% ZRR",_xlfn.XLOOKUP(C756,'Export Action'!$A$3:$A$1999,'Export Action'!$AO$3:$AO$1999)="Contrats de relance et de transition écologique (CRTE) rural"),"Oui","Non")</f>
        <v>Oui</v>
      </c>
      <c r="S756" s="73"/>
      <c r="T756" s="74">
        <f t="shared" si="12"/>
        <v>306</v>
      </c>
      <c r="U756" s="75"/>
      <c r="V756" s="8" t="str" cm="1">
        <f t="array" ref="V756">IF(SUMPRODUCT((Tableau1[NOM DE LA STRUCTURE]=Tableau1[[#This Row],[NOM DE LA STRUCTURE]])*Tableau1[MONTANT PROPOSE POUR L''ACTION])=0,"",SUMPRODUCT((Tableau1[NOM DE LA STRUCTURE]=Tableau1[[#This Row],[NOM DE LA STRUCTURE]])*Tableau1[MONTANT PROPOSE POUR L''ACTION]))</f>
        <v/>
      </c>
      <c r="W756" s="79"/>
    </row>
    <row r="757" spans="1:23" ht="47.5" hidden="1" customHeight="1" x14ac:dyDescent="0.25">
      <c r="A757" s="13" t="str">
        <f>_xlfn.XLOOKUP(C757,'Export Action'!$A$3:$A$1999,'Export Action'!$L$3:$L$1999)</f>
        <v>85354869100015</v>
      </c>
      <c r="B757" s="84" t="str">
        <f>_xlfn.XLOOKUP(A757,'Export Action'!$L$3:$L$1999,'Export Action'!$O$3:$O$1999)</f>
        <v>L.A.MI.CO. T.T.</v>
      </c>
      <c r="C757" s="1" t="s">
        <v>17541</v>
      </c>
      <c r="D757" s="36" t="str">
        <f>_xlfn.XLOOKUP(C757,'Export Action'!$A$3:$A$1999,'Export Action'!$X$3:$X$1999)</f>
        <v>Développement du tennis de table  sport adapte en zone rurale</v>
      </c>
      <c r="E757" s="1" t="str">
        <f>_xlfn.XLOOKUP(A757,'Export Dossier'!$K$3:$K$974,'Export Dossier'!$D$3:$D$974)</f>
        <v>FFTT-NAQU-24-0052</v>
      </c>
      <c r="F757" s="36" t="str">
        <f>_xlfn.XLOOKUP(C757,'Export Action'!$A$3:$A$1999,'Export Action'!$AE$3:$AE$1999)</f>
        <v>Ping Inclusif</v>
      </c>
      <c r="G757" s="68"/>
      <c r="H757" s="71"/>
      <c r="I757" s="71"/>
      <c r="J757" s="1" t="str">
        <f>_xlfn.XLOOKUP(C757,'Export Action'!$A$3:$A$1999,'Export Action'!$J$3:$J$1999)</f>
        <v>Première demande</v>
      </c>
      <c r="K757" s="1" t="str">
        <f>_xlfn.XLOOKUP(C757,'Export Action'!$A$3:$A$1999,'Export Action'!$AL$3:$AL$1999)</f>
        <v>Mixte</v>
      </c>
      <c r="L757" s="1">
        <f>_xlfn.XLOOKUP(C757,'Export Action'!$A$3:$A$1999,'Export Action'!$AM$3:$AM$1999)</f>
        <v>30</v>
      </c>
      <c r="M757" s="5" t="e">
        <f>_xlfn.XLOOKUP(A757,'Export 2022'!$K$3:$K$1000,'Export 2022'!$AF$3:$AF$1000)</f>
        <v>#N/A</v>
      </c>
      <c r="N757" s="5" t="e">
        <f>_xlfn.XLOOKUP(A757,'Export 2023'!$K$3:$K$1000,'Export 2023'!$AF$3:$AF$1000)</f>
        <v>#N/A</v>
      </c>
      <c r="O757" s="31">
        <f>_xlfn.XLOOKUP(A757,'Export Dossier'!$K$3:$K$974,'Export Dossier'!$AD$3:$AD$974)</f>
        <v>5650</v>
      </c>
      <c r="P757" s="31">
        <f>_xlfn.XLOOKUP(C757,'Export Action'!$A$3:$A$1999,'Export Action'!$AS$3:$AS$1999)</f>
        <v>1200</v>
      </c>
      <c r="Q757" s="29">
        <f>(_xlfn.XLOOKUP(C757,'Export Action'!$A$3:$A$1999,'Export Action'!$AS$3:$AS$1999))/_xlfn.XLOOKUP(C757,'Export Action'!$A$3:$A$1999,'Export Action'!$AR$3:$AR$1999)</f>
        <v>0.43636363636363634</v>
      </c>
      <c r="R757" s="63" t="str">
        <f>IF(OR(_xlfn.XLOOKUP(C757,'Export Action'!$A$3:$A$1999,'Export Action'!$AO$3:$AO$1999)="Communes ZRR./bassins de vie pop &gt; 50% ZRR",_xlfn.XLOOKUP(C757,'Export Action'!$A$3:$A$1999,'Export Action'!$AO$3:$AO$1999)="Contrats de relance et de transition écologique (CRTE) rural"),"Oui","Non")</f>
        <v>Oui</v>
      </c>
      <c r="S757" s="73"/>
      <c r="T757" s="74">
        <f t="shared" si="12"/>
        <v>306</v>
      </c>
      <c r="U757" s="75"/>
      <c r="V757" s="8" t="str" cm="1">
        <f t="array" ref="V757">IF(SUMPRODUCT((Tableau1[NOM DE LA STRUCTURE]=Tableau1[[#This Row],[NOM DE LA STRUCTURE]])*Tableau1[MONTANT PROPOSE POUR L''ACTION])=0,"",SUMPRODUCT((Tableau1[NOM DE LA STRUCTURE]=Tableau1[[#This Row],[NOM DE LA STRUCTURE]])*Tableau1[MONTANT PROPOSE POUR L''ACTION]))</f>
        <v/>
      </c>
      <c r="W757" s="79"/>
    </row>
    <row r="758" spans="1:23" ht="47.5" hidden="1" customHeight="1" x14ac:dyDescent="0.25">
      <c r="A758" s="13" t="str">
        <f>_xlfn.XLOOKUP(C758,'Export Action'!$A$3:$A$1999,'Export Action'!$L$3:$L$1999)</f>
        <v>78184390900024</v>
      </c>
      <c r="B758" s="84" t="str">
        <f>_xlfn.XLOOKUP(A758,'Export Action'!$L$3:$L$1999,'Export Action'!$O$3:$O$1999)</f>
        <v>CLUB ATHLETIQUE MUNICIPAL DE BORDEAUX</v>
      </c>
      <c r="C758" s="1" t="s">
        <v>17547</v>
      </c>
      <c r="D758" s="36" t="str">
        <f>_xlfn.XLOOKUP(C758,'Export Action'!$A$3:$A$1999,'Export Action'!$X$3:$X$1999)</f>
        <v>Développement des dispositifs ping bien être</v>
      </c>
      <c r="E758" s="1" t="str">
        <f>_xlfn.XLOOKUP(A758,'Export Dossier'!$K$3:$K$974,'Export Dossier'!$D$3:$D$974)</f>
        <v>FFTT-NAQU-24-0053</v>
      </c>
      <c r="F758" s="36" t="str">
        <f>_xlfn.XLOOKUP(C758,'Export Action'!$A$3:$A$1999,'Export Action'!$AE$3:$AE$1999)</f>
        <v>Ping Actif</v>
      </c>
      <c r="G758" s="68"/>
      <c r="H758" s="71"/>
      <c r="I758" s="71"/>
      <c r="J758" s="1" t="str">
        <f>_xlfn.XLOOKUP(C758,'Export Action'!$A$3:$A$1999,'Export Action'!$J$3:$J$1999)</f>
        <v>Première demande</v>
      </c>
      <c r="K758" s="1" t="str">
        <f>_xlfn.XLOOKUP(C758,'Export Action'!$A$3:$A$1999,'Export Action'!$AL$3:$AL$1999)</f>
        <v>Mixte</v>
      </c>
      <c r="L758" s="1">
        <f>_xlfn.XLOOKUP(C758,'Export Action'!$A$3:$A$1999,'Export Action'!$AM$3:$AM$1999)</f>
        <v>100</v>
      </c>
      <c r="M758" s="5">
        <f>_xlfn.XLOOKUP(A758,'Export 2022'!$K$3:$K$1000,'Export 2022'!$AF$3:$AF$1000)</f>
        <v>2000</v>
      </c>
      <c r="N758" s="5">
        <f>_xlfn.XLOOKUP(A758,'Export 2023'!$K$3:$K$1000,'Export 2023'!$AF$3:$AF$1000)</f>
        <v>2000</v>
      </c>
      <c r="O758" s="31">
        <f>_xlfn.XLOOKUP(A758,'Export Dossier'!$K$3:$K$974,'Export Dossier'!$AD$3:$AD$974)</f>
        <v>5000</v>
      </c>
      <c r="P758" s="31">
        <f>_xlfn.XLOOKUP(C758,'Export Action'!$A$3:$A$1999,'Export Action'!$AS$3:$AS$1999)</f>
        <v>2000</v>
      </c>
      <c r="Q758" s="29">
        <f>(_xlfn.XLOOKUP(C758,'Export Action'!$A$3:$A$1999,'Export Action'!$AS$3:$AS$1999))/_xlfn.XLOOKUP(C758,'Export Action'!$A$3:$A$1999,'Export Action'!$AR$3:$AR$1999)</f>
        <v>0.33333333333333331</v>
      </c>
      <c r="R758" s="63" t="str">
        <f>IF(OR(_xlfn.XLOOKUP(C758,'Export Action'!$A$3:$A$1999,'Export Action'!$AO$3:$AO$1999)="Communes ZRR./bassins de vie pop &gt; 50% ZRR",_xlfn.XLOOKUP(C758,'Export Action'!$A$3:$A$1999,'Export Action'!$AO$3:$AO$1999)="Contrats de relance et de transition écologique (CRTE) rural"),"Oui","Non")</f>
        <v>Non</v>
      </c>
      <c r="S758" s="73"/>
      <c r="T758" s="74">
        <f t="shared" si="12"/>
        <v>307</v>
      </c>
      <c r="U758" s="75"/>
      <c r="V758" s="8" t="str" cm="1">
        <f t="array" ref="V758">IF(SUMPRODUCT((Tableau1[NOM DE LA STRUCTURE]=Tableau1[[#This Row],[NOM DE LA STRUCTURE]])*Tableau1[MONTANT PROPOSE POUR L''ACTION])=0,"",SUMPRODUCT((Tableau1[NOM DE LA STRUCTURE]=Tableau1[[#This Row],[NOM DE LA STRUCTURE]])*Tableau1[MONTANT PROPOSE POUR L''ACTION]))</f>
        <v/>
      </c>
      <c r="W758" s="79"/>
    </row>
    <row r="759" spans="1:23" ht="47.5" hidden="1" customHeight="1" x14ac:dyDescent="0.25">
      <c r="A759" s="13" t="str">
        <f>_xlfn.XLOOKUP(C759,'Export Action'!$A$3:$A$1999,'Export Action'!$L$3:$L$1999)</f>
        <v>78184390900024</v>
      </c>
      <c r="B759" s="84" t="str">
        <f>_xlfn.XLOOKUP(A759,'Export Action'!$L$3:$L$1999,'Export Action'!$O$3:$O$1999)</f>
        <v>CLUB ATHLETIQUE MUNICIPAL DE BORDEAUX</v>
      </c>
      <c r="C759" s="1" t="s">
        <v>17556</v>
      </c>
      <c r="D759" s="36" t="str">
        <f>_xlfn.XLOOKUP(C759,'Export Action'!$A$3:$A$1999,'Export Action'!$X$3:$X$1999)</f>
        <v>Développement de nouvelles pratiques</v>
      </c>
      <c r="E759" s="1" t="str">
        <f>_xlfn.XLOOKUP(A759,'Export Dossier'!$K$3:$K$974,'Export Dossier'!$D$3:$D$974)</f>
        <v>FFTT-NAQU-24-0053</v>
      </c>
      <c r="F759" s="36" t="str">
        <f>_xlfn.XLOOKUP(C759,'Export Action'!$A$3:$A$1999,'Export Action'!$AE$3:$AE$1999)</f>
        <v>Nouvelles pratiques</v>
      </c>
      <c r="G759" s="68"/>
      <c r="H759" s="71"/>
      <c r="I759" s="71"/>
      <c r="J759" s="1" t="str">
        <f>_xlfn.XLOOKUP(C759,'Export Action'!$A$3:$A$1999,'Export Action'!$J$3:$J$1999)</f>
        <v>Première demande</v>
      </c>
      <c r="K759" s="1" t="str">
        <f>_xlfn.XLOOKUP(C759,'Export Action'!$A$3:$A$1999,'Export Action'!$AL$3:$AL$1999)</f>
        <v>Mixte</v>
      </c>
      <c r="L759" s="1">
        <f>_xlfn.XLOOKUP(C759,'Export Action'!$A$3:$A$1999,'Export Action'!$AM$3:$AM$1999)</f>
        <v>100</v>
      </c>
      <c r="M759" s="5">
        <f>_xlfn.XLOOKUP(A759,'Export 2022'!$K$3:$K$1000,'Export 2022'!$AF$3:$AF$1000)</f>
        <v>2000</v>
      </c>
      <c r="N759" s="5">
        <f>_xlfn.XLOOKUP(A759,'Export 2023'!$K$3:$K$1000,'Export 2023'!$AF$3:$AF$1000)</f>
        <v>2000</v>
      </c>
      <c r="O759" s="31">
        <f>_xlfn.XLOOKUP(A759,'Export Dossier'!$K$3:$K$974,'Export Dossier'!$AD$3:$AD$974)</f>
        <v>5000</v>
      </c>
      <c r="P759" s="31">
        <f>_xlfn.XLOOKUP(C759,'Export Action'!$A$3:$A$1999,'Export Action'!$AS$3:$AS$1999)</f>
        <v>2000</v>
      </c>
      <c r="Q759" s="29">
        <f>(_xlfn.XLOOKUP(C759,'Export Action'!$A$3:$A$1999,'Export Action'!$AS$3:$AS$1999))/_xlfn.XLOOKUP(C759,'Export Action'!$A$3:$A$1999,'Export Action'!$AR$3:$AR$1999)</f>
        <v>0.27397260273972601</v>
      </c>
      <c r="R759" s="63" t="str">
        <f>IF(OR(_xlfn.XLOOKUP(C759,'Export Action'!$A$3:$A$1999,'Export Action'!$AO$3:$AO$1999)="Communes ZRR./bassins de vie pop &gt; 50% ZRR",_xlfn.XLOOKUP(C759,'Export Action'!$A$3:$A$1999,'Export Action'!$AO$3:$AO$1999)="Contrats de relance et de transition écologique (CRTE) rural"),"Oui","Non")</f>
        <v>Non</v>
      </c>
      <c r="S759" s="73"/>
      <c r="T759" s="74">
        <f t="shared" si="12"/>
        <v>307</v>
      </c>
      <c r="U759" s="75"/>
      <c r="V759" s="8" t="str" cm="1">
        <f t="array" ref="V759">IF(SUMPRODUCT((Tableau1[NOM DE LA STRUCTURE]=Tableau1[[#This Row],[NOM DE LA STRUCTURE]])*Tableau1[MONTANT PROPOSE POUR L''ACTION])=0,"",SUMPRODUCT((Tableau1[NOM DE LA STRUCTURE]=Tableau1[[#This Row],[NOM DE LA STRUCTURE]])*Tableau1[MONTANT PROPOSE POUR L''ACTION]))</f>
        <v/>
      </c>
      <c r="W759" s="79"/>
    </row>
    <row r="760" spans="1:23" ht="47.5" hidden="1" customHeight="1" x14ac:dyDescent="0.25">
      <c r="A760" s="13" t="str">
        <f>_xlfn.XLOOKUP(C760,'Export Action'!$A$3:$A$1999,'Export Action'!$L$3:$L$1999)</f>
        <v>78184390900024</v>
      </c>
      <c r="B760" s="84" t="str">
        <f>_xlfn.XLOOKUP(A760,'Export Action'!$L$3:$L$1999,'Export Action'!$O$3:$O$1999)</f>
        <v>CLUB ATHLETIQUE MUNICIPAL DE BORDEAUX</v>
      </c>
      <c r="C760" s="1" t="s">
        <v>17562</v>
      </c>
      <c r="D760" s="36" t="str">
        <f>_xlfn.XLOOKUP(C760,'Export Action'!$A$3:$A$1999,'Export Action'!$X$3:$X$1999)</f>
        <v>Vacances Olympiques et Paralympiques</v>
      </c>
      <c r="E760" s="1" t="str">
        <f>_xlfn.XLOOKUP(A760,'Export Dossier'!$K$3:$K$974,'Export Dossier'!$D$3:$D$974)</f>
        <v>FFTT-NAQU-24-0053</v>
      </c>
      <c r="F760" s="36" t="str">
        <f>_xlfn.XLOOKUP(C760,'Export Action'!$A$3:$A$1999,'Export Action'!$AE$3:$AE$1999)</f>
        <v>Animations vacances Olympiques et Paralympiques</v>
      </c>
      <c r="G760" s="87"/>
      <c r="H760" s="1"/>
      <c r="I760" s="1"/>
      <c r="J760" s="1" t="str">
        <f>_xlfn.XLOOKUP(C760,'Export Action'!$A$3:$A$1999,'Export Action'!$J$3:$J$1999)</f>
        <v>Première demande</v>
      </c>
      <c r="K760" s="1" t="str">
        <f>_xlfn.XLOOKUP(C760,'Export Action'!$A$3:$A$1999,'Export Action'!$AL$3:$AL$1999)</f>
        <v>Mixte</v>
      </c>
      <c r="L760" s="1">
        <f>_xlfn.XLOOKUP(C760,'Export Action'!$A$3:$A$1999,'Export Action'!$AM$3:$AM$1999)</f>
        <v>100</v>
      </c>
      <c r="M760" s="5">
        <f>_xlfn.XLOOKUP(A760,'Export 2022'!$K$3:$K$1000,'Export 2022'!$AF$3:$AF$1000)</f>
        <v>2000</v>
      </c>
      <c r="N760" s="5">
        <f>_xlfn.XLOOKUP(A760,'Export 2023'!$K$3:$K$1000,'Export 2023'!$AF$3:$AF$1000)</f>
        <v>2000</v>
      </c>
      <c r="O760" s="31">
        <f>_xlfn.XLOOKUP(A760,'Export Dossier'!$K$3:$K$974,'Export Dossier'!$AD$3:$AD$974)</f>
        <v>5000</v>
      </c>
      <c r="P760" s="31">
        <f>_xlfn.XLOOKUP(C760,'Export Action'!$A$3:$A$1999,'Export Action'!$AS$3:$AS$1999)</f>
        <v>1000</v>
      </c>
      <c r="Q760" s="29">
        <f>(_xlfn.XLOOKUP(C760,'Export Action'!$A$3:$A$1999,'Export Action'!$AS$3:$AS$1999))/_xlfn.XLOOKUP(C760,'Export Action'!$A$3:$A$1999,'Export Action'!$AR$3:$AR$1999)</f>
        <v>0.20833333333333334</v>
      </c>
      <c r="R760" s="63" t="str">
        <f>IF(OR(_xlfn.XLOOKUP(C760,'Export Action'!$A$3:$A$1999,'Export Action'!$AO$3:$AO$1999)="Communes ZRR./bassins de vie pop &gt; 50% ZRR",_xlfn.XLOOKUP(C760,'Export Action'!$A$3:$A$1999,'Export Action'!$AO$3:$AO$1999)="Contrats de relance et de transition écologique (CRTE) rural"),"Oui","Non")</f>
        <v>Non</v>
      </c>
      <c r="S760" s="88"/>
      <c r="T760" s="74">
        <f t="shared" si="12"/>
        <v>307</v>
      </c>
      <c r="U760" s="89"/>
      <c r="V760" s="8" t="str" cm="1">
        <f t="array" ref="V760">IF(SUMPRODUCT((Tableau1[NOM DE LA STRUCTURE]=Tableau1[[#This Row],[NOM DE LA STRUCTURE]])*Tableau1[MONTANT PROPOSE POUR L''ACTION])=0,"",SUMPRODUCT((Tableau1[NOM DE LA STRUCTURE]=Tableau1[[#This Row],[NOM DE LA STRUCTURE]])*Tableau1[MONTANT PROPOSE POUR L''ACTION]))</f>
        <v/>
      </c>
      <c r="W760" s="90"/>
    </row>
    <row r="761" spans="1:23" ht="47.5" hidden="1" customHeight="1" x14ac:dyDescent="0.25">
      <c r="A761" s="13" t="str">
        <f>_xlfn.XLOOKUP(C761,'Export Action'!$A$3:$A$1999,'Export Action'!$L$3:$L$1999)</f>
        <v>78188057000036</v>
      </c>
      <c r="B761" s="84" t="str">
        <f>_xlfn.XLOOKUP(A761,'Export Action'!$L$3:$L$1999,'Export Action'!$O$3:$O$1999)</f>
        <v>UNION SPORTIVE CENON (US CENON)</v>
      </c>
      <c r="C761" s="1" t="s">
        <v>17590</v>
      </c>
      <c r="D761" s="36" t="str">
        <f>_xlfn.XLOOKUP(C761,'Export Action'!$A$3:$A$1999,'Export Action'!$X$3:$X$1999)</f>
        <v>FIDELISATION DES JEUNES ET EDUCATION PING</v>
      </c>
      <c r="E761" s="1" t="str">
        <f>_xlfn.XLOOKUP(A761,'Export Dossier'!$K$3:$K$974,'Export Dossier'!$D$3:$D$974)</f>
        <v>FFTT-NAQU-24-0055</v>
      </c>
      <c r="F761" s="36" t="str">
        <f>_xlfn.XLOOKUP(C761,'Export Action'!$A$3:$A$1999,'Export Action'!$AE$3:$AE$1999)</f>
        <v>Ping Educatif</v>
      </c>
      <c r="G761" s="68"/>
      <c r="H761" s="71"/>
      <c r="I761" s="71"/>
      <c r="J761" s="1" t="str">
        <f>_xlfn.XLOOKUP(C761,'Export Action'!$A$3:$A$1999,'Export Action'!$J$3:$J$1999)</f>
        <v>Renouvellement</v>
      </c>
      <c r="K761" s="1" t="str">
        <f>_xlfn.XLOOKUP(C761,'Export Action'!$A$3:$A$1999,'Export Action'!$AL$3:$AL$1999)</f>
        <v>Mixte</v>
      </c>
      <c r="L761" s="1">
        <f>_xlfn.XLOOKUP(C761,'Export Action'!$A$3:$A$1999,'Export Action'!$AM$3:$AM$1999)</f>
        <v>60</v>
      </c>
      <c r="M761" s="5">
        <f>_xlfn.XLOOKUP(A761,'Export 2022'!$K$3:$K$1000,'Export 2022'!$AF$3:$AF$1000)</f>
        <v>1500</v>
      </c>
      <c r="N761" s="5">
        <f>_xlfn.XLOOKUP(A761,'Export 2023'!$K$3:$K$1000,'Export 2023'!$AF$3:$AF$1000)</f>
        <v>1500</v>
      </c>
      <c r="O761" s="31">
        <f>_xlfn.XLOOKUP(A761,'Export Dossier'!$K$3:$K$974,'Export Dossier'!$AD$3:$AD$974)</f>
        <v>3000</v>
      </c>
      <c r="P761" s="31">
        <f>_xlfn.XLOOKUP(C761,'Export Action'!$A$3:$A$1999,'Export Action'!$AS$3:$AS$1999)</f>
        <v>1500</v>
      </c>
      <c r="Q761" s="29">
        <f>(_xlfn.XLOOKUP(C761,'Export Action'!$A$3:$A$1999,'Export Action'!$AS$3:$AS$1999))/_xlfn.XLOOKUP(C761,'Export Action'!$A$3:$A$1999,'Export Action'!$AR$3:$AR$1999)</f>
        <v>0.36585365853658536</v>
      </c>
      <c r="R761" s="63" t="str">
        <f>IF(OR(_xlfn.XLOOKUP(C761,'Export Action'!$A$3:$A$1999,'Export Action'!$AO$3:$AO$1999)="Communes ZRR./bassins de vie pop &gt; 50% ZRR",_xlfn.XLOOKUP(C761,'Export Action'!$A$3:$A$1999,'Export Action'!$AO$3:$AO$1999)="Contrats de relance et de transition écologique (CRTE) rural"),"Oui","Non")</f>
        <v>Non</v>
      </c>
      <c r="S761" s="73"/>
      <c r="T761" s="74">
        <f t="shared" si="12"/>
        <v>308</v>
      </c>
      <c r="U761" s="75"/>
      <c r="V761" s="8" t="str" cm="1">
        <f t="array" ref="V761">IF(SUMPRODUCT((Tableau1[NOM DE LA STRUCTURE]=Tableau1[[#This Row],[NOM DE LA STRUCTURE]])*Tableau1[MONTANT PROPOSE POUR L''ACTION])=0,"",SUMPRODUCT((Tableau1[NOM DE LA STRUCTURE]=Tableau1[[#This Row],[NOM DE LA STRUCTURE]])*Tableau1[MONTANT PROPOSE POUR L''ACTION]))</f>
        <v/>
      </c>
      <c r="W761" s="79"/>
    </row>
    <row r="762" spans="1:23" ht="47.5" hidden="1" customHeight="1" x14ac:dyDescent="0.25">
      <c r="A762" s="13" t="str">
        <f>_xlfn.XLOOKUP(C762,'Export Action'!$A$3:$A$1999,'Export Action'!$L$3:$L$1999)</f>
        <v>78188057000036</v>
      </c>
      <c r="B762" s="84" t="str">
        <f>_xlfn.XLOOKUP(A762,'Export Action'!$L$3:$L$1999,'Export Action'!$O$3:$O$1999)</f>
        <v>UNION SPORTIVE CENON (US CENON)</v>
      </c>
      <c r="C762" s="1" t="s">
        <v>17598</v>
      </c>
      <c r="D762" s="36" t="str">
        <f>_xlfn.XLOOKUP(C762,'Export Action'!$A$3:$A$1999,'Export Action'!$X$3:$X$1999)</f>
        <v>Sport adapté Handi ping</v>
      </c>
      <c r="E762" s="1" t="str">
        <f>_xlfn.XLOOKUP(A762,'Export Dossier'!$K$3:$K$974,'Export Dossier'!$D$3:$D$974)</f>
        <v>FFTT-NAQU-24-0055</v>
      </c>
      <c r="F762" s="36" t="str">
        <f>_xlfn.XLOOKUP(C762,'Export Action'!$A$3:$A$1999,'Export Action'!$AE$3:$AE$1999)</f>
        <v>Ping Inclusif</v>
      </c>
      <c r="G762" s="68"/>
      <c r="H762" s="71"/>
      <c r="I762" s="71"/>
      <c r="J762" s="1" t="str">
        <f>_xlfn.XLOOKUP(C762,'Export Action'!$A$3:$A$1999,'Export Action'!$J$3:$J$1999)</f>
        <v>Renouvellement</v>
      </c>
      <c r="K762" s="1" t="str">
        <f>_xlfn.XLOOKUP(C762,'Export Action'!$A$3:$A$1999,'Export Action'!$AL$3:$AL$1999)</f>
        <v>Mixte</v>
      </c>
      <c r="L762" s="1">
        <f>_xlfn.XLOOKUP(C762,'Export Action'!$A$3:$A$1999,'Export Action'!$AM$3:$AM$1999)</f>
        <v>20</v>
      </c>
      <c r="M762" s="5">
        <f>_xlfn.XLOOKUP(A762,'Export 2022'!$K$3:$K$1000,'Export 2022'!$AF$3:$AF$1000)</f>
        <v>1500</v>
      </c>
      <c r="N762" s="5">
        <f>_xlfn.XLOOKUP(A762,'Export 2023'!$K$3:$K$1000,'Export 2023'!$AF$3:$AF$1000)</f>
        <v>1500</v>
      </c>
      <c r="O762" s="31">
        <f>_xlfn.XLOOKUP(A762,'Export Dossier'!$K$3:$K$974,'Export Dossier'!$AD$3:$AD$974)</f>
        <v>3000</v>
      </c>
      <c r="P762" s="31">
        <f>_xlfn.XLOOKUP(C762,'Export Action'!$A$3:$A$1999,'Export Action'!$AS$3:$AS$1999)</f>
        <v>1500</v>
      </c>
      <c r="Q762" s="29">
        <f>(_xlfn.XLOOKUP(C762,'Export Action'!$A$3:$A$1999,'Export Action'!$AS$3:$AS$1999))/_xlfn.XLOOKUP(C762,'Export Action'!$A$3:$A$1999,'Export Action'!$AR$3:$AR$1999)</f>
        <v>0.375</v>
      </c>
      <c r="R762" s="63" t="str">
        <f>IF(OR(_xlfn.XLOOKUP(C762,'Export Action'!$A$3:$A$1999,'Export Action'!$AO$3:$AO$1999)="Communes ZRR./bassins de vie pop &gt; 50% ZRR",_xlfn.XLOOKUP(C762,'Export Action'!$A$3:$A$1999,'Export Action'!$AO$3:$AO$1999)="Contrats de relance et de transition écologique (CRTE) rural"),"Oui","Non")</f>
        <v>Non</v>
      </c>
      <c r="S762" s="73"/>
      <c r="T762" s="74">
        <f t="shared" si="12"/>
        <v>308</v>
      </c>
      <c r="U762" s="75"/>
      <c r="V762" s="8" t="str" cm="1">
        <f t="array" ref="V762">IF(SUMPRODUCT((Tableau1[NOM DE LA STRUCTURE]=Tableau1[[#This Row],[NOM DE LA STRUCTURE]])*Tableau1[MONTANT PROPOSE POUR L''ACTION])=0,"",SUMPRODUCT((Tableau1[NOM DE LA STRUCTURE]=Tableau1[[#This Row],[NOM DE LA STRUCTURE]])*Tableau1[MONTANT PROPOSE POUR L''ACTION]))</f>
        <v/>
      </c>
      <c r="W762" s="79"/>
    </row>
    <row r="763" spans="1:23" ht="47.5" hidden="1" customHeight="1" x14ac:dyDescent="0.25">
      <c r="A763" s="13" t="str">
        <f>_xlfn.XLOOKUP(C763,'Export Action'!$A$3:$A$1999,'Export Action'!$L$3:$L$1999)</f>
        <v>39344002900022</v>
      </c>
      <c r="B763" s="84" t="str">
        <f>_xlfn.XLOOKUP(A763,'Export Action'!$L$3:$L$1999,'Export Action'!$O$3:$O$1999)</f>
        <v>ASSOCIATION LESCARIENNE DE TENNIS DE TABLE (A.L.T.T)</v>
      </c>
      <c r="C763" s="1" t="s">
        <v>17604</v>
      </c>
      <c r="D763" s="36" t="str">
        <f>_xlfn.XLOOKUP(C763,'Export Action'!$A$3:$A$1999,'Export Action'!$X$3:$X$1999)</f>
        <v>PING ACTIF</v>
      </c>
      <c r="E763" s="1" t="str">
        <f>_xlfn.XLOOKUP(A763,'Export Dossier'!$K$3:$K$974,'Export Dossier'!$D$3:$D$974)</f>
        <v>FFTT-NAQU-24-0056</v>
      </c>
      <c r="F763" s="36" t="str">
        <f>_xlfn.XLOOKUP(C763,'Export Action'!$A$3:$A$1999,'Export Action'!$AE$3:$AE$1999)</f>
        <v>Ping Actif</v>
      </c>
      <c r="G763" s="68"/>
      <c r="H763" s="71"/>
      <c r="I763" s="71"/>
      <c r="J763" s="1" t="str">
        <f>_xlfn.XLOOKUP(C763,'Export Action'!$A$3:$A$1999,'Export Action'!$J$3:$J$1999)</f>
        <v>Première demande</v>
      </c>
      <c r="K763" s="1" t="str">
        <f>_xlfn.XLOOKUP(C763,'Export Action'!$A$3:$A$1999,'Export Action'!$AL$3:$AL$1999)</f>
        <v>Mixte</v>
      </c>
      <c r="L763" s="1">
        <f>_xlfn.XLOOKUP(C763,'Export Action'!$A$3:$A$1999,'Export Action'!$AM$3:$AM$1999)</f>
        <v>10</v>
      </c>
      <c r="M763" s="5" t="e">
        <f>_xlfn.XLOOKUP(A763,'Export 2022'!$K$3:$K$1000,'Export 2022'!$AF$3:$AF$1000)</f>
        <v>#N/A</v>
      </c>
      <c r="N763" s="5">
        <f>_xlfn.XLOOKUP(A763,'Export 2023'!$K$3:$K$1000,'Export 2023'!$AF$3:$AF$1000)</f>
        <v>1500</v>
      </c>
      <c r="O763" s="31">
        <f>_xlfn.XLOOKUP(A763,'Export Dossier'!$K$3:$K$974,'Export Dossier'!$AD$3:$AD$974)</f>
        <v>5000</v>
      </c>
      <c r="P763" s="31">
        <f>_xlfn.XLOOKUP(C763,'Export Action'!$A$3:$A$1999,'Export Action'!$AS$3:$AS$1999)</f>
        <v>1500</v>
      </c>
      <c r="Q763" s="29">
        <f>(_xlfn.XLOOKUP(C763,'Export Action'!$A$3:$A$1999,'Export Action'!$AS$3:$AS$1999))/_xlfn.XLOOKUP(C763,'Export Action'!$A$3:$A$1999,'Export Action'!$AR$3:$AR$1999)</f>
        <v>0.6</v>
      </c>
      <c r="R763" s="63" t="str">
        <f>IF(OR(_xlfn.XLOOKUP(C763,'Export Action'!$A$3:$A$1999,'Export Action'!$AO$3:$AO$1999)="Communes ZRR./bassins de vie pop &gt; 50% ZRR",_xlfn.XLOOKUP(C763,'Export Action'!$A$3:$A$1999,'Export Action'!$AO$3:$AO$1999)="Contrats de relance et de transition écologique (CRTE) rural"),"Oui","Non")</f>
        <v>Non</v>
      </c>
      <c r="S763" s="73"/>
      <c r="T763" s="74">
        <f t="shared" si="12"/>
        <v>309</v>
      </c>
      <c r="U763" s="75"/>
      <c r="V763" s="8" t="str" cm="1">
        <f t="array" ref="V763">IF(SUMPRODUCT((Tableau1[NOM DE LA STRUCTURE]=Tableau1[[#This Row],[NOM DE LA STRUCTURE]])*Tableau1[MONTANT PROPOSE POUR L''ACTION])=0,"",SUMPRODUCT((Tableau1[NOM DE LA STRUCTURE]=Tableau1[[#This Row],[NOM DE LA STRUCTURE]])*Tableau1[MONTANT PROPOSE POUR L''ACTION]))</f>
        <v/>
      </c>
      <c r="W763" s="79"/>
    </row>
    <row r="764" spans="1:23" ht="47.5" hidden="1" customHeight="1" x14ac:dyDescent="0.25">
      <c r="A764" s="13" t="str">
        <f>_xlfn.XLOOKUP(C764,'Export Action'!$A$3:$A$1999,'Export Action'!$L$3:$L$1999)</f>
        <v>39344002900022</v>
      </c>
      <c r="B764" s="84" t="str">
        <f>_xlfn.XLOOKUP(A764,'Export Action'!$L$3:$L$1999,'Export Action'!$O$3:$O$1999)</f>
        <v>ASSOCIATION LESCARIENNE DE TENNIS DE TABLE (A.L.T.T)</v>
      </c>
      <c r="C764" s="1" t="s">
        <v>17610</v>
      </c>
      <c r="D764" s="36" t="str">
        <f>_xlfn.XLOOKUP(C764,'Export Action'!$A$3:$A$1999,'Export Action'!$X$3:$X$1999)</f>
        <v>LA FEMINISATION</v>
      </c>
      <c r="E764" s="1" t="str">
        <f>_xlfn.XLOOKUP(A764,'Export Dossier'!$K$3:$K$974,'Export Dossier'!$D$3:$D$974)</f>
        <v>FFTT-NAQU-24-0056</v>
      </c>
      <c r="F764" s="36" t="str">
        <f>_xlfn.XLOOKUP(C764,'Export Action'!$A$3:$A$1999,'Export Action'!$AE$3:$AE$1999)</f>
        <v>Ping Inclusif</v>
      </c>
      <c r="G764" s="68"/>
      <c r="H764" s="71"/>
      <c r="I764" s="71"/>
      <c r="J764" s="1" t="str">
        <f>_xlfn.XLOOKUP(C764,'Export Action'!$A$3:$A$1999,'Export Action'!$J$3:$J$1999)</f>
        <v>Renouvellement</v>
      </c>
      <c r="K764" s="1" t="str">
        <f>_xlfn.XLOOKUP(C764,'Export Action'!$A$3:$A$1999,'Export Action'!$AL$3:$AL$1999)</f>
        <v>Féminin</v>
      </c>
      <c r="L764" s="1">
        <f>_xlfn.XLOOKUP(C764,'Export Action'!$A$3:$A$1999,'Export Action'!$AM$3:$AM$1999)</f>
        <v>8</v>
      </c>
      <c r="M764" s="5" t="e">
        <f>_xlfn.XLOOKUP(A764,'Export 2022'!$K$3:$K$1000,'Export 2022'!$AF$3:$AF$1000)</f>
        <v>#N/A</v>
      </c>
      <c r="N764" s="5">
        <f>_xlfn.XLOOKUP(A764,'Export 2023'!$K$3:$K$1000,'Export 2023'!$AF$3:$AF$1000)</f>
        <v>1500</v>
      </c>
      <c r="O764" s="31">
        <f>_xlfn.XLOOKUP(A764,'Export Dossier'!$K$3:$K$974,'Export Dossier'!$AD$3:$AD$974)</f>
        <v>5000</v>
      </c>
      <c r="P764" s="31">
        <f>_xlfn.XLOOKUP(C764,'Export Action'!$A$3:$A$1999,'Export Action'!$AS$3:$AS$1999)</f>
        <v>1500</v>
      </c>
      <c r="Q764" s="29">
        <f>(_xlfn.XLOOKUP(C764,'Export Action'!$A$3:$A$1999,'Export Action'!$AS$3:$AS$1999))/_xlfn.XLOOKUP(C764,'Export Action'!$A$3:$A$1999,'Export Action'!$AR$3:$AR$1999)</f>
        <v>0.45454545454545453</v>
      </c>
      <c r="R764" s="63" t="str">
        <f>IF(OR(_xlfn.XLOOKUP(C764,'Export Action'!$A$3:$A$1999,'Export Action'!$AO$3:$AO$1999)="Communes ZRR./bassins de vie pop &gt; 50% ZRR",_xlfn.XLOOKUP(C764,'Export Action'!$A$3:$A$1999,'Export Action'!$AO$3:$AO$1999)="Contrats de relance et de transition écologique (CRTE) rural"),"Oui","Non")</f>
        <v>Non</v>
      </c>
      <c r="S764" s="73"/>
      <c r="T764" s="74">
        <f t="shared" si="12"/>
        <v>309</v>
      </c>
      <c r="U764" s="75"/>
      <c r="V764" s="8" t="str" cm="1">
        <f t="array" ref="V764">IF(SUMPRODUCT((Tableau1[NOM DE LA STRUCTURE]=Tableau1[[#This Row],[NOM DE LA STRUCTURE]])*Tableau1[MONTANT PROPOSE POUR L''ACTION])=0,"",SUMPRODUCT((Tableau1[NOM DE LA STRUCTURE]=Tableau1[[#This Row],[NOM DE LA STRUCTURE]])*Tableau1[MONTANT PROPOSE POUR L''ACTION]))</f>
        <v/>
      </c>
      <c r="W764" s="79"/>
    </row>
    <row r="765" spans="1:23" ht="47.5" hidden="1" customHeight="1" x14ac:dyDescent="0.25">
      <c r="A765" s="13" t="str">
        <f>_xlfn.XLOOKUP(C765,'Export Action'!$A$3:$A$1999,'Export Action'!$L$3:$L$1999)</f>
        <v>39344002900022</v>
      </c>
      <c r="B765" s="84" t="str">
        <f>_xlfn.XLOOKUP(A765,'Export Action'!$L$3:$L$1999,'Export Action'!$O$3:$O$1999)</f>
        <v>ASSOCIATION LESCARIENNE DE TENNIS DE TABLE (A.L.T.T)</v>
      </c>
      <c r="C765" s="1" t="s">
        <v>17615</v>
      </c>
      <c r="D765" s="36" t="str">
        <f>_xlfn.XLOOKUP(C765,'Export Action'!$A$3:$A$1999,'Export Action'!$X$3:$X$1999)</f>
        <v>recrutement et fidélisation des jeunes</v>
      </c>
      <c r="E765" s="1" t="str">
        <f>_xlfn.XLOOKUP(A765,'Export Dossier'!$K$3:$K$974,'Export Dossier'!$D$3:$D$974)</f>
        <v>FFTT-NAQU-24-0056</v>
      </c>
      <c r="F765" s="36" t="str">
        <f>_xlfn.XLOOKUP(C765,'Export Action'!$A$3:$A$1999,'Export Action'!$AE$3:$AE$1999)</f>
        <v>Ping Educatif</v>
      </c>
      <c r="G765" s="68"/>
      <c r="H765" s="71"/>
      <c r="I765" s="71"/>
      <c r="J765" s="1" t="str">
        <f>_xlfn.XLOOKUP(C765,'Export Action'!$A$3:$A$1999,'Export Action'!$J$3:$J$1999)</f>
        <v>Renouvellement</v>
      </c>
      <c r="K765" s="1" t="str">
        <f>_xlfn.XLOOKUP(C765,'Export Action'!$A$3:$A$1999,'Export Action'!$AL$3:$AL$1999)</f>
        <v>Mixte</v>
      </c>
      <c r="L765" s="1">
        <f>_xlfn.XLOOKUP(C765,'Export Action'!$A$3:$A$1999,'Export Action'!$AM$3:$AM$1999)</f>
        <v>100</v>
      </c>
      <c r="M765" s="5" t="e">
        <f>_xlfn.XLOOKUP(A765,'Export 2022'!$K$3:$K$1000,'Export 2022'!$AF$3:$AF$1000)</f>
        <v>#N/A</v>
      </c>
      <c r="N765" s="5">
        <f>_xlfn.XLOOKUP(A765,'Export 2023'!$K$3:$K$1000,'Export 2023'!$AF$3:$AF$1000)</f>
        <v>1500</v>
      </c>
      <c r="O765" s="31">
        <f>_xlfn.XLOOKUP(A765,'Export Dossier'!$K$3:$K$974,'Export Dossier'!$AD$3:$AD$974)</f>
        <v>5000</v>
      </c>
      <c r="P765" s="31">
        <f>_xlfn.XLOOKUP(C765,'Export Action'!$A$3:$A$1999,'Export Action'!$AS$3:$AS$1999)</f>
        <v>2000</v>
      </c>
      <c r="Q765" s="29">
        <f>(_xlfn.XLOOKUP(C765,'Export Action'!$A$3:$A$1999,'Export Action'!$AS$3:$AS$1999))/_xlfn.XLOOKUP(C765,'Export Action'!$A$3:$A$1999,'Export Action'!$AR$3:$AR$1999)</f>
        <v>0.47619047619047616</v>
      </c>
      <c r="R765" s="63" t="str">
        <f>IF(OR(_xlfn.XLOOKUP(C765,'Export Action'!$A$3:$A$1999,'Export Action'!$AO$3:$AO$1999)="Communes ZRR./bassins de vie pop &gt; 50% ZRR",_xlfn.XLOOKUP(C765,'Export Action'!$A$3:$A$1999,'Export Action'!$AO$3:$AO$1999)="Contrats de relance et de transition écologique (CRTE) rural"),"Oui","Non")</f>
        <v>Non</v>
      </c>
      <c r="S765" s="73"/>
      <c r="T765" s="74">
        <f t="shared" si="12"/>
        <v>309</v>
      </c>
      <c r="U765" s="75"/>
      <c r="V765" s="8" t="str" cm="1">
        <f t="array" ref="V765">IF(SUMPRODUCT((Tableau1[NOM DE LA STRUCTURE]=Tableau1[[#This Row],[NOM DE LA STRUCTURE]])*Tableau1[MONTANT PROPOSE POUR L''ACTION])=0,"",SUMPRODUCT((Tableau1[NOM DE LA STRUCTURE]=Tableau1[[#This Row],[NOM DE LA STRUCTURE]])*Tableau1[MONTANT PROPOSE POUR L''ACTION]))</f>
        <v/>
      </c>
      <c r="W765" s="79"/>
    </row>
    <row r="766" spans="1:23" ht="47.5" hidden="1" customHeight="1" x14ac:dyDescent="0.25">
      <c r="A766" s="13" t="str">
        <f>_xlfn.XLOOKUP(C766,'Export Action'!$A$3:$A$1999,'Export Action'!$L$3:$L$1999)</f>
        <v>34837912400020</v>
      </c>
      <c r="B766" s="84" t="str">
        <f>_xlfn.XLOOKUP(A766,'Export Action'!$L$3:$L$1999,'Export Action'!$O$3:$O$1999)</f>
        <v>MAISON DES JEUNES ET DE LA CULTURE JEAN-PAUL ROBIN</v>
      </c>
      <c r="C766" s="1" t="s">
        <v>17620</v>
      </c>
      <c r="D766" s="36" t="str">
        <f>_xlfn.XLOOKUP(C766,'Export Action'!$A$3:$A$1999,'Export Action'!$X$3:$X$1999)</f>
        <v>Structurer les publics loisirs sport santé et entreprises</v>
      </c>
      <c r="E766" s="1" t="str">
        <f>_xlfn.XLOOKUP(A766,'Export Dossier'!$K$3:$K$974,'Export Dossier'!$D$3:$D$974)</f>
        <v>FFTT-NAQU-24-0057</v>
      </c>
      <c r="F766" s="36" t="str">
        <f>_xlfn.XLOOKUP(C766,'Export Action'!$A$3:$A$1999,'Export Action'!$AE$3:$AE$1999)</f>
        <v>Ping Actif</v>
      </c>
      <c r="G766" s="68"/>
      <c r="H766" s="71"/>
      <c r="I766" s="71"/>
      <c r="J766" s="1" t="str">
        <f>_xlfn.XLOOKUP(C766,'Export Action'!$A$3:$A$1999,'Export Action'!$J$3:$J$1999)</f>
        <v>Première demande</v>
      </c>
      <c r="K766" s="1" t="str">
        <f>_xlfn.XLOOKUP(C766,'Export Action'!$A$3:$A$1999,'Export Action'!$AL$3:$AL$1999)</f>
        <v>Mixte</v>
      </c>
      <c r="L766" s="1">
        <f>_xlfn.XLOOKUP(C766,'Export Action'!$A$3:$A$1999,'Export Action'!$AM$3:$AM$1999)</f>
        <v>30</v>
      </c>
      <c r="M766" s="5">
        <f>_xlfn.XLOOKUP(A766,'Export 2022'!$K$3:$K$1000,'Export 2022'!$AF$3:$AF$1000)</f>
        <v>1500</v>
      </c>
      <c r="N766" s="5">
        <f>_xlfn.XLOOKUP(A766,'Export 2023'!$K$3:$K$1000,'Export 2023'!$AF$3:$AF$1000)</f>
        <v>1500</v>
      </c>
      <c r="O766" s="31">
        <f>_xlfn.XLOOKUP(A766,'Export Dossier'!$K$3:$K$974,'Export Dossier'!$AD$3:$AD$974)</f>
        <v>4500</v>
      </c>
      <c r="P766" s="31">
        <f>_xlfn.XLOOKUP(C766,'Export Action'!$A$3:$A$1999,'Export Action'!$AS$3:$AS$1999)</f>
        <v>1500</v>
      </c>
      <c r="Q766" s="29">
        <f>(_xlfn.XLOOKUP(C766,'Export Action'!$A$3:$A$1999,'Export Action'!$AS$3:$AS$1999))/_xlfn.XLOOKUP(C766,'Export Action'!$A$3:$A$1999,'Export Action'!$AR$3:$AR$1999)</f>
        <v>0.32258064516129031</v>
      </c>
      <c r="R766" s="63" t="str">
        <f>IF(OR(_xlfn.XLOOKUP(C766,'Export Action'!$A$3:$A$1999,'Export Action'!$AO$3:$AO$1999)="Communes ZRR./bassins de vie pop &gt; 50% ZRR",_xlfn.XLOOKUP(C766,'Export Action'!$A$3:$A$1999,'Export Action'!$AO$3:$AO$1999)="Contrats de relance et de transition écologique (CRTE) rural"),"Oui","Non")</f>
        <v>Oui</v>
      </c>
      <c r="S766" s="73"/>
      <c r="T766" s="74">
        <f t="shared" si="12"/>
        <v>310</v>
      </c>
      <c r="U766" s="75"/>
      <c r="V766" s="8" t="str" cm="1">
        <f t="array" ref="V766">IF(SUMPRODUCT((Tableau1[NOM DE LA STRUCTURE]=Tableau1[[#This Row],[NOM DE LA STRUCTURE]])*Tableau1[MONTANT PROPOSE POUR L''ACTION])=0,"",SUMPRODUCT((Tableau1[NOM DE LA STRUCTURE]=Tableau1[[#This Row],[NOM DE LA STRUCTURE]])*Tableau1[MONTANT PROPOSE POUR L''ACTION]))</f>
        <v/>
      </c>
      <c r="W766" s="79"/>
    </row>
    <row r="767" spans="1:23" ht="47.5" hidden="1" customHeight="1" x14ac:dyDescent="0.25">
      <c r="A767" s="13" t="str">
        <f>_xlfn.XLOOKUP(C767,'Export Action'!$A$3:$A$1999,'Export Action'!$L$3:$L$1999)</f>
        <v>34837912400020</v>
      </c>
      <c r="B767" s="84" t="str">
        <f>_xlfn.XLOOKUP(A767,'Export Action'!$L$3:$L$1999,'Export Action'!$O$3:$O$1999)</f>
        <v>MAISON DES JEUNES ET DE LA CULTURE JEAN-PAUL ROBIN</v>
      </c>
      <c r="C767" s="1" t="s">
        <v>17628</v>
      </c>
      <c r="D767" s="36" t="str">
        <f>_xlfn.XLOOKUP(C767,'Export Action'!$A$3:$A$1999,'Export Action'!$X$3:$X$1999)</f>
        <v>Un été pongiste Olympique et Paralympique à Naintré</v>
      </c>
      <c r="E767" s="1" t="str">
        <f>_xlfn.XLOOKUP(A767,'Export Dossier'!$K$3:$K$974,'Export Dossier'!$D$3:$D$974)</f>
        <v>FFTT-NAQU-24-0057</v>
      </c>
      <c r="F767" s="36" t="str">
        <f>_xlfn.XLOOKUP(C767,'Export Action'!$A$3:$A$1999,'Export Action'!$AE$3:$AE$1999)</f>
        <v>Animations vacances Olympiques et Paralympiques</v>
      </c>
      <c r="G767" s="87"/>
      <c r="H767" s="1"/>
      <c r="I767" s="1"/>
      <c r="J767" s="1" t="str">
        <f>_xlfn.XLOOKUP(C767,'Export Action'!$A$3:$A$1999,'Export Action'!$J$3:$J$1999)</f>
        <v>Première demande</v>
      </c>
      <c r="K767" s="1" t="str">
        <f>_xlfn.XLOOKUP(C767,'Export Action'!$A$3:$A$1999,'Export Action'!$AL$3:$AL$1999)</f>
        <v>Mixte</v>
      </c>
      <c r="L767" s="1">
        <f>_xlfn.XLOOKUP(C767,'Export Action'!$A$3:$A$1999,'Export Action'!$AM$3:$AM$1999)</f>
        <v>120</v>
      </c>
      <c r="M767" s="5">
        <f>_xlfn.XLOOKUP(A767,'Export 2022'!$K$3:$K$1000,'Export 2022'!$AF$3:$AF$1000)</f>
        <v>1500</v>
      </c>
      <c r="N767" s="5">
        <f>_xlfn.XLOOKUP(A767,'Export 2023'!$K$3:$K$1000,'Export 2023'!$AF$3:$AF$1000)</f>
        <v>1500</v>
      </c>
      <c r="O767" s="31">
        <f>_xlfn.XLOOKUP(A767,'Export Dossier'!$K$3:$K$974,'Export Dossier'!$AD$3:$AD$974)</f>
        <v>4500</v>
      </c>
      <c r="P767" s="31">
        <f>_xlfn.XLOOKUP(C767,'Export Action'!$A$3:$A$1999,'Export Action'!$AS$3:$AS$1999)</f>
        <v>1200</v>
      </c>
      <c r="Q767" s="29">
        <f>(_xlfn.XLOOKUP(C767,'Export Action'!$A$3:$A$1999,'Export Action'!$AS$3:$AS$1999))/_xlfn.XLOOKUP(C767,'Export Action'!$A$3:$A$1999,'Export Action'!$AR$3:$AR$1999)</f>
        <v>0.31578947368421051</v>
      </c>
      <c r="R767" s="63" t="str">
        <f>IF(OR(_xlfn.XLOOKUP(C767,'Export Action'!$A$3:$A$1999,'Export Action'!$AO$3:$AO$1999)="Communes ZRR./bassins de vie pop &gt; 50% ZRR",_xlfn.XLOOKUP(C767,'Export Action'!$A$3:$A$1999,'Export Action'!$AO$3:$AO$1999)="Contrats de relance et de transition écologique (CRTE) rural"),"Oui","Non")</f>
        <v>Oui</v>
      </c>
      <c r="S767" s="88"/>
      <c r="T767" s="74">
        <f t="shared" si="12"/>
        <v>310</v>
      </c>
      <c r="U767" s="89"/>
      <c r="V767" s="8" t="str" cm="1">
        <f t="array" ref="V767">IF(SUMPRODUCT((Tableau1[NOM DE LA STRUCTURE]=Tableau1[[#This Row],[NOM DE LA STRUCTURE]])*Tableau1[MONTANT PROPOSE POUR L''ACTION])=0,"",SUMPRODUCT((Tableau1[NOM DE LA STRUCTURE]=Tableau1[[#This Row],[NOM DE LA STRUCTURE]])*Tableau1[MONTANT PROPOSE POUR L''ACTION]))</f>
        <v/>
      </c>
      <c r="W767" s="90"/>
    </row>
    <row r="768" spans="1:23" ht="47.5" hidden="1" customHeight="1" x14ac:dyDescent="0.25">
      <c r="A768" s="13" t="str">
        <f>_xlfn.XLOOKUP(C768,'Export Action'!$A$3:$A$1999,'Export Action'!$L$3:$L$1999)</f>
        <v>34837912400020</v>
      </c>
      <c r="B768" s="84" t="str">
        <f>_xlfn.XLOOKUP(A768,'Export Action'!$L$3:$L$1999,'Export Action'!$O$3:$O$1999)</f>
        <v>MAISON DES JEUNES ET DE LA CULTURE JEAN-PAUL ROBIN</v>
      </c>
      <c r="C768" s="1" t="s">
        <v>17633</v>
      </c>
      <c r="D768" s="36" t="str">
        <f>_xlfn.XLOOKUP(C768,'Export Action'!$A$3:$A$1999,'Export Action'!$X$3:$X$1999)</f>
        <v>Recrutement et fidélisation des jeunes</v>
      </c>
      <c r="E768" s="1" t="str">
        <f>_xlfn.XLOOKUP(A768,'Export Dossier'!$K$3:$K$974,'Export Dossier'!$D$3:$D$974)</f>
        <v>FFTT-NAQU-24-0057</v>
      </c>
      <c r="F768" s="36" t="str">
        <f>_xlfn.XLOOKUP(C768,'Export Action'!$A$3:$A$1999,'Export Action'!$AE$3:$AE$1999)</f>
        <v>Ping Educatif</v>
      </c>
      <c r="G768" s="68"/>
      <c r="H768" s="71"/>
      <c r="I768" s="71"/>
      <c r="J768" s="1" t="str">
        <f>_xlfn.XLOOKUP(C768,'Export Action'!$A$3:$A$1999,'Export Action'!$J$3:$J$1999)</f>
        <v>Première demande</v>
      </c>
      <c r="K768" s="1" t="str">
        <f>_xlfn.XLOOKUP(C768,'Export Action'!$A$3:$A$1999,'Export Action'!$AL$3:$AL$1999)</f>
        <v>Mixte</v>
      </c>
      <c r="L768" s="1">
        <f>_xlfn.XLOOKUP(C768,'Export Action'!$A$3:$A$1999,'Export Action'!$AM$3:$AM$1999)</f>
        <v>120</v>
      </c>
      <c r="M768" s="5">
        <f>_xlfn.XLOOKUP(A768,'Export 2022'!$K$3:$K$1000,'Export 2022'!$AF$3:$AF$1000)</f>
        <v>1500</v>
      </c>
      <c r="N768" s="5">
        <f>_xlfn.XLOOKUP(A768,'Export 2023'!$K$3:$K$1000,'Export 2023'!$AF$3:$AF$1000)</f>
        <v>1500</v>
      </c>
      <c r="O768" s="31">
        <f>_xlfn.XLOOKUP(A768,'Export Dossier'!$K$3:$K$974,'Export Dossier'!$AD$3:$AD$974)</f>
        <v>4500</v>
      </c>
      <c r="P768" s="31">
        <f>_xlfn.XLOOKUP(C768,'Export Action'!$A$3:$A$1999,'Export Action'!$AS$3:$AS$1999)</f>
        <v>1800</v>
      </c>
      <c r="Q768" s="29">
        <f>(_xlfn.XLOOKUP(C768,'Export Action'!$A$3:$A$1999,'Export Action'!$AS$3:$AS$1999))/_xlfn.XLOOKUP(C768,'Export Action'!$A$3:$A$1999,'Export Action'!$AR$3:$AR$1999)</f>
        <v>0.38297872340425532</v>
      </c>
      <c r="R768" s="63" t="str">
        <f>IF(OR(_xlfn.XLOOKUP(C768,'Export Action'!$A$3:$A$1999,'Export Action'!$AO$3:$AO$1999)="Communes ZRR./bassins de vie pop &gt; 50% ZRR",_xlfn.XLOOKUP(C768,'Export Action'!$A$3:$A$1999,'Export Action'!$AO$3:$AO$1999)="Contrats de relance et de transition écologique (CRTE) rural"),"Oui","Non")</f>
        <v>Oui</v>
      </c>
      <c r="S768" s="73"/>
      <c r="T768" s="74">
        <f t="shared" si="12"/>
        <v>310</v>
      </c>
      <c r="U768" s="75"/>
      <c r="V768" s="8" t="str" cm="1">
        <f t="array" ref="V768">IF(SUMPRODUCT((Tableau1[NOM DE LA STRUCTURE]=Tableau1[[#This Row],[NOM DE LA STRUCTURE]])*Tableau1[MONTANT PROPOSE POUR L''ACTION])=0,"",SUMPRODUCT((Tableau1[NOM DE LA STRUCTURE]=Tableau1[[#This Row],[NOM DE LA STRUCTURE]])*Tableau1[MONTANT PROPOSE POUR L''ACTION]))</f>
        <v/>
      </c>
      <c r="W768" s="79"/>
    </row>
    <row r="769" spans="1:23" ht="47.5" hidden="1" customHeight="1" x14ac:dyDescent="0.25">
      <c r="A769" s="13" t="str">
        <f>_xlfn.XLOOKUP(C769,'Export Action'!$A$3:$A$1999,'Export Action'!$L$3:$L$1999)</f>
        <v>92357208500010</v>
      </c>
      <c r="B769" s="84" t="str">
        <f>_xlfn.XLOOKUP(A769,'Export Action'!$L$3:$L$1999,'Export Action'!$O$3:$O$1999)</f>
        <v>ATLANTIQUE TENNIS DE TABLE 17</v>
      </c>
      <c r="C769" s="1" t="s">
        <v>17638</v>
      </c>
      <c r="D769" s="36" t="str">
        <f>_xlfn.XLOOKUP(C769,'Export Action'!$A$3:$A$1999,'Export Action'!$X$3:$X$1999)</f>
        <v>PING BIEN ETRE</v>
      </c>
      <c r="E769" s="1" t="str">
        <f>_xlfn.XLOOKUP(A769,'Export Dossier'!$K$3:$K$974,'Export Dossier'!$D$3:$D$974)</f>
        <v>FFTT-NAQU-24-0058</v>
      </c>
      <c r="F769" s="36" t="str">
        <f>_xlfn.XLOOKUP(C769,'Export Action'!$A$3:$A$1999,'Export Action'!$AE$3:$AE$1999)</f>
        <v>Ping Actif</v>
      </c>
      <c r="G769" s="68"/>
      <c r="H769" s="71"/>
      <c r="I769" s="71"/>
      <c r="J769" s="1" t="str">
        <f>_xlfn.XLOOKUP(C769,'Export Action'!$A$3:$A$1999,'Export Action'!$J$3:$J$1999)</f>
        <v>Première demande</v>
      </c>
      <c r="K769" s="1" t="str">
        <f>_xlfn.XLOOKUP(C769,'Export Action'!$A$3:$A$1999,'Export Action'!$AL$3:$AL$1999)</f>
        <v>Mixte</v>
      </c>
      <c r="L769" s="1">
        <f>_xlfn.XLOOKUP(C769,'Export Action'!$A$3:$A$1999,'Export Action'!$AM$3:$AM$1999)</f>
        <v>40</v>
      </c>
      <c r="M769" s="5" t="e">
        <f>_xlfn.XLOOKUP(A769,'Export 2022'!$K$3:$K$1000,'Export 2022'!$AF$3:$AF$1000)</f>
        <v>#N/A</v>
      </c>
      <c r="N769" s="5" t="e">
        <f>_xlfn.XLOOKUP(A769,'Export 2023'!$K$3:$K$1000,'Export 2023'!$AF$3:$AF$1000)</f>
        <v>#N/A</v>
      </c>
      <c r="O769" s="31">
        <f>_xlfn.XLOOKUP(A769,'Export Dossier'!$K$3:$K$974,'Export Dossier'!$AD$3:$AD$974)</f>
        <v>5750</v>
      </c>
      <c r="P769" s="31">
        <f>_xlfn.XLOOKUP(C769,'Export Action'!$A$3:$A$1999,'Export Action'!$AS$3:$AS$1999)</f>
        <v>2000</v>
      </c>
      <c r="Q769" s="29">
        <f>(_xlfn.XLOOKUP(C769,'Export Action'!$A$3:$A$1999,'Export Action'!$AS$3:$AS$1999))/_xlfn.XLOOKUP(C769,'Export Action'!$A$3:$A$1999,'Export Action'!$AR$3:$AR$1999)</f>
        <v>0.30769230769230771</v>
      </c>
      <c r="R769" s="63" t="str">
        <f>IF(OR(_xlfn.XLOOKUP(C769,'Export Action'!$A$3:$A$1999,'Export Action'!$AO$3:$AO$1999)="Communes ZRR./bassins de vie pop &gt; 50% ZRR",_xlfn.XLOOKUP(C769,'Export Action'!$A$3:$A$1999,'Export Action'!$AO$3:$AO$1999)="Contrats de relance et de transition écologique (CRTE) rural"),"Oui","Non")</f>
        <v>Non</v>
      </c>
      <c r="S769" s="73"/>
      <c r="T769" s="74">
        <f t="shared" si="12"/>
        <v>311</v>
      </c>
      <c r="U769" s="75"/>
      <c r="V769" s="8" t="str" cm="1">
        <f t="array" ref="V769">IF(SUMPRODUCT((Tableau1[NOM DE LA STRUCTURE]=Tableau1[[#This Row],[NOM DE LA STRUCTURE]])*Tableau1[MONTANT PROPOSE POUR L''ACTION])=0,"",SUMPRODUCT((Tableau1[NOM DE LA STRUCTURE]=Tableau1[[#This Row],[NOM DE LA STRUCTURE]])*Tableau1[MONTANT PROPOSE POUR L''ACTION]))</f>
        <v/>
      </c>
      <c r="W769" s="79"/>
    </row>
    <row r="770" spans="1:23" ht="47.5" hidden="1" customHeight="1" x14ac:dyDescent="0.25">
      <c r="A770" s="13" t="str">
        <f>_xlfn.XLOOKUP(C770,'Export Action'!$A$3:$A$1999,'Export Action'!$L$3:$L$1999)</f>
        <v>92357208500010</v>
      </c>
      <c r="B770" s="84" t="str">
        <f>_xlfn.XLOOKUP(A770,'Export Action'!$L$3:$L$1999,'Export Action'!$O$3:$O$1999)</f>
        <v>ATLANTIQUE TENNIS DE TABLE 17</v>
      </c>
      <c r="C770" s="1" t="s">
        <v>17649</v>
      </c>
      <c r="D770" s="36" t="str">
        <f>_xlfn.XLOOKUP(C770,'Export Action'!$A$3:$A$1999,'Export Action'!$X$3:$X$1999)</f>
        <v>Recrutement et fidélisation des jeunes</v>
      </c>
      <c r="E770" s="1" t="str">
        <f>_xlfn.XLOOKUP(A770,'Export Dossier'!$K$3:$K$974,'Export Dossier'!$D$3:$D$974)</f>
        <v>FFTT-NAQU-24-0058</v>
      </c>
      <c r="F770" s="36" t="str">
        <f>_xlfn.XLOOKUP(C770,'Export Action'!$A$3:$A$1999,'Export Action'!$AE$3:$AE$1999)</f>
        <v>Ping Educatif</v>
      </c>
      <c r="G770" s="68"/>
      <c r="H770" s="71"/>
      <c r="I770" s="71"/>
      <c r="J770" s="1" t="str">
        <f>_xlfn.XLOOKUP(C770,'Export Action'!$A$3:$A$1999,'Export Action'!$J$3:$J$1999)</f>
        <v>Première demande</v>
      </c>
      <c r="K770" s="1" t="str">
        <f>_xlfn.XLOOKUP(C770,'Export Action'!$A$3:$A$1999,'Export Action'!$AL$3:$AL$1999)</f>
        <v>Mixte</v>
      </c>
      <c r="L770" s="1">
        <f>_xlfn.XLOOKUP(C770,'Export Action'!$A$3:$A$1999,'Export Action'!$AM$3:$AM$1999)</f>
        <v>60</v>
      </c>
      <c r="M770" s="5" t="e">
        <f>_xlfn.XLOOKUP(A770,'Export 2022'!$K$3:$K$1000,'Export 2022'!$AF$3:$AF$1000)</f>
        <v>#N/A</v>
      </c>
      <c r="N770" s="5" t="e">
        <f>_xlfn.XLOOKUP(A770,'Export 2023'!$K$3:$K$1000,'Export 2023'!$AF$3:$AF$1000)</f>
        <v>#N/A</v>
      </c>
      <c r="O770" s="31">
        <f>_xlfn.XLOOKUP(A770,'Export Dossier'!$K$3:$K$974,'Export Dossier'!$AD$3:$AD$974)</f>
        <v>5750</v>
      </c>
      <c r="P770" s="31">
        <f>_xlfn.XLOOKUP(C770,'Export Action'!$A$3:$A$1999,'Export Action'!$AS$3:$AS$1999)</f>
        <v>3000</v>
      </c>
      <c r="Q770" s="29">
        <f>(_xlfn.XLOOKUP(C770,'Export Action'!$A$3:$A$1999,'Export Action'!$AS$3:$AS$1999))/_xlfn.XLOOKUP(C770,'Export Action'!$A$3:$A$1999,'Export Action'!$AR$3:$AR$1999)</f>
        <v>0.27272727272727271</v>
      </c>
      <c r="R770" s="63" t="str">
        <f>IF(OR(_xlfn.XLOOKUP(C770,'Export Action'!$A$3:$A$1999,'Export Action'!$AO$3:$AO$1999)="Communes ZRR./bassins de vie pop &gt; 50% ZRR",_xlfn.XLOOKUP(C770,'Export Action'!$A$3:$A$1999,'Export Action'!$AO$3:$AO$1999)="Contrats de relance et de transition écologique (CRTE) rural"),"Oui","Non")</f>
        <v>Non</v>
      </c>
      <c r="S770" s="73"/>
      <c r="T770" s="74">
        <f t="shared" si="12"/>
        <v>311</v>
      </c>
      <c r="U770" s="75"/>
      <c r="V770" s="8" t="str" cm="1">
        <f t="array" ref="V770">IF(SUMPRODUCT((Tableau1[NOM DE LA STRUCTURE]=Tableau1[[#This Row],[NOM DE LA STRUCTURE]])*Tableau1[MONTANT PROPOSE POUR L''ACTION])=0,"",SUMPRODUCT((Tableau1[NOM DE LA STRUCTURE]=Tableau1[[#This Row],[NOM DE LA STRUCTURE]])*Tableau1[MONTANT PROPOSE POUR L''ACTION]))</f>
        <v/>
      </c>
      <c r="W770" s="79"/>
    </row>
    <row r="771" spans="1:23" ht="47.5" hidden="1" customHeight="1" x14ac:dyDescent="0.25">
      <c r="A771" s="13" t="str">
        <f>_xlfn.XLOOKUP(C771,'Export Action'!$A$3:$A$1999,'Export Action'!$L$3:$L$1999)</f>
        <v>92357208500010</v>
      </c>
      <c r="B771" s="84" t="str">
        <f>_xlfn.XLOOKUP(A771,'Export Action'!$L$3:$L$1999,'Export Action'!$O$3:$O$1999)</f>
        <v>ATLANTIQUE TENNIS DE TABLE 17</v>
      </c>
      <c r="C771" s="1" t="s">
        <v>17654</v>
      </c>
      <c r="D771" s="36" t="str">
        <f>_xlfn.XLOOKUP(C771,'Export Action'!$A$3:$A$1999,'Export Action'!$X$3:$X$1999)</f>
        <v>ANIMATION JOP</v>
      </c>
      <c r="E771" s="1" t="str">
        <f>_xlfn.XLOOKUP(A771,'Export Dossier'!$K$3:$K$974,'Export Dossier'!$D$3:$D$974)</f>
        <v>FFTT-NAQU-24-0058</v>
      </c>
      <c r="F771" s="36" t="str">
        <f>_xlfn.XLOOKUP(C771,'Export Action'!$A$3:$A$1999,'Export Action'!$AE$3:$AE$1999)</f>
        <v>Animations vacances Olympiques et Paralympiques</v>
      </c>
      <c r="G771" s="87"/>
      <c r="H771" s="1"/>
      <c r="I771" s="1"/>
      <c r="J771" s="1" t="str">
        <f>_xlfn.XLOOKUP(C771,'Export Action'!$A$3:$A$1999,'Export Action'!$J$3:$J$1999)</f>
        <v>Première demande</v>
      </c>
      <c r="K771" s="1" t="str">
        <f>_xlfn.XLOOKUP(C771,'Export Action'!$A$3:$A$1999,'Export Action'!$AL$3:$AL$1999)</f>
        <v>Mixte</v>
      </c>
      <c r="L771" s="1">
        <f>_xlfn.XLOOKUP(C771,'Export Action'!$A$3:$A$1999,'Export Action'!$AM$3:$AM$1999)</f>
        <v>100</v>
      </c>
      <c r="M771" s="5" t="e">
        <f>_xlfn.XLOOKUP(A771,'Export 2022'!$K$3:$K$1000,'Export 2022'!$AF$3:$AF$1000)</f>
        <v>#N/A</v>
      </c>
      <c r="N771" s="5" t="e">
        <f>_xlfn.XLOOKUP(A771,'Export 2023'!$K$3:$K$1000,'Export 2023'!$AF$3:$AF$1000)</f>
        <v>#N/A</v>
      </c>
      <c r="O771" s="31">
        <f>_xlfn.XLOOKUP(A771,'Export Dossier'!$K$3:$K$974,'Export Dossier'!$AD$3:$AD$974)</f>
        <v>5750</v>
      </c>
      <c r="P771" s="31">
        <f>_xlfn.XLOOKUP(C771,'Export Action'!$A$3:$A$1999,'Export Action'!$AS$3:$AS$1999)</f>
        <v>750</v>
      </c>
      <c r="Q771" s="29">
        <f>(_xlfn.XLOOKUP(C771,'Export Action'!$A$3:$A$1999,'Export Action'!$AS$3:$AS$1999))/_xlfn.XLOOKUP(C771,'Export Action'!$A$3:$A$1999,'Export Action'!$AR$3:$AR$1999)</f>
        <v>0.35714285714285715</v>
      </c>
      <c r="R771" s="63" t="str">
        <f>IF(OR(_xlfn.XLOOKUP(C771,'Export Action'!$A$3:$A$1999,'Export Action'!$AO$3:$AO$1999)="Communes ZRR./bassins de vie pop &gt; 50% ZRR",_xlfn.XLOOKUP(C771,'Export Action'!$A$3:$A$1999,'Export Action'!$AO$3:$AO$1999)="Contrats de relance et de transition écologique (CRTE) rural"),"Oui","Non")</f>
        <v>Non</v>
      </c>
      <c r="S771" s="88"/>
      <c r="T771" s="74">
        <f t="shared" si="12"/>
        <v>311</v>
      </c>
      <c r="U771" s="89"/>
      <c r="V771" s="8" t="str" cm="1">
        <f t="array" ref="V771">IF(SUMPRODUCT((Tableau1[NOM DE LA STRUCTURE]=Tableau1[[#This Row],[NOM DE LA STRUCTURE]])*Tableau1[MONTANT PROPOSE POUR L''ACTION])=0,"",SUMPRODUCT((Tableau1[NOM DE LA STRUCTURE]=Tableau1[[#This Row],[NOM DE LA STRUCTURE]])*Tableau1[MONTANT PROPOSE POUR L''ACTION]))</f>
        <v/>
      </c>
      <c r="W771" s="90"/>
    </row>
    <row r="772" spans="1:23" ht="47.5" hidden="1" customHeight="1" x14ac:dyDescent="0.25">
      <c r="A772" s="13" t="str">
        <f>_xlfn.XLOOKUP(C772,'Export Action'!$A$3:$A$1999,'Export Action'!$L$3:$L$1999)</f>
        <v>39991226000011</v>
      </c>
      <c r="B772" s="84" t="str">
        <f>_xlfn.XLOOKUP(A772,'Export Action'!$L$3:$L$1999,'Export Action'!$O$3:$O$1999)</f>
        <v>TENNIS DE TABLE PASSAGEOIS (T. T. P.)</v>
      </c>
      <c r="C772" s="1" t="s">
        <v>17659</v>
      </c>
      <c r="D772" s="36" t="str">
        <f>_xlfn.XLOOKUP(C772,'Export Action'!$A$3:$A$1999,'Export Action'!$X$3:$X$1999)</f>
        <v>Ping Actif</v>
      </c>
      <c r="E772" s="1" t="str">
        <f>_xlfn.XLOOKUP(A772,'Export Dossier'!$K$3:$K$974,'Export Dossier'!$D$3:$D$974)</f>
        <v>FFTT-NAQU-24-0059</v>
      </c>
      <c r="F772" s="36" t="str">
        <f>_xlfn.XLOOKUP(C772,'Export Action'!$A$3:$A$1999,'Export Action'!$AE$3:$AE$1999)</f>
        <v>Ping Actif</v>
      </c>
      <c r="G772" s="68"/>
      <c r="H772" s="71"/>
      <c r="I772" s="71"/>
      <c r="J772" s="1" t="str">
        <f>_xlfn.XLOOKUP(C772,'Export Action'!$A$3:$A$1999,'Export Action'!$J$3:$J$1999)</f>
        <v>Première demande</v>
      </c>
      <c r="K772" s="1" t="str">
        <f>_xlfn.XLOOKUP(C772,'Export Action'!$A$3:$A$1999,'Export Action'!$AL$3:$AL$1999)</f>
        <v>Mixte</v>
      </c>
      <c r="L772" s="1">
        <f>_xlfn.XLOOKUP(C772,'Export Action'!$A$3:$A$1999,'Export Action'!$AM$3:$AM$1999)</f>
        <v>200</v>
      </c>
      <c r="M772" s="5">
        <f>_xlfn.XLOOKUP(A772,'Export 2022'!$K$3:$K$1000,'Export 2022'!$AF$3:$AF$1000)</f>
        <v>3300</v>
      </c>
      <c r="N772" s="5">
        <f>_xlfn.XLOOKUP(A772,'Export 2023'!$K$3:$K$1000,'Export 2023'!$AF$3:$AF$1000)</f>
        <v>3000</v>
      </c>
      <c r="O772" s="31">
        <f>_xlfn.XLOOKUP(A772,'Export Dossier'!$K$3:$K$974,'Export Dossier'!$AD$3:$AD$974)</f>
        <v>16000</v>
      </c>
      <c r="P772" s="31">
        <f>_xlfn.XLOOKUP(C772,'Export Action'!$A$3:$A$1999,'Export Action'!$AS$3:$AS$1999)</f>
        <v>4000</v>
      </c>
      <c r="Q772" s="29">
        <f>(_xlfn.XLOOKUP(C772,'Export Action'!$A$3:$A$1999,'Export Action'!$AS$3:$AS$1999))/_xlfn.XLOOKUP(C772,'Export Action'!$A$3:$A$1999,'Export Action'!$AR$3:$AR$1999)</f>
        <v>0.53333333333333333</v>
      </c>
      <c r="R772" s="63" t="str">
        <f>IF(OR(_xlfn.XLOOKUP(C772,'Export Action'!$A$3:$A$1999,'Export Action'!$AO$3:$AO$1999)="Communes ZRR./bassins de vie pop &gt; 50% ZRR",_xlfn.XLOOKUP(C772,'Export Action'!$A$3:$A$1999,'Export Action'!$AO$3:$AO$1999)="Contrats de relance et de transition écologique (CRTE) rural"),"Oui","Non")</f>
        <v>Non</v>
      </c>
      <c r="S772" s="73"/>
      <c r="T772" s="74">
        <f t="shared" si="12"/>
        <v>312</v>
      </c>
      <c r="U772" s="75"/>
      <c r="V772" s="8" t="str" cm="1">
        <f t="array" ref="V772">IF(SUMPRODUCT((Tableau1[NOM DE LA STRUCTURE]=Tableau1[[#This Row],[NOM DE LA STRUCTURE]])*Tableau1[MONTANT PROPOSE POUR L''ACTION])=0,"",SUMPRODUCT((Tableau1[NOM DE LA STRUCTURE]=Tableau1[[#This Row],[NOM DE LA STRUCTURE]])*Tableau1[MONTANT PROPOSE POUR L''ACTION]))</f>
        <v/>
      </c>
      <c r="W772" s="79"/>
    </row>
    <row r="773" spans="1:23" ht="47.5" hidden="1" customHeight="1" x14ac:dyDescent="0.25">
      <c r="A773" s="13" t="str">
        <f>_xlfn.XLOOKUP(C773,'Export Action'!$A$3:$A$1999,'Export Action'!$L$3:$L$1999)</f>
        <v>39991226000011</v>
      </c>
      <c r="B773" s="84" t="str">
        <f>_xlfn.XLOOKUP(A773,'Export Action'!$L$3:$L$1999,'Export Action'!$O$3:$O$1999)</f>
        <v>TENNIS DE TABLE PASSAGEOIS (T. T. P.)</v>
      </c>
      <c r="C773" s="1" t="s">
        <v>17667</v>
      </c>
      <c r="D773" s="36" t="str">
        <f>_xlfn.XLOOKUP(C773,'Export Action'!$A$3:$A$1999,'Export Action'!$X$3:$X$1999)</f>
        <v>Ping éducatif</v>
      </c>
      <c r="E773" s="1" t="str">
        <f>_xlfn.XLOOKUP(A773,'Export Dossier'!$K$3:$K$974,'Export Dossier'!$D$3:$D$974)</f>
        <v>FFTT-NAQU-24-0059</v>
      </c>
      <c r="F773" s="36" t="str">
        <f>_xlfn.XLOOKUP(C773,'Export Action'!$A$3:$A$1999,'Export Action'!$AE$3:$AE$1999)</f>
        <v>Ping Educatif</v>
      </c>
      <c r="G773" s="68"/>
      <c r="H773" s="71"/>
      <c r="I773" s="71"/>
      <c r="J773" s="1" t="str">
        <f>_xlfn.XLOOKUP(C773,'Export Action'!$A$3:$A$1999,'Export Action'!$J$3:$J$1999)</f>
        <v>Première demande</v>
      </c>
      <c r="K773" s="1" t="str">
        <f>_xlfn.XLOOKUP(C773,'Export Action'!$A$3:$A$1999,'Export Action'!$AL$3:$AL$1999)</f>
        <v>Mixte</v>
      </c>
      <c r="L773" s="1">
        <f>_xlfn.XLOOKUP(C773,'Export Action'!$A$3:$A$1999,'Export Action'!$AM$3:$AM$1999)</f>
        <v>900</v>
      </c>
      <c r="M773" s="5">
        <f>_xlfn.XLOOKUP(A773,'Export 2022'!$K$3:$K$1000,'Export 2022'!$AF$3:$AF$1000)</f>
        <v>3300</v>
      </c>
      <c r="N773" s="5">
        <f>_xlfn.XLOOKUP(A773,'Export 2023'!$K$3:$K$1000,'Export 2023'!$AF$3:$AF$1000)</f>
        <v>3000</v>
      </c>
      <c r="O773" s="31">
        <f>_xlfn.XLOOKUP(A773,'Export Dossier'!$K$3:$K$974,'Export Dossier'!$AD$3:$AD$974)</f>
        <v>16000</v>
      </c>
      <c r="P773" s="31">
        <f>_xlfn.XLOOKUP(C773,'Export Action'!$A$3:$A$1999,'Export Action'!$AS$3:$AS$1999)</f>
        <v>5000</v>
      </c>
      <c r="Q773" s="29">
        <f>(_xlfn.XLOOKUP(C773,'Export Action'!$A$3:$A$1999,'Export Action'!$AS$3:$AS$1999))/_xlfn.XLOOKUP(C773,'Export Action'!$A$3:$A$1999,'Export Action'!$AR$3:$AR$1999)</f>
        <v>0.46511627906976744</v>
      </c>
      <c r="R773" s="63" t="str">
        <f>IF(OR(_xlfn.XLOOKUP(C773,'Export Action'!$A$3:$A$1999,'Export Action'!$AO$3:$AO$1999)="Communes ZRR./bassins de vie pop &gt; 50% ZRR",_xlfn.XLOOKUP(C773,'Export Action'!$A$3:$A$1999,'Export Action'!$AO$3:$AO$1999)="Contrats de relance et de transition écologique (CRTE) rural"),"Oui","Non")</f>
        <v>Non</v>
      </c>
      <c r="S773" s="73"/>
      <c r="T773" s="74">
        <f t="shared" si="12"/>
        <v>312</v>
      </c>
      <c r="U773" s="75"/>
      <c r="V773" s="8" t="str" cm="1">
        <f t="array" ref="V773">IF(SUMPRODUCT((Tableau1[NOM DE LA STRUCTURE]=Tableau1[[#This Row],[NOM DE LA STRUCTURE]])*Tableau1[MONTANT PROPOSE POUR L''ACTION])=0,"",SUMPRODUCT((Tableau1[NOM DE LA STRUCTURE]=Tableau1[[#This Row],[NOM DE LA STRUCTURE]])*Tableau1[MONTANT PROPOSE POUR L''ACTION]))</f>
        <v/>
      </c>
      <c r="W773" s="79"/>
    </row>
    <row r="774" spans="1:23" ht="47.5" hidden="1" customHeight="1" x14ac:dyDescent="0.25">
      <c r="A774" s="13" t="str">
        <f>_xlfn.XLOOKUP(C774,'Export Action'!$A$3:$A$1999,'Export Action'!$L$3:$L$1999)</f>
        <v>39991226000011</v>
      </c>
      <c r="B774" s="84" t="str">
        <f>_xlfn.XLOOKUP(A774,'Export Action'!$L$3:$L$1999,'Export Action'!$O$3:$O$1999)</f>
        <v>TENNIS DE TABLE PASSAGEOIS (T. T. P.)</v>
      </c>
      <c r="C774" s="1" t="s">
        <v>17673</v>
      </c>
      <c r="D774" s="36" t="str">
        <f>_xlfn.XLOOKUP(C774,'Export Action'!$A$3:$A$1999,'Export Action'!$X$3:$X$1999)</f>
        <v>Nouvelles pratiques</v>
      </c>
      <c r="E774" s="1" t="str">
        <f>_xlfn.XLOOKUP(A774,'Export Dossier'!$K$3:$K$974,'Export Dossier'!$D$3:$D$974)</f>
        <v>FFTT-NAQU-24-0059</v>
      </c>
      <c r="F774" s="36" t="str">
        <f>_xlfn.XLOOKUP(C774,'Export Action'!$A$3:$A$1999,'Export Action'!$AE$3:$AE$1999)</f>
        <v>Nouvelles pratiques</v>
      </c>
      <c r="G774" s="68"/>
      <c r="H774" s="71"/>
      <c r="I774" s="71"/>
      <c r="J774" s="1" t="str">
        <f>_xlfn.XLOOKUP(C774,'Export Action'!$A$3:$A$1999,'Export Action'!$J$3:$J$1999)</f>
        <v>Première demande</v>
      </c>
      <c r="K774" s="1" t="str">
        <f>_xlfn.XLOOKUP(C774,'Export Action'!$A$3:$A$1999,'Export Action'!$AL$3:$AL$1999)</f>
        <v>Mixte</v>
      </c>
      <c r="L774" s="1">
        <f>_xlfn.XLOOKUP(C774,'Export Action'!$A$3:$A$1999,'Export Action'!$AM$3:$AM$1999)</f>
        <v>300</v>
      </c>
      <c r="M774" s="5">
        <f>_xlfn.XLOOKUP(A774,'Export 2022'!$K$3:$K$1000,'Export 2022'!$AF$3:$AF$1000)</f>
        <v>3300</v>
      </c>
      <c r="N774" s="5">
        <f>_xlfn.XLOOKUP(A774,'Export 2023'!$K$3:$K$1000,'Export 2023'!$AF$3:$AF$1000)</f>
        <v>3000</v>
      </c>
      <c r="O774" s="31">
        <f>_xlfn.XLOOKUP(A774,'Export Dossier'!$K$3:$K$974,'Export Dossier'!$AD$3:$AD$974)</f>
        <v>16000</v>
      </c>
      <c r="P774" s="31">
        <f>_xlfn.XLOOKUP(C774,'Export Action'!$A$3:$A$1999,'Export Action'!$AS$3:$AS$1999)</f>
        <v>4000</v>
      </c>
      <c r="Q774" s="29">
        <f>(_xlfn.XLOOKUP(C774,'Export Action'!$A$3:$A$1999,'Export Action'!$AS$3:$AS$1999))/_xlfn.XLOOKUP(C774,'Export Action'!$A$3:$A$1999,'Export Action'!$AR$3:$AR$1999)</f>
        <v>0.56338028169014087</v>
      </c>
      <c r="R774" s="63" t="str">
        <f>IF(OR(_xlfn.XLOOKUP(C774,'Export Action'!$A$3:$A$1999,'Export Action'!$AO$3:$AO$1999)="Communes ZRR./bassins de vie pop &gt; 50% ZRR",_xlfn.XLOOKUP(C774,'Export Action'!$A$3:$A$1999,'Export Action'!$AO$3:$AO$1999)="Contrats de relance et de transition écologique (CRTE) rural"),"Oui","Non")</f>
        <v>Non</v>
      </c>
      <c r="S774" s="73"/>
      <c r="T774" s="74">
        <f t="shared" si="12"/>
        <v>312</v>
      </c>
      <c r="U774" s="75"/>
      <c r="V774" s="8" t="str" cm="1">
        <f t="array" ref="V774">IF(SUMPRODUCT((Tableau1[NOM DE LA STRUCTURE]=Tableau1[[#This Row],[NOM DE LA STRUCTURE]])*Tableau1[MONTANT PROPOSE POUR L''ACTION])=0,"",SUMPRODUCT((Tableau1[NOM DE LA STRUCTURE]=Tableau1[[#This Row],[NOM DE LA STRUCTURE]])*Tableau1[MONTANT PROPOSE POUR L''ACTION]))</f>
        <v/>
      </c>
      <c r="W774" s="79"/>
    </row>
    <row r="775" spans="1:23" ht="47.5" hidden="1" customHeight="1" x14ac:dyDescent="0.25">
      <c r="A775" s="13" t="str">
        <f>_xlfn.XLOOKUP(C775,'Export Action'!$A$3:$A$1999,'Export Action'!$L$3:$L$1999)</f>
        <v>39991226000011</v>
      </c>
      <c r="B775" s="84" t="str">
        <f>_xlfn.XLOOKUP(A775,'Export Action'!$L$3:$L$1999,'Export Action'!$O$3:$O$1999)</f>
        <v>TENNIS DE TABLE PASSAGEOIS (T. T. P.)</v>
      </c>
      <c r="C775" s="1" t="s">
        <v>17679</v>
      </c>
      <c r="D775" s="36" t="str">
        <f>_xlfn.XLOOKUP(C775,'Export Action'!$A$3:$A$1999,'Export Action'!$X$3:$X$1999)</f>
        <v>Develloppement durable</v>
      </c>
      <c r="E775" s="1" t="str">
        <f>_xlfn.XLOOKUP(A775,'Export Dossier'!$K$3:$K$974,'Export Dossier'!$D$3:$D$974)</f>
        <v>FFTT-NAQU-24-0059</v>
      </c>
      <c r="F775" s="36" t="str">
        <f>_xlfn.XLOOKUP(C775,'Export Action'!$A$3:$A$1999,'Export Action'!$AE$3:$AE$1999)</f>
        <v>Structuration clubs/comités de demain</v>
      </c>
      <c r="G775" s="68"/>
      <c r="H775" s="71"/>
      <c r="I775" s="71"/>
      <c r="J775" s="1" t="str">
        <f>_xlfn.XLOOKUP(C775,'Export Action'!$A$3:$A$1999,'Export Action'!$J$3:$J$1999)</f>
        <v>Première demande</v>
      </c>
      <c r="K775" s="1" t="str">
        <f>_xlfn.XLOOKUP(C775,'Export Action'!$A$3:$A$1999,'Export Action'!$AL$3:$AL$1999)</f>
        <v>Mixte</v>
      </c>
      <c r="L775" s="1">
        <f>_xlfn.XLOOKUP(C775,'Export Action'!$A$3:$A$1999,'Export Action'!$AM$3:$AM$1999)</f>
        <v>500</v>
      </c>
      <c r="M775" s="5">
        <f>_xlfn.XLOOKUP(A775,'Export 2022'!$K$3:$K$1000,'Export 2022'!$AF$3:$AF$1000)</f>
        <v>3300</v>
      </c>
      <c r="N775" s="5">
        <f>_xlfn.XLOOKUP(A775,'Export 2023'!$K$3:$K$1000,'Export 2023'!$AF$3:$AF$1000)</f>
        <v>3000</v>
      </c>
      <c r="O775" s="31">
        <f>_xlfn.XLOOKUP(A775,'Export Dossier'!$K$3:$K$974,'Export Dossier'!$AD$3:$AD$974)</f>
        <v>16000</v>
      </c>
      <c r="P775" s="31">
        <f>_xlfn.XLOOKUP(C775,'Export Action'!$A$3:$A$1999,'Export Action'!$AS$3:$AS$1999)</f>
        <v>3000</v>
      </c>
      <c r="Q775" s="29">
        <f>(_xlfn.XLOOKUP(C775,'Export Action'!$A$3:$A$1999,'Export Action'!$AS$3:$AS$1999))/_xlfn.XLOOKUP(C775,'Export Action'!$A$3:$A$1999,'Export Action'!$AR$3:$AR$1999)</f>
        <v>0.42253521126760563</v>
      </c>
      <c r="R775" s="63" t="str">
        <f>IF(OR(_xlfn.XLOOKUP(C775,'Export Action'!$A$3:$A$1999,'Export Action'!$AO$3:$AO$1999)="Communes ZRR./bassins de vie pop &gt; 50% ZRR",_xlfn.XLOOKUP(C775,'Export Action'!$A$3:$A$1999,'Export Action'!$AO$3:$AO$1999)="Contrats de relance et de transition écologique (CRTE) rural"),"Oui","Non")</f>
        <v>Non</v>
      </c>
      <c r="S775" s="73"/>
      <c r="T775" s="74">
        <f t="shared" si="12"/>
        <v>312</v>
      </c>
      <c r="U775" s="75"/>
      <c r="V775" s="8" t="str" cm="1">
        <f t="array" ref="V775">IF(SUMPRODUCT((Tableau1[NOM DE LA STRUCTURE]=Tableau1[[#This Row],[NOM DE LA STRUCTURE]])*Tableau1[MONTANT PROPOSE POUR L''ACTION])=0,"",SUMPRODUCT((Tableau1[NOM DE LA STRUCTURE]=Tableau1[[#This Row],[NOM DE LA STRUCTURE]])*Tableau1[MONTANT PROPOSE POUR L''ACTION]))</f>
        <v/>
      </c>
      <c r="W775" s="79"/>
    </row>
    <row r="776" spans="1:23" ht="47.5" hidden="1" customHeight="1" x14ac:dyDescent="0.25">
      <c r="A776" s="13" t="str">
        <f>_xlfn.XLOOKUP(C776,'Export Action'!$A$3:$A$1999,'Export Action'!$L$3:$L$1999)</f>
        <v>75135283200032</v>
      </c>
      <c r="B776" s="84" t="str">
        <f>_xlfn.XLOOKUP(A776,'Export Action'!$L$3:$L$1999,'Export Action'!$O$3:$O$1999)</f>
        <v>ASSOCIATION DE TENNIS DE TABLE DU HAVRE (ATTH)</v>
      </c>
      <c r="C776" s="1" t="s">
        <v>1886</v>
      </c>
      <c r="D776" s="36" t="str">
        <f>_xlfn.XLOOKUP(C776,'Export Action'!$A$3:$A$1999,'Export Action'!$X$3:$X$1999)</f>
        <v>Ping ACtif</v>
      </c>
      <c r="E776" s="1" t="str">
        <f>_xlfn.XLOOKUP(A776,'Export Dossier'!$K$3:$K$974,'Export Dossier'!$D$3:$D$974)</f>
        <v>FFTT-NORM-24-0001</v>
      </c>
      <c r="F776" s="36" t="str">
        <f>_xlfn.XLOOKUP(C776,'Export Action'!$A$3:$A$1999,'Export Action'!$AE$3:$AE$1999)</f>
        <v>Ping Actif</v>
      </c>
      <c r="G776" s="68"/>
      <c r="H776" s="71"/>
      <c r="I776" s="71"/>
      <c r="J776" s="1" t="str">
        <f>_xlfn.XLOOKUP(C776,'Export Action'!$A$3:$A$1999,'Export Action'!$J$3:$J$1999)</f>
        <v>Première demande</v>
      </c>
      <c r="K776" s="1" t="str">
        <f>_xlfn.XLOOKUP(C776,'Export Action'!$A$3:$A$1999,'Export Action'!$AL$3:$AL$1999)</f>
        <v>Mixte</v>
      </c>
      <c r="L776" s="1">
        <f>_xlfn.XLOOKUP(C776,'Export Action'!$A$3:$A$1999,'Export Action'!$AM$3:$AM$1999)</f>
        <v>120</v>
      </c>
      <c r="M776" s="5">
        <f>_xlfn.XLOOKUP(A776,'Export 2022'!$K$3:$K$1000,'Export 2022'!$AF$3:$AF$1000)</f>
        <v>2910</v>
      </c>
      <c r="N776" s="5">
        <f>_xlfn.XLOOKUP(A776,'Export 2023'!$K$3:$K$1000,'Export 2023'!$AF$3:$AF$1000)</f>
        <v>2750</v>
      </c>
      <c r="O776" s="31">
        <f>_xlfn.XLOOKUP(A776,'Export Dossier'!$K$3:$K$974,'Export Dossier'!$AD$3:$AD$974)</f>
        <v>27500</v>
      </c>
      <c r="P776" s="31">
        <f>_xlfn.XLOOKUP(C776,'Export Action'!$A$3:$A$1999,'Export Action'!$AS$3:$AS$1999)</f>
        <v>12000</v>
      </c>
      <c r="Q776" s="29">
        <f>(_xlfn.XLOOKUP(C776,'Export Action'!$A$3:$A$1999,'Export Action'!$AS$3:$AS$1999))/_xlfn.XLOOKUP(C776,'Export Action'!$A$3:$A$1999,'Export Action'!$AR$3:$AR$1999)</f>
        <v>0.39933444259567386</v>
      </c>
      <c r="R776" s="63" t="str">
        <f>IF(OR(_xlfn.XLOOKUP(C776,'Export Action'!$A$3:$A$1999,'Export Action'!$AO$3:$AO$1999)="Communes ZRR./bassins de vie pop &gt; 50% ZRR",_xlfn.XLOOKUP(C776,'Export Action'!$A$3:$A$1999,'Export Action'!$AO$3:$AO$1999)="Contrats de relance et de transition écologique (CRTE) rural"),"Oui","Non")</f>
        <v>Non</v>
      </c>
      <c r="S776" s="73"/>
      <c r="T776" s="74">
        <f t="shared" si="12"/>
        <v>313</v>
      </c>
      <c r="U776" s="75"/>
      <c r="V776" s="8" t="str" cm="1">
        <f t="array" ref="V776">IF(SUMPRODUCT((Tableau1[NOM DE LA STRUCTURE]=Tableau1[[#This Row],[NOM DE LA STRUCTURE]])*Tableau1[MONTANT PROPOSE POUR L''ACTION])=0,"",SUMPRODUCT((Tableau1[NOM DE LA STRUCTURE]=Tableau1[[#This Row],[NOM DE LA STRUCTURE]])*Tableau1[MONTANT PROPOSE POUR L''ACTION]))</f>
        <v/>
      </c>
      <c r="W776" s="79"/>
    </row>
    <row r="777" spans="1:23" ht="47.5" hidden="1" customHeight="1" x14ac:dyDescent="0.25">
      <c r="A777" s="13" t="str">
        <f>_xlfn.XLOOKUP(C777,'Export Action'!$A$3:$A$1999,'Export Action'!$L$3:$L$1999)</f>
        <v>75135283200032</v>
      </c>
      <c r="B777" s="84" t="str">
        <f>_xlfn.XLOOKUP(A777,'Export Action'!$L$3:$L$1999,'Export Action'!$O$3:$O$1999)</f>
        <v>ASSOCIATION DE TENNIS DE TABLE DU HAVRE (ATTH)</v>
      </c>
      <c r="C777" s="1" t="s">
        <v>1903</v>
      </c>
      <c r="D777" s="36" t="str">
        <f>_xlfn.XLOOKUP(C777,'Export Action'!$A$3:$A$1999,'Export Action'!$X$3:$X$1999)</f>
        <v>Ping Educatif</v>
      </c>
      <c r="E777" s="1" t="str">
        <f>_xlfn.XLOOKUP(A777,'Export Dossier'!$K$3:$K$974,'Export Dossier'!$D$3:$D$974)</f>
        <v>FFTT-NORM-24-0001</v>
      </c>
      <c r="F777" s="36" t="str">
        <f>_xlfn.XLOOKUP(C777,'Export Action'!$A$3:$A$1999,'Export Action'!$AE$3:$AE$1999)</f>
        <v>Ping Inclusif</v>
      </c>
      <c r="G777" s="68"/>
      <c r="H777" s="71"/>
      <c r="I777" s="71"/>
      <c r="J777" s="1" t="str">
        <f>_xlfn.XLOOKUP(C777,'Export Action'!$A$3:$A$1999,'Export Action'!$J$3:$J$1999)</f>
        <v>Première demande</v>
      </c>
      <c r="K777" s="1" t="str">
        <f>_xlfn.XLOOKUP(C777,'Export Action'!$A$3:$A$1999,'Export Action'!$AL$3:$AL$1999)</f>
        <v>Mixte</v>
      </c>
      <c r="L777" s="1">
        <f>_xlfn.XLOOKUP(C777,'Export Action'!$A$3:$A$1999,'Export Action'!$AM$3:$AM$1999)</f>
        <v>140</v>
      </c>
      <c r="M777" s="5">
        <f>_xlfn.XLOOKUP(A777,'Export 2022'!$K$3:$K$1000,'Export 2022'!$AF$3:$AF$1000)</f>
        <v>2910</v>
      </c>
      <c r="N777" s="5">
        <f>_xlfn.XLOOKUP(A777,'Export 2023'!$K$3:$K$1000,'Export 2023'!$AF$3:$AF$1000)</f>
        <v>2750</v>
      </c>
      <c r="O777" s="31">
        <f>_xlfn.XLOOKUP(A777,'Export Dossier'!$K$3:$K$974,'Export Dossier'!$AD$3:$AD$974)</f>
        <v>27500</v>
      </c>
      <c r="P777" s="31">
        <f>_xlfn.XLOOKUP(C777,'Export Action'!$A$3:$A$1999,'Export Action'!$AS$3:$AS$1999)</f>
        <v>8500</v>
      </c>
      <c r="Q777" s="29">
        <f>(_xlfn.XLOOKUP(C777,'Export Action'!$A$3:$A$1999,'Export Action'!$AS$3:$AS$1999))/_xlfn.XLOOKUP(C777,'Export Action'!$A$3:$A$1999,'Export Action'!$AR$3:$AR$1999)</f>
        <v>0.31192660550458717</v>
      </c>
      <c r="R777" s="63" t="str">
        <f>IF(OR(_xlfn.XLOOKUP(C777,'Export Action'!$A$3:$A$1999,'Export Action'!$AO$3:$AO$1999)="Communes ZRR./bassins de vie pop &gt; 50% ZRR",_xlfn.XLOOKUP(C777,'Export Action'!$A$3:$A$1999,'Export Action'!$AO$3:$AO$1999)="Contrats de relance et de transition écologique (CRTE) rural"),"Oui","Non")</f>
        <v>Non</v>
      </c>
      <c r="S777" s="73"/>
      <c r="T777" s="74">
        <f t="shared" si="12"/>
        <v>313</v>
      </c>
      <c r="U777" s="75"/>
      <c r="V777" s="8" t="str" cm="1">
        <f t="array" ref="V777">IF(SUMPRODUCT((Tableau1[NOM DE LA STRUCTURE]=Tableau1[[#This Row],[NOM DE LA STRUCTURE]])*Tableau1[MONTANT PROPOSE POUR L''ACTION])=0,"",SUMPRODUCT((Tableau1[NOM DE LA STRUCTURE]=Tableau1[[#This Row],[NOM DE LA STRUCTURE]])*Tableau1[MONTANT PROPOSE POUR L''ACTION]))</f>
        <v/>
      </c>
      <c r="W777" s="79"/>
    </row>
    <row r="778" spans="1:23" ht="47.5" hidden="1" customHeight="1" x14ac:dyDescent="0.25">
      <c r="A778" s="13" t="str">
        <f>_xlfn.XLOOKUP(C778,'Export Action'!$A$3:$A$1999,'Export Action'!$L$3:$L$1999)</f>
        <v>75135283200032</v>
      </c>
      <c r="B778" s="84" t="str">
        <f>_xlfn.XLOOKUP(A778,'Export Action'!$L$3:$L$1999,'Export Action'!$O$3:$O$1999)</f>
        <v>ASSOCIATION DE TENNIS DE TABLE DU HAVRE (ATTH)</v>
      </c>
      <c r="C778" s="1" t="s">
        <v>1908</v>
      </c>
      <c r="D778" s="36" t="str">
        <f>_xlfn.XLOOKUP(C778,'Export Action'!$A$3:$A$1999,'Export Action'!$X$3:$X$1999)</f>
        <v>nouvelles pratiques</v>
      </c>
      <c r="E778" s="1" t="str">
        <f>_xlfn.XLOOKUP(A778,'Export Dossier'!$K$3:$K$974,'Export Dossier'!$D$3:$D$974)</f>
        <v>FFTT-NORM-24-0001</v>
      </c>
      <c r="F778" s="36" t="str">
        <f>_xlfn.XLOOKUP(C778,'Export Action'!$A$3:$A$1999,'Export Action'!$AE$3:$AE$1999)</f>
        <v>Nouvelles pratiques</v>
      </c>
      <c r="G778" s="68"/>
      <c r="H778" s="71"/>
      <c r="I778" s="71"/>
      <c r="J778" s="1" t="str">
        <f>_xlfn.XLOOKUP(C778,'Export Action'!$A$3:$A$1999,'Export Action'!$J$3:$J$1999)</f>
        <v>Première demande</v>
      </c>
      <c r="K778" s="1" t="str">
        <f>_xlfn.XLOOKUP(C778,'Export Action'!$A$3:$A$1999,'Export Action'!$AL$3:$AL$1999)</f>
        <v>Mixte</v>
      </c>
      <c r="L778" s="1">
        <f>_xlfn.XLOOKUP(C778,'Export Action'!$A$3:$A$1999,'Export Action'!$AM$3:$AM$1999)</f>
        <v>100</v>
      </c>
      <c r="M778" s="5">
        <f>_xlfn.XLOOKUP(A778,'Export 2022'!$K$3:$K$1000,'Export 2022'!$AF$3:$AF$1000)</f>
        <v>2910</v>
      </c>
      <c r="N778" s="5">
        <f>_xlfn.XLOOKUP(A778,'Export 2023'!$K$3:$K$1000,'Export 2023'!$AF$3:$AF$1000)</f>
        <v>2750</v>
      </c>
      <c r="O778" s="31">
        <f>_xlfn.XLOOKUP(A778,'Export Dossier'!$K$3:$K$974,'Export Dossier'!$AD$3:$AD$974)</f>
        <v>27500</v>
      </c>
      <c r="P778" s="31">
        <f>_xlfn.XLOOKUP(C778,'Export Action'!$A$3:$A$1999,'Export Action'!$AS$3:$AS$1999)</f>
        <v>4000</v>
      </c>
      <c r="Q778" s="29">
        <f>(_xlfn.XLOOKUP(C778,'Export Action'!$A$3:$A$1999,'Export Action'!$AS$3:$AS$1999))/_xlfn.XLOOKUP(C778,'Export Action'!$A$3:$A$1999,'Export Action'!$AR$3:$AR$1999)</f>
        <v>0.45977011494252873</v>
      </c>
      <c r="R778" s="63" t="str">
        <f>IF(OR(_xlfn.XLOOKUP(C778,'Export Action'!$A$3:$A$1999,'Export Action'!$AO$3:$AO$1999)="Communes ZRR./bassins de vie pop &gt; 50% ZRR",_xlfn.XLOOKUP(C778,'Export Action'!$A$3:$A$1999,'Export Action'!$AO$3:$AO$1999)="Contrats de relance et de transition écologique (CRTE) rural"),"Oui","Non")</f>
        <v>Non</v>
      </c>
      <c r="S778" s="73"/>
      <c r="T778" s="74">
        <f t="shared" si="12"/>
        <v>313</v>
      </c>
      <c r="U778" s="75"/>
      <c r="V778" s="8" t="str" cm="1">
        <f t="array" ref="V778">IF(SUMPRODUCT((Tableau1[NOM DE LA STRUCTURE]=Tableau1[[#This Row],[NOM DE LA STRUCTURE]])*Tableau1[MONTANT PROPOSE POUR L''ACTION])=0,"",SUMPRODUCT((Tableau1[NOM DE LA STRUCTURE]=Tableau1[[#This Row],[NOM DE LA STRUCTURE]])*Tableau1[MONTANT PROPOSE POUR L''ACTION]))</f>
        <v/>
      </c>
      <c r="W778" s="79"/>
    </row>
    <row r="779" spans="1:23" ht="47.5" hidden="1" customHeight="1" x14ac:dyDescent="0.25">
      <c r="A779" s="13" t="str">
        <f>_xlfn.XLOOKUP(C779,'Export Action'!$A$3:$A$1999,'Export Action'!$L$3:$L$1999)</f>
        <v>75135283200032</v>
      </c>
      <c r="B779" s="84" t="str">
        <f>_xlfn.XLOOKUP(A779,'Export Action'!$L$3:$L$1999,'Export Action'!$O$3:$O$1999)</f>
        <v>ASSOCIATION DE TENNIS DE TABLE DU HAVRE (ATTH)</v>
      </c>
      <c r="C779" s="1" t="s">
        <v>1913</v>
      </c>
      <c r="D779" s="36" t="str">
        <f>_xlfn.XLOOKUP(C779,'Export Action'!$A$3:$A$1999,'Export Action'!$X$3:$X$1999)</f>
        <v>Animation JOP</v>
      </c>
      <c r="E779" s="1" t="str">
        <f>_xlfn.XLOOKUP(A779,'Export Dossier'!$K$3:$K$974,'Export Dossier'!$D$3:$D$974)</f>
        <v>FFTT-NORM-24-0001</v>
      </c>
      <c r="F779" s="36" t="str">
        <f>_xlfn.XLOOKUP(C779,'Export Action'!$A$3:$A$1999,'Export Action'!$AE$3:$AE$1999)</f>
        <v>Animations vacances Olympiques et Paralympiques</v>
      </c>
      <c r="G779" s="87"/>
      <c r="H779" s="1"/>
      <c r="I779" s="1"/>
      <c r="J779" s="1" t="str">
        <f>_xlfn.XLOOKUP(C779,'Export Action'!$A$3:$A$1999,'Export Action'!$J$3:$J$1999)</f>
        <v>Première demande</v>
      </c>
      <c r="K779" s="1" t="str">
        <f>_xlfn.XLOOKUP(C779,'Export Action'!$A$3:$A$1999,'Export Action'!$AL$3:$AL$1999)</f>
        <v>Mixte</v>
      </c>
      <c r="L779" s="1">
        <f>_xlfn.XLOOKUP(C779,'Export Action'!$A$3:$A$1999,'Export Action'!$AM$3:$AM$1999)</f>
        <v>300</v>
      </c>
      <c r="M779" s="5">
        <f>_xlfn.XLOOKUP(A779,'Export 2022'!$K$3:$K$1000,'Export 2022'!$AF$3:$AF$1000)</f>
        <v>2910</v>
      </c>
      <c r="N779" s="5">
        <f>_xlfn.XLOOKUP(A779,'Export 2023'!$K$3:$K$1000,'Export 2023'!$AF$3:$AF$1000)</f>
        <v>2750</v>
      </c>
      <c r="O779" s="31">
        <f>_xlfn.XLOOKUP(A779,'Export Dossier'!$K$3:$K$974,'Export Dossier'!$AD$3:$AD$974)</f>
        <v>27500</v>
      </c>
      <c r="P779" s="31">
        <f>_xlfn.XLOOKUP(C779,'Export Action'!$A$3:$A$1999,'Export Action'!$AS$3:$AS$1999)</f>
        <v>3000</v>
      </c>
      <c r="Q779" s="29">
        <f>(_xlfn.XLOOKUP(C779,'Export Action'!$A$3:$A$1999,'Export Action'!$AS$3:$AS$1999))/_xlfn.XLOOKUP(C779,'Export Action'!$A$3:$A$1999,'Export Action'!$AR$3:$AR$1999)</f>
        <v>0.26315789473684209</v>
      </c>
      <c r="R779" s="63" t="str">
        <f>IF(OR(_xlfn.XLOOKUP(C779,'Export Action'!$A$3:$A$1999,'Export Action'!$AO$3:$AO$1999)="Communes ZRR./bassins de vie pop &gt; 50% ZRR",_xlfn.XLOOKUP(C779,'Export Action'!$A$3:$A$1999,'Export Action'!$AO$3:$AO$1999)="Contrats de relance et de transition écologique (CRTE) rural"),"Oui","Non")</f>
        <v>Non</v>
      </c>
      <c r="S779" s="88"/>
      <c r="T779" s="74">
        <f t="shared" si="12"/>
        <v>313</v>
      </c>
      <c r="U779" s="89"/>
      <c r="V779" s="8" t="str" cm="1">
        <f t="array" ref="V779">IF(SUMPRODUCT((Tableau1[NOM DE LA STRUCTURE]=Tableau1[[#This Row],[NOM DE LA STRUCTURE]])*Tableau1[MONTANT PROPOSE POUR L''ACTION])=0,"",SUMPRODUCT((Tableau1[NOM DE LA STRUCTURE]=Tableau1[[#This Row],[NOM DE LA STRUCTURE]])*Tableau1[MONTANT PROPOSE POUR L''ACTION]))</f>
        <v/>
      </c>
      <c r="W779" s="90"/>
    </row>
    <row r="780" spans="1:23" ht="47.5" hidden="1" customHeight="1" x14ac:dyDescent="0.25">
      <c r="A780" s="13" t="str">
        <f>_xlfn.XLOOKUP(C780,'Export Action'!$A$3:$A$1999,'Export Action'!$L$3:$L$1999)</f>
        <v>38151915600024</v>
      </c>
      <c r="B780" s="84" t="str">
        <f>_xlfn.XLOOKUP(A780,'Export Action'!$L$3:$L$1999,'Export Action'!$O$3:$O$1999)</f>
        <v>EVREUX ETUDIANTS CERCLE</v>
      </c>
      <c r="C780" s="1" t="s">
        <v>1918</v>
      </c>
      <c r="D780" s="36" t="str">
        <f>_xlfn.XLOOKUP(C780,'Export Action'!$A$3:$A$1999,'Export Action'!$X$3:$X$1999)</f>
        <v>DÉVELOPPEMENT DE LA PRATIQUE</v>
      </c>
      <c r="E780" s="1" t="str">
        <f>_xlfn.XLOOKUP(A780,'Export Dossier'!$K$3:$K$974,'Export Dossier'!$D$3:$D$974)</f>
        <v>FFTT-NORM-24-0002</v>
      </c>
      <c r="F780" s="36" t="str">
        <f>_xlfn.XLOOKUP(C780,'Export Action'!$A$3:$A$1999,'Export Action'!$AE$3:$AE$1999)</f>
        <v>Ping Educatif</v>
      </c>
      <c r="G780" s="68"/>
      <c r="H780" s="71"/>
      <c r="I780" s="71"/>
      <c r="J780" s="1" t="str">
        <f>_xlfn.XLOOKUP(C780,'Export Action'!$A$3:$A$1999,'Export Action'!$J$3:$J$1999)</f>
        <v>Première demande</v>
      </c>
      <c r="K780" s="1" t="str">
        <f>_xlfn.XLOOKUP(C780,'Export Action'!$A$3:$A$1999,'Export Action'!$AL$3:$AL$1999)</f>
        <v>Mixte</v>
      </c>
      <c r="L780" s="1">
        <f>_xlfn.XLOOKUP(C780,'Export Action'!$A$3:$A$1999,'Export Action'!$AM$3:$AM$1999)</f>
        <v>200</v>
      </c>
      <c r="M780" s="5" t="e">
        <f>_xlfn.XLOOKUP(A780,'Export 2022'!$K$3:$K$1000,'Export 2022'!$AF$3:$AF$1000)</f>
        <v>#N/A</v>
      </c>
      <c r="N780" s="5" t="e">
        <f>_xlfn.XLOOKUP(A780,'Export 2023'!$K$3:$K$1000,'Export 2023'!$AF$3:$AF$1000)</f>
        <v>#N/A</v>
      </c>
      <c r="O780" s="31">
        <f>_xlfn.XLOOKUP(A780,'Export Dossier'!$K$3:$K$974,'Export Dossier'!$AD$3:$AD$974)</f>
        <v>3000</v>
      </c>
      <c r="P780" s="31">
        <f>_xlfn.XLOOKUP(C780,'Export Action'!$A$3:$A$1999,'Export Action'!$AS$3:$AS$1999)</f>
        <v>1500</v>
      </c>
      <c r="Q780" s="29">
        <f>(_xlfn.XLOOKUP(C780,'Export Action'!$A$3:$A$1999,'Export Action'!$AS$3:$AS$1999))/_xlfn.XLOOKUP(C780,'Export Action'!$A$3:$A$1999,'Export Action'!$AR$3:$AR$1999)</f>
        <v>0.11538461538461539</v>
      </c>
      <c r="R780" s="63" t="str">
        <f>IF(OR(_xlfn.XLOOKUP(C780,'Export Action'!$A$3:$A$1999,'Export Action'!$AO$3:$AO$1999)="Communes ZRR./bassins de vie pop &gt; 50% ZRR",_xlfn.XLOOKUP(C780,'Export Action'!$A$3:$A$1999,'Export Action'!$AO$3:$AO$1999)="Contrats de relance et de transition écologique (CRTE) rural"),"Oui","Non")</f>
        <v>Non</v>
      </c>
      <c r="S780" s="73"/>
      <c r="T780" s="74">
        <f t="shared" si="12"/>
        <v>314</v>
      </c>
      <c r="U780" s="75"/>
      <c r="V780" s="8" t="str" cm="1">
        <f t="array" ref="V780">IF(SUMPRODUCT((Tableau1[NOM DE LA STRUCTURE]=Tableau1[[#This Row],[NOM DE LA STRUCTURE]])*Tableau1[MONTANT PROPOSE POUR L''ACTION])=0,"",SUMPRODUCT((Tableau1[NOM DE LA STRUCTURE]=Tableau1[[#This Row],[NOM DE LA STRUCTURE]])*Tableau1[MONTANT PROPOSE POUR L''ACTION]))</f>
        <v/>
      </c>
      <c r="W780" s="79"/>
    </row>
    <row r="781" spans="1:23" ht="47.5" hidden="1" customHeight="1" x14ac:dyDescent="0.25">
      <c r="A781" s="13" t="str">
        <f>_xlfn.XLOOKUP(C781,'Export Action'!$A$3:$A$1999,'Export Action'!$L$3:$L$1999)</f>
        <v>38151915600024</v>
      </c>
      <c r="B781" s="84" t="str">
        <f>_xlfn.XLOOKUP(A781,'Export Action'!$L$3:$L$1999,'Export Action'!$O$3:$O$1999)</f>
        <v>EVREUX ETUDIANTS CERCLE</v>
      </c>
      <c r="C781" s="1" t="s">
        <v>1933</v>
      </c>
      <c r="D781" s="36" t="str">
        <f>_xlfn.XLOOKUP(C781,'Export Action'!$A$3:$A$1999,'Export Action'!$X$3:$X$1999)</f>
        <v>PROMOTION DU SPORT SANTE</v>
      </c>
      <c r="E781" s="1" t="str">
        <f>_xlfn.XLOOKUP(A781,'Export Dossier'!$K$3:$K$974,'Export Dossier'!$D$3:$D$974)</f>
        <v>FFTT-NORM-24-0002</v>
      </c>
      <c r="F781" s="36" t="str">
        <f>_xlfn.XLOOKUP(C781,'Export Action'!$A$3:$A$1999,'Export Action'!$AE$3:$AE$1999)</f>
        <v>Ping Actif</v>
      </c>
      <c r="G781" s="68"/>
      <c r="H781" s="71"/>
      <c r="I781" s="71"/>
      <c r="J781" s="1" t="str">
        <f>_xlfn.XLOOKUP(C781,'Export Action'!$A$3:$A$1999,'Export Action'!$J$3:$J$1999)</f>
        <v>Première demande</v>
      </c>
      <c r="K781" s="1" t="str">
        <f>_xlfn.XLOOKUP(C781,'Export Action'!$A$3:$A$1999,'Export Action'!$AL$3:$AL$1999)</f>
        <v>Mixte</v>
      </c>
      <c r="L781" s="1">
        <f>_xlfn.XLOOKUP(C781,'Export Action'!$A$3:$A$1999,'Export Action'!$AM$3:$AM$1999)</f>
        <v>20</v>
      </c>
      <c r="M781" s="5" t="e">
        <f>_xlfn.XLOOKUP(A781,'Export 2022'!$K$3:$K$1000,'Export 2022'!$AF$3:$AF$1000)</f>
        <v>#N/A</v>
      </c>
      <c r="N781" s="5" t="e">
        <f>_xlfn.XLOOKUP(A781,'Export 2023'!$K$3:$K$1000,'Export 2023'!$AF$3:$AF$1000)</f>
        <v>#N/A</v>
      </c>
      <c r="O781" s="31">
        <f>_xlfn.XLOOKUP(A781,'Export Dossier'!$K$3:$K$974,'Export Dossier'!$AD$3:$AD$974)</f>
        <v>3000</v>
      </c>
      <c r="P781" s="31">
        <f>_xlfn.XLOOKUP(C781,'Export Action'!$A$3:$A$1999,'Export Action'!$AS$3:$AS$1999)</f>
        <v>1500</v>
      </c>
      <c r="Q781" s="29">
        <f>(_xlfn.XLOOKUP(C781,'Export Action'!$A$3:$A$1999,'Export Action'!$AS$3:$AS$1999))/_xlfn.XLOOKUP(C781,'Export Action'!$A$3:$A$1999,'Export Action'!$AR$3:$AR$1999)</f>
        <v>0.25</v>
      </c>
      <c r="R781" s="63" t="str">
        <f>IF(OR(_xlfn.XLOOKUP(C781,'Export Action'!$A$3:$A$1999,'Export Action'!$AO$3:$AO$1999)="Communes ZRR./bassins de vie pop &gt; 50% ZRR",_xlfn.XLOOKUP(C781,'Export Action'!$A$3:$A$1999,'Export Action'!$AO$3:$AO$1999)="Contrats de relance et de transition écologique (CRTE) rural"),"Oui","Non")</f>
        <v>Non</v>
      </c>
      <c r="S781" s="73"/>
      <c r="T781" s="74">
        <f t="shared" si="12"/>
        <v>314</v>
      </c>
      <c r="U781" s="75"/>
      <c r="V781" s="8" t="str" cm="1">
        <f t="array" ref="V781">IF(SUMPRODUCT((Tableau1[NOM DE LA STRUCTURE]=Tableau1[[#This Row],[NOM DE LA STRUCTURE]])*Tableau1[MONTANT PROPOSE POUR L''ACTION])=0,"",SUMPRODUCT((Tableau1[NOM DE LA STRUCTURE]=Tableau1[[#This Row],[NOM DE LA STRUCTURE]])*Tableau1[MONTANT PROPOSE POUR L''ACTION]))</f>
        <v/>
      </c>
      <c r="W781" s="79"/>
    </row>
    <row r="782" spans="1:23" ht="47.5" hidden="1" customHeight="1" x14ac:dyDescent="0.25">
      <c r="A782" s="13" t="str">
        <f>_xlfn.XLOOKUP(C782,'Export Action'!$A$3:$A$1999,'Export Action'!$L$3:$L$1999)</f>
        <v>83980276600015</v>
      </c>
      <c r="B782" s="84" t="str">
        <f>_xlfn.XLOOKUP(A782,'Export Action'!$L$3:$L$1999,'Export Action'!$O$3:$O$1999)</f>
        <v>CABOURG TENNIS DE TABLE</v>
      </c>
      <c r="C782" s="1" t="s">
        <v>1937</v>
      </c>
      <c r="D782" s="36" t="str">
        <f>_xlfn.XLOOKUP(C782,'Export Action'!$A$3:$A$1999,'Export Action'!$X$3:$X$1999)</f>
        <v>Accueil de seniors et d'un public atteint de pathologies diverses</v>
      </c>
      <c r="E782" s="1" t="str">
        <f>_xlfn.XLOOKUP(A782,'Export Dossier'!$K$3:$K$974,'Export Dossier'!$D$3:$D$974)</f>
        <v>FFTT-NORM-24-0003</v>
      </c>
      <c r="F782" s="36" t="str">
        <f>_xlfn.XLOOKUP(C782,'Export Action'!$A$3:$A$1999,'Export Action'!$AE$3:$AE$1999)</f>
        <v>Ping Actif</v>
      </c>
      <c r="G782" s="68"/>
      <c r="H782" s="71"/>
      <c r="I782" s="71"/>
      <c r="J782" s="1" t="str">
        <f>_xlfn.XLOOKUP(C782,'Export Action'!$A$3:$A$1999,'Export Action'!$J$3:$J$1999)</f>
        <v>Première demande</v>
      </c>
      <c r="K782" s="1" t="str">
        <f>_xlfn.XLOOKUP(C782,'Export Action'!$A$3:$A$1999,'Export Action'!$AL$3:$AL$1999)</f>
        <v>Mixte</v>
      </c>
      <c r="L782" s="1">
        <f>_xlfn.XLOOKUP(C782,'Export Action'!$A$3:$A$1999,'Export Action'!$AM$3:$AM$1999)</f>
        <v>22</v>
      </c>
      <c r="M782" s="5">
        <f>_xlfn.XLOOKUP(A782,'Export 2022'!$K$3:$K$1000,'Export 2022'!$AF$3:$AF$1000)</f>
        <v>3580</v>
      </c>
      <c r="N782" s="5" t="e">
        <f>_xlfn.XLOOKUP(A782,'Export 2023'!$K$3:$K$1000,'Export 2023'!$AF$3:$AF$1000)</f>
        <v>#N/A</v>
      </c>
      <c r="O782" s="31">
        <f>_xlfn.XLOOKUP(A782,'Export Dossier'!$K$3:$K$974,'Export Dossier'!$AD$3:$AD$974)</f>
        <v>6000</v>
      </c>
      <c r="P782" s="31">
        <f>_xlfn.XLOOKUP(C782,'Export Action'!$A$3:$A$1999,'Export Action'!$AS$3:$AS$1999)</f>
        <v>1000</v>
      </c>
      <c r="Q782" s="29">
        <f>(_xlfn.XLOOKUP(C782,'Export Action'!$A$3:$A$1999,'Export Action'!$AS$3:$AS$1999))/_xlfn.XLOOKUP(C782,'Export Action'!$A$3:$A$1999,'Export Action'!$AR$3:$AR$1999)</f>
        <v>0.23148148148148148</v>
      </c>
      <c r="R782" s="63" t="str">
        <f>IF(OR(_xlfn.XLOOKUP(C782,'Export Action'!$A$3:$A$1999,'Export Action'!$AO$3:$AO$1999)="Communes ZRR./bassins de vie pop &gt; 50% ZRR",_xlfn.XLOOKUP(C782,'Export Action'!$A$3:$A$1999,'Export Action'!$AO$3:$AO$1999)="Contrats de relance et de transition écologique (CRTE) rural"),"Oui","Non")</f>
        <v>Non</v>
      </c>
      <c r="S782" s="73"/>
      <c r="T782" s="74">
        <f t="shared" si="12"/>
        <v>315</v>
      </c>
      <c r="U782" s="75"/>
      <c r="V782" s="8" t="str" cm="1">
        <f t="array" ref="V782">IF(SUMPRODUCT((Tableau1[NOM DE LA STRUCTURE]=Tableau1[[#This Row],[NOM DE LA STRUCTURE]])*Tableau1[MONTANT PROPOSE POUR L''ACTION])=0,"",SUMPRODUCT((Tableau1[NOM DE LA STRUCTURE]=Tableau1[[#This Row],[NOM DE LA STRUCTURE]])*Tableau1[MONTANT PROPOSE POUR L''ACTION]))</f>
        <v/>
      </c>
      <c r="W782" s="79"/>
    </row>
    <row r="783" spans="1:23" ht="47.5" hidden="1" customHeight="1" x14ac:dyDescent="0.25">
      <c r="A783" s="13" t="str">
        <f>_xlfn.XLOOKUP(C783,'Export Action'!$A$3:$A$1999,'Export Action'!$L$3:$L$1999)</f>
        <v>83980276600015</v>
      </c>
      <c r="B783" s="84" t="str">
        <f>_xlfn.XLOOKUP(A783,'Export Action'!$L$3:$L$1999,'Export Action'!$O$3:$O$1999)</f>
        <v>CABOURG TENNIS DE TABLE</v>
      </c>
      <c r="C783" s="1" t="s">
        <v>1953</v>
      </c>
      <c r="D783" s="36" t="str">
        <f>_xlfn.XLOOKUP(C783,'Export Action'!$A$3:$A$1999,'Export Action'!$X$3:$X$1999)</f>
        <v>Recrutement et formation d’un Educateur technique</v>
      </c>
      <c r="E783" s="1" t="str">
        <f>_xlfn.XLOOKUP(A783,'Export Dossier'!$K$3:$K$974,'Export Dossier'!$D$3:$D$974)</f>
        <v>FFTT-NORM-24-0003</v>
      </c>
      <c r="F783" s="36" t="str">
        <f>_xlfn.XLOOKUP(C783,'Export Action'!$A$3:$A$1999,'Export Action'!$AE$3:$AE$1999)</f>
        <v>Structuration clubs/comités de demain</v>
      </c>
      <c r="G783" s="68"/>
      <c r="H783" s="71"/>
      <c r="I783" s="71"/>
      <c r="J783" s="1" t="str">
        <f>_xlfn.XLOOKUP(C783,'Export Action'!$A$3:$A$1999,'Export Action'!$J$3:$J$1999)</f>
        <v>Première demande</v>
      </c>
      <c r="K783" s="1" t="str">
        <f>_xlfn.XLOOKUP(C783,'Export Action'!$A$3:$A$1999,'Export Action'!$AL$3:$AL$1999)</f>
        <v>Mixte</v>
      </c>
      <c r="L783" s="1">
        <f>_xlfn.XLOOKUP(C783,'Export Action'!$A$3:$A$1999,'Export Action'!$AM$3:$AM$1999)</f>
        <v>137</v>
      </c>
      <c r="M783" s="5">
        <f>_xlfn.XLOOKUP(A783,'Export 2022'!$K$3:$K$1000,'Export 2022'!$AF$3:$AF$1000)</f>
        <v>3580</v>
      </c>
      <c r="N783" s="5" t="e">
        <f>_xlfn.XLOOKUP(A783,'Export 2023'!$K$3:$K$1000,'Export 2023'!$AF$3:$AF$1000)</f>
        <v>#N/A</v>
      </c>
      <c r="O783" s="31">
        <f>_xlfn.XLOOKUP(A783,'Export Dossier'!$K$3:$K$974,'Export Dossier'!$AD$3:$AD$974)</f>
        <v>6000</v>
      </c>
      <c r="P783" s="31">
        <f>_xlfn.XLOOKUP(C783,'Export Action'!$A$3:$A$1999,'Export Action'!$AS$3:$AS$1999)</f>
        <v>4000</v>
      </c>
      <c r="Q783" s="29">
        <f>(_xlfn.XLOOKUP(C783,'Export Action'!$A$3:$A$1999,'Export Action'!$AS$3:$AS$1999))/_xlfn.XLOOKUP(C783,'Export Action'!$A$3:$A$1999,'Export Action'!$AR$3:$AR$1999)</f>
        <v>0.25</v>
      </c>
      <c r="R783" s="63" t="str">
        <f>IF(OR(_xlfn.XLOOKUP(C783,'Export Action'!$A$3:$A$1999,'Export Action'!$AO$3:$AO$1999)="Communes ZRR./bassins de vie pop &gt; 50% ZRR",_xlfn.XLOOKUP(C783,'Export Action'!$A$3:$A$1999,'Export Action'!$AO$3:$AO$1999)="Contrats de relance et de transition écologique (CRTE) rural"),"Oui","Non")</f>
        <v>Non</v>
      </c>
      <c r="S783" s="73"/>
      <c r="T783" s="74">
        <f t="shared" si="12"/>
        <v>315</v>
      </c>
      <c r="U783" s="75"/>
      <c r="V783" s="8" t="str" cm="1">
        <f t="array" ref="V783">IF(SUMPRODUCT((Tableau1[NOM DE LA STRUCTURE]=Tableau1[[#This Row],[NOM DE LA STRUCTURE]])*Tableau1[MONTANT PROPOSE POUR L''ACTION])=0,"",SUMPRODUCT((Tableau1[NOM DE LA STRUCTURE]=Tableau1[[#This Row],[NOM DE LA STRUCTURE]])*Tableau1[MONTANT PROPOSE POUR L''ACTION]))</f>
        <v/>
      </c>
      <c r="W783" s="79"/>
    </row>
    <row r="784" spans="1:23" ht="47.5" hidden="1" customHeight="1" x14ac:dyDescent="0.25">
      <c r="A784" s="13" t="str">
        <f>_xlfn.XLOOKUP(C784,'Export Action'!$A$3:$A$1999,'Export Action'!$L$3:$L$1999)</f>
        <v>83980276600015</v>
      </c>
      <c r="B784" s="84" t="str">
        <f>_xlfn.XLOOKUP(A784,'Export Action'!$L$3:$L$1999,'Export Action'!$O$3:$O$1999)</f>
        <v>CABOURG TENNIS DE TABLE</v>
      </c>
      <c r="C784" s="1" t="s">
        <v>1959</v>
      </c>
      <c r="D784" s="36" t="str">
        <f>_xlfn.XLOOKUP(C784,'Export Action'!$A$3:$A$1999,'Export Action'!$X$3:$X$1999)</f>
        <v>Flamme  Olympique</v>
      </c>
      <c r="E784" s="1" t="str">
        <f>_xlfn.XLOOKUP(A784,'Export Dossier'!$K$3:$K$974,'Export Dossier'!$D$3:$D$974)</f>
        <v>FFTT-NORM-24-0003</v>
      </c>
      <c r="F784" s="36" t="str">
        <f>_xlfn.XLOOKUP(C784,'Export Action'!$A$3:$A$1999,'Export Action'!$AE$3:$AE$1999)</f>
        <v>Ping Educatif</v>
      </c>
      <c r="G784" s="68"/>
      <c r="H784" s="71"/>
      <c r="I784" s="71"/>
      <c r="J784" s="1" t="str">
        <f>_xlfn.XLOOKUP(C784,'Export Action'!$A$3:$A$1999,'Export Action'!$J$3:$J$1999)</f>
        <v>Première demande</v>
      </c>
      <c r="K784" s="1" t="str">
        <f>_xlfn.XLOOKUP(C784,'Export Action'!$A$3:$A$1999,'Export Action'!$AL$3:$AL$1999)</f>
        <v>Mixte</v>
      </c>
      <c r="L784" s="1">
        <f>_xlfn.XLOOKUP(C784,'Export Action'!$A$3:$A$1999,'Export Action'!$AM$3:$AM$1999)</f>
        <v>2500</v>
      </c>
      <c r="M784" s="5">
        <f>_xlfn.XLOOKUP(A784,'Export 2022'!$K$3:$K$1000,'Export 2022'!$AF$3:$AF$1000)</f>
        <v>3580</v>
      </c>
      <c r="N784" s="5" t="e">
        <f>_xlfn.XLOOKUP(A784,'Export 2023'!$K$3:$K$1000,'Export 2023'!$AF$3:$AF$1000)</f>
        <v>#N/A</v>
      </c>
      <c r="O784" s="31">
        <f>_xlfn.XLOOKUP(A784,'Export Dossier'!$K$3:$K$974,'Export Dossier'!$AD$3:$AD$974)</f>
        <v>6000</v>
      </c>
      <c r="P784" s="31">
        <f>_xlfn.XLOOKUP(C784,'Export Action'!$A$3:$A$1999,'Export Action'!$AS$3:$AS$1999)</f>
        <v>1000</v>
      </c>
      <c r="Q784" s="29">
        <f>(_xlfn.XLOOKUP(C784,'Export Action'!$A$3:$A$1999,'Export Action'!$AS$3:$AS$1999))/_xlfn.XLOOKUP(C784,'Export Action'!$A$3:$A$1999,'Export Action'!$AR$3:$AR$1999)</f>
        <v>0.4</v>
      </c>
      <c r="R784" s="63" t="str">
        <f>IF(OR(_xlfn.XLOOKUP(C784,'Export Action'!$A$3:$A$1999,'Export Action'!$AO$3:$AO$1999)="Communes ZRR./bassins de vie pop &gt; 50% ZRR",_xlfn.XLOOKUP(C784,'Export Action'!$A$3:$A$1999,'Export Action'!$AO$3:$AO$1999)="Contrats de relance et de transition écologique (CRTE) rural"),"Oui","Non")</f>
        <v>Non</v>
      </c>
      <c r="S784" s="73"/>
      <c r="T784" s="74">
        <f t="shared" si="12"/>
        <v>315</v>
      </c>
      <c r="U784" s="75"/>
      <c r="V784" s="8" t="str" cm="1">
        <f t="array" ref="V784">IF(SUMPRODUCT((Tableau1[NOM DE LA STRUCTURE]=Tableau1[[#This Row],[NOM DE LA STRUCTURE]])*Tableau1[MONTANT PROPOSE POUR L''ACTION])=0,"",SUMPRODUCT((Tableau1[NOM DE LA STRUCTURE]=Tableau1[[#This Row],[NOM DE LA STRUCTURE]])*Tableau1[MONTANT PROPOSE POUR L''ACTION]))</f>
        <v/>
      </c>
      <c r="W784" s="79"/>
    </row>
    <row r="785" spans="1:23" ht="47.5" hidden="1" customHeight="1" x14ac:dyDescent="0.25">
      <c r="A785" s="13" t="str">
        <f>_xlfn.XLOOKUP(C785,'Export Action'!$A$3:$A$1999,'Export Action'!$L$3:$L$1999)</f>
        <v>41902349400026</v>
      </c>
      <c r="B785" s="84" t="str">
        <f>_xlfn.XLOOKUP(A785,'Export Action'!$L$3:$L$1999,'Export Action'!$O$3:$O$1999)</f>
        <v>PATRONAGE LAIQUE SAINT-LO (PLSL)</v>
      </c>
      <c r="C785" s="1" t="s">
        <v>1966</v>
      </c>
      <c r="D785" s="36" t="str">
        <f>_xlfn.XLOOKUP(C785,'Export Action'!$A$3:$A$1999,'Export Action'!$X$3:$X$1999)</f>
        <v>LES JEUNES : Recrutement et fidélisation</v>
      </c>
      <c r="E785" s="1" t="str">
        <f>_xlfn.XLOOKUP(A785,'Export Dossier'!$K$3:$K$974,'Export Dossier'!$D$3:$D$974)</f>
        <v>FFTT-NORM-24-0004</v>
      </c>
      <c r="F785" s="36" t="str">
        <f>_xlfn.XLOOKUP(C785,'Export Action'!$A$3:$A$1999,'Export Action'!$AE$3:$AE$1999)</f>
        <v>Ping Educatif</v>
      </c>
      <c r="G785" s="68"/>
      <c r="H785" s="71"/>
      <c r="I785" s="71"/>
      <c r="J785" s="1" t="str">
        <f>_xlfn.XLOOKUP(C785,'Export Action'!$A$3:$A$1999,'Export Action'!$J$3:$J$1999)</f>
        <v>Renouvellement</v>
      </c>
      <c r="K785" s="1" t="str">
        <f>_xlfn.XLOOKUP(C785,'Export Action'!$A$3:$A$1999,'Export Action'!$AL$3:$AL$1999)</f>
        <v>Mixte</v>
      </c>
      <c r="L785" s="1">
        <f>_xlfn.XLOOKUP(C785,'Export Action'!$A$3:$A$1999,'Export Action'!$AM$3:$AM$1999)</f>
        <v>388</v>
      </c>
      <c r="M785" s="5">
        <f>_xlfn.XLOOKUP(A785,'Export 2022'!$K$3:$K$1000,'Export 2022'!$AF$3:$AF$1000)</f>
        <v>2600</v>
      </c>
      <c r="N785" s="5">
        <f>_xlfn.XLOOKUP(A785,'Export 2023'!$K$3:$K$1000,'Export 2023'!$AF$3:$AF$1000)</f>
        <v>2700</v>
      </c>
      <c r="O785" s="31">
        <f>_xlfn.XLOOKUP(A785,'Export Dossier'!$K$3:$K$974,'Export Dossier'!$AD$3:$AD$974)</f>
        <v>8870</v>
      </c>
      <c r="P785" s="31">
        <f>_xlfn.XLOOKUP(C785,'Export Action'!$A$3:$A$1999,'Export Action'!$AS$3:$AS$1999)</f>
        <v>6870</v>
      </c>
      <c r="Q785" s="29">
        <f>(_xlfn.XLOOKUP(C785,'Export Action'!$A$3:$A$1999,'Export Action'!$AS$3:$AS$1999))/_xlfn.XLOOKUP(C785,'Export Action'!$A$3:$A$1999,'Export Action'!$AR$3:$AR$1999)</f>
        <v>0.55876372509150063</v>
      </c>
      <c r="R785" s="63" t="str">
        <f>IF(OR(_xlfn.XLOOKUP(C785,'Export Action'!$A$3:$A$1999,'Export Action'!$AO$3:$AO$1999)="Communes ZRR./bassins de vie pop &gt; 50% ZRR",_xlfn.XLOOKUP(C785,'Export Action'!$A$3:$A$1999,'Export Action'!$AO$3:$AO$1999)="Contrats de relance et de transition écologique (CRTE) rural"),"Oui","Non")</f>
        <v>Non</v>
      </c>
      <c r="S785" s="73"/>
      <c r="T785" s="74">
        <f t="shared" si="12"/>
        <v>316</v>
      </c>
      <c r="U785" s="75"/>
      <c r="V785" s="8" t="str" cm="1">
        <f t="array" ref="V785">IF(SUMPRODUCT((Tableau1[NOM DE LA STRUCTURE]=Tableau1[[#This Row],[NOM DE LA STRUCTURE]])*Tableau1[MONTANT PROPOSE POUR L''ACTION])=0,"",SUMPRODUCT((Tableau1[NOM DE LA STRUCTURE]=Tableau1[[#This Row],[NOM DE LA STRUCTURE]])*Tableau1[MONTANT PROPOSE POUR L''ACTION]))</f>
        <v/>
      </c>
      <c r="W785" s="79"/>
    </row>
    <row r="786" spans="1:23" ht="47.5" hidden="1" customHeight="1" x14ac:dyDescent="0.25">
      <c r="A786" s="13" t="str">
        <f>_xlfn.XLOOKUP(C786,'Export Action'!$A$3:$A$1999,'Export Action'!$L$3:$L$1999)</f>
        <v>41902349400026</v>
      </c>
      <c r="B786" s="84" t="str">
        <f>_xlfn.XLOOKUP(A786,'Export Action'!$L$3:$L$1999,'Export Action'!$O$3:$O$1999)</f>
        <v>PATRONAGE LAIQUE SAINT-LO (PLSL)</v>
      </c>
      <c r="C786" s="1" t="s">
        <v>1979</v>
      </c>
      <c r="D786" s="36" t="str">
        <f>_xlfn.XLOOKUP(C786,'Export Action'!$A$3:$A$1999,'Export Action'!$X$3:$X$1999)</f>
        <v>PING ACTIF</v>
      </c>
      <c r="E786" s="1" t="str">
        <f>_xlfn.XLOOKUP(A786,'Export Dossier'!$K$3:$K$974,'Export Dossier'!$D$3:$D$974)</f>
        <v>FFTT-NORM-24-0004</v>
      </c>
      <c r="F786" s="36" t="str">
        <f>_xlfn.XLOOKUP(C786,'Export Action'!$A$3:$A$1999,'Export Action'!$AE$3:$AE$1999)</f>
        <v>Ping Actif</v>
      </c>
      <c r="G786" s="68"/>
      <c r="H786" s="71"/>
      <c r="I786" s="71"/>
      <c r="J786" s="1" t="str">
        <f>_xlfn.XLOOKUP(C786,'Export Action'!$A$3:$A$1999,'Export Action'!$J$3:$J$1999)</f>
        <v>Première demande</v>
      </c>
      <c r="K786" s="1" t="str">
        <f>_xlfn.XLOOKUP(C786,'Export Action'!$A$3:$A$1999,'Export Action'!$AL$3:$AL$1999)</f>
        <v>Mixte</v>
      </c>
      <c r="L786" s="1">
        <f>_xlfn.XLOOKUP(C786,'Export Action'!$A$3:$A$1999,'Export Action'!$AM$3:$AM$1999)</f>
        <v>30</v>
      </c>
      <c r="M786" s="5">
        <f>_xlfn.XLOOKUP(A786,'Export 2022'!$K$3:$K$1000,'Export 2022'!$AF$3:$AF$1000)</f>
        <v>2600</v>
      </c>
      <c r="N786" s="5">
        <f>_xlfn.XLOOKUP(A786,'Export 2023'!$K$3:$K$1000,'Export 2023'!$AF$3:$AF$1000)</f>
        <v>2700</v>
      </c>
      <c r="O786" s="31">
        <f>_xlfn.XLOOKUP(A786,'Export Dossier'!$K$3:$K$974,'Export Dossier'!$AD$3:$AD$974)</f>
        <v>8870</v>
      </c>
      <c r="P786" s="31">
        <f>_xlfn.XLOOKUP(C786,'Export Action'!$A$3:$A$1999,'Export Action'!$AS$3:$AS$1999)</f>
        <v>2000</v>
      </c>
      <c r="Q786" s="29">
        <f>(_xlfn.XLOOKUP(C786,'Export Action'!$A$3:$A$1999,'Export Action'!$AS$3:$AS$1999))/_xlfn.XLOOKUP(C786,'Export Action'!$A$3:$A$1999,'Export Action'!$AR$3:$AR$1999)</f>
        <v>0.58823529411764708</v>
      </c>
      <c r="R786" s="63" t="str">
        <f>IF(OR(_xlfn.XLOOKUP(C786,'Export Action'!$A$3:$A$1999,'Export Action'!$AO$3:$AO$1999)="Communes ZRR./bassins de vie pop &gt; 50% ZRR",_xlfn.XLOOKUP(C786,'Export Action'!$A$3:$A$1999,'Export Action'!$AO$3:$AO$1999)="Contrats de relance et de transition écologique (CRTE) rural"),"Oui","Non")</f>
        <v>Non</v>
      </c>
      <c r="S786" s="73"/>
      <c r="T786" s="74">
        <f t="shared" si="12"/>
        <v>316</v>
      </c>
      <c r="U786" s="75"/>
      <c r="V786" s="8" t="str" cm="1">
        <f t="array" ref="V786">IF(SUMPRODUCT((Tableau1[NOM DE LA STRUCTURE]=Tableau1[[#This Row],[NOM DE LA STRUCTURE]])*Tableau1[MONTANT PROPOSE POUR L''ACTION])=0,"",SUMPRODUCT((Tableau1[NOM DE LA STRUCTURE]=Tableau1[[#This Row],[NOM DE LA STRUCTURE]])*Tableau1[MONTANT PROPOSE POUR L''ACTION]))</f>
        <v/>
      </c>
      <c r="W786" s="79"/>
    </row>
    <row r="787" spans="1:23" ht="47.5" hidden="1" customHeight="1" x14ac:dyDescent="0.25">
      <c r="A787" s="13" t="str">
        <f>_xlfn.XLOOKUP(C787,'Export Action'!$A$3:$A$1999,'Export Action'!$L$3:$L$1999)</f>
        <v>30387513200019</v>
      </c>
      <c r="B787" s="84" t="str">
        <f>_xlfn.XLOOKUP(A787,'Export Action'!$L$3:$L$1999,'Export Action'!$O$3:$O$1999)</f>
        <v>STADE SOTTEVILLAIS CHEMINOT CLUB</v>
      </c>
      <c r="C787" s="1" t="s">
        <v>1984</v>
      </c>
      <c r="D787" s="36" t="str">
        <f>_xlfn.XLOOKUP(C787,'Export Action'!$A$3:$A$1999,'Export Action'!$X$3:$X$1999)</f>
        <v>RECRUTEMENT ET FIDELISATION DES JEUNES</v>
      </c>
      <c r="E787" s="1" t="str">
        <f>_xlfn.XLOOKUP(A787,'Export Dossier'!$K$3:$K$974,'Export Dossier'!$D$3:$D$974)</f>
        <v>FFTT-NORM-24-0005</v>
      </c>
      <c r="F787" s="36" t="str">
        <f>_xlfn.XLOOKUP(C787,'Export Action'!$A$3:$A$1999,'Export Action'!$AE$3:$AE$1999)</f>
        <v>Ping Educatif</v>
      </c>
      <c r="G787" s="68"/>
      <c r="H787" s="71"/>
      <c r="I787" s="71"/>
      <c r="J787" s="1" t="str">
        <f>_xlfn.XLOOKUP(C787,'Export Action'!$A$3:$A$1999,'Export Action'!$J$3:$J$1999)</f>
        <v>Première demande</v>
      </c>
      <c r="K787" s="1" t="str">
        <f>_xlfn.XLOOKUP(C787,'Export Action'!$A$3:$A$1999,'Export Action'!$AL$3:$AL$1999)</f>
        <v>Mixte</v>
      </c>
      <c r="L787" s="1">
        <f>_xlfn.XLOOKUP(C787,'Export Action'!$A$3:$A$1999,'Export Action'!$AM$3:$AM$1999)</f>
        <v>500</v>
      </c>
      <c r="M787" s="5">
        <f>_xlfn.XLOOKUP(A787,'Export 2022'!$K$3:$K$1000,'Export 2022'!$AF$3:$AF$1000)</f>
        <v>1500</v>
      </c>
      <c r="N787" s="5">
        <f>_xlfn.XLOOKUP(A787,'Export 2023'!$K$3:$K$1000,'Export 2023'!$AF$3:$AF$1000)</f>
        <v>0</v>
      </c>
      <c r="O787" s="31">
        <f>_xlfn.XLOOKUP(A787,'Export Dossier'!$K$3:$K$974,'Export Dossier'!$AD$3:$AD$974)</f>
        <v>8000</v>
      </c>
      <c r="P787" s="31">
        <f>_xlfn.XLOOKUP(C787,'Export Action'!$A$3:$A$1999,'Export Action'!$AS$3:$AS$1999)</f>
        <v>4000</v>
      </c>
      <c r="Q787" s="29">
        <f>(_xlfn.XLOOKUP(C787,'Export Action'!$A$3:$A$1999,'Export Action'!$AS$3:$AS$1999))/_xlfn.XLOOKUP(C787,'Export Action'!$A$3:$A$1999,'Export Action'!$AR$3:$AR$1999)</f>
        <v>0.3524229074889868</v>
      </c>
      <c r="R787" s="63" t="str">
        <f>IF(OR(_xlfn.XLOOKUP(C787,'Export Action'!$A$3:$A$1999,'Export Action'!$AO$3:$AO$1999)="Communes ZRR./bassins de vie pop &gt; 50% ZRR",_xlfn.XLOOKUP(C787,'Export Action'!$A$3:$A$1999,'Export Action'!$AO$3:$AO$1999)="Contrats de relance et de transition écologique (CRTE) rural"),"Oui","Non")</f>
        <v>Non</v>
      </c>
      <c r="S787" s="73"/>
      <c r="T787" s="74">
        <f t="shared" si="12"/>
        <v>317</v>
      </c>
      <c r="U787" s="75"/>
      <c r="V787" s="8" t="str" cm="1">
        <f t="array" ref="V787">IF(SUMPRODUCT((Tableau1[NOM DE LA STRUCTURE]=Tableau1[[#This Row],[NOM DE LA STRUCTURE]])*Tableau1[MONTANT PROPOSE POUR L''ACTION])=0,"",SUMPRODUCT((Tableau1[NOM DE LA STRUCTURE]=Tableau1[[#This Row],[NOM DE LA STRUCTURE]])*Tableau1[MONTANT PROPOSE POUR L''ACTION]))</f>
        <v/>
      </c>
      <c r="W787" s="79"/>
    </row>
    <row r="788" spans="1:23" ht="47.5" hidden="1" customHeight="1" x14ac:dyDescent="0.25">
      <c r="A788" s="13" t="str">
        <f>_xlfn.XLOOKUP(C788,'Export Action'!$A$3:$A$1999,'Export Action'!$L$3:$L$1999)</f>
        <v>30387513200019</v>
      </c>
      <c r="B788" s="84" t="str">
        <f>_xlfn.XLOOKUP(A788,'Export Action'!$L$3:$L$1999,'Export Action'!$O$3:$O$1999)</f>
        <v>STADE SOTTEVILLAIS CHEMINOT CLUB</v>
      </c>
      <c r="C788" s="1" t="s">
        <v>1995</v>
      </c>
      <c r="D788" s="36" t="str">
        <f>_xlfn.XLOOKUP(C788,'Export Action'!$A$3:$A$1999,'Export Action'!$X$3:$X$1999)</f>
        <v>1.1 ACTIONS VISANT AU DEVELOPPEMENT DU PING VR</v>
      </c>
      <c r="E788" s="1" t="str">
        <f>_xlfn.XLOOKUP(A788,'Export Dossier'!$K$3:$K$974,'Export Dossier'!$D$3:$D$974)</f>
        <v>FFTT-NORM-24-0005</v>
      </c>
      <c r="F788" s="36" t="str">
        <f>_xlfn.XLOOKUP(C788,'Export Action'!$A$3:$A$1999,'Export Action'!$AE$3:$AE$1999)</f>
        <v>Nouvelles pratiques</v>
      </c>
      <c r="G788" s="68"/>
      <c r="H788" s="71"/>
      <c r="I788" s="71"/>
      <c r="J788" s="1" t="str">
        <f>_xlfn.XLOOKUP(C788,'Export Action'!$A$3:$A$1999,'Export Action'!$J$3:$J$1999)</f>
        <v>Première demande</v>
      </c>
      <c r="K788" s="1" t="str">
        <f>_xlfn.XLOOKUP(C788,'Export Action'!$A$3:$A$1999,'Export Action'!$AL$3:$AL$1999)</f>
        <v>Mixte</v>
      </c>
      <c r="L788" s="1">
        <f>_xlfn.XLOOKUP(C788,'Export Action'!$A$3:$A$1999,'Export Action'!$AM$3:$AM$1999)</f>
        <v>300</v>
      </c>
      <c r="M788" s="5">
        <f>_xlfn.XLOOKUP(A788,'Export 2022'!$K$3:$K$1000,'Export 2022'!$AF$3:$AF$1000)</f>
        <v>1500</v>
      </c>
      <c r="N788" s="5">
        <f>_xlfn.XLOOKUP(A788,'Export 2023'!$K$3:$K$1000,'Export 2023'!$AF$3:$AF$1000)</f>
        <v>0</v>
      </c>
      <c r="O788" s="31">
        <f>_xlfn.XLOOKUP(A788,'Export Dossier'!$K$3:$K$974,'Export Dossier'!$AD$3:$AD$974)</f>
        <v>8000</v>
      </c>
      <c r="P788" s="31">
        <f>_xlfn.XLOOKUP(C788,'Export Action'!$A$3:$A$1999,'Export Action'!$AS$3:$AS$1999)</f>
        <v>4000</v>
      </c>
      <c r="Q788" s="29">
        <f>(_xlfn.XLOOKUP(C788,'Export Action'!$A$3:$A$1999,'Export Action'!$AS$3:$AS$1999))/_xlfn.XLOOKUP(C788,'Export Action'!$A$3:$A$1999,'Export Action'!$AR$3:$AR$1999)</f>
        <v>0.49689440993788819</v>
      </c>
      <c r="R788" s="63" t="str">
        <f>IF(OR(_xlfn.XLOOKUP(C788,'Export Action'!$A$3:$A$1999,'Export Action'!$AO$3:$AO$1999)="Communes ZRR./bassins de vie pop &gt; 50% ZRR",_xlfn.XLOOKUP(C788,'Export Action'!$A$3:$A$1999,'Export Action'!$AO$3:$AO$1999)="Contrats de relance et de transition écologique (CRTE) rural"),"Oui","Non")</f>
        <v>Non</v>
      </c>
      <c r="S788" s="73"/>
      <c r="T788" s="74">
        <f t="shared" si="12"/>
        <v>317</v>
      </c>
      <c r="U788" s="75"/>
      <c r="V788" s="8" t="str" cm="1">
        <f t="array" ref="V788">IF(SUMPRODUCT((Tableau1[NOM DE LA STRUCTURE]=Tableau1[[#This Row],[NOM DE LA STRUCTURE]])*Tableau1[MONTANT PROPOSE POUR L''ACTION])=0,"",SUMPRODUCT((Tableau1[NOM DE LA STRUCTURE]=Tableau1[[#This Row],[NOM DE LA STRUCTURE]])*Tableau1[MONTANT PROPOSE POUR L''ACTION]))</f>
        <v/>
      </c>
      <c r="W788" s="79"/>
    </row>
    <row r="789" spans="1:23" ht="47.5" hidden="1" customHeight="1" x14ac:dyDescent="0.25">
      <c r="A789" s="13" t="str">
        <f>_xlfn.XLOOKUP(C789,'Export Action'!$A$3:$A$1999,'Export Action'!$L$3:$L$1999)</f>
        <v>49919069200016</v>
      </c>
      <c r="B789" s="84" t="str">
        <f>_xlfn.XLOOKUP(A789,'Export Action'!$L$3:$L$1999,'Export Action'!$O$3:$O$1999)</f>
        <v>ASSOCIATION SPORTIVE DU STADE D'URVILLE-NACQUEVILLE TENNIS DE TABLE</v>
      </c>
      <c r="C789" s="1" t="s">
        <v>12752</v>
      </c>
      <c r="D789" s="36" t="str">
        <f>_xlfn.XLOOKUP(C789,'Export Action'!$A$3:$A$1999,'Export Action'!$X$3:$X$1999)</f>
        <v>Développement de nouvelles pratiques</v>
      </c>
      <c r="E789" s="1" t="str">
        <f>_xlfn.XLOOKUP(A789,'Export Dossier'!$K$3:$K$974,'Export Dossier'!$D$3:$D$974)</f>
        <v>FFTT-NORM-24-0006</v>
      </c>
      <c r="F789" s="36" t="str">
        <f>_xlfn.XLOOKUP(C789,'Export Action'!$A$3:$A$1999,'Export Action'!$AE$3:$AE$1999)</f>
        <v>Nouvelles pratiques</v>
      </c>
      <c r="G789" s="68"/>
      <c r="H789" s="71"/>
      <c r="I789" s="71"/>
      <c r="J789" s="1" t="str">
        <f>_xlfn.XLOOKUP(C789,'Export Action'!$A$3:$A$1999,'Export Action'!$J$3:$J$1999)</f>
        <v>Renouvellement</v>
      </c>
      <c r="K789" s="1" t="str">
        <f>_xlfn.XLOOKUP(C789,'Export Action'!$A$3:$A$1999,'Export Action'!$AL$3:$AL$1999)</f>
        <v>Mixte</v>
      </c>
      <c r="L789" s="1">
        <f>_xlfn.XLOOKUP(C789,'Export Action'!$A$3:$A$1999,'Export Action'!$AM$3:$AM$1999)</f>
        <v>150</v>
      </c>
      <c r="M789" s="5">
        <f>_xlfn.XLOOKUP(A789,'Export 2022'!$K$3:$K$1000,'Export 2022'!$AF$3:$AF$1000)</f>
        <v>0</v>
      </c>
      <c r="N789" s="5">
        <f>_xlfn.XLOOKUP(A789,'Export 2023'!$K$3:$K$1000,'Export 2023'!$AF$3:$AF$1000)</f>
        <v>2600</v>
      </c>
      <c r="O789" s="31">
        <f>_xlfn.XLOOKUP(A789,'Export Dossier'!$K$3:$K$974,'Export Dossier'!$AD$3:$AD$974)</f>
        <v>5800</v>
      </c>
      <c r="P789" s="31">
        <f>_xlfn.XLOOKUP(C789,'Export Action'!$A$3:$A$1999,'Export Action'!$AS$3:$AS$1999)</f>
        <v>1500</v>
      </c>
      <c r="Q789" s="29">
        <f>(_xlfn.XLOOKUP(C789,'Export Action'!$A$3:$A$1999,'Export Action'!$AS$3:$AS$1999))/_xlfn.XLOOKUP(C789,'Export Action'!$A$3:$A$1999,'Export Action'!$AR$3:$AR$1999)</f>
        <v>0.36585365853658536</v>
      </c>
      <c r="R789" s="63" t="str">
        <f>IF(OR(_xlfn.XLOOKUP(C789,'Export Action'!$A$3:$A$1999,'Export Action'!$AO$3:$AO$1999)="Communes ZRR./bassins de vie pop &gt; 50% ZRR",_xlfn.XLOOKUP(C789,'Export Action'!$A$3:$A$1999,'Export Action'!$AO$3:$AO$1999)="Contrats de relance et de transition écologique (CRTE) rural"),"Oui","Non")</f>
        <v>Non</v>
      </c>
      <c r="S789" s="73"/>
      <c r="T789" s="74">
        <f t="shared" si="12"/>
        <v>318</v>
      </c>
      <c r="U789" s="75"/>
      <c r="V789" s="8" t="str" cm="1">
        <f t="array" ref="V789">IF(SUMPRODUCT((Tableau1[NOM DE LA STRUCTURE]=Tableau1[[#This Row],[NOM DE LA STRUCTURE]])*Tableau1[MONTANT PROPOSE POUR L''ACTION])=0,"",SUMPRODUCT((Tableau1[NOM DE LA STRUCTURE]=Tableau1[[#This Row],[NOM DE LA STRUCTURE]])*Tableau1[MONTANT PROPOSE POUR L''ACTION]))</f>
        <v/>
      </c>
      <c r="W789" s="79"/>
    </row>
    <row r="790" spans="1:23" ht="47.5" hidden="1" customHeight="1" x14ac:dyDescent="0.25">
      <c r="A790" s="13" t="str">
        <f>_xlfn.XLOOKUP(C790,'Export Action'!$A$3:$A$1999,'Export Action'!$L$3:$L$1999)</f>
        <v>49919069200016</v>
      </c>
      <c r="B790" s="84" t="str">
        <f>_xlfn.XLOOKUP(A790,'Export Action'!$L$3:$L$1999,'Export Action'!$O$3:$O$1999)</f>
        <v>ASSOCIATION SPORTIVE DU STADE D'URVILLE-NACQUEVILLE TENNIS DE TABLE</v>
      </c>
      <c r="C790" s="1" t="s">
        <v>12758</v>
      </c>
      <c r="D790" s="36" t="str">
        <f>_xlfn.XLOOKUP(C790,'Export Action'!$A$3:$A$1999,'Export Action'!$X$3:$X$1999)</f>
        <v>PING CITOYEN : Recrutement et fidélisation des jeunes</v>
      </c>
      <c r="E790" s="1" t="str">
        <f>_xlfn.XLOOKUP(A790,'Export Dossier'!$K$3:$K$974,'Export Dossier'!$D$3:$D$974)</f>
        <v>FFTT-NORM-24-0006</v>
      </c>
      <c r="F790" s="36" t="str">
        <f>_xlfn.XLOOKUP(C790,'Export Action'!$A$3:$A$1999,'Export Action'!$AE$3:$AE$1999)</f>
        <v>Ping Educatif</v>
      </c>
      <c r="G790" s="68"/>
      <c r="H790" s="71"/>
      <c r="I790" s="71"/>
      <c r="J790" s="1" t="str">
        <f>_xlfn.XLOOKUP(C790,'Export Action'!$A$3:$A$1999,'Export Action'!$J$3:$J$1999)</f>
        <v>Renouvellement</v>
      </c>
      <c r="K790" s="1" t="str">
        <f>_xlfn.XLOOKUP(C790,'Export Action'!$A$3:$A$1999,'Export Action'!$AL$3:$AL$1999)</f>
        <v>Mixte</v>
      </c>
      <c r="L790" s="1">
        <f>_xlfn.XLOOKUP(C790,'Export Action'!$A$3:$A$1999,'Export Action'!$AM$3:$AM$1999)</f>
        <v>100</v>
      </c>
      <c r="M790" s="5">
        <f>_xlfn.XLOOKUP(A790,'Export 2022'!$K$3:$K$1000,'Export 2022'!$AF$3:$AF$1000)</f>
        <v>0</v>
      </c>
      <c r="N790" s="5">
        <f>_xlfn.XLOOKUP(A790,'Export 2023'!$K$3:$K$1000,'Export 2023'!$AF$3:$AF$1000)</f>
        <v>2600</v>
      </c>
      <c r="O790" s="31">
        <f>_xlfn.XLOOKUP(A790,'Export Dossier'!$K$3:$K$974,'Export Dossier'!$AD$3:$AD$974)</f>
        <v>5800</v>
      </c>
      <c r="P790" s="31">
        <f>_xlfn.XLOOKUP(C790,'Export Action'!$A$3:$A$1999,'Export Action'!$AS$3:$AS$1999)</f>
        <v>3500</v>
      </c>
      <c r="Q790" s="29">
        <f>(_xlfn.XLOOKUP(C790,'Export Action'!$A$3:$A$1999,'Export Action'!$AS$3:$AS$1999))/_xlfn.XLOOKUP(C790,'Export Action'!$A$3:$A$1999,'Export Action'!$AR$3:$AR$1999)</f>
        <v>0.37234042553191488</v>
      </c>
      <c r="R790" s="63" t="str">
        <f>IF(OR(_xlfn.XLOOKUP(C790,'Export Action'!$A$3:$A$1999,'Export Action'!$AO$3:$AO$1999)="Communes ZRR./bassins de vie pop &gt; 50% ZRR",_xlfn.XLOOKUP(C790,'Export Action'!$A$3:$A$1999,'Export Action'!$AO$3:$AO$1999)="Contrats de relance et de transition écologique (CRTE) rural"),"Oui","Non")</f>
        <v>Non</v>
      </c>
      <c r="S790" s="73"/>
      <c r="T790" s="74">
        <f t="shared" si="12"/>
        <v>318</v>
      </c>
      <c r="U790" s="75"/>
      <c r="V790" s="8" t="str" cm="1">
        <f t="array" ref="V790">IF(SUMPRODUCT((Tableau1[NOM DE LA STRUCTURE]=Tableau1[[#This Row],[NOM DE LA STRUCTURE]])*Tableau1[MONTANT PROPOSE POUR L''ACTION])=0,"",SUMPRODUCT((Tableau1[NOM DE LA STRUCTURE]=Tableau1[[#This Row],[NOM DE LA STRUCTURE]])*Tableau1[MONTANT PROPOSE POUR L''ACTION]))</f>
        <v/>
      </c>
      <c r="W790" s="79"/>
    </row>
    <row r="791" spans="1:23" ht="47.5" hidden="1" customHeight="1" x14ac:dyDescent="0.25">
      <c r="A791" s="13" t="str">
        <f>_xlfn.XLOOKUP(C791,'Export Action'!$A$3:$A$1999,'Export Action'!$L$3:$L$1999)</f>
        <v>49919069200016</v>
      </c>
      <c r="B791" s="84" t="str">
        <f>_xlfn.XLOOKUP(A791,'Export Action'!$L$3:$L$1999,'Export Action'!$O$3:$O$1999)</f>
        <v>ASSOCIATION SPORTIVE DU STADE D'URVILLE-NACQUEVILLE TENNIS DE TABLE</v>
      </c>
      <c r="C791" s="1" t="s">
        <v>12764</v>
      </c>
      <c r="D791" s="36" t="str">
        <f>_xlfn.XLOOKUP(C791,'Export Action'!$A$3:$A$1999,'Export Action'!$X$3:$X$1999)</f>
        <v>FEMINISATION</v>
      </c>
      <c r="E791" s="1" t="str">
        <f>_xlfn.XLOOKUP(A791,'Export Dossier'!$K$3:$K$974,'Export Dossier'!$D$3:$D$974)</f>
        <v>FFTT-NORM-24-0006</v>
      </c>
      <c r="F791" s="36" t="str">
        <f>_xlfn.XLOOKUP(C791,'Export Action'!$A$3:$A$1999,'Export Action'!$AE$3:$AE$1999)</f>
        <v>Ping Inclusif</v>
      </c>
      <c r="G791" s="68"/>
      <c r="H791" s="71"/>
      <c r="I791" s="71"/>
      <c r="J791" s="1" t="str">
        <f>_xlfn.XLOOKUP(C791,'Export Action'!$A$3:$A$1999,'Export Action'!$J$3:$J$1999)</f>
        <v>Renouvellement</v>
      </c>
      <c r="K791" s="1" t="str">
        <f>_xlfn.XLOOKUP(C791,'Export Action'!$A$3:$A$1999,'Export Action'!$AL$3:$AL$1999)</f>
        <v>Féminin</v>
      </c>
      <c r="L791" s="1">
        <f>_xlfn.XLOOKUP(C791,'Export Action'!$A$3:$A$1999,'Export Action'!$AM$3:$AM$1999)</f>
        <v>40</v>
      </c>
      <c r="M791" s="5">
        <f>_xlfn.XLOOKUP(A791,'Export 2022'!$K$3:$K$1000,'Export 2022'!$AF$3:$AF$1000)</f>
        <v>0</v>
      </c>
      <c r="N791" s="5">
        <f>_xlfn.XLOOKUP(A791,'Export 2023'!$K$3:$K$1000,'Export 2023'!$AF$3:$AF$1000)</f>
        <v>2600</v>
      </c>
      <c r="O791" s="31">
        <f>_xlfn.XLOOKUP(A791,'Export Dossier'!$K$3:$K$974,'Export Dossier'!$AD$3:$AD$974)</f>
        <v>5800</v>
      </c>
      <c r="P791" s="31">
        <f>_xlfn.XLOOKUP(C791,'Export Action'!$A$3:$A$1999,'Export Action'!$AS$3:$AS$1999)</f>
        <v>800</v>
      </c>
      <c r="Q791" s="29">
        <f>(_xlfn.XLOOKUP(C791,'Export Action'!$A$3:$A$1999,'Export Action'!$AS$3:$AS$1999))/_xlfn.XLOOKUP(C791,'Export Action'!$A$3:$A$1999,'Export Action'!$AR$3:$AR$1999)</f>
        <v>0.42105263157894735</v>
      </c>
      <c r="R791" s="63" t="str">
        <f>IF(OR(_xlfn.XLOOKUP(C791,'Export Action'!$A$3:$A$1999,'Export Action'!$AO$3:$AO$1999)="Communes ZRR./bassins de vie pop &gt; 50% ZRR",_xlfn.XLOOKUP(C791,'Export Action'!$A$3:$A$1999,'Export Action'!$AO$3:$AO$1999)="Contrats de relance et de transition écologique (CRTE) rural"),"Oui","Non")</f>
        <v>Non</v>
      </c>
      <c r="S791" s="73"/>
      <c r="T791" s="74">
        <f t="shared" si="12"/>
        <v>318</v>
      </c>
      <c r="U791" s="75"/>
      <c r="V791" s="8" t="str" cm="1">
        <f t="array" ref="V791">IF(SUMPRODUCT((Tableau1[NOM DE LA STRUCTURE]=Tableau1[[#This Row],[NOM DE LA STRUCTURE]])*Tableau1[MONTANT PROPOSE POUR L''ACTION])=0,"",SUMPRODUCT((Tableau1[NOM DE LA STRUCTURE]=Tableau1[[#This Row],[NOM DE LA STRUCTURE]])*Tableau1[MONTANT PROPOSE POUR L''ACTION]))</f>
        <v/>
      </c>
      <c r="W791" s="79"/>
    </row>
    <row r="792" spans="1:23" ht="47.5" hidden="1" customHeight="1" x14ac:dyDescent="0.25">
      <c r="A792" s="13" t="str">
        <f>_xlfn.XLOOKUP(C792,'Export Action'!$A$3:$A$1999,'Export Action'!$L$3:$L$1999)</f>
        <v>44152982300037</v>
      </c>
      <c r="B792" s="84" t="str">
        <f>_xlfn.XLOOKUP(A792,'Export Action'!$L$3:$L$1999,'Export Action'!$O$3:$O$1999)</f>
        <v>TENNIS DE TABLE FLERIEN TT FLERIEN</v>
      </c>
      <c r="C792" s="1" t="s">
        <v>12770</v>
      </c>
      <c r="D792" s="36" t="str">
        <f>_xlfn.XLOOKUP(C792,'Export Action'!$A$3:$A$1999,'Export Action'!$X$3:$X$1999)</f>
        <v>Promotion de la santé par la sport</v>
      </c>
      <c r="E792" s="1" t="str">
        <f>_xlfn.XLOOKUP(A792,'Export Dossier'!$K$3:$K$974,'Export Dossier'!$D$3:$D$974)</f>
        <v>FFTT-NORM-24-0007</v>
      </c>
      <c r="F792" s="36" t="str">
        <f>_xlfn.XLOOKUP(C792,'Export Action'!$A$3:$A$1999,'Export Action'!$AE$3:$AE$1999)</f>
        <v>Ping Actif</v>
      </c>
      <c r="G792" s="68"/>
      <c r="H792" s="71"/>
      <c r="I792" s="71"/>
      <c r="J792" s="1" t="str">
        <f>_xlfn.XLOOKUP(C792,'Export Action'!$A$3:$A$1999,'Export Action'!$J$3:$J$1999)</f>
        <v>Renouvellement</v>
      </c>
      <c r="K792" s="1" t="str">
        <f>_xlfn.XLOOKUP(C792,'Export Action'!$A$3:$A$1999,'Export Action'!$AL$3:$AL$1999)</f>
        <v>Mixte</v>
      </c>
      <c r="L792" s="1">
        <f>_xlfn.XLOOKUP(C792,'Export Action'!$A$3:$A$1999,'Export Action'!$AM$3:$AM$1999)</f>
        <v>100</v>
      </c>
      <c r="M792" s="5">
        <f>_xlfn.XLOOKUP(A792,'Export 2022'!$K$3:$K$1000,'Export 2022'!$AF$3:$AF$1000)</f>
        <v>4310</v>
      </c>
      <c r="N792" s="5">
        <f>_xlfn.XLOOKUP(A792,'Export 2023'!$K$3:$K$1000,'Export 2023'!$AF$3:$AF$1000)</f>
        <v>4000</v>
      </c>
      <c r="O792" s="31">
        <f>_xlfn.XLOOKUP(A792,'Export Dossier'!$K$3:$K$974,'Export Dossier'!$AD$3:$AD$974)</f>
        <v>8500</v>
      </c>
      <c r="P792" s="31">
        <f>_xlfn.XLOOKUP(C792,'Export Action'!$A$3:$A$1999,'Export Action'!$AS$3:$AS$1999)</f>
        <v>4500</v>
      </c>
      <c r="Q792" s="29">
        <f>(_xlfn.XLOOKUP(C792,'Export Action'!$A$3:$A$1999,'Export Action'!$AS$3:$AS$1999))/_xlfn.XLOOKUP(C792,'Export Action'!$A$3:$A$1999,'Export Action'!$AR$3:$AR$1999)</f>
        <v>0.375</v>
      </c>
      <c r="R792" s="63" t="str">
        <f>IF(OR(_xlfn.XLOOKUP(C792,'Export Action'!$A$3:$A$1999,'Export Action'!$AO$3:$AO$1999)="Communes ZRR./bassins de vie pop &gt; 50% ZRR",_xlfn.XLOOKUP(C792,'Export Action'!$A$3:$A$1999,'Export Action'!$AO$3:$AO$1999)="Contrats de relance et de transition écologique (CRTE) rural"),"Oui","Non")</f>
        <v>Non</v>
      </c>
      <c r="S792" s="73"/>
      <c r="T792" s="74">
        <f t="shared" si="12"/>
        <v>319</v>
      </c>
      <c r="U792" s="75"/>
      <c r="V792" s="8" t="str" cm="1">
        <f t="array" ref="V792">IF(SUMPRODUCT((Tableau1[NOM DE LA STRUCTURE]=Tableau1[[#This Row],[NOM DE LA STRUCTURE]])*Tableau1[MONTANT PROPOSE POUR L''ACTION])=0,"",SUMPRODUCT((Tableau1[NOM DE LA STRUCTURE]=Tableau1[[#This Row],[NOM DE LA STRUCTURE]])*Tableau1[MONTANT PROPOSE POUR L''ACTION]))</f>
        <v/>
      </c>
      <c r="W792" s="79"/>
    </row>
    <row r="793" spans="1:23" ht="47.5" hidden="1" customHeight="1" x14ac:dyDescent="0.25">
      <c r="A793" s="13" t="str">
        <f>_xlfn.XLOOKUP(C793,'Export Action'!$A$3:$A$1999,'Export Action'!$L$3:$L$1999)</f>
        <v>44152982300037</v>
      </c>
      <c r="B793" s="84" t="str">
        <f>_xlfn.XLOOKUP(A793,'Export Action'!$L$3:$L$1999,'Export Action'!$O$3:$O$1999)</f>
        <v>TENNIS DE TABLE FLERIEN TT FLERIEN</v>
      </c>
      <c r="C793" s="1" t="s">
        <v>12778</v>
      </c>
      <c r="D793" s="36" t="str">
        <f>_xlfn.XLOOKUP(C793,'Export Action'!$A$3:$A$1999,'Export Action'!$X$3:$X$1999)</f>
        <v>Ping citoyen - Recrutement et fidélisation des jeunes</v>
      </c>
      <c r="E793" s="1" t="str">
        <f>_xlfn.XLOOKUP(A793,'Export Dossier'!$K$3:$K$974,'Export Dossier'!$D$3:$D$974)</f>
        <v>FFTT-NORM-24-0007</v>
      </c>
      <c r="F793" s="36" t="str">
        <f>_xlfn.XLOOKUP(C793,'Export Action'!$A$3:$A$1999,'Export Action'!$AE$3:$AE$1999)</f>
        <v>Ping Educatif</v>
      </c>
      <c r="G793" s="68"/>
      <c r="H793" s="71"/>
      <c r="I793" s="71"/>
      <c r="J793" s="1" t="str">
        <f>_xlfn.XLOOKUP(C793,'Export Action'!$A$3:$A$1999,'Export Action'!$J$3:$J$1999)</f>
        <v>Renouvellement</v>
      </c>
      <c r="K793" s="1" t="str">
        <f>_xlfn.XLOOKUP(C793,'Export Action'!$A$3:$A$1999,'Export Action'!$AL$3:$AL$1999)</f>
        <v>Mixte</v>
      </c>
      <c r="L793" s="1">
        <f>_xlfn.XLOOKUP(C793,'Export Action'!$A$3:$A$1999,'Export Action'!$AM$3:$AM$1999)</f>
        <v>800</v>
      </c>
      <c r="M793" s="5">
        <f>_xlfn.XLOOKUP(A793,'Export 2022'!$K$3:$K$1000,'Export 2022'!$AF$3:$AF$1000)</f>
        <v>4310</v>
      </c>
      <c r="N793" s="5">
        <f>_xlfn.XLOOKUP(A793,'Export 2023'!$K$3:$K$1000,'Export 2023'!$AF$3:$AF$1000)</f>
        <v>4000</v>
      </c>
      <c r="O793" s="31">
        <f>_xlfn.XLOOKUP(A793,'Export Dossier'!$K$3:$K$974,'Export Dossier'!$AD$3:$AD$974)</f>
        <v>8500</v>
      </c>
      <c r="P793" s="31">
        <f>_xlfn.XLOOKUP(C793,'Export Action'!$A$3:$A$1999,'Export Action'!$AS$3:$AS$1999)</f>
        <v>4000</v>
      </c>
      <c r="Q793" s="29">
        <f>(_xlfn.XLOOKUP(C793,'Export Action'!$A$3:$A$1999,'Export Action'!$AS$3:$AS$1999))/_xlfn.XLOOKUP(C793,'Export Action'!$A$3:$A$1999,'Export Action'!$AR$3:$AR$1999)</f>
        <v>0.38095238095238093</v>
      </c>
      <c r="R793" s="63" t="str">
        <f>IF(OR(_xlfn.XLOOKUP(C793,'Export Action'!$A$3:$A$1999,'Export Action'!$AO$3:$AO$1999)="Communes ZRR./bassins de vie pop &gt; 50% ZRR",_xlfn.XLOOKUP(C793,'Export Action'!$A$3:$A$1999,'Export Action'!$AO$3:$AO$1999)="Contrats de relance et de transition écologique (CRTE) rural"),"Oui","Non")</f>
        <v>Non</v>
      </c>
      <c r="S793" s="73"/>
      <c r="T793" s="74">
        <f t="shared" si="12"/>
        <v>319</v>
      </c>
      <c r="U793" s="75"/>
      <c r="V793" s="8" t="str" cm="1">
        <f t="array" ref="V793">IF(SUMPRODUCT((Tableau1[NOM DE LA STRUCTURE]=Tableau1[[#This Row],[NOM DE LA STRUCTURE]])*Tableau1[MONTANT PROPOSE POUR L''ACTION])=0,"",SUMPRODUCT((Tableau1[NOM DE LA STRUCTURE]=Tableau1[[#This Row],[NOM DE LA STRUCTURE]])*Tableau1[MONTANT PROPOSE POUR L''ACTION]))</f>
        <v/>
      </c>
      <c r="W793" s="79"/>
    </row>
    <row r="794" spans="1:23" ht="47.5" hidden="1" customHeight="1" x14ac:dyDescent="0.25">
      <c r="A794" s="13" t="str">
        <f>_xlfn.XLOOKUP(C794,'Export Action'!$A$3:$A$1999,'Export Action'!$L$3:$L$1999)</f>
        <v>39262901000027</v>
      </c>
      <c r="B794" s="84" t="str">
        <f>_xlfn.XLOOKUP(A794,'Export Action'!$L$3:$L$1999,'Export Action'!$O$3:$O$1999)</f>
        <v>NEUBOURG QUITTEBEUF TENNIS DE TABLE</v>
      </c>
      <c r="C794" s="1" t="s">
        <v>12785</v>
      </c>
      <c r="D794" s="36" t="str">
        <f>_xlfn.XLOOKUP(C794,'Export Action'!$A$3:$A$1999,'Export Action'!$X$3:$X$1999)</f>
        <v>PING ACTIF : Ping bien être (Public adolescent) et Ping Santé (public Ehpad)</v>
      </c>
      <c r="E794" s="1" t="str">
        <f>_xlfn.XLOOKUP(A794,'Export Dossier'!$K$3:$K$974,'Export Dossier'!$D$3:$D$974)</f>
        <v>FFTT-NORM-24-0008</v>
      </c>
      <c r="F794" s="36" t="str">
        <f>_xlfn.XLOOKUP(C794,'Export Action'!$A$3:$A$1999,'Export Action'!$AE$3:$AE$1999)</f>
        <v>Ping Actif</v>
      </c>
      <c r="G794" s="68"/>
      <c r="H794" s="71"/>
      <c r="I794" s="71"/>
      <c r="J794" s="1" t="str">
        <f>_xlfn.XLOOKUP(C794,'Export Action'!$A$3:$A$1999,'Export Action'!$J$3:$J$1999)</f>
        <v>Première demande</v>
      </c>
      <c r="K794" s="1" t="str">
        <f>_xlfn.XLOOKUP(C794,'Export Action'!$A$3:$A$1999,'Export Action'!$AL$3:$AL$1999)</f>
        <v>Mixte</v>
      </c>
      <c r="L794" s="1">
        <f>_xlfn.XLOOKUP(C794,'Export Action'!$A$3:$A$1999,'Export Action'!$AM$3:$AM$1999)</f>
        <v>70</v>
      </c>
      <c r="M794" s="5" t="e">
        <f>_xlfn.XLOOKUP(A794,'Export 2022'!$K$3:$K$1000,'Export 2022'!$AF$3:$AF$1000)</f>
        <v>#N/A</v>
      </c>
      <c r="N794" s="5" t="e">
        <f>_xlfn.XLOOKUP(A794,'Export 2023'!$K$3:$K$1000,'Export 2023'!$AF$3:$AF$1000)</f>
        <v>#N/A</v>
      </c>
      <c r="O794" s="31">
        <f>_xlfn.XLOOKUP(A794,'Export Dossier'!$K$3:$K$974,'Export Dossier'!$AD$3:$AD$974)</f>
        <v>8116</v>
      </c>
      <c r="P794" s="31">
        <f>_xlfn.XLOOKUP(C794,'Export Action'!$A$3:$A$1999,'Export Action'!$AS$3:$AS$1999)</f>
        <v>4446</v>
      </c>
      <c r="Q794" s="29">
        <f>(_xlfn.XLOOKUP(C794,'Export Action'!$A$3:$A$1999,'Export Action'!$AS$3:$AS$1999))/_xlfn.XLOOKUP(C794,'Export Action'!$A$3:$A$1999,'Export Action'!$AR$3:$AR$1999)</f>
        <v>0.6</v>
      </c>
      <c r="R794" s="63" t="str">
        <f>IF(OR(_xlfn.XLOOKUP(C794,'Export Action'!$A$3:$A$1999,'Export Action'!$AO$3:$AO$1999)="Communes ZRR./bassins de vie pop &gt; 50% ZRR",_xlfn.XLOOKUP(C794,'Export Action'!$A$3:$A$1999,'Export Action'!$AO$3:$AO$1999)="Contrats de relance et de transition écologique (CRTE) rural"),"Oui","Non")</f>
        <v>Non</v>
      </c>
      <c r="S794" s="73"/>
      <c r="T794" s="74">
        <f t="shared" si="12"/>
        <v>320</v>
      </c>
      <c r="U794" s="75"/>
      <c r="V794" s="8" t="str" cm="1">
        <f t="array" ref="V794">IF(SUMPRODUCT((Tableau1[NOM DE LA STRUCTURE]=Tableau1[[#This Row],[NOM DE LA STRUCTURE]])*Tableau1[MONTANT PROPOSE POUR L''ACTION])=0,"",SUMPRODUCT((Tableau1[NOM DE LA STRUCTURE]=Tableau1[[#This Row],[NOM DE LA STRUCTURE]])*Tableau1[MONTANT PROPOSE POUR L''ACTION]))</f>
        <v/>
      </c>
      <c r="W794" s="79"/>
    </row>
    <row r="795" spans="1:23" ht="47.5" hidden="1" customHeight="1" x14ac:dyDescent="0.25">
      <c r="A795" s="13" t="str">
        <f>_xlfn.XLOOKUP(C795,'Export Action'!$A$3:$A$1999,'Export Action'!$L$3:$L$1999)</f>
        <v>39262901000027</v>
      </c>
      <c r="B795" s="84" t="str">
        <f>_xlfn.XLOOKUP(A795,'Export Action'!$L$3:$L$1999,'Export Action'!$O$3:$O$1999)</f>
        <v>NEUBOURG QUITTEBEUF TENNIS DE TABLE</v>
      </c>
      <c r="C795" s="1" t="s">
        <v>12793</v>
      </c>
      <c r="D795" s="36" t="str">
        <f>_xlfn.XLOOKUP(C795,'Export Action'!$A$3:$A$1999,'Export Action'!$X$3:$X$1999)</f>
        <v>PING EDUCATIF - Actions jeunes 4-11 ans et scolaires</v>
      </c>
      <c r="E795" s="1" t="str">
        <f>_xlfn.XLOOKUP(A795,'Export Dossier'!$K$3:$K$974,'Export Dossier'!$D$3:$D$974)</f>
        <v>FFTT-NORM-24-0008</v>
      </c>
      <c r="F795" s="36" t="str">
        <f>_xlfn.XLOOKUP(C795,'Export Action'!$A$3:$A$1999,'Export Action'!$AE$3:$AE$1999)</f>
        <v>Ping Educatif</v>
      </c>
      <c r="G795" s="68"/>
      <c r="H795" s="71"/>
      <c r="I795" s="71"/>
      <c r="J795" s="1" t="str">
        <f>_xlfn.XLOOKUP(C795,'Export Action'!$A$3:$A$1999,'Export Action'!$J$3:$J$1999)</f>
        <v>Première demande</v>
      </c>
      <c r="K795" s="1" t="str">
        <f>_xlfn.XLOOKUP(C795,'Export Action'!$A$3:$A$1999,'Export Action'!$AL$3:$AL$1999)</f>
        <v>Mixte</v>
      </c>
      <c r="L795" s="1">
        <f>_xlfn.XLOOKUP(C795,'Export Action'!$A$3:$A$1999,'Export Action'!$AM$3:$AM$1999)</f>
        <v>145</v>
      </c>
      <c r="M795" s="5" t="e">
        <f>_xlfn.XLOOKUP(A795,'Export 2022'!$K$3:$K$1000,'Export 2022'!$AF$3:$AF$1000)</f>
        <v>#N/A</v>
      </c>
      <c r="N795" s="5" t="e">
        <f>_xlfn.XLOOKUP(A795,'Export 2023'!$K$3:$K$1000,'Export 2023'!$AF$3:$AF$1000)</f>
        <v>#N/A</v>
      </c>
      <c r="O795" s="31">
        <f>_xlfn.XLOOKUP(A795,'Export Dossier'!$K$3:$K$974,'Export Dossier'!$AD$3:$AD$974)</f>
        <v>8116</v>
      </c>
      <c r="P795" s="31">
        <f>_xlfn.XLOOKUP(C795,'Export Action'!$A$3:$A$1999,'Export Action'!$AS$3:$AS$1999)</f>
        <v>3670</v>
      </c>
      <c r="Q795" s="29">
        <f>(_xlfn.XLOOKUP(C795,'Export Action'!$A$3:$A$1999,'Export Action'!$AS$3:$AS$1999))/_xlfn.XLOOKUP(C795,'Export Action'!$A$3:$A$1999,'Export Action'!$AR$3:$AR$1999)</f>
        <v>0.59996730423410172</v>
      </c>
      <c r="R795" s="63" t="str">
        <f>IF(OR(_xlfn.XLOOKUP(C795,'Export Action'!$A$3:$A$1999,'Export Action'!$AO$3:$AO$1999)="Communes ZRR./bassins de vie pop &gt; 50% ZRR",_xlfn.XLOOKUP(C795,'Export Action'!$A$3:$A$1999,'Export Action'!$AO$3:$AO$1999)="Contrats de relance et de transition écologique (CRTE) rural"),"Oui","Non")</f>
        <v>Non</v>
      </c>
      <c r="S795" s="73"/>
      <c r="T795" s="74">
        <f t="shared" si="12"/>
        <v>320</v>
      </c>
      <c r="U795" s="75"/>
      <c r="V795" s="8" t="str" cm="1">
        <f t="array" ref="V795">IF(SUMPRODUCT((Tableau1[NOM DE LA STRUCTURE]=Tableau1[[#This Row],[NOM DE LA STRUCTURE]])*Tableau1[MONTANT PROPOSE POUR L''ACTION])=0,"",SUMPRODUCT((Tableau1[NOM DE LA STRUCTURE]=Tableau1[[#This Row],[NOM DE LA STRUCTURE]])*Tableau1[MONTANT PROPOSE POUR L''ACTION]))</f>
        <v/>
      </c>
      <c r="W795" s="79"/>
    </row>
    <row r="796" spans="1:23" ht="47.5" hidden="1" customHeight="1" x14ac:dyDescent="0.25">
      <c r="A796" s="13" t="str">
        <f>_xlfn.XLOOKUP(C796,'Export Action'!$A$3:$A$1999,'Export Action'!$L$3:$L$1999)</f>
        <v>44390097200037</v>
      </c>
      <c r="B796" s="84" t="str">
        <f>_xlfn.XLOOKUP(A796,'Export Action'!$L$3:$L$1999,'Export Action'!$O$3:$O$1999)</f>
        <v>LE PLATEAU HAVRAIS DE TENNIS DE TABLE</v>
      </c>
      <c r="C796" s="1" t="s">
        <v>12799</v>
      </c>
      <c r="D796" s="36" t="str">
        <f>_xlfn.XLOOKUP(C796,'Export Action'!$A$3:$A$1999,'Export Action'!$X$3:$X$1999)</f>
        <v>ECOLE DE TENNIS DE TABLE</v>
      </c>
      <c r="E796" s="1" t="str">
        <f>_xlfn.XLOOKUP(A796,'Export Dossier'!$K$3:$K$974,'Export Dossier'!$D$3:$D$974)</f>
        <v>FFTT-NORM-24-0009</v>
      </c>
      <c r="F796" s="36" t="str">
        <f>_xlfn.XLOOKUP(C796,'Export Action'!$A$3:$A$1999,'Export Action'!$AE$3:$AE$1999)</f>
        <v>Ping Educatif</v>
      </c>
      <c r="G796" s="68"/>
      <c r="H796" s="71"/>
      <c r="I796" s="71"/>
      <c r="J796" s="1" t="str">
        <f>_xlfn.XLOOKUP(C796,'Export Action'!$A$3:$A$1999,'Export Action'!$J$3:$J$1999)</f>
        <v>Renouvellement</v>
      </c>
      <c r="K796" s="1" t="str">
        <f>_xlfn.XLOOKUP(C796,'Export Action'!$A$3:$A$1999,'Export Action'!$AL$3:$AL$1999)</f>
        <v>Mixte</v>
      </c>
      <c r="L796" s="1">
        <f>_xlfn.XLOOKUP(C796,'Export Action'!$A$3:$A$1999,'Export Action'!$AM$3:$AM$1999)</f>
        <v>6</v>
      </c>
      <c r="M796" s="5">
        <f>_xlfn.XLOOKUP(A796,'Export 2022'!$K$3:$K$1000,'Export 2022'!$AF$3:$AF$1000)</f>
        <v>0</v>
      </c>
      <c r="N796" s="5">
        <f>_xlfn.XLOOKUP(A796,'Export 2023'!$K$3:$K$1000,'Export 2023'!$AF$3:$AF$1000)</f>
        <v>2500</v>
      </c>
      <c r="O796" s="31">
        <f>_xlfn.XLOOKUP(A796,'Export Dossier'!$K$3:$K$974,'Export Dossier'!$AD$3:$AD$974)</f>
        <v>5000</v>
      </c>
      <c r="P796" s="31">
        <f>_xlfn.XLOOKUP(C796,'Export Action'!$A$3:$A$1999,'Export Action'!$AS$3:$AS$1999)</f>
        <v>2000</v>
      </c>
      <c r="Q796" s="29">
        <f>(_xlfn.XLOOKUP(C796,'Export Action'!$A$3:$A$1999,'Export Action'!$AS$3:$AS$1999))/_xlfn.XLOOKUP(C796,'Export Action'!$A$3:$A$1999,'Export Action'!$AR$3:$AR$1999)</f>
        <v>0.47058823529411764</v>
      </c>
      <c r="R796" s="63" t="str">
        <f>IF(OR(_xlfn.XLOOKUP(C796,'Export Action'!$A$3:$A$1999,'Export Action'!$AO$3:$AO$1999)="Communes ZRR./bassins de vie pop &gt; 50% ZRR",_xlfn.XLOOKUP(C796,'Export Action'!$A$3:$A$1999,'Export Action'!$AO$3:$AO$1999)="Contrats de relance et de transition écologique (CRTE) rural"),"Oui","Non")</f>
        <v>Non</v>
      </c>
      <c r="S796" s="73"/>
      <c r="T796" s="74">
        <f t="shared" si="12"/>
        <v>321</v>
      </c>
      <c r="U796" s="75"/>
      <c r="V796" s="8" t="str" cm="1">
        <f t="array" ref="V796">IF(SUMPRODUCT((Tableau1[NOM DE LA STRUCTURE]=Tableau1[[#This Row],[NOM DE LA STRUCTURE]])*Tableau1[MONTANT PROPOSE POUR L''ACTION])=0,"",SUMPRODUCT((Tableau1[NOM DE LA STRUCTURE]=Tableau1[[#This Row],[NOM DE LA STRUCTURE]])*Tableau1[MONTANT PROPOSE POUR L''ACTION]))</f>
        <v/>
      </c>
      <c r="W796" s="79"/>
    </row>
    <row r="797" spans="1:23" ht="47.5" hidden="1" customHeight="1" x14ac:dyDescent="0.25">
      <c r="A797" s="13" t="str">
        <f>_xlfn.XLOOKUP(C797,'Export Action'!$A$3:$A$1999,'Export Action'!$L$3:$L$1999)</f>
        <v>44390097200037</v>
      </c>
      <c r="B797" s="84" t="str">
        <f>_xlfn.XLOOKUP(A797,'Export Action'!$L$3:$L$1999,'Export Action'!$O$3:$O$1999)</f>
        <v>LE PLATEAU HAVRAIS DE TENNIS DE TABLE</v>
      </c>
      <c r="C797" s="1" t="s">
        <v>12806</v>
      </c>
      <c r="D797" s="36" t="str">
        <f>_xlfn.XLOOKUP(C797,'Export Action'!$A$3:$A$1999,'Export Action'!$X$3:$X$1999)</f>
        <v>ACCES AU SPORT AUX PERSONNES EN SITUATION DE HANDICAP</v>
      </c>
      <c r="E797" s="1" t="str">
        <f>_xlfn.XLOOKUP(A797,'Export Dossier'!$K$3:$K$974,'Export Dossier'!$D$3:$D$974)</f>
        <v>FFTT-NORM-24-0009</v>
      </c>
      <c r="F797" s="36" t="str">
        <f>_xlfn.XLOOKUP(C797,'Export Action'!$A$3:$A$1999,'Export Action'!$AE$3:$AE$1999)</f>
        <v>Ping Actif</v>
      </c>
      <c r="G797" s="68"/>
      <c r="H797" s="71"/>
      <c r="I797" s="71"/>
      <c r="J797" s="1" t="str">
        <f>_xlfn.XLOOKUP(C797,'Export Action'!$A$3:$A$1999,'Export Action'!$J$3:$J$1999)</f>
        <v>Renouvellement</v>
      </c>
      <c r="K797" s="1" t="str">
        <f>_xlfn.XLOOKUP(C797,'Export Action'!$A$3:$A$1999,'Export Action'!$AL$3:$AL$1999)</f>
        <v>Mixte</v>
      </c>
      <c r="L797" s="1">
        <f>_xlfn.XLOOKUP(C797,'Export Action'!$A$3:$A$1999,'Export Action'!$AM$3:$AM$1999)</f>
        <v>10</v>
      </c>
      <c r="M797" s="5">
        <f>_xlfn.XLOOKUP(A797,'Export 2022'!$K$3:$K$1000,'Export 2022'!$AF$3:$AF$1000)</f>
        <v>0</v>
      </c>
      <c r="N797" s="5">
        <f>_xlfn.XLOOKUP(A797,'Export 2023'!$K$3:$K$1000,'Export 2023'!$AF$3:$AF$1000)</f>
        <v>2500</v>
      </c>
      <c r="O797" s="31">
        <f>_xlfn.XLOOKUP(A797,'Export Dossier'!$K$3:$K$974,'Export Dossier'!$AD$3:$AD$974)</f>
        <v>5000</v>
      </c>
      <c r="P797" s="31">
        <f>_xlfn.XLOOKUP(C797,'Export Action'!$A$3:$A$1999,'Export Action'!$AS$3:$AS$1999)</f>
        <v>1500</v>
      </c>
      <c r="Q797" s="29">
        <f>(_xlfn.XLOOKUP(C797,'Export Action'!$A$3:$A$1999,'Export Action'!$AS$3:$AS$1999))/_xlfn.XLOOKUP(C797,'Export Action'!$A$3:$A$1999,'Export Action'!$AR$3:$AR$1999)</f>
        <v>0.47619047619047616</v>
      </c>
      <c r="R797" s="63" t="str">
        <f>IF(OR(_xlfn.XLOOKUP(C797,'Export Action'!$A$3:$A$1999,'Export Action'!$AO$3:$AO$1999)="Communes ZRR./bassins de vie pop &gt; 50% ZRR",_xlfn.XLOOKUP(C797,'Export Action'!$A$3:$A$1999,'Export Action'!$AO$3:$AO$1999)="Contrats de relance et de transition écologique (CRTE) rural"),"Oui","Non")</f>
        <v>Oui</v>
      </c>
      <c r="S797" s="73"/>
      <c r="T797" s="74">
        <f t="shared" si="12"/>
        <v>321</v>
      </c>
      <c r="U797" s="75"/>
      <c r="V797" s="8" t="str" cm="1">
        <f t="array" ref="V797">IF(SUMPRODUCT((Tableau1[NOM DE LA STRUCTURE]=Tableau1[[#This Row],[NOM DE LA STRUCTURE]])*Tableau1[MONTANT PROPOSE POUR L''ACTION])=0,"",SUMPRODUCT((Tableau1[NOM DE LA STRUCTURE]=Tableau1[[#This Row],[NOM DE LA STRUCTURE]])*Tableau1[MONTANT PROPOSE POUR L''ACTION]))</f>
        <v/>
      </c>
      <c r="W797" s="79"/>
    </row>
    <row r="798" spans="1:23" ht="47.5" hidden="1" customHeight="1" x14ac:dyDescent="0.25">
      <c r="A798" s="13" t="str">
        <f>_xlfn.XLOOKUP(C798,'Export Action'!$A$3:$A$1999,'Export Action'!$L$3:$L$1999)</f>
        <v>44390097200037</v>
      </c>
      <c r="B798" s="84" t="str">
        <f>_xlfn.XLOOKUP(A798,'Export Action'!$L$3:$L$1999,'Export Action'!$O$3:$O$1999)</f>
        <v>LE PLATEAU HAVRAIS DE TENNIS DE TABLE</v>
      </c>
      <c r="C798" s="1" t="s">
        <v>12812</v>
      </c>
      <c r="D798" s="36" t="str">
        <f>_xlfn.XLOOKUP(C798,'Export Action'!$A$3:$A$1999,'Export Action'!$X$3:$X$1999)</f>
        <v>SPORT AU FEMININ</v>
      </c>
      <c r="E798" s="1" t="str">
        <f>_xlfn.XLOOKUP(A798,'Export Dossier'!$K$3:$K$974,'Export Dossier'!$D$3:$D$974)</f>
        <v>FFTT-NORM-24-0009</v>
      </c>
      <c r="F798" s="36" t="str">
        <f>_xlfn.XLOOKUP(C798,'Export Action'!$A$3:$A$1999,'Export Action'!$AE$3:$AE$1999)</f>
        <v>Ping Inclusif</v>
      </c>
      <c r="G798" s="68"/>
      <c r="H798" s="71"/>
      <c r="I798" s="71"/>
      <c r="J798" s="1" t="str">
        <f>_xlfn.XLOOKUP(C798,'Export Action'!$A$3:$A$1999,'Export Action'!$J$3:$J$1999)</f>
        <v>Renouvellement</v>
      </c>
      <c r="K798" s="1" t="str">
        <f>_xlfn.XLOOKUP(C798,'Export Action'!$A$3:$A$1999,'Export Action'!$AL$3:$AL$1999)</f>
        <v>Féminin</v>
      </c>
      <c r="L798" s="1">
        <f>_xlfn.XLOOKUP(C798,'Export Action'!$A$3:$A$1999,'Export Action'!$AM$3:$AM$1999)</f>
        <v>5</v>
      </c>
      <c r="M798" s="5">
        <f>_xlfn.XLOOKUP(A798,'Export 2022'!$K$3:$K$1000,'Export 2022'!$AF$3:$AF$1000)</f>
        <v>0</v>
      </c>
      <c r="N798" s="5">
        <f>_xlfn.XLOOKUP(A798,'Export 2023'!$K$3:$K$1000,'Export 2023'!$AF$3:$AF$1000)</f>
        <v>2500</v>
      </c>
      <c r="O798" s="31">
        <f>_xlfn.XLOOKUP(A798,'Export Dossier'!$K$3:$K$974,'Export Dossier'!$AD$3:$AD$974)</f>
        <v>5000</v>
      </c>
      <c r="P798" s="31">
        <f>_xlfn.XLOOKUP(C798,'Export Action'!$A$3:$A$1999,'Export Action'!$AS$3:$AS$1999)</f>
        <v>1500</v>
      </c>
      <c r="Q798" s="29">
        <f>(_xlfn.XLOOKUP(C798,'Export Action'!$A$3:$A$1999,'Export Action'!$AS$3:$AS$1999))/_xlfn.XLOOKUP(C798,'Export Action'!$A$3:$A$1999,'Export Action'!$AR$3:$AR$1999)</f>
        <v>0.4838709677419355</v>
      </c>
      <c r="R798" s="63" t="str">
        <f>IF(OR(_xlfn.XLOOKUP(C798,'Export Action'!$A$3:$A$1999,'Export Action'!$AO$3:$AO$1999)="Communes ZRR./bassins de vie pop &gt; 50% ZRR",_xlfn.XLOOKUP(C798,'Export Action'!$A$3:$A$1999,'Export Action'!$AO$3:$AO$1999)="Contrats de relance et de transition écologique (CRTE) rural"),"Oui","Non")</f>
        <v>Oui</v>
      </c>
      <c r="S798" s="73"/>
      <c r="T798" s="74">
        <f t="shared" si="12"/>
        <v>321</v>
      </c>
      <c r="U798" s="75"/>
      <c r="V798" s="8" t="str" cm="1">
        <f t="array" ref="V798">IF(SUMPRODUCT((Tableau1[NOM DE LA STRUCTURE]=Tableau1[[#This Row],[NOM DE LA STRUCTURE]])*Tableau1[MONTANT PROPOSE POUR L''ACTION])=0,"",SUMPRODUCT((Tableau1[NOM DE LA STRUCTURE]=Tableau1[[#This Row],[NOM DE LA STRUCTURE]])*Tableau1[MONTANT PROPOSE POUR L''ACTION]))</f>
        <v/>
      </c>
      <c r="W798" s="79"/>
    </row>
    <row r="799" spans="1:23" ht="47.5" hidden="1" customHeight="1" x14ac:dyDescent="0.25">
      <c r="A799" s="13" t="str">
        <f>_xlfn.XLOOKUP(C799,'Export Action'!$A$3:$A$1999,'Export Action'!$L$3:$L$1999)</f>
        <v>48132754200017</v>
      </c>
      <c r="B799" s="84" t="str">
        <f>_xlfn.XLOOKUP(A799,'Export Action'!$L$3:$L$1999,'Export Action'!$O$3:$O$1999)</f>
        <v>ENTENTE SAINT PIERRAISE TENNIS DE TABLE</v>
      </c>
      <c r="C799" s="1" t="s">
        <v>12818</v>
      </c>
      <c r="D799" s="36" t="str">
        <f>_xlfn.XLOOKUP(C799,'Export Action'!$A$3:$A$1999,'Export Action'!$X$3:$X$1999)</f>
        <v>Développement des dispositifs Sport Santé, Ping Santé, Ping Handi</v>
      </c>
      <c r="E799" s="1" t="str">
        <f>_xlfn.XLOOKUP(A799,'Export Dossier'!$K$3:$K$974,'Export Dossier'!$D$3:$D$974)</f>
        <v>FFTT-NORM-24-0010</v>
      </c>
      <c r="F799" s="36" t="str">
        <f>_xlfn.XLOOKUP(C799,'Export Action'!$A$3:$A$1999,'Export Action'!$AE$3:$AE$1999)</f>
        <v>Ping Actif</v>
      </c>
      <c r="G799" s="68"/>
      <c r="H799" s="71"/>
      <c r="I799" s="71"/>
      <c r="J799" s="1" t="str">
        <f>_xlfn.XLOOKUP(C799,'Export Action'!$A$3:$A$1999,'Export Action'!$J$3:$J$1999)</f>
        <v>Renouvellement</v>
      </c>
      <c r="K799" s="1" t="str">
        <f>_xlfn.XLOOKUP(C799,'Export Action'!$A$3:$A$1999,'Export Action'!$AL$3:$AL$1999)</f>
        <v>Mixte</v>
      </c>
      <c r="L799" s="1">
        <f>_xlfn.XLOOKUP(C799,'Export Action'!$A$3:$A$1999,'Export Action'!$AM$3:$AM$1999)</f>
        <v>300</v>
      </c>
      <c r="M799" s="5">
        <f>_xlfn.XLOOKUP(A799,'Export 2022'!$K$3:$K$1000,'Export 2022'!$AF$3:$AF$1000)</f>
        <v>4970</v>
      </c>
      <c r="N799" s="5">
        <f>_xlfn.XLOOKUP(A799,'Export 2023'!$K$3:$K$1000,'Export 2023'!$AF$3:$AF$1000)</f>
        <v>4300</v>
      </c>
      <c r="O799" s="31">
        <f>_xlfn.XLOOKUP(A799,'Export Dossier'!$K$3:$K$974,'Export Dossier'!$AD$3:$AD$974)</f>
        <v>7500</v>
      </c>
      <c r="P799" s="31">
        <f>_xlfn.XLOOKUP(C799,'Export Action'!$A$3:$A$1999,'Export Action'!$AS$3:$AS$1999)</f>
        <v>3500</v>
      </c>
      <c r="Q799" s="29">
        <f>(_xlfn.XLOOKUP(C799,'Export Action'!$A$3:$A$1999,'Export Action'!$AS$3:$AS$1999))/_xlfn.XLOOKUP(C799,'Export Action'!$A$3:$A$1999,'Export Action'!$AR$3:$AR$1999)</f>
        <v>0.19685039370078741</v>
      </c>
      <c r="R799" s="63" t="str">
        <f>IF(OR(_xlfn.XLOOKUP(C799,'Export Action'!$A$3:$A$1999,'Export Action'!$AO$3:$AO$1999)="Communes ZRR./bassins de vie pop &gt; 50% ZRR",_xlfn.XLOOKUP(C799,'Export Action'!$A$3:$A$1999,'Export Action'!$AO$3:$AO$1999)="Contrats de relance et de transition écologique (CRTE) rural"),"Oui","Non")</f>
        <v>Non</v>
      </c>
      <c r="S799" s="73"/>
      <c r="T799" s="74">
        <f t="shared" si="12"/>
        <v>322</v>
      </c>
      <c r="U799" s="75"/>
      <c r="V799" s="8" t="str" cm="1">
        <f t="array" ref="V799">IF(SUMPRODUCT((Tableau1[NOM DE LA STRUCTURE]=Tableau1[[#This Row],[NOM DE LA STRUCTURE]])*Tableau1[MONTANT PROPOSE POUR L''ACTION])=0,"",SUMPRODUCT((Tableau1[NOM DE LA STRUCTURE]=Tableau1[[#This Row],[NOM DE LA STRUCTURE]])*Tableau1[MONTANT PROPOSE POUR L''ACTION]))</f>
        <v/>
      </c>
      <c r="W799" s="79"/>
    </row>
    <row r="800" spans="1:23" ht="47.5" hidden="1" customHeight="1" x14ac:dyDescent="0.25">
      <c r="A800" s="13" t="str">
        <f>_xlfn.XLOOKUP(C800,'Export Action'!$A$3:$A$1999,'Export Action'!$L$3:$L$1999)</f>
        <v>48132754200017</v>
      </c>
      <c r="B800" s="84" t="str">
        <f>_xlfn.XLOOKUP(A800,'Export Action'!$L$3:$L$1999,'Export Action'!$O$3:$O$1999)</f>
        <v>ENTENTE SAINT PIERRAISE TENNIS DE TABLE</v>
      </c>
      <c r="C800" s="1" t="s">
        <v>12826</v>
      </c>
      <c r="D800" s="36" t="str">
        <f>_xlfn.XLOOKUP(C800,'Export Action'!$A$3:$A$1999,'Export Action'!$X$3:$X$1999)</f>
        <v>Recrutement et fidélisation des jeunes</v>
      </c>
      <c r="E800" s="1" t="str">
        <f>_xlfn.XLOOKUP(A800,'Export Dossier'!$K$3:$K$974,'Export Dossier'!$D$3:$D$974)</f>
        <v>FFTT-NORM-24-0010</v>
      </c>
      <c r="F800" s="36" t="str">
        <f>_xlfn.XLOOKUP(C800,'Export Action'!$A$3:$A$1999,'Export Action'!$AE$3:$AE$1999)</f>
        <v>Ping Educatif</v>
      </c>
      <c r="G800" s="68"/>
      <c r="H800" s="71"/>
      <c r="I800" s="71"/>
      <c r="J800" s="1" t="str">
        <f>_xlfn.XLOOKUP(C800,'Export Action'!$A$3:$A$1999,'Export Action'!$J$3:$J$1999)</f>
        <v>Renouvellement</v>
      </c>
      <c r="K800" s="1" t="str">
        <f>_xlfn.XLOOKUP(C800,'Export Action'!$A$3:$A$1999,'Export Action'!$AL$3:$AL$1999)</f>
        <v>Mixte</v>
      </c>
      <c r="L800" s="1">
        <f>_xlfn.XLOOKUP(C800,'Export Action'!$A$3:$A$1999,'Export Action'!$AM$3:$AM$1999)</f>
        <v>300</v>
      </c>
      <c r="M800" s="5">
        <f>_xlfn.XLOOKUP(A800,'Export 2022'!$K$3:$K$1000,'Export 2022'!$AF$3:$AF$1000)</f>
        <v>4970</v>
      </c>
      <c r="N800" s="5">
        <f>_xlfn.XLOOKUP(A800,'Export 2023'!$K$3:$K$1000,'Export 2023'!$AF$3:$AF$1000)</f>
        <v>4300</v>
      </c>
      <c r="O800" s="31">
        <f>_xlfn.XLOOKUP(A800,'Export Dossier'!$K$3:$K$974,'Export Dossier'!$AD$3:$AD$974)</f>
        <v>7500</v>
      </c>
      <c r="P800" s="31">
        <f>_xlfn.XLOOKUP(C800,'Export Action'!$A$3:$A$1999,'Export Action'!$AS$3:$AS$1999)</f>
        <v>4000</v>
      </c>
      <c r="Q800" s="29">
        <f>(_xlfn.XLOOKUP(C800,'Export Action'!$A$3:$A$1999,'Export Action'!$AS$3:$AS$1999))/_xlfn.XLOOKUP(C800,'Export Action'!$A$3:$A$1999,'Export Action'!$AR$3:$AR$1999)</f>
        <v>0.21621621621621623</v>
      </c>
      <c r="R800" s="63" t="str">
        <f>IF(OR(_xlfn.XLOOKUP(C800,'Export Action'!$A$3:$A$1999,'Export Action'!$AO$3:$AO$1999)="Communes ZRR./bassins de vie pop &gt; 50% ZRR",_xlfn.XLOOKUP(C800,'Export Action'!$A$3:$A$1999,'Export Action'!$AO$3:$AO$1999)="Contrats de relance et de transition écologique (CRTE) rural"),"Oui","Non")</f>
        <v>Non</v>
      </c>
      <c r="S800" s="73"/>
      <c r="T800" s="74">
        <f t="shared" si="12"/>
        <v>322</v>
      </c>
      <c r="U800" s="75"/>
      <c r="V800" s="8" t="str" cm="1">
        <f t="array" ref="V800">IF(SUMPRODUCT((Tableau1[NOM DE LA STRUCTURE]=Tableau1[[#This Row],[NOM DE LA STRUCTURE]])*Tableau1[MONTANT PROPOSE POUR L''ACTION])=0,"",SUMPRODUCT((Tableau1[NOM DE LA STRUCTURE]=Tableau1[[#This Row],[NOM DE LA STRUCTURE]])*Tableau1[MONTANT PROPOSE POUR L''ACTION]))</f>
        <v/>
      </c>
      <c r="W800" s="79"/>
    </row>
    <row r="801" spans="1:23" ht="47.5" hidden="1" customHeight="1" x14ac:dyDescent="0.25">
      <c r="A801" s="13" t="str">
        <f>_xlfn.XLOOKUP(C801,'Export Action'!$A$3:$A$1999,'Export Action'!$L$3:$L$1999)</f>
        <v>44816083800018</v>
      </c>
      <c r="B801" s="84" t="str">
        <f>_xlfn.XLOOKUP(A801,'Export Action'!$L$3:$L$1999,'Export Action'!$O$3:$O$1999)</f>
        <v>SPORTS ET LOISIRS EN SUISSE NORMANDE (S.L.S.N.)  A  CONDE SUR NOIREAU</v>
      </c>
      <c r="C801" s="1" t="s">
        <v>17689</v>
      </c>
      <c r="D801" s="36" t="str">
        <f>_xlfn.XLOOKUP(C801,'Export Action'!$A$3:$A$1999,'Export Action'!$X$3:$X$1999)</f>
        <v>Ping éducatif : recrutement et fidélisation des jeunes</v>
      </c>
      <c r="E801" s="1" t="str">
        <f>_xlfn.XLOOKUP(A801,'Export Dossier'!$K$3:$K$974,'Export Dossier'!$D$3:$D$974)</f>
        <v>FFTT-NORM-24-0011</v>
      </c>
      <c r="F801" s="36" t="str">
        <f>_xlfn.XLOOKUP(C801,'Export Action'!$A$3:$A$1999,'Export Action'!$AE$3:$AE$1999)</f>
        <v>Ping Educatif</v>
      </c>
      <c r="G801" s="68"/>
      <c r="H801" s="71"/>
      <c r="I801" s="71"/>
      <c r="J801" s="1" t="str">
        <f>_xlfn.XLOOKUP(C801,'Export Action'!$A$3:$A$1999,'Export Action'!$J$3:$J$1999)</f>
        <v>Renouvellement</v>
      </c>
      <c r="K801" s="1" t="str">
        <f>_xlfn.XLOOKUP(C801,'Export Action'!$A$3:$A$1999,'Export Action'!$AL$3:$AL$1999)</f>
        <v>Mixte</v>
      </c>
      <c r="L801" s="1">
        <f>_xlfn.XLOOKUP(C801,'Export Action'!$A$3:$A$1999,'Export Action'!$AM$3:$AM$1999)</f>
        <v>60</v>
      </c>
      <c r="M801" s="5">
        <f>_xlfn.XLOOKUP(A801,'Export 2022'!$K$3:$K$1000,'Export 2022'!$AF$3:$AF$1000)</f>
        <v>1000</v>
      </c>
      <c r="N801" s="5">
        <f>_xlfn.XLOOKUP(A801,'Export 2023'!$K$3:$K$1000,'Export 2023'!$AF$3:$AF$1000)</f>
        <v>2000</v>
      </c>
      <c r="O801" s="31">
        <f>_xlfn.XLOOKUP(A801,'Export Dossier'!$K$3:$K$974,'Export Dossier'!$AD$3:$AD$974)</f>
        <v>5000</v>
      </c>
      <c r="P801" s="31">
        <f>_xlfn.XLOOKUP(C801,'Export Action'!$A$3:$A$1999,'Export Action'!$AS$3:$AS$1999)</f>
        <v>4000</v>
      </c>
      <c r="Q801" s="29">
        <f>(_xlfn.XLOOKUP(C801,'Export Action'!$A$3:$A$1999,'Export Action'!$AS$3:$AS$1999))/_xlfn.XLOOKUP(C801,'Export Action'!$A$3:$A$1999,'Export Action'!$AR$3:$AR$1999)</f>
        <v>0.52417769623902499</v>
      </c>
      <c r="R801" s="63" t="str">
        <f>IF(OR(_xlfn.XLOOKUP(C801,'Export Action'!$A$3:$A$1999,'Export Action'!$AO$3:$AO$1999)="Communes ZRR./bassins de vie pop &gt; 50% ZRR",_xlfn.XLOOKUP(C801,'Export Action'!$A$3:$A$1999,'Export Action'!$AO$3:$AO$1999)="Contrats de relance et de transition écologique (CRTE) rural"),"Oui","Non")</f>
        <v>Oui</v>
      </c>
      <c r="S801" s="73"/>
      <c r="T801" s="74">
        <f t="shared" si="12"/>
        <v>323</v>
      </c>
      <c r="U801" s="75"/>
      <c r="V801" s="8" t="str" cm="1">
        <f t="array" ref="V801">IF(SUMPRODUCT((Tableau1[NOM DE LA STRUCTURE]=Tableau1[[#This Row],[NOM DE LA STRUCTURE]])*Tableau1[MONTANT PROPOSE POUR L''ACTION])=0,"",SUMPRODUCT((Tableau1[NOM DE LA STRUCTURE]=Tableau1[[#This Row],[NOM DE LA STRUCTURE]])*Tableau1[MONTANT PROPOSE POUR L''ACTION]))</f>
        <v/>
      </c>
      <c r="W801" s="79"/>
    </row>
    <row r="802" spans="1:23" ht="47.5" hidden="1" customHeight="1" x14ac:dyDescent="0.25">
      <c r="A802" s="13" t="str">
        <f>_xlfn.XLOOKUP(C802,'Export Action'!$A$3:$A$1999,'Export Action'!$L$3:$L$1999)</f>
        <v>44816083800018</v>
      </c>
      <c r="B802" s="84" t="str">
        <f>_xlfn.XLOOKUP(A802,'Export Action'!$L$3:$L$1999,'Export Action'!$O$3:$O$1999)</f>
        <v>SPORTS ET LOISIRS EN SUISSE NORMANDE (S.L.S.N.)  A  CONDE SUR NOIREAU</v>
      </c>
      <c r="C802" s="1" t="s">
        <v>17696</v>
      </c>
      <c r="D802" s="36" t="str">
        <f>_xlfn.XLOOKUP(C802,'Export Action'!$A$3:$A$1999,'Export Action'!$X$3:$X$1999)</f>
        <v>Ping actif : Développement des dispositifs Ping Santé</v>
      </c>
      <c r="E802" s="1" t="str">
        <f>_xlfn.XLOOKUP(A802,'Export Dossier'!$K$3:$K$974,'Export Dossier'!$D$3:$D$974)</f>
        <v>FFTT-NORM-24-0011</v>
      </c>
      <c r="F802" s="36" t="str">
        <f>_xlfn.XLOOKUP(C802,'Export Action'!$A$3:$A$1999,'Export Action'!$AE$3:$AE$1999)</f>
        <v>Ping Actif</v>
      </c>
      <c r="G802" s="68"/>
      <c r="H802" s="71"/>
      <c r="I802" s="71"/>
      <c r="J802" s="1" t="str">
        <f>_xlfn.XLOOKUP(C802,'Export Action'!$A$3:$A$1999,'Export Action'!$J$3:$J$1999)</f>
        <v>Première demande</v>
      </c>
      <c r="K802" s="1" t="str">
        <f>_xlfn.XLOOKUP(C802,'Export Action'!$A$3:$A$1999,'Export Action'!$AL$3:$AL$1999)</f>
        <v>Mixte</v>
      </c>
      <c r="L802" s="1">
        <f>_xlfn.XLOOKUP(C802,'Export Action'!$A$3:$A$1999,'Export Action'!$AM$3:$AM$1999)</f>
        <v>20</v>
      </c>
      <c r="M802" s="5">
        <f>_xlfn.XLOOKUP(A802,'Export 2022'!$K$3:$K$1000,'Export 2022'!$AF$3:$AF$1000)</f>
        <v>1000</v>
      </c>
      <c r="N802" s="5">
        <f>_xlfn.XLOOKUP(A802,'Export 2023'!$K$3:$K$1000,'Export 2023'!$AF$3:$AF$1000)</f>
        <v>2000</v>
      </c>
      <c r="O802" s="31">
        <f>_xlfn.XLOOKUP(A802,'Export Dossier'!$K$3:$K$974,'Export Dossier'!$AD$3:$AD$974)</f>
        <v>5000</v>
      </c>
      <c r="P802" s="31">
        <f>_xlfn.XLOOKUP(C802,'Export Action'!$A$3:$A$1999,'Export Action'!$AS$3:$AS$1999)</f>
        <v>1000</v>
      </c>
      <c r="Q802" s="29">
        <f>(_xlfn.XLOOKUP(C802,'Export Action'!$A$3:$A$1999,'Export Action'!$AS$3:$AS$1999))/_xlfn.XLOOKUP(C802,'Export Action'!$A$3:$A$1999,'Export Action'!$AR$3:$AR$1999)</f>
        <v>0.51361068310220848</v>
      </c>
      <c r="R802" s="63" t="str">
        <f>IF(OR(_xlfn.XLOOKUP(C802,'Export Action'!$A$3:$A$1999,'Export Action'!$AO$3:$AO$1999)="Communes ZRR./bassins de vie pop &gt; 50% ZRR",_xlfn.XLOOKUP(C802,'Export Action'!$A$3:$A$1999,'Export Action'!$AO$3:$AO$1999)="Contrats de relance et de transition écologique (CRTE) rural"),"Oui","Non")</f>
        <v>Oui</v>
      </c>
      <c r="S802" s="73"/>
      <c r="T802" s="74">
        <f t="shared" si="12"/>
        <v>323</v>
      </c>
      <c r="U802" s="75"/>
      <c r="V802" s="8" t="str" cm="1">
        <f t="array" ref="V802">IF(SUMPRODUCT((Tableau1[NOM DE LA STRUCTURE]=Tableau1[[#This Row],[NOM DE LA STRUCTURE]])*Tableau1[MONTANT PROPOSE POUR L''ACTION])=0,"",SUMPRODUCT((Tableau1[NOM DE LA STRUCTURE]=Tableau1[[#This Row],[NOM DE LA STRUCTURE]])*Tableau1[MONTANT PROPOSE POUR L''ACTION]))</f>
        <v/>
      </c>
      <c r="W802" s="79"/>
    </row>
    <row r="803" spans="1:23" ht="47.5" hidden="1" customHeight="1" x14ac:dyDescent="0.25">
      <c r="A803" s="13" t="str">
        <f>_xlfn.XLOOKUP(C803,'Export Action'!$A$3:$A$1999,'Export Action'!$L$3:$L$1999)</f>
        <v>42328687100011</v>
      </c>
      <c r="B803" s="84" t="str">
        <f>_xlfn.XLOOKUP(A803,'Export Action'!$L$3:$L$1999,'Export Action'!$O$3:$O$1999)</f>
        <v>ETOILE SPORTIVE TORIGNAISE TENNIS DE TABLE</v>
      </c>
      <c r="C803" s="1" t="s">
        <v>17702</v>
      </c>
      <c r="D803" s="36" t="str">
        <f>_xlfn.XLOOKUP(C803,'Export Action'!$A$3:$A$1999,'Export Action'!$X$3:$X$1999)</f>
        <v>Ping citoyen : Recrutement et fidélisation des jeunes</v>
      </c>
      <c r="E803" s="1" t="str">
        <f>_xlfn.XLOOKUP(A803,'Export Dossier'!$K$3:$K$974,'Export Dossier'!$D$3:$D$974)</f>
        <v>FFTT-NORM-24-0012</v>
      </c>
      <c r="F803" s="36" t="str">
        <f>_xlfn.XLOOKUP(C803,'Export Action'!$A$3:$A$1999,'Export Action'!$AE$3:$AE$1999)</f>
        <v>Ping Educatif</v>
      </c>
      <c r="G803" s="68"/>
      <c r="H803" s="71"/>
      <c r="I803" s="71"/>
      <c r="J803" s="1" t="str">
        <f>_xlfn.XLOOKUP(C803,'Export Action'!$A$3:$A$1999,'Export Action'!$J$3:$J$1999)</f>
        <v>Renouvellement</v>
      </c>
      <c r="K803" s="1" t="str">
        <f>_xlfn.XLOOKUP(C803,'Export Action'!$A$3:$A$1999,'Export Action'!$AL$3:$AL$1999)</f>
        <v>Mixte</v>
      </c>
      <c r="L803" s="1">
        <f>_xlfn.XLOOKUP(C803,'Export Action'!$A$3:$A$1999,'Export Action'!$AM$3:$AM$1999)</f>
        <v>400</v>
      </c>
      <c r="M803" s="5">
        <f>_xlfn.XLOOKUP(A803,'Export 2022'!$K$3:$K$1000,'Export 2022'!$AF$3:$AF$1000)</f>
        <v>2260</v>
      </c>
      <c r="N803" s="5">
        <f>_xlfn.XLOOKUP(A803,'Export 2023'!$K$3:$K$1000,'Export 2023'!$AF$3:$AF$1000)</f>
        <v>2450</v>
      </c>
      <c r="O803" s="31">
        <f>_xlfn.XLOOKUP(A803,'Export Dossier'!$K$3:$K$974,'Export Dossier'!$AD$3:$AD$974)</f>
        <v>6000</v>
      </c>
      <c r="P803" s="31">
        <f>_xlfn.XLOOKUP(C803,'Export Action'!$A$3:$A$1999,'Export Action'!$AS$3:$AS$1999)</f>
        <v>4000</v>
      </c>
      <c r="Q803" s="29">
        <f>(_xlfn.XLOOKUP(C803,'Export Action'!$A$3:$A$1999,'Export Action'!$AS$3:$AS$1999))/_xlfn.XLOOKUP(C803,'Export Action'!$A$3:$A$1999,'Export Action'!$AR$3:$AR$1999)</f>
        <v>0.40733197556008149</v>
      </c>
      <c r="R803" s="63" t="str">
        <f>IF(OR(_xlfn.XLOOKUP(C803,'Export Action'!$A$3:$A$1999,'Export Action'!$AO$3:$AO$1999)="Communes ZRR./bassins de vie pop &gt; 50% ZRR",_xlfn.XLOOKUP(C803,'Export Action'!$A$3:$A$1999,'Export Action'!$AO$3:$AO$1999)="Contrats de relance et de transition écologique (CRTE) rural"),"Oui","Non")</f>
        <v>Non</v>
      </c>
      <c r="S803" s="73"/>
      <c r="T803" s="74">
        <f t="shared" si="12"/>
        <v>324</v>
      </c>
      <c r="U803" s="75"/>
      <c r="V803" s="8" t="str" cm="1">
        <f t="array" ref="V803">IF(SUMPRODUCT((Tableau1[NOM DE LA STRUCTURE]=Tableau1[[#This Row],[NOM DE LA STRUCTURE]])*Tableau1[MONTANT PROPOSE POUR L''ACTION])=0,"",SUMPRODUCT((Tableau1[NOM DE LA STRUCTURE]=Tableau1[[#This Row],[NOM DE LA STRUCTURE]])*Tableau1[MONTANT PROPOSE POUR L''ACTION]))</f>
        <v/>
      </c>
      <c r="W803" s="79"/>
    </row>
    <row r="804" spans="1:23" ht="47.5" hidden="1" customHeight="1" x14ac:dyDescent="0.25">
      <c r="A804" s="13" t="str">
        <f>_xlfn.XLOOKUP(C804,'Export Action'!$A$3:$A$1999,'Export Action'!$L$3:$L$1999)</f>
        <v>42328687100011</v>
      </c>
      <c r="B804" s="84" t="str">
        <f>_xlfn.XLOOKUP(A804,'Export Action'!$L$3:$L$1999,'Export Action'!$O$3:$O$1999)</f>
        <v>ETOILE SPORTIVE TORIGNAISE TENNIS DE TABLE</v>
      </c>
      <c r="C804" s="1" t="s">
        <v>17709</v>
      </c>
      <c r="D804" s="36" t="str">
        <f>_xlfn.XLOOKUP(C804,'Export Action'!$A$3:$A$1999,'Export Action'!$X$3:$X$1999)</f>
        <v>Ping santé : séances de découverte du tennis de table à des jeunes en situation de handicap; séances «Bien-être» pour seniors de plus de 65 ans</v>
      </c>
      <c r="E804" s="1" t="str">
        <f>_xlfn.XLOOKUP(A804,'Export Dossier'!$K$3:$K$974,'Export Dossier'!$D$3:$D$974)</f>
        <v>FFTT-NORM-24-0012</v>
      </c>
      <c r="F804" s="36" t="str">
        <f>_xlfn.XLOOKUP(C804,'Export Action'!$A$3:$A$1999,'Export Action'!$AE$3:$AE$1999)</f>
        <v>Ping Actif</v>
      </c>
      <c r="G804" s="68"/>
      <c r="H804" s="71"/>
      <c r="I804" s="71"/>
      <c r="J804" s="1" t="str">
        <f>_xlfn.XLOOKUP(C804,'Export Action'!$A$3:$A$1999,'Export Action'!$J$3:$J$1999)</f>
        <v>Renouvellement</v>
      </c>
      <c r="K804" s="1" t="str">
        <f>_xlfn.XLOOKUP(C804,'Export Action'!$A$3:$A$1999,'Export Action'!$AL$3:$AL$1999)</f>
        <v>Mixte</v>
      </c>
      <c r="L804" s="1">
        <f>_xlfn.XLOOKUP(C804,'Export Action'!$A$3:$A$1999,'Export Action'!$AM$3:$AM$1999)</f>
        <v>80</v>
      </c>
      <c r="M804" s="5">
        <f>_xlfn.XLOOKUP(A804,'Export 2022'!$K$3:$K$1000,'Export 2022'!$AF$3:$AF$1000)</f>
        <v>2260</v>
      </c>
      <c r="N804" s="5">
        <f>_xlfn.XLOOKUP(A804,'Export 2023'!$K$3:$K$1000,'Export 2023'!$AF$3:$AF$1000)</f>
        <v>2450</v>
      </c>
      <c r="O804" s="31">
        <f>_xlfn.XLOOKUP(A804,'Export Dossier'!$K$3:$K$974,'Export Dossier'!$AD$3:$AD$974)</f>
        <v>6000</v>
      </c>
      <c r="P804" s="31">
        <f>_xlfn.XLOOKUP(C804,'Export Action'!$A$3:$A$1999,'Export Action'!$AS$3:$AS$1999)</f>
        <v>2000</v>
      </c>
      <c r="Q804" s="29">
        <f>(_xlfn.XLOOKUP(C804,'Export Action'!$A$3:$A$1999,'Export Action'!$AS$3:$AS$1999))/_xlfn.XLOOKUP(C804,'Export Action'!$A$3:$A$1999,'Export Action'!$AR$3:$AR$1999)</f>
        <v>0.44444444444444442</v>
      </c>
      <c r="R804" s="63" t="str">
        <f>IF(OR(_xlfn.XLOOKUP(C804,'Export Action'!$A$3:$A$1999,'Export Action'!$AO$3:$AO$1999)="Communes ZRR./bassins de vie pop &gt; 50% ZRR",_xlfn.XLOOKUP(C804,'Export Action'!$A$3:$A$1999,'Export Action'!$AO$3:$AO$1999)="Contrats de relance et de transition écologique (CRTE) rural"),"Oui","Non")</f>
        <v>Non</v>
      </c>
      <c r="S804" s="73"/>
      <c r="T804" s="74">
        <f t="shared" si="12"/>
        <v>324</v>
      </c>
      <c r="U804" s="75"/>
      <c r="V804" s="8" t="str" cm="1">
        <f t="array" ref="V804">IF(SUMPRODUCT((Tableau1[NOM DE LA STRUCTURE]=Tableau1[[#This Row],[NOM DE LA STRUCTURE]])*Tableau1[MONTANT PROPOSE POUR L''ACTION])=0,"",SUMPRODUCT((Tableau1[NOM DE LA STRUCTURE]=Tableau1[[#This Row],[NOM DE LA STRUCTURE]])*Tableau1[MONTANT PROPOSE POUR L''ACTION]))</f>
        <v/>
      </c>
      <c r="W804" s="79"/>
    </row>
    <row r="805" spans="1:23" ht="47.5" hidden="1" customHeight="1" x14ac:dyDescent="0.25">
      <c r="A805" s="13" t="str">
        <f>_xlfn.XLOOKUP(C805,'Export Action'!$A$3:$A$1999,'Export Action'!$L$3:$L$1999)</f>
        <v>42501396800010</v>
      </c>
      <c r="B805" s="84" t="str">
        <f>_xlfn.XLOOKUP(A805,'Export Action'!$L$3:$L$1999,'Export Action'!$O$3:$O$1999)</f>
        <v>SAINT-PAIR BRICQUEVILLE SUR MER TENNIS DE TABLE</v>
      </c>
      <c r="C805" s="1" t="s">
        <v>17715</v>
      </c>
      <c r="D805" s="36" t="str">
        <f>_xlfn.XLOOKUP(C805,'Export Action'!$A$3:$A$1999,'Export Action'!$X$3:$X$1999)</f>
        <v>BABY-PING</v>
      </c>
      <c r="E805" s="1" t="str">
        <f>_xlfn.XLOOKUP(A805,'Export Dossier'!$K$3:$K$974,'Export Dossier'!$D$3:$D$974)</f>
        <v>FFTT-NORM-24-0013</v>
      </c>
      <c r="F805" s="36" t="str">
        <f>_xlfn.XLOOKUP(C805,'Export Action'!$A$3:$A$1999,'Export Action'!$AE$3:$AE$1999)</f>
        <v>Ping Educatif</v>
      </c>
      <c r="G805" s="68"/>
      <c r="H805" s="71"/>
      <c r="I805" s="71"/>
      <c r="J805" s="1" t="str">
        <f>_xlfn.XLOOKUP(C805,'Export Action'!$A$3:$A$1999,'Export Action'!$J$3:$J$1999)</f>
        <v>Renouvellement</v>
      </c>
      <c r="K805" s="1" t="str">
        <f>_xlfn.XLOOKUP(C805,'Export Action'!$A$3:$A$1999,'Export Action'!$AL$3:$AL$1999)</f>
        <v>Mixte</v>
      </c>
      <c r="L805" s="1">
        <f>_xlfn.XLOOKUP(C805,'Export Action'!$A$3:$A$1999,'Export Action'!$AM$3:$AM$1999)</f>
        <v>15</v>
      </c>
      <c r="M805" s="5">
        <f>_xlfn.XLOOKUP(A805,'Export 2022'!$K$3:$K$1000,'Export 2022'!$AF$3:$AF$1000)</f>
        <v>2680</v>
      </c>
      <c r="N805" s="5" t="e">
        <f>_xlfn.XLOOKUP(A805,'Export 2023'!$K$3:$K$1000,'Export 2023'!$AF$3:$AF$1000)</f>
        <v>#N/A</v>
      </c>
      <c r="O805" s="31">
        <f>_xlfn.XLOOKUP(A805,'Export Dossier'!$K$3:$K$974,'Export Dossier'!$AD$3:$AD$974)</f>
        <v>4800</v>
      </c>
      <c r="P805" s="31">
        <f>_xlfn.XLOOKUP(C805,'Export Action'!$A$3:$A$1999,'Export Action'!$AS$3:$AS$1999)</f>
        <v>1600</v>
      </c>
      <c r="Q805" s="29">
        <f>(_xlfn.XLOOKUP(C805,'Export Action'!$A$3:$A$1999,'Export Action'!$AS$3:$AS$1999))/_xlfn.XLOOKUP(C805,'Export Action'!$A$3:$A$1999,'Export Action'!$AR$3:$AR$1999)</f>
        <v>0.4173187271778821</v>
      </c>
      <c r="R805" s="63" t="str">
        <f>IF(OR(_xlfn.XLOOKUP(C805,'Export Action'!$A$3:$A$1999,'Export Action'!$AO$3:$AO$1999)="Communes ZRR./bassins de vie pop &gt; 50% ZRR",_xlfn.XLOOKUP(C805,'Export Action'!$A$3:$A$1999,'Export Action'!$AO$3:$AO$1999)="Contrats de relance et de transition écologique (CRTE) rural"),"Oui","Non")</f>
        <v>Non</v>
      </c>
      <c r="S805" s="73"/>
      <c r="T805" s="74">
        <f t="shared" ref="T805:T868" si="13">IF(A805=A804,T804,T804+1)</f>
        <v>325</v>
      </c>
      <c r="U805" s="75"/>
      <c r="V805" s="8" t="str" cm="1">
        <f t="array" ref="V805">IF(SUMPRODUCT((Tableau1[NOM DE LA STRUCTURE]=Tableau1[[#This Row],[NOM DE LA STRUCTURE]])*Tableau1[MONTANT PROPOSE POUR L''ACTION])=0,"",SUMPRODUCT((Tableau1[NOM DE LA STRUCTURE]=Tableau1[[#This Row],[NOM DE LA STRUCTURE]])*Tableau1[MONTANT PROPOSE POUR L''ACTION]))</f>
        <v/>
      </c>
      <c r="W805" s="79"/>
    </row>
    <row r="806" spans="1:23" ht="47.5" hidden="1" customHeight="1" x14ac:dyDescent="0.25">
      <c r="A806" s="13" t="str">
        <f>_xlfn.XLOOKUP(C806,'Export Action'!$A$3:$A$1999,'Export Action'!$L$3:$L$1999)</f>
        <v>42501396800010</v>
      </c>
      <c r="B806" s="84" t="str">
        <f>_xlfn.XLOOKUP(A806,'Export Action'!$L$3:$L$1999,'Export Action'!$O$3:$O$1999)</f>
        <v>SAINT-PAIR BRICQUEVILLE SUR MER TENNIS DE TABLE</v>
      </c>
      <c r="C806" s="1" t="s">
        <v>17721</v>
      </c>
      <c r="D806" s="36" t="str">
        <f>_xlfn.XLOOKUP(C806,'Export Action'!$A$3:$A$1999,'Export Action'!$X$3:$X$1999)</f>
        <v>PROMOTION DU SPORT SANTE</v>
      </c>
      <c r="E806" s="1" t="str">
        <f>_xlfn.XLOOKUP(A806,'Export Dossier'!$K$3:$K$974,'Export Dossier'!$D$3:$D$974)</f>
        <v>FFTT-NORM-24-0013</v>
      </c>
      <c r="F806" s="36" t="str">
        <f>_xlfn.XLOOKUP(C806,'Export Action'!$A$3:$A$1999,'Export Action'!$AE$3:$AE$1999)</f>
        <v>Ping Actif</v>
      </c>
      <c r="G806" s="68"/>
      <c r="H806" s="71"/>
      <c r="I806" s="71"/>
      <c r="J806" s="1" t="str">
        <f>_xlfn.XLOOKUP(C806,'Export Action'!$A$3:$A$1999,'Export Action'!$J$3:$J$1999)</f>
        <v>Renouvellement</v>
      </c>
      <c r="K806" s="1" t="str">
        <f>_xlfn.XLOOKUP(C806,'Export Action'!$A$3:$A$1999,'Export Action'!$AL$3:$AL$1999)</f>
        <v>Mixte</v>
      </c>
      <c r="L806" s="1">
        <f>_xlfn.XLOOKUP(C806,'Export Action'!$A$3:$A$1999,'Export Action'!$AM$3:$AM$1999)</f>
        <v>40</v>
      </c>
      <c r="M806" s="5">
        <f>_xlfn.XLOOKUP(A806,'Export 2022'!$K$3:$K$1000,'Export 2022'!$AF$3:$AF$1000)</f>
        <v>2680</v>
      </c>
      <c r="N806" s="5" t="e">
        <f>_xlfn.XLOOKUP(A806,'Export 2023'!$K$3:$K$1000,'Export 2023'!$AF$3:$AF$1000)</f>
        <v>#N/A</v>
      </c>
      <c r="O806" s="31">
        <f>_xlfn.XLOOKUP(A806,'Export Dossier'!$K$3:$K$974,'Export Dossier'!$AD$3:$AD$974)</f>
        <v>4800</v>
      </c>
      <c r="P806" s="31">
        <f>_xlfn.XLOOKUP(C806,'Export Action'!$A$3:$A$1999,'Export Action'!$AS$3:$AS$1999)</f>
        <v>1000</v>
      </c>
      <c r="Q806" s="29">
        <f>(_xlfn.XLOOKUP(C806,'Export Action'!$A$3:$A$1999,'Export Action'!$AS$3:$AS$1999))/_xlfn.XLOOKUP(C806,'Export Action'!$A$3:$A$1999,'Export Action'!$AR$3:$AR$1999)</f>
        <v>0.36523009495982467</v>
      </c>
      <c r="R806" s="63" t="str">
        <f>IF(OR(_xlfn.XLOOKUP(C806,'Export Action'!$A$3:$A$1999,'Export Action'!$AO$3:$AO$1999)="Communes ZRR./bassins de vie pop &gt; 50% ZRR",_xlfn.XLOOKUP(C806,'Export Action'!$A$3:$A$1999,'Export Action'!$AO$3:$AO$1999)="Contrats de relance et de transition écologique (CRTE) rural"),"Oui","Non")</f>
        <v>Non</v>
      </c>
      <c r="S806" s="73"/>
      <c r="T806" s="74">
        <f t="shared" si="13"/>
        <v>325</v>
      </c>
      <c r="U806" s="75"/>
      <c r="V806" s="8" t="str" cm="1">
        <f t="array" ref="V806">IF(SUMPRODUCT((Tableau1[NOM DE LA STRUCTURE]=Tableau1[[#This Row],[NOM DE LA STRUCTURE]])*Tableau1[MONTANT PROPOSE POUR L''ACTION])=0,"",SUMPRODUCT((Tableau1[NOM DE LA STRUCTURE]=Tableau1[[#This Row],[NOM DE LA STRUCTURE]])*Tableau1[MONTANT PROPOSE POUR L''ACTION]))</f>
        <v/>
      </c>
      <c r="W806" s="79"/>
    </row>
    <row r="807" spans="1:23" ht="47.5" hidden="1" customHeight="1" x14ac:dyDescent="0.25">
      <c r="A807" s="13" t="str">
        <f>_xlfn.XLOOKUP(C807,'Export Action'!$A$3:$A$1999,'Export Action'!$L$3:$L$1999)</f>
        <v>42501396800010</v>
      </c>
      <c r="B807" s="84" t="str">
        <f>_xlfn.XLOOKUP(A807,'Export Action'!$L$3:$L$1999,'Export Action'!$O$3:$O$1999)</f>
        <v>SAINT-PAIR BRICQUEVILLE SUR MER TENNIS DE TABLE</v>
      </c>
      <c r="C807" s="1" t="s">
        <v>17725</v>
      </c>
      <c r="D807" s="36" t="str">
        <f>_xlfn.XLOOKUP(C807,'Export Action'!$A$3:$A$1999,'Export Action'!$X$3:$X$1999)</f>
        <v>SAINT PAIR OLYMPIQUE 2024</v>
      </c>
      <c r="E807" s="1" t="str">
        <f>_xlfn.XLOOKUP(A807,'Export Dossier'!$K$3:$K$974,'Export Dossier'!$D$3:$D$974)</f>
        <v>FFTT-NORM-24-0013</v>
      </c>
      <c r="F807" s="36" t="str">
        <f>_xlfn.XLOOKUP(C807,'Export Action'!$A$3:$A$1999,'Export Action'!$AE$3:$AE$1999)</f>
        <v>Animations vacances Olympiques et Paralympiques</v>
      </c>
      <c r="G807" s="87"/>
      <c r="H807" s="1"/>
      <c r="I807" s="1"/>
      <c r="J807" s="1" t="str">
        <f>_xlfn.XLOOKUP(C807,'Export Action'!$A$3:$A$1999,'Export Action'!$J$3:$J$1999)</f>
        <v>Première demande</v>
      </c>
      <c r="K807" s="1" t="str">
        <f>_xlfn.XLOOKUP(C807,'Export Action'!$A$3:$A$1999,'Export Action'!$AL$3:$AL$1999)</f>
        <v>Mixte</v>
      </c>
      <c r="L807" s="1">
        <f>_xlfn.XLOOKUP(C807,'Export Action'!$A$3:$A$1999,'Export Action'!$AM$3:$AM$1999)</f>
        <v>300</v>
      </c>
      <c r="M807" s="5">
        <f>_xlfn.XLOOKUP(A807,'Export 2022'!$K$3:$K$1000,'Export 2022'!$AF$3:$AF$1000)</f>
        <v>2680</v>
      </c>
      <c r="N807" s="5" t="e">
        <f>_xlfn.XLOOKUP(A807,'Export 2023'!$K$3:$K$1000,'Export 2023'!$AF$3:$AF$1000)</f>
        <v>#N/A</v>
      </c>
      <c r="O807" s="31">
        <f>_xlfn.XLOOKUP(A807,'Export Dossier'!$K$3:$K$974,'Export Dossier'!$AD$3:$AD$974)</f>
        <v>4800</v>
      </c>
      <c r="P807" s="31">
        <f>_xlfn.XLOOKUP(C807,'Export Action'!$A$3:$A$1999,'Export Action'!$AS$3:$AS$1999)</f>
        <v>1000</v>
      </c>
      <c r="Q807" s="29">
        <f>(_xlfn.XLOOKUP(C807,'Export Action'!$A$3:$A$1999,'Export Action'!$AS$3:$AS$1999))/_xlfn.XLOOKUP(C807,'Export Action'!$A$3:$A$1999,'Export Action'!$AR$3:$AR$1999)</f>
        <v>0.37678975131876413</v>
      </c>
      <c r="R807" s="63" t="str">
        <f>IF(OR(_xlfn.XLOOKUP(C807,'Export Action'!$A$3:$A$1999,'Export Action'!$AO$3:$AO$1999)="Communes ZRR./bassins de vie pop &gt; 50% ZRR",_xlfn.XLOOKUP(C807,'Export Action'!$A$3:$A$1999,'Export Action'!$AO$3:$AO$1999)="Contrats de relance et de transition écologique (CRTE) rural"),"Oui","Non")</f>
        <v>Non</v>
      </c>
      <c r="S807" s="88"/>
      <c r="T807" s="74">
        <f t="shared" si="13"/>
        <v>325</v>
      </c>
      <c r="U807" s="89"/>
      <c r="V807" s="8" t="str" cm="1">
        <f t="array" ref="V807">IF(SUMPRODUCT((Tableau1[NOM DE LA STRUCTURE]=Tableau1[[#This Row],[NOM DE LA STRUCTURE]])*Tableau1[MONTANT PROPOSE POUR L''ACTION])=0,"",SUMPRODUCT((Tableau1[NOM DE LA STRUCTURE]=Tableau1[[#This Row],[NOM DE LA STRUCTURE]])*Tableau1[MONTANT PROPOSE POUR L''ACTION]))</f>
        <v/>
      </c>
      <c r="W807" s="90"/>
    </row>
    <row r="808" spans="1:23" ht="47.5" hidden="1" customHeight="1" x14ac:dyDescent="0.25">
      <c r="A808" s="13" t="str">
        <f>_xlfn.XLOOKUP(C808,'Export Action'!$A$3:$A$1999,'Export Action'!$L$3:$L$1999)</f>
        <v>42501396800010</v>
      </c>
      <c r="B808" s="84" t="str">
        <f>_xlfn.XLOOKUP(A808,'Export Action'!$L$3:$L$1999,'Export Action'!$O$3:$O$1999)</f>
        <v>SAINT-PAIR BRICQUEVILLE SUR MER TENNIS DE TABLE</v>
      </c>
      <c r="C808" s="1" t="s">
        <v>17730</v>
      </c>
      <c r="D808" s="36" t="str">
        <f>_xlfn.XLOOKUP(C808,'Export Action'!$A$3:$A$1999,'Export Action'!$X$3:$X$1999)</f>
        <v>PING VR</v>
      </c>
      <c r="E808" s="1" t="str">
        <f>_xlfn.XLOOKUP(A808,'Export Dossier'!$K$3:$K$974,'Export Dossier'!$D$3:$D$974)</f>
        <v>FFTT-NORM-24-0013</v>
      </c>
      <c r="F808" s="36" t="str">
        <f>_xlfn.XLOOKUP(C808,'Export Action'!$A$3:$A$1999,'Export Action'!$AE$3:$AE$1999)</f>
        <v>Nouvelles pratiques</v>
      </c>
      <c r="G808" s="68"/>
      <c r="H808" s="71"/>
      <c r="I808" s="71"/>
      <c r="J808" s="1" t="str">
        <f>_xlfn.XLOOKUP(C808,'Export Action'!$A$3:$A$1999,'Export Action'!$J$3:$J$1999)</f>
        <v>Première demande</v>
      </c>
      <c r="K808" s="1" t="str">
        <f>_xlfn.XLOOKUP(C808,'Export Action'!$A$3:$A$1999,'Export Action'!$AL$3:$AL$1999)</f>
        <v>Mixte</v>
      </c>
      <c r="L808" s="1">
        <f>_xlfn.XLOOKUP(C808,'Export Action'!$A$3:$A$1999,'Export Action'!$AM$3:$AM$1999)</f>
        <v>15</v>
      </c>
      <c r="M808" s="5">
        <f>_xlfn.XLOOKUP(A808,'Export 2022'!$K$3:$K$1000,'Export 2022'!$AF$3:$AF$1000)</f>
        <v>2680</v>
      </c>
      <c r="N808" s="5" t="e">
        <f>_xlfn.XLOOKUP(A808,'Export 2023'!$K$3:$K$1000,'Export 2023'!$AF$3:$AF$1000)</f>
        <v>#N/A</v>
      </c>
      <c r="O808" s="31">
        <f>_xlfn.XLOOKUP(A808,'Export Dossier'!$K$3:$K$974,'Export Dossier'!$AD$3:$AD$974)</f>
        <v>4800</v>
      </c>
      <c r="P808" s="31">
        <f>_xlfn.XLOOKUP(C808,'Export Action'!$A$3:$A$1999,'Export Action'!$AS$3:$AS$1999)</f>
        <v>1200</v>
      </c>
      <c r="Q808" s="29">
        <f>(_xlfn.XLOOKUP(C808,'Export Action'!$A$3:$A$1999,'Export Action'!$AS$3:$AS$1999))/_xlfn.XLOOKUP(C808,'Export Action'!$A$3:$A$1999,'Export Action'!$AR$3:$AR$1999)</f>
        <v>0.35523978685612789</v>
      </c>
      <c r="R808" s="63" t="str">
        <f>IF(OR(_xlfn.XLOOKUP(C808,'Export Action'!$A$3:$A$1999,'Export Action'!$AO$3:$AO$1999)="Communes ZRR./bassins de vie pop &gt; 50% ZRR",_xlfn.XLOOKUP(C808,'Export Action'!$A$3:$A$1999,'Export Action'!$AO$3:$AO$1999)="Contrats de relance et de transition écologique (CRTE) rural"),"Oui","Non")</f>
        <v>Non</v>
      </c>
      <c r="S808" s="73"/>
      <c r="T808" s="74">
        <f t="shared" si="13"/>
        <v>325</v>
      </c>
      <c r="U808" s="75"/>
      <c r="V808" s="8" t="str" cm="1">
        <f t="array" ref="V808">IF(SUMPRODUCT((Tableau1[NOM DE LA STRUCTURE]=Tableau1[[#This Row],[NOM DE LA STRUCTURE]])*Tableau1[MONTANT PROPOSE POUR L''ACTION])=0,"",SUMPRODUCT((Tableau1[NOM DE LA STRUCTURE]=Tableau1[[#This Row],[NOM DE LA STRUCTURE]])*Tableau1[MONTANT PROPOSE POUR L''ACTION]))</f>
        <v/>
      </c>
      <c r="W808" s="79"/>
    </row>
    <row r="809" spans="1:23" ht="47.5" hidden="1" customHeight="1" x14ac:dyDescent="0.25">
      <c r="A809" s="13" t="str">
        <f>_xlfn.XLOOKUP(C809,'Export Action'!$A$3:$A$1999,'Export Action'!$L$3:$L$1999)</f>
        <v>53468177000010</v>
      </c>
      <c r="B809" s="84" t="str">
        <f>_xlfn.XLOOKUP(A809,'Export Action'!$L$3:$L$1999,'Export Action'!$O$3:$O$1999)</f>
        <v>STADE PHILIPPINS OMNISPORTS ROUENNAIS TENNIS DE TABLE</v>
      </c>
      <c r="C809" s="1" t="s">
        <v>17734</v>
      </c>
      <c r="D809" s="36" t="str">
        <f>_xlfn.XLOOKUP(C809,'Export Action'!$A$3:$A$1999,'Export Action'!$X$3:$X$1999)</f>
        <v>Ping éducatif -recrutement et fidélisation des jeunes</v>
      </c>
      <c r="E809" s="1" t="str">
        <f>_xlfn.XLOOKUP(A809,'Export Dossier'!$K$3:$K$974,'Export Dossier'!$D$3:$D$974)</f>
        <v>FFTT-NORM-24-0014</v>
      </c>
      <c r="F809" s="36" t="str">
        <f>_xlfn.XLOOKUP(C809,'Export Action'!$A$3:$A$1999,'Export Action'!$AE$3:$AE$1999)</f>
        <v>Ping Educatif</v>
      </c>
      <c r="G809" s="68"/>
      <c r="H809" s="71"/>
      <c r="I809" s="71"/>
      <c r="J809" s="1" t="str">
        <f>_xlfn.XLOOKUP(C809,'Export Action'!$A$3:$A$1999,'Export Action'!$J$3:$J$1999)</f>
        <v>Renouvellement</v>
      </c>
      <c r="K809" s="1" t="str">
        <f>_xlfn.XLOOKUP(C809,'Export Action'!$A$3:$A$1999,'Export Action'!$AL$3:$AL$1999)</f>
        <v>Mixte</v>
      </c>
      <c r="L809" s="1">
        <f>_xlfn.XLOOKUP(C809,'Export Action'!$A$3:$A$1999,'Export Action'!$AM$3:$AM$1999)</f>
        <v>45</v>
      </c>
      <c r="M809" s="5">
        <f>_xlfn.XLOOKUP(A809,'Export 2022'!$K$3:$K$1000,'Export 2022'!$AF$3:$AF$1000)</f>
        <v>3670</v>
      </c>
      <c r="N809" s="5">
        <f>_xlfn.XLOOKUP(A809,'Export 2023'!$K$3:$K$1000,'Export 2023'!$AF$3:$AF$1000)</f>
        <v>2900</v>
      </c>
      <c r="O809" s="31">
        <f>_xlfn.XLOOKUP(A809,'Export Dossier'!$K$3:$K$974,'Export Dossier'!$AD$3:$AD$974)</f>
        <v>25350</v>
      </c>
      <c r="P809" s="31">
        <f>_xlfn.XLOOKUP(C809,'Export Action'!$A$3:$A$1999,'Export Action'!$AS$3:$AS$1999)</f>
        <v>9000</v>
      </c>
      <c r="Q809" s="29">
        <f>(_xlfn.XLOOKUP(C809,'Export Action'!$A$3:$A$1999,'Export Action'!$AS$3:$AS$1999))/_xlfn.XLOOKUP(C809,'Export Action'!$A$3:$A$1999,'Export Action'!$AR$3:$AR$1999)</f>
        <v>0.48257372654155495</v>
      </c>
      <c r="R809" s="63" t="str">
        <f>IF(OR(_xlfn.XLOOKUP(C809,'Export Action'!$A$3:$A$1999,'Export Action'!$AO$3:$AO$1999)="Communes ZRR./bassins de vie pop &gt; 50% ZRR",_xlfn.XLOOKUP(C809,'Export Action'!$A$3:$A$1999,'Export Action'!$AO$3:$AO$1999)="Contrats de relance et de transition écologique (CRTE) rural"),"Oui","Non")</f>
        <v>Non</v>
      </c>
      <c r="S809" s="73"/>
      <c r="T809" s="74">
        <f t="shared" si="13"/>
        <v>326</v>
      </c>
      <c r="U809" s="75"/>
      <c r="V809" s="8" t="str" cm="1">
        <f t="array" ref="V809">IF(SUMPRODUCT((Tableau1[NOM DE LA STRUCTURE]=Tableau1[[#This Row],[NOM DE LA STRUCTURE]])*Tableau1[MONTANT PROPOSE POUR L''ACTION])=0,"",SUMPRODUCT((Tableau1[NOM DE LA STRUCTURE]=Tableau1[[#This Row],[NOM DE LA STRUCTURE]])*Tableau1[MONTANT PROPOSE POUR L''ACTION]))</f>
        <v/>
      </c>
      <c r="W809" s="79"/>
    </row>
    <row r="810" spans="1:23" ht="47.5" hidden="1" customHeight="1" x14ac:dyDescent="0.25">
      <c r="A810" s="13" t="str">
        <f>_xlfn.XLOOKUP(C810,'Export Action'!$A$3:$A$1999,'Export Action'!$L$3:$L$1999)</f>
        <v>53468177000010</v>
      </c>
      <c r="B810" s="84" t="str">
        <f>_xlfn.XLOOKUP(A810,'Export Action'!$L$3:$L$1999,'Export Action'!$O$3:$O$1999)</f>
        <v>STADE PHILIPPINS OMNISPORTS ROUENNAIS TENNIS DE TABLE</v>
      </c>
      <c r="C810" s="1" t="s">
        <v>17742</v>
      </c>
      <c r="D810" s="36" t="str">
        <f>_xlfn.XLOOKUP(C810,'Export Action'!$A$3:$A$1999,'Export Action'!$X$3:$X$1999)</f>
        <v>Nouvelles pratiques</v>
      </c>
      <c r="E810" s="1" t="str">
        <f>_xlfn.XLOOKUP(A810,'Export Dossier'!$K$3:$K$974,'Export Dossier'!$D$3:$D$974)</f>
        <v>FFTT-NORM-24-0014</v>
      </c>
      <c r="F810" s="36" t="str">
        <f>_xlfn.XLOOKUP(C810,'Export Action'!$A$3:$A$1999,'Export Action'!$AE$3:$AE$1999)</f>
        <v>Nouvelles pratiques</v>
      </c>
      <c r="G810" s="68"/>
      <c r="H810" s="71"/>
      <c r="I810" s="71"/>
      <c r="J810" s="1" t="str">
        <f>_xlfn.XLOOKUP(C810,'Export Action'!$A$3:$A$1999,'Export Action'!$J$3:$J$1999)</f>
        <v>Première demande</v>
      </c>
      <c r="K810" s="1" t="str">
        <f>_xlfn.XLOOKUP(C810,'Export Action'!$A$3:$A$1999,'Export Action'!$AL$3:$AL$1999)</f>
        <v>Mixte</v>
      </c>
      <c r="L810" s="1">
        <f>_xlfn.XLOOKUP(C810,'Export Action'!$A$3:$A$1999,'Export Action'!$AM$3:$AM$1999)</f>
        <v>500</v>
      </c>
      <c r="M810" s="5">
        <f>_xlfn.XLOOKUP(A810,'Export 2022'!$K$3:$K$1000,'Export 2022'!$AF$3:$AF$1000)</f>
        <v>3670</v>
      </c>
      <c r="N810" s="5">
        <f>_xlfn.XLOOKUP(A810,'Export 2023'!$K$3:$K$1000,'Export 2023'!$AF$3:$AF$1000)</f>
        <v>2900</v>
      </c>
      <c r="O810" s="31">
        <f>_xlfn.XLOOKUP(A810,'Export Dossier'!$K$3:$K$974,'Export Dossier'!$AD$3:$AD$974)</f>
        <v>25350</v>
      </c>
      <c r="P810" s="31">
        <f>_xlfn.XLOOKUP(C810,'Export Action'!$A$3:$A$1999,'Export Action'!$AS$3:$AS$1999)</f>
        <v>2350</v>
      </c>
      <c r="Q810" s="29">
        <f>(_xlfn.XLOOKUP(C810,'Export Action'!$A$3:$A$1999,'Export Action'!$AS$3:$AS$1999))/_xlfn.XLOOKUP(C810,'Export Action'!$A$3:$A$1999,'Export Action'!$AR$3:$AR$1999)</f>
        <v>0.59948979591836737</v>
      </c>
      <c r="R810" s="63" t="str">
        <f>IF(OR(_xlfn.XLOOKUP(C810,'Export Action'!$A$3:$A$1999,'Export Action'!$AO$3:$AO$1999)="Communes ZRR./bassins de vie pop &gt; 50% ZRR",_xlfn.XLOOKUP(C810,'Export Action'!$A$3:$A$1999,'Export Action'!$AO$3:$AO$1999)="Contrats de relance et de transition écologique (CRTE) rural"),"Oui","Non")</f>
        <v>Non</v>
      </c>
      <c r="S810" s="73"/>
      <c r="T810" s="74">
        <f t="shared" si="13"/>
        <v>326</v>
      </c>
      <c r="U810" s="75"/>
      <c r="V810" s="8" t="str" cm="1">
        <f t="array" ref="V810">IF(SUMPRODUCT((Tableau1[NOM DE LA STRUCTURE]=Tableau1[[#This Row],[NOM DE LA STRUCTURE]])*Tableau1[MONTANT PROPOSE POUR L''ACTION])=0,"",SUMPRODUCT((Tableau1[NOM DE LA STRUCTURE]=Tableau1[[#This Row],[NOM DE LA STRUCTURE]])*Tableau1[MONTANT PROPOSE POUR L''ACTION]))</f>
        <v/>
      </c>
      <c r="W810" s="79"/>
    </row>
    <row r="811" spans="1:23" ht="47.5" hidden="1" customHeight="1" x14ac:dyDescent="0.25">
      <c r="A811" s="13" t="str">
        <f>_xlfn.XLOOKUP(C811,'Export Action'!$A$3:$A$1999,'Export Action'!$L$3:$L$1999)</f>
        <v>53468177000010</v>
      </c>
      <c r="B811" s="84" t="str">
        <f>_xlfn.XLOOKUP(A811,'Export Action'!$L$3:$L$1999,'Export Action'!$O$3:$O$1999)</f>
        <v>STADE PHILIPPINS OMNISPORTS ROUENNAIS TENNIS DE TABLE</v>
      </c>
      <c r="C811" s="1" t="s">
        <v>17747</v>
      </c>
      <c r="D811" s="36" t="str">
        <f>_xlfn.XLOOKUP(C811,'Export Action'!$A$3:$A$1999,'Export Action'!$X$3:$X$1999)</f>
        <v>Ping inclusif</v>
      </c>
      <c r="E811" s="1" t="str">
        <f>_xlfn.XLOOKUP(A811,'Export Dossier'!$K$3:$K$974,'Export Dossier'!$D$3:$D$974)</f>
        <v>FFTT-NORM-24-0014</v>
      </c>
      <c r="F811" s="36" t="str">
        <f>_xlfn.XLOOKUP(C811,'Export Action'!$A$3:$A$1999,'Export Action'!$AE$3:$AE$1999)</f>
        <v>Ping Inclusif</v>
      </c>
      <c r="G811" s="68"/>
      <c r="H811" s="71"/>
      <c r="I811" s="71"/>
      <c r="J811" s="1" t="str">
        <f>_xlfn.XLOOKUP(C811,'Export Action'!$A$3:$A$1999,'Export Action'!$J$3:$J$1999)</f>
        <v>Première demande</v>
      </c>
      <c r="K811" s="1" t="str">
        <f>_xlfn.XLOOKUP(C811,'Export Action'!$A$3:$A$1999,'Export Action'!$AL$3:$AL$1999)</f>
        <v>Mixte</v>
      </c>
      <c r="L811" s="1">
        <f>_xlfn.XLOOKUP(C811,'Export Action'!$A$3:$A$1999,'Export Action'!$AM$3:$AM$1999)</f>
        <v>500</v>
      </c>
      <c r="M811" s="5">
        <f>_xlfn.XLOOKUP(A811,'Export 2022'!$K$3:$K$1000,'Export 2022'!$AF$3:$AF$1000)</f>
        <v>3670</v>
      </c>
      <c r="N811" s="5">
        <f>_xlfn.XLOOKUP(A811,'Export 2023'!$K$3:$K$1000,'Export 2023'!$AF$3:$AF$1000)</f>
        <v>2900</v>
      </c>
      <c r="O811" s="31">
        <f>_xlfn.XLOOKUP(A811,'Export Dossier'!$K$3:$K$974,'Export Dossier'!$AD$3:$AD$974)</f>
        <v>25350</v>
      </c>
      <c r="P811" s="31">
        <f>_xlfn.XLOOKUP(C811,'Export Action'!$A$3:$A$1999,'Export Action'!$AS$3:$AS$1999)</f>
        <v>7000</v>
      </c>
      <c r="Q811" s="29">
        <f>(_xlfn.XLOOKUP(C811,'Export Action'!$A$3:$A$1999,'Export Action'!$AS$3:$AS$1999))/_xlfn.XLOOKUP(C811,'Export Action'!$A$3:$A$1999,'Export Action'!$AR$3:$AR$1999)</f>
        <v>0.58333333333333337</v>
      </c>
      <c r="R811" s="63" t="str">
        <f>IF(OR(_xlfn.XLOOKUP(C811,'Export Action'!$A$3:$A$1999,'Export Action'!$AO$3:$AO$1999)="Communes ZRR./bassins de vie pop &gt; 50% ZRR",_xlfn.XLOOKUP(C811,'Export Action'!$A$3:$A$1999,'Export Action'!$AO$3:$AO$1999)="Contrats de relance et de transition écologique (CRTE) rural"),"Oui","Non")</f>
        <v>Non</v>
      </c>
      <c r="S811" s="73"/>
      <c r="T811" s="74">
        <f t="shared" si="13"/>
        <v>326</v>
      </c>
      <c r="U811" s="75"/>
      <c r="V811" s="8" t="str" cm="1">
        <f t="array" ref="V811">IF(SUMPRODUCT((Tableau1[NOM DE LA STRUCTURE]=Tableau1[[#This Row],[NOM DE LA STRUCTURE]])*Tableau1[MONTANT PROPOSE POUR L''ACTION])=0,"",SUMPRODUCT((Tableau1[NOM DE LA STRUCTURE]=Tableau1[[#This Row],[NOM DE LA STRUCTURE]])*Tableau1[MONTANT PROPOSE POUR L''ACTION]))</f>
        <v/>
      </c>
      <c r="W811" s="79"/>
    </row>
    <row r="812" spans="1:23" ht="47.5" hidden="1" customHeight="1" x14ac:dyDescent="0.25">
      <c r="A812" s="13" t="str">
        <f>_xlfn.XLOOKUP(C812,'Export Action'!$A$3:$A$1999,'Export Action'!$L$3:$L$1999)</f>
        <v>53468177000010</v>
      </c>
      <c r="B812" s="84" t="str">
        <f>_xlfn.XLOOKUP(A812,'Export Action'!$L$3:$L$1999,'Export Action'!$O$3:$O$1999)</f>
        <v>STADE PHILIPPINS OMNISPORTS ROUENNAIS TENNIS DE TABLE</v>
      </c>
      <c r="C812" s="1" t="s">
        <v>17752</v>
      </c>
      <c r="D812" s="36" t="str">
        <f>_xlfn.XLOOKUP(C812,'Export Action'!$A$3:$A$1999,'Export Action'!$X$3:$X$1999)</f>
        <v>Développement durable</v>
      </c>
      <c r="E812" s="1" t="str">
        <f>_xlfn.XLOOKUP(A812,'Export Dossier'!$K$3:$K$974,'Export Dossier'!$D$3:$D$974)</f>
        <v>FFTT-NORM-24-0014</v>
      </c>
      <c r="F812" s="36">
        <f>_xlfn.XLOOKUP(C812,'Export Action'!$A$3:$A$1999,'Export Action'!$AE$3:$AE$1999)</f>
        <v>0</v>
      </c>
      <c r="G812" s="68"/>
      <c r="H812" s="71"/>
      <c r="I812" s="71"/>
      <c r="J812" s="1" t="str">
        <f>_xlfn.XLOOKUP(C812,'Export Action'!$A$3:$A$1999,'Export Action'!$J$3:$J$1999)</f>
        <v>Première demande</v>
      </c>
      <c r="K812" s="1" t="str">
        <f>_xlfn.XLOOKUP(C812,'Export Action'!$A$3:$A$1999,'Export Action'!$AL$3:$AL$1999)</f>
        <v>Mixte</v>
      </c>
      <c r="L812" s="1">
        <f>_xlfn.XLOOKUP(C812,'Export Action'!$A$3:$A$1999,'Export Action'!$AM$3:$AM$1999)</f>
        <v>5000</v>
      </c>
      <c r="M812" s="5">
        <f>_xlfn.XLOOKUP(A812,'Export 2022'!$K$3:$K$1000,'Export 2022'!$AF$3:$AF$1000)</f>
        <v>3670</v>
      </c>
      <c r="N812" s="5">
        <f>_xlfn.XLOOKUP(A812,'Export 2023'!$K$3:$K$1000,'Export 2023'!$AF$3:$AF$1000)</f>
        <v>2900</v>
      </c>
      <c r="O812" s="31">
        <f>_xlfn.XLOOKUP(A812,'Export Dossier'!$K$3:$K$974,'Export Dossier'!$AD$3:$AD$974)</f>
        <v>25350</v>
      </c>
      <c r="P812" s="31">
        <f>_xlfn.XLOOKUP(C812,'Export Action'!$A$3:$A$1999,'Export Action'!$AS$3:$AS$1999)</f>
        <v>7000</v>
      </c>
      <c r="Q812" s="29">
        <f>(_xlfn.XLOOKUP(C812,'Export Action'!$A$3:$A$1999,'Export Action'!$AS$3:$AS$1999))/_xlfn.XLOOKUP(C812,'Export Action'!$A$3:$A$1999,'Export Action'!$AR$3:$AR$1999)</f>
        <v>0.58333333333333337</v>
      </c>
      <c r="R812" s="63" t="str">
        <f>IF(OR(_xlfn.XLOOKUP(C812,'Export Action'!$A$3:$A$1999,'Export Action'!$AO$3:$AO$1999)="Communes ZRR./bassins de vie pop &gt; 50% ZRR",_xlfn.XLOOKUP(C812,'Export Action'!$A$3:$A$1999,'Export Action'!$AO$3:$AO$1999)="Contrats de relance et de transition écologique (CRTE) rural"),"Oui","Non")</f>
        <v>Non</v>
      </c>
      <c r="S812" s="73"/>
      <c r="T812" s="74">
        <f t="shared" si="13"/>
        <v>326</v>
      </c>
      <c r="U812" s="75"/>
      <c r="V812" s="8" t="str" cm="1">
        <f t="array" ref="V812">IF(SUMPRODUCT((Tableau1[NOM DE LA STRUCTURE]=Tableau1[[#This Row],[NOM DE LA STRUCTURE]])*Tableau1[MONTANT PROPOSE POUR L''ACTION])=0,"",SUMPRODUCT((Tableau1[NOM DE LA STRUCTURE]=Tableau1[[#This Row],[NOM DE LA STRUCTURE]])*Tableau1[MONTANT PROPOSE POUR L''ACTION]))</f>
        <v/>
      </c>
      <c r="W812" s="79"/>
    </row>
    <row r="813" spans="1:23" ht="47.5" hidden="1" customHeight="1" x14ac:dyDescent="0.25">
      <c r="A813" s="13" t="str">
        <f>_xlfn.XLOOKUP(C813,'Export Action'!$A$3:$A$1999,'Export Action'!$L$3:$L$1999)</f>
        <v>31961987000037</v>
      </c>
      <c r="B813" s="84" t="str">
        <f>_xlfn.XLOOKUP(A813,'Export Action'!$L$3:$L$1999,'Export Action'!$O$3:$O$1999)</f>
        <v>UNION SPORTIVE MUNICIPALE VIROISE</v>
      </c>
      <c r="C813" s="1" t="s">
        <v>17758</v>
      </c>
      <c r="D813" s="36" t="str">
        <f>_xlfn.XLOOKUP(C813,'Export Action'!$A$3:$A$1999,'Export Action'!$X$3:$X$1999)</f>
        <v>Ping éducatif : Recrutement et fidélisation des jeunes</v>
      </c>
      <c r="E813" s="1" t="str">
        <f>_xlfn.XLOOKUP(A813,'Export Dossier'!$K$3:$K$974,'Export Dossier'!$D$3:$D$974)</f>
        <v>FFTT-NORM-24-0015</v>
      </c>
      <c r="F813" s="36" t="str">
        <f>_xlfn.XLOOKUP(C813,'Export Action'!$A$3:$A$1999,'Export Action'!$AE$3:$AE$1999)</f>
        <v>Ping Educatif</v>
      </c>
      <c r="G813" s="68"/>
      <c r="H813" s="71"/>
      <c r="I813" s="71"/>
      <c r="J813" s="1" t="str">
        <f>_xlfn.XLOOKUP(C813,'Export Action'!$A$3:$A$1999,'Export Action'!$J$3:$J$1999)</f>
        <v>Renouvellement</v>
      </c>
      <c r="K813" s="1" t="str">
        <f>_xlfn.XLOOKUP(C813,'Export Action'!$A$3:$A$1999,'Export Action'!$AL$3:$AL$1999)</f>
        <v>Mixte</v>
      </c>
      <c r="L813" s="1">
        <f>_xlfn.XLOOKUP(C813,'Export Action'!$A$3:$A$1999,'Export Action'!$AM$3:$AM$1999)</f>
        <v>200</v>
      </c>
      <c r="M813" s="5" t="e">
        <f>_xlfn.XLOOKUP(A813,'Export 2022'!$K$3:$K$1000,'Export 2022'!$AF$3:$AF$1000)</f>
        <v>#N/A</v>
      </c>
      <c r="N813" s="5" t="e">
        <f>_xlfn.XLOOKUP(A813,'Export 2023'!$K$3:$K$1000,'Export 2023'!$AF$3:$AF$1000)</f>
        <v>#N/A</v>
      </c>
      <c r="O813" s="31">
        <f>_xlfn.XLOOKUP(A813,'Export Dossier'!$K$3:$K$974,'Export Dossier'!$AD$3:$AD$974)</f>
        <v>9000</v>
      </c>
      <c r="P813" s="31">
        <f>_xlfn.XLOOKUP(C813,'Export Action'!$A$3:$A$1999,'Export Action'!$AS$3:$AS$1999)</f>
        <v>7000</v>
      </c>
      <c r="Q813" s="29">
        <f>(_xlfn.XLOOKUP(C813,'Export Action'!$A$3:$A$1999,'Export Action'!$AS$3:$AS$1999))/_xlfn.XLOOKUP(C813,'Export Action'!$A$3:$A$1999,'Export Action'!$AR$3:$AR$1999)</f>
        <v>0.54263565891472865</v>
      </c>
      <c r="R813" s="63" t="str">
        <f>IF(OR(_xlfn.XLOOKUP(C813,'Export Action'!$A$3:$A$1999,'Export Action'!$AO$3:$AO$1999)="Communes ZRR./bassins de vie pop &gt; 50% ZRR",_xlfn.XLOOKUP(C813,'Export Action'!$A$3:$A$1999,'Export Action'!$AO$3:$AO$1999)="Contrats de relance et de transition écologique (CRTE) rural"),"Oui","Non")</f>
        <v>Oui</v>
      </c>
      <c r="S813" s="73"/>
      <c r="T813" s="74">
        <f t="shared" si="13"/>
        <v>327</v>
      </c>
      <c r="U813" s="75"/>
      <c r="V813" s="8" t="str" cm="1">
        <f t="array" ref="V813">IF(SUMPRODUCT((Tableau1[NOM DE LA STRUCTURE]=Tableau1[[#This Row],[NOM DE LA STRUCTURE]])*Tableau1[MONTANT PROPOSE POUR L''ACTION])=0,"",SUMPRODUCT((Tableau1[NOM DE LA STRUCTURE]=Tableau1[[#This Row],[NOM DE LA STRUCTURE]])*Tableau1[MONTANT PROPOSE POUR L''ACTION]))</f>
        <v/>
      </c>
      <c r="W813" s="79"/>
    </row>
    <row r="814" spans="1:23" ht="47.5" hidden="1" customHeight="1" x14ac:dyDescent="0.25">
      <c r="A814" s="13" t="str">
        <f>_xlfn.XLOOKUP(C814,'Export Action'!$A$3:$A$1999,'Export Action'!$L$3:$L$1999)</f>
        <v>31961987000037</v>
      </c>
      <c r="B814" s="84" t="str">
        <f>_xlfn.XLOOKUP(A814,'Export Action'!$L$3:$L$1999,'Export Action'!$O$3:$O$1999)</f>
        <v>UNION SPORTIVE MUNICIPALE VIROISE</v>
      </c>
      <c r="C814" s="1" t="s">
        <v>17766</v>
      </c>
      <c r="D814" s="36" t="str">
        <f>_xlfn.XLOOKUP(C814,'Export Action'!$A$3:$A$1999,'Export Action'!$X$3:$X$1999)</f>
        <v>Sport Santé</v>
      </c>
      <c r="E814" s="1" t="str">
        <f>_xlfn.XLOOKUP(A814,'Export Dossier'!$K$3:$K$974,'Export Dossier'!$D$3:$D$974)</f>
        <v>FFTT-NORM-24-0015</v>
      </c>
      <c r="F814" s="36" t="str">
        <f>_xlfn.XLOOKUP(C814,'Export Action'!$A$3:$A$1999,'Export Action'!$AE$3:$AE$1999)</f>
        <v>Ping Actif</v>
      </c>
      <c r="G814" s="68"/>
      <c r="H814" s="71"/>
      <c r="I814" s="71"/>
      <c r="J814" s="1" t="str">
        <f>_xlfn.XLOOKUP(C814,'Export Action'!$A$3:$A$1999,'Export Action'!$J$3:$J$1999)</f>
        <v>Renouvellement</v>
      </c>
      <c r="K814" s="1" t="str">
        <f>_xlfn.XLOOKUP(C814,'Export Action'!$A$3:$A$1999,'Export Action'!$AL$3:$AL$1999)</f>
        <v>Mixte</v>
      </c>
      <c r="L814" s="1">
        <f>_xlfn.XLOOKUP(C814,'Export Action'!$A$3:$A$1999,'Export Action'!$AM$3:$AM$1999)</f>
        <v>30</v>
      </c>
      <c r="M814" s="5" t="e">
        <f>_xlfn.XLOOKUP(A814,'Export 2022'!$K$3:$K$1000,'Export 2022'!$AF$3:$AF$1000)</f>
        <v>#N/A</v>
      </c>
      <c r="N814" s="5" t="e">
        <f>_xlfn.XLOOKUP(A814,'Export 2023'!$K$3:$K$1000,'Export 2023'!$AF$3:$AF$1000)</f>
        <v>#N/A</v>
      </c>
      <c r="O814" s="31">
        <f>_xlfn.XLOOKUP(A814,'Export Dossier'!$K$3:$K$974,'Export Dossier'!$AD$3:$AD$974)</f>
        <v>9000</v>
      </c>
      <c r="P814" s="31">
        <f>_xlfn.XLOOKUP(C814,'Export Action'!$A$3:$A$1999,'Export Action'!$AS$3:$AS$1999)</f>
        <v>2000</v>
      </c>
      <c r="Q814" s="29">
        <f>(_xlfn.XLOOKUP(C814,'Export Action'!$A$3:$A$1999,'Export Action'!$AS$3:$AS$1999))/_xlfn.XLOOKUP(C814,'Export Action'!$A$3:$A$1999,'Export Action'!$AR$3:$AR$1999)</f>
        <v>0.60606060606060608</v>
      </c>
      <c r="R814" s="63" t="str">
        <f>IF(OR(_xlfn.XLOOKUP(C814,'Export Action'!$A$3:$A$1999,'Export Action'!$AO$3:$AO$1999)="Communes ZRR./bassins de vie pop &gt; 50% ZRR",_xlfn.XLOOKUP(C814,'Export Action'!$A$3:$A$1999,'Export Action'!$AO$3:$AO$1999)="Contrats de relance et de transition écologique (CRTE) rural"),"Oui","Non")</f>
        <v>Oui</v>
      </c>
      <c r="S814" s="73"/>
      <c r="T814" s="74">
        <f t="shared" si="13"/>
        <v>327</v>
      </c>
      <c r="U814" s="75"/>
      <c r="V814" s="8" t="str" cm="1">
        <f t="array" ref="V814">IF(SUMPRODUCT((Tableau1[NOM DE LA STRUCTURE]=Tableau1[[#This Row],[NOM DE LA STRUCTURE]])*Tableau1[MONTANT PROPOSE POUR L''ACTION])=0,"",SUMPRODUCT((Tableau1[NOM DE LA STRUCTURE]=Tableau1[[#This Row],[NOM DE LA STRUCTURE]])*Tableau1[MONTANT PROPOSE POUR L''ACTION]))</f>
        <v/>
      </c>
      <c r="W814" s="79"/>
    </row>
    <row r="815" spans="1:23" ht="47.5" hidden="1" customHeight="1" x14ac:dyDescent="0.25">
      <c r="A815" s="13" t="str">
        <f>_xlfn.XLOOKUP(C815,'Export Action'!$A$3:$A$1999,'Export Action'!$L$3:$L$1999)</f>
        <v>39332500600012</v>
      </c>
      <c r="B815" s="84" t="str">
        <f>_xlfn.XLOOKUP(A815,'Export Action'!$L$3:$L$1999,'Export Action'!$O$3:$O$1999)</f>
        <v>CAEN TENNIS DE TABLE</v>
      </c>
      <c r="C815" s="1" t="s">
        <v>17795</v>
      </c>
      <c r="D815" s="36" t="str">
        <f>_xlfn.XLOOKUP(C815,'Export Action'!$A$3:$A$1999,'Export Action'!$X$3:$X$1999)</f>
        <v>Cycles de découverte et d'initiation au tennis de table pour les enfants des écoles primaires</v>
      </c>
      <c r="E815" s="1" t="str">
        <f>_xlfn.XLOOKUP(A815,'Export Dossier'!$K$3:$K$974,'Export Dossier'!$D$3:$D$974)</f>
        <v>FFTT-NORM-24-0017</v>
      </c>
      <c r="F815" s="36" t="str">
        <f>_xlfn.XLOOKUP(C815,'Export Action'!$A$3:$A$1999,'Export Action'!$AE$3:$AE$1999)</f>
        <v>Structuration clubs/comités de demain</v>
      </c>
      <c r="G815" s="68"/>
      <c r="H815" s="71"/>
      <c r="I815" s="71"/>
      <c r="J815" s="1" t="str">
        <f>_xlfn.XLOOKUP(C815,'Export Action'!$A$3:$A$1999,'Export Action'!$J$3:$J$1999)</f>
        <v>Renouvellement</v>
      </c>
      <c r="K815" s="1" t="str">
        <f>_xlfn.XLOOKUP(C815,'Export Action'!$A$3:$A$1999,'Export Action'!$AL$3:$AL$1999)</f>
        <v>Mixte</v>
      </c>
      <c r="L815" s="1">
        <f>_xlfn.XLOOKUP(C815,'Export Action'!$A$3:$A$1999,'Export Action'!$AM$3:$AM$1999)</f>
        <v>250</v>
      </c>
      <c r="M815" s="5">
        <f>_xlfn.XLOOKUP(A815,'Export 2022'!$K$3:$K$1000,'Export 2022'!$AF$3:$AF$1000)</f>
        <v>2800</v>
      </c>
      <c r="N815" s="5">
        <f>_xlfn.XLOOKUP(A815,'Export 2023'!$K$3:$K$1000,'Export 2023'!$AF$3:$AF$1000)</f>
        <v>3000</v>
      </c>
      <c r="O815" s="31">
        <f>_xlfn.XLOOKUP(A815,'Export Dossier'!$K$3:$K$974,'Export Dossier'!$AD$3:$AD$974)</f>
        <v>13000</v>
      </c>
      <c r="P815" s="31">
        <f>_xlfn.XLOOKUP(C815,'Export Action'!$A$3:$A$1999,'Export Action'!$AS$3:$AS$1999)</f>
        <v>6500</v>
      </c>
      <c r="Q815" s="29">
        <f>(_xlfn.XLOOKUP(C815,'Export Action'!$A$3:$A$1999,'Export Action'!$AS$3:$AS$1999))/_xlfn.XLOOKUP(C815,'Export Action'!$A$3:$A$1999,'Export Action'!$AR$3:$AR$1999)</f>
        <v>0.38690476190476192</v>
      </c>
      <c r="R815" s="63" t="str">
        <f>IF(OR(_xlfn.XLOOKUP(C815,'Export Action'!$A$3:$A$1999,'Export Action'!$AO$3:$AO$1999)="Communes ZRR./bassins de vie pop &gt; 50% ZRR",_xlfn.XLOOKUP(C815,'Export Action'!$A$3:$A$1999,'Export Action'!$AO$3:$AO$1999)="Contrats de relance et de transition écologique (CRTE) rural"),"Oui","Non")</f>
        <v>Non</v>
      </c>
      <c r="S815" s="73"/>
      <c r="T815" s="74">
        <f t="shared" si="13"/>
        <v>328</v>
      </c>
      <c r="U815" s="75"/>
      <c r="V815" s="8" t="str" cm="1">
        <f t="array" ref="V815">IF(SUMPRODUCT((Tableau1[NOM DE LA STRUCTURE]=Tableau1[[#This Row],[NOM DE LA STRUCTURE]])*Tableau1[MONTANT PROPOSE POUR L''ACTION])=0,"",SUMPRODUCT((Tableau1[NOM DE LA STRUCTURE]=Tableau1[[#This Row],[NOM DE LA STRUCTURE]])*Tableau1[MONTANT PROPOSE POUR L''ACTION]))</f>
        <v/>
      </c>
      <c r="W815" s="79"/>
    </row>
    <row r="816" spans="1:23" ht="47.5" hidden="1" customHeight="1" x14ac:dyDescent="0.25">
      <c r="A816" s="13" t="str">
        <f>_xlfn.XLOOKUP(C816,'Export Action'!$A$3:$A$1999,'Export Action'!$L$3:$L$1999)</f>
        <v>39332500600012</v>
      </c>
      <c r="B816" s="84" t="str">
        <f>_xlfn.XLOOKUP(A816,'Export Action'!$L$3:$L$1999,'Export Action'!$O$3:$O$1999)</f>
        <v>CAEN TENNIS DE TABLE</v>
      </c>
      <c r="C816" s="1" t="s">
        <v>17803</v>
      </c>
      <c r="D816" s="36" t="str">
        <f>_xlfn.XLOOKUP(C816,'Export Action'!$A$3:$A$1999,'Export Action'!$X$3:$X$1999)</f>
        <v>Développement du dispositif "Sport-Santé Bien-être" et accueil de malades atteints de la maladie d'Alzheimer</v>
      </c>
      <c r="E816" s="1" t="str">
        <f>_xlfn.XLOOKUP(A816,'Export Dossier'!$K$3:$K$974,'Export Dossier'!$D$3:$D$974)</f>
        <v>FFTT-NORM-24-0017</v>
      </c>
      <c r="F816" s="36" t="str">
        <f>_xlfn.XLOOKUP(C816,'Export Action'!$A$3:$A$1999,'Export Action'!$AE$3:$AE$1999)</f>
        <v>Ping Actif</v>
      </c>
      <c r="G816" s="68"/>
      <c r="H816" s="71"/>
      <c r="I816" s="71"/>
      <c r="J816" s="1" t="str">
        <f>_xlfn.XLOOKUP(C816,'Export Action'!$A$3:$A$1999,'Export Action'!$J$3:$J$1999)</f>
        <v>Renouvellement</v>
      </c>
      <c r="K816" s="1" t="str">
        <f>_xlfn.XLOOKUP(C816,'Export Action'!$A$3:$A$1999,'Export Action'!$AL$3:$AL$1999)</f>
        <v>Mixte</v>
      </c>
      <c r="L816" s="1">
        <f>_xlfn.XLOOKUP(C816,'Export Action'!$A$3:$A$1999,'Export Action'!$AM$3:$AM$1999)</f>
        <v>50</v>
      </c>
      <c r="M816" s="5">
        <f>_xlfn.XLOOKUP(A816,'Export 2022'!$K$3:$K$1000,'Export 2022'!$AF$3:$AF$1000)</f>
        <v>2800</v>
      </c>
      <c r="N816" s="5">
        <f>_xlfn.XLOOKUP(A816,'Export 2023'!$K$3:$K$1000,'Export 2023'!$AF$3:$AF$1000)</f>
        <v>3000</v>
      </c>
      <c r="O816" s="31">
        <f>_xlfn.XLOOKUP(A816,'Export Dossier'!$K$3:$K$974,'Export Dossier'!$AD$3:$AD$974)</f>
        <v>13000</v>
      </c>
      <c r="P816" s="31">
        <f>_xlfn.XLOOKUP(C816,'Export Action'!$A$3:$A$1999,'Export Action'!$AS$3:$AS$1999)</f>
        <v>6500</v>
      </c>
      <c r="Q816" s="29">
        <f>(_xlfn.XLOOKUP(C816,'Export Action'!$A$3:$A$1999,'Export Action'!$AS$3:$AS$1999))/_xlfn.XLOOKUP(C816,'Export Action'!$A$3:$A$1999,'Export Action'!$AR$3:$AR$1999)</f>
        <v>0.31100478468899523</v>
      </c>
      <c r="R816" s="63" t="str">
        <f>IF(OR(_xlfn.XLOOKUP(C816,'Export Action'!$A$3:$A$1999,'Export Action'!$AO$3:$AO$1999)="Communes ZRR./bassins de vie pop &gt; 50% ZRR",_xlfn.XLOOKUP(C816,'Export Action'!$A$3:$A$1999,'Export Action'!$AO$3:$AO$1999)="Contrats de relance et de transition écologique (CRTE) rural"),"Oui","Non")</f>
        <v>Non</v>
      </c>
      <c r="S816" s="73"/>
      <c r="T816" s="74">
        <f t="shared" si="13"/>
        <v>328</v>
      </c>
      <c r="U816" s="75"/>
      <c r="V816" s="8" t="str" cm="1">
        <f t="array" ref="V816">IF(SUMPRODUCT((Tableau1[NOM DE LA STRUCTURE]=Tableau1[[#This Row],[NOM DE LA STRUCTURE]])*Tableau1[MONTANT PROPOSE POUR L''ACTION])=0,"",SUMPRODUCT((Tableau1[NOM DE LA STRUCTURE]=Tableau1[[#This Row],[NOM DE LA STRUCTURE]])*Tableau1[MONTANT PROPOSE POUR L''ACTION]))</f>
        <v/>
      </c>
      <c r="W816" s="79"/>
    </row>
    <row r="817" spans="1:23" ht="47.5" hidden="1" customHeight="1" x14ac:dyDescent="0.25">
      <c r="A817" s="13" t="str">
        <f>_xlfn.XLOOKUP(C817,'Export Action'!$A$3:$A$1999,'Export Action'!$L$3:$L$1999)</f>
        <v>32864867000029</v>
      </c>
      <c r="B817" s="84" t="str">
        <f>_xlfn.XLOOKUP(A817,'Export Action'!$L$3:$L$1999,'Export Action'!$O$3:$O$1999)</f>
        <v>CLUB DE LOISIRS DE TOURLAVILLE</v>
      </c>
      <c r="C817" s="1" t="s">
        <v>17850</v>
      </c>
      <c r="D817" s="36" t="str">
        <f>_xlfn.XLOOKUP(C817,'Export Action'!$A$3:$A$1999,'Export Action'!$X$3:$X$1999)</f>
        <v>Tennis de Table en Fauteuil / santé</v>
      </c>
      <c r="E817" s="1" t="str">
        <f>_xlfn.XLOOKUP(A817,'Export Dossier'!$K$3:$K$974,'Export Dossier'!$D$3:$D$974)</f>
        <v>FFTT-NORM-24-0020</v>
      </c>
      <c r="F817" s="36" t="str">
        <f>_xlfn.XLOOKUP(C817,'Export Action'!$A$3:$A$1999,'Export Action'!$AE$3:$AE$1999)</f>
        <v>Ping Actif</v>
      </c>
      <c r="G817" s="68"/>
      <c r="H817" s="71"/>
      <c r="I817" s="71"/>
      <c r="J817" s="1" t="str">
        <f>_xlfn.XLOOKUP(C817,'Export Action'!$A$3:$A$1999,'Export Action'!$J$3:$J$1999)</f>
        <v>Première demande</v>
      </c>
      <c r="K817" s="1" t="str">
        <f>_xlfn.XLOOKUP(C817,'Export Action'!$A$3:$A$1999,'Export Action'!$AL$3:$AL$1999)</f>
        <v>Mixte</v>
      </c>
      <c r="L817" s="1">
        <f>_xlfn.XLOOKUP(C817,'Export Action'!$A$3:$A$1999,'Export Action'!$AM$3:$AM$1999)</f>
        <v>12</v>
      </c>
      <c r="M817" s="5">
        <f>_xlfn.XLOOKUP(A817,'Export 2022'!$K$3:$K$1000,'Export 2022'!$AF$3:$AF$1000)</f>
        <v>1500</v>
      </c>
      <c r="N817" s="5">
        <f>_xlfn.XLOOKUP(A817,'Export 2023'!$K$3:$K$1000,'Export 2023'!$AF$3:$AF$1000)</f>
        <v>0</v>
      </c>
      <c r="O817" s="31">
        <f>_xlfn.XLOOKUP(A817,'Export Dossier'!$K$3:$K$974,'Export Dossier'!$AD$3:$AD$974)</f>
        <v>4000</v>
      </c>
      <c r="P817" s="31">
        <f>_xlfn.XLOOKUP(C817,'Export Action'!$A$3:$A$1999,'Export Action'!$AS$3:$AS$1999)</f>
        <v>2000</v>
      </c>
      <c r="Q817" s="29">
        <f>(_xlfn.XLOOKUP(C817,'Export Action'!$A$3:$A$1999,'Export Action'!$AS$3:$AS$1999))/_xlfn.XLOOKUP(C817,'Export Action'!$A$3:$A$1999,'Export Action'!$AR$3:$AR$1999)</f>
        <v>0.58997050147492625</v>
      </c>
      <c r="R817" s="63" t="str">
        <f>IF(OR(_xlfn.XLOOKUP(C817,'Export Action'!$A$3:$A$1999,'Export Action'!$AO$3:$AO$1999)="Communes ZRR./bassins de vie pop &gt; 50% ZRR",_xlfn.XLOOKUP(C817,'Export Action'!$A$3:$A$1999,'Export Action'!$AO$3:$AO$1999)="Contrats de relance et de transition écologique (CRTE) rural"),"Oui","Non")</f>
        <v>Non</v>
      </c>
      <c r="S817" s="73"/>
      <c r="T817" s="74">
        <f t="shared" si="13"/>
        <v>329</v>
      </c>
      <c r="U817" s="75"/>
      <c r="V817" s="8" t="str" cm="1">
        <f t="array" ref="V817">IF(SUMPRODUCT((Tableau1[NOM DE LA STRUCTURE]=Tableau1[[#This Row],[NOM DE LA STRUCTURE]])*Tableau1[MONTANT PROPOSE POUR L''ACTION])=0,"",SUMPRODUCT((Tableau1[NOM DE LA STRUCTURE]=Tableau1[[#This Row],[NOM DE LA STRUCTURE]])*Tableau1[MONTANT PROPOSE POUR L''ACTION]))</f>
        <v/>
      </c>
      <c r="W817" s="79"/>
    </row>
    <row r="818" spans="1:23" ht="47.5" hidden="1" customHeight="1" x14ac:dyDescent="0.25">
      <c r="A818" s="13" t="str">
        <f>_xlfn.XLOOKUP(C818,'Export Action'!$A$3:$A$1999,'Export Action'!$L$3:$L$1999)</f>
        <v>32864867000029</v>
      </c>
      <c r="B818" s="84" t="str">
        <f>_xlfn.XLOOKUP(A818,'Export Action'!$L$3:$L$1999,'Export Action'!$O$3:$O$1999)</f>
        <v>CLUB DE LOISIRS DE TOURLAVILLE</v>
      </c>
      <c r="C818" s="1" t="s">
        <v>17858</v>
      </c>
      <c r="D818" s="36" t="str">
        <f>_xlfn.XLOOKUP(C818,'Export Action'!$A$3:$A$1999,'Export Action'!$X$3:$X$1999)</f>
        <v>Tennis de table / encadrement</v>
      </c>
      <c r="E818" s="1" t="str">
        <f>_xlfn.XLOOKUP(A818,'Export Dossier'!$K$3:$K$974,'Export Dossier'!$D$3:$D$974)</f>
        <v>FFTT-NORM-24-0020</v>
      </c>
      <c r="F818" s="36" t="str">
        <f>_xlfn.XLOOKUP(C818,'Export Action'!$A$3:$A$1999,'Export Action'!$AE$3:$AE$1999)</f>
        <v>Ping Educatif</v>
      </c>
      <c r="G818" s="68"/>
      <c r="H818" s="71"/>
      <c r="I818" s="71"/>
      <c r="J818" s="1" t="str">
        <f>_xlfn.XLOOKUP(C818,'Export Action'!$A$3:$A$1999,'Export Action'!$J$3:$J$1999)</f>
        <v>Première demande</v>
      </c>
      <c r="K818" s="1" t="str">
        <f>_xlfn.XLOOKUP(C818,'Export Action'!$A$3:$A$1999,'Export Action'!$AL$3:$AL$1999)</f>
        <v>Mixte</v>
      </c>
      <c r="L818" s="1">
        <f>_xlfn.XLOOKUP(C818,'Export Action'!$A$3:$A$1999,'Export Action'!$AM$3:$AM$1999)</f>
        <v>49</v>
      </c>
      <c r="M818" s="5">
        <f>_xlfn.XLOOKUP(A818,'Export 2022'!$K$3:$K$1000,'Export 2022'!$AF$3:$AF$1000)</f>
        <v>1500</v>
      </c>
      <c r="N818" s="5">
        <f>_xlfn.XLOOKUP(A818,'Export 2023'!$K$3:$K$1000,'Export 2023'!$AF$3:$AF$1000)</f>
        <v>0</v>
      </c>
      <c r="O818" s="31">
        <f>_xlfn.XLOOKUP(A818,'Export Dossier'!$K$3:$K$974,'Export Dossier'!$AD$3:$AD$974)</f>
        <v>4000</v>
      </c>
      <c r="P818" s="31">
        <f>_xlfn.XLOOKUP(C818,'Export Action'!$A$3:$A$1999,'Export Action'!$AS$3:$AS$1999)</f>
        <v>2000</v>
      </c>
      <c r="Q818" s="29">
        <f>(_xlfn.XLOOKUP(C818,'Export Action'!$A$3:$A$1999,'Export Action'!$AS$3:$AS$1999))/_xlfn.XLOOKUP(C818,'Export Action'!$A$3:$A$1999,'Export Action'!$AR$3:$AR$1999)</f>
        <v>0.51466803911477099</v>
      </c>
      <c r="R818" s="63" t="str">
        <f>IF(OR(_xlfn.XLOOKUP(C818,'Export Action'!$A$3:$A$1999,'Export Action'!$AO$3:$AO$1999)="Communes ZRR./bassins de vie pop &gt; 50% ZRR",_xlfn.XLOOKUP(C818,'Export Action'!$A$3:$A$1999,'Export Action'!$AO$3:$AO$1999)="Contrats de relance et de transition écologique (CRTE) rural"),"Oui","Non")</f>
        <v>Non</v>
      </c>
      <c r="S818" s="73"/>
      <c r="T818" s="74">
        <f t="shared" si="13"/>
        <v>329</v>
      </c>
      <c r="U818" s="75"/>
      <c r="V818" s="8" t="str" cm="1">
        <f t="array" ref="V818">IF(SUMPRODUCT((Tableau1[NOM DE LA STRUCTURE]=Tableau1[[#This Row],[NOM DE LA STRUCTURE]])*Tableau1[MONTANT PROPOSE POUR L''ACTION])=0,"",SUMPRODUCT((Tableau1[NOM DE LA STRUCTURE]=Tableau1[[#This Row],[NOM DE LA STRUCTURE]])*Tableau1[MONTANT PROPOSE POUR L''ACTION]))</f>
        <v/>
      </c>
      <c r="W818" s="79"/>
    </row>
    <row r="819" spans="1:23" ht="47.5" hidden="1" customHeight="1" x14ac:dyDescent="0.25">
      <c r="A819" s="13" t="str">
        <f>_xlfn.XLOOKUP(C819,'Export Action'!$A$3:$A$1999,'Export Action'!$L$3:$L$1999)</f>
        <v>50283654700013</v>
      </c>
      <c r="B819" s="84" t="str">
        <f>_xlfn.XLOOKUP(A819,'Export Action'!$L$3:$L$1999,'Export Action'!$O$3:$O$1999)</f>
        <v>MONTIVILLIERS TENNIS DE TABLE</v>
      </c>
      <c r="C819" s="1" t="s">
        <v>17864</v>
      </c>
      <c r="D819" s="36" t="str">
        <f>_xlfn.XLOOKUP(C819,'Export Action'!$A$3:$A$1999,'Export Action'!$X$3:$X$1999)</f>
        <v>Recrutement et fidélisation des jeunes</v>
      </c>
      <c r="E819" s="1" t="str">
        <f>_xlfn.XLOOKUP(A819,'Export Dossier'!$K$3:$K$974,'Export Dossier'!$D$3:$D$974)</f>
        <v>FFTT-NORM-24-0021</v>
      </c>
      <c r="F819" s="36" t="str">
        <f>_xlfn.XLOOKUP(C819,'Export Action'!$A$3:$A$1999,'Export Action'!$AE$3:$AE$1999)</f>
        <v>Ping Educatif</v>
      </c>
      <c r="G819" s="68"/>
      <c r="H819" s="71"/>
      <c r="I819" s="71"/>
      <c r="J819" s="1" t="str">
        <f>_xlfn.XLOOKUP(C819,'Export Action'!$A$3:$A$1999,'Export Action'!$J$3:$J$1999)</f>
        <v>Renouvellement</v>
      </c>
      <c r="K819" s="1" t="str">
        <f>_xlfn.XLOOKUP(C819,'Export Action'!$A$3:$A$1999,'Export Action'!$AL$3:$AL$1999)</f>
        <v>Mixte</v>
      </c>
      <c r="L819" s="1">
        <f>_xlfn.XLOOKUP(C819,'Export Action'!$A$3:$A$1999,'Export Action'!$AM$3:$AM$1999)</f>
        <v>60</v>
      </c>
      <c r="M819" s="5">
        <f>_xlfn.XLOOKUP(A819,'Export 2022'!$K$3:$K$1000,'Export 2022'!$AF$3:$AF$1000)</f>
        <v>3240</v>
      </c>
      <c r="N819" s="5">
        <f>_xlfn.XLOOKUP(A819,'Export 2023'!$K$3:$K$1000,'Export 2023'!$AF$3:$AF$1000)</f>
        <v>3120</v>
      </c>
      <c r="O819" s="31">
        <f>_xlfn.XLOOKUP(A819,'Export Dossier'!$K$3:$K$974,'Export Dossier'!$AD$3:$AD$974)</f>
        <v>2600</v>
      </c>
      <c r="P819" s="31">
        <f>_xlfn.XLOOKUP(C819,'Export Action'!$A$3:$A$1999,'Export Action'!$AS$3:$AS$1999)</f>
        <v>2600</v>
      </c>
      <c r="Q819" s="29">
        <f>(_xlfn.XLOOKUP(C819,'Export Action'!$A$3:$A$1999,'Export Action'!$AS$3:$AS$1999))/_xlfn.XLOOKUP(C819,'Export Action'!$A$3:$A$1999,'Export Action'!$AR$3:$AR$1999)</f>
        <v>0.36619718309859156</v>
      </c>
      <c r="R819" s="63" t="str">
        <f>IF(OR(_xlfn.XLOOKUP(C819,'Export Action'!$A$3:$A$1999,'Export Action'!$AO$3:$AO$1999)="Communes ZRR./bassins de vie pop &gt; 50% ZRR",_xlfn.XLOOKUP(C819,'Export Action'!$A$3:$A$1999,'Export Action'!$AO$3:$AO$1999)="Contrats de relance et de transition écologique (CRTE) rural"),"Oui","Non")</f>
        <v>Non</v>
      </c>
      <c r="S819" s="73"/>
      <c r="T819" s="74">
        <f t="shared" si="13"/>
        <v>330</v>
      </c>
      <c r="U819" s="75"/>
      <c r="V819" s="8" t="str" cm="1">
        <f t="array" ref="V819">IF(SUMPRODUCT((Tableau1[NOM DE LA STRUCTURE]=Tableau1[[#This Row],[NOM DE LA STRUCTURE]])*Tableau1[MONTANT PROPOSE POUR L''ACTION])=0,"",SUMPRODUCT((Tableau1[NOM DE LA STRUCTURE]=Tableau1[[#This Row],[NOM DE LA STRUCTURE]])*Tableau1[MONTANT PROPOSE POUR L''ACTION]))</f>
        <v/>
      </c>
      <c r="W819" s="79"/>
    </row>
    <row r="820" spans="1:23" ht="47.5" hidden="1" customHeight="1" x14ac:dyDescent="0.25">
      <c r="A820" s="13" t="str">
        <f>_xlfn.XLOOKUP(C820,'Export Action'!$A$3:$A$1999,'Export Action'!$L$3:$L$1999)</f>
        <v>41516557000011</v>
      </c>
      <c r="B820" s="84" t="str">
        <f>_xlfn.XLOOKUP(A820,'Export Action'!$L$3:$L$1999,'Export Action'!$O$3:$O$1999)</f>
        <v>LA RAQUETTE NEUFCHATELOISE</v>
      </c>
      <c r="C820" s="1" t="s">
        <v>17869</v>
      </c>
      <c r="D820" s="36" t="str">
        <f>_xlfn.XLOOKUP(C820,'Export Action'!$A$3:$A$1999,'Export Action'!$X$3:$X$1999)</f>
        <v>Encourager les jeunes à une pratique sportive, un enjeu citoyen pour demain (recrutement et fidélisation 4-11 ans)</v>
      </c>
      <c r="E820" s="1" t="str">
        <f>_xlfn.XLOOKUP(A820,'Export Dossier'!$K$3:$K$974,'Export Dossier'!$D$3:$D$974)</f>
        <v>FFTT-NORM-24-0022</v>
      </c>
      <c r="F820" s="36" t="str">
        <f>_xlfn.XLOOKUP(C820,'Export Action'!$A$3:$A$1999,'Export Action'!$AE$3:$AE$1999)</f>
        <v>Ping Educatif</v>
      </c>
      <c r="G820" s="68"/>
      <c r="H820" s="71"/>
      <c r="I820" s="71"/>
      <c r="J820" s="1" t="str">
        <f>_xlfn.XLOOKUP(C820,'Export Action'!$A$3:$A$1999,'Export Action'!$J$3:$J$1999)</f>
        <v>Renouvellement</v>
      </c>
      <c r="K820" s="1" t="str">
        <f>_xlfn.XLOOKUP(C820,'Export Action'!$A$3:$A$1999,'Export Action'!$AL$3:$AL$1999)</f>
        <v>Mixte</v>
      </c>
      <c r="L820" s="1">
        <f>_xlfn.XLOOKUP(C820,'Export Action'!$A$3:$A$1999,'Export Action'!$AM$3:$AM$1999)</f>
        <v>41</v>
      </c>
      <c r="M820" s="5" t="e">
        <f>_xlfn.XLOOKUP(A820,'Export 2022'!$K$3:$K$1000,'Export 2022'!$AF$3:$AF$1000)</f>
        <v>#N/A</v>
      </c>
      <c r="N820" s="5">
        <f>_xlfn.XLOOKUP(A820,'Export 2023'!$K$3:$K$1000,'Export 2023'!$AF$3:$AF$1000)</f>
        <v>1600</v>
      </c>
      <c r="O820" s="31">
        <f>_xlfn.XLOOKUP(A820,'Export Dossier'!$K$3:$K$974,'Export Dossier'!$AD$3:$AD$974)</f>
        <v>3500</v>
      </c>
      <c r="P820" s="31">
        <f>_xlfn.XLOOKUP(C820,'Export Action'!$A$3:$A$1999,'Export Action'!$AS$3:$AS$1999)</f>
        <v>2200</v>
      </c>
      <c r="Q820" s="29">
        <f>(_xlfn.XLOOKUP(C820,'Export Action'!$A$3:$A$1999,'Export Action'!$AS$3:$AS$1999))/_xlfn.XLOOKUP(C820,'Export Action'!$A$3:$A$1999,'Export Action'!$AR$3:$AR$1999)</f>
        <v>0.36036036036036034</v>
      </c>
      <c r="R820" s="63" t="str">
        <f>IF(OR(_xlfn.XLOOKUP(C820,'Export Action'!$A$3:$A$1999,'Export Action'!$AO$3:$AO$1999)="Communes ZRR./bassins de vie pop &gt; 50% ZRR",_xlfn.XLOOKUP(C820,'Export Action'!$A$3:$A$1999,'Export Action'!$AO$3:$AO$1999)="Contrats de relance et de transition écologique (CRTE) rural"),"Oui","Non")</f>
        <v>Oui</v>
      </c>
      <c r="S820" s="73"/>
      <c r="T820" s="74">
        <f t="shared" si="13"/>
        <v>331</v>
      </c>
      <c r="U820" s="75"/>
      <c r="V820" s="8" t="str" cm="1">
        <f t="array" ref="V820">IF(SUMPRODUCT((Tableau1[NOM DE LA STRUCTURE]=Tableau1[[#This Row],[NOM DE LA STRUCTURE]])*Tableau1[MONTANT PROPOSE POUR L''ACTION])=0,"",SUMPRODUCT((Tableau1[NOM DE LA STRUCTURE]=Tableau1[[#This Row],[NOM DE LA STRUCTURE]])*Tableau1[MONTANT PROPOSE POUR L''ACTION]))</f>
        <v/>
      </c>
      <c r="W820" s="79"/>
    </row>
    <row r="821" spans="1:23" ht="47.5" hidden="1" customHeight="1" x14ac:dyDescent="0.25">
      <c r="A821" s="13" t="str">
        <f>_xlfn.XLOOKUP(C821,'Export Action'!$A$3:$A$1999,'Export Action'!$L$3:$L$1999)</f>
        <v>41516557000011</v>
      </c>
      <c r="B821" s="84" t="str">
        <f>_xlfn.XLOOKUP(A821,'Export Action'!$L$3:$L$1999,'Export Action'!$O$3:$O$1999)</f>
        <v>LA RAQUETTE NEUFCHATELOISE</v>
      </c>
      <c r="C821" s="1" t="s">
        <v>17876</v>
      </c>
      <c r="D821" s="36" t="str">
        <f>_xlfn.XLOOKUP(C821,'Export Action'!$A$3:$A$1999,'Export Action'!$X$3:$X$1999)</f>
        <v>PING SANTE BIEN ÊTRE, la santé pour tous🏓</v>
      </c>
      <c r="E821" s="1" t="str">
        <f>_xlfn.XLOOKUP(A821,'Export Dossier'!$K$3:$K$974,'Export Dossier'!$D$3:$D$974)</f>
        <v>FFTT-NORM-24-0022</v>
      </c>
      <c r="F821" s="36" t="str">
        <f>_xlfn.XLOOKUP(C821,'Export Action'!$A$3:$A$1999,'Export Action'!$AE$3:$AE$1999)</f>
        <v>Ping Actif</v>
      </c>
      <c r="G821" s="68"/>
      <c r="H821" s="71"/>
      <c r="I821" s="71"/>
      <c r="J821" s="1" t="str">
        <f>_xlfn.XLOOKUP(C821,'Export Action'!$A$3:$A$1999,'Export Action'!$J$3:$J$1999)</f>
        <v>Première demande</v>
      </c>
      <c r="K821" s="1" t="str">
        <f>_xlfn.XLOOKUP(C821,'Export Action'!$A$3:$A$1999,'Export Action'!$AL$3:$AL$1999)</f>
        <v>Mixte</v>
      </c>
      <c r="L821" s="1">
        <f>_xlfn.XLOOKUP(C821,'Export Action'!$A$3:$A$1999,'Export Action'!$AM$3:$AM$1999)</f>
        <v>15</v>
      </c>
      <c r="M821" s="5" t="e">
        <f>_xlfn.XLOOKUP(A821,'Export 2022'!$K$3:$K$1000,'Export 2022'!$AF$3:$AF$1000)</f>
        <v>#N/A</v>
      </c>
      <c r="N821" s="5">
        <f>_xlfn.XLOOKUP(A821,'Export 2023'!$K$3:$K$1000,'Export 2023'!$AF$3:$AF$1000)</f>
        <v>1600</v>
      </c>
      <c r="O821" s="31">
        <f>_xlfn.XLOOKUP(A821,'Export Dossier'!$K$3:$K$974,'Export Dossier'!$AD$3:$AD$974)</f>
        <v>3500</v>
      </c>
      <c r="P821" s="31">
        <f>_xlfn.XLOOKUP(C821,'Export Action'!$A$3:$A$1999,'Export Action'!$AS$3:$AS$1999)</f>
        <v>1300</v>
      </c>
      <c r="Q821" s="29">
        <f>(_xlfn.XLOOKUP(C821,'Export Action'!$A$3:$A$1999,'Export Action'!$AS$3:$AS$1999))/_xlfn.XLOOKUP(C821,'Export Action'!$A$3:$A$1999,'Export Action'!$AR$3:$AR$1999)</f>
        <v>0.45614035087719296</v>
      </c>
      <c r="R821" s="63" t="str">
        <f>IF(OR(_xlfn.XLOOKUP(C821,'Export Action'!$A$3:$A$1999,'Export Action'!$AO$3:$AO$1999)="Communes ZRR./bassins de vie pop &gt; 50% ZRR",_xlfn.XLOOKUP(C821,'Export Action'!$A$3:$A$1999,'Export Action'!$AO$3:$AO$1999)="Contrats de relance et de transition écologique (CRTE) rural"),"Oui","Non")</f>
        <v>Oui</v>
      </c>
      <c r="S821" s="73"/>
      <c r="T821" s="74">
        <f t="shared" si="13"/>
        <v>331</v>
      </c>
      <c r="U821" s="75"/>
      <c r="V821" s="8" t="str" cm="1">
        <f t="array" ref="V821">IF(SUMPRODUCT((Tableau1[NOM DE LA STRUCTURE]=Tableau1[[#This Row],[NOM DE LA STRUCTURE]])*Tableau1[MONTANT PROPOSE POUR L''ACTION])=0,"",SUMPRODUCT((Tableau1[NOM DE LA STRUCTURE]=Tableau1[[#This Row],[NOM DE LA STRUCTURE]])*Tableau1[MONTANT PROPOSE POUR L''ACTION]))</f>
        <v/>
      </c>
      <c r="W821" s="79"/>
    </row>
    <row r="822" spans="1:23" ht="47.5" hidden="1" customHeight="1" x14ac:dyDescent="0.25">
      <c r="A822" s="13" t="str">
        <f>_xlfn.XLOOKUP(C822,'Export Action'!$A$3:$A$1999,'Export Action'!$L$3:$L$1999)</f>
        <v>41977974900011</v>
      </c>
      <c r="B822" s="84" t="str">
        <f>_xlfn.XLOOKUP(A822,'Export Action'!$L$3:$L$1999,'Export Action'!$O$3:$O$1999)</f>
        <v>JEANNE D ARC COUTANCES TENNIS DE TABLE</v>
      </c>
      <c r="C822" s="1" t="s">
        <v>17882</v>
      </c>
      <c r="D822" s="36" t="str">
        <f>_xlfn.XLOOKUP(C822,'Export Action'!$A$3:$A$1999,'Export Action'!$X$3:$X$1999)</f>
        <v>Ping santé : séances bien-être pour public avec ou sans pathologie, principalement séniors.</v>
      </c>
      <c r="E822" s="1" t="str">
        <f>_xlfn.XLOOKUP(A822,'Export Dossier'!$K$3:$K$974,'Export Dossier'!$D$3:$D$974)</f>
        <v>FFTT-NORM-24-0023</v>
      </c>
      <c r="F822" s="36" t="str">
        <f>_xlfn.XLOOKUP(C822,'Export Action'!$A$3:$A$1999,'Export Action'!$AE$3:$AE$1999)</f>
        <v>Ping Actif</v>
      </c>
      <c r="G822" s="68"/>
      <c r="H822" s="71"/>
      <c r="I822" s="71"/>
      <c r="J822" s="1" t="str">
        <f>_xlfn.XLOOKUP(C822,'Export Action'!$A$3:$A$1999,'Export Action'!$J$3:$J$1999)</f>
        <v>Première demande</v>
      </c>
      <c r="K822" s="1" t="str">
        <f>_xlfn.XLOOKUP(C822,'Export Action'!$A$3:$A$1999,'Export Action'!$AL$3:$AL$1999)</f>
        <v>Mixte</v>
      </c>
      <c r="L822" s="1">
        <f>_xlfn.XLOOKUP(C822,'Export Action'!$A$3:$A$1999,'Export Action'!$AM$3:$AM$1999)</f>
        <v>28</v>
      </c>
      <c r="M822" s="5" t="e">
        <f>_xlfn.XLOOKUP(A822,'Export 2022'!$K$3:$K$1000,'Export 2022'!$AF$3:$AF$1000)</f>
        <v>#N/A</v>
      </c>
      <c r="N822" s="5">
        <f>_xlfn.XLOOKUP(A822,'Export 2023'!$K$3:$K$1000,'Export 2023'!$AF$3:$AF$1000)</f>
        <v>1800</v>
      </c>
      <c r="O822" s="31">
        <f>_xlfn.XLOOKUP(A822,'Export Dossier'!$K$3:$K$974,'Export Dossier'!$AD$3:$AD$974)</f>
        <v>3000</v>
      </c>
      <c r="P822" s="31">
        <f>_xlfn.XLOOKUP(C822,'Export Action'!$A$3:$A$1999,'Export Action'!$AS$3:$AS$1999)</f>
        <v>1400</v>
      </c>
      <c r="Q822" s="29">
        <f>(_xlfn.XLOOKUP(C822,'Export Action'!$A$3:$A$1999,'Export Action'!$AS$3:$AS$1999))/_xlfn.XLOOKUP(C822,'Export Action'!$A$3:$A$1999,'Export Action'!$AR$3:$AR$1999)</f>
        <v>0.46979865771812079</v>
      </c>
      <c r="R822" s="63" t="str">
        <f>IF(OR(_xlfn.XLOOKUP(C822,'Export Action'!$A$3:$A$1999,'Export Action'!$AO$3:$AO$1999)="Communes ZRR./bassins de vie pop &gt; 50% ZRR",_xlfn.XLOOKUP(C822,'Export Action'!$A$3:$A$1999,'Export Action'!$AO$3:$AO$1999)="Contrats de relance et de transition écologique (CRTE) rural"),"Oui","Non")</f>
        <v>Non</v>
      </c>
      <c r="S822" s="73"/>
      <c r="T822" s="74">
        <f t="shared" si="13"/>
        <v>332</v>
      </c>
      <c r="U822" s="75"/>
      <c r="V822" s="8" t="str" cm="1">
        <f t="array" ref="V822">IF(SUMPRODUCT((Tableau1[NOM DE LA STRUCTURE]=Tableau1[[#This Row],[NOM DE LA STRUCTURE]])*Tableau1[MONTANT PROPOSE POUR L''ACTION])=0,"",SUMPRODUCT((Tableau1[NOM DE LA STRUCTURE]=Tableau1[[#This Row],[NOM DE LA STRUCTURE]])*Tableau1[MONTANT PROPOSE POUR L''ACTION]))</f>
        <v/>
      </c>
      <c r="W822" s="79"/>
    </row>
    <row r="823" spans="1:23" ht="47.5" hidden="1" customHeight="1" x14ac:dyDescent="0.25">
      <c r="A823" s="13" t="str">
        <f>_xlfn.XLOOKUP(C823,'Export Action'!$A$3:$A$1999,'Export Action'!$L$3:$L$1999)</f>
        <v>41977974900011</v>
      </c>
      <c r="B823" s="84" t="str">
        <f>_xlfn.XLOOKUP(A823,'Export Action'!$L$3:$L$1999,'Export Action'!$O$3:$O$1999)</f>
        <v>JEANNE D ARC COUTANCES TENNIS DE TABLE</v>
      </c>
      <c r="C823" s="1" t="s">
        <v>17889</v>
      </c>
      <c r="D823" s="36" t="str">
        <f>_xlfn.XLOOKUP(C823,'Export Action'!$A$3:$A$1999,'Export Action'!$X$3:$X$1999)</f>
        <v>Classe sportive du collège Jean-Paul 2, option tennis de table</v>
      </c>
      <c r="E823" s="1" t="str">
        <f>_xlfn.XLOOKUP(A823,'Export Dossier'!$K$3:$K$974,'Export Dossier'!$D$3:$D$974)</f>
        <v>FFTT-NORM-24-0023</v>
      </c>
      <c r="F823" s="36" t="str">
        <f>_xlfn.XLOOKUP(C823,'Export Action'!$A$3:$A$1999,'Export Action'!$AE$3:$AE$1999)</f>
        <v>Ping Educatif</v>
      </c>
      <c r="G823" s="68"/>
      <c r="H823" s="71"/>
      <c r="I823" s="71"/>
      <c r="J823" s="1" t="str">
        <f>_xlfn.XLOOKUP(C823,'Export Action'!$A$3:$A$1999,'Export Action'!$J$3:$J$1999)</f>
        <v>Première demande</v>
      </c>
      <c r="K823" s="1" t="str">
        <f>_xlfn.XLOOKUP(C823,'Export Action'!$A$3:$A$1999,'Export Action'!$AL$3:$AL$1999)</f>
        <v>Mixte</v>
      </c>
      <c r="L823" s="1">
        <f>_xlfn.XLOOKUP(C823,'Export Action'!$A$3:$A$1999,'Export Action'!$AM$3:$AM$1999)</f>
        <v>12</v>
      </c>
      <c r="M823" s="5" t="e">
        <f>_xlfn.XLOOKUP(A823,'Export 2022'!$K$3:$K$1000,'Export 2022'!$AF$3:$AF$1000)</f>
        <v>#N/A</v>
      </c>
      <c r="N823" s="5">
        <f>_xlfn.XLOOKUP(A823,'Export 2023'!$K$3:$K$1000,'Export 2023'!$AF$3:$AF$1000)</f>
        <v>1800</v>
      </c>
      <c r="O823" s="31">
        <f>_xlfn.XLOOKUP(A823,'Export Dossier'!$K$3:$K$974,'Export Dossier'!$AD$3:$AD$974)</f>
        <v>3000</v>
      </c>
      <c r="P823" s="31">
        <f>_xlfn.XLOOKUP(C823,'Export Action'!$A$3:$A$1999,'Export Action'!$AS$3:$AS$1999)</f>
        <v>1000</v>
      </c>
      <c r="Q823" s="29">
        <f>(_xlfn.XLOOKUP(C823,'Export Action'!$A$3:$A$1999,'Export Action'!$AS$3:$AS$1999))/_xlfn.XLOOKUP(C823,'Export Action'!$A$3:$A$1999,'Export Action'!$AR$3:$AR$1999)</f>
        <v>0.52631578947368418</v>
      </c>
      <c r="R823" s="63" t="str">
        <f>IF(OR(_xlfn.XLOOKUP(C823,'Export Action'!$A$3:$A$1999,'Export Action'!$AO$3:$AO$1999)="Communes ZRR./bassins de vie pop &gt; 50% ZRR",_xlfn.XLOOKUP(C823,'Export Action'!$A$3:$A$1999,'Export Action'!$AO$3:$AO$1999)="Contrats de relance et de transition écologique (CRTE) rural"),"Oui","Non")</f>
        <v>Non</v>
      </c>
      <c r="S823" s="73"/>
      <c r="T823" s="74">
        <f t="shared" si="13"/>
        <v>332</v>
      </c>
      <c r="U823" s="75"/>
      <c r="V823" s="8" t="str" cm="1">
        <f t="array" ref="V823">IF(SUMPRODUCT((Tableau1[NOM DE LA STRUCTURE]=Tableau1[[#This Row],[NOM DE LA STRUCTURE]])*Tableau1[MONTANT PROPOSE POUR L''ACTION])=0,"",SUMPRODUCT((Tableau1[NOM DE LA STRUCTURE]=Tableau1[[#This Row],[NOM DE LA STRUCTURE]])*Tableau1[MONTANT PROPOSE POUR L''ACTION]))</f>
        <v/>
      </c>
      <c r="W823" s="79"/>
    </row>
    <row r="824" spans="1:23" ht="47.5" hidden="1" customHeight="1" x14ac:dyDescent="0.25">
      <c r="A824" s="13" t="str">
        <f>_xlfn.XLOOKUP(C824,'Export Action'!$A$3:$A$1999,'Export Action'!$L$3:$L$1999)</f>
        <v>41977974900011</v>
      </c>
      <c r="B824" s="84" t="str">
        <f>_xlfn.XLOOKUP(A824,'Export Action'!$L$3:$L$1999,'Export Action'!$O$3:$O$1999)</f>
        <v>JEANNE D ARC COUTANCES TENNIS DE TABLE</v>
      </c>
      <c r="C824" s="1" t="s">
        <v>17894</v>
      </c>
      <c r="D824" s="36" t="str">
        <f>_xlfn.XLOOKUP(C824,'Export Action'!$A$3:$A$1999,'Export Action'!$X$3:$X$1999)</f>
        <v>Animation vacances olympiques et paralympiques</v>
      </c>
      <c r="E824" s="1" t="str">
        <f>_xlfn.XLOOKUP(A824,'Export Dossier'!$K$3:$K$974,'Export Dossier'!$D$3:$D$974)</f>
        <v>FFTT-NORM-24-0023</v>
      </c>
      <c r="F824" s="36" t="str">
        <f>_xlfn.XLOOKUP(C824,'Export Action'!$A$3:$A$1999,'Export Action'!$AE$3:$AE$1999)</f>
        <v>Animations vacances Olympiques et Paralympiques</v>
      </c>
      <c r="G824" s="87"/>
      <c r="H824" s="1"/>
      <c r="I824" s="1"/>
      <c r="J824" s="1" t="str">
        <f>_xlfn.XLOOKUP(C824,'Export Action'!$A$3:$A$1999,'Export Action'!$J$3:$J$1999)</f>
        <v>Première demande</v>
      </c>
      <c r="K824" s="1" t="str">
        <f>_xlfn.XLOOKUP(C824,'Export Action'!$A$3:$A$1999,'Export Action'!$AL$3:$AL$1999)</f>
        <v>Mixte</v>
      </c>
      <c r="L824" s="1">
        <f>_xlfn.XLOOKUP(C824,'Export Action'!$A$3:$A$1999,'Export Action'!$AM$3:$AM$1999)</f>
        <v>30</v>
      </c>
      <c r="M824" s="5" t="e">
        <f>_xlfn.XLOOKUP(A824,'Export 2022'!$K$3:$K$1000,'Export 2022'!$AF$3:$AF$1000)</f>
        <v>#N/A</v>
      </c>
      <c r="N824" s="5">
        <f>_xlfn.XLOOKUP(A824,'Export 2023'!$K$3:$K$1000,'Export 2023'!$AF$3:$AF$1000)</f>
        <v>1800</v>
      </c>
      <c r="O824" s="31">
        <f>_xlfn.XLOOKUP(A824,'Export Dossier'!$K$3:$K$974,'Export Dossier'!$AD$3:$AD$974)</f>
        <v>3000</v>
      </c>
      <c r="P824" s="31">
        <f>_xlfn.XLOOKUP(C824,'Export Action'!$A$3:$A$1999,'Export Action'!$AS$3:$AS$1999)</f>
        <v>600</v>
      </c>
      <c r="Q824" s="29">
        <f>(_xlfn.XLOOKUP(C824,'Export Action'!$A$3:$A$1999,'Export Action'!$AS$3:$AS$1999))/_xlfn.XLOOKUP(C824,'Export Action'!$A$3:$A$1999,'Export Action'!$AR$3:$AR$1999)</f>
        <v>0.66666666666666663</v>
      </c>
      <c r="R824" s="63" t="str">
        <f>IF(OR(_xlfn.XLOOKUP(C824,'Export Action'!$A$3:$A$1999,'Export Action'!$AO$3:$AO$1999)="Communes ZRR./bassins de vie pop &gt; 50% ZRR",_xlfn.XLOOKUP(C824,'Export Action'!$A$3:$A$1999,'Export Action'!$AO$3:$AO$1999)="Contrats de relance et de transition écologique (CRTE) rural"),"Oui","Non")</f>
        <v>Non</v>
      </c>
      <c r="S824" s="88"/>
      <c r="T824" s="74">
        <f t="shared" si="13"/>
        <v>332</v>
      </c>
      <c r="U824" s="89"/>
      <c r="V824" s="8" t="str" cm="1">
        <f t="array" ref="V824">IF(SUMPRODUCT((Tableau1[NOM DE LA STRUCTURE]=Tableau1[[#This Row],[NOM DE LA STRUCTURE]])*Tableau1[MONTANT PROPOSE POUR L''ACTION])=0,"",SUMPRODUCT((Tableau1[NOM DE LA STRUCTURE]=Tableau1[[#This Row],[NOM DE LA STRUCTURE]])*Tableau1[MONTANT PROPOSE POUR L''ACTION]))</f>
        <v/>
      </c>
      <c r="W824" s="90"/>
    </row>
    <row r="825" spans="1:23" ht="47.5" hidden="1" customHeight="1" x14ac:dyDescent="0.25">
      <c r="A825" s="13" t="str">
        <f>_xlfn.XLOOKUP(C825,'Export Action'!$A$3:$A$1999,'Export Action'!$L$3:$L$1999)</f>
        <v>78889449100018</v>
      </c>
      <c r="B825" s="84" t="str">
        <f>_xlfn.XLOOKUP(A825,'Export Action'!$L$3:$L$1999,'Export Action'!$O$3:$O$1999)</f>
        <v>UNION SPORTIVE DES MOUETTES DONVILLAISES TENNIS DE TABLE</v>
      </c>
      <c r="C825" s="1" t="s">
        <v>17900</v>
      </c>
      <c r="D825" s="36" t="str">
        <f>_xlfn.XLOOKUP(C825,'Export Action'!$A$3:$A$1999,'Export Action'!$X$3:$X$1999)</f>
        <v>Création d'une section ping santé parkinson</v>
      </c>
      <c r="E825" s="1" t="str">
        <f>_xlfn.XLOOKUP(A825,'Export Dossier'!$K$3:$K$974,'Export Dossier'!$D$3:$D$974)</f>
        <v>FFTT-NORM-24-0024</v>
      </c>
      <c r="F825" s="36" t="str">
        <f>_xlfn.XLOOKUP(C825,'Export Action'!$A$3:$A$1999,'Export Action'!$AE$3:$AE$1999)</f>
        <v>Ping Actif</v>
      </c>
      <c r="G825" s="68"/>
      <c r="H825" s="71"/>
      <c r="I825" s="71"/>
      <c r="J825" s="1" t="str">
        <f>_xlfn.XLOOKUP(C825,'Export Action'!$A$3:$A$1999,'Export Action'!$J$3:$J$1999)</f>
        <v>Première demande</v>
      </c>
      <c r="K825" s="1" t="str">
        <f>_xlfn.XLOOKUP(C825,'Export Action'!$A$3:$A$1999,'Export Action'!$AL$3:$AL$1999)</f>
        <v>Mixte</v>
      </c>
      <c r="L825" s="1">
        <f>_xlfn.XLOOKUP(C825,'Export Action'!$A$3:$A$1999,'Export Action'!$AM$3:$AM$1999)</f>
        <v>10</v>
      </c>
      <c r="M825" s="5" t="e">
        <f>_xlfn.XLOOKUP(A825,'Export 2022'!$K$3:$K$1000,'Export 2022'!$AF$3:$AF$1000)</f>
        <v>#N/A</v>
      </c>
      <c r="N825" s="5" t="e">
        <f>_xlfn.XLOOKUP(A825,'Export 2023'!$K$3:$K$1000,'Export 2023'!$AF$3:$AF$1000)</f>
        <v>#N/A</v>
      </c>
      <c r="O825" s="31">
        <f>_xlfn.XLOOKUP(A825,'Export Dossier'!$K$3:$K$974,'Export Dossier'!$AD$3:$AD$974)</f>
        <v>1500</v>
      </c>
      <c r="P825" s="31">
        <f>_xlfn.XLOOKUP(C825,'Export Action'!$A$3:$A$1999,'Export Action'!$AS$3:$AS$1999)</f>
        <v>1500</v>
      </c>
      <c r="Q825" s="29">
        <f>(_xlfn.XLOOKUP(C825,'Export Action'!$A$3:$A$1999,'Export Action'!$AS$3:$AS$1999))/_xlfn.XLOOKUP(C825,'Export Action'!$A$3:$A$1999,'Export Action'!$AR$3:$AR$1999)</f>
        <v>0.37878787878787878</v>
      </c>
      <c r="R825" s="63" t="str">
        <f>IF(OR(_xlfn.XLOOKUP(C825,'Export Action'!$A$3:$A$1999,'Export Action'!$AO$3:$AO$1999)="Communes ZRR./bassins de vie pop &gt; 50% ZRR",_xlfn.XLOOKUP(C825,'Export Action'!$A$3:$A$1999,'Export Action'!$AO$3:$AO$1999)="Contrats de relance et de transition écologique (CRTE) rural"),"Oui","Non")</f>
        <v>Non</v>
      </c>
      <c r="S825" s="73"/>
      <c r="T825" s="74">
        <f t="shared" si="13"/>
        <v>333</v>
      </c>
      <c r="U825" s="75"/>
      <c r="V825" s="8" t="str" cm="1">
        <f t="array" ref="V825">IF(SUMPRODUCT((Tableau1[NOM DE LA STRUCTURE]=Tableau1[[#This Row],[NOM DE LA STRUCTURE]])*Tableau1[MONTANT PROPOSE POUR L''ACTION])=0,"",SUMPRODUCT((Tableau1[NOM DE LA STRUCTURE]=Tableau1[[#This Row],[NOM DE LA STRUCTURE]])*Tableau1[MONTANT PROPOSE POUR L''ACTION]))</f>
        <v/>
      </c>
      <c r="W825" s="79"/>
    </row>
    <row r="826" spans="1:23" ht="47.5" hidden="1" customHeight="1" x14ac:dyDescent="0.25">
      <c r="A826" s="13" t="str">
        <f>_xlfn.XLOOKUP(C826,'Export Action'!$A$3:$A$1999,'Export Action'!$L$3:$L$1999)</f>
        <v>39022087900014</v>
      </c>
      <c r="B826" s="84" t="str">
        <f>_xlfn.XLOOKUP(A826,'Export Action'!$L$3:$L$1999,'Export Action'!$O$3:$O$1999)</f>
        <v>ENTENTE GOUVILLE-SUR-MER COUTAINVILLE TENNIS DE TABLE</v>
      </c>
      <c r="C826" s="1" t="s">
        <v>17913</v>
      </c>
      <c r="D826" s="36" t="str">
        <f>_xlfn.XLOOKUP(C826,'Export Action'!$A$3:$A$1999,'Export Action'!$X$3:$X$1999)</f>
        <v>Ping Santé</v>
      </c>
      <c r="E826" s="1" t="str">
        <f>_xlfn.XLOOKUP(A826,'Export Dossier'!$K$3:$K$974,'Export Dossier'!$D$3:$D$974)</f>
        <v>FFTT-NORM-24-0025</v>
      </c>
      <c r="F826" s="36" t="str">
        <f>_xlfn.XLOOKUP(C826,'Export Action'!$A$3:$A$1999,'Export Action'!$AE$3:$AE$1999)</f>
        <v>Ping Actif</v>
      </c>
      <c r="G826" s="68"/>
      <c r="H826" s="71"/>
      <c r="I826" s="71"/>
      <c r="J826" s="1" t="str">
        <f>_xlfn.XLOOKUP(C826,'Export Action'!$A$3:$A$1999,'Export Action'!$J$3:$J$1999)</f>
        <v>Première demande</v>
      </c>
      <c r="K826" s="1" t="str">
        <f>_xlfn.XLOOKUP(C826,'Export Action'!$A$3:$A$1999,'Export Action'!$AL$3:$AL$1999)</f>
        <v>Mixte</v>
      </c>
      <c r="L826" s="1">
        <f>_xlfn.XLOOKUP(C826,'Export Action'!$A$3:$A$1999,'Export Action'!$AM$3:$AM$1999)</f>
        <v>12</v>
      </c>
      <c r="M826" s="5" t="e">
        <f>_xlfn.XLOOKUP(A826,'Export 2022'!$K$3:$K$1000,'Export 2022'!$AF$3:$AF$1000)</f>
        <v>#N/A</v>
      </c>
      <c r="N826" s="5" t="e">
        <f>_xlfn.XLOOKUP(A826,'Export 2023'!$K$3:$K$1000,'Export 2023'!$AF$3:$AF$1000)</f>
        <v>#N/A</v>
      </c>
      <c r="O826" s="31">
        <f>_xlfn.XLOOKUP(A826,'Export Dossier'!$K$3:$K$974,'Export Dossier'!$AD$3:$AD$974)</f>
        <v>2064</v>
      </c>
      <c r="P826" s="31">
        <f>_xlfn.XLOOKUP(C826,'Export Action'!$A$3:$A$1999,'Export Action'!$AS$3:$AS$1999)</f>
        <v>672</v>
      </c>
      <c r="Q826" s="29">
        <f>(_xlfn.XLOOKUP(C826,'Export Action'!$A$3:$A$1999,'Export Action'!$AS$3:$AS$1999))/_xlfn.XLOOKUP(C826,'Export Action'!$A$3:$A$1999,'Export Action'!$AR$3:$AR$1999)</f>
        <v>0.6</v>
      </c>
      <c r="R826" s="63" t="str">
        <f>IF(OR(_xlfn.XLOOKUP(C826,'Export Action'!$A$3:$A$1999,'Export Action'!$AO$3:$AO$1999)="Communes ZRR./bassins de vie pop &gt; 50% ZRR",_xlfn.XLOOKUP(C826,'Export Action'!$A$3:$A$1999,'Export Action'!$AO$3:$AO$1999)="Contrats de relance et de transition écologique (CRTE) rural"),"Oui","Non")</f>
        <v>Non</v>
      </c>
      <c r="S826" s="73"/>
      <c r="T826" s="74">
        <f t="shared" si="13"/>
        <v>334</v>
      </c>
      <c r="U826" s="75"/>
      <c r="V826" s="8" t="str" cm="1">
        <f t="array" ref="V826">IF(SUMPRODUCT((Tableau1[NOM DE LA STRUCTURE]=Tableau1[[#This Row],[NOM DE LA STRUCTURE]])*Tableau1[MONTANT PROPOSE POUR L''ACTION])=0,"",SUMPRODUCT((Tableau1[NOM DE LA STRUCTURE]=Tableau1[[#This Row],[NOM DE LA STRUCTURE]])*Tableau1[MONTANT PROPOSE POUR L''ACTION]))</f>
        <v/>
      </c>
      <c r="W826" s="79"/>
    </row>
    <row r="827" spans="1:23" ht="47.5" hidden="1" customHeight="1" x14ac:dyDescent="0.25">
      <c r="A827" s="13" t="str">
        <f>_xlfn.XLOOKUP(C827,'Export Action'!$A$3:$A$1999,'Export Action'!$L$3:$L$1999)</f>
        <v>39022087900014</v>
      </c>
      <c r="B827" s="84" t="str">
        <f>_xlfn.XLOOKUP(A827,'Export Action'!$L$3:$L$1999,'Export Action'!$O$3:$O$1999)</f>
        <v>ENTENTE GOUVILLE-SUR-MER COUTAINVILLE TENNIS DE TABLE</v>
      </c>
      <c r="C827" s="1" t="s">
        <v>17926</v>
      </c>
      <c r="D827" s="36" t="str">
        <f>_xlfn.XLOOKUP(C827,'Export Action'!$A$3:$A$1999,'Export Action'!$X$3:$X$1999)</f>
        <v>Développement de l'école de tennis de table</v>
      </c>
      <c r="E827" s="1" t="str">
        <f>_xlfn.XLOOKUP(A827,'Export Dossier'!$K$3:$K$974,'Export Dossier'!$D$3:$D$974)</f>
        <v>FFTT-NORM-24-0025</v>
      </c>
      <c r="F827" s="36" t="str">
        <f>_xlfn.XLOOKUP(C827,'Export Action'!$A$3:$A$1999,'Export Action'!$AE$3:$AE$1999)</f>
        <v>Ping Educatif</v>
      </c>
      <c r="G827" s="68"/>
      <c r="H827" s="71"/>
      <c r="I827" s="71"/>
      <c r="J827" s="1" t="str">
        <f>_xlfn.XLOOKUP(C827,'Export Action'!$A$3:$A$1999,'Export Action'!$J$3:$J$1999)</f>
        <v>Première demande</v>
      </c>
      <c r="K827" s="1" t="str">
        <f>_xlfn.XLOOKUP(C827,'Export Action'!$A$3:$A$1999,'Export Action'!$AL$3:$AL$1999)</f>
        <v>Mixte</v>
      </c>
      <c r="L827" s="1">
        <f>_xlfn.XLOOKUP(C827,'Export Action'!$A$3:$A$1999,'Export Action'!$AM$3:$AM$1999)</f>
        <v>200</v>
      </c>
      <c r="M827" s="5" t="e">
        <f>_xlfn.XLOOKUP(A827,'Export 2022'!$K$3:$K$1000,'Export 2022'!$AF$3:$AF$1000)</f>
        <v>#N/A</v>
      </c>
      <c r="N827" s="5" t="e">
        <f>_xlfn.XLOOKUP(A827,'Export 2023'!$K$3:$K$1000,'Export 2023'!$AF$3:$AF$1000)</f>
        <v>#N/A</v>
      </c>
      <c r="O827" s="31">
        <f>_xlfn.XLOOKUP(A827,'Export Dossier'!$K$3:$K$974,'Export Dossier'!$AD$3:$AD$974)</f>
        <v>2064</v>
      </c>
      <c r="P827" s="31">
        <f>_xlfn.XLOOKUP(C827,'Export Action'!$A$3:$A$1999,'Export Action'!$AS$3:$AS$1999)</f>
        <v>1392</v>
      </c>
      <c r="Q827" s="29">
        <f>(_xlfn.XLOOKUP(C827,'Export Action'!$A$3:$A$1999,'Export Action'!$AS$3:$AS$1999))/_xlfn.XLOOKUP(C827,'Export Action'!$A$3:$A$1999,'Export Action'!$AR$3:$AR$1999)</f>
        <v>0.6</v>
      </c>
      <c r="R827" s="63" t="str">
        <f>IF(OR(_xlfn.XLOOKUP(C827,'Export Action'!$A$3:$A$1999,'Export Action'!$AO$3:$AO$1999)="Communes ZRR./bassins de vie pop &gt; 50% ZRR",_xlfn.XLOOKUP(C827,'Export Action'!$A$3:$A$1999,'Export Action'!$AO$3:$AO$1999)="Contrats de relance et de transition écologique (CRTE) rural"),"Oui","Non")</f>
        <v>Non</v>
      </c>
      <c r="S827" s="73"/>
      <c r="T827" s="74">
        <f t="shared" si="13"/>
        <v>334</v>
      </c>
      <c r="U827" s="75"/>
      <c r="V827" s="8" t="str" cm="1">
        <f t="array" ref="V827">IF(SUMPRODUCT((Tableau1[NOM DE LA STRUCTURE]=Tableau1[[#This Row],[NOM DE LA STRUCTURE]])*Tableau1[MONTANT PROPOSE POUR L''ACTION])=0,"",SUMPRODUCT((Tableau1[NOM DE LA STRUCTURE]=Tableau1[[#This Row],[NOM DE LA STRUCTURE]])*Tableau1[MONTANT PROPOSE POUR L''ACTION]))</f>
        <v/>
      </c>
      <c r="W827" s="79"/>
    </row>
    <row r="828" spans="1:23" ht="47.5" hidden="1" customHeight="1" x14ac:dyDescent="0.25">
      <c r="A828" s="13" t="str">
        <f>_xlfn.XLOOKUP(C828,'Export Action'!$A$3:$A$1999,'Export Action'!$L$3:$L$1999)</f>
        <v>85233250100018</v>
      </c>
      <c r="B828" s="84" t="str">
        <f>_xlfn.XLOOKUP(A828,'Export Action'!$L$3:$L$1999,'Export Action'!$O$3:$O$1999)</f>
        <v>CLUB PONGISTE BUCHEOIS</v>
      </c>
      <c r="C828" s="1" t="s">
        <v>17930</v>
      </c>
      <c r="D828" s="36" t="str">
        <f>_xlfn.XLOOKUP(C828,'Export Action'!$A$3:$A$1999,'Export Action'!$X$3:$X$1999)</f>
        <v>Séance de ping santé Bien-être pour tous publics</v>
      </c>
      <c r="E828" s="1" t="str">
        <f>_xlfn.XLOOKUP(A828,'Export Dossier'!$K$3:$K$974,'Export Dossier'!$D$3:$D$974)</f>
        <v>FFTT-NORM-24-0026</v>
      </c>
      <c r="F828" s="36" t="str">
        <f>_xlfn.XLOOKUP(C828,'Export Action'!$A$3:$A$1999,'Export Action'!$AE$3:$AE$1999)</f>
        <v>Ping Actif</v>
      </c>
      <c r="G828" s="68"/>
      <c r="H828" s="71"/>
      <c r="I828" s="71"/>
      <c r="J828" s="1" t="str">
        <f>_xlfn.XLOOKUP(C828,'Export Action'!$A$3:$A$1999,'Export Action'!$J$3:$J$1999)</f>
        <v>Première demande</v>
      </c>
      <c r="K828" s="1" t="str">
        <f>_xlfn.XLOOKUP(C828,'Export Action'!$A$3:$A$1999,'Export Action'!$AL$3:$AL$1999)</f>
        <v>Mixte</v>
      </c>
      <c r="L828" s="1">
        <f>_xlfn.XLOOKUP(C828,'Export Action'!$A$3:$A$1999,'Export Action'!$AM$3:$AM$1999)</f>
        <v>10</v>
      </c>
      <c r="M828" s="5">
        <f>_xlfn.XLOOKUP(A828,'Export 2022'!$K$3:$K$1000,'Export 2022'!$AF$3:$AF$1000)</f>
        <v>1500</v>
      </c>
      <c r="N828" s="5">
        <f>_xlfn.XLOOKUP(A828,'Export 2023'!$K$3:$K$1000,'Export 2023'!$AF$3:$AF$1000)</f>
        <v>1500</v>
      </c>
      <c r="O828" s="31">
        <f>_xlfn.XLOOKUP(A828,'Export Dossier'!$K$3:$K$974,'Export Dossier'!$AD$3:$AD$974)</f>
        <v>3300</v>
      </c>
      <c r="P828" s="31">
        <f>_xlfn.XLOOKUP(C828,'Export Action'!$A$3:$A$1999,'Export Action'!$AS$3:$AS$1999)</f>
        <v>1500</v>
      </c>
      <c r="Q828" s="29">
        <f>(_xlfn.XLOOKUP(C828,'Export Action'!$A$3:$A$1999,'Export Action'!$AS$3:$AS$1999))/_xlfn.XLOOKUP(C828,'Export Action'!$A$3:$A$1999,'Export Action'!$AR$3:$AR$1999)</f>
        <v>0.5</v>
      </c>
      <c r="R828" s="63" t="str">
        <f>IF(OR(_xlfn.XLOOKUP(C828,'Export Action'!$A$3:$A$1999,'Export Action'!$AO$3:$AO$1999)="Communes ZRR./bassins de vie pop &gt; 50% ZRR",_xlfn.XLOOKUP(C828,'Export Action'!$A$3:$A$1999,'Export Action'!$AO$3:$AO$1999)="Contrats de relance et de transition écologique (CRTE) rural"),"Oui","Non")</f>
        <v>Non</v>
      </c>
      <c r="S828" s="73"/>
      <c r="T828" s="74">
        <f t="shared" si="13"/>
        <v>335</v>
      </c>
      <c r="U828" s="75"/>
      <c r="V828" s="8" t="str" cm="1">
        <f t="array" ref="V828">IF(SUMPRODUCT((Tableau1[NOM DE LA STRUCTURE]=Tableau1[[#This Row],[NOM DE LA STRUCTURE]])*Tableau1[MONTANT PROPOSE POUR L''ACTION])=0,"",SUMPRODUCT((Tableau1[NOM DE LA STRUCTURE]=Tableau1[[#This Row],[NOM DE LA STRUCTURE]])*Tableau1[MONTANT PROPOSE POUR L''ACTION]))</f>
        <v/>
      </c>
      <c r="W828" s="79"/>
    </row>
    <row r="829" spans="1:23" ht="47.5" hidden="1" customHeight="1" x14ac:dyDescent="0.25">
      <c r="A829" s="13" t="str">
        <f>_xlfn.XLOOKUP(C829,'Export Action'!$A$3:$A$1999,'Export Action'!$L$3:$L$1999)</f>
        <v>85233250100018</v>
      </c>
      <c r="B829" s="84" t="str">
        <f>_xlfn.XLOOKUP(A829,'Export Action'!$L$3:$L$1999,'Export Action'!$O$3:$O$1999)</f>
        <v>CLUB PONGISTE BUCHEOIS</v>
      </c>
      <c r="C829" s="1" t="s">
        <v>17938</v>
      </c>
      <c r="D829" s="36" t="str">
        <f>_xlfn.XLOOKUP(C829,'Export Action'!$A$3:$A$1999,'Export Action'!$X$3:$X$1999)</f>
        <v>Recrutement et fidélisation des jeunes + enfants</v>
      </c>
      <c r="E829" s="1" t="str">
        <f>_xlfn.XLOOKUP(A829,'Export Dossier'!$K$3:$K$974,'Export Dossier'!$D$3:$D$974)</f>
        <v>FFTT-NORM-24-0026</v>
      </c>
      <c r="F829" s="36" t="str">
        <f>_xlfn.XLOOKUP(C829,'Export Action'!$A$3:$A$1999,'Export Action'!$AE$3:$AE$1999)</f>
        <v>Ping Educatif</v>
      </c>
      <c r="G829" s="68"/>
      <c r="H829" s="71"/>
      <c r="I829" s="71"/>
      <c r="J829" s="1" t="str">
        <f>_xlfn.XLOOKUP(C829,'Export Action'!$A$3:$A$1999,'Export Action'!$J$3:$J$1999)</f>
        <v>Renouvellement</v>
      </c>
      <c r="K829" s="1" t="str">
        <f>_xlfn.XLOOKUP(C829,'Export Action'!$A$3:$A$1999,'Export Action'!$AL$3:$AL$1999)</f>
        <v>Mixte</v>
      </c>
      <c r="L829" s="1">
        <f>_xlfn.XLOOKUP(C829,'Export Action'!$A$3:$A$1999,'Export Action'!$AM$3:$AM$1999)</f>
        <v>150</v>
      </c>
      <c r="M829" s="5">
        <f>_xlfn.XLOOKUP(A829,'Export 2022'!$K$3:$K$1000,'Export 2022'!$AF$3:$AF$1000)</f>
        <v>1500</v>
      </c>
      <c r="N829" s="5">
        <f>_xlfn.XLOOKUP(A829,'Export 2023'!$K$3:$K$1000,'Export 2023'!$AF$3:$AF$1000)</f>
        <v>1500</v>
      </c>
      <c r="O829" s="31">
        <f>_xlfn.XLOOKUP(A829,'Export Dossier'!$K$3:$K$974,'Export Dossier'!$AD$3:$AD$974)</f>
        <v>3300</v>
      </c>
      <c r="P829" s="31">
        <f>_xlfn.XLOOKUP(C829,'Export Action'!$A$3:$A$1999,'Export Action'!$AS$3:$AS$1999)</f>
        <v>1800</v>
      </c>
      <c r="Q829" s="29">
        <f>(_xlfn.XLOOKUP(C829,'Export Action'!$A$3:$A$1999,'Export Action'!$AS$3:$AS$1999))/_xlfn.XLOOKUP(C829,'Export Action'!$A$3:$A$1999,'Export Action'!$AR$3:$AR$1999)</f>
        <v>0.42352941176470588</v>
      </c>
      <c r="R829" s="63" t="str">
        <f>IF(OR(_xlfn.XLOOKUP(C829,'Export Action'!$A$3:$A$1999,'Export Action'!$AO$3:$AO$1999)="Communes ZRR./bassins de vie pop &gt; 50% ZRR",_xlfn.XLOOKUP(C829,'Export Action'!$A$3:$A$1999,'Export Action'!$AO$3:$AO$1999)="Contrats de relance et de transition écologique (CRTE) rural"),"Oui","Non")</f>
        <v>Non</v>
      </c>
      <c r="S829" s="73"/>
      <c r="T829" s="74">
        <f t="shared" si="13"/>
        <v>335</v>
      </c>
      <c r="U829" s="75"/>
      <c r="V829" s="8" t="str" cm="1">
        <f t="array" ref="V829">IF(SUMPRODUCT((Tableau1[NOM DE LA STRUCTURE]=Tableau1[[#This Row],[NOM DE LA STRUCTURE]])*Tableau1[MONTANT PROPOSE POUR L''ACTION])=0,"",SUMPRODUCT((Tableau1[NOM DE LA STRUCTURE]=Tableau1[[#This Row],[NOM DE LA STRUCTURE]])*Tableau1[MONTANT PROPOSE POUR L''ACTION]))</f>
        <v/>
      </c>
      <c r="W829" s="79"/>
    </row>
    <row r="830" spans="1:23" ht="47.5" hidden="1" customHeight="1" x14ac:dyDescent="0.25">
      <c r="A830" s="13" t="str">
        <f>_xlfn.XLOOKUP(C830,'Export Action'!$A$3:$A$1999,'Export Action'!$L$3:$L$1999)</f>
        <v>40431040100066</v>
      </c>
      <c r="B830" s="84" t="str">
        <f>_xlfn.XLOOKUP(A830,'Export Action'!$L$3:$L$1999,'Export Action'!$O$3:$O$1999)</f>
        <v>UNION SPORTIVE ET CULTURELLE DE BOIS-GUILLAUME - TENNIS DE TABLE</v>
      </c>
      <c r="C830" s="1" t="s">
        <v>17945</v>
      </c>
      <c r="D830" s="36" t="str">
        <f>_xlfn.XLOOKUP(C830,'Export Action'!$A$3:$A$1999,'Export Action'!$X$3:$X$1999)</f>
        <v>Ping Educatif</v>
      </c>
      <c r="E830" s="1" t="str">
        <f>_xlfn.XLOOKUP(A830,'Export Dossier'!$K$3:$K$974,'Export Dossier'!$D$3:$D$974)</f>
        <v>FFTT-NORM-24-0027</v>
      </c>
      <c r="F830" s="36" t="str">
        <f>_xlfn.XLOOKUP(C830,'Export Action'!$A$3:$A$1999,'Export Action'!$AE$3:$AE$1999)</f>
        <v>Ping Educatif</v>
      </c>
      <c r="G830" s="68"/>
      <c r="H830" s="71"/>
      <c r="I830" s="71"/>
      <c r="J830" s="1" t="str">
        <f>_xlfn.XLOOKUP(C830,'Export Action'!$A$3:$A$1999,'Export Action'!$J$3:$J$1999)</f>
        <v>Renouvellement</v>
      </c>
      <c r="K830" s="1" t="str">
        <f>_xlfn.XLOOKUP(C830,'Export Action'!$A$3:$A$1999,'Export Action'!$AL$3:$AL$1999)</f>
        <v>Mixte</v>
      </c>
      <c r="L830" s="1">
        <f>_xlfn.XLOOKUP(C830,'Export Action'!$A$3:$A$1999,'Export Action'!$AM$3:$AM$1999)</f>
        <v>35</v>
      </c>
      <c r="M830" s="5">
        <f>_xlfn.XLOOKUP(A830,'Export 2022'!$K$3:$K$1000,'Export 2022'!$AF$3:$AF$1000)</f>
        <v>2800</v>
      </c>
      <c r="N830" s="5">
        <f>_xlfn.XLOOKUP(A830,'Export 2023'!$K$3:$K$1000,'Export 2023'!$AF$3:$AF$1000)</f>
        <v>2900</v>
      </c>
      <c r="O830" s="31">
        <f>_xlfn.XLOOKUP(A830,'Export Dossier'!$K$3:$K$974,'Export Dossier'!$AD$3:$AD$974)</f>
        <v>12000</v>
      </c>
      <c r="P830" s="31">
        <f>_xlfn.XLOOKUP(C830,'Export Action'!$A$3:$A$1999,'Export Action'!$AS$3:$AS$1999)</f>
        <v>7000</v>
      </c>
      <c r="Q830" s="29">
        <f>(_xlfn.XLOOKUP(C830,'Export Action'!$A$3:$A$1999,'Export Action'!$AS$3:$AS$1999))/_xlfn.XLOOKUP(C830,'Export Action'!$A$3:$A$1999,'Export Action'!$AR$3:$AR$1999)</f>
        <v>0.30769230769230771</v>
      </c>
      <c r="R830" s="63" t="str">
        <f>IF(OR(_xlfn.XLOOKUP(C830,'Export Action'!$A$3:$A$1999,'Export Action'!$AO$3:$AO$1999)="Communes ZRR./bassins de vie pop &gt; 50% ZRR",_xlfn.XLOOKUP(C830,'Export Action'!$A$3:$A$1999,'Export Action'!$AO$3:$AO$1999)="Contrats de relance et de transition écologique (CRTE) rural"),"Oui","Non")</f>
        <v>Non</v>
      </c>
      <c r="S830" s="73"/>
      <c r="T830" s="74">
        <f t="shared" si="13"/>
        <v>336</v>
      </c>
      <c r="U830" s="75"/>
      <c r="V830" s="8" t="str" cm="1">
        <f t="array" ref="V830">IF(SUMPRODUCT((Tableau1[NOM DE LA STRUCTURE]=Tableau1[[#This Row],[NOM DE LA STRUCTURE]])*Tableau1[MONTANT PROPOSE POUR L''ACTION])=0,"",SUMPRODUCT((Tableau1[NOM DE LA STRUCTURE]=Tableau1[[#This Row],[NOM DE LA STRUCTURE]])*Tableau1[MONTANT PROPOSE POUR L''ACTION]))</f>
        <v/>
      </c>
      <c r="W830" s="79"/>
    </row>
    <row r="831" spans="1:23" ht="47.5" hidden="1" customHeight="1" x14ac:dyDescent="0.25">
      <c r="A831" s="13" t="str">
        <f>_xlfn.XLOOKUP(C831,'Export Action'!$A$3:$A$1999,'Export Action'!$L$3:$L$1999)</f>
        <v>40431040100066</v>
      </c>
      <c r="B831" s="84" t="str">
        <f>_xlfn.XLOOKUP(A831,'Export Action'!$L$3:$L$1999,'Export Action'!$O$3:$O$1999)</f>
        <v>UNION SPORTIVE ET CULTURELLE DE BOIS-GUILLAUME - TENNIS DE TABLE</v>
      </c>
      <c r="C831" s="1" t="s">
        <v>17952</v>
      </c>
      <c r="D831" s="36" t="str">
        <f>_xlfn.XLOOKUP(C831,'Export Action'!$A$3:$A$1999,'Export Action'!$X$3:$X$1999)</f>
        <v>Ping Actif</v>
      </c>
      <c r="E831" s="1" t="str">
        <f>_xlfn.XLOOKUP(A831,'Export Dossier'!$K$3:$K$974,'Export Dossier'!$D$3:$D$974)</f>
        <v>FFTT-NORM-24-0027</v>
      </c>
      <c r="F831" s="36" t="str">
        <f>_xlfn.XLOOKUP(C831,'Export Action'!$A$3:$A$1999,'Export Action'!$AE$3:$AE$1999)</f>
        <v>Ping Inclusif</v>
      </c>
      <c r="G831" s="68"/>
      <c r="H831" s="71"/>
      <c r="I831" s="71"/>
      <c r="J831" s="1" t="str">
        <f>_xlfn.XLOOKUP(C831,'Export Action'!$A$3:$A$1999,'Export Action'!$J$3:$J$1999)</f>
        <v>Renouvellement</v>
      </c>
      <c r="K831" s="1" t="str">
        <f>_xlfn.XLOOKUP(C831,'Export Action'!$A$3:$A$1999,'Export Action'!$AL$3:$AL$1999)</f>
        <v>Mixte</v>
      </c>
      <c r="L831" s="1">
        <f>_xlfn.XLOOKUP(C831,'Export Action'!$A$3:$A$1999,'Export Action'!$AM$3:$AM$1999)</f>
        <v>50</v>
      </c>
      <c r="M831" s="5">
        <f>_xlfn.XLOOKUP(A831,'Export 2022'!$K$3:$K$1000,'Export 2022'!$AF$3:$AF$1000)</f>
        <v>2800</v>
      </c>
      <c r="N831" s="5">
        <f>_xlfn.XLOOKUP(A831,'Export 2023'!$K$3:$K$1000,'Export 2023'!$AF$3:$AF$1000)</f>
        <v>2900</v>
      </c>
      <c r="O831" s="31">
        <f>_xlfn.XLOOKUP(A831,'Export Dossier'!$K$3:$K$974,'Export Dossier'!$AD$3:$AD$974)</f>
        <v>12000</v>
      </c>
      <c r="P831" s="31">
        <f>_xlfn.XLOOKUP(C831,'Export Action'!$A$3:$A$1999,'Export Action'!$AS$3:$AS$1999)</f>
        <v>5000</v>
      </c>
      <c r="Q831" s="29">
        <f>(_xlfn.XLOOKUP(C831,'Export Action'!$A$3:$A$1999,'Export Action'!$AS$3:$AS$1999))/_xlfn.XLOOKUP(C831,'Export Action'!$A$3:$A$1999,'Export Action'!$AR$3:$AR$1999)</f>
        <v>0.35087719298245612</v>
      </c>
      <c r="R831" s="63" t="str">
        <f>IF(OR(_xlfn.XLOOKUP(C831,'Export Action'!$A$3:$A$1999,'Export Action'!$AO$3:$AO$1999)="Communes ZRR./bassins de vie pop &gt; 50% ZRR",_xlfn.XLOOKUP(C831,'Export Action'!$A$3:$A$1999,'Export Action'!$AO$3:$AO$1999)="Contrats de relance et de transition écologique (CRTE) rural"),"Oui","Non")</f>
        <v>Non</v>
      </c>
      <c r="S831" s="73"/>
      <c r="T831" s="74">
        <f t="shared" si="13"/>
        <v>336</v>
      </c>
      <c r="U831" s="75"/>
      <c r="V831" s="8" t="str" cm="1">
        <f t="array" ref="V831">IF(SUMPRODUCT((Tableau1[NOM DE LA STRUCTURE]=Tableau1[[#This Row],[NOM DE LA STRUCTURE]])*Tableau1[MONTANT PROPOSE POUR L''ACTION])=0,"",SUMPRODUCT((Tableau1[NOM DE LA STRUCTURE]=Tableau1[[#This Row],[NOM DE LA STRUCTURE]])*Tableau1[MONTANT PROPOSE POUR L''ACTION]))</f>
        <v/>
      </c>
      <c r="W831" s="79"/>
    </row>
    <row r="832" spans="1:23" ht="47.5" hidden="1" customHeight="1" x14ac:dyDescent="0.25">
      <c r="A832" s="13" t="str">
        <f>_xlfn.XLOOKUP(C832,'Export Action'!$A$3:$A$1999,'Export Action'!$L$3:$L$1999)</f>
        <v>45063367200016</v>
      </c>
      <c r="B832" s="84" t="str">
        <f>_xlfn.XLOOKUP(A832,'Export Action'!$L$3:$L$1999,'Export Action'!$O$3:$O$1999)</f>
        <v>AMICALE DES PONGISTES DE PACY MENILLES</v>
      </c>
      <c r="C832" s="1" t="s">
        <v>17957</v>
      </c>
      <c r="D832" s="36" t="str">
        <f>_xlfn.XLOOKUP(C832,'Export Action'!$A$3:$A$1999,'Export Action'!$X$3:$X$1999)</f>
        <v>Pratique d'une activité physique par le tennis de table en milieu scolaire et au club de l’APPM en direction des enfants de 4 à 11 ans.</v>
      </c>
      <c r="E832" s="1" t="str">
        <f>_xlfn.XLOOKUP(A832,'Export Dossier'!$K$3:$K$974,'Export Dossier'!$D$3:$D$974)</f>
        <v>FFTT-NORM-24-0028</v>
      </c>
      <c r="F832" s="36" t="str">
        <f>_xlfn.XLOOKUP(C832,'Export Action'!$A$3:$A$1999,'Export Action'!$AE$3:$AE$1999)</f>
        <v>Ping Educatif</v>
      </c>
      <c r="G832" s="68"/>
      <c r="H832" s="71"/>
      <c r="I832" s="71"/>
      <c r="J832" s="1" t="str">
        <f>_xlfn.XLOOKUP(C832,'Export Action'!$A$3:$A$1999,'Export Action'!$J$3:$J$1999)</f>
        <v>Première demande</v>
      </c>
      <c r="K832" s="1" t="str">
        <f>_xlfn.XLOOKUP(C832,'Export Action'!$A$3:$A$1999,'Export Action'!$AL$3:$AL$1999)</f>
        <v>Mixte</v>
      </c>
      <c r="L832" s="1">
        <f>_xlfn.XLOOKUP(C832,'Export Action'!$A$3:$A$1999,'Export Action'!$AM$3:$AM$1999)</f>
        <v>400</v>
      </c>
      <c r="M832" s="5" t="e">
        <f>_xlfn.XLOOKUP(A832,'Export 2022'!$K$3:$K$1000,'Export 2022'!$AF$3:$AF$1000)</f>
        <v>#N/A</v>
      </c>
      <c r="N832" s="5">
        <f>_xlfn.XLOOKUP(A832,'Export 2023'!$K$3:$K$1000,'Export 2023'!$AF$3:$AF$1000)</f>
        <v>0</v>
      </c>
      <c r="O832" s="31">
        <f>_xlfn.XLOOKUP(A832,'Export Dossier'!$K$3:$K$974,'Export Dossier'!$AD$3:$AD$974)</f>
        <v>4700</v>
      </c>
      <c r="P832" s="31">
        <f>_xlfn.XLOOKUP(C832,'Export Action'!$A$3:$A$1999,'Export Action'!$AS$3:$AS$1999)</f>
        <v>3000</v>
      </c>
      <c r="Q832" s="29">
        <f>(_xlfn.XLOOKUP(C832,'Export Action'!$A$3:$A$1999,'Export Action'!$AS$3:$AS$1999))/_xlfn.XLOOKUP(C832,'Export Action'!$A$3:$A$1999,'Export Action'!$AR$3:$AR$1999)</f>
        <v>0.45112781954887216</v>
      </c>
      <c r="R832" s="63" t="str">
        <f>IF(OR(_xlfn.XLOOKUP(C832,'Export Action'!$A$3:$A$1999,'Export Action'!$AO$3:$AO$1999)="Communes ZRR./bassins de vie pop &gt; 50% ZRR",_xlfn.XLOOKUP(C832,'Export Action'!$A$3:$A$1999,'Export Action'!$AO$3:$AO$1999)="Contrats de relance et de transition écologique (CRTE) rural"),"Oui","Non")</f>
        <v>Non</v>
      </c>
      <c r="S832" s="73"/>
      <c r="T832" s="74">
        <f t="shared" si="13"/>
        <v>337</v>
      </c>
      <c r="U832" s="75"/>
      <c r="V832" s="8" t="str" cm="1">
        <f t="array" ref="V832">IF(SUMPRODUCT((Tableau1[NOM DE LA STRUCTURE]=Tableau1[[#This Row],[NOM DE LA STRUCTURE]])*Tableau1[MONTANT PROPOSE POUR L''ACTION])=0,"",SUMPRODUCT((Tableau1[NOM DE LA STRUCTURE]=Tableau1[[#This Row],[NOM DE LA STRUCTURE]])*Tableau1[MONTANT PROPOSE POUR L''ACTION]))</f>
        <v/>
      </c>
      <c r="W832" s="79"/>
    </row>
    <row r="833" spans="1:23" ht="47.5" hidden="1" customHeight="1" x14ac:dyDescent="0.25">
      <c r="A833" s="13" t="str">
        <f>_xlfn.XLOOKUP(C833,'Export Action'!$A$3:$A$1999,'Export Action'!$L$3:$L$1999)</f>
        <v>45063367200016</v>
      </c>
      <c r="B833" s="84" t="str">
        <f>_xlfn.XLOOKUP(A833,'Export Action'!$L$3:$L$1999,'Export Action'!$O$3:$O$1999)</f>
        <v>AMICALE DES PONGISTES DE PACY MENILLES</v>
      </c>
      <c r="C833" s="1" t="s">
        <v>17965</v>
      </c>
      <c r="D833" s="36" t="str">
        <f>_xlfn.XLOOKUP(C833,'Export Action'!$A$3:$A$1999,'Export Action'!$X$3:$X$1999)</f>
        <v>Pratique d'une activité physique via le tennis de table par un éducateur sportif en direction des Féminines et des Séniors (+ de 65 ans) et principalement dans une démarche « loisir ».</v>
      </c>
      <c r="E833" s="1" t="str">
        <f>_xlfn.XLOOKUP(A833,'Export Dossier'!$K$3:$K$974,'Export Dossier'!$D$3:$D$974)</f>
        <v>FFTT-NORM-24-0028</v>
      </c>
      <c r="F833" s="36" t="str">
        <f>_xlfn.XLOOKUP(C833,'Export Action'!$A$3:$A$1999,'Export Action'!$AE$3:$AE$1999)</f>
        <v>Ping Actif</v>
      </c>
      <c r="G833" s="68"/>
      <c r="H833" s="71"/>
      <c r="I833" s="71"/>
      <c r="J833" s="1" t="str">
        <f>_xlfn.XLOOKUP(C833,'Export Action'!$A$3:$A$1999,'Export Action'!$J$3:$J$1999)</f>
        <v>Première demande</v>
      </c>
      <c r="K833" s="1" t="str">
        <f>_xlfn.XLOOKUP(C833,'Export Action'!$A$3:$A$1999,'Export Action'!$AL$3:$AL$1999)</f>
        <v>Féminin</v>
      </c>
      <c r="L833" s="1">
        <f>_xlfn.XLOOKUP(C833,'Export Action'!$A$3:$A$1999,'Export Action'!$AM$3:$AM$1999)</f>
        <v>10</v>
      </c>
      <c r="M833" s="5" t="e">
        <f>_xlfn.XLOOKUP(A833,'Export 2022'!$K$3:$K$1000,'Export 2022'!$AF$3:$AF$1000)</f>
        <v>#N/A</v>
      </c>
      <c r="N833" s="5">
        <f>_xlfn.XLOOKUP(A833,'Export 2023'!$K$3:$K$1000,'Export 2023'!$AF$3:$AF$1000)</f>
        <v>0</v>
      </c>
      <c r="O833" s="31">
        <f>_xlfn.XLOOKUP(A833,'Export Dossier'!$K$3:$K$974,'Export Dossier'!$AD$3:$AD$974)</f>
        <v>4700</v>
      </c>
      <c r="P833" s="31">
        <f>_xlfn.XLOOKUP(C833,'Export Action'!$A$3:$A$1999,'Export Action'!$AS$3:$AS$1999)</f>
        <v>1700</v>
      </c>
      <c r="Q833" s="29">
        <f>(_xlfn.XLOOKUP(C833,'Export Action'!$A$3:$A$1999,'Export Action'!$AS$3:$AS$1999))/_xlfn.XLOOKUP(C833,'Export Action'!$A$3:$A$1999,'Export Action'!$AR$3:$AR$1999)</f>
        <v>0.55921052631578949</v>
      </c>
      <c r="R833" s="63" t="str">
        <f>IF(OR(_xlfn.XLOOKUP(C833,'Export Action'!$A$3:$A$1999,'Export Action'!$AO$3:$AO$1999)="Communes ZRR./bassins de vie pop &gt; 50% ZRR",_xlfn.XLOOKUP(C833,'Export Action'!$A$3:$A$1999,'Export Action'!$AO$3:$AO$1999)="Contrats de relance et de transition écologique (CRTE) rural"),"Oui","Non")</f>
        <v>Non</v>
      </c>
      <c r="S833" s="73"/>
      <c r="T833" s="74">
        <f t="shared" si="13"/>
        <v>337</v>
      </c>
      <c r="U833" s="75"/>
      <c r="V833" s="8" t="str" cm="1">
        <f t="array" ref="V833">IF(SUMPRODUCT((Tableau1[NOM DE LA STRUCTURE]=Tableau1[[#This Row],[NOM DE LA STRUCTURE]])*Tableau1[MONTANT PROPOSE POUR L''ACTION])=0,"",SUMPRODUCT((Tableau1[NOM DE LA STRUCTURE]=Tableau1[[#This Row],[NOM DE LA STRUCTURE]])*Tableau1[MONTANT PROPOSE POUR L''ACTION]))</f>
        <v/>
      </c>
      <c r="W833" s="79"/>
    </row>
    <row r="834" spans="1:23" ht="47.5" hidden="1" customHeight="1" x14ac:dyDescent="0.25">
      <c r="A834" s="13" t="str">
        <f>_xlfn.XLOOKUP(C834,'Export Action'!$A$3:$A$1999,'Export Action'!$L$3:$L$1999)</f>
        <v>78109166500013</v>
      </c>
      <c r="B834" s="84" t="str">
        <f>_xlfn.XLOOKUP(A834,'Export Action'!$L$3:$L$1999,'Export Action'!$O$3:$O$1999)</f>
        <v>CLUB PONGISTE QUEVILLAIS</v>
      </c>
      <c r="C834" s="1" t="s">
        <v>17972</v>
      </c>
      <c r="D834" s="36" t="str">
        <f>_xlfn.XLOOKUP(C834,'Export Action'!$A$3:$A$1999,'Export Action'!$X$3:$X$1999)</f>
        <v>réduire les inégalités à travers le sport adapté</v>
      </c>
      <c r="E834" s="1" t="str">
        <f>_xlfn.XLOOKUP(A834,'Export Dossier'!$K$3:$K$974,'Export Dossier'!$D$3:$D$974)</f>
        <v>FFTT-NORM-24-0029</v>
      </c>
      <c r="F834" s="36" t="str">
        <f>_xlfn.XLOOKUP(C834,'Export Action'!$A$3:$A$1999,'Export Action'!$AE$3:$AE$1999)</f>
        <v>Ping Inclusif</v>
      </c>
      <c r="G834" s="68"/>
      <c r="H834" s="71"/>
      <c r="I834" s="71"/>
      <c r="J834" s="1" t="str">
        <f>_xlfn.XLOOKUP(C834,'Export Action'!$A$3:$A$1999,'Export Action'!$J$3:$J$1999)</f>
        <v>Renouvellement</v>
      </c>
      <c r="K834" s="1" t="str">
        <f>_xlfn.XLOOKUP(C834,'Export Action'!$A$3:$A$1999,'Export Action'!$AL$3:$AL$1999)</f>
        <v>Mixte</v>
      </c>
      <c r="L834" s="1">
        <f>_xlfn.XLOOKUP(C834,'Export Action'!$A$3:$A$1999,'Export Action'!$AM$3:$AM$1999)</f>
        <v>140</v>
      </c>
      <c r="M834" s="5">
        <f>_xlfn.XLOOKUP(A834,'Export 2022'!$K$3:$K$1000,'Export 2022'!$AF$3:$AF$1000)</f>
        <v>5907</v>
      </c>
      <c r="N834" s="5">
        <f>_xlfn.XLOOKUP(A834,'Export 2023'!$K$3:$K$1000,'Export 2023'!$AF$3:$AF$1000)</f>
        <v>4450</v>
      </c>
      <c r="O834" s="31">
        <f>_xlfn.XLOOKUP(A834,'Export Dossier'!$K$3:$K$974,'Export Dossier'!$AD$3:$AD$974)</f>
        <v>11000</v>
      </c>
      <c r="P834" s="31">
        <f>_xlfn.XLOOKUP(C834,'Export Action'!$A$3:$A$1999,'Export Action'!$AS$3:$AS$1999)</f>
        <v>6500</v>
      </c>
      <c r="Q834" s="29">
        <f>(_xlfn.XLOOKUP(C834,'Export Action'!$A$3:$A$1999,'Export Action'!$AS$3:$AS$1999))/_xlfn.XLOOKUP(C834,'Export Action'!$A$3:$A$1999,'Export Action'!$AR$3:$AR$1999)</f>
        <v>0.47882136279926335</v>
      </c>
      <c r="R834" s="63" t="str">
        <f>IF(OR(_xlfn.XLOOKUP(C834,'Export Action'!$A$3:$A$1999,'Export Action'!$AO$3:$AO$1999)="Communes ZRR./bassins de vie pop &gt; 50% ZRR",_xlfn.XLOOKUP(C834,'Export Action'!$A$3:$A$1999,'Export Action'!$AO$3:$AO$1999)="Contrats de relance et de transition écologique (CRTE) rural"),"Oui","Non")</f>
        <v>Non</v>
      </c>
      <c r="S834" s="73"/>
      <c r="T834" s="74">
        <f t="shared" si="13"/>
        <v>338</v>
      </c>
      <c r="U834" s="75"/>
      <c r="V834" s="8" t="str" cm="1">
        <f t="array" ref="V834">IF(SUMPRODUCT((Tableau1[NOM DE LA STRUCTURE]=Tableau1[[#This Row],[NOM DE LA STRUCTURE]])*Tableau1[MONTANT PROPOSE POUR L''ACTION])=0,"",SUMPRODUCT((Tableau1[NOM DE LA STRUCTURE]=Tableau1[[#This Row],[NOM DE LA STRUCTURE]])*Tableau1[MONTANT PROPOSE POUR L''ACTION]))</f>
        <v/>
      </c>
      <c r="W834" s="79"/>
    </row>
    <row r="835" spans="1:23" ht="47.5" hidden="1" customHeight="1" x14ac:dyDescent="0.25">
      <c r="A835" s="13" t="str">
        <f>_xlfn.XLOOKUP(C835,'Export Action'!$A$3:$A$1999,'Export Action'!$L$3:$L$1999)</f>
        <v>78109166500013</v>
      </c>
      <c r="B835" s="84" t="str">
        <f>_xlfn.XLOOKUP(A835,'Export Action'!$L$3:$L$1999,'Export Action'!$O$3:$O$1999)</f>
        <v>CLUB PONGISTE QUEVILLAIS</v>
      </c>
      <c r="C835" s="1" t="s">
        <v>17980</v>
      </c>
      <c r="D835" s="36" t="str">
        <f>_xlfn.XLOOKUP(C835,'Export Action'!$A$3:$A$1999,'Export Action'!$X$3:$X$1999)</f>
        <v>Les 4/7 ans</v>
      </c>
      <c r="E835" s="1" t="str">
        <f>_xlfn.XLOOKUP(A835,'Export Dossier'!$K$3:$K$974,'Export Dossier'!$D$3:$D$974)</f>
        <v>FFTT-NORM-24-0029</v>
      </c>
      <c r="F835" s="36" t="str">
        <f>_xlfn.XLOOKUP(C835,'Export Action'!$A$3:$A$1999,'Export Action'!$AE$3:$AE$1999)</f>
        <v>Ping Educatif</v>
      </c>
      <c r="G835" s="68"/>
      <c r="H835" s="71"/>
      <c r="I835" s="71"/>
      <c r="J835" s="1" t="str">
        <f>_xlfn.XLOOKUP(C835,'Export Action'!$A$3:$A$1999,'Export Action'!$J$3:$J$1999)</f>
        <v>Renouvellement</v>
      </c>
      <c r="K835" s="1" t="str">
        <f>_xlfn.XLOOKUP(C835,'Export Action'!$A$3:$A$1999,'Export Action'!$AL$3:$AL$1999)</f>
        <v>Mixte</v>
      </c>
      <c r="L835" s="1">
        <f>_xlfn.XLOOKUP(C835,'Export Action'!$A$3:$A$1999,'Export Action'!$AM$3:$AM$1999)</f>
        <v>290</v>
      </c>
      <c r="M835" s="5">
        <f>_xlfn.XLOOKUP(A835,'Export 2022'!$K$3:$K$1000,'Export 2022'!$AF$3:$AF$1000)</f>
        <v>5907</v>
      </c>
      <c r="N835" s="5">
        <f>_xlfn.XLOOKUP(A835,'Export 2023'!$K$3:$K$1000,'Export 2023'!$AF$3:$AF$1000)</f>
        <v>4450</v>
      </c>
      <c r="O835" s="31">
        <f>_xlfn.XLOOKUP(A835,'Export Dossier'!$K$3:$K$974,'Export Dossier'!$AD$3:$AD$974)</f>
        <v>11000</v>
      </c>
      <c r="P835" s="31">
        <f>_xlfn.XLOOKUP(C835,'Export Action'!$A$3:$A$1999,'Export Action'!$AS$3:$AS$1999)</f>
        <v>4500</v>
      </c>
      <c r="Q835" s="29">
        <f>(_xlfn.XLOOKUP(C835,'Export Action'!$A$3:$A$1999,'Export Action'!$AS$3:$AS$1999))/_xlfn.XLOOKUP(C835,'Export Action'!$A$3:$A$1999,'Export Action'!$AR$3:$AR$1999)</f>
        <v>0.50790067720090293</v>
      </c>
      <c r="R835" s="63" t="str">
        <f>IF(OR(_xlfn.XLOOKUP(C835,'Export Action'!$A$3:$A$1999,'Export Action'!$AO$3:$AO$1999)="Communes ZRR./bassins de vie pop &gt; 50% ZRR",_xlfn.XLOOKUP(C835,'Export Action'!$A$3:$A$1999,'Export Action'!$AO$3:$AO$1999)="Contrats de relance et de transition écologique (CRTE) rural"),"Oui","Non")</f>
        <v>Oui</v>
      </c>
      <c r="S835" s="73"/>
      <c r="T835" s="74">
        <f t="shared" si="13"/>
        <v>338</v>
      </c>
      <c r="U835" s="75"/>
      <c r="V835" s="8" t="str" cm="1">
        <f t="array" ref="V835">IF(SUMPRODUCT((Tableau1[NOM DE LA STRUCTURE]=Tableau1[[#This Row],[NOM DE LA STRUCTURE]])*Tableau1[MONTANT PROPOSE POUR L''ACTION])=0,"",SUMPRODUCT((Tableau1[NOM DE LA STRUCTURE]=Tableau1[[#This Row],[NOM DE LA STRUCTURE]])*Tableau1[MONTANT PROPOSE POUR L''ACTION]))</f>
        <v/>
      </c>
      <c r="W835" s="79"/>
    </row>
    <row r="836" spans="1:23" ht="47.5" hidden="1" customHeight="1" x14ac:dyDescent="0.25">
      <c r="A836" s="13" t="str">
        <f>_xlfn.XLOOKUP(C836,'Export Action'!$A$3:$A$1999,'Export Action'!$L$3:$L$1999)</f>
        <v>78075067500032</v>
      </c>
      <c r="B836" s="84" t="str">
        <f>_xlfn.XLOOKUP(A836,'Export Action'!$L$3:$L$1999,'Export Action'!$O$3:$O$1999)</f>
        <v>UNION SPORTIVE OUVRIERE DE MONDEVILLE (U.S.O.M.)</v>
      </c>
      <c r="C836" s="1" t="s">
        <v>17987</v>
      </c>
      <c r="D836" s="36" t="str">
        <f>_xlfn.XLOOKUP(C836,'Export Action'!$A$3:$A$1999,'Export Action'!$X$3:$X$1999)</f>
        <v>Ping santé senior, Ping bien être ado</v>
      </c>
      <c r="E836" s="1" t="str">
        <f>_xlfn.XLOOKUP(A836,'Export Dossier'!$K$3:$K$974,'Export Dossier'!$D$3:$D$974)</f>
        <v>FFTT-NORM-24-0030</v>
      </c>
      <c r="F836" s="36" t="str">
        <f>_xlfn.XLOOKUP(C836,'Export Action'!$A$3:$A$1999,'Export Action'!$AE$3:$AE$1999)</f>
        <v>Ping Actif</v>
      </c>
      <c r="G836" s="68"/>
      <c r="H836" s="71"/>
      <c r="I836" s="71"/>
      <c r="J836" s="1" t="str">
        <f>_xlfn.XLOOKUP(C836,'Export Action'!$A$3:$A$1999,'Export Action'!$J$3:$J$1999)</f>
        <v>Renouvellement</v>
      </c>
      <c r="K836" s="1" t="str">
        <f>_xlfn.XLOOKUP(C836,'Export Action'!$A$3:$A$1999,'Export Action'!$AL$3:$AL$1999)</f>
        <v>Mixte</v>
      </c>
      <c r="L836" s="1">
        <f>_xlfn.XLOOKUP(C836,'Export Action'!$A$3:$A$1999,'Export Action'!$AM$3:$AM$1999)</f>
        <v>50</v>
      </c>
      <c r="M836" s="5">
        <f>_xlfn.XLOOKUP(A836,'Export 2022'!$K$3:$K$1000,'Export 2022'!$AF$3:$AF$1000)</f>
        <v>3290</v>
      </c>
      <c r="N836" s="5">
        <f>_xlfn.XLOOKUP(A836,'Export 2023'!$K$3:$K$1000,'Export 2023'!$AF$3:$AF$1000)</f>
        <v>2850</v>
      </c>
      <c r="O836" s="31">
        <f>_xlfn.XLOOKUP(A836,'Export Dossier'!$K$3:$K$974,'Export Dossier'!$AD$3:$AD$974)</f>
        <v>6500</v>
      </c>
      <c r="P836" s="31">
        <f>_xlfn.XLOOKUP(C836,'Export Action'!$A$3:$A$1999,'Export Action'!$AS$3:$AS$1999)</f>
        <v>2000</v>
      </c>
      <c r="Q836" s="29">
        <f>(_xlfn.XLOOKUP(C836,'Export Action'!$A$3:$A$1999,'Export Action'!$AS$3:$AS$1999))/_xlfn.XLOOKUP(C836,'Export Action'!$A$3:$A$1999,'Export Action'!$AR$3:$AR$1999)</f>
        <v>0.37735849056603776</v>
      </c>
      <c r="R836" s="63" t="str">
        <f>IF(OR(_xlfn.XLOOKUP(C836,'Export Action'!$A$3:$A$1999,'Export Action'!$AO$3:$AO$1999)="Communes ZRR./bassins de vie pop &gt; 50% ZRR",_xlfn.XLOOKUP(C836,'Export Action'!$A$3:$A$1999,'Export Action'!$AO$3:$AO$1999)="Contrats de relance et de transition écologique (CRTE) rural"),"Oui","Non")</f>
        <v>Non</v>
      </c>
      <c r="S836" s="73"/>
      <c r="T836" s="74">
        <f t="shared" si="13"/>
        <v>339</v>
      </c>
      <c r="U836" s="75"/>
      <c r="V836" s="8" t="str" cm="1">
        <f t="array" ref="V836">IF(SUMPRODUCT((Tableau1[NOM DE LA STRUCTURE]=Tableau1[[#This Row],[NOM DE LA STRUCTURE]])*Tableau1[MONTANT PROPOSE POUR L''ACTION])=0,"",SUMPRODUCT((Tableau1[NOM DE LA STRUCTURE]=Tableau1[[#This Row],[NOM DE LA STRUCTURE]])*Tableau1[MONTANT PROPOSE POUR L''ACTION]))</f>
        <v/>
      </c>
      <c r="W836" s="79"/>
    </row>
    <row r="837" spans="1:23" ht="47.5" hidden="1" customHeight="1" x14ac:dyDescent="0.25">
      <c r="A837" s="13" t="str">
        <f>_xlfn.XLOOKUP(C837,'Export Action'!$A$3:$A$1999,'Export Action'!$L$3:$L$1999)</f>
        <v>78075067500032</v>
      </c>
      <c r="B837" s="84" t="str">
        <f>_xlfn.XLOOKUP(A837,'Export Action'!$L$3:$L$1999,'Export Action'!$O$3:$O$1999)</f>
        <v>UNION SPORTIVE OUVRIERE DE MONDEVILLE (U.S.O.M.)</v>
      </c>
      <c r="C837" s="1" t="s">
        <v>17996</v>
      </c>
      <c r="D837" s="36" t="str">
        <f>_xlfn.XLOOKUP(C837,'Export Action'!$A$3:$A$1999,'Export Action'!$X$3:$X$1999)</f>
        <v>Recrutement et fidélisation des jeunes de moins de 11 ans</v>
      </c>
      <c r="E837" s="1" t="str">
        <f>_xlfn.XLOOKUP(A837,'Export Dossier'!$K$3:$K$974,'Export Dossier'!$D$3:$D$974)</f>
        <v>FFTT-NORM-24-0030</v>
      </c>
      <c r="F837" s="36" t="str">
        <f>_xlfn.XLOOKUP(C837,'Export Action'!$A$3:$A$1999,'Export Action'!$AE$3:$AE$1999)</f>
        <v>Ping Educatif</v>
      </c>
      <c r="G837" s="68"/>
      <c r="H837" s="71"/>
      <c r="I837" s="71"/>
      <c r="J837" s="1" t="str">
        <f>_xlfn.XLOOKUP(C837,'Export Action'!$A$3:$A$1999,'Export Action'!$J$3:$J$1999)</f>
        <v>Renouvellement</v>
      </c>
      <c r="K837" s="1" t="str">
        <f>_xlfn.XLOOKUP(C837,'Export Action'!$A$3:$A$1999,'Export Action'!$AL$3:$AL$1999)</f>
        <v>Mixte</v>
      </c>
      <c r="L837" s="1">
        <f>_xlfn.XLOOKUP(C837,'Export Action'!$A$3:$A$1999,'Export Action'!$AM$3:$AM$1999)</f>
        <v>500</v>
      </c>
      <c r="M837" s="5">
        <f>_xlfn.XLOOKUP(A837,'Export 2022'!$K$3:$K$1000,'Export 2022'!$AF$3:$AF$1000)</f>
        <v>3290</v>
      </c>
      <c r="N837" s="5">
        <f>_xlfn.XLOOKUP(A837,'Export 2023'!$K$3:$K$1000,'Export 2023'!$AF$3:$AF$1000)</f>
        <v>2850</v>
      </c>
      <c r="O837" s="31">
        <f>_xlfn.XLOOKUP(A837,'Export Dossier'!$K$3:$K$974,'Export Dossier'!$AD$3:$AD$974)</f>
        <v>6500</v>
      </c>
      <c r="P837" s="31">
        <f>_xlfn.XLOOKUP(C837,'Export Action'!$A$3:$A$1999,'Export Action'!$AS$3:$AS$1999)</f>
        <v>2500</v>
      </c>
      <c r="Q837" s="29">
        <f>(_xlfn.XLOOKUP(C837,'Export Action'!$A$3:$A$1999,'Export Action'!$AS$3:$AS$1999))/_xlfn.XLOOKUP(C837,'Export Action'!$A$3:$A$1999,'Export Action'!$AR$3:$AR$1999)</f>
        <v>0.26315789473684209</v>
      </c>
      <c r="R837" s="63" t="str">
        <f>IF(OR(_xlfn.XLOOKUP(C837,'Export Action'!$A$3:$A$1999,'Export Action'!$AO$3:$AO$1999)="Communes ZRR./bassins de vie pop &gt; 50% ZRR",_xlfn.XLOOKUP(C837,'Export Action'!$A$3:$A$1999,'Export Action'!$AO$3:$AO$1999)="Contrats de relance et de transition écologique (CRTE) rural"),"Oui","Non")</f>
        <v>Non</v>
      </c>
      <c r="S837" s="73"/>
      <c r="T837" s="74">
        <f t="shared" si="13"/>
        <v>339</v>
      </c>
      <c r="U837" s="75"/>
      <c r="V837" s="8" t="str" cm="1">
        <f t="array" ref="V837">IF(SUMPRODUCT((Tableau1[NOM DE LA STRUCTURE]=Tableau1[[#This Row],[NOM DE LA STRUCTURE]])*Tableau1[MONTANT PROPOSE POUR L''ACTION])=0,"",SUMPRODUCT((Tableau1[NOM DE LA STRUCTURE]=Tableau1[[#This Row],[NOM DE LA STRUCTURE]])*Tableau1[MONTANT PROPOSE POUR L''ACTION]))</f>
        <v/>
      </c>
      <c r="W837" s="79"/>
    </row>
    <row r="838" spans="1:23" ht="47.5" hidden="1" customHeight="1" x14ac:dyDescent="0.25">
      <c r="A838" s="13" t="str">
        <f>_xlfn.XLOOKUP(C838,'Export Action'!$A$3:$A$1999,'Export Action'!$L$3:$L$1999)</f>
        <v>78075067500032</v>
      </c>
      <c r="B838" s="84" t="str">
        <f>_xlfn.XLOOKUP(A838,'Export Action'!$L$3:$L$1999,'Export Action'!$O$3:$O$1999)</f>
        <v>UNION SPORTIVE OUVRIERE DE MONDEVILLE (U.S.O.M.)</v>
      </c>
      <c r="C838" s="1" t="s">
        <v>18003</v>
      </c>
      <c r="D838" s="36" t="str">
        <f>_xlfn.XLOOKUP(C838,'Export Action'!$A$3:$A$1999,'Export Action'!$X$3:$X$1999)</f>
        <v>Tennis de table en milieu scolaire</v>
      </c>
      <c r="E838" s="1" t="str">
        <f>_xlfn.XLOOKUP(A838,'Export Dossier'!$K$3:$K$974,'Export Dossier'!$D$3:$D$974)</f>
        <v>FFTT-NORM-24-0030</v>
      </c>
      <c r="F838" s="36" t="str">
        <f>_xlfn.XLOOKUP(C838,'Export Action'!$A$3:$A$1999,'Export Action'!$AE$3:$AE$1999)</f>
        <v>Ping Inclusif</v>
      </c>
      <c r="G838" s="68"/>
      <c r="H838" s="71"/>
      <c r="I838" s="71"/>
      <c r="J838" s="1" t="str">
        <f>_xlfn.XLOOKUP(C838,'Export Action'!$A$3:$A$1999,'Export Action'!$J$3:$J$1999)</f>
        <v>Première demande</v>
      </c>
      <c r="K838" s="1" t="str">
        <f>_xlfn.XLOOKUP(C838,'Export Action'!$A$3:$A$1999,'Export Action'!$AL$3:$AL$1999)</f>
        <v>Mixte</v>
      </c>
      <c r="L838" s="1">
        <f>_xlfn.XLOOKUP(C838,'Export Action'!$A$3:$A$1999,'Export Action'!$AM$3:$AM$1999)</f>
        <v>300</v>
      </c>
      <c r="M838" s="5">
        <f>_xlfn.XLOOKUP(A838,'Export 2022'!$K$3:$K$1000,'Export 2022'!$AF$3:$AF$1000)</f>
        <v>3290</v>
      </c>
      <c r="N838" s="5">
        <f>_xlfn.XLOOKUP(A838,'Export 2023'!$K$3:$K$1000,'Export 2023'!$AF$3:$AF$1000)</f>
        <v>2850</v>
      </c>
      <c r="O838" s="31">
        <f>_xlfn.XLOOKUP(A838,'Export Dossier'!$K$3:$K$974,'Export Dossier'!$AD$3:$AD$974)</f>
        <v>6500</v>
      </c>
      <c r="P838" s="31">
        <f>_xlfn.XLOOKUP(C838,'Export Action'!$A$3:$A$1999,'Export Action'!$AS$3:$AS$1999)</f>
        <v>2000</v>
      </c>
      <c r="Q838" s="29">
        <f>(_xlfn.XLOOKUP(C838,'Export Action'!$A$3:$A$1999,'Export Action'!$AS$3:$AS$1999))/_xlfn.XLOOKUP(C838,'Export Action'!$A$3:$A$1999,'Export Action'!$AR$3:$AR$1999)</f>
        <v>0.66666666666666663</v>
      </c>
      <c r="R838" s="63" t="str">
        <f>IF(OR(_xlfn.XLOOKUP(C838,'Export Action'!$A$3:$A$1999,'Export Action'!$AO$3:$AO$1999)="Communes ZRR./bassins de vie pop &gt; 50% ZRR",_xlfn.XLOOKUP(C838,'Export Action'!$A$3:$A$1999,'Export Action'!$AO$3:$AO$1999)="Contrats de relance et de transition écologique (CRTE) rural"),"Oui","Non")</f>
        <v>Non</v>
      </c>
      <c r="S838" s="73"/>
      <c r="T838" s="74">
        <f t="shared" si="13"/>
        <v>339</v>
      </c>
      <c r="U838" s="75"/>
      <c r="V838" s="8" t="str" cm="1">
        <f t="array" ref="V838">IF(SUMPRODUCT((Tableau1[NOM DE LA STRUCTURE]=Tableau1[[#This Row],[NOM DE LA STRUCTURE]])*Tableau1[MONTANT PROPOSE POUR L''ACTION])=0,"",SUMPRODUCT((Tableau1[NOM DE LA STRUCTURE]=Tableau1[[#This Row],[NOM DE LA STRUCTURE]])*Tableau1[MONTANT PROPOSE POUR L''ACTION]))</f>
        <v/>
      </c>
      <c r="W838" s="79"/>
    </row>
    <row r="839" spans="1:23" ht="47.5" hidden="1" customHeight="1" x14ac:dyDescent="0.25">
      <c r="A839" s="13" t="str">
        <f>_xlfn.XLOOKUP(C839,'Export Action'!$A$3:$A$1999,'Export Action'!$L$3:$L$1999)</f>
        <v>91304610800019</v>
      </c>
      <c r="B839" s="84" t="str">
        <f>_xlfn.XLOOKUP(A839,'Export Action'!$L$3:$L$1999,'Export Action'!$O$3:$O$1999)</f>
        <v>PING FRANQUEVILLAIS</v>
      </c>
      <c r="C839" s="1" t="s">
        <v>18035</v>
      </c>
      <c r="D839" s="36" t="str">
        <f>_xlfn.XLOOKUP(C839,'Export Action'!$A$3:$A$1999,'Export Action'!$X$3:$X$1999)</f>
        <v>Ping Educatif</v>
      </c>
      <c r="E839" s="1" t="str">
        <f>_xlfn.XLOOKUP(A839,'Export Dossier'!$K$3:$K$974,'Export Dossier'!$D$3:$D$974)</f>
        <v>FFTT-NORM-24-0032</v>
      </c>
      <c r="F839" s="36" t="str">
        <f>_xlfn.XLOOKUP(C839,'Export Action'!$A$3:$A$1999,'Export Action'!$AE$3:$AE$1999)</f>
        <v>Ping Educatif</v>
      </c>
      <c r="G839" s="68"/>
      <c r="H839" s="71"/>
      <c r="I839" s="71"/>
      <c r="J839" s="1" t="str">
        <f>_xlfn.XLOOKUP(C839,'Export Action'!$A$3:$A$1999,'Export Action'!$J$3:$J$1999)</f>
        <v>Première demande</v>
      </c>
      <c r="K839" s="1" t="str">
        <f>_xlfn.XLOOKUP(C839,'Export Action'!$A$3:$A$1999,'Export Action'!$AL$3:$AL$1999)</f>
        <v>Mixte</v>
      </c>
      <c r="L839" s="1">
        <f>_xlfn.XLOOKUP(C839,'Export Action'!$A$3:$A$1999,'Export Action'!$AM$3:$AM$1999)</f>
        <v>101</v>
      </c>
      <c r="M839" s="5" t="e">
        <f>_xlfn.XLOOKUP(A839,'Export 2022'!$K$3:$K$1000,'Export 2022'!$AF$3:$AF$1000)</f>
        <v>#N/A</v>
      </c>
      <c r="N839" s="5">
        <f>_xlfn.XLOOKUP(A839,'Export 2023'!$K$3:$K$1000,'Export 2023'!$AF$3:$AF$1000)</f>
        <v>0</v>
      </c>
      <c r="O839" s="31">
        <f>_xlfn.XLOOKUP(A839,'Export Dossier'!$K$3:$K$974,'Export Dossier'!$AD$3:$AD$974)</f>
        <v>2203</v>
      </c>
      <c r="P839" s="31">
        <f>_xlfn.XLOOKUP(C839,'Export Action'!$A$3:$A$1999,'Export Action'!$AS$3:$AS$1999)</f>
        <v>1603</v>
      </c>
      <c r="Q839" s="29">
        <f>(_xlfn.XLOOKUP(C839,'Export Action'!$A$3:$A$1999,'Export Action'!$AS$3:$AS$1999))/_xlfn.XLOOKUP(C839,'Export Action'!$A$3:$A$1999,'Export Action'!$AR$3:$AR$1999)</f>
        <v>0.1243599689681924</v>
      </c>
      <c r="R839" s="63" t="str">
        <f>IF(OR(_xlfn.XLOOKUP(C839,'Export Action'!$A$3:$A$1999,'Export Action'!$AO$3:$AO$1999)="Communes ZRR./bassins de vie pop &gt; 50% ZRR",_xlfn.XLOOKUP(C839,'Export Action'!$A$3:$A$1999,'Export Action'!$AO$3:$AO$1999)="Contrats de relance et de transition écologique (CRTE) rural"),"Oui","Non")</f>
        <v>Non</v>
      </c>
      <c r="S839" s="73"/>
      <c r="T839" s="74">
        <f t="shared" si="13"/>
        <v>340</v>
      </c>
      <c r="U839" s="75"/>
      <c r="V839" s="8" t="str" cm="1">
        <f t="array" ref="V839">IF(SUMPRODUCT((Tableau1[NOM DE LA STRUCTURE]=Tableau1[[#This Row],[NOM DE LA STRUCTURE]])*Tableau1[MONTANT PROPOSE POUR L''ACTION])=0,"",SUMPRODUCT((Tableau1[NOM DE LA STRUCTURE]=Tableau1[[#This Row],[NOM DE LA STRUCTURE]])*Tableau1[MONTANT PROPOSE POUR L''ACTION]))</f>
        <v/>
      </c>
      <c r="W839" s="79"/>
    </row>
    <row r="840" spans="1:23" ht="47.5" hidden="1" customHeight="1" x14ac:dyDescent="0.25">
      <c r="A840" s="13" t="str">
        <f>_xlfn.XLOOKUP(C840,'Export Action'!$A$3:$A$1999,'Export Action'!$L$3:$L$1999)</f>
        <v>91304610800019</v>
      </c>
      <c r="B840" s="84" t="str">
        <f>_xlfn.XLOOKUP(A840,'Export Action'!$L$3:$L$1999,'Export Action'!$O$3:$O$1999)</f>
        <v>PING FRANQUEVILLAIS</v>
      </c>
      <c r="C840" s="1" t="s">
        <v>18041</v>
      </c>
      <c r="D840" s="36" t="str">
        <f>_xlfn.XLOOKUP(C840,'Export Action'!$A$3:$A$1999,'Export Action'!$X$3:$X$1999)</f>
        <v>Educatif / formation</v>
      </c>
      <c r="E840" s="1" t="str">
        <f>_xlfn.XLOOKUP(A840,'Export Dossier'!$K$3:$K$974,'Export Dossier'!$D$3:$D$974)</f>
        <v>FFTT-NORM-24-0032</v>
      </c>
      <c r="F840" s="36" t="str">
        <f>_xlfn.XLOOKUP(C840,'Export Action'!$A$3:$A$1999,'Export Action'!$AE$3:$AE$1999)</f>
        <v>Ping Inclusif</v>
      </c>
      <c r="G840" s="68"/>
      <c r="H840" s="71"/>
      <c r="I840" s="71"/>
      <c r="J840" s="1" t="str">
        <f>_xlfn.XLOOKUP(C840,'Export Action'!$A$3:$A$1999,'Export Action'!$J$3:$J$1999)</f>
        <v>Première demande</v>
      </c>
      <c r="K840" s="1" t="str">
        <f>_xlfn.XLOOKUP(C840,'Export Action'!$A$3:$A$1999,'Export Action'!$AL$3:$AL$1999)</f>
        <v>Mixte</v>
      </c>
      <c r="L840" s="1">
        <f>_xlfn.XLOOKUP(C840,'Export Action'!$A$3:$A$1999,'Export Action'!$AM$3:$AM$1999)</f>
        <v>101</v>
      </c>
      <c r="M840" s="5" t="e">
        <f>_xlfn.XLOOKUP(A840,'Export 2022'!$K$3:$K$1000,'Export 2022'!$AF$3:$AF$1000)</f>
        <v>#N/A</v>
      </c>
      <c r="N840" s="5">
        <f>_xlfn.XLOOKUP(A840,'Export 2023'!$K$3:$K$1000,'Export 2023'!$AF$3:$AF$1000)</f>
        <v>0</v>
      </c>
      <c r="O840" s="31">
        <f>_xlfn.XLOOKUP(A840,'Export Dossier'!$K$3:$K$974,'Export Dossier'!$AD$3:$AD$974)</f>
        <v>2203</v>
      </c>
      <c r="P840" s="31">
        <f>_xlfn.XLOOKUP(C840,'Export Action'!$A$3:$A$1999,'Export Action'!$AS$3:$AS$1999)</f>
        <v>600</v>
      </c>
      <c r="Q840" s="29">
        <f>(_xlfn.XLOOKUP(C840,'Export Action'!$A$3:$A$1999,'Export Action'!$AS$3:$AS$1999))/_xlfn.XLOOKUP(C840,'Export Action'!$A$3:$A$1999,'Export Action'!$AR$3:$AR$1999)</f>
        <v>1</v>
      </c>
      <c r="R840" s="63" t="str">
        <f>IF(OR(_xlfn.XLOOKUP(C840,'Export Action'!$A$3:$A$1999,'Export Action'!$AO$3:$AO$1999)="Communes ZRR./bassins de vie pop &gt; 50% ZRR",_xlfn.XLOOKUP(C840,'Export Action'!$A$3:$A$1999,'Export Action'!$AO$3:$AO$1999)="Contrats de relance et de transition écologique (CRTE) rural"),"Oui","Non")</f>
        <v>Non</v>
      </c>
      <c r="S840" s="73"/>
      <c r="T840" s="74">
        <f t="shared" si="13"/>
        <v>340</v>
      </c>
      <c r="U840" s="75"/>
      <c r="V840" s="8" t="str" cm="1">
        <f t="array" ref="V840">IF(SUMPRODUCT((Tableau1[NOM DE LA STRUCTURE]=Tableau1[[#This Row],[NOM DE LA STRUCTURE]])*Tableau1[MONTANT PROPOSE POUR L''ACTION])=0,"",SUMPRODUCT((Tableau1[NOM DE LA STRUCTURE]=Tableau1[[#This Row],[NOM DE LA STRUCTURE]])*Tableau1[MONTANT PROPOSE POUR L''ACTION]))</f>
        <v/>
      </c>
      <c r="W840" s="79"/>
    </row>
    <row r="841" spans="1:23" ht="47.5" hidden="1" customHeight="1" x14ac:dyDescent="0.25">
      <c r="A841" s="13" t="str">
        <f>_xlfn.XLOOKUP(C841,'Export Action'!$A$3:$A$1999,'Export Action'!$L$3:$L$1999)</f>
        <v>83147306100016</v>
      </c>
      <c r="B841" s="84" t="str">
        <f>_xlfn.XLOOKUP(A841,'Export Action'!$L$3:$L$1999,'Export Action'!$O$3:$O$1999)</f>
        <v>ASSOCIATION SPORTIVE CORMELLES-LE-ROYAL TENNIS DE TABLE</v>
      </c>
      <c r="C841" s="1" t="s">
        <v>18045</v>
      </c>
      <c r="D841" s="36" t="str">
        <f>_xlfn.XLOOKUP(C841,'Export Action'!$A$3:$A$1999,'Export Action'!$X$3:$X$1999)</f>
        <v>Créneau Ping Parkinson</v>
      </c>
      <c r="E841" s="1" t="str">
        <f>_xlfn.XLOOKUP(A841,'Export Dossier'!$K$3:$K$974,'Export Dossier'!$D$3:$D$974)</f>
        <v>FFTT-NORM-24-0033</v>
      </c>
      <c r="F841" s="36" t="str">
        <f>_xlfn.XLOOKUP(C841,'Export Action'!$A$3:$A$1999,'Export Action'!$AE$3:$AE$1999)</f>
        <v>Ping Actif</v>
      </c>
      <c r="G841" s="68"/>
      <c r="H841" s="71"/>
      <c r="I841" s="71"/>
      <c r="J841" s="1" t="str">
        <f>_xlfn.XLOOKUP(C841,'Export Action'!$A$3:$A$1999,'Export Action'!$J$3:$J$1999)</f>
        <v>Première demande</v>
      </c>
      <c r="K841" s="1" t="str">
        <f>_xlfn.XLOOKUP(C841,'Export Action'!$A$3:$A$1999,'Export Action'!$AL$3:$AL$1999)</f>
        <v>Mixte</v>
      </c>
      <c r="L841" s="1">
        <f>_xlfn.XLOOKUP(C841,'Export Action'!$A$3:$A$1999,'Export Action'!$AM$3:$AM$1999)</f>
        <v>9</v>
      </c>
      <c r="M841" s="5">
        <f>_xlfn.XLOOKUP(A841,'Export 2022'!$K$3:$K$1000,'Export 2022'!$AF$3:$AF$1000)</f>
        <v>2000</v>
      </c>
      <c r="N841" s="5">
        <f>_xlfn.XLOOKUP(A841,'Export 2023'!$K$3:$K$1000,'Export 2023'!$AF$3:$AF$1000)</f>
        <v>1500</v>
      </c>
      <c r="O841" s="31">
        <f>_xlfn.XLOOKUP(A841,'Export Dossier'!$K$3:$K$974,'Export Dossier'!$AD$3:$AD$974)</f>
        <v>5700</v>
      </c>
      <c r="P841" s="31">
        <f>_xlfn.XLOOKUP(C841,'Export Action'!$A$3:$A$1999,'Export Action'!$AS$3:$AS$1999)</f>
        <v>700</v>
      </c>
      <c r="Q841" s="29">
        <f>(_xlfn.XLOOKUP(C841,'Export Action'!$A$3:$A$1999,'Export Action'!$AS$3:$AS$1999))/_xlfn.XLOOKUP(C841,'Export Action'!$A$3:$A$1999,'Export Action'!$AR$3:$AR$1999)</f>
        <v>0.58675607711651301</v>
      </c>
      <c r="R841" s="63" t="str">
        <f>IF(OR(_xlfn.XLOOKUP(C841,'Export Action'!$A$3:$A$1999,'Export Action'!$AO$3:$AO$1999)="Communes ZRR./bassins de vie pop &gt; 50% ZRR",_xlfn.XLOOKUP(C841,'Export Action'!$A$3:$A$1999,'Export Action'!$AO$3:$AO$1999)="Contrats de relance et de transition écologique (CRTE) rural"),"Oui","Non")</f>
        <v>Non</v>
      </c>
      <c r="S841" s="73"/>
      <c r="T841" s="74">
        <f t="shared" si="13"/>
        <v>341</v>
      </c>
      <c r="U841" s="75"/>
      <c r="V841" s="8" t="str" cm="1">
        <f t="array" ref="V841">IF(SUMPRODUCT((Tableau1[NOM DE LA STRUCTURE]=Tableau1[[#This Row],[NOM DE LA STRUCTURE]])*Tableau1[MONTANT PROPOSE POUR L''ACTION])=0,"",SUMPRODUCT((Tableau1[NOM DE LA STRUCTURE]=Tableau1[[#This Row],[NOM DE LA STRUCTURE]])*Tableau1[MONTANT PROPOSE POUR L''ACTION]))</f>
        <v/>
      </c>
      <c r="W841" s="79"/>
    </row>
    <row r="842" spans="1:23" ht="47.5" hidden="1" customHeight="1" x14ac:dyDescent="0.25">
      <c r="A842" s="13" t="str">
        <f>_xlfn.XLOOKUP(C842,'Export Action'!$A$3:$A$1999,'Export Action'!$L$3:$L$1999)</f>
        <v>83147306100016</v>
      </c>
      <c r="B842" s="84" t="str">
        <f>_xlfn.XLOOKUP(A842,'Export Action'!$L$3:$L$1999,'Export Action'!$O$3:$O$1999)</f>
        <v>ASSOCIATION SPORTIVE CORMELLES-LE-ROYAL TENNIS DE TABLE</v>
      </c>
      <c r="C842" s="1" t="s">
        <v>18053</v>
      </c>
      <c r="D842" s="36" t="str">
        <f>_xlfn.XLOOKUP(C842,'Export Action'!$A$3:$A$1999,'Export Action'!$X$3:$X$1999)</f>
        <v>Recrutement et fidélisation des jeunes</v>
      </c>
      <c r="E842" s="1" t="str">
        <f>_xlfn.XLOOKUP(A842,'Export Dossier'!$K$3:$K$974,'Export Dossier'!$D$3:$D$974)</f>
        <v>FFTT-NORM-24-0033</v>
      </c>
      <c r="F842" s="36" t="str">
        <f>_xlfn.XLOOKUP(C842,'Export Action'!$A$3:$A$1999,'Export Action'!$AE$3:$AE$1999)</f>
        <v>Ping Educatif</v>
      </c>
      <c r="G842" s="68"/>
      <c r="H842" s="71"/>
      <c r="I842" s="71"/>
      <c r="J842" s="1" t="str">
        <f>_xlfn.XLOOKUP(C842,'Export Action'!$A$3:$A$1999,'Export Action'!$J$3:$J$1999)</f>
        <v>Renouvellement</v>
      </c>
      <c r="K842" s="1" t="str">
        <f>_xlfn.XLOOKUP(C842,'Export Action'!$A$3:$A$1999,'Export Action'!$AL$3:$AL$1999)</f>
        <v>Mixte</v>
      </c>
      <c r="L842" s="1">
        <f>_xlfn.XLOOKUP(C842,'Export Action'!$A$3:$A$1999,'Export Action'!$AM$3:$AM$1999)</f>
        <v>250</v>
      </c>
      <c r="M842" s="5">
        <f>_xlfn.XLOOKUP(A842,'Export 2022'!$K$3:$K$1000,'Export 2022'!$AF$3:$AF$1000)</f>
        <v>2000</v>
      </c>
      <c r="N842" s="5">
        <f>_xlfn.XLOOKUP(A842,'Export 2023'!$K$3:$K$1000,'Export 2023'!$AF$3:$AF$1000)</f>
        <v>1500</v>
      </c>
      <c r="O842" s="31">
        <f>_xlfn.XLOOKUP(A842,'Export Dossier'!$K$3:$K$974,'Export Dossier'!$AD$3:$AD$974)</f>
        <v>5700</v>
      </c>
      <c r="P842" s="31">
        <f>_xlfn.XLOOKUP(C842,'Export Action'!$A$3:$A$1999,'Export Action'!$AS$3:$AS$1999)</f>
        <v>5000</v>
      </c>
      <c r="Q842" s="29">
        <f>(_xlfn.XLOOKUP(C842,'Export Action'!$A$3:$A$1999,'Export Action'!$AS$3:$AS$1999))/_xlfn.XLOOKUP(C842,'Export Action'!$A$3:$A$1999,'Export Action'!$AR$3:$AR$1999)</f>
        <v>0.39519443566234586</v>
      </c>
      <c r="R842" s="63" t="str">
        <f>IF(OR(_xlfn.XLOOKUP(C842,'Export Action'!$A$3:$A$1999,'Export Action'!$AO$3:$AO$1999)="Communes ZRR./bassins de vie pop &gt; 50% ZRR",_xlfn.XLOOKUP(C842,'Export Action'!$A$3:$A$1999,'Export Action'!$AO$3:$AO$1999)="Contrats de relance et de transition écologique (CRTE) rural"),"Oui","Non")</f>
        <v>Non</v>
      </c>
      <c r="S842" s="73"/>
      <c r="T842" s="74">
        <f t="shared" si="13"/>
        <v>341</v>
      </c>
      <c r="U842" s="75"/>
      <c r="V842" s="8" t="str" cm="1">
        <f t="array" ref="V842">IF(SUMPRODUCT((Tableau1[NOM DE LA STRUCTURE]=Tableau1[[#This Row],[NOM DE LA STRUCTURE]])*Tableau1[MONTANT PROPOSE POUR L''ACTION])=0,"",SUMPRODUCT((Tableau1[NOM DE LA STRUCTURE]=Tableau1[[#This Row],[NOM DE LA STRUCTURE]])*Tableau1[MONTANT PROPOSE POUR L''ACTION]))</f>
        <v/>
      </c>
      <c r="W842" s="79"/>
    </row>
    <row r="843" spans="1:23" ht="47.5" hidden="1" customHeight="1" x14ac:dyDescent="0.25">
      <c r="A843" s="13" t="str">
        <f>_xlfn.XLOOKUP(C843,'Export Action'!$A$3:$A$1999,'Export Action'!$L$3:$L$1999)</f>
        <v>32126345100015</v>
      </c>
      <c r="B843" s="84" t="str">
        <f>_xlfn.XLOOKUP(A843,'Export Action'!$L$3:$L$1999,'Export Action'!$O$3:$O$1999)</f>
        <v>UNION SPORTIVE MORTAGNAISE</v>
      </c>
      <c r="C843" s="1" t="s">
        <v>18058</v>
      </c>
      <c r="D843" s="36" t="str">
        <f>_xlfn.XLOOKUP(C843,'Export Action'!$A$3:$A$1999,'Export Action'!$X$3:$X$1999)</f>
        <v>Promotion du Sport Santé – Ping actif – Développement Ping bien-être</v>
      </c>
      <c r="E843" s="1" t="str">
        <f>_xlfn.XLOOKUP(A843,'Export Dossier'!$K$3:$K$974,'Export Dossier'!$D$3:$D$974)</f>
        <v>FFTT-NORM-24-0034</v>
      </c>
      <c r="F843" s="36" t="str">
        <f>_xlfn.XLOOKUP(C843,'Export Action'!$A$3:$A$1999,'Export Action'!$AE$3:$AE$1999)</f>
        <v>Ping Actif</v>
      </c>
      <c r="G843" s="68"/>
      <c r="H843" s="71"/>
      <c r="I843" s="71"/>
      <c r="J843" s="1" t="str">
        <f>_xlfn.XLOOKUP(C843,'Export Action'!$A$3:$A$1999,'Export Action'!$J$3:$J$1999)</f>
        <v>Première demande</v>
      </c>
      <c r="K843" s="1" t="str">
        <f>_xlfn.XLOOKUP(C843,'Export Action'!$A$3:$A$1999,'Export Action'!$AL$3:$AL$1999)</f>
        <v>Mixte</v>
      </c>
      <c r="L843" s="1">
        <f>_xlfn.XLOOKUP(C843,'Export Action'!$A$3:$A$1999,'Export Action'!$AM$3:$AM$1999)</f>
        <v>20</v>
      </c>
      <c r="M843" s="5">
        <f>_xlfn.XLOOKUP(A843,'Export 2022'!$K$3:$K$1000,'Export 2022'!$AF$3:$AF$1000)</f>
        <v>2950</v>
      </c>
      <c r="N843" s="5">
        <f>_xlfn.XLOOKUP(A843,'Export 2023'!$K$3:$K$1000,'Export 2023'!$AF$3:$AF$1000)</f>
        <v>3800</v>
      </c>
      <c r="O843" s="31">
        <f>_xlfn.XLOOKUP(A843,'Export Dossier'!$K$3:$K$974,'Export Dossier'!$AD$3:$AD$974)</f>
        <v>3950</v>
      </c>
      <c r="P843" s="31">
        <f>_xlfn.XLOOKUP(C843,'Export Action'!$A$3:$A$1999,'Export Action'!$AS$3:$AS$1999)</f>
        <v>1400</v>
      </c>
      <c r="Q843" s="29">
        <f>(_xlfn.XLOOKUP(C843,'Export Action'!$A$3:$A$1999,'Export Action'!$AS$3:$AS$1999))/_xlfn.XLOOKUP(C843,'Export Action'!$A$3:$A$1999,'Export Action'!$AR$3:$AR$1999)</f>
        <v>0.44303797468354428</v>
      </c>
      <c r="R843" s="63" t="str">
        <f>IF(OR(_xlfn.XLOOKUP(C843,'Export Action'!$A$3:$A$1999,'Export Action'!$AO$3:$AO$1999)="Communes ZRR./bassins de vie pop &gt; 50% ZRR",_xlfn.XLOOKUP(C843,'Export Action'!$A$3:$A$1999,'Export Action'!$AO$3:$AO$1999)="Contrats de relance et de transition écologique (CRTE) rural"),"Oui","Non")</f>
        <v>Oui</v>
      </c>
      <c r="S843" s="73"/>
      <c r="T843" s="74">
        <f t="shared" si="13"/>
        <v>342</v>
      </c>
      <c r="U843" s="75"/>
      <c r="V843" s="8" t="str" cm="1">
        <f t="array" ref="V843">IF(SUMPRODUCT((Tableau1[NOM DE LA STRUCTURE]=Tableau1[[#This Row],[NOM DE LA STRUCTURE]])*Tableau1[MONTANT PROPOSE POUR L''ACTION])=0,"",SUMPRODUCT((Tableau1[NOM DE LA STRUCTURE]=Tableau1[[#This Row],[NOM DE LA STRUCTURE]])*Tableau1[MONTANT PROPOSE POUR L''ACTION]))</f>
        <v/>
      </c>
      <c r="W843" s="79"/>
    </row>
    <row r="844" spans="1:23" ht="47.5" hidden="1" customHeight="1" x14ac:dyDescent="0.25">
      <c r="A844" s="13" t="str">
        <f>_xlfn.XLOOKUP(C844,'Export Action'!$A$3:$A$1999,'Export Action'!$L$3:$L$1999)</f>
        <v>32126345100015</v>
      </c>
      <c r="B844" s="84" t="str">
        <f>_xlfn.XLOOKUP(A844,'Export Action'!$L$3:$L$1999,'Export Action'!$O$3:$O$1999)</f>
        <v>UNION SPORTIVE MORTAGNAISE</v>
      </c>
      <c r="C844" s="1" t="s">
        <v>18067</v>
      </c>
      <c r="D844" s="36" t="str">
        <f>_xlfn.XLOOKUP(C844,'Export Action'!$A$3:$A$1999,'Export Action'!$X$3:$X$1999)</f>
        <v>Développement de la pratique – Ping Educatif</v>
      </c>
      <c r="E844" s="1" t="str">
        <f>_xlfn.XLOOKUP(A844,'Export Dossier'!$K$3:$K$974,'Export Dossier'!$D$3:$D$974)</f>
        <v>FFTT-NORM-24-0034</v>
      </c>
      <c r="F844" s="36" t="str">
        <f>_xlfn.XLOOKUP(C844,'Export Action'!$A$3:$A$1999,'Export Action'!$AE$3:$AE$1999)</f>
        <v>Ping Educatif</v>
      </c>
      <c r="G844" s="68"/>
      <c r="H844" s="71"/>
      <c r="I844" s="71"/>
      <c r="J844" s="1" t="str">
        <f>_xlfn.XLOOKUP(C844,'Export Action'!$A$3:$A$1999,'Export Action'!$J$3:$J$1999)</f>
        <v>Renouvellement</v>
      </c>
      <c r="K844" s="1" t="str">
        <f>_xlfn.XLOOKUP(C844,'Export Action'!$A$3:$A$1999,'Export Action'!$AL$3:$AL$1999)</f>
        <v>Mixte</v>
      </c>
      <c r="L844" s="1">
        <f>_xlfn.XLOOKUP(C844,'Export Action'!$A$3:$A$1999,'Export Action'!$AM$3:$AM$1999)</f>
        <v>350</v>
      </c>
      <c r="M844" s="5">
        <f>_xlfn.XLOOKUP(A844,'Export 2022'!$K$3:$K$1000,'Export 2022'!$AF$3:$AF$1000)</f>
        <v>2950</v>
      </c>
      <c r="N844" s="5">
        <f>_xlfn.XLOOKUP(A844,'Export 2023'!$K$3:$K$1000,'Export 2023'!$AF$3:$AF$1000)</f>
        <v>3800</v>
      </c>
      <c r="O844" s="31">
        <f>_xlfn.XLOOKUP(A844,'Export Dossier'!$K$3:$K$974,'Export Dossier'!$AD$3:$AD$974)</f>
        <v>3950</v>
      </c>
      <c r="P844" s="31">
        <f>_xlfn.XLOOKUP(C844,'Export Action'!$A$3:$A$1999,'Export Action'!$AS$3:$AS$1999)</f>
        <v>2550</v>
      </c>
      <c r="Q844" s="29">
        <f>(_xlfn.XLOOKUP(C844,'Export Action'!$A$3:$A$1999,'Export Action'!$AS$3:$AS$1999))/_xlfn.XLOOKUP(C844,'Export Action'!$A$3:$A$1999,'Export Action'!$AR$3:$AR$1999)</f>
        <v>0.43852106620808257</v>
      </c>
      <c r="R844" s="63" t="str">
        <f>IF(OR(_xlfn.XLOOKUP(C844,'Export Action'!$A$3:$A$1999,'Export Action'!$AO$3:$AO$1999)="Communes ZRR./bassins de vie pop &gt; 50% ZRR",_xlfn.XLOOKUP(C844,'Export Action'!$A$3:$A$1999,'Export Action'!$AO$3:$AO$1999)="Contrats de relance et de transition écologique (CRTE) rural"),"Oui","Non")</f>
        <v>Oui</v>
      </c>
      <c r="S844" s="73"/>
      <c r="T844" s="74">
        <f t="shared" si="13"/>
        <v>342</v>
      </c>
      <c r="U844" s="75"/>
      <c r="V844" s="8" t="str" cm="1">
        <f t="array" ref="V844">IF(SUMPRODUCT((Tableau1[NOM DE LA STRUCTURE]=Tableau1[[#This Row],[NOM DE LA STRUCTURE]])*Tableau1[MONTANT PROPOSE POUR L''ACTION])=0,"",SUMPRODUCT((Tableau1[NOM DE LA STRUCTURE]=Tableau1[[#This Row],[NOM DE LA STRUCTURE]])*Tableau1[MONTANT PROPOSE POUR L''ACTION]))</f>
        <v/>
      </c>
      <c r="W844" s="79"/>
    </row>
    <row r="845" spans="1:23" ht="47.5" hidden="1" customHeight="1" x14ac:dyDescent="0.25">
      <c r="A845" s="13" t="str">
        <f>_xlfn.XLOOKUP(C845,'Export Action'!$A$3:$A$1999,'Export Action'!$L$3:$L$1999)</f>
        <v>78098335900024</v>
      </c>
      <c r="B845" s="84" t="str">
        <f>_xlfn.XLOOKUP(A845,'Export Action'!$L$3:$L$1999,'Export Action'!$O$3:$O$1999)</f>
        <v>PATRONAGE ST JOSEPH DE TINCHEBRAY</v>
      </c>
      <c r="C845" s="1" t="s">
        <v>18101</v>
      </c>
      <c r="D845" s="36" t="str">
        <f>_xlfn.XLOOKUP(C845,'Export Action'!$A$3:$A$1999,'Export Action'!$X$3:$X$1999)</f>
        <v>LES JEUNES DE 5 A 11 ANS : DU RECRUTEMENT A LA PRATIQUE DU TENNIS DE TABLE</v>
      </c>
      <c r="E845" s="1" t="str">
        <f>_xlfn.XLOOKUP(A845,'Export Dossier'!$K$3:$K$974,'Export Dossier'!$D$3:$D$974)</f>
        <v>FFTT-NORM-24-0036</v>
      </c>
      <c r="F845" s="36" t="str">
        <f>_xlfn.XLOOKUP(C845,'Export Action'!$A$3:$A$1999,'Export Action'!$AE$3:$AE$1999)</f>
        <v>Ping Educatif</v>
      </c>
      <c r="G845" s="68"/>
      <c r="H845" s="71"/>
      <c r="I845" s="71"/>
      <c r="J845" s="1" t="str">
        <f>_xlfn.XLOOKUP(C845,'Export Action'!$A$3:$A$1999,'Export Action'!$J$3:$J$1999)</f>
        <v>Renouvellement</v>
      </c>
      <c r="K845" s="1" t="str">
        <f>_xlfn.XLOOKUP(C845,'Export Action'!$A$3:$A$1999,'Export Action'!$AL$3:$AL$1999)</f>
        <v>Mixte</v>
      </c>
      <c r="L845" s="1">
        <f>_xlfn.XLOOKUP(C845,'Export Action'!$A$3:$A$1999,'Export Action'!$AM$3:$AM$1999)</f>
        <v>10</v>
      </c>
      <c r="M845" s="5">
        <f>_xlfn.XLOOKUP(A845,'Export 2022'!$K$3:$K$1000,'Export 2022'!$AF$3:$AF$1000)</f>
        <v>1000</v>
      </c>
      <c r="N845" s="5">
        <f>_xlfn.XLOOKUP(A845,'Export 2023'!$K$3:$K$1000,'Export 2023'!$AF$3:$AF$1000)</f>
        <v>1200</v>
      </c>
      <c r="O845" s="31">
        <f>_xlfn.XLOOKUP(A845,'Export Dossier'!$K$3:$K$974,'Export Dossier'!$AD$3:$AD$974)</f>
        <v>4400</v>
      </c>
      <c r="P845" s="31">
        <f>_xlfn.XLOOKUP(C845,'Export Action'!$A$3:$A$1999,'Export Action'!$AS$3:$AS$1999)</f>
        <v>3500</v>
      </c>
      <c r="Q845" s="29">
        <f>(_xlfn.XLOOKUP(C845,'Export Action'!$A$3:$A$1999,'Export Action'!$AS$3:$AS$1999))/_xlfn.XLOOKUP(C845,'Export Action'!$A$3:$A$1999,'Export Action'!$AR$3:$AR$1999)</f>
        <v>0.52238805970149249</v>
      </c>
      <c r="R845" s="63" t="str">
        <f>IF(OR(_xlfn.XLOOKUP(C845,'Export Action'!$A$3:$A$1999,'Export Action'!$AO$3:$AO$1999)="Communes ZRR./bassins de vie pop &gt; 50% ZRR",_xlfn.XLOOKUP(C845,'Export Action'!$A$3:$A$1999,'Export Action'!$AO$3:$AO$1999)="Contrats de relance et de transition écologique (CRTE) rural"),"Oui","Non")</f>
        <v>Oui</v>
      </c>
      <c r="S845" s="73"/>
      <c r="T845" s="74">
        <f t="shared" si="13"/>
        <v>343</v>
      </c>
      <c r="U845" s="75"/>
      <c r="V845" s="8" t="str" cm="1">
        <f t="array" ref="V845">IF(SUMPRODUCT((Tableau1[NOM DE LA STRUCTURE]=Tableau1[[#This Row],[NOM DE LA STRUCTURE]])*Tableau1[MONTANT PROPOSE POUR L''ACTION])=0,"",SUMPRODUCT((Tableau1[NOM DE LA STRUCTURE]=Tableau1[[#This Row],[NOM DE LA STRUCTURE]])*Tableau1[MONTANT PROPOSE POUR L''ACTION]))</f>
        <v/>
      </c>
      <c r="W845" s="79"/>
    </row>
    <row r="846" spans="1:23" ht="47.5" hidden="1" customHeight="1" x14ac:dyDescent="0.25">
      <c r="A846" s="13" t="str">
        <f>_xlfn.XLOOKUP(C846,'Export Action'!$A$3:$A$1999,'Export Action'!$L$3:$L$1999)</f>
        <v>78098335900024</v>
      </c>
      <c r="B846" s="84" t="str">
        <f>_xlfn.XLOOKUP(A846,'Export Action'!$L$3:$L$1999,'Export Action'!$O$3:$O$1999)</f>
        <v>PATRONAGE ST JOSEPH DE TINCHEBRAY</v>
      </c>
      <c r="C846" s="1" t="s">
        <v>18107</v>
      </c>
      <c r="D846" s="36" t="str">
        <f>_xlfn.XLOOKUP(C846,'Export Action'!$A$3:$A$1999,'Export Action'!$X$3:$X$1999)</f>
        <v>Une section "LOISIRS" au PSJT</v>
      </c>
      <c r="E846" s="1" t="str">
        <f>_xlfn.XLOOKUP(A846,'Export Dossier'!$K$3:$K$974,'Export Dossier'!$D$3:$D$974)</f>
        <v>FFTT-NORM-24-0036</v>
      </c>
      <c r="F846" s="36" t="str">
        <f>_xlfn.XLOOKUP(C846,'Export Action'!$A$3:$A$1999,'Export Action'!$AE$3:$AE$1999)</f>
        <v>Ping Inclusif</v>
      </c>
      <c r="G846" s="68"/>
      <c r="H846" s="71"/>
      <c r="I846" s="71"/>
      <c r="J846" s="1" t="str">
        <f>_xlfn.XLOOKUP(C846,'Export Action'!$A$3:$A$1999,'Export Action'!$J$3:$J$1999)</f>
        <v>Première demande</v>
      </c>
      <c r="K846" s="1" t="str">
        <f>_xlfn.XLOOKUP(C846,'Export Action'!$A$3:$A$1999,'Export Action'!$AL$3:$AL$1999)</f>
        <v>Mixte</v>
      </c>
      <c r="L846" s="1">
        <f>_xlfn.XLOOKUP(C846,'Export Action'!$A$3:$A$1999,'Export Action'!$AM$3:$AM$1999)</f>
        <v>20</v>
      </c>
      <c r="M846" s="5">
        <f>_xlfn.XLOOKUP(A846,'Export 2022'!$K$3:$K$1000,'Export 2022'!$AF$3:$AF$1000)</f>
        <v>1000</v>
      </c>
      <c r="N846" s="5">
        <f>_xlfn.XLOOKUP(A846,'Export 2023'!$K$3:$K$1000,'Export 2023'!$AF$3:$AF$1000)</f>
        <v>1200</v>
      </c>
      <c r="O846" s="31">
        <f>_xlfn.XLOOKUP(A846,'Export Dossier'!$K$3:$K$974,'Export Dossier'!$AD$3:$AD$974)</f>
        <v>4400</v>
      </c>
      <c r="P846" s="31">
        <f>_xlfn.XLOOKUP(C846,'Export Action'!$A$3:$A$1999,'Export Action'!$AS$3:$AS$1999)</f>
        <v>900</v>
      </c>
      <c r="Q846" s="29">
        <f>(_xlfn.XLOOKUP(C846,'Export Action'!$A$3:$A$1999,'Export Action'!$AS$3:$AS$1999))/_xlfn.XLOOKUP(C846,'Export Action'!$A$3:$A$1999,'Export Action'!$AR$3:$AR$1999)</f>
        <v>0.47368421052631576</v>
      </c>
      <c r="R846" s="63" t="str">
        <f>IF(OR(_xlfn.XLOOKUP(C846,'Export Action'!$A$3:$A$1999,'Export Action'!$AO$3:$AO$1999)="Communes ZRR./bassins de vie pop &gt; 50% ZRR",_xlfn.XLOOKUP(C846,'Export Action'!$A$3:$A$1999,'Export Action'!$AO$3:$AO$1999)="Contrats de relance et de transition écologique (CRTE) rural"),"Oui","Non")</f>
        <v>Oui</v>
      </c>
      <c r="S846" s="73"/>
      <c r="T846" s="74">
        <f t="shared" si="13"/>
        <v>343</v>
      </c>
      <c r="U846" s="75"/>
      <c r="V846" s="8" t="str" cm="1">
        <f t="array" ref="V846">IF(SUMPRODUCT((Tableau1[NOM DE LA STRUCTURE]=Tableau1[[#This Row],[NOM DE LA STRUCTURE]])*Tableau1[MONTANT PROPOSE POUR L''ACTION])=0,"",SUMPRODUCT((Tableau1[NOM DE LA STRUCTURE]=Tableau1[[#This Row],[NOM DE LA STRUCTURE]])*Tableau1[MONTANT PROPOSE POUR L''ACTION]))</f>
        <v/>
      </c>
      <c r="W846" s="79"/>
    </row>
    <row r="847" spans="1:23" ht="47.5" hidden="1" customHeight="1" x14ac:dyDescent="0.25">
      <c r="A847" s="13" t="str">
        <f>_xlfn.XLOOKUP(C847,'Export Action'!$A$3:$A$1999,'Export Action'!$L$3:$L$1999)</f>
        <v>87752724200011</v>
      </c>
      <c r="B847" s="84" t="str">
        <f>_xlfn.XLOOKUP(A847,'Export Action'!$L$3:$L$1999,'Export Action'!$O$3:$O$1999)</f>
        <v>ANCEAUMEVILLE MONTVILLE FONTAINE LE BOURG TENNIS DE TABLE</v>
      </c>
      <c r="C847" s="1" t="s">
        <v>18112</v>
      </c>
      <c r="D847" s="36" t="str">
        <f>_xlfn.XLOOKUP(C847,'Export Action'!$A$3:$A$1999,'Export Action'!$X$3:$X$1999)</f>
        <v>Ping Actif</v>
      </c>
      <c r="E847" s="1" t="str">
        <f>_xlfn.XLOOKUP(A847,'Export Dossier'!$K$3:$K$974,'Export Dossier'!$D$3:$D$974)</f>
        <v>FFTT-NORM-24-0037</v>
      </c>
      <c r="F847" s="36" t="str">
        <f>_xlfn.XLOOKUP(C847,'Export Action'!$A$3:$A$1999,'Export Action'!$AE$3:$AE$1999)</f>
        <v>Ping Actif</v>
      </c>
      <c r="G847" s="68"/>
      <c r="H847" s="71"/>
      <c r="I847" s="71"/>
      <c r="J847" s="1" t="str">
        <f>_xlfn.XLOOKUP(C847,'Export Action'!$A$3:$A$1999,'Export Action'!$J$3:$J$1999)</f>
        <v>Première demande</v>
      </c>
      <c r="K847" s="1" t="str">
        <f>_xlfn.XLOOKUP(C847,'Export Action'!$A$3:$A$1999,'Export Action'!$AL$3:$AL$1999)</f>
        <v>Mixte</v>
      </c>
      <c r="L847" s="1">
        <f>_xlfn.XLOOKUP(C847,'Export Action'!$A$3:$A$1999,'Export Action'!$AM$3:$AM$1999)</f>
        <v>40</v>
      </c>
      <c r="M847" s="5">
        <f>_xlfn.XLOOKUP(A847,'Export 2022'!$K$3:$K$1000,'Export 2022'!$AF$3:$AF$1000)</f>
        <v>2500</v>
      </c>
      <c r="N847" s="5">
        <f>_xlfn.XLOOKUP(A847,'Export 2023'!$K$3:$K$1000,'Export 2023'!$AF$3:$AF$1000)</f>
        <v>2000</v>
      </c>
      <c r="O847" s="31">
        <f>_xlfn.XLOOKUP(A847,'Export Dossier'!$K$3:$K$974,'Export Dossier'!$AD$3:$AD$974)</f>
        <v>5477</v>
      </c>
      <c r="P847" s="31">
        <f>_xlfn.XLOOKUP(C847,'Export Action'!$A$3:$A$1999,'Export Action'!$AS$3:$AS$1999)</f>
        <v>2134</v>
      </c>
      <c r="Q847" s="29">
        <f>(_xlfn.XLOOKUP(C847,'Export Action'!$A$3:$A$1999,'Export Action'!$AS$3:$AS$1999))/_xlfn.XLOOKUP(C847,'Export Action'!$A$3:$A$1999,'Export Action'!$AR$3:$AR$1999)</f>
        <v>0.34452696157571844</v>
      </c>
      <c r="R847" s="63" t="str">
        <f>IF(OR(_xlfn.XLOOKUP(C847,'Export Action'!$A$3:$A$1999,'Export Action'!$AO$3:$AO$1999)="Communes ZRR./bassins de vie pop &gt; 50% ZRR",_xlfn.XLOOKUP(C847,'Export Action'!$A$3:$A$1999,'Export Action'!$AO$3:$AO$1999)="Contrats de relance et de transition écologique (CRTE) rural"),"Oui","Non")</f>
        <v>Non</v>
      </c>
      <c r="S847" s="73"/>
      <c r="T847" s="74">
        <f t="shared" si="13"/>
        <v>344</v>
      </c>
      <c r="U847" s="75"/>
      <c r="V847" s="8" t="str" cm="1">
        <f t="array" ref="V847">IF(SUMPRODUCT((Tableau1[NOM DE LA STRUCTURE]=Tableau1[[#This Row],[NOM DE LA STRUCTURE]])*Tableau1[MONTANT PROPOSE POUR L''ACTION])=0,"",SUMPRODUCT((Tableau1[NOM DE LA STRUCTURE]=Tableau1[[#This Row],[NOM DE LA STRUCTURE]])*Tableau1[MONTANT PROPOSE POUR L''ACTION]))</f>
        <v/>
      </c>
      <c r="W847" s="79"/>
    </row>
    <row r="848" spans="1:23" ht="47.5" hidden="1" customHeight="1" x14ac:dyDescent="0.25">
      <c r="A848" s="13" t="str">
        <f>_xlfn.XLOOKUP(C848,'Export Action'!$A$3:$A$1999,'Export Action'!$L$3:$L$1999)</f>
        <v>87752724200011</v>
      </c>
      <c r="B848" s="84" t="str">
        <f>_xlfn.XLOOKUP(A848,'Export Action'!$L$3:$L$1999,'Export Action'!$O$3:$O$1999)</f>
        <v>ANCEAUMEVILLE MONTVILLE FONTAINE LE BOURG TENNIS DE TABLE</v>
      </c>
      <c r="C848" s="1" t="s">
        <v>18118</v>
      </c>
      <c r="D848" s="36" t="str">
        <f>_xlfn.XLOOKUP(C848,'Export Action'!$A$3:$A$1999,'Export Action'!$X$3:$X$1999)</f>
        <v>Ping Educatif</v>
      </c>
      <c r="E848" s="1" t="str">
        <f>_xlfn.XLOOKUP(A848,'Export Dossier'!$K$3:$K$974,'Export Dossier'!$D$3:$D$974)</f>
        <v>FFTT-NORM-24-0037</v>
      </c>
      <c r="F848" s="36" t="str">
        <f>_xlfn.XLOOKUP(C848,'Export Action'!$A$3:$A$1999,'Export Action'!$AE$3:$AE$1999)</f>
        <v>Ping Educatif</v>
      </c>
      <c r="G848" s="68"/>
      <c r="H848" s="71"/>
      <c r="I848" s="71"/>
      <c r="J848" s="1" t="str">
        <f>_xlfn.XLOOKUP(C848,'Export Action'!$A$3:$A$1999,'Export Action'!$J$3:$J$1999)</f>
        <v>Première demande</v>
      </c>
      <c r="K848" s="1" t="str">
        <f>_xlfn.XLOOKUP(C848,'Export Action'!$A$3:$A$1999,'Export Action'!$AL$3:$AL$1999)</f>
        <v>Mixte</v>
      </c>
      <c r="L848" s="1">
        <f>_xlfn.XLOOKUP(C848,'Export Action'!$A$3:$A$1999,'Export Action'!$AM$3:$AM$1999)</f>
        <v>15</v>
      </c>
      <c r="M848" s="5">
        <f>_xlfn.XLOOKUP(A848,'Export 2022'!$K$3:$K$1000,'Export 2022'!$AF$3:$AF$1000)</f>
        <v>2500</v>
      </c>
      <c r="N848" s="5">
        <f>_xlfn.XLOOKUP(A848,'Export 2023'!$K$3:$K$1000,'Export 2023'!$AF$3:$AF$1000)</f>
        <v>2000</v>
      </c>
      <c r="O848" s="31">
        <f>_xlfn.XLOOKUP(A848,'Export Dossier'!$K$3:$K$974,'Export Dossier'!$AD$3:$AD$974)</f>
        <v>5477</v>
      </c>
      <c r="P848" s="31">
        <f>_xlfn.XLOOKUP(C848,'Export Action'!$A$3:$A$1999,'Export Action'!$AS$3:$AS$1999)</f>
        <v>3343</v>
      </c>
      <c r="Q848" s="29">
        <f>(_xlfn.XLOOKUP(C848,'Export Action'!$A$3:$A$1999,'Export Action'!$AS$3:$AS$1999))/_xlfn.XLOOKUP(C848,'Export Action'!$A$3:$A$1999,'Export Action'!$AR$3:$AR$1999)</f>
        <v>0.69027462316745813</v>
      </c>
      <c r="R848" s="63" t="str">
        <f>IF(OR(_xlfn.XLOOKUP(C848,'Export Action'!$A$3:$A$1999,'Export Action'!$AO$3:$AO$1999)="Communes ZRR./bassins de vie pop &gt; 50% ZRR",_xlfn.XLOOKUP(C848,'Export Action'!$A$3:$A$1999,'Export Action'!$AO$3:$AO$1999)="Contrats de relance et de transition écologique (CRTE) rural"),"Oui","Non")</f>
        <v>Non</v>
      </c>
      <c r="S848" s="73"/>
      <c r="T848" s="74">
        <f t="shared" si="13"/>
        <v>344</v>
      </c>
      <c r="U848" s="75"/>
      <c r="V848" s="8" t="str" cm="1">
        <f t="array" ref="V848">IF(SUMPRODUCT((Tableau1[NOM DE LA STRUCTURE]=Tableau1[[#This Row],[NOM DE LA STRUCTURE]])*Tableau1[MONTANT PROPOSE POUR L''ACTION])=0,"",SUMPRODUCT((Tableau1[NOM DE LA STRUCTURE]=Tableau1[[#This Row],[NOM DE LA STRUCTURE]])*Tableau1[MONTANT PROPOSE POUR L''ACTION]))</f>
        <v/>
      </c>
      <c r="W848" s="79"/>
    </row>
    <row r="849" spans="1:23" ht="47.5" hidden="1" customHeight="1" x14ac:dyDescent="0.25">
      <c r="A849" s="13" t="str">
        <f>_xlfn.XLOOKUP(C849,'Export Action'!$A$3:$A$1999,'Export Action'!$L$3:$L$1999)</f>
        <v>44850823400011</v>
      </c>
      <c r="B849" s="84" t="str">
        <f>_xlfn.XLOOKUP(A849,'Export Action'!$L$3:$L$1999,'Export Action'!$O$3:$O$1999)</f>
        <v>CLUB PONGISTE YVETOTAIS</v>
      </c>
      <c r="C849" s="1" t="s">
        <v>18120</v>
      </c>
      <c r="D849" s="36" t="str">
        <f>_xlfn.XLOOKUP(C849,'Export Action'!$A$3:$A$1999,'Export Action'!$X$3:$X$1999)</f>
        <v>PING EDUCATIF : LA FIDELISATION DES JEUNES</v>
      </c>
      <c r="E849" s="1" t="str">
        <f>_xlfn.XLOOKUP(A849,'Export Dossier'!$K$3:$K$974,'Export Dossier'!$D$3:$D$974)</f>
        <v>FFTT-NORM-24-0038</v>
      </c>
      <c r="F849" s="36" t="str">
        <f>_xlfn.XLOOKUP(C849,'Export Action'!$A$3:$A$1999,'Export Action'!$AE$3:$AE$1999)</f>
        <v>Ping Educatif</v>
      </c>
      <c r="G849" s="68"/>
      <c r="H849" s="71"/>
      <c r="I849" s="71"/>
      <c r="J849" s="1" t="str">
        <f>_xlfn.XLOOKUP(C849,'Export Action'!$A$3:$A$1999,'Export Action'!$J$3:$J$1999)</f>
        <v>Renouvellement</v>
      </c>
      <c r="K849" s="1" t="str">
        <f>_xlfn.XLOOKUP(C849,'Export Action'!$A$3:$A$1999,'Export Action'!$AL$3:$AL$1999)</f>
        <v>Mixte</v>
      </c>
      <c r="L849" s="1">
        <f>_xlfn.XLOOKUP(C849,'Export Action'!$A$3:$A$1999,'Export Action'!$AM$3:$AM$1999)</f>
        <v>66</v>
      </c>
      <c r="M849" s="5" t="e">
        <f>_xlfn.XLOOKUP(A849,'Export 2022'!$K$3:$K$1000,'Export 2022'!$AF$3:$AF$1000)</f>
        <v>#N/A</v>
      </c>
      <c r="N849" s="5">
        <f>_xlfn.XLOOKUP(A849,'Export 2023'!$K$3:$K$1000,'Export 2023'!$AF$3:$AF$1000)</f>
        <v>3500</v>
      </c>
      <c r="O849" s="31">
        <f>_xlfn.XLOOKUP(A849,'Export Dossier'!$K$3:$K$974,'Export Dossier'!$AD$3:$AD$974)</f>
        <v>7200</v>
      </c>
      <c r="P849" s="31">
        <f>_xlfn.XLOOKUP(C849,'Export Action'!$A$3:$A$1999,'Export Action'!$AS$3:$AS$1999)</f>
        <v>4000</v>
      </c>
      <c r="Q849" s="29">
        <f>(_xlfn.XLOOKUP(C849,'Export Action'!$A$3:$A$1999,'Export Action'!$AS$3:$AS$1999))/_xlfn.XLOOKUP(C849,'Export Action'!$A$3:$A$1999,'Export Action'!$AR$3:$AR$1999)</f>
        <v>0.33534540576794097</v>
      </c>
      <c r="R849" s="63" t="str">
        <f>IF(OR(_xlfn.XLOOKUP(C849,'Export Action'!$A$3:$A$1999,'Export Action'!$AO$3:$AO$1999)="Communes ZRR./bassins de vie pop &gt; 50% ZRR",_xlfn.XLOOKUP(C849,'Export Action'!$A$3:$A$1999,'Export Action'!$AO$3:$AO$1999)="Contrats de relance et de transition écologique (CRTE) rural"),"Oui","Non")</f>
        <v>Non</v>
      </c>
      <c r="S849" s="73"/>
      <c r="T849" s="74">
        <f t="shared" si="13"/>
        <v>345</v>
      </c>
      <c r="U849" s="75"/>
      <c r="V849" s="8" t="str" cm="1">
        <f t="array" ref="V849">IF(SUMPRODUCT((Tableau1[NOM DE LA STRUCTURE]=Tableau1[[#This Row],[NOM DE LA STRUCTURE]])*Tableau1[MONTANT PROPOSE POUR L''ACTION])=0,"",SUMPRODUCT((Tableau1[NOM DE LA STRUCTURE]=Tableau1[[#This Row],[NOM DE LA STRUCTURE]])*Tableau1[MONTANT PROPOSE POUR L''ACTION]))</f>
        <v/>
      </c>
      <c r="W849" s="79"/>
    </row>
    <row r="850" spans="1:23" ht="47.5" hidden="1" customHeight="1" x14ac:dyDescent="0.25">
      <c r="A850" s="13" t="str">
        <f>_xlfn.XLOOKUP(C850,'Export Action'!$A$3:$A$1999,'Export Action'!$L$3:$L$1999)</f>
        <v>44850823400011</v>
      </c>
      <c r="B850" s="84" t="str">
        <f>_xlfn.XLOOKUP(A850,'Export Action'!$L$3:$L$1999,'Export Action'!$O$3:$O$1999)</f>
        <v>CLUB PONGISTE YVETOTAIS</v>
      </c>
      <c r="C850" s="1" t="s">
        <v>18127</v>
      </c>
      <c r="D850" s="36" t="str">
        <f>_xlfn.XLOOKUP(C850,'Export Action'!$A$3:$A$1999,'Export Action'!$X$3:$X$1999)</f>
        <v>PING ACTIF : SPORT ADAPTE, FEMININES ET VETERANS</v>
      </c>
      <c r="E850" s="1" t="str">
        <f>_xlfn.XLOOKUP(A850,'Export Dossier'!$K$3:$K$974,'Export Dossier'!$D$3:$D$974)</f>
        <v>FFTT-NORM-24-0038</v>
      </c>
      <c r="F850" s="36" t="str">
        <f>_xlfn.XLOOKUP(C850,'Export Action'!$A$3:$A$1999,'Export Action'!$AE$3:$AE$1999)</f>
        <v>Ping Actif</v>
      </c>
      <c r="G850" s="68"/>
      <c r="H850" s="71"/>
      <c r="I850" s="71"/>
      <c r="J850" s="1" t="str">
        <f>_xlfn.XLOOKUP(C850,'Export Action'!$A$3:$A$1999,'Export Action'!$J$3:$J$1999)</f>
        <v>Première demande</v>
      </c>
      <c r="K850" s="1" t="str">
        <f>_xlfn.XLOOKUP(C850,'Export Action'!$A$3:$A$1999,'Export Action'!$AL$3:$AL$1999)</f>
        <v>Mixte</v>
      </c>
      <c r="L850" s="1">
        <f>_xlfn.XLOOKUP(C850,'Export Action'!$A$3:$A$1999,'Export Action'!$AM$3:$AM$1999)</f>
        <v>45</v>
      </c>
      <c r="M850" s="5" t="e">
        <f>_xlfn.XLOOKUP(A850,'Export 2022'!$K$3:$K$1000,'Export 2022'!$AF$3:$AF$1000)</f>
        <v>#N/A</v>
      </c>
      <c r="N850" s="5">
        <f>_xlfn.XLOOKUP(A850,'Export 2023'!$K$3:$K$1000,'Export 2023'!$AF$3:$AF$1000)</f>
        <v>3500</v>
      </c>
      <c r="O850" s="31">
        <f>_xlfn.XLOOKUP(A850,'Export Dossier'!$K$3:$K$974,'Export Dossier'!$AD$3:$AD$974)</f>
        <v>7200</v>
      </c>
      <c r="P850" s="31">
        <f>_xlfn.XLOOKUP(C850,'Export Action'!$A$3:$A$1999,'Export Action'!$AS$3:$AS$1999)</f>
        <v>2000</v>
      </c>
      <c r="Q850" s="29">
        <f>(_xlfn.XLOOKUP(C850,'Export Action'!$A$3:$A$1999,'Export Action'!$AS$3:$AS$1999))/_xlfn.XLOOKUP(C850,'Export Action'!$A$3:$A$1999,'Export Action'!$AR$3:$AR$1999)</f>
        <v>0.56689342403628118</v>
      </c>
      <c r="R850" s="63" t="str">
        <f>IF(OR(_xlfn.XLOOKUP(C850,'Export Action'!$A$3:$A$1999,'Export Action'!$AO$3:$AO$1999)="Communes ZRR./bassins de vie pop &gt; 50% ZRR",_xlfn.XLOOKUP(C850,'Export Action'!$A$3:$A$1999,'Export Action'!$AO$3:$AO$1999)="Contrats de relance et de transition écologique (CRTE) rural"),"Oui","Non")</f>
        <v>Non</v>
      </c>
      <c r="S850" s="73"/>
      <c r="T850" s="74">
        <f t="shared" si="13"/>
        <v>345</v>
      </c>
      <c r="U850" s="75"/>
      <c r="V850" s="8" t="str" cm="1">
        <f t="array" ref="V850">IF(SUMPRODUCT((Tableau1[NOM DE LA STRUCTURE]=Tableau1[[#This Row],[NOM DE LA STRUCTURE]])*Tableau1[MONTANT PROPOSE POUR L''ACTION])=0,"",SUMPRODUCT((Tableau1[NOM DE LA STRUCTURE]=Tableau1[[#This Row],[NOM DE LA STRUCTURE]])*Tableau1[MONTANT PROPOSE POUR L''ACTION]))</f>
        <v/>
      </c>
      <c r="W850" s="79"/>
    </row>
    <row r="851" spans="1:23" ht="47.5" hidden="1" customHeight="1" x14ac:dyDescent="0.25">
      <c r="A851" s="13" t="str">
        <f>_xlfn.XLOOKUP(C851,'Export Action'!$A$3:$A$1999,'Export Action'!$L$3:$L$1999)</f>
        <v>44850823400011</v>
      </c>
      <c r="B851" s="84" t="str">
        <f>_xlfn.XLOOKUP(A851,'Export Action'!$L$3:$L$1999,'Export Action'!$O$3:$O$1999)</f>
        <v>CLUB PONGISTE YVETOTAIS</v>
      </c>
      <c r="C851" s="1" t="s">
        <v>18133</v>
      </c>
      <c r="D851" s="36" t="str">
        <f>_xlfn.XLOOKUP(C851,'Export Action'!$A$3:$A$1999,'Export Action'!$X$3:$X$1999)</f>
        <v>NOUVELLES PRATIQUES : LE PING VR</v>
      </c>
      <c r="E851" s="1" t="str">
        <f>_xlfn.XLOOKUP(A851,'Export Dossier'!$K$3:$K$974,'Export Dossier'!$D$3:$D$974)</f>
        <v>FFTT-NORM-24-0038</v>
      </c>
      <c r="F851" s="36" t="str">
        <f>_xlfn.XLOOKUP(C851,'Export Action'!$A$3:$A$1999,'Export Action'!$AE$3:$AE$1999)</f>
        <v>Nouvelles pratiques</v>
      </c>
      <c r="G851" s="68"/>
      <c r="H851" s="71"/>
      <c r="I851" s="71"/>
      <c r="J851" s="1" t="str">
        <f>_xlfn.XLOOKUP(C851,'Export Action'!$A$3:$A$1999,'Export Action'!$J$3:$J$1999)</f>
        <v>Première demande</v>
      </c>
      <c r="K851" s="1" t="str">
        <f>_xlfn.XLOOKUP(C851,'Export Action'!$A$3:$A$1999,'Export Action'!$AL$3:$AL$1999)</f>
        <v>Mixte</v>
      </c>
      <c r="L851" s="1">
        <f>_xlfn.XLOOKUP(C851,'Export Action'!$A$3:$A$1999,'Export Action'!$AM$3:$AM$1999)</f>
        <v>10</v>
      </c>
      <c r="M851" s="5" t="e">
        <f>_xlfn.XLOOKUP(A851,'Export 2022'!$K$3:$K$1000,'Export 2022'!$AF$3:$AF$1000)</f>
        <v>#N/A</v>
      </c>
      <c r="N851" s="5">
        <f>_xlfn.XLOOKUP(A851,'Export 2023'!$K$3:$K$1000,'Export 2023'!$AF$3:$AF$1000)</f>
        <v>3500</v>
      </c>
      <c r="O851" s="31">
        <f>_xlfn.XLOOKUP(A851,'Export Dossier'!$K$3:$K$974,'Export Dossier'!$AD$3:$AD$974)</f>
        <v>7200</v>
      </c>
      <c r="P851" s="31">
        <f>_xlfn.XLOOKUP(C851,'Export Action'!$A$3:$A$1999,'Export Action'!$AS$3:$AS$1999)</f>
        <v>1200</v>
      </c>
      <c r="Q851" s="29">
        <f>(_xlfn.XLOOKUP(C851,'Export Action'!$A$3:$A$1999,'Export Action'!$AS$3:$AS$1999))/_xlfn.XLOOKUP(C851,'Export Action'!$A$3:$A$1999,'Export Action'!$AR$3:$AR$1999)</f>
        <v>0.58823529411764708</v>
      </c>
      <c r="R851" s="63" t="str">
        <f>IF(OR(_xlfn.XLOOKUP(C851,'Export Action'!$A$3:$A$1999,'Export Action'!$AO$3:$AO$1999)="Communes ZRR./bassins de vie pop &gt; 50% ZRR",_xlfn.XLOOKUP(C851,'Export Action'!$A$3:$A$1999,'Export Action'!$AO$3:$AO$1999)="Contrats de relance et de transition écologique (CRTE) rural"),"Oui","Non")</f>
        <v>Non</v>
      </c>
      <c r="S851" s="73"/>
      <c r="T851" s="74">
        <f t="shared" si="13"/>
        <v>345</v>
      </c>
      <c r="U851" s="75"/>
      <c r="V851" s="8" t="str" cm="1">
        <f t="array" ref="V851">IF(SUMPRODUCT((Tableau1[NOM DE LA STRUCTURE]=Tableau1[[#This Row],[NOM DE LA STRUCTURE]])*Tableau1[MONTANT PROPOSE POUR L''ACTION])=0,"",SUMPRODUCT((Tableau1[NOM DE LA STRUCTURE]=Tableau1[[#This Row],[NOM DE LA STRUCTURE]])*Tableau1[MONTANT PROPOSE POUR L''ACTION]))</f>
        <v/>
      </c>
      <c r="W851" s="79"/>
    </row>
    <row r="852" spans="1:23" ht="47.5" hidden="1" customHeight="1" x14ac:dyDescent="0.25">
      <c r="A852" s="13" t="str">
        <f>_xlfn.XLOOKUP(C852,'Export Action'!$A$3:$A$1999,'Export Action'!$L$3:$L$1999)</f>
        <v>78071445700022</v>
      </c>
      <c r="B852" s="84" t="str">
        <f>_xlfn.XLOOKUP(A852,'Export Action'!$L$3:$L$1999,'Export Action'!$O$3:$O$1999)</f>
        <v>AVANT GARDE CAENNAISE</v>
      </c>
      <c r="C852" s="1" t="s">
        <v>18138</v>
      </c>
      <c r="D852" s="36" t="str">
        <f>_xlfn.XLOOKUP(C852,'Export Action'!$A$3:$A$1999,'Export Action'!$X$3:$X$1999)</f>
        <v>Ping à l'école &amp; Stage AGC</v>
      </c>
      <c r="E852" s="1" t="str">
        <f>_xlfn.XLOOKUP(A852,'Export Dossier'!$K$3:$K$974,'Export Dossier'!$D$3:$D$974)</f>
        <v>FFTT-NORM-24-0039</v>
      </c>
      <c r="F852" s="36" t="str">
        <f>_xlfn.XLOOKUP(C852,'Export Action'!$A$3:$A$1999,'Export Action'!$AE$3:$AE$1999)</f>
        <v>Structuration clubs/comités de demain</v>
      </c>
      <c r="G852" s="68"/>
      <c r="H852" s="71"/>
      <c r="I852" s="71"/>
      <c r="J852" s="1" t="str">
        <f>_xlfn.XLOOKUP(C852,'Export Action'!$A$3:$A$1999,'Export Action'!$J$3:$J$1999)</f>
        <v>Renouvellement</v>
      </c>
      <c r="K852" s="1" t="str">
        <f>_xlfn.XLOOKUP(C852,'Export Action'!$A$3:$A$1999,'Export Action'!$AL$3:$AL$1999)</f>
        <v>Mixte</v>
      </c>
      <c r="L852" s="1">
        <f>_xlfn.XLOOKUP(C852,'Export Action'!$A$3:$A$1999,'Export Action'!$AM$3:$AM$1999)</f>
        <v>300</v>
      </c>
      <c r="M852" s="5">
        <f>_xlfn.XLOOKUP(A852,'Export 2022'!$K$3:$K$1000,'Export 2022'!$AF$3:$AF$1000)</f>
        <v>2530</v>
      </c>
      <c r="N852" s="5">
        <f>_xlfn.XLOOKUP(A852,'Export 2023'!$K$3:$K$1000,'Export 2023'!$AF$3:$AF$1000)</f>
        <v>2250</v>
      </c>
      <c r="O852" s="31">
        <f>_xlfn.XLOOKUP(A852,'Export Dossier'!$K$3:$K$974,'Export Dossier'!$AD$3:$AD$974)</f>
        <v>9300</v>
      </c>
      <c r="P852" s="31">
        <f>_xlfn.XLOOKUP(C852,'Export Action'!$A$3:$A$1999,'Export Action'!$AS$3:$AS$1999)</f>
        <v>7700</v>
      </c>
      <c r="Q852" s="29">
        <f>(_xlfn.XLOOKUP(C852,'Export Action'!$A$3:$A$1999,'Export Action'!$AS$3:$AS$1999))/_xlfn.XLOOKUP(C852,'Export Action'!$A$3:$A$1999,'Export Action'!$AR$3:$AR$1999)</f>
        <v>0.44611819235225958</v>
      </c>
      <c r="R852" s="63" t="str">
        <f>IF(OR(_xlfn.XLOOKUP(C852,'Export Action'!$A$3:$A$1999,'Export Action'!$AO$3:$AO$1999)="Communes ZRR./bassins de vie pop &gt; 50% ZRR",_xlfn.XLOOKUP(C852,'Export Action'!$A$3:$A$1999,'Export Action'!$AO$3:$AO$1999)="Contrats de relance et de transition écologique (CRTE) rural"),"Oui","Non")</f>
        <v>Non</v>
      </c>
      <c r="S852" s="73"/>
      <c r="T852" s="74">
        <f t="shared" si="13"/>
        <v>346</v>
      </c>
      <c r="U852" s="75"/>
      <c r="V852" s="8" t="str" cm="1">
        <f t="array" ref="V852">IF(SUMPRODUCT((Tableau1[NOM DE LA STRUCTURE]=Tableau1[[#This Row],[NOM DE LA STRUCTURE]])*Tableau1[MONTANT PROPOSE POUR L''ACTION])=0,"",SUMPRODUCT((Tableau1[NOM DE LA STRUCTURE]=Tableau1[[#This Row],[NOM DE LA STRUCTURE]])*Tableau1[MONTANT PROPOSE POUR L''ACTION]))</f>
        <v/>
      </c>
      <c r="W852" s="79"/>
    </row>
    <row r="853" spans="1:23" ht="47.5" hidden="1" customHeight="1" x14ac:dyDescent="0.25">
      <c r="A853" s="13" t="str">
        <f>_xlfn.XLOOKUP(C853,'Export Action'!$A$3:$A$1999,'Export Action'!$L$3:$L$1999)</f>
        <v>78071445700022</v>
      </c>
      <c r="B853" s="84" t="str">
        <f>_xlfn.XLOOKUP(A853,'Export Action'!$L$3:$L$1999,'Export Action'!$O$3:$O$1999)</f>
        <v>AVANT GARDE CAENNAISE</v>
      </c>
      <c r="C853" s="1" t="s">
        <v>18146</v>
      </c>
      <c r="D853" s="36" t="str">
        <f>_xlfn.XLOOKUP(C853,'Export Action'!$A$3:$A$1999,'Export Action'!$X$3:$X$1999)</f>
        <v>Family Ping</v>
      </c>
      <c r="E853" s="1" t="str">
        <f>_xlfn.XLOOKUP(A853,'Export Dossier'!$K$3:$K$974,'Export Dossier'!$D$3:$D$974)</f>
        <v>FFTT-NORM-24-0039</v>
      </c>
      <c r="F853" s="36" t="str">
        <f>_xlfn.XLOOKUP(C853,'Export Action'!$A$3:$A$1999,'Export Action'!$AE$3:$AE$1999)</f>
        <v>Ping Actif</v>
      </c>
      <c r="G853" s="68"/>
      <c r="H853" s="71"/>
      <c r="I853" s="71"/>
      <c r="J853" s="1" t="str">
        <f>_xlfn.XLOOKUP(C853,'Export Action'!$A$3:$A$1999,'Export Action'!$J$3:$J$1999)</f>
        <v>Première demande</v>
      </c>
      <c r="K853" s="1" t="str">
        <f>_xlfn.XLOOKUP(C853,'Export Action'!$A$3:$A$1999,'Export Action'!$AL$3:$AL$1999)</f>
        <v>Mixte</v>
      </c>
      <c r="L853" s="1">
        <f>_xlfn.XLOOKUP(C853,'Export Action'!$A$3:$A$1999,'Export Action'!$AM$3:$AM$1999)</f>
        <v>20</v>
      </c>
      <c r="M853" s="5">
        <f>_xlfn.XLOOKUP(A853,'Export 2022'!$K$3:$K$1000,'Export 2022'!$AF$3:$AF$1000)</f>
        <v>2530</v>
      </c>
      <c r="N853" s="5">
        <f>_xlfn.XLOOKUP(A853,'Export 2023'!$K$3:$K$1000,'Export 2023'!$AF$3:$AF$1000)</f>
        <v>2250</v>
      </c>
      <c r="O853" s="31">
        <f>_xlfn.XLOOKUP(A853,'Export Dossier'!$K$3:$K$974,'Export Dossier'!$AD$3:$AD$974)</f>
        <v>9300</v>
      </c>
      <c r="P853" s="31">
        <f>_xlfn.XLOOKUP(C853,'Export Action'!$A$3:$A$1999,'Export Action'!$AS$3:$AS$1999)</f>
        <v>1600</v>
      </c>
      <c r="Q853" s="29">
        <f>(_xlfn.XLOOKUP(C853,'Export Action'!$A$3:$A$1999,'Export Action'!$AS$3:$AS$1999))/_xlfn.XLOOKUP(C853,'Export Action'!$A$3:$A$1999,'Export Action'!$AR$3:$AR$1999)</f>
        <v>0.38554216867469882</v>
      </c>
      <c r="R853" s="63" t="str">
        <f>IF(OR(_xlfn.XLOOKUP(C853,'Export Action'!$A$3:$A$1999,'Export Action'!$AO$3:$AO$1999)="Communes ZRR./bassins de vie pop &gt; 50% ZRR",_xlfn.XLOOKUP(C853,'Export Action'!$A$3:$A$1999,'Export Action'!$AO$3:$AO$1999)="Contrats de relance et de transition écologique (CRTE) rural"),"Oui","Non")</f>
        <v>Non</v>
      </c>
      <c r="S853" s="73"/>
      <c r="T853" s="74">
        <f t="shared" si="13"/>
        <v>346</v>
      </c>
      <c r="U853" s="75"/>
      <c r="V853" s="8" t="str" cm="1">
        <f t="array" ref="V853">IF(SUMPRODUCT((Tableau1[NOM DE LA STRUCTURE]=Tableau1[[#This Row],[NOM DE LA STRUCTURE]])*Tableau1[MONTANT PROPOSE POUR L''ACTION])=0,"",SUMPRODUCT((Tableau1[NOM DE LA STRUCTURE]=Tableau1[[#This Row],[NOM DE LA STRUCTURE]])*Tableau1[MONTANT PROPOSE POUR L''ACTION]))</f>
        <v/>
      </c>
      <c r="W853" s="79"/>
    </row>
    <row r="854" spans="1:23" ht="47.5" hidden="1" customHeight="1" x14ac:dyDescent="0.25">
      <c r="A854" s="13" t="str">
        <f>_xlfn.XLOOKUP(C854,'Export Action'!$A$3:$A$1999,'Export Action'!$L$3:$L$1999)</f>
        <v>45202948100028</v>
      </c>
      <c r="B854" s="84" t="str">
        <f>_xlfn.XLOOKUP(A854,'Export Action'!$L$3:$L$1999,'Export Action'!$O$3:$O$1999)</f>
        <v>TENNIS DE TABLE DE REIGNAC</v>
      </c>
      <c r="C854" s="1" t="s">
        <v>2001</v>
      </c>
      <c r="D854" s="36" t="str">
        <f>_xlfn.XLOOKUP(C854,'Export Action'!$A$3:$A$1999,'Export Action'!$X$3:$X$1999)</f>
        <v>Recrutement et fidélisation des jeunes</v>
      </c>
      <c r="E854" s="1" t="str">
        <f>_xlfn.XLOOKUP(A854,'Export Dossier'!$K$3:$K$974,'Export Dossier'!$D$3:$D$974)</f>
        <v>FFTT-OCC-24-0001</v>
      </c>
      <c r="F854" s="36" t="str">
        <f>_xlfn.XLOOKUP(C854,'Export Action'!$A$3:$A$1999,'Export Action'!$AE$3:$AE$1999)</f>
        <v>Ping Educatif</v>
      </c>
      <c r="G854" s="68"/>
      <c r="H854" s="71"/>
      <c r="I854" s="71"/>
      <c r="J854" s="1" t="str">
        <f>_xlfn.XLOOKUP(C854,'Export Action'!$A$3:$A$1999,'Export Action'!$J$3:$J$1999)</f>
        <v>Première demande</v>
      </c>
      <c r="K854" s="1" t="str">
        <f>_xlfn.XLOOKUP(C854,'Export Action'!$A$3:$A$1999,'Export Action'!$AL$3:$AL$1999)</f>
        <v>Mixte</v>
      </c>
      <c r="L854" s="1">
        <f>_xlfn.XLOOKUP(C854,'Export Action'!$A$3:$A$1999,'Export Action'!$AM$3:$AM$1999)</f>
        <v>30</v>
      </c>
      <c r="M854" s="5">
        <f>_xlfn.XLOOKUP(A854,'Export 2022'!$K$3:$K$1000,'Export 2022'!$AF$3:$AF$1000)</f>
        <v>2200</v>
      </c>
      <c r="N854" s="5">
        <f>_xlfn.XLOOKUP(A854,'Export 2023'!$K$3:$K$1000,'Export 2023'!$AF$3:$AF$1000)</f>
        <v>0</v>
      </c>
      <c r="O854" s="31">
        <f>_xlfn.XLOOKUP(A854,'Export Dossier'!$K$3:$K$974,'Export Dossier'!$AD$3:$AD$974)</f>
        <v>4200</v>
      </c>
      <c r="P854" s="31">
        <f>_xlfn.XLOOKUP(C854,'Export Action'!$A$3:$A$1999,'Export Action'!$AS$3:$AS$1999)</f>
        <v>2700</v>
      </c>
      <c r="Q854" s="29">
        <f>(_xlfn.XLOOKUP(C854,'Export Action'!$A$3:$A$1999,'Export Action'!$AS$3:$AS$1999))/_xlfn.XLOOKUP(C854,'Export Action'!$A$3:$A$1999,'Export Action'!$AR$3:$AR$1999)</f>
        <v>0.40909090909090912</v>
      </c>
      <c r="R854" s="63" t="str">
        <f>IF(OR(_xlfn.XLOOKUP(C854,'Export Action'!$A$3:$A$1999,'Export Action'!$AO$3:$AO$1999)="Communes ZRR./bassins de vie pop &gt; 50% ZRR",_xlfn.XLOOKUP(C854,'Export Action'!$A$3:$A$1999,'Export Action'!$AO$3:$AO$1999)="Contrats de relance et de transition écologique (CRTE) rural"),"Oui","Non")</f>
        <v>Oui</v>
      </c>
      <c r="S854" s="73"/>
      <c r="T854" s="74">
        <f t="shared" si="13"/>
        <v>347</v>
      </c>
      <c r="U854" s="75"/>
      <c r="V854" s="8" t="str" cm="1">
        <f t="array" ref="V854">IF(SUMPRODUCT((Tableau1[NOM DE LA STRUCTURE]=Tableau1[[#This Row],[NOM DE LA STRUCTURE]])*Tableau1[MONTANT PROPOSE POUR L''ACTION])=0,"",SUMPRODUCT((Tableau1[NOM DE LA STRUCTURE]=Tableau1[[#This Row],[NOM DE LA STRUCTURE]])*Tableau1[MONTANT PROPOSE POUR L''ACTION]))</f>
        <v/>
      </c>
      <c r="W854" s="79"/>
    </row>
    <row r="855" spans="1:23" ht="47.5" hidden="1" customHeight="1" x14ac:dyDescent="0.25">
      <c r="A855" s="13" t="str">
        <f>_xlfn.XLOOKUP(C855,'Export Action'!$A$3:$A$1999,'Export Action'!$L$3:$L$1999)</f>
        <v>45202948100028</v>
      </c>
      <c r="B855" s="84" t="str">
        <f>_xlfn.XLOOKUP(A855,'Export Action'!$L$3:$L$1999,'Export Action'!$O$3:$O$1999)</f>
        <v>TENNIS DE TABLE DE REIGNAC</v>
      </c>
      <c r="C855" s="1" t="s">
        <v>2018</v>
      </c>
      <c r="D855" s="36" t="str">
        <f>_xlfn.XLOOKUP(C855,'Export Action'!$A$3:$A$1999,'Export Action'!$X$3:$X$1999)</f>
        <v>Le développement de nouvelle pratique</v>
      </c>
      <c r="E855" s="1" t="str">
        <f>_xlfn.XLOOKUP(A855,'Export Dossier'!$K$3:$K$974,'Export Dossier'!$D$3:$D$974)</f>
        <v>FFTT-OCC-24-0001</v>
      </c>
      <c r="F855" s="36" t="str">
        <f>_xlfn.XLOOKUP(C855,'Export Action'!$A$3:$A$1999,'Export Action'!$AE$3:$AE$1999)</f>
        <v>Nouvelles pratiques</v>
      </c>
      <c r="G855" s="68"/>
      <c r="H855" s="71"/>
      <c r="I855" s="71"/>
      <c r="J855" s="1" t="str">
        <f>_xlfn.XLOOKUP(C855,'Export Action'!$A$3:$A$1999,'Export Action'!$J$3:$J$1999)</f>
        <v>Première demande</v>
      </c>
      <c r="K855" s="1" t="str">
        <f>_xlfn.XLOOKUP(C855,'Export Action'!$A$3:$A$1999,'Export Action'!$AL$3:$AL$1999)</f>
        <v>Mixte</v>
      </c>
      <c r="L855" s="1">
        <f>_xlfn.XLOOKUP(C855,'Export Action'!$A$3:$A$1999,'Export Action'!$AM$3:$AM$1999)</f>
        <v>100</v>
      </c>
      <c r="M855" s="5">
        <f>_xlfn.XLOOKUP(A855,'Export 2022'!$K$3:$K$1000,'Export 2022'!$AF$3:$AF$1000)</f>
        <v>2200</v>
      </c>
      <c r="N855" s="5">
        <f>_xlfn.XLOOKUP(A855,'Export 2023'!$K$3:$K$1000,'Export 2023'!$AF$3:$AF$1000)</f>
        <v>0</v>
      </c>
      <c r="O855" s="31">
        <f>_xlfn.XLOOKUP(A855,'Export Dossier'!$K$3:$K$974,'Export Dossier'!$AD$3:$AD$974)</f>
        <v>4200</v>
      </c>
      <c r="P855" s="31">
        <f>_xlfn.XLOOKUP(C855,'Export Action'!$A$3:$A$1999,'Export Action'!$AS$3:$AS$1999)</f>
        <v>1500</v>
      </c>
      <c r="Q855" s="29">
        <f>(_xlfn.XLOOKUP(C855,'Export Action'!$A$3:$A$1999,'Export Action'!$AS$3:$AS$1999))/_xlfn.XLOOKUP(C855,'Export Action'!$A$3:$A$1999,'Export Action'!$AR$3:$AR$1999)</f>
        <v>0.40540540540540543</v>
      </c>
      <c r="R855" s="63" t="str">
        <f>IF(OR(_xlfn.XLOOKUP(C855,'Export Action'!$A$3:$A$1999,'Export Action'!$AO$3:$AO$1999)="Communes ZRR./bassins de vie pop &gt; 50% ZRR",_xlfn.XLOOKUP(C855,'Export Action'!$A$3:$A$1999,'Export Action'!$AO$3:$AO$1999)="Contrats de relance et de transition écologique (CRTE) rural"),"Oui","Non")</f>
        <v>Oui</v>
      </c>
      <c r="S855" s="73"/>
      <c r="T855" s="74">
        <f t="shared" si="13"/>
        <v>347</v>
      </c>
      <c r="U855" s="75"/>
      <c r="V855" s="8" t="str" cm="1">
        <f t="array" ref="V855">IF(SUMPRODUCT((Tableau1[NOM DE LA STRUCTURE]=Tableau1[[#This Row],[NOM DE LA STRUCTURE]])*Tableau1[MONTANT PROPOSE POUR L''ACTION])=0,"",SUMPRODUCT((Tableau1[NOM DE LA STRUCTURE]=Tableau1[[#This Row],[NOM DE LA STRUCTURE]])*Tableau1[MONTANT PROPOSE POUR L''ACTION]))</f>
        <v/>
      </c>
      <c r="W855" s="79"/>
    </row>
    <row r="856" spans="1:23" ht="47.5" hidden="1" customHeight="1" x14ac:dyDescent="0.25">
      <c r="A856" s="13" t="str">
        <f>_xlfn.XLOOKUP(C856,'Export Action'!$A$3:$A$1999,'Export Action'!$L$3:$L$1999)</f>
        <v>80211687100012</v>
      </c>
      <c r="B856" s="84" t="str">
        <f>_xlfn.XLOOKUP(A856,'Export Action'!$L$3:$L$1999,'Export Action'!$O$3:$O$1999)</f>
        <v>TENNIS DE TABLE BRETENOUX-BIARS</v>
      </c>
      <c r="C856" s="1" t="s">
        <v>2024</v>
      </c>
      <c r="D856" s="36" t="str">
        <f>_xlfn.XLOOKUP(C856,'Export Action'!$A$3:$A$1999,'Export Action'!$X$3:$X$1999)</f>
        <v>Développement en milieux rural</v>
      </c>
      <c r="E856" s="1" t="str">
        <f>_xlfn.XLOOKUP(A856,'Export Dossier'!$K$3:$K$974,'Export Dossier'!$D$3:$D$974)</f>
        <v>FFTT-OCC-24-0002</v>
      </c>
      <c r="F856" s="36" t="str">
        <f>_xlfn.XLOOKUP(C856,'Export Action'!$A$3:$A$1999,'Export Action'!$AE$3:$AE$1999)</f>
        <v>Ping Inclusif</v>
      </c>
      <c r="G856" s="68"/>
      <c r="H856" s="71"/>
      <c r="I856" s="71"/>
      <c r="J856" s="1" t="str">
        <f>_xlfn.XLOOKUP(C856,'Export Action'!$A$3:$A$1999,'Export Action'!$J$3:$J$1999)</f>
        <v>Première demande</v>
      </c>
      <c r="K856" s="1" t="str">
        <f>_xlfn.XLOOKUP(C856,'Export Action'!$A$3:$A$1999,'Export Action'!$AL$3:$AL$1999)</f>
        <v>Mixte</v>
      </c>
      <c r="L856" s="1">
        <f>_xlfn.XLOOKUP(C856,'Export Action'!$A$3:$A$1999,'Export Action'!$AM$3:$AM$1999)</f>
        <v>100</v>
      </c>
      <c r="M856" s="5">
        <f>_xlfn.XLOOKUP(A856,'Export 2022'!$K$3:$K$1000,'Export 2022'!$AF$3:$AF$1000)</f>
        <v>1000</v>
      </c>
      <c r="N856" s="5" t="e">
        <f>_xlfn.XLOOKUP(A856,'Export 2023'!$K$3:$K$1000,'Export 2023'!$AF$3:$AF$1000)</f>
        <v>#N/A</v>
      </c>
      <c r="O856" s="31">
        <f>_xlfn.XLOOKUP(A856,'Export Dossier'!$K$3:$K$974,'Export Dossier'!$AD$3:$AD$974)</f>
        <v>1835</v>
      </c>
      <c r="P856" s="31">
        <f>_xlfn.XLOOKUP(C856,'Export Action'!$A$3:$A$1999,'Export Action'!$AS$3:$AS$1999)</f>
        <v>900</v>
      </c>
      <c r="Q856" s="29">
        <f>(_xlfn.XLOOKUP(C856,'Export Action'!$A$3:$A$1999,'Export Action'!$AS$3:$AS$1999))/_xlfn.XLOOKUP(C856,'Export Action'!$A$3:$A$1999,'Export Action'!$AR$3:$AR$1999)</f>
        <v>0.6</v>
      </c>
      <c r="R856" s="63" t="str">
        <f>IF(OR(_xlfn.XLOOKUP(C856,'Export Action'!$A$3:$A$1999,'Export Action'!$AO$3:$AO$1999)="Communes ZRR./bassins de vie pop &gt; 50% ZRR",_xlfn.XLOOKUP(C856,'Export Action'!$A$3:$A$1999,'Export Action'!$AO$3:$AO$1999)="Contrats de relance et de transition écologique (CRTE) rural"),"Oui","Non")</f>
        <v>Oui</v>
      </c>
      <c r="S856" s="73"/>
      <c r="T856" s="74">
        <f t="shared" si="13"/>
        <v>348</v>
      </c>
      <c r="U856" s="75"/>
      <c r="V856" s="8" t="str" cm="1">
        <f t="array" ref="V856">IF(SUMPRODUCT((Tableau1[NOM DE LA STRUCTURE]=Tableau1[[#This Row],[NOM DE LA STRUCTURE]])*Tableau1[MONTANT PROPOSE POUR L''ACTION])=0,"",SUMPRODUCT((Tableau1[NOM DE LA STRUCTURE]=Tableau1[[#This Row],[NOM DE LA STRUCTURE]])*Tableau1[MONTANT PROPOSE POUR L''ACTION]))</f>
        <v/>
      </c>
      <c r="W856" s="79"/>
    </row>
    <row r="857" spans="1:23" ht="47.5" hidden="1" customHeight="1" x14ac:dyDescent="0.25">
      <c r="A857" s="13" t="str">
        <f>_xlfn.XLOOKUP(C857,'Export Action'!$A$3:$A$1999,'Export Action'!$L$3:$L$1999)</f>
        <v>80211687100012</v>
      </c>
      <c r="B857" s="84" t="str">
        <f>_xlfn.XLOOKUP(A857,'Export Action'!$L$3:$L$1999,'Export Action'!$O$3:$O$1999)</f>
        <v>TENNIS DE TABLE BRETENOUX-BIARS</v>
      </c>
      <c r="C857" s="1" t="s">
        <v>2038</v>
      </c>
      <c r="D857" s="36" t="str">
        <f>_xlfn.XLOOKUP(C857,'Export Action'!$A$3:$A$1999,'Export Action'!$X$3:$X$1999)</f>
        <v>Développement école de tennis de table</v>
      </c>
      <c r="E857" s="1" t="str">
        <f>_xlfn.XLOOKUP(A857,'Export Dossier'!$K$3:$K$974,'Export Dossier'!$D$3:$D$974)</f>
        <v>FFTT-OCC-24-0002</v>
      </c>
      <c r="F857" s="36" t="str">
        <f>_xlfn.XLOOKUP(C857,'Export Action'!$A$3:$A$1999,'Export Action'!$AE$3:$AE$1999)</f>
        <v>Ping Educatif</v>
      </c>
      <c r="G857" s="68"/>
      <c r="H857" s="71"/>
      <c r="I857" s="71"/>
      <c r="J857" s="1" t="str">
        <f>_xlfn.XLOOKUP(C857,'Export Action'!$A$3:$A$1999,'Export Action'!$J$3:$J$1999)</f>
        <v>Première demande</v>
      </c>
      <c r="K857" s="1" t="str">
        <f>_xlfn.XLOOKUP(C857,'Export Action'!$A$3:$A$1999,'Export Action'!$AL$3:$AL$1999)</f>
        <v>Mixte</v>
      </c>
      <c r="L857" s="1">
        <f>_xlfn.XLOOKUP(C857,'Export Action'!$A$3:$A$1999,'Export Action'!$AM$3:$AM$1999)</f>
        <v>20</v>
      </c>
      <c r="M857" s="5">
        <f>_xlfn.XLOOKUP(A857,'Export 2022'!$K$3:$K$1000,'Export 2022'!$AF$3:$AF$1000)</f>
        <v>1000</v>
      </c>
      <c r="N857" s="5" t="e">
        <f>_xlfn.XLOOKUP(A857,'Export 2023'!$K$3:$K$1000,'Export 2023'!$AF$3:$AF$1000)</f>
        <v>#N/A</v>
      </c>
      <c r="O857" s="31">
        <f>_xlfn.XLOOKUP(A857,'Export Dossier'!$K$3:$K$974,'Export Dossier'!$AD$3:$AD$974)</f>
        <v>1835</v>
      </c>
      <c r="P857" s="31">
        <f>_xlfn.XLOOKUP(C857,'Export Action'!$A$3:$A$1999,'Export Action'!$AS$3:$AS$1999)</f>
        <v>935</v>
      </c>
      <c r="Q857" s="29">
        <f>(_xlfn.XLOOKUP(C857,'Export Action'!$A$3:$A$1999,'Export Action'!$AS$3:$AS$1999))/_xlfn.XLOOKUP(C857,'Export Action'!$A$3:$A$1999,'Export Action'!$AR$3:$AR$1999)</f>
        <v>0.6001283697047497</v>
      </c>
      <c r="R857" s="63" t="str">
        <f>IF(OR(_xlfn.XLOOKUP(C857,'Export Action'!$A$3:$A$1999,'Export Action'!$AO$3:$AO$1999)="Communes ZRR./bassins de vie pop &gt; 50% ZRR",_xlfn.XLOOKUP(C857,'Export Action'!$A$3:$A$1999,'Export Action'!$AO$3:$AO$1999)="Contrats de relance et de transition écologique (CRTE) rural"),"Oui","Non")</f>
        <v>Oui</v>
      </c>
      <c r="S857" s="73"/>
      <c r="T857" s="74">
        <f t="shared" si="13"/>
        <v>348</v>
      </c>
      <c r="U857" s="75"/>
      <c r="V857" s="8" t="str" cm="1">
        <f t="array" ref="V857">IF(SUMPRODUCT((Tableau1[NOM DE LA STRUCTURE]=Tableau1[[#This Row],[NOM DE LA STRUCTURE]])*Tableau1[MONTANT PROPOSE POUR L''ACTION])=0,"",SUMPRODUCT((Tableau1[NOM DE LA STRUCTURE]=Tableau1[[#This Row],[NOM DE LA STRUCTURE]])*Tableau1[MONTANT PROPOSE POUR L''ACTION]))</f>
        <v/>
      </c>
      <c r="W857" s="79"/>
    </row>
    <row r="858" spans="1:23" ht="47.5" hidden="1" customHeight="1" x14ac:dyDescent="0.25">
      <c r="A858" s="13" t="str">
        <f>_xlfn.XLOOKUP(C858,'Export Action'!$A$3:$A$1999,'Export Action'!$L$3:$L$1999)</f>
        <v>45247333300014</v>
      </c>
      <c r="B858" s="84" t="str">
        <f>_xlfn.XLOOKUP(A858,'Export Action'!$L$3:$L$1999,'Export Action'!$O$3:$O$1999)</f>
        <v>PINS-JUSTARET VILLATE TENNIS DE TABLE (PJVTT)</v>
      </c>
      <c r="C858" s="1" t="s">
        <v>2043</v>
      </c>
      <c r="D858" s="36" t="str">
        <f>_xlfn.XLOOKUP(C858,'Export Action'!$A$3:$A$1999,'Export Action'!$X$3:$X$1999)</f>
        <v>Fidélisation et recrutement des jeunes</v>
      </c>
      <c r="E858" s="1" t="str">
        <f>_xlfn.XLOOKUP(A858,'Export Dossier'!$K$3:$K$974,'Export Dossier'!$D$3:$D$974)</f>
        <v>FFTT-OCC-24-0003</v>
      </c>
      <c r="F858" s="36" t="str">
        <f>_xlfn.XLOOKUP(C858,'Export Action'!$A$3:$A$1999,'Export Action'!$AE$3:$AE$1999)</f>
        <v>Ping Educatif</v>
      </c>
      <c r="G858" s="68"/>
      <c r="H858" s="71"/>
      <c r="I858" s="71"/>
      <c r="J858" s="1" t="str">
        <f>_xlfn.XLOOKUP(C858,'Export Action'!$A$3:$A$1999,'Export Action'!$J$3:$J$1999)</f>
        <v>Renouvellement</v>
      </c>
      <c r="K858" s="1" t="str">
        <f>_xlfn.XLOOKUP(C858,'Export Action'!$A$3:$A$1999,'Export Action'!$AL$3:$AL$1999)</f>
        <v>Mixte</v>
      </c>
      <c r="L858" s="1">
        <f>_xlfn.XLOOKUP(C858,'Export Action'!$A$3:$A$1999,'Export Action'!$AM$3:$AM$1999)</f>
        <v>300</v>
      </c>
      <c r="M858" s="5">
        <f>_xlfn.XLOOKUP(A858,'Export 2022'!$K$3:$K$1000,'Export 2022'!$AF$3:$AF$1000)</f>
        <v>2500</v>
      </c>
      <c r="N858" s="5">
        <f>_xlfn.XLOOKUP(A858,'Export 2023'!$K$3:$K$1000,'Export 2023'!$AF$3:$AF$1000)</f>
        <v>2300</v>
      </c>
      <c r="O858" s="31">
        <f>_xlfn.XLOOKUP(A858,'Export Dossier'!$K$3:$K$974,'Export Dossier'!$AD$3:$AD$974)</f>
        <v>9000</v>
      </c>
      <c r="P858" s="31">
        <f>_xlfn.XLOOKUP(C858,'Export Action'!$A$3:$A$1999,'Export Action'!$AS$3:$AS$1999)</f>
        <v>2000</v>
      </c>
      <c r="Q858" s="29">
        <f>(_xlfn.XLOOKUP(C858,'Export Action'!$A$3:$A$1999,'Export Action'!$AS$3:$AS$1999))/_xlfn.XLOOKUP(C858,'Export Action'!$A$3:$A$1999,'Export Action'!$AR$3:$AR$1999)</f>
        <v>0.44444444444444442</v>
      </c>
      <c r="R858" s="63" t="str">
        <f>IF(OR(_xlfn.XLOOKUP(C858,'Export Action'!$A$3:$A$1999,'Export Action'!$AO$3:$AO$1999)="Communes ZRR./bassins de vie pop &gt; 50% ZRR",_xlfn.XLOOKUP(C858,'Export Action'!$A$3:$A$1999,'Export Action'!$AO$3:$AO$1999)="Contrats de relance et de transition écologique (CRTE) rural"),"Oui","Non")</f>
        <v>Non</v>
      </c>
      <c r="S858" s="73"/>
      <c r="T858" s="74">
        <f t="shared" si="13"/>
        <v>349</v>
      </c>
      <c r="U858" s="75"/>
      <c r="V858" s="8" t="str" cm="1">
        <f t="array" ref="V858">IF(SUMPRODUCT((Tableau1[NOM DE LA STRUCTURE]=Tableau1[[#This Row],[NOM DE LA STRUCTURE]])*Tableau1[MONTANT PROPOSE POUR L''ACTION])=0,"",SUMPRODUCT((Tableau1[NOM DE LA STRUCTURE]=Tableau1[[#This Row],[NOM DE LA STRUCTURE]])*Tableau1[MONTANT PROPOSE POUR L''ACTION]))</f>
        <v/>
      </c>
      <c r="W858" s="79"/>
    </row>
    <row r="859" spans="1:23" ht="47.5" hidden="1" customHeight="1" x14ac:dyDescent="0.25">
      <c r="A859" s="13" t="str">
        <f>_xlfn.XLOOKUP(C859,'Export Action'!$A$3:$A$1999,'Export Action'!$L$3:$L$1999)</f>
        <v>45247333300014</v>
      </c>
      <c r="B859" s="84" t="str">
        <f>_xlfn.XLOOKUP(A859,'Export Action'!$L$3:$L$1999,'Export Action'!$O$3:$O$1999)</f>
        <v>PINS-JUSTARET VILLATE TENNIS DE TABLE (PJVTT)</v>
      </c>
      <c r="C859" s="1" t="s">
        <v>2058</v>
      </c>
      <c r="D859" s="36" t="str">
        <f>_xlfn.XLOOKUP(C859,'Export Action'!$A$3:$A$1999,'Export Action'!$X$3:$X$1999)</f>
        <v>Développement du dispositif Ping santé</v>
      </c>
      <c r="E859" s="1" t="str">
        <f>_xlfn.XLOOKUP(A859,'Export Dossier'!$K$3:$K$974,'Export Dossier'!$D$3:$D$974)</f>
        <v>FFTT-OCC-24-0003</v>
      </c>
      <c r="F859" s="36" t="str">
        <f>_xlfn.XLOOKUP(C859,'Export Action'!$A$3:$A$1999,'Export Action'!$AE$3:$AE$1999)</f>
        <v>Ping Actif</v>
      </c>
      <c r="G859" s="68"/>
      <c r="H859" s="71"/>
      <c r="I859" s="71"/>
      <c r="J859" s="1" t="str">
        <f>_xlfn.XLOOKUP(C859,'Export Action'!$A$3:$A$1999,'Export Action'!$J$3:$J$1999)</f>
        <v>Première demande</v>
      </c>
      <c r="K859" s="1" t="str">
        <f>_xlfn.XLOOKUP(C859,'Export Action'!$A$3:$A$1999,'Export Action'!$AL$3:$AL$1999)</f>
        <v>Mixte</v>
      </c>
      <c r="L859" s="1">
        <f>_xlfn.XLOOKUP(C859,'Export Action'!$A$3:$A$1999,'Export Action'!$AM$3:$AM$1999)</f>
        <v>40</v>
      </c>
      <c r="M859" s="5">
        <f>_xlfn.XLOOKUP(A859,'Export 2022'!$K$3:$K$1000,'Export 2022'!$AF$3:$AF$1000)</f>
        <v>2500</v>
      </c>
      <c r="N859" s="5">
        <f>_xlfn.XLOOKUP(A859,'Export 2023'!$K$3:$K$1000,'Export 2023'!$AF$3:$AF$1000)</f>
        <v>2300</v>
      </c>
      <c r="O859" s="31">
        <f>_xlfn.XLOOKUP(A859,'Export Dossier'!$K$3:$K$974,'Export Dossier'!$AD$3:$AD$974)</f>
        <v>9000</v>
      </c>
      <c r="P859" s="31">
        <f>_xlfn.XLOOKUP(C859,'Export Action'!$A$3:$A$1999,'Export Action'!$AS$3:$AS$1999)</f>
        <v>1500</v>
      </c>
      <c r="Q859" s="29">
        <f>(_xlfn.XLOOKUP(C859,'Export Action'!$A$3:$A$1999,'Export Action'!$AS$3:$AS$1999))/_xlfn.XLOOKUP(C859,'Export Action'!$A$3:$A$1999,'Export Action'!$AR$3:$AR$1999)</f>
        <v>0.42857142857142855</v>
      </c>
      <c r="R859" s="63" t="str">
        <f>IF(OR(_xlfn.XLOOKUP(C859,'Export Action'!$A$3:$A$1999,'Export Action'!$AO$3:$AO$1999)="Communes ZRR./bassins de vie pop &gt; 50% ZRR",_xlfn.XLOOKUP(C859,'Export Action'!$A$3:$A$1999,'Export Action'!$AO$3:$AO$1999)="Contrats de relance et de transition écologique (CRTE) rural"),"Oui","Non")</f>
        <v>Non</v>
      </c>
      <c r="S859" s="73"/>
      <c r="T859" s="74">
        <f t="shared" si="13"/>
        <v>349</v>
      </c>
      <c r="U859" s="75"/>
      <c r="V859" s="8" t="str" cm="1">
        <f t="array" ref="V859">IF(SUMPRODUCT((Tableau1[NOM DE LA STRUCTURE]=Tableau1[[#This Row],[NOM DE LA STRUCTURE]])*Tableau1[MONTANT PROPOSE POUR L''ACTION])=0,"",SUMPRODUCT((Tableau1[NOM DE LA STRUCTURE]=Tableau1[[#This Row],[NOM DE LA STRUCTURE]])*Tableau1[MONTANT PROPOSE POUR L''ACTION]))</f>
        <v/>
      </c>
      <c r="W859" s="79"/>
    </row>
    <row r="860" spans="1:23" ht="47.5" hidden="1" customHeight="1" x14ac:dyDescent="0.25">
      <c r="A860" s="13" t="str">
        <f>_xlfn.XLOOKUP(C860,'Export Action'!$A$3:$A$1999,'Export Action'!$L$3:$L$1999)</f>
        <v>45247333300014</v>
      </c>
      <c r="B860" s="84" t="str">
        <f>_xlfn.XLOOKUP(A860,'Export Action'!$L$3:$L$1999,'Export Action'!$O$3:$O$1999)</f>
        <v>PINS-JUSTARET VILLATE TENNIS DE TABLE (PJVTT)</v>
      </c>
      <c r="C860" s="1" t="s">
        <v>2064</v>
      </c>
      <c r="D860" s="36" t="str">
        <f>_xlfn.XLOOKUP(C860,'Export Action'!$A$3:$A$1999,'Export Action'!$X$3:$X$1999)</f>
        <v>Le ping inclusif</v>
      </c>
      <c r="E860" s="1" t="str">
        <f>_xlfn.XLOOKUP(A860,'Export Dossier'!$K$3:$K$974,'Export Dossier'!$D$3:$D$974)</f>
        <v>FFTT-OCC-24-0003</v>
      </c>
      <c r="F860" s="36" t="str">
        <f>_xlfn.XLOOKUP(C860,'Export Action'!$A$3:$A$1999,'Export Action'!$AE$3:$AE$1999)</f>
        <v>Ping Inclusif</v>
      </c>
      <c r="G860" s="68"/>
      <c r="H860" s="71"/>
      <c r="I860" s="71"/>
      <c r="J860" s="1" t="str">
        <f>_xlfn.XLOOKUP(C860,'Export Action'!$A$3:$A$1999,'Export Action'!$J$3:$J$1999)</f>
        <v>Première demande</v>
      </c>
      <c r="K860" s="1" t="str">
        <f>_xlfn.XLOOKUP(C860,'Export Action'!$A$3:$A$1999,'Export Action'!$AL$3:$AL$1999)</f>
        <v>Mixte</v>
      </c>
      <c r="L860" s="1">
        <f>_xlfn.XLOOKUP(C860,'Export Action'!$A$3:$A$1999,'Export Action'!$AM$3:$AM$1999)</f>
        <v>50</v>
      </c>
      <c r="M860" s="5">
        <f>_xlfn.XLOOKUP(A860,'Export 2022'!$K$3:$K$1000,'Export 2022'!$AF$3:$AF$1000)</f>
        <v>2500</v>
      </c>
      <c r="N860" s="5">
        <f>_xlfn.XLOOKUP(A860,'Export 2023'!$K$3:$K$1000,'Export 2023'!$AF$3:$AF$1000)</f>
        <v>2300</v>
      </c>
      <c r="O860" s="31">
        <f>_xlfn.XLOOKUP(A860,'Export Dossier'!$K$3:$K$974,'Export Dossier'!$AD$3:$AD$974)</f>
        <v>9000</v>
      </c>
      <c r="P860" s="31">
        <f>_xlfn.XLOOKUP(C860,'Export Action'!$A$3:$A$1999,'Export Action'!$AS$3:$AS$1999)</f>
        <v>1500</v>
      </c>
      <c r="Q860" s="29">
        <f>(_xlfn.XLOOKUP(C860,'Export Action'!$A$3:$A$1999,'Export Action'!$AS$3:$AS$1999))/_xlfn.XLOOKUP(C860,'Export Action'!$A$3:$A$1999,'Export Action'!$AR$3:$AR$1999)</f>
        <v>0.5</v>
      </c>
      <c r="R860" s="63" t="str">
        <f>IF(OR(_xlfn.XLOOKUP(C860,'Export Action'!$A$3:$A$1999,'Export Action'!$AO$3:$AO$1999)="Communes ZRR./bassins de vie pop &gt; 50% ZRR",_xlfn.XLOOKUP(C860,'Export Action'!$A$3:$A$1999,'Export Action'!$AO$3:$AO$1999)="Contrats de relance et de transition écologique (CRTE) rural"),"Oui","Non")</f>
        <v>Oui</v>
      </c>
      <c r="S860" s="73"/>
      <c r="T860" s="74">
        <f t="shared" si="13"/>
        <v>349</v>
      </c>
      <c r="U860" s="75"/>
      <c r="V860" s="8" t="str" cm="1">
        <f t="array" ref="V860">IF(SUMPRODUCT((Tableau1[NOM DE LA STRUCTURE]=Tableau1[[#This Row],[NOM DE LA STRUCTURE]])*Tableau1[MONTANT PROPOSE POUR L''ACTION])=0,"",SUMPRODUCT((Tableau1[NOM DE LA STRUCTURE]=Tableau1[[#This Row],[NOM DE LA STRUCTURE]])*Tableau1[MONTANT PROPOSE POUR L''ACTION]))</f>
        <v/>
      </c>
      <c r="W860" s="79"/>
    </row>
    <row r="861" spans="1:23" ht="47.5" hidden="1" customHeight="1" x14ac:dyDescent="0.25">
      <c r="A861" s="13" t="str">
        <f>_xlfn.XLOOKUP(C861,'Export Action'!$A$3:$A$1999,'Export Action'!$L$3:$L$1999)</f>
        <v>45247333300014</v>
      </c>
      <c r="B861" s="84" t="str">
        <f>_xlfn.XLOOKUP(A861,'Export Action'!$L$3:$L$1999,'Export Action'!$O$3:$O$1999)</f>
        <v>PINS-JUSTARET VILLATE TENNIS DE TABLE (PJVTT)</v>
      </c>
      <c r="C861" s="1" t="s">
        <v>2070</v>
      </c>
      <c r="D861" s="36" t="str">
        <f>_xlfn.XLOOKUP(C861,'Export Action'!$A$3:$A$1999,'Export Action'!$X$3:$X$1999)</f>
        <v>Développement durable</v>
      </c>
      <c r="E861" s="1" t="str">
        <f>_xlfn.XLOOKUP(A861,'Export Dossier'!$K$3:$K$974,'Export Dossier'!$D$3:$D$974)</f>
        <v>FFTT-OCC-24-0003</v>
      </c>
      <c r="F861" s="36" t="str">
        <f>_xlfn.XLOOKUP(C861,'Export Action'!$A$3:$A$1999,'Export Action'!$AE$3:$AE$1999)</f>
        <v>Structuration clubs/comités de demain</v>
      </c>
      <c r="G861" s="68"/>
      <c r="H861" s="71"/>
      <c r="I861" s="71"/>
      <c r="J861" s="1" t="str">
        <f>_xlfn.XLOOKUP(C861,'Export Action'!$A$3:$A$1999,'Export Action'!$J$3:$J$1999)</f>
        <v>Première demande</v>
      </c>
      <c r="K861" s="1" t="str">
        <f>_xlfn.XLOOKUP(C861,'Export Action'!$A$3:$A$1999,'Export Action'!$AL$3:$AL$1999)</f>
        <v>Mixte</v>
      </c>
      <c r="L861" s="1">
        <f>_xlfn.XLOOKUP(C861,'Export Action'!$A$3:$A$1999,'Export Action'!$AM$3:$AM$1999)</f>
        <v>190</v>
      </c>
      <c r="M861" s="5">
        <f>_xlfn.XLOOKUP(A861,'Export 2022'!$K$3:$K$1000,'Export 2022'!$AF$3:$AF$1000)</f>
        <v>2500</v>
      </c>
      <c r="N861" s="5">
        <f>_xlfn.XLOOKUP(A861,'Export 2023'!$K$3:$K$1000,'Export 2023'!$AF$3:$AF$1000)</f>
        <v>2300</v>
      </c>
      <c r="O861" s="31">
        <f>_xlfn.XLOOKUP(A861,'Export Dossier'!$K$3:$K$974,'Export Dossier'!$AD$3:$AD$974)</f>
        <v>9000</v>
      </c>
      <c r="P861" s="31">
        <f>_xlfn.XLOOKUP(C861,'Export Action'!$A$3:$A$1999,'Export Action'!$AS$3:$AS$1999)</f>
        <v>1000</v>
      </c>
      <c r="Q861" s="29">
        <f>(_xlfn.XLOOKUP(C861,'Export Action'!$A$3:$A$1999,'Export Action'!$AS$3:$AS$1999))/_xlfn.XLOOKUP(C861,'Export Action'!$A$3:$A$1999,'Export Action'!$AR$3:$AR$1999)</f>
        <v>0.47619047619047616</v>
      </c>
      <c r="R861" s="63" t="str">
        <f>IF(OR(_xlfn.XLOOKUP(C861,'Export Action'!$A$3:$A$1999,'Export Action'!$AO$3:$AO$1999)="Communes ZRR./bassins de vie pop &gt; 50% ZRR",_xlfn.XLOOKUP(C861,'Export Action'!$A$3:$A$1999,'Export Action'!$AO$3:$AO$1999)="Contrats de relance et de transition écologique (CRTE) rural"),"Oui","Non")</f>
        <v>Non</v>
      </c>
      <c r="S861" s="73"/>
      <c r="T861" s="74">
        <f t="shared" si="13"/>
        <v>349</v>
      </c>
      <c r="U861" s="75"/>
      <c r="V861" s="8" t="str" cm="1">
        <f t="array" ref="V861">IF(SUMPRODUCT((Tableau1[NOM DE LA STRUCTURE]=Tableau1[[#This Row],[NOM DE LA STRUCTURE]])*Tableau1[MONTANT PROPOSE POUR L''ACTION])=0,"",SUMPRODUCT((Tableau1[NOM DE LA STRUCTURE]=Tableau1[[#This Row],[NOM DE LA STRUCTURE]])*Tableau1[MONTANT PROPOSE POUR L''ACTION]))</f>
        <v/>
      </c>
      <c r="W861" s="79"/>
    </row>
    <row r="862" spans="1:23" ht="47.5" hidden="1" customHeight="1" x14ac:dyDescent="0.25">
      <c r="A862" s="13" t="str">
        <f>_xlfn.XLOOKUP(C862,'Export Action'!$A$3:$A$1999,'Export Action'!$L$3:$L$1999)</f>
        <v>45247333300014</v>
      </c>
      <c r="B862" s="84" t="str">
        <f>_xlfn.XLOOKUP(A862,'Export Action'!$L$3:$L$1999,'Export Action'!$O$3:$O$1999)</f>
        <v>PINS-JUSTARET VILLATE TENNIS DE TABLE (PJVTT)</v>
      </c>
      <c r="C862" s="1" t="s">
        <v>2075</v>
      </c>
      <c r="D862" s="36" t="str">
        <f>_xlfn.XLOOKUP(C862,'Export Action'!$A$3:$A$1999,'Export Action'!$X$3:$X$1999)</f>
        <v>Les animations JOP</v>
      </c>
      <c r="E862" s="1" t="str">
        <f>_xlfn.XLOOKUP(A862,'Export Dossier'!$K$3:$K$974,'Export Dossier'!$D$3:$D$974)</f>
        <v>FFTT-OCC-24-0003</v>
      </c>
      <c r="F862" s="36" t="str">
        <f>_xlfn.XLOOKUP(C862,'Export Action'!$A$3:$A$1999,'Export Action'!$AE$3:$AE$1999)</f>
        <v>Animations vacances Olympiques et Paralympiques</v>
      </c>
      <c r="G862" s="87"/>
      <c r="H862" s="1"/>
      <c r="I862" s="1"/>
      <c r="J862" s="1" t="str">
        <f>_xlfn.XLOOKUP(C862,'Export Action'!$A$3:$A$1999,'Export Action'!$J$3:$J$1999)</f>
        <v>Première demande</v>
      </c>
      <c r="K862" s="1" t="str">
        <f>_xlfn.XLOOKUP(C862,'Export Action'!$A$3:$A$1999,'Export Action'!$AL$3:$AL$1999)</f>
        <v>Mixte</v>
      </c>
      <c r="L862" s="1">
        <f>_xlfn.XLOOKUP(C862,'Export Action'!$A$3:$A$1999,'Export Action'!$AM$3:$AM$1999)</f>
        <v>50</v>
      </c>
      <c r="M862" s="5">
        <f>_xlfn.XLOOKUP(A862,'Export 2022'!$K$3:$K$1000,'Export 2022'!$AF$3:$AF$1000)</f>
        <v>2500</v>
      </c>
      <c r="N862" s="5">
        <f>_xlfn.XLOOKUP(A862,'Export 2023'!$K$3:$K$1000,'Export 2023'!$AF$3:$AF$1000)</f>
        <v>2300</v>
      </c>
      <c r="O862" s="31">
        <f>_xlfn.XLOOKUP(A862,'Export Dossier'!$K$3:$K$974,'Export Dossier'!$AD$3:$AD$974)</f>
        <v>9000</v>
      </c>
      <c r="P862" s="31">
        <f>_xlfn.XLOOKUP(C862,'Export Action'!$A$3:$A$1999,'Export Action'!$AS$3:$AS$1999)</f>
        <v>3000</v>
      </c>
      <c r="Q862" s="29">
        <f>(_xlfn.XLOOKUP(C862,'Export Action'!$A$3:$A$1999,'Export Action'!$AS$3:$AS$1999))/_xlfn.XLOOKUP(C862,'Export Action'!$A$3:$A$1999,'Export Action'!$AR$3:$AR$1999)</f>
        <v>0.57692307692307687</v>
      </c>
      <c r="R862" s="63" t="str">
        <f>IF(OR(_xlfn.XLOOKUP(C862,'Export Action'!$A$3:$A$1999,'Export Action'!$AO$3:$AO$1999)="Communes ZRR./bassins de vie pop &gt; 50% ZRR",_xlfn.XLOOKUP(C862,'Export Action'!$A$3:$A$1999,'Export Action'!$AO$3:$AO$1999)="Contrats de relance et de transition écologique (CRTE) rural"),"Oui","Non")</f>
        <v>Non</v>
      </c>
      <c r="S862" s="88"/>
      <c r="T862" s="74">
        <f t="shared" si="13"/>
        <v>349</v>
      </c>
      <c r="U862" s="89"/>
      <c r="V862" s="8" t="str" cm="1">
        <f t="array" ref="V862">IF(SUMPRODUCT((Tableau1[NOM DE LA STRUCTURE]=Tableau1[[#This Row],[NOM DE LA STRUCTURE]])*Tableau1[MONTANT PROPOSE POUR L''ACTION])=0,"",SUMPRODUCT((Tableau1[NOM DE LA STRUCTURE]=Tableau1[[#This Row],[NOM DE LA STRUCTURE]])*Tableau1[MONTANT PROPOSE POUR L''ACTION]))</f>
        <v/>
      </c>
      <c r="W862" s="90"/>
    </row>
    <row r="863" spans="1:23" ht="47.5" hidden="1" customHeight="1" x14ac:dyDescent="0.25">
      <c r="A863" s="13" t="str">
        <f>_xlfn.XLOOKUP(C863,'Export Action'!$A$3:$A$1999,'Export Action'!$L$3:$L$1999)</f>
        <v>33913961000028</v>
      </c>
      <c r="B863" s="84" t="str">
        <f>_xlfn.XLOOKUP(A863,'Export Action'!$L$3:$L$1999,'Export Action'!$O$3:$O$1999)</f>
        <v>ASSOCIATION SPORTIVE DE LA POSTE ET DE FRANCE TELECOM DE NIMES (ASPTT)</v>
      </c>
      <c r="C863" s="1" t="s">
        <v>2095</v>
      </c>
      <c r="D863" s="36" t="str">
        <f>_xlfn.XLOOKUP(C863,'Export Action'!$A$3:$A$1999,'Export Action'!$X$3:$X$1999)</f>
        <v>Ping éducatif : recruter et fidéliser des jeunes</v>
      </c>
      <c r="E863" s="1" t="str">
        <f>_xlfn.XLOOKUP(A863,'Export Dossier'!$K$3:$K$974,'Export Dossier'!$D$3:$D$974)</f>
        <v>FFTT-OCC-24-0005</v>
      </c>
      <c r="F863" s="36" t="str">
        <f>_xlfn.XLOOKUP(C863,'Export Action'!$A$3:$A$1999,'Export Action'!$AE$3:$AE$1999)</f>
        <v>Ping Educatif</v>
      </c>
      <c r="G863" s="68"/>
      <c r="H863" s="71"/>
      <c r="I863" s="71"/>
      <c r="J863" s="1" t="str">
        <f>_xlfn.XLOOKUP(C863,'Export Action'!$A$3:$A$1999,'Export Action'!$J$3:$J$1999)</f>
        <v>Renouvellement</v>
      </c>
      <c r="K863" s="1" t="str">
        <f>_xlfn.XLOOKUP(C863,'Export Action'!$A$3:$A$1999,'Export Action'!$AL$3:$AL$1999)</f>
        <v>Mixte</v>
      </c>
      <c r="L863" s="1">
        <f>_xlfn.XLOOKUP(C863,'Export Action'!$A$3:$A$1999,'Export Action'!$AM$3:$AM$1999)</f>
        <v>1450</v>
      </c>
      <c r="M863" s="5">
        <f>_xlfn.XLOOKUP(A863,'Export 2022'!$K$3:$K$1000,'Export 2022'!$AF$3:$AF$1000)</f>
        <v>2500</v>
      </c>
      <c r="N863" s="5">
        <f>_xlfn.XLOOKUP(A863,'Export 2023'!$K$3:$K$1000,'Export 2023'!$AF$3:$AF$1000)</f>
        <v>2500</v>
      </c>
      <c r="O863" s="31">
        <f>_xlfn.XLOOKUP(A863,'Export Dossier'!$K$3:$K$974,'Export Dossier'!$AD$3:$AD$974)</f>
        <v>7780</v>
      </c>
      <c r="P863" s="31">
        <f>_xlfn.XLOOKUP(C863,'Export Action'!$A$3:$A$1999,'Export Action'!$AS$3:$AS$1999)</f>
        <v>3520</v>
      </c>
      <c r="Q863" s="29">
        <f>(_xlfn.XLOOKUP(C863,'Export Action'!$A$3:$A$1999,'Export Action'!$AS$3:$AS$1999))/_xlfn.XLOOKUP(C863,'Export Action'!$A$3:$A$1999,'Export Action'!$AR$3:$AR$1999)</f>
        <v>0.51088534107402028</v>
      </c>
      <c r="R863" s="63" t="str">
        <f>IF(OR(_xlfn.XLOOKUP(C863,'Export Action'!$A$3:$A$1999,'Export Action'!$AO$3:$AO$1999)="Communes ZRR./bassins de vie pop &gt; 50% ZRR",_xlfn.XLOOKUP(C863,'Export Action'!$A$3:$A$1999,'Export Action'!$AO$3:$AO$1999)="Contrats de relance et de transition écologique (CRTE) rural"),"Oui","Non")</f>
        <v>Non</v>
      </c>
      <c r="S863" s="73"/>
      <c r="T863" s="74">
        <f t="shared" si="13"/>
        <v>350</v>
      </c>
      <c r="U863" s="75"/>
      <c r="V863" s="8" t="str" cm="1">
        <f t="array" ref="V863">IF(SUMPRODUCT((Tableau1[NOM DE LA STRUCTURE]=Tableau1[[#This Row],[NOM DE LA STRUCTURE]])*Tableau1[MONTANT PROPOSE POUR L''ACTION])=0,"",SUMPRODUCT((Tableau1[NOM DE LA STRUCTURE]=Tableau1[[#This Row],[NOM DE LA STRUCTURE]])*Tableau1[MONTANT PROPOSE POUR L''ACTION]))</f>
        <v/>
      </c>
      <c r="W863" s="79"/>
    </row>
    <row r="864" spans="1:23" ht="47.5" hidden="1" customHeight="1" x14ac:dyDescent="0.25">
      <c r="A864" s="13" t="str">
        <f>_xlfn.XLOOKUP(C864,'Export Action'!$A$3:$A$1999,'Export Action'!$L$3:$L$1999)</f>
        <v>33913961000028</v>
      </c>
      <c r="B864" s="84" t="str">
        <f>_xlfn.XLOOKUP(A864,'Export Action'!$L$3:$L$1999,'Export Action'!$O$3:$O$1999)</f>
        <v>ASSOCIATION SPORTIVE DE LA POSTE ET DE FRANCE TELECOM DE NIMES (ASPTT)</v>
      </c>
      <c r="C864" s="1" t="s">
        <v>2111</v>
      </c>
      <c r="D864" s="36" t="str">
        <f>_xlfn.XLOOKUP(C864,'Export Action'!$A$3:$A$1999,'Export Action'!$X$3:$X$1999)</f>
        <v>Nouvelles pratiques : Ping VR</v>
      </c>
      <c r="E864" s="1" t="str">
        <f>_xlfn.XLOOKUP(A864,'Export Dossier'!$K$3:$K$974,'Export Dossier'!$D$3:$D$974)</f>
        <v>FFTT-OCC-24-0005</v>
      </c>
      <c r="F864" s="36" t="str">
        <f>_xlfn.XLOOKUP(C864,'Export Action'!$A$3:$A$1999,'Export Action'!$AE$3:$AE$1999)</f>
        <v>Nouvelles pratiques</v>
      </c>
      <c r="G864" s="68"/>
      <c r="H864" s="71"/>
      <c r="I864" s="71"/>
      <c r="J864" s="1" t="str">
        <f>_xlfn.XLOOKUP(C864,'Export Action'!$A$3:$A$1999,'Export Action'!$J$3:$J$1999)</f>
        <v>Première demande</v>
      </c>
      <c r="K864" s="1" t="str">
        <f>_xlfn.XLOOKUP(C864,'Export Action'!$A$3:$A$1999,'Export Action'!$AL$3:$AL$1999)</f>
        <v>Mixte</v>
      </c>
      <c r="L864" s="1">
        <f>_xlfn.XLOOKUP(C864,'Export Action'!$A$3:$A$1999,'Export Action'!$AM$3:$AM$1999)</f>
        <v>320</v>
      </c>
      <c r="M864" s="5">
        <f>_xlfn.XLOOKUP(A864,'Export 2022'!$K$3:$K$1000,'Export 2022'!$AF$3:$AF$1000)</f>
        <v>2500</v>
      </c>
      <c r="N864" s="5">
        <f>_xlfn.XLOOKUP(A864,'Export 2023'!$K$3:$K$1000,'Export 2023'!$AF$3:$AF$1000)</f>
        <v>2500</v>
      </c>
      <c r="O864" s="31">
        <f>_xlfn.XLOOKUP(A864,'Export Dossier'!$K$3:$K$974,'Export Dossier'!$AD$3:$AD$974)</f>
        <v>7780</v>
      </c>
      <c r="P864" s="31">
        <f>_xlfn.XLOOKUP(C864,'Export Action'!$A$3:$A$1999,'Export Action'!$AS$3:$AS$1999)</f>
        <v>2430</v>
      </c>
      <c r="Q864" s="29">
        <f>(_xlfn.XLOOKUP(C864,'Export Action'!$A$3:$A$1999,'Export Action'!$AS$3:$AS$1999))/_xlfn.XLOOKUP(C864,'Export Action'!$A$3:$A$1999,'Export Action'!$AR$3:$AR$1999)</f>
        <v>0.58064516129032262</v>
      </c>
      <c r="R864" s="63" t="str">
        <f>IF(OR(_xlfn.XLOOKUP(C864,'Export Action'!$A$3:$A$1999,'Export Action'!$AO$3:$AO$1999)="Communes ZRR./bassins de vie pop &gt; 50% ZRR",_xlfn.XLOOKUP(C864,'Export Action'!$A$3:$A$1999,'Export Action'!$AO$3:$AO$1999)="Contrats de relance et de transition écologique (CRTE) rural"),"Oui","Non")</f>
        <v>Non</v>
      </c>
      <c r="S864" s="73"/>
      <c r="T864" s="74">
        <f t="shared" si="13"/>
        <v>350</v>
      </c>
      <c r="U864" s="75"/>
      <c r="V864" s="8" t="str" cm="1">
        <f t="array" ref="V864">IF(SUMPRODUCT((Tableau1[NOM DE LA STRUCTURE]=Tableau1[[#This Row],[NOM DE LA STRUCTURE]])*Tableau1[MONTANT PROPOSE POUR L''ACTION])=0,"",SUMPRODUCT((Tableau1[NOM DE LA STRUCTURE]=Tableau1[[#This Row],[NOM DE LA STRUCTURE]])*Tableau1[MONTANT PROPOSE POUR L''ACTION]))</f>
        <v/>
      </c>
      <c r="W864" s="79"/>
    </row>
    <row r="865" spans="1:23" ht="47.5" hidden="1" customHeight="1" x14ac:dyDescent="0.25">
      <c r="A865" s="13" t="str">
        <f>_xlfn.XLOOKUP(C865,'Export Action'!$A$3:$A$1999,'Export Action'!$L$3:$L$1999)</f>
        <v>33913961000028</v>
      </c>
      <c r="B865" s="84" t="str">
        <f>_xlfn.XLOOKUP(A865,'Export Action'!$L$3:$L$1999,'Export Action'!$O$3:$O$1999)</f>
        <v>ASSOCIATION SPORTIVE DE LA POSTE ET DE FRANCE TELECOM DE NIMES (ASPTT)</v>
      </c>
      <c r="C865" s="1" t="s">
        <v>2118</v>
      </c>
      <c r="D865" s="36" t="str">
        <f>_xlfn.XLOOKUP(C865,'Export Action'!$A$3:$A$1999,'Export Action'!$X$3:$X$1999)</f>
        <v>Action JOP</v>
      </c>
      <c r="E865" s="1" t="str">
        <f>_xlfn.XLOOKUP(A865,'Export Dossier'!$K$3:$K$974,'Export Dossier'!$D$3:$D$974)</f>
        <v>FFTT-OCC-24-0005</v>
      </c>
      <c r="F865" s="36" t="str">
        <f>_xlfn.XLOOKUP(C865,'Export Action'!$A$3:$A$1999,'Export Action'!$AE$3:$AE$1999)</f>
        <v>Animations vacances Olympiques et Paralympiques</v>
      </c>
      <c r="G865" s="87"/>
      <c r="H865" s="1"/>
      <c r="I865" s="1"/>
      <c r="J865" s="1" t="str">
        <f>_xlfn.XLOOKUP(C865,'Export Action'!$A$3:$A$1999,'Export Action'!$J$3:$J$1999)</f>
        <v>Première demande</v>
      </c>
      <c r="K865" s="1" t="str">
        <f>_xlfn.XLOOKUP(C865,'Export Action'!$A$3:$A$1999,'Export Action'!$AL$3:$AL$1999)</f>
        <v>Mixte</v>
      </c>
      <c r="L865" s="1">
        <f>_xlfn.XLOOKUP(C865,'Export Action'!$A$3:$A$1999,'Export Action'!$AM$3:$AM$1999)</f>
        <v>75</v>
      </c>
      <c r="M865" s="5">
        <f>_xlfn.XLOOKUP(A865,'Export 2022'!$K$3:$K$1000,'Export 2022'!$AF$3:$AF$1000)</f>
        <v>2500</v>
      </c>
      <c r="N865" s="5">
        <f>_xlfn.XLOOKUP(A865,'Export 2023'!$K$3:$K$1000,'Export 2023'!$AF$3:$AF$1000)</f>
        <v>2500</v>
      </c>
      <c r="O865" s="31">
        <f>_xlfn.XLOOKUP(A865,'Export Dossier'!$K$3:$K$974,'Export Dossier'!$AD$3:$AD$974)</f>
        <v>7780</v>
      </c>
      <c r="P865" s="31">
        <f>_xlfn.XLOOKUP(C865,'Export Action'!$A$3:$A$1999,'Export Action'!$AS$3:$AS$1999)</f>
        <v>1830</v>
      </c>
      <c r="Q865" s="29">
        <f>(_xlfn.XLOOKUP(C865,'Export Action'!$A$3:$A$1999,'Export Action'!$AS$3:$AS$1999))/_xlfn.XLOOKUP(C865,'Export Action'!$A$3:$A$1999,'Export Action'!$AR$3:$AR$1999)</f>
        <v>0.580952380952381</v>
      </c>
      <c r="R865" s="63" t="str">
        <f>IF(OR(_xlfn.XLOOKUP(C865,'Export Action'!$A$3:$A$1999,'Export Action'!$AO$3:$AO$1999)="Communes ZRR./bassins de vie pop &gt; 50% ZRR",_xlfn.XLOOKUP(C865,'Export Action'!$A$3:$A$1999,'Export Action'!$AO$3:$AO$1999)="Contrats de relance et de transition écologique (CRTE) rural"),"Oui","Non")</f>
        <v>Non</v>
      </c>
      <c r="S865" s="88"/>
      <c r="T865" s="74">
        <f t="shared" si="13"/>
        <v>350</v>
      </c>
      <c r="U865" s="89"/>
      <c r="V865" s="8" t="str" cm="1">
        <f t="array" ref="V865">IF(SUMPRODUCT((Tableau1[NOM DE LA STRUCTURE]=Tableau1[[#This Row],[NOM DE LA STRUCTURE]])*Tableau1[MONTANT PROPOSE POUR L''ACTION])=0,"",SUMPRODUCT((Tableau1[NOM DE LA STRUCTURE]=Tableau1[[#This Row],[NOM DE LA STRUCTURE]])*Tableau1[MONTANT PROPOSE POUR L''ACTION]))</f>
        <v/>
      </c>
      <c r="W865" s="90"/>
    </row>
    <row r="866" spans="1:23" ht="47.5" hidden="1" customHeight="1" x14ac:dyDescent="0.25">
      <c r="A866" s="13" t="str">
        <f>_xlfn.XLOOKUP(C866,'Export Action'!$A$3:$A$1999,'Export Action'!$L$3:$L$1999)</f>
        <v>44774280000017</v>
      </c>
      <c r="B866" s="84" t="str">
        <f>_xlfn.XLOOKUP(A866,'Export Action'!$L$3:$L$1999,'Export Action'!$O$3:$O$1999)</f>
        <v>PING SAINT PAULAIS - PAYS DE COCAGNE</v>
      </c>
      <c r="C866" s="1" t="s">
        <v>2124</v>
      </c>
      <c r="D866" s="36" t="str">
        <f>_xlfn.XLOOKUP(C866,'Export Action'!$A$3:$A$1999,'Export Action'!$X$3:$X$1999)</f>
        <v>Nouvelles pratiques : Du Ping autrement en Pays de Cocagne</v>
      </c>
      <c r="E866" s="1" t="str">
        <f>_xlfn.XLOOKUP(A866,'Export Dossier'!$K$3:$K$974,'Export Dossier'!$D$3:$D$974)</f>
        <v>FFTT-OCC-24-0006</v>
      </c>
      <c r="F866" s="36" t="str">
        <f>_xlfn.XLOOKUP(C866,'Export Action'!$A$3:$A$1999,'Export Action'!$AE$3:$AE$1999)</f>
        <v>Nouvelles pratiques</v>
      </c>
      <c r="G866" s="68"/>
      <c r="H866" s="71"/>
      <c r="I866" s="71"/>
      <c r="J866" s="1" t="str">
        <f>_xlfn.XLOOKUP(C866,'Export Action'!$A$3:$A$1999,'Export Action'!$J$3:$J$1999)</f>
        <v>Première demande</v>
      </c>
      <c r="K866" s="1" t="str">
        <f>_xlfn.XLOOKUP(C866,'Export Action'!$A$3:$A$1999,'Export Action'!$AL$3:$AL$1999)</f>
        <v>Mixte</v>
      </c>
      <c r="L866" s="1">
        <f>_xlfn.XLOOKUP(C866,'Export Action'!$A$3:$A$1999,'Export Action'!$AM$3:$AM$1999)</f>
        <v>370</v>
      </c>
      <c r="M866" s="5" t="e">
        <f>_xlfn.XLOOKUP(A866,'Export 2022'!$K$3:$K$1000,'Export 2022'!$AF$3:$AF$1000)</f>
        <v>#N/A</v>
      </c>
      <c r="N866" s="5">
        <f>_xlfn.XLOOKUP(A866,'Export 2023'!$K$3:$K$1000,'Export 2023'!$AF$3:$AF$1000)</f>
        <v>5555</v>
      </c>
      <c r="O866" s="31">
        <f>_xlfn.XLOOKUP(A866,'Export Dossier'!$K$3:$K$974,'Export Dossier'!$AD$3:$AD$974)</f>
        <v>12500</v>
      </c>
      <c r="P866" s="31">
        <f>_xlfn.XLOOKUP(C866,'Export Action'!$A$3:$A$1999,'Export Action'!$AS$3:$AS$1999)</f>
        <v>4500</v>
      </c>
      <c r="Q866" s="29">
        <f>(_xlfn.XLOOKUP(C866,'Export Action'!$A$3:$A$1999,'Export Action'!$AS$3:$AS$1999))/_xlfn.XLOOKUP(C866,'Export Action'!$A$3:$A$1999,'Export Action'!$AR$3:$AR$1999)</f>
        <v>0.35913806863527536</v>
      </c>
      <c r="R866" s="63" t="str">
        <f>IF(OR(_xlfn.XLOOKUP(C866,'Export Action'!$A$3:$A$1999,'Export Action'!$AO$3:$AO$1999)="Communes ZRR./bassins de vie pop &gt; 50% ZRR",_xlfn.XLOOKUP(C866,'Export Action'!$A$3:$A$1999,'Export Action'!$AO$3:$AO$1999)="Contrats de relance et de transition écologique (CRTE) rural"),"Oui","Non")</f>
        <v>Oui</v>
      </c>
      <c r="S866" s="73"/>
      <c r="T866" s="74">
        <f t="shared" si="13"/>
        <v>351</v>
      </c>
      <c r="U866" s="75"/>
      <c r="V866" s="8" t="str" cm="1">
        <f t="array" ref="V866">IF(SUMPRODUCT((Tableau1[NOM DE LA STRUCTURE]=Tableau1[[#This Row],[NOM DE LA STRUCTURE]])*Tableau1[MONTANT PROPOSE POUR L''ACTION])=0,"",SUMPRODUCT((Tableau1[NOM DE LA STRUCTURE]=Tableau1[[#This Row],[NOM DE LA STRUCTURE]])*Tableau1[MONTANT PROPOSE POUR L''ACTION]))</f>
        <v/>
      </c>
      <c r="W866" s="79"/>
    </row>
    <row r="867" spans="1:23" ht="47.5" hidden="1" customHeight="1" x14ac:dyDescent="0.25">
      <c r="A867" s="13" t="str">
        <f>_xlfn.XLOOKUP(C867,'Export Action'!$A$3:$A$1999,'Export Action'!$L$3:$L$1999)</f>
        <v>44774280000017</v>
      </c>
      <c r="B867" s="84" t="str">
        <f>_xlfn.XLOOKUP(A867,'Export Action'!$L$3:$L$1999,'Export Action'!$O$3:$O$1999)</f>
        <v>PING SAINT PAULAIS - PAYS DE COCAGNE</v>
      </c>
      <c r="C867" s="1" t="s">
        <v>2140</v>
      </c>
      <c r="D867" s="36" t="str">
        <f>_xlfn.XLOOKUP(C867,'Export Action'!$A$3:$A$1999,'Export Action'!$X$3:$X$1999)</f>
        <v>Ping Santé en Pays de Cocagne</v>
      </c>
      <c r="E867" s="1" t="str">
        <f>_xlfn.XLOOKUP(A867,'Export Dossier'!$K$3:$K$974,'Export Dossier'!$D$3:$D$974)</f>
        <v>FFTT-OCC-24-0006</v>
      </c>
      <c r="F867" s="36" t="str">
        <f>_xlfn.XLOOKUP(C867,'Export Action'!$A$3:$A$1999,'Export Action'!$AE$3:$AE$1999)</f>
        <v>Ping Actif</v>
      </c>
      <c r="G867" s="68"/>
      <c r="H867" s="71"/>
      <c r="I867" s="71"/>
      <c r="J867" s="1" t="str">
        <f>_xlfn.XLOOKUP(C867,'Export Action'!$A$3:$A$1999,'Export Action'!$J$3:$J$1999)</f>
        <v>Première demande</v>
      </c>
      <c r="K867" s="1" t="str">
        <f>_xlfn.XLOOKUP(C867,'Export Action'!$A$3:$A$1999,'Export Action'!$AL$3:$AL$1999)</f>
        <v>Mixte</v>
      </c>
      <c r="L867" s="1">
        <f>_xlfn.XLOOKUP(C867,'Export Action'!$A$3:$A$1999,'Export Action'!$AM$3:$AM$1999)</f>
        <v>22</v>
      </c>
      <c r="M867" s="5" t="e">
        <f>_xlfn.XLOOKUP(A867,'Export 2022'!$K$3:$K$1000,'Export 2022'!$AF$3:$AF$1000)</f>
        <v>#N/A</v>
      </c>
      <c r="N867" s="5">
        <f>_xlfn.XLOOKUP(A867,'Export 2023'!$K$3:$K$1000,'Export 2023'!$AF$3:$AF$1000)</f>
        <v>5555</v>
      </c>
      <c r="O867" s="31">
        <f>_xlfn.XLOOKUP(A867,'Export Dossier'!$K$3:$K$974,'Export Dossier'!$AD$3:$AD$974)</f>
        <v>12500</v>
      </c>
      <c r="P867" s="31">
        <f>_xlfn.XLOOKUP(C867,'Export Action'!$A$3:$A$1999,'Export Action'!$AS$3:$AS$1999)</f>
        <v>3000</v>
      </c>
      <c r="Q867" s="29">
        <f>(_xlfn.XLOOKUP(C867,'Export Action'!$A$3:$A$1999,'Export Action'!$AS$3:$AS$1999))/_xlfn.XLOOKUP(C867,'Export Action'!$A$3:$A$1999,'Export Action'!$AR$3:$AR$1999)</f>
        <v>0.50420168067226889</v>
      </c>
      <c r="R867" s="63" t="str">
        <f>IF(OR(_xlfn.XLOOKUP(C867,'Export Action'!$A$3:$A$1999,'Export Action'!$AO$3:$AO$1999)="Communes ZRR./bassins de vie pop &gt; 50% ZRR",_xlfn.XLOOKUP(C867,'Export Action'!$A$3:$A$1999,'Export Action'!$AO$3:$AO$1999)="Contrats de relance et de transition écologique (CRTE) rural"),"Oui","Non")</f>
        <v>Oui</v>
      </c>
      <c r="S867" s="73"/>
      <c r="T867" s="74">
        <f t="shared" si="13"/>
        <v>351</v>
      </c>
      <c r="U867" s="75"/>
      <c r="V867" s="8" t="str" cm="1">
        <f t="array" ref="V867">IF(SUMPRODUCT((Tableau1[NOM DE LA STRUCTURE]=Tableau1[[#This Row],[NOM DE LA STRUCTURE]])*Tableau1[MONTANT PROPOSE POUR L''ACTION])=0,"",SUMPRODUCT((Tableau1[NOM DE LA STRUCTURE]=Tableau1[[#This Row],[NOM DE LA STRUCTURE]])*Tableau1[MONTANT PROPOSE POUR L''ACTION]))</f>
        <v/>
      </c>
      <c r="W867" s="79"/>
    </row>
    <row r="868" spans="1:23" ht="47.5" hidden="1" customHeight="1" x14ac:dyDescent="0.25">
      <c r="A868" s="13" t="str">
        <f>_xlfn.XLOOKUP(C868,'Export Action'!$A$3:$A$1999,'Export Action'!$L$3:$L$1999)</f>
        <v>44774280000017</v>
      </c>
      <c r="B868" s="84" t="str">
        <f>_xlfn.XLOOKUP(A868,'Export Action'!$L$3:$L$1999,'Export Action'!$O$3:$O$1999)</f>
        <v>PING SAINT PAULAIS - PAYS DE COCAGNE</v>
      </c>
      <c r="C868" s="1" t="s">
        <v>2147</v>
      </c>
      <c r="D868" s="36" t="str">
        <f>_xlfn.XLOOKUP(C868,'Export Action'!$A$3:$A$1999,'Export Action'!$X$3:$X$1999)</f>
        <v>Ping Inclusif Développement des dispositifs d’inclusion et de réduction des inégalités d’accès à la pratique Ping en Pays de Cocagne : le rebond vers l'emploi</v>
      </c>
      <c r="E868" s="1" t="str">
        <f>_xlfn.XLOOKUP(A868,'Export Dossier'!$K$3:$K$974,'Export Dossier'!$D$3:$D$974)</f>
        <v>FFTT-OCC-24-0006</v>
      </c>
      <c r="F868" s="36" t="str">
        <f>_xlfn.XLOOKUP(C868,'Export Action'!$A$3:$A$1999,'Export Action'!$AE$3:$AE$1999)</f>
        <v>Ping Inclusif</v>
      </c>
      <c r="G868" s="68"/>
      <c r="H868" s="71"/>
      <c r="I868" s="71"/>
      <c r="J868" s="1" t="str">
        <f>_xlfn.XLOOKUP(C868,'Export Action'!$A$3:$A$1999,'Export Action'!$J$3:$J$1999)</f>
        <v>Première demande</v>
      </c>
      <c r="K868" s="1" t="str">
        <f>_xlfn.XLOOKUP(C868,'Export Action'!$A$3:$A$1999,'Export Action'!$AL$3:$AL$1999)</f>
        <v>Mixte</v>
      </c>
      <c r="L868" s="1">
        <f>_xlfn.XLOOKUP(C868,'Export Action'!$A$3:$A$1999,'Export Action'!$AM$3:$AM$1999)</f>
        <v>200</v>
      </c>
      <c r="M868" s="5" t="e">
        <f>_xlfn.XLOOKUP(A868,'Export 2022'!$K$3:$K$1000,'Export 2022'!$AF$3:$AF$1000)</f>
        <v>#N/A</v>
      </c>
      <c r="N868" s="5">
        <f>_xlfn.XLOOKUP(A868,'Export 2023'!$K$3:$K$1000,'Export 2023'!$AF$3:$AF$1000)</f>
        <v>5555</v>
      </c>
      <c r="O868" s="31">
        <f>_xlfn.XLOOKUP(A868,'Export Dossier'!$K$3:$K$974,'Export Dossier'!$AD$3:$AD$974)</f>
        <v>12500</v>
      </c>
      <c r="P868" s="31">
        <f>_xlfn.XLOOKUP(C868,'Export Action'!$A$3:$A$1999,'Export Action'!$AS$3:$AS$1999)</f>
        <v>3000</v>
      </c>
      <c r="Q868" s="29">
        <f>(_xlfn.XLOOKUP(C868,'Export Action'!$A$3:$A$1999,'Export Action'!$AS$3:$AS$1999))/_xlfn.XLOOKUP(C868,'Export Action'!$A$3:$A$1999,'Export Action'!$AR$3:$AR$1999)</f>
        <v>0.53428317008014248</v>
      </c>
      <c r="R868" s="63" t="str">
        <f>IF(OR(_xlfn.XLOOKUP(C868,'Export Action'!$A$3:$A$1999,'Export Action'!$AO$3:$AO$1999)="Communes ZRR./bassins de vie pop &gt; 50% ZRR",_xlfn.XLOOKUP(C868,'Export Action'!$A$3:$A$1999,'Export Action'!$AO$3:$AO$1999)="Contrats de relance et de transition écologique (CRTE) rural"),"Oui","Non")</f>
        <v>Oui</v>
      </c>
      <c r="S868" s="73"/>
      <c r="T868" s="74">
        <f t="shared" si="13"/>
        <v>351</v>
      </c>
      <c r="U868" s="75"/>
      <c r="V868" s="8" t="str" cm="1">
        <f t="array" ref="V868">IF(SUMPRODUCT((Tableau1[NOM DE LA STRUCTURE]=Tableau1[[#This Row],[NOM DE LA STRUCTURE]])*Tableau1[MONTANT PROPOSE POUR L''ACTION])=0,"",SUMPRODUCT((Tableau1[NOM DE LA STRUCTURE]=Tableau1[[#This Row],[NOM DE LA STRUCTURE]])*Tableau1[MONTANT PROPOSE POUR L''ACTION]))</f>
        <v/>
      </c>
      <c r="W868" s="79"/>
    </row>
    <row r="869" spans="1:23" ht="47.5" hidden="1" customHeight="1" x14ac:dyDescent="0.25">
      <c r="A869" s="13" t="str">
        <f>_xlfn.XLOOKUP(C869,'Export Action'!$A$3:$A$1999,'Export Action'!$L$3:$L$1999)</f>
        <v>44774280000017</v>
      </c>
      <c r="B869" s="84" t="str">
        <f>_xlfn.XLOOKUP(A869,'Export Action'!$L$3:$L$1999,'Export Action'!$O$3:$O$1999)</f>
        <v>PING SAINT PAULAIS - PAYS DE COCAGNE</v>
      </c>
      <c r="C869" s="1" t="s">
        <v>2154</v>
      </c>
      <c r="D869" s="36" t="str">
        <f>_xlfn.XLOOKUP(C869,'Export Action'!$A$3:$A$1999,'Export Action'!$X$3:$X$1999)</f>
        <v>Animations vacances olympiques et paralympiques</v>
      </c>
      <c r="E869" s="1" t="str">
        <f>_xlfn.XLOOKUP(A869,'Export Dossier'!$K$3:$K$974,'Export Dossier'!$D$3:$D$974)</f>
        <v>FFTT-OCC-24-0006</v>
      </c>
      <c r="F869" s="36" t="str">
        <f>_xlfn.XLOOKUP(C869,'Export Action'!$A$3:$A$1999,'Export Action'!$AE$3:$AE$1999)</f>
        <v>Animations vacances Olympiques et Paralympiques</v>
      </c>
      <c r="G869" s="87"/>
      <c r="H869" s="1"/>
      <c r="I869" s="1"/>
      <c r="J869" s="1" t="str">
        <f>_xlfn.XLOOKUP(C869,'Export Action'!$A$3:$A$1999,'Export Action'!$J$3:$J$1999)</f>
        <v>Première demande</v>
      </c>
      <c r="K869" s="1" t="str">
        <f>_xlfn.XLOOKUP(C869,'Export Action'!$A$3:$A$1999,'Export Action'!$AL$3:$AL$1999)</f>
        <v>Mixte</v>
      </c>
      <c r="L869" s="1">
        <f>_xlfn.XLOOKUP(C869,'Export Action'!$A$3:$A$1999,'Export Action'!$AM$3:$AM$1999)</f>
        <v>355</v>
      </c>
      <c r="M869" s="5" t="e">
        <f>_xlfn.XLOOKUP(A869,'Export 2022'!$K$3:$K$1000,'Export 2022'!$AF$3:$AF$1000)</f>
        <v>#N/A</v>
      </c>
      <c r="N869" s="5">
        <f>_xlfn.XLOOKUP(A869,'Export 2023'!$K$3:$K$1000,'Export 2023'!$AF$3:$AF$1000)</f>
        <v>5555</v>
      </c>
      <c r="O869" s="31">
        <f>_xlfn.XLOOKUP(A869,'Export Dossier'!$K$3:$K$974,'Export Dossier'!$AD$3:$AD$974)</f>
        <v>12500</v>
      </c>
      <c r="P869" s="31">
        <f>_xlfn.XLOOKUP(C869,'Export Action'!$A$3:$A$1999,'Export Action'!$AS$3:$AS$1999)</f>
        <v>2000</v>
      </c>
      <c r="Q869" s="29">
        <f>(_xlfn.XLOOKUP(C869,'Export Action'!$A$3:$A$1999,'Export Action'!$AS$3:$AS$1999))/_xlfn.XLOOKUP(C869,'Export Action'!$A$3:$A$1999,'Export Action'!$AR$3:$AR$1999)</f>
        <v>0.3879728419010669</v>
      </c>
      <c r="R869" s="63" t="str">
        <f>IF(OR(_xlfn.XLOOKUP(C869,'Export Action'!$A$3:$A$1999,'Export Action'!$AO$3:$AO$1999)="Communes ZRR./bassins de vie pop &gt; 50% ZRR",_xlfn.XLOOKUP(C869,'Export Action'!$A$3:$A$1999,'Export Action'!$AO$3:$AO$1999)="Contrats de relance et de transition écologique (CRTE) rural"),"Oui","Non")</f>
        <v>Oui</v>
      </c>
      <c r="S869" s="88"/>
      <c r="T869" s="74">
        <f t="shared" ref="T869:T932" si="14">IF(A869=A868,T868,T868+1)</f>
        <v>351</v>
      </c>
      <c r="U869" s="89"/>
      <c r="V869" s="8" t="str" cm="1">
        <f t="array" ref="V869">IF(SUMPRODUCT((Tableau1[NOM DE LA STRUCTURE]=Tableau1[[#This Row],[NOM DE LA STRUCTURE]])*Tableau1[MONTANT PROPOSE POUR L''ACTION])=0,"",SUMPRODUCT((Tableau1[NOM DE LA STRUCTURE]=Tableau1[[#This Row],[NOM DE LA STRUCTURE]])*Tableau1[MONTANT PROPOSE POUR L''ACTION]))</f>
        <v/>
      </c>
      <c r="W869" s="90"/>
    </row>
    <row r="870" spans="1:23" ht="47.5" hidden="1" customHeight="1" x14ac:dyDescent="0.25">
      <c r="A870" s="13" t="str">
        <f>_xlfn.XLOOKUP(C870,'Export Action'!$A$3:$A$1999,'Export Action'!$L$3:$L$1999)</f>
        <v>33811566000080</v>
      </c>
      <c r="B870" s="84" t="str">
        <f>_xlfn.XLOOKUP(A870,'Export Action'!$L$3:$L$1999,'Export Action'!$O$3:$O$1999)</f>
        <v>ASPTT TOULOUSE</v>
      </c>
      <c r="C870" s="1" t="s">
        <v>2161</v>
      </c>
      <c r="D870" s="36" t="str">
        <f>_xlfn.XLOOKUP(C870,'Export Action'!$A$3:$A$1999,'Export Action'!$X$3:$X$1999)</f>
        <v>TENNIS DE TABLE - Action avec France Parkinson 31</v>
      </c>
      <c r="E870" s="1" t="str">
        <f>_xlfn.XLOOKUP(A870,'Export Dossier'!$K$3:$K$974,'Export Dossier'!$D$3:$D$974)</f>
        <v>FFTT-OCC-24-0007</v>
      </c>
      <c r="F870" s="36" t="str">
        <f>_xlfn.XLOOKUP(C870,'Export Action'!$A$3:$A$1999,'Export Action'!$AE$3:$AE$1999)</f>
        <v>Ping Actif</v>
      </c>
      <c r="G870" s="68"/>
      <c r="H870" s="71"/>
      <c r="I870" s="71"/>
      <c r="J870" s="1" t="str">
        <f>_xlfn.XLOOKUP(C870,'Export Action'!$A$3:$A$1999,'Export Action'!$J$3:$J$1999)</f>
        <v>Renouvellement</v>
      </c>
      <c r="K870" s="1" t="str">
        <f>_xlfn.XLOOKUP(C870,'Export Action'!$A$3:$A$1999,'Export Action'!$AL$3:$AL$1999)</f>
        <v>Mixte</v>
      </c>
      <c r="L870" s="1">
        <f>_xlfn.XLOOKUP(C870,'Export Action'!$A$3:$A$1999,'Export Action'!$AM$3:$AM$1999)</f>
        <v>25</v>
      </c>
      <c r="M870" s="5" t="e">
        <f>_xlfn.XLOOKUP(A870,'Export 2022'!$K$3:$K$1000,'Export 2022'!$AF$3:$AF$1000)</f>
        <v>#N/A</v>
      </c>
      <c r="N870" s="5">
        <f>_xlfn.XLOOKUP(A870,'Export 2023'!$K$3:$K$1000,'Export 2023'!$AF$3:$AF$1000)</f>
        <v>1500</v>
      </c>
      <c r="O870" s="31">
        <f>_xlfn.XLOOKUP(A870,'Export Dossier'!$K$3:$K$974,'Export Dossier'!$AD$3:$AD$974)</f>
        <v>3000</v>
      </c>
      <c r="P870" s="31">
        <f>_xlfn.XLOOKUP(C870,'Export Action'!$A$3:$A$1999,'Export Action'!$AS$3:$AS$1999)</f>
        <v>1500</v>
      </c>
      <c r="Q870" s="29">
        <f>(_xlfn.XLOOKUP(C870,'Export Action'!$A$3:$A$1999,'Export Action'!$AS$3:$AS$1999))/_xlfn.XLOOKUP(C870,'Export Action'!$A$3:$A$1999,'Export Action'!$AR$3:$AR$1999)</f>
        <v>0.31578947368421051</v>
      </c>
      <c r="R870" s="63" t="str">
        <f>IF(OR(_xlfn.XLOOKUP(C870,'Export Action'!$A$3:$A$1999,'Export Action'!$AO$3:$AO$1999)="Communes ZRR./bassins de vie pop &gt; 50% ZRR",_xlfn.XLOOKUP(C870,'Export Action'!$A$3:$A$1999,'Export Action'!$AO$3:$AO$1999)="Contrats de relance et de transition écologique (CRTE) rural"),"Oui","Non")</f>
        <v>Non</v>
      </c>
      <c r="S870" s="73"/>
      <c r="T870" s="74">
        <f t="shared" si="14"/>
        <v>352</v>
      </c>
      <c r="U870" s="75"/>
      <c r="V870" s="8" t="str" cm="1">
        <f t="array" ref="V870">IF(SUMPRODUCT((Tableau1[NOM DE LA STRUCTURE]=Tableau1[[#This Row],[NOM DE LA STRUCTURE]])*Tableau1[MONTANT PROPOSE POUR L''ACTION])=0,"",SUMPRODUCT((Tableau1[NOM DE LA STRUCTURE]=Tableau1[[#This Row],[NOM DE LA STRUCTURE]])*Tableau1[MONTANT PROPOSE POUR L''ACTION]))</f>
        <v/>
      </c>
      <c r="W870" s="79"/>
    </row>
    <row r="871" spans="1:23" ht="47.5" hidden="1" customHeight="1" x14ac:dyDescent="0.25">
      <c r="A871" s="13" t="str">
        <f>_xlfn.XLOOKUP(C871,'Export Action'!$A$3:$A$1999,'Export Action'!$L$3:$L$1999)</f>
        <v>33811566000080</v>
      </c>
      <c r="B871" s="84" t="str">
        <f>_xlfn.XLOOKUP(A871,'Export Action'!$L$3:$L$1999,'Export Action'!$O$3:$O$1999)</f>
        <v>ASPTT TOULOUSE</v>
      </c>
      <c r="C871" s="1" t="s">
        <v>2176</v>
      </c>
      <c r="D871" s="36" t="str">
        <f>_xlfn.XLOOKUP(C871,'Export Action'!$A$3:$A$1999,'Export Action'!$X$3:$X$1999)</f>
        <v>TENNIS DE TABLE - Ping VR et e-sport</v>
      </c>
      <c r="E871" s="1" t="str">
        <f>_xlfn.XLOOKUP(A871,'Export Dossier'!$K$3:$K$974,'Export Dossier'!$D$3:$D$974)</f>
        <v>FFTT-OCC-24-0007</v>
      </c>
      <c r="F871" s="36" t="str">
        <f>_xlfn.XLOOKUP(C871,'Export Action'!$A$3:$A$1999,'Export Action'!$AE$3:$AE$1999)</f>
        <v>Nouvelles pratiques</v>
      </c>
      <c r="G871" s="68"/>
      <c r="H871" s="71"/>
      <c r="I871" s="71"/>
      <c r="J871" s="1" t="str">
        <f>_xlfn.XLOOKUP(C871,'Export Action'!$A$3:$A$1999,'Export Action'!$J$3:$J$1999)</f>
        <v>Première demande</v>
      </c>
      <c r="K871" s="1" t="str">
        <f>_xlfn.XLOOKUP(C871,'Export Action'!$A$3:$A$1999,'Export Action'!$AL$3:$AL$1999)</f>
        <v>Mixte</v>
      </c>
      <c r="L871" s="1">
        <f>_xlfn.XLOOKUP(C871,'Export Action'!$A$3:$A$1999,'Export Action'!$AM$3:$AM$1999)</f>
        <v>15</v>
      </c>
      <c r="M871" s="5" t="e">
        <f>_xlfn.XLOOKUP(A871,'Export 2022'!$K$3:$K$1000,'Export 2022'!$AF$3:$AF$1000)</f>
        <v>#N/A</v>
      </c>
      <c r="N871" s="5">
        <f>_xlfn.XLOOKUP(A871,'Export 2023'!$K$3:$K$1000,'Export 2023'!$AF$3:$AF$1000)</f>
        <v>1500</v>
      </c>
      <c r="O871" s="31">
        <f>_xlfn.XLOOKUP(A871,'Export Dossier'!$K$3:$K$974,'Export Dossier'!$AD$3:$AD$974)</f>
        <v>3000</v>
      </c>
      <c r="P871" s="31">
        <f>_xlfn.XLOOKUP(C871,'Export Action'!$A$3:$A$1999,'Export Action'!$AS$3:$AS$1999)</f>
        <v>1500</v>
      </c>
      <c r="Q871" s="29">
        <f>(_xlfn.XLOOKUP(C871,'Export Action'!$A$3:$A$1999,'Export Action'!$AS$3:$AS$1999))/_xlfn.XLOOKUP(C871,'Export Action'!$A$3:$A$1999,'Export Action'!$AR$3:$AR$1999)</f>
        <v>0.28037383177570091</v>
      </c>
      <c r="R871" s="63" t="str">
        <f>IF(OR(_xlfn.XLOOKUP(C871,'Export Action'!$A$3:$A$1999,'Export Action'!$AO$3:$AO$1999)="Communes ZRR./bassins de vie pop &gt; 50% ZRR",_xlfn.XLOOKUP(C871,'Export Action'!$A$3:$A$1999,'Export Action'!$AO$3:$AO$1999)="Contrats de relance et de transition écologique (CRTE) rural"),"Oui","Non")</f>
        <v>Non</v>
      </c>
      <c r="S871" s="73"/>
      <c r="T871" s="74">
        <f t="shared" si="14"/>
        <v>352</v>
      </c>
      <c r="U871" s="75"/>
      <c r="V871" s="8" t="str" cm="1">
        <f t="array" ref="V871">IF(SUMPRODUCT((Tableau1[NOM DE LA STRUCTURE]=Tableau1[[#This Row],[NOM DE LA STRUCTURE]])*Tableau1[MONTANT PROPOSE POUR L''ACTION])=0,"",SUMPRODUCT((Tableau1[NOM DE LA STRUCTURE]=Tableau1[[#This Row],[NOM DE LA STRUCTURE]])*Tableau1[MONTANT PROPOSE POUR L''ACTION]))</f>
        <v/>
      </c>
      <c r="W871" s="79"/>
    </row>
    <row r="872" spans="1:23" ht="47.5" hidden="1" customHeight="1" x14ac:dyDescent="0.25">
      <c r="A872" s="13" t="str">
        <f>_xlfn.XLOOKUP(C872,'Export Action'!$A$3:$A$1999,'Export Action'!$L$3:$L$1999)</f>
        <v>88764125600011</v>
      </c>
      <c r="B872" s="84" t="str">
        <f>_xlfn.XLOOKUP(A872,'Export Action'!$L$3:$L$1999,'Export Action'!$O$3:$O$1999)</f>
        <v>UNION SPORTIVE MONTALBANAISE - TENNIS DE TABLE</v>
      </c>
      <c r="C872" s="1" t="s">
        <v>12832</v>
      </c>
      <c r="D872" s="36" t="str">
        <f>_xlfn.XLOOKUP(C872,'Export Action'!$A$3:$A$1999,'Export Action'!$X$3:$X$1999)</f>
        <v>Ping santé : Développement du dispositif sport-santé</v>
      </c>
      <c r="E872" s="1" t="str">
        <f>_xlfn.XLOOKUP(A872,'Export Dossier'!$K$3:$K$974,'Export Dossier'!$D$3:$D$974)</f>
        <v>FFTT-OCC-24-0009</v>
      </c>
      <c r="F872" s="36" t="str">
        <f>_xlfn.XLOOKUP(C872,'Export Action'!$A$3:$A$1999,'Export Action'!$AE$3:$AE$1999)</f>
        <v>Ping Actif</v>
      </c>
      <c r="G872" s="68"/>
      <c r="H872" s="71"/>
      <c r="I872" s="71"/>
      <c r="J872" s="1" t="str">
        <f>_xlfn.XLOOKUP(C872,'Export Action'!$A$3:$A$1999,'Export Action'!$J$3:$J$1999)</f>
        <v>Renouvellement</v>
      </c>
      <c r="K872" s="1" t="str">
        <f>_xlfn.XLOOKUP(C872,'Export Action'!$A$3:$A$1999,'Export Action'!$AL$3:$AL$1999)</f>
        <v>Mixte</v>
      </c>
      <c r="L872" s="1">
        <f>_xlfn.XLOOKUP(C872,'Export Action'!$A$3:$A$1999,'Export Action'!$AM$3:$AM$1999)</f>
        <v>80</v>
      </c>
      <c r="M872" s="5">
        <f>_xlfn.XLOOKUP(A872,'Export 2022'!$K$3:$K$1000,'Export 2022'!$AF$3:$AF$1000)</f>
        <v>4000</v>
      </c>
      <c r="N872" s="5">
        <f>_xlfn.XLOOKUP(A872,'Export 2023'!$K$3:$K$1000,'Export 2023'!$AF$3:$AF$1000)</f>
        <v>5500</v>
      </c>
      <c r="O872" s="31">
        <f>_xlfn.XLOOKUP(A872,'Export Dossier'!$K$3:$K$974,'Export Dossier'!$AD$3:$AD$974)</f>
        <v>8500</v>
      </c>
      <c r="P872" s="31">
        <f>_xlfn.XLOOKUP(C872,'Export Action'!$A$3:$A$1999,'Export Action'!$AS$3:$AS$1999)</f>
        <v>2000</v>
      </c>
      <c r="Q872" s="29">
        <f>(_xlfn.XLOOKUP(C872,'Export Action'!$A$3:$A$1999,'Export Action'!$AS$3:$AS$1999))/_xlfn.XLOOKUP(C872,'Export Action'!$A$3:$A$1999,'Export Action'!$AR$3:$AR$1999)</f>
        <v>0.2</v>
      </c>
      <c r="R872" s="63" t="str">
        <f>IF(OR(_xlfn.XLOOKUP(C872,'Export Action'!$A$3:$A$1999,'Export Action'!$AO$3:$AO$1999)="Communes ZRR./bassins de vie pop &gt; 50% ZRR",_xlfn.XLOOKUP(C872,'Export Action'!$A$3:$A$1999,'Export Action'!$AO$3:$AO$1999)="Contrats de relance et de transition écologique (CRTE) rural"),"Oui","Non")</f>
        <v>Non</v>
      </c>
      <c r="S872" s="73"/>
      <c r="T872" s="74">
        <f t="shared" si="14"/>
        <v>353</v>
      </c>
      <c r="U872" s="75"/>
      <c r="V872" s="8" t="str" cm="1">
        <f t="array" ref="V872">IF(SUMPRODUCT((Tableau1[NOM DE LA STRUCTURE]=Tableau1[[#This Row],[NOM DE LA STRUCTURE]])*Tableau1[MONTANT PROPOSE POUR L''ACTION])=0,"",SUMPRODUCT((Tableau1[NOM DE LA STRUCTURE]=Tableau1[[#This Row],[NOM DE LA STRUCTURE]])*Tableau1[MONTANT PROPOSE POUR L''ACTION]))</f>
        <v/>
      </c>
      <c r="W872" s="79"/>
    </row>
    <row r="873" spans="1:23" ht="47.5" hidden="1" customHeight="1" x14ac:dyDescent="0.25">
      <c r="A873" s="13" t="str">
        <f>_xlfn.XLOOKUP(C873,'Export Action'!$A$3:$A$1999,'Export Action'!$L$3:$L$1999)</f>
        <v>88764125600011</v>
      </c>
      <c r="B873" s="84" t="str">
        <f>_xlfn.XLOOKUP(A873,'Export Action'!$L$3:$L$1999,'Export Action'!$O$3:$O$1999)</f>
        <v>UNION SPORTIVE MONTALBANAISE - TENNIS DE TABLE</v>
      </c>
      <c r="C873" s="1" t="s">
        <v>12840</v>
      </c>
      <c r="D873" s="36" t="str">
        <f>_xlfn.XLOOKUP(C873,'Export Action'!$A$3:$A$1999,'Export Action'!$X$3:$X$1999)</f>
        <v>Ping Citoyen : Recrutement et fidélisation des jeunes</v>
      </c>
      <c r="E873" s="1" t="str">
        <f>_xlfn.XLOOKUP(A873,'Export Dossier'!$K$3:$K$974,'Export Dossier'!$D$3:$D$974)</f>
        <v>FFTT-OCC-24-0009</v>
      </c>
      <c r="F873" s="36" t="str">
        <f>_xlfn.XLOOKUP(C873,'Export Action'!$A$3:$A$1999,'Export Action'!$AE$3:$AE$1999)</f>
        <v>Ping Educatif</v>
      </c>
      <c r="G873" s="68"/>
      <c r="H873" s="71"/>
      <c r="I873" s="71"/>
      <c r="J873" s="1" t="str">
        <f>_xlfn.XLOOKUP(C873,'Export Action'!$A$3:$A$1999,'Export Action'!$J$3:$J$1999)</f>
        <v>Renouvellement</v>
      </c>
      <c r="K873" s="1" t="str">
        <f>_xlfn.XLOOKUP(C873,'Export Action'!$A$3:$A$1999,'Export Action'!$AL$3:$AL$1999)</f>
        <v>Mixte</v>
      </c>
      <c r="L873" s="1">
        <f>_xlfn.XLOOKUP(C873,'Export Action'!$A$3:$A$1999,'Export Action'!$AM$3:$AM$1999)</f>
        <v>300</v>
      </c>
      <c r="M873" s="5">
        <f>_xlfn.XLOOKUP(A873,'Export 2022'!$K$3:$K$1000,'Export 2022'!$AF$3:$AF$1000)</f>
        <v>4000</v>
      </c>
      <c r="N873" s="5">
        <f>_xlfn.XLOOKUP(A873,'Export 2023'!$K$3:$K$1000,'Export 2023'!$AF$3:$AF$1000)</f>
        <v>5500</v>
      </c>
      <c r="O873" s="31">
        <f>_xlfn.XLOOKUP(A873,'Export Dossier'!$K$3:$K$974,'Export Dossier'!$AD$3:$AD$974)</f>
        <v>8500</v>
      </c>
      <c r="P873" s="31">
        <f>_xlfn.XLOOKUP(C873,'Export Action'!$A$3:$A$1999,'Export Action'!$AS$3:$AS$1999)</f>
        <v>3500</v>
      </c>
      <c r="Q873" s="29">
        <f>(_xlfn.XLOOKUP(C873,'Export Action'!$A$3:$A$1999,'Export Action'!$AS$3:$AS$1999))/_xlfn.XLOOKUP(C873,'Export Action'!$A$3:$A$1999,'Export Action'!$AR$3:$AR$1999)</f>
        <v>0.19444444444444445</v>
      </c>
      <c r="R873" s="63" t="str">
        <f>IF(OR(_xlfn.XLOOKUP(C873,'Export Action'!$A$3:$A$1999,'Export Action'!$AO$3:$AO$1999)="Communes ZRR./bassins de vie pop &gt; 50% ZRR",_xlfn.XLOOKUP(C873,'Export Action'!$A$3:$A$1999,'Export Action'!$AO$3:$AO$1999)="Contrats de relance et de transition écologique (CRTE) rural"),"Oui","Non")</f>
        <v>Non</v>
      </c>
      <c r="S873" s="73"/>
      <c r="T873" s="74">
        <f t="shared" si="14"/>
        <v>353</v>
      </c>
      <c r="U873" s="75"/>
      <c r="V873" s="8" t="str" cm="1">
        <f t="array" ref="V873">IF(SUMPRODUCT((Tableau1[NOM DE LA STRUCTURE]=Tableau1[[#This Row],[NOM DE LA STRUCTURE]])*Tableau1[MONTANT PROPOSE POUR L''ACTION])=0,"",SUMPRODUCT((Tableau1[NOM DE LA STRUCTURE]=Tableau1[[#This Row],[NOM DE LA STRUCTURE]])*Tableau1[MONTANT PROPOSE POUR L''ACTION]))</f>
        <v/>
      </c>
      <c r="W873" s="79"/>
    </row>
    <row r="874" spans="1:23" ht="47.5" hidden="1" customHeight="1" x14ac:dyDescent="0.25">
      <c r="A874" s="13" t="str">
        <f>_xlfn.XLOOKUP(C874,'Export Action'!$A$3:$A$1999,'Export Action'!$L$3:$L$1999)</f>
        <v>88764125600011</v>
      </c>
      <c r="B874" s="84" t="str">
        <f>_xlfn.XLOOKUP(A874,'Export Action'!$L$3:$L$1999,'Export Action'!$O$3:$O$1999)</f>
        <v>UNION SPORTIVE MONTALBANAISE - TENNIS DE TABLE</v>
      </c>
      <c r="C874" s="1" t="s">
        <v>12846</v>
      </c>
      <c r="D874" s="36" t="str">
        <f>_xlfn.XLOOKUP(C874,'Export Action'!$A$3:$A$1999,'Export Action'!$X$3:$X$1999)</f>
        <v>Animations "Ping" liées aux JO 2024</v>
      </c>
      <c r="E874" s="1" t="str">
        <f>_xlfn.XLOOKUP(A874,'Export Dossier'!$K$3:$K$974,'Export Dossier'!$D$3:$D$974)</f>
        <v>FFTT-OCC-24-0009</v>
      </c>
      <c r="F874" s="36" t="str">
        <f>_xlfn.XLOOKUP(C874,'Export Action'!$A$3:$A$1999,'Export Action'!$AE$3:$AE$1999)</f>
        <v>Animations vacances Olympiques et Paralympiques</v>
      </c>
      <c r="G874" s="87"/>
      <c r="H874" s="1"/>
      <c r="I874" s="1"/>
      <c r="J874" s="1" t="str">
        <f>_xlfn.XLOOKUP(C874,'Export Action'!$A$3:$A$1999,'Export Action'!$J$3:$J$1999)</f>
        <v>Première demande</v>
      </c>
      <c r="K874" s="1" t="str">
        <f>_xlfn.XLOOKUP(C874,'Export Action'!$A$3:$A$1999,'Export Action'!$AL$3:$AL$1999)</f>
        <v>Mixte</v>
      </c>
      <c r="L874" s="1">
        <f>_xlfn.XLOOKUP(C874,'Export Action'!$A$3:$A$1999,'Export Action'!$AM$3:$AM$1999)</f>
        <v>300</v>
      </c>
      <c r="M874" s="5">
        <f>_xlfn.XLOOKUP(A874,'Export 2022'!$K$3:$K$1000,'Export 2022'!$AF$3:$AF$1000)</f>
        <v>4000</v>
      </c>
      <c r="N874" s="5">
        <f>_xlfn.XLOOKUP(A874,'Export 2023'!$K$3:$K$1000,'Export 2023'!$AF$3:$AF$1000)</f>
        <v>5500</v>
      </c>
      <c r="O874" s="31">
        <f>_xlfn.XLOOKUP(A874,'Export Dossier'!$K$3:$K$974,'Export Dossier'!$AD$3:$AD$974)</f>
        <v>8500</v>
      </c>
      <c r="P874" s="31">
        <f>_xlfn.XLOOKUP(C874,'Export Action'!$A$3:$A$1999,'Export Action'!$AS$3:$AS$1999)</f>
        <v>3000</v>
      </c>
      <c r="Q874" s="29">
        <f>(_xlfn.XLOOKUP(C874,'Export Action'!$A$3:$A$1999,'Export Action'!$AS$3:$AS$1999))/_xlfn.XLOOKUP(C874,'Export Action'!$A$3:$A$1999,'Export Action'!$AR$3:$AR$1999)</f>
        <v>0.5</v>
      </c>
      <c r="R874" s="63" t="str">
        <f>IF(OR(_xlfn.XLOOKUP(C874,'Export Action'!$A$3:$A$1999,'Export Action'!$AO$3:$AO$1999)="Communes ZRR./bassins de vie pop &gt; 50% ZRR",_xlfn.XLOOKUP(C874,'Export Action'!$A$3:$A$1999,'Export Action'!$AO$3:$AO$1999)="Contrats de relance et de transition écologique (CRTE) rural"),"Oui","Non")</f>
        <v>Non</v>
      </c>
      <c r="S874" s="88"/>
      <c r="T874" s="74">
        <f t="shared" si="14"/>
        <v>353</v>
      </c>
      <c r="U874" s="89"/>
      <c r="V874" s="8" t="str" cm="1">
        <f t="array" ref="V874">IF(SUMPRODUCT((Tableau1[NOM DE LA STRUCTURE]=Tableau1[[#This Row],[NOM DE LA STRUCTURE]])*Tableau1[MONTANT PROPOSE POUR L''ACTION])=0,"",SUMPRODUCT((Tableau1[NOM DE LA STRUCTURE]=Tableau1[[#This Row],[NOM DE LA STRUCTURE]])*Tableau1[MONTANT PROPOSE POUR L''ACTION]))</f>
        <v/>
      </c>
      <c r="W874" s="90"/>
    </row>
    <row r="875" spans="1:23" ht="47.5" hidden="1" customHeight="1" x14ac:dyDescent="0.25">
      <c r="A875" s="13" t="str">
        <f>_xlfn.XLOOKUP(C875,'Export Action'!$A$3:$A$1999,'Export Action'!$L$3:$L$1999)</f>
        <v>44916177700015</v>
      </c>
      <c r="B875" s="84" t="str">
        <f>_xlfn.XLOOKUP(A875,'Export Action'!$L$3:$L$1999,'Export Action'!$O$3:$O$1999)</f>
        <v>ASSOCIATION SPORTIVE DE TENNIS DE TABLE D'UCHAUD</v>
      </c>
      <c r="C875" s="1" t="s">
        <v>12873</v>
      </c>
      <c r="D875" s="36" t="str">
        <f>_xlfn.XLOOKUP(C875,'Export Action'!$A$3:$A$1999,'Export Action'!$X$3:$X$1999)</f>
        <v>Recrutement et fidélisation des adolescents (catégorie -15ans et -19ans)</v>
      </c>
      <c r="E875" s="1" t="str">
        <f>_xlfn.XLOOKUP(A875,'Export Dossier'!$K$3:$K$974,'Export Dossier'!$D$3:$D$974)</f>
        <v>FFTT-OCC-24-0011</v>
      </c>
      <c r="F875" s="36" t="str">
        <f>_xlfn.XLOOKUP(C875,'Export Action'!$A$3:$A$1999,'Export Action'!$AE$3:$AE$1999)</f>
        <v>Ping Educatif</v>
      </c>
      <c r="G875" s="68"/>
      <c r="H875" s="71"/>
      <c r="I875" s="71"/>
      <c r="J875" s="1" t="str">
        <f>_xlfn.XLOOKUP(C875,'Export Action'!$A$3:$A$1999,'Export Action'!$J$3:$J$1999)</f>
        <v>Renouvellement</v>
      </c>
      <c r="K875" s="1" t="str">
        <f>_xlfn.XLOOKUP(C875,'Export Action'!$A$3:$A$1999,'Export Action'!$AL$3:$AL$1999)</f>
        <v>Mixte</v>
      </c>
      <c r="L875" s="1">
        <f>_xlfn.XLOOKUP(C875,'Export Action'!$A$3:$A$1999,'Export Action'!$AM$3:$AM$1999)</f>
        <v>350</v>
      </c>
      <c r="M875" s="5">
        <f>_xlfn.XLOOKUP(A875,'Export 2022'!$K$3:$K$1000,'Export 2022'!$AF$3:$AF$1000)</f>
        <v>5678</v>
      </c>
      <c r="N875" s="5">
        <f>_xlfn.XLOOKUP(A875,'Export 2023'!$K$3:$K$1000,'Export 2023'!$AF$3:$AF$1000)</f>
        <v>5100</v>
      </c>
      <c r="O875" s="31">
        <f>_xlfn.XLOOKUP(A875,'Export Dossier'!$K$3:$K$974,'Export Dossier'!$AD$3:$AD$974)</f>
        <v>6500</v>
      </c>
      <c r="P875" s="31">
        <f>_xlfn.XLOOKUP(C875,'Export Action'!$A$3:$A$1999,'Export Action'!$AS$3:$AS$1999)</f>
        <v>3500</v>
      </c>
      <c r="Q875" s="29">
        <f>(_xlfn.XLOOKUP(C875,'Export Action'!$A$3:$A$1999,'Export Action'!$AS$3:$AS$1999))/_xlfn.XLOOKUP(C875,'Export Action'!$A$3:$A$1999,'Export Action'!$AR$3:$AR$1999)</f>
        <v>0.49295774647887325</v>
      </c>
      <c r="R875" s="63" t="str">
        <f>IF(OR(_xlfn.XLOOKUP(C875,'Export Action'!$A$3:$A$1999,'Export Action'!$AO$3:$AO$1999)="Communes ZRR./bassins de vie pop &gt; 50% ZRR",_xlfn.XLOOKUP(C875,'Export Action'!$A$3:$A$1999,'Export Action'!$AO$3:$AO$1999)="Contrats de relance et de transition écologique (CRTE) rural"),"Oui","Non")</f>
        <v>Non</v>
      </c>
      <c r="S875" s="73"/>
      <c r="T875" s="74">
        <f t="shared" si="14"/>
        <v>354</v>
      </c>
      <c r="U875" s="75"/>
      <c r="V875" s="8" t="str" cm="1">
        <f t="array" ref="V875">IF(SUMPRODUCT((Tableau1[NOM DE LA STRUCTURE]=Tableau1[[#This Row],[NOM DE LA STRUCTURE]])*Tableau1[MONTANT PROPOSE POUR L''ACTION])=0,"",SUMPRODUCT((Tableau1[NOM DE LA STRUCTURE]=Tableau1[[#This Row],[NOM DE LA STRUCTURE]])*Tableau1[MONTANT PROPOSE POUR L''ACTION]))</f>
        <v/>
      </c>
      <c r="W875" s="79"/>
    </row>
    <row r="876" spans="1:23" ht="47.5" hidden="1" customHeight="1" x14ac:dyDescent="0.25">
      <c r="A876" s="13" t="str">
        <f>_xlfn.XLOOKUP(C876,'Export Action'!$A$3:$A$1999,'Export Action'!$L$3:$L$1999)</f>
        <v>44916177700015</v>
      </c>
      <c r="B876" s="84" t="str">
        <f>_xlfn.XLOOKUP(A876,'Export Action'!$L$3:$L$1999,'Export Action'!$O$3:$O$1999)</f>
        <v>ASSOCIATION SPORTIVE DE TENNIS DE TABLE D'UCHAUD</v>
      </c>
      <c r="C876" s="1" t="s">
        <v>12882</v>
      </c>
      <c r="D876" s="36" t="str">
        <f>_xlfn.XLOOKUP(C876,'Export Action'!$A$3:$A$1999,'Export Action'!$X$3:$X$1999)</f>
        <v>Challenge Ping Ultimate / Ping VR</v>
      </c>
      <c r="E876" s="1" t="str">
        <f>_xlfn.XLOOKUP(A876,'Export Dossier'!$K$3:$K$974,'Export Dossier'!$D$3:$D$974)</f>
        <v>FFTT-OCC-24-0011</v>
      </c>
      <c r="F876" s="36" t="str">
        <f>_xlfn.XLOOKUP(C876,'Export Action'!$A$3:$A$1999,'Export Action'!$AE$3:$AE$1999)</f>
        <v>Nouvelles pratiques</v>
      </c>
      <c r="G876" s="68"/>
      <c r="H876" s="71"/>
      <c r="I876" s="71"/>
      <c r="J876" s="1" t="str">
        <f>_xlfn.XLOOKUP(C876,'Export Action'!$A$3:$A$1999,'Export Action'!$J$3:$J$1999)</f>
        <v>Première demande</v>
      </c>
      <c r="K876" s="1" t="str">
        <f>_xlfn.XLOOKUP(C876,'Export Action'!$A$3:$A$1999,'Export Action'!$AL$3:$AL$1999)</f>
        <v>Mixte</v>
      </c>
      <c r="L876" s="1">
        <f>_xlfn.XLOOKUP(C876,'Export Action'!$A$3:$A$1999,'Export Action'!$AM$3:$AM$1999)</f>
        <v>200</v>
      </c>
      <c r="M876" s="5">
        <f>_xlfn.XLOOKUP(A876,'Export 2022'!$K$3:$K$1000,'Export 2022'!$AF$3:$AF$1000)</f>
        <v>5678</v>
      </c>
      <c r="N876" s="5">
        <f>_xlfn.XLOOKUP(A876,'Export 2023'!$K$3:$K$1000,'Export 2023'!$AF$3:$AF$1000)</f>
        <v>5100</v>
      </c>
      <c r="O876" s="31">
        <f>_xlfn.XLOOKUP(A876,'Export Dossier'!$K$3:$K$974,'Export Dossier'!$AD$3:$AD$974)</f>
        <v>6500</v>
      </c>
      <c r="P876" s="31">
        <f>_xlfn.XLOOKUP(C876,'Export Action'!$A$3:$A$1999,'Export Action'!$AS$3:$AS$1999)</f>
        <v>1500</v>
      </c>
      <c r="Q876" s="29">
        <f>(_xlfn.XLOOKUP(C876,'Export Action'!$A$3:$A$1999,'Export Action'!$AS$3:$AS$1999))/_xlfn.XLOOKUP(C876,'Export Action'!$A$3:$A$1999,'Export Action'!$AR$3:$AR$1999)</f>
        <v>0.35294117647058826</v>
      </c>
      <c r="R876" s="63" t="str">
        <f>IF(OR(_xlfn.XLOOKUP(C876,'Export Action'!$A$3:$A$1999,'Export Action'!$AO$3:$AO$1999)="Communes ZRR./bassins de vie pop &gt; 50% ZRR",_xlfn.XLOOKUP(C876,'Export Action'!$A$3:$A$1999,'Export Action'!$AO$3:$AO$1999)="Contrats de relance et de transition écologique (CRTE) rural"),"Oui","Non")</f>
        <v>Non</v>
      </c>
      <c r="S876" s="73"/>
      <c r="T876" s="74">
        <f t="shared" si="14"/>
        <v>354</v>
      </c>
      <c r="U876" s="75"/>
      <c r="V876" s="8" t="str" cm="1">
        <f t="array" ref="V876">IF(SUMPRODUCT((Tableau1[NOM DE LA STRUCTURE]=Tableau1[[#This Row],[NOM DE LA STRUCTURE]])*Tableau1[MONTANT PROPOSE POUR L''ACTION])=0,"",SUMPRODUCT((Tableau1[NOM DE LA STRUCTURE]=Tableau1[[#This Row],[NOM DE LA STRUCTURE]])*Tableau1[MONTANT PROPOSE POUR L''ACTION]))</f>
        <v/>
      </c>
      <c r="W876" s="79"/>
    </row>
    <row r="877" spans="1:23" ht="47.5" hidden="1" customHeight="1" x14ac:dyDescent="0.25">
      <c r="A877" s="13" t="str">
        <f>_xlfn.XLOOKUP(C877,'Export Action'!$A$3:$A$1999,'Export Action'!$L$3:$L$1999)</f>
        <v>44916177700015</v>
      </c>
      <c r="B877" s="84" t="str">
        <f>_xlfn.XLOOKUP(A877,'Export Action'!$L$3:$L$1999,'Export Action'!$O$3:$O$1999)</f>
        <v>ASSOCIATION SPORTIVE DE TENNIS DE TABLE D'UCHAUD</v>
      </c>
      <c r="C877" s="1" t="s">
        <v>12888</v>
      </c>
      <c r="D877" s="36" t="str">
        <f>_xlfn.XLOOKUP(C877,'Export Action'!$A$3:$A$1999,'Export Action'!$X$3:$X$1999)</f>
        <v>Animation JOP 2024</v>
      </c>
      <c r="E877" s="1" t="str">
        <f>_xlfn.XLOOKUP(A877,'Export Dossier'!$K$3:$K$974,'Export Dossier'!$D$3:$D$974)</f>
        <v>FFTT-OCC-24-0011</v>
      </c>
      <c r="F877" s="36" t="str">
        <f>_xlfn.XLOOKUP(C877,'Export Action'!$A$3:$A$1999,'Export Action'!$AE$3:$AE$1999)</f>
        <v>Animations vacances Olympiques et Paralympiques</v>
      </c>
      <c r="G877" s="87"/>
      <c r="H877" s="1"/>
      <c r="I877" s="1"/>
      <c r="J877" s="1" t="str">
        <f>_xlfn.XLOOKUP(C877,'Export Action'!$A$3:$A$1999,'Export Action'!$J$3:$J$1999)</f>
        <v>Première demande</v>
      </c>
      <c r="K877" s="1" t="str">
        <f>_xlfn.XLOOKUP(C877,'Export Action'!$A$3:$A$1999,'Export Action'!$AL$3:$AL$1999)</f>
        <v>Mixte</v>
      </c>
      <c r="L877" s="1">
        <f>_xlfn.XLOOKUP(C877,'Export Action'!$A$3:$A$1999,'Export Action'!$AM$3:$AM$1999)</f>
        <v>100</v>
      </c>
      <c r="M877" s="5">
        <f>_xlfn.XLOOKUP(A877,'Export 2022'!$K$3:$K$1000,'Export 2022'!$AF$3:$AF$1000)</f>
        <v>5678</v>
      </c>
      <c r="N877" s="5">
        <f>_xlfn.XLOOKUP(A877,'Export 2023'!$K$3:$K$1000,'Export 2023'!$AF$3:$AF$1000)</f>
        <v>5100</v>
      </c>
      <c r="O877" s="31">
        <f>_xlfn.XLOOKUP(A877,'Export Dossier'!$K$3:$K$974,'Export Dossier'!$AD$3:$AD$974)</f>
        <v>6500</v>
      </c>
      <c r="P877" s="31">
        <f>_xlfn.XLOOKUP(C877,'Export Action'!$A$3:$A$1999,'Export Action'!$AS$3:$AS$1999)</f>
        <v>1500</v>
      </c>
      <c r="Q877" s="29">
        <f>(_xlfn.XLOOKUP(C877,'Export Action'!$A$3:$A$1999,'Export Action'!$AS$3:$AS$1999))/_xlfn.XLOOKUP(C877,'Export Action'!$A$3:$A$1999,'Export Action'!$AR$3:$AR$1999)</f>
        <v>0.5</v>
      </c>
      <c r="R877" s="63" t="str">
        <f>IF(OR(_xlfn.XLOOKUP(C877,'Export Action'!$A$3:$A$1999,'Export Action'!$AO$3:$AO$1999)="Communes ZRR./bassins de vie pop &gt; 50% ZRR",_xlfn.XLOOKUP(C877,'Export Action'!$A$3:$A$1999,'Export Action'!$AO$3:$AO$1999)="Contrats de relance et de transition écologique (CRTE) rural"),"Oui","Non")</f>
        <v>Non</v>
      </c>
      <c r="S877" s="88"/>
      <c r="T877" s="74">
        <f t="shared" si="14"/>
        <v>354</v>
      </c>
      <c r="U877" s="89"/>
      <c r="V877" s="8" t="str" cm="1">
        <f t="array" ref="V877">IF(SUMPRODUCT((Tableau1[NOM DE LA STRUCTURE]=Tableau1[[#This Row],[NOM DE LA STRUCTURE]])*Tableau1[MONTANT PROPOSE POUR L''ACTION])=0,"",SUMPRODUCT((Tableau1[NOM DE LA STRUCTURE]=Tableau1[[#This Row],[NOM DE LA STRUCTURE]])*Tableau1[MONTANT PROPOSE POUR L''ACTION]))</f>
        <v/>
      </c>
      <c r="W877" s="90"/>
    </row>
    <row r="878" spans="1:23" ht="47.5" hidden="1" customHeight="1" x14ac:dyDescent="0.25">
      <c r="A878" s="13" t="str">
        <f>_xlfn.XLOOKUP(C878,'Export Action'!$A$3:$A$1999,'Export Action'!$L$3:$L$1999)</f>
        <v>81461093700017</v>
      </c>
      <c r="B878" s="84" t="str">
        <f>_xlfn.XLOOKUP(A878,'Export Action'!$L$3:$L$1999,'Export Action'!$O$3:$O$1999)</f>
        <v>BEDUER FAYCELLES PING</v>
      </c>
      <c r="C878" s="1" t="s">
        <v>12894</v>
      </c>
      <c r="D878" s="36" t="str">
        <f>_xlfn.XLOOKUP(C878,'Export Action'!$A$3:$A$1999,'Export Action'!$X$3:$X$1999)</f>
        <v>Recrutement et fidélisation des jeunes</v>
      </c>
      <c r="E878" s="1" t="str">
        <f>_xlfn.XLOOKUP(A878,'Export Dossier'!$K$3:$K$974,'Export Dossier'!$D$3:$D$974)</f>
        <v>FFTT-OCC-24-0012</v>
      </c>
      <c r="F878" s="36" t="str">
        <f>_xlfn.XLOOKUP(C878,'Export Action'!$A$3:$A$1999,'Export Action'!$AE$3:$AE$1999)</f>
        <v>Ping Educatif</v>
      </c>
      <c r="G878" s="68"/>
      <c r="H878" s="71"/>
      <c r="I878" s="71"/>
      <c r="J878" s="1" t="str">
        <f>_xlfn.XLOOKUP(C878,'Export Action'!$A$3:$A$1999,'Export Action'!$J$3:$J$1999)</f>
        <v>Renouvellement</v>
      </c>
      <c r="K878" s="1" t="str">
        <f>_xlfn.XLOOKUP(C878,'Export Action'!$A$3:$A$1999,'Export Action'!$AL$3:$AL$1999)</f>
        <v>Mixte</v>
      </c>
      <c r="L878" s="1">
        <f>_xlfn.XLOOKUP(C878,'Export Action'!$A$3:$A$1999,'Export Action'!$AM$3:$AM$1999)</f>
        <v>30</v>
      </c>
      <c r="M878" s="5">
        <f>_xlfn.XLOOKUP(A878,'Export 2022'!$K$3:$K$1000,'Export 2022'!$AF$3:$AF$1000)</f>
        <v>1500</v>
      </c>
      <c r="N878" s="5">
        <f>_xlfn.XLOOKUP(A878,'Export 2023'!$K$3:$K$1000,'Export 2023'!$AF$3:$AF$1000)</f>
        <v>2000</v>
      </c>
      <c r="O878" s="31">
        <f>_xlfn.XLOOKUP(A878,'Export Dossier'!$K$3:$K$974,'Export Dossier'!$AD$3:$AD$974)</f>
        <v>3000</v>
      </c>
      <c r="P878" s="31">
        <f>_xlfn.XLOOKUP(C878,'Export Action'!$A$3:$A$1999,'Export Action'!$AS$3:$AS$1999)</f>
        <v>1500</v>
      </c>
      <c r="Q878" s="29">
        <f>(_xlfn.XLOOKUP(C878,'Export Action'!$A$3:$A$1999,'Export Action'!$AS$3:$AS$1999))/_xlfn.XLOOKUP(C878,'Export Action'!$A$3:$A$1999,'Export Action'!$AR$3:$AR$1999)</f>
        <v>0.5</v>
      </c>
      <c r="R878" s="63" t="str">
        <f>IF(OR(_xlfn.XLOOKUP(C878,'Export Action'!$A$3:$A$1999,'Export Action'!$AO$3:$AO$1999)="Communes ZRR./bassins de vie pop &gt; 50% ZRR",_xlfn.XLOOKUP(C878,'Export Action'!$A$3:$A$1999,'Export Action'!$AO$3:$AO$1999)="Contrats de relance et de transition écologique (CRTE) rural"),"Oui","Non")</f>
        <v>Oui</v>
      </c>
      <c r="S878" s="73"/>
      <c r="T878" s="74">
        <f t="shared" si="14"/>
        <v>355</v>
      </c>
      <c r="U878" s="75"/>
      <c r="V878" s="8" t="str" cm="1">
        <f t="array" ref="V878">IF(SUMPRODUCT((Tableau1[NOM DE LA STRUCTURE]=Tableau1[[#This Row],[NOM DE LA STRUCTURE]])*Tableau1[MONTANT PROPOSE POUR L''ACTION])=0,"",SUMPRODUCT((Tableau1[NOM DE LA STRUCTURE]=Tableau1[[#This Row],[NOM DE LA STRUCTURE]])*Tableau1[MONTANT PROPOSE POUR L''ACTION]))</f>
        <v/>
      </c>
      <c r="W878" s="79"/>
    </row>
    <row r="879" spans="1:23" ht="47.5" hidden="1" customHeight="1" x14ac:dyDescent="0.25">
      <c r="A879" s="13" t="str">
        <f>_xlfn.XLOOKUP(C879,'Export Action'!$A$3:$A$1999,'Export Action'!$L$3:$L$1999)</f>
        <v>81461093700017</v>
      </c>
      <c r="B879" s="84" t="str">
        <f>_xlfn.XLOOKUP(A879,'Export Action'!$L$3:$L$1999,'Export Action'!$O$3:$O$1999)</f>
        <v>BEDUER FAYCELLES PING</v>
      </c>
      <c r="C879" s="1" t="s">
        <v>12899</v>
      </c>
      <c r="D879" s="36" t="str">
        <f>_xlfn.XLOOKUP(C879,'Export Action'!$A$3:$A$1999,'Export Action'!$X$3:$X$1999)</f>
        <v>Promotion des bienfaits du tennis de table sur la santé des vétérans &amp; des féminines</v>
      </c>
      <c r="E879" s="1" t="str">
        <f>_xlfn.XLOOKUP(A879,'Export Dossier'!$K$3:$K$974,'Export Dossier'!$D$3:$D$974)</f>
        <v>FFTT-OCC-24-0012</v>
      </c>
      <c r="F879" s="36" t="str">
        <f>_xlfn.XLOOKUP(C879,'Export Action'!$A$3:$A$1999,'Export Action'!$AE$3:$AE$1999)</f>
        <v>Ping Actif</v>
      </c>
      <c r="G879" s="68"/>
      <c r="H879" s="71"/>
      <c r="I879" s="71"/>
      <c r="J879" s="1" t="str">
        <f>_xlfn.XLOOKUP(C879,'Export Action'!$A$3:$A$1999,'Export Action'!$J$3:$J$1999)</f>
        <v>Première demande</v>
      </c>
      <c r="K879" s="1" t="str">
        <f>_xlfn.XLOOKUP(C879,'Export Action'!$A$3:$A$1999,'Export Action'!$AL$3:$AL$1999)</f>
        <v>Mixte</v>
      </c>
      <c r="L879" s="1">
        <f>_xlfn.XLOOKUP(C879,'Export Action'!$A$3:$A$1999,'Export Action'!$AM$3:$AM$1999)</f>
        <v>30</v>
      </c>
      <c r="M879" s="5">
        <f>_xlfn.XLOOKUP(A879,'Export 2022'!$K$3:$K$1000,'Export 2022'!$AF$3:$AF$1000)</f>
        <v>1500</v>
      </c>
      <c r="N879" s="5">
        <f>_xlfn.XLOOKUP(A879,'Export 2023'!$K$3:$K$1000,'Export 2023'!$AF$3:$AF$1000)</f>
        <v>2000</v>
      </c>
      <c r="O879" s="31">
        <f>_xlfn.XLOOKUP(A879,'Export Dossier'!$K$3:$K$974,'Export Dossier'!$AD$3:$AD$974)</f>
        <v>3000</v>
      </c>
      <c r="P879" s="31">
        <f>_xlfn.XLOOKUP(C879,'Export Action'!$A$3:$A$1999,'Export Action'!$AS$3:$AS$1999)</f>
        <v>1500</v>
      </c>
      <c r="Q879" s="29">
        <f>(_xlfn.XLOOKUP(C879,'Export Action'!$A$3:$A$1999,'Export Action'!$AS$3:$AS$1999))/_xlfn.XLOOKUP(C879,'Export Action'!$A$3:$A$1999,'Export Action'!$AR$3:$AR$1999)</f>
        <v>0.5</v>
      </c>
      <c r="R879" s="63" t="str">
        <f>IF(OR(_xlfn.XLOOKUP(C879,'Export Action'!$A$3:$A$1999,'Export Action'!$AO$3:$AO$1999)="Communes ZRR./bassins de vie pop &gt; 50% ZRR",_xlfn.XLOOKUP(C879,'Export Action'!$A$3:$A$1999,'Export Action'!$AO$3:$AO$1999)="Contrats de relance et de transition écologique (CRTE) rural"),"Oui","Non")</f>
        <v>Oui</v>
      </c>
      <c r="S879" s="73"/>
      <c r="T879" s="74">
        <f t="shared" si="14"/>
        <v>355</v>
      </c>
      <c r="U879" s="75"/>
      <c r="V879" s="8" t="str" cm="1">
        <f t="array" ref="V879">IF(SUMPRODUCT((Tableau1[NOM DE LA STRUCTURE]=Tableau1[[#This Row],[NOM DE LA STRUCTURE]])*Tableau1[MONTANT PROPOSE POUR L''ACTION])=0,"",SUMPRODUCT((Tableau1[NOM DE LA STRUCTURE]=Tableau1[[#This Row],[NOM DE LA STRUCTURE]])*Tableau1[MONTANT PROPOSE POUR L''ACTION]))</f>
        <v/>
      </c>
      <c r="W879" s="79"/>
    </row>
    <row r="880" spans="1:23" ht="47.5" hidden="1" customHeight="1" x14ac:dyDescent="0.25">
      <c r="A880" s="13" t="str">
        <f>_xlfn.XLOOKUP(C880,'Export Action'!$A$3:$A$1999,'Export Action'!$L$3:$L$1999)</f>
        <v>38060199700030</v>
      </c>
      <c r="B880" s="84" t="str">
        <f>_xlfn.XLOOKUP(A880,'Export Action'!$L$3:$L$1999,'Export Action'!$O$3:$O$1999)</f>
        <v>CERCLE PONGISTE AUSCITAIN (C.P.A)</v>
      </c>
      <c r="C880" s="1" t="s">
        <v>12922</v>
      </c>
      <c r="D880" s="36" t="str">
        <f>_xlfn.XLOOKUP(C880,'Export Action'!$A$3:$A$1999,'Export Action'!$X$3:$X$1999)</f>
        <v>Recrutement et fidelisation des jeunes</v>
      </c>
      <c r="E880" s="1" t="str">
        <f>_xlfn.XLOOKUP(A880,'Export Dossier'!$K$3:$K$974,'Export Dossier'!$D$3:$D$974)</f>
        <v>FFTT-OCC-24-0014</v>
      </c>
      <c r="F880" s="36" t="str">
        <f>_xlfn.XLOOKUP(C880,'Export Action'!$A$3:$A$1999,'Export Action'!$AE$3:$AE$1999)</f>
        <v>Ping Educatif</v>
      </c>
      <c r="G880" s="68"/>
      <c r="H880" s="71"/>
      <c r="I880" s="71"/>
      <c r="J880" s="1" t="str">
        <f>_xlfn.XLOOKUP(C880,'Export Action'!$A$3:$A$1999,'Export Action'!$J$3:$J$1999)</f>
        <v>Renouvellement</v>
      </c>
      <c r="K880" s="1" t="str">
        <f>_xlfn.XLOOKUP(C880,'Export Action'!$A$3:$A$1999,'Export Action'!$AL$3:$AL$1999)</f>
        <v>Mixte</v>
      </c>
      <c r="L880" s="1">
        <f>_xlfn.XLOOKUP(C880,'Export Action'!$A$3:$A$1999,'Export Action'!$AM$3:$AM$1999)</f>
        <v>600</v>
      </c>
      <c r="M880" s="5">
        <f>_xlfn.XLOOKUP(A880,'Export 2022'!$K$3:$K$1000,'Export 2022'!$AF$3:$AF$1000)</f>
        <v>4700</v>
      </c>
      <c r="N880" s="5">
        <f>_xlfn.XLOOKUP(A880,'Export 2023'!$K$3:$K$1000,'Export 2023'!$AF$3:$AF$1000)</f>
        <v>3200</v>
      </c>
      <c r="O880" s="31">
        <f>_xlfn.XLOOKUP(A880,'Export Dossier'!$K$3:$K$974,'Export Dossier'!$AD$3:$AD$974)</f>
        <v>5600</v>
      </c>
      <c r="P880" s="31">
        <f>_xlfn.XLOOKUP(C880,'Export Action'!$A$3:$A$1999,'Export Action'!$AS$3:$AS$1999)</f>
        <v>3600</v>
      </c>
      <c r="Q880" s="29">
        <f>(_xlfn.XLOOKUP(C880,'Export Action'!$A$3:$A$1999,'Export Action'!$AS$3:$AS$1999))/_xlfn.XLOOKUP(C880,'Export Action'!$A$3:$A$1999,'Export Action'!$AR$3:$AR$1999)</f>
        <v>0.50704225352112675</v>
      </c>
      <c r="R880" s="63" t="str">
        <f>IF(OR(_xlfn.XLOOKUP(C880,'Export Action'!$A$3:$A$1999,'Export Action'!$AO$3:$AO$1999)="Communes ZRR./bassins de vie pop &gt; 50% ZRR",_xlfn.XLOOKUP(C880,'Export Action'!$A$3:$A$1999,'Export Action'!$AO$3:$AO$1999)="Contrats de relance et de transition écologique (CRTE) rural"),"Oui","Non")</f>
        <v>Non</v>
      </c>
      <c r="S880" s="73"/>
      <c r="T880" s="74">
        <f t="shared" si="14"/>
        <v>356</v>
      </c>
      <c r="U880" s="75"/>
      <c r="V880" s="8" t="str" cm="1">
        <f t="array" ref="V880">IF(SUMPRODUCT((Tableau1[NOM DE LA STRUCTURE]=Tableau1[[#This Row],[NOM DE LA STRUCTURE]])*Tableau1[MONTANT PROPOSE POUR L''ACTION])=0,"",SUMPRODUCT((Tableau1[NOM DE LA STRUCTURE]=Tableau1[[#This Row],[NOM DE LA STRUCTURE]])*Tableau1[MONTANT PROPOSE POUR L''ACTION]))</f>
        <v/>
      </c>
      <c r="W880" s="79"/>
    </row>
    <row r="881" spans="1:23" ht="47.5" hidden="1" customHeight="1" x14ac:dyDescent="0.25">
      <c r="A881" s="13" t="str">
        <f>_xlfn.XLOOKUP(C881,'Export Action'!$A$3:$A$1999,'Export Action'!$L$3:$L$1999)</f>
        <v>38060199700030</v>
      </c>
      <c r="B881" s="84" t="str">
        <f>_xlfn.XLOOKUP(A881,'Export Action'!$L$3:$L$1999,'Export Action'!$O$3:$O$1999)</f>
        <v>CERCLE PONGISTE AUSCITAIN (C.P.A)</v>
      </c>
      <c r="C881" s="1" t="s">
        <v>12931</v>
      </c>
      <c r="D881" s="36" t="str">
        <f>_xlfn.XLOOKUP(C881,'Export Action'!$A$3:$A$1999,'Export Action'!$X$3:$X$1999)</f>
        <v>Ping loisir /nouvelles pratiques</v>
      </c>
      <c r="E881" s="1" t="str">
        <f>_xlfn.XLOOKUP(A881,'Export Dossier'!$K$3:$K$974,'Export Dossier'!$D$3:$D$974)</f>
        <v>FFTT-OCC-24-0014</v>
      </c>
      <c r="F881" s="36" t="str">
        <f>_xlfn.XLOOKUP(C881,'Export Action'!$A$3:$A$1999,'Export Action'!$AE$3:$AE$1999)</f>
        <v>Nouvelles pratiques</v>
      </c>
      <c r="G881" s="68"/>
      <c r="H881" s="71"/>
      <c r="I881" s="71"/>
      <c r="J881" s="1" t="str">
        <f>_xlfn.XLOOKUP(C881,'Export Action'!$A$3:$A$1999,'Export Action'!$J$3:$J$1999)</f>
        <v>Renouvellement</v>
      </c>
      <c r="K881" s="1" t="str">
        <f>_xlfn.XLOOKUP(C881,'Export Action'!$A$3:$A$1999,'Export Action'!$AL$3:$AL$1999)</f>
        <v>Mixte</v>
      </c>
      <c r="L881" s="1">
        <f>_xlfn.XLOOKUP(C881,'Export Action'!$A$3:$A$1999,'Export Action'!$AM$3:$AM$1999)</f>
        <v>50</v>
      </c>
      <c r="M881" s="5">
        <f>_xlfn.XLOOKUP(A881,'Export 2022'!$K$3:$K$1000,'Export 2022'!$AF$3:$AF$1000)</f>
        <v>4700</v>
      </c>
      <c r="N881" s="5">
        <f>_xlfn.XLOOKUP(A881,'Export 2023'!$K$3:$K$1000,'Export 2023'!$AF$3:$AF$1000)</f>
        <v>3200</v>
      </c>
      <c r="O881" s="31">
        <f>_xlfn.XLOOKUP(A881,'Export Dossier'!$K$3:$K$974,'Export Dossier'!$AD$3:$AD$974)</f>
        <v>5600</v>
      </c>
      <c r="P881" s="31">
        <f>_xlfn.XLOOKUP(C881,'Export Action'!$A$3:$A$1999,'Export Action'!$AS$3:$AS$1999)</f>
        <v>2000</v>
      </c>
      <c r="Q881" s="29">
        <f>(_xlfn.XLOOKUP(C881,'Export Action'!$A$3:$A$1999,'Export Action'!$AS$3:$AS$1999))/_xlfn.XLOOKUP(C881,'Export Action'!$A$3:$A$1999,'Export Action'!$AR$3:$AR$1999)</f>
        <v>0.4351610095735422</v>
      </c>
      <c r="R881" s="63" t="str">
        <f>IF(OR(_xlfn.XLOOKUP(C881,'Export Action'!$A$3:$A$1999,'Export Action'!$AO$3:$AO$1999)="Communes ZRR./bassins de vie pop &gt; 50% ZRR",_xlfn.XLOOKUP(C881,'Export Action'!$A$3:$A$1999,'Export Action'!$AO$3:$AO$1999)="Contrats de relance et de transition écologique (CRTE) rural"),"Oui","Non")</f>
        <v>Non</v>
      </c>
      <c r="S881" s="73"/>
      <c r="T881" s="74">
        <f t="shared" si="14"/>
        <v>356</v>
      </c>
      <c r="U881" s="75"/>
      <c r="V881" s="8" t="str" cm="1">
        <f t="array" ref="V881">IF(SUMPRODUCT((Tableau1[NOM DE LA STRUCTURE]=Tableau1[[#This Row],[NOM DE LA STRUCTURE]])*Tableau1[MONTANT PROPOSE POUR L''ACTION])=0,"",SUMPRODUCT((Tableau1[NOM DE LA STRUCTURE]=Tableau1[[#This Row],[NOM DE LA STRUCTURE]])*Tableau1[MONTANT PROPOSE POUR L''ACTION]))</f>
        <v/>
      </c>
      <c r="W881" s="79"/>
    </row>
    <row r="882" spans="1:23" ht="47.5" hidden="1" customHeight="1" x14ac:dyDescent="0.25">
      <c r="A882" s="13" t="str">
        <f>_xlfn.XLOOKUP(C882,'Export Action'!$A$3:$A$1999,'Export Action'!$L$3:$L$1999)</f>
        <v>85254847800019</v>
      </c>
      <c r="B882" s="84" t="str">
        <f>_xlfn.XLOOKUP(A882,'Export Action'!$L$3:$L$1999,'Export Action'!$O$3:$O$1999)</f>
        <v>CASTELNAU LE LEZ TENNIS DE TABLE</v>
      </c>
      <c r="C882" s="1" t="s">
        <v>18194</v>
      </c>
      <c r="D882" s="36" t="str">
        <f>_xlfn.XLOOKUP(C882,'Export Action'!$A$3:$A$1999,'Export Action'!$X$3:$X$1999)</f>
        <v>Ping éducatif" "Recrutement et fidélisation des jeunes"</v>
      </c>
      <c r="E882" s="1" t="str">
        <f>_xlfn.XLOOKUP(A882,'Export Dossier'!$K$3:$K$974,'Export Dossier'!$D$3:$D$974)</f>
        <v>FFTT-OCC-24-0015</v>
      </c>
      <c r="F882" s="36" t="str">
        <f>_xlfn.XLOOKUP(C882,'Export Action'!$A$3:$A$1999,'Export Action'!$AE$3:$AE$1999)</f>
        <v>Ping Educatif</v>
      </c>
      <c r="G882" s="68"/>
      <c r="H882" s="71"/>
      <c r="I882" s="71"/>
      <c r="J882" s="1" t="str">
        <f>_xlfn.XLOOKUP(C882,'Export Action'!$A$3:$A$1999,'Export Action'!$J$3:$J$1999)</f>
        <v>Première demande</v>
      </c>
      <c r="K882" s="1" t="str">
        <f>_xlfn.XLOOKUP(C882,'Export Action'!$A$3:$A$1999,'Export Action'!$AL$3:$AL$1999)</f>
        <v>Mixte</v>
      </c>
      <c r="L882" s="1">
        <f>_xlfn.XLOOKUP(C882,'Export Action'!$A$3:$A$1999,'Export Action'!$AM$3:$AM$1999)</f>
        <v>12</v>
      </c>
      <c r="M882" s="5" t="e">
        <f>_xlfn.XLOOKUP(A882,'Export 2022'!$K$3:$K$1000,'Export 2022'!$AF$3:$AF$1000)</f>
        <v>#N/A</v>
      </c>
      <c r="N882" s="5" t="e">
        <f>_xlfn.XLOOKUP(A882,'Export 2023'!$K$3:$K$1000,'Export 2023'!$AF$3:$AF$1000)</f>
        <v>#N/A</v>
      </c>
      <c r="O882" s="31">
        <f>_xlfn.XLOOKUP(A882,'Export Dossier'!$K$3:$K$974,'Export Dossier'!$AD$3:$AD$974)</f>
        <v>2500</v>
      </c>
      <c r="P882" s="31">
        <f>_xlfn.XLOOKUP(C882,'Export Action'!$A$3:$A$1999,'Export Action'!$AS$3:$AS$1999)</f>
        <v>2000</v>
      </c>
      <c r="Q882" s="29">
        <f>(_xlfn.XLOOKUP(C882,'Export Action'!$A$3:$A$1999,'Export Action'!$AS$3:$AS$1999))/_xlfn.XLOOKUP(C882,'Export Action'!$A$3:$A$1999,'Export Action'!$AR$3:$AR$1999)</f>
        <v>0.54054054054054057</v>
      </c>
      <c r="R882" s="63" t="str">
        <f>IF(OR(_xlfn.XLOOKUP(C882,'Export Action'!$A$3:$A$1999,'Export Action'!$AO$3:$AO$1999)="Communes ZRR./bassins de vie pop &gt; 50% ZRR",_xlfn.XLOOKUP(C882,'Export Action'!$A$3:$A$1999,'Export Action'!$AO$3:$AO$1999)="Contrats de relance et de transition écologique (CRTE) rural"),"Oui","Non")</f>
        <v>Non</v>
      </c>
      <c r="S882" s="73"/>
      <c r="T882" s="74">
        <f t="shared" si="14"/>
        <v>357</v>
      </c>
      <c r="U882" s="75"/>
      <c r="V882" s="8" t="str" cm="1">
        <f t="array" ref="V882">IF(SUMPRODUCT((Tableau1[NOM DE LA STRUCTURE]=Tableau1[[#This Row],[NOM DE LA STRUCTURE]])*Tableau1[MONTANT PROPOSE POUR L''ACTION])=0,"",SUMPRODUCT((Tableau1[NOM DE LA STRUCTURE]=Tableau1[[#This Row],[NOM DE LA STRUCTURE]])*Tableau1[MONTANT PROPOSE POUR L''ACTION]))</f>
        <v/>
      </c>
      <c r="W882" s="79"/>
    </row>
    <row r="883" spans="1:23" ht="47.5" hidden="1" customHeight="1" x14ac:dyDescent="0.25">
      <c r="A883" s="13" t="str">
        <f>_xlfn.XLOOKUP(C883,'Export Action'!$A$3:$A$1999,'Export Action'!$L$3:$L$1999)</f>
        <v>85254847800019</v>
      </c>
      <c r="B883" s="84" t="str">
        <f>_xlfn.XLOOKUP(A883,'Export Action'!$L$3:$L$1999,'Export Action'!$O$3:$O$1999)</f>
        <v>CASTELNAU LE LEZ TENNIS DE TABLE</v>
      </c>
      <c r="C883" s="1" t="s">
        <v>18207</v>
      </c>
      <c r="D883" s="36" t="str">
        <f>_xlfn.XLOOKUP(C883,'Export Action'!$A$3:$A$1999,'Export Action'!$X$3:$X$1999)</f>
        <v>initier notre section loisirs au ping VR</v>
      </c>
      <c r="E883" s="1" t="str">
        <f>_xlfn.XLOOKUP(A883,'Export Dossier'!$K$3:$K$974,'Export Dossier'!$D$3:$D$974)</f>
        <v>FFTT-OCC-24-0015</v>
      </c>
      <c r="F883" s="36" t="str">
        <f>_xlfn.XLOOKUP(C883,'Export Action'!$A$3:$A$1999,'Export Action'!$AE$3:$AE$1999)</f>
        <v>Nouvelles pratiques</v>
      </c>
      <c r="G883" s="68"/>
      <c r="H883" s="71"/>
      <c r="I883" s="71"/>
      <c r="J883" s="1" t="str">
        <f>_xlfn.XLOOKUP(C883,'Export Action'!$A$3:$A$1999,'Export Action'!$J$3:$J$1999)</f>
        <v>Première demande</v>
      </c>
      <c r="K883" s="1" t="str">
        <f>_xlfn.XLOOKUP(C883,'Export Action'!$A$3:$A$1999,'Export Action'!$AL$3:$AL$1999)</f>
        <v>Mixte</v>
      </c>
      <c r="L883" s="1">
        <f>_xlfn.XLOOKUP(C883,'Export Action'!$A$3:$A$1999,'Export Action'!$AM$3:$AM$1999)</f>
        <v>60</v>
      </c>
      <c r="M883" s="5" t="e">
        <f>_xlfn.XLOOKUP(A883,'Export 2022'!$K$3:$K$1000,'Export 2022'!$AF$3:$AF$1000)</f>
        <v>#N/A</v>
      </c>
      <c r="N883" s="5" t="e">
        <f>_xlfn.XLOOKUP(A883,'Export 2023'!$K$3:$K$1000,'Export 2023'!$AF$3:$AF$1000)</f>
        <v>#N/A</v>
      </c>
      <c r="O883" s="31">
        <f>_xlfn.XLOOKUP(A883,'Export Dossier'!$K$3:$K$974,'Export Dossier'!$AD$3:$AD$974)</f>
        <v>2500</v>
      </c>
      <c r="P883" s="31">
        <f>_xlfn.XLOOKUP(C883,'Export Action'!$A$3:$A$1999,'Export Action'!$AS$3:$AS$1999)</f>
        <v>500</v>
      </c>
      <c r="Q883" s="29">
        <f>(_xlfn.XLOOKUP(C883,'Export Action'!$A$3:$A$1999,'Export Action'!$AS$3:$AS$1999))/_xlfn.XLOOKUP(C883,'Export Action'!$A$3:$A$1999,'Export Action'!$AR$3:$AR$1999)</f>
        <v>0.55555555555555558</v>
      </c>
      <c r="R883" s="63" t="str">
        <f>IF(OR(_xlfn.XLOOKUP(C883,'Export Action'!$A$3:$A$1999,'Export Action'!$AO$3:$AO$1999)="Communes ZRR./bassins de vie pop &gt; 50% ZRR",_xlfn.XLOOKUP(C883,'Export Action'!$A$3:$A$1999,'Export Action'!$AO$3:$AO$1999)="Contrats de relance et de transition écologique (CRTE) rural"),"Oui","Non")</f>
        <v>Non</v>
      </c>
      <c r="S883" s="73"/>
      <c r="T883" s="74">
        <f t="shared" si="14"/>
        <v>357</v>
      </c>
      <c r="U883" s="75"/>
      <c r="V883" s="8" t="str" cm="1">
        <f t="array" ref="V883">IF(SUMPRODUCT((Tableau1[NOM DE LA STRUCTURE]=Tableau1[[#This Row],[NOM DE LA STRUCTURE]])*Tableau1[MONTANT PROPOSE POUR L''ACTION])=0,"",SUMPRODUCT((Tableau1[NOM DE LA STRUCTURE]=Tableau1[[#This Row],[NOM DE LA STRUCTURE]])*Tableau1[MONTANT PROPOSE POUR L''ACTION]))</f>
        <v/>
      </c>
      <c r="W883" s="79"/>
    </row>
    <row r="884" spans="1:23" ht="47.5" hidden="1" customHeight="1" x14ac:dyDescent="0.25">
      <c r="A884" s="13" t="str">
        <f>_xlfn.XLOOKUP(C884,'Export Action'!$A$3:$A$1999,'Export Action'!$L$3:$L$1999)</f>
        <v>38133083600036</v>
      </c>
      <c r="B884" s="84" t="str">
        <f>_xlfn.XLOOKUP(A884,'Export Action'!$L$3:$L$1999,'Export Action'!$O$3:$O$1999)</f>
        <v>MAISON DES JEUNES ET DE LA CULTURE</v>
      </c>
      <c r="C884" s="1" t="s">
        <v>18213</v>
      </c>
      <c r="D884" s="36" t="str">
        <f>_xlfn.XLOOKUP(C884,'Export Action'!$A$3:$A$1999,'Export Action'!$X$3:$X$1999)</f>
        <v>NOUVELLES PRATIQUES</v>
      </c>
      <c r="E884" s="1" t="str">
        <f>_xlfn.XLOOKUP(A884,'Export Dossier'!$K$3:$K$974,'Export Dossier'!$D$3:$D$974)</f>
        <v>FFTT-OCC-24-0016</v>
      </c>
      <c r="F884" s="36" t="str">
        <f>_xlfn.XLOOKUP(C884,'Export Action'!$A$3:$A$1999,'Export Action'!$AE$3:$AE$1999)</f>
        <v>Nouvelles pratiques</v>
      </c>
      <c r="G884" s="68"/>
      <c r="H884" s="71"/>
      <c r="I884" s="71"/>
      <c r="J884" s="1" t="str">
        <f>_xlfn.XLOOKUP(C884,'Export Action'!$A$3:$A$1999,'Export Action'!$J$3:$J$1999)</f>
        <v>Première demande</v>
      </c>
      <c r="K884" s="1" t="str">
        <f>_xlfn.XLOOKUP(C884,'Export Action'!$A$3:$A$1999,'Export Action'!$AL$3:$AL$1999)</f>
        <v>Mixte</v>
      </c>
      <c r="L884" s="1">
        <f>_xlfn.XLOOKUP(C884,'Export Action'!$A$3:$A$1999,'Export Action'!$AM$3:$AM$1999)</f>
        <v>200</v>
      </c>
      <c r="M884" s="5">
        <f>_xlfn.XLOOKUP(A884,'Export 2022'!$K$3:$K$1000,'Export 2022'!$AF$3:$AF$1000)</f>
        <v>0</v>
      </c>
      <c r="N884" s="5" t="e">
        <f>_xlfn.XLOOKUP(A884,'Export 2023'!$K$3:$K$1000,'Export 2023'!$AF$3:$AF$1000)</f>
        <v>#N/A</v>
      </c>
      <c r="O884" s="31">
        <f>_xlfn.XLOOKUP(A884,'Export Dossier'!$K$3:$K$974,'Export Dossier'!$AD$3:$AD$974)</f>
        <v>2800</v>
      </c>
      <c r="P884" s="31">
        <f>_xlfn.XLOOKUP(C884,'Export Action'!$A$3:$A$1999,'Export Action'!$AS$3:$AS$1999)</f>
        <v>1800</v>
      </c>
      <c r="Q884" s="29">
        <f>(_xlfn.XLOOKUP(C884,'Export Action'!$A$3:$A$1999,'Export Action'!$AS$3:$AS$1999))/_xlfn.XLOOKUP(C884,'Export Action'!$A$3:$A$1999,'Export Action'!$AR$3:$AR$1999)</f>
        <v>0.59602649006622521</v>
      </c>
      <c r="R884" s="63" t="str">
        <f>IF(OR(_xlfn.XLOOKUP(C884,'Export Action'!$A$3:$A$1999,'Export Action'!$AO$3:$AO$1999)="Communes ZRR./bassins de vie pop &gt; 50% ZRR",_xlfn.XLOOKUP(C884,'Export Action'!$A$3:$A$1999,'Export Action'!$AO$3:$AO$1999)="Contrats de relance et de transition écologique (CRTE) rural"),"Oui","Non")</f>
        <v>Non</v>
      </c>
      <c r="S884" s="73"/>
      <c r="T884" s="74">
        <f t="shared" si="14"/>
        <v>358</v>
      </c>
      <c r="U884" s="75"/>
      <c r="V884" s="8" t="str" cm="1">
        <f t="array" ref="V884">IF(SUMPRODUCT((Tableau1[NOM DE LA STRUCTURE]=Tableau1[[#This Row],[NOM DE LA STRUCTURE]])*Tableau1[MONTANT PROPOSE POUR L''ACTION])=0,"",SUMPRODUCT((Tableau1[NOM DE LA STRUCTURE]=Tableau1[[#This Row],[NOM DE LA STRUCTURE]])*Tableau1[MONTANT PROPOSE POUR L''ACTION]))</f>
        <v/>
      </c>
      <c r="W884" s="79"/>
    </row>
    <row r="885" spans="1:23" ht="47.5" hidden="1" customHeight="1" x14ac:dyDescent="0.25">
      <c r="A885" s="13" t="str">
        <f>_xlfn.XLOOKUP(C885,'Export Action'!$A$3:$A$1999,'Export Action'!$L$3:$L$1999)</f>
        <v>38133083600036</v>
      </c>
      <c r="B885" s="84" t="str">
        <f>_xlfn.XLOOKUP(A885,'Export Action'!$L$3:$L$1999,'Export Action'!$O$3:$O$1999)</f>
        <v>MAISON DES JEUNES ET DE LA CULTURE</v>
      </c>
      <c r="C885" s="1" t="s">
        <v>18220</v>
      </c>
      <c r="D885" s="36" t="str">
        <f>_xlfn.XLOOKUP(C885,'Export Action'!$A$3:$A$1999,'Export Action'!$X$3:$X$1999)</f>
        <v>Ping educatif</v>
      </c>
      <c r="E885" s="1" t="str">
        <f>_xlfn.XLOOKUP(A885,'Export Dossier'!$K$3:$K$974,'Export Dossier'!$D$3:$D$974)</f>
        <v>FFTT-OCC-24-0016</v>
      </c>
      <c r="F885" s="36" t="str">
        <f>_xlfn.XLOOKUP(C885,'Export Action'!$A$3:$A$1999,'Export Action'!$AE$3:$AE$1999)</f>
        <v>Ping Educatif</v>
      </c>
      <c r="G885" s="68"/>
      <c r="H885" s="71"/>
      <c r="I885" s="71"/>
      <c r="J885" s="1" t="str">
        <f>_xlfn.XLOOKUP(C885,'Export Action'!$A$3:$A$1999,'Export Action'!$J$3:$J$1999)</f>
        <v>Première demande</v>
      </c>
      <c r="K885" s="1" t="str">
        <f>_xlfn.XLOOKUP(C885,'Export Action'!$A$3:$A$1999,'Export Action'!$AL$3:$AL$1999)</f>
        <v>Mixte</v>
      </c>
      <c r="L885" s="1">
        <f>_xlfn.XLOOKUP(C885,'Export Action'!$A$3:$A$1999,'Export Action'!$AM$3:$AM$1999)</f>
        <v>80</v>
      </c>
      <c r="M885" s="5">
        <f>_xlfn.XLOOKUP(A885,'Export 2022'!$K$3:$K$1000,'Export 2022'!$AF$3:$AF$1000)</f>
        <v>0</v>
      </c>
      <c r="N885" s="5" t="e">
        <f>_xlfn.XLOOKUP(A885,'Export 2023'!$K$3:$K$1000,'Export 2023'!$AF$3:$AF$1000)</f>
        <v>#N/A</v>
      </c>
      <c r="O885" s="31">
        <f>_xlfn.XLOOKUP(A885,'Export Dossier'!$K$3:$K$974,'Export Dossier'!$AD$3:$AD$974)</f>
        <v>2800</v>
      </c>
      <c r="P885" s="31">
        <f>_xlfn.XLOOKUP(C885,'Export Action'!$A$3:$A$1999,'Export Action'!$AS$3:$AS$1999)</f>
        <v>1000</v>
      </c>
      <c r="Q885" s="29">
        <f>(_xlfn.XLOOKUP(C885,'Export Action'!$A$3:$A$1999,'Export Action'!$AS$3:$AS$1999))/_xlfn.XLOOKUP(C885,'Export Action'!$A$3:$A$1999,'Export Action'!$AR$3:$AR$1999)</f>
        <v>0.5494505494505495</v>
      </c>
      <c r="R885" s="63" t="str">
        <f>IF(OR(_xlfn.XLOOKUP(C885,'Export Action'!$A$3:$A$1999,'Export Action'!$AO$3:$AO$1999)="Communes ZRR./bassins de vie pop &gt; 50% ZRR",_xlfn.XLOOKUP(C885,'Export Action'!$A$3:$A$1999,'Export Action'!$AO$3:$AO$1999)="Contrats de relance et de transition écologique (CRTE) rural"),"Oui","Non")</f>
        <v>Non</v>
      </c>
      <c r="S885" s="73"/>
      <c r="T885" s="74">
        <f t="shared" si="14"/>
        <v>358</v>
      </c>
      <c r="U885" s="75"/>
      <c r="V885" s="8" t="str" cm="1">
        <f t="array" ref="V885">IF(SUMPRODUCT((Tableau1[NOM DE LA STRUCTURE]=Tableau1[[#This Row],[NOM DE LA STRUCTURE]])*Tableau1[MONTANT PROPOSE POUR L''ACTION])=0,"",SUMPRODUCT((Tableau1[NOM DE LA STRUCTURE]=Tableau1[[#This Row],[NOM DE LA STRUCTURE]])*Tableau1[MONTANT PROPOSE POUR L''ACTION]))</f>
        <v/>
      </c>
      <c r="W885" s="79"/>
    </row>
    <row r="886" spans="1:23" ht="47.5" hidden="1" customHeight="1" x14ac:dyDescent="0.25">
      <c r="A886" s="13" t="str">
        <f>_xlfn.XLOOKUP(C886,'Export Action'!$A$3:$A$1999,'Export Action'!$L$3:$L$1999)</f>
        <v>42045279900026</v>
      </c>
      <c r="B886" s="84" t="str">
        <f>_xlfn.XLOOKUP(A886,'Export Action'!$L$3:$L$1999,'Export Action'!$O$3:$O$1999)</f>
        <v>ESPALION AVEYRON TENNIS DE TABLE</v>
      </c>
      <c r="C886" s="1" t="s">
        <v>18250</v>
      </c>
      <c r="D886" s="36" t="str">
        <f>_xlfn.XLOOKUP(C886,'Export Action'!$A$3:$A$1999,'Export Action'!$X$3:$X$1999)</f>
        <v>Etape Ping Tour 2024 - Ping Exterieur et VR</v>
      </c>
      <c r="E886" s="1" t="str">
        <f>_xlfn.XLOOKUP(A886,'Export Dossier'!$K$3:$K$974,'Export Dossier'!$D$3:$D$974)</f>
        <v>FFTT-OCC-24-0018</v>
      </c>
      <c r="F886" s="36" t="str">
        <f>_xlfn.XLOOKUP(C886,'Export Action'!$A$3:$A$1999,'Export Action'!$AE$3:$AE$1999)</f>
        <v>Nouvelles pratiques</v>
      </c>
      <c r="G886" s="68"/>
      <c r="H886" s="71"/>
      <c r="I886" s="71"/>
      <c r="J886" s="1" t="str">
        <f>_xlfn.XLOOKUP(C886,'Export Action'!$A$3:$A$1999,'Export Action'!$J$3:$J$1999)</f>
        <v>Première demande</v>
      </c>
      <c r="K886" s="1" t="str">
        <f>_xlfn.XLOOKUP(C886,'Export Action'!$A$3:$A$1999,'Export Action'!$AL$3:$AL$1999)</f>
        <v>Mixte</v>
      </c>
      <c r="L886" s="1">
        <f>_xlfn.XLOOKUP(C886,'Export Action'!$A$3:$A$1999,'Export Action'!$AM$3:$AM$1999)</f>
        <v>1000</v>
      </c>
      <c r="M886" s="5" t="e">
        <f>_xlfn.XLOOKUP(A886,'Export 2022'!$K$3:$K$1000,'Export 2022'!$AF$3:$AF$1000)</f>
        <v>#N/A</v>
      </c>
      <c r="N886" s="5" t="e">
        <f>_xlfn.XLOOKUP(A886,'Export 2023'!$K$3:$K$1000,'Export 2023'!$AF$3:$AF$1000)</f>
        <v>#N/A</v>
      </c>
      <c r="O886" s="31">
        <f>_xlfn.XLOOKUP(A886,'Export Dossier'!$K$3:$K$974,'Export Dossier'!$AD$3:$AD$974)</f>
        <v>7100</v>
      </c>
      <c r="P886" s="31">
        <f>_xlfn.XLOOKUP(C886,'Export Action'!$A$3:$A$1999,'Export Action'!$AS$3:$AS$1999)</f>
        <v>3600</v>
      </c>
      <c r="Q886" s="29">
        <f>(_xlfn.XLOOKUP(C886,'Export Action'!$A$3:$A$1999,'Export Action'!$AS$3:$AS$1999))/_xlfn.XLOOKUP(C886,'Export Action'!$A$3:$A$1999,'Export Action'!$AR$3:$AR$1999)</f>
        <v>0.5901639344262295</v>
      </c>
      <c r="R886" s="63" t="str">
        <f>IF(OR(_xlfn.XLOOKUP(C886,'Export Action'!$A$3:$A$1999,'Export Action'!$AO$3:$AO$1999)="Communes ZRR./bassins de vie pop &gt; 50% ZRR",_xlfn.XLOOKUP(C886,'Export Action'!$A$3:$A$1999,'Export Action'!$AO$3:$AO$1999)="Contrats de relance et de transition écologique (CRTE) rural"),"Oui","Non")</f>
        <v>Oui</v>
      </c>
      <c r="S886" s="73"/>
      <c r="T886" s="74">
        <f t="shared" si="14"/>
        <v>359</v>
      </c>
      <c r="U886" s="75"/>
      <c r="V886" s="8" t="str" cm="1">
        <f t="array" ref="V886">IF(SUMPRODUCT((Tableau1[NOM DE LA STRUCTURE]=Tableau1[[#This Row],[NOM DE LA STRUCTURE]])*Tableau1[MONTANT PROPOSE POUR L''ACTION])=0,"",SUMPRODUCT((Tableau1[NOM DE LA STRUCTURE]=Tableau1[[#This Row],[NOM DE LA STRUCTURE]])*Tableau1[MONTANT PROPOSE POUR L''ACTION]))</f>
        <v/>
      </c>
      <c r="W886" s="79"/>
    </row>
    <row r="887" spans="1:23" ht="47.5" hidden="1" customHeight="1" x14ac:dyDescent="0.25">
      <c r="A887" s="13" t="str">
        <f>_xlfn.XLOOKUP(C887,'Export Action'!$A$3:$A$1999,'Export Action'!$L$3:$L$1999)</f>
        <v>42045279900026</v>
      </c>
      <c r="B887" s="84" t="str">
        <f>_xlfn.XLOOKUP(A887,'Export Action'!$L$3:$L$1999,'Export Action'!$O$3:$O$1999)</f>
        <v>ESPALION AVEYRON TENNIS DE TABLE</v>
      </c>
      <c r="C887" s="1" t="s">
        <v>18264</v>
      </c>
      <c r="D887" s="36" t="str">
        <f>_xlfn.XLOOKUP(C887,'Export Action'!$A$3:$A$1999,'Export Action'!$X$3:$X$1999)</f>
        <v>Eté Ping</v>
      </c>
      <c r="E887" s="1" t="str">
        <f>_xlfn.XLOOKUP(A887,'Export Dossier'!$K$3:$K$974,'Export Dossier'!$D$3:$D$974)</f>
        <v>FFTT-OCC-24-0018</v>
      </c>
      <c r="F887" s="36" t="str">
        <f>_xlfn.XLOOKUP(C887,'Export Action'!$A$3:$A$1999,'Export Action'!$AE$3:$AE$1999)</f>
        <v>Animations vacances Olympiques et Paralympiques</v>
      </c>
      <c r="G887" s="87"/>
      <c r="H887" s="1"/>
      <c r="I887" s="1"/>
      <c r="J887" s="1" t="str">
        <f>_xlfn.XLOOKUP(C887,'Export Action'!$A$3:$A$1999,'Export Action'!$J$3:$J$1999)</f>
        <v>Première demande</v>
      </c>
      <c r="K887" s="1" t="str">
        <f>_xlfn.XLOOKUP(C887,'Export Action'!$A$3:$A$1999,'Export Action'!$AL$3:$AL$1999)</f>
        <v>Mixte</v>
      </c>
      <c r="L887" s="1">
        <f>_xlfn.XLOOKUP(C887,'Export Action'!$A$3:$A$1999,'Export Action'!$AM$3:$AM$1999)</f>
        <v>700</v>
      </c>
      <c r="M887" s="5" t="e">
        <f>_xlfn.XLOOKUP(A887,'Export 2022'!$K$3:$K$1000,'Export 2022'!$AF$3:$AF$1000)</f>
        <v>#N/A</v>
      </c>
      <c r="N887" s="5" t="e">
        <f>_xlfn.XLOOKUP(A887,'Export 2023'!$K$3:$K$1000,'Export 2023'!$AF$3:$AF$1000)</f>
        <v>#N/A</v>
      </c>
      <c r="O887" s="31">
        <f>_xlfn.XLOOKUP(A887,'Export Dossier'!$K$3:$K$974,'Export Dossier'!$AD$3:$AD$974)</f>
        <v>7100</v>
      </c>
      <c r="P887" s="31">
        <f>_xlfn.XLOOKUP(C887,'Export Action'!$A$3:$A$1999,'Export Action'!$AS$3:$AS$1999)</f>
        <v>1500</v>
      </c>
      <c r="Q887" s="29">
        <f>(_xlfn.XLOOKUP(C887,'Export Action'!$A$3:$A$1999,'Export Action'!$AS$3:$AS$1999))/_xlfn.XLOOKUP(C887,'Export Action'!$A$3:$A$1999,'Export Action'!$AR$3:$AR$1999)</f>
        <v>0.5357142857142857</v>
      </c>
      <c r="R887" s="63" t="str">
        <f>IF(OR(_xlfn.XLOOKUP(C887,'Export Action'!$A$3:$A$1999,'Export Action'!$AO$3:$AO$1999)="Communes ZRR./bassins de vie pop &gt; 50% ZRR",_xlfn.XLOOKUP(C887,'Export Action'!$A$3:$A$1999,'Export Action'!$AO$3:$AO$1999)="Contrats de relance et de transition écologique (CRTE) rural"),"Oui","Non")</f>
        <v>Oui</v>
      </c>
      <c r="S887" s="88"/>
      <c r="T887" s="74">
        <f t="shared" si="14"/>
        <v>359</v>
      </c>
      <c r="U887" s="89"/>
      <c r="V887" s="8" t="str" cm="1">
        <f t="array" ref="V887">IF(SUMPRODUCT((Tableau1[NOM DE LA STRUCTURE]=Tableau1[[#This Row],[NOM DE LA STRUCTURE]])*Tableau1[MONTANT PROPOSE POUR L''ACTION])=0,"",SUMPRODUCT((Tableau1[NOM DE LA STRUCTURE]=Tableau1[[#This Row],[NOM DE LA STRUCTURE]])*Tableau1[MONTANT PROPOSE POUR L''ACTION]))</f>
        <v/>
      </c>
      <c r="W887" s="90"/>
    </row>
    <row r="888" spans="1:23" ht="47.5" hidden="1" customHeight="1" x14ac:dyDescent="0.25">
      <c r="A888" s="13" t="str">
        <f>_xlfn.XLOOKUP(C888,'Export Action'!$A$3:$A$1999,'Export Action'!$L$3:$L$1999)</f>
        <v>42045279900026</v>
      </c>
      <c r="B888" s="84" t="str">
        <f>_xlfn.XLOOKUP(A888,'Export Action'!$L$3:$L$1999,'Export Action'!$O$3:$O$1999)</f>
        <v>ESPALION AVEYRON TENNIS DE TABLE</v>
      </c>
      <c r="C888" s="1" t="s">
        <v>18268</v>
      </c>
      <c r="D888" s="36" t="str">
        <f>_xlfn.XLOOKUP(C888,'Export Action'!$A$3:$A$1999,'Export Action'!$X$3:$X$1999)</f>
        <v>Ping Santé Bien-Être</v>
      </c>
      <c r="E888" s="1" t="str">
        <f>_xlfn.XLOOKUP(A888,'Export Dossier'!$K$3:$K$974,'Export Dossier'!$D$3:$D$974)</f>
        <v>FFTT-OCC-24-0018</v>
      </c>
      <c r="F888" s="36" t="str">
        <f>_xlfn.XLOOKUP(C888,'Export Action'!$A$3:$A$1999,'Export Action'!$AE$3:$AE$1999)</f>
        <v>Ping Actif</v>
      </c>
      <c r="G888" s="68"/>
      <c r="H888" s="71"/>
      <c r="I888" s="71"/>
      <c r="J888" s="1" t="str">
        <f>_xlfn.XLOOKUP(C888,'Export Action'!$A$3:$A$1999,'Export Action'!$J$3:$J$1999)</f>
        <v>Première demande</v>
      </c>
      <c r="K888" s="1" t="str">
        <f>_xlfn.XLOOKUP(C888,'Export Action'!$A$3:$A$1999,'Export Action'!$AL$3:$AL$1999)</f>
        <v>Mixte</v>
      </c>
      <c r="L888" s="1">
        <f>_xlfn.XLOOKUP(C888,'Export Action'!$A$3:$A$1999,'Export Action'!$AM$3:$AM$1999)</f>
        <v>30</v>
      </c>
      <c r="M888" s="5" t="e">
        <f>_xlfn.XLOOKUP(A888,'Export 2022'!$K$3:$K$1000,'Export 2022'!$AF$3:$AF$1000)</f>
        <v>#N/A</v>
      </c>
      <c r="N888" s="5" t="e">
        <f>_xlfn.XLOOKUP(A888,'Export 2023'!$K$3:$K$1000,'Export 2023'!$AF$3:$AF$1000)</f>
        <v>#N/A</v>
      </c>
      <c r="O888" s="31">
        <f>_xlfn.XLOOKUP(A888,'Export Dossier'!$K$3:$K$974,'Export Dossier'!$AD$3:$AD$974)</f>
        <v>7100</v>
      </c>
      <c r="P888" s="31">
        <f>_xlfn.XLOOKUP(C888,'Export Action'!$A$3:$A$1999,'Export Action'!$AS$3:$AS$1999)</f>
        <v>2000</v>
      </c>
      <c r="Q888" s="29">
        <f>(_xlfn.XLOOKUP(C888,'Export Action'!$A$3:$A$1999,'Export Action'!$AS$3:$AS$1999))/_xlfn.XLOOKUP(C888,'Export Action'!$A$3:$A$1999,'Export Action'!$AR$3:$AR$1999)</f>
        <v>0.54054054054054057</v>
      </c>
      <c r="R888" s="63" t="str">
        <f>IF(OR(_xlfn.XLOOKUP(C888,'Export Action'!$A$3:$A$1999,'Export Action'!$AO$3:$AO$1999)="Communes ZRR./bassins de vie pop &gt; 50% ZRR",_xlfn.XLOOKUP(C888,'Export Action'!$A$3:$A$1999,'Export Action'!$AO$3:$AO$1999)="Contrats de relance et de transition écologique (CRTE) rural"),"Oui","Non")</f>
        <v>Oui</v>
      </c>
      <c r="S888" s="73"/>
      <c r="T888" s="74">
        <f t="shared" si="14"/>
        <v>359</v>
      </c>
      <c r="U888" s="75"/>
      <c r="V888" s="8" t="str" cm="1">
        <f t="array" ref="V888">IF(SUMPRODUCT((Tableau1[NOM DE LA STRUCTURE]=Tableau1[[#This Row],[NOM DE LA STRUCTURE]])*Tableau1[MONTANT PROPOSE POUR L''ACTION])=0,"",SUMPRODUCT((Tableau1[NOM DE LA STRUCTURE]=Tableau1[[#This Row],[NOM DE LA STRUCTURE]])*Tableau1[MONTANT PROPOSE POUR L''ACTION]))</f>
        <v/>
      </c>
      <c r="W888" s="79"/>
    </row>
    <row r="889" spans="1:23" ht="47.5" hidden="1" customHeight="1" x14ac:dyDescent="0.25">
      <c r="A889" s="13" t="str">
        <f>_xlfn.XLOOKUP(C889,'Export Action'!$A$3:$A$1999,'Export Action'!$L$3:$L$1999)</f>
        <v>43290308600077</v>
      </c>
      <c r="B889" s="84" t="str">
        <f>_xlfn.XLOOKUP(A889,'Export Action'!$L$3:$L$1999,'Export Action'!$O$3:$O$1999)</f>
        <v>TENNIS DE TABLE PLAISANCOIS</v>
      </c>
      <c r="C889" s="1" t="s">
        <v>18274</v>
      </c>
      <c r="D889" s="36" t="str">
        <f>_xlfn.XLOOKUP(C889,'Export Action'!$A$3:$A$1999,'Export Action'!$X$3:$X$1999)</f>
        <v>Ping Éducatif : Recrutement et fidélisation des jeunes</v>
      </c>
      <c r="E889" s="1" t="str">
        <f>_xlfn.XLOOKUP(A889,'Export Dossier'!$K$3:$K$974,'Export Dossier'!$D$3:$D$974)</f>
        <v>FFTT-OCC-24-0019</v>
      </c>
      <c r="F889" s="36" t="str">
        <f>_xlfn.XLOOKUP(C889,'Export Action'!$A$3:$A$1999,'Export Action'!$AE$3:$AE$1999)</f>
        <v>Ping Educatif</v>
      </c>
      <c r="G889" s="68"/>
      <c r="H889" s="71"/>
      <c r="I889" s="71"/>
      <c r="J889" s="1" t="str">
        <f>_xlfn.XLOOKUP(C889,'Export Action'!$A$3:$A$1999,'Export Action'!$J$3:$J$1999)</f>
        <v>Première demande</v>
      </c>
      <c r="K889" s="1" t="str">
        <f>_xlfn.XLOOKUP(C889,'Export Action'!$A$3:$A$1999,'Export Action'!$AL$3:$AL$1999)</f>
        <v>Mixte</v>
      </c>
      <c r="L889" s="1">
        <f>_xlfn.XLOOKUP(C889,'Export Action'!$A$3:$A$1999,'Export Action'!$AM$3:$AM$1999)</f>
        <v>360</v>
      </c>
      <c r="M889" s="5">
        <f>_xlfn.XLOOKUP(A889,'Export 2022'!$K$3:$K$1000,'Export 2022'!$AF$3:$AF$1000)</f>
        <v>1500</v>
      </c>
      <c r="N889" s="5">
        <f>_xlfn.XLOOKUP(A889,'Export 2023'!$K$3:$K$1000,'Export 2023'!$AF$3:$AF$1000)</f>
        <v>0</v>
      </c>
      <c r="O889" s="31">
        <f>_xlfn.XLOOKUP(A889,'Export Dossier'!$K$3:$K$974,'Export Dossier'!$AD$3:$AD$974)</f>
        <v>11300</v>
      </c>
      <c r="P889" s="31">
        <f>_xlfn.XLOOKUP(C889,'Export Action'!$A$3:$A$1999,'Export Action'!$AS$3:$AS$1999)</f>
        <v>10000</v>
      </c>
      <c r="Q889" s="29">
        <f>(_xlfn.XLOOKUP(C889,'Export Action'!$A$3:$A$1999,'Export Action'!$AS$3:$AS$1999))/_xlfn.XLOOKUP(C889,'Export Action'!$A$3:$A$1999,'Export Action'!$AR$3:$AR$1999)</f>
        <v>0.23255813953488372</v>
      </c>
      <c r="R889" s="63" t="str">
        <f>IF(OR(_xlfn.XLOOKUP(C889,'Export Action'!$A$3:$A$1999,'Export Action'!$AO$3:$AO$1999)="Communes ZRR./bassins de vie pop &gt; 50% ZRR",_xlfn.XLOOKUP(C889,'Export Action'!$A$3:$A$1999,'Export Action'!$AO$3:$AO$1999)="Contrats de relance et de transition écologique (CRTE) rural"),"Oui","Non")</f>
        <v>Non</v>
      </c>
      <c r="S889" s="73"/>
      <c r="T889" s="74">
        <f t="shared" si="14"/>
        <v>360</v>
      </c>
      <c r="U889" s="75"/>
      <c r="V889" s="8" t="str" cm="1">
        <f t="array" ref="V889">IF(SUMPRODUCT((Tableau1[NOM DE LA STRUCTURE]=Tableau1[[#This Row],[NOM DE LA STRUCTURE]])*Tableau1[MONTANT PROPOSE POUR L''ACTION])=0,"",SUMPRODUCT((Tableau1[NOM DE LA STRUCTURE]=Tableau1[[#This Row],[NOM DE LA STRUCTURE]])*Tableau1[MONTANT PROPOSE POUR L''ACTION]))</f>
        <v/>
      </c>
      <c r="W889" s="79"/>
    </row>
    <row r="890" spans="1:23" ht="47.5" hidden="1" customHeight="1" x14ac:dyDescent="0.25">
      <c r="A890" s="13" t="str">
        <f>_xlfn.XLOOKUP(C890,'Export Action'!$A$3:$A$1999,'Export Action'!$L$3:$L$1999)</f>
        <v>43290308600077</v>
      </c>
      <c r="B890" s="84" t="str">
        <f>_xlfn.XLOOKUP(A890,'Export Action'!$L$3:$L$1999,'Export Action'!$O$3:$O$1999)</f>
        <v>TENNIS DE TABLE PLAISANCOIS</v>
      </c>
      <c r="C890" s="1" t="s">
        <v>18282</v>
      </c>
      <c r="D890" s="36" t="str">
        <f>_xlfn.XLOOKUP(C890,'Export Action'!$A$3:$A$1999,'Export Action'!$X$3:$X$1999)</f>
        <v>Développement des dispositifs Ping Bien être ou Ping Santé</v>
      </c>
      <c r="E890" s="1" t="str">
        <f>_xlfn.XLOOKUP(A890,'Export Dossier'!$K$3:$K$974,'Export Dossier'!$D$3:$D$974)</f>
        <v>FFTT-OCC-24-0019</v>
      </c>
      <c r="F890" s="36" t="str">
        <f>_xlfn.XLOOKUP(C890,'Export Action'!$A$3:$A$1999,'Export Action'!$AE$3:$AE$1999)</f>
        <v>Ping Actif</v>
      </c>
      <c r="G890" s="68"/>
      <c r="H890" s="71"/>
      <c r="I890" s="71"/>
      <c r="J890" s="1" t="str">
        <f>_xlfn.XLOOKUP(C890,'Export Action'!$A$3:$A$1999,'Export Action'!$J$3:$J$1999)</f>
        <v>Première demande</v>
      </c>
      <c r="K890" s="1" t="str">
        <f>_xlfn.XLOOKUP(C890,'Export Action'!$A$3:$A$1999,'Export Action'!$AL$3:$AL$1999)</f>
        <v>Mixte</v>
      </c>
      <c r="L890" s="1">
        <f>_xlfn.XLOOKUP(C890,'Export Action'!$A$3:$A$1999,'Export Action'!$AM$3:$AM$1999)</f>
        <v>60</v>
      </c>
      <c r="M890" s="5">
        <f>_xlfn.XLOOKUP(A890,'Export 2022'!$K$3:$K$1000,'Export 2022'!$AF$3:$AF$1000)</f>
        <v>1500</v>
      </c>
      <c r="N890" s="5">
        <f>_xlfn.XLOOKUP(A890,'Export 2023'!$K$3:$K$1000,'Export 2023'!$AF$3:$AF$1000)</f>
        <v>0</v>
      </c>
      <c r="O890" s="31">
        <f>_xlfn.XLOOKUP(A890,'Export Dossier'!$K$3:$K$974,'Export Dossier'!$AD$3:$AD$974)</f>
        <v>11300</v>
      </c>
      <c r="P890" s="31">
        <f>_xlfn.XLOOKUP(C890,'Export Action'!$A$3:$A$1999,'Export Action'!$AS$3:$AS$1999)</f>
        <v>1000</v>
      </c>
      <c r="Q890" s="29">
        <f>(_xlfn.XLOOKUP(C890,'Export Action'!$A$3:$A$1999,'Export Action'!$AS$3:$AS$1999))/_xlfn.XLOOKUP(C890,'Export Action'!$A$3:$A$1999,'Export Action'!$AR$3:$AR$1999)</f>
        <v>0.1388888888888889</v>
      </c>
      <c r="R890" s="63" t="str">
        <f>IF(OR(_xlfn.XLOOKUP(C890,'Export Action'!$A$3:$A$1999,'Export Action'!$AO$3:$AO$1999)="Communes ZRR./bassins de vie pop &gt; 50% ZRR",_xlfn.XLOOKUP(C890,'Export Action'!$A$3:$A$1999,'Export Action'!$AO$3:$AO$1999)="Contrats de relance et de transition écologique (CRTE) rural"),"Oui","Non")</f>
        <v>Non</v>
      </c>
      <c r="S890" s="73"/>
      <c r="T890" s="74">
        <f t="shared" si="14"/>
        <v>360</v>
      </c>
      <c r="U890" s="75"/>
      <c r="V890" s="8" t="str" cm="1">
        <f t="array" ref="V890">IF(SUMPRODUCT((Tableau1[NOM DE LA STRUCTURE]=Tableau1[[#This Row],[NOM DE LA STRUCTURE]])*Tableau1[MONTANT PROPOSE POUR L''ACTION])=0,"",SUMPRODUCT((Tableau1[NOM DE LA STRUCTURE]=Tableau1[[#This Row],[NOM DE LA STRUCTURE]])*Tableau1[MONTANT PROPOSE POUR L''ACTION]))</f>
        <v/>
      </c>
      <c r="W890" s="79"/>
    </row>
    <row r="891" spans="1:23" ht="47.5" hidden="1" customHeight="1" x14ac:dyDescent="0.25">
      <c r="A891" s="13" t="str">
        <f>_xlfn.XLOOKUP(C891,'Export Action'!$A$3:$A$1999,'Export Action'!$L$3:$L$1999)</f>
        <v>43290308600077</v>
      </c>
      <c r="B891" s="84" t="str">
        <f>_xlfn.XLOOKUP(A891,'Export Action'!$L$3:$L$1999,'Export Action'!$O$3:$O$1999)</f>
        <v>TENNIS DE TABLE PLAISANCOIS</v>
      </c>
      <c r="C891" s="1" t="s">
        <v>18286</v>
      </c>
      <c r="D891" s="36" t="str">
        <f>_xlfn.XLOOKUP(C891,'Export Action'!$A$3:$A$1999,'Export Action'!$X$3:$X$1999)</f>
        <v>Développement durable</v>
      </c>
      <c r="E891" s="1" t="str">
        <f>_xlfn.XLOOKUP(A891,'Export Dossier'!$K$3:$K$974,'Export Dossier'!$D$3:$D$974)</f>
        <v>FFTT-OCC-24-0019</v>
      </c>
      <c r="F891" s="36" t="str">
        <f>_xlfn.XLOOKUP(C891,'Export Action'!$A$3:$A$1999,'Export Action'!$AE$3:$AE$1999)</f>
        <v>Structuration clubs/comités de demain</v>
      </c>
      <c r="G891" s="68"/>
      <c r="H891" s="71"/>
      <c r="I891" s="71"/>
      <c r="J891" s="1" t="str">
        <f>_xlfn.XLOOKUP(C891,'Export Action'!$A$3:$A$1999,'Export Action'!$J$3:$J$1999)</f>
        <v>Première demande</v>
      </c>
      <c r="K891" s="1" t="str">
        <f>_xlfn.XLOOKUP(C891,'Export Action'!$A$3:$A$1999,'Export Action'!$AL$3:$AL$1999)</f>
        <v>Mixte</v>
      </c>
      <c r="L891" s="1">
        <f>_xlfn.XLOOKUP(C891,'Export Action'!$A$3:$A$1999,'Export Action'!$AM$3:$AM$1999)</f>
        <v>400</v>
      </c>
      <c r="M891" s="5">
        <f>_xlfn.XLOOKUP(A891,'Export 2022'!$K$3:$K$1000,'Export 2022'!$AF$3:$AF$1000)</f>
        <v>1500</v>
      </c>
      <c r="N891" s="5">
        <f>_xlfn.XLOOKUP(A891,'Export 2023'!$K$3:$K$1000,'Export 2023'!$AF$3:$AF$1000)</f>
        <v>0</v>
      </c>
      <c r="O891" s="31">
        <f>_xlfn.XLOOKUP(A891,'Export Dossier'!$K$3:$K$974,'Export Dossier'!$AD$3:$AD$974)</f>
        <v>11300</v>
      </c>
      <c r="P891" s="31">
        <f>_xlfn.XLOOKUP(C891,'Export Action'!$A$3:$A$1999,'Export Action'!$AS$3:$AS$1999)</f>
        <v>300</v>
      </c>
      <c r="Q891" s="29">
        <f>(_xlfn.XLOOKUP(C891,'Export Action'!$A$3:$A$1999,'Export Action'!$AS$3:$AS$1999))/_xlfn.XLOOKUP(C891,'Export Action'!$A$3:$A$1999,'Export Action'!$AR$3:$AR$1999)</f>
        <v>0.5</v>
      </c>
      <c r="R891" s="63" t="str">
        <f>IF(OR(_xlfn.XLOOKUP(C891,'Export Action'!$A$3:$A$1999,'Export Action'!$AO$3:$AO$1999)="Communes ZRR./bassins de vie pop &gt; 50% ZRR",_xlfn.XLOOKUP(C891,'Export Action'!$A$3:$A$1999,'Export Action'!$AO$3:$AO$1999)="Contrats de relance et de transition écologique (CRTE) rural"),"Oui","Non")</f>
        <v>Non</v>
      </c>
      <c r="S891" s="73"/>
      <c r="T891" s="74">
        <f t="shared" si="14"/>
        <v>360</v>
      </c>
      <c r="U891" s="75"/>
      <c r="V891" s="8" t="str" cm="1">
        <f t="array" ref="V891">IF(SUMPRODUCT((Tableau1[NOM DE LA STRUCTURE]=Tableau1[[#This Row],[NOM DE LA STRUCTURE]])*Tableau1[MONTANT PROPOSE POUR L''ACTION])=0,"",SUMPRODUCT((Tableau1[NOM DE LA STRUCTURE]=Tableau1[[#This Row],[NOM DE LA STRUCTURE]])*Tableau1[MONTANT PROPOSE POUR L''ACTION]))</f>
        <v/>
      </c>
      <c r="W891" s="79"/>
    </row>
    <row r="892" spans="1:23" ht="47.5" hidden="1" customHeight="1" x14ac:dyDescent="0.25">
      <c r="A892" s="13" t="str">
        <f>_xlfn.XLOOKUP(C892,'Export Action'!$A$3:$A$1999,'Export Action'!$L$3:$L$1999)</f>
        <v>35100979000020</v>
      </c>
      <c r="B892" s="84" t="str">
        <f>_xlfn.XLOOKUP(A892,'Export Action'!$L$3:$L$1999,'Export Action'!$O$3:$O$1999)</f>
        <v>ASSOCIATION SPORTIVE ASPTT  ALBI</v>
      </c>
      <c r="C892" s="1" t="s">
        <v>18291</v>
      </c>
      <c r="D892" s="36" t="str">
        <f>_xlfn.XLOOKUP(C892,'Export Action'!$A$3:$A$1999,'Export Action'!$X$3:$X$1999)</f>
        <v>Recrutement et fidélisation des jeunes, plus particulièrement des 3/11 ans avec des actions innovantes, responsables, valorisantes et ludiques pour tous les jeunes</v>
      </c>
      <c r="E892" s="1" t="str">
        <f>_xlfn.XLOOKUP(A892,'Export Dossier'!$K$3:$K$974,'Export Dossier'!$D$3:$D$974)</f>
        <v>FFTT-OCC-24-0021</v>
      </c>
      <c r="F892" s="36" t="str">
        <f>_xlfn.XLOOKUP(C892,'Export Action'!$A$3:$A$1999,'Export Action'!$AE$3:$AE$1999)</f>
        <v>Ping Educatif</v>
      </c>
      <c r="G892" s="68"/>
      <c r="H892" s="71"/>
      <c r="I892" s="71"/>
      <c r="J892" s="1" t="str">
        <f>_xlfn.XLOOKUP(C892,'Export Action'!$A$3:$A$1999,'Export Action'!$J$3:$J$1999)</f>
        <v>Renouvellement</v>
      </c>
      <c r="K892" s="1" t="str">
        <f>_xlfn.XLOOKUP(C892,'Export Action'!$A$3:$A$1999,'Export Action'!$AL$3:$AL$1999)</f>
        <v>Mixte</v>
      </c>
      <c r="L892" s="1">
        <f>_xlfn.XLOOKUP(C892,'Export Action'!$A$3:$A$1999,'Export Action'!$AM$3:$AM$1999)</f>
        <v>1900</v>
      </c>
      <c r="M892" s="5">
        <f>_xlfn.XLOOKUP(A892,'Export 2022'!$K$3:$K$1000,'Export 2022'!$AF$3:$AF$1000)</f>
        <v>3750</v>
      </c>
      <c r="N892" s="5">
        <f>_xlfn.XLOOKUP(A892,'Export 2023'!$K$3:$K$1000,'Export 2023'!$AF$3:$AF$1000)</f>
        <v>4500</v>
      </c>
      <c r="O892" s="31">
        <f>_xlfn.XLOOKUP(A892,'Export Dossier'!$K$3:$K$974,'Export Dossier'!$AD$3:$AD$974)</f>
        <v>17890</v>
      </c>
      <c r="P892" s="31">
        <f>_xlfn.XLOOKUP(C892,'Export Action'!$A$3:$A$1999,'Export Action'!$AS$3:$AS$1999)</f>
        <v>6000</v>
      </c>
      <c r="Q892" s="29">
        <f>(_xlfn.XLOOKUP(C892,'Export Action'!$A$3:$A$1999,'Export Action'!$AS$3:$AS$1999))/_xlfn.XLOOKUP(C892,'Export Action'!$A$3:$A$1999,'Export Action'!$AR$3:$AR$1999)</f>
        <v>0.14713094654242276</v>
      </c>
      <c r="R892" s="63" t="str">
        <f>IF(OR(_xlfn.XLOOKUP(C892,'Export Action'!$A$3:$A$1999,'Export Action'!$AO$3:$AO$1999)="Communes ZRR./bassins de vie pop &gt; 50% ZRR",_xlfn.XLOOKUP(C892,'Export Action'!$A$3:$A$1999,'Export Action'!$AO$3:$AO$1999)="Contrats de relance et de transition écologique (CRTE) rural"),"Oui","Non")</f>
        <v>Non</v>
      </c>
      <c r="S892" s="73"/>
      <c r="T892" s="74">
        <f t="shared" si="14"/>
        <v>361</v>
      </c>
      <c r="U892" s="75"/>
      <c r="V892" s="8" t="str" cm="1">
        <f t="array" ref="V892">IF(SUMPRODUCT((Tableau1[NOM DE LA STRUCTURE]=Tableau1[[#This Row],[NOM DE LA STRUCTURE]])*Tableau1[MONTANT PROPOSE POUR L''ACTION])=0,"",SUMPRODUCT((Tableau1[NOM DE LA STRUCTURE]=Tableau1[[#This Row],[NOM DE LA STRUCTURE]])*Tableau1[MONTANT PROPOSE POUR L''ACTION]))</f>
        <v/>
      </c>
      <c r="W892" s="79"/>
    </row>
    <row r="893" spans="1:23" ht="47.5" hidden="1" customHeight="1" x14ac:dyDescent="0.25">
      <c r="A893" s="13" t="str">
        <f>_xlfn.XLOOKUP(C893,'Export Action'!$A$3:$A$1999,'Export Action'!$L$3:$L$1999)</f>
        <v>35100979000020</v>
      </c>
      <c r="B893" s="84" t="str">
        <f>_xlfn.XLOOKUP(A893,'Export Action'!$L$3:$L$1999,'Export Action'!$O$3:$O$1999)</f>
        <v>ASSOCIATION SPORTIVE ASPTT  ALBI</v>
      </c>
      <c r="C893" s="1" t="s">
        <v>18300</v>
      </c>
      <c r="D893" s="36" t="str">
        <f>_xlfn.XLOOKUP(C893,'Export Action'!$A$3:$A$1999,'Export Action'!$X$3:$X$1999)</f>
        <v>Ping Bien être et Santé pour les plus de 65 ans et les entreprises</v>
      </c>
      <c r="E893" s="1" t="str">
        <f>_xlfn.XLOOKUP(A893,'Export Dossier'!$K$3:$K$974,'Export Dossier'!$D$3:$D$974)</f>
        <v>FFTT-OCC-24-0021</v>
      </c>
      <c r="F893" s="36" t="str">
        <f>_xlfn.XLOOKUP(C893,'Export Action'!$A$3:$A$1999,'Export Action'!$AE$3:$AE$1999)</f>
        <v>Ping Actif</v>
      </c>
      <c r="G893" s="68"/>
      <c r="H893" s="71"/>
      <c r="I893" s="71"/>
      <c r="J893" s="1" t="str">
        <f>_xlfn.XLOOKUP(C893,'Export Action'!$A$3:$A$1999,'Export Action'!$J$3:$J$1999)</f>
        <v>Première demande</v>
      </c>
      <c r="K893" s="1" t="str">
        <f>_xlfn.XLOOKUP(C893,'Export Action'!$A$3:$A$1999,'Export Action'!$AL$3:$AL$1999)</f>
        <v>Mixte</v>
      </c>
      <c r="L893" s="1">
        <f>_xlfn.XLOOKUP(C893,'Export Action'!$A$3:$A$1999,'Export Action'!$AM$3:$AM$1999)</f>
        <v>190</v>
      </c>
      <c r="M893" s="5">
        <f>_xlfn.XLOOKUP(A893,'Export 2022'!$K$3:$K$1000,'Export 2022'!$AF$3:$AF$1000)</f>
        <v>3750</v>
      </c>
      <c r="N893" s="5">
        <f>_xlfn.XLOOKUP(A893,'Export 2023'!$K$3:$K$1000,'Export 2023'!$AF$3:$AF$1000)</f>
        <v>4500</v>
      </c>
      <c r="O893" s="31">
        <f>_xlfn.XLOOKUP(A893,'Export Dossier'!$K$3:$K$974,'Export Dossier'!$AD$3:$AD$974)</f>
        <v>17890</v>
      </c>
      <c r="P893" s="31">
        <f>_xlfn.XLOOKUP(C893,'Export Action'!$A$3:$A$1999,'Export Action'!$AS$3:$AS$1999)</f>
        <v>3250</v>
      </c>
      <c r="Q893" s="29">
        <f>(_xlfn.XLOOKUP(C893,'Export Action'!$A$3:$A$1999,'Export Action'!$AS$3:$AS$1999))/_xlfn.XLOOKUP(C893,'Export Action'!$A$3:$A$1999,'Export Action'!$AR$3:$AR$1999)</f>
        <v>0.18413597733711048</v>
      </c>
      <c r="R893" s="63" t="str">
        <f>IF(OR(_xlfn.XLOOKUP(C893,'Export Action'!$A$3:$A$1999,'Export Action'!$AO$3:$AO$1999)="Communes ZRR./bassins de vie pop &gt; 50% ZRR",_xlfn.XLOOKUP(C893,'Export Action'!$A$3:$A$1999,'Export Action'!$AO$3:$AO$1999)="Contrats de relance et de transition écologique (CRTE) rural"),"Oui","Non")</f>
        <v>Non</v>
      </c>
      <c r="S893" s="73"/>
      <c r="T893" s="74">
        <f t="shared" si="14"/>
        <v>361</v>
      </c>
      <c r="U893" s="75"/>
      <c r="V893" s="8" t="str" cm="1">
        <f t="array" ref="V893">IF(SUMPRODUCT((Tableau1[NOM DE LA STRUCTURE]=Tableau1[[#This Row],[NOM DE LA STRUCTURE]])*Tableau1[MONTANT PROPOSE POUR L''ACTION])=0,"",SUMPRODUCT((Tableau1[NOM DE LA STRUCTURE]=Tableau1[[#This Row],[NOM DE LA STRUCTURE]])*Tableau1[MONTANT PROPOSE POUR L''ACTION]))</f>
        <v/>
      </c>
      <c r="W893" s="79"/>
    </row>
    <row r="894" spans="1:23" ht="47.5" hidden="1" customHeight="1" x14ac:dyDescent="0.25">
      <c r="A894" s="13" t="str">
        <f>_xlfn.XLOOKUP(C894,'Export Action'!$A$3:$A$1999,'Export Action'!$L$3:$L$1999)</f>
        <v>35100979000020</v>
      </c>
      <c r="B894" s="84" t="str">
        <f>_xlfn.XLOOKUP(A894,'Export Action'!$L$3:$L$1999,'Export Action'!$O$3:$O$1999)</f>
        <v>ASSOCIATION SPORTIVE ASPTT  ALBI</v>
      </c>
      <c r="C894" s="1" t="s">
        <v>18307</v>
      </c>
      <c r="D894" s="36" t="str">
        <f>_xlfn.XLOOKUP(C894,'Export Action'!$A$3:$A$1999,'Export Action'!$X$3:$X$1999)</f>
        <v>Organisation d'une ou plusieurs étape du stade vers l'emploi et ouverture d'un créneau d’entraînement intégrant des personnes éloignées de l'emploi ainsi que des employés et dirigeants d'entreprises</v>
      </c>
      <c r="E894" s="1" t="str">
        <f>_xlfn.XLOOKUP(A894,'Export Dossier'!$K$3:$K$974,'Export Dossier'!$D$3:$D$974)</f>
        <v>FFTT-OCC-24-0021</v>
      </c>
      <c r="F894" s="36" t="str">
        <f>_xlfn.XLOOKUP(C894,'Export Action'!$A$3:$A$1999,'Export Action'!$AE$3:$AE$1999)</f>
        <v>Ping Inclusif</v>
      </c>
      <c r="G894" s="68"/>
      <c r="H894" s="71"/>
      <c r="I894" s="71"/>
      <c r="J894" s="1" t="str">
        <f>_xlfn.XLOOKUP(C894,'Export Action'!$A$3:$A$1999,'Export Action'!$J$3:$J$1999)</f>
        <v>Première demande</v>
      </c>
      <c r="K894" s="1" t="str">
        <f>_xlfn.XLOOKUP(C894,'Export Action'!$A$3:$A$1999,'Export Action'!$AL$3:$AL$1999)</f>
        <v>Mixte</v>
      </c>
      <c r="L894" s="1">
        <f>_xlfn.XLOOKUP(C894,'Export Action'!$A$3:$A$1999,'Export Action'!$AM$3:$AM$1999)</f>
        <v>120</v>
      </c>
      <c r="M894" s="5">
        <f>_xlfn.XLOOKUP(A894,'Export 2022'!$K$3:$K$1000,'Export 2022'!$AF$3:$AF$1000)</f>
        <v>3750</v>
      </c>
      <c r="N894" s="5">
        <f>_xlfn.XLOOKUP(A894,'Export 2023'!$K$3:$K$1000,'Export 2023'!$AF$3:$AF$1000)</f>
        <v>4500</v>
      </c>
      <c r="O894" s="31">
        <f>_xlfn.XLOOKUP(A894,'Export Dossier'!$K$3:$K$974,'Export Dossier'!$AD$3:$AD$974)</f>
        <v>17890</v>
      </c>
      <c r="P894" s="31">
        <f>_xlfn.XLOOKUP(C894,'Export Action'!$A$3:$A$1999,'Export Action'!$AS$3:$AS$1999)</f>
        <v>6450</v>
      </c>
      <c r="Q894" s="29">
        <f>(_xlfn.XLOOKUP(C894,'Export Action'!$A$3:$A$1999,'Export Action'!$AS$3:$AS$1999))/_xlfn.XLOOKUP(C894,'Export Action'!$A$3:$A$1999,'Export Action'!$AR$3:$AR$1999)</f>
        <v>0.59283088235294112</v>
      </c>
      <c r="R894" s="63" t="str">
        <f>IF(OR(_xlfn.XLOOKUP(C894,'Export Action'!$A$3:$A$1999,'Export Action'!$AO$3:$AO$1999)="Communes ZRR./bassins de vie pop &gt; 50% ZRR",_xlfn.XLOOKUP(C894,'Export Action'!$A$3:$A$1999,'Export Action'!$AO$3:$AO$1999)="Contrats de relance et de transition écologique (CRTE) rural"),"Oui","Non")</f>
        <v>Non</v>
      </c>
      <c r="S894" s="73"/>
      <c r="T894" s="74">
        <f t="shared" si="14"/>
        <v>361</v>
      </c>
      <c r="U894" s="75"/>
      <c r="V894" s="8" t="str" cm="1">
        <f t="array" ref="V894">IF(SUMPRODUCT((Tableau1[NOM DE LA STRUCTURE]=Tableau1[[#This Row],[NOM DE LA STRUCTURE]])*Tableau1[MONTANT PROPOSE POUR L''ACTION])=0,"",SUMPRODUCT((Tableau1[NOM DE LA STRUCTURE]=Tableau1[[#This Row],[NOM DE LA STRUCTURE]])*Tableau1[MONTANT PROPOSE POUR L''ACTION]))</f>
        <v/>
      </c>
      <c r="W894" s="79"/>
    </row>
    <row r="895" spans="1:23" ht="47.5" hidden="1" customHeight="1" x14ac:dyDescent="0.25">
      <c r="A895" s="13" t="str">
        <f>_xlfn.XLOOKUP(C895,'Export Action'!$A$3:$A$1999,'Export Action'!$L$3:$L$1999)</f>
        <v>35100979000020</v>
      </c>
      <c r="B895" s="84" t="str">
        <f>_xlfn.XLOOKUP(A895,'Export Action'!$L$3:$L$1999,'Export Action'!$O$3:$O$1999)</f>
        <v>ASSOCIATION SPORTIVE ASPTT  ALBI</v>
      </c>
      <c r="C895" s="1" t="s">
        <v>18314</v>
      </c>
      <c r="D895" s="36" t="str">
        <f>_xlfn.XLOOKUP(C895,'Export Action'!$A$3:$A$1999,'Export Action'!$X$3:$X$1999)</f>
        <v>Animations journées Olympiques en collaboration avec la ville d'Albi le Département du Tarn et de la communauté de communes des Monts d'Alban et du Villefranchois</v>
      </c>
      <c r="E895" s="1" t="str">
        <f>_xlfn.XLOOKUP(A895,'Export Dossier'!$K$3:$K$974,'Export Dossier'!$D$3:$D$974)</f>
        <v>FFTT-OCC-24-0021</v>
      </c>
      <c r="F895" s="36" t="str">
        <f>_xlfn.XLOOKUP(C895,'Export Action'!$A$3:$A$1999,'Export Action'!$AE$3:$AE$1999)</f>
        <v>Animations vacances Olympiques et Paralympiques</v>
      </c>
      <c r="G895" s="87"/>
      <c r="H895" s="1"/>
      <c r="I895" s="1"/>
      <c r="J895" s="1" t="str">
        <f>_xlfn.XLOOKUP(C895,'Export Action'!$A$3:$A$1999,'Export Action'!$J$3:$J$1999)</f>
        <v>Première demande</v>
      </c>
      <c r="K895" s="1" t="str">
        <f>_xlfn.XLOOKUP(C895,'Export Action'!$A$3:$A$1999,'Export Action'!$AL$3:$AL$1999)</f>
        <v>Mixte</v>
      </c>
      <c r="L895" s="1">
        <f>_xlfn.XLOOKUP(C895,'Export Action'!$A$3:$A$1999,'Export Action'!$AM$3:$AM$1999)</f>
        <v>500</v>
      </c>
      <c r="M895" s="5">
        <f>_xlfn.XLOOKUP(A895,'Export 2022'!$K$3:$K$1000,'Export 2022'!$AF$3:$AF$1000)</f>
        <v>3750</v>
      </c>
      <c r="N895" s="5">
        <f>_xlfn.XLOOKUP(A895,'Export 2023'!$K$3:$K$1000,'Export 2023'!$AF$3:$AF$1000)</f>
        <v>4500</v>
      </c>
      <c r="O895" s="31">
        <f>_xlfn.XLOOKUP(A895,'Export Dossier'!$K$3:$K$974,'Export Dossier'!$AD$3:$AD$974)</f>
        <v>17890</v>
      </c>
      <c r="P895" s="31">
        <f>_xlfn.XLOOKUP(C895,'Export Action'!$A$3:$A$1999,'Export Action'!$AS$3:$AS$1999)</f>
        <v>2190</v>
      </c>
      <c r="Q895" s="29">
        <f>(_xlfn.XLOOKUP(C895,'Export Action'!$A$3:$A$1999,'Export Action'!$AS$3:$AS$1999))/_xlfn.XLOOKUP(C895,'Export Action'!$A$3:$A$1999,'Export Action'!$AR$3:$AR$1999)</f>
        <v>0.47096774193548385</v>
      </c>
      <c r="R895" s="63" t="str">
        <f>IF(OR(_xlfn.XLOOKUP(C895,'Export Action'!$A$3:$A$1999,'Export Action'!$AO$3:$AO$1999)="Communes ZRR./bassins de vie pop &gt; 50% ZRR",_xlfn.XLOOKUP(C895,'Export Action'!$A$3:$A$1999,'Export Action'!$AO$3:$AO$1999)="Contrats de relance et de transition écologique (CRTE) rural"),"Oui","Non")</f>
        <v>Non</v>
      </c>
      <c r="S895" s="88"/>
      <c r="T895" s="74">
        <f t="shared" si="14"/>
        <v>361</v>
      </c>
      <c r="U895" s="89"/>
      <c r="V895" s="8" t="str" cm="1">
        <f t="array" ref="V895">IF(SUMPRODUCT((Tableau1[NOM DE LA STRUCTURE]=Tableau1[[#This Row],[NOM DE LA STRUCTURE]])*Tableau1[MONTANT PROPOSE POUR L''ACTION])=0,"",SUMPRODUCT((Tableau1[NOM DE LA STRUCTURE]=Tableau1[[#This Row],[NOM DE LA STRUCTURE]])*Tableau1[MONTANT PROPOSE POUR L''ACTION]))</f>
        <v/>
      </c>
      <c r="W895" s="90"/>
    </row>
    <row r="896" spans="1:23" ht="47.5" hidden="1" customHeight="1" x14ac:dyDescent="0.25">
      <c r="A896" s="13" t="str">
        <f>_xlfn.XLOOKUP(C896,'Export Action'!$A$3:$A$1999,'Export Action'!$L$3:$L$1999)</f>
        <v>43488339300028</v>
      </c>
      <c r="B896" s="84" t="str">
        <f>_xlfn.XLOOKUP(A896,'Export Action'!$L$3:$L$1999,'Export Action'!$O$3:$O$1999)</f>
        <v>BAGNOLS MARCOULE SABRAN TENNIS DE TABLE (AFFILIEE A L'ASCCMB ASSOCIATION SPORTIVE CEA COGEMA BAGNOLS MARCOULE)</v>
      </c>
      <c r="C896" s="1" t="s">
        <v>18321</v>
      </c>
      <c r="D896" s="36" t="str">
        <f>_xlfn.XLOOKUP(C896,'Export Action'!$A$3:$A$1999,'Export Action'!$X$3:$X$1999)</f>
        <v>Ping actif : Développement du ping inclusif</v>
      </c>
      <c r="E896" s="1" t="str">
        <f>_xlfn.XLOOKUP(A896,'Export Dossier'!$K$3:$K$974,'Export Dossier'!$D$3:$D$974)</f>
        <v>FFTT-OCC-24-0022</v>
      </c>
      <c r="F896" s="36" t="str">
        <f>_xlfn.XLOOKUP(C896,'Export Action'!$A$3:$A$1999,'Export Action'!$AE$3:$AE$1999)</f>
        <v>Ping Actif</v>
      </c>
      <c r="G896" s="68"/>
      <c r="H896" s="71"/>
      <c r="I896" s="71"/>
      <c r="J896" s="1" t="str">
        <f>_xlfn.XLOOKUP(C896,'Export Action'!$A$3:$A$1999,'Export Action'!$J$3:$J$1999)</f>
        <v>Première demande</v>
      </c>
      <c r="K896" s="1" t="str">
        <f>_xlfn.XLOOKUP(C896,'Export Action'!$A$3:$A$1999,'Export Action'!$AL$3:$AL$1999)</f>
        <v>Mixte</v>
      </c>
      <c r="L896" s="1">
        <f>_xlfn.XLOOKUP(C896,'Export Action'!$A$3:$A$1999,'Export Action'!$AM$3:$AM$1999)</f>
        <v>40</v>
      </c>
      <c r="M896" s="5">
        <f>_xlfn.XLOOKUP(A896,'Export 2022'!$K$3:$K$1000,'Export 2022'!$AF$3:$AF$1000)</f>
        <v>3100</v>
      </c>
      <c r="N896" s="5">
        <f>_xlfn.XLOOKUP(A896,'Export 2023'!$K$3:$K$1000,'Export 2023'!$AF$3:$AF$1000)</f>
        <v>1500</v>
      </c>
      <c r="O896" s="31">
        <f>_xlfn.XLOOKUP(A896,'Export Dossier'!$K$3:$K$974,'Export Dossier'!$AD$3:$AD$974)</f>
        <v>7000</v>
      </c>
      <c r="P896" s="31">
        <f>_xlfn.XLOOKUP(C896,'Export Action'!$A$3:$A$1999,'Export Action'!$AS$3:$AS$1999)</f>
        <v>2000</v>
      </c>
      <c r="Q896" s="29">
        <f>(_xlfn.XLOOKUP(C896,'Export Action'!$A$3:$A$1999,'Export Action'!$AS$3:$AS$1999))/_xlfn.XLOOKUP(C896,'Export Action'!$A$3:$A$1999,'Export Action'!$AR$3:$AR$1999)</f>
        <v>0.47619047619047616</v>
      </c>
      <c r="R896" s="63" t="str">
        <f>IF(OR(_xlfn.XLOOKUP(C896,'Export Action'!$A$3:$A$1999,'Export Action'!$AO$3:$AO$1999)="Communes ZRR./bassins de vie pop &gt; 50% ZRR",_xlfn.XLOOKUP(C896,'Export Action'!$A$3:$A$1999,'Export Action'!$AO$3:$AO$1999)="Contrats de relance et de transition écologique (CRTE) rural"),"Oui","Non")</f>
        <v>Non</v>
      </c>
      <c r="S896" s="73"/>
      <c r="T896" s="74">
        <f t="shared" si="14"/>
        <v>362</v>
      </c>
      <c r="U896" s="75"/>
      <c r="V896" s="8" t="str" cm="1">
        <f t="array" ref="V896">IF(SUMPRODUCT((Tableau1[NOM DE LA STRUCTURE]=Tableau1[[#This Row],[NOM DE LA STRUCTURE]])*Tableau1[MONTANT PROPOSE POUR L''ACTION])=0,"",SUMPRODUCT((Tableau1[NOM DE LA STRUCTURE]=Tableau1[[#This Row],[NOM DE LA STRUCTURE]])*Tableau1[MONTANT PROPOSE POUR L''ACTION]))</f>
        <v/>
      </c>
      <c r="W896" s="79"/>
    </row>
    <row r="897" spans="1:23" ht="47.5" hidden="1" customHeight="1" x14ac:dyDescent="0.25">
      <c r="A897" s="13" t="str">
        <f>_xlfn.XLOOKUP(C897,'Export Action'!$A$3:$A$1999,'Export Action'!$L$3:$L$1999)</f>
        <v>43488339300028</v>
      </c>
      <c r="B897" s="84" t="str">
        <f>_xlfn.XLOOKUP(A897,'Export Action'!$L$3:$L$1999,'Export Action'!$O$3:$O$1999)</f>
        <v>BAGNOLS MARCOULE SABRAN TENNIS DE TABLE (AFFILIEE A L'ASCCMB ASSOCIATION SPORTIVE CEA COGEMA BAGNOLS MARCOULE)</v>
      </c>
      <c r="C897" s="1" t="s">
        <v>18328</v>
      </c>
      <c r="D897" s="36" t="str">
        <f>_xlfn.XLOOKUP(C897,'Export Action'!$A$3:$A$1999,'Export Action'!$X$3:$X$1999)</f>
        <v>Ping éducatif : recrutement et fidélisation des jeunes - Initiation du public scolaire à la pratique du tennis de table</v>
      </c>
      <c r="E897" s="1" t="str">
        <f>_xlfn.XLOOKUP(A897,'Export Dossier'!$K$3:$K$974,'Export Dossier'!$D$3:$D$974)</f>
        <v>FFTT-OCC-24-0022</v>
      </c>
      <c r="F897" s="36" t="str">
        <f>_xlfn.XLOOKUP(C897,'Export Action'!$A$3:$A$1999,'Export Action'!$AE$3:$AE$1999)</f>
        <v>Ping Educatif</v>
      </c>
      <c r="G897" s="68"/>
      <c r="H897" s="71"/>
      <c r="I897" s="71"/>
      <c r="J897" s="1" t="str">
        <f>_xlfn.XLOOKUP(C897,'Export Action'!$A$3:$A$1999,'Export Action'!$J$3:$J$1999)</f>
        <v>Renouvellement</v>
      </c>
      <c r="K897" s="1" t="str">
        <f>_xlfn.XLOOKUP(C897,'Export Action'!$A$3:$A$1999,'Export Action'!$AL$3:$AL$1999)</f>
        <v>Mixte</v>
      </c>
      <c r="L897" s="1">
        <f>_xlfn.XLOOKUP(C897,'Export Action'!$A$3:$A$1999,'Export Action'!$AM$3:$AM$1999)</f>
        <v>400</v>
      </c>
      <c r="M897" s="5">
        <f>_xlfn.XLOOKUP(A897,'Export 2022'!$K$3:$K$1000,'Export 2022'!$AF$3:$AF$1000)</f>
        <v>3100</v>
      </c>
      <c r="N897" s="5">
        <f>_xlfn.XLOOKUP(A897,'Export 2023'!$K$3:$K$1000,'Export 2023'!$AF$3:$AF$1000)</f>
        <v>1500</v>
      </c>
      <c r="O897" s="31">
        <f>_xlfn.XLOOKUP(A897,'Export Dossier'!$K$3:$K$974,'Export Dossier'!$AD$3:$AD$974)</f>
        <v>7000</v>
      </c>
      <c r="P897" s="31">
        <f>_xlfn.XLOOKUP(C897,'Export Action'!$A$3:$A$1999,'Export Action'!$AS$3:$AS$1999)</f>
        <v>2500</v>
      </c>
      <c r="Q897" s="29">
        <f>(_xlfn.XLOOKUP(C897,'Export Action'!$A$3:$A$1999,'Export Action'!$AS$3:$AS$1999))/_xlfn.XLOOKUP(C897,'Export Action'!$A$3:$A$1999,'Export Action'!$AR$3:$AR$1999)</f>
        <v>0.53191489361702127</v>
      </c>
      <c r="R897" s="63" t="str">
        <f>IF(OR(_xlfn.XLOOKUP(C897,'Export Action'!$A$3:$A$1999,'Export Action'!$AO$3:$AO$1999)="Communes ZRR./bassins de vie pop &gt; 50% ZRR",_xlfn.XLOOKUP(C897,'Export Action'!$A$3:$A$1999,'Export Action'!$AO$3:$AO$1999)="Contrats de relance et de transition écologique (CRTE) rural"),"Oui","Non")</f>
        <v>Non</v>
      </c>
      <c r="S897" s="73"/>
      <c r="T897" s="74">
        <f t="shared" si="14"/>
        <v>362</v>
      </c>
      <c r="U897" s="75"/>
      <c r="V897" s="8" t="str" cm="1">
        <f t="array" ref="V897">IF(SUMPRODUCT((Tableau1[NOM DE LA STRUCTURE]=Tableau1[[#This Row],[NOM DE LA STRUCTURE]])*Tableau1[MONTANT PROPOSE POUR L''ACTION])=0,"",SUMPRODUCT((Tableau1[NOM DE LA STRUCTURE]=Tableau1[[#This Row],[NOM DE LA STRUCTURE]])*Tableau1[MONTANT PROPOSE POUR L''ACTION]))</f>
        <v/>
      </c>
      <c r="W897" s="79"/>
    </row>
    <row r="898" spans="1:23" ht="47.5" hidden="1" customHeight="1" x14ac:dyDescent="0.25">
      <c r="A898" s="13" t="str">
        <f>_xlfn.XLOOKUP(C898,'Export Action'!$A$3:$A$1999,'Export Action'!$L$3:$L$1999)</f>
        <v>43488339300028</v>
      </c>
      <c r="B898" s="84" t="str">
        <f>_xlfn.XLOOKUP(A898,'Export Action'!$L$3:$L$1999,'Export Action'!$O$3:$O$1999)</f>
        <v>BAGNOLS MARCOULE SABRAN TENNIS DE TABLE (AFFILIEE A L'ASCCMB ASSOCIATION SPORTIVE CEA COGEMA BAGNOLS MARCOULE)</v>
      </c>
      <c r="C898" s="1" t="s">
        <v>18334</v>
      </c>
      <c r="D898" s="36" t="str">
        <f>_xlfn.XLOOKUP(C898,'Export Action'!$A$3:$A$1999,'Export Action'!$X$3:$X$1999)</f>
        <v>Ping loisirs/Nouvelles Pratique : Nouvelles pratiques - Développement du ping VR et de l'ultimate ping</v>
      </c>
      <c r="E898" s="1" t="str">
        <f>_xlfn.XLOOKUP(A898,'Export Dossier'!$K$3:$K$974,'Export Dossier'!$D$3:$D$974)</f>
        <v>FFTT-OCC-24-0022</v>
      </c>
      <c r="F898" s="36" t="str">
        <f>_xlfn.XLOOKUP(C898,'Export Action'!$A$3:$A$1999,'Export Action'!$AE$3:$AE$1999)</f>
        <v>Nouvelles pratiques</v>
      </c>
      <c r="G898" s="68"/>
      <c r="H898" s="71"/>
      <c r="I898" s="71"/>
      <c r="J898" s="1" t="str">
        <f>_xlfn.XLOOKUP(C898,'Export Action'!$A$3:$A$1999,'Export Action'!$J$3:$J$1999)</f>
        <v>Renouvellement</v>
      </c>
      <c r="K898" s="1" t="str">
        <f>_xlfn.XLOOKUP(C898,'Export Action'!$A$3:$A$1999,'Export Action'!$AL$3:$AL$1999)</f>
        <v>Mixte</v>
      </c>
      <c r="L898" s="1">
        <f>_xlfn.XLOOKUP(C898,'Export Action'!$A$3:$A$1999,'Export Action'!$AM$3:$AM$1999)</f>
        <v>60</v>
      </c>
      <c r="M898" s="5">
        <f>_xlfn.XLOOKUP(A898,'Export 2022'!$K$3:$K$1000,'Export 2022'!$AF$3:$AF$1000)</f>
        <v>3100</v>
      </c>
      <c r="N898" s="5">
        <f>_xlfn.XLOOKUP(A898,'Export 2023'!$K$3:$K$1000,'Export 2023'!$AF$3:$AF$1000)</f>
        <v>1500</v>
      </c>
      <c r="O898" s="31">
        <f>_xlfn.XLOOKUP(A898,'Export Dossier'!$K$3:$K$974,'Export Dossier'!$AD$3:$AD$974)</f>
        <v>7000</v>
      </c>
      <c r="P898" s="31">
        <f>_xlfn.XLOOKUP(C898,'Export Action'!$A$3:$A$1999,'Export Action'!$AS$3:$AS$1999)</f>
        <v>2500</v>
      </c>
      <c r="Q898" s="29">
        <f>(_xlfn.XLOOKUP(C898,'Export Action'!$A$3:$A$1999,'Export Action'!$AS$3:$AS$1999))/_xlfn.XLOOKUP(C898,'Export Action'!$A$3:$A$1999,'Export Action'!$AR$3:$AR$1999)</f>
        <v>0.5</v>
      </c>
      <c r="R898" s="63" t="str">
        <f>IF(OR(_xlfn.XLOOKUP(C898,'Export Action'!$A$3:$A$1999,'Export Action'!$AO$3:$AO$1999)="Communes ZRR./bassins de vie pop &gt; 50% ZRR",_xlfn.XLOOKUP(C898,'Export Action'!$A$3:$A$1999,'Export Action'!$AO$3:$AO$1999)="Contrats de relance et de transition écologique (CRTE) rural"),"Oui","Non")</f>
        <v>Non</v>
      </c>
      <c r="S898" s="73"/>
      <c r="T898" s="74">
        <f t="shared" si="14"/>
        <v>362</v>
      </c>
      <c r="U898" s="75"/>
      <c r="V898" s="8" t="str" cm="1">
        <f t="array" ref="V898">IF(SUMPRODUCT((Tableau1[NOM DE LA STRUCTURE]=Tableau1[[#This Row],[NOM DE LA STRUCTURE]])*Tableau1[MONTANT PROPOSE POUR L''ACTION])=0,"",SUMPRODUCT((Tableau1[NOM DE LA STRUCTURE]=Tableau1[[#This Row],[NOM DE LA STRUCTURE]])*Tableau1[MONTANT PROPOSE POUR L''ACTION]))</f>
        <v/>
      </c>
      <c r="W898" s="79"/>
    </row>
    <row r="899" spans="1:23" ht="47.5" hidden="1" customHeight="1" x14ac:dyDescent="0.25">
      <c r="A899" s="13" t="str">
        <f>_xlfn.XLOOKUP(C899,'Export Action'!$A$3:$A$1999,'Export Action'!$L$3:$L$1999)</f>
        <v>44819899400015</v>
      </c>
      <c r="B899" s="84" t="str">
        <f>_xlfn.XLOOKUP(A899,'Export Action'!$L$3:$L$1999,'Export Action'!$O$3:$O$1999)</f>
        <v>CLUB DE TENNIS DE TABLE DE CALVISSONNAIS</v>
      </c>
      <c r="C899" s="1" t="s">
        <v>18340</v>
      </c>
      <c r="D899" s="36" t="str">
        <f>_xlfn.XLOOKUP(C899,'Export Action'!$A$3:$A$1999,'Export Action'!$X$3:$X$1999)</f>
        <v>DISPOSITIF PING EDUCATIF</v>
      </c>
      <c r="E899" s="1" t="str">
        <f>_xlfn.XLOOKUP(A899,'Export Dossier'!$K$3:$K$974,'Export Dossier'!$D$3:$D$974)</f>
        <v>FFTT-OCC-24-0023</v>
      </c>
      <c r="F899" s="36" t="str">
        <f>_xlfn.XLOOKUP(C899,'Export Action'!$A$3:$A$1999,'Export Action'!$AE$3:$AE$1999)</f>
        <v>Ping Educatif</v>
      </c>
      <c r="G899" s="68"/>
      <c r="H899" s="71"/>
      <c r="I899" s="71"/>
      <c r="J899" s="1" t="str">
        <f>_xlfn.XLOOKUP(C899,'Export Action'!$A$3:$A$1999,'Export Action'!$J$3:$J$1999)</f>
        <v>Première demande</v>
      </c>
      <c r="K899" s="1" t="str">
        <f>_xlfn.XLOOKUP(C899,'Export Action'!$A$3:$A$1999,'Export Action'!$AL$3:$AL$1999)</f>
        <v>Mixte</v>
      </c>
      <c r="L899" s="1">
        <f>_xlfn.XLOOKUP(C899,'Export Action'!$A$3:$A$1999,'Export Action'!$AM$3:$AM$1999)</f>
        <v>80</v>
      </c>
      <c r="M899" s="5" t="e">
        <f>_xlfn.XLOOKUP(A899,'Export 2022'!$K$3:$K$1000,'Export 2022'!$AF$3:$AF$1000)</f>
        <v>#N/A</v>
      </c>
      <c r="N899" s="5" t="e">
        <f>_xlfn.XLOOKUP(A899,'Export 2023'!$K$3:$K$1000,'Export 2023'!$AF$3:$AF$1000)</f>
        <v>#N/A</v>
      </c>
      <c r="O899" s="31">
        <f>_xlfn.XLOOKUP(A899,'Export Dossier'!$K$3:$K$974,'Export Dossier'!$AD$3:$AD$974)</f>
        <v>4500</v>
      </c>
      <c r="P899" s="31">
        <f>_xlfn.XLOOKUP(C899,'Export Action'!$A$3:$A$1999,'Export Action'!$AS$3:$AS$1999)</f>
        <v>4000</v>
      </c>
      <c r="Q899" s="29">
        <f>(_xlfn.XLOOKUP(C899,'Export Action'!$A$3:$A$1999,'Export Action'!$AS$3:$AS$1999))/_xlfn.XLOOKUP(C899,'Export Action'!$A$3:$A$1999,'Export Action'!$AR$3:$AR$1999)</f>
        <v>0.59701492537313428</v>
      </c>
      <c r="R899" s="63" t="str">
        <f>IF(OR(_xlfn.XLOOKUP(C899,'Export Action'!$A$3:$A$1999,'Export Action'!$AO$3:$AO$1999)="Communes ZRR./bassins de vie pop &gt; 50% ZRR",_xlfn.XLOOKUP(C899,'Export Action'!$A$3:$A$1999,'Export Action'!$AO$3:$AO$1999)="Contrats de relance et de transition écologique (CRTE) rural"),"Oui","Non")</f>
        <v>Non</v>
      </c>
      <c r="S899" s="73"/>
      <c r="T899" s="74">
        <f t="shared" si="14"/>
        <v>363</v>
      </c>
      <c r="U899" s="75"/>
      <c r="V899" s="8" t="str" cm="1">
        <f t="array" ref="V899">IF(SUMPRODUCT((Tableau1[NOM DE LA STRUCTURE]=Tableau1[[#This Row],[NOM DE LA STRUCTURE]])*Tableau1[MONTANT PROPOSE POUR L''ACTION])=0,"",SUMPRODUCT((Tableau1[NOM DE LA STRUCTURE]=Tableau1[[#This Row],[NOM DE LA STRUCTURE]])*Tableau1[MONTANT PROPOSE POUR L''ACTION]))</f>
        <v/>
      </c>
      <c r="W899" s="79"/>
    </row>
    <row r="900" spans="1:23" ht="47.5" hidden="1" customHeight="1" x14ac:dyDescent="0.25">
      <c r="A900" s="13" t="str">
        <f>_xlfn.XLOOKUP(C900,'Export Action'!$A$3:$A$1999,'Export Action'!$L$3:$L$1999)</f>
        <v>44819899400015</v>
      </c>
      <c r="B900" s="84" t="str">
        <f>_xlfn.XLOOKUP(A900,'Export Action'!$L$3:$L$1999,'Export Action'!$O$3:$O$1999)</f>
        <v>CLUB DE TENNIS DE TABLE DE CALVISSONNAIS</v>
      </c>
      <c r="C900" s="1" t="s">
        <v>18353</v>
      </c>
      <c r="D900" s="36" t="str">
        <f>_xlfn.XLOOKUP(C900,'Export Action'!$A$3:$A$1999,'Export Action'!$X$3:$X$1999)</f>
        <v>DISPOSITIF PING ACTIF</v>
      </c>
      <c r="E900" s="1" t="str">
        <f>_xlfn.XLOOKUP(A900,'Export Dossier'!$K$3:$K$974,'Export Dossier'!$D$3:$D$974)</f>
        <v>FFTT-OCC-24-0023</v>
      </c>
      <c r="F900" s="36" t="str">
        <f>_xlfn.XLOOKUP(C900,'Export Action'!$A$3:$A$1999,'Export Action'!$AE$3:$AE$1999)</f>
        <v>Ping Actif</v>
      </c>
      <c r="G900" s="68"/>
      <c r="H900" s="71"/>
      <c r="I900" s="71"/>
      <c r="J900" s="1" t="str">
        <f>_xlfn.XLOOKUP(C900,'Export Action'!$A$3:$A$1999,'Export Action'!$J$3:$J$1999)</f>
        <v>Première demande</v>
      </c>
      <c r="K900" s="1" t="str">
        <f>_xlfn.XLOOKUP(C900,'Export Action'!$A$3:$A$1999,'Export Action'!$AL$3:$AL$1999)</f>
        <v>Mixte</v>
      </c>
      <c r="L900" s="1">
        <f>_xlfn.XLOOKUP(C900,'Export Action'!$A$3:$A$1999,'Export Action'!$AM$3:$AM$1999)</f>
        <v>15</v>
      </c>
      <c r="M900" s="5" t="e">
        <f>_xlfn.XLOOKUP(A900,'Export 2022'!$K$3:$K$1000,'Export 2022'!$AF$3:$AF$1000)</f>
        <v>#N/A</v>
      </c>
      <c r="N900" s="5" t="e">
        <f>_xlfn.XLOOKUP(A900,'Export 2023'!$K$3:$K$1000,'Export 2023'!$AF$3:$AF$1000)</f>
        <v>#N/A</v>
      </c>
      <c r="O900" s="31">
        <f>_xlfn.XLOOKUP(A900,'Export Dossier'!$K$3:$K$974,'Export Dossier'!$AD$3:$AD$974)</f>
        <v>4500</v>
      </c>
      <c r="P900" s="31">
        <f>_xlfn.XLOOKUP(C900,'Export Action'!$A$3:$A$1999,'Export Action'!$AS$3:$AS$1999)</f>
        <v>500</v>
      </c>
      <c r="Q900" s="29">
        <f>(_xlfn.XLOOKUP(C900,'Export Action'!$A$3:$A$1999,'Export Action'!$AS$3:$AS$1999))/_xlfn.XLOOKUP(C900,'Export Action'!$A$3:$A$1999,'Export Action'!$AR$3:$AR$1999)</f>
        <v>0.5</v>
      </c>
      <c r="R900" s="63" t="str">
        <f>IF(OR(_xlfn.XLOOKUP(C900,'Export Action'!$A$3:$A$1999,'Export Action'!$AO$3:$AO$1999)="Communes ZRR./bassins de vie pop &gt; 50% ZRR",_xlfn.XLOOKUP(C900,'Export Action'!$A$3:$A$1999,'Export Action'!$AO$3:$AO$1999)="Contrats de relance et de transition écologique (CRTE) rural"),"Oui","Non")</f>
        <v>Non</v>
      </c>
      <c r="S900" s="73"/>
      <c r="T900" s="74">
        <f t="shared" si="14"/>
        <v>363</v>
      </c>
      <c r="U900" s="75"/>
      <c r="V900" s="8" t="str" cm="1">
        <f t="array" ref="V900">IF(SUMPRODUCT((Tableau1[NOM DE LA STRUCTURE]=Tableau1[[#This Row],[NOM DE LA STRUCTURE]])*Tableau1[MONTANT PROPOSE POUR L''ACTION])=0,"",SUMPRODUCT((Tableau1[NOM DE LA STRUCTURE]=Tableau1[[#This Row],[NOM DE LA STRUCTURE]])*Tableau1[MONTANT PROPOSE POUR L''ACTION]))</f>
        <v/>
      </c>
      <c r="W900" s="79"/>
    </row>
    <row r="901" spans="1:23" ht="47.5" hidden="1" customHeight="1" x14ac:dyDescent="0.25">
      <c r="A901" s="13" t="str">
        <f>_xlfn.XLOOKUP(C901,'Export Action'!$A$3:$A$1999,'Export Action'!$L$3:$L$1999)</f>
        <v>44770149100030</v>
      </c>
      <c r="B901" s="84" t="str">
        <f>_xlfn.XLOOKUP(A901,'Export Action'!$L$3:$L$1999,'Export Action'!$O$3:$O$1999)</f>
        <v>PING PONG CLUB DE PEROLS</v>
      </c>
      <c r="C901" s="1" t="s">
        <v>18393</v>
      </c>
      <c r="D901" s="36" t="str">
        <f>_xlfn.XLOOKUP(C901,'Export Action'!$A$3:$A$1999,'Export Action'!$X$3:$X$1999)</f>
        <v>Pérennisation d'un créneau baby-ping 4-6 ans</v>
      </c>
      <c r="E901" s="1" t="str">
        <f>_xlfn.XLOOKUP(A901,'Export Dossier'!$K$3:$K$974,'Export Dossier'!$D$3:$D$974)</f>
        <v>FFTT-OCC-24-0026</v>
      </c>
      <c r="F901" s="36" t="str">
        <f>_xlfn.XLOOKUP(C901,'Export Action'!$A$3:$A$1999,'Export Action'!$AE$3:$AE$1999)</f>
        <v>Ping Educatif</v>
      </c>
      <c r="G901" s="68"/>
      <c r="H901" s="71"/>
      <c r="I901" s="71"/>
      <c r="J901" s="1" t="str">
        <f>_xlfn.XLOOKUP(C901,'Export Action'!$A$3:$A$1999,'Export Action'!$J$3:$J$1999)</f>
        <v>Première demande</v>
      </c>
      <c r="K901" s="1" t="str">
        <f>_xlfn.XLOOKUP(C901,'Export Action'!$A$3:$A$1999,'Export Action'!$AL$3:$AL$1999)</f>
        <v>Mixte</v>
      </c>
      <c r="L901" s="1">
        <f>_xlfn.XLOOKUP(C901,'Export Action'!$A$3:$A$1999,'Export Action'!$AM$3:$AM$1999)</f>
        <v>8</v>
      </c>
      <c r="M901" s="5" t="e">
        <f>_xlfn.XLOOKUP(A901,'Export 2022'!$K$3:$K$1000,'Export 2022'!$AF$3:$AF$1000)</f>
        <v>#N/A</v>
      </c>
      <c r="N901" s="5" t="e">
        <f>_xlfn.XLOOKUP(A901,'Export 2023'!$K$3:$K$1000,'Export 2023'!$AF$3:$AF$1000)</f>
        <v>#N/A</v>
      </c>
      <c r="O901" s="31">
        <f>_xlfn.XLOOKUP(A901,'Export Dossier'!$K$3:$K$974,'Export Dossier'!$AD$3:$AD$974)</f>
        <v>2000</v>
      </c>
      <c r="P901" s="31">
        <f>_xlfn.XLOOKUP(C901,'Export Action'!$A$3:$A$1999,'Export Action'!$AS$3:$AS$1999)</f>
        <v>1500</v>
      </c>
      <c r="Q901" s="29">
        <f>(_xlfn.XLOOKUP(C901,'Export Action'!$A$3:$A$1999,'Export Action'!$AS$3:$AS$1999))/_xlfn.XLOOKUP(C901,'Export Action'!$A$3:$A$1999,'Export Action'!$AR$3:$AR$1999)</f>
        <v>2.9915637901118845E-2</v>
      </c>
      <c r="R901" s="63" t="str">
        <f>IF(OR(_xlfn.XLOOKUP(C901,'Export Action'!$A$3:$A$1999,'Export Action'!$AO$3:$AO$1999)="Communes ZRR./bassins de vie pop &gt; 50% ZRR",_xlfn.XLOOKUP(C901,'Export Action'!$A$3:$A$1999,'Export Action'!$AO$3:$AO$1999)="Contrats de relance et de transition écologique (CRTE) rural"),"Oui","Non")</f>
        <v>Non</v>
      </c>
      <c r="S901" s="73"/>
      <c r="T901" s="74">
        <f t="shared" si="14"/>
        <v>364</v>
      </c>
      <c r="U901" s="75"/>
      <c r="V901" s="8" t="str" cm="1">
        <f t="array" ref="V901">IF(SUMPRODUCT((Tableau1[NOM DE LA STRUCTURE]=Tableau1[[#This Row],[NOM DE LA STRUCTURE]])*Tableau1[MONTANT PROPOSE POUR L''ACTION])=0,"",SUMPRODUCT((Tableau1[NOM DE LA STRUCTURE]=Tableau1[[#This Row],[NOM DE LA STRUCTURE]])*Tableau1[MONTANT PROPOSE POUR L''ACTION]))</f>
        <v/>
      </c>
      <c r="W901" s="79"/>
    </row>
    <row r="902" spans="1:23" ht="47.5" hidden="1" customHeight="1" x14ac:dyDescent="0.25">
      <c r="A902" s="13" t="str">
        <f>_xlfn.XLOOKUP(C902,'Export Action'!$A$3:$A$1999,'Export Action'!$L$3:$L$1999)</f>
        <v>44770149100030</v>
      </c>
      <c r="B902" s="84" t="str">
        <f>_xlfn.XLOOKUP(A902,'Export Action'!$L$3:$L$1999,'Export Action'!$O$3:$O$1999)</f>
        <v>PING PONG CLUB DE PEROLS</v>
      </c>
      <c r="C902" s="1" t="s">
        <v>18407</v>
      </c>
      <c r="D902" s="36" t="str">
        <f>_xlfn.XLOOKUP(C902,'Export Action'!$A$3:$A$1999,'Export Action'!$X$3:$X$1999)</f>
        <v>Interventions dans les écoles municipales</v>
      </c>
      <c r="E902" s="1" t="str">
        <f>_xlfn.XLOOKUP(A902,'Export Dossier'!$K$3:$K$974,'Export Dossier'!$D$3:$D$974)</f>
        <v>FFTT-OCC-24-0026</v>
      </c>
      <c r="F902" s="36" t="str">
        <f>_xlfn.XLOOKUP(C902,'Export Action'!$A$3:$A$1999,'Export Action'!$AE$3:$AE$1999)</f>
        <v>Ping Educatif</v>
      </c>
      <c r="G902" s="68"/>
      <c r="H902" s="71"/>
      <c r="I902" s="71"/>
      <c r="J902" s="1" t="str">
        <f>_xlfn.XLOOKUP(C902,'Export Action'!$A$3:$A$1999,'Export Action'!$J$3:$J$1999)</f>
        <v>Première demande</v>
      </c>
      <c r="K902" s="1" t="str">
        <f>_xlfn.XLOOKUP(C902,'Export Action'!$A$3:$A$1999,'Export Action'!$AL$3:$AL$1999)</f>
        <v>Mixte</v>
      </c>
      <c r="L902" s="1">
        <f>_xlfn.XLOOKUP(C902,'Export Action'!$A$3:$A$1999,'Export Action'!$AM$3:$AM$1999)</f>
        <v>200</v>
      </c>
      <c r="M902" s="5" t="e">
        <f>_xlfn.XLOOKUP(A902,'Export 2022'!$K$3:$K$1000,'Export 2022'!$AF$3:$AF$1000)</f>
        <v>#N/A</v>
      </c>
      <c r="N902" s="5" t="e">
        <f>_xlfn.XLOOKUP(A902,'Export 2023'!$K$3:$K$1000,'Export 2023'!$AF$3:$AF$1000)</f>
        <v>#N/A</v>
      </c>
      <c r="O902" s="31">
        <f>_xlfn.XLOOKUP(A902,'Export Dossier'!$K$3:$K$974,'Export Dossier'!$AD$3:$AD$974)</f>
        <v>2000</v>
      </c>
      <c r="P902" s="31">
        <f>_xlfn.XLOOKUP(C902,'Export Action'!$A$3:$A$1999,'Export Action'!$AS$3:$AS$1999)</f>
        <v>500</v>
      </c>
      <c r="Q902" s="29">
        <f>(_xlfn.XLOOKUP(C902,'Export Action'!$A$3:$A$1999,'Export Action'!$AS$3:$AS$1999))/_xlfn.XLOOKUP(C902,'Export Action'!$A$3:$A$1999,'Export Action'!$AR$3:$AR$1999)</f>
        <v>1.0174803117559675E-2</v>
      </c>
      <c r="R902" s="63" t="str">
        <f>IF(OR(_xlfn.XLOOKUP(C902,'Export Action'!$A$3:$A$1999,'Export Action'!$AO$3:$AO$1999)="Communes ZRR./bassins de vie pop &gt; 50% ZRR",_xlfn.XLOOKUP(C902,'Export Action'!$A$3:$A$1999,'Export Action'!$AO$3:$AO$1999)="Contrats de relance et de transition écologique (CRTE) rural"),"Oui","Non")</f>
        <v>Non</v>
      </c>
      <c r="S902" s="73"/>
      <c r="T902" s="74">
        <f t="shared" si="14"/>
        <v>364</v>
      </c>
      <c r="U902" s="75"/>
      <c r="V902" s="8" t="str" cm="1">
        <f t="array" ref="V902">IF(SUMPRODUCT((Tableau1[NOM DE LA STRUCTURE]=Tableau1[[#This Row],[NOM DE LA STRUCTURE]])*Tableau1[MONTANT PROPOSE POUR L''ACTION])=0,"",SUMPRODUCT((Tableau1[NOM DE LA STRUCTURE]=Tableau1[[#This Row],[NOM DE LA STRUCTURE]])*Tableau1[MONTANT PROPOSE POUR L''ACTION]))</f>
        <v/>
      </c>
      <c r="W902" s="79"/>
    </row>
    <row r="903" spans="1:23" ht="47.5" hidden="1" customHeight="1" x14ac:dyDescent="0.25">
      <c r="A903" s="13" t="str">
        <f>_xlfn.XLOOKUP(C903,'Export Action'!$A$3:$A$1999,'Export Action'!$L$3:$L$1999)</f>
        <v>45214617800010</v>
      </c>
      <c r="B903" s="84" t="str">
        <f>_xlfn.XLOOKUP(A903,'Export Action'!$L$3:$L$1999,'Export Action'!$O$3:$O$1999)</f>
        <v>EVEIL MENDOIS TENNIS DE TABLE</v>
      </c>
      <c r="C903" s="1" t="s">
        <v>18413</v>
      </c>
      <c r="D903" s="36" t="str">
        <f>_xlfn.XLOOKUP(C903,'Export Action'!$A$3:$A$1999,'Export Action'!$X$3:$X$1999)</f>
        <v>Ping citoyen : Recrutement et fidélisation des jeunes</v>
      </c>
      <c r="E903" s="1" t="str">
        <f>_xlfn.XLOOKUP(A903,'Export Dossier'!$K$3:$K$974,'Export Dossier'!$D$3:$D$974)</f>
        <v>FFTT-OCC-24-0027</v>
      </c>
      <c r="F903" s="36" t="str">
        <f>_xlfn.XLOOKUP(C903,'Export Action'!$A$3:$A$1999,'Export Action'!$AE$3:$AE$1999)</f>
        <v>Ping Educatif</v>
      </c>
      <c r="G903" s="68"/>
      <c r="H903" s="71"/>
      <c r="I903" s="71"/>
      <c r="J903" s="1" t="str">
        <f>_xlfn.XLOOKUP(C903,'Export Action'!$A$3:$A$1999,'Export Action'!$J$3:$J$1999)</f>
        <v>Renouvellement</v>
      </c>
      <c r="K903" s="1" t="str">
        <f>_xlfn.XLOOKUP(C903,'Export Action'!$A$3:$A$1999,'Export Action'!$AL$3:$AL$1999)</f>
        <v>Mixte</v>
      </c>
      <c r="L903" s="1">
        <f>_xlfn.XLOOKUP(C903,'Export Action'!$A$3:$A$1999,'Export Action'!$AM$3:$AM$1999)</f>
        <v>300</v>
      </c>
      <c r="M903" s="5">
        <f>_xlfn.XLOOKUP(A903,'Export 2022'!$K$3:$K$1000,'Export 2022'!$AF$3:$AF$1000)</f>
        <v>2000</v>
      </c>
      <c r="N903" s="5">
        <f>_xlfn.XLOOKUP(A903,'Export 2023'!$K$3:$K$1000,'Export 2023'!$AF$3:$AF$1000)</f>
        <v>3000</v>
      </c>
      <c r="O903" s="31">
        <f>_xlfn.XLOOKUP(A903,'Export Dossier'!$K$3:$K$974,'Export Dossier'!$AD$3:$AD$974)</f>
        <v>7400</v>
      </c>
      <c r="P903" s="31">
        <f>_xlfn.XLOOKUP(C903,'Export Action'!$A$3:$A$1999,'Export Action'!$AS$3:$AS$1999)</f>
        <v>4000</v>
      </c>
      <c r="Q903" s="29">
        <f>(_xlfn.XLOOKUP(C903,'Export Action'!$A$3:$A$1999,'Export Action'!$AS$3:$AS$1999))/_xlfn.XLOOKUP(C903,'Export Action'!$A$3:$A$1999,'Export Action'!$AR$3:$AR$1999)</f>
        <v>0.38402457757296465</v>
      </c>
      <c r="R903" s="63" t="str">
        <f>IF(OR(_xlfn.XLOOKUP(C903,'Export Action'!$A$3:$A$1999,'Export Action'!$AO$3:$AO$1999)="Communes ZRR./bassins de vie pop &gt; 50% ZRR",_xlfn.XLOOKUP(C903,'Export Action'!$A$3:$A$1999,'Export Action'!$AO$3:$AO$1999)="Contrats de relance et de transition écologique (CRTE) rural"),"Oui","Non")</f>
        <v>Oui</v>
      </c>
      <c r="S903" s="73"/>
      <c r="T903" s="74">
        <f t="shared" si="14"/>
        <v>365</v>
      </c>
      <c r="U903" s="75"/>
      <c r="V903" s="8" t="str" cm="1">
        <f t="array" ref="V903">IF(SUMPRODUCT((Tableau1[NOM DE LA STRUCTURE]=Tableau1[[#This Row],[NOM DE LA STRUCTURE]])*Tableau1[MONTANT PROPOSE POUR L''ACTION])=0,"",SUMPRODUCT((Tableau1[NOM DE LA STRUCTURE]=Tableau1[[#This Row],[NOM DE LA STRUCTURE]])*Tableau1[MONTANT PROPOSE POUR L''ACTION]))</f>
        <v/>
      </c>
      <c r="W903" s="79"/>
    </row>
    <row r="904" spans="1:23" ht="47.5" hidden="1" customHeight="1" x14ac:dyDescent="0.25">
      <c r="A904" s="13" t="str">
        <f>_xlfn.XLOOKUP(C904,'Export Action'!$A$3:$A$1999,'Export Action'!$L$3:$L$1999)</f>
        <v>45214617800010</v>
      </c>
      <c r="B904" s="84" t="str">
        <f>_xlfn.XLOOKUP(A904,'Export Action'!$L$3:$L$1999,'Export Action'!$O$3:$O$1999)</f>
        <v>EVEIL MENDOIS TENNIS DE TABLE</v>
      </c>
      <c r="C904" s="1" t="s">
        <v>18420</v>
      </c>
      <c r="D904" s="36" t="str">
        <f>_xlfn.XLOOKUP(C904,'Export Action'!$A$3:$A$1999,'Export Action'!$X$3:$X$1999)</f>
        <v>Nouvelles pratiques du tennis de table à Mende</v>
      </c>
      <c r="E904" s="1" t="str">
        <f>_xlfn.XLOOKUP(A904,'Export Dossier'!$K$3:$K$974,'Export Dossier'!$D$3:$D$974)</f>
        <v>FFTT-OCC-24-0027</v>
      </c>
      <c r="F904" s="36" t="str">
        <f>_xlfn.XLOOKUP(C904,'Export Action'!$A$3:$A$1999,'Export Action'!$AE$3:$AE$1999)</f>
        <v>Nouvelles pratiques</v>
      </c>
      <c r="G904" s="68"/>
      <c r="H904" s="71"/>
      <c r="I904" s="71"/>
      <c r="J904" s="1" t="str">
        <f>_xlfn.XLOOKUP(C904,'Export Action'!$A$3:$A$1999,'Export Action'!$J$3:$J$1999)</f>
        <v>Première demande</v>
      </c>
      <c r="K904" s="1" t="str">
        <f>_xlfn.XLOOKUP(C904,'Export Action'!$A$3:$A$1999,'Export Action'!$AL$3:$AL$1999)</f>
        <v>Mixte</v>
      </c>
      <c r="L904" s="1">
        <f>_xlfn.XLOOKUP(C904,'Export Action'!$A$3:$A$1999,'Export Action'!$AM$3:$AM$1999)</f>
        <v>100</v>
      </c>
      <c r="M904" s="5">
        <f>_xlfn.XLOOKUP(A904,'Export 2022'!$K$3:$K$1000,'Export 2022'!$AF$3:$AF$1000)</f>
        <v>2000</v>
      </c>
      <c r="N904" s="5">
        <f>_xlfn.XLOOKUP(A904,'Export 2023'!$K$3:$K$1000,'Export 2023'!$AF$3:$AF$1000)</f>
        <v>3000</v>
      </c>
      <c r="O904" s="31">
        <f>_xlfn.XLOOKUP(A904,'Export Dossier'!$K$3:$K$974,'Export Dossier'!$AD$3:$AD$974)</f>
        <v>7400</v>
      </c>
      <c r="P904" s="31">
        <f>_xlfn.XLOOKUP(C904,'Export Action'!$A$3:$A$1999,'Export Action'!$AS$3:$AS$1999)</f>
        <v>1000</v>
      </c>
      <c r="Q904" s="29">
        <f>(_xlfn.XLOOKUP(C904,'Export Action'!$A$3:$A$1999,'Export Action'!$AS$3:$AS$1999))/_xlfn.XLOOKUP(C904,'Export Action'!$A$3:$A$1999,'Export Action'!$AR$3:$AR$1999)</f>
        <v>0.29411764705882354</v>
      </c>
      <c r="R904" s="63" t="str">
        <f>IF(OR(_xlfn.XLOOKUP(C904,'Export Action'!$A$3:$A$1999,'Export Action'!$AO$3:$AO$1999)="Communes ZRR./bassins de vie pop &gt; 50% ZRR",_xlfn.XLOOKUP(C904,'Export Action'!$A$3:$A$1999,'Export Action'!$AO$3:$AO$1999)="Contrats de relance et de transition écologique (CRTE) rural"),"Oui","Non")</f>
        <v>Oui</v>
      </c>
      <c r="S904" s="73"/>
      <c r="T904" s="74">
        <f t="shared" si="14"/>
        <v>365</v>
      </c>
      <c r="U904" s="75"/>
      <c r="V904" s="8" t="str" cm="1">
        <f t="array" ref="V904">IF(SUMPRODUCT((Tableau1[NOM DE LA STRUCTURE]=Tableau1[[#This Row],[NOM DE LA STRUCTURE]])*Tableau1[MONTANT PROPOSE POUR L''ACTION])=0,"",SUMPRODUCT((Tableau1[NOM DE LA STRUCTURE]=Tableau1[[#This Row],[NOM DE LA STRUCTURE]])*Tableau1[MONTANT PROPOSE POUR L''ACTION]))</f>
        <v/>
      </c>
      <c r="W904" s="79"/>
    </row>
    <row r="905" spans="1:23" ht="47.5" hidden="1" customHeight="1" x14ac:dyDescent="0.25">
      <c r="A905" s="13" t="str">
        <f>_xlfn.XLOOKUP(C905,'Export Action'!$A$3:$A$1999,'Export Action'!$L$3:$L$1999)</f>
        <v>45214617800010</v>
      </c>
      <c r="B905" s="84" t="str">
        <f>_xlfn.XLOOKUP(A905,'Export Action'!$L$3:$L$1999,'Export Action'!$O$3:$O$1999)</f>
        <v>EVEIL MENDOIS TENNIS DE TABLE</v>
      </c>
      <c r="C905" s="1" t="s">
        <v>18426</v>
      </c>
      <c r="D905" s="36" t="str">
        <f>_xlfn.XLOOKUP(C905,'Export Action'!$A$3:$A$1999,'Export Action'!$X$3:$X$1999)</f>
        <v>Le ping au JO</v>
      </c>
      <c r="E905" s="1" t="str">
        <f>_xlfn.XLOOKUP(A905,'Export Dossier'!$K$3:$K$974,'Export Dossier'!$D$3:$D$974)</f>
        <v>FFTT-OCC-24-0027</v>
      </c>
      <c r="F905" s="36" t="str">
        <f>_xlfn.XLOOKUP(C905,'Export Action'!$A$3:$A$1999,'Export Action'!$AE$3:$AE$1999)</f>
        <v>Animations vacances Olympiques et Paralympiques</v>
      </c>
      <c r="G905" s="87"/>
      <c r="H905" s="1"/>
      <c r="I905" s="1"/>
      <c r="J905" s="1" t="str">
        <f>_xlfn.XLOOKUP(C905,'Export Action'!$A$3:$A$1999,'Export Action'!$J$3:$J$1999)</f>
        <v>Première demande</v>
      </c>
      <c r="K905" s="1" t="str">
        <f>_xlfn.XLOOKUP(C905,'Export Action'!$A$3:$A$1999,'Export Action'!$AL$3:$AL$1999)</f>
        <v>Mixte</v>
      </c>
      <c r="L905" s="1">
        <f>_xlfn.XLOOKUP(C905,'Export Action'!$A$3:$A$1999,'Export Action'!$AM$3:$AM$1999)</f>
        <v>500</v>
      </c>
      <c r="M905" s="5">
        <f>_xlfn.XLOOKUP(A905,'Export 2022'!$K$3:$K$1000,'Export 2022'!$AF$3:$AF$1000)</f>
        <v>2000</v>
      </c>
      <c r="N905" s="5">
        <f>_xlfn.XLOOKUP(A905,'Export 2023'!$K$3:$K$1000,'Export 2023'!$AF$3:$AF$1000)</f>
        <v>3000</v>
      </c>
      <c r="O905" s="31">
        <f>_xlfn.XLOOKUP(A905,'Export Dossier'!$K$3:$K$974,'Export Dossier'!$AD$3:$AD$974)</f>
        <v>7400</v>
      </c>
      <c r="P905" s="31">
        <f>_xlfn.XLOOKUP(C905,'Export Action'!$A$3:$A$1999,'Export Action'!$AS$3:$AS$1999)</f>
        <v>2400</v>
      </c>
      <c r="Q905" s="29">
        <f>(_xlfn.XLOOKUP(C905,'Export Action'!$A$3:$A$1999,'Export Action'!$AS$3:$AS$1999))/_xlfn.XLOOKUP(C905,'Export Action'!$A$3:$A$1999,'Export Action'!$AR$3:$AR$1999)</f>
        <v>0.6</v>
      </c>
      <c r="R905" s="63" t="str">
        <f>IF(OR(_xlfn.XLOOKUP(C905,'Export Action'!$A$3:$A$1999,'Export Action'!$AO$3:$AO$1999)="Communes ZRR./bassins de vie pop &gt; 50% ZRR",_xlfn.XLOOKUP(C905,'Export Action'!$A$3:$A$1999,'Export Action'!$AO$3:$AO$1999)="Contrats de relance et de transition écologique (CRTE) rural"),"Oui","Non")</f>
        <v>Oui</v>
      </c>
      <c r="S905" s="88"/>
      <c r="T905" s="74">
        <f t="shared" si="14"/>
        <v>365</v>
      </c>
      <c r="U905" s="89"/>
      <c r="V905" s="8" t="str" cm="1">
        <f t="array" ref="V905">IF(SUMPRODUCT((Tableau1[NOM DE LA STRUCTURE]=Tableau1[[#This Row],[NOM DE LA STRUCTURE]])*Tableau1[MONTANT PROPOSE POUR L''ACTION])=0,"",SUMPRODUCT((Tableau1[NOM DE LA STRUCTURE]=Tableau1[[#This Row],[NOM DE LA STRUCTURE]])*Tableau1[MONTANT PROPOSE POUR L''ACTION]))</f>
        <v/>
      </c>
      <c r="W905" s="90"/>
    </row>
    <row r="906" spans="1:23" ht="47.5" hidden="1" customHeight="1" x14ac:dyDescent="0.25">
      <c r="A906" s="13" t="str">
        <f>_xlfn.XLOOKUP(C906,'Export Action'!$A$3:$A$1999,'Export Action'!$L$3:$L$1999)</f>
        <v>39436911000017</v>
      </c>
      <c r="B906" s="84" t="str">
        <f>_xlfn.XLOOKUP(A906,'Export Action'!$L$3:$L$1999,'Export Action'!$O$3:$O$1999)</f>
        <v>MONTPELLIER TENNIS DE TABLE</v>
      </c>
      <c r="C906" s="1" t="s">
        <v>18450</v>
      </c>
      <c r="D906" s="36" t="str">
        <f>_xlfn.XLOOKUP(C906,'Export Action'!$A$3:$A$1999,'Export Action'!$X$3:$X$1999)</f>
        <v>Recrutement et fidélisation des jeunes</v>
      </c>
      <c r="E906" s="1" t="str">
        <f>_xlfn.XLOOKUP(A906,'Export Dossier'!$K$3:$K$974,'Export Dossier'!$D$3:$D$974)</f>
        <v>FFTT-OCC-24-0030</v>
      </c>
      <c r="F906" s="36" t="str">
        <f>_xlfn.XLOOKUP(C906,'Export Action'!$A$3:$A$1999,'Export Action'!$AE$3:$AE$1999)</f>
        <v>Ping Educatif</v>
      </c>
      <c r="G906" s="68"/>
      <c r="H906" s="71"/>
      <c r="I906" s="71"/>
      <c r="J906" s="1" t="str">
        <f>_xlfn.XLOOKUP(C906,'Export Action'!$A$3:$A$1999,'Export Action'!$J$3:$J$1999)</f>
        <v>Renouvellement</v>
      </c>
      <c r="K906" s="1" t="str">
        <f>_xlfn.XLOOKUP(C906,'Export Action'!$A$3:$A$1999,'Export Action'!$AL$3:$AL$1999)</f>
        <v>Mixte</v>
      </c>
      <c r="L906" s="1">
        <f>_xlfn.XLOOKUP(C906,'Export Action'!$A$3:$A$1999,'Export Action'!$AM$3:$AM$1999)</f>
        <v>60</v>
      </c>
      <c r="M906" s="5">
        <f>_xlfn.XLOOKUP(A906,'Export 2022'!$K$3:$K$1000,'Export 2022'!$AF$3:$AF$1000)</f>
        <v>5000</v>
      </c>
      <c r="N906" s="5">
        <f>_xlfn.XLOOKUP(A906,'Export 2023'!$K$3:$K$1000,'Export 2023'!$AF$3:$AF$1000)</f>
        <v>4300</v>
      </c>
      <c r="O906" s="31">
        <f>_xlfn.XLOOKUP(A906,'Export Dossier'!$K$3:$K$974,'Export Dossier'!$AD$3:$AD$974)</f>
        <v>11500</v>
      </c>
      <c r="P906" s="31">
        <f>_xlfn.XLOOKUP(C906,'Export Action'!$A$3:$A$1999,'Export Action'!$AS$3:$AS$1999)</f>
        <v>4000</v>
      </c>
      <c r="Q906" s="29">
        <f>(_xlfn.XLOOKUP(C906,'Export Action'!$A$3:$A$1999,'Export Action'!$AS$3:$AS$1999))/_xlfn.XLOOKUP(C906,'Export Action'!$A$3:$A$1999,'Export Action'!$AR$3:$AR$1999)</f>
        <v>0.12861736334405144</v>
      </c>
      <c r="R906" s="63" t="str">
        <f>IF(OR(_xlfn.XLOOKUP(C906,'Export Action'!$A$3:$A$1999,'Export Action'!$AO$3:$AO$1999)="Communes ZRR./bassins de vie pop &gt; 50% ZRR",_xlfn.XLOOKUP(C906,'Export Action'!$A$3:$A$1999,'Export Action'!$AO$3:$AO$1999)="Contrats de relance et de transition écologique (CRTE) rural"),"Oui","Non")</f>
        <v>Non</v>
      </c>
      <c r="S906" s="73"/>
      <c r="T906" s="74">
        <f t="shared" si="14"/>
        <v>366</v>
      </c>
      <c r="U906" s="75"/>
      <c r="V906" s="8" t="str" cm="1">
        <f t="array" ref="V906">IF(SUMPRODUCT((Tableau1[NOM DE LA STRUCTURE]=Tableau1[[#This Row],[NOM DE LA STRUCTURE]])*Tableau1[MONTANT PROPOSE POUR L''ACTION])=0,"",SUMPRODUCT((Tableau1[NOM DE LA STRUCTURE]=Tableau1[[#This Row],[NOM DE LA STRUCTURE]])*Tableau1[MONTANT PROPOSE POUR L''ACTION]))</f>
        <v/>
      </c>
      <c r="W906" s="79"/>
    </row>
    <row r="907" spans="1:23" ht="47.5" hidden="1" customHeight="1" x14ac:dyDescent="0.25">
      <c r="A907" s="13" t="str">
        <f>_xlfn.XLOOKUP(C907,'Export Action'!$A$3:$A$1999,'Export Action'!$L$3:$L$1999)</f>
        <v>39436911000017</v>
      </c>
      <c r="B907" s="84" t="str">
        <f>_xlfn.XLOOKUP(A907,'Export Action'!$L$3:$L$1999,'Export Action'!$O$3:$O$1999)</f>
        <v>MONTPELLIER TENNIS DE TABLE</v>
      </c>
      <c r="C907" s="1" t="s">
        <v>18456</v>
      </c>
      <c r="D907" s="36" t="str">
        <f>_xlfn.XLOOKUP(C907,'Export Action'!$A$3:$A$1999,'Export Action'!$X$3:$X$1999)</f>
        <v>Ping loisir/Nouvelles Pratiques : Ping Extérieur</v>
      </c>
      <c r="E907" s="1" t="str">
        <f>_xlfn.XLOOKUP(A907,'Export Dossier'!$K$3:$K$974,'Export Dossier'!$D$3:$D$974)</f>
        <v>FFTT-OCC-24-0030</v>
      </c>
      <c r="F907" s="36" t="str">
        <f>_xlfn.XLOOKUP(C907,'Export Action'!$A$3:$A$1999,'Export Action'!$AE$3:$AE$1999)</f>
        <v>Nouvelles pratiques</v>
      </c>
      <c r="G907" s="68"/>
      <c r="H907" s="71"/>
      <c r="I907" s="71"/>
      <c r="J907" s="1" t="str">
        <f>_xlfn.XLOOKUP(C907,'Export Action'!$A$3:$A$1999,'Export Action'!$J$3:$J$1999)</f>
        <v>Renouvellement</v>
      </c>
      <c r="K907" s="1" t="str">
        <f>_xlfn.XLOOKUP(C907,'Export Action'!$A$3:$A$1999,'Export Action'!$AL$3:$AL$1999)</f>
        <v>Mixte</v>
      </c>
      <c r="L907" s="1">
        <f>_xlfn.XLOOKUP(C907,'Export Action'!$A$3:$A$1999,'Export Action'!$AM$3:$AM$1999)</f>
        <v>400</v>
      </c>
      <c r="M907" s="5">
        <f>_xlfn.XLOOKUP(A907,'Export 2022'!$K$3:$K$1000,'Export 2022'!$AF$3:$AF$1000)</f>
        <v>5000</v>
      </c>
      <c r="N907" s="5">
        <f>_xlfn.XLOOKUP(A907,'Export 2023'!$K$3:$K$1000,'Export 2023'!$AF$3:$AF$1000)</f>
        <v>4300</v>
      </c>
      <c r="O907" s="31">
        <f>_xlfn.XLOOKUP(A907,'Export Dossier'!$K$3:$K$974,'Export Dossier'!$AD$3:$AD$974)</f>
        <v>11500</v>
      </c>
      <c r="P907" s="31">
        <f>_xlfn.XLOOKUP(C907,'Export Action'!$A$3:$A$1999,'Export Action'!$AS$3:$AS$1999)</f>
        <v>3000</v>
      </c>
      <c r="Q907" s="29">
        <f>(_xlfn.XLOOKUP(C907,'Export Action'!$A$3:$A$1999,'Export Action'!$AS$3:$AS$1999))/_xlfn.XLOOKUP(C907,'Export Action'!$A$3:$A$1999,'Export Action'!$AR$3:$AR$1999)</f>
        <v>0.42857142857142855</v>
      </c>
      <c r="R907" s="63" t="str">
        <f>IF(OR(_xlfn.XLOOKUP(C907,'Export Action'!$A$3:$A$1999,'Export Action'!$AO$3:$AO$1999)="Communes ZRR./bassins de vie pop &gt; 50% ZRR",_xlfn.XLOOKUP(C907,'Export Action'!$A$3:$A$1999,'Export Action'!$AO$3:$AO$1999)="Contrats de relance et de transition écologique (CRTE) rural"),"Oui","Non")</f>
        <v>Non</v>
      </c>
      <c r="S907" s="73"/>
      <c r="T907" s="74">
        <f t="shared" si="14"/>
        <v>366</v>
      </c>
      <c r="U907" s="75"/>
      <c r="V907" s="8" t="str" cm="1">
        <f t="array" ref="V907">IF(SUMPRODUCT((Tableau1[NOM DE LA STRUCTURE]=Tableau1[[#This Row],[NOM DE LA STRUCTURE]])*Tableau1[MONTANT PROPOSE POUR L''ACTION])=0,"",SUMPRODUCT((Tableau1[NOM DE LA STRUCTURE]=Tableau1[[#This Row],[NOM DE LA STRUCTURE]])*Tableau1[MONTANT PROPOSE POUR L''ACTION]))</f>
        <v/>
      </c>
      <c r="W907" s="79"/>
    </row>
    <row r="908" spans="1:23" ht="47.5" hidden="1" customHeight="1" x14ac:dyDescent="0.25">
      <c r="A908" s="13" t="str">
        <f>_xlfn.XLOOKUP(C908,'Export Action'!$A$3:$A$1999,'Export Action'!$L$3:$L$1999)</f>
        <v>39436911000017</v>
      </c>
      <c r="B908" s="84" t="str">
        <f>_xlfn.XLOOKUP(A908,'Export Action'!$L$3:$L$1999,'Export Action'!$O$3:$O$1999)</f>
        <v>MONTPELLIER TENNIS DE TABLE</v>
      </c>
      <c r="C908" s="1" t="s">
        <v>18462</v>
      </c>
      <c r="D908" s="36" t="str">
        <f>_xlfn.XLOOKUP(C908,'Export Action'!$A$3:$A$1999,'Export Action'!$X$3:$X$1999)</f>
        <v>Ping Actif - dispositif ping santé - Alzheimer</v>
      </c>
      <c r="E908" s="1" t="str">
        <f>_xlfn.XLOOKUP(A908,'Export Dossier'!$K$3:$K$974,'Export Dossier'!$D$3:$D$974)</f>
        <v>FFTT-OCC-24-0030</v>
      </c>
      <c r="F908" s="36" t="str">
        <f>_xlfn.XLOOKUP(C908,'Export Action'!$A$3:$A$1999,'Export Action'!$AE$3:$AE$1999)</f>
        <v>Ping Actif</v>
      </c>
      <c r="G908" s="68"/>
      <c r="H908" s="71"/>
      <c r="I908" s="71"/>
      <c r="J908" s="1" t="str">
        <f>_xlfn.XLOOKUP(C908,'Export Action'!$A$3:$A$1999,'Export Action'!$J$3:$J$1999)</f>
        <v>Première demande</v>
      </c>
      <c r="K908" s="1" t="str">
        <f>_xlfn.XLOOKUP(C908,'Export Action'!$A$3:$A$1999,'Export Action'!$AL$3:$AL$1999)</f>
        <v>Mixte</v>
      </c>
      <c r="L908" s="1">
        <f>_xlfn.XLOOKUP(C908,'Export Action'!$A$3:$A$1999,'Export Action'!$AM$3:$AM$1999)</f>
        <v>20</v>
      </c>
      <c r="M908" s="5">
        <f>_xlfn.XLOOKUP(A908,'Export 2022'!$K$3:$K$1000,'Export 2022'!$AF$3:$AF$1000)</f>
        <v>5000</v>
      </c>
      <c r="N908" s="5">
        <f>_xlfn.XLOOKUP(A908,'Export 2023'!$K$3:$K$1000,'Export 2023'!$AF$3:$AF$1000)</f>
        <v>4300</v>
      </c>
      <c r="O908" s="31">
        <f>_xlfn.XLOOKUP(A908,'Export Dossier'!$K$3:$K$974,'Export Dossier'!$AD$3:$AD$974)</f>
        <v>11500</v>
      </c>
      <c r="P908" s="31">
        <f>_xlfn.XLOOKUP(C908,'Export Action'!$A$3:$A$1999,'Export Action'!$AS$3:$AS$1999)</f>
        <v>3000</v>
      </c>
      <c r="Q908" s="29">
        <f>(_xlfn.XLOOKUP(C908,'Export Action'!$A$3:$A$1999,'Export Action'!$AS$3:$AS$1999))/_xlfn.XLOOKUP(C908,'Export Action'!$A$3:$A$1999,'Export Action'!$AR$3:$AR$1999)</f>
        <v>0.44776119402985076</v>
      </c>
      <c r="R908" s="63" t="str">
        <f>IF(OR(_xlfn.XLOOKUP(C908,'Export Action'!$A$3:$A$1999,'Export Action'!$AO$3:$AO$1999)="Communes ZRR./bassins de vie pop &gt; 50% ZRR",_xlfn.XLOOKUP(C908,'Export Action'!$A$3:$A$1999,'Export Action'!$AO$3:$AO$1999)="Contrats de relance et de transition écologique (CRTE) rural"),"Oui","Non")</f>
        <v>Non</v>
      </c>
      <c r="S908" s="73"/>
      <c r="T908" s="74">
        <f t="shared" si="14"/>
        <v>366</v>
      </c>
      <c r="U908" s="75"/>
      <c r="V908" s="8" t="str" cm="1">
        <f t="array" ref="V908">IF(SUMPRODUCT((Tableau1[NOM DE LA STRUCTURE]=Tableau1[[#This Row],[NOM DE LA STRUCTURE]])*Tableau1[MONTANT PROPOSE POUR L''ACTION])=0,"",SUMPRODUCT((Tableau1[NOM DE LA STRUCTURE]=Tableau1[[#This Row],[NOM DE LA STRUCTURE]])*Tableau1[MONTANT PROPOSE POUR L''ACTION]))</f>
        <v/>
      </c>
      <c r="W908" s="79"/>
    </row>
    <row r="909" spans="1:23" ht="47.5" hidden="1" customHeight="1" x14ac:dyDescent="0.25">
      <c r="A909" s="13" t="str">
        <f>_xlfn.XLOOKUP(C909,'Export Action'!$A$3:$A$1999,'Export Action'!$L$3:$L$1999)</f>
        <v>39436911000017</v>
      </c>
      <c r="B909" s="84" t="str">
        <f>_xlfn.XLOOKUP(A909,'Export Action'!$L$3:$L$1999,'Export Action'!$O$3:$O$1999)</f>
        <v>MONTPELLIER TENNIS DE TABLE</v>
      </c>
      <c r="C909" s="1" t="s">
        <v>18468</v>
      </c>
      <c r="D909" s="36" t="str">
        <f>_xlfn.XLOOKUP(C909,'Export Action'!$A$3:$A$1999,'Export Action'!$X$3:$X$1999)</f>
        <v>animation "JOP"</v>
      </c>
      <c r="E909" s="1" t="str">
        <f>_xlfn.XLOOKUP(A909,'Export Dossier'!$K$3:$K$974,'Export Dossier'!$D$3:$D$974)</f>
        <v>FFTT-OCC-24-0030</v>
      </c>
      <c r="F909" s="36" t="str">
        <f>_xlfn.XLOOKUP(C909,'Export Action'!$A$3:$A$1999,'Export Action'!$AE$3:$AE$1999)</f>
        <v>Animations vacances Olympiques et Paralympiques</v>
      </c>
      <c r="G909" s="87"/>
      <c r="H909" s="1"/>
      <c r="I909" s="1"/>
      <c r="J909" s="1" t="str">
        <f>_xlfn.XLOOKUP(C909,'Export Action'!$A$3:$A$1999,'Export Action'!$J$3:$J$1999)</f>
        <v>Première demande</v>
      </c>
      <c r="K909" s="1" t="str">
        <f>_xlfn.XLOOKUP(C909,'Export Action'!$A$3:$A$1999,'Export Action'!$AL$3:$AL$1999)</f>
        <v>Mixte</v>
      </c>
      <c r="L909" s="1">
        <f>_xlfn.XLOOKUP(C909,'Export Action'!$A$3:$A$1999,'Export Action'!$AM$3:$AM$1999)</f>
        <v>40</v>
      </c>
      <c r="M909" s="5">
        <f>_xlfn.XLOOKUP(A909,'Export 2022'!$K$3:$K$1000,'Export 2022'!$AF$3:$AF$1000)</f>
        <v>5000</v>
      </c>
      <c r="N909" s="5">
        <f>_xlfn.XLOOKUP(A909,'Export 2023'!$K$3:$K$1000,'Export 2023'!$AF$3:$AF$1000)</f>
        <v>4300</v>
      </c>
      <c r="O909" s="31">
        <f>_xlfn.XLOOKUP(A909,'Export Dossier'!$K$3:$K$974,'Export Dossier'!$AD$3:$AD$974)</f>
        <v>11500</v>
      </c>
      <c r="P909" s="31">
        <f>_xlfn.XLOOKUP(C909,'Export Action'!$A$3:$A$1999,'Export Action'!$AS$3:$AS$1999)</f>
        <v>1500</v>
      </c>
      <c r="Q909" s="29">
        <f>(_xlfn.XLOOKUP(C909,'Export Action'!$A$3:$A$1999,'Export Action'!$AS$3:$AS$1999))/_xlfn.XLOOKUP(C909,'Export Action'!$A$3:$A$1999,'Export Action'!$AR$3:$AR$1999)</f>
        <v>0.45454545454545453</v>
      </c>
      <c r="R909" s="63" t="str">
        <f>IF(OR(_xlfn.XLOOKUP(C909,'Export Action'!$A$3:$A$1999,'Export Action'!$AO$3:$AO$1999)="Communes ZRR./bassins de vie pop &gt; 50% ZRR",_xlfn.XLOOKUP(C909,'Export Action'!$A$3:$A$1999,'Export Action'!$AO$3:$AO$1999)="Contrats de relance et de transition écologique (CRTE) rural"),"Oui","Non")</f>
        <v>Non</v>
      </c>
      <c r="S909" s="88"/>
      <c r="T909" s="74">
        <f t="shared" si="14"/>
        <v>366</v>
      </c>
      <c r="U909" s="89"/>
      <c r="V909" s="8" t="str" cm="1">
        <f t="array" ref="V909">IF(SUMPRODUCT((Tableau1[NOM DE LA STRUCTURE]=Tableau1[[#This Row],[NOM DE LA STRUCTURE]])*Tableau1[MONTANT PROPOSE POUR L''ACTION])=0,"",SUMPRODUCT((Tableau1[NOM DE LA STRUCTURE]=Tableau1[[#This Row],[NOM DE LA STRUCTURE]])*Tableau1[MONTANT PROPOSE POUR L''ACTION]))</f>
        <v/>
      </c>
      <c r="W909" s="90"/>
    </row>
    <row r="910" spans="1:23" ht="47.5" hidden="1" customHeight="1" x14ac:dyDescent="0.25">
      <c r="A910" s="13" t="str">
        <f>_xlfn.XLOOKUP(C910,'Export Action'!$A$3:$A$1999,'Export Action'!$L$3:$L$1999)</f>
        <v>90356306200012</v>
      </c>
      <c r="B910" s="84" t="str">
        <f>_xlfn.XLOOKUP(A910,'Export Action'!$L$3:$L$1999,'Export Action'!$O$3:$O$1999)</f>
        <v>SALLES D'AUDE VILLAGE PASSION</v>
      </c>
      <c r="C910" s="1" t="s">
        <v>18515</v>
      </c>
      <c r="D910" s="36" t="str">
        <f>_xlfn.XLOOKUP(C910,'Export Action'!$A$3:$A$1999,'Export Action'!$X$3:$X$1999)</f>
        <v>recrutement et fidelisation des jeunes</v>
      </c>
      <c r="E910" s="1" t="str">
        <f>_xlfn.XLOOKUP(A910,'Export Dossier'!$K$3:$K$974,'Export Dossier'!$D$3:$D$974)</f>
        <v>FFTT-OCC-24-0033</v>
      </c>
      <c r="F910" s="36" t="str">
        <f>_xlfn.XLOOKUP(C910,'Export Action'!$A$3:$A$1999,'Export Action'!$AE$3:$AE$1999)</f>
        <v>Ping Educatif</v>
      </c>
      <c r="G910" s="68"/>
      <c r="H910" s="71"/>
      <c r="I910" s="71"/>
      <c r="J910" s="1" t="str">
        <f>_xlfn.XLOOKUP(C910,'Export Action'!$A$3:$A$1999,'Export Action'!$J$3:$J$1999)</f>
        <v>Première demande</v>
      </c>
      <c r="K910" s="1" t="str">
        <f>_xlfn.XLOOKUP(C910,'Export Action'!$A$3:$A$1999,'Export Action'!$AL$3:$AL$1999)</f>
        <v>Mixte</v>
      </c>
      <c r="L910" s="1">
        <f>_xlfn.XLOOKUP(C910,'Export Action'!$A$3:$A$1999,'Export Action'!$AM$3:$AM$1999)</f>
        <v>90</v>
      </c>
      <c r="M910" s="5" t="e">
        <f>_xlfn.XLOOKUP(A910,'Export 2022'!$K$3:$K$1000,'Export 2022'!$AF$3:$AF$1000)</f>
        <v>#N/A</v>
      </c>
      <c r="N910" s="5" t="e">
        <f>_xlfn.XLOOKUP(A910,'Export 2023'!$K$3:$K$1000,'Export 2023'!$AF$3:$AF$1000)</f>
        <v>#N/A</v>
      </c>
      <c r="O910" s="31">
        <f>_xlfn.XLOOKUP(A910,'Export Dossier'!$K$3:$K$974,'Export Dossier'!$AD$3:$AD$974)</f>
        <v>1500</v>
      </c>
      <c r="P910" s="31">
        <f>_xlfn.XLOOKUP(C910,'Export Action'!$A$3:$A$1999,'Export Action'!$AS$3:$AS$1999)</f>
        <v>750</v>
      </c>
      <c r="Q910" s="29">
        <f>(_xlfn.XLOOKUP(C910,'Export Action'!$A$3:$A$1999,'Export Action'!$AS$3:$AS$1999))/_xlfn.XLOOKUP(C910,'Export Action'!$A$3:$A$1999,'Export Action'!$AR$3:$AR$1999)</f>
        <v>0.6</v>
      </c>
      <c r="R910" s="63" t="str">
        <f>IF(OR(_xlfn.XLOOKUP(C910,'Export Action'!$A$3:$A$1999,'Export Action'!$AO$3:$AO$1999)="Communes ZRR./bassins de vie pop &gt; 50% ZRR",_xlfn.XLOOKUP(C910,'Export Action'!$A$3:$A$1999,'Export Action'!$AO$3:$AO$1999)="Contrats de relance et de transition écologique (CRTE) rural"),"Oui","Non")</f>
        <v>Non</v>
      </c>
      <c r="S910" s="73"/>
      <c r="T910" s="74">
        <f t="shared" si="14"/>
        <v>367</v>
      </c>
      <c r="U910" s="75"/>
      <c r="V910" s="8" t="str" cm="1">
        <f t="array" ref="V910">IF(SUMPRODUCT((Tableau1[NOM DE LA STRUCTURE]=Tableau1[[#This Row],[NOM DE LA STRUCTURE]])*Tableau1[MONTANT PROPOSE POUR L''ACTION])=0,"",SUMPRODUCT((Tableau1[NOM DE LA STRUCTURE]=Tableau1[[#This Row],[NOM DE LA STRUCTURE]])*Tableau1[MONTANT PROPOSE POUR L''ACTION]))</f>
        <v/>
      </c>
      <c r="W910" s="79"/>
    </row>
    <row r="911" spans="1:23" ht="47.5" hidden="1" customHeight="1" x14ac:dyDescent="0.25">
      <c r="A911" s="13" t="str">
        <f>_xlfn.XLOOKUP(C911,'Export Action'!$A$3:$A$1999,'Export Action'!$L$3:$L$1999)</f>
        <v>90356306200012</v>
      </c>
      <c r="B911" s="84" t="str">
        <f>_xlfn.XLOOKUP(A911,'Export Action'!$L$3:$L$1999,'Export Action'!$O$3:$O$1999)</f>
        <v>SALLES D'AUDE VILLAGE PASSION</v>
      </c>
      <c r="C911" s="1" t="s">
        <v>18528</v>
      </c>
      <c r="D911" s="36" t="str">
        <f>_xlfn.XLOOKUP(C911,'Export Action'!$A$3:$A$1999,'Export Action'!$X$3:$X$1999)</f>
        <v>developpement des nouvelles pratiques</v>
      </c>
      <c r="E911" s="1" t="str">
        <f>_xlfn.XLOOKUP(A911,'Export Dossier'!$K$3:$K$974,'Export Dossier'!$D$3:$D$974)</f>
        <v>FFTT-OCC-24-0033</v>
      </c>
      <c r="F911" s="36" t="str">
        <f>_xlfn.XLOOKUP(C911,'Export Action'!$A$3:$A$1999,'Export Action'!$AE$3:$AE$1999)</f>
        <v>Nouvelles pratiques</v>
      </c>
      <c r="G911" s="68"/>
      <c r="H911" s="71"/>
      <c r="I911" s="71"/>
      <c r="J911" s="1" t="str">
        <f>_xlfn.XLOOKUP(C911,'Export Action'!$A$3:$A$1999,'Export Action'!$J$3:$J$1999)</f>
        <v>Première demande</v>
      </c>
      <c r="K911" s="1" t="str">
        <f>_xlfn.XLOOKUP(C911,'Export Action'!$A$3:$A$1999,'Export Action'!$AL$3:$AL$1999)</f>
        <v>Mixte</v>
      </c>
      <c r="L911" s="1">
        <f>_xlfn.XLOOKUP(C911,'Export Action'!$A$3:$A$1999,'Export Action'!$AM$3:$AM$1999)</f>
        <v>60</v>
      </c>
      <c r="M911" s="5" t="e">
        <f>_xlfn.XLOOKUP(A911,'Export 2022'!$K$3:$K$1000,'Export 2022'!$AF$3:$AF$1000)</f>
        <v>#N/A</v>
      </c>
      <c r="N911" s="5" t="e">
        <f>_xlfn.XLOOKUP(A911,'Export 2023'!$K$3:$K$1000,'Export 2023'!$AF$3:$AF$1000)</f>
        <v>#N/A</v>
      </c>
      <c r="O911" s="31">
        <f>_xlfn.XLOOKUP(A911,'Export Dossier'!$K$3:$K$974,'Export Dossier'!$AD$3:$AD$974)</f>
        <v>1500</v>
      </c>
      <c r="P911" s="31">
        <f>_xlfn.XLOOKUP(C911,'Export Action'!$A$3:$A$1999,'Export Action'!$AS$3:$AS$1999)</f>
        <v>750</v>
      </c>
      <c r="Q911" s="29">
        <f>(_xlfn.XLOOKUP(C911,'Export Action'!$A$3:$A$1999,'Export Action'!$AS$3:$AS$1999))/_xlfn.XLOOKUP(C911,'Export Action'!$A$3:$A$1999,'Export Action'!$AR$3:$AR$1999)</f>
        <v>0.6</v>
      </c>
      <c r="R911" s="63" t="str">
        <f>IF(OR(_xlfn.XLOOKUP(C911,'Export Action'!$A$3:$A$1999,'Export Action'!$AO$3:$AO$1999)="Communes ZRR./bassins de vie pop &gt; 50% ZRR",_xlfn.XLOOKUP(C911,'Export Action'!$A$3:$A$1999,'Export Action'!$AO$3:$AO$1999)="Contrats de relance et de transition écologique (CRTE) rural"),"Oui","Non")</f>
        <v>Non</v>
      </c>
      <c r="S911" s="73"/>
      <c r="T911" s="74">
        <f t="shared" si="14"/>
        <v>367</v>
      </c>
      <c r="U911" s="75"/>
      <c r="V911" s="8" t="str" cm="1">
        <f t="array" ref="V911">IF(SUMPRODUCT((Tableau1[NOM DE LA STRUCTURE]=Tableau1[[#This Row],[NOM DE LA STRUCTURE]])*Tableau1[MONTANT PROPOSE POUR L''ACTION])=0,"",SUMPRODUCT((Tableau1[NOM DE LA STRUCTURE]=Tableau1[[#This Row],[NOM DE LA STRUCTURE]])*Tableau1[MONTANT PROPOSE POUR L''ACTION]))</f>
        <v/>
      </c>
      <c r="W911" s="79"/>
    </row>
    <row r="912" spans="1:23" ht="47.5" hidden="1" customHeight="1" x14ac:dyDescent="0.25">
      <c r="A912" s="13" t="str">
        <f>_xlfn.XLOOKUP(C912,'Export Action'!$A$3:$A$1999,'Export Action'!$L$3:$L$1999)</f>
        <v>44817592700020</v>
      </c>
      <c r="B912" s="84" t="str">
        <f>_xlfn.XLOOKUP(A912,'Export Action'!$L$3:$L$1999,'Export Action'!$O$3:$O$1999)</f>
        <v>AIX LES MILLES TENNIS DE TABLE</v>
      </c>
      <c r="C912" s="1" t="s">
        <v>2211</v>
      </c>
      <c r="D912" s="36" t="str">
        <f>_xlfn.XLOOKUP(C912,'Export Action'!$A$3:$A$1999,'Export Action'!$X$3:$X$1999)</f>
        <v>Ping Educatif</v>
      </c>
      <c r="E912" s="1" t="str">
        <f>_xlfn.XLOOKUP(A912,'Export Dossier'!$K$3:$K$974,'Export Dossier'!$D$3:$D$974)</f>
        <v>FFTT-PACA-24-0001</v>
      </c>
      <c r="F912" s="36" t="str">
        <f>_xlfn.XLOOKUP(C912,'Export Action'!$A$3:$A$1999,'Export Action'!$AE$3:$AE$1999)</f>
        <v>Ping Educatif</v>
      </c>
      <c r="G912" s="68"/>
      <c r="H912" s="71"/>
      <c r="I912" s="71"/>
      <c r="J912" s="1" t="str">
        <f>_xlfn.XLOOKUP(C912,'Export Action'!$A$3:$A$1999,'Export Action'!$J$3:$J$1999)</f>
        <v>Renouvellement</v>
      </c>
      <c r="K912" s="1" t="str">
        <f>_xlfn.XLOOKUP(C912,'Export Action'!$A$3:$A$1999,'Export Action'!$AL$3:$AL$1999)</f>
        <v>Mixte</v>
      </c>
      <c r="L912" s="1">
        <f>_xlfn.XLOOKUP(C912,'Export Action'!$A$3:$A$1999,'Export Action'!$AM$3:$AM$1999)</f>
        <v>150</v>
      </c>
      <c r="M912" s="5">
        <f>_xlfn.XLOOKUP(A912,'Export 2022'!$K$3:$K$1000,'Export 2022'!$AF$3:$AF$1000)</f>
        <v>3000</v>
      </c>
      <c r="N912" s="5">
        <f>_xlfn.XLOOKUP(A912,'Export 2023'!$K$3:$K$1000,'Export 2023'!$AF$3:$AF$1000)</f>
        <v>2600</v>
      </c>
      <c r="O912" s="31">
        <f>_xlfn.XLOOKUP(A912,'Export Dossier'!$K$3:$K$974,'Export Dossier'!$AD$3:$AD$974)</f>
        <v>11500</v>
      </c>
      <c r="P912" s="31">
        <f>_xlfn.XLOOKUP(C912,'Export Action'!$A$3:$A$1999,'Export Action'!$AS$3:$AS$1999)</f>
        <v>3000</v>
      </c>
      <c r="Q912" s="29">
        <f>(_xlfn.XLOOKUP(C912,'Export Action'!$A$3:$A$1999,'Export Action'!$AS$3:$AS$1999))/_xlfn.XLOOKUP(C912,'Export Action'!$A$3:$A$1999,'Export Action'!$AR$3:$AR$1999)</f>
        <v>0.38461538461538464</v>
      </c>
      <c r="R912" s="63" t="str">
        <f>IF(OR(_xlfn.XLOOKUP(C912,'Export Action'!$A$3:$A$1999,'Export Action'!$AO$3:$AO$1999)="Communes ZRR./bassins de vie pop &gt; 50% ZRR",_xlfn.XLOOKUP(C912,'Export Action'!$A$3:$A$1999,'Export Action'!$AO$3:$AO$1999)="Contrats de relance et de transition écologique (CRTE) rural"),"Oui","Non")</f>
        <v>Non</v>
      </c>
      <c r="S912" s="73"/>
      <c r="T912" s="74">
        <f t="shared" si="14"/>
        <v>368</v>
      </c>
      <c r="U912" s="75"/>
      <c r="V912" s="8" t="str" cm="1">
        <f t="array" ref="V912">IF(SUMPRODUCT((Tableau1[NOM DE LA STRUCTURE]=Tableau1[[#This Row],[NOM DE LA STRUCTURE]])*Tableau1[MONTANT PROPOSE POUR L''ACTION])=0,"",SUMPRODUCT((Tableau1[NOM DE LA STRUCTURE]=Tableau1[[#This Row],[NOM DE LA STRUCTURE]])*Tableau1[MONTANT PROPOSE POUR L''ACTION]))</f>
        <v/>
      </c>
      <c r="W912" s="79"/>
    </row>
    <row r="913" spans="1:23" ht="47.5" hidden="1" customHeight="1" x14ac:dyDescent="0.25">
      <c r="A913" s="13" t="str">
        <f>_xlfn.XLOOKUP(C913,'Export Action'!$A$3:$A$1999,'Export Action'!$L$3:$L$1999)</f>
        <v>44817592700020</v>
      </c>
      <c r="B913" s="84" t="str">
        <f>_xlfn.XLOOKUP(A913,'Export Action'!$L$3:$L$1999,'Export Action'!$O$3:$O$1999)</f>
        <v>AIX LES MILLES TENNIS DE TABLE</v>
      </c>
      <c r="C913" s="1" t="s">
        <v>2228</v>
      </c>
      <c r="D913" s="36" t="str">
        <f>_xlfn.XLOOKUP(C913,'Export Action'!$A$3:$A$1999,'Export Action'!$X$3:$X$1999)</f>
        <v>Ping Actif</v>
      </c>
      <c r="E913" s="1" t="str">
        <f>_xlfn.XLOOKUP(A913,'Export Dossier'!$K$3:$K$974,'Export Dossier'!$D$3:$D$974)</f>
        <v>FFTT-PACA-24-0001</v>
      </c>
      <c r="F913" s="36" t="str">
        <f>_xlfn.XLOOKUP(C913,'Export Action'!$A$3:$A$1999,'Export Action'!$AE$3:$AE$1999)</f>
        <v>Ping Actif</v>
      </c>
      <c r="G913" s="68"/>
      <c r="H913" s="71"/>
      <c r="I913" s="71"/>
      <c r="J913" s="1" t="str">
        <f>_xlfn.XLOOKUP(C913,'Export Action'!$A$3:$A$1999,'Export Action'!$J$3:$J$1999)</f>
        <v>Renouvellement</v>
      </c>
      <c r="K913" s="1" t="str">
        <f>_xlfn.XLOOKUP(C913,'Export Action'!$A$3:$A$1999,'Export Action'!$AL$3:$AL$1999)</f>
        <v>Mixte</v>
      </c>
      <c r="L913" s="1">
        <f>_xlfn.XLOOKUP(C913,'Export Action'!$A$3:$A$1999,'Export Action'!$AM$3:$AM$1999)</f>
        <v>70</v>
      </c>
      <c r="M913" s="5">
        <f>_xlfn.XLOOKUP(A913,'Export 2022'!$K$3:$K$1000,'Export 2022'!$AF$3:$AF$1000)</f>
        <v>3000</v>
      </c>
      <c r="N913" s="5">
        <f>_xlfn.XLOOKUP(A913,'Export 2023'!$K$3:$K$1000,'Export 2023'!$AF$3:$AF$1000)</f>
        <v>2600</v>
      </c>
      <c r="O913" s="31">
        <f>_xlfn.XLOOKUP(A913,'Export Dossier'!$K$3:$K$974,'Export Dossier'!$AD$3:$AD$974)</f>
        <v>11500</v>
      </c>
      <c r="P913" s="31">
        <f>_xlfn.XLOOKUP(C913,'Export Action'!$A$3:$A$1999,'Export Action'!$AS$3:$AS$1999)</f>
        <v>5500</v>
      </c>
      <c r="Q913" s="29">
        <f>(_xlfn.XLOOKUP(C913,'Export Action'!$A$3:$A$1999,'Export Action'!$AS$3:$AS$1999))/_xlfn.XLOOKUP(C913,'Export Action'!$A$3:$A$1999,'Export Action'!$AR$3:$AR$1999)</f>
        <v>0.37800687285223367</v>
      </c>
      <c r="R913" s="63" t="str">
        <f>IF(OR(_xlfn.XLOOKUP(C913,'Export Action'!$A$3:$A$1999,'Export Action'!$AO$3:$AO$1999)="Communes ZRR./bassins de vie pop &gt; 50% ZRR",_xlfn.XLOOKUP(C913,'Export Action'!$A$3:$A$1999,'Export Action'!$AO$3:$AO$1999)="Contrats de relance et de transition écologique (CRTE) rural"),"Oui","Non")</f>
        <v>Non</v>
      </c>
      <c r="S913" s="73"/>
      <c r="T913" s="74">
        <f t="shared" si="14"/>
        <v>368</v>
      </c>
      <c r="U913" s="75"/>
      <c r="V913" s="8" t="str" cm="1">
        <f t="array" ref="V913">IF(SUMPRODUCT((Tableau1[NOM DE LA STRUCTURE]=Tableau1[[#This Row],[NOM DE LA STRUCTURE]])*Tableau1[MONTANT PROPOSE POUR L''ACTION])=0,"",SUMPRODUCT((Tableau1[NOM DE LA STRUCTURE]=Tableau1[[#This Row],[NOM DE LA STRUCTURE]])*Tableau1[MONTANT PROPOSE POUR L''ACTION]))</f>
        <v/>
      </c>
      <c r="W913" s="79"/>
    </row>
    <row r="914" spans="1:23" ht="47.5" hidden="1" customHeight="1" x14ac:dyDescent="0.25">
      <c r="A914" s="13" t="str">
        <f>_xlfn.XLOOKUP(C914,'Export Action'!$A$3:$A$1999,'Export Action'!$L$3:$L$1999)</f>
        <v>44817592700020</v>
      </c>
      <c r="B914" s="84" t="str">
        <f>_xlfn.XLOOKUP(A914,'Export Action'!$L$3:$L$1999,'Export Action'!$O$3:$O$1999)</f>
        <v>AIX LES MILLES TENNIS DE TABLE</v>
      </c>
      <c r="C914" s="1" t="s">
        <v>2233</v>
      </c>
      <c r="D914" s="36" t="str">
        <f>_xlfn.XLOOKUP(C914,'Export Action'!$A$3:$A$1999,'Export Action'!$X$3:$X$1999)</f>
        <v>Nouvelles pratiques</v>
      </c>
      <c r="E914" s="1" t="str">
        <f>_xlfn.XLOOKUP(A914,'Export Dossier'!$K$3:$K$974,'Export Dossier'!$D$3:$D$974)</f>
        <v>FFTT-PACA-24-0001</v>
      </c>
      <c r="F914" s="36" t="str">
        <f>_xlfn.XLOOKUP(C914,'Export Action'!$A$3:$A$1999,'Export Action'!$AE$3:$AE$1999)</f>
        <v>Nouvelles pratiques</v>
      </c>
      <c r="G914" s="68"/>
      <c r="H914" s="71"/>
      <c r="I914" s="71"/>
      <c r="J914" s="1" t="str">
        <f>_xlfn.XLOOKUP(C914,'Export Action'!$A$3:$A$1999,'Export Action'!$J$3:$J$1999)</f>
        <v>Première demande</v>
      </c>
      <c r="K914" s="1" t="str">
        <f>_xlfn.XLOOKUP(C914,'Export Action'!$A$3:$A$1999,'Export Action'!$AL$3:$AL$1999)</f>
        <v>Mixte</v>
      </c>
      <c r="L914" s="1">
        <f>_xlfn.XLOOKUP(C914,'Export Action'!$A$3:$A$1999,'Export Action'!$AM$3:$AM$1999)</f>
        <v>200</v>
      </c>
      <c r="M914" s="5">
        <f>_xlfn.XLOOKUP(A914,'Export 2022'!$K$3:$K$1000,'Export 2022'!$AF$3:$AF$1000)</f>
        <v>3000</v>
      </c>
      <c r="N914" s="5">
        <f>_xlfn.XLOOKUP(A914,'Export 2023'!$K$3:$K$1000,'Export 2023'!$AF$3:$AF$1000)</f>
        <v>2600</v>
      </c>
      <c r="O914" s="31">
        <f>_xlfn.XLOOKUP(A914,'Export Dossier'!$K$3:$K$974,'Export Dossier'!$AD$3:$AD$974)</f>
        <v>11500</v>
      </c>
      <c r="P914" s="31">
        <f>_xlfn.XLOOKUP(C914,'Export Action'!$A$3:$A$1999,'Export Action'!$AS$3:$AS$1999)</f>
        <v>3000</v>
      </c>
      <c r="Q914" s="29">
        <f>(_xlfn.XLOOKUP(C914,'Export Action'!$A$3:$A$1999,'Export Action'!$AS$3:$AS$1999))/_xlfn.XLOOKUP(C914,'Export Action'!$A$3:$A$1999,'Export Action'!$AR$3:$AR$1999)</f>
        <v>0.375</v>
      </c>
      <c r="R914" s="63" t="str">
        <f>IF(OR(_xlfn.XLOOKUP(C914,'Export Action'!$A$3:$A$1999,'Export Action'!$AO$3:$AO$1999)="Communes ZRR./bassins de vie pop &gt; 50% ZRR",_xlfn.XLOOKUP(C914,'Export Action'!$A$3:$A$1999,'Export Action'!$AO$3:$AO$1999)="Contrats de relance et de transition écologique (CRTE) rural"),"Oui","Non")</f>
        <v>Non</v>
      </c>
      <c r="S914" s="73"/>
      <c r="T914" s="74">
        <f t="shared" si="14"/>
        <v>368</v>
      </c>
      <c r="U914" s="75"/>
      <c r="V914" s="8" t="str" cm="1">
        <f t="array" ref="V914">IF(SUMPRODUCT((Tableau1[NOM DE LA STRUCTURE]=Tableau1[[#This Row],[NOM DE LA STRUCTURE]])*Tableau1[MONTANT PROPOSE POUR L''ACTION])=0,"",SUMPRODUCT((Tableau1[NOM DE LA STRUCTURE]=Tableau1[[#This Row],[NOM DE LA STRUCTURE]])*Tableau1[MONTANT PROPOSE POUR L''ACTION]))</f>
        <v/>
      </c>
      <c r="W914" s="79"/>
    </row>
    <row r="915" spans="1:23" ht="47.5" hidden="1" customHeight="1" x14ac:dyDescent="0.25">
      <c r="A915" s="13" t="str">
        <f>_xlfn.XLOOKUP(C915,'Export Action'!$A$3:$A$1999,'Export Action'!$L$3:$L$1999)</f>
        <v>43281415000012</v>
      </c>
      <c r="B915" s="84" t="str">
        <f>_xlfn.XLOOKUP(A915,'Export Action'!$L$3:$L$1999,'Export Action'!$O$3:$O$1999)</f>
        <v>TENNIS DE TABLE VALLEE DU GAPEAU</v>
      </c>
      <c r="C915" s="1" t="s">
        <v>12938</v>
      </c>
      <c r="D915" s="36" t="str">
        <f>_xlfn.XLOOKUP(C915,'Export Action'!$A$3:$A$1999,'Export Action'!$X$3:$X$1999)</f>
        <v>FEMININES</v>
      </c>
      <c r="E915" s="1" t="str">
        <f>_xlfn.XLOOKUP(A915,'Export Dossier'!$K$3:$K$974,'Export Dossier'!$D$3:$D$974)</f>
        <v>FFTT-PACA-24-0002</v>
      </c>
      <c r="F915" s="36" t="str">
        <f>_xlfn.XLOOKUP(C915,'Export Action'!$A$3:$A$1999,'Export Action'!$AE$3:$AE$1999)</f>
        <v>Nouvelles pratiques</v>
      </c>
      <c r="G915" s="68"/>
      <c r="H915" s="71"/>
      <c r="I915" s="71"/>
      <c r="J915" s="1" t="str">
        <f>_xlfn.XLOOKUP(C915,'Export Action'!$A$3:$A$1999,'Export Action'!$J$3:$J$1999)</f>
        <v>Première demande</v>
      </c>
      <c r="K915" s="1" t="str">
        <f>_xlfn.XLOOKUP(C915,'Export Action'!$A$3:$A$1999,'Export Action'!$AL$3:$AL$1999)</f>
        <v>Féminin</v>
      </c>
      <c r="L915" s="1">
        <f>_xlfn.XLOOKUP(C915,'Export Action'!$A$3:$A$1999,'Export Action'!$AM$3:$AM$1999)</f>
        <v>13</v>
      </c>
      <c r="M915" s="5">
        <f>_xlfn.XLOOKUP(A915,'Export 2022'!$K$3:$K$1000,'Export 2022'!$AF$3:$AF$1000)</f>
        <v>1500</v>
      </c>
      <c r="N915" s="5">
        <f>_xlfn.XLOOKUP(A915,'Export 2023'!$K$3:$K$1000,'Export 2023'!$AF$3:$AF$1000)</f>
        <v>0</v>
      </c>
      <c r="O915" s="31">
        <f>_xlfn.XLOOKUP(A915,'Export Dossier'!$K$3:$K$974,'Export Dossier'!$AD$3:$AD$974)</f>
        <v>3000</v>
      </c>
      <c r="P915" s="31">
        <f>_xlfn.XLOOKUP(C915,'Export Action'!$A$3:$A$1999,'Export Action'!$AS$3:$AS$1999)</f>
        <v>1500</v>
      </c>
      <c r="Q915" s="29">
        <f>(_xlfn.XLOOKUP(C915,'Export Action'!$A$3:$A$1999,'Export Action'!$AS$3:$AS$1999))/_xlfn.XLOOKUP(C915,'Export Action'!$A$3:$A$1999,'Export Action'!$AR$3:$AR$1999)</f>
        <v>0.42857142857142855</v>
      </c>
      <c r="R915" s="63" t="str">
        <f>IF(OR(_xlfn.XLOOKUP(C915,'Export Action'!$A$3:$A$1999,'Export Action'!$AO$3:$AO$1999)="Communes ZRR./bassins de vie pop &gt; 50% ZRR",_xlfn.XLOOKUP(C915,'Export Action'!$A$3:$A$1999,'Export Action'!$AO$3:$AO$1999)="Contrats de relance et de transition écologique (CRTE) rural"),"Oui","Non")</f>
        <v>Oui</v>
      </c>
      <c r="S915" s="73"/>
      <c r="T915" s="74">
        <f t="shared" si="14"/>
        <v>369</v>
      </c>
      <c r="U915" s="75"/>
      <c r="V915" s="8" t="str" cm="1">
        <f t="array" ref="V915">IF(SUMPRODUCT((Tableau1[NOM DE LA STRUCTURE]=Tableau1[[#This Row],[NOM DE LA STRUCTURE]])*Tableau1[MONTANT PROPOSE POUR L''ACTION])=0,"",SUMPRODUCT((Tableau1[NOM DE LA STRUCTURE]=Tableau1[[#This Row],[NOM DE LA STRUCTURE]])*Tableau1[MONTANT PROPOSE POUR L''ACTION]))</f>
        <v/>
      </c>
      <c r="W915" s="79"/>
    </row>
    <row r="916" spans="1:23" ht="47.5" hidden="1" customHeight="1" x14ac:dyDescent="0.25">
      <c r="A916" s="13" t="str">
        <f>_xlfn.XLOOKUP(C916,'Export Action'!$A$3:$A$1999,'Export Action'!$L$3:$L$1999)</f>
        <v>43281415000012</v>
      </c>
      <c r="B916" s="84" t="str">
        <f>_xlfn.XLOOKUP(A916,'Export Action'!$L$3:$L$1999,'Export Action'!$O$3:$O$1999)</f>
        <v>TENNIS DE TABLE VALLEE DU GAPEAU</v>
      </c>
      <c r="C916" s="1" t="s">
        <v>12946</v>
      </c>
      <c r="D916" s="36" t="str">
        <f>_xlfn.XLOOKUP(C916,'Export Action'!$A$3:$A$1999,'Export Action'!$X$3:$X$1999)</f>
        <v>NOUVELLES PRATIQUES</v>
      </c>
      <c r="E916" s="1" t="str">
        <f>_xlfn.XLOOKUP(A916,'Export Dossier'!$K$3:$K$974,'Export Dossier'!$D$3:$D$974)</f>
        <v>FFTT-PACA-24-0002</v>
      </c>
      <c r="F916" s="36" t="str">
        <f>_xlfn.XLOOKUP(C916,'Export Action'!$A$3:$A$1999,'Export Action'!$AE$3:$AE$1999)</f>
        <v>Nouvelles pratiques</v>
      </c>
      <c r="G916" s="68"/>
      <c r="H916" s="71"/>
      <c r="I916" s="71"/>
      <c r="J916" s="1" t="str">
        <f>_xlfn.XLOOKUP(C916,'Export Action'!$A$3:$A$1999,'Export Action'!$J$3:$J$1999)</f>
        <v>Première demande</v>
      </c>
      <c r="K916" s="1" t="str">
        <f>_xlfn.XLOOKUP(C916,'Export Action'!$A$3:$A$1999,'Export Action'!$AL$3:$AL$1999)</f>
        <v>Mixte</v>
      </c>
      <c r="L916" s="1">
        <f>_xlfn.XLOOKUP(C916,'Export Action'!$A$3:$A$1999,'Export Action'!$AM$3:$AM$1999)</f>
        <v>150</v>
      </c>
      <c r="M916" s="5">
        <f>_xlfn.XLOOKUP(A916,'Export 2022'!$K$3:$K$1000,'Export 2022'!$AF$3:$AF$1000)</f>
        <v>1500</v>
      </c>
      <c r="N916" s="5">
        <f>_xlfn.XLOOKUP(A916,'Export 2023'!$K$3:$K$1000,'Export 2023'!$AF$3:$AF$1000)</f>
        <v>0</v>
      </c>
      <c r="O916" s="31">
        <f>_xlfn.XLOOKUP(A916,'Export Dossier'!$K$3:$K$974,'Export Dossier'!$AD$3:$AD$974)</f>
        <v>3000</v>
      </c>
      <c r="P916" s="31">
        <f>_xlfn.XLOOKUP(C916,'Export Action'!$A$3:$A$1999,'Export Action'!$AS$3:$AS$1999)</f>
        <v>1500</v>
      </c>
      <c r="Q916" s="29">
        <f>(_xlfn.XLOOKUP(C916,'Export Action'!$A$3:$A$1999,'Export Action'!$AS$3:$AS$1999))/_xlfn.XLOOKUP(C916,'Export Action'!$A$3:$A$1999,'Export Action'!$AR$3:$AR$1999)</f>
        <v>0.42857142857142855</v>
      </c>
      <c r="R916" s="63" t="str">
        <f>IF(OR(_xlfn.XLOOKUP(C916,'Export Action'!$A$3:$A$1999,'Export Action'!$AO$3:$AO$1999)="Communes ZRR./bassins de vie pop &gt; 50% ZRR",_xlfn.XLOOKUP(C916,'Export Action'!$A$3:$A$1999,'Export Action'!$AO$3:$AO$1999)="Contrats de relance et de transition écologique (CRTE) rural"),"Oui","Non")</f>
        <v>Oui</v>
      </c>
      <c r="S916" s="73"/>
      <c r="T916" s="74">
        <f t="shared" si="14"/>
        <v>369</v>
      </c>
      <c r="U916" s="75"/>
      <c r="V916" s="8" t="str" cm="1">
        <f t="array" ref="V916">IF(SUMPRODUCT((Tableau1[NOM DE LA STRUCTURE]=Tableau1[[#This Row],[NOM DE LA STRUCTURE]])*Tableau1[MONTANT PROPOSE POUR L''ACTION])=0,"",SUMPRODUCT((Tableau1[NOM DE LA STRUCTURE]=Tableau1[[#This Row],[NOM DE LA STRUCTURE]])*Tableau1[MONTANT PROPOSE POUR L''ACTION]))</f>
        <v/>
      </c>
      <c r="W916" s="79"/>
    </row>
    <row r="917" spans="1:23" ht="47.5" hidden="1" customHeight="1" x14ac:dyDescent="0.25">
      <c r="A917" s="13" t="str">
        <f>_xlfn.XLOOKUP(C917,'Export Action'!$A$3:$A$1999,'Export Action'!$L$3:$L$1999)</f>
        <v>48132309500028</v>
      </c>
      <c r="B917" s="84" t="str">
        <f>_xlfn.XLOOKUP(A917,'Export Action'!$L$3:$L$1999,'Export Action'!$O$3:$O$1999)</f>
        <v>PING PONG DE VENELLES</v>
      </c>
      <c r="C917" s="1" t="s">
        <v>12951</v>
      </c>
      <c r="D917" s="36" t="str">
        <f>_xlfn.XLOOKUP(C917,'Export Action'!$A$3:$A$1999,'Export Action'!$X$3:$X$1999)</f>
        <v>PROJET D’INTERVENTION DE L’ASSOCIATION « PING PONG VENELLES » EN SERVICE DE PEDIATRIE AU  SEIN DU Centre Hospitalier Intercommunal Aix Pertuis "CHIAP"</v>
      </c>
      <c r="E917" s="1" t="str">
        <f>_xlfn.XLOOKUP(A917,'Export Dossier'!$K$3:$K$974,'Export Dossier'!$D$3:$D$974)</f>
        <v>FFTT-PACA-24-0003</v>
      </c>
      <c r="F917" s="36" t="str">
        <f>_xlfn.XLOOKUP(C917,'Export Action'!$A$3:$A$1999,'Export Action'!$AE$3:$AE$1999)</f>
        <v>Ping Actif</v>
      </c>
      <c r="G917" s="68"/>
      <c r="H917" s="71"/>
      <c r="I917" s="71"/>
      <c r="J917" s="1" t="str">
        <f>_xlfn.XLOOKUP(C917,'Export Action'!$A$3:$A$1999,'Export Action'!$J$3:$J$1999)</f>
        <v>Renouvellement</v>
      </c>
      <c r="K917" s="1" t="str">
        <f>_xlfn.XLOOKUP(C917,'Export Action'!$A$3:$A$1999,'Export Action'!$AL$3:$AL$1999)</f>
        <v>Mixte</v>
      </c>
      <c r="L917" s="1">
        <f>_xlfn.XLOOKUP(C917,'Export Action'!$A$3:$A$1999,'Export Action'!$AM$3:$AM$1999)</f>
        <v>30</v>
      </c>
      <c r="M917" s="5">
        <f>_xlfn.XLOOKUP(A917,'Export 2022'!$K$3:$K$1000,'Export 2022'!$AF$3:$AF$1000)</f>
        <v>1500</v>
      </c>
      <c r="N917" s="5">
        <f>_xlfn.XLOOKUP(A917,'Export 2023'!$K$3:$K$1000,'Export 2023'!$AF$3:$AF$1000)</f>
        <v>1500</v>
      </c>
      <c r="O917" s="31">
        <f>_xlfn.XLOOKUP(A917,'Export Dossier'!$K$3:$K$974,'Export Dossier'!$AD$3:$AD$974)</f>
        <v>4000</v>
      </c>
      <c r="P917" s="31">
        <f>_xlfn.XLOOKUP(C917,'Export Action'!$A$3:$A$1999,'Export Action'!$AS$3:$AS$1999)</f>
        <v>2000</v>
      </c>
      <c r="Q917" s="29">
        <f>(_xlfn.XLOOKUP(C917,'Export Action'!$A$3:$A$1999,'Export Action'!$AS$3:$AS$1999))/_xlfn.XLOOKUP(C917,'Export Action'!$A$3:$A$1999,'Export Action'!$AR$3:$AR$1999)</f>
        <v>0.34482758620689657</v>
      </c>
      <c r="R917" s="63" t="str">
        <f>IF(OR(_xlfn.XLOOKUP(C917,'Export Action'!$A$3:$A$1999,'Export Action'!$AO$3:$AO$1999)="Communes ZRR./bassins de vie pop &gt; 50% ZRR",_xlfn.XLOOKUP(C917,'Export Action'!$A$3:$A$1999,'Export Action'!$AO$3:$AO$1999)="Contrats de relance et de transition écologique (CRTE) rural"),"Oui","Non")</f>
        <v>Non</v>
      </c>
      <c r="S917" s="73"/>
      <c r="T917" s="74">
        <f t="shared" si="14"/>
        <v>370</v>
      </c>
      <c r="U917" s="75"/>
      <c r="V917" s="8" t="str" cm="1">
        <f t="array" ref="V917">IF(SUMPRODUCT((Tableau1[NOM DE LA STRUCTURE]=Tableau1[[#This Row],[NOM DE LA STRUCTURE]])*Tableau1[MONTANT PROPOSE POUR L''ACTION])=0,"",SUMPRODUCT((Tableau1[NOM DE LA STRUCTURE]=Tableau1[[#This Row],[NOM DE LA STRUCTURE]])*Tableau1[MONTANT PROPOSE POUR L''ACTION]))</f>
        <v/>
      </c>
      <c r="W917" s="79"/>
    </row>
    <row r="918" spans="1:23" ht="47.5" hidden="1" customHeight="1" x14ac:dyDescent="0.25">
      <c r="A918" s="13" t="str">
        <f>_xlfn.XLOOKUP(C918,'Export Action'!$A$3:$A$1999,'Export Action'!$L$3:$L$1999)</f>
        <v>48132309500028</v>
      </c>
      <c r="B918" s="84" t="str">
        <f>_xlfn.XLOOKUP(A918,'Export Action'!$L$3:$L$1999,'Export Action'!$O$3:$O$1999)</f>
        <v>PING PONG DE VENELLES</v>
      </c>
      <c r="C918" s="1" t="s">
        <v>12958</v>
      </c>
      <c r="D918" s="36" t="str">
        <f>_xlfn.XLOOKUP(C918,'Export Action'!$A$3:$A$1999,'Export Action'!$X$3:$X$1999)</f>
        <v>Initiation des enfants de 4 à 7 ans</v>
      </c>
      <c r="E918" s="1" t="str">
        <f>_xlfn.XLOOKUP(A918,'Export Dossier'!$K$3:$K$974,'Export Dossier'!$D$3:$D$974)</f>
        <v>FFTT-PACA-24-0003</v>
      </c>
      <c r="F918" s="36" t="str">
        <f>_xlfn.XLOOKUP(C918,'Export Action'!$A$3:$A$1999,'Export Action'!$AE$3:$AE$1999)</f>
        <v>Ping Educatif</v>
      </c>
      <c r="G918" s="68"/>
      <c r="H918" s="71"/>
      <c r="I918" s="71"/>
      <c r="J918" s="1" t="str">
        <f>_xlfn.XLOOKUP(C918,'Export Action'!$A$3:$A$1999,'Export Action'!$J$3:$J$1999)</f>
        <v>Première demande</v>
      </c>
      <c r="K918" s="1" t="str">
        <f>_xlfn.XLOOKUP(C918,'Export Action'!$A$3:$A$1999,'Export Action'!$AL$3:$AL$1999)</f>
        <v>Mixte</v>
      </c>
      <c r="L918" s="1">
        <f>_xlfn.XLOOKUP(C918,'Export Action'!$A$3:$A$1999,'Export Action'!$AM$3:$AM$1999)</f>
        <v>30</v>
      </c>
      <c r="M918" s="5">
        <f>_xlfn.XLOOKUP(A918,'Export 2022'!$K$3:$K$1000,'Export 2022'!$AF$3:$AF$1000)</f>
        <v>1500</v>
      </c>
      <c r="N918" s="5">
        <f>_xlfn.XLOOKUP(A918,'Export 2023'!$K$3:$K$1000,'Export 2023'!$AF$3:$AF$1000)</f>
        <v>1500</v>
      </c>
      <c r="O918" s="31">
        <f>_xlfn.XLOOKUP(A918,'Export Dossier'!$K$3:$K$974,'Export Dossier'!$AD$3:$AD$974)</f>
        <v>4000</v>
      </c>
      <c r="P918" s="31">
        <f>_xlfn.XLOOKUP(C918,'Export Action'!$A$3:$A$1999,'Export Action'!$AS$3:$AS$1999)</f>
        <v>2000</v>
      </c>
      <c r="Q918" s="29">
        <f>(_xlfn.XLOOKUP(C918,'Export Action'!$A$3:$A$1999,'Export Action'!$AS$3:$AS$1999))/_xlfn.XLOOKUP(C918,'Export Action'!$A$3:$A$1999,'Export Action'!$AR$3:$AR$1999)</f>
        <v>0.3125</v>
      </c>
      <c r="R918" s="63" t="str">
        <f>IF(OR(_xlfn.XLOOKUP(C918,'Export Action'!$A$3:$A$1999,'Export Action'!$AO$3:$AO$1999)="Communes ZRR./bassins de vie pop &gt; 50% ZRR",_xlfn.XLOOKUP(C918,'Export Action'!$A$3:$A$1999,'Export Action'!$AO$3:$AO$1999)="Contrats de relance et de transition écologique (CRTE) rural"),"Oui","Non")</f>
        <v>Non</v>
      </c>
      <c r="S918" s="73"/>
      <c r="T918" s="74">
        <f t="shared" si="14"/>
        <v>370</v>
      </c>
      <c r="U918" s="75"/>
      <c r="V918" s="8" t="str" cm="1">
        <f t="array" ref="V918">IF(SUMPRODUCT((Tableau1[NOM DE LA STRUCTURE]=Tableau1[[#This Row],[NOM DE LA STRUCTURE]])*Tableau1[MONTANT PROPOSE POUR L''ACTION])=0,"",SUMPRODUCT((Tableau1[NOM DE LA STRUCTURE]=Tableau1[[#This Row],[NOM DE LA STRUCTURE]])*Tableau1[MONTANT PROPOSE POUR L''ACTION]))</f>
        <v/>
      </c>
      <c r="W918" s="79"/>
    </row>
    <row r="919" spans="1:23" ht="47.5" hidden="1" customHeight="1" x14ac:dyDescent="0.25">
      <c r="A919" s="13" t="str">
        <f>_xlfn.XLOOKUP(C919,'Export Action'!$A$3:$A$1999,'Export Action'!$L$3:$L$1999)</f>
        <v>45256342200024</v>
      </c>
      <c r="B919" s="84" t="str">
        <f>_xlfn.XLOOKUP(A919,'Export Action'!$L$3:$L$1999,'Export Action'!$O$3:$O$1999)</f>
        <v>TOULON/LA SEYNE TENNIS DE TABLE (TLSTT)</v>
      </c>
      <c r="C919" s="1" t="s">
        <v>12964</v>
      </c>
      <c r="D919" s="36" t="str">
        <f>_xlfn.XLOOKUP(C919,'Export Action'!$A$3:$A$1999,'Export Action'!$X$3:$X$1999)</f>
        <v>Développement du Ping Jeunes</v>
      </c>
      <c r="E919" s="1" t="str">
        <f>_xlfn.XLOOKUP(A919,'Export Dossier'!$K$3:$K$974,'Export Dossier'!$D$3:$D$974)</f>
        <v>FFTT-PACA-24-0004</v>
      </c>
      <c r="F919" s="36" t="str">
        <f>_xlfn.XLOOKUP(C919,'Export Action'!$A$3:$A$1999,'Export Action'!$AE$3:$AE$1999)</f>
        <v>Ping Educatif</v>
      </c>
      <c r="G919" s="68"/>
      <c r="H919" s="71"/>
      <c r="I919" s="71"/>
      <c r="J919" s="1" t="str">
        <f>_xlfn.XLOOKUP(C919,'Export Action'!$A$3:$A$1999,'Export Action'!$J$3:$J$1999)</f>
        <v>Première demande</v>
      </c>
      <c r="K919" s="1" t="str">
        <f>_xlfn.XLOOKUP(C919,'Export Action'!$A$3:$A$1999,'Export Action'!$AL$3:$AL$1999)</f>
        <v>Mixte</v>
      </c>
      <c r="L919" s="1">
        <f>_xlfn.XLOOKUP(C919,'Export Action'!$A$3:$A$1999,'Export Action'!$AM$3:$AM$1999)</f>
        <v>120</v>
      </c>
      <c r="M919" s="5">
        <f>_xlfn.XLOOKUP(A919,'Export 2022'!$K$3:$K$1000,'Export 2022'!$AF$3:$AF$1000)</f>
        <v>1500</v>
      </c>
      <c r="N919" s="5" t="e">
        <f>_xlfn.XLOOKUP(A919,'Export 2023'!$K$3:$K$1000,'Export 2023'!$AF$3:$AF$1000)</f>
        <v>#N/A</v>
      </c>
      <c r="O919" s="31">
        <f>_xlfn.XLOOKUP(A919,'Export Dossier'!$K$3:$K$974,'Export Dossier'!$AD$3:$AD$974)</f>
        <v>4000</v>
      </c>
      <c r="P919" s="31">
        <f>_xlfn.XLOOKUP(C919,'Export Action'!$A$3:$A$1999,'Export Action'!$AS$3:$AS$1999)</f>
        <v>2000</v>
      </c>
      <c r="Q919" s="29">
        <f>(_xlfn.XLOOKUP(C919,'Export Action'!$A$3:$A$1999,'Export Action'!$AS$3:$AS$1999))/_xlfn.XLOOKUP(C919,'Export Action'!$A$3:$A$1999,'Export Action'!$AR$3:$AR$1999)</f>
        <v>0.5</v>
      </c>
      <c r="R919" s="63" t="str">
        <f>IF(OR(_xlfn.XLOOKUP(C919,'Export Action'!$A$3:$A$1999,'Export Action'!$AO$3:$AO$1999)="Communes ZRR./bassins de vie pop &gt; 50% ZRR",_xlfn.XLOOKUP(C919,'Export Action'!$A$3:$A$1999,'Export Action'!$AO$3:$AO$1999)="Contrats de relance et de transition écologique (CRTE) rural"),"Oui","Non")</f>
        <v>Non</v>
      </c>
      <c r="S919" s="73"/>
      <c r="T919" s="74">
        <f t="shared" si="14"/>
        <v>371</v>
      </c>
      <c r="U919" s="75"/>
      <c r="V919" s="8" t="str" cm="1">
        <f t="array" ref="V919">IF(SUMPRODUCT((Tableau1[NOM DE LA STRUCTURE]=Tableau1[[#This Row],[NOM DE LA STRUCTURE]])*Tableau1[MONTANT PROPOSE POUR L''ACTION])=0,"",SUMPRODUCT((Tableau1[NOM DE LA STRUCTURE]=Tableau1[[#This Row],[NOM DE LA STRUCTURE]])*Tableau1[MONTANT PROPOSE POUR L''ACTION]))</f>
        <v/>
      </c>
      <c r="W919" s="79"/>
    </row>
    <row r="920" spans="1:23" ht="47.5" hidden="1" customHeight="1" x14ac:dyDescent="0.25">
      <c r="A920" s="13" t="str">
        <f>_xlfn.XLOOKUP(C920,'Export Action'!$A$3:$A$1999,'Export Action'!$L$3:$L$1999)</f>
        <v>45256342200024</v>
      </c>
      <c r="B920" s="84" t="str">
        <f>_xlfn.XLOOKUP(A920,'Export Action'!$L$3:$L$1999,'Export Action'!$O$3:$O$1999)</f>
        <v>TOULON/LA SEYNE TENNIS DE TABLE (TLSTT)</v>
      </c>
      <c r="C920" s="1" t="s">
        <v>12971</v>
      </c>
      <c r="D920" s="36" t="str">
        <f>_xlfn.XLOOKUP(C920,'Export Action'!$A$3:$A$1999,'Export Action'!$X$3:$X$1999)</f>
        <v>Création d'un groupe "PING VR"</v>
      </c>
      <c r="E920" s="1" t="str">
        <f>_xlfn.XLOOKUP(A920,'Export Dossier'!$K$3:$K$974,'Export Dossier'!$D$3:$D$974)</f>
        <v>FFTT-PACA-24-0004</v>
      </c>
      <c r="F920" s="36" t="str">
        <f>_xlfn.XLOOKUP(C920,'Export Action'!$A$3:$A$1999,'Export Action'!$AE$3:$AE$1999)</f>
        <v>Nouvelles pratiques</v>
      </c>
      <c r="G920" s="68"/>
      <c r="H920" s="71"/>
      <c r="I920" s="71"/>
      <c r="J920" s="1" t="str">
        <f>_xlfn.XLOOKUP(C920,'Export Action'!$A$3:$A$1999,'Export Action'!$J$3:$J$1999)</f>
        <v>Première demande</v>
      </c>
      <c r="K920" s="1" t="str">
        <f>_xlfn.XLOOKUP(C920,'Export Action'!$A$3:$A$1999,'Export Action'!$AL$3:$AL$1999)</f>
        <v>Mixte</v>
      </c>
      <c r="L920" s="1">
        <f>_xlfn.XLOOKUP(C920,'Export Action'!$A$3:$A$1999,'Export Action'!$AM$3:$AM$1999)</f>
        <v>30</v>
      </c>
      <c r="M920" s="5">
        <f>_xlfn.XLOOKUP(A920,'Export 2022'!$K$3:$K$1000,'Export 2022'!$AF$3:$AF$1000)</f>
        <v>1500</v>
      </c>
      <c r="N920" s="5" t="e">
        <f>_xlfn.XLOOKUP(A920,'Export 2023'!$K$3:$K$1000,'Export 2023'!$AF$3:$AF$1000)</f>
        <v>#N/A</v>
      </c>
      <c r="O920" s="31">
        <f>_xlfn.XLOOKUP(A920,'Export Dossier'!$K$3:$K$974,'Export Dossier'!$AD$3:$AD$974)</f>
        <v>4000</v>
      </c>
      <c r="P920" s="31">
        <f>_xlfn.XLOOKUP(C920,'Export Action'!$A$3:$A$1999,'Export Action'!$AS$3:$AS$1999)</f>
        <v>2000</v>
      </c>
      <c r="Q920" s="29">
        <f>(_xlfn.XLOOKUP(C920,'Export Action'!$A$3:$A$1999,'Export Action'!$AS$3:$AS$1999))/_xlfn.XLOOKUP(C920,'Export Action'!$A$3:$A$1999,'Export Action'!$AR$3:$AR$1999)</f>
        <v>0.5</v>
      </c>
      <c r="R920" s="63" t="str">
        <f>IF(OR(_xlfn.XLOOKUP(C920,'Export Action'!$A$3:$A$1999,'Export Action'!$AO$3:$AO$1999)="Communes ZRR./bassins de vie pop &gt; 50% ZRR",_xlfn.XLOOKUP(C920,'Export Action'!$A$3:$A$1999,'Export Action'!$AO$3:$AO$1999)="Contrats de relance et de transition écologique (CRTE) rural"),"Oui","Non")</f>
        <v>Non</v>
      </c>
      <c r="S920" s="73"/>
      <c r="T920" s="74">
        <f t="shared" si="14"/>
        <v>371</v>
      </c>
      <c r="U920" s="75"/>
      <c r="V920" s="8" t="str" cm="1">
        <f t="array" ref="V920">IF(SUMPRODUCT((Tableau1[NOM DE LA STRUCTURE]=Tableau1[[#This Row],[NOM DE LA STRUCTURE]])*Tableau1[MONTANT PROPOSE POUR L''ACTION])=0,"",SUMPRODUCT((Tableau1[NOM DE LA STRUCTURE]=Tableau1[[#This Row],[NOM DE LA STRUCTURE]])*Tableau1[MONTANT PROPOSE POUR L''ACTION]))</f>
        <v/>
      </c>
      <c r="W920" s="79"/>
    </row>
    <row r="921" spans="1:23" ht="47.5" hidden="1" customHeight="1" x14ac:dyDescent="0.25">
      <c r="A921" s="13" t="str">
        <f>_xlfn.XLOOKUP(C921,'Export Action'!$A$3:$A$1999,'Export Action'!$L$3:$L$1999)</f>
        <v>34076327500013</v>
      </c>
      <c r="B921" s="84" t="str">
        <f>_xlfn.XLOOKUP(A921,'Export Action'!$L$3:$L$1999,'Export Action'!$O$3:$O$1999)</f>
        <v>ASSOCIATION TENNIS DE TABLE DRACENIE (A.T.T.DRACÉNIE)</v>
      </c>
      <c r="C921" s="1" t="s">
        <v>12977</v>
      </c>
      <c r="D921" s="36" t="str">
        <f>_xlfn.XLOOKUP(C921,'Export Action'!$A$3:$A$1999,'Export Action'!$X$3:$X$1999)</f>
        <v>projets sportif fédéraux/aide au projet</v>
      </c>
      <c r="E921" s="1" t="str">
        <f>_xlfn.XLOOKUP(A921,'Export Dossier'!$K$3:$K$974,'Export Dossier'!$D$3:$D$974)</f>
        <v>FFTT-PACA-24-0005</v>
      </c>
      <c r="F921" s="36" t="str">
        <f>_xlfn.XLOOKUP(C921,'Export Action'!$A$3:$A$1999,'Export Action'!$AE$3:$AE$1999)</f>
        <v>Ping Educatif</v>
      </c>
      <c r="G921" s="68"/>
      <c r="H921" s="71"/>
      <c r="I921" s="71"/>
      <c r="J921" s="1" t="str">
        <f>_xlfn.XLOOKUP(C921,'Export Action'!$A$3:$A$1999,'Export Action'!$J$3:$J$1999)</f>
        <v>Première demande</v>
      </c>
      <c r="K921" s="1" t="str">
        <f>_xlfn.XLOOKUP(C921,'Export Action'!$A$3:$A$1999,'Export Action'!$AL$3:$AL$1999)</f>
        <v>Mixte</v>
      </c>
      <c r="L921" s="1">
        <f>_xlfn.XLOOKUP(C921,'Export Action'!$A$3:$A$1999,'Export Action'!$AM$3:$AM$1999)</f>
        <v>50</v>
      </c>
      <c r="M921" s="5" t="e">
        <f>_xlfn.XLOOKUP(A921,'Export 2022'!$K$3:$K$1000,'Export 2022'!$AF$3:$AF$1000)</f>
        <v>#N/A</v>
      </c>
      <c r="N921" s="5">
        <f>_xlfn.XLOOKUP(A921,'Export 2023'!$K$3:$K$1000,'Export 2023'!$AF$3:$AF$1000)</f>
        <v>1500</v>
      </c>
      <c r="O921" s="31">
        <f>_xlfn.XLOOKUP(A921,'Export Dossier'!$K$3:$K$974,'Export Dossier'!$AD$3:$AD$974)</f>
        <v>4500</v>
      </c>
      <c r="P921" s="31">
        <f>_xlfn.XLOOKUP(C921,'Export Action'!$A$3:$A$1999,'Export Action'!$AS$3:$AS$1999)</f>
        <v>3000</v>
      </c>
      <c r="Q921" s="29">
        <f>(_xlfn.XLOOKUP(C921,'Export Action'!$A$3:$A$1999,'Export Action'!$AS$3:$AS$1999))/_xlfn.XLOOKUP(C921,'Export Action'!$A$3:$A$1999,'Export Action'!$AR$3:$AR$1999)</f>
        <v>0.45454545454545453</v>
      </c>
      <c r="R921" s="63" t="str">
        <f>IF(OR(_xlfn.XLOOKUP(C921,'Export Action'!$A$3:$A$1999,'Export Action'!$AO$3:$AO$1999)="Communes ZRR./bassins de vie pop &gt; 50% ZRR",_xlfn.XLOOKUP(C921,'Export Action'!$A$3:$A$1999,'Export Action'!$AO$3:$AO$1999)="Contrats de relance et de transition écologique (CRTE) rural"),"Oui","Non")</f>
        <v>Non</v>
      </c>
      <c r="S921" s="73"/>
      <c r="T921" s="74">
        <f t="shared" si="14"/>
        <v>372</v>
      </c>
      <c r="U921" s="75"/>
      <c r="V921" s="8" t="str" cm="1">
        <f t="array" ref="V921">IF(SUMPRODUCT((Tableau1[NOM DE LA STRUCTURE]=Tableau1[[#This Row],[NOM DE LA STRUCTURE]])*Tableau1[MONTANT PROPOSE POUR L''ACTION])=0,"",SUMPRODUCT((Tableau1[NOM DE LA STRUCTURE]=Tableau1[[#This Row],[NOM DE LA STRUCTURE]])*Tableau1[MONTANT PROPOSE POUR L''ACTION]))</f>
        <v/>
      </c>
      <c r="W921" s="79"/>
    </row>
    <row r="922" spans="1:23" ht="47.5" hidden="1" customHeight="1" x14ac:dyDescent="0.25">
      <c r="A922" s="13" t="str">
        <f>_xlfn.XLOOKUP(C922,'Export Action'!$A$3:$A$1999,'Export Action'!$L$3:$L$1999)</f>
        <v>34076327500013</v>
      </c>
      <c r="B922" s="84" t="str">
        <f>_xlfn.XLOOKUP(A922,'Export Action'!$L$3:$L$1999,'Export Action'!$O$3:$O$1999)</f>
        <v>ASSOCIATION TENNIS DE TABLE DRACENIE (A.T.T.DRACÉNIE)</v>
      </c>
      <c r="C922" s="1" t="s">
        <v>12984</v>
      </c>
      <c r="D922" s="36" t="str">
        <f>_xlfn.XLOOKUP(C922,'Export Action'!$A$3:$A$1999,'Export Action'!$X$3:$X$1999)</f>
        <v>projets sportif fédéraux/aide au projet</v>
      </c>
      <c r="E922" s="1" t="str">
        <f>_xlfn.XLOOKUP(A922,'Export Dossier'!$K$3:$K$974,'Export Dossier'!$D$3:$D$974)</f>
        <v>FFTT-PACA-24-0005</v>
      </c>
      <c r="F922" s="36" t="str">
        <f>_xlfn.XLOOKUP(C922,'Export Action'!$A$3:$A$1999,'Export Action'!$AE$3:$AE$1999)</f>
        <v>Ping Actif</v>
      </c>
      <c r="G922" s="68"/>
      <c r="H922" s="71"/>
      <c r="I922" s="71"/>
      <c r="J922" s="1" t="str">
        <f>_xlfn.XLOOKUP(C922,'Export Action'!$A$3:$A$1999,'Export Action'!$J$3:$J$1999)</f>
        <v>Première demande</v>
      </c>
      <c r="K922" s="1" t="str">
        <f>_xlfn.XLOOKUP(C922,'Export Action'!$A$3:$A$1999,'Export Action'!$AL$3:$AL$1999)</f>
        <v>Mixte</v>
      </c>
      <c r="L922" s="1">
        <f>_xlfn.XLOOKUP(C922,'Export Action'!$A$3:$A$1999,'Export Action'!$AM$3:$AM$1999)</f>
        <v>10</v>
      </c>
      <c r="M922" s="5" t="e">
        <f>_xlfn.XLOOKUP(A922,'Export 2022'!$K$3:$K$1000,'Export 2022'!$AF$3:$AF$1000)</f>
        <v>#N/A</v>
      </c>
      <c r="N922" s="5">
        <f>_xlfn.XLOOKUP(A922,'Export 2023'!$K$3:$K$1000,'Export 2023'!$AF$3:$AF$1000)</f>
        <v>1500</v>
      </c>
      <c r="O922" s="31">
        <f>_xlfn.XLOOKUP(A922,'Export Dossier'!$K$3:$K$974,'Export Dossier'!$AD$3:$AD$974)</f>
        <v>4500</v>
      </c>
      <c r="P922" s="31">
        <f>_xlfn.XLOOKUP(C922,'Export Action'!$A$3:$A$1999,'Export Action'!$AS$3:$AS$1999)</f>
        <v>1500</v>
      </c>
      <c r="Q922" s="29">
        <f>(_xlfn.XLOOKUP(C922,'Export Action'!$A$3:$A$1999,'Export Action'!$AS$3:$AS$1999))/_xlfn.XLOOKUP(C922,'Export Action'!$A$3:$A$1999,'Export Action'!$AR$3:$AR$1999)</f>
        <v>0.6</v>
      </c>
      <c r="R922" s="63" t="str">
        <f>IF(OR(_xlfn.XLOOKUP(C922,'Export Action'!$A$3:$A$1999,'Export Action'!$AO$3:$AO$1999)="Communes ZRR./bassins de vie pop &gt; 50% ZRR",_xlfn.XLOOKUP(C922,'Export Action'!$A$3:$A$1999,'Export Action'!$AO$3:$AO$1999)="Contrats de relance et de transition écologique (CRTE) rural"),"Oui","Non")</f>
        <v>Non</v>
      </c>
      <c r="S922" s="73"/>
      <c r="T922" s="74">
        <f t="shared" si="14"/>
        <v>372</v>
      </c>
      <c r="U922" s="75"/>
      <c r="V922" s="8" t="str" cm="1">
        <f t="array" ref="V922">IF(SUMPRODUCT((Tableau1[NOM DE LA STRUCTURE]=Tableau1[[#This Row],[NOM DE LA STRUCTURE]])*Tableau1[MONTANT PROPOSE POUR L''ACTION])=0,"",SUMPRODUCT((Tableau1[NOM DE LA STRUCTURE]=Tableau1[[#This Row],[NOM DE LA STRUCTURE]])*Tableau1[MONTANT PROPOSE POUR L''ACTION]))</f>
        <v/>
      </c>
      <c r="W922" s="79"/>
    </row>
    <row r="923" spans="1:23" ht="47.5" hidden="1" customHeight="1" x14ac:dyDescent="0.25">
      <c r="A923" s="13" t="str">
        <f>_xlfn.XLOOKUP(C923,'Export Action'!$A$3:$A$1999,'Export Action'!$L$3:$L$1999)</f>
        <v>50763825200068</v>
      </c>
      <c r="B923" s="84" t="str">
        <f>_xlfn.XLOOKUP(A923,'Export Action'!$L$3:$L$1999,'Export Action'!$O$3:$O$1999)</f>
        <v>"TEAM LUCIAN TAUT 06" TENNIS DE TABLE - TLT06 TT</v>
      </c>
      <c r="C923" s="1" t="s">
        <v>18534</v>
      </c>
      <c r="D923" s="36" t="str">
        <f>_xlfn.XLOOKUP(C923,'Export Action'!$A$3:$A$1999,'Export Action'!$X$3:$X$1999)</f>
        <v>RECRUTEMENT ET FIDELISATION DES JEUNES</v>
      </c>
      <c r="E923" s="1" t="str">
        <f>_xlfn.XLOOKUP(A923,'Export Dossier'!$K$3:$K$974,'Export Dossier'!$D$3:$D$974)</f>
        <v>FFTT-PACA-24-0006</v>
      </c>
      <c r="F923" s="36" t="str">
        <f>_xlfn.XLOOKUP(C923,'Export Action'!$A$3:$A$1999,'Export Action'!$AE$3:$AE$1999)</f>
        <v>Ping Educatif</v>
      </c>
      <c r="G923" s="68"/>
      <c r="H923" s="71"/>
      <c r="I923" s="71"/>
      <c r="J923" s="1" t="str">
        <f>_xlfn.XLOOKUP(C923,'Export Action'!$A$3:$A$1999,'Export Action'!$J$3:$J$1999)</f>
        <v>Renouvellement</v>
      </c>
      <c r="K923" s="1" t="str">
        <f>_xlfn.XLOOKUP(C923,'Export Action'!$A$3:$A$1999,'Export Action'!$AL$3:$AL$1999)</f>
        <v>Mixte</v>
      </c>
      <c r="L923" s="1">
        <f>_xlfn.XLOOKUP(C923,'Export Action'!$A$3:$A$1999,'Export Action'!$AM$3:$AM$1999)</f>
        <v>800</v>
      </c>
      <c r="M923" s="5" t="e">
        <f>_xlfn.XLOOKUP(A923,'Export 2022'!$K$3:$K$1000,'Export 2022'!$AF$3:$AF$1000)</f>
        <v>#N/A</v>
      </c>
      <c r="N923" s="5" t="e">
        <f>_xlfn.XLOOKUP(A923,'Export 2023'!$K$3:$K$1000,'Export 2023'!$AF$3:$AF$1000)</f>
        <v>#N/A</v>
      </c>
      <c r="O923" s="31">
        <f>_xlfn.XLOOKUP(A923,'Export Dossier'!$K$3:$K$974,'Export Dossier'!$AD$3:$AD$974)</f>
        <v>8000</v>
      </c>
      <c r="P923" s="31">
        <f>_xlfn.XLOOKUP(C923,'Export Action'!$A$3:$A$1999,'Export Action'!$AS$3:$AS$1999)</f>
        <v>4000</v>
      </c>
      <c r="Q923" s="29">
        <f>(_xlfn.XLOOKUP(C923,'Export Action'!$A$3:$A$1999,'Export Action'!$AS$3:$AS$1999))/_xlfn.XLOOKUP(C923,'Export Action'!$A$3:$A$1999,'Export Action'!$AR$3:$AR$1999)</f>
        <v>0.43715846994535518</v>
      </c>
      <c r="R923" s="63" t="str">
        <f>IF(OR(_xlfn.XLOOKUP(C923,'Export Action'!$A$3:$A$1999,'Export Action'!$AO$3:$AO$1999)="Communes ZRR./bassins de vie pop &gt; 50% ZRR",_xlfn.XLOOKUP(C923,'Export Action'!$A$3:$A$1999,'Export Action'!$AO$3:$AO$1999)="Contrats de relance et de transition écologique (CRTE) rural"),"Oui","Non")</f>
        <v>Non</v>
      </c>
      <c r="S923" s="73"/>
      <c r="T923" s="74">
        <f t="shared" si="14"/>
        <v>373</v>
      </c>
      <c r="U923" s="75"/>
      <c r="V923" s="8" t="str" cm="1">
        <f t="array" ref="V923">IF(SUMPRODUCT((Tableau1[NOM DE LA STRUCTURE]=Tableau1[[#This Row],[NOM DE LA STRUCTURE]])*Tableau1[MONTANT PROPOSE POUR L''ACTION])=0,"",SUMPRODUCT((Tableau1[NOM DE LA STRUCTURE]=Tableau1[[#This Row],[NOM DE LA STRUCTURE]])*Tableau1[MONTANT PROPOSE POUR L''ACTION]))</f>
        <v/>
      </c>
      <c r="W923" s="79"/>
    </row>
    <row r="924" spans="1:23" ht="47.5" hidden="1" customHeight="1" x14ac:dyDescent="0.25">
      <c r="A924" s="13" t="str">
        <f>_xlfn.XLOOKUP(C924,'Export Action'!$A$3:$A$1999,'Export Action'!$L$3:$L$1999)</f>
        <v>50763825200068</v>
      </c>
      <c r="B924" s="84" t="str">
        <f>_xlfn.XLOOKUP(A924,'Export Action'!$L$3:$L$1999,'Export Action'!$O$3:$O$1999)</f>
        <v>"TEAM LUCIAN TAUT 06" TENNIS DE TABLE - TLT06 TT</v>
      </c>
      <c r="C924" s="1" t="s">
        <v>18541</v>
      </c>
      <c r="D924" s="36" t="str">
        <f>_xlfn.XLOOKUP(C924,'Export Action'!$A$3:$A$1999,'Export Action'!$X$3:$X$1999)</f>
        <v>DEVELOPPEMENT DES DISPOSITIFS PING BIEN ETRE OU PING SANTE</v>
      </c>
      <c r="E924" s="1" t="str">
        <f>_xlfn.XLOOKUP(A924,'Export Dossier'!$K$3:$K$974,'Export Dossier'!$D$3:$D$974)</f>
        <v>FFTT-PACA-24-0006</v>
      </c>
      <c r="F924" s="36" t="str">
        <f>_xlfn.XLOOKUP(C924,'Export Action'!$A$3:$A$1999,'Export Action'!$AE$3:$AE$1999)</f>
        <v>Ping Actif</v>
      </c>
      <c r="G924" s="68"/>
      <c r="H924" s="71"/>
      <c r="I924" s="71"/>
      <c r="J924" s="1" t="str">
        <f>_xlfn.XLOOKUP(C924,'Export Action'!$A$3:$A$1999,'Export Action'!$J$3:$J$1999)</f>
        <v>Première demande</v>
      </c>
      <c r="K924" s="1" t="str">
        <f>_xlfn.XLOOKUP(C924,'Export Action'!$A$3:$A$1999,'Export Action'!$AL$3:$AL$1999)</f>
        <v>Masculin</v>
      </c>
      <c r="L924" s="1">
        <f>_xlfn.XLOOKUP(C924,'Export Action'!$A$3:$A$1999,'Export Action'!$AM$3:$AM$1999)</f>
        <v>3</v>
      </c>
      <c r="M924" s="5" t="e">
        <f>_xlfn.XLOOKUP(A924,'Export 2022'!$K$3:$K$1000,'Export 2022'!$AF$3:$AF$1000)</f>
        <v>#N/A</v>
      </c>
      <c r="N924" s="5" t="e">
        <f>_xlfn.XLOOKUP(A924,'Export 2023'!$K$3:$K$1000,'Export 2023'!$AF$3:$AF$1000)</f>
        <v>#N/A</v>
      </c>
      <c r="O924" s="31">
        <f>_xlfn.XLOOKUP(A924,'Export Dossier'!$K$3:$K$974,'Export Dossier'!$AD$3:$AD$974)</f>
        <v>8000</v>
      </c>
      <c r="P924" s="31">
        <f>_xlfn.XLOOKUP(C924,'Export Action'!$A$3:$A$1999,'Export Action'!$AS$3:$AS$1999)</f>
        <v>4000</v>
      </c>
      <c r="Q924" s="29">
        <f>(_xlfn.XLOOKUP(C924,'Export Action'!$A$3:$A$1999,'Export Action'!$AS$3:$AS$1999))/_xlfn.XLOOKUP(C924,'Export Action'!$A$3:$A$1999,'Export Action'!$AR$3:$AR$1999)</f>
        <v>0.45454545454545453</v>
      </c>
      <c r="R924" s="63" t="str">
        <f>IF(OR(_xlfn.XLOOKUP(C924,'Export Action'!$A$3:$A$1999,'Export Action'!$AO$3:$AO$1999)="Communes ZRR./bassins de vie pop &gt; 50% ZRR",_xlfn.XLOOKUP(C924,'Export Action'!$A$3:$A$1999,'Export Action'!$AO$3:$AO$1999)="Contrats de relance et de transition écologique (CRTE) rural"),"Oui","Non")</f>
        <v>Non</v>
      </c>
      <c r="S924" s="73"/>
      <c r="T924" s="74">
        <f t="shared" si="14"/>
        <v>373</v>
      </c>
      <c r="U924" s="75"/>
      <c r="V924" s="8" t="str" cm="1">
        <f t="array" ref="V924">IF(SUMPRODUCT((Tableau1[NOM DE LA STRUCTURE]=Tableau1[[#This Row],[NOM DE LA STRUCTURE]])*Tableau1[MONTANT PROPOSE POUR L''ACTION])=0,"",SUMPRODUCT((Tableau1[NOM DE LA STRUCTURE]=Tableau1[[#This Row],[NOM DE LA STRUCTURE]])*Tableau1[MONTANT PROPOSE POUR L''ACTION]))</f>
        <v/>
      </c>
      <c r="W924" s="79"/>
    </row>
    <row r="925" spans="1:23" ht="47.5" hidden="1" customHeight="1" x14ac:dyDescent="0.25">
      <c r="A925" s="13" t="str">
        <f>_xlfn.XLOOKUP(C925,'Export Action'!$A$3:$A$1999,'Export Action'!$L$3:$L$1999)</f>
        <v>49018765500017</v>
      </c>
      <c r="B925" s="84" t="str">
        <f>_xlfn.XLOOKUP(A925,'Export Action'!$L$3:$L$1999,'Export Action'!$O$3:$O$1999)</f>
        <v>PING PONG CLUB PERNOIS</v>
      </c>
      <c r="C925" s="1" t="s">
        <v>18546</v>
      </c>
      <c r="D925" s="36" t="str">
        <f>_xlfn.XLOOKUP(C925,'Export Action'!$A$3:$A$1999,'Export Action'!$X$3:$X$1999)</f>
        <v>Ping Seniors</v>
      </c>
      <c r="E925" s="1" t="str">
        <f>_xlfn.XLOOKUP(A925,'Export Dossier'!$K$3:$K$974,'Export Dossier'!$D$3:$D$974)</f>
        <v>FFTT-PACA-24-0007</v>
      </c>
      <c r="F925" s="36" t="str">
        <f>_xlfn.XLOOKUP(C925,'Export Action'!$A$3:$A$1999,'Export Action'!$AE$3:$AE$1999)</f>
        <v>Ping Actif</v>
      </c>
      <c r="G925" s="68"/>
      <c r="H925" s="71"/>
      <c r="I925" s="71"/>
      <c r="J925" s="1" t="str">
        <f>_xlfn.XLOOKUP(C925,'Export Action'!$A$3:$A$1999,'Export Action'!$J$3:$J$1999)</f>
        <v>Renouvellement</v>
      </c>
      <c r="K925" s="1" t="str">
        <f>_xlfn.XLOOKUP(C925,'Export Action'!$A$3:$A$1999,'Export Action'!$AL$3:$AL$1999)</f>
        <v>Mixte</v>
      </c>
      <c r="L925" s="1">
        <f>_xlfn.XLOOKUP(C925,'Export Action'!$A$3:$A$1999,'Export Action'!$AM$3:$AM$1999)</f>
        <v>60</v>
      </c>
      <c r="M925" s="5">
        <f>_xlfn.XLOOKUP(A925,'Export 2022'!$K$3:$K$1000,'Export 2022'!$AF$3:$AF$1000)</f>
        <v>3000</v>
      </c>
      <c r="N925" s="5">
        <f>_xlfn.XLOOKUP(A925,'Export 2023'!$K$3:$K$1000,'Export 2023'!$AF$3:$AF$1000)</f>
        <v>2400</v>
      </c>
      <c r="O925" s="31">
        <f>_xlfn.XLOOKUP(A925,'Export Dossier'!$K$3:$K$974,'Export Dossier'!$AD$3:$AD$974)</f>
        <v>6000</v>
      </c>
      <c r="P925" s="31">
        <f>_xlfn.XLOOKUP(C925,'Export Action'!$A$3:$A$1999,'Export Action'!$AS$3:$AS$1999)</f>
        <v>4000</v>
      </c>
      <c r="Q925" s="29">
        <f>(_xlfn.XLOOKUP(C925,'Export Action'!$A$3:$A$1999,'Export Action'!$AS$3:$AS$1999))/_xlfn.XLOOKUP(C925,'Export Action'!$A$3:$A$1999,'Export Action'!$AR$3:$AR$1999)</f>
        <v>0.29197080291970801</v>
      </c>
      <c r="R925" s="63" t="str">
        <f>IF(OR(_xlfn.XLOOKUP(C925,'Export Action'!$A$3:$A$1999,'Export Action'!$AO$3:$AO$1999)="Communes ZRR./bassins de vie pop &gt; 50% ZRR",_xlfn.XLOOKUP(C925,'Export Action'!$A$3:$A$1999,'Export Action'!$AO$3:$AO$1999)="Contrats de relance et de transition écologique (CRTE) rural"),"Oui","Non")</f>
        <v>Non</v>
      </c>
      <c r="S925" s="73"/>
      <c r="T925" s="74">
        <f t="shared" si="14"/>
        <v>374</v>
      </c>
      <c r="U925" s="75"/>
      <c r="V925" s="8" t="str" cm="1">
        <f t="array" ref="V925">IF(SUMPRODUCT((Tableau1[NOM DE LA STRUCTURE]=Tableau1[[#This Row],[NOM DE LA STRUCTURE]])*Tableau1[MONTANT PROPOSE POUR L''ACTION])=0,"",SUMPRODUCT((Tableau1[NOM DE LA STRUCTURE]=Tableau1[[#This Row],[NOM DE LA STRUCTURE]])*Tableau1[MONTANT PROPOSE POUR L''ACTION]))</f>
        <v/>
      </c>
      <c r="W925" s="79"/>
    </row>
    <row r="926" spans="1:23" ht="47.5" hidden="1" customHeight="1" x14ac:dyDescent="0.25">
      <c r="A926" s="13" t="str">
        <f>_xlfn.XLOOKUP(C926,'Export Action'!$A$3:$A$1999,'Export Action'!$L$3:$L$1999)</f>
        <v>49018765500017</v>
      </c>
      <c r="B926" s="84" t="str">
        <f>_xlfn.XLOOKUP(A926,'Export Action'!$L$3:$L$1999,'Export Action'!$O$3:$O$1999)</f>
        <v>PING PONG CLUB PERNOIS</v>
      </c>
      <c r="C926" s="1" t="s">
        <v>18554</v>
      </c>
      <c r="D926" s="36" t="str">
        <f>_xlfn.XLOOKUP(C926,'Export Action'!$A$3:$A$1999,'Export Action'!$X$3:$X$1999)</f>
        <v>Ping en Extérieur</v>
      </c>
      <c r="E926" s="1" t="str">
        <f>_xlfn.XLOOKUP(A926,'Export Dossier'!$K$3:$K$974,'Export Dossier'!$D$3:$D$974)</f>
        <v>FFTT-PACA-24-0007</v>
      </c>
      <c r="F926" s="36" t="str">
        <f>_xlfn.XLOOKUP(C926,'Export Action'!$A$3:$A$1999,'Export Action'!$AE$3:$AE$1999)</f>
        <v>Nouvelles pratiques</v>
      </c>
      <c r="G926" s="68"/>
      <c r="H926" s="71"/>
      <c r="I926" s="71"/>
      <c r="J926" s="1" t="str">
        <f>_xlfn.XLOOKUP(C926,'Export Action'!$A$3:$A$1999,'Export Action'!$J$3:$J$1999)</f>
        <v>Renouvellement</v>
      </c>
      <c r="K926" s="1" t="str">
        <f>_xlfn.XLOOKUP(C926,'Export Action'!$A$3:$A$1999,'Export Action'!$AL$3:$AL$1999)</f>
        <v>Mixte</v>
      </c>
      <c r="L926" s="1">
        <f>_xlfn.XLOOKUP(C926,'Export Action'!$A$3:$A$1999,'Export Action'!$AM$3:$AM$1999)</f>
        <v>150</v>
      </c>
      <c r="M926" s="5">
        <f>_xlfn.XLOOKUP(A926,'Export 2022'!$K$3:$K$1000,'Export 2022'!$AF$3:$AF$1000)</f>
        <v>3000</v>
      </c>
      <c r="N926" s="5">
        <f>_xlfn.XLOOKUP(A926,'Export 2023'!$K$3:$K$1000,'Export 2023'!$AF$3:$AF$1000)</f>
        <v>2400</v>
      </c>
      <c r="O926" s="31">
        <f>_xlfn.XLOOKUP(A926,'Export Dossier'!$K$3:$K$974,'Export Dossier'!$AD$3:$AD$974)</f>
        <v>6000</v>
      </c>
      <c r="P926" s="31">
        <f>_xlfn.XLOOKUP(C926,'Export Action'!$A$3:$A$1999,'Export Action'!$AS$3:$AS$1999)</f>
        <v>1000</v>
      </c>
      <c r="Q926" s="29">
        <f>(_xlfn.XLOOKUP(C926,'Export Action'!$A$3:$A$1999,'Export Action'!$AS$3:$AS$1999))/_xlfn.XLOOKUP(C926,'Export Action'!$A$3:$A$1999,'Export Action'!$AR$3:$AR$1999)</f>
        <v>0.48780487804878048</v>
      </c>
      <c r="R926" s="63" t="str">
        <f>IF(OR(_xlfn.XLOOKUP(C926,'Export Action'!$A$3:$A$1999,'Export Action'!$AO$3:$AO$1999)="Communes ZRR./bassins de vie pop &gt; 50% ZRR",_xlfn.XLOOKUP(C926,'Export Action'!$A$3:$A$1999,'Export Action'!$AO$3:$AO$1999)="Contrats de relance et de transition écologique (CRTE) rural"),"Oui","Non")</f>
        <v>Non</v>
      </c>
      <c r="S926" s="73"/>
      <c r="T926" s="74">
        <f t="shared" si="14"/>
        <v>374</v>
      </c>
      <c r="U926" s="75"/>
      <c r="V926" s="8" t="str" cm="1">
        <f t="array" ref="V926">IF(SUMPRODUCT((Tableau1[NOM DE LA STRUCTURE]=Tableau1[[#This Row],[NOM DE LA STRUCTURE]])*Tableau1[MONTANT PROPOSE POUR L''ACTION])=0,"",SUMPRODUCT((Tableau1[NOM DE LA STRUCTURE]=Tableau1[[#This Row],[NOM DE LA STRUCTURE]])*Tableau1[MONTANT PROPOSE POUR L''ACTION]))</f>
        <v/>
      </c>
      <c r="W926" s="79"/>
    </row>
    <row r="927" spans="1:23" ht="47.5" hidden="1" customHeight="1" x14ac:dyDescent="0.25">
      <c r="A927" s="13" t="str">
        <f>_xlfn.XLOOKUP(C927,'Export Action'!$A$3:$A$1999,'Export Action'!$L$3:$L$1999)</f>
        <v>49018765500017</v>
      </c>
      <c r="B927" s="84" t="str">
        <f>_xlfn.XLOOKUP(A927,'Export Action'!$L$3:$L$1999,'Export Action'!$O$3:$O$1999)</f>
        <v>PING PONG CLUB PERNOIS</v>
      </c>
      <c r="C927" s="1" t="s">
        <v>18559</v>
      </c>
      <c r="D927" s="36" t="str">
        <f>_xlfn.XLOOKUP(C927,'Export Action'!$A$3:$A$1999,'Export Action'!$X$3:$X$1999)</f>
        <v>Sport Adapté</v>
      </c>
      <c r="E927" s="1" t="str">
        <f>_xlfn.XLOOKUP(A927,'Export Dossier'!$K$3:$K$974,'Export Dossier'!$D$3:$D$974)</f>
        <v>FFTT-PACA-24-0007</v>
      </c>
      <c r="F927" s="36" t="str">
        <f>_xlfn.XLOOKUP(C927,'Export Action'!$A$3:$A$1999,'Export Action'!$AE$3:$AE$1999)</f>
        <v>Ping Actif</v>
      </c>
      <c r="G927" s="68"/>
      <c r="H927" s="71"/>
      <c r="I927" s="71"/>
      <c r="J927" s="1" t="str">
        <f>_xlfn.XLOOKUP(C927,'Export Action'!$A$3:$A$1999,'Export Action'!$J$3:$J$1999)</f>
        <v>Renouvellement</v>
      </c>
      <c r="K927" s="1" t="str">
        <f>_xlfn.XLOOKUP(C927,'Export Action'!$A$3:$A$1999,'Export Action'!$AL$3:$AL$1999)</f>
        <v>Mixte</v>
      </c>
      <c r="L927" s="1">
        <f>_xlfn.XLOOKUP(C927,'Export Action'!$A$3:$A$1999,'Export Action'!$AM$3:$AM$1999)</f>
        <v>10</v>
      </c>
      <c r="M927" s="5">
        <f>_xlfn.XLOOKUP(A927,'Export 2022'!$K$3:$K$1000,'Export 2022'!$AF$3:$AF$1000)</f>
        <v>3000</v>
      </c>
      <c r="N927" s="5">
        <f>_xlfn.XLOOKUP(A927,'Export 2023'!$K$3:$K$1000,'Export 2023'!$AF$3:$AF$1000)</f>
        <v>2400</v>
      </c>
      <c r="O927" s="31">
        <f>_xlfn.XLOOKUP(A927,'Export Dossier'!$K$3:$K$974,'Export Dossier'!$AD$3:$AD$974)</f>
        <v>6000</v>
      </c>
      <c r="P927" s="31">
        <f>_xlfn.XLOOKUP(C927,'Export Action'!$A$3:$A$1999,'Export Action'!$AS$3:$AS$1999)</f>
        <v>1000</v>
      </c>
      <c r="Q927" s="29">
        <f>(_xlfn.XLOOKUP(C927,'Export Action'!$A$3:$A$1999,'Export Action'!$AS$3:$AS$1999))/_xlfn.XLOOKUP(C927,'Export Action'!$A$3:$A$1999,'Export Action'!$AR$3:$AR$1999)</f>
        <v>0.32258064516129031</v>
      </c>
      <c r="R927" s="63" t="str">
        <f>IF(OR(_xlfn.XLOOKUP(C927,'Export Action'!$A$3:$A$1999,'Export Action'!$AO$3:$AO$1999)="Communes ZRR./bassins de vie pop &gt; 50% ZRR",_xlfn.XLOOKUP(C927,'Export Action'!$A$3:$A$1999,'Export Action'!$AO$3:$AO$1999)="Contrats de relance et de transition écologique (CRTE) rural"),"Oui","Non")</f>
        <v>Non</v>
      </c>
      <c r="S927" s="73"/>
      <c r="T927" s="74">
        <f t="shared" si="14"/>
        <v>374</v>
      </c>
      <c r="U927" s="75"/>
      <c r="V927" s="8" t="str" cm="1">
        <f t="array" ref="V927">IF(SUMPRODUCT((Tableau1[NOM DE LA STRUCTURE]=Tableau1[[#This Row],[NOM DE LA STRUCTURE]])*Tableau1[MONTANT PROPOSE POUR L''ACTION])=0,"",SUMPRODUCT((Tableau1[NOM DE LA STRUCTURE]=Tableau1[[#This Row],[NOM DE LA STRUCTURE]])*Tableau1[MONTANT PROPOSE POUR L''ACTION]))</f>
        <v/>
      </c>
      <c r="W927" s="79"/>
    </row>
    <row r="928" spans="1:23" ht="47.5" hidden="1" customHeight="1" x14ac:dyDescent="0.25">
      <c r="A928" s="13" t="str">
        <f>_xlfn.XLOOKUP(C928,'Export Action'!$A$3:$A$1999,'Export Action'!$L$3:$L$1999)</f>
        <v>80899500500010</v>
      </c>
      <c r="B928" s="84" t="str">
        <f>_xlfn.XLOOKUP(A928,'Export Action'!$L$3:$L$1999,'Export Action'!$O$3:$O$1999)</f>
        <v>UNION SPORTIVE RAQUETTE ENTRAIGUOISE</v>
      </c>
      <c r="C928" s="1" t="s">
        <v>18565</v>
      </c>
      <c r="D928" s="36" t="str">
        <f>_xlfn.XLOOKUP(C928,'Export Action'!$A$3:$A$1999,'Export Action'!$X$3:$X$1999)</f>
        <v>Ping Seniors (+60ans)</v>
      </c>
      <c r="E928" s="1" t="str">
        <f>_xlfn.XLOOKUP(A928,'Export Dossier'!$K$3:$K$974,'Export Dossier'!$D$3:$D$974)</f>
        <v>FFTT-PACA-24-0008</v>
      </c>
      <c r="F928" s="36" t="str">
        <f>_xlfn.XLOOKUP(C928,'Export Action'!$A$3:$A$1999,'Export Action'!$AE$3:$AE$1999)</f>
        <v>Ping Actif</v>
      </c>
      <c r="G928" s="68"/>
      <c r="H928" s="71"/>
      <c r="I928" s="71"/>
      <c r="J928" s="1" t="str">
        <f>_xlfn.XLOOKUP(C928,'Export Action'!$A$3:$A$1999,'Export Action'!$J$3:$J$1999)</f>
        <v>Renouvellement</v>
      </c>
      <c r="K928" s="1" t="str">
        <f>_xlfn.XLOOKUP(C928,'Export Action'!$A$3:$A$1999,'Export Action'!$AL$3:$AL$1999)</f>
        <v>Mixte</v>
      </c>
      <c r="L928" s="1">
        <f>_xlfn.XLOOKUP(C928,'Export Action'!$A$3:$A$1999,'Export Action'!$AM$3:$AM$1999)</f>
        <v>12</v>
      </c>
      <c r="M928" s="5">
        <f>_xlfn.XLOOKUP(A928,'Export 2022'!$K$3:$K$1000,'Export 2022'!$AF$3:$AF$1000)</f>
        <v>2000</v>
      </c>
      <c r="N928" s="5">
        <f>_xlfn.XLOOKUP(A928,'Export 2023'!$K$3:$K$1000,'Export 2023'!$AF$3:$AF$1000)</f>
        <v>1500</v>
      </c>
      <c r="O928" s="31">
        <f>_xlfn.XLOOKUP(A928,'Export Dossier'!$K$3:$K$974,'Export Dossier'!$AD$3:$AD$974)</f>
        <v>2800</v>
      </c>
      <c r="P928" s="31">
        <f>_xlfn.XLOOKUP(C928,'Export Action'!$A$3:$A$1999,'Export Action'!$AS$3:$AS$1999)</f>
        <v>1500</v>
      </c>
      <c r="Q928" s="29">
        <f>(_xlfn.XLOOKUP(C928,'Export Action'!$A$3:$A$1999,'Export Action'!$AS$3:$AS$1999))/_xlfn.XLOOKUP(C928,'Export Action'!$A$3:$A$1999,'Export Action'!$AR$3:$AR$1999)</f>
        <v>0.41666666666666669</v>
      </c>
      <c r="R928" s="63" t="str">
        <f>IF(OR(_xlfn.XLOOKUP(C928,'Export Action'!$A$3:$A$1999,'Export Action'!$AO$3:$AO$1999)="Communes ZRR./bassins de vie pop &gt; 50% ZRR",_xlfn.XLOOKUP(C928,'Export Action'!$A$3:$A$1999,'Export Action'!$AO$3:$AO$1999)="Contrats de relance et de transition écologique (CRTE) rural"),"Oui","Non")</f>
        <v>Non</v>
      </c>
      <c r="S928" s="73"/>
      <c r="T928" s="74">
        <f t="shared" si="14"/>
        <v>375</v>
      </c>
      <c r="U928" s="75"/>
      <c r="V928" s="8" t="str" cm="1">
        <f t="array" ref="V928">IF(SUMPRODUCT((Tableau1[NOM DE LA STRUCTURE]=Tableau1[[#This Row],[NOM DE LA STRUCTURE]])*Tableau1[MONTANT PROPOSE POUR L''ACTION])=0,"",SUMPRODUCT((Tableau1[NOM DE LA STRUCTURE]=Tableau1[[#This Row],[NOM DE LA STRUCTURE]])*Tableau1[MONTANT PROPOSE POUR L''ACTION]))</f>
        <v/>
      </c>
      <c r="W928" s="79"/>
    </row>
    <row r="929" spans="1:23" ht="47.5" hidden="1" customHeight="1" x14ac:dyDescent="0.25">
      <c r="A929" s="13" t="str">
        <f>_xlfn.XLOOKUP(C929,'Export Action'!$A$3:$A$1999,'Export Action'!$L$3:$L$1999)</f>
        <v>80899500500010</v>
      </c>
      <c r="B929" s="84" t="str">
        <f>_xlfn.XLOOKUP(A929,'Export Action'!$L$3:$L$1999,'Export Action'!$O$3:$O$1999)</f>
        <v>UNION SPORTIVE RAQUETTE ENTRAIGUOISE</v>
      </c>
      <c r="C929" s="1" t="s">
        <v>18571</v>
      </c>
      <c r="D929" s="36" t="str">
        <f>_xlfn.XLOOKUP(C929,'Export Action'!$A$3:$A$1999,'Export Action'!$X$3:$X$1999)</f>
        <v>Ping féminin</v>
      </c>
      <c r="E929" s="1" t="str">
        <f>_xlfn.XLOOKUP(A929,'Export Dossier'!$K$3:$K$974,'Export Dossier'!$D$3:$D$974)</f>
        <v>FFTT-PACA-24-0008</v>
      </c>
      <c r="F929" s="36" t="str">
        <f>_xlfn.XLOOKUP(C929,'Export Action'!$A$3:$A$1999,'Export Action'!$AE$3:$AE$1999)</f>
        <v>Ping Educatif</v>
      </c>
      <c r="G929" s="68"/>
      <c r="H929" s="71"/>
      <c r="I929" s="71"/>
      <c r="J929" s="1" t="str">
        <f>_xlfn.XLOOKUP(C929,'Export Action'!$A$3:$A$1999,'Export Action'!$J$3:$J$1999)</f>
        <v>Renouvellement</v>
      </c>
      <c r="K929" s="1" t="str">
        <f>_xlfn.XLOOKUP(C929,'Export Action'!$A$3:$A$1999,'Export Action'!$AL$3:$AL$1999)</f>
        <v>Féminin</v>
      </c>
      <c r="L929" s="1">
        <f>_xlfn.XLOOKUP(C929,'Export Action'!$A$3:$A$1999,'Export Action'!$AM$3:$AM$1999)</f>
        <v>12</v>
      </c>
      <c r="M929" s="5">
        <f>_xlfn.XLOOKUP(A929,'Export 2022'!$K$3:$K$1000,'Export 2022'!$AF$3:$AF$1000)</f>
        <v>2000</v>
      </c>
      <c r="N929" s="5">
        <f>_xlfn.XLOOKUP(A929,'Export 2023'!$K$3:$K$1000,'Export 2023'!$AF$3:$AF$1000)</f>
        <v>1500</v>
      </c>
      <c r="O929" s="31">
        <f>_xlfn.XLOOKUP(A929,'Export Dossier'!$K$3:$K$974,'Export Dossier'!$AD$3:$AD$974)</f>
        <v>2800</v>
      </c>
      <c r="P929" s="31">
        <f>_xlfn.XLOOKUP(C929,'Export Action'!$A$3:$A$1999,'Export Action'!$AS$3:$AS$1999)</f>
        <v>1300</v>
      </c>
      <c r="Q929" s="29">
        <f>(_xlfn.XLOOKUP(C929,'Export Action'!$A$3:$A$1999,'Export Action'!$AS$3:$AS$1999))/_xlfn.XLOOKUP(C929,'Export Action'!$A$3:$A$1999,'Export Action'!$AR$3:$AR$1999)</f>
        <v>0.41935483870967744</v>
      </c>
      <c r="R929" s="63" t="str">
        <f>IF(OR(_xlfn.XLOOKUP(C929,'Export Action'!$A$3:$A$1999,'Export Action'!$AO$3:$AO$1999)="Communes ZRR./bassins de vie pop &gt; 50% ZRR",_xlfn.XLOOKUP(C929,'Export Action'!$A$3:$A$1999,'Export Action'!$AO$3:$AO$1999)="Contrats de relance et de transition écologique (CRTE) rural"),"Oui","Non")</f>
        <v>Non</v>
      </c>
      <c r="S929" s="73"/>
      <c r="T929" s="74">
        <f t="shared" si="14"/>
        <v>375</v>
      </c>
      <c r="U929" s="75"/>
      <c r="V929" s="8" t="str" cm="1">
        <f t="array" ref="V929">IF(SUMPRODUCT((Tableau1[NOM DE LA STRUCTURE]=Tableau1[[#This Row],[NOM DE LA STRUCTURE]])*Tableau1[MONTANT PROPOSE POUR L''ACTION])=0,"",SUMPRODUCT((Tableau1[NOM DE LA STRUCTURE]=Tableau1[[#This Row],[NOM DE LA STRUCTURE]])*Tableau1[MONTANT PROPOSE POUR L''ACTION]))</f>
        <v/>
      </c>
      <c r="W929" s="79"/>
    </row>
    <row r="930" spans="1:23" ht="47.5" hidden="1" customHeight="1" x14ac:dyDescent="0.25">
      <c r="A930" s="13" t="str">
        <f>_xlfn.XLOOKUP(C930,'Export Action'!$A$3:$A$1999,'Export Action'!$L$3:$L$1999)</f>
        <v>42466359900027</v>
      </c>
      <c r="B930" s="84" t="str">
        <f>_xlfn.XLOOKUP(A930,'Export Action'!$L$3:$L$1999,'Export Action'!$O$3:$O$1999)</f>
        <v>LE TENNIS DE TABLE DE MANDELIEU</v>
      </c>
      <c r="C930" s="1" t="s">
        <v>18587</v>
      </c>
      <c r="D930" s="36" t="str">
        <f>_xlfn.XLOOKUP(C930,'Export Action'!$A$3:$A$1999,'Export Action'!$X$3:$X$1999)</f>
        <v>Développement du sport bien-être</v>
      </c>
      <c r="E930" s="1" t="str">
        <f>_xlfn.XLOOKUP(A930,'Export Dossier'!$K$3:$K$974,'Export Dossier'!$D$3:$D$974)</f>
        <v>FFTT-PACA-24-0010</v>
      </c>
      <c r="F930" s="36" t="str">
        <f>_xlfn.XLOOKUP(C930,'Export Action'!$A$3:$A$1999,'Export Action'!$AE$3:$AE$1999)</f>
        <v>Ping Actif</v>
      </c>
      <c r="G930" s="68"/>
      <c r="H930" s="71"/>
      <c r="I930" s="71"/>
      <c r="J930" s="1" t="str">
        <f>_xlfn.XLOOKUP(C930,'Export Action'!$A$3:$A$1999,'Export Action'!$J$3:$J$1999)</f>
        <v>Renouvellement</v>
      </c>
      <c r="K930" s="1" t="str">
        <f>_xlfn.XLOOKUP(C930,'Export Action'!$A$3:$A$1999,'Export Action'!$AL$3:$AL$1999)</f>
        <v>Féminin</v>
      </c>
      <c r="L930" s="1">
        <f>_xlfn.XLOOKUP(C930,'Export Action'!$A$3:$A$1999,'Export Action'!$AM$3:$AM$1999)</f>
        <v>150</v>
      </c>
      <c r="M930" s="5">
        <f>_xlfn.XLOOKUP(A930,'Export 2022'!$K$3:$K$1000,'Export 2022'!$AF$3:$AF$1000)</f>
        <v>2000</v>
      </c>
      <c r="N930" s="5">
        <f>_xlfn.XLOOKUP(A930,'Export 2023'!$K$3:$K$1000,'Export 2023'!$AF$3:$AF$1000)</f>
        <v>1500</v>
      </c>
      <c r="O930" s="31">
        <f>_xlfn.XLOOKUP(A930,'Export Dossier'!$K$3:$K$974,'Export Dossier'!$AD$3:$AD$974)</f>
        <v>4000</v>
      </c>
      <c r="P930" s="31">
        <f>_xlfn.XLOOKUP(C930,'Export Action'!$A$3:$A$1999,'Export Action'!$AS$3:$AS$1999)</f>
        <v>2000</v>
      </c>
      <c r="Q930" s="29">
        <f>(_xlfn.XLOOKUP(C930,'Export Action'!$A$3:$A$1999,'Export Action'!$AS$3:$AS$1999))/_xlfn.XLOOKUP(C930,'Export Action'!$A$3:$A$1999,'Export Action'!$AR$3:$AR$1999)</f>
        <v>0.4</v>
      </c>
      <c r="R930" s="63" t="str">
        <f>IF(OR(_xlfn.XLOOKUP(C930,'Export Action'!$A$3:$A$1999,'Export Action'!$AO$3:$AO$1999)="Communes ZRR./bassins de vie pop &gt; 50% ZRR",_xlfn.XLOOKUP(C930,'Export Action'!$A$3:$A$1999,'Export Action'!$AO$3:$AO$1999)="Contrats de relance et de transition écologique (CRTE) rural"),"Oui","Non")</f>
        <v>Non</v>
      </c>
      <c r="S930" s="73"/>
      <c r="T930" s="74">
        <f t="shared" si="14"/>
        <v>376</v>
      </c>
      <c r="U930" s="75"/>
      <c r="V930" s="8" t="str" cm="1">
        <f t="array" ref="V930">IF(SUMPRODUCT((Tableau1[NOM DE LA STRUCTURE]=Tableau1[[#This Row],[NOM DE LA STRUCTURE]])*Tableau1[MONTANT PROPOSE POUR L''ACTION])=0,"",SUMPRODUCT((Tableau1[NOM DE LA STRUCTURE]=Tableau1[[#This Row],[NOM DE LA STRUCTURE]])*Tableau1[MONTANT PROPOSE POUR L''ACTION]))</f>
        <v/>
      </c>
      <c r="W930" s="79"/>
    </row>
    <row r="931" spans="1:23" ht="47.5" hidden="1" customHeight="1" x14ac:dyDescent="0.25">
      <c r="A931" s="13" t="str">
        <f>_xlfn.XLOOKUP(C931,'Export Action'!$A$3:$A$1999,'Export Action'!$L$3:$L$1999)</f>
        <v>42466359900027</v>
      </c>
      <c r="B931" s="84" t="str">
        <f>_xlfn.XLOOKUP(A931,'Export Action'!$L$3:$L$1999,'Export Action'!$O$3:$O$1999)</f>
        <v>LE TENNIS DE TABLE DE MANDELIEU</v>
      </c>
      <c r="C931" s="1" t="s">
        <v>18596</v>
      </c>
      <c r="D931" s="36" t="str">
        <f>_xlfn.XLOOKUP(C931,'Export Action'!$A$3:$A$1999,'Export Action'!$X$3:$X$1999)</f>
        <v>les jeunes - recrutement et fidélisation des jeunes</v>
      </c>
      <c r="E931" s="1" t="str">
        <f>_xlfn.XLOOKUP(A931,'Export Dossier'!$K$3:$K$974,'Export Dossier'!$D$3:$D$974)</f>
        <v>FFTT-PACA-24-0010</v>
      </c>
      <c r="F931" s="36" t="str">
        <f>_xlfn.XLOOKUP(C931,'Export Action'!$A$3:$A$1999,'Export Action'!$AE$3:$AE$1999)</f>
        <v>Ping Educatif</v>
      </c>
      <c r="G931" s="68"/>
      <c r="H931" s="71"/>
      <c r="I931" s="71"/>
      <c r="J931" s="1" t="str">
        <f>_xlfn.XLOOKUP(C931,'Export Action'!$A$3:$A$1999,'Export Action'!$J$3:$J$1999)</f>
        <v>Renouvellement</v>
      </c>
      <c r="K931" s="1" t="str">
        <f>_xlfn.XLOOKUP(C931,'Export Action'!$A$3:$A$1999,'Export Action'!$AL$3:$AL$1999)</f>
        <v>Mixte</v>
      </c>
      <c r="L931" s="1">
        <f>_xlfn.XLOOKUP(C931,'Export Action'!$A$3:$A$1999,'Export Action'!$AM$3:$AM$1999)</f>
        <v>250</v>
      </c>
      <c r="M931" s="5">
        <f>_xlfn.XLOOKUP(A931,'Export 2022'!$K$3:$K$1000,'Export 2022'!$AF$3:$AF$1000)</f>
        <v>2000</v>
      </c>
      <c r="N931" s="5">
        <f>_xlfn.XLOOKUP(A931,'Export 2023'!$K$3:$K$1000,'Export 2023'!$AF$3:$AF$1000)</f>
        <v>1500</v>
      </c>
      <c r="O931" s="31">
        <f>_xlfn.XLOOKUP(A931,'Export Dossier'!$K$3:$K$974,'Export Dossier'!$AD$3:$AD$974)</f>
        <v>4000</v>
      </c>
      <c r="P931" s="31">
        <f>_xlfn.XLOOKUP(C931,'Export Action'!$A$3:$A$1999,'Export Action'!$AS$3:$AS$1999)</f>
        <v>2000</v>
      </c>
      <c r="Q931" s="29">
        <f>(_xlfn.XLOOKUP(C931,'Export Action'!$A$3:$A$1999,'Export Action'!$AS$3:$AS$1999))/_xlfn.XLOOKUP(C931,'Export Action'!$A$3:$A$1999,'Export Action'!$AR$3:$AR$1999)</f>
        <v>0.44444444444444442</v>
      </c>
      <c r="R931" s="63" t="str">
        <f>IF(OR(_xlfn.XLOOKUP(C931,'Export Action'!$A$3:$A$1999,'Export Action'!$AO$3:$AO$1999)="Communes ZRR./bassins de vie pop &gt; 50% ZRR",_xlfn.XLOOKUP(C931,'Export Action'!$A$3:$A$1999,'Export Action'!$AO$3:$AO$1999)="Contrats de relance et de transition écologique (CRTE) rural"),"Oui","Non")</f>
        <v>Non</v>
      </c>
      <c r="S931" s="73"/>
      <c r="T931" s="74">
        <f t="shared" si="14"/>
        <v>376</v>
      </c>
      <c r="U931" s="75"/>
      <c r="V931" s="8" t="str" cm="1">
        <f t="array" ref="V931">IF(SUMPRODUCT((Tableau1[NOM DE LA STRUCTURE]=Tableau1[[#This Row],[NOM DE LA STRUCTURE]])*Tableau1[MONTANT PROPOSE POUR L''ACTION])=0,"",SUMPRODUCT((Tableau1[NOM DE LA STRUCTURE]=Tableau1[[#This Row],[NOM DE LA STRUCTURE]])*Tableau1[MONTANT PROPOSE POUR L''ACTION]))</f>
        <v/>
      </c>
      <c r="W931" s="79"/>
    </row>
    <row r="932" spans="1:23" ht="47.5" hidden="1" customHeight="1" x14ac:dyDescent="0.25">
      <c r="A932" s="13" t="str">
        <f>_xlfn.XLOOKUP(C932,'Export Action'!$A$3:$A$1999,'Export Action'!$L$3:$L$1999)</f>
        <v>49839299200026</v>
      </c>
      <c r="B932" s="84" t="str">
        <f>_xlfn.XLOOKUP(A932,'Export Action'!$L$3:$L$1999,'Export Action'!$O$3:$O$1999)</f>
        <v>ISTRES TENNIS DE TABLE (ITT)</v>
      </c>
      <c r="C932" s="1" t="s">
        <v>18603</v>
      </c>
      <c r="D932" s="36" t="str">
        <f>_xlfn.XLOOKUP(C932,'Export Action'!$A$3:$A$1999,'Export Action'!$X$3:$X$1999)</f>
        <v>Mobile Sport : amener le Ping en extérieur</v>
      </c>
      <c r="E932" s="1" t="str">
        <f>_xlfn.XLOOKUP(A932,'Export Dossier'!$K$3:$K$974,'Export Dossier'!$D$3:$D$974)</f>
        <v>FFTT-PACA-24-0011</v>
      </c>
      <c r="F932" s="36" t="str">
        <f>_xlfn.XLOOKUP(C932,'Export Action'!$A$3:$A$1999,'Export Action'!$AE$3:$AE$1999)</f>
        <v>Nouvelles pratiques</v>
      </c>
      <c r="G932" s="68"/>
      <c r="H932" s="71"/>
      <c r="I932" s="71"/>
      <c r="J932" s="1" t="str">
        <f>_xlfn.XLOOKUP(C932,'Export Action'!$A$3:$A$1999,'Export Action'!$J$3:$J$1999)</f>
        <v>Renouvellement</v>
      </c>
      <c r="K932" s="1" t="str">
        <f>_xlfn.XLOOKUP(C932,'Export Action'!$A$3:$A$1999,'Export Action'!$AL$3:$AL$1999)</f>
        <v>Mixte</v>
      </c>
      <c r="L932" s="1">
        <f>_xlfn.XLOOKUP(C932,'Export Action'!$A$3:$A$1999,'Export Action'!$AM$3:$AM$1999)</f>
        <v>600</v>
      </c>
      <c r="M932" s="5" t="e">
        <f>_xlfn.XLOOKUP(A932,'Export 2022'!$K$3:$K$1000,'Export 2022'!$AF$3:$AF$1000)</f>
        <v>#N/A</v>
      </c>
      <c r="N932" s="5">
        <f>_xlfn.XLOOKUP(A932,'Export 2023'!$K$3:$K$1000,'Export 2023'!$AF$3:$AF$1000)</f>
        <v>4400</v>
      </c>
      <c r="O932" s="31">
        <f>_xlfn.XLOOKUP(A932,'Export Dossier'!$K$3:$K$974,'Export Dossier'!$AD$3:$AD$974)</f>
        <v>6300</v>
      </c>
      <c r="P932" s="31">
        <f>_xlfn.XLOOKUP(C932,'Export Action'!$A$3:$A$1999,'Export Action'!$AS$3:$AS$1999)</f>
        <v>1800</v>
      </c>
      <c r="Q932" s="29">
        <f>(_xlfn.XLOOKUP(C932,'Export Action'!$A$3:$A$1999,'Export Action'!$AS$3:$AS$1999))/_xlfn.XLOOKUP(C932,'Export Action'!$A$3:$A$1999,'Export Action'!$AR$3:$AR$1999)</f>
        <v>0.44488383588729608</v>
      </c>
      <c r="R932" s="63" t="str">
        <f>IF(OR(_xlfn.XLOOKUP(C932,'Export Action'!$A$3:$A$1999,'Export Action'!$AO$3:$AO$1999)="Communes ZRR./bassins de vie pop &gt; 50% ZRR",_xlfn.XLOOKUP(C932,'Export Action'!$A$3:$A$1999,'Export Action'!$AO$3:$AO$1999)="Contrats de relance et de transition écologique (CRTE) rural"),"Oui","Non")</f>
        <v>Non</v>
      </c>
      <c r="S932" s="73"/>
      <c r="T932" s="74">
        <f t="shared" si="14"/>
        <v>377</v>
      </c>
      <c r="U932" s="75"/>
      <c r="V932" s="8" t="str" cm="1">
        <f t="array" ref="V932">IF(SUMPRODUCT((Tableau1[NOM DE LA STRUCTURE]=Tableau1[[#This Row],[NOM DE LA STRUCTURE]])*Tableau1[MONTANT PROPOSE POUR L''ACTION])=0,"",SUMPRODUCT((Tableau1[NOM DE LA STRUCTURE]=Tableau1[[#This Row],[NOM DE LA STRUCTURE]])*Tableau1[MONTANT PROPOSE POUR L''ACTION]))</f>
        <v/>
      </c>
      <c r="W932" s="79"/>
    </row>
    <row r="933" spans="1:23" ht="47.5" hidden="1" customHeight="1" x14ac:dyDescent="0.25">
      <c r="A933" s="13" t="str">
        <f>_xlfn.XLOOKUP(C933,'Export Action'!$A$3:$A$1999,'Export Action'!$L$3:$L$1999)</f>
        <v>49839299200026</v>
      </c>
      <c r="B933" s="84" t="str">
        <f>_xlfn.XLOOKUP(A933,'Export Action'!$L$3:$L$1999,'Export Action'!$O$3:$O$1999)</f>
        <v>ISTRES TENNIS DE TABLE (ITT)</v>
      </c>
      <c r="C933" s="1" t="s">
        <v>18610</v>
      </c>
      <c r="D933" s="36" t="str">
        <f>_xlfn.XLOOKUP(C933,'Export Action'!$A$3:$A$1999,'Export Action'!$X$3:$X$1999)</f>
        <v>Une ville aux couleurs de l'olympisme</v>
      </c>
      <c r="E933" s="1" t="str">
        <f>_xlfn.XLOOKUP(A933,'Export Dossier'!$K$3:$K$974,'Export Dossier'!$D$3:$D$974)</f>
        <v>FFTT-PACA-24-0011</v>
      </c>
      <c r="F933" s="36" t="str">
        <f>_xlfn.XLOOKUP(C933,'Export Action'!$A$3:$A$1999,'Export Action'!$AE$3:$AE$1999)</f>
        <v>Animations vacances Olympiques et Paralympiques</v>
      </c>
      <c r="G933" s="87"/>
      <c r="H933" s="1"/>
      <c r="I933" s="1"/>
      <c r="J933" s="1" t="str">
        <f>_xlfn.XLOOKUP(C933,'Export Action'!$A$3:$A$1999,'Export Action'!$J$3:$J$1999)</f>
        <v>Première demande</v>
      </c>
      <c r="K933" s="1" t="str">
        <f>_xlfn.XLOOKUP(C933,'Export Action'!$A$3:$A$1999,'Export Action'!$AL$3:$AL$1999)</f>
        <v>Mixte</v>
      </c>
      <c r="L933" s="1">
        <f>_xlfn.XLOOKUP(C933,'Export Action'!$A$3:$A$1999,'Export Action'!$AM$3:$AM$1999)</f>
        <v>200</v>
      </c>
      <c r="M933" s="5" t="e">
        <f>_xlfn.XLOOKUP(A933,'Export 2022'!$K$3:$K$1000,'Export 2022'!$AF$3:$AF$1000)</f>
        <v>#N/A</v>
      </c>
      <c r="N933" s="5">
        <f>_xlfn.XLOOKUP(A933,'Export 2023'!$K$3:$K$1000,'Export 2023'!$AF$3:$AF$1000)</f>
        <v>4400</v>
      </c>
      <c r="O933" s="31">
        <f>_xlfn.XLOOKUP(A933,'Export Dossier'!$K$3:$K$974,'Export Dossier'!$AD$3:$AD$974)</f>
        <v>6300</v>
      </c>
      <c r="P933" s="31">
        <f>_xlfn.XLOOKUP(C933,'Export Action'!$A$3:$A$1999,'Export Action'!$AS$3:$AS$1999)</f>
        <v>1800</v>
      </c>
      <c r="Q933" s="29">
        <f>(_xlfn.XLOOKUP(C933,'Export Action'!$A$3:$A$1999,'Export Action'!$AS$3:$AS$1999))/_xlfn.XLOOKUP(C933,'Export Action'!$A$3:$A$1999,'Export Action'!$AR$3:$AR$1999)</f>
        <v>0.4220398593200469</v>
      </c>
      <c r="R933" s="63" t="str">
        <f>IF(OR(_xlfn.XLOOKUP(C933,'Export Action'!$A$3:$A$1999,'Export Action'!$AO$3:$AO$1999)="Communes ZRR./bassins de vie pop &gt; 50% ZRR",_xlfn.XLOOKUP(C933,'Export Action'!$A$3:$A$1999,'Export Action'!$AO$3:$AO$1999)="Contrats de relance et de transition écologique (CRTE) rural"),"Oui","Non")</f>
        <v>Non</v>
      </c>
      <c r="S933" s="88"/>
      <c r="T933" s="74">
        <f t="shared" ref="T933:T996" si="15">IF(A933=A932,T932,T932+1)</f>
        <v>377</v>
      </c>
      <c r="U933" s="89"/>
      <c r="V933" s="8" t="str" cm="1">
        <f t="array" ref="V933">IF(SUMPRODUCT((Tableau1[NOM DE LA STRUCTURE]=Tableau1[[#This Row],[NOM DE LA STRUCTURE]])*Tableau1[MONTANT PROPOSE POUR L''ACTION])=0,"",SUMPRODUCT((Tableau1[NOM DE LA STRUCTURE]=Tableau1[[#This Row],[NOM DE LA STRUCTURE]])*Tableau1[MONTANT PROPOSE POUR L''ACTION]))</f>
        <v/>
      </c>
      <c r="W933" s="90"/>
    </row>
    <row r="934" spans="1:23" ht="47.5" hidden="1" customHeight="1" x14ac:dyDescent="0.25">
      <c r="A934" s="13" t="str">
        <f>_xlfn.XLOOKUP(C934,'Export Action'!$A$3:$A$1999,'Export Action'!$L$3:$L$1999)</f>
        <v>49839299200026</v>
      </c>
      <c r="B934" s="84" t="str">
        <f>_xlfn.XLOOKUP(A934,'Export Action'!$L$3:$L$1999,'Export Action'!$O$3:$O$1999)</f>
        <v>ISTRES TENNIS DE TABLE (ITT)</v>
      </c>
      <c r="C934" s="1" t="s">
        <v>18616</v>
      </c>
      <c r="D934" s="36" t="str">
        <f>_xlfn.XLOOKUP(C934,'Export Action'!$A$3:$A$1999,'Export Action'!$X$3:$X$1999)</f>
        <v>Développement et pérennisation des dispositifs Ping Santé Bien-Être et Ping sur Ordonnance</v>
      </c>
      <c r="E934" s="1" t="str">
        <f>_xlfn.XLOOKUP(A934,'Export Dossier'!$K$3:$K$974,'Export Dossier'!$D$3:$D$974)</f>
        <v>FFTT-PACA-24-0011</v>
      </c>
      <c r="F934" s="36" t="str">
        <f>_xlfn.XLOOKUP(C934,'Export Action'!$A$3:$A$1999,'Export Action'!$AE$3:$AE$1999)</f>
        <v>Ping Actif</v>
      </c>
      <c r="G934" s="68"/>
      <c r="H934" s="71"/>
      <c r="I934" s="71"/>
      <c r="J934" s="1" t="str">
        <f>_xlfn.XLOOKUP(C934,'Export Action'!$A$3:$A$1999,'Export Action'!$J$3:$J$1999)</f>
        <v>Renouvellement</v>
      </c>
      <c r="K934" s="1" t="str">
        <f>_xlfn.XLOOKUP(C934,'Export Action'!$A$3:$A$1999,'Export Action'!$AL$3:$AL$1999)</f>
        <v>Mixte</v>
      </c>
      <c r="L934" s="1">
        <f>_xlfn.XLOOKUP(C934,'Export Action'!$A$3:$A$1999,'Export Action'!$AM$3:$AM$1999)</f>
        <v>22</v>
      </c>
      <c r="M934" s="5" t="e">
        <f>_xlfn.XLOOKUP(A934,'Export 2022'!$K$3:$K$1000,'Export 2022'!$AF$3:$AF$1000)</f>
        <v>#N/A</v>
      </c>
      <c r="N934" s="5">
        <f>_xlfn.XLOOKUP(A934,'Export 2023'!$K$3:$K$1000,'Export 2023'!$AF$3:$AF$1000)</f>
        <v>4400</v>
      </c>
      <c r="O934" s="31">
        <f>_xlfn.XLOOKUP(A934,'Export Dossier'!$K$3:$K$974,'Export Dossier'!$AD$3:$AD$974)</f>
        <v>6300</v>
      </c>
      <c r="P934" s="31">
        <f>_xlfn.XLOOKUP(C934,'Export Action'!$A$3:$A$1999,'Export Action'!$AS$3:$AS$1999)</f>
        <v>2700</v>
      </c>
      <c r="Q934" s="29">
        <f>(_xlfn.XLOOKUP(C934,'Export Action'!$A$3:$A$1999,'Export Action'!$AS$3:$AS$1999))/_xlfn.XLOOKUP(C934,'Export Action'!$A$3:$A$1999,'Export Action'!$AR$3:$AR$1999)</f>
        <v>0.34793814432989689</v>
      </c>
      <c r="R934" s="63" t="str">
        <f>IF(OR(_xlfn.XLOOKUP(C934,'Export Action'!$A$3:$A$1999,'Export Action'!$AO$3:$AO$1999)="Communes ZRR./bassins de vie pop &gt; 50% ZRR",_xlfn.XLOOKUP(C934,'Export Action'!$A$3:$A$1999,'Export Action'!$AO$3:$AO$1999)="Contrats de relance et de transition écologique (CRTE) rural"),"Oui","Non")</f>
        <v>Non</v>
      </c>
      <c r="S934" s="73"/>
      <c r="T934" s="74">
        <f t="shared" si="15"/>
        <v>377</v>
      </c>
      <c r="U934" s="75"/>
      <c r="V934" s="8" t="str" cm="1">
        <f t="array" ref="V934">IF(SUMPRODUCT((Tableau1[NOM DE LA STRUCTURE]=Tableau1[[#This Row],[NOM DE LA STRUCTURE]])*Tableau1[MONTANT PROPOSE POUR L''ACTION])=0,"",SUMPRODUCT((Tableau1[NOM DE LA STRUCTURE]=Tableau1[[#This Row],[NOM DE LA STRUCTURE]])*Tableau1[MONTANT PROPOSE POUR L''ACTION]))</f>
        <v/>
      </c>
      <c r="W934" s="79"/>
    </row>
    <row r="935" spans="1:23" ht="47.5" hidden="1" customHeight="1" x14ac:dyDescent="0.25">
      <c r="A935" s="13" t="str">
        <f>_xlfn.XLOOKUP(C935,'Export Action'!$A$3:$A$1999,'Export Action'!$L$3:$L$1999)</f>
        <v>42019710500059</v>
      </c>
      <c r="B935" s="84" t="str">
        <f>_xlfn.XLOOKUP(A935,'Export Action'!$L$3:$L$1999,'Export Action'!$O$3:$O$1999)</f>
        <v>LE CANNET CÔTE D'AZUR TENNIS DE TABLE (C.C.A.T.T.)</v>
      </c>
      <c r="C935" s="1" t="s">
        <v>18622</v>
      </c>
      <c r="D935" s="36" t="str">
        <f>_xlfn.XLOOKUP(C935,'Export Action'!$A$3:$A$1999,'Export Action'!$X$3:$X$1999)</f>
        <v>Developpement du sport santé</v>
      </c>
      <c r="E935" s="1" t="str">
        <f>_xlfn.XLOOKUP(A935,'Export Dossier'!$K$3:$K$974,'Export Dossier'!$D$3:$D$974)</f>
        <v>FFTT-PACA-24-0012</v>
      </c>
      <c r="F935" s="36" t="str">
        <f>_xlfn.XLOOKUP(C935,'Export Action'!$A$3:$A$1999,'Export Action'!$AE$3:$AE$1999)</f>
        <v>Ping Actif</v>
      </c>
      <c r="G935" s="68"/>
      <c r="H935" s="71"/>
      <c r="I935" s="71"/>
      <c r="J935" s="1" t="str">
        <f>_xlfn.XLOOKUP(C935,'Export Action'!$A$3:$A$1999,'Export Action'!$J$3:$J$1999)</f>
        <v>Renouvellement</v>
      </c>
      <c r="K935" s="1" t="str">
        <f>_xlfn.XLOOKUP(C935,'Export Action'!$A$3:$A$1999,'Export Action'!$AL$3:$AL$1999)</f>
        <v>Mixte</v>
      </c>
      <c r="L935" s="1">
        <f>_xlfn.XLOOKUP(C935,'Export Action'!$A$3:$A$1999,'Export Action'!$AM$3:$AM$1999)</f>
        <v>20</v>
      </c>
      <c r="M935" s="5" t="e">
        <f>_xlfn.XLOOKUP(A935,'Export 2022'!$K$3:$K$1000,'Export 2022'!$AF$3:$AF$1000)</f>
        <v>#N/A</v>
      </c>
      <c r="N935" s="5">
        <f>_xlfn.XLOOKUP(A935,'Export 2023'!$K$3:$K$1000,'Export 2023'!$AF$3:$AF$1000)</f>
        <v>1500</v>
      </c>
      <c r="O935" s="31">
        <f>_xlfn.XLOOKUP(A935,'Export Dossier'!$K$3:$K$974,'Export Dossier'!$AD$3:$AD$974)</f>
        <v>6000</v>
      </c>
      <c r="P935" s="31">
        <f>_xlfn.XLOOKUP(C935,'Export Action'!$A$3:$A$1999,'Export Action'!$AS$3:$AS$1999)</f>
        <v>1500</v>
      </c>
      <c r="Q935" s="29">
        <f>(_xlfn.XLOOKUP(C935,'Export Action'!$A$3:$A$1999,'Export Action'!$AS$3:$AS$1999))/_xlfn.XLOOKUP(C935,'Export Action'!$A$3:$A$1999,'Export Action'!$AR$3:$AR$1999)</f>
        <v>0.27272727272727271</v>
      </c>
      <c r="R935" s="63" t="str">
        <f>IF(OR(_xlfn.XLOOKUP(C935,'Export Action'!$A$3:$A$1999,'Export Action'!$AO$3:$AO$1999)="Communes ZRR./bassins de vie pop &gt; 50% ZRR",_xlfn.XLOOKUP(C935,'Export Action'!$A$3:$A$1999,'Export Action'!$AO$3:$AO$1999)="Contrats de relance et de transition écologique (CRTE) rural"),"Oui","Non")</f>
        <v>Non</v>
      </c>
      <c r="S935" s="73"/>
      <c r="T935" s="74">
        <f t="shared" si="15"/>
        <v>378</v>
      </c>
      <c r="U935" s="75"/>
      <c r="V935" s="8" t="str" cm="1">
        <f t="array" ref="V935">IF(SUMPRODUCT((Tableau1[NOM DE LA STRUCTURE]=Tableau1[[#This Row],[NOM DE LA STRUCTURE]])*Tableau1[MONTANT PROPOSE POUR L''ACTION])=0,"",SUMPRODUCT((Tableau1[NOM DE LA STRUCTURE]=Tableau1[[#This Row],[NOM DE LA STRUCTURE]])*Tableau1[MONTANT PROPOSE POUR L''ACTION]))</f>
        <v/>
      </c>
      <c r="W935" s="79"/>
    </row>
    <row r="936" spans="1:23" ht="47.5" hidden="1" customHeight="1" x14ac:dyDescent="0.25">
      <c r="A936" s="13" t="str">
        <f>_xlfn.XLOOKUP(C936,'Export Action'!$A$3:$A$1999,'Export Action'!$L$3:$L$1999)</f>
        <v>42019710500059</v>
      </c>
      <c r="B936" s="84" t="str">
        <f>_xlfn.XLOOKUP(A936,'Export Action'!$L$3:$L$1999,'Export Action'!$O$3:$O$1999)</f>
        <v>LE CANNET CÔTE D'AZUR TENNIS DE TABLE (C.C.A.T.T.)</v>
      </c>
      <c r="C936" s="1" t="s">
        <v>18629</v>
      </c>
      <c r="D936" s="36" t="str">
        <f>_xlfn.XLOOKUP(C936,'Export Action'!$A$3:$A$1999,'Export Action'!$X$3:$X$1999)</f>
        <v>Section public en situation de handicap</v>
      </c>
      <c r="E936" s="1" t="str">
        <f>_xlfn.XLOOKUP(A936,'Export Dossier'!$K$3:$K$974,'Export Dossier'!$D$3:$D$974)</f>
        <v>FFTT-PACA-24-0012</v>
      </c>
      <c r="F936" s="36" t="str">
        <f>_xlfn.XLOOKUP(C936,'Export Action'!$A$3:$A$1999,'Export Action'!$AE$3:$AE$1999)</f>
        <v>Ping Actif</v>
      </c>
      <c r="G936" s="68"/>
      <c r="H936" s="71"/>
      <c r="I936" s="71"/>
      <c r="J936" s="1" t="str">
        <f>_xlfn.XLOOKUP(C936,'Export Action'!$A$3:$A$1999,'Export Action'!$J$3:$J$1999)</f>
        <v>Renouvellement</v>
      </c>
      <c r="K936" s="1" t="str">
        <f>_xlfn.XLOOKUP(C936,'Export Action'!$A$3:$A$1999,'Export Action'!$AL$3:$AL$1999)</f>
        <v>Mixte</v>
      </c>
      <c r="L936" s="1">
        <f>_xlfn.XLOOKUP(C936,'Export Action'!$A$3:$A$1999,'Export Action'!$AM$3:$AM$1999)</f>
        <v>24</v>
      </c>
      <c r="M936" s="5" t="e">
        <f>_xlfn.XLOOKUP(A936,'Export 2022'!$K$3:$K$1000,'Export 2022'!$AF$3:$AF$1000)</f>
        <v>#N/A</v>
      </c>
      <c r="N936" s="5">
        <f>_xlfn.XLOOKUP(A936,'Export 2023'!$K$3:$K$1000,'Export 2023'!$AF$3:$AF$1000)</f>
        <v>1500</v>
      </c>
      <c r="O936" s="31">
        <f>_xlfn.XLOOKUP(A936,'Export Dossier'!$K$3:$K$974,'Export Dossier'!$AD$3:$AD$974)</f>
        <v>6000</v>
      </c>
      <c r="P936" s="31">
        <f>_xlfn.XLOOKUP(C936,'Export Action'!$A$3:$A$1999,'Export Action'!$AS$3:$AS$1999)</f>
        <v>1500</v>
      </c>
      <c r="Q936" s="29">
        <f>(_xlfn.XLOOKUP(C936,'Export Action'!$A$3:$A$1999,'Export Action'!$AS$3:$AS$1999))/_xlfn.XLOOKUP(C936,'Export Action'!$A$3:$A$1999,'Export Action'!$AR$3:$AR$1999)</f>
        <v>0.42857142857142855</v>
      </c>
      <c r="R936" s="63" t="str">
        <f>IF(OR(_xlfn.XLOOKUP(C936,'Export Action'!$A$3:$A$1999,'Export Action'!$AO$3:$AO$1999)="Communes ZRR./bassins de vie pop &gt; 50% ZRR",_xlfn.XLOOKUP(C936,'Export Action'!$A$3:$A$1999,'Export Action'!$AO$3:$AO$1999)="Contrats de relance et de transition écologique (CRTE) rural"),"Oui","Non")</f>
        <v>Non</v>
      </c>
      <c r="S936" s="73"/>
      <c r="T936" s="74">
        <f t="shared" si="15"/>
        <v>378</v>
      </c>
      <c r="U936" s="75"/>
      <c r="V936" s="8" t="str" cm="1">
        <f t="array" ref="V936">IF(SUMPRODUCT((Tableau1[NOM DE LA STRUCTURE]=Tableau1[[#This Row],[NOM DE LA STRUCTURE]])*Tableau1[MONTANT PROPOSE POUR L''ACTION])=0,"",SUMPRODUCT((Tableau1[NOM DE LA STRUCTURE]=Tableau1[[#This Row],[NOM DE LA STRUCTURE]])*Tableau1[MONTANT PROPOSE POUR L''ACTION]))</f>
        <v/>
      </c>
      <c r="W936" s="79"/>
    </row>
    <row r="937" spans="1:23" ht="47.5" hidden="1" customHeight="1" x14ac:dyDescent="0.25">
      <c r="A937" s="13" t="str">
        <f>_xlfn.XLOOKUP(C937,'Export Action'!$A$3:$A$1999,'Export Action'!$L$3:$L$1999)</f>
        <v>42019710500059</v>
      </c>
      <c r="B937" s="84" t="str">
        <f>_xlfn.XLOOKUP(A937,'Export Action'!$L$3:$L$1999,'Export Action'!$O$3:$O$1999)</f>
        <v>LE CANNET CÔTE D'AZUR TENNIS DE TABLE (C.C.A.T.T.)</v>
      </c>
      <c r="C937" s="1" t="s">
        <v>18634</v>
      </c>
      <c r="D937" s="36" t="str">
        <f>_xlfn.XLOOKUP(C937,'Export Action'!$A$3:$A$1999,'Export Action'!$X$3:$X$1999)</f>
        <v>Recrutement, progression et fidélisation des jeunes</v>
      </c>
      <c r="E937" s="1" t="str">
        <f>_xlfn.XLOOKUP(A937,'Export Dossier'!$K$3:$K$974,'Export Dossier'!$D$3:$D$974)</f>
        <v>FFTT-PACA-24-0012</v>
      </c>
      <c r="F937" s="36" t="str">
        <f>_xlfn.XLOOKUP(C937,'Export Action'!$A$3:$A$1999,'Export Action'!$AE$3:$AE$1999)</f>
        <v>Ping Educatif</v>
      </c>
      <c r="G937" s="68"/>
      <c r="H937" s="71"/>
      <c r="I937" s="71"/>
      <c r="J937" s="1" t="str">
        <f>_xlfn.XLOOKUP(C937,'Export Action'!$A$3:$A$1999,'Export Action'!$J$3:$J$1999)</f>
        <v>Renouvellement</v>
      </c>
      <c r="K937" s="1" t="str">
        <f>_xlfn.XLOOKUP(C937,'Export Action'!$A$3:$A$1999,'Export Action'!$AL$3:$AL$1999)</f>
        <v>Mixte</v>
      </c>
      <c r="L937" s="1">
        <f>_xlfn.XLOOKUP(C937,'Export Action'!$A$3:$A$1999,'Export Action'!$AM$3:$AM$1999)</f>
        <v>160</v>
      </c>
      <c r="M937" s="5" t="e">
        <f>_xlfn.XLOOKUP(A937,'Export 2022'!$K$3:$K$1000,'Export 2022'!$AF$3:$AF$1000)</f>
        <v>#N/A</v>
      </c>
      <c r="N937" s="5">
        <f>_xlfn.XLOOKUP(A937,'Export 2023'!$K$3:$K$1000,'Export 2023'!$AF$3:$AF$1000)</f>
        <v>1500</v>
      </c>
      <c r="O937" s="31">
        <f>_xlfn.XLOOKUP(A937,'Export Dossier'!$K$3:$K$974,'Export Dossier'!$AD$3:$AD$974)</f>
        <v>6000</v>
      </c>
      <c r="P937" s="31">
        <f>_xlfn.XLOOKUP(C937,'Export Action'!$A$3:$A$1999,'Export Action'!$AS$3:$AS$1999)</f>
        <v>1500</v>
      </c>
      <c r="Q937" s="29">
        <f>(_xlfn.XLOOKUP(C937,'Export Action'!$A$3:$A$1999,'Export Action'!$AS$3:$AS$1999))/_xlfn.XLOOKUP(C937,'Export Action'!$A$3:$A$1999,'Export Action'!$AR$3:$AR$1999)</f>
        <v>0.38461538461538464</v>
      </c>
      <c r="R937" s="63" t="str">
        <f>IF(OR(_xlfn.XLOOKUP(C937,'Export Action'!$A$3:$A$1999,'Export Action'!$AO$3:$AO$1999)="Communes ZRR./bassins de vie pop &gt; 50% ZRR",_xlfn.XLOOKUP(C937,'Export Action'!$A$3:$A$1999,'Export Action'!$AO$3:$AO$1999)="Contrats de relance et de transition écologique (CRTE) rural"),"Oui","Non")</f>
        <v>Non</v>
      </c>
      <c r="S937" s="73"/>
      <c r="T937" s="74">
        <f t="shared" si="15"/>
        <v>378</v>
      </c>
      <c r="U937" s="75"/>
      <c r="V937" s="8" t="str" cm="1">
        <f t="array" ref="V937">IF(SUMPRODUCT((Tableau1[NOM DE LA STRUCTURE]=Tableau1[[#This Row],[NOM DE LA STRUCTURE]])*Tableau1[MONTANT PROPOSE POUR L''ACTION])=0,"",SUMPRODUCT((Tableau1[NOM DE LA STRUCTURE]=Tableau1[[#This Row],[NOM DE LA STRUCTURE]])*Tableau1[MONTANT PROPOSE POUR L''ACTION]))</f>
        <v/>
      </c>
      <c r="W937" s="79"/>
    </row>
    <row r="938" spans="1:23" ht="47.5" hidden="1" customHeight="1" x14ac:dyDescent="0.25">
      <c r="A938" s="13" t="str">
        <f>_xlfn.XLOOKUP(C938,'Export Action'!$A$3:$A$1999,'Export Action'!$L$3:$L$1999)</f>
        <v>42019710500059</v>
      </c>
      <c r="B938" s="84" t="str">
        <f>_xlfn.XLOOKUP(A938,'Export Action'!$L$3:$L$1999,'Export Action'!$O$3:$O$1999)</f>
        <v>LE CANNET CÔTE D'AZUR TENNIS DE TABLE (C.C.A.T.T.)</v>
      </c>
      <c r="C938" s="1" t="s">
        <v>18640</v>
      </c>
      <c r="D938" s="36" t="str">
        <f>_xlfn.XLOOKUP(C938,'Export Action'!$A$3:$A$1999,'Export Action'!$X$3:$X$1999)</f>
        <v>Opération été Ping</v>
      </c>
      <c r="E938" s="1" t="str">
        <f>_xlfn.XLOOKUP(A938,'Export Dossier'!$K$3:$K$974,'Export Dossier'!$D$3:$D$974)</f>
        <v>FFTT-PACA-24-0012</v>
      </c>
      <c r="F938" s="36" t="str">
        <f>_xlfn.XLOOKUP(C938,'Export Action'!$A$3:$A$1999,'Export Action'!$AE$3:$AE$1999)</f>
        <v>Nouvelles pratiques</v>
      </c>
      <c r="G938" s="68"/>
      <c r="H938" s="71"/>
      <c r="I938" s="71"/>
      <c r="J938" s="1" t="str">
        <f>_xlfn.XLOOKUP(C938,'Export Action'!$A$3:$A$1999,'Export Action'!$J$3:$J$1999)</f>
        <v>Renouvellement</v>
      </c>
      <c r="K938" s="1" t="str">
        <f>_xlfn.XLOOKUP(C938,'Export Action'!$A$3:$A$1999,'Export Action'!$AL$3:$AL$1999)</f>
        <v>Mixte</v>
      </c>
      <c r="L938" s="1">
        <f>_xlfn.XLOOKUP(C938,'Export Action'!$A$3:$A$1999,'Export Action'!$AM$3:$AM$1999)</f>
        <v>240</v>
      </c>
      <c r="M938" s="5" t="e">
        <f>_xlfn.XLOOKUP(A938,'Export 2022'!$K$3:$K$1000,'Export 2022'!$AF$3:$AF$1000)</f>
        <v>#N/A</v>
      </c>
      <c r="N938" s="5">
        <f>_xlfn.XLOOKUP(A938,'Export 2023'!$K$3:$K$1000,'Export 2023'!$AF$3:$AF$1000)</f>
        <v>1500</v>
      </c>
      <c r="O938" s="31">
        <f>_xlfn.XLOOKUP(A938,'Export Dossier'!$K$3:$K$974,'Export Dossier'!$AD$3:$AD$974)</f>
        <v>6000</v>
      </c>
      <c r="P938" s="31">
        <f>_xlfn.XLOOKUP(C938,'Export Action'!$A$3:$A$1999,'Export Action'!$AS$3:$AS$1999)</f>
        <v>1500</v>
      </c>
      <c r="Q938" s="29">
        <f>(_xlfn.XLOOKUP(C938,'Export Action'!$A$3:$A$1999,'Export Action'!$AS$3:$AS$1999))/_xlfn.XLOOKUP(C938,'Export Action'!$A$3:$A$1999,'Export Action'!$AR$3:$AR$1999)</f>
        <v>0.34090909090909088</v>
      </c>
      <c r="R938" s="63" t="str">
        <f>IF(OR(_xlfn.XLOOKUP(C938,'Export Action'!$A$3:$A$1999,'Export Action'!$AO$3:$AO$1999)="Communes ZRR./bassins de vie pop &gt; 50% ZRR",_xlfn.XLOOKUP(C938,'Export Action'!$A$3:$A$1999,'Export Action'!$AO$3:$AO$1999)="Contrats de relance et de transition écologique (CRTE) rural"),"Oui","Non")</f>
        <v>Non</v>
      </c>
      <c r="S938" s="73"/>
      <c r="T938" s="74">
        <f t="shared" si="15"/>
        <v>378</v>
      </c>
      <c r="U938" s="75"/>
      <c r="V938" s="8" t="str" cm="1">
        <f t="array" ref="V938">IF(SUMPRODUCT((Tableau1[NOM DE LA STRUCTURE]=Tableau1[[#This Row],[NOM DE LA STRUCTURE]])*Tableau1[MONTANT PROPOSE POUR L''ACTION])=0,"",SUMPRODUCT((Tableau1[NOM DE LA STRUCTURE]=Tableau1[[#This Row],[NOM DE LA STRUCTURE]])*Tableau1[MONTANT PROPOSE POUR L''ACTION]))</f>
        <v/>
      </c>
      <c r="W938" s="79"/>
    </row>
    <row r="939" spans="1:23" ht="47.5" hidden="1" customHeight="1" x14ac:dyDescent="0.25">
      <c r="A939" s="13" t="str">
        <f>_xlfn.XLOOKUP(C939,'Export Action'!$A$3:$A$1999,'Export Action'!$L$3:$L$1999)</f>
        <v>52854120400012</v>
      </c>
      <c r="B939" s="84" t="str">
        <f>_xlfn.XLOOKUP(A939,'Export Action'!$L$3:$L$1999,'Export Action'!$O$3:$O$1999)</f>
        <v>MARSEILLE TENNIS DE TABLE</v>
      </c>
      <c r="C939" s="1" t="s">
        <v>18643</v>
      </c>
      <c r="D939" s="36" t="str">
        <f>_xlfn.XLOOKUP(C939,'Export Action'!$A$3:$A$1999,'Export Action'!$X$3:$X$1999)</f>
        <v>Handisport et Sport santé, inclusif et séances spécifiques</v>
      </c>
      <c r="E939" s="1" t="str">
        <f>_xlfn.XLOOKUP(A939,'Export Dossier'!$K$3:$K$974,'Export Dossier'!$D$3:$D$974)</f>
        <v>FFTT-PACA-24-0013</v>
      </c>
      <c r="F939" s="36" t="str">
        <f>_xlfn.XLOOKUP(C939,'Export Action'!$A$3:$A$1999,'Export Action'!$AE$3:$AE$1999)</f>
        <v>Ping Actif</v>
      </c>
      <c r="G939" s="68"/>
      <c r="H939" s="71"/>
      <c r="I939" s="71"/>
      <c r="J939" s="1" t="str">
        <f>_xlfn.XLOOKUP(C939,'Export Action'!$A$3:$A$1999,'Export Action'!$J$3:$J$1999)</f>
        <v>Première demande</v>
      </c>
      <c r="K939" s="1" t="str">
        <f>_xlfn.XLOOKUP(C939,'Export Action'!$A$3:$A$1999,'Export Action'!$AL$3:$AL$1999)</f>
        <v>Mixte</v>
      </c>
      <c r="L939" s="1">
        <f>_xlfn.XLOOKUP(C939,'Export Action'!$A$3:$A$1999,'Export Action'!$AM$3:$AM$1999)</f>
        <v>60</v>
      </c>
      <c r="M939" s="5">
        <f>_xlfn.XLOOKUP(A939,'Export 2022'!$K$3:$K$1000,'Export 2022'!$AF$3:$AF$1000)</f>
        <v>0</v>
      </c>
      <c r="N939" s="5">
        <f>_xlfn.XLOOKUP(A939,'Export 2023'!$K$3:$K$1000,'Export 2023'!$AF$3:$AF$1000)</f>
        <v>1500</v>
      </c>
      <c r="O939" s="31">
        <f>_xlfn.XLOOKUP(A939,'Export Dossier'!$K$3:$K$974,'Export Dossier'!$AD$3:$AD$974)</f>
        <v>8487</v>
      </c>
      <c r="P939" s="31">
        <f>_xlfn.XLOOKUP(C939,'Export Action'!$A$3:$A$1999,'Export Action'!$AS$3:$AS$1999)</f>
        <v>3240</v>
      </c>
      <c r="Q939" s="29">
        <f>(_xlfn.XLOOKUP(C939,'Export Action'!$A$3:$A$1999,'Export Action'!$AS$3:$AS$1999))/_xlfn.XLOOKUP(C939,'Export Action'!$A$3:$A$1999,'Export Action'!$AR$3:$AR$1999)</f>
        <v>0.6</v>
      </c>
      <c r="R939" s="63" t="str">
        <f>IF(OR(_xlfn.XLOOKUP(C939,'Export Action'!$A$3:$A$1999,'Export Action'!$AO$3:$AO$1999)="Communes ZRR./bassins de vie pop &gt; 50% ZRR",_xlfn.XLOOKUP(C939,'Export Action'!$A$3:$A$1999,'Export Action'!$AO$3:$AO$1999)="Contrats de relance et de transition écologique (CRTE) rural"),"Oui","Non")</f>
        <v>Non</v>
      </c>
      <c r="S939" s="73"/>
      <c r="T939" s="74">
        <f t="shared" si="15"/>
        <v>379</v>
      </c>
      <c r="U939" s="75"/>
      <c r="V939" s="8" t="str" cm="1">
        <f t="array" ref="V939">IF(SUMPRODUCT((Tableau1[NOM DE LA STRUCTURE]=Tableau1[[#This Row],[NOM DE LA STRUCTURE]])*Tableau1[MONTANT PROPOSE POUR L''ACTION])=0,"",SUMPRODUCT((Tableau1[NOM DE LA STRUCTURE]=Tableau1[[#This Row],[NOM DE LA STRUCTURE]])*Tableau1[MONTANT PROPOSE POUR L''ACTION]))</f>
        <v/>
      </c>
      <c r="W939" s="79"/>
    </row>
    <row r="940" spans="1:23" ht="47.5" hidden="1" customHeight="1" x14ac:dyDescent="0.25">
      <c r="A940" s="13" t="str">
        <f>_xlfn.XLOOKUP(C940,'Export Action'!$A$3:$A$1999,'Export Action'!$L$3:$L$1999)</f>
        <v>52854120400012</v>
      </c>
      <c r="B940" s="84" t="str">
        <f>_xlfn.XLOOKUP(A940,'Export Action'!$L$3:$L$1999,'Export Action'!$O$3:$O$1999)</f>
        <v>MARSEILLE TENNIS DE TABLE</v>
      </c>
      <c r="C940" s="1" t="s">
        <v>18650</v>
      </c>
      <c r="D940" s="36" t="str">
        <f>_xlfn.XLOOKUP(C940,'Export Action'!$A$3:$A$1999,'Export Action'!$X$3:$X$1999)</f>
        <v>Ping Exterieur- Ping Estival - Ping VR</v>
      </c>
      <c r="E940" s="1" t="str">
        <f>_xlfn.XLOOKUP(A940,'Export Dossier'!$K$3:$K$974,'Export Dossier'!$D$3:$D$974)</f>
        <v>FFTT-PACA-24-0013</v>
      </c>
      <c r="F940" s="36" t="str">
        <f>_xlfn.XLOOKUP(C940,'Export Action'!$A$3:$A$1999,'Export Action'!$AE$3:$AE$1999)</f>
        <v>Nouvelles pratiques</v>
      </c>
      <c r="G940" s="68"/>
      <c r="H940" s="71"/>
      <c r="I940" s="71"/>
      <c r="J940" s="1" t="str">
        <f>_xlfn.XLOOKUP(C940,'Export Action'!$A$3:$A$1999,'Export Action'!$J$3:$J$1999)</f>
        <v>Première demande</v>
      </c>
      <c r="K940" s="1" t="str">
        <f>_xlfn.XLOOKUP(C940,'Export Action'!$A$3:$A$1999,'Export Action'!$AL$3:$AL$1999)</f>
        <v>Mixte</v>
      </c>
      <c r="L940" s="1">
        <f>_xlfn.XLOOKUP(C940,'Export Action'!$A$3:$A$1999,'Export Action'!$AM$3:$AM$1999)</f>
        <v>300</v>
      </c>
      <c r="M940" s="5">
        <f>_xlfn.XLOOKUP(A940,'Export 2022'!$K$3:$K$1000,'Export 2022'!$AF$3:$AF$1000)</f>
        <v>0</v>
      </c>
      <c r="N940" s="5">
        <f>_xlfn.XLOOKUP(A940,'Export 2023'!$K$3:$K$1000,'Export 2023'!$AF$3:$AF$1000)</f>
        <v>1500</v>
      </c>
      <c r="O940" s="31">
        <f>_xlfn.XLOOKUP(A940,'Export Dossier'!$K$3:$K$974,'Export Dossier'!$AD$3:$AD$974)</f>
        <v>8487</v>
      </c>
      <c r="P940" s="31">
        <f>_xlfn.XLOOKUP(C940,'Export Action'!$A$3:$A$1999,'Export Action'!$AS$3:$AS$1999)</f>
        <v>1747</v>
      </c>
      <c r="Q940" s="29">
        <f>(_xlfn.XLOOKUP(C940,'Export Action'!$A$3:$A$1999,'Export Action'!$AS$3:$AS$1999))/_xlfn.XLOOKUP(C940,'Export Action'!$A$3:$A$1999,'Export Action'!$AR$3:$AR$1999)</f>
        <v>0.59993131868131866</v>
      </c>
      <c r="R940" s="63" t="str">
        <f>IF(OR(_xlfn.XLOOKUP(C940,'Export Action'!$A$3:$A$1999,'Export Action'!$AO$3:$AO$1999)="Communes ZRR./bassins de vie pop &gt; 50% ZRR",_xlfn.XLOOKUP(C940,'Export Action'!$A$3:$A$1999,'Export Action'!$AO$3:$AO$1999)="Contrats de relance et de transition écologique (CRTE) rural"),"Oui","Non")</f>
        <v>Non</v>
      </c>
      <c r="S940" s="73"/>
      <c r="T940" s="74">
        <f t="shared" si="15"/>
        <v>379</v>
      </c>
      <c r="U940" s="75"/>
      <c r="V940" s="8" t="str" cm="1">
        <f t="array" ref="V940">IF(SUMPRODUCT((Tableau1[NOM DE LA STRUCTURE]=Tableau1[[#This Row],[NOM DE LA STRUCTURE]])*Tableau1[MONTANT PROPOSE POUR L''ACTION])=0,"",SUMPRODUCT((Tableau1[NOM DE LA STRUCTURE]=Tableau1[[#This Row],[NOM DE LA STRUCTURE]])*Tableau1[MONTANT PROPOSE POUR L''ACTION]))</f>
        <v/>
      </c>
      <c r="W940" s="79"/>
    </row>
    <row r="941" spans="1:23" ht="47.5" hidden="1" customHeight="1" x14ac:dyDescent="0.25">
      <c r="A941" s="13" t="str">
        <f>_xlfn.XLOOKUP(C941,'Export Action'!$A$3:$A$1999,'Export Action'!$L$3:$L$1999)</f>
        <v>52854120400012</v>
      </c>
      <c r="B941" s="84" t="str">
        <f>_xlfn.XLOOKUP(A941,'Export Action'!$L$3:$L$1999,'Export Action'!$O$3:$O$1999)</f>
        <v>MARSEILLE TENNIS DE TABLE</v>
      </c>
      <c r="C941" s="1" t="s">
        <v>18656</v>
      </c>
      <c r="D941" s="36" t="str">
        <f>_xlfn.XLOOKUP(C941,'Export Action'!$A$3:$A$1999,'Export Action'!$X$3:$X$1999)</f>
        <v>Actions de sensibilisation auprés de jeunes éloignés de la pratique</v>
      </c>
      <c r="E941" s="1" t="str">
        <f>_xlfn.XLOOKUP(A941,'Export Dossier'!$K$3:$K$974,'Export Dossier'!$D$3:$D$974)</f>
        <v>FFTT-PACA-24-0013</v>
      </c>
      <c r="F941" s="36" t="str">
        <f>_xlfn.XLOOKUP(C941,'Export Action'!$A$3:$A$1999,'Export Action'!$AE$3:$AE$1999)</f>
        <v>Ping Inclusif</v>
      </c>
      <c r="G941" s="68"/>
      <c r="H941" s="71"/>
      <c r="I941" s="71"/>
      <c r="J941" s="1" t="str">
        <f>_xlfn.XLOOKUP(C941,'Export Action'!$A$3:$A$1999,'Export Action'!$J$3:$J$1999)</f>
        <v>Première demande</v>
      </c>
      <c r="K941" s="1" t="str">
        <f>_xlfn.XLOOKUP(C941,'Export Action'!$A$3:$A$1999,'Export Action'!$AL$3:$AL$1999)</f>
        <v>Mixte</v>
      </c>
      <c r="L941" s="1">
        <f>_xlfn.XLOOKUP(C941,'Export Action'!$A$3:$A$1999,'Export Action'!$AM$3:$AM$1999)</f>
        <v>360</v>
      </c>
      <c r="M941" s="5">
        <f>_xlfn.XLOOKUP(A941,'Export 2022'!$K$3:$K$1000,'Export 2022'!$AF$3:$AF$1000)</f>
        <v>0</v>
      </c>
      <c r="N941" s="5">
        <f>_xlfn.XLOOKUP(A941,'Export 2023'!$K$3:$K$1000,'Export 2023'!$AF$3:$AF$1000)</f>
        <v>1500</v>
      </c>
      <c r="O941" s="31">
        <f>_xlfn.XLOOKUP(A941,'Export Dossier'!$K$3:$K$974,'Export Dossier'!$AD$3:$AD$974)</f>
        <v>8487</v>
      </c>
      <c r="P941" s="31">
        <f>_xlfn.XLOOKUP(C941,'Export Action'!$A$3:$A$1999,'Export Action'!$AS$3:$AS$1999)</f>
        <v>1500</v>
      </c>
      <c r="Q941" s="29">
        <f>(_xlfn.XLOOKUP(C941,'Export Action'!$A$3:$A$1999,'Export Action'!$AS$3:$AS$1999))/_xlfn.XLOOKUP(C941,'Export Action'!$A$3:$A$1999,'Export Action'!$AR$3:$AR$1999)</f>
        <v>0.41095890410958902</v>
      </c>
      <c r="R941" s="63" t="str">
        <f>IF(OR(_xlfn.XLOOKUP(C941,'Export Action'!$A$3:$A$1999,'Export Action'!$AO$3:$AO$1999)="Communes ZRR./bassins de vie pop &gt; 50% ZRR",_xlfn.XLOOKUP(C941,'Export Action'!$A$3:$A$1999,'Export Action'!$AO$3:$AO$1999)="Contrats de relance et de transition écologique (CRTE) rural"),"Oui","Non")</f>
        <v>Non</v>
      </c>
      <c r="S941" s="73"/>
      <c r="T941" s="74">
        <f t="shared" si="15"/>
        <v>379</v>
      </c>
      <c r="U941" s="75"/>
      <c r="V941" s="8" t="str" cm="1">
        <f t="array" ref="V941">IF(SUMPRODUCT((Tableau1[NOM DE LA STRUCTURE]=Tableau1[[#This Row],[NOM DE LA STRUCTURE]])*Tableau1[MONTANT PROPOSE POUR L''ACTION])=0,"",SUMPRODUCT((Tableau1[NOM DE LA STRUCTURE]=Tableau1[[#This Row],[NOM DE LA STRUCTURE]])*Tableau1[MONTANT PROPOSE POUR L''ACTION]))</f>
        <v/>
      </c>
      <c r="W941" s="79"/>
    </row>
    <row r="942" spans="1:23" ht="47.5" hidden="1" customHeight="1" x14ac:dyDescent="0.25">
      <c r="A942" s="13" t="str">
        <f>_xlfn.XLOOKUP(C942,'Export Action'!$A$3:$A$1999,'Export Action'!$L$3:$L$1999)</f>
        <v>52854120400012</v>
      </c>
      <c r="B942" s="84" t="str">
        <f>_xlfn.XLOOKUP(A942,'Export Action'!$L$3:$L$1999,'Export Action'!$O$3:$O$1999)</f>
        <v>MARSEILLE TENNIS DE TABLE</v>
      </c>
      <c r="C942" s="1" t="s">
        <v>18662</v>
      </c>
      <c r="D942" s="36" t="str">
        <f>_xlfn.XLOOKUP(C942,'Export Action'!$A$3:$A$1999,'Export Action'!$X$3:$X$1999)</f>
        <v>Optimisation des transports et réduction de la consommation de papier</v>
      </c>
      <c r="E942" s="1" t="str">
        <f>_xlfn.XLOOKUP(A942,'Export Dossier'!$K$3:$K$974,'Export Dossier'!$D$3:$D$974)</f>
        <v>FFTT-PACA-24-0013</v>
      </c>
      <c r="F942" s="36" t="str">
        <f>_xlfn.XLOOKUP(C942,'Export Action'!$A$3:$A$1999,'Export Action'!$AE$3:$AE$1999)</f>
        <v>Structuration clubs/comités de demain</v>
      </c>
      <c r="G942" s="68"/>
      <c r="H942" s="71"/>
      <c r="I942" s="71"/>
      <c r="J942" s="1" t="str">
        <f>_xlfn.XLOOKUP(C942,'Export Action'!$A$3:$A$1999,'Export Action'!$J$3:$J$1999)</f>
        <v>Première demande</v>
      </c>
      <c r="K942" s="1" t="str">
        <f>_xlfn.XLOOKUP(C942,'Export Action'!$A$3:$A$1999,'Export Action'!$AL$3:$AL$1999)</f>
        <v>Mixte</v>
      </c>
      <c r="L942" s="1">
        <f>_xlfn.XLOOKUP(C942,'Export Action'!$A$3:$A$1999,'Export Action'!$AM$3:$AM$1999)</f>
        <v>1</v>
      </c>
      <c r="M942" s="5">
        <f>_xlfn.XLOOKUP(A942,'Export 2022'!$K$3:$K$1000,'Export 2022'!$AF$3:$AF$1000)</f>
        <v>0</v>
      </c>
      <c r="N942" s="5">
        <f>_xlfn.XLOOKUP(A942,'Export 2023'!$K$3:$K$1000,'Export 2023'!$AF$3:$AF$1000)</f>
        <v>1500</v>
      </c>
      <c r="O942" s="31">
        <f>_xlfn.XLOOKUP(A942,'Export Dossier'!$K$3:$K$974,'Export Dossier'!$AD$3:$AD$974)</f>
        <v>8487</v>
      </c>
      <c r="P942" s="31">
        <f>_xlfn.XLOOKUP(C942,'Export Action'!$A$3:$A$1999,'Export Action'!$AS$3:$AS$1999)</f>
        <v>500</v>
      </c>
      <c r="Q942" s="29">
        <f>(_xlfn.XLOOKUP(C942,'Export Action'!$A$3:$A$1999,'Export Action'!$AS$3:$AS$1999))/_xlfn.XLOOKUP(C942,'Export Action'!$A$3:$A$1999,'Export Action'!$AR$3:$AR$1999)</f>
        <v>0.55555555555555558</v>
      </c>
      <c r="R942" s="63" t="str">
        <f>IF(OR(_xlfn.XLOOKUP(C942,'Export Action'!$A$3:$A$1999,'Export Action'!$AO$3:$AO$1999)="Communes ZRR./bassins de vie pop &gt; 50% ZRR",_xlfn.XLOOKUP(C942,'Export Action'!$A$3:$A$1999,'Export Action'!$AO$3:$AO$1999)="Contrats de relance et de transition écologique (CRTE) rural"),"Oui","Non")</f>
        <v>Non</v>
      </c>
      <c r="S942" s="73"/>
      <c r="T942" s="74">
        <f t="shared" si="15"/>
        <v>379</v>
      </c>
      <c r="U942" s="75"/>
      <c r="V942" s="8" t="str" cm="1">
        <f t="array" ref="V942">IF(SUMPRODUCT((Tableau1[NOM DE LA STRUCTURE]=Tableau1[[#This Row],[NOM DE LA STRUCTURE]])*Tableau1[MONTANT PROPOSE POUR L''ACTION])=0,"",SUMPRODUCT((Tableau1[NOM DE LA STRUCTURE]=Tableau1[[#This Row],[NOM DE LA STRUCTURE]])*Tableau1[MONTANT PROPOSE POUR L''ACTION]))</f>
        <v/>
      </c>
      <c r="W942" s="79"/>
    </row>
    <row r="943" spans="1:23" ht="47.5" hidden="1" customHeight="1" x14ac:dyDescent="0.25">
      <c r="A943" s="13" t="str">
        <f>_xlfn.XLOOKUP(C943,'Export Action'!$A$3:$A$1999,'Export Action'!$L$3:$L$1999)</f>
        <v>52854120400012</v>
      </c>
      <c r="B943" s="84" t="str">
        <f>_xlfn.XLOOKUP(A943,'Export Action'!$L$3:$L$1999,'Export Action'!$O$3:$O$1999)</f>
        <v>MARSEILLE TENNIS DE TABLE</v>
      </c>
      <c r="C943" s="1" t="s">
        <v>18668</v>
      </c>
      <c r="D943" s="36" t="str">
        <f>_xlfn.XLOOKUP(C943,'Export Action'!$A$3:$A$1999,'Export Action'!$X$3:$X$1999)</f>
        <v>Animation vacances olympiques Plage du Prado Marseille Eté Ping CLUB 2024</v>
      </c>
      <c r="E943" s="1" t="str">
        <f>_xlfn.XLOOKUP(A943,'Export Dossier'!$K$3:$K$974,'Export Dossier'!$D$3:$D$974)</f>
        <v>FFTT-PACA-24-0013</v>
      </c>
      <c r="F943" s="36" t="str">
        <f>_xlfn.XLOOKUP(C943,'Export Action'!$A$3:$A$1999,'Export Action'!$AE$3:$AE$1999)</f>
        <v>Animations vacances Olympiques et Paralympiques</v>
      </c>
      <c r="G943" s="87"/>
      <c r="H943" s="1"/>
      <c r="I943" s="1"/>
      <c r="J943" s="1" t="str">
        <f>_xlfn.XLOOKUP(C943,'Export Action'!$A$3:$A$1999,'Export Action'!$J$3:$J$1999)</f>
        <v>Première demande</v>
      </c>
      <c r="K943" s="1" t="str">
        <f>_xlfn.XLOOKUP(C943,'Export Action'!$A$3:$A$1999,'Export Action'!$AL$3:$AL$1999)</f>
        <v>Mixte</v>
      </c>
      <c r="L943" s="1">
        <f>_xlfn.XLOOKUP(C943,'Export Action'!$A$3:$A$1999,'Export Action'!$AM$3:$AM$1999)</f>
        <v>400</v>
      </c>
      <c r="M943" s="5">
        <f>_xlfn.XLOOKUP(A943,'Export 2022'!$K$3:$K$1000,'Export 2022'!$AF$3:$AF$1000)</f>
        <v>0</v>
      </c>
      <c r="N943" s="5">
        <f>_xlfn.XLOOKUP(A943,'Export 2023'!$K$3:$K$1000,'Export 2023'!$AF$3:$AF$1000)</f>
        <v>1500</v>
      </c>
      <c r="O943" s="31">
        <f>_xlfn.XLOOKUP(A943,'Export Dossier'!$K$3:$K$974,'Export Dossier'!$AD$3:$AD$974)</f>
        <v>8487</v>
      </c>
      <c r="P943" s="31">
        <f>_xlfn.XLOOKUP(C943,'Export Action'!$A$3:$A$1999,'Export Action'!$AS$3:$AS$1999)</f>
        <v>1500</v>
      </c>
      <c r="Q943" s="29">
        <f>(_xlfn.XLOOKUP(C943,'Export Action'!$A$3:$A$1999,'Export Action'!$AS$3:$AS$1999))/_xlfn.XLOOKUP(C943,'Export Action'!$A$3:$A$1999,'Export Action'!$AR$3:$AR$1999)</f>
        <v>0.56603773584905659</v>
      </c>
      <c r="R943" s="63" t="str">
        <f>IF(OR(_xlfn.XLOOKUP(C943,'Export Action'!$A$3:$A$1999,'Export Action'!$AO$3:$AO$1999)="Communes ZRR./bassins de vie pop &gt; 50% ZRR",_xlfn.XLOOKUP(C943,'Export Action'!$A$3:$A$1999,'Export Action'!$AO$3:$AO$1999)="Contrats de relance et de transition écologique (CRTE) rural"),"Oui","Non")</f>
        <v>Non</v>
      </c>
      <c r="S943" s="88"/>
      <c r="T943" s="74">
        <f t="shared" si="15"/>
        <v>379</v>
      </c>
      <c r="U943" s="89"/>
      <c r="V943" s="8" t="str" cm="1">
        <f t="array" ref="V943">IF(SUMPRODUCT((Tableau1[NOM DE LA STRUCTURE]=Tableau1[[#This Row],[NOM DE LA STRUCTURE]])*Tableau1[MONTANT PROPOSE POUR L''ACTION])=0,"",SUMPRODUCT((Tableau1[NOM DE LA STRUCTURE]=Tableau1[[#This Row],[NOM DE LA STRUCTURE]])*Tableau1[MONTANT PROPOSE POUR L''ACTION]))</f>
        <v/>
      </c>
      <c r="W943" s="90"/>
    </row>
    <row r="944" spans="1:23" ht="47.5" hidden="1" customHeight="1" x14ac:dyDescent="0.25">
      <c r="A944" s="13" t="str">
        <f>_xlfn.XLOOKUP(C944,'Export Action'!$A$3:$A$1999,'Export Action'!$L$3:$L$1999)</f>
        <v>52540950400046</v>
      </c>
      <c r="B944" s="84" t="str">
        <f>_xlfn.XLOOKUP(A944,'Export Action'!$L$3:$L$1999,'Export Action'!$O$3:$O$1999)</f>
        <v>SOPHIA TENNIS DE TABLE</v>
      </c>
      <c r="C944" s="1" t="s">
        <v>18673</v>
      </c>
      <c r="D944" s="36" t="str">
        <f>_xlfn.XLOOKUP(C944,'Export Action'!$A$3:$A$1999,'Export Action'!$X$3:$X$1999)</f>
        <v>Initiation au tennis de table à l'école primaire</v>
      </c>
      <c r="E944" s="1" t="str">
        <f>_xlfn.XLOOKUP(A944,'Export Dossier'!$K$3:$K$974,'Export Dossier'!$D$3:$D$974)</f>
        <v>FFTT-PACA-24-0014</v>
      </c>
      <c r="F944" s="36" t="str">
        <f>_xlfn.XLOOKUP(C944,'Export Action'!$A$3:$A$1999,'Export Action'!$AE$3:$AE$1999)</f>
        <v>Ping Educatif</v>
      </c>
      <c r="G944" s="68"/>
      <c r="H944" s="71"/>
      <c r="I944" s="71"/>
      <c r="J944" s="1" t="str">
        <f>_xlfn.XLOOKUP(C944,'Export Action'!$A$3:$A$1999,'Export Action'!$J$3:$J$1999)</f>
        <v>Renouvellement</v>
      </c>
      <c r="K944" s="1" t="str">
        <f>_xlfn.XLOOKUP(C944,'Export Action'!$A$3:$A$1999,'Export Action'!$AL$3:$AL$1999)</f>
        <v>Mixte</v>
      </c>
      <c r="L944" s="1">
        <f>_xlfn.XLOOKUP(C944,'Export Action'!$A$3:$A$1999,'Export Action'!$AM$3:$AM$1999)</f>
        <v>250</v>
      </c>
      <c r="M944" s="5">
        <f>_xlfn.XLOOKUP(A944,'Export 2022'!$K$3:$K$1000,'Export 2022'!$AF$3:$AF$1000)</f>
        <v>1500</v>
      </c>
      <c r="N944" s="5">
        <f>_xlfn.XLOOKUP(A944,'Export 2023'!$K$3:$K$1000,'Export 2023'!$AF$3:$AF$1000)</f>
        <v>1500</v>
      </c>
      <c r="O944" s="31">
        <f>_xlfn.XLOOKUP(A944,'Export Dossier'!$K$3:$K$974,'Export Dossier'!$AD$3:$AD$974)</f>
        <v>7500</v>
      </c>
      <c r="P944" s="31">
        <f>_xlfn.XLOOKUP(C944,'Export Action'!$A$3:$A$1999,'Export Action'!$AS$3:$AS$1999)</f>
        <v>4000</v>
      </c>
      <c r="Q944" s="29">
        <f>(_xlfn.XLOOKUP(C944,'Export Action'!$A$3:$A$1999,'Export Action'!$AS$3:$AS$1999))/_xlfn.XLOOKUP(C944,'Export Action'!$A$3:$A$1999,'Export Action'!$AR$3:$AR$1999)</f>
        <v>0.5</v>
      </c>
      <c r="R944" s="63" t="str">
        <f>IF(OR(_xlfn.XLOOKUP(C944,'Export Action'!$A$3:$A$1999,'Export Action'!$AO$3:$AO$1999)="Communes ZRR./bassins de vie pop &gt; 50% ZRR",_xlfn.XLOOKUP(C944,'Export Action'!$A$3:$A$1999,'Export Action'!$AO$3:$AO$1999)="Contrats de relance et de transition écologique (CRTE) rural"),"Oui","Non")</f>
        <v>Non</v>
      </c>
      <c r="S944" s="73"/>
      <c r="T944" s="74">
        <f t="shared" si="15"/>
        <v>380</v>
      </c>
      <c r="U944" s="75"/>
      <c r="V944" s="8" t="str" cm="1">
        <f t="array" ref="V944">IF(SUMPRODUCT((Tableau1[NOM DE LA STRUCTURE]=Tableau1[[#This Row],[NOM DE LA STRUCTURE]])*Tableau1[MONTANT PROPOSE POUR L''ACTION])=0,"",SUMPRODUCT((Tableau1[NOM DE LA STRUCTURE]=Tableau1[[#This Row],[NOM DE LA STRUCTURE]])*Tableau1[MONTANT PROPOSE POUR L''ACTION]))</f>
        <v/>
      </c>
      <c r="W944" s="79"/>
    </row>
    <row r="945" spans="1:23" ht="47.5" hidden="1" customHeight="1" x14ac:dyDescent="0.25">
      <c r="A945" s="13" t="str">
        <f>_xlfn.XLOOKUP(C945,'Export Action'!$A$3:$A$1999,'Export Action'!$L$3:$L$1999)</f>
        <v>52540950400046</v>
      </c>
      <c r="B945" s="84" t="str">
        <f>_xlfn.XLOOKUP(A945,'Export Action'!$L$3:$L$1999,'Export Action'!$O$3:$O$1999)</f>
        <v>SOPHIA TENNIS DE TABLE</v>
      </c>
      <c r="C945" s="1" t="s">
        <v>18680</v>
      </c>
      <c r="D945" s="36" t="str">
        <f>_xlfn.XLOOKUP(C945,'Export Action'!$A$3:$A$1999,'Export Action'!$X$3:$X$1999)</f>
        <v>Développement section Sport/Santé au club</v>
      </c>
      <c r="E945" s="1" t="str">
        <f>_xlfn.XLOOKUP(A945,'Export Dossier'!$K$3:$K$974,'Export Dossier'!$D$3:$D$974)</f>
        <v>FFTT-PACA-24-0014</v>
      </c>
      <c r="F945" s="36" t="str">
        <f>_xlfn.XLOOKUP(C945,'Export Action'!$A$3:$A$1999,'Export Action'!$AE$3:$AE$1999)</f>
        <v>Ping Actif</v>
      </c>
      <c r="G945" s="68"/>
      <c r="H945" s="71"/>
      <c r="I945" s="71"/>
      <c r="J945" s="1" t="str">
        <f>_xlfn.XLOOKUP(C945,'Export Action'!$A$3:$A$1999,'Export Action'!$J$3:$J$1999)</f>
        <v>Première demande</v>
      </c>
      <c r="K945" s="1" t="str">
        <f>_xlfn.XLOOKUP(C945,'Export Action'!$A$3:$A$1999,'Export Action'!$AL$3:$AL$1999)</f>
        <v>Mixte</v>
      </c>
      <c r="L945" s="1">
        <f>_xlfn.XLOOKUP(C945,'Export Action'!$A$3:$A$1999,'Export Action'!$AM$3:$AM$1999)</f>
        <v>48</v>
      </c>
      <c r="M945" s="5">
        <f>_xlfn.XLOOKUP(A945,'Export 2022'!$K$3:$K$1000,'Export 2022'!$AF$3:$AF$1000)</f>
        <v>1500</v>
      </c>
      <c r="N945" s="5">
        <f>_xlfn.XLOOKUP(A945,'Export 2023'!$K$3:$K$1000,'Export 2023'!$AF$3:$AF$1000)</f>
        <v>1500</v>
      </c>
      <c r="O945" s="31">
        <f>_xlfn.XLOOKUP(A945,'Export Dossier'!$K$3:$K$974,'Export Dossier'!$AD$3:$AD$974)</f>
        <v>7500</v>
      </c>
      <c r="P945" s="31">
        <f>_xlfn.XLOOKUP(C945,'Export Action'!$A$3:$A$1999,'Export Action'!$AS$3:$AS$1999)</f>
        <v>3500</v>
      </c>
      <c r="Q945" s="29">
        <f>(_xlfn.XLOOKUP(C945,'Export Action'!$A$3:$A$1999,'Export Action'!$AS$3:$AS$1999))/_xlfn.XLOOKUP(C945,'Export Action'!$A$3:$A$1999,'Export Action'!$AR$3:$AR$1999)</f>
        <v>0.59322033898305082</v>
      </c>
      <c r="R945" s="63" t="str">
        <f>IF(OR(_xlfn.XLOOKUP(C945,'Export Action'!$A$3:$A$1999,'Export Action'!$AO$3:$AO$1999)="Communes ZRR./bassins de vie pop &gt; 50% ZRR",_xlfn.XLOOKUP(C945,'Export Action'!$A$3:$A$1999,'Export Action'!$AO$3:$AO$1999)="Contrats de relance et de transition écologique (CRTE) rural"),"Oui","Non")</f>
        <v>Non</v>
      </c>
      <c r="S945" s="73"/>
      <c r="T945" s="74">
        <f t="shared" si="15"/>
        <v>380</v>
      </c>
      <c r="U945" s="75"/>
      <c r="V945" s="8" t="str" cm="1">
        <f t="array" ref="V945">IF(SUMPRODUCT((Tableau1[NOM DE LA STRUCTURE]=Tableau1[[#This Row],[NOM DE LA STRUCTURE]])*Tableau1[MONTANT PROPOSE POUR L''ACTION])=0,"",SUMPRODUCT((Tableau1[NOM DE LA STRUCTURE]=Tableau1[[#This Row],[NOM DE LA STRUCTURE]])*Tableau1[MONTANT PROPOSE POUR L''ACTION]))</f>
        <v/>
      </c>
      <c r="W945" s="79"/>
    </row>
    <row r="946" spans="1:23" ht="47.5" hidden="1" customHeight="1" x14ac:dyDescent="0.25">
      <c r="A946" s="13" t="str">
        <f>_xlfn.XLOOKUP(C946,'Export Action'!$A$3:$A$1999,'Export Action'!$L$3:$L$1999)</f>
        <v>81740819800015</v>
      </c>
      <c r="B946" s="84" t="str">
        <f>_xlfn.XLOOKUP(A946,'Export Action'!$L$3:$L$1999,'Export Action'!$O$3:$O$1999)</f>
        <v>LE MONDE DU PINGPONG</v>
      </c>
      <c r="C946" s="1" t="s">
        <v>18686</v>
      </c>
      <c r="D946" s="36" t="str">
        <f>_xlfn.XLOOKUP(C946,'Export Action'!$A$3:$A$1999,'Export Action'!$X$3:$X$1999)</f>
        <v>développement pratique sport santé bien être et sport sur ordonnance formation a et b</v>
      </c>
      <c r="E946" s="1" t="str">
        <f>_xlfn.XLOOKUP(A946,'Export Dossier'!$K$3:$K$974,'Export Dossier'!$D$3:$D$974)</f>
        <v>FFTT-PACA-24-0015</v>
      </c>
      <c r="F946" s="36" t="str">
        <f>_xlfn.XLOOKUP(C946,'Export Action'!$A$3:$A$1999,'Export Action'!$AE$3:$AE$1999)</f>
        <v>Ping Actif</v>
      </c>
      <c r="G946" s="68"/>
      <c r="H946" s="71"/>
      <c r="I946" s="71"/>
      <c r="J946" s="1" t="str">
        <f>_xlfn.XLOOKUP(C946,'Export Action'!$A$3:$A$1999,'Export Action'!$J$3:$J$1999)</f>
        <v>Renouvellement</v>
      </c>
      <c r="K946" s="1" t="str">
        <f>_xlfn.XLOOKUP(C946,'Export Action'!$A$3:$A$1999,'Export Action'!$AL$3:$AL$1999)</f>
        <v>Mixte</v>
      </c>
      <c r="L946" s="1">
        <f>_xlfn.XLOOKUP(C946,'Export Action'!$A$3:$A$1999,'Export Action'!$AM$3:$AM$1999)</f>
        <v>80</v>
      </c>
      <c r="M946" s="5">
        <f>_xlfn.XLOOKUP(A946,'Export 2022'!$K$3:$K$1000,'Export 2022'!$AF$3:$AF$1000)</f>
        <v>2000</v>
      </c>
      <c r="N946" s="5">
        <f>_xlfn.XLOOKUP(A946,'Export 2023'!$K$3:$K$1000,'Export 2023'!$AF$3:$AF$1000)</f>
        <v>1500</v>
      </c>
      <c r="O946" s="31">
        <f>_xlfn.XLOOKUP(A946,'Export Dossier'!$K$3:$K$974,'Export Dossier'!$AD$3:$AD$974)</f>
        <v>3000</v>
      </c>
      <c r="P946" s="31">
        <f>_xlfn.XLOOKUP(C946,'Export Action'!$A$3:$A$1999,'Export Action'!$AS$3:$AS$1999)</f>
        <v>3000</v>
      </c>
      <c r="Q946" s="29">
        <f>(_xlfn.XLOOKUP(C946,'Export Action'!$A$3:$A$1999,'Export Action'!$AS$3:$AS$1999))/_xlfn.XLOOKUP(C946,'Export Action'!$A$3:$A$1999,'Export Action'!$AR$3:$AR$1999)</f>
        <v>8.1457547041733414E-2</v>
      </c>
      <c r="R946" s="63" t="str">
        <f>IF(OR(_xlfn.XLOOKUP(C946,'Export Action'!$A$3:$A$1999,'Export Action'!$AO$3:$AO$1999)="Communes ZRR./bassins de vie pop &gt; 50% ZRR",_xlfn.XLOOKUP(C946,'Export Action'!$A$3:$A$1999,'Export Action'!$AO$3:$AO$1999)="Contrats de relance et de transition écologique (CRTE) rural"),"Oui","Non")</f>
        <v>Non</v>
      </c>
      <c r="S946" s="73"/>
      <c r="T946" s="74">
        <f t="shared" si="15"/>
        <v>381</v>
      </c>
      <c r="U946" s="75"/>
      <c r="V946" s="8" t="str" cm="1">
        <f t="array" ref="V946">IF(SUMPRODUCT((Tableau1[NOM DE LA STRUCTURE]=Tableau1[[#This Row],[NOM DE LA STRUCTURE]])*Tableau1[MONTANT PROPOSE POUR L''ACTION])=0,"",SUMPRODUCT((Tableau1[NOM DE LA STRUCTURE]=Tableau1[[#This Row],[NOM DE LA STRUCTURE]])*Tableau1[MONTANT PROPOSE POUR L''ACTION]))</f>
        <v/>
      </c>
      <c r="W946" s="79"/>
    </row>
    <row r="947" spans="1:23" ht="47.5" hidden="1" customHeight="1" x14ac:dyDescent="0.25">
      <c r="A947" s="13" t="str">
        <f>_xlfn.XLOOKUP(C947,'Export Action'!$A$3:$A$1999,'Export Action'!$L$3:$L$1999)</f>
        <v>42039529500017</v>
      </c>
      <c r="B947" s="84" t="str">
        <f>_xlfn.XLOOKUP(A947,'Export Action'!$L$3:$L$1999,'Export Action'!$O$3:$O$1999)</f>
        <v>TENNIS DE TABLE CLUB ARLESIEN</v>
      </c>
      <c r="C947" s="1" t="s">
        <v>18718</v>
      </c>
      <c r="D947" s="36" t="str">
        <f>_xlfn.XLOOKUP(C947,'Export Action'!$A$3:$A$1999,'Export Action'!$X$3:$X$1999)</f>
        <v>Section féminine</v>
      </c>
      <c r="E947" s="1" t="str">
        <f>_xlfn.XLOOKUP(A947,'Export Dossier'!$K$3:$K$974,'Export Dossier'!$D$3:$D$974)</f>
        <v>FFTT-PACA-24-0017</v>
      </c>
      <c r="F947" s="36" t="str">
        <f>_xlfn.XLOOKUP(C947,'Export Action'!$A$3:$A$1999,'Export Action'!$AE$3:$AE$1999)</f>
        <v>Nouvelles pratiques</v>
      </c>
      <c r="G947" s="68"/>
      <c r="H947" s="71"/>
      <c r="I947" s="71"/>
      <c r="J947" s="1" t="str">
        <f>_xlfn.XLOOKUP(C947,'Export Action'!$A$3:$A$1999,'Export Action'!$J$3:$J$1999)</f>
        <v>Première demande</v>
      </c>
      <c r="K947" s="1" t="str">
        <f>_xlfn.XLOOKUP(C947,'Export Action'!$A$3:$A$1999,'Export Action'!$AL$3:$AL$1999)</f>
        <v>Féminin</v>
      </c>
      <c r="L947" s="1">
        <f>_xlfn.XLOOKUP(C947,'Export Action'!$A$3:$A$1999,'Export Action'!$AM$3:$AM$1999)</f>
        <v>50</v>
      </c>
      <c r="M947" s="5">
        <f>_xlfn.XLOOKUP(A947,'Export 2022'!$K$3:$K$1000,'Export 2022'!$AF$3:$AF$1000)</f>
        <v>0</v>
      </c>
      <c r="N947" s="5">
        <f>_xlfn.XLOOKUP(A947,'Export 2023'!$K$3:$K$1000,'Export 2023'!$AF$3:$AF$1000)</f>
        <v>1500</v>
      </c>
      <c r="O947" s="31">
        <f>_xlfn.XLOOKUP(A947,'Export Dossier'!$K$3:$K$974,'Export Dossier'!$AD$3:$AD$974)</f>
        <v>6000</v>
      </c>
      <c r="P947" s="31">
        <f>_xlfn.XLOOKUP(C947,'Export Action'!$A$3:$A$1999,'Export Action'!$AS$3:$AS$1999)</f>
        <v>3000</v>
      </c>
      <c r="Q947" s="29">
        <f>(_xlfn.XLOOKUP(C947,'Export Action'!$A$3:$A$1999,'Export Action'!$AS$3:$AS$1999))/_xlfn.XLOOKUP(C947,'Export Action'!$A$3:$A$1999,'Export Action'!$AR$3:$AR$1999)</f>
        <v>0.4</v>
      </c>
      <c r="R947" s="63" t="str">
        <f>IF(OR(_xlfn.XLOOKUP(C947,'Export Action'!$A$3:$A$1999,'Export Action'!$AO$3:$AO$1999)="Communes ZRR./bassins de vie pop &gt; 50% ZRR",_xlfn.XLOOKUP(C947,'Export Action'!$A$3:$A$1999,'Export Action'!$AO$3:$AO$1999)="Contrats de relance et de transition écologique (CRTE) rural"),"Oui","Non")</f>
        <v>Non</v>
      </c>
      <c r="S947" s="73"/>
      <c r="T947" s="74">
        <f t="shared" si="15"/>
        <v>382</v>
      </c>
      <c r="U947" s="75"/>
      <c r="V947" s="8" t="str" cm="1">
        <f t="array" ref="V947">IF(SUMPRODUCT((Tableau1[NOM DE LA STRUCTURE]=Tableau1[[#This Row],[NOM DE LA STRUCTURE]])*Tableau1[MONTANT PROPOSE POUR L''ACTION])=0,"",SUMPRODUCT((Tableau1[NOM DE LA STRUCTURE]=Tableau1[[#This Row],[NOM DE LA STRUCTURE]])*Tableau1[MONTANT PROPOSE POUR L''ACTION]))</f>
        <v/>
      </c>
      <c r="W947" s="79"/>
    </row>
    <row r="948" spans="1:23" ht="47.5" hidden="1" customHeight="1" x14ac:dyDescent="0.25">
      <c r="A948" s="13" t="str">
        <f>_xlfn.XLOOKUP(C948,'Export Action'!$A$3:$A$1999,'Export Action'!$L$3:$L$1999)</f>
        <v>42039529500017</v>
      </c>
      <c r="B948" s="84" t="str">
        <f>_xlfn.XLOOKUP(A948,'Export Action'!$L$3:$L$1999,'Export Action'!$O$3:$O$1999)</f>
        <v>TENNIS DE TABLE CLUB ARLESIEN</v>
      </c>
      <c r="C948" s="1" t="s">
        <v>18726</v>
      </c>
      <c r="D948" s="36" t="str">
        <f>_xlfn.XLOOKUP(C948,'Export Action'!$A$3:$A$1999,'Export Action'!$X$3:$X$1999)</f>
        <v>Sport Santé</v>
      </c>
      <c r="E948" s="1" t="str">
        <f>_xlfn.XLOOKUP(A948,'Export Dossier'!$K$3:$K$974,'Export Dossier'!$D$3:$D$974)</f>
        <v>FFTT-PACA-24-0017</v>
      </c>
      <c r="F948" s="36" t="str">
        <f>_xlfn.XLOOKUP(C948,'Export Action'!$A$3:$A$1999,'Export Action'!$AE$3:$AE$1999)</f>
        <v>Ping Actif</v>
      </c>
      <c r="G948" s="68"/>
      <c r="H948" s="71"/>
      <c r="I948" s="71"/>
      <c r="J948" s="1" t="str">
        <f>_xlfn.XLOOKUP(C948,'Export Action'!$A$3:$A$1999,'Export Action'!$J$3:$J$1999)</f>
        <v>Renouvellement</v>
      </c>
      <c r="K948" s="1" t="str">
        <f>_xlfn.XLOOKUP(C948,'Export Action'!$A$3:$A$1999,'Export Action'!$AL$3:$AL$1999)</f>
        <v>Mixte</v>
      </c>
      <c r="L948" s="1">
        <f>_xlfn.XLOOKUP(C948,'Export Action'!$A$3:$A$1999,'Export Action'!$AM$3:$AM$1999)</f>
        <v>200</v>
      </c>
      <c r="M948" s="5">
        <f>_xlfn.XLOOKUP(A948,'Export 2022'!$K$3:$K$1000,'Export 2022'!$AF$3:$AF$1000)</f>
        <v>0</v>
      </c>
      <c r="N948" s="5">
        <f>_xlfn.XLOOKUP(A948,'Export 2023'!$K$3:$K$1000,'Export 2023'!$AF$3:$AF$1000)</f>
        <v>1500</v>
      </c>
      <c r="O948" s="31">
        <f>_xlfn.XLOOKUP(A948,'Export Dossier'!$K$3:$K$974,'Export Dossier'!$AD$3:$AD$974)</f>
        <v>6000</v>
      </c>
      <c r="P948" s="31">
        <f>_xlfn.XLOOKUP(C948,'Export Action'!$A$3:$A$1999,'Export Action'!$AS$3:$AS$1999)</f>
        <v>3000</v>
      </c>
      <c r="Q948" s="29">
        <f>(_xlfn.XLOOKUP(C948,'Export Action'!$A$3:$A$1999,'Export Action'!$AS$3:$AS$1999))/_xlfn.XLOOKUP(C948,'Export Action'!$A$3:$A$1999,'Export Action'!$AR$3:$AR$1999)</f>
        <v>0.46153846153846156</v>
      </c>
      <c r="R948" s="63" t="str">
        <f>IF(OR(_xlfn.XLOOKUP(C948,'Export Action'!$A$3:$A$1999,'Export Action'!$AO$3:$AO$1999)="Communes ZRR./bassins de vie pop &gt; 50% ZRR",_xlfn.XLOOKUP(C948,'Export Action'!$A$3:$A$1999,'Export Action'!$AO$3:$AO$1999)="Contrats de relance et de transition écologique (CRTE) rural"),"Oui","Non")</f>
        <v>Non</v>
      </c>
      <c r="S948" s="73"/>
      <c r="T948" s="74">
        <f t="shared" si="15"/>
        <v>382</v>
      </c>
      <c r="U948" s="75"/>
      <c r="V948" s="8" t="str" cm="1">
        <f t="array" ref="V948">IF(SUMPRODUCT((Tableau1[NOM DE LA STRUCTURE]=Tableau1[[#This Row],[NOM DE LA STRUCTURE]])*Tableau1[MONTANT PROPOSE POUR L''ACTION])=0,"",SUMPRODUCT((Tableau1[NOM DE LA STRUCTURE]=Tableau1[[#This Row],[NOM DE LA STRUCTURE]])*Tableau1[MONTANT PROPOSE POUR L''ACTION]))</f>
        <v/>
      </c>
      <c r="W948" s="79"/>
    </row>
    <row r="949" spans="1:23" ht="47.5" hidden="1" customHeight="1" x14ac:dyDescent="0.25">
      <c r="A949" s="13" t="str">
        <f>_xlfn.XLOOKUP(C949,'Export Action'!$A$3:$A$1999,'Export Action'!$L$3:$L$1999)</f>
        <v>49383796700022</v>
      </c>
      <c r="B949" s="84" t="str">
        <f>_xlfn.XLOOKUP(A949,'Export Action'!$L$3:$L$1999,'Export Action'!$O$3:$O$1999)</f>
        <v>TENNIS DE TABLE CHATEAUNEUF LA MEDE</v>
      </c>
      <c r="C949" s="1" t="s">
        <v>18731</v>
      </c>
      <c r="D949" s="36" t="str">
        <f>_xlfn.XLOOKUP(C949,'Export Action'!$A$3:$A$1999,'Export Action'!$X$3:$X$1999)</f>
        <v>Ping  Bien ëtre</v>
      </c>
      <c r="E949" s="1" t="str">
        <f>_xlfn.XLOOKUP(A949,'Export Dossier'!$K$3:$K$974,'Export Dossier'!$D$3:$D$974)</f>
        <v>FFTT-PACA-24-0018</v>
      </c>
      <c r="F949" s="36" t="str">
        <f>_xlfn.XLOOKUP(C949,'Export Action'!$A$3:$A$1999,'Export Action'!$AE$3:$AE$1999)</f>
        <v>Ping Actif</v>
      </c>
      <c r="G949" s="68"/>
      <c r="H949" s="71"/>
      <c r="I949" s="71"/>
      <c r="J949" s="1" t="str">
        <f>_xlfn.XLOOKUP(C949,'Export Action'!$A$3:$A$1999,'Export Action'!$J$3:$J$1999)</f>
        <v>Première demande</v>
      </c>
      <c r="K949" s="1" t="str">
        <f>_xlfn.XLOOKUP(C949,'Export Action'!$A$3:$A$1999,'Export Action'!$AL$3:$AL$1999)</f>
        <v>Mixte</v>
      </c>
      <c r="L949" s="1">
        <f>_xlfn.XLOOKUP(C949,'Export Action'!$A$3:$A$1999,'Export Action'!$AM$3:$AM$1999)</f>
        <v>20</v>
      </c>
      <c r="M949" s="5" t="e">
        <f>_xlfn.XLOOKUP(A949,'Export 2022'!$K$3:$K$1000,'Export 2022'!$AF$3:$AF$1000)</f>
        <v>#N/A</v>
      </c>
      <c r="N949" s="5" t="e">
        <f>_xlfn.XLOOKUP(A949,'Export 2023'!$K$3:$K$1000,'Export 2023'!$AF$3:$AF$1000)</f>
        <v>#N/A</v>
      </c>
      <c r="O949" s="31">
        <f>_xlfn.XLOOKUP(A949,'Export Dossier'!$K$3:$K$974,'Export Dossier'!$AD$3:$AD$974)</f>
        <v>1500</v>
      </c>
      <c r="P949" s="31">
        <f>_xlfn.XLOOKUP(C949,'Export Action'!$A$3:$A$1999,'Export Action'!$AS$3:$AS$1999)</f>
        <v>750</v>
      </c>
      <c r="Q949" s="29">
        <f>(_xlfn.XLOOKUP(C949,'Export Action'!$A$3:$A$1999,'Export Action'!$AS$3:$AS$1999))/_xlfn.XLOOKUP(C949,'Export Action'!$A$3:$A$1999,'Export Action'!$AR$3:$AR$1999)</f>
        <v>4.4778792763747091E-2</v>
      </c>
      <c r="R949" s="63" t="str">
        <f>IF(OR(_xlfn.XLOOKUP(C949,'Export Action'!$A$3:$A$1999,'Export Action'!$AO$3:$AO$1999)="Communes ZRR./bassins de vie pop &gt; 50% ZRR",_xlfn.XLOOKUP(C949,'Export Action'!$A$3:$A$1999,'Export Action'!$AO$3:$AO$1999)="Contrats de relance et de transition écologique (CRTE) rural"),"Oui","Non")</f>
        <v>Non</v>
      </c>
      <c r="S949" s="73"/>
      <c r="T949" s="74">
        <f t="shared" si="15"/>
        <v>383</v>
      </c>
      <c r="U949" s="75"/>
      <c r="V949" s="8" t="str" cm="1">
        <f t="array" ref="V949">IF(SUMPRODUCT((Tableau1[NOM DE LA STRUCTURE]=Tableau1[[#This Row],[NOM DE LA STRUCTURE]])*Tableau1[MONTANT PROPOSE POUR L''ACTION])=0,"",SUMPRODUCT((Tableau1[NOM DE LA STRUCTURE]=Tableau1[[#This Row],[NOM DE LA STRUCTURE]])*Tableau1[MONTANT PROPOSE POUR L''ACTION]))</f>
        <v/>
      </c>
      <c r="W949" s="79"/>
    </row>
    <row r="950" spans="1:23" ht="47.5" hidden="1" customHeight="1" x14ac:dyDescent="0.25">
      <c r="A950" s="13" t="str">
        <f>_xlfn.XLOOKUP(C950,'Export Action'!$A$3:$A$1999,'Export Action'!$L$3:$L$1999)</f>
        <v>49383796700022</v>
      </c>
      <c r="B950" s="84" t="str">
        <f>_xlfn.XLOOKUP(A950,'Export Action'!$L$3:$L$1999,'Export Action'!$O$3:$O$1999)</f>
        <v>TENNIS DE TABLE CHATEAUNEUF LA MEDE</v>
      </c>
      <c r="C950" s="1" t="s">
        <v>18744</v>
      </c>
      <c r="D950" s="36" t="str">
        <f>_xlfn.XLOOKUP(C950,'Export Action'!$A$3:$A$1999,'Export Action'!$X$3:$X$1999)</f>
        <v>Ping Educatif</v>
      </c>
      <c r="E950" s="1" t="str">
        <f>_xlfn.XLOOKUP(A950,'Export Dossier'!$K$3:$K$974,'Export Dossier'!$D$3:$D$974)</f>
        <v>FFTT-PACA-24-0018</v>
      </c>
      <c r="F950" s="36" t="str">
        <f>_xlfn.XLOOKUP(C950,'Export Action'!$A$3:$A$1999,'Export Action'!$AE$3:$AE$1999)</f>
        <v>Ping Educatif</v>
      </c>
      <c r="G950" s="68"/>
      <c r="H950" s="71"/>
      <c r="I950" s="71"/>
      <c r="J950" s="1" t="str">
        <f>_xlfn.XLOOKUP(C950,'Export Action'!$A$3:$A$1999,'Export Action'!$J$3:$J$1999)</f>
        <v>Première demande</v>
      </c>
      <c r="K950" s="1" t="str">
        <f>_xlfn.XLOOKUP(C950,'Export Action'!$A$3:$A$1999,'Export Action'!$AL$3:$AL$1999)</f>
        <v>Mixte</v>
      </c>
      <c r="L950" s="1">
        <f>_xlfn.XLOOKUP(C950,'Export Action'!$A$3:$A$1999,'Export Action'!$AM$3:$AM$1999)</f>
        <v>20</v>
      </c>
      <c r="M950" s="5" t="e">
        <f>_xlfn.XLOOKUP(A950,'Export 2022'!$K$3:$K$1000,'Export 2022'!$AF$3:$AF$1000)</f>
        <v>#N/A</v>
      </c>
      <c r="N950" s="5" t="e">
        <f>_xlfn.XLOOKUP(A950,'Export 2023'!$K$3:$K$1000,'Export 2023'!$AF$3:$AF$1000)</f>
        <v>#N/A</v>
      </c>
      <c r="O950" s="31">
        <f>_xlfn.XLOOKUP(A950,'Export Dossier'!$K$3:$K$974,'Export Dossier'!$AD$3:$AD$974)</f>
        <v>1500</v>
      </c>
      <c r="P950" s="31">
        <f>_xlfn.XLOOKUP(C950,'Export Action'!$A$3:$A$1999,'Export Action'!$AS$3:$AS$1999)</f>
        <v>750</v>
      </c>
      <c r="Q950" s="29">
        <f>(_xlfn.XLOOKUP(C950,'Export Action'!$A$3:$A$1999,'Export Action'!$AS$3:$AS$1999))/_xlfn.XLOOKUP(C950,'Export Action'!$A$3:$A$1999,'Export Action'!$AR$3:$AR$1999)</f>
        <v>4.4778792763747091E-2</v>
      </c>
      <c r="R950" s="63" t="str">
        <f>IF(OR(_xlfn.XLOOKUP(C950,'Export Action'!$A$3:$A$1999,'Export Action'!$AO$3:$AO$1999)="Communes ZRR./bassins de vie pop &gt; 50% ZRR",_xlfn.XLOOKUP(C950,'Export Action'!$A$3:$A$1999,'Export Action'!$AO$3:$AO$1999)="Contrats de relance et de transition écologique (CRTE) rural"),"Oui","Non")</f>
        <v>Non</v>
      </c>
      <c r="S950" s="73"/>
      <c r="T950" s="74">
        <f t="shared" si="15"/>
        <v>383</v>
      </c>
      <c r="U950" s="75"/>
      <c r="V950" s="8" t="str" cm="1">
        <f t="array" ref="V950">IF(SUMPRODUCT((Tableau1[NOM DE LA STRUCTURE]=Tableau1[[#This Row],[NOM DE LA STRUCTURE]])*Tableau1[MONTANT PROPOSE POUR L''ACTION])=0,"",SUMPRODUCT((Tableau1[NOM DE LA STRUCTURE]=Tableau1[[#This Row],[NOM DE LA STRUCTURE]])*Tableau1[MONTANT PROPOSE POUR L''ACTION]))</f>
        <v/>
      </c>
      <c r="W950" s="79"/>
    </row>
    <row r="951" spans="1:23" ht="47.5" hidden="1" customHeight="1" x14ac:dyDescent="0.25">
      <c r="A951" s="13" t="str">
        <f>_xlfn.XLOOKUP(C951,'Export Action'!$A$3:$A$1999,'Export Action'!$L$3:$L$1999)</f>
        <v>45259121700016</v>
      </c>
      <c r="B951" s="84" t="str">
        <f>_xlfn.XLOOKUP(A951,'Export Action'!$L$3:$L$1999,'Export Action'!$O$3:$O$1999)</f>
        <v>UNION SPORTIVE CHANGE TENNIS DE TABLE</v>
      </c>
      <c r="C951" s="1" t="s">
        <v>2237</v>
      </c>
      <c r="D951" s="36" t="str">
        <f>_xlfn.XLOOKUP(C951,'Export Action'!$A$3:$A$1999,'Export Action'!$X$3:$X$1999)</f>
        <v>Consolider le partenariat avec des écoles primaires et collèges de proximité</v>
      </c>
      <c r="E951" s="1" t="str">
        <f>_xlfn.XLOOKUP(A951,'Export Dossier'!$K$3:$K$974,'Export Dossier'!$D$3:$D$974)</f>
        <v>FFTT-PDL-24-0001</v>
      </c>
      <c r="F951" s="36" t="str">
        <f>_xlfn.XLOOKUP(C951,'Export Action'!$A$3:$A$1999,'Export Action'!$AE$3:$AE$1999)</f>
        <v>Ping Educatif</v>
      </c>
      <c r="G951" s="68"/>
      <c r="H951" s="71"/>
      <c r="I951" s="71"/>
      <c r="J951" s="1" t="str">
        <f>_xlfn.XLOOKUP(C951,'Export Action'!$A$3:$A$1999,'Export Action'!$J$3:$J$1999)</f>
        <v>Renouvellement</v>
      </c>
      <c r="K951" s="1" t="str">
        <f>_xlfn.XLOOKUP(C951,'Export Action'!$A$3:$A$1999,'Export Action'!$AL$3:$AL$1999)</f>
        <v>Mixte</v>
      </c>
      <c r="L951" s="1">
        <f>_xlfn.XLOOKUP(C951,'Export Action'!$A$3:$A$1999,'Export Action'!$AM$3:$AM$1999)</f>
        <v>400</v>
      </c>
      <c r="M951" s="5">
        <f>_xlfn.XLOOKUP(A951,'Export 2022'!$K$3:$K$1000,'Export 2022'!$AF$3:$AF$1000)</f>
        <v>2200</v>
      </c>
      <c r="N951" s="5">
        <f>_xlfn.XLOOKUP(A951,'Export 2023'!$K$3:$K$1000,'Export 2023'!$AF$3:$AF$1000)</f>
        <v>1900</v>
      </c>
      <c r="O951" s="31">
        <f>_xlfn.XLOOKUP(A951,'Export Dossier'!$K$3:$K$974,'Export Dossier'!$AD$3:$AD$974)</f>
        <v>8000</v>
      </c>
      <c r="P951" s="31">
        <f>_xlfn.XLOOKUP(C951,'Export Action'!$A$3:$A$1999,'Export Action'!$AS$3:$AS$1999)</f>
        <v>4000</v>
      </c>
      <c r="Q951" s="29">
        <f>(_xlfn.XLOOKUP(C951,'Export Action'!$A$3:$A$1999,'Export Action'!$AS$3:$AS$1999))/_xlfn.XLOOKUP(C951,'Export Action'!$A$3:$A$1999,'Export Action'!$AR$3:$AR$1999)</f>
        <v>0.38834951456310679</v>
      </c>
      <c r="R951" s="63" t="str">
        <f>IF(OR(_xlfn.XLOOKUP(C951,'Export Action'!$A$3:$A$1999,'Export Action'!$AO$3:$AO$1999)="Communes ZRR./bassins de vie pop &gt; 50% ZRR",_xlfn.XLOOKUP(C951,'Export Action'!$A$3:$A$1999,'Export Action'!$AO$3:$AO$1999)="Contrats de relance et de transition écologique (CRTE) rural"),"Oui","Non")</f>
        <v>Non</v>
      </c>
      <c r="S951" s="73"/>
      <c r="T951" s="74">
        <f t="shared" si="15"/>
        <v>384</v>
      </c>
      <c r="U951" s="75"/>
      <c r="V951" s="8" t="str" cm="1">
        <f t="array" ref="V951">IF(SUMPRODUCT((Tableau1[NOM DE LA STRUCTURE]=Tableau1[[#This Row],[NOM DE LA STRUCTURE]])*Tableau1[MONTANT PROPOSE POUR L''ACTION])=0,"",SUMPRODUCT((Tableau1[NOM DE LA STRUCTURE]=Tableau1[[#This Row],[NOM DE LA STRUCTURE]])*Tableau1[MONTANT PROPOSE POUR L''ACTION]))</f>
        <v/>
      </c>
      <c r="W951" s="79"/>
    </row>
    <row r="952" spans="1:23" ht="47.5" hidden="1" customHeight="1" x14ac:dyDescent="0.25">
      <c r="A952" s="13" t="str">
        <f>_xlfn.XLOOKUP(C952,'Export Action'!$A$3:$A$1999,'Export Action'!$L$3:$L$1999)</f>
        <v>45259121700016</v>
      </c>
      <c r="B952" s="84" t="str">
        <f>_xlfn.XLOOKUP(A952,'Export Action'!$L$3:$L$1999,'Export Action'!$O$3:$O$1999)</f>
        <v>UNION SPORTIVE CHANGE TENNIS DE TABLE</v>
      </c>
      <c r="C952" s="1" t="s">
        <v>2254</v>
      </c>
      <c r="D952" s="36" t="str">
        <f>_xlfn.XLOOKUP(C952,'Export Action'!$A$3:$A$1999,'Export Action'!$X$3:$X$1999)</f>
        <v>Développement du Ping Santé au sein de l'association</v>
      </c>
      <c r="E952" s="1" t="str">
        <f>_xlfn.XLOOKUP(A952,'Export Dossier'!$K$3:$K$974,'Export Dossier'!$D$3:$D$974)</f>
        <v>FFTT-PDL-24-0001</v>
      </c>
      <c r="F952" s="36" t="str">
        <f>_xlfn.XLOOKUP(C952,'Export Action'!$A$3:$A$1999,'Export Action'!$AE$3:$AE$1999)</f>
        <v>Ping Actif</v>
      </c>
      <c r="G952" s="68"/>
      <c r="H952" s="71"/>
      <c r="I952" s="71"/>
      <c r="J952" s="1" t="str">
        <f>_xlfn.XLOOKUP(C952,'Export Action'!$A$3:$A$1999,'Export Action'!$J$3:$J$1999)</f>
        <v>Renouvellement</v>
      </c>
      <c r="K952" s="1" t="str">
        <f>_xlfn.XLOOKUP(C952,'Export Action'!$A$3:$A$1999,'Export Action'!$AL$3:$AL$1999)</f>
        <v>Mixte</v>
      </c>
      <c r="L952" s="1">
        <f>_xlfn.XLOOKUP(C952,'Export Action'!$A$3:$A$1999,'Export Action'!$AM$3:$AM$1999)</f>
        <v>40</v>
      </c>
      <c r="M952" s="5">
        <f>_xlfn.XLOOKUP(A952,'Export 2022'!$K$3:$K$1000,'Export 2022'!$AF$3:$AF$1000)</f>
        <v>2200</v>
      </c>
      <c r="N952" s="5">
        <f>_xlfn.XLOOKUP(A952,'Export 2023'!$K$3:$K$1000,'Export 2023'!$AF$3:$AF$1000)</f>
        <v>1900</v>
      </c>
      <c r="O952" s="31">
        <f>_xlfn.XLOOKUP(A952,'Export Dossier'!$K$3:$K$974,'Export Dossier'!$AD$3:$AD$974)</f>
        <v>8000</v>
      </c>
      <c r="P952" s="31">
        <f>_xlfn.XLOOKUP(C952,'Export Action'!$A$3:$A$1999,'Export Action'!$AS$3:$AS$1999)</f>
        <v>4000</v>
      </c>
      <c r="Q952" s="29">
        <f>(_xlfn.XLOOKUP(C952,'Export Action'!$A$3:$A$1999,'Export Action'!$AS$3:$AS$1999))/_xlfn.XLOOKUP(C952,'Export Action'!$A$3:$A$1999,'Export Action'!$AR$3:$AR$1999)</f>
        <v>0.4</v>
      </c>
      <c r="R952" s="63" t="str">
        <f>IF(OR(_xlfn.XLOOKUP(C952,'Export Action'!$A$3:$A$1999,'Export Action'!$AO$3:$AO$1999)="Communes ZRR./bassins de vie pop &gt; 50% ZRR",_xlfn.XLOOKUP(C952,'Export Action'!$A$3:$A$1999,'Export Action'!$AO$3:$AO$1999)="Contrats de relance et de transition écologique (CRTE) rural"),"Oui","Non")</f>
        <v>Non</v>
      </c>
      <c r="S952" s="73"/>
      <c r="T952" s="74">
        <f t="shared" si="15"/>
        <v>384</v>
      </c>
      <c r="U952" s="75"/>
      <c r="V952" s="8" t="str" cm="1">
        <f t="array" ref="V952">IF(SUMPRODUCT((Tableau1[NOM DE LA STRUCTURE]=Tableau1[[#This Row],[NOM DE LA STRUCTURE]])*Tableau1[MONTANT PROPOSE POUR L''ACTION])=0,"",SUMPRODUCT((Tableau1[NOM DE LA STRUCTURE]=Tableau1[[#This Row],[NOM DE LA STRUCTURE]])*Tableau1[MONTANT PROPOSE POUR L''ACTION]))</f>
        <v/>
      </c>
      <c r="W952" s="79"/>
    </row>
    <row r="953" spans="1:23" ht="47.5" hidden="1" customHeight="1" x14ac:dyDescent="0.25">
      <c r="A953" s="13" t="str">
        <f>_xlfn.XLOOKUP(C953,'Export Action'!$A$3:$A$1999,'Export Action'!$L$3:$L$1999)</f>
        <v>78625649500015</v>
      </c>
      <c r="B953" s="84" t="str">
        <f>_xlfn.XLOOKUP(A953,'Export Action'!$L$3:$L$1999,'Export Action'!$O$3:$O$1999)</f>
        <v>LES FRANCS ARCHERS DE LA BONNE LORRAINE</v>
      </c>
      <c r="C953" s="1" t="s">
        <v>2321</v>
      </c>
      <c r="D953" s="36" t="str">
        <f>_xlfn.XLOOKUP(C953,'Export Action'!$A$3:$A$1999,'Export Action'!$X$3:$X$1999)</f>
        <v>Recrutement et fidélisation des jeunes</v>
      </c>
      <c r="E953" s="1" t="str">
        <f>_xlfn.XLOOKUP(A953,'Export Dossier'!$K$3:$K$974,'Export Dossier'!$D$3:$D$974)</f>
        <v>FFTT-PDL-24-0004</v>
      </c>
      <c r="F953" s="36" t="str">
        <f>_xlfn.XLOOKUP(C953,'Export Action'!$A$3:$A$1999,'Export Action'!$AE$3:$AE$1999)</f>
        <v>Ping Educatif</v>
      </c>
      <c r="G953" s="68"/>
      <c r="H953" s="71"/>
      <c r="I953" s="71"/>
      <c r="J953" s="1" t="str">
        <f>_xlfn.XLOOKUP(C953,'Export Action'!$A$3:$A$1999,'Export Action'!$J$3:$J$1999)</f>
        <v>Première demande</v>
      </c>
      <c r="K953" s="1" t="str">
        <f>_xlfn.XLOOKUP(C953,'Export Action'!$A$3:$A$1999,'Export Action'!$AL$3:$AL$1999)</f>
        <v>Mixte</v>
      </c>
      <c r="L953" s="1">
        <f>_xlfn.XLOOKUP(C953,'Export Action'!$A$3:$A$1999,'Export Action'!$AM$3:$AM$1999)</f>
        <v>1000</v>
      </c>
      <c r="M953" s="5">
        <f>_xlfn.XLOOKUP(A953,'Export 2022'!$K$3:$K$1000,'Export 2022'!$AF$3:$AF$1000)</f>
        <v>2800</v>
      </c>
      <c r="N953" s="5">
        <f>_xlfn.XLOOKUP(A953,'Export 2023'!$K$3:$K$1000,'Export 2023'!$AF$3:$AF$1000)</f>
        <v>1900</v>
      </c>
      <c r="O953" s="31">
        <f>_xlfn.XLOOKUP(A953,'Export Dossier'!$K$3:$K$974,'Export Dossier'!$AD$3:$AD$974)</f>
        <v>11000</v>
      </c>
      <c r="P953" s="31">
        <f>_xlfn.XLOOKUP(C953,'Export Action'!$A$3:$A$1999,'Export Action'!$AS$3:$AS$1999)</f>
        <v>5000</v>
      </c>
      <c r="Q953" s="29">
        <f>(_xlfn.XLOOKUP(C953,'Export Action'!$A$3:$A$1999,'Export Action'!$AS$3:$AS$1999))/_xlfn.XLOOKUP(C953,'Export Action'!$A$3:$A$1999,'Export Action'!$AR$3:$AR$1999)</f>
        <v>0.23529411764705882</v>
      </c>
      <c r="R953" s="63" t="str">
        <f>IF(OR(_xlfn.XLOOKUP(C953,'Export Action'!$A$3:$A$1999,'Export Action'!$AO$3:$AO$1999)="Communes ZRR./bassins de vie pop &gt; 50% ZRR",_xlfn.XLOOKUP(C953,'Export Action'!$A$3:$A$1999,'Export Action'!$AO$3:$AO$1999)="Contrats de relance et de transition écologique (CRTE) rural"),"Oui","Non")</f>
        <v>Non</v>
      </c>
      <c r="S953" s="73"/>
      <c r="T953" s="74">
        <f t="shared" si="15"/>
        <v>385</v>
      </c>
      <c r="U953" s="75"/>
      <c r="V953" s="8" t="str" cm="1">
        <f t="array" ref="V953">IF(SUMPRODUCT((Tableau1[NOM DE LA STRUCTURE]=Tableau1[[#This Row],[NOM DE LA STRUCTURE]])*Tableau1[MONTANT PROPOSE POUR L''ACTION])=0,"",SUMPRODUCT((Tableau1[NOM DE LA STRUCTURE]=Tableau1[[#This Row],[NOM DE LA STRUCTURE]])*Tableau1[MONTANT PROPOSE POUR L''ACTION]))</f>
        <v/>
      </c>
      <c r="W953" s="79"/>
    </row>
    <row r="954" spans="1:23" ht="47.5" hidden="1" customHeight="1" x14ac:dyDescent="0.25">
      <c r="A954" s="13" t="str">
        <f>_xlfn.XLOOKUP(C954,'Export Action'!$A$3:$A$1999,'Export Action'!$L$3:$L$1999)</f>
        <v>78625649500015</v>
      </c>
      <c r="B954" s="84" t="str">
        <f>_xlfn.XLOOKUP(A954,'Export Action'!$L$3:$L$1999,'Export Action'!$O$3:$O$1999)</f>
        <v>LES FRANCS ARCHERS DE LA BONNE LORRAINE</v>
      </c>
      <c r="C954" s="1" t="s">
        <v>2333</v>
      </c>
      <c r="D954" s="36" t="str">
        <f>_xlfn.XLOOKUP(C954,'Export Action'!$A$3:$A$1999,'Export Action'!$X$3:$X$1999)</f>
        <v>Développement Durable</v>
      </c>
      <c r="E954" s="1" t="str">
        <f>_xlfn.XLOOKUP(A954,'Export Dossier'!$K$3:$K$974,'Export Dossier'!$D$3:$D$974)</f>
        <v>FFTT-PDL-24-0004</v>
      </c>
      <c r="F954" s="36" t="str">
        <f>_xlfn.XLOOKUP(C954,'Export Action'!$A$3:$A$1999,'Export Action'!$AE$3:$AE$1999)</f>
        <v>Structuration clubs/comités de demain</v>
      </c>
      <c r="G954" s="68"/>
      <c r="H954" s="71"/>
      <c r="I954" s="71"/>
      <c r="J954" s="1" t="str">
        <f>_xlfn.XLOOKUP(C954,'Export Action'!$A$3:$A$1999,'Export Action'!$J$3:$J$1999)</f>
        <v>Première demande</v>
      </c>
      <c r="K954" s="1" t="str">
        <f>_xlfn.XLOOKUP(C954,'Export Action'!$A$3:$A$1999,'Export Action'!$AL$3:$AL$1999)</f>
        <v>Mixte</v>
      </c>
      <c r="L954" s="1">
        <f>_xlfn.XLOOKUP(C954,'Export Action'!$A$3:$A$1999,'Export Action'!$AM$3:$AM$1999)</f>
        <v>500</v>
      </c>
      <c r="M954" s="5">
        <f>_xlfn.XLOOKUP(A954,'Export 2022'!$K$3:$K$1000,'Export 2022'!$AF$3:$AF$1000)</f>
        <v>2800</v>
      </c>
      <c r="N954" s="5">
        <f>_xlfn.XLOOKUP(A954,'Export 2023'!$K$3:$K$1000,'Export 2023'!$AF$3:$AF$1000)</f>
        <v>1900</v>
      </c>
      <c r="O954" s="31">
        <f>_xlfn.XLOOKUP(A954,'Export Dossier'!$K$3:$K$974,'Export Dossier'!$AD$3:$AD$974)</f>
        <v>11000</v>
      </c>
      <c r="P954" s="31">
        <f>_xlfn.XLOOKUP(C954,'Export Action'!$A$3:$A$1999,'Export Action'!$AS$3:$AS$1999)</f>
        <v>3000</v>
      </c>
      <c r="Q954" s="29">
        <f>(_xlfn.XLOOKUP(C954,'Export Action'!$A$3:$A$1999,'Export Action'!$AS$3:$AS$1999))/_xlfn.XLOOKUP(C954,'Export Action'!$A$3:$A$1999,'Export Action'!$AR$3:$AR$1999)</f>
        <v>0.50847457627118642</v>
      </c>
      <c r="R954" s="63" t="str">
        <f>IF(OR(_xlfn.XLOOKUP(C954,'Export Action'!$A$3:$A$1999,'Export Action'!$AO$3:$AO$1999)="Communes ZRR./bassins de vie pop &gt; 50% ZRR",_xlfn.XLOOKUP(C954,'Export Action'!$A$3:$A$1999,'Export Action'!$AO$3:$AO$1999)="Contrats de relance et de transition écologique (CRTE) rural"),"Oui","Non")</f>
        <v>Non</v>
      </c>
      <c r="S954" s="73"/>
      <c r="T954" s="74">
        <f t="shared" si="15"/>
        <v>385</v>
      </c>
      <c r="U954" s="75"/>
      <c r="V954" s="8" t="str" cm="1">
        <f t="array" ref="V954">IF(SUMPRODUCT((Tableau1[NOM DE LA STRUCTURE]=Tableau1[[#This Row],[NOM DE LA STRUCTURE]])*Tableau1[MONTANT PROPOSE POUR L''ACTION])=0,"",SUMPRODUCT((Tableau1[NOM DE LA STRUCTURE]=Tableau1[[#This Row],[NOM DE LA STRUCTURE]])*Tableau1[MONTANT PROPOSE POUR L''ACTION]))</f>
        <v/>
      </c>
      <c r="W954" s="79"/>
    </row>
    <row r="955" spans="1:23" ht="47.5" hidden="1" customHeight="1" x14ac:dyDescent="0.25">
      <c r="A955" s="13" t="str">
        <f>_xlfn.XLOOKUP(C955,'Export Action'!$A$3:$A$1999,'Export Action'!$L$3:$L$1999)</f>
        <v>78625649500015</v>
      </c>
      <c r="B955" s="84" t="str">
        <f>_xlfn.XLOOKUP(A955,'Export Action'!$L$3:$L$1999,'Export Action'!$O$3:$O$1999)</f>
        <v>LES FRANCS ARCHERS DE LA BONNE LORRAINE</v>
      </c>
      <c r="C955" s="1" t="s">
        <v>2338</v>
      </c>
      <c r="D955" s="36" t="str">
        <f>_xlfn.XLOOKUP(C955,'Export Action'!$A$3:$A$1999,'Export Action'!$X$3:$X$1999)</f>
        <v>Développement de nouvelles pratiques</v>
      </c>
      <c r="E955" s="1" t="str">
        <f>_xlfn.XLOOKUP(A955,'Export Dossier'!$K$3:$K$974,'Export Dossier'!$D$3:$D$974)</f>
        <v>FFTT-PDL-24-0004</v>
      </c>
      <c r="F955" s="36" t="str">
        <f>_xlfn.XLOOKUP(C955,'Export Action'!$A$3:$A$1999,'Export Action'!$AE$3:$AE$1999)</f>
        <v>Nouvelles pratiques</v>
      </c>
      <c r="G955" s="68"/>
      <c r="H955" s="71"/>
      <c r="I955" s="71"/>
      <c r="J955" s="1" t="str">
        <f>_xlfn.XLOOKUP(C955,'Export Action'!$A$3:$A$1999,'Export Action'!$J$3:$J$1999)</f>
        <v>Première demande</v>
      </c>
      <c r="K955" s="1" t="str">
        <f>_xlfn.XLOOKUP(C955,'Export Action'!$A$3:$A$1999,'Export Action'!$AL$3:$AL$1999)</f>
        <v>Mixte</v>
      </c>
      <c r="L955" s="1">
        <f>_xlfn.XLOOKUP(C955,'Export Action'!$A$3:$A$1999,'Export Action'!$AM$3:$AM$1999)</f>
        <v>1000</v>
      </c>
      <c r="M955" s="5">
        <f>_xlfn.XLOOKUP(A955,'Export 2022'!$K$3:$K$1000,'Export 2022'!$AF$3:$AF$1000)</f>
        <v>2800</v>
      </c>
      <c r="N955" s="5">
        <f>_xlfn.XLOOKUP(A955,'Export 2023'!$K$3:$K$1000,'Export 2023'!$AF$3:$AF$1000)</f>
        <v>1900</v>
      </c>
      <c r="O955" s="31">
        <f>_xlfn.XLOOKUP(A955,'Export Dossier'!$K$3:$K$974,'Export Dossier'!$AD$3:$AD$974)</f>
        <v>11000</v>
      </c>
      <c r="P955" s="31">
        <f>_xlfn.XLOOKUP(C955,'Export Action'!$A$3:$A$1999,'Export Action'!$AS$3:$AS$1999)</f>
        <v>3000</v>
      </c>
      <c r="Q955" s="29">
        <f>(_xlfn.XLOOKUP(C955,'Export Action'!$A$3:$A$1999,'Export Action'!$AS$3:$AS$1999))/_xlfn.XLOOKUP(C955,'Export Action'!$A$3:$A$1999,'Export Action'!$AR$3:$AR$1999)</f>
        <v>0.3</v>
      </c>
      <c r="R955" s="63" t="str">
        <f>IF(OR(_xlfn.XLOOKUP(C955,'Export Action'!$A$3:$A$1999,'Export Action'!$AO$3:$AO$1999)="Communes ZRR./bassins de vie pop &gt; 50% ZRR",_xlfn.XLOOKUP(C955,'Export Action'!$A$3:$A$1999,'Export Action'!$AO$3:$AO$1999)="Contrats de relance et de transition écologique (CRTE) rural"),"Oui","Non")</f>
        <v>Non</v>
      </c>
      <c r="S955" s="73"/>
      <c r="T955" s="74">
        <f t="shared" si="15"/>
        <v>385</v>
      </c>
      <c r="U955" s="75"/>
      <c r="V955" s="8" t="str" cm="1">
        <f t="array" ref="V955">IF(SUMPRODUCT((Tableau1[NOM DE LA STRUCTURE]=Tableau1[[#This Row],[NOM DE LA STRUCTURE]])*Tableau1[MONTANT PROPOSE POUR L''ACTION])=0,"",SUMPRODUCT((Tableau1[NOM DE LA STRUCTURE]=Tableau1[[#This Row],[NOM DE LA STRUCTURE]])*Tableau1[MONTANT PROPOSE POUR L''ACTION]))</f>
        <v/>
      </c>
      <c r="W955" s="79"/>
    </row>
    <row r="956" spans="1:23" ht="47.5" hidden="1" customHeight="1" x14ac:dyDescent="0.25">
      <c r="A956" s="13" t="str">
        <f>_xlfn.XLOOKUP(C956,'Export Action'!$A$3:$A$1999,'Export Action'!$L$3:$L$1999)</f>
        <v>85107490600013</v>
      </c>
      <c r="B956" s="84" t="str">
        <f>_xlfn.XLOOKUP(A956,'Export Action'!$L$3:$L$1999,'Export Action'!$O$3:$O$1999)</f>
        <v>NANTES TENNIS DE TABLE (N.T.T)</v>
      </c>
      <c r="C956" s="1" t="s">
        <v>2343</v>
      </c>
      <c r="D956" s="36" t="str">
        <f>_xlfn.XLOOKUP(C956,'Export Action'!$A$3:$A$1999,'Export Action'!$X$3:$X$1999)</f>
        <v>Le Ping Santé pour les seniors, le bien-vivre en plus</v>
      </c>
      <c r="E956" s="1" t="str">
        <f>_xlfn.XLOOKUP(A956,'Export Dossier'!$K$3:$K$974,'Export Dossier'!$D$3:$D$974)</f>
        <v>FFTT-PDL-24-0005</v>
      </c>
      <c r="F956" s="36" t="str">
        <f>_xlfn.XLOOKUP(C956,'Export Action'!$A$3:$A$1999,'Export Action'!$AE$3:$AE$1999)</f>
        <v>Ping Actif</v>
      </c>
      <c r="G956" s="68"/>
      <c r="H956" s="71"/>
      <c r="I956" s="71"/>
      <c r="J956" s="1" t="str">
        <f>_xlfn.XLOOKUP(C956,'Export Action'!$A$3:$A$1999,'Export Action'!$J$3:$J$1999)</f>
        <v>Première demande</v>
      </c>
      <c r="K956" s="1" t="str">
        <f>_xlfn.XLOOKUP(C956,'Export Action'!$A$3:$A$1999,'Export Action'!$AL$3:$AL$1999)</f>
        <v>Mixte</v>
      </c>
      <c r="L956" s="1">
        <f>_xlfn.XLOOKUP(C956,'Export Action'!$A$3:$A$1999,'Export Action'!$AM$3:$AM$1999)</f>
        <v>20</v>
      </c>
      <c r="M956" s="5">
        <f>_xlfn.XLOOKUP(A956,'Export 2022'!$K$3:$K$1000,'Export 2022'!$AF$3:$AF$1000)</f>
        <v>1900</v>
      </c>
      <c r="N956" s="5">
        <f>_xlfn.XLOOKUP(A956,'Export 2023'!$K$3:$K$1000,'Export 2023'!$AF$3:$AF$1000)</f>
        <v>0</v>
      </c>
      <c r="O956" s="31">
        <f>_xlfn.XLOOKUP(A956,'Export Dossier'!$K$3:$K$974,'Export Dossier'!$AD$3:$AD$974)</f>
        <v>4600</v>
      </c>
      <c r="P956" s="31">
        <f>_xlfn.XLOOKUP(C956,'Export Action'!$A$3:$A$1999,'Export Action'!$AS$3:$AS$1999)</f>
        <v>2300</v>
      </c>
      <c r="Q956" s="29">
        <f>(_xlfn.XLOOKUP(C956,'Export Action'!$A$3:$A$1999,'Export Action'!$AS$3:$AS$1999))/_xlfn.XLOOKUP(C956,'Export Action'!$A$3:$A$1999,'Export Action'!$AR$3:$AR$1999)</f>
        <v>0.59740259740259738</v>
      </c>
      <c r="R956" s="63" t="str">
        <f>IF(OR(_xlfn.XLOOKUP(C956,'Export Action'!$A$3:$A$1999,'Export Action'!$AO$3:$AO$1999)="Communes ZRR./bassins de vie pop &gt; 50% ZRR",_xlfn.XLOOKUP(C956,'Export Action'!$A$3:$A$1999,'Export Action'!$AO$3:$AO$1999)="Contrats de relance et de transition écologique (CRTE) rural"),"Oui","Non")</f>
        <v>Non</v>
      </c>
      <c r="S956" s="73"/>
      <c r="T956" s="74">
        <f t="shared" si="15"/>
        <v>386</v>
      </c>
      <c r="U956" s="75"/>
      <c r="V956" s="8" t="str" cm="1">
        <f t="array" ref="V956">IF(SUMPRODUCT((Tableau1[NOM DE LA STRUCTURE]=Tableau1[[#This Row],[NOM DE LA STRUCTURE]])*Tableau1[MONTANT PROPOSE POUR L''ACTION])=0,"",SUMPRODUCT((Tableau1[NOM DE LA STRUCTURE]=Tableau1[[#This Row],[NOM DE LA STRUCTURE]])*Tableau1[MONTANT PROPOSE POUR L''ACTION]))</f>
        <v/>
      </c>
      <c r="W956" s="79"/>
    </row>
    <row r="957" spans="1:23" ht="47.5" hidden="1" customHeight="1" x14ac:dyDescent="0.25">
      <c r="A957" s="13" t="str">
        <f>_xlfn.XLOOKUP(C957,'Export Action'!$A$3:$A$1999,'Export Action'!$L$3:$L$1999)</f>
        <v>85107490600013</v>
      </c>
      <c r="B957" s="84" t="str">
        <f>_xlfn.XLOOKUP(A957,'Export Action'!$L$3:$L$1999,'Export Action'!$O$3:$O$1999)</f>
        <v>NANTES TENNIS DE TABLE (N.T.T)</v>
      </c>
      <c r="C957" s="1" t="s">
        <v>2358</v>
      </c>
      <c r="D957" s="36" t="str">
        <f>_xlfn.XLOOKUP(C957,'Export Action'!$A$3:$A$1999,'Export Action'!$X$3:$X$1999)</f>
        <v>Vers une parité hommes-femmes dans le ping</v>
      </c>
      <c r="E957" s="1" t="str">
        <f>_xlfn.XLOOKUP(A957,'Export Dossier'!$K$3:$K$974,'Export Dossier'!$D$3:$D$974)</f>
        <v>FFTT-PDL-24-0005</v>
      </c>
      <c r="F957" s="36" t="str">
        <f>_xlfn.XLOOKUP(C957,'Export Action'!$A$3:$A$1999,'Export Action'!$AE$3:$AE$1999)</f>
        <v>Ping Inclusif</v>
      </c>
      <c r="G957" s="68"/>
      <c r="H957" s="71"/>
      <c r="I957" s="71"/>
      <c r="J957" s="1" t="str">
        <f>_xlfn.XLOOKUP(C957,'Export Action'!$A$3:$A$1999,'Export Action'!$J$3:$J$1999)</f>
        <v>Première demande</v>
      </c>
      <c r="K957" s="1" t="str">
        <f>_xlfn.XLOOKUP(C957,'Export Action'!$A$3:$A$1999,'Export Action'!$AL$3:$AL$1999)</f>
        <v>Féminin</v>
      </c>
      <c r="L957" s="1">
        <f>_xlfn.XLOOKUP(C957,'Export Action'!$A$3:$A$1999,'Export Action'!$AM$3:$AM$1999)</f>
        <v>65</v>
      </c>
      <c r="M957" s="5">
        <f>_xlfn.XLOOKUP(A957,'Export 2022'!$K$3:$K$1000,'Export 2022'!$AF$3:$AF$1000)</f>
        <v>1900</v>
      </c>
      <c r="N957" s="5">
        <f>_xlfn.XLOOKUP(A957,'Export 2023'!$K$3:$K$1000,'Export 2023'!$AF$3:$AF$1000)</f>
        <v>0</v>
      </c>
      <c r="O957" s="31">
        <f>_xlfn.XLOOKUP(A957,'Export Dossier'!$K$3:$K$974,'Export Dossier'!$AD$3:$AD$974)</f>
        <v>4600</v>
      </c>
      <c r="P957" s="31">
        <f>_xlfn.XLOOKUP(C957,'Export Action'!$A$3:$A$1999,'Export Action'!$AS$3:$AS$1999)</f>
        <v>2300</v>
      </c>
      <c r="Q957" s="29">
        <f>(_xlfn.XLOOKUP(C957,'Export Action'!$A$3:$A$1999,'Export Action'!$AS$3:$AS$1999))/_xlfn.XLOOKUP(C957,'Export Action'!$A$3:$A$1999,'Export Action'!$AR$3:$AR$1999)</f>
        <v>0.53550640279394646</v>
      </c>
      <c r="R957" s="63" t="str">
        <f>IF(OR(_xlfn.XLOOKUP(C957,'Export Action'!$A$3:$A$1999,'Export Action'!$AO$3:$AO$1999)="Communes ZRR./bassins de vie pop &gt; 50% ZRR",_xlfn.XLOOKUP(C957,'Export Action'!$A$3:$A$1999,'Export Action'!$AO$3:$AO$1999)="Contrats de relance et de transition écologique (CRTE) rural"),"Oui","Non")</f>
        <v>Non</v>
      </c>
      <c r="S957" s="73"/>
      <c r="T957" s="74">
        <f t="shared" si="15"/>
        <v>386</v>
      </c>
      <c r="U957" s="75"/>
      <c r="V957" s="8" t="str" cm="1">
        <f t="array" ref="V957">IF(SUMPRODUCT((Tableau1[NOM DE LA STRUCTURE]=Tableau1[[#This Row],[NOM DE LA STRUCTURE]])*Tableau1[MONTANT PROPOSE POUR L''ACTION])=0,"",SUMPRODUCT((Tableau1[NOM DE LA STRUCTURE]=Tableau1[[#This Row],[NOM DE LA STRUCTURE]])*Tableau1[MONTANT PROPOSE POUR L''ACTION]))</f>
        <v/>
      </c>
      <c r="W957" s="79"/>
    </row>
    <row r="958" spans="1:23" ht="47.5" hidden="1" customHeight="1" x14ac:dyDescent="0.25">
      <c r="A958" s="13" t="str">
        <f>_xlfn.XLOOKUP(C958,'Export Action'!$A$3:$A$1999,'Export Action'!$L$3:$L$1999)</f>
        <v>42771923200022</v>
      </c>
      <c r="B958" s="84" t="str">
        <f>_xlfn.XLOOKUP(A958,'Export Action'!$L$3:$L$1999,'Export Action'!$O$3:$O$1999)</f>
        <v>ST BREVIN TENNIS DE TABLE</v>
      </c>
      <c r="C958" s="1" t="s">
        <v>2364</v>
      </c>
      <c r="D958" s="36" t="str">
        <f>_xlfn.XLOOKUP(C958,'Export Action'!$A$3:$A$1999,'Export Action'!$X$3:$X$1999)</f>
        <v>Recrutement et fidélisation des jeunes</v>
      </c>
      <c r="E958" s="1" t="str">
        <f>_xlfn.XLOOKUP(A958,'Export Dossier'!$K$3:$K$974,'Export Dossier'!$D$3:$D$974)</f>
        <v>FFTT-PDL-24-0006</v>
      </c>
      <c r="F958" s="36" t="str">
        <f>_xlfn.XLOOKUP(C958,'Export Action'!$A$3:$A$1999,'Export Action'!$AE$3:$AE$1999)</f>
        <v>Ping Educatif</v>
      </c>
      <c r="G958" s="68"/>
      <c r="H958" s="71"/>
      <c r="I958" s="71"/>
      <c r="J958" s="1" t="str">
        <f>_xlfn.XLOOKUP(C958,'Export Action'!$A$3:$A$1999,'Export Action'!$J$3:$J$1999)</f>
        <v>Première demande</v>
      </c>
      <c r="K958" s="1" t="str">
        <f>_xlfn.XLOOKUP(C958,'Export Action'!$A$3:$A$1999,'Export Action'!$AL$3:$AL$1999)</f>
        <v>Mixte</v>
      </c>
      <c r="L958" s="1">
        <f>_xlfn.XLOOKUP(C958,'Export Action'!$A$3:$A$1999,'Export Action'!$AM$3:$AM$1999)</f>
        <v>200</v>
      </c>
      <c r="M958" s="5" t="e">
        <f>_xlfn.XLOOKUP(A958,'Export 2022'!$K$3:$K$1000,'Export 2022'!$AF$3:$AF$1000)</f>
        <v>#N/A</v>
      </c>
      <c r="N958" s="5">
        <f>_xlfn.XLOOKUP(A958,'Export 2023'!$K$3:$K$1000,'Export 2023'!$AF$3:$AF$1000)</f>
        <v>1900</v>
      </c>
      <c r="O958" s="31">
        <f>_xlfn.XLOOKUP(A958,'Export Dossier'!$K$3:$K$974,'Export Dossier'!$AD$3:$AD$974)</f>
        <v>4500</v>
      </c>
      <c r="P958" s="31">
        <f>_xlfn.XLOOKUP(C958,'Export Action'!$A$3:$A$1999,'Export Action'!$AS$3:$AS$1999)</f>
        <v>2200</v>
      </c>
      <c r="Q958" s="29">
        <f>(_xlfn.XLOOKUP(C958,'Export Action'!$A$3:$A$1999,'Export Action'!$AS$3:$AS$1999))/_xlfn.XLOOKUP(C958,'Export Action'!$A$3:$A$1999,'Export Action'!$AR$3:$AR$1999)</f>
        <v>0.3963963963963964</v>
      </c>
      <c r="R958" s="63" t="str">
        <f>IF(OR(_xlfn.XLOOKUP(C958,'Export Action'!$A$3:$A$1999,'Export Action'!$AO$3:$AO$1999)="Communes ZRR./bassins de vie pop &gt; 50% ZRR",_xlfn.XLOOKUP(C958,'Export Action'!$A$3:$A$1999,'Export Action'!$AO$3:$AO$1999)="Contrats de relance et de transition écologique (CRTE) rural"),"Oui","Non")</f>
        <v>Non</v>
      </c>
      <c r="S958" s="73"/>
      <c r="T958" s="74">
        <f t="shared" si="15"/>
        <v>387</v>
      </c>
      <c r="U958" s="75"/>
      <c r="V958" s="8" t="str" cm="1">
        <f t="array" ref="V958">IF(SUMPRODUCT((Tableau1[NOM DE LA STRUCTURE]=Tableau1[[#This Row],[NOM DE LA STRUCTURE]])*Tableau1[MONTANT PROPOSE POUR L''ACTION])=0,"",SUMPRODUCT((Tableau1[NOM DE LA STRUCTURE]=Tableau1[[#This Row],[NOM DE LA STRUCTURE]])*Tableau1[MONTANT PROPOSE POUR L''ACTION]))</f>
        <v/>
      </c>
      <c r="W958" s="79"/>
    </row>
    <row r="959" spans="1:23" ht="47.5" hidden="1" customHeight="1" x14ac:dyDescent="0.25">
      <c r="A959" s="13" t="str">
        <f>_xlfn.XLOOKUP(C959,'Export Action'!$A$3:$A$1999,'Export Action'!$L$3:$L$1999)</f>
        <v>42771923200022</v>
      </c>
      <c r="B959" s="84" t="str">
        <f>_xlfn.XLOOKUP(A959,'Export Action'!$L$3:$L$1999,'Export Action'!$O$3:$O$1999)</f>
        <v>ST BREVIN TENNIS DE TABLE</v>
      </c>
      <c r="C959" s="1" t="s">
        <v>2377</v>
      </c>
      <c r="D959" s="36" t="str">
        <f>_xlfn.XLOOKUP(C959,'Export Action'!$A$3:$A$1999,'Export Action'!$X$3:$X$1999)</f>
        <v>Développement du Ping Santé</v>
      </c>
      <c r="E959" s="1" t="str">
        <f>_xlfn.XLOOKUP(A959,'Export Dossier'!$K$3:$K$974,'Export Dossier'!$D$3:$D$974)</f>
        <v>FFTT-PDL-24-0006</v>
      </c>
      <c r="F959" s="36" t="str">
        <f>_xlfn.XLOOKUP(C959,'Export Action'!$A$3:$A$1999,'Export Action'!$AE$3:$AE$1999)</f>
        <v>Ping Actif</v>
      </c>
      <c r="G959" s="68"/>
      <c r="H959" s="71"/>
      <c r="I959" s="71"/>
      <c r="J959" s="1" t="str">
        <f>_xlfn.XLOOKUP(C959,'Export Action'!$A$3:$A$1999,'Export Action'!$J$3:$J$1999)</f>
        <v>Première demande</v>
      </c>
      <c r="K959" s="1" t="str">
        <f>_xlfn.XLOOKUP(C959,'Export Action'!$A$3:$A$1999,'Export Action'!$AL$3:$AL$1999)</f>
        <v>Mixte</v>
      </c>
      <c r="L959" s="1">
        <f>_xlfn.XLOOKUP(C959,'Export Action'!$A$3:$A$1999,'Export Action'!$AM$3:$AM$1999)</f>
        <v>200</v>
      </c>
      <c r="M959" s="5" t="e">
        <f>_xlfn.XLOOKUP(A959,'Export 2022'!$K$3:$K$1000,'Export 2022'!$AF$3:$AF$1000)</f>
        <v>#N/A</v>
      </c>
      <c r="N959" s="5">
        <f>_xlfn.XLOOKUP(A959,'Export 2023'!$K$3:$K$1000,'Export 2023'!$AF$3:$AF$1000)</f>
        <v>1900</v>
      </c>
      <c r="O959" s="31">
        <f>_xlfn.XLOOKUP(A959,'Export Dossier'!$K$3:$K$974,'Export Dossier'!$AD$3:$AD$974)</f>
        <v>4500</v>
      </c>
      <c r="P959" s="31">
        <f>_xlfn.XLOOKUP(C959,'Export Action'!$A$3:$A$1999,'Export Action'!$AS$3:$AS$1999)</f>
        <v>2300</v>
      </c>
      <c r="Q959" s="29">
        <f>(_xlfn.XLOOKUP(C959,'Export Action'!$A$3:$A$1999,'Export Action'!$AS$3:$AS$1999))/_xlfn.XLOOKUP(C959,'Export Action'!$A$3:$A$1999,'Export Action'!$AR$3:$AR$1999)</f>
        <v>0.39182282793867124</v>
      </c>
      <c r="R959" s="63" t="str">
        <f>IF(OR(_xlfn.XLOOKUP(C959,'Export Action'!$A$3:$A$1999,'Export Action'!$AO$3:$AO$1999)="Communes ZRR./bassins de vie pop &gt; 50% ZRR",_xlfn.XLOOKUP(C959,'Export Action'!$A$3:$A$1999,'Export Action'!$AO$3:$AO$1999)="Contrats de relance et de transition écologique (CRTE) rural"),"Oui","Non")</f>
        <v>Non</v>
      </c>
      <c r="S959" s="73"/>
      <c r="T959" s="74">
        <f t="shared" si="15"/>
        <v>387</v>
      </c>
      <c r="U959" s="75"/>
      <c r="V959" s="8" t="str" cm="1">
        <f t="array" ref="V959">IF(SUMPRODUCT((Tableau1[NOM DE LA STRUCTURE]=Tableau1[[#This Row],[NOM DE LA STRUCTURE]])*Tableau1[MONTANT PROPOSE POUR L''ACTION])=0,"",SUMPRODUCT((Tableau1[NOM DE LA STRUCTURE]=Tableau1[[#This Row],[NOM DE LA STRUCTURE]])*Tableau1[MONTANT PROPOSE POUR L''ACTION]))</f>
        <v/>
      </c>
      <c r="W959" s="79"/>
    </row>
    <row r="960" spans="1:23" ht="47.5" hidden="1" customHeight="1" x14ac:dyDescent="0.25">
      <c r="A960" s="13" t="str">
        <f>_xlfn.XLOOKUP(C960,'Export Action'!$A$3:$A$1999,'Export Action'!$L$3:$L$1999)</f>
        <v>51063230000016</v>
      </c>
      <c r="B960" s="84" t="str">
        <f>_xlfn.XLOOKUP(A960,'Export Action'!$L$3:$L$1999,'Export Action'!$O$3:$O$1999)</f>
        <v>ANCENIS - SAINT-GEREON TENNIS DE TABLE</v>
      </c>
      <c r="C960" s="1" t="s">
        <v>2383</v>
      </c>
      <c r="D960" s="36" t="str">
        <f>_xlfn.XLOOKUP(C960,'Export Action'!$A$3:$A$1999,'Export Action'!$X$3:$X$1999)</f>
        <v>Section ping Alzheimer</v>
      </c>
      <c r="E960" s="1" t="str">
        <f>_xlfn.XLOOKUP(A960,'Export Dossier'!$K$3:$K$974,'Export Dossier'!$D$3:$D$974)</f>
        <v>FFTT-PDL-24-0007</v>
      </c>
      <c r="F960" s="36" t="str">
        <f>_xlfn.XLOOKUP(C960,'Export Action'!$A$3:$A$1999,'Export Action'!$AE$3:$AE$1999)</f>
        <v>Ping Actif</v>
      </c>
      <c r="G960" s="68"/>
      <c r="H960" s="71"/>
      <c r="I960" s="71"/>
      <c r="J960" s="1" t="str">
        <f>_xlfn.XLOOKUP(C960,'Export Action'!$A$3:$A$1999,'Export Action'!$J$3:$J$1999)</f>
        <v>Renouvellement</v>
      </c>
      <c r="K960" s="1" t="str">
        <f>_xlfn.XLOOKUP(C960,'Export Action'!$A$3:$A$1999,'Export Action'!$AL$3:$AL$1999)</f>
        <v>Mixte</v>
      </c>
      <c r="L960" s="1">
        <f>_xlfn.XLOOKUP(C960,'Export Action'!$A$3:$A$1999,'Export Action'!$AM$3:$AM$1999)</f>
        <v>25</v>
      </c>
      <c r="M960" s="5" t="e">
        <f>_xlfn.XLOOKUP(A960,'Export 2022'!$K$3:$K$1000,'Export 2022'!$AF$3:$AF$1000)</f>
        <v>#N/A</v>
      </c>
      <c r="N960" s="5">
        <f>_xlfn.XLOOKUP(A960,'Export 2023'!$K$3:$K$1000,'Export 2023'!$AF$3:$AF$1000)</f>
        <v>1900</v>
      </c>
      <c r="O960" s="31">
        <f>_xlfn.XLOOKUP(A960,'Export Dossier'!$K$3:$K$974,'Export Dossier'!$AD$3:$AD$974)</f>
        <v>11500</v>
      </c>
      <c r="P960" s="31">
        <f>_xlfn.XLOOKUP(C960,'Export Action'!$A$3:$A$1999,'Export Action'!$AS$3:$AS$1999)</f>
        <v>4000</v>
      </c>
      <c r="Q960" s="29">
        <f>(_xlfn.XLOOKUP(C960,'Export Action'!$A$3:$A$1999,'Export Action'!$AS$3:$AS$1999))/_xlfn.XLOOKUP(C960,'Export Action'!$A$3:$A$1999,'Export Action'!$AR$3:$AR$1999)</f>
        <v>0.47732696897374699</v>
      </c>
      <c r="R960" s="63" t="str">
        <f>IF(OR(_xlfn.XLOOKUP(C960,'Export Action'!$A$3:$A$1999,'Export Action'!$AO$3:$AO$1999)="Communes ZRR./bassins de vie pop &gt; 50% ZRR",_xlfn.XLOOKUP(C960,'Export Action'!$A$3:$A$1999,'Export Action'!$AO$3:$AO$1999)="Contrats de relance et de transition écologique (CRTE) rural"),"Oui","Non")</f>
        <v>Oui</v>
      </c>
      <c r="S960" s="73"/>
      <c r="T960" s="74">
        <f t="shared" si="15"/>
        <v>388</v>
      </c>
      <c r="U960" s="75"/>
      <c r="V960" s="8" t="str" cm="1">
        <f t="array" ref="V960">IF(SUMPRODUCT((Tableau1[NOM DE LA STRUCTURE]=Tableau1[[#This Row],[NOM DE LA STRUCTURE]])*Tableau1[MONTANT PROPOSE POUR L''ACTION])=0,"",SUMPRODUCT((Tableau1[NOM DE LA STRUCTURE]=Tableau1[[#This Row],[NOM DE LA STRUCTURE]])*Tableau1[MONTANT PROPOSE POUR L''ACTION]))</f>
        <v/>
      </c>
      <c r="W960" s="79"/>
    </row>
    <row r="961" spans="1:23" ht="47.5" hidden="1" customHeight="1" x14ac:dyDescent="0.25">
      <c r="A961" s="13" t="str">
        <f>_xlfn.XLOOKUP(C961,'Export Action'!$A$3:$A$1999,'Export Action'!$L$3:$L$1999)</f>
        <v>51063230000016</v>
      </c>
      <c r="B961" s="84" t="str">
        <f>_xlfn.XLOOKUP(A961,'Export Action'!$L$3:$L$1999,'Export Action'!$O$3:$O$1999)</f>
        <v>ANCENIS - SAINT-GEREON TENNIS DE TABLE</v>
      </c>
      <c r="C961" s="1" t="s">
        <v>2397</v>
      </c>
      <c r="D961" s="36" t="str">
        <f>_xlfn.XLOOKUP(C961,'Export Action'!$A$3:$A$1999,'Export Action'!$X$3:$X$1999)</f>
        <v>Recrutement et fidélisation des jeunes</v>
      </c>
      <c r="E961" s="1" t="str">
        <f>_xlfn.XLOOKUP(A961,'Export Dossier'!$K$3:$K$974,'Export Dossier'!$D$3:$D$974)</f>
        <v>FFTT-PDL-24-0007</v>
      </c>
      <c r="F961" s="36" t="str">
        <f>_xlfn.XLOOKUP(C961,'Export Action'!$A$3:$A$1999,'Export Action'!$AE$3:$AE$1999)</f>
        <v>Ping Educatif</v>
      </c>
      <c r="G961" s="68"/>
      <c r="H961" s="71"/>
      <c r="I961" s="71"/>
      <c r="J961" s="1" t="str">
        <f>_xlfn.XLOOKUP(C961,'Export Action'!$A$3:$A$1999,'Export Action'!$J$3:$J$1999)</f>
        <v>Renouvellement</v>
      </c>
      <c r="K961" s="1" t="str">
        <f>_xlfn.XLOOKUP(C961,'Export Action'!$A$3:$A$1999,'Export Action'!$AL$3:$AL$1999)</f>
        <v>Mixte</v>
      </c>
      <c r="L961" s="1">
        <f>_xlfn.XLOOKUP(C961,'Export Action'!$A$3:$A$1999,'Export Action'!$AM$3:$AM$1999)</f>
        <v>25</v>
      </c>
      <c r="M961" s="5" t="e">
        <f>_xlfn.XLOOKUP(A961,'Export 2022'!$K$3:$K$1000,'Export 2022'!$AF$3:$AF$1000)</f>
        <v>#N/A</v>
      </c>
      <c r="N961" s="5">
        <f>_xlfn.XLOOKUP(A961,'Export 2023'!$K$3:$K$1000,'Export 2023'!$AF$3:$AF$1000)</f>
        <v>1900</v>
      </c>
      <c r="O961" s="31">
        <f>_xlfn.XLOOKUP(A961,'Export Dossier'!$K$3:$K$974,'Export Dossier'!$AD$3:$AD$974)</f>
        <v>11500</v>
      </c>
      <c r="P961" s="31">
        <f>_xlfn.XLOOKUP(C961,'Export Action'!$A$3:$A$1999,'Export Action'!$AS$3:$AS$1999)</f>
        <v>3500</v>
      </c>
      <c r="Q961" s="29">
        <f>(_xlfn.XLOOKUP(C961,'Export Action'!$A$3:$A$1999,'Export Action'!$AS$3:$AS$1999))/_xlfn.XLOOKUP(C961,'Export Action'!$A$3:$A$1999,'Export Action'!$AR$3:$AR$1999)</f>
        <v>0.58606831882116539</v>
      </c>
      <c r="R961" s="63" t="str">
        <f>IF(OR(_xlfn.XLOOKUP(C961,'Export Action'!$A$3:$A$1999,'Export Action'!$AO$3:$AO$1999)="Communes ZRR./bassins de vie pop &gt; 50% ZRR",_xlfn.XLOOKUP(C961,'Export Action'!$A$3:$A$1999,'Export Action'!$AO$3:$AO$1999)="Contrats de relance et de transition écologique (CRTE) rural"),"Oui","Non")</f>
        <v>Oui</v>
      </c>
      <c r="S961" s="73"/>
      <c r="T961" s="74">
        <f t="shared" si="15"/>
        <v>388</v>
      </c>
      <c r="U961" s="75"/>
      <c r="V961" s="8" t="str" cm="1">
        <f t="array" ref="V961">IF(SUMPRODUCT((Tableau1[NOM DE LA STRUCTURE]=Tableau1[[#This Row],[NOM DE LA STRUCTURE]])*Tableau1[MONTANT PROPOSE POUR L''ACTION])=0,"",SUMPRODUCT((Tableau1[NOM DE LA STRUCTURE]=Tableau1[[#This Row],[NOM DE LA STRUCTURE]])*Tableau1[MONTANT PROPOSE POUR L''ACTION]))</f>
        <v/>
      </c>
      <c r="W961" s="79"/>
    </row>
    <row r="962" spans="1:23" ht="47.5" hidden="1" customHeight="1" x14ac:dyDescent="0.25">
      <c r="A962" s="13" t="str">
        <f>_xlfn.XLOOKUP(C962,'Export Action'!$A$3:$A$1999,'Export Action'!$L$3:$L$1999)</f>
        <v>51063230000016</v>
      </c>
      <c r="B962" s="84" t="str">
        <f>_xlfn.XLOOKUP(A962,'Export Action'!$L$3:$L$1999,'Export Action'!$O$3:$O$1999)</f>
        <v>ANCENIS - SAINT-GEREON TENNIS DE TABLE</v>
      </c>
      <c r="C962" s="1" t="s">
        <v>2401</v>
      </c>
      <c r="D962" s="36" t="str">
        <f>_xlfn.XLOOKUP(C962,'Export Action'!$A$3:$A$1999,'Export Action'!$X$3:$X$1999)</f>
        <v>Section Public IME (Institut Médico-Educatif)</v>
      </c>
      <c r="E962" s="1" t="str">
        <f>_xlfn.XLOOKUP(A962,'Export Dossier'!$K$3:$K$974,'Export Dossier'!$D$3:$D$974)</f>
        <v>FFTT-PDL-24-0007</v>
      </c>
      <c r="F962" s="36" t="str">
        <f>_xlfn.XLOOKUP(C962,'Export Action'!$A$3:$A$1999,'Export Action'!$AE$3:$AE$1999)</f>
        <v>Ping Inclusif</v>
      </c>
      <c r="G962" s="68"/>
      <c r="H962" s="71"/>
      <c r="I962" s="71"/>
      <c r="J962" s="1" t="str">
        <f>_xlfn.XLOOKUP(C962,'Export Action'!$A$3:$A$1999,'Export Action'!$J$3:$J$1999)</f>
        <v>Première demande</v>
      </c>
      <c r="K962" s="1" t="str">
        <f>_xlfn.XLOOKUP(C962,'Export Action'!$A$3:$A$1999,'Export Action'!$AL$3:$AL$1999)</f>
        <v>Mixte</v>
      </c>
      <c r="L962" s="1">
        <f>_xlfn.XLOOKUP(C962,'Export Action'!$A$3:$A$1999,'Export Action'!$AM$3:$AM$1999)</f>
        <v>12</v>
      </c>
      <c r="M962" s="5" t="e">
        <f>_xlfn.XLOOKUP(A962,'Export 2022'!$K$3:$K$1000,'Export 2022'!$AF$3:$AF$1000)</f>
        <v>#N/A</v>
      </c>
      <c r="N962" s="5">
        <f>_xlfn.XLOOKUP(A962,'Export 2023'!$K$3:$K$1000,'Export 2023'!$AF$3:$AF$1000)</f>
        <v>1900</v>
      </c>
      <c r="O962" s="31">
        <f>_xlfn.XLOOKUP(A962,'Export Dossier'!$K$3:$K$974,'Export Dossier'!$AD$3:$AD$974)</f>
        <v>11500</v>
      </c>
      <c r="P962" s="31">
        <f>_xlfn.XLOOKUP(C962,'Export Action'!$A$3:$A$1999,'Export Action'!$AS$3:$AS$1999)</f>
        <v>4000</v>
      </c>
      <c r="Q962" s="29">
        <f>(_xlfn.XLOOKUP(C962,'Export Action'!$A$3:$A$1999,'Export Action'!$AS$3:$AS$1999))/_xlfn.XLOOKUP(C962,'Export Action'!$A$3:$A$1999,'Export Action'!$AR$3:$AR$1999)</f>
        <v>0.54869684499314131</v>
      </c>
      <c r="R962" s="63" t="str">
        <f>IF(OR(_xlfn.XLOOKUP(C962,'Export Action'!$A$3:$A$1999,'Export Action'!$AO$3:$AO$1999)="Communes ZRR./bassins de vie pop &gt; 50% ZRR",_xlfn.XLOOKUP(C962,'Export Action'!$A$3:$A$1999,'Export Action'!$AO$3:$AO$1999)="Contrats de relance et de transition écologique (CRTE) rural"),"Oui","Non")</f>
        <v>Oui</v>
      </c>
      <c r="S962" s="73"/>
      <c r="T962" s="74">
        <f t="shared" si="15"/>
        <v>388</v>
      </c>
      <c r="U962" s="75"/>
      <c r="V962" s="8" t="str" cm="1">
        <f t="array" ref="V962">IF(SUMPRODUCT((Tableau1[NOM DE LA STRUCTURE]=Tableau1[[#This Row],[NOM DE LA STRUCTURE]])*Tableau1[MONTANT PROPOSE POUR L''ACTION])=0,"",SUMPRODUCT((Tableau1[NOM DE LA STRUCTURE]=Tableau1[[#This Row],[NOM DE LA STRUCTURE]])*Tableau1[MONTANT PROPOSE POUR L''ACTION]))</f>
        <v/>
      </c>
      <c r="W962" s="79"/>
    </row>
    <row r="963" spans="1:23" ht="47.5" hidden="1" customHeight="1" x14ac:dyDescent="0.25">
      <c r="A963" s="13" t="str">
        <f>_xlfn.XLOOKUP(C963,'Export Action'!$A$3:$A$1999,'Export Action'!$L$3:$L$1999)</f>
        <v>39864474000027</v>
      </c>
      <c r="B963" s="84" t="str">
        <f>_xlfn.XLOOKUP(A963,'Export Action'!$L$3:$L$1999,'Export Action'!$O$3:$O$1999)</f>
        <v>MAINE COEUR DE SARTHE TENNIS DE TABLE</v>
      </c>
      <c r="C963" s="1" t="s">
        <v>2406</v>
      </c>
      <c r="D963" s="36" t="str">
        <f>_xlfn.XLOOKUP(C963,'Export Action'!$A$3:$A$1999,'Export Action'!$X$3:$X$1999)</f>
        <v>Recrutement et fidélisation des jeunes.</v>
      </c>
      <c r="E963" s="1" t="str">
        <f>_xlfn.XLOOKUP(A963,'Export Dossier'!$K$3:$K$974,'Export Dossier'!$D$3:$D$974)</f>
        <v>FFTT-PDL-24-0008</v>
      </c>
      <c r="F963" s="36" t="str">
        <f>_xlfn.XLOOKUP(C963,'Export Action'!$A$3:$A$1999,'Export Action'!$AE$3:$AE$1999)</f>
        <v>Ping Educatif</v>
      </c>
      <c r="G963" s="68"/>
      <c r="H963" s="71"/>
      <c r="I963" s="71"/>
      <c r="J963" s="1" t="str">
        <f>_xlfn.XLOOKUP(C963,'Export Action'!$A$3:$A$1999,'Export Action'!$J$3:$J$1999)</f>
        <v>Première demande</v>
      </c>
      <c r="K963" s="1" t="str">
        <f>_xlfn.XLOOKUP(C963,'Export Action'!$A$3:$A$1999,'Export Action'!$AL$3:$AL$1999)</f>
        <v>Mixte</v>
      </c>
      <c r="L963" s="1">
        <f>_xlfn.XLOOKUP(C963,'Export Action'!$A$3:$A$1999,'Export Action'!$AM$3:$AM$1999)</f>
        <v>1000</v>
      </c>
      <c r="M963" s="5">
        <f>_xlfn.XLOOKUP(A963,'Export 2022'!$K$3:$K$1000,'Export 2022'!$AF$3:$AF$1000)</f>
        <v>3900</v>
      </c>
      <c r="N963" s="5">
        <f>_xlfn.XLOOKUP(A963,'Export 2023'!$K$3:$K$1000,'Export 2023'!$AF$3:$AF$1000)</f>
        <v>1900</v>
      </c>
      <c r="O963" s="31">
        <f>_xlfn.XLOOKUP(A963,'Export Dossier'!$K$3:$K$974,'Export Dossier'!$AD$3:$AD$974)</f>
        <v>9000</v>
      </c>
      <c r="P963" s="31">
        <f>_xlfn.XLOOKUP(C963,'Export Action'!$A$3:$A$1999,'Export Action'!$AS$3:$AS$1999)</f>
        <v>6000</v>
      </c>
      <c r="Q963" s="29">
        <f>(_xlfn.XLOOKUP(C963,'Export Action'!$A$3:$A$1999,'Export Action'!$AS$3:$AS$1999))/_xlfn.XLOOKUP(C963,'Export Action'!$A$3:$A$1999,'Export Action'!$AR$3:$AR$1999)</f>
        <v>0.58616647127784294</v>
      </c>
      <c r="R963" s="63" t="str">
        <f>IF(OR(_xlfn.XLOOKUP(C963,'Export Action'!$A$3:$A$1999,'Export Action'!$AO$3:$AO$1999)="Communes ZRR./bassins de vie pop &gt; 50% ZRR",_xlfn.XLOOKUP(C963,'Export Action'!$A$3:$A$1999,'Export Action'!$AO$3:$AO$1999)="Contrats de relance et de transition écologique (CRTE) rural"),"Oui","Non")</f>
        <v>Non</v>
      </c>
      <c r="S963" s="73"/>
      <c r="T963" s="74">
        <f t="shared" si="15"/>
        <v>389</v>
      </c>
      <c r="U963" s="75"/>
      <c r="V963" s="8" t="str" cm="1">
        <f t="array" ref="V963">IF(SUMPRODUCT((Tableau1[NOM DE LA STRUCTURE]=Tableau1[[#This Row],[NOM DE LA STRUCTURE]])*Tableau1[MONTANT PROPOSE POUR L''ACTION])=0,"",SUMPRODUCT((Tableau1[NOM DE LA STRUCTURE]=Tableau1[[#This Row],[NOM DE LA STRUCTURE]])*Tableau1[MONTANT PROPOSE POUR L''ACTION]))</f>
        <v/>
      </c>
      <c r="W963" s="79"/>
    </row>
    <row r="964" spans="1:23" ht="47.5" hidden="1" customHeight="1" x14ac:dyDescent="0.25">
      <c r="A964" s="13" t="str">
        <f>_xlfn.XLOOKUP(C964,'Export Action'!$A$3:$A$1999,'Export Action'!$L$3:$L$1999)</f>
        <v>39864474000027</v>
      </c>
      <c r="B964" s="84" t="str">
        <f>_xlfn.XLOOKUP(A964,'Export Action'!$L$3:$L$1999,'Export Action'!$O$3:$O$1999)</f>
        <v>MAINE COEUR DE SARTHE TENNIS DE TABLE</v>
      </c>
      <c r="C964" s="1" t="s">
        <v>2416</v>
      </c>
      <c r="D964" s="36" t="str">
        <f>_xlfn.XLOOKUP(C964,'Export Action'!$A$3:$A$1999,'Export Action'!$X$3:$X$1999)</f>
        <v>Développement des dispositifs Ping Santé, Ping Bien-être.</v>
      </c>
      <c r="E964" s="1" t="str">
        <f>_xlfn.XLOOKUP(A964,'Export Dossier'!$K$3:$K$974,'Export Dossier'!$D$3:$D$974)</f>
        <v>FFTT-PDL-24-0008</v>
      </c>
      <c r="F964" s="36" t="str">
        <f>_xlfn.XLOOKUP(C964,'Export Action'!$A$3:$A$1999,'Export Action'!$AE$3:$AE$1999)</f>
        <v>Ping Actif</v>
      </c>
      <c r="G964" s="68"/>
      <c r="H964" s="71"/>
      <c r="I964" s="71"/>
      <c r="J964" s="1" t="str">
        <f>_xlfn.XLOOKUP(C964,'Export Action'!$A$3:$A$1999,'Export Action'!$J$3:$J$1999)</f>
        <v>Première demande</v>
      </c>
      <c r="K964" s="1" t="str">
        <f>_xlfn.XLOOKUP(C964,'Export Action'!$A$3:$A$1999,'Export Action'!$AL$3:$AL$1999)</f>
        <v>Mixte</v>
      </c>
      <c r="L964" s="1">
        <f>_xlfn.XLOOKUP(C964,'Export Action'!$A$3:$A$1999,'Export Action'!$AM$3:$AM$1999)</f>
        <v>100</v>
      </c>
      <c r="M964" s="5">
        <f>_xlfn.XLOOKUP(A964,'Export 2022'!$K$3:$K$1000,'Export 2022'!$AF$3:$AF$1000)</f>
        <v>3900</v>
      </c>
      <c r="N964" s="5">
        <f>_xlfn.XLOOKUP(A964,'Export 2023'!$K$3:$K$1000,'Export 2023'!$AF$3:$AF$1000)</f>
        <v>1900</v>
      </c>
      <c r="O964" s="31">
        <f>_xlfn.XLOOKUP(A964,'Export Dossier'!$K$3:$K$974,'Export Dossier'!$AD$3:$AD$974)</f>
        <v>9000</v>
      </c>
      <c r="P964" s="31">
        <f>_xlfn.XLOOKUP(C964,'Export Action'!$A$3:$A$1999,'Export Action'!$AS$3:$AS$1999)</f>
        <v>3000</v>
      </c>
      <c r="Q964" s="29">
        <f>(_xlfn.XLOOKUP(C964,'Export Action'!$A$3:$A$1999,'Export Action'!$AS$3:$AS$1999))/_xlfn.XLOOKUP(C964,'Export Action'!$A$3:$A$1999,'Export Action'!$AR$3:$AR$1999)</f>
        <v>0.58915946582875101</v>
      </c>
      <c r="R964" s="63" t="str">
        <f>IF(OR(_xlfn.XLOOKUP(C964,'Export Action'!$A$3:$A$1999,'Export Action'!$AO$3:$AO$1999)="Communes ZRR./bassins de vie pop &gt; 50% ZRR",_xlfn.XLOOKUP(C964,'Export Action'!$A$3:$A$1999,'Export Action'!$AO$3:$AO$1999)="Contrats de relance et de transition écologique (CRTE) rural"),"Oui","Non")</f>
        <v>Non</v>
      </c>
      <c r="S964" s="73"/>
      <c r="T964" s="74">
        <f t="shared" si="15"/>
        <v>389</v>
      </c>
      <c r="U964" s="75"/>
      <c r="V964" s="8" t="str" cm="1">
        <f t="array" ref="V964">IF(SUMPRODUCT((Tableau1[NOM DE LA STRUCTURE]=Tableau1[[#This Row],[NOM DE LA STRUCTURE]])*Tableau1[MONTANT PROPOSE POUR L''ACTION])=0,"",SUMPRODUCT((Tableau1[NOM DE LA STRUCTURE]=Tableau1[[#This Row],[NOM DE LA STRUCTURE]])*Tableau1[MONTANT PROPOSE POUR L''ACTION]))</f>
        <v/>
      </c>
      <c r="W964" s="79"/>
    </row>
    <row r="965" spans="1:23" ht="47.5" hidden="1" customHeight="1" x14ac:dyDescent="0.25">
      <c r="A965" s="13" t="str">
        <f>_xlfn.XLOOKUP(C965,'Export Action'!$A$3:$A$1999,'Export Action'!$L$3:$L$1999)</f>
        <v>91485349400013</v>
      </c>
      <c r="B965" s="84" t="str">
        <f>_xlfn.XLOOKUP(A965,'Export Action'!$L$3:$L$1999,'Export Action'!$O$3:$O$1999)</f>
        <v>CARQUEFOUTT</v>
      </c>
      <c r="C965" s="1" t="s">
        <v>2422</v>
      </c>
      <c r="D965" s="36" t="str">
        <f>_xlfn.XLOOKUP(C965,'Export Action'!$A$3:$A$1999,'Export Action'!$X$3:$X$1999)</f>
        <v>dévelopement du sport santé</v>
      </c>
      <c r="E965" s="1" t="str">
        <f>_xlfn.XLOOKUP(A965,'Export Dossier'!$K$3:$K$974,'Export Dossier'!$D$3:$D$974)</f>
        <v>FFTT-PDL-24-0009</v>
      </c>
      <c r="F965" s="36" t="str">
        <f>_xlfn.XLOOKUP(C965,'Export Action'!$A$3:$A$1999,'Export Action'!$AE$3:$AE$1999)</f>
        <v>Ping Actif</v>
      </c>
      <c r="G965" s="68"/>
      <c r="H965" s="71"/>
      <c r="I965" s="71"/>
      <c r="J965" s="1" t="str">
        <f>_xlfn.XLOOKUP(C965,'Export Action'!$A$3:$A$1999,'Export Action'!$J$3:$J$1999)</f>
        <v>Renouvellement</v>
      </c>
      <c r="K965" s="1" t="str">
        <f>_xlfn.XLOOKUP(C965,'Export Action'!$A$3:$A$1999,'Export Action'!$AL$3:$AL$1999)</f>
        <v>Mixte</v>
      </c>
      <c r="L965" s="1">
        <f>_xlfn.XLOOKUP(C965,'Export Action'!$A$3:$A$1999,'Export Action'!$AM$3:$AM$1999)</f>
        <v>26</v>
      </c>
      <c r="M965" s="5" t="e">
        <f>_xlfn.XLOOKUP(A965,'Export 2022'!$K$3:$K$1000,'Export 2022'!$AF$3:$AF$1000)</f>
        <v>#N/A</v>
      </c>
      <c r="N965" s="5">
        <f>_xlfn.XLOOKUP(A965,'Export 2023'!$K$3:$K$1000,'Export 2023'!$AF$3:$AF$1000)</f>
        <v>1900</v>
      </c>
      <c r="O965" s="31">
        <f>_xlfn.XLOOKUP(A965,'Export Dossier'!$K$3:$K$974,'Export Dossier'!$AD$3:$AD$974)</f>
        <v>2500</v>
      </c>
      <c r="P965" s="31">
        <f>_xlfn.XLOOKUP(C965,'Export Action'!$A$3:$A$1999,'Export Action'!$AS$3:$AS$1999)</f>
        <v>2000</v>
      </c>
      <c r="Q965" s="29">
        <f>(_xlfn.XLOOKUP(C965,'Export Action'!$A$3:$A$1999,'Export Action'!$AS$3:$AS$1999))/_xlfn.XLOOKUP(C965,'Export Action'!$A$3:$A$1999,'Export Action'!$AR$3:$AR$1999)</f>
        <v>0.38461538461538464</v>
      </c>
      <c r="R965" s="63" t="str">
        <f>IF(OR(_xlfn.XLOOKUP(C965,'Export Action'!$A$3:$A$1999,'Export Action'!$AO$3:$AO$1999)="Communes ZRR./bassins de vie pop &gt; 50% ZRR",_xlfn.XLOOKUP(C965,'Export Action'!$A$3:$A$1999,'Export Action'!$AO$3:$AO$1999)="Contrats de relance et de transition écologique (CRTE) rural"),"Oui","Non")</f>
        <v>Oui</v>
      </c>
      <c r="S965" s="73"/>
      <c r="T965" s="74">
        <f t="shared" si="15"/>
        <v>390</v>
      </c>
      <c r="U965" s="75"/>
      <c r="V965" s="8" t="str" cm="1">
        <f t="array" ref="V965">IF(SUMPRODUCT((Tableau1[NOM DE LA STRUCTURE]=Tableau1[[#This Row],[NOM DE LA STRUCTURE]])*Tableau1[MONTANT PROPOSE POUR L''ACTION])=0,"",SUMPRODUCT((Tableau1[NOM DE LA STRUCTURE]=Tableau1[[#This Row],[NOM DE LA STRUCTURE]])*Tableau1[MONTANT PROPOSE POUR L''ACTION]))</f>
        <v/>
      </c>
      <c r="W965" s="79"/>
    </row>
    <row r="966" spans="1:23" ht="47.5" hidden="1" customHeight="1" x14ac:dyDescent="0.25">
      <c r="A966" s="13" t="str">
        <f>_xlfn.XLOOKUP(C966,'Export Action'!$A$3:$A$1999,'Export Action'!$L$3:$L$1999)</f>
        <v>91485349400013</v>
      </c>
      <c r="B966" s="84" t="str">
        <f>_xlfn.XLOOKUP(A966,'Export Action'!$L$3:$L$1999,'Export Action'!$O$3:$O$1999)</f>
        <v>CARQUEFOUTT</v>
      </c>
      <c r="C966" s="1" t="s">
        <v>2436</v>
      </c>
      <c r="D966" s="36" t="str">
        <f>_xlfn.XLOOKUP(C966,'Export Action'!$A$3:$A$1999,'Export Action'!$X$3:$X$1999)</f>
        <v>Participation aux nouvelles activités périscolaires</v>
      </c>
      <c r="E966" s="1" t="str">
        <f>_xlfn.XLOOKUP(A966,'Export Dossier'!$K$3:$K$974,'Export Dossier'!$D$3:$D$974)</f>
        <v>FFTT-PDL-24-0009</v>
      </c>
      <c r="F966" s="36" t="str">
        <f>_xlfn.XLOOKUP(C966,'Export Action'!$A$3:$A$1999,'Export Action'!$AE$3:$AE$1999)</f>
        <v>Ping Educatif</v>
      </c>
      <c r="G966" s="68"/>
      <c r="H966" s="71"/>
      <c r="I966" s="71"/>
      <c r="J966" s="1" t="str">
        <f>_xlfn.XLOOKUP(C966,'Export Action'!$A$3:$A$1999,'Export Action'!$J$3:$J$1999)</f>
        <v>Renouvellement</v>
      </c>
      <c r="K966" s="1" t="str">
        <f>_xlfn.XLOOKUP(C966,'Export Action'!$A$3:$A$1999,'Export Action'!$AL$3:$AL$1999)</f>
        <v>Mixte</v>
      </c>
      <c r="L966" s="1">
        <f>_xlfn.XLOOKUP(C966,'Export Action'!$A$3:$A$1999,'Export Action'!$AM$3:$AM$1999)</f>
        <v>75</v>
      </c>
      <c r="M966" s="5" t="e">
        <f>_xlfn.XLOOKUP(A966,'Export 2022'!$K$3:$K$1000,'Export 2022'!$AF$3:$AF$1000)</f>
        <v>#N/A</v>
      </c>
      <c r="N966" s="5">
        <f>_xlfn.XLOOKUP(A966,'Export 2023'!$K$3:$K$1000,'Export 2023'!$AF$3:$AF$1000)</f>
        <v>1900</v>
      </c>
      <c r="O966" s="31">
        <f>_xlfn.XLOOKUP(A966,'Export Dossier'!$K$3:$K$974,'Export Dossier'!$AD$3:$AD$974)</f>
        <v>2500</v>
      </c>
      <c r="P966" s="31">
        <f>_xlfn.XLOOKUP(C966,'Export Action'!$A$3:$A$1999,'Export Action'!$AS$3:$AS$1999)</f>
        <v>500</v>
      </c>
      <c r="Q966" s="29">
        <f>(_xlfn.XLOOKUP(C966,'Export Action'!$A$3:$A$1999,'Export Action'!$AS$3:$AS$1999))/_xlfn.XLOOKUP(C966,'Export Action'!$A$3:$A$1999,'Export Action'!$AR$3:$AR$1999)</f>
        <v>0.45045045045045046</v>
      </c>
      <c r="R966" s="63" t="str">
        <f>IF(OR(_xlfn.XLOOKUP(C966,'Export Action'!$A$3:$A$1999,'Export Action'!$AO$3:$AO$1999)="Communes ZRR./bassins de vie pop &gt; 50% ZRR",_xlfn.XLOOKUP(C966,'Export Action'!$A$3:$A$1999,'Export Action'!$AO$3:$AO$1999)="Contrats de relance et de transition écologique (CRTE) rural"),"Oui","Non")</f>
        <v>Non</v>
      </c>
      <c r="S966" s="73"/>
      <c r="T966" s="74">
        <f t="shared" si="15"/>
        <v>390</v>
      </c>
      <c r="U966" s="75"/>
      <c r="V966" s="8" t="str" cm="1">
        <f t="array" ref="V966">IF(SUMPRODUCT((Tableau1[NOM DE LA STRUCTURE]=Tableau1[[#This Row],[NOM DE LA STRUCTURE]])*Tableau1[MONTANT PROPOSE POUR L''ACTION])=0,"",SUMPRODUCT((Tableau1[NOM DE LA STRUCTURE]=Tableau1[[#This Row],[NOM DE LA STRUCTURE]])*Tableau1[MONTANT PROPOSE POUR L''ACTION]))</f>
        <v/>
      </c>
      <c r="W966" s="79"/>
    </row>
    <row r="967" spans="1:23" ht="47.5" hidden="1" customHeight="1" x14ac:dyDescent="0.25">
      <c r="A967" s="13" t="str">
        <f>_xlfn.XLOOKUP(C967,'Export Action'!$A$3:$A$1999,'Export Action'!$L$3:$L$1999)</f>
        <v>79174039200018</v>
      </c>
      <c r="B967" s="84" t="str">
        <f>_xlfn.XLOOKUP(A967,'Export Action'!$L$3:$L$1999,'Export Action'!$O$3:$O$1999)</f>
        <v>CLUB SPORTIF MAMERTIN TENNIS DE TABLE ( CSM TENNIS DE TABLE)</v>
      </c>
      <c r="C967" s="1" t="s">
        <v>2442</v>
      </c>
      <c r="D967" s="36" t="str">
        <f>_xlfn.XLOOKUP(C967,'Export Action'!$A$3:$A$1999,'Export Action'!$X$3:$X$1999)</f>
        <v>Ping actif</v>
      </c>
      <c r="E967" s="1" t="str">
        <f>_xlfn.XLOOKUP(A967,'Export Dossier'!$K$3:$K$974,'Export Dossier'!$D$3:$D$974)</f>
        <v>FFTT-PDL-24-0010</v>
      </c>
      <c r="F967" s="36" t="str">
        <f>_xlfn.XLOOKUP(C967,'Export Action'!$A$3:$A$1999,'Export Action'!$AE$3:$AE$1999)</f>
        <v>Ping Actif</v>
      </c>
      <c r="G967" s="68"/>
      <c r="H967" s="71"/>
      <c r="I967" s="71"/>
      <c r="J967" s="1" t="str">
        <f>_xlfn.XLOOKUP(C967,'Export Action'!$A$3:$A$1999,'Export Action'!$J$3:$J$1999)</f>
        <v>Renouvellement</v>
      </c>
      <c r="K967" s="1" t="str">
        <f>_xlfn.XLOOKUP(C967,'Export Action'!$A$3:$A$1999,'Export Action'!$AL$3:$AL$1999)</f>
        <v>Mixte</v>
      </c>
      <c r="L967" s="1">
        <f>_xlfn.XLOOKUP(C967,'Export Action'!$A$3:$A$1999,'Export Action'!$AM$3:$AM$1999)</f>
        <v>20</v>
      </c>
      <c r="M967" s="5" t="e">
        <f>_xlfn.XLOOKUP(A967,'Export 2022'!$K$3:$K$1000,'Export 2022'!$AF$3:$AF$1000)</f>
        <v>#N/A</v>
      </c>
      <c r="N967" s="5">
        <f>_xlfn.XLOOKUP(A967,'Export 2023'!$K$3:$K$1000,'Export 2023'!$AF$3:$AF$1000)</f>
        <v>1500</v>
      </c>
      <c r="O967" s="31">
        <f>_xlfn.XLOOKUP(A967,'Export Dossier'!$K$3:$K$974,'Export Dossier'!$AD$3:$AD$974)</f>
        <v>1500</v>
      </c>
      <c r="P967" s="31">
        <f>_xlfn.XLOOKUP(C967,'Export Action'!$A$3:$A$1999,'Export Action'!$AS$3:$AS$1999)</f>
        <v>750</v>
      </c>
      <c r="Q967" s="29">
        <f>(_xlfn.XLOOKUP(C967,'Export Action'!$A$3:$A$1999,'Export Action'!$AS$3:$AS$1999))/_xlfn.XLOOKUP(C967,'Export Action'!$A$3:$A$1999,'Export Action'!$AR$3:$AR$1999)</f>
        <v>0.55555555555555558</v>
      </c>
      <c r="R967" s="63" t="str">
        <f>IF(OR(_xlfn.XLOOKUP(C967,'Export Action'!$A$3:$A$1999,'Export Action'!$AO$3:$AO$1999)="Communes ZRR./bassins de vie pop &gt; 50% ZRR",_xlfn.XLOOKUP(C967,'Export Action'!$A$3:$A$1999,'Export Action'!$AO$3:$AO$1999)="Contrats de relance et de transition écologique (CRTE) rural"),"Oui","Non")</f>
        <v>Non</v>
      </c>
      <c r="S967" s="73"/>
      <c r="T967" s="74">
        <f t="shared" si="15"/>
        <v>391</v>
      </c>
      <c r="U967" s="75"/>
      <c r="V967" s="8" t="str" cm="1">
        <f t="array" ref="V967">IF(SUMPRODUCT((Tableau1[NOM DE LA STRUCTURE]=Tableau1[[#This Row],[NOM DE LA STRUCTURE]])*Tableau1[MONTANT PROPOSE POUR L''ACTION])=0,"",SUMPRODUCT((Tableau1[NOM DE LA STRUCTURE]=Tableau1[[#This Row],[NOM DE LA STRUCTURE]])*Tableau1[MONTANT PROPOSE POUR L''ACTION]))</f>
        <v/>
      </c>
      <c r="W967" s="79"/>
    </row>
    <row r="968" spans="1:23" ht="47.5" hidden="1" customHeight="1" x14ac:dyDescent="0.25">
      <c r="A968" s="13" t="str">
        <f>_xlfn.XLOOKUP(C968,'Export Action'!$A$3:$A$1999,'Export Action'!$L$3:$L$1999)</f>
        <v>79174039200018</v>
      </c>
      <c r="B968" s="84" t="str">
        <f>_xlfn.XLOOKUP(A968,'Export Action'!$L$3:$L$1999,'Export Action'!$O$3:$O$1999)</f>
        <v>CLUB SPORTIF MAMERTIN TENNIS DE TABLE ( CSM TENNIS DE TABLE)</v>
      </c>
      <c r="C968" s="1" t="s">
        <v>18751</v>
      </c>
      <c r="D968" s="36" t="str">
        <f>_xlfn.XLOOKUP(C968,'Export Action'!$A$3:$A$1999,'Export Action'!$X$3:$X$1999)</f>
        <v>Ping éducatif</v>
      </c>
      <c r="E968" s="1" t="str">
        <f>_xlfn.XLOOKUP(A968,'Export Dossier'!$K$3:$K$974,'Export Dossier'!$D$3:$D$974)</f>
        <v>FFTT-PDL-24-0010</v>
      </c>
      <c r="F968" s="36" t="str">
        <f>_xlfn.XLOOKUP(C968,'Export Action'!$A$3:$A$1999,'Export Action'!$AE$3:$AE$1999)</f>
        <v>Ping Educatif</v>
      </c>
      <c r="G968" s="68"/>
      <c r="H968" s="71"/>
      <c r="I968" s="71"/>
      <c r="J968" s="1" t="str">
        <f>_xlfn.XLOOKUP(C968,'Export Action'!$A$3:$A$1999,'Export Action'!$J$3:$J$1999)</f>
        <v>Renouvellement</v>
      </c>
      <c r="K968" s="1" t="str">
        <f>_xlfn.XLOOKUP(C968,'Export Action'!$A$3:$A$1999,'Export Action'!$AL$3:$AL$1999)</f>
        <v>Mixte</v>
      </c>
      <c r="L968" s="1">
        <f>_xlfn.XLOOKUP(C968,'Export Action'!$A$3:$A$1999,'Export Action'!$AM$3:$AM$1999)</f>
        <v>30</v>
      </c>
      <c r="M968" s="5" t="e">
        <f>_xlfn.XLOOKUP(A968,'Export 2022'!$K$3:$K$1000,'Export 2022'!$AF$3:$AF$1000)</f>
        <v>#N/A</v>
      </c>
      <c r="N968" s="5">
        <f>_xlfn.XLOOKUP(A968,'Export 2023'!$K$3:$K$1000,'Export 2023'!$AF$3:$AF$1000)</f>
        <v>1500</v>
      </c>
      <c r="O968" s="31">
        <f>_xlfn.XLOOKUP(A968,'Export Dossier'!$K$3:$K$974,'Export Dossier'!$AD$3:$AD$974)</f>
        <v>1500</v>
      </c>
      <c r="P968" s="31">
        <f>_xlfn.XLOOKUP(C968,'Export Action'!$A$3:$A$1999,'Export Action'!$AS$3:$AS$1999)</f>
        <v>750</v>
      </c>
      <c r="Q968" s="29">
        <f>(_xlfn.XLOOKUP(C968,'Export Action'!$A$3:$A$1999,'Export Action'!$AS$3:$AS$1999))/_xlfn.XLOOKUP(C968,'Export Action'!$A$3:$A$1999,'Export Action'!$AR$3:$AR$1999)</f>
        <v>0.45731707317073172</v>
      </c>
      <c r="R968" s="63" t="str">
        <f>IF(OR(_xlfn.XLOOKUP(C968,'Export Action'!$A$3:$A$1999,'Export Action'!$AO$3:$AO$1999)="Communes ZRR./bassins de vie pop &gt; 50% ZRR",_xlfn.XLOOKUP(C968,'Export Action'!$A$3:$A$1999,'Export Action'!$AO$3:$AO$1999)="Contrats de relance et de transition écologique (CRTE) rural"),"Oui","Non")</f>
        <v>Non</v>
      </c>
      <c r="S968" s="73"/>
      <c r="T968" s="74">
        <f t="shared" si="15"/>
        <v>391</v>
      </c>
      <c r="U968" s="75"/>
      <c r="V968" s="8" t="str" cm="1">
        <f t="array" ref="V968">IF(SUMPRODUCT((Tableau1[NOM DE LA STRUCTURE]=Tableau1[[#This Row],[NOM DE LA STRUCTURE]])*Tableau1[MONTANT PROPOSE POUR L''ACTION])=0,"",SUMPRODUCT((Tableau1[NOM DE LA STRUCTURE]=Tableau1[[#This Row],[NOM DE LA STRUCTURE]])*Tableau1[MONTANT PROPOSE POUR L''ACTION]))</f>
        <v/>
      </c>
      <c r="W968" s="79"/>
    </row>
    <row r="969" spans="1:23" ht="47.5" hidden="1" customHeight="1" x14ac:dyDescent="0.25">
      <c r="A969" s="13" t="str">
        <f>_xlfn.XLOOKUP(C969,'Export Action'!$A$3:$A$1999,'Export Action'!$L$3:$L$1999)</f>
        <v>90078636900018</v>
      </c>
      <c r="B969" s="84" t="str">
        <f>_xlfn.XLOOKUP(A969,'Export Action'!$L$3:$L$1999,'Export Action'!$O$3:$O$1999)</f>
        <v>LES SABLES VENDÉE TENNIS DE TABLE (LSVTT)</v>
      </c>
      <c r="C969" s="1" t="s">
        <v>2453</v>
      </c>
      <c r="D969" s="36" t="str">
        <f>_xlfn.XLOOKUP(C969,'Export Action'!$A$3:$A$1999,'Export Action'!$X$3:$X$1999)</f>
        <v>Développement et fidélisation pratique des JEUNES au LSVTT</v>
      </c>
      <c r="E969" s="1" t="str">
        <f>_xlfn.XLOOKUP(A969,'Export Dossier'!$K$3:$K$974,'Export Dossier'!$D$3:$D$974)</f>
        <v>FFTT-PDL-24-0011</v>
      </c>
      <c r="F969" s="36" t="str">
        <f>_xlfn.XLOOKUP(C969,'Export Action'!$A$3:$A$1999,'Export Action'!$AE$3:$AE$1999)</f>
        <v>Ping Educatif</v>
      </c>
      <c r="G969" s="68"/>
      <c r="H969" s="71"/>
      <c r="I969" s="71"/>
      <c r="J969" s="1" t="str">
        <f>_xlfn.XLOOKUP(C969,'Export Action'!$A$3:$A$1999,'Export Action'!$J$3:$J$1999)</f>
        <v>Renouvellement</v>
      </c>
      <c r="K969" s="1" t="str">
        <f>_xlfn.XLOOKUP(C969,'Export Action'!$A$3:$A$1999,'Export Action'!$AL$3:$AL$1999)</f>
        <v>Mixte</v>
      </c>
      <c r="L969" s="1">
        <f>_xlfn.XLOOKUP(C969,'Export Action'!$A$3:$A$1999,'Export Action'!$AM$3:$AM$1999)</f>
        <v>120</v>
      </c>
      <c r="M969" s="5">
        <f>_xlfn.XLOOKUP(A969,'Export 2022'!$K$3:$K$1000,'Export 2022'!$AF$3:$AF$1000)</f>
        <v>3100</v>
      </c>
      <c r="N969" s="5">
        <f>_xlfn.XLOOKUP(A969,'Export 2023'!$K$3:$K$1000,'Export 2023'!$AF$3:$AF$1000)</f>
        <v>1500</v>
      </c>
      <c r="O969" s="31">
        <f>_xlfn.XLOOKUP(A969,'Export Dossier'!$K$3:$K$974,'Export Dossier'!$AD$3:$AD$974)</f>
        <v>4860</v>
      </c>
      <c r="P969" s="31">
        <f>_xlfn.XLOOKUP(C969,'Export Action'!$A$3:$A$1999,'Export Action'!$AS$3:$AS$1999)</f>
        <v>2600</v>
      </c>
      <c r="Q969" s="29">
        <f>(_xlfn.XLOOKUP(C969,'Export Action'!$A$3:$A$1999,'Export Action'!$AS$3:$AS$1999))/_xlfn.XLOOKUP(C969,'Export Action'!$A$3:$A$1999,'Export Action'!$AR$3:$AR$1999)</f>
        <v>0.27368421052631581</v>
      </c>
      <c r="R969" s="63" t="str">
        <f>IF(OR(_xlfn.XLOOKUP(C969,'Export Action'!$A$3:$A$1999,'Export Action'!$AO$3:$AO$1999)="Communes ZRR./bassins de vie pop &gt; 50% ZRR",_xlfn.XLOOKUP(C969,'Export Action'!$A$3:$A$1999,'Export Action'!$AO$3:$AO$1999)="Contrats de relance et de transition écologique (CRTE) rural"),"Oui","Non")</f>
        <v>Non</v>
      </c>
      <c r="S969" s="73"/>
      <c r="T969" s="74">
        <f t="shared" si="15"/>
        <v>392</v>
      </c>
      <c r="U969" s="75"/>
      <c r="V969" s="8" t="str" cm="1">
        <f t="array" ref="V969">IF(SUMPRODUCT((Tableau1[NOM DE LA STRUCTURE]=Tableau1[[#This Row],[NOM DE LA STRUCTURE]])*Tableau1[MONTANT PROPOSE POUR L''ACTION])=0,"",SUMPRODUCT((Tableau1[NOM DE LA STRUCTURE]=Tableau1[[#This Row],[NOM DE LA STRUCTURE]])*Tableau1[MONTANT PROPOSE POUR L''ACTION]))</f>
        <v/>
      </c>
      <c r="W969" s="79"/>
    </row>
    <row r="970" spans="1:23" ht="47.5" hidden="1" customHeight="1" x14ac:dyDescent="0.25">
      <c r="A970" s="13" t="str">
        <f>_xlfn.XLOOKUP(C970,'Export Action'!$A$3:$A$1999,'Export Action'!$L$3:$L$1999)</f>
        <v>90078636900018</v>
      </c>
      <c r="B970" s="84" t="str">
        <f>_xlfn.XLOOKUP(A970,'Export Action'!$L$3:$L$1999,'Export Action'!$O$3:$O$1999)</f>
        <v>LES SABLES VENDÉE TENNIS DE TABLE (LSVTT)</v>
      </c>
      <c r="C970" s="1" t="s">
        <v>2467</v>
      </c>
      <c r="D970" s="36" t="str">
        <f>_xlfn.XLOOKUP(C970,'Export Action'!$A$3:$A$1999,'Export Action'!$X$3:$X$1999)</f>
        <v>Développement activités « Bien Être » et « Santé » au LSV TT</v>
      </c>
      <c r="E970" s="1" t="str">
        <f>_xlfn.XLOOKUP(A970,'Export Dossier'!$K$3:$K$974,'Export Dossier'!$D$3:$D$974)</f>
        <v>FFTT-PDL-24-0011</v>
      </c>
      <c r="F970" s="36" t="str">
        <f>_xlfn.XLOOKUP(C970,'Export Action'!$A$3:$A$1999,'Export Action'!$AE$3:$AE$1999)</f>
        <v>Ping Actif</v>
      </c>
      <c r="G970" s="68"/>
      <c r="H970" s="71"/>
      <c r="I970" s="71"/>
      <c r="J970" s="1" t="str">
        <f>_xlfn.XLOOKUP(C970,'Export Action'!$A$3:$A$1999,'Export Action'!$J$3:$J$1999)</f>
        <v>Première demande</v>
      </c>
      <c r="K970" s="1" t="str">
        <f>_xlfn.XLOOKUP(C970,'Export Action'!$A$3:$A$1999,'Export Action'!$AL$3:$AL$1999)</f>
        <v>Mixte</v>
      </c>
      <c r="L970" s="1">
        <f>_xlfn.XLOOKUP(C970,'Export Action'!$A$3:$A$1999,'Export Action'!$AM$3:$AM$1999)</f>
        <v>80</v>
      </c>
      <c r="M970" s="5">
        <f>_xlfn.XLOOKUP(A970,'Export 2022'!$K$3:$K$1000,'Export 2022'!$AF$3:$AF$1000)</f>
        <v>3100</v>
      </c>
      <c r="N970" s="5">
        <f>_xlfn.XLOOKUP(A970,'Export 2023'!$K$3:$K$1000,'Export 2023'!$AF$3:$AF$1000)</f>
        <v>1500</v>
      </c>
      <c r="O970" s="31">
        <f>_xlfn.XLOOKUP(A970,'Export Dossier'!$K$3:$K$974,'Export Dossier'!$AD$3:$AD$974)</f>
        <v>4860</v>
      </c>
      <c r="P970" s="31">
        <f>_xlfn.XLOOKUP(C970,'Export Action'!$A$3:$A$1999,'Export Action'!$AS$3:$AS$1999)</f>
        <v>2260</v>
      </c>
      <c r="Q970" s="29">
        <f>(_xlfn.XLOOKUP(C970,'Export Action'!$A$3:$A$1999,'Export Action'!$AS$3:$AS$1999))/_xlfn.XLOOKUP(C970,'Export Action'!$A$3:$A$1999,'Export Action'!$AR$3:$AR$1999)</f>
        <v>0.45564516129032256</v>
      </c>
      <c r="R970" s="63" t="str">
        <f>IF(OR(_xlfn.XLOOKUP(C970,'Export Action'!$A$3:$A$1999,'Export Action'!$AO$3:$AO$1999)="Communes ZRR./bassins de vie pop &gt; 50% ZRR",_xlfn.XLOOKUP(C970,'Export Action'!$A$3:$A$1999,'Export Action'!$AO$3:$AO$1999)="Contrats de relance et de transition écologique (CRTE) rural"),"Oui","Non")</f>
        <v>Non</v>
      </c>
      <c r="S970" s="73"/>
      <c r="T970" s="74">
        <f t="shared" si="15"/>
        <v>392</v>
      </c>
      <c r="U970" s="75"/>
      <c r="V970" s="8" t="str" cm="1">
        <f t="array" ref="V970">IF(SUMPRODUCT((Tableau1[NOM DE LA STRUCTURE]=Tableau1[[#This Row],[NOM DE LA STRUCTURE]])*Tableau1[MONTANT PROPOSE POUR L''ACTION])=0,"",SUMPRODUCT((Tableau1[NOM DE LA STRUCTURE]=Tableau1[[#This Row],[NOM DE LA STRUCTURE]])*Tableau1[MONTANT PROPOSE POUR L''ACTION]))</f>
        <v/>
      </c>
      <c r="W970" s="79"/>
    </row>
    <row r="971" spans="1:23" ht="47.5" hidden="1" customHeight="1" x14ac:dyDescent="0.25">
      <c r="A971" s="13" t="str">
        <f>_xlfn.XLOOKUP(C971,'Export Action'!$A$3:$A$1999,'Export Action'!$L$3:$L$1999)</f>
        <v>41989697200058</v>
      </c>
      <c r="B971" s="84" t="str">
        <f>_xlfn.XLOOKUP(A971,'Export Action'!$L$3:$L$1999,'Export Action'!$O$3:$O$1999)</f>
        <v>LE MANS SARTHE TENNIS DE TABLE</v>
      </c>
      <c r="C971" s="1" t="s">
        <v>12991</v>
      </c>
      <c r="D971" s="36" t="str">
        <f>_xlfn.XLOOKUP(C971,'Export Action'!$A$3:$A$1999,'Export Action'!$X$3:$X$1999)</f>
        <v>Ping Santé et bien être</v>
      </c>
      <c r="E971" s="1" t="str">
        <f>_xlfn.XLOOKUP(A971,'Export Dossier'!$K$3:$K$974,'Export Dossier'!$D$3:$D$974)</f>
        <v>FFTT-PDL-24-0012</v>
      </c>
      <c r="F971" s="36" t="str">
        <f>_xlfn.XLOOKUP(C971,'Export Action'!$A$3:$A$1999,'Export Action'!$AE$3:$AE$1999)</f>
        <v>Ping Actif</v>
      </c>
      <c r="G971" s="68"/>
      <c r="H971" s="71"/>
      <c r="I971" s="71"/>
      <c r="J971" s="1" t="str">
        <f>_xlfn.XLOOKUP(C971,'Export Action'!$A$3:$A$1999,'Export Action'!$J$3:$J$1999)</f>
        <v>Renouvellement</v>
      </c>
      <c r="K971" s="1" t="str">
        <f>_xlfn.XLOOKUP(C971,'Export Action'!$A$3:$A$1999,'Export Action'!$AL$3:$AL$1999)</f>
        <v>Mixte</v>
      </c>
      <c r="L971" s="1">
        <f>_xlfn.XLOOKUP(C971,'Export Action'!$A$3:$A$1999,'Export Action'!$AM$3:$AM$1999)</f>
        <v>100</v>
      </c>
      <c r="M971" s="5">
        <f>_xlfn.XLOOKUP(A971,'Export 2022'!$K$3:$K$1000,'Export 2022'!$AF$3:$AF$1000)</f>
        <v>5545</v>
      </c>
      <c r="N971" s="5">
        <f>_xlfn.XLOOKUP(A971,'Export 2023'!$K$3:$K$1000,'Export 2023'!$AF$3:$AF$1000)</f>
        <v>1983</v>
      </c>
      <c r="O971" s="31">
        <f>_xlfn.XLOOKUP(A971,'Export Dossier'!$K$3:$K$974,'Export Dossier'!$AD$3:$AD$974)</f>
        <v>14500</v>
      </c>
      <c r="P971" s="31">
        <f>_xlfn.XLOOKUP(C971,'Export Action'!$A$3:$A$1999,'Export Action'!$AS$3:$AS$1999)</f>
        <v>5000</v>
      </c>
      <c r="Q971" s="29">
        <f>(_xlfn.XLOOKUP(C971,'Export Action'!$A$3:$A$1999,'Export Action'!$AS$3:$AS$1999))/_xlfn.XLOOKUP(C971,'Export Action'!$A$3:$A$1999,'Export Action'!$AR$3:$AR$1999)</f>
        <v>0.56344376831192244</v>
      </c>
      <c r="R971" s="63" t="str">
        <f>IF(OR(_xlfn.XLOOKUP(C971,'Export Action'!$A$3:$A$1999,'Export Action'!$AO$3:$AO$1999)="Communes ZRR./bassins de vie pop &gt; 50% ZRR",_xlfn.XLOOKUP(C971,'Export Action'!$A$3:$A$1999,'Export Action'!$AO$3:$AO$1999)="Contrats de relance et de transition écologique (CRTE) rural"),"Oui","Non")</f>
        <v>Non</v>
      </c>
      <c r="S971" s="73"/>
      <c r="T971" s="74">
        <f t="shared" si="15"/>
        <v>393</v>
      </c>
      <c r="U971" s="75"/>
      <c r="V971" s="8" t="str" cm="1">
        <f t="array" ref="V971">IF(SUMPRODUCT((Tableau1[NOM DE LA STRUCTURE]=Tableau1[[#This Row],[NOM DE LA STRUCTURE]])*Tableau1[MONTANT PROPOSE POUR L''ACTION])=0,"",SUMPRODUCT((Tableau1[NOM DE LA STRUCTURE]=Tableau1[[#This Row],[NOM DE LA STRUCTURE]])*Tableau1[MONTANT PROPOSE POUR L''ACTION]))</f>
        <v/>
      </c>
      <c r="W971" s="79"/>
    </row>
    <row r="972" spans="1:23" ht="47.5" hidden="1" customHeight="1" x14ac:dyDescent="0.25">
      <c r="A972" s="13" t="str">
        <f>_xlfn.XLOOKUP(C972,'Export Action'!$A$3:$A$1999,'Export Action'!$L$3:$L$1999)</f>
        <v>41989697200058</v>
      </c>
      <c r="B972" s="84" t="str">
        <f>_xlfn.XLOOKUP(A972,'Export Action'!$L$3:$L$1999,'Export Action'!$O$3:$O$1999)</f>
        <v>LE MANS SARTHE TENNIS DE TABLE</v>
      </c>
      <c r="C972" s="1" t="s">
        <v>12999</v>
      </c>
      <c r="D972" s="36" t="str">
        <f>_xlfn.XLOOKUP(C972,'Export Action'!$A$3:$A$1999,'Export Action'!$X$3:$X$1999)</f>
        <v>Recrutement et fidélisation des jeunes</v>
      </c>
      <c r="E972" s="1" t="str">
        <f>_xlfn.XLOOKUP(A972,'Export Dossier'!$K$3:$K$974,'Export Dossier'!$D$3:$D$974)</f>
        <v>FFTT-PDL-24-0012</v>
      </c>
      <c r="F972" s="36" t="str">
        <f>_xlfn.XLOOKUP(C972,'Export Action'!$A$3:$A$1999,'Export Action'!$AE$3:$AE$1999)</f>
        <v>Ping Educatif</v>
      </c>
      <c r="G972" s="68"/>
      <c r="H972" s="71"/>
      <c r="I972" s="71"/>
      <c r="J972" s="1" t="str">
        <f>_xlfn.XLOOKUP(C972,'Export Action'!$A$3:$A$1999,'Export Action'!$J$3:$J$1999)</f>
        <v>Renouvellement</v>
      </c>
      <c r="K972" s="1" t="str">
        <f>_xlfn.XLOOKUP(C972,'Export Action'!$A$3:$A$1999,'Export Action'!$AL$3:$AL$1999)</f>
        <v>Mixte</v>
      </c>
      <c r="L972" s="1">
        <f>_xlfn.XLOOKUP(C972,'Export Action'!$A$3:$A$1999,'Export Action'!$AM$3:$AM$1999)</f>
        <v>950</v>
      </c>
      <c r="M972" s="5">
        <f>_xlfn.XLOOKUP(A972,'Export 2022'!$K$3:$K$1000,'Export 2022'!$AF$3:$AF$1000)</f>
        <v>5545</v>
      </c>
      <c r="N972" s="5">
        <f>_xlfn.XLOOKUP(A972,'Export 2023'!$K$3:$K$1000,'Export 2023'!$AF$3:$AF$1000)</f>
        <v>1983</v>
      </c>
      <c r="O972" s="31">
        <f>_xlfn.XLOOKUP(A972,'Export Dossier'!$K$3:$K$974,'Export Dossier'!$AD$3:$AD$974)</f>
        <v>14500</v>
      </c>
      <c r="P972" s="31">
        <f>_xlfn.XLOOKUP(C972,'Export Action'!$A$3:$A$1999,'Export Action'!$AS$3:$AS$1999)</f>
        <v>8000</v>
      </c>
      <c r="Q972" s="29">
        <f>(_xlfn.XLOOKUP(C972,'Export Action'!$A$3:$A$1999,'Export Action'!$AS$3:$AS$1999))/_xlfn.XLOOKUP(C972,'Export Action'!$A$3:$A$1999,'Export Action'!$AR$3:$AR$1999)</f>
        <v>0.25724299816714363</v>
      </c>
      <c r="R972" s="63" t="str">
        <f>IF(OR(_xlfn.XLOOKUP(C972,'Export Action'!$A$3:$A$1999,'Export Action'!$AO$3:$AO$1999)="Communes ZRR./bassins de vie pop &gt; 50% ZRR",_xlfn.XLOOKUP(C972,'Export Action'!$A$3:$A$1999,'Export Action'!$AO$3:$AO$1999)="Contrats de relance et de transition écologique (CRTE) rural"),"Oui","Non")</f>
        <v>Non</v>
      </c>
      <c r="S972" s="73"/>
      <c r="T972" s="74">
        <f t="shared" si="15"/>
        <v>393</v>
      </c>
      <c r="U972" s="75"/>
      <c r="V972" s="8" t="str" cm="1">
        <f t="array" ref="V972">IF(SUMPRODUCT((Tableau1[NOM DE LA STRUCTURE]=Tableau1[[#This Row],[NOM DE LA STRUCTURE]])*Tableau1[MONTANT PROPOSE POUR L''ACTION])=0,"",SUMPRODUCT((Tableau1[NOM DE LA STRUCTURE]=Tableau1[[#This Row],[NOM DE LA STRUCTURE]])*Tableau1[MONTANT PROPOSE POUR L''ACTION]))</f>
        <v/>
      </c>
      <c r="W972" s="79"/>
    </row>
    <row r="973" spans="1:23" ht="47.5" hidden="1" customHeight="1" x14ac:dyDescent="0.25">
      <c r="A973" s="13" t="str">
        <f>_xlfn.XLOOKUP(C973,'Export Action'!$A$3:$A$1999,'Export Action'!$L$3:$L$1999)</f>
        <v>41989697200058</v>
      </c>
      <c r="B973" s="84" t="str">
        <f>_xlfn.XLOOKUP(A973,'Export Action'!$L$3:$L$1999,'Export Action'!$O$3:$O$1999)</f>
        <v>LE MANS SARTHE TENNIS DE TABLE</v>
      </c>
      <c r="C973" s="1" t="s">
        <v>13002</v>
      </c>
      <c r="D973" s="36" t="str">
        <f>_xlfn.XLOOKUP(C973,'Export Action'!$A$3:$A$1999,'Export Action'!$X$3:$X$1999)</f>
        <v>Développement de nouvelles pratiques</v>
      </c>
      <c r="E973" s="1" t="str">
        <f>_xlfn.XLOOKUP(A973,'Export Dossier'!$K$3:$K$974,'Export Dossier'!$D$3:$D$974)</f>
        <v>FFTT-PDL-24-0012</v>
      </c>
      <c r="F973" s="36" t="str">
        <f>_xlfn.XLOOKUP(C973,'Export Action'!$A$3:$A$1999,'Export Action'!$AE$3:$AE$1999)</f>
        <v>Nouvelles pratiques</v>
      </c>
      <c r="G973" s="68"/>
      <c r="H973" s="71"/>
      <c r="I973" s="71"/>
      <c r="J973" s="1" t="str">
        <f>_xlfn.XLOOKUP(C973,'Export Action'!$A$3:$A$1999,'Export Action'!$J$3:$J$1999)</f>
        <v>Renouvellement</v>
      </c>
      <c r="K973" s="1" t="str">
        <f>_xlfn.XLOOKUP(C973,'Export Action'!$A$3:$A$1999,'Export Action'!$AL$3:$AL$1999)</f>
        <v>Mixte</v>
      </c>
      <c r="L973" s="1">
        <f>_xlfn.XLOOKUP(C973,'Export Action'!$A$3:$A$1999,'Export Action'!$AM$3:$AM$1999)</f>
        <v>250</v>
      </c>
      <c r="M973" s="5">
        <f>_xlfn.XLOOKUP(A973,'Export 2022'!$K$3:$K$1000,'Export 2022'!$AF$3:$AF$1000)</f>
        <v>5545</v>
      </c>
      <c r="N973" s="5">
        <f>_xlfn.XLOOKUP(A973,'Export 2023'!$K$3:$K$1000,'Export 2023'!$AF$3:$AF$1000)</f>
        <v>1983</v>
      </c>
      <c r="O973" s="31">
        <f>_xlfn.XLOOKUP(A973,'Export Dossier'!$K$3:$K$974,'Export Dossier'!$AD$3:$AD$974)</f>
        <v>14500</v>
      </c>
      <c r="P973" s="31">
        <f>_xlfn.XLOOKUP(C973,'Export Action'!$A$3:$A$1999,'Export Action'!$AS$3:$AS$1999)</f>
        <v>1500</v>
      </c>
      <c r="Q973" s="29">
        <f>(_xlfn.XLOOKUP(C973,'Export Action'!$A$3:$A$1999,'Export Action'!$AS$3:$AS$1999))/_xlfn.XLOOKUP(C973,'Export Action'!$A$3:$A$1999,'Export Action'!$AR$3:$AR$1999)</f>
        <v>0.57692307692307687</v>
      </c>
      <c r="R973" s="63" t="str">
        <f>IF(OR(_xlfn.XLOOKUP(C973,'Export Action'!$A$3:$A$1999,'Export Action'!$AO$3:$AO$1999)="Communes ZRR./bassins de vie pop &gt; 50% ZRR",_xlfn.XLOOKUP(C973,'Export Action'!$A$3:$A$1999,'Export Action'!$AO$3:$AO$1999)="Contrats de relance et de transition écologique (CRTE) rural"),"Oui","Non")</f>
        <v>Non</v>
      </c>
      <c r="S973" s="73"/>
      <c r="T973" s="74">
        <f t="shared" si="15"/>
        <v>393</v>
      </c>
      <c r="U973" s="75"/>
      <c r="V973" s="8" t="str" cm="1">
        <f t="array" ref="V973">IF(SUMPRODUCT((Tableau1[NOM DE LA STRUCTURE]=Tableau1[[#This Row],[NOM DE LA STRUCTURE]])*Tableau1[MONTANT PROPOSE POUR L''ACTION])=0,"",SUMPRODUCT((Tableau1[NOM DE LA STRUCTURE]=Tableau1[[#This Row],[NOM DE LA STRUCTURE]])*Tableau1[MONTANT PROPOSE POUR L''ACTION]))</f>
        <v/>
      </c>
      <c r="W973" s="79"/>
    </row>
    <row r="974" spans="1:23" ht="47.5" hidden="1" customHeight="1" x14ac:dyDescent="0.25">
      <c r="A974" s="13" t="str">
        <f>_xlfn.XLOOKUP(C974,'Export Action'!$A$3:$A$1999,'Export Action'!$L$3:$L$1999)</f>
        <v>50094452500012</v>
      </c>
      <c r="B974" s="84" t="str">
        <f>_xlfn.XLOOKUP(A974,'Export Action'!$L$3:$L$1999,'Export Action'!$O$3:$O$1999)</f>
        <v>BOUCHEMAINE TENNIS DE TABLE ANJOU</v>
      </c>
      <c r="C974" s="1" t="s">
        <v>13007</v>
      </c>
      <c r="D974" s="36" t="str">
        <f>_xlfn.XLOOKUP(C974,'Export Action'!$A$3:$A$1999,'Export Action'!$X$3:$X$1999)</f>
        <v>Recrutement et fidélisation des jeunes</v>
      </c>
      <c r="E974" s="1" t="str">
        <f>_xlfn.XLOOKUP(A974,'Export Dossier'!$K$3:$K$974,'Export Dossier'!$D$3:$D$974)</f>
        <v>FFTT-PDL-24-0014</v>
      </c>
      <c r="F974" s="36" t="str">
        <f>_xlfn.XLOOKUP(C974,'Export Action'!$A$3:$A$1999,'Export Action'!$AE$3:$AE$1999)</f>
        <v>Ping Educatif</v>
      </c>
      <c r="G974" s="68"/>
      <c r="H974" s="71"/>
      <c r="I974" s="71"/>
      <c r="J974" s="1" t="str">
        <f>_xlfn.XLOOKUP(C974,'Export Action'!$A$3:$A$1999,'Export Action'!$J$3:$J$1999)</f>
        <v>Renouvellement</v>
      </c>
      <c r="K974" s="1" t="str">
        <f>_xlfn.XLOOKUP(C974,'Export Action'!$A$3:$A$1999,'Export Action'!$AL$3:$AL$1999)</f>
        <v>Mixte</v>
      </c>
      <c r="L974" s="1">
        <f>_xlfn.XLOOKUP(C974,'Export Action'!$A$3:$A$1999,'Export Action'!$AM$3:$AM$1999)</f>
        <v>400</v>
      </c>
      <c r="M974" s="5">
        <f>_xlfn.XLOOKUP(A974,'Export 2022'!$K$3:$K$1000,'Export 2022'!$AF$3:$AF$1000)</f>
        <v>1500</v>
      </c>
      <c r="N974" s="5">
        <f>_xlfn.XLOOKUP(A974,'Export 2023'!$K$3:$K$1000,'Export 2023'!$AF$3:$AF$1000)</f>
        <v>1500</v>
      </c>
      <c r="O974" s="31">
        <f>_xlfn.XLOOKUP(A974,'Export Dossier'!$K$3:$K$974,'Export Dossier'!$AD$3:$AD$974)</f>
        <v>4480</v>
      </c>
      <c r="P974" s="31">
        <f>_xlfn.XLOOKUP(C974,'Export Action'!$A$3:$A$1999,'Export Action'!$AS$3:$AS$1999)</f>
        <v>1980</v>
      </c>
      <c r="Q974" s="29">
        <f>(_xlfn.XLOOKUP(C974,'Export Action'!$A$3:$A$1999,'Export Action'!$AS$3:$AS$1999))/_xlfn.XLOOKUP(C974,'Export Action'!$A$3:$A$1999,'Export Action'!$AR$3:$AR$1999)</f>
        <v>0.6</v>
      </c>
      <c r="R974" s="63" t="str">
        <f>IF(OR(_xlfn.XLOOKUP(C974,'Export Action'!$A$3:$A$1999,'Export Action'!$AO$3:$AO$1999)="Communes ZRR./bassins de vie pop &gt; 50% ZRR",_xlfn.XLOOKUP(C974,'Export Action'!$A$3:$A$1999,'Export Action'!$AO$3:$AO$1999)="Contrats de relance et de transition écologique (CRTE) rural"),"Oui","Non")</f>
        <v>Non</v>
      </c>
      <c r="S974" s="73"/>
      <c r="T974" s="74">
        <f t="shared" si="15"/>
        <v>394</v>
      </c>
      <c r="U974" s="75"/>
      <c r="V974" s="8" t="str" cm="1">
        <f t="array" ref="V974">IF(SUMPRODUCT((Tableau1[NOM DE LA STRUCTURE]=Tableau1[[#This Row],[NOM DE LA STRUCTURE]])*Tableau1[MONTANT PROPOSE POUR L''ACTION])=0,"",SUMPRODUCT((Tableau1[NOM DE LA STRUCTURE]=Tableau1[[#This Row],[NOM DE LA STRUCTURE]])*Tableau1[MONTANT PROPOSE POUR L''ACTION]))</f>
        <v/>
      </c>
      <c r="W974" s="79"/>
    </row>
    <row r="975" spans="1:23" ht="47.5" hidden="1" customHeight="1" x14ac:dyDescent="0.25">
      <c r="A975" s="13" t="str">
        <f>_xlfn.XLOOKUP(C975,'Export Action'!$A$3:$A$1999,'Export Action'!$L$3:$L$1999)</f>
        <v>50094452500012</v>
      </c>
      <c r="B975" s="84" t="str">
        <f>_xlfn.XLOOKUP(A975,'Export Action'!$L$3:$L$1999,'Export Action'!$O$3:$O$1999)</f>
        <v>BOUCHEMAINE TENNIS DE TABLE ANJOU</v>
      </c>
      <c r="C975" s="1" t="s">
        <v>13014</v>
      </c>
      <c r="D975" s="36" t="str">
        <f>_xlfn.XLOOKUP(C975,'Export Action'!$A$3:$A$1999,'Export Action'!$X$3:$X$1999)</f>
        <v>Ping VR</v>
      </c>
      <c r="E975" s="1" t="str">
        <f>_xlfn.XLOOKUP(A975,'Export Dossier'!$K$3:$K$974,'Export Dossier'!$D$3:$D$974)</f>
        <v>FFTT-PDL-24-0014</v>
      </c>
      <c r="F975" s="36" t="str">
        <f>_xlfn.XLOOKUP(C975,'Export Action'!$A$3:$A$1999,'Export Action'!$AE$3:$AE$1999)</f>
        <v>Nouvelles pratiques</v>
      </c>
      <c r="G975" s="68"/>
      <c r="H975" s="71"/>
      <c r="I975" s="71"/>
      <c r="J975" s="1" t="str">
        <f>_xlfn.XLOOKUP(C975,'Export Action'!$A$3:$A$1999,'Export Action'!$J$3:$J$1999)</f>
        <v>Première demande</v>
      </c>
      <c r="K975" s="1" t="str">
        <f>_xlfn.XLOOKUP(C975,'Export Action'!$A$3:$A$1999,'Export Action'!$AL$3:$AL$1999)</f>
        <v>Mixte</v>
      </c>
      <c r="L975" s="1">
        <f>_xlfn.XLOOKUP(C975,'Export Action'!$A$3:$A$1999,'Export Action'!$AM$3:$AM$1999)</f>
        <v>50</v>
      </c>
      <c r="M975" s="5">
        <f>_xlfn.XLOOKUP(A975,'Export 2022'!$K$3:$K$1000,'Export 2022'!$AF$3:$AF$1000)</f>
        <v>1500</v>
      </c>
      <c r="N975" s="5">
        <f>_xlfn.XLOOKUP(A975,'Export 2023'!$K$3:$K$1000,'Export 2023'!$AF$3:$AF$1000)</f>
        <v>1500</v>
      </c>
      <c r="O975" s="31">
        <f>_xlfn.XLOOKUP(A975,'Export Dossier'!$K$3:$K$974,'Export Dossier'!$AD$3:$AD$974)</f>
        <v>4480</v>
      </c>
      <c r="P975" s="31">
        <f>_xlfn.XLOOKUP(C975,'Export Action'!$A$3:$A$1999,'Export Action'!$AS$3:$AS$1999)</f>
        <v>1500</v>
      </c>
      <c r="Q975" s="29">
        <f>(_xlfn.XLOOKUP(C975,'Export Action'!$A$3:$A$1999,'Export Action'!$AS$3:$AS$1999))/_xlfn.XLOOKUP(C975,'Export Action'!$A$3:$A$1999,'Export Action'!$AR$3:$AR$1999)</f>
        <v>0.6</v>
      </c>
      <c r="R975" s="63" t="str">
        <f>IF(OR(_xlfn.XLOOKUP(C975,'Export Action'!$A$3:$A$1999,'Export Action'!$AO$3:$AO$1999)="Communes ZRR./bassins de vie pop &gt; 50% ZRR",_xlfn.XLOOKUP(C975,'Export Action'!$A$3:$A$1999,'Export Action'!$AO$3:$AO$1999)="Contrats de relance et de transition écologique (CRTE) rural"),"Oui","Non")</f>
        <v>Non</v>
      </c>
      <c r="S975" s="73"/>
      <c r="T975" s="74">
        <f t="shared" si="15"/>
        <v>394</v>
      </c>
      <c r="U975" s="75"/>
      <c r="V975" s="8" t="str" cm="1">
        <f t="array" ref="V975">IF(SUMPRODUCT((Tableau1[NOM DE LA STRUCTURE]=Tableau1[[#This Row],[NOM DE LA STRUCTURE]])*Tableau1[MONTANT PROPOSE POUR L''ACTION])=0,"",SUMPRODUCT((Tableau1[NOM DE LA STRUCTURE]=Tableau1[[#This Row],[NOM DE LA STRUCTURE]])*Tableau1[MONTANT PROPOSE POUR L''ACTION]))</f>
        <v/>
      </c>
      <c r="W975" s="79"/>
    </row>
    <row r="976" spans="1:23" ht="47.5" hidden="1" customHeight="1" x14ac:dyDescent="0.25">
      <c r="A976" s="13" t="str">
        <f>_xlfn.XLOOKUP(C976,'Export Action'!$A$3:$A$1999,'Export Action'!$L$3:$L$1999)</f>
        <v>50094452500012</v>
      </c>
      <c r="B976" s="84" t="str">
        <f>_xlfn.XLOOKUP(A976,'Export Action'!$L$3:$L$1999,'Export Action'!$O$3:$O$1999)</f>
        <v>BOUCHEMAINE TENNIS DE TABLE ANJOU</v>
      </c>
      <c r="C976" s="1" t="s">
        <v>13019</v>
      </c>
      <c r="D976" s="36" t="str">
        <f>_xlfn.XLOOKUP(C976,'Export Action'!$A$3:$A$1999,'Export Action'!$X$3:$X$1999)</f>
        <v>Créneau ping "bien-être" à destination des loisirs et des personnes en situation de handicap</v>
      </c>
      <c r="E976" s="1" t="str">
        <f>_xlfn.XLOOKUP(A976,'Export Dossier'!$K$3:$K$974,'Export Dossier'!$D$3:$D$974)</f>
        <v>FFTT-PDL-24-0014</v>
      </c>
      <c r="F976" s="36" t="str">
        <f>_xlfn.XLOOKUP(C976,'Export Action'!$A$3:$A$1999,'Export Action'!$AE$3:$AE$1999)</f>
        <v>Ping Actif</v>
      </c>
      <c r="G976" s="68"/>
      <c r="H976" s="71"/>
      <c r="I976" s="71"/>
      <c r="J976" s="1" t="str">
        <f>_xlfn.XLOOKUP(C976,'Export Action'!$A$3:$A$1999,'Export Action'!$J$3:$J$1999)</f>
        <v>Première demande</v>
      </c>
      <c r="K976" s="1" t="str">
        <f>_xlfn.XLOOKUP(C976,'Export Action'!$A$3:$A$1999,'Export Action'!$AL$3:$AL$1999)</f>
        <v>Mixte</v>
      </c>
      <c r="L976" s="1">
        <f>_xlfn.XLOOKUP(C976,'Export Action'!$A$3:$A$1999,'Export Action'!$AM$3:$AM$1999)</f>
        <v>15</v>
      </c>
      <c r="M976" s="5">
        <f>_xlfn.XLOOKUP(A976,'Export 2022'!$K$3:$K$1000,'Export 2022'!$AF$3:$AF$1000)</f>
        <v>1500</v>
      </c>
      <c r="N976" s="5">
        <f>_xlfn.XLOOKUP(A976,'Export 2023'!$K$3:$K$1000,'Export 2023'!$AF$3:$AF$1000)</f>
        <v>1500</v>
      </c>
      <c r="O976" s="31">
        <f>_xlfn.XLOOKUP(A976,'Export Dossier'!$K$3:$K$974,'Export Dossier'!$AD$3:$AD$974)</f>
        <v>4480</v>
      </c>
      <c r="P976" s="31">
        <f>_xlfn.XLOOKUP(C976,'Export Action'!$A$3:$A$1999,'Export Action'!$AS$3:$AS$1999)</f>
        <v>1000</v>
      </c>
      <c r="Q976" s="29">
        <f>(_xlfn.XLOOKUP(C976,'Export Action'!$A$3:$A$1999,'Export Action'!$AS$3:$AS$1999))/_xlfn.XLOOKUP(C976,'Export Action'!$A$3:$A$1999,'Export Action'!$AR$3:$AR$1999)</f>
        <v>0.55555555555555558</v>
      </c>
      <c r="R976" s="63" t="str">
        <f>IF(OR(_xlfn.XLOOKUP(C976,'Export Action'!$A$3:$A$1999,'Export Action'!$AO$3:$AO$1999)="Communes ZRR./bassins de vie pop &gt; 50% ZRR",_xlfn.XLOOKUP(C976,'Export Action'!$A$3:$A$1999,'Export Action'!$AO$3:$AO$1999)="Contrats de relance et de transition écologique (CRTE) rural"),"Oui","Non")</f>
        <v>Non</v>
      </c>
      <c r="S976" s="73"/>
      <c r="T976" s="74">
        <f t="shared" si="15"/>
        <v>394</v>
      </c>
      <c r="U976" s="75"/>
      <c r="V976" s="8" t="str" cm="1">
        <f t="array" ref="V976">IF(SUMPRODUCT((Tableau1[NOM DE LA STRUCTURE]=Tableau1[[#This Row],[NOM DE LA STRUCTURE]])*Tableau1[MONTANT PROPOSE POUR L''ACTION])=0,"",SUMPRODUCT((Tableau1[NOM DE LA STRUCTURE]=Tableau1[[#This Row],[NOM DE LA STRUCTURE]])*Tableau1[MONTANT PROPOSE POUR L''ACTION]))</f>
        <v/>
      </c>
      <c r="W976" s="79"/>
    </row>
    <row r="977" spans="1:23" ht="47.5" hidden="1" customHeight="1" x14ac:dyDescent="0.25">
      <c r="A977" s="13" t="str">
        <f>_xlfn.XLOOKUP(C977,'Export Action'!$A$3:$A$1999,'Export Action'!$L$3:$L$1999)</f>
        <v>45253317700021</v>
      </c>
      <c r="B977" s="84" t="str">
        <f>_xlfn.XLOOKUP(A977,'Export Action'!$L$3:$L$1999,'Export Action'!$O$3:$O$1999)</f>
        <v>TENNIS DE TABLE MONTJEANNAIS</v>
      </c>
      <c r="C977" s="1" t="s">
        <v>13046</v>
      </c>
      <c r="D977" s="36" t="str">
        <f>_xlfn.XLOOKUP(C977,'Export Action'!$A$3:$A$1999,'Export Action'!$X$3:$X$1999)</f>
        <v>Ping Educatif - Recrutement et fidélisation des jeunes</v>
      </c>
      <c r="E977" s="1" t="str">
        <f>_xlfn.XLOOKUP(A977,'Export Dossier'!$K$3:$K$974,'Export Dossier'!$D$3:$D$974)</f>
        <v>FFTT-PDL-24-0016</v>
      </c>
      <c r="F977" s="36" t="str">
        <f>_xlfn.XLOOKUP(C977,'Export Action'!$A$3:$A$1999,'Export Action'!$AE$3:$AE$1999)</f>
        <v>Ping Educatif</v>
      </c>
      <c r="G977" s="68"/>
      <c r="H977" s="71"/>
      <c r="I977" s="71"/>
      <c r="J977" s="1" t="str">
        <f>_xlfn.XLOOKUP(C977,'Export Action'!$A$3:$A$1999,'Export Action'!$J$3:$J$1999)</f>
        <v>Renouvellement</v>
      </c>
      <c r="K977" s="1" t="str">
        <f>_xlfn.XLOOKUP(C977,'Export Action'!$A$3:$A$1999,'Export Action'!$AL$3:$AL$1999)</f>
        <v>Mixte</v>
      </c>
      <c r="L977" s="1">
        <f>_xlfn.XLOOKUP(C977,'Export Action'!$A$3:$A$1999,'Export Action'!$AM$3:$AM$1999)</f>
        <v>30</v>
      </c>
      <c r="M977" s="5" t="e">
        <f>_xlfn.XLOOKUP(A977,'Export 2022'!$K$3:$K$1000,'Export 2022'!$AF$3:$AF$1000)</f>
        <v>#N/A</v>
      </c>
      <c r="N977" s="5">
        <f>_xlfn.XLOOKUP(A977,'Export 2023'!$K$3:$K$1000,'Export 2023'!$AF$3:$AF$1000)</f>
        <v>1900</v>
      </c>
      <c r="O977" s="31">
        <f>_xlfn.XLOOKUP(A977,'Export Dossier'!$K$3:$K$974,'Export Dossier'!$AD$3:$AD$974)</f>
        <v>4600</v>
      </c>
      <c r="P977" s="31">
        <f>_xlfn.XLOOKUP(C977,'Export Action'!$A$3:$A$1999,'Export Action'!$AS$3:$AS$1999)</f>
        <v>2000</v>
      </c>
      <c r="Q977" s="29">
        <f>(_xlfn.XLOOKUP(C977,'Export Action'!$A$3:$A$1999,'Export Action'!$AS$3:$AS$1999))/_xlfn.XLOOKUP(C977,'Export Action'!$A$3:$A$1999,'Export Action'!$AR$3:$AR$1999)</f>
        <v>0.5</v>
      </c>
      <c r="R977" s="63" t="str">
        <f>IF(OR(_xlfn.XLOOKUP(C977,'Export Action'!$A$3:$A$1999,'Export Action'!$AO$3:$AO$1999)="Communes ZRR./bassins de vie pop &gt; 50% ZRR",_xlfn.XLOOKUP(C977,'Export Action'!$A$3:$A$1999,'Export Action'!$AO$3:$AO$1999)="Contrats de relance et de transition écologique (CRTE) rural"),"Oui","Non")</f>
        <v>Non</v>
      </c>
      <c r="S977" s="73"/>
      <c r="T977" s="74">
        <f t="shared" si="15"/>
        <v>395</v>
      </c>
      <c r="U977" s="75"/>
      <c r="V977" s="8" t="str" cm="1">
        <f t="array" ref="V977">IF(SUMPRODUCT((Tableau1[NOM DE LA STRUCTURE]=Tableau1[[#This Row],[NOM DE LA STRUCTURE]])*Tableau1[MONTANT PROPOSE POUR L''ACTION])=0,"",SUMPRODUCT((Tableau1[NOM DE LA STRUCTURE]=Tableau1[[#This Row],[NOM DE LA STRUCTURE]])*Tableau1[MONTANT PROPOSE POUR L''ACTION]))</f>
        <v/>
      </c>
      <c r="W977" s="79"/>
    </row>
    <row r="978" spans="1:23" ht="47.5" hidden="1" customHeight="1" x14ac:dyDescent="0.25">
      <c r="A978" s="13" t="str">
        <f>_xlfn.XLOOKUP(C978,'Export Action'!$A$3:$A$1999,'Export Action'!$L$3:$L$1999)</f>
        <v>45253317700021</v>
      </c>
      <c r="B978" s="84" t="str">
        <f>_xlfn.XLOOKUP(A978,'Export Action'!$L$3:$L$1999,'Export Action'!$O$3:$O$1999)</f>
        <v>TENNIS DE TABLE MONTJEANNAIS</v>
      </c>
      <c r="C978" s="1" t="s">
        <v>13053</v>
      </c>
      <c r="D978" s="36" t="str">
        <f>_xlfn.XLOOKUP(C978,'Export Action'!$A$3:$A$1999,'Export Action'!$X$3:$X$1999)</f>
        <v>Nouvelle Pratique - Développement de Nouvelles  pratiques</v>
      </c>
      <c r="E978" s="1" t="str">
        <f>_xlfn.XLOOKUP(A978,'Export Dossier'!$K$3:$K$974,'Export Dossier'!$D$3:$D$974)</f>
        <v>FFTT-PDL-24-0016</v>
      </c>
      <c r="F978" s="36" t="str">
        <f>_xlfn.XLOOKUP(C978,'Export Action'!$A$3:$A$1999,'Export Action'!$AE$3:$AE$1999)</f>
        <v>Nouvelles pratiques</v>
      </c>
      <c r="G978" s="68"/>
      <c r="H978" s="71"/>
      <c r="I978" s="71"/>
      <c r="J978" s="1" t="str">
        <f>_xlfn.XLOOKUP(C978,'Export Action'!$A$3:$A$1999,'Export Action'!$J$3:$J$1999)</f>
        <v>Renouvellement</v>
      </c>
      <c r="K978" s="1" t="str">
        <f>_xlfn.XLOOKUP(C978,'Export Action'!$A$3:$A$1999,'Export Action'!$AL$3:$AL$1999)</f>
        <v>Mixte</v>
      </c>
      <c r="L978" s="1">
        <f>_xlfn.XLOOKUP(C978,'Export Action'!$A$3:$A$1999,'Export Action'!$AM$3:$AM$1999)</f>
        <v>50</v>
      </c>
      <c r="M978" s="5" t="e">
        <f>_xlfn.XLOOKUP(A978,'Export 2022'!$K$3:$K$1000,'Export 2022'!$AF$3:$AF$1000)</f>
        <v>#N/A</v>
      </c>
      <c r="N978" s="5">
        <f>_xlfn.XLOOKUP(A978,'Export 2023'!$K$3:$K$1000,'Export 2023'!$AF$3:$AF$1000)</f>
        <v>1900</v>
      </c>
      <c r="O978" s="31">
        <f>_xlfn.XLOOKUP(A978,'Export Dossier'!$K$3:$K$974,'Export Dossier'!$AD$3:$AD$974)</f>
        <v>4600</v>
      </c>
      <c r="P978" s="31">
        <f>_xlfn.XLOOKUP(C978,'Export Action'!$A$3:$A$1999,'Export Action'!$AS$3:$AS$1999)</f>
        <v>600</v>
      </c>
      <c r="Q978" s="29">
        <f>(_xlfn.XLOOKUP(C978,'Export Action'!$A$3:$A$1999,'Export Action'!$AS$3:$AS$1999))/_xlfn.XLOOKUP(C978,'Export Action'!$A$3:$A$1999,'Export Action'!$AR$3:$AR$1999)</f>
        <v>0.46153846153846156</v>
      </c>
      <c r="R978" s="63" t="str">
        <f>IF(OR(_xlfn.XLOOKUP(C978,'Export Action'!$A$3:$A$1999,'Export Action'!$AO$3:$AO$1999)="Communes ZRR./bassins de vie pop &gt; 50% ZRR",_xlfn.XLOOKUP(C978,'Export Action'!$A$3:$A$1999,'Export Action'!$AO$3:$AO$1999)="Contrats de relance et de transition écologique (CRTE) rural"),"Oui","Non")</f>
        <v>Non</v>
      </c>
      <c r="S978" s="73"/>
      <c r="T978" s="74">
        <f t="shared" si="15"/>
        <v>395</v>
      </c>
      <c r="U978" s="75"/>
      <c r="V978" s="8" t="str" cm="1">
        <f t="array" ref="V978">IF(SUMPRODUCT((Tableau1[NOM DE LA STRUCTURE]=Tableau1[[#This Row],[NOM DE LA STRUCTURE]])*Tableau1[MONTANT PROPOSE POUR L''ACTION])=0,"",SUMPRODUCT((Tableau1[NOM DE LA STRUCTURE]=Tableau1[[#This Row],[NOM DE LA STRUCTURE]])*Tableau1[MONTANT PROPOSE POUR L''ACTION]))</f>
        <v/>
      </c>
      <c r="W978" s="79"/>
    </row>
    <row r="979" spans="1:23" ht="47.5" hidden="1" customHeight="1" x14ac:dyDescent="0.25">
      <c r="A979" s="13" t="str">
        <f>_xlfn.XLOOKUP(C979,'Export Action'!$A$3:$A$1999,'Export Action'!$L$3:$L$1999)</f>
        <v>45253317700021</v>
      </c>
      <c r="B979" s="84" t="str">
        <f>_xlfn.XLOOKUP(A979,'Export Action'!$L$3:$L$1999,'Export Action'!$O$3:$O$1999)</f>
        <v>TENNIS DE TABLE MONTJEANNAIS</v>
      </c>
      <c r="C979" s="1" t="s">
        <v>13059</v>
      </c>
      <c r="D979" s="36" t="str">
        <f>_xlfn.XLOOKUP(C979,'Export Action'!$A$3:$A$1999,'Export Action'!$X$3:$X$1999)</f>
        <v>Ping Actif - Ping Bien être - Adolescent - Féminines - Séniors</v>
      </c>
      <c r="E979" s="1" t="str">
        <f>_xlfn.XLOOKUP(A979,'Export Dossier'!$K$3:$K$974,'Export Dossier'!$D$3:$D$974)</f>
        <v>FFTT-PDL-24-0016</v>
      </c>
      <c r="F979" s="36" t="str">
        <f>_xlfn.XLOOKUP(C979,'Export Action'!$A$3:$A$1999,'Export Action'!$AE$3:$AE$1999)</f>
        <v>Ping Actif</v>
      </c>
      <c r="G979" s="68"/>
      <c r="H979" s="71"/>
      <c r="I979" s="71"/>
      <c r="J979" s="1" t="str">
        <f>_xlfn.XLOOKUP(C979,'Export Action'!$A$3:$A$1999,'Export Action'!$J$3:$J$1999)</f>
        <v>Renouvellement</v>
      </c>
      <c r="K979" s="1" t="str">
        <f>_xlfn.XLOOKUP(C979,'Export Action'!$A$3:$A$1999,'Export Action'!$AL$3:$AL$1999)</f>
        <v>Mixte</v>
      </c>
      <c r="L979" s="1">
        <f>_xlfn.XLOOKUP(C979,'Export Action'!$A$3:$A$1999,'Export Action'!$AM$3:$AM$1999)</f>
        <v>15</v>
      </c>
      <c r="M979" s="5" t="e">
        <f>_xlfn.XLOOKUP(A979,'Export 2022'!$K$3:$K$1000,'Export 2022'!$AF$3:$AF$1000)</f>
        <v>#N/A</v>
      </c>
      <c r="N979" s="5">
        <f>_xlfn.XLOOKUP(A979,'Export 2023'!$K$3:$K$1000,'Export 2023'!$AF$3:$AF$1000)</f>
        <v>1900</v>
      </c>
      <c r="O979" s="31">
        <f>_xlfn.XLOOKUP(A979,'Export Dossier'!$K$3:$K$974,'Export Dossier'!$AD$3:$AD$974)</f>
        <v>4600</v>
      </c>
      <c r="P979" s="31">
        <f>_xlfn.XLOOKUP(C979,'Export Action'!$A$3:$A$1999,'Export Action'!$AS$3:$AS$1999)</f>
        <v>2000</v>
      </c>
      <c r="Q979" s="29">
        <f>(_xlfn.XLOOKUP(C979,'Export Action'!$A$3:$A$1999,'Export Action'!$AS$3:$AS$1999))/_xlfn.XLOOKUP(C979,'Export Action'!$A$3:$A$1999,'Export Action'!$AR$3:$AR$1999)</f>
        <v>0.46511627906976744</v>
      </c>
      <c r="R979" s="63" t="str">
        <f>IF(OR(_xlfn.XLOOKUP(C979,'Export Action'!$A$3:$A$1999,'Export Action'!$AO$3:$AO$1999)="Communes ZRR./bassins de vie pop &gt; 50% ZRR",_xlfn.XLOOKUP(C979,'Export Action'!$A$3:$A$1999,'Export Action'!$AO$3:$AO$1999)="Contrats de relance et de transition écologique (CRTE) rural"),"Oui","Non")</f>
        <v>Non</v>
      </c>
      <c r="S979" s="73"/>
      <c r="T979" s="74">
        <f t="shared" si="15"/>
        <v>395</v>
      </c>
      <c r="U979" s="75"/>
      <c r="V979" s="8" t="str" cm="1">
        <f t="array" ref="V979">IF(SUMPRODUCT((Tableau1[NOM DE LA STRUCTURE]=Tableau1[[#This Row],[NOM DE LA STRUCTURE]])*Tableau1[MONTANT PROPOSE POUR L''ACTION])=0,"",SUMPRODUCT((Tableau1[NOM DE LA STRUCTURE]=Tableau1[[#This Row],[NOM DE LA STRUCTURE]])*Tableau1[MONTANT PROPOSE POUR L''ACTION]))</f>
        <v/>
      </c>
      <c r="W979" s="79"/>
    </row>
    <row r="980" spans="1:23" ht="47.5" hidden="1" customHeight="1" x14ac:dyDescent="0.25">
      <c r="A980" s="13" t="str">
        <f>_xlfn.XLOOKUP(C980,'Export Action'!$A$3:$A$1999,'Export Action'!$L$3:$L$1999)</f>
        <v>41454144100013</v>
      </c>
      <c r="B980" s="84" t="str">
        <f>_xlfn.XLOOKUP(A980,'Export Action'!$L$3:$L$1999,'Export Action'!$O$3:$O$1999)</f>
        <v>PETIT MARS TENNIS DE TABLE (PMTT)</v>
      </c>
      <c r="C980" s="1" t="s">
        <v>18756</v>
      </c>
      <c r="D980" s="36" t="str">
        <f>_xlfn.XLOOKUP(C980,'Export Action'!$A$3:$A$1999,'Export Action'!$X$3:$X$1999)</f>
        <v>Développer la licenciation des plus jeunes par des intervention en milieu scolaire</v>
      </c>
      <c r="E980" s="1" t="str">
        <f>_xlfn.XLOOKUP(A980,'Export Dossier'!$K$3:$K$974,'Export Dossier'!$D$3:$D$974)</f>
        <v>FFTT-PDL-24-0017</v>
      </c>
      <c r="F980" s="36" t="str">
        <f>_xlfn.XLOOKUP(C980,'Export Action'!$A$3:$A$1999,'Export Action'!$AE$3:$AE$1999)</f>
        <v>Ping Educatif</v>
      </c>
      <c r="G980" s="68"/>
      <c r="H980" s="71"/>
      <c r="I980" s="71"/>
      <c r="J980" s="1" t="str">
        <f>_xlfn.XLOOKUP(C980,'Export Action'!$A$3:$A$1999,'Export Action'!$J$3:$J$1999)</f>
        <v>Renouvellement</v>
      </c>
      <c r="K980" s="1" t="str">
        <f>_xlfn.XLOOKUP(C980,'Export Action'!$A$3:$A$1999,'Export Action'!$AL$3:$AL$1999)</f>
        <v>Mixte</v>
      </c>
      <c r="L980" s="1">
        <f>_xlfn.XLOOKUP(C980,'Export Action'!$A$3:$A$1999,'Export Action'!$AM$3:$AM$1999)</f>
        <v>200</v>
      </c>
      <c r="M980" s="5" t="e">
        <f>_xlfn.XLOOKUP(A980,'Export 2022'!$K$3:$K$1000,'Export 2022'!$AF$3:$AF$1000)</f>
        <v>#N/A</v>
      </c>
      <c r="N980" s="5">
        <f>_xlfn.XLOOKUP(A980,'Export 2023'!$K$3:$K$1000,'Export 2023'!$AF$3:$AF$1000)</f>
        <v>1000</v>
      </c>
      <c r="O980" s="31">
        <f>_xlfn.XLOOKUP(A980,'Export Dossier'!$K$3:$K$974,'Export Dossier'!$AD$3:$AD$974)</f>
        <v>1900</v>
      </c>
      <c r="P980" s="31">
        <f>_xlfn.XLOOKUP(C980,'Export Action'!$A$3:$A$1999,'Export Action'!$AS$3:$AS$1999)</f>
        <v>1500</v>
      </c>
      <c r="Q980" s="29">
        <f>(_xlfn.XLOOKUP(C980,'Export Action'!$A$3:$A$1999,'Export Action'!$AS$3:$AS$1999))/_xlfn.XLOOKUP(C980,'Export Action'!$A$3:$A$1999,'Export Action'!$AR$3:$AR$1999)</f>
        <v>0.46875</v>
      </c>
      <c r="R980" s="63" t="str">
        <f>IF(OR(_xlfn.XLOOKUP(C980,'Export Action'!$A$3:$A$1999,'Export Action'!$AO$3:$AO$1999)="Communes ZRR./bassins de vie pop &gt; 50% ZRR",_xlfn.XLOOKUP(C980,'Export Action'!$A$3:$A$1999,'Export Action'!$AO$3:$AO$1999)="Contrats de relance et de transition écologique (CRTE) rural"),"Oui","Non")</f>
        <v>Non</v>
      </c>
      <c r="S980" s="73"/>
      <c r="T980" s="74">
        <f t="shared" si="15"/>
        <v>396</v>
      </c>
      <c r="U980" s="75"/>
      <c r="V980" s="8" t="str" cm="1">
        <f t="array" ref="V980">IF(SUMPRODUCT((Tableau1[NOM DE LA STRUCTURE]=Tableau1[[#This Row],[NOM DE LA STRUCTURE]])*Tableau1[MONTANT PROPOSE POUR L''ACTION])=0,"",SUMPRODUCT((Tableau1[NOM DE LA STRUCTURE]=Tableau1[[#This Row],[NOM DE LA STRUCTURE]])*Tableau1[MONTANT PROPOSE POUR L''ACTION]))</f>
        <v/>
      </c>
      <c r="W980" s="79"/>
    </row>
    <row r="981" spans="1:23" ht="47.5" hidden="1" customHeight="1" x14ac:dyDescent="0.25">
      <c r="A981" s="13" t="str">
        <f>_xlfn.XLOOKUP(C981,'Export Action'!$A$3:$A$1999,'Export Action'!$L$3:$L$1999)</f>
        <v>41454144100013</v>
      </c>
      <c r="B981" s="84" t="str">
        <f>_xlfn.XLOOKUP(A981,'Export Action'!$L$3:$L$1999,'Export Action'!$O$3:$O$1999)</f>
        <v>PETIT MARS TENNIS DE TABLE (PMTT)</v>
      </c>
      <c r="C981" s="1" t="s">
        <v>18762</v>
      </c>
      <c r="D981" s="36" t="str">
        <f>_xlfn.XLOOKUP(C981,'Export Action'!$A$3:$A$1999,'Export Action'!$X$3:$X$1999)</f>
        <v>Développement de nouvelles pratiques ping VR</v>
      </c>
      <c r="E981" s="1" t="str">
        <f>_xlfn.XLOOKUP(A981,'Export Dossier'!$K$3:$K$974,'Export Dossier'!$D$3:$D$974)</f>
        <v>FFTT-PDL-24-0017</v>
      </c>
      <c r="F981" s="36" t="str">
        <f>_xlfn.XLOOKUP(C981,'Export Action'!$A$3:$A$1999,'Export Action'!$AE$3:$AE$1999)</f>
        <v>Nouvelles pratiques</v>
      </c>
      <c r="G981" s="68"/>
      <c r="H981" s="71"/>
      <c r="I981" s="71"/>
      <c r="J981" s="1" t="str">
        <f>_xlfn.XLOOKUP(C981,'Export Action'!$A$3:$A$1999,'Export Action'!$J$3:$J$1999)</f>
        <v>Renouvellement</v>
      </c>
      <c r="K981" s="1" t="str">
        <f>_xlfn.XLOOKUP(C981,'Export Action'!$A$3:$A$1999,'Export Action'!$AL$3:$AL$1999)</f>
        <v>Mixte</v>
      </c>
      <c r="L981" s="1">
        <f>_xlfn.XLOOKUP(C981,'Export Action'!$A$3:$A$1999,'Export Action'!$AM$3:$AM$1999)</f>
        <v>50</v>
      </c>
      <c r="M981" s="5" t="e">
        <f>_xlfn.XLOOKUP(A981,'Export 2022'!$K$3:$K$1000,'Export 2022'!$AF$3:$AF$1000)</f>
        <v>#N/A</v>
      </c>
      <c r="N981" s="5">
        <f>_xlfn.XLOOKUP(A981,'Export 2023'!$K$3:$K$1000,'Export 2023'!$AF$3:$AF$1000)</f>
        <v>1000</v>
      </c>
      <c r="O981" s="31">
        <f>_xlfn.XLOOKUP(A981,'Export Dossier'!$K$3:$K$974,'Export Dossier'!$AD$3:$AD$974)</f>
        <v>1900</v>
      </c>
      <c r="P981" s="31">
        <f>_xlfn.XLOOKUP(C981,'Export Action'!$A$3:$A$1999,'Export Action'!$AS$3:$AS$1999)</f>
        <v>400</v>
      </c>
      <c r="Q981" s="29">
        <f>(_xlfn.XLOOKUP(C981,'Export Action'!$A$3:$A$1999,'Export Action'!$AS$3:$AS$1999))/_xlfn.XLOOKUP(C981,'Export Action'!$A$3:$A$1999,'Export Action'!$AR$3:$AR$1999)</f>
        <v>0.49079754601226994</v>
      </c>
      <c r="R981" s="63" t="str">
        <f>IF(OR(_xlfn.XLOOKUP(C981,'Export Action'!$A$3:$A$1999,'Export Action'!$AO$3:$AO$1999)="Communes ZRR./bassins de vie pop &gt; 50% ZRR",_xlfn.XLOOKUP(C981,'Export Action'!$A$3:$A$1999,'Export Action'!$AO$3:$AO$1999)="Contrats de relance et de transition écologique (CRTE) rural"),"Oui","Non")</f>
        <v>Non</v>
      </c>
      <c r="S981" s="73"/>
      <c r="T981" s="74">
        <f t="shared" si="15"/>
        <v>396</v>
      </c>
      <c r="U981" s="75"/>
      <c r="V981" s="8" t="str" cm="1">
        <f t="array" ref="V981">IF(SUMPRODUCT((Tableau1[NOM DE LA STRUCTURE]=Tableau1[[#This Row],[NOM DE LA STRUCTURE]])*Tableau1[MONTANT PROPOSE POUR L''ACTION])=0,"",SUMPRODUCT((Tableau1[NOM DE LA STRUCTURE]=Tableau1[[#This Row],[NOM DE LA STRUCTURE]])*Tableau1[MONTANT PROPOSE POUR L''ACTION]))</f>
        <v/>
      </c>
      <c r="W981" s="79"/>
    </row>
    <row r="982" spans="1:23" ht="47.5" hidden="1" customHeight="1" x14ac:dyDescent="0.25">
      <c r="A982" s="13" t="str">
        <f>_xlfn.XLOOKUP(C982,'Export Action'!$A$3:$A$1999,'Export Action'!$L$3:$L$1999)</f>
        <v>32612642200038</v>
      </c>
      <c r="B982" s="84" t="str">
        <f>_xlfn.XLOOKUP(A982,'Export Action'!$L$3:$L$1999,'Export Action'!$O$3:$O$1999)</f>
        <v>ASSOCIATION SPORTIVE INTERCOMMUNALE ASI TENNIS DE TABLE</v>
      </c>
      <c r="C982" s="1" t="s">
        <v>18768</v>
      </c>
      <c r="D982" s="36" t="str">
        <f>_xlfn.XLOOKUP(C982,'Export Action'!$A$3:$A$1999,'Export Action'!$X$3:$X$1999)</f>
        <v>Sport santé et handisport</v>
      </c>
      <c r="E982" s="1" t="str">
        <f>_xlfn.XLOOKUP(A982,'Export Dossier'!$K$3:$K$974,'Export Dossier'!$D$3:$D$974)</f>
        <v>FFTT-PDL-24-0018</v>
      </c>
      <c r="F982" s="36" t="str">
        <f>_xlfn.XLOOKUP(C982,'Export Action'!$A$3:$A$1999,'Export Action'!$AE$3:$AE$1999)</f>
        <v>Ping Actif</v>
      </c>
      <c r="G982" s="68"/>
      <c r="H982" s="71"/>
      <c r="I982" s="71"/>
      <c r="J982" s="1" t="str">
        <f>_xlfn.XLOOKUP(C982,'Export Action'!$A$3:$A$1999,'Export Action'!$J$3:$J$1999)</f>
        <v>Première demande</v>
      </c>
      <c r="K982" s="1" t="str">
        <f>_xlfn.XLOOKUP(C982,'Export Action'!$A$3:$A$1999,'Export Action'!$AL$3:$AL$1999)</f>
        <v>Mixte</v>
      </c>
      <c r="L982" s="1">
        <f>_xlfn.XLOOKUP(C982,'Export Action'!$A$3:$A$1999,'Export Action'!$AM$3:$AM$1999)</f>
        <v>50</v>
      </c>
      <c r="M982" s="5">
        <f>_xlfn.XLOOKUP(A982,'Export 2022'!$K$3:$K$1000,'Export 2022'!$AF$3:$AF$1000)</f>
        <v>2250</v>
      </c>
      <c r="N982" s="5">
        <f>_xlfn.XLOOKUP(A982,'Export 2023'!$K$3:$K$1000,'Export 2023'!$AF$3:$AF$1000)</f>
        <v>1900</v>
      </c>
      <c r="O982" s="31">
        <f>_xlfn.XLOOKUP(A982,'Export Dossier'!$K$3:$K$974,'Export Dossier'!$AD$3:$AD$974)</f>
        <v>7320</v>
      </c>
      <c r="P982" s="31">
        <f>_xlfn.XLOOKUP(C982,'Export Action'!$A$3:$A$1999,'Export Action'!$AS$3:$AS$1999)</f>
        <v>3000</v>
      </c>
      <c r="Q982" s="29">
        <f>(_xlfn.XLOOKUP(C982,'Export Action'!$A$3:$A$1999,'Export Action'!$AS$3:$AS$1999))/_xlfn.XLOOKUP(C982,'Export Action'!$A$3:$A$1999,'Export Action'!$AR$3:$AR$1999)</f>
        <v>0.6</v>
      </c>
      <c r="R982" s="63" t="str">
        <f>IF(OR(_xlfn.XLOOKUP(C982,'Export Action'!$A$3:$A$1999,'Export Action'!$AO$3:$AO$1999)="Communes ZRR./bassins de vie pop &gt; 50% ZRR",_xlfn.XLOOKUP(C982,'Export Action'!$A$3:$A$1999,'Export Action'!$AO$3:$AO$1999)="Contrats de relance et de transition écologique (CRTE) rural"),"Oui","Non")</f>
        <v>Non</v>
      </c>
      <c r="S982" s="73"/>
      <c r="T982" s="74">
        <f t="shared" si="15"/>
        <v>397</v>
      </c>
      <c r="U982" s="75"/>
      <c r="V982" s="8" t="str" cm="1">
        <f t="array" ref="V982">IF(SUMPRODUCT((Tableau1[NOM DE LA STRUCTURE]=Tableau1[[#This Row],[NOM DE LA STRUCTURE]])*Tableau1[MONTANT PROPOSE POUR L''ACTION])=0,"",SUMPRODUCT((Tableau1[NOM DE LA STRUCTURE]=Tableau1[[#This Row],[NOM DE LA STRUCTURE]])*Tableau1[MONTANT PROPOSE POUR L''ACTION]))</f>
        <v/>
      </c>
      <c r="W982" s="79"/>
    </row>
    <row r="983" spans="1:23" ht="47.5" hidden="1" customHeight="1" x14ac:dyDescent="0.25">
      <c r="A983" s="13" t="str">
        <f>_xlfn.XLOOKUP(C983,'Export Action'!$A$3:$A$1999,'Export Action'!$L$3:$L$1999)</f>
        <v>32612642200038</v>
      </c>
      <c r="B983" s="84" t="str">
        <f>_xlfn.XLOOKUP(A983,'Export Action'!$L$3:$L$1999,'Export Action'!$O$3:$O$1999)</f>
        <v>ASSOCIATION SPORTIVE INTERCOMMUNALE ASI TENNIS DE TABLE</v>
      </c>
      <c r="C983" s="1" t="s">
        <v>18775</v>
      </c>
      <c r="D983" s="36" t="str">
        <f>_xlfn.XLOOKUP(C983,'Export Action'!$A$3:$A$1999,'Export Action'!$X$3:$X$1999)</f>
        <v>Ping VR</v>
      </c>
      <c r="E983" s="1" t="str">
        <f>_xlfn.XLOOKUP(A983,'Export Dossier'!$K$3:$K$974,'Export Dossier'!$D$3:$D$974)</f>
        <v>FFTT-PDL-24-0018</v>
      </c>
      <c r="F983" s="36" t="str">
        <f>_xlfn.XLOOKUP(C983,'Export Action'!$A$3:$A$1999,'Export Action'!$AE$3:$AE$1999)</f>
        <v>Nouvelles pratiques</v>
      </c>
      <c r="G983" s="68"/>
      <c r="H983" s="71"/>
      <c r="I983" s="71"/>
      <c r="J983" s="1" t="str">
        <f>_xlfn.XLOOKUP(C983,'Export Action'!$A$3:$A$1999,'Export Action'!$J$3:$J$1999)</f>
        <v>Renouvellement</v>
      </c>
      <c r="K983" s="1" t="str">
        <f>_xlfn.XLOOKUP(C983,'Export Action'!$A$3:$A$1999,'Export Action'!$AL$3:$AL$1999)</f>
        <v>Mixte</v>
      </c>
      <c r="L983" s="1">
        <f>_xlfn.XLOOKUP(C983,'Export Action'!$A$3:$A$1999,'Export Action'!$AM$3:$AM$1999)</f>
        <v>50</v>
      </c>
      <c r="M983" s="5">
        <f>_xlfn.XLOOKUP(A983,'Export 2022'!$K$3:$K$1000,'Export 2022'!$AF$3:$AF$1000)</f>
        <v>2250</v>
      </c>
      <c r="N983" s="5">
        <f>_xlfn.XLOOKUP(A983,'Export 2023'!$K$3:$K$1000,'Export 2023'!$AF$3:$AF$1000)</f>
        <v>1900</v>
      </c>
      <c r="O983" s="31">
        <f>_xlfn.XLOOKUP(A983,'Export Dossier'!$K$3:$K$974,'Export Dossier'!$AD$3:$AD$974)</f>
        <v>7320</v>
      </c>
      <c r="P983" s="31">
        <f>_xlfn.XLOOKUP(C983,'Export Action'!$A$3:$A$1999,'Export Action'!$AS$3:$AS$1999)</f>
        <v>1800</v>
      </c>
      <c r="Q983" s="29">
        <f>(_xlfn.XLOOKUP(C983,'Export Action'!$A$3:$A$1999,'Export Action'!$AS$3:$AS$1999))/_xlfn.XLOOKUP(C983,'Export Action'!$A$3:$A$1999,'Export Action'!$AR$3:$AR$1999)</f>
        <v>0.6</v>
      </c>
      <c r="R983" s="63" t="str">
        <f>IF(OR(_xlfn.XLOOKUP(C983,'Export Action'!$A$3:$A$1999,'Export Action'!$AO$3:$AO$1999)="Communes ZRR./bassins de vie pop &gt; 50% ZRR",_xlfn.XLOOKUP(C983,'Export Action'!$A$3:$A$1999,'Export Action'!$AO$3:$AO$1999)="Contrats de relance et de transition écologique (CRTE) rural"),"Oui","Non")</f>
        <v>Non</v>
      </c>
      <c r="S983" s="73"/>
      <c r="T983" s="74">
        <f t="shared" si="15"/>
        <v>397</v>
      </c>
      <c r="U983" s="75"/>
      <c r="V983" s="8" t="str" cm="1">
        <f t="array" ref="V983">IF(SUMPRODUCT((Tableau1[NOM DE LA STRUCTURE]=Tableau1[[#This Row],[NOM DE LA STRUCTURE]])*Tableau1[MONTANT PROPOSE POUR L''ACTION])=0,"",SUMPRODUCT((Tableau1[NOM DE LA STRUCTURE]=Tableau1[[#This Row],[NOM DE LA STRUCTURE]])*Tableau1[MONTANT PROPOSE POUR L''ACTION]))</f>
        <v/>
      </c>
      <c r="W983" s="79"/>
    </row>
    <row r="984" spans="1:23" ht="47.5" hidden="1" customHeight="1" x14ac:dyDescent="0.25">
      <c r="A984" s="13" t="str">
        <f>_xlfn.XLOOKUP(C984,'Export Action'!$A$3:$A$1999,'Export Action'!$L$3:$L$1999)</f>
        <v>32612642200038</v>
      </c>
      <c r="B984" s="84" t="str">
        <f>_xlfn.XLOOKUP(A984,'Export Action'!$L$3:$L$1999,'Export Action'!$O$3:$O$1999)</f>
        <v>ASSOCIATION SPORTIVE INTERCOMMUNALE ASI TENNIS DE TABLE</v>
      </c>
      <c r="C984" s="1" t="s">
        <v>18780</v>
      </c>
      <c r="D984" s="36" t="str">
        <f>_xlfn.XLOOKUP(C984,'Export Action'!$A$3:$A$1999,'Export Action'!$X$3:$X$1999)</f>
        <v>Ping Kids 2024</v>
      </c>
      <c r="E984" s="1" t="str">
        <f>_xlfn.XLOOKUP(A984,'Export Dossier'!$K$3:$K$974,'Export Dossier'!$D$3:$D$974)</f>
        <v>FFTT-PDL-24-0018</v>
      </c>
      <c r="F984" s="36" t="str">
        <f>_xlfn.XLOOKUP(C984,'Export Action'!$A$3:$A$1999,'Export Action'!$AE$3:$AE$1999)</f>
        <v>Ping Educatif</v>
      </c>
      <c r="G984" s="68"/>
      <c r="H984" s="71"/>
      <c r="I984" s="71"/>
      <c r="J984" s="1" t="str">
        <f>_xlfn.XLOOKUP(C984,'Export Action'!$A$3:$A$1999,'Export Action'!$J$3:$J$1999)</f>
        <v>Renouvellement</v>
      </c>
      <c r="K984" s="1" t="str">
        <f>_xlfn.XLOOKUP(C984,'Export Action'!$A$3:$A$1999,'Export Action'!$AL$3:$AL$1999)</f>
        <v>Mixte</v>
      </c>
      <c r="L984" s="1">
        <f>_xlfn.XLOOKUP(C984,'Export Action'!$A$3:$A$1999,'Export Action'!$AM$3:$AM$1999)</f>
        <v>500</v>
      </c>
      <c r="M984" s="5">
        <f>_xlfn.XLOOKUP(A984,'Export 2022'!$K$3:$K$1000,'Export 2022'!$AF$3:$AF$1000)</f>
        <v>2250</v>
      </c>
      <c r="N984" s="5">
        <f>_xlfn.XLOOKUP(A984,'Export 2023'!$K$3:$K$1000,'Export 2023'!$AF$3:$AF$1000)</f>
        <v>1900</v>
      </c>
      <c r="O984" s="31">
        <f>_xlfn.XLOOKUP(A984,'Export Dossier'!$K$3:$K$974,'Export Dossier'!$AD$3:$AD$974)</f>
        <v>7320</v>
      </c>
      <c r="P984" s="31">
        <f>_xlfn.XLOOKUP(C984,'Export Action'!$A$3:$A$1999,'Export Action'!$AS$3:$AS$1999)</f>
        <v>2520</v>
      </c>
      <c r="Q984" s="29">
        <f>(_xlfn.XLOOKUP(C984,'Export Action'!$A$3:$A$1999,'Export Action'!$AS$3:$AS$1999))/_xlfn.XLOOKUP(C984,'Export Action'!$A$3:$A$1999,'Export Action'!$AR$3:$AR$1999)</f>
        <v>0.6</v>
      </c>
      <c r="R984" s="63" t="str">
        <f>IF(OR(_xlfn.XLOOKUP(C984,'Export Action'!$A$3:$A$1999,'Export Action'!$AO$3:$AO$1999)="Communes ZRR./bassins de vie pop &gt; 50% ZRR",_xlfn.XLOOKUP(C984,'Export Action'!$A$3:$A$1999,'Export Action'!$AO$3:$AO$1999)="Contrats de relance et de transition écologique (CRTE) rural"),"Oui","Non")</f>
        <v>Non</v>
      </c>
      <c r="S984" s="73"/>
      <c r="T984" s="74">
        <f t="shared" si="15"/>
        <v>397</v>
      </c>
      <c r="U984" s="75"/>
      <c r="V984" s="8" t="str" cm="1">
        <f t="array" ref="V984">IF(SUMPRODUCT((Tableau1[NOM DE LA STRUCTURE]=Tableau1[[#This Row],[NOM DE LA STRUCTURE]])*Tableau1[MONTANT PROPOSE POUR L''ACTION])=0,"",SUMPRODUCT((Tableau1[NOM DE LA STRUCTURE]=Tableau1[[#This Row],[NOM DE LA STRUCTURE]])*Tableau1[MONTANT PROPOSE POUR L''ACTION]))</f>
        <v/>
      </c>
      <c r="W984" s="79"/>
    </row>
    <row r="985" spans="1:23" ht="47.5" hidden="1" customHeight="1" x14ac:dyDescent="0.25">
      <c r="A985" s="13" t="str">
        <f>_xlfn.XLOOKUP(C985,'Export Action'!$A$3:$A$1999,'Export Action'!$L$3:$L$1999)</f>
        <v>45297781200018</v>
      </c>
      <c r="B985" s="84" t="str">
        <f>_xlfn.XLOOKUP(A985,'Export Action'!$L$3:$L$1999,'Export Action'!$O$3:$O$1999)</f>
        <v>LES LOUPS D'ANGERS TENNIS DE TABLE</v>
      </c>
      <c r="C985" s="1" t="s">
        <v>18786</v>
      </c>
      <c r="D985" s="36" t="str">
        <f>_xlfn.XLOOKUP(C985,'Export Action'!$A$3:$A$1999,'Export Action'!$X$3:$X$1999)</f>
        <v>Réduction des inégalités et accès à la pratique</v>
      </c>
      <c r="E985" s="1" t="str">
        <f>_xlfn.XLOOKUP(A985,'Export Dossier'!$K$3:$K$974,'Export Dossier'!$D$3:$D$974)</f>
        <v>FFTT-PDL-24-0019</v>
      </c>
      <c r="F985" s="36" t="str">
        <f>_xlfn.XLOOKUP(C985,'Export Action'!$A$3:$A$1999,'Export Action'!$AE$3:$AE$1999)</f>
        <v>Ping Inclusif</v>
      </c>
      <c r="G985" s="68"/>
      <c r="H985" s="71"/>
      <c r="I985" s="71"/>
      <c r="J985" s="1" t="str">
        <f>_xlfn.XLOOKUP(C985,'Export Action'!$A$3:$A$1999,'Export Action'!$J$3:$J$1999)</f>
        <v>Première demande</v>
      </c>
      <c r="K985" s="1" t="str">
        <f>_xlfn.XLOOKUP(C985,'Export Action'!$A$3:$A$1999,'Export Action'!$AL$3:$AL$1999)</f>
        <v>Mixte</v>
      </c>
      <c r="L985" s="1">
        <f>_xlfn.XLOOKUP(C985,'Export Action'!$A$3:$A$1999,'Export Action'!$AM$3:$AM$1999)</f>
        <v>250</v>
      </c>
      <c r="M985" s="5" t="e">
        <f>_xlfn.XLOOKUP(A985,'Export 2022'!$K$3:$K$1000,'Export 2022'!$AF$3:$AF$1000)</f>
        <v>#N/A</v>
      </c>
      <c r="N985" s="5">
        <f>_xlfn.XLOOKUP(A985,'Export 2023'!$K$3:$K$1000,'Export 2023'!$AF$3:$AF$1000)</f>
        <v>1900</v>
      </c>
      <c r="O985" s="31">
        <f>_xlfn.XLOOKUP(A985,'Export Dossier'!$K$3:$K$974,'Export Dossier'!$AD$3:$AD$974)</f>
        <v>11900</v>
      </c>
      <c r="P985" s="31">
        <f>_xlfn.XLOOKUP(C985,'Export Action'!$A$3:$A$1999,'Export Action'!$AS$3:$AS$1999)</f>
        <v>5000</v>
      </c>
      <c r="Q985" s="29">
        <f>(_xlfn.XLOOKUP(C985,'Export Action'!$A$3:$A$1999,'Export Action'!$AS$3:$AS$1999))/_xlfn.XLOOKUP(C985,'Export Action'!$A$3:$A$1999,'Export Action'!$AR$3:$AR$1999)</f>
        <v>0.58823529411764708</v>
      </c>
      <c r="R985" s="63" t="str">
        <f>IF(OR(_xlfn.XLOOKUP(C985,'Export Action'!$A$3:$A$1999,'Export Action'!$AO$3:$AO$1999)="Communes ZRR./bassins de vie pop &gt; 50% ZRR",_xlfn.XLOOKUP(C985,'Export Action'!$A$3:$A$1999,'Export Action'!$AO$3:$AO$1999)="Contrats de relance et de transition écologique (CRTE) rural"),"Oui","Non")</f>
        <v>Non</v>
      </c>
      <c r="S985" s="73"/>
      <c r="T985" s="74">
        <f t="shared" si="15"/>
        <v>398</v>
      </c>
      <c r="U985" s="75"/>
      <c r="V985" s="8" t="str" cm="1">
        <f t="array" ref="V985">IF(SUMPRODUCT((Tableau1[NOM DE LA STRUCTURE]=Tableau1[[#This Row],[NOM DE LA STRUCTURE]])*Tableau1[MONTANT PROPOSE POUR L''ACTION])=0,"",SUMPRODUCT((Tableau1[NOM DE LA STRUCTURE]=Tableau1[[#This Row],[NOM DE LA STRUCTURE]])*Tableau1[MONTANT PROPOSE POUR L''ACTION]))</f>
        <v/>
      </c>
      <c r="W985" s="79"/>
    </row>
    <row r="986" spans="1:23" ht="47.5" hidden="1" customHeight="1" x14ac:dyDescent="0.25">
      <c r="A986" s="13" t="str">
        <f>_xlfn.XLOOKUP(C986,'Export Action'!$A$3:$A$1999,'Export Action'!$L$3:$L$1999)</f>
        <v>45297781200018</v>
      </c>
      <c r="B986" s="84" t="str">
        <f>_xlfn.XLOOKUP(A986,'Export Action'!$L$3:$L$1999,'Export Action'!$O$3:$O$1999)</f>
        <v>LES LOUPS D'ANGERS TENNIS DE TABLE</v>
      </c>
      <c r="C986" s="1" t="s">
        <v>18794</v>
      </c>
      <c r="D986" s="36" t="str">
        <f>_xlfn.XLOOKUP(C986,'Export Action'!$A$3:$A$1999,'Export Action'!$X$3:$X$1999)</f>
        <v>Du ping pour les nouveaux publics (ping santé et bien-être)</v>
      </c>
      <c r="E986" s="1" t="str">
        <f>_xlfn.XLOOKUP(A986,'Export Dossier'!$K$3:$K$974,'Export Dossier'!$D$3:$D$974)</f>
        <v>FFTT-PDL-24-0019</v>
      </c>
      <c r="F986" s="36" t="str">
        <f>_xlfn.XLOOKUP(C986,'Export Action'!$A$3:$A$1999,'Export Action'!$AE$3:$AE$1999)</f>
        <v>Ping Actif</v>
      </c>
      <c r="G986" s="68"/>
      <c r="H986" s="71"/>
      <c r="I986" s="71"/>
      <c r="J986" s="1" t="str">
        <f>_xlfn.XLOOKUP(C986,'Export Action'!$A$3:$A$1999,'Export Action'!$J$3:$J$1999)</f>
        <v>Première demande</v>
      </c>
      <c r="K986" s="1" t="str">
        <f>_xlfn.XLOOKUP(C986,'Export Action'!$A$3:$A$1999,'Export Action'!$AL$3:$AL$1999)</f>
        <v>Mixte</v>
      </c>
      <c r="L986" s="1">
        <f>_xlfn.XLOOKUP(C986,'Export Action'!$A$3:$A$1999,'Export Action'!$AM$3:$AM$1999)</f>
        <v>170</v>
      </c>
      <c r="M986" s="5" t="e">
        <f>_xlfn.XLOOKUP(A986,'Export 2022'!$K$3:$K$1000,'Export 2022'!$AF$3:$AF$1000)</f>
        <v>#N/A</v>
      </c>
      <c r="N986" s="5">
        <f>_xlfn.XLOOKUP(A986,'Export 2023'!$K$3:$K$1000,'Export 2023'!$AF$3:$AF$1000)</f>
        <v>1900</v>
      </c>
      <c r="O986" s="31">
        <f>_xlfn.XLOOKUP(A986,'Export Dossier'!$K$3:$K$974,'Export Dossier'!$AD$3:$AD$974)</f>
        <v>11900</v>
      </c>
      <c r="P986" s="31">
        <f>_xlfn.XLOOKUP(C986,'Export Action'!$A$3:$A$1999,'Export Action'!$AS$3:$AS$1999)</f>
        <v>3000</v>
      </c>
      <c r="Q986" s="29">
        <f>(_xlfn.XLOOKUP(C986,'Export Action'!$A$3:$A$1999,'Export Action'!$AS$3:$AS$1999))/_xlfn.XLOOKUP(C986,'Export Action'!$A$3:$A$1999,'Export Action'!$AR$3:$AR$1999)</f>
        <v>0.6</v>
      </c>
      <c r="R986" s="63" t="str">
        <f>IF(OR(_xlfn.XLOOKUP(C986,'Export Action'!$A$3:$A$1999,'Export Action'!$AO$3:$AO$1999)="Communes ZRR./bassins de vie pop &gt; 50% ZRR",_xlfn.XLOOKUP(C986,'Export Action'!$A$3:$A$1999,'Export Action'!$AO$3:$AO$1999)="Contrats de relance et de transition écologique (CRTE) rural"),"Oui","Non")</f>
        <v>Non</v>
      </c>
      <c r="S986" s="73"/>
      <c r="T986" s="74">
        <f t="shared" si="15"/>
        <v>398</v>
      </c>
      <c r="U986" s="75"/>
      <c r="V986" s="8" t="str" cm="1">
        <f t="array" ref="V986">IF(SUMPRODUCT((Tableau1[NOM DE LA STRUCTURE]=Tableau1[[#This Row],[NOM DE LA STRUCTURE]])*Tableau1[MONTANT PROPOSE POUR L''ACTION])=0,"",SUMPRODUCT((Tableau1[NOM DE LA STRUCTURE]=Tableau1[[#This Row],[NOM DE LA STRUCTURE]])*Tableau1[MONTANT PROPOSE POUR L''ACTION]))</f>
        <v/>
      </c>
      <c r="W986" s="79"/>
    </row>
    <row r="987" spans="1:23" ht="47.5" hidden="1" customHeight="1" x14ac:dyDescent="0.25">
      <c r="A987" s="13" t="str">
        <f>_xlfn.XLOOKUP(C987,'Export Action'!$A$3:$A$1999,'Export Action'!$L$3:$L$1999)</f>
        <v>45297781200018</v>
      </c>
      <c r="B987" s="84" t="str">
        <f>_xlfn.XLOOKUP(A987,'Export Action'!$L$3:$L$1999,'Export Action'!$O$3:$O$1999)</f>
        <v>LES LOUPS D'ANGERS TENNIS DE TABLE</v>
      </c>
      <c r="C987" s="1" t="s">
        <v>18800</v>
      </c>
      <c r="D987" s="36" t="str">
        <f>_xlfn.XLOOKUP(C987,'Export Action'!$A$3:$A$1999,'Export Action'!$X$3:$X$1999)</f>
        <v>Développement de nouvelles pratiques (Ping VR et Ping Extérieur)</v>
      </c>
      <c r="E987" s="1" t="str">
        <f>_xlfn.XLOOKUP(A987,'Export Dossier'!$K$3:$K$974,'Export Dossier'!$D$3:$D$974)</f>
        <v>FFTT-PDL-24-0019</v>
      </c>
      <c r="F987" s="36" t="str">
        <f>_xlfn.XLOOKUP(C987,'Export Action'!$A$3:$A$1999,'Export Action'!$AE$3:$AE$1999)</f>
        <v>Nouvelles pratiques</v>
      </c>
      <c r="G987" s="68"/>
      <c r="H987" s="71"/>
      <c r="I987" s="71"/>
      <c r="J987" s="1" t="str">
        <f>_xlfn.XLOOKUP(C987,'Export Action'!$A$3:$A$1999,'Export Action'!$J$3:$J$1999)</f>
        <v>Première demande</v>
      </c>
      <c r="K987" s="1" t="str">
        <f>_xlfn.XLOOKUP(C987,'Export Action'!$A$3:$A$1999,'Export Action'!$AL$3:$AL$1999)</f>
        <v>Mixte</v>
      </c>
      <c r="L987" s="1">
        <f>_xlfn.XLOOKUP(C987,'Export Action'!$A$3:$A$1999,'Export Action'!$AM$3:$AM$1999)</f>
        <v>300</v>
      </c>
      <c r="M987" s="5" t="e">
        <f>_xlfn.XLOOKUP(A987,'Export 2022'!$K$3:$K$1000,'Export 2022'!$AF$3:$AF$1000)</f>
        <v>#N/A</v>
      </c>
      <c r="N987" s="5">
        <f>_xlfn.XLOOKUP(A987,'Export 2023'!$K$3:$K$1000,'Export 2023'!$AF$3:$AF$1000)</f>
        <v>1900</v>
      </c>
      <c r="O987" s="31">
        <f>_xlfn.XLOOKUP(A987,'Export Dossier'!$K$3:$K$974,'Export Dossier'!$AD$3:$AD$974)</f>
        <v>11900</v>
      </c>
      <c r="P987" s="31">
        <f>_xlfn.XLOOKUP(C987,'Export Action'!$A$3:$A$1999,'Export Action'!$AS$3:$AS$1999)</f>
        <v>1800</v>
      </c>
      <c r="Q987" s="29">
        <f>(_xlfn.XLOOKUP(C987,'Export Action'!$A$3:$A$1999,'Export Action'!$AS$3:$AS$1999))/_xlfn.XLOOKUP(C987,'Export Action'!$A$3:$A$1999,'Export Action'!$AR$3:$AR$1999)</f>
        <v>0.6</v>
      </c>
      <c r="R987" s="63" t="str">
        <f>IF(OR(_xlfn.XLOOKUP(C987,'Export Action'!$A$3:$A$1999,'Export Action'!$AO$3:$AO$1999)="Communes ZRR./bassins de vie pop &gt; 50% ZRR",_xlfn.XLOOKUP(C987,'Export Action'!$A$3:$A$1999,'Export Action'!$AO$3:$AO$1999)="Contrats de relance et de transition écologique (CRTE) rural"),"Oui","Non")</f>
        <v>Non</v>
      </c>
      <c r="S987" s="73"/>
      <c r="T987" s="74">
        <f t="shared" si="15"/>
        <v>398</v>
      </c>
      <c r="U987" s="75"/>
      <c r="V987" s="8" t="str" cm="1">
        <f t="array" ref="V987">IF(SUMPRODUCT((Tableau1[NOM DE LA STRUCTURE]=Tableau1[[#This Row],[NOM DE LA STRUCTURE]])*Tableau1[MONTANT PROPOSE POUR L''ACTION])=0,"",SUMPRODUCT((Tableau1[NOM DE LA STRUCTURE]=Tableau1[[#This Row],[NOM DE LA STRUCTURE]])*Tableau1[MONTANT PROPOSE POUR L''ACTION]))</f>
        <v/>
      </c>
      <c r="W987" s="79"/>
    </row>
    <row r="988" spans="1:23" ht="47.5" hidden="1" customHeight="1" x14ac:dyDescent="0.25">
      <c r="A988" s="13" t="str">
        <f>_xlfn.XLOOKUP(C988,'Export Action'!$A$3:$A$1999,'Export Action'!$L$3:$L$1999)</f>
        <v>45297781200018</v>
      </c>
      <c r="B988" s="84" t="str">
        <f>_xlfn.XLOOKUP(A988,'Export Action'!$L$3:$L$1999,'Export Action'!$O$3:$O$1999)</f>
        <v>LES LOUPS D'ANGERS TENNIS DE TABLE</v>
      </c>
      <c r="C988" s="1" t="s">
        <v>18806</v>
      </c>
      <c r="D988" s="36" t="str">
        <f>_xlfn.XLOOKUP(C988,'Export Action'!$A$3:$A$1999,'Export Action'!$X$3:$X$1999)</f>
        <v>Animations JOP</v>
      </c>
      <c r="E988" s="1" t="str">
        <f>_xlfn.XLOOKUP(A988,'Export Dossier'!$K$3:$K$974,'Export Dossier'!$D$3:$D$974)</f>
        <v>FFTT-PDL-24-0019</v>
      </c>
      <c r="F988" s="36" t="str">
        <f>_xlfn.XLOOKUP(C988,'Export Action'!$A$3:$A$1999,'Export Action'!$AE$3:$AE$1999)</f>
        <v>Animations vacances Olympiques et Paralympiques</v>
      </c>
      <c r="G988" s="87"/>
      <c r="H988" s="1"/>
      <c r="I988" s="1"/>
      <c r="J988" s="1" t="str">
        <f>_xlfn.XLOOKUP(C988,'Export Action'!$A$3:$A$1999,'Export Action'!$J$3:$J$1999)</f>
        <v>Première demande</v>
      </c>
      <c r="K988" s="1" t="str">
        <f>_xlfn.XLOOKUP(C988,'Export Action'!$A$3:$A$1999,'Export Action'!$AL$3:$AL$1999)</f>
        <v>Mixte</v>
      </c>
      <c r="L988" s="1">
        <f>_xlfn.XLOOKUP(C988,'Export Action'!$A$3:$A$1999,'Export Action'!$AM$3:$AM$1999)</f>
        <v>350</v>
      </c>
      <c r="M988" s="5" t="e">
        <f>_xlfn.XLOOKUP(A988,'Export 2022'!$K$3:$K$1000,'Export 2022'!$AF$3:$AF$1000)</f>
        <v>#N/A</v>
      </c>
      <c r="N988" s="5">
        <f>_xlfn.XLOOKUP(A988,'Export 2023'!$K$3:$K$1000,'Export 2023'!$AF$3:$AF$1000)</f>
        <v>1900</v>
      </c>
      <c r="O988" s="31">
        <f>_xlfn.XLOOKUP(A988,'Export Dossier'!$K$3:$K$974,'Export Dossier'!$AD$3:$AD$974)</f>
        <v>11900</v>
      </c>
      <c r="P988" s="31">
        <f>_xlfn.XLOOKUP(C988,'Export Action'!$A$3:$A$1999,'Export Action'!$AS$3:$AS$1999)</f>
        <v>2100</v>
      </c>
      <c r="Q988" s="29">
        <f>(_xlfn.XLOOKUP(C988,'Export Action'!$A$3:$A$1999,'Export Action'!$AS$3:$AS$1999))/_xlfn.XLOOKUP(C988,'Export Action'!$A$3:$A$1999,'Export Action'!$AR$3:$AR$1999)</f>
        <v>0.58333333333333337</v>
      </c>
      <c r="R988" s="63" t="str">
        <f>IF(OR(_xlfn.XLOOKUP(C988,'Export Action'!$A$3:$A$1999,'Export Action'!$AO$3:$AO$1999)="Communes ZRR./bassins de vie pop &gt; 50% ZRR",_xlfn.XLOOKUP(C988,'Export Action'!$A$3:$A$1999,'Export Action'!$AO$3:$AO$1999)="Contrats de relance et de transition écologique (CRTE) rural"),"Oui","Non")</f>
        <v>Non</v>
      </c>
      <c r="S988" s="88"/>
      <c r="T988" s="74">
        <f t="shared" si="15"/>
        <v>398</v>
      </c>
      <c r="U988" s="89"/>
      <c r="V988" s="8" t="str" cm="1">
        <f t="array" ref="V988">IF(SUMPRODUCT((Tableau1[NOM DE LA STRUCTURE]=Tableau1[[#This Row],[NOM DE LA STRUCTURE]])*Tableau1[MONTANT PROPOSE POUR L''ACTION])=0,"",SUMPRODUCT((Tableau1[NOM DE LA STRUCTURE]=Tableau1[[#This Row],[NOM DE LA STRUCTURE]])*Tableau1[MONTANT PROPOSE POUR L''ACTION]))</f>
        <v/>
      </c>
      <c r="W988" s="90"/>
    </row>
    <row r="989" spans="1:23" ht="47.5" hidden="1" customHeight="1" x14ac:dyDescent="0.25">
      <c r="A989" s="13" t="str">
        <f>_xlfn.XLOOKUP(C989,'Export Action'!$A$3:$A$1999,'Export Action'!$L$3:$L$1999)</f>
        <v>50827156600012</v>
      </c>
      <c r="B989" s="84" t="str">
        <f>_xlfn.XLOOKUP(A989,'Export Action'!$L$3:$L$1999,'Export Action'!$O$3:$O$1999)</f>
        <v>US LA FERRIERE VENDEE TENNIS DE TABLE</v>
      </c>
      <c r="C989" s="1" t="s">
        <v>18811</v>
      </c>
      <c r="D989" s="36" t="str">
        <f>_xlfn.XLOOKUP(C989,'Export Action'!$A$3:$A$1999,'Export Action'!$X$3:$X$1999)</f>
        <v>PING CITOYEN - RECRUTEMENT ET FIDELISATION DES JEUNES</v>
      </c>
      <c r="E989" s="1" t="str">
        <f>_xlfn.XLOOKUP(A989,'Export Dossier'!$K$3:$K$974,'Export Dossier'!$D$3:$D$974)</f>
        <v>FFTT-PDL-24-0021</v>
      </c>
      <c r="F989" s="36" t="str">
        <f>_xlfn.XLOOKUP(C989,'Export Action'!$A$3:$A$1999,'Export Action'!$AE$3:$AE$1999)</f>
        <v>Ping Educatif</v>
      </c>
      <c r="G989" s="68"/>
      <c r="H989" s="71"/>
      <c r="I989" s="71"/>
      <c r="J989" s="1" t="str">
        <f>_xlfn.XLOOKUP(C989,'Export Action'!$A$3:$A$1999,'Export Action'!$J$3:$J$1999)</f>
        <v>Renouvellement</v>
      </c>
      <c r="K989" s="1" t="str">
        <f>_xlfn.XLOOKUP(C989,'Export Action'!$A$3:$A$1999,'Export Action'!$AL$3:$AL$1999)</f>
        <v>Mixte</v>
      </c>
      <c r="L989" s="1">
        <f>_xlfn.XLOOKUP(C989,'Export Action'!$A$3:$A$1999,'Export Action'!$AM$3:$AM$1999)</f>
        <v>450</v>
      </c>
      <c r="M989" s="5">
        <f>_xlfn.XLOOKUP(A989,'Export 2022'!$K$3:$K$1000,'Export 2022'!$AF$3:$AF$1000)</f>
        <v>2800</v>
      </c>
      <c r="N989" s="5">
        <f>_xlfn.XLOOKUP(A989,'Export 2023'!$K$3:$K$1000,'Export 2023'!$AF$3:$AF$1000)</f>
        <v>1800</v>
      </c>
      <c r="O989" s="31">
        <f>_xlfn.XLOOKUP(A989,'Export Dossier'!$K$3:$K$974,'Export Dossier'!$AD$3:$AD$974)</f>
        <v>14386</v>
      </c>
      <c r="P989" s="31">
        <f>_xlfn.XLOOKUP(C989,'Export Action'!$A$3:$A$1999,'Export Action'!$AS$3:$AS$1999)</f>
        <v>7253</v>
      </c>
      <c r="Q989" s="29">
        <f>(_xlfn.XLOOKUP(C989,'Export Action'!$A$3:$A$1999,'Export Action'!$AS$3:$AS$1999))/_xlfn.XLOOKUP(C989,'Export Action'!$A$3:$A$1999,'Export Action'!$AR$3:$AR$1999)</f>
        <v>0.60001654533421578</v>
      </c>
      <c r="R989" s="63" t="str">
        <f>IF(OR(_xlfn.XLOOKUP(C989,'Export Action'!$A$3:$A$1999,'Export Action'!$AO$3:$AO$1999)="Communes ZRR./bassins de vie pop &gt; 50% ZRR",_xlfn.XLOOKUP(C989,'Export Action'!$A$3:$A$1999,'Export Action'!$AO$3:$AO$1999)="Contrats de relance et de transition écologique (CRTE) rural"),"Oui","Non")</f>
        <v>Non</v>
      </c>
      <c r="S989" s="73"/>
      <c r="T989" s="74">
        <f t="shared" si="15"/>
        <v>399</v>
      </c>
      <c r="U989" s="75"/>
      <c r="V989" s="8" t="str" cm="1">
        <f t="array" ref="V989">IF(SUMPRODUCT((Tableau1[NOM DE LA STRUCTURE]=Tableau1[[#This Row],[NOM DE LA STRUCTURE]])*Tableau1[MONTANT PROPOSE POUR L''ACTION])=0,"",SUMPRODUCT((Tableau1[NOM DE LA STRUCTURE]=Tableau1[[#This Row],[NOM DE LA STRUCTURE]])*Tableau1[MONTANT PROPOSE POUR L''ACTION]))</f>
        <v/>
      </c>
      <c r="W989" s="79"/>
    </row>
    <row r="990" spans="1:23" ht="47.5" hidden="1" customHeight="1" x14ac:dyDescent="0.25">
      <c r="A990" s="13" t="str">
        <f>_xlfn.XLOOKUP(C990,'Export Action'!$A$3:$A$1999,'Export Action'!$L$3:$L$1999)</f>
        <v>50827156600012</v>
      </c>
      <c r="B990" s="84" t="str">
        <f>_xlfn.XLOOKUP(A990,'Export Action'!$L$3:$L$1999,'Export Action'!$O$3:$O$1999)</f>
        <v>US LA FERRIERE VENDEE TENNIS DE TABLE</v>
      </c>
      <c r="C990" s="1" t="s">
        <v>18818</v>
      </c>
      <c r="D990" s="36" t="str">
        <f>_xlfn.XLOOKUP(C990,'Export Action'!$A$3:$A$1999,'Export Action'!$X$3:$X$1999)</f>
        <v>Développement des dispositifs Ping Bien être et Ping Santé</v>
      </c>
      <c r="E990" s="1" t="str">
        <f>_xlfn.XLOOKUP(A990,'Export Dossier'!$K$3:$K$974,'Export Dossier'!$D$3:$D$974)</f>
        <v>FFTT-PDL-24-0021</v>
      </c>
      <c r="F990" s="36" t="str">
        <f>_xlfn.XLOOKUP(C990,'Export Action'!$A$3:$A$1999,'Export Action'!$AE$3:$AE$1999)</f>
        <v>Ping Actif</v>
      </c>
      <c r="G990" s="68"/>
      <c r="H990" s="71"/>
      <c r="I990" s="71"/>
      <c r="J990" s="1" t="str">
        <f>_xlfn.XLOOKUP(C990,'Export Action'!$A$3:$A$1999,'Export Action'!$J$3:$J$1999)</f>
        <v>Première demande</v>
      </c>
      <c r="K990" s="1" t="str">
        <f>_xlfn.XLOOKUP(C990,'Export Action'!$A$3:$A$1999,'Export Action'!$AL$3:$AL$1999)</f>
        <v>Mixte</v>
      </c>
      <c r="L990" s="1">
        <f>_xlfn.XLOOKUP(C990,'Export Action'!$A$3:$A$1999,'Export Action'!$AM$3:$AM$1999)</f>
        <v>100</v>
      </c>
      <c r="M990" s="5">
        <f>_xlfn.XLOOKUP(A990,'Export 2022'!$K$3:$K$1000,'Export 2022'!$AF$3:$AF$1000)</f>
        <v>2800</v>
      </c>
      <c r="N990" s="5">
        <f>_xlfn.XLOOKUP(A990,'Export 2023'!$K$3:$K$1000,'Export 2023'!$AF$3:$AF$1000)</f>
        <v>1800</v>
      </c>
      <c r="O990" s="31">
        <f>_xlfn.XLOOKUP(A990,'Export Dossier'!$K$3:$K$974,'Export Dossier'!$AD$3:$AD$974)</f>
        <v>14386</v>
      </c>
      <c r="P990" s="31">
        <f>_xlfn.XLOOKUP(C990,'Export Action'!$A$3:$A$1999,'Export Action'!$AS$3:$AS$1999)</f>
        <v>2738</v>
      </c>
      <c r="Q990" s="29">
        <f>(_xlfn.XLOOKUP(C990,'Export Action'!$A$3:$A$1999,'Export Action'!$AS$3:$AS$1999))/_xlfn.XLOOKUP(C990,'Export Action'!$A$3:$A$1999,'Export Action'!$AR$3:$AR$1999)</f>
        <v>0.59768609473913992</v>
      </c>
      <c r="R990" s="63" t="str">
        <f>IF(OR(_xlfn.XLOOKUP(C990,'Export Action'!$A$3:$A$1999,'Export Action'!$AO$3:$AO$1999)="Communes ZRR./bassins de vie pop &gt; 50% ZRR",_xlfn.XLOOKUP(C990,'Export Action'!$A$3:$A$1999,'Export Action'!$AO$3:$AO$1999)="Contrats de relance et de transition écologique (CRTE) rural"),"Oui","Non")</f>
        <v>Non</v>
      </c>
      <c r="S990" s="73"/>
      <c r="T990" s="74">
        <f t="shared" si="15"/>
        <v>399</v>
      </c>
      <c r="U990" s="75"/>
      <c r="V990" s="8" t="str" cm="1">
        <f t="array" ref="V990">IF(SUMPRODUCT((Tableau1[NOM DE LA STRUCTURE]=Tableau1[[#This Row],[NOM DE LA STRUCTURE]])*Tableau1[MONTANT PROPOSE POUR L''ACTION])=0,"",SUMPRODUCT((Tableau1[NOM DE LA STRUCTURE]=Tableau1[[#This Row],[NOM DE LA STRUCTURE]])*Tableau1[MONTANT PROPOSE POUR L''ACTION]))</f>
        <v/>
      </c>
      <c r="W990" s="79"/>
    </row>
    <row r="991" spans="1:23" ht="47.5" hidden="1" customHeight="1" x14ac:dyDescent="0.25">
      <c r="A991" s="13" t="str">
        <f>_xlfn.XLOOKUP(C991,'Export Action'!$A$3:$A$1999,'Export Action'!$L$3:$L$1999)</f>
        <v>50827156600012</v>
      </c>
      <c r="B991" s="84" t="str">
        <f>_xlfn.XLOOKUP(A991,'Export Action'!$L$3:$L$1999,'Export Action'!$O$3:$O$1999)</f>
        <v>US LA FERRIERE VENDEE TENNIS DE TABLE</v>
      </c>
      <c r="C991" s="1" t="s">
        <v>18822</v>
      </c>
      <c r="D991" s="36" t="str">
        <f>_xlfn.XLOOKUP(C991,'Export Action'!$A$3:$A$1999,'Export Action'!$X$3:$X$1999)</f>
        <v>FEMINISATION</v>
      </c>
      <c r="E991" s="1" t="str">
        <f>_xlfn.XLOOKUP(A991,'Export Dossier'!$K$3:$K$974,'Export Dossier'!$D$3:$D$974)</f>
        <v>FFTT-PDL-24-0021</v>
      </c>
      <c r="F991" s="36" t="str">
        <f>_xlfn.XLOOKUP(C991,'Export Action'!$A$3:$A$1999,'Export Action'!$AE$3:$AE$1999)</f>
        <v>Ping Inclusif</v>
      </c>
      <c r="G991" s="68"/>
      <c r="H991" s="71"/>
      <c r="I991" s="71"/>
      <c r="J991" s="1" t="str">
        <f>_xlfn.XLOOKUP(C991,'Export Action'!$A$3:$A$1999,'Export Action'!$J$3:$J$1999)</f>
        <v>Renouvellement</v>
      </c>
      <c r="K991" s="1" t="str">
        <f>_xlfn.XLOOKUP(C991,'Export Action'!$A$3:$A$1999,'Export Action'!$AL$3:$AL$1999)</f>
        <v>Féminin</v>
      </c>
      <c r="L991" s="1">
        <f>_xlfn.XLOOKUP(C991,'Export Action'!$A$3:$A$1999,'Export Action'!$AM$3:$AM$1999)</f>
        <v>60</v>
      </c>
      <c r="M991" s="5">
        <f>_xlfn.XLOOKUP(A991,'Export 2022'!$K$3:$K$1000,'Export 2022'!$AF$3:$AF$1000)</f>
        <v>2800</v>
      </c>
      <c r="N991" s="5">
        <f>_xlfn.XLOOKUP(A991,'Export 2023'!$K$3:$K$1000,'Export 2023'!$AF$3:$AF$1000)</f>
        <v>1800</v>
      </c>
      <c r="O991" s="31">
        <f>_xlfn.XLOOKUP(A991,'Export Dossier'!$K$3:$K$974,'Export Dossier'!$AD$3:$AD$974)</f>
        <v>14386</v>
      </c>
      <c r="P991" s="31">
        <f>_xlfn.XLOOKUP(C991,'Export Action'!$A$3:$A$1999,'Export Action'!$AS$3:$AS$1999)</f>
        <v>1695</v>
      </c>
      <c r="Q991" s="29">
        <f>(_xlfn.XLOOKUP(C991,'Export Action'!$A$3:$A$1999,'Export Action'!$AS$3:$AS$1999))/_xlfn.XLOOKUP(C991,'Export Action'!$A$3:$A$1999,'Export Action'!$AR$3:$AR$1999)</f>
        <v>0.6</v>
      </c>
      <c r="R991" s="63" t="str">
        <f>IF(OR(_xlfn.XLOOKUP(C991,'Export Action'!$A$3:$A$1999,'Export Action'!$AO$3:$AO$1999)="Communes ZRR./bassins de vie pop &gt; 50% ZRR",_xlfn.XLOOKUP(C991,'Export Action'!$A$3:$A$1999,'Export Action'!$AO$3:$AO$1999)="Contrats de relance et de transition écologique (CRTE) rural"),"Oui","Non")</f>
        <v>Non</v>
      </c>
      <c r="S991" s="73"/>
      <c r="T991" s="74">
        <f t="shared" si="15"/>
        <v>399</v>
      </c>
      <c r="U991" s="75"/>
      <c r="V991" s="8" t="str" cm="1">
        <f t="array" ref="V991">IF(SUMPRODUCT((Tableau1[NOM DE LA STRUCTURE]=Tableau1[[#This Row],[NOM DE LA STRUCTURE]])*Tableau1[MONTANT PROPOSE POUR L''ACTION])=0,"",SUMPRODUCT((Tableau1[NOM DE LA STRUCTURE]=Tableau1[[#This Row],[NOM DE LA STRUCTURE]])*Tableau1[MONTANT PROPOSE POUR L''ACTION]))</f>
        <v/>
      </c>
      <c r="W991" s="79"/>
    </row>
    <row r="992" spans="1:23" ht="47.5" hidden="1" customHeight="1" x14ac:dyDescent="0.25">
      <c r="A992" s="13" t="str">
        <f>_xlfn.XLOOKUP(C992,'Export Action'!$A$3:$A$1999,'Export Action'!$L$3:$L$1999)</f>
        <v>50827156600012</v>
      </c>
      <c r="B992" s="84" t="str">
        <f>_xlfn.XLOOKUP(A992,'Export Action'!$L$3:$L$1999,'Export Action'!$O$3:$O$1999)</f>
        <v>US LA FERRIERE VENDEE TENNIS DE TABLE</v>
      </c>
      <c r="C992" s="1" t="s">
        <v>18827</v>
      </c>
      <c r="D992" s="36" t="str">
        <f>_xlfn.XLOOKUP(C992,'Export Action'!$A$3:$A$1999,'Export Action'!$X$3:$X$1999)</f>
        <v>DEVOPPEMENT DURABLE - OPTION</v>
      </c>
      <c r="E992" s="1" t="str">
        <f>_xlfn.XLOOKUP(A992,'Export Dossier'!$K$3:$K$974,'Export Dossier'!$D$3:$D$974)</f>
        <v>FFTT-PDL-24-0021</v>
      </c>
      <c r="F992" s="36" t="str">
        <f>_xlfn.XLOOKUP(C992,'Export Action'!$A$3:$A$1999,'Export Action'!$AE$3:$AE$1999)</f>
        <v>Structuration clubs/comités de demain</v>
      </c>
      <c r="G992" s="68"/>
      <c r="H992" s="71"/>
      <c r="I992" s="71"/>
      <c r="J992" s="1" t="str">
        <f>_xlfn.XLOOKUP(C992,'Export Action'!$A$3:$A$1999,'Export Action'!$J$3:$J$1999)</f>
        <v>Renouvellement</v>
      </c>
      <c r="K992" s="1" t="str">
        <f>_xlfn.XLOOKUP(C992,'Export Action'!$A$3:$A$1999,'Export Action'!$AL$3:$AL$1999)</f>
        <v>Mixte</v>
      </c>
      <c r="L992" s="1">
        <f>_xlfn.XLOOKUP(C992,'Export Action'!$A$3:$A$1999,'Export Action'!$AM$3:$AM$1999)</f>
        <v>200</v>
      </c>
      <c r="M992" s="5">
        <f>_xlfn.XLOOKUP(A992,'Export 2022'!$K$3:$K$1000,'Export 2022'!$AF$3:$AF$1000)</f>
        <v>2800</v>
      </c>
      <c r="N992" s="5">
        <f>_xlfn.XLOOKUP(A992,'Export 2023'!$K$3:$K$1000,'Export 2023'!$AF$3:$AF$1000)</f>
        <v>1800</v>
      </c>
      <c r="O992" s="31">
        <f>_xlfn.XLOOKUP(A992,'Export Dossier'!$K$3:$K$974,'Export Dossier'!$AD$3:$AD$974)</f>
        <v>14386</v>
      </c>
      <c r="P992" s="31">
        <f>_xlfn.XLOOKUP(C992,'Export Action'!$A$3:$A$1999,'Export Action'!$AS$3:$AS$1999)</f>
        <v>2700</v>
      </c>
      <c r="Q992" s="29">
        <f>(_xlfn.XLOOKUP(C992,'Export Action'!$A$3:$A$1999,'Export Action'!$AS$3:$AS$1999))/_xlfn.XLOOKUP(C992,'Export Action'!$A$3:$A$1999,'Export Action'!$AR$3:$AR$1999)</f>
        <v>0.59262510974539073</v>
      </c>
      <c r="R992" s="63" t="str">
        <f>IF(OR(_xlfn.XLOOKUP(C992,'Export Action'!$A$3:$A$1999,'Export Action'!$AO$3:$AO$1999)="Communes ZRR./bassins de vie pop &gt; 50% ZRR",_xlfn.XLOOKUP(C992,'Export Action'!$A$3:$A$1999,'Export Action'!$AO$3:$AO$1999)="Contrats de relance et de transition écologique (CRTE) rural"),"Oui","Non")</f>
        <v>Non</v>
      </c>
      <c r="S992" s="73"/>
      <c r="T992" s="74">
        <f t="shared" si="15"/>
        <v>399</v>
      </c>
      <c r="U992" s="75"/>
      <c r="V992" s="8" t="str" cm="1">
        <f t="array" ref="V992">IF(SUMPRODUCT((Tableau1[NOM DE LA STRUCTURE]=Tableau1[[#This Row],[NOM DE LA STRUCTURE]])*Tableau1[MONTANT PROPOSE POUR L''ACTION])=0,"",SUMPRODUCT((Tableau1[NOM DE LA STRUCTURE]=Tableau1[[#This Row],[NOM DE LA STRUCTURE]])*Tableau1[MONTANT PROPOSE POUR L''ACTION]))</f>
        <v/>
      </c>
      <c r="W992" s="79"/>
    </row>
    <row r="993" spans="1:23" ht="47.5" hidden="1" customHeight="1" x14ac:dyDescent="0.25">
      <c r="A993" s="13" t="str">
        <f>_xlfn.XLOOKUP(C993,'Export Action'!$A$3:$A$1999,'Export Action'!$L$3:$L$1999)</f>
        <v>50254285500015</v>
      </c>
      <c r="B993" s="84" t="str">
        <f>_xlfn.XLOOKUP(A993,'Export Action'!$L$3:$L$1999,'Export Action'!$O$3:$O$1999)</f>
        <v>UNION SPORTIVE DE TENNIS DE TABLE DES ACHARDS (U.S.T.T)</v>
      </c>
      <c r="C993" s="1" t="s">
        <v>18833</v>
      </c>
      <c r="D993" s="36" t="str">
        <f>_xlfn.XLOOKUP(C993,'Export Action'!$A$3:$A$1999,'Export Action'!$X$3:$X$1999)</f>
        <v>RECRUTEMENT ET FIDELISATION DES JEUNES</v>
      </c>
      <c r="E993" s="1" t="str">
        <f>_xlfn.XLOOKUP(A993,'Export Dossier'!$K$3:$K$974,'Export Dossier'!$D$3:$D$974)</f>
        <v>FFTT-PDL-24-0022</v>
      </c>
      <c r="F993" s="36" t="str">
        <f>_xlfn.XLOOKUP(C993,'Export Action'!$A$3:$A$1999,'Export Action'!$AE$3:$AE$1999)</f>
        <v>Ping Educatif</v>
      </c>
      <c r="G993" s="68"/>
      <c r="H993" s="71"/>
      <c r="I993" s="71"/>
      <c r="J993" s="1" t="str">
        <f>_xlfn.XLOOKUP(C993,'Export Action'!$A$3:$A$1999,'Export Action'!$J$3:$J$1999)</f>
        <v>Première demande</v>
      </c>
      <c r="K993" s="1" t="str">
        <f>_xlfn.XLOOKUP(C993,'Export Action'!$A$3:$A$1999,'Export Action'!$AL$3:$AL$1999)</f>
        <v>Mixte</v>
      </c>
      <c r="L993" s="1">
        <f>_xlfn.XLOOKUP(C993,'Export Action'!$A$3:$A$1999,'Export Action'!$AM$3:$AM$1999)</f>
        <v>400</v>
      </c>
      <c r="M993" s="5">
        <f>_xlfn.XLOOKUP(A993,'Export 2022'!$K$3:$K$1000,'Export 2022'!$AF$3:$AF$1000)</f>
        <v>0</v>
      </c>
      <c r="N993" s="5">
        <f>_xlfn.XLOOKUP(A993,'Export 2023'!$K$3:$K$1000,'Export 2023'!$AF$3:$AF$1000)</f>
        <v>1900</v>
      </c>
      <c r="O993" s="31">
        <f>_xlfn.XLOOKUP(A993,'Export Dossier'!$K$3:$K$974,'Export Dossier'!$AD$3:$AD$974)</f>
        <v>6100</v>
      </c>
      <c r="P993" s="31">
        <f>_xlfn.XLOOKUP(C993,'Export Action'!$A$3:$A$1999,'Export Action'!$AS$3:$AS$1999)</f>
        <v>2000</v>
      </c>
      <c r="Q993" s="29">
        <f>(_xlfn.XLOOKUP(C993,'Export Action'!$A$3:$A$1999,'Export Action'!$AS$3:$AS$1999))/_xlfn.XLOOKUP(C993,'Export Action'!$A$3:$A$1999,'Export Action'!$AR$3:$AR$1999)</f>
        <v>0.47619047619047616</v>
      </c>
      <c r="R993" s="63" t="str">
        <f>IF(OR(_xlfn.XLOOKUP(C993,'Export Action'!$A$3:$A$1999,'Export Action'!$AO$3:$AO$1999)="Communes ZRR./bassins de vie pop &gt; 50% ZRR",_xlfn.XLOOKUP(C993,'Export Action'!$A$3:$A$1999,'Export Action'!$AO$3:$AO$1999)="Contrats de relance et de transition écologique (CRTE) rural"),"Oui","Non")</f>
        <v>Non</v>
      </c>
      <c r="S993" s="73"/>
      <c r="T993" s="74">
        <f t="shared" si="15"/>
        <v>400</v>
      </c>
      <c r="U993" s="75"/>
      <c r="V993" s="8" t="str" cm="1">
        <f t="array" ref="V993">IF(SUMPRODUCT((Tableau1[NOM DE LA STRUCTURE]=Tableau1[[#This Row],[NOM DE LA STRUCTURE]])*Tableau1[MONTANT PROPOSE POUR L''ACTION])=0,"",SUMPRODUCT((Tableau1[NOM DE LA STRUCTURE]=Tableau1[[#This Row],[NOM DE LA STRUCTURE]])*Tableau1[MONTANT PROPOSE POUR L''ACTION]))</f>
        <v/>
      </c>
      <c r="W993" s="79"/>
    </row>
    <row r="994" spans="1:23" ht="47.5" hidden="1" customHeight="1" x14ac:dyDescent="0.25">
      <c r="A994" s="13" t="str">
        <f>_xlfn.XLOOKUP(C994,'Export Action'!$A$3:$A$1999,'Export Action'!$L$3:$L$1999)</f>
        <v>50254285500015</v>
      </c>
      <c r="B994" s="84" t="str">
        <f>_xlfn.XLOOKUP(A994,'Export Action'!$L$3:$L$1999,'Export Action'!$O$3:$O$1999)</f>
        <v>UNION SPORTIVE DE TENNIS DE TABLE DES ACHARDS (U.S.T.T)</v>
      </c>
      <c r="C994" s="1" t="s">
        <v>18838</v>
      </c>
      <c r="D994" s="36" t="str">
        <f>_xlfn.XLOOKUP(C994,'Export Action'!$A$3:$A$1999,'Export Action'!$X$3:$X$1999)</f>
        <v>DEVELOPPEMENT DE NOUVELLES PRATIQUES</v>
      </c>
      <c r="E994" s="1" t="str">
        <f>_xlfn.XLOOKUP(A994,'Export Dossier'!$K$3:$K$974,'Export Dossier'!$D$3:$D$974)</f>
        <v>FFTT-PDL-24-0022</v>
      </c>
      <c r="F994" s="36" t="str">
        <f>_xlfn.XLOOKUP(C994,'Export Action'!$A$3:$A$1999,'Export Action'!$AE$3:$AE$1999)</f>
        <v>Nouvelles pratiques</v>
      </c>
      <c r="G994" s="68"/>
      <c r="H994" s="71"/>
      <c r="I994" s="71"/>
      <c r="J994" s="1" t="str">
        <f>_xlfn.XLOOKUP(C994,'Export Action'!$A$3:$A$1999,'Export Action'!$J$3:$J$1999)</f>
        <v>Première demande</v>
      </c>
      <c r="K994" s="1" t="str">
        <f>_xlfn.XLOOKUP(C994,'Export Action'!$A$3:$A$1999,'Export Action'!$AL$3:$AL$1999)</f>
        <v>Mixte</v>
      </c>
      <c r="L994" s="1">
        <f>_xlfn.XLOOKUP(C994,'Export Action'!$A$3:$A$1999,'Export Action'!$AM$3:$AM$1999)</f>
        <v>150</v>
      </c>
      <c r="M994" s="5">
        <f>_xlfn.XLOOKUP(A994,'Export 2022'!$K$3:$K$1000,'Export 2022'!$AF$3:$AF$1000)</f>
        <v>0</v>
      </c>
      <c r="N994" s="5">
        <f>_xlfn.XLOOKUP(A994,'Export 2023'!$K$3:$K$1000,'Export 2023'!$AF$3:$AF$1000)</f>
        <v>1900</v>
      </c>
      <c r="O994" s="31">
        <f>_xlfn.XLOOKUP(A994,'Export Dossier'!$K$3:$K$974,'Export Dossier'!$AD$3:$AD$974)</f>
        <v>6100</v>
      </c>
      <c r="P994" s="31">
        <f>_xlfn.XLOOKUP(C994,'Export Action'!$A$3:$A$1999,'Export Action'!$AS$3:$AS$1999)</f>
        <v>1500</v>
      </c>
      <c r="Q994" s="29">
        <f>(_xlfn.XLOOKUP(C994,'Export Action'!$A$3:$A$1999,'Export Action'!$AS$3:$AS$1999))/_xlfn.XLOOKUP(C994,'Export Action'!$A$3:$A$1999,'Export Action'!$AR$3:$AR$1999)</f>
        <v>0.42857142857142855</v>
      </c>
      <c r="R994" s="63" t="str">
        <f>IF(OR(_xlfn.XLOOKUP(C994,'Export Action'!$A$3:$A$1999,'Export Action'!$AO$3:$AO$1999)="Communes ZRR./bassins de vie pop &gt; 50% ZRR",_xlfn.XLOOKUP(C994,'Export Action'!$A$3:$A$1999,'Export Action'!$AO$3:$AO$1999)="Contrats de relance et de transition écologique (CRTE) rural"),"Oui","Non")</f>
        <v>Non</v>
      </c>
      <c r="S994" s="73"/>
      <c r="T994" s="74">
        <f t="shared" si="15"/>
        <v>400</v>
      </c>
      <c r="U994" s="75"/>
      <c r="V994" s="8" t="str" cm="1">
        <f t="array" ref="V994">IF(SUMPRODUCT((Tableau1[NOM DE LA STRUCTURE]=Tableau1[[#This Row],[NOM DE LA STRUCTURE]])*Tableau1[MONTANT PROPOSE POUR L''ACTION])=0,"",SUMPRODUCT((Tableau1[NOM DE LA STRUCTURE]=Tableau1[[#This Row],[NOM DE LA STRUCTURE]])*Tableau1[MONTANT PROPOSE POUR L''ACTION]))</f>
        <v/>
      </c>
      <c r="W994" s="79"/>
    </row>
    <row r="995" spans="1:23" ht="47.5" hidden="1" customHeight="1" x14ac:dyDescent="0.25">
      <c r="A995" s="13" t="str">
        <f>_xlfn.XLOOKUP(C995,'Export Action'!$A$3:$A$1999,'Export Action'!$L$3:$L$1999)</f>
        <v>50254285500015</v>
      </c>
      <c r="B995" s="84" t="str">
        <f>_xlfn.XLOOKUP(A995,'Export Action'!$L$3:$L$1999,'Export Action'!$O$3:$O$1999)</f>
        <v>UNION SPORTIVE DE TENNIS DE TABLE DES ACHARDS (U.S.T.T)</v>
      </c>
      <c r="C995" s="1" t="s">
        <v>18841</v>
      </c>
      <c r="D995" s="36" t="str">
        <f>_xlfn.XLOOKUP(C995,'Export Action'!$A$3:$A$1999,'Export Action'!$X$3:$X$1999)</f>
        <v>DEVELOPPEMENT DES DISPOSITIFS PING BIEN-ETRE OU PING SANTE</v>
      </c>
      <c r="E995" s="1" t="str">
        <f>_xlfn.XLOOKUP(A995,'Export Dossier'!$K$3:$K$974,'Export Dossier'!$D$3:$D$974)</f>
        <v>FFTT-PDL-24-0022</v>
      </c>
      <c r="F995" s="36" t="str">
        <f>_xlfn.XLOOKUP(C995,'Export Action'!$A$3:$A$1999,'Export Action'!$AE$3:$AE$1999)</f>
        <v>Ping Actif</v>
      </c>
      <c r="G995" s="68"/>
      <c r="H995" s="71"/>
      <c r="I995" s="71"/>
      <c r="J995" s="1" t="str">
        <f>_xlfn.XLOOKUP(C995,'Export Action'!$A$3:$A$1999,'Export Action'!$J$3:$J$1999)</f>
        <v>Première demande</v>
      </c>
      <c r="K995" s="1" t="str">
        <f>_xlfn.XLOOKUP(C995,'Export Action'!$A$3:$A$1999,'Export Action'!$AL$3:$AL$1999)</f>
        <v>Mixte</v>
      </c>
      <c r="L995" s="1">
        <f>_xlfn.XLOOKUP(C995,'Export Action'!$A$3:$A$1999,'Export Action'!$AM$3:$AM$1999)</f>
        <v>20</v>
      </c>
      <c r="M995" s="5">
        <f>_xlfn.XLOOKUP(A995,'Export 2022'!$K$3:$K$1000,'Export 2022'!$AF$3:$AF$1000)</f>
        <v>0</v>
      </c>
      <c r="N995" s="5">
        <f>_xlfn.XLOOKUP(A995,'Export 2023'!$K$3:$K$1000,'Export 2023'!$AF$3:$AF$1000)</f>
        <v>1900</v>
      </c>
      <c r="O995" s="31">
        <f>_xlfn.XLOOKUP(A995,'Export Dossier'!$K$3:$K$974,'Export Dossier'!$AD$3:$AD$974)</f>
        <v>6100</v>
      </c>
      <c r="P995" s="31">
        <f>_xlfn.XLOOKUP(C995,'Export Action'!$A$3:$A$1999,'Export Action'!$AS$3:$AS$1999)</f>
        <v>2000</v>
      </c>
      <c r="Q995" s="29">
        <f>(_xlfn.XLOOKUP(C995,'Export Action'!$A$3:$A$1999,'Export Action'!$AS$3:$AS$1999))/_xlfn.XLOOKUP(C995,'Export Action'!$A$3:$A$1999,'Export Action'!$AR$3:$AR$1999)</f>
        <v>0.5</v>
      </c>
      <c r="R995" s="63" t="str">
        <f>IF(OR(_xlfn.XLOOKUP(C995,'Export Action'!$A$3:$A$1999,'Export Action'!$AO$3:$AO$1999)="Communes ZRR./bassins de vie pop &gt; 50% ZRR",_xlfn.XLOOKUP(C995,'Export Action'!$A$3:$A$1999,'Export Action'!$AO$3:$AO$1999)="Contrats de relance et de transition écologique (CRTE) rural"),"Oui","Non")</f>
        <v>Non</v>
      </c>
      <c r="S995" s="73"/>
      <c r="T995" s="74">
        <f t="shared" si="15"/>
        <v>400</v>
      </c>
      <c r="U995" s="75"/>
      <c r="V995" s="8" t="str" cm="1">
        <f t="array" ref="V995">IF(SUMPRODUCT((Tableau1[NOM DE LA STRUCTURE]=Tableau1[[#This Row],[NOM DE LA STRUCTURE]])*Tableau1[MONTANT PROPOSE POUR L''ACTION])=0,"",SUMPRODUCT((Tableau1[NOM DE LA STRUCTURE]=Tableau1[[#This Row],[NOM DE LA STRUCTURE]])*Tableau1[MONTANT PROPOSE POUR L''ACTION]))</f>
        <v/>
      </c>
      <c r="W995" s="79"/>
    </row>
    <row r="996" spans="1:23" ht="47.5" hidden="1" customHeight="1" x14ac:dyDescent="0.25">
      <c r="A996" s="13" t="str">
        <f>_xlfn.XLOOKUP(C996,'Export Action'!$A$3:$A$1999,'Export Action'!$L$3:$L$1999)</f>
        <v>50254285500015</v>
      </c>
      <c r="B996" s="84" t="str">
        <f>_xlfn.XLOOKUP(A996,'Export Action'!$L$3:$L$1999,'Export Action'!$O$3:$O$1999)</f>
        <v>UNION SPORTIVE DE TENNIS DE TABLE DES ACHARDS (U.S.T.T)</v>
      </c>
      <c r="C996" s="1" t="s">
        <v>18845</v>
      </c>
      <c r="D996" s="36" t="str">
        <f>_xlfn.XLOOKUP(C996,'Export Action'!$A$3:$A$1999,'Export Action'!$X$3:$X$1999)</f>
        <v>DEVELOPPEMENT DURABLE</v>
      </c>
      <c r="E996" s="1" t="str">
        <f>_xlfn.XLOOKUP(A996,'Export Dossier'!$K$3:$K$974,'Export Dossier'!$D$3:$D$974)</f>
        <v>FFTT-PDL-24-0022</v>
      </c>
      <c r="F996" s="36" t="str">
        <f>_xlfn.XLOOKUP(C996,'Export Action'!$A$3:$A$1999,'Export Action'!$AE$3:$AE$1999)</f>
        <v>Structuration clubs/comités de demain</v>
      </c>
      <c r="G996" s="68"/>
      <c r="H996" s="71"/>
      <c r="I996" s="71"/>
      <c r="J996" s="1" t="str">
        <f>_xlfn.XLOOKUP(C996,'Export Action'!$A$3:$A$1999,'Export Action'!$J$3:$J$1999)</f>
        <v>Première demande</v>
      </c>
      <c r="K996" s="1" t="str">
        <f>_xlfn.XLOOKUP(C996,'Export Action'!$A$3:$A$1999,'Export Action'!$AL$3:$AL$1999)</f>
        <v>Mixte</v>
      </c>
      <c r="L996" s="1">
        <f>_xlfn.XLOOKUP(C996,'Export Action'!$A$3:$A$1999,'Export Action'!$AM$3:$AM$1999)</f>
        <v>150</v>
      </c>
      <c r="M996" s="5">
        <f>_xlfn.XLOOKUP(A996,'Export 2022'!$K$3:$K$1000,'Export 2022'!$AF$3:$AF$1000)</f>
        <v>0</v>
      </c>
      <c r="N996" s="5">
        <f>_xlfn.XLOOKUP(A996,'Export 2023'!$K$3:$K$1000,'Export 2023'!$AF$3:$AF$1000)</f>
        <v>1900</v>
      </c>
      <c r="O996" s="31">
        <f>_xlfn.XLOOKUP(A996,'Export Dossier'!$K$3:$K$974,'Export Dossier'!$AD$3:$AD$974)</f>
        <v>6100</v>
      </c>
      <c r="P996" s="31">
        <f>_xlfn.XLOOKUP(C996,'Export Action'!$A$3:$A$1999,'Export Action'!$AS$3:$AS$1999)</f>
        <v>600</v>
      </c>
      <c r="Q996" s="29">
        <f>(_xlfn.XLOOKUP(C996,'Export Action'!$A$3:$A$1999,'Export Action'!$AS$3:$AS$1999))/_xlfn.XLOOKUP(C996,'Export Action'!$A$3:$A$1999,'Export Action'!$AR$3:$AR$1999)</f>
        <v>0.5</v>
      </c>
      <c r="R996" s="63" t="str">
        <f>IF(OR(_xlfn.XLOOKUP(C996,'Export Action'!$A$3:$A$1999,'Export Action'!$AO$3:$AO$1999)="Communes ZRR./bassins de vie pop &gt; 50% ZRR",_xlfn.XLOOKUP(C996,'Export Action'!$A$3:$A$1999,'Export Action'!$AO$3:$AO$1999)="Contrats de relance et de transition écologique (CRTE) rural"),"Oui","Non")</f>
        <v>Non</v>
      </c>
      <c r="S996" s="73"/>
      <c r="T996" s="74">
        <f t="shared" si="15"/>
        <v>400</v>
      </c>
      <c r="U996" s="75"/>
      <c r="V996" s="8" t="str" cm="1">
        <f t="array" ref="V996">IF(SUMPRODUCT((Tableau1[NOM DE LA STRUCTURE]=Tableau1[[#This Row],[NOM DE LA STRUCTURE]])*Tableau1[MONTANT PROPOSE POUR L''ACTION])=0,"",SUMPRODUCT((Tableau1[NOM DE LA STRUCTURE]=Tableau1[[#This Row],[NOM DE LA STRUCTURE]])*Tableau1[MONTANT PROPOSE POUR L''ACTION]))</f>
        <v/>
      </c>
      <c r="W996" s="79"/>
    </row>
    <row r="997" spans="1:23" ht="47.5" hidden="1" customHeight="1" x14ac:dyDescent="0.25">
      <c r="A997" s="13" t="str">
        <f>_xlfn.XLOOKUP(C997,'Export Action'!$A$3:$A$1999,'Export Action'!$L$3:$L$1999)</f>
        <v>48792797200017</v>
      </c>
      <c r="B997" s="84" t="str">
        <f>_xlfn.XLOOKUP(A997,'Export Action'!$L$3:$L$1999,'Export Action'!$O$3:$O$1999)</f>
        <v>ASSOCIATION TENNIS DE TABLE MESANGER</v>
      </c>
      <c r="C997" s="1" t="s">
        <v>18849</v>
      </c>
      <c r="D997" s="36" t="str">
        <f>_xlfn.XLOOKUP(C997,'Export Action'!$A$3:$A$1999,'Export Action'!$X$3:$X$1999)</f>
        <v>Promotion du Tennis de Table en milieu scolaire</v>
      </c>
      <c r="E997" s="1" t="str">
        <f>_xlfn.XLOOKUP(A997,'Export Dossier'!$K$3:$K$974,'Export Dossier'!$D$3:$D$974)</f>
        <v>FFTT-PDL-24-0023</v>
      </c>
      <c r="F997" s="36" t="str">
        <f>_xlfn.XLOOKUP(C997,'Export Action'!$A$3:$A$1999,'Export Action'!$AE$3:$AE$1999)</f>
        <v>Ping Educatif</v>
      </c>
      <c r="G997" s="68"/>
      <c r="H997" s="71"/>
      <c r="I997" s="71"/>
      <c r="J997" s="1" t="str">
        <f>_xlfn.XLOOKUP(C997,'Export Action'!$A$3:$A$1999,'Export Action'!$J$3:$J$1999)</f>
        <v>Première demande</v>
      </c>
      <c r="K997" s="1" t="str">
        <f>_xlfn.XLOOKUP(C997,'Export Action'!$A$3:$A$1999,'Export Action'!$AL$3:$AL$1999)</f>
        <v>Mixte</v>
      </c>
      <c r="L997" s="1">
        <f>_xlfn.XLOOKUP(C997,'Export Action'!$A$3:$A$1999,'Export Action'!$AM$3:$AM$1999)</f>
        <v>150</v>
      </c>
      <c r="M997" s="5" t="e">
        <f>_xlfn.XLOOKUP(A997,'Export 2022'!$K$3:$K$1000,'Export 2022'!$AF$3:$AF$1000)</f>
        <v>#N/A</v>
      </c>
      <c r="N997" s="5" t="e">
        <f>_xlfn.XLOOKUP(A997,'Export 2023'!$K$3:$K$1000,'Export 2023'!$AF$3:$AF$1000)</f>
        <v>#N/A</v>
      </c>
      <c r="O997" s="31">
        <f>_xlfn.XLOOKUP(A997,'Export Dossier'!$K$3:$K$974,'Export Dossier'!$AD$3:$AD$974)</f>
        <v>1500</v>
      </c>
      <c r="P997" s="31">
        <f>_xlfn.XLOOKUP(C997,'Export Action'!$A$3:$A$1999,'Export Action'!$AS$3:$AS$1999)</f>
        <v>960</v>
      </c>
      <c r="Q997" s="29">
        <f>(_xlfn.XLOOKUP(C997,'Export Action'!$A$3:$A$1999,'Export Action'!$AS$3:$AS$1999))/_xlfn.XLOOKUP(C997,'Export Action'!$A$3:$A$1999,'Export Action'!$AR$3:$AR$1999)</f>
        <v>0.6</v>
      </c>
      <c r="R997" s="63" t="str">
        <f>IF(OR(_xlfn.XLOOKUP(C997,'Export Action'!$A$3:$A$1999,'Export Action'!$AO$3:$AO$1999)="Communes ZRR./bassins de vie pop &gt; 50% ZRR",_xlfn.XLOOKUP(C997,'Export Action'!$A$3:$A$1999,'Export Action'!$AO$3:$AO$1999)="Contrats de relance et de transition écologique (CRTE) rural"),"Oui","Non")</f>
        <v>Non</v>
      </c>
      <c r="S997" s="73"/>
      <c r="T997" s="74">
        <f t="shared" ref="T997:T1060" si="16">IF(A997=A996,T996,T996+1)</f>
        <v>401</v>
      </c>
      <c r="U997" s="75"/>
      <c r="V997" s="8" t="str" cm="1">
        <f t="array" ref="V997">IF(SUMPRODUCT((Tableau1[NOM DE LA STRUCTURE]=Tableau1[[#This Row],[NOM DE LA STRUCTURE]])*Tableau1[MONTANT PROPOSE POUR L''ACTION])=0,"",SUMPRODUCT((Tableau1[NOM DE LA STRUCTURE]=Tableau1[[#This Row],[NOM DE LA STRUCTURE]])*Tableau1[MONTANT PROPOSE POUR L''ACTION]))</f>
        <v/>
      </c>
      <c r="W997" s="79"/>
    </row>
    <row r="998" spans="1:23" ht="47.5" hidden="1" customHeight="1" x14ac:dyDescent="0.25">
      <c r="A998" s="13" t="str">
        <f>_xlfn.XLOOKUP(C998,'Export Action'!$A$3:$A$1999,'Export Action'!$L$3:$L$1999)</f>
        <v>48792797200017</v>
      </c>
      <c r="B998" s="84" t="str">
        <f>_xlfn.XLOOKUP(A998,'Export Action'!$L$3:$L$1999,'Export Action'!$O$3:$O$1999)</f>
        <v>ASSOCIATION TENNIS DE TABLE MESANGER</v>
      </c>
      <c r="C998" s="1" t="s">
        <v>18863</v>
      </c>
      <c r="D998" s="36" t="str">
        <f>_xlfn.XLOOKUP(C998,'Export Action'!$A$3:$A$1999,'Export Action'!$X$3:$X$1999)</f>
        <v>Transformer nos manifestations en évènements éco-responsables</v>
      </c>
      <c r="E998" s="1" t="str">
        <f>_xlfn.XLOOKUP(A998,'Export Dossier'!$K$3:$K$974,'Export Dossier'!$D$3:$D$974)</f>
        <v>FFTT-PDL-24-0023</v>
      </c>
      <c r="F998" s="36" t="str">
        <f>_xlfn.XLOOKUP(C998,'Export Action'!$A$3:$A$1999,'Export Action'!$AE$3:$AE$1999)</f>
        <v>Structuration clubs/comités de demain</v>
      </c>
      <c r="G998" s="68"/>
      <c r="H998" s="71"/>
      <c r="I998" s="71"/>
      <c r="J998" s="1" t="str">
        <f>_xlfn.XLOOKUP(C998,'Export Action'!$A$3:$A$1999,'Export Action'!$J$3:$J$1999)</f>
        <v>Première demande</v>
      </c>
      <c r="K998" s="1" t="str">
        <f>_xlfn.XLOOKUP(C998,'Export Action'!$A$3:$A$1999,'Export Action'!$AL$3:$AL$1999)</f>
        <v>Mixte</v>
      </c>
      <c r="L998" s="1">
        <f>_xlfn.XLOOKUP(C998,'Export Action'!$A$3:$A$1999,'Export Action'!$AM$3:$AM$1999)</f>
        <v>600</v>
      </c>
      <c r="M998" s="5" t="e">
        <f>_xlfn.XLOOKUP(A998,'Export 2022'!$K$3:$K$1000,'Export 2022'!$AF$3:$AF$1000)</f>
        <v>#N/A</v>
      </c>
      <c r="N998" s="5" t="e">
        <f>_xlfn.XLOOKUP(A998,'Export 2023'!$K$3:$K$1000,'Export 2023'!$AF$3:$AF$1000)</f>
        <v>#N/A</v>
      </c>
      <c r="O998" s="31">
        <f>_xlfn.XLOOKUP(A998,'Export Dossier'!$K$3:$K$974,'Export Dossier'!$AD$3:$AD$974)</f>
        <v>1500</v>
      </c>
      <c r="P998" s="31">
        <f>_xlfn.XLOOKUP(C998,'Export Action'!$A$3:$A$1999,'Export Action'!$AS$3:$AS$1999)</f>
        <v>540</v>
      </c>
      <c r="Q998" s="29">
        <f>(_xlfn.XLOOKUP(C998,'Export Action'!$A$3:$A$1999,'Export Action'!$AS$3:$AS$1999))/_xlfn.XLOOKUP(C998,'Export Action'!$A$3:$A$1999,'Export Action'!$AR$3:$AR$1999)</f>
        <v>0.6</v>
      </c>
      <c r="R998" s="63" t="str">
        <f>IF(OR(_xlfn.XLOOKUP(C998,'Export Action'!$A$3:$A$1999,'Export Action'!$AO$3:$AO$1999)="Communes ZRR./bassins de vie pop &gt; 50% ZRR",_xlfn.XLOOKUP(C998,'Export Action'!$A$3:$A$1999,'Export Action'!$AO$3:$AO$1999)="Contrats de relance et de transition écologique (CRTE) rural"),"Oui","Non")</f>
        <v>Non</v>
      </c>
      <c r="S998" s="73"/>
      <c r="T998" s="74">
        <f t="shared" si="16"/>
        <v>401</v>
      </c>
      <c r="U998" s="75"/>
      <c r="V998" s="8" t="str" cm="1">
        <f t="array" ref="V998">IF(SUMPRODUCT((Tableau1[NOM DE LA STRUCTURE]=Tableau1[[#This Row],[NOM DE LA STRUCTURE]])*Tableau1[MONTANT PROPOSE POUR L''ACTION])=0,"",SUMPRODUCT((Tableau1[NOM DE LA STRUCTURE]=Tableau1[[#This Row],[NOM DE LA STRUCTURE]])*Tableau1[MONTANT PROPOSE POUR L''ACTION]))</f>
        <v/>
      </c>
      <c r="W998" s="79"/>
    </row>
    <row r="999" spans="1:23" ht="47.5" hidden="1" customHeight="1" x14ac:dyDescent="0.25">
      <c r="A999" s="13" t="str">
        <f>_xlfn.XLOOKUP(C999,'Export Action'!$A$3:$A$1999,'Export Action'!$L$3:$L$1999)</f>
        <v>35240227500023</v>
      </c>
      <c r="B999" s="84" t="str">
        <f>_xlfn.XLOOKUP(A999,'Export Action'!$L$3:$L$1999,'Export Action'!$O$3:$O$1999)</f>
        <v>ASSOCIATION SPORTS ET LOISIRS DE BEAUFOU VENDEE ASL BEAUFOU VENDEE TENNIS DE TABLE</v>
      </c>
      <c r="C999" s="1" t="s">
        <v>18869</v>
      </c>
      <c r="D999" s="36" t="str">
        <f>_xlfn.XLOOKUP(C999,'Export Action'!$A$3:$A$1999,'Export Action'!$X$3:$X$1999)</f>
        <v>Sport santé</v>
      </c>
      <c r="E999" s="1" t="str">
        <f>_xlfn.XLOOKUP(A999,'Export Dossier'!$K$3:$K$974,'Export Dossier'!$D$3:$D$974)</f>
        <v>FFTT-PDL-24-0024</v>
      </c>
      <c r="F999" s="36" t="str">
        <f>_xlfn.XLOOKUP(C999,'Export Action'!$A$3:$A$1999,'Export Action'!$AE$3:$AE$1999)</f>
        <v>Ping Actif</v>
      </c>
      <c r="G999" s="68"/>
      <c r="H999" s="71"/>
      <c r="I999" s="71"/>
      <c r="J999" s="1" t="str">
        <f>_xlfn.XLOOKUP(C999,'Export Action'!$A$3:$A$1999,'Export Action'!$J$3:$J$1999)</f>
        <v>Première demande</v>
      </c>
      <c r="K999" s="1" t="str">
        <f>_xlfn.XLOOKUP(C999,'Export Action'!$A$3:$A$1999,'Export Action'!$AL$3:$AL$1999)</f>
        <v>Mixte</v>
      </c>
      <c r="L999" s="1">
        <f>_xlfn.XLOOKUP(C999,'Export Action'!$A$3:$A$1999,'Export Action'!$AM$3:$AM$1999)</f>
        <v>16</v>
      </c>
      <c r="M999" s="5">
        <f>_xlfn.XLOOKUP(A999,'Export 2022'!$K$3:$K$1000,'Export 2022'!$AF$3:$AF$1000)</f>
        <v>0</v>
      </c>
      <c r="N999" s="5">
        <f>_xlfn.XLOOKUP(A999,'Export 2023'!$K$3:$K$1000,'Export 2023'!$AF$3:$AF$1000)</f>
        <v>1500</v>
      </c>
      <c r="O999" s="31">
        <f>_xlfn.XLOOKUP(A999,'Export Dossier'!$K$3:$K$974,'Export Dossier'!$AD$3:$AD$974)</f>
        <v>3500</v>
      </c>
      <c r="P999" s="31">
        <f>_xlfn.XLOOKUP(C999,'Export Action'!$A$3:$A$1999,'Export Action'!$AS$3:$AS$1999)</f>
        <v>1500</v>
      </c>
      <c r="Q999" s="29">
        <f>(_xlfn.XLOOKUP(C999,'Export Action'!$A$3:$A$1999,'Export Action'!$AS$3:$AS$1999))/_xlfn.XLOOKUP(C999,'Export Action'!$A$3:$A$1999,'Export Action'!$AR$3:$AR$1999)</f>
        <v>0.5</v>
      </c>
      <c r="R999" s="63" t="str">
        <f>IF(OR(_xlfn.XLOOKUP(C999,'Export Action'!$A$3:$A$1999,'Export Action'!$AO$3:$AO$1999)="Communes ZRR./bassins de vie pop &gt; 50% ZRR",_xlfn.XLOOKUP(C999,'Export Action'!$A$3:$A$1999,'Export Action'!$AO$3:$AO$1999)="Contrats de relance et de transition écologique (CRTE) rural"),"Oui","Non")</f>
        <v>Non</v>
      </c>
      <c r="S999" s="73"/>
      <c r="T999" s="74">
        <f t="shared" si="16"/>
        <v>402</v>
      </c>
      <c r="U999" s="75"/>
      <c r="V999" s="8" t="str" cm="1">
        <f t="array" ref="V999">IF(SUMPRODUCT((Tableau1[NOM DE LA STRUCTURE]=Tableau1[[#This Row],[NOM DE LA STRUCTURE]])*Tableau1[MONTANT PROPOSE POUR L''ACTION])=0,"",SUMPRODUCT((Tableau1[NOM DE LA STRUCTURE]=Tableau1[[#This Row],[NOM DE LA STRUCTURE]])*Tableau1[MONTANT PROPOSE POUR L''ACTION]))</f>
        <v/>
      </c>
      <c r="W999" s="79"/>
    </row>
    <row r="1000" spans="1:23" ht="47.5" hidden="1" customHeight="1" x14ac:dyDescent="0.25">
      <c r="A1000" s="13" t="str">
        <f>_xlfn.XLOOKUP(C1000,'Export Action'!$A$3:$A$1999,'Export Action'!$L$3:$L$1999)</f>
        <v>35240227500023</v>
      </c>
      <c r="B1000" s="84" t="str">
        <f>_xlfn.XLOOKUP(A1000,'Export Action'!$L$3:$L$1999,'Export Action'!$O$3:$O$1999)</f>
        <v>ASSOCIATION SPORTS ET LOISIRS DE BEAUFOU VENDEE ASL BEAUFOU VENDEE TENNIS DE TABLE</v>
      </c>
      <c r="C1000" s="1" t="s">
        <v>18877</v>
      </c>
      <c r="D1000" s="36" t="str">
        <f>_xlfn.XLOOKUP(C1000,'Export Action'!$A$3:$A$1999,'Export Action'!$X$3:$X$1999)</f>
        <v>Ping éducatif</v>
      </c>
      <c r="E1000" s="1" t="str">
        <f>_xlfn.XLOOKUP(A1000,'Export Dossier'!$K$3:$K$974,'Export Dossier'!$D$3:$D$974)</f>
        <v>FFTT-PDL-24-0024</v>
      </c>
      <c r="F1000" s="36" t="str">
        <f>_xlfn.XLOOKUP(C1000,'Export Action'!$A$3:$A$1999,'Export Action'!$AE$3:$AE$1999)</f>
        <v>Ping Educatif</v>
      </c>
      <c r="G1000" s="68"/>
      <c r="H1000" s="71"/>
      <c r="I1000" s="71"/>
      <c r="J1000" s="1" t="str">
        <f>_xlfn.XLOOKUP(C1000,'Export Action'!$A$3:$A$1999,'Export Action'!$J$3:$J$1999)</f>
        <v>Première demande</v>
      </c>
      <c r="K1000" s="1" t="str">
        <f>_xlfn.XLOOKUP(C1000,'Export Action'!$A$3:$A$1999,'Export Action'!$AL$3:$AL$1999)</f>
        <v>Mixte</v>
      </c>
      <c r="L1000" s="1">
        <f>_xlfn.XLOOKUP(C1000,'Export Action'!$A$3:$A$1999,'Export Action'!$AM$3:$AM$1999)</f>
        <v>450</v>
      </c>
      <c r="M1000" s="5">
        <f>_xlfn.XLOOKUP(A1000,'Export 2022'!$K$3:$K$1000,'Export 2022'!$AF$3:$AF$1000)</f>
        <v>0</v>
      </c>
      <c r="N1000" s="5">
        <f>_xlfn.XLOOKUP(A1000,'Export 2023'!$K$3:$K$1000,'Export 2023'!$AF$3:$AF$1000)</f>
        <v>1500</v>
      </c>
      <c r="O1000" s="31">
        <f>_xlfn.XLOOKUP(A1000,'Export Dossier'!$K$3:$K$974,'Export Dossier'!$AD$3:$AD$974)</f>
        <v>3500</v>
      </c>
      <c r="P1000" s="31">
        <f>_xlfn.XLOOKUP(C1000,'Export Action'!$A$3:$A$1999,'Export Action'!$AS$3:$AS$1999)</f>
        <v>2000</v>
      </c>
      <c r="Q1000" s="29">
        <f>(_xlfn.XLOOKUP(C1000,'Export Action'!$A$3:$A$1999,'Export Action'!$AS$3:$AS$1999))/_xlfn.XLOOKUP(C1000,'Export Action'!$A$3:$A$1999,'Export Action'!$AR$3:$AR$1999)</f>
        <v>0.5</v>
      </c>
      <c r="R1000" s="63" t="str">
        <f>IF(OR(_xlfn.XLOOKUP(C1000,'Export Action'!$A$3:$A$1999,'Export Action'!$AO$3:$AO$1999)="Communes ZRR./bassins de vie pop &gt; 50% ZRR",_xlfn.XLOOKUP(C1000,'Export Action'!$A$3:$A$1999,'Export Action'!$AO$3:$AO$1999)="Contrats de relance et de transition écologique (CRTE) rural"),"Oui","Non")</f>
        <v>Non</v>
      </c>
      <c r="S1000" s="73"/>
      <c r="T1000" s="74">
        <f t="shared" si="16"/>
        <v>402</v>
      </c>
      <c r="U1000" s="75"/>
      <c r="V1000" s="8" t="str" cm="1">
        <f t="array" ref="V1000">IF(SUMPRODUCT((Tableau1[NOM DE LA STRUCTURE]=Tableau1[[#This Row],[NOM DE LA STRUCTURE]])*Tableau1[MONTANT PROPOSE POUR L''ACTION])=0,"",SUMPRODUCT((Tableau1[NOM DE LA STRUCTURE]=Tableau1[[#This Row],[NOM DE LA STRUCTURE]])*Tableau1[MONTANT PROPOSE POUR L''ACTION]))</f>
        <v/>
      </c>
      <c r="W1000" s="79"/>
    </row>
    <row r="1001" spans="1:23" ht="47.5" hidden="1" customHeight="1" x14ac:dyDescent="0.25">
      <c r="A1001" s="13" t="str">
        <f>_xlfn.XLOOKUP(C1001,'Export Action'!$A$3:$A$1999,'Export Action'!$L$3:$L$1999)</f>
        <v>40875139400011</v>
      </c>
      <c r="B1001" s="84" t="str">
        <f>_xlfn.XLOOKUP(A1001,'Export Action'!$L$3:$L$1999,'Export Action'!$O$3:$O$1999)</f>
        <v>CLUB PONGISTE DE LA FRANCE D'AIZENAY</v>
      </c>
      <c r="C1001" s="1" t="s">
        <v>18882</v>
      </c>
      <c r="D1001" s="36" t="str">
        <f>_xlfn.XLOOKUP(C1001,'Export Action'!$A$3:$A$1999,'Export Action'!$X$3:$X$1999)</f>
        <v>Mise en place animations tennis de table en école primaire et pérenniser créneaux 4-7 ans et 8-17 ans</v>
      </c>
      <c r="E1001" s="1" t="str">
        <f>_xlfn.XLOOKUP(A1001,'Export Dossier'!$K$3:$K$974,'Export Dossier'!$D$3:$D$974)</f>
        <v>FFTT-PDL-24-0025</v>
      </c>
      <c r="F1001" s="36" t="str">
        <f>_xlfn.XLOOKUP(C1001,'Export Action'!$A$3:$A$1999,'Export Action'!$AE$3:$AE$1999)</f>
        <v>Ping Educatif</v>
      </c>
      <c r="G1001" s="68"/>
      <c r="H1001" s="71"/>
      <c r="I1001" s="71"/>
      <c r="J1001" s="1" t="str">
        <f>_xlfn.XLOOKUP(C1001,'Export Action'!$A$3:$A$1999,'Export Action'!$J$3:$J$1999)</f>
        <v>Renouvellement</v>
      </c>
      <c r="K1001" s="1" t="str">
        <f>_xlfn.XLOOKUP(C1001,'Export Action'!$A$3:$A$1999,'Export Action'!$AL$3:$AL$1999)</f>
        <v>Mixte</v>
      </c>
      <c r="L1001" s="1">
        <f>_xlfn.XLOOKUP(C1001,'Export Action'!$A$3:$A$1999,'Export Action'!$AM$3:$AM$1999)</f>
        <v>400</v>
      </c>
      <c r="M1001" s="5">
        <f>_xlfn.XLOOKUP(A1001,'Export 2022'!$K$3:$K$1000,'Export 2022'!$AF$3:$AF$1000)</f>
        <v>3500</v>
      </c>
      <c r="N1001" s="5">
        <f>_xlfn.XLOOKUP(A1001,'Export 2023'!$K$3:$K$1000,'Export 2023'!$AF$3:$AF$1000)</f>
        <v>2450</v>
      </c>
      <c r="O1001" s="31">
        <f>_xlfn.XLOOKUP(A1001,'Export Dossier'!$K$3:$K$974,'Export Dossier'!$AD$3:$AD$974)</f>
        <v>6000</v>
      </c>
      <c r="P1001" s="31">
        <f>_xlfn.XLOOKUP(C1001,'Export Action'!$A$3:$A$1999,'Export Action'!$AS$3:$AS$1999)</f>
        <v>3000</v>
      </c>
      <c r="Q1001" s="29">
        <f>(_xlfn.XLOOKUP(C1001,'Export Action'!$A$3:$A$1999,'Export Action'!$AS$3:$AS$1999))/_xlfn.XLOOKUP(C1001,'Export Action'!$A$3:$A$1999,'Export Action'!$AR$3:$AR$1999)</f>
        <v>0.29126213592233008</v>
      </c>
      <c r="R1001" s="63" t="str">
        <f>IF(OR(_xlfn.XLOOKUP(C1001,'Export Action'!$A$3:$A$1999,'Export Action'!$AO$3:$AO$1999)="Communes ZRR./bassins de vie pop &gt; 50% ZRR",_xlfn.XLOOKUP(C1001,'Export Action'!$A$3:$A$1999,'Export Action'!$AO$3:$AO$1999)="Contrats de relance et de transition écologique (CRTE) rural"),"Oui","Non")</f>
        <v>Non</v>
      </c>
      <c r="S1001" s="73"/>
      <c r="T1001" s="74">
        <f t="shared" si="16"/>
        <v>403</v>
      </c>
      <c r="U1001" s="75"/>
      <c r="V1001" s="8" t="str" cm="1">
        <f t="array" ref="V1001">IF(SUMPRODUCT((Tableau1[NOM DE LA STRUCTURE]=Tableau1[[#This Row],[NOM DE LA STRUCTURE]])*Tableau1[MONTANT PROPOSE POUR L''ACTION])=0,"",SUMPRODUCT((Tableau1[NOM DE LA STRUCTURE]=Tableau1[[#This Row],[NOM DE LA STRUCTURE]])*Tableau1[MONTANT PROPOSE POUR L''ACTION]))</f>
        <v/>
      </c>
      <c r="W1001" s="79"/>
    </row>
    <row r="1002" spans="1:23" ht="47.5" hidden="1" customHeight="1" x14ac:dyDescent="0.25">
      <c r="A1002" s="13" t="str">
        <f>_xlfn.XLOOKUP(C1002,'Export Action'!$A$3:$A$1999,'Export Action'!$L$3:$L$1999)</f>
        <v>40875139400011</v>
      </c>
      <c r="B1002" s="84" t="str">
        <f>_xlfn.XLOOKUP(A1002,'Export Action'!$L$3:$L$1999,'Export Action'!$O$3:$O$1999)</f>
        <v>CLUB PONGISTE DE LA FRANCE D'AIZENAY</v>
      </c>
      <c r="C1002" s="1" t="s">
        <v>18890</v>
      </c>
      <c r="D1002" s="36" t="str">
        <f>_xlfn.XLOOKUP(C1002,'Export Action'!$A$3:$A$1999,'Export Action'!$X$3:$X$1999)</f>
        <v>Actions dispositifs "Ping Santé" et "Ping Bien-être"</v>
      </c>
      <c r="E1002" s="1" t="str">
        <f>_xlfn.XLOOKUP(A1002,'Export Dossier'!$K$3:$K$974,'Export Dossier'!$D$3:$D$974)</f>
        <v>FFTT-PDL-24-0025</v>
      </c>
      <c r="F1002" s="36" t="str">
        <f>_xlfn.XLOOKUP(C1002,'Export Action'!$A$3:$A$1999,'Export Action'!$AE$3:$AE$1999)</f>
        <v>Ping Actif</v>
      </c>
      <c r="G1002" s="68"/>
      <c r="H1002" s="71"/>
      <c r="I1002" s="71"/>
      <c r="J1002" s="1" t="str">
        <f>_xlfn.XLOOKUP(C1002,'Export Action'!$A$3:$A$1999,'Export Action'!$J$3:$J$1999)</f>
        <v>Renouvellement</v>
      </c>
      <c r="K1002" s="1" t="str">
        <f>_xlfn.XLOOKUP(C1002,'Export Action'!$A$3:$A$1999,'Export Action'!$AL$3:$AL$1999)</f>
        <v>Mixte</v>
      </c>
      <c r="L1002" s="1">
        <f>_xlfn.XLOOKUP(C1002,'Export Action'!$A$3:$A$1999,'Export Action'!$AM$3:$AM$1999)</f>
        <v>60</v>
      </c>
      <c r="M1002" s="5">
        <f>_xlfn.XLOOKUP(A1002,'Export 2022'!$K$3:$K$1000,'Export 2022'!$AF$3:$AF$1000)</f>
        <v>3500</v>
      </c>
      <c r="N1002" s="5">
        <f>_xlfn.XLOOKUP(A1002,'Export 2023'!$K$3:$K$1000,'Export 2023'!$AF$3:$AF$1000)</f>
        <v>2450</v>
      </c>
      <c r="O1002" s="31">
        <f>_xlfn.XLOOKUP(A1002,'Export Dossier'!$K$3:$K$974,'Export Dossier'!$AD$3:$AD$974)</f>
        <v>6000</v>
      </c>
      <c r="P1002" s="31">
        <f>_xlfn.XLOOKUP(C1002,'Export Action'!$A$3:$A$1999,'Export Action'!$AS$3:$AS$1999)</f>
        <v>3000</v>
      </c>
      <c r="Q1002" s="29">
        <f>(_xlfn.XLOOKUP(C1002,'Export Action'!$A$3:$A$1999,'Export Action'!$AS$3:$AS$1999))/_xlfn.XLOOKUP(C1002,'Export Action'!$A$3:$A$1999,'Export Action'!$AR$3:$AR$1999)</f>
        <v>0.27777777777777779</v>
      </c>
      <c r="R1002" s="63" t="str">
        <f>IF(OR(_xlfn.XLOOKUP(C1002,'Export Action'!$A$3:$A$1999,'Export Action'!$AO$3:$AO$1999)="Communes ZRR./bassins de vie pop &gt; 50% ZRR",_xlfn.XLOOKUP(C1002,'Export Action'!$A$3:$A$1999,'Export Action'!$AO$3:$AO$1999)="Contrats de relance et de transition écologique (CRTE) rural"),"Oui","Non")</f>
        <v>Non</v>
      </c>
      <c r="S1002" s="73"/>
      <c r="T1002" s="74">
        <f t="shared" si="16"/>
        <v>403</v>
      </c>
      <c r="U1002" s="75"/>
      <c r="V1002" s="8" t="str" cm="1">
        <f t="array" ref="V1002">IF(SUMPRODUCT((Tableau1[NOM DE LA STRUCTURE]=Tableau1[[#This Row],[NOM DE LA STRUCTURE]])*Tableau1[MONTANT PROPOSE POUR L''ACTION])=0,"",SUMPRODUCT((Tableau1[NOM DE LA STRUCTURE]=Tableau1[[#This Row],[NOM DE LA STRUCTURE]])*Tableau1[MONTANT PROPOSE POUR L''ACTION]))</f>
        <v/>
      </c>
      <c r="W1002" s="79"/>
    </row>
    <row r="1003" spans="1:23" ht="47.5" hidden="1" customHeight="1" x14ac:dyDescent="0.25">
      <c r="A1003" s="13" t="str">
        <f>_xlfn.XLOOKUP(C1003,'Export Action'!$A$3:$A$1999,'Export Action'!$L$3:$L$1999)</f>
        <v>51055191400011</v>
      </c>
      <c r="B1003" s="84" t="str">
        <f>_xlfn.XLOOKUP(A1003,'Export Action'!$L$3:$L$1999,'Export Action'!$O$3:$O$1999)</f>
        <v>ORVAULT SPORT TENNIS DE TABLE</v>
      </c>
      <c r="C1003" s="1" t="s">
        <v>18897</v>
      </c>
      <c r="D1003" s="36" t="str">
        <f>_xlfn.XLOOKUP(C1003,'Export Action'!$A$3:$A$1999,'Export Action'!$X$3:$X$1999)</f>
        <v>Ping éducatif – Recrutement et fidélisation des jeunes – Actions visant à développer ou organiser la pratique en faveur du public 4 – 7 ans</v>
      </c>
      <c r="E1003" s="1" t="str">
        <f>_xlfn.XLOOKUP(A1003,'Export Dossier'!$K$3:$K$974,'Export Dossier'!$D$3:$D$974)</f>
        <v>FFTT-PDL-24-0026</v>
      </c>
      <c r="F1003" s="36" t="str">
        <f>_xlfn.XLOOKUP(C1003,'Export Action'!$A$3:$A$1999,'Export Action'!$AE$3:$AE$1999)</f>
        <v>Ping Educatif</v>
      </c>
      <c r="G1003" s="68"/>
      <c r="H1003" s="71"/>
      <c r="I1003" s="71"/>
      <c r="J1003" s="1" t="str">
        <f>_xlfn.XLOOKUP(C1003,'Export Action'!$A$3:$A$1999,'Export Action'!$J$3:$J$1999)</f>
        <v>Première demande</v>
      </c>
      <c r="K1003" s="1" t="str">
        <f>_xlfn.XLOOKUP(C1003,'Export Action'!$A$3:$A$1999,'Export Action'!$AL$3:$AL$1999)</f>
        <v>Mixte</v>
      </c>
      <c r="L1003" s="1">
        <f>_xlfn.XLOOKUP(C1003,'Export Action'!$A$3:$A$1999,'Export Action'!$AM$3:$AM$1999)</f>
        <v>70</v>
      </c>
      <c r="M1003" s="5" t="e">
        <f>_xlfn.XLOOKUP(A1003,'Export 2022'!$K$3:$K$1000,'Export 2022'!$AF$3:$AF$1000)</f>
        <v>#N/A</v>
      </c>
      <c r="N1003" s="5" t="e">
        <f>_xlfn.XLOOKUP(A1003,'Export 2023'!$K$3:$K$1000,'Export 2023'!$AF$3:$AF$1000)</f>
        <v>#N/A</v>
      </c>
      <c r="O1003" s="31">
        <f>_xlfn.XLOOKUP(A1003,'Export Dossier'!$K$3:$K$974,'Export Dossier'!$AD$3:$AD$974)</f>
        <v>3202</v>
      </c>
      <c r="P1003" s="31">
        <f>_xlfn.XLOOKUP(C1003,'Export Action'!$A$3:$A$1999,'Export Action'!$AS$3:$AS$1999)</f>
        <v>842</v>
      </c>
      <c r="Q1003" s="29">
        <f>(_xlfn.XLOOKUP(C1003,'Export Action'!$A$3:$A$1999,'Export Action'!$AS$3:$AS$1999))/_xlfn.XLOOKUP(C1003,'Export Action'!$A$3:$A$1999,'Export Action'!$AR$3:$AR$1999)</f>
        <v>0.59971509971509973</v>
      </c>
      <c r="R1003" s="63" t="str">
        <f>IF(OR(_xlfn.XLOOKUP(C1003,'Export Action'!$A$3:$A$1999,'Export Action'!$AO$3:$AO$1999)="Communes ZRR./bassins de vie pop &gt; 50% ZRR",_xlfn.XLOOKUP(C1003,'Export Action'!$A$3:$A$1999,'Export Action'!$AO$3:$AO$1999)="Contrats de relance et de transition écologique (CRTE) rural"),"Oui","Non")</f>
        <v>Non</v>
      </c>
      <c r="S1003" s="73"/>
      <c r="T1003" s="74">
        <f t="shared" si="16"/>
        <v>404</v>
      </c>
      <c r="U1003" s="75"/>
      <c r="V1003" s="8" t="str" cm="1">
        <f t="array" ref="V1003">IF(SUMPRODUCT((Tableau1[NOM DE LA STRUCTURE]=Tableau1[[#This Row],[NOM DE LA STRUCTURE]])*Tableau1[MONTANT PROPOSE POUR L''ACTION])=0,"",SUMPRODUCT((Tableau1[NOM DE LA STRUCTURE]=Tableau1[[#This Row],[NOM DE LA STRUCTURE]])*Tableau1[MONTANT PROPOSE POUR L''ACTION]))</f>
        <v/>
      </c>
      <c r="W1003" s="79"/>
    </row>
    <row r="1004" spans="1:23" ht="47.5" hidden="1" customHeight="1" x14ac:dyDescent="0.25">
      <c r="A1004" s="13" t="str">
        <f>_xlfn.XLOOKUP(C1004,'Export Action'!$A$3:$A$1999,'Export Action'!$L$3:$L$1999)</f>
        <v>51055191400011</v>
      </c>
      <c r="B1004" s="84" t="str">
        <f>_xlfn.XLOOKUP(A1004,'Export Action'!$L$3:$L$1999,'Export Action'!$O$3:$O$1999)</f>
        <v>ORVAULT SPORT TENNIS DE TABLE</v>
      </c>
      <c r="C1004" s="1" t="s">
        <v>18911</v>
      </c>
      <c r="D1004" s="36" t="str">
        <f>_xlfn.XLOOKUP(C1004,'Export Action'!$A$3:$A$1999,'Export Action'!$X$3:$X$1999)</f>
        <v>Ping actif – Dispositifs Ping Bien-être et Ping Santé – Actions visant à encourager les adolescents, séniors, féminines et les adultes en situation de handicap à faire du sport</v>
      </c>
      <c r="E1004" s="1" t="str">
        <f>_xlfn.XLOOKUP(A1004,'Export Dossier'!$K$3:$K$974,'Export Dossier'!$D$3:$D$974)</f>
        <v>FFTT-PDL-24-0026</v>
      </c>
      <c r="F1004" s="36" t="str">
        <f>_xlfn.XLOOKUP(C1004,'Export Action'!$A$3:$A$1999,'Export Action'!$AE$3:$AE$1999)</f>
        <v>Ping Actif</v>
      </c>
      <c r="G1004" s="68"/>
      <c r="H1004" s="71"/>
      <c r="I1004" s="71"/>
      <c r="J1004" s="1" t="str">
        <f>_xlfn.XLOOKUP(C1004,'Export Action'!$A$3:$A$1999,'Export Action'!$J$3:$J$1999)</f>
        <v>Première demande</v>
      </c>
      <c r="K1004" s="1" t="str">
        <f>_xlfn.XLOOKUP(C1004,'Export Action'!$A$3:$A$1999,'Export Action'!$AL$3:$AL$1999)</f>
        <v>Mixte</v>
      </c>
      <c r="L1004" s="1">
        <f>_xlfn.XLOOKUP(C1004,'Export Action'!$A$3:$A$1999,'Export Action'!$AM$3:$AM$1999)</f>
        <v>120</v>
      </c>
      <c r="M1004" s="5" t="e">
        <f>_xlfn.XLOOKUP(A1004,'Export 2022'!$K$3:$K$1000,'Export 2022'!$AF$3:$AF$1000)</f>
        <v>#N/A</v>
      </c>
      <c r="N1004" s="5" t="e">
        <f>_xlfn.XLOOKUP(A1004,'Export 2023'!$K$3:$K$1000,'Export 2023'!$AF$3:$AF$1000)</f>
        <v>#N/A</v>
      </c>
      <c r="O1004" s="31">
        <f>_xlfn.XLOOKUP(A1004,'Export Dossier'!$K$3:$K$974,'Export Dossier'!$AD$3:$AD$974)</f>
        <v>3202</v>
      </c>
      <c r="P1004" s="31">
        <f>_xlfn.XLOOKUP(C1004,'Export Action'!$A$3:$A$1999,'Export Action'!$AS$3:$AS$1999)</f>
        <v>2360</v>
      </c>
      <c r="Q1004" s="29">
        <f>(_xlfn.XLOOKUP(C1004,'Export Action'!$A$3:$A$1999,'Export Action'!$AS$3:$AS$1999))/_xlfn.XLOOKUP(C1004,'Export Action'!$A$3:$A$1999,'Export Action'!$AR$3:$AR$1999)</f>
        <v>0.59974587039390093</v>
      </c>
      <c r="R1004" s="63" t="str">
        <f>IF(OR(_xlfn.XLOOKUP(C1004,'Export Action'!$A$3:$A$1999,'Export Action'!$AO$3:$AO$1999)="Communes ZRR./bassins de vie pop &gt; 50% ZRR",_xlfn.XLOOKUP(C1004,'Export Action'!$A$3:$A$1999,'Export Action'!$AO$3:$AO$1999)="Contrats de relance et de transition écologique (CRTE) rural"),"Oui","Non")</f>
        <v>Non</v>
      </c>
      <c r="S1004" s="73"/>
      <c r="T1004" s="74">
        <f t="shared" si="16"/>
        <v>404</v>
      </c>
      <c r="U1004" s="75"/>
      <c r="V1004" s="8" t="str" cm="1">
        <f t="array" ref="V1004">IF(SUMPRODUCT((Tableau1[NOM DE LA STRUCTURE]=Tableau1[[#This Row],[NOM DE LA STRUCTURE]])*Tableau1[MONTANT PROPOSE POUR L''ACTION])=0,"",SUMPRODUCT((Tableau1[NOM DE LA STRUCTURE]=Tableau1[[#This Row],[NOM DE LA STRUCTURE]])*Tableau1[MONTANT PROPOSE POUR L''ACTION]))</f>
        <v/>
      </c>
      <c r="W1004" s="79"/>
    </row>
    <row r="1005" spans="1:23" ht="47.5" hidden="1" customHeight="1" x14ac:dyDescent="0.25">
      <c r="A1005" s="13" t="str">
        <f>_xlfn.XLOOKUP(C1005,'Export Action'!$A$3:$A$1999,'Export Action'!$L$3:$L$1999)</f>
        <v>44811049400011</v>
      </c>
      <c r="B1005" s="84" t="str">
        <f>_xlfn.XLOOKUP(A1005,'Export Action'!$L$3:$L$1999,'Export Action'!$O$3:$O$1999)</f>
        <v>PING-PONG CLUB ANGLOIS</v>
      </c>
      <c r="C1005" s="1" t="s">
        <v>18917</v>
      </c>
      <c r="D1005" s="36" t="str">
        <f>_xlfn.XLOOKUP(C1005,'Export Action'!$A$3:$A$1999,'Export Action'!$X$3:$X$1999)</f>
        <v>Promotion du sport santé</v>
      </c>
      <c r="E1005" s="1" t="str">
        <f>_xlfn.XLOOKUP(A1005,'Export Dossier'!$K$3:$K$974,'Export Dossier'!$D$3:$D$974)</f>
        <v>FFTT-PDL-24-0027</v>
      </c>
      <c r="F1005" s="36" t="str">
        <f>_xlfn.XLOOKUP(C1005,'Export Action'!$A$3:$A$1999,'Export Action'!$AE$3:$AE$1999)</f>
        <v>Ping Actif</v>
      </c>
      <c r="G1005" s="68"/>
      <c r="H1005" s="71"/>
      <c r="I1005" s="71"/>
      <c r="J1005" s="1" t="str">
        <f>_xlfn.XLOOKUP(C1005,'Export Action'!$A$3:$A$1999,'Export Action'!$J$3:$J$1999)</f>
        <v>Première demande</v>
      </c>
      <c r="K1005" s="1" t="str">
        <f>_xlfn.XLOOKUP(C1005,'Export Action'!$A$3:$A$1999,'Export Action'!$AL$3:$AL$1999)</f>
        <v>Mixte</v>
      </c>
      <c r="L1005" s="1">
        <f>_xlfn.XLOOKUP(C1005,'Export Action'!$A$3:$A$1999,'Export Action'!$AM$3:$AM$1999)</f>
        <v>100</v>
      </c>
      <c r="M1005" s="5">
        <f>_xlfn.XLOOKUP(A1005,'Export 2022'!$K$3:$K$1000,'Export 2022'!$AF$3:$AF$1000)</f>
        <v>2600</v>
      </c>
      <c r="N1005" s="5">
        <f>_xlfn.XLOOKUP(A1005,'Export 2023'!$K$3:$K$1000,'Export 2023'!$AF$3:$AF$1000)</f>
        <v>1500</v>
      </c>
      <c r="O1005" s="31">
        <f>_xlfn.XLOOKUP(A1005,'Export Dossier'!$K$3:$K$974,'Export Dossier'!$AD$3:$AD$974)</f>
        <v>6000</v>
      </c>
      <c r="P1005" s="31">
        <f>_xlfn.XLOOKUP(C1005,'Export Action'!$A$3:$A$1999,'Export Action'!$AS$3:$AS$1999)</f>
        <v>2000</v>
      </c>
      <c r="Q1005" s="29">
        <f>(_xlfn.XLOOKUP(C1005,'Export Action'!$A$3:$A$1999,'Export Action'!$AS$3:$AS$1999))/_xlfn.XLOOKUP(C1005,'Export Action'!$A$3:$A$1999,'Export Action'!$AR$3:$AR$1999)</f>
        <v>0.34782608695652173</v>
      </c>
      <c r="R1005" s="63" t="str">
        <f>IF(OR(_xlfn.XLOOKUP(C1005,'Export Action'!$A$3:$A$1999,'Export Action'!$AO$3:$AO$1999)="Communes ZRR./bassins de vie pop &gt; 50% ZRR",_xlfn.XLOOKUP(C1005,'Export Action'!$A$3:$A$1999,'Export Action'!$AO$3:$AO$1999)="Contrats de relance et de transition écologique (CRTE) rural"),"Oui","Non")</f>
        <v>Non</v>
      </c>
      <c r="S1005" s="73"/>
      <c r="T1005" s="74">
        <f t="shared" si="16"/>
        <v>405</v>
      </c>
      <c r="U1005" s="75"/>
      <c r="V1005" s="8" t="str" cm="1">
        <f t="array" ref="V1005">IF(SUMPRODUCT((Tableau1[NOM DE LA STRUCTURE]=Tableau1[[#This Row],[NOM DE LA STRUCTURE]])*Tableau1[MONTANT PROPOSE POUR L''ACTION])=0,"",SUMPRODUCT((Tableau1[NOM DE LA STRUCTURE]=Tableau1[[#This Row],[NOM DE LA STRUCTURE]])*Tableau1[MONTANT PROPOSE POUR L''ACTION]))</f>
        <v/>
      </c>
      <c r="W1005" s="79"/>
    </row>
    <row r="1006" spans="1:23" ht="47.5" hidden="1" customHeight="1" x14ac:dyDescent="0.25">
      <c r="A1006" s="13" t="str">
        <f>_xlfn.XLOOKUP(C1006,'Export Action'!$A$3:$A$1999,'Export Action'!$L$3:$L$1999)</f>
        <v>44811049400011</v>
      </c>
      <c r="B1006" s="84" t="str">
        <f>_xlfn.XLOOKUP(A1006,'Export Action'!$L$3:$L$1999,'Export Action'!$O$3:$O$1999)</f>
        <v>PING-PONG CLUB ANGLOIS</v>
      </c>
      <c r="C1006" s="1" t="s">
        <v>18923</v>
      </c>
      <c r="D1006" s="36" t="str">
        <f>_xlfn.XLOOKUP(C1006,'Export Action'!$A$3:$A$1999,'Export Action'!$X$3:$X$1999)</f>
        <v>Recrutement et fidélisation des jeunes joueurs - du ping pong au Tennis de Table</v>
      </c>
      <c r="E1006" s="1" t="str">
        <f>_xlfn.XLOOKUP(A1006,'Export Dossier'!$K$3:$K$974,'Export Dossier'!$D$3:$D$974)</f>
        <v>FFTT-PDL-24-0027</v>
      </c>
      <c r="F1006" s="36" t="str">
        <f>_xlfn.XLOOKUP(C1006,'Export Action'!$A$3:$A$1999,'Export Action'!$AE$3:$AE$1999)</f>
        <v>Ping Educatif</v>
      </c>
      <c r="G1006" s="68"/>
      <c r="H1006" s="71"/>
      <c r="I1006" s="71"/>
      <c r="J1006" s="1" t="str">
        <f>_xlfn.XLOOKUP(C1006,'Export Action'!$A$3:$A$1999,'Export Action'!$J$3:$J$1999)</f>
        <v>Renouvellement</v>
      </c>
      <c r="K1006" s="1" t="str">
        <f>_xlfn.XLOOKUP(C1006,'Export Action'!$A$3:$A$1999,'Export Action'!$AL$3:$AL$1999)</f>
        <v>Mixte</v>
      </c>
      <c r="L1006" s="1">
        <f>_xlfn.XLOOKUP(C1006,'Export Action'!$A$3:$A$1999,'Export Action'!$AM$3:$AM$1999)</f>
        <v>150</v>
      </c>
      <c r="M1006" s="5">
        <f>_xlfn.XLOOKUP(A1006,'Export 2022'!$K$3:$K$1000,'Export 2022'!$AF$3:$AF$1000)</f>
        <v>2600</v>
      </c>
      <c r="N1006" s="5">
        <f>_xlfn.XLOOKUP(A1006,'Export 2023'!$K$3:$K$1000,'Export 2023'!$AF$3:$AF$1000)</f>
        <v>1500</v>
      </c>
      <c r="O1006" s="31">
        <f>_xlfn.XLOOKUP(A1006,'Export Dossier'!$K$3:$K$974,'Export Dossier'!$AD$3:$AD$974)</f>
        <v>6000</v>
      </c>
      <c r="P1006" s="31">
        <f>_xlfn.XLOOKUP(C1006,'Export Action'!$A$3:$A$1999,'Export Action'!$AS$3:$AS$1999)</f>
        <v>2500</v>
      </c>
      <c r="Q1006" s="29">
        <f>(_xlfn.XLOOKUP(C1006,'Export Action'!$A$3:$A$1999,'Export Action'!$AS$3:$AS$1999))/_xlfn.XLOOKUP(C1006,'Export Action'!$A$3:$A$1999,'Export Action'!$AR$3:$AR$1999)</f>
        <v>0.34246575342465752</v>
      </c>
      <c r="R1006" s="63" t="str">
        <f>IF(OR(_xlfn.XLOOKUP(C1006,'Export Action'!$A$3:$A$1999,'Export Action'!$AO$3:$AO$1999)="Communes ZRR./bassins de vie pop &gt; 50% ZRR",_xlfn.XLOOKUP(C1006,'Export Action'!$A$3:$A$1999,'Export Action'!$AO$3:$AO$1999)="Contrats de relance et de transition écologique (CRTE) rural"),"Oui","Non")</f>
        <v>Non</v>
      </c>
      <c r="S1006" s="73"/>
      <c r="T1006" s="74">
        <f t="shared" si="16"/>
        <v>405</v>
      </c>
      <c r="U1006" s="75"/>
      <c r="V1006" s="8" t="str" cm="1">
        <f t="array" ref="V1006">IF(SUMPRODUCT((Tableau1[NOM DE LA STRUCTURE]=Tableau1[[#This Row],[NOM DE LA STRUCTURE]])*Tableau1[MONTANT PROPOSE POUR L''ACTION])=0,"",SUMPRODUCT((Tableau1[NOM DE LA STRUCTURE]=Tableau1[[#This Row],[NOM DE LA STRUCTURE]])*Tableau1[MONTANT PROPOSE POUR L''ACTION]))</f>
        <v/>
      </c>
      <c r="W1006" s="79"/>
    </row>
    <row r="1007" spans="1:23" ht="47.5" hidden="1" customHeight="1" x14ac:dyDescent="0.25">
      <c r="A1007" s="13" t="str">
        <f>_xlfn.XLOOKUP(C1007,'Export Action'!$A$3:$A$1999,'Export Action'!$L$3:$L$1999)</f>
        <v>44811049400011</v>
      </c>
      <c r="B1007" s="84" t="str">
        <f>_xlfn.XLOOKUP(A1007,'Export Action'!$L$3:$L$1999,'Export Action'!$O$3:$O$1999)</f>
        <v>PING-PONG CLUB ANGLOIS</v>
      </c>
      <c r="C1007" s="1" t="s">
        <v>18930</v>
      </c>
      <c r="D1007" s="36" t="str">
        <f>_xlfn.XLOOKUP(C1007,'Export Action'!$A$3:$A$1999,'Export Action'!$X$3:$X$1999)</f>
        <v>Développement de nouvelles pratiques</v>
      </c>
      <c r="E1007" s="1" t="str">
        <f>_xlfn.XLOOKUP(A1007,'Export Dossier'!$K$3:$K$974,'Export Dossier'!$D$3:$D$974)</f>
        <v>FFTT-PDL-24-0027</v>
      </c>
      <c r="F1007" s="36" t="str">
        <f>_xlfn.XLOOKUP(C1007,'Export Action'!$A$3:$A$1999,'Export Action'!$AE$3:$AE$1999)</f>
        <v>Nouvelles pratiques</v>
      </c>
      <c r="G1007" s="68"/>
      <c r="H1007" s="71"/>
      <c r="I1007" s="71"/>
      <c r="J1007" s="1" t="str">
        <f>_xlfn.XLOOKUP(C1007,'Export Action'!$A$3:$A$1999,'Export Action'!$J$3:$J$1999)</f>
        <v>Renouvellement</v>
      </c>
      <c r="K1007" s="1" t="str">
        <f>_xlfn.XLOOKUP(C1007,'Export Action'!$A$3:$A$1999,'Export Action'!$AL$3:$AL$1999)</f>
        <v>Mixte</v>
      </c>
      <c r="L1007" s="1">
        <f>_xlfn.XLOOKUP(C1007,'Export Action'!$A$3:$A$1999,'Export Action'!$AM$3:$AM$1999)</f>
        <v>200</v>
      </c>
      <c r="M1007" s="5">
        <f>_xlfn.XLOOKUP(A1007,'Export 2022'!$K$3:$K$1000,'Export 2022'!$AF$3:$AF$1000)</f>
        <v>2600</v>
      </c>
      <c r="N1007" s="5">
        <f>_xlfn.XLOOKUP(A1007,'Export 2023'!$K$3:$K$1000,'Export 2023'!$AF$3:$AF$1000)</f>
        <v>1500</v>
      </c>
      <c r="O1007" s="31">
        <f>_xlfn.XLOOKUP(A1007,'Export Dossier'!$K$3:$K$974,'Export Dossier'!$AD$3:$AD$974)</f>
        <v>6000</v>
      </c>
      <c r="P1007" s="31">
        <f>_xlfn.XLOOKUP(C1007,'Export Action'!$A$3:$A$1999,'Export Action'!$AS$3:$AS$1999)</f>
        <v>1500</v>
      </c>
      <c r="Q1007" s="29">
        <f>(_xlfn.XLOOKUP(C1007,'Export Action'!$A$3:$A$1999,'Export Action'!$AS$3:$AS$1999))/_xlfn.XLOOKUP(C1007,'Export Action'!$A$3:$A$1999,'Export Action'!$AR$3:$AR$1999)</f>
        <v>0.3125</v>
      </c>
      <c r="R1007" s="63" t="str">
        <f>IF(OR(_xlfn.XLOOKUP(C1007,'Export Action'!$A$3:$A$1999,'Export Action'!$AO$3:$AO$1999)="Communes ZRR./bassins de vie pop &gt; 50% ZRR",_xlfn.XLOOKUP(C1007,'Export Action'!$A$3:$A$1999,'Export Action'!$AO$3:$AO$1999)="Contrats de relance et de transition écologique (CRTE) rural"),"Oui","Non")</f>
        <v>Non</v>
      </c>
      <c r="S1007" s="73"/>
      <c r="T1007" s="74">
        <f t="shared" si="16"/>
        <v>405</v>
      </c>
      <c r="U1007" s="75"/>
      <c r="V1007" s="8" t="str" cm="1">
        <f t="array" ref="V1007">IF(SUMPRODUCT((Tableau1[NOM DE LA STRUCTURE]=Tableau1[[#This Row],[NOM DE LA STRUCTURE]])*Tableau1[MONTANT PROPOSE POUR L''ACTION])=0,"",SUMPRODUCT((Tableau1[NOM DE LA STRUCTURE]=Tableau1[[#This Row],[NOM DE LA STRUCTURE]])*Tableau1[MONTANT PROPOSE POUR L''ACTION]))</f>
        <v/>
      </c>
      <c r="W1007" s="79"/>
    </row>
    <row r="1008" spans="1:23" ht="47.5" hidden="1" customHeight="1" x14ac:dyDescent="0.25">
      <c r="A1008" s="13" t="str">
        <f>_xlfn.XLOOKUP(C1008,'Export Action'!$A$3:$A$1999,'Export Action'!$L$3:$L$1999)</f>
        <v>49196920000014</v>
      </c>
      <c r="B1008" s="84" t="str">
        <f>_xlfn.XLOOKUP(A1008,'Export Action'!$L$3:$L$1999,'Export Action'!$O$3:$O$1999)</f>
        <v>TENNIS DE TABLE - CLUB DE PARIGNE L'EVEQUE</v>
      </c>
      <c r="C1008" s="1" t="s">
        <v>18935</v>
      </c>
      <c r="D1008" s="36" t="str">
        <f>_xlfn.XLOOKUP(C1008,'Export Action'!$A$3:$A$1999,'Export Action'!$X$3:$X$1999)</f>
        <v>Ping Educatif - Intervention dans les écoles</v>
      </c>
      <c r="E1008" s="1" t="str">
        <f>_xlfn.XLOOKUP(A1008,'Export Dossier'!$K$3:$K$974,'Export Dossier'!$D$3:$D$974)</f>
        <v>FFTT-PDL-24-0028</v>
      </c>
      <c r="F1008" s="36" t="str">
        <f>_xlfn.XLOOKUP(C1008,'Export Action'!$A$3:$A$1999,'Export Action'!$AE$3:$AE$1999)</f>
        <v>Ping Educatif</v>
      </c>
      <c r="G1008" s="68"/>
      <c r="H1008" s="71"/>
      <c r="I1008" s="71"/>
      <c r="J1008" s="1" t="str">
        <f>_xlfn.XLOOKUP(C1008,'Export Action'!$A$3:$A$1999,'Export Action'!$J$3:$J$1999)</f>
        <v>Première demande</v>
      </c>
      <c r="K1008" s="1" t="str">
        <f>_xlfn.XLOOKUP(C1008,'Export Action'!$A$3:$A$1999,'Export Action'!$AL$3:$AL$1999)</f>
        <v>Mixte</v>
      </c>
      <c r="L1008" s="1">
        <f>_xlfn.XLOOKUP(C1008,'Export Action'!$A$3:$A$1999,'Export Action'!$AM$3:$AM$1999)</f>
        <v>500</v>
      </c>
      <c r="M1008" s="5" t="e">
        <f>_xlfn.XLOOKUP(A1008,'Export 2022'!$K$3:$K$1000,'Export 2022'!$AF$3:$AF$1000)</f>
        <v>#N/A</v>
      </c>
      <c r="N1008" s="5" t="e">
        <f>_xlfn.XLOOKUP(A1008,'Export 2023'!$K$3:$K$1000,'Export 2023'!$AF$3:$AF$1000)</f>
        <v>#N/A</v>
      </c>
      <c r="O1008" s="31">
        <f>_xlfn.XLOOKUP(A1008,'Export Dossier'!$K$3:$K$974,'Export Dossier'!$AD$3:$AD$974)</f>
        <v>3500</v>
      </c>
      <c r="P1008" s="31">
        <f>_xlfn.XLOOKUP(C1008,'Export Action'!$A$3:$A$1999,'Export Action'!$AS$3:$AS$1999)</f>
        <v>2000</v>
      </c>
      <c r="Q1008" s="29">
        <f>(_xlfn.XLOOKUP(C1008,'Export Action'!$A$3:$A$1999,'Export Action'!$AS$3:$AS$1999))/_xlfn.XLOOKUP(C1008,'Export Action'!$A$3:$A$1999,'Export Action'!$AR$3:$AR$1999)</f>
        <v>0.58719906048150328</v>
      </c>
      <c r="R1008" s="63" t="str">
        <f>IF(OR(_xlfn.XLOOKUP(C1008,'Export Action'!$A$3:$A$1999,'Export Action'!$AO$3:$AO$1999)="Communes ZRR./bassins de vie pop &gt; 50% ZRR",_xlfn.XLOOKUP(C1008,'Export Action'!$A$3:$A$1999,'Export Action'!$AO$3:$AO$1999)="Contrats de relance et de transition écologique (CRTE) rural"),"Oui","Non")</f>
        <v>Non</v>
      </c>
      <c r="S1008" s="73"/>
      <c r="T1008" s="74">
        <f t="shared" si="16"/>
        <v>406</v>
      </c>
      <c r="U1008" s="75"/>
      <c r="V1008" s="8" t="str" cm="1">
        <f t="array" ref="V1008">IF(SUMPRODUCT((Tableau1[NOM DE LA STRUCTURE]=Tableau1[[#This Row],[NOM DE LA STRUCTURE]])*Tableau1[MONTANT PROPOSE POUR L''ACTION])=0,"",SUMPRODUCT((Tableau1[NOM DE LA STRUCTURE]=Tableau1[[#This Row],[NOM DE LA STRUCTURE]])*Tableau1[MONTANT PROPOSE POUR L''ACTION]))</f>
        <v/>
      </c>
      <c r="W1008" s="79"/>
    </row>
    <row r="1009" spans="1:23" ht="47.5" hidden="1" customHeight="1" x14ac:dyDescent="0.25">
      <c r="A1009" s="13" t="str">
        <f>_xlfn.XLOOKUP(C1009,'Export Action'!$A$3:$A$1999,'Export Action'!$L$3:$L$1999)</f>
        <v>49196920000014</v>
      </c>
      <c r="B1009" s="84" t="str">
        <f>_xlfn.XLOOKUP(A1009,'Export Action'!$L$3:$L$1999,'Export Action'!$O$3:$O$1999)</f>
        <v>TENNIS DE TABLE - CLUB DE PARIGNE L'EVEQUE</v>
      </c>
      <c r="C1009" s="1" t="s">
        <v>18949</v>
      </c>
      <c r="D1009" s="36" t="str">
        <f>_xlfn.XLOOKUP(C1009,'Export Action'!$A$3:$A$1999,'Export Action'!$X$3:$X$1999)</f>
        <v>Ping Bien-être : Animations sport adapté</v>
      </c>
      <c r="E1009" s="1" t="str">
        <f>_xlfn.XLOOKUP(A1009,'Export Dossier'!$K$3:$K$974,'Export Dossier'!$D$3:$D$974)</f>
        <v>FFTT-PDL-24-0028</v>
      </c>
      <c r="F1009" s="36" t="str">
        <f>_xlfn.XLOOKUP(C1009,'Export Action'!$A$3:$A$1999,'Export Action'!$AE$3:$AE$1999)</f>
        <v>Ping Actif</v>
      </c>
      <c r="G1009" s="68"/>
      <c r="H1009" s="71"/>
      <c r="I1009" s="71"/>
      <c r="J1009" s="1" t="str">
        <f>_xlfn.XLOOKUP(C1009,'Export Action'!$A$3:$A$1999,'Export Action'!$J$3:$J$1999)</f>
        <v>Première demande</v>
      </c>
      <c r="K1009" s="1" t="str">
        <f>_xlfn.XLOOKUP(C1009,'Export Action'!$A$3:$A$1999,'Export Action'!$AL$3:$AL$1999)</f>
        <v>Mixte</v>
      </c>
      <c r="L1009" s="1">
        <f>_xlfn.XLOOKUP(C1009,'Export Action'!$A$3:$A$1999,'Export Action'!$AM$3:$AM$1999)</f>
        <v>50</v>
      </c>
      <c r="M1009" s="5" t="e">
        <f>_xlfn.XLOOKUP(A1009,'Export 2022'!$K$3:$K$1000,'Export 2022'!$AF$3:$AF$1000)</f>
        <v>#N/A</v>
      </c>
      <c r="N1009" s="5" t="e">
        <f>_xlfn.XLOOKUP(A1009,'Export 2023'!$K$3:$K$1000,'Export 2023'!$AF$3:$AF$1000)</f>
        <v>#N/A</v>
      </c>
      <c r="O1009" s="31">
        <f>_xlfn.XLOOKUP(A1009,'Export Dossier'!$K$3:$K$974,'Export Dossier'!$AD$3:$AD$974)</f>
        <v>3500</v>
      </c>
      <c r="P1009" s="31">
        <f>_xlfn.XLOOKUP(C1009,'Export Action'!$A$3:$A$1999,'Export Action'!$AS$3:$AS$1999)</f>
        <v>1500</v>
      </c>
      <c r="Q1009" s="29">
        <f>(_xlfn.XLOOKUP(C1009,'Export Action'!$A$3:$A$1999,'Export Action'!$AS$3:$AS$1999))/_xlfn.XLOOKUP(C1009,'Export Action'!$A$3:$A$1999,'Export Action'!$AR$3:$AR$1999)</f>
        <v>0.48433968356474005</v>
      </c>
      <c r="R1009" s="63" t="str">
        <f>IF(OR(_xlfn.XLOOKUP(C1009,'Export Action'!$A$3:$A$1999,'Export Action'!$AO$3:$AO$1999)="Communes ZRR./bassins de vie pop &gt; 50% ZRR",_xlfn.XLOOKUP(C1009,'Export Action'!$A$3:$A$1999,'Export Action'!$AO$3:$AO$1999)="Contrats de relance et de transition écologique (CRTE) rural"),"Oui","Non")</f>
        <v>Non</v>
      </c>
      <c r="S1009" s="73"/>
      <c r="T1009" s="74">
        <f t="shared" si="16"/>
        <v>406</v>
      </c>
      <c r="U1009" s="75"/>
      <c r="V1009" s="8" t="str" cm="1">
        <f t="array" ref="V1009">IF(SUMPRODUCT((Tableau1[NOM DE LA STRUCTURE]=Tableau1[[#This Row],[NOM DE LA STRUCTURE]])*Tableau1[MONTANT PROPOSE POUR L''ACTION])=0,"",SUMPRODUCT((Tableau1[NOM DE LA STRUCTURE]=Tableau1[[#This Row],[NOM DE LA STRUCTURE]])*Tableau1[MONTANT PROPOSE POUR L''ACTION]))</f>
        <v/>
      </c>
      <c r="W1009" s="79"/>
    </row>
    <row r="1010" spans="1:23" ht="47.5" hidden="1" customHeight="1" x14ac:dyDescent="0.25">
      <c r="A1010" s="13" t="str">
        <f>_xlfn.XLOOKUP(C1010,'Export Action'!$A$3:$A$1999,'Export Action'!$L$3:$L$1999)</f>
        <v>33924093900043</v>
      </c>
      <c r="B1010" s="84" t="str">
        <f>_xlfn.XLOOKUP(A1010,'Export Action'!$L$3:$L$1999,'Export Action'!$O$3:$O$1999)</f>
        <v>ASSOCIATION SPORTIVE DE LA CHAPELLE ST AUBIN SECTION TENNIS DE TABLE</v>
      </c>
      <c r="C1010" s="1" t="s">
        <v>18955</v>
      </c>
      <c r="D1010" s="36" t="str">
        <f>_xlfn.XLOOKUP(C1010,'Export Action'!$A$3:$A$1999,'Export Action'!$X$3:$X$1999)</f>
        <v>Ping Bien-être - Tennis de table pour personne en situation de handicap et seniors</v>
      </c>
      <c r="E1010" s="1" t="str">
        <f>_xlfn.XLOOKUP(A1010,'Export Dossier'!$K$3:$K$974,'Export Dossier'!$D$3:$D$974)</f>
        <v>FFTT-PDL-24-0030</v>
      </c>
      <c r="F1010" s="36" t="str">
        <f>_xlfn.XLOOKUP(C1010,'Export Action'!$A$3:$A$1999,'Export Action'!$AE$3:$AE$1999)</f>
        <v>Ping Actif</v>
      </c>
      <c r="G1010" s="68"/>
      <c r="H1010" s="71"/>
      <c r="I1010" s="71"/>
      <c r="J1010" s="1" t="str">
        <f>_xlfn.XLOOKUP(C1010,'Export Action'!$A$3:$A$1999,'Export Action'!$J$3:$J$1999)</f>
        <v>Première demande</v>
      </c>
      <c r="K1010" s="1" t="str">
        <f>_xlfn.XLOOKUP(C1010,'Export Action'!$A$3:$A$1999,'Export Action'!$AL$3:$AL$1999)</f>
        <v>Mixte</v>
      </c>
      <c r="L1010" s="1">
        <f>_xlfn.XLOOKUP(C1010,'Export Action'!$A$3:$A$1999,'Export Action'!$AM$3:$AM$1999)</f>
        <v>20</v>
      </c>
      <c r="M1010" s="5" t="e">
        <f>_xlfn.XLOOKUP(A1010,'Export 2022'!$K$3:$K$1000,'Export 2022'!$AF$3:$AF$1000)</f>
        <v>#N/A</v>
      </c>
      <c r="N1010" s="5">
        <f>_xlfn.XLOOKUP(A1010,'Export 2023'!$K$3:$K$1000,'Export 2023'!$AF$3:$AF$1000)</f>
        <v>1500</v>
      </c>
      <c r="O1010" s="31">
        <f>_xlfn.XLOOKUP(A1010,'Export Dossier'!$K$3:$K$974,'Export Dossier'!$AD$3:$AD$974)</f>
        <v>10700</v>
      </c>
      <c r="P1010" s="31">
        <f>_xlfn.XLOOKUP(C1010,'Export Action'!$A$3:$A$1999,'Export Action'!$AS$3:$AS$1999)</f>
        <v>2700</v>
      </c>
      <c r="Q1010" s="29">
        <f>(_xlfn.XLOOKUP(C1010,'Export Action'!$A$3:$A$1999,'Export Action'!$AS$3:$AS$1999))/_xlfn.XLOOKUP(C1010,'Export Action'!$A$3:$A$1999,'Export Action'!$AR$3:$AR$1999)</f>
        <v>0.58695652173913049</v>
      </c>
      <c r="R1010" s="63" t="str">
        <f>IF(OR(_xlfn.XLOOKUP(C1010,'Export Action'!$A$3:$A$1999,'Export Action'!$AO$3:$AO$1999)="Communes ZRR./bassins de vie pop &gt; 50% ZRR",_xlfn.XLOOKUP(C1010,'Export Action'!$A$3:$A$1999,'Export Action'!$AO$3:$AO$1999)="Contrats de relance et de transition écologique (CRTE) rural"),"Oui","Non")</f>
        <v>Non</v>
      </c>
      <c r="S1010" s="73"/>
      <c r="T1010" s="74">
        <f t="shared" si="16"/>
        <v>407</v>
      </c>
      <c r="U1010" s="75"/>
      <c r="V1010" s="8" t="str" cm="1">
        <f t="array" ref="V1010">IF(SUMPRODUCT((Tableau1[NOM DE LA STRUCTURE]=Tableau1[[#This Row],[NOM DE LA STRUCTURE]])*Tableau1[MONTANT PROPOSE POUR L''ACTION])=0,"",SUMPRODUCT((Tableau1[NOM DE LA STRUCTURE]=Tableau1[[#This Row],[NOM DE LA STRUCTURE]])*Tableau1[MONTANT PROPOSE POUR L''ACTION]))</f>
        <v/>
      </c>
      <c r="W1010" s="79"/>
    </row>
    <row r="1011" spans="1:23" ht="47.5" hidden="1" customHeight="1" x14ac:dyDescent="0.25">
      <c r="A1011" s="13" t="str">
        <f>_xlfn.XLOOKUP(C1011,'Export Action'!$A$3:$A$1999,'Export Action'!$L$3:$L$1999)</f>
        <v>33924093900043</v>
      </c>
      <c r="B1011" s="84" t="str">
        <f>_xlfn.XLOOKUP(A1011,'Export Action'!$L$3:$L$1999,'Export Action'!$O$3:$O$1999)</f>
        <v>ASSOCIATION SPORTIVE DE LA CHAPELLE ST AUBIN SECTION TENNIS DE TABLE</v>
      </c>
      <c r="C1011" s="1" t="s">
        <v>18963</v>
      </c>
      <c r="D1011" s="36" t="str">
        <f>_xlfn.XLOOKUP(C1011,'Export Action'!$A$3:$A$1999,'Export Action'!$X$3:$X$1999)</f>
        <v>Promouvoir le sport adapté et les disciplines paralympiques encore trop méconnues</v>
      </c>
      <c r="E1011" s="1" t="str">
        <f>_xlfn.XLOOKUP(A1011,'Export Dossier'!$K$3:$K$974,'Export Dossier'!$D$3:$D$974)</f>
        <v>FFTT-PDL-24-0030</v>
      </c>
      <c r="F1011" s="36" t="str">
        <f>_xlfn.XLOOKUP(C1011,'Export Action'!$A$3:$A$1999,'Export Action'!$AE$3:$AE$1999)</f>
        <v>Animations vacances Olympiques et Paralympiques</v>
      </c>
      <c r="G1011" s="87"/>
      <c r="H1011" s="1"/>
      <c r="I1011" s="1"/>
      <c r="J1011" s="1" t="str">
        <f>_xlfn.XLOOKUP(C1011,'Export Action'!$A$3:$A$1999,'Export Action'!$J$3:$J$1999)</f>
        <v>Première demande</v>
      </c>
      <c r="K1011" s="1" t="str">
        <f>_xlfn.XLOOKUP(C1011,'Export Action'!$A$3:$A$1999,'Export Action'!$AL$3:$AL$1999)</f>
        <v>Mixte</v>
      </c>
      <c r="L1011" s="1">
        <f>_xlfn.XLOOKUP(C1011,'Export Action'!$A$3:$A$1999,'Export Action'!$AM$3:$AM$1999)</f>
        <v>100</v>
      </c>
      <c r="M1011" s="5" t="e">
        <f>_xlfn.XLOOKUP(A1011,'Export 2022'!$K$3:$K$1000,'Export 2022'!$AF$3:$AF$1000)</f>
        <v>#N/A</v>
      </c>
      <c r="N1011" s="5">
        <f>_xlfn.XLOOKUP(A1011,'Export 2023'!$K$3:$K$1000,'Export 2023'!$AF$3:$AF$1000)</f>
        <v>1500</v>
      </c>
      <c r="O1011" s="31">
        <f>_xlfn.XLOOKUP(A1011,'Export Dossier'!$K$3:$K$974,'Export Dossier'!$AD$3:$AD$974)</f>
        <v>10700</v>
      </c>
      <c r="P1011" s="31">
        <f>_xlfn.XLOOKUP(C1011,'Export Action'!$A$3:$A$1999,'Export Action'!$AS$3:$AS$1999)</f>
        <v>1800</v>
      </c>
      <c r="Q1011" s="29">
        <f>(_xlfn.XLOOKUP(C1011,'Export Action'!$A$3:$A$1999,'Export Action'!$AS$3:$AS$1999))/_xlfn.XLOOKUP(C1011,'Export Action'!$A$3:$A$1999,'Export Action'!$AR$3:$AR$1999)</f>
        <v>0.6</v>
      </c>
      <c r="R1011" s="63" t="str">
        <f>IF(OR(_xlfn.XLOOKUP(C1011,'Export Action'!$A$3:$A$1999,'Export Action'!$AO$3:$AO$1999)="Communes ZRR./bassins de vie pop &gt; 50% ZRR",_xlfn.XLOOKUP(C1011,'Export Action'!$A$3:$A$1999,'Export Action'!$AO$3:$AO$1999)="Contrats de relance et de transition écologique (CRTE) rural"),"Oui","Non")</f>
        <v>Non</v>
      </c>
      <c r="S1011" s="88"/>
      <c r="T1011" s="74">
        <f t="shared" si="16"/>
        <v>407</v>
      </c>
      <c r="U1011" s="89"/>
      <c r="V1011" s="8" t="str" cm="1">
        <f t="array" ref="V1011">IF(SUMPRODUCT((Tableau1[NOM DE LA STRUCTURE]=Tableau1[[#This Row],[NOM DE LA STRUCTURE]])*Tableau1[MONTANT PROPOSE POUR L''ACTION])=0,"",SUMPRODUCT((Tableau1[NOM DE LA STRUCTURE]=Tableau1[[#This Row],[NOM DE LA STRUCTURE]])*Tableau1[MONTANT PROPOSE POUR L''ACTION]))</f>
        <v/>
      </c>
      <c r="W1011" s="90"/>
    </row>
    <row r="1012" spans="1:23" ht="47.5" hidden="1" customHeight="1" x14ac:dyDescent="0.25">
      <c r="A1012" s="13" t="str">
        <f>_xlfn.XLOOKUP(C1012,'Export Action'!$A$3:$A$1999,'Export Action'!$L$3:$L$1999)</f>
        <v>33924093900043</v>
      </c>
      <c r="B1012" s="84" t="str">
        <f>_xlfn.XLOOKUP(A1012,'Export Action'!$L$3:$L$1999,'Export Action'!$O$3:$O$1999)</f>
        <v>ASSOCIATION SPORTIVE DE LA CHAPELLE ST AUBIN SECTION TENNIS DE TABLE</v>
      </c>
      <c r="C1012" s="1" t="s">
        <v>18969</v>
      </c>
      <c r="D1012" s="36" t="str">
        <f>_xlfn.XLOOKUP(C1012,'Export Action'!$A$3:$A$1999,'Export Action'!$X$3:$X$1999)</f>
        <v>Création d'un créneau "Ping VR" + organisation d'un tournoi</v>
      </c>
      <c r="E1012" s="1" t="str">
        <f>_xlfn.XLOOKUP(A1012,'Export Dossier'!$K$3:$K$974,'Export Dossier'!$D$3:$D$974)</f>
        <v>FFTT-PDL-24-0030</v>
      </c>
      <c r="F1012" s="36" t="str">
        <f>_xlfn.XLOOKUP(C1012,'Export Action'!$A$3:$A$1999,'Export Action'!$AE$3:$AE$1999)</f>
        <v>Nouvelles pratiques</v>
      </c>
      <c r="G1012" s="68"/>
      <c r="H1012" s="71"/>
      <c r="I1012" s="71"/>
      <c r="J1012" s="1" t="str">
        <f>_xlfn.XLOOKUP(C1012,'Export Action'!$A$3:$A$1999,'Export Action'!$J$3:$J$1999)</f>
        <v>Première demande</v>
      </c>
      <c r="K1012" s="1" t="str">
        <f>_xlfn.XLOOKUP(C1012,'Export Action'!$A$3:$A$1999,'Export Action'!$AL$3:$AL$1999)</f>
        <v>Mixte</v>
      </c>
      <c r="L1012" s="1">
        <f>_xlfn.XLOOKUP(C1012,'Export Action'!$A$3:$A$1999,'Export Action'!$AM$3:$AM$1999)</f>
        <v>80</v>
      </c>
      <c r="M1012" s="5" t="e">
        <f>_xlfn.XLOOKUP(A1012,'Export 2022'!$K$3:$K$1000,'Export 2022'!$AF$3:$AF$1000)</f>
        <v>#N/A</v>
      </c>
      <c r="N1012" s="5">
        <f>_xlfn.XLOOKUP(A1012,'Export 2023'!$K$3:$K$1000,'Export 2023'!$AF$3:$AF$1000)</f>
        <v>1500</v>
      </c>
      <c r="O1012" s="31">
        <f>_xlfn.XLOOKUP(A1012,'Export Dossier'!$K$3:$K$974,'Export Dossier'!$AD$3:$AD$974)</f>
        <v>10700</v>
      </c>
      <c r="P1012" s="31">
        <f>_xlfn.XLOOKUP(C1012,'Export Action'!$A$3:$A$1999,'Export Action'!$AS$3:$AS$1999)</f>
        <v>2800</v>
      </c>
      <c r="Q1012" s="29">
        <f>(_xlfn.XLOOKUP(C1012,'Export Action'!$A$3:$A$1999,'Export Action'!$AS$3:$AS$1999))/_xlfn.XLOOKUP(C1012,'Export Action'!$A$3:$A$1999,'Export Action'!$AR$3:$AR$1999)</f>
        <v>0.3888888888888889</v>
      </c>
      <c r="R1012" s="63" t="str">
        <f>IF(OR(_xlfn.XLOOKUP(C1012,'Export Action'!$A$3:$A$1999,'Export Action'!$AO$3:$AO$1999)="Communes ZRR./bassins de vie pop &gt; 50% ZRR",_xlfn.XLOOKUP(C1012,'Export Action'!$A$3:$A$1999,'Export Action'!$AO$3:$AO$1999)="Contrats de relance et de transition écologique (CRTE) rural"),"Oui","Non")</f>
        <v>Non</v>
      </c>
      <c r="S1012" s="73"/>
      <c r="T1012" s="74">
        <f t="shared" si="16"/>
        <v>407</v>
      </c>
      <c r="U1012" s="75"/>
      <c r="V1012" s="8" t="str" cm="1">
        <f t="array" ref="V1012">IF(SUMPRODUCT((Tableau1[NOM DE LA STRUCTURE]=Tableau1[[#This Row],[NOM DE LA STRUCTURE]])*Tableau1[MONTANT PROPOSE POUR L''ACTION])=0,"",SUMPRODUCT((Tableau1[NOM DE LA STRUCTURE]=Tableau1[[#This Row],[NOM DE LA STRUCTURE]])*Tableau1[MONTANT PROPOSE POUR L''ACTION]))</f>
        <v/>
      </c>
      <c r="W1012" s="79"/>
    </row>
    <row r="1013" spans="1:23" ht="47.5" hidden="1" customHeight="1" x14ac:dyDescent="0.25">
      <c r="A1013" s="13" t="str">
        <f>_xlfn.XLOOKUP(C1013,'Export Action'!$A$3:$A$1999,'Export Action'!$L$3:$L$1999)</f>
        <v>33924093900043</v>
      </c>
      <c r="B1013" s="84" t="str">
        <f>_xlfn.XLOOKUP(A1013,'Export Action'!$L$3:$L$1999,'Export Action'!$O$3:$O$1999)</f>
        <v>ASSOCIATION SPORTIVE DE LA CHAPELLE ST AUBIN SECTION TENNIS DE TABLE</v>
      </c>
      <c r="C1013" s="1" t="s">
        <v>18975</v>
      </c>
      <c r="D1013" s="36" t="str">
        <f>_xlfn.XLOOKUP(C1013,'Export Action'!$A$3:$A$1999,'Export Action'!$X$3:$X$1999)</f>
        <v>Recrutement et fidélisation des jeunes</v>
      </c>
      <c r="E1013" s="1" t="str">
        <f>_xlfn.XLOOKUP(A1013,'Export Dossier'!$K$3:$K$974,'Export Dossier'!$D$3:$D$974)</f>
        <v>FFTT-PDL-24-0030</v>
      </c>
      <c r="F1013" s="36" t="str">
        <f>_xlfn.XLOOKUP(C1013,'Export Action'!$A$3:$A$1999,'Export Action'!$AE$3:$AE$1999)</f>
        <v>Ping Educatif</v>
      </c>
      <c r="G1013" s="68"/>
      <c r="H1013" s="71"/>
      <c r="I1013" s="71"/>
      <c r="J1013" s="1" t="str">
        <f>_xlfn.XLOOKUP(C1013,'Export Action'!$A$3:$A$1999,'Export Action'!$J$3:$J$1999)</f>
        <v>Première demande</v>
      </c>
      <c r="K1013" s="1" t="str">
        <f>_xlfn.XLOOKUP(C1013,'Export Action'!$A$3:$A$1999,'Export Action'!$AL$3:$AL$1999)</f>
        <v>Mixte</v>
      </c>
      <c r="L1013" s="1">
        <f>_xlfn.XLOOKUP(C1013,'Export Action'!$A$3:$A$1999,'Export Action'!$AM$3:$AM$1999)</f>
        <v>200</v>
      </c>
      <c r="M1013" s="5" t="e">
        <f>_xlfn.XLOOKUP(A1013,'Export 2022'!$K$3:$K$1000,'Export 2022'!$AF$3:$AF$1000)</f>
        <v>#N/A</v>
      </c>
      <c r="N1013" s="5">
        <f>_xlfn.XLOOKUP(A1013,'Export 2023'!$K$3:$K$1000,'Export 2023'!$AF$3:$AF$1000)</f>
        <v>1500</v>
      </c>
      <c r="O1013" s="31">
        <f>_xlfn.XLOOKUP(A1013,'Export Dossier'!$K$3:$K$974,'Export Dossier'!$AD$3:$AD$974)</f>
        <v>10700</v>
      </c>
      <c r="P1013" s="31">
        <f>_xlfn.XLOOKUP(C1013,'Export Action'!$A$3:$A$1999,'Export Action'!$AS$3:$AS$1999)</f>
        <v>3400</v>
      </c>
      <c r="Q1013" s="29">
        <f>(_xlfn.XLOOKUP(C1013,'Export Action'!$A$3:$A$1999,'Export Action'!$AS$3:$AS$1999))/_xlfn.XLOOKUP(C1013,'Export Action'!$A$3:$A$1999,'Export Action'!$AR$3:$AR$1999)</f>
        <v>0.59649122807017541</v>
      </c>
      <c r="R1013" s="63" t="str">
        <f>IF(OR(_xlfn.XLOOKUP(C1013,'Export Action'!$A$3:$A$1999,'Export Action'!$AO$3:$AO$1999)="Communes ZRR./bassins de vie pop &gt; 50% ZRR",_xlfn.XLOOKUP(C1013,'Export Action'!$A$3:$A$1999,'Export Action'!$AO$3:$AO$1999)="Contrats de relance et de transition écologique (CRTE) rural"),"Oui","Non")</f>
        <v>Oui</v>
      </c>
      <c r="S1013" s="73"/>
      <c r="T1013" s="74">
        <f t="shared" si="16"/>
        <v>407</v>
      </c>
      <c r="U1013" s="75"/>
      <c r="V1013" s="8" t="str" cm="1">
        <f t="array" ref="V1013">IF(SUMPRODUCT((Tableau1[NOM DE LA STRUCTURE]=Tableau1[[#This Row],[NOM DE LA STRUCTURE]])*Tableau1[MONTANT PROPOSE POUR L''ACTION])=0,"",SUMPRODUCT((Tableau1[NOM DE LA STRUCTURE]=Tableau1[[#This Row],[NOM DE LA STRUCTURE]])*Tableau1[MONTANT PROPOSE POUR L''ACTION]))</f>
        <v/>
      </c>
      <c r="W1013" s="79"/>
    </row>
    <row r="1014" spans="1:23" ht="47.5" hidden="1" customHeight="1" x14ac:dyDescent="0.25">
      <c r="A1014" s="13" t="str">
        <f>_xlfn.XLOOKUP(C1014,'Export Action'!$A$3:$A$1999,'Export Action'!$L$3:$L$1999)</f>
        <v>33761461400036</v>
      </c>
      <c r="B1014" s="84" t="str">
        <f>_xlfn.XLOOKUP(A1014,'Export Action'!$L$3:$L$1999,'Export Action'!$O$3:$O$1999)</f>
        <v>SPORTING CLUB DE BEAUCOUZE</v>
      </c>
      <c r="C1014" s="1" t="s">
        <v>18980</v>
      </c>
      <c r="D1014" s="36" t="str">
        <f>_xlfn.XLOOKUP(C1014,'Export Action'!$A$3:$A$1999,'Export Action'!$X$3:$X$1999)</f>
        <v>Sport Santé</v>
      </c>
      <c r="E1014" s="1" t="str">
        <f>_xlfn.XLOOKUP(A1014,'Export Dossier'!$K$3:$K$974,'Export Dossier'!$D$3:$D$974)</f>
        <v>FFTT-PDL-24-0031</v>
      </c>
      <c r="F1014" s="36" t="str">
        <f>_xlfn.XLOOKUP(C1014,'Export Action'!$A$3:$A$1999,'Export Action'!$AE$3:$AE$1999)</f>
        <v>Ping Actif</v>
      </c>
      <c r="G1014" s="68"/>
      <c r="H1014" s="71"/>
      <c r="I1014" s="71"/>
      <c r="J1014" s="1" t="str">
        <f>_xlfn.XLOOKUP(C1014,'Export Action'!$A$3:$A$1999,'Export Action'!$J$3:$J$1999)</f>
        <v>Première demande</v>
      </c>
      <c r="K1014" s="1" t="str">
        <f>_xlfn.XLOOKUP(C1014,'Export Action'!$A$3:$A$1999,'Export Action'!$AL$3:$AL$1999)</f>
        <v>Mixte</v>
      </c>
      <c r="L1014" s="1">
        <f>_xlfn.XLOOKUP(C1014,'Export Action'!$A$3:$A$1999,'Export Action'!$AM$3:$AM$1999)</f>
        <v>12</v>
      </c>
      <c r="M1014" s="5" t="e">
        <f>_xlfn.XLOOKUP(A1014,'Export 2022'!$K$3:$K$1000,'Export 2022'!$AF$3:$AF$1000)</f>
        <v>#N/A</v>
      </c>
      <c r="N1014" s="5" t="e">
        <f>_xlfn.XLOOKUP(A1014,'Export 2023'!$K$3:$K$1000,'Export 2023'!$AF$3:$AF$1000)</f>
        <v>#N/A</v>
      </c>
      <c r="O1014" s="31">
        <f>_xlfn.XLOOKUP(A1014,'Export Dossier'!$K$3:$K$974,'Export Dossier'!$AD$3:$AD$974)</f>
        <v>6000</v>
      </c>
      <c r="P1014" s="31">
        <f>_xlfn.XLOOKUP(C1014,'Export Action'!$A$3:$A$1999,'Export Action'!$AS$3:$AS$1999)</f>
        <v>3000</v>
      </c>
      <c r="Q1014" s="29">
        <f>(_xlfn.XLOOKUP(C1014,'Export Action'!$A$3:$A$1999,'Export Action'!$AS$3:$AS$1999))/_xlfn.XLOOKUP(C1014,'Export Action'!$A$3:$A$1999,'Export Action'!$AR$3:$AR$1999)</f>
        <v>0.6</v>
      </c>
      <c r="R1014" s="63" t="str">
        <f>IF(OR(_xlfn.XLOOKUP(C1014,'Export Action'!$A$3:$A$1999,'Export Action'!$AO$3:$AO$1999)="Communes ZRR./bassins de vie pop &gt; 50% ZRR",_xlfn.XLOOKUP(C1014,'Export Action'!$A$3:$A$1999,'Export Action'!$AO$3:$AO$1999)="Contrats de relance et de transition écologique (CRTE) rural"),"Oui","Non")</f>
        <v>Non</v>
      </c>
      <c r="S1014" s="73"/>
      <c r="T1014" s="74">
        <f t="shared" si="16"/>
        <v>408</v>
      </c>
      <c r="U1014" s="75"/>
      <c r="V1014" s="8" t="str" cm="1">
        <f t="array" ref="V1014">IF(SUMPRODUCT((Tableau1[NOM DE LA STRUCTURE]=Tableau1[[#This Row],[NOM DE LA STRUCTURE]])*Tableau1[MONTANT PROPOSE POUR L''ACTION])=0,"",SUMPRODUCT((Tableau1[NOM DE LA STRUCTURE]=Tableau1[[#This Row],[NOM DE LA STRUCTURE]])*Tableau1[MONTANT PROPOSE POUR L''ACTION]))</f>
        <v/>
      </c>
      <c r="W1014" s="79"/>
    </row>
    <row r="1015" spans="1:23" ht="47.5" hidden="1" customHeight="1" x14ac:dyDescent="0.25">
      <c r="A1015" s="13" t="str">
        <f>_xlfn.XLOOKUP(C1015,'Export Action'!$A$3:$A$1999,'Export Action'!$L$3:$L$1999)</f>
        <v>33761461400036</v>
      </c>
      <c r="B1015" s="84" t="str">
        <f>_xlfn.XLOOKUP(A1015,'Export Action'!$L$3:$L$1999,'Export Action'!$O$3:$O$1999)</f>
        <v>SPORTING CLUB DE BEAUCOUZE</v>
      </c>
      <c r="C1015" s="1" t="s">
        <v>18989</v>
      </c>
      <c r="D1015" s="36" t="str">
        <f>_xlfn.XLOOKUP(C1015,'Export Action'!$A$3:$A$1999,'Export Action'!$X$3:$X$1999)</f>
        <v>Ping inclusif</v>
      </c>
      <c r="E1015" s="1" t="str">
        <f>_xlfn.XLOOKUP(A1015,'Export Dossier'!$K$3:$K$974,'Export Dossier'!$D$3:$D$974)</f>
        <v>FFTT-PDL-24-0031</v>
      </c>
      <c r="F1015" s="36" t="str">
        <f>_xlfn.XLOOKUP(C1015,'Export Action'!$A$3:$A$1999,'Export Action'!$AE$3:$AE$1999)</f>
        <v>Ping Inclusif</v>
      </c>
      <c r="G1015" s="68"/>
      <c r="H1015" s="71"/>
      <c r="I1015" s="71"/>
      <c r="J1015" s="1" t="str">
        <f>_xlfn.XLOOKUP(C1015,'Export Action'!$A$3:$A$1999,'Export Action'!$J$3:$J$1999)</f>
        <v>Première demande</v>
      </c>
      <c r="K1015" s="1" t="str">
        <f>_xlfn.XLOOKUP(C1015,'Export Action'!$A$3:$A$1999,'Export Action'!$AL$3:$AL$1999)</f>
        <v>Mixte</v>
      </c>
      <c r="L1015" s="1">
        <f>_xlfn.XLOOKUP(C1015,'Export Action'!$A$3:$A$1999,'Export Action'!$AM$3:$AM$1999)</f>
        <v>12</v>
      </c>
      <c r="M1015" s="5" t="e">
        <f>_xlfn.XLOOKUP(A1015,'Export 2022'!$K$3:$K$1000,'Export 2022'!$AF$3:$AF$1000)</f>
        <v>#N/A</v>
      </c>
      <c r="N1015" s="5" t="e">
        <f>_xlfn.XLOOKUP(A1015,'Export 2023'!$K$3:$K$1000,'Export 2023'!$AF$3:$AF$1000)</f>
        <v>#N/A</v>
      </c>
      <c r="O1015" s="31">
        <f>_xlfn.XLOOKUP(A1015,'Export Dossier'!$K$3:$K$974,'Export Dossier'!$AD$3:$AD$974)</f>
        <v>6000</v>
      </c>
      <c r="P1015" s="31">
        <f>_xlfn.XLOOKUP(C1015,'Export Action'!$A$3:$A$1999,'Export Action'!$AS$3:$AS$1999)</f>
        <v>3000</v>
      </c>
      <c r="Q1015" s="29">
        <f>(_xlfn.XLOOKUP(C1015,'Export Action'!$A$3:$A$1999,'Export Action'!$AS$3:$AS$1999))/_xlfn.XLOOKUP(C1015,'Export Action'!$A$3:$A$1999,'Export Action'!$AR$3:$AR$1999)</f>
        <v>0.6082725060827251</v>
      </c>
      <c r="R1015" s="63" t="str">
        <f>IF(OR(_xlfn.XLOOKUP(C1015,'Export Action'!$A$3:$A$1999,'Export Action'!$AO$3:$AO$1999)="Communes ZRR./bassins de vie pop &gt; 50% ZRR",_xlfn.XLOOKUP(C1015,'Export Action'!$A$3:$A$1999,'Export Action'!$AO$3:$AO$1999)="Contrats de relance et de transition écologique (CRTE) rural"),"Oui","Non")</f>
        <v>Non</v>
      </c>
      <c r="S1015" s="73"/>
      <c r="T1015" s="74">
        <f t="shared" si="16"/>
        <v>408</v>
      </c>
      <c r="U1015" s="75"/>
      <c r="V1015" s="8" t="str" cm="1">
        <f t="array" ref="V1015">IF(SUMPRODUCT((Tableau1[NOM DE LA STRUCTURE]=Tableau1[[#This Row],[NOM DE LA STRUCTURE]])*Tableau1[MONTANT PROPOSE POUR L''ACTION])=0,"",SUMPRODUCT((Tableau1[NOM DE LA STRUCTURE]=Tableau1[[#This Row],[NOM DE LA STRUCTURE]])*Tableau1[MONTANT PROPOSE POUR L''ACTION]))</f>
        <v/>
      </c>
      <c r="W1015" s="79"/>
    </row>
    <row r="1016" spans="1:23" ht="47.5" hidden="1" customHeight="1" x14ac:dyDescent="0.25">
      <c r="A1016" s="13" t="str">
        <f>_xlfn.XLOOKUP(C1016,'Export Action'!$A$3:$A$1999,'Export Action'!$L$3:$L$1999)</f>
        <v>33958620800078</v>
      </c>
      <c r="B1016" s="84" t="str">
        <f>_xlfn.XLOOKUP(A1016,'Export Action'!$L$3:$L$1999,'Export Action'!$O$3:$O$1999)</f>
        <v>ASSO SPORT ET CULTURE LA GILLES DE RETZ</v>
      </c>
      <c r="C1016" s="1" t="s">
        <v>19015</v>
      </c>
      <c r="D1016" s="36" t="str">
        <f>_xlfn.XLOOKUP(C1016,'Export Action'!$A$3:$A$1999,'Export Action'!$X$3:$X$1999)</f>
        <v>Ping Bien être Féminin</v>
      </c>
      <c r="E1016" s="1" t="str">
        <f>_xlfn.XLOOKUP(A1016,'Export Dossier'!$K$3:$K$974,'Export Dossier'!$D$3:$D$974)</f>
        <v>FFTT-PDL-24-0033</v>
      </c>
      <c r="F1016" s="36" t="str">
        <f>_xlfn.XLOOKUP(C1016,'Export Action'!$A$3:$A$1999,'Export Action'!$AE$3:$AE$1999)</f>
        <v>Ping Actif</v>
      </c>
      <c r="G1016" s="68"/>
      <c r="H1016" s="71"/>
      <c r="I1016" s="71"/>
      <c r="J1016" s="1" t="str">
        <f>_xlfn.XLOOKUP(C1016,'Export Action'!$A$3:$A$1999,'Export Action'!$J$3:$J$1999)</f>
        <v>Première demande</v>
      </c>
      <c r="K1016" s="1" t="str">
        <f>_xlfn.XLOOKUP(C1016,'Export Action'!$A$3:$A$1999,'Export Action'!$AL$3:$AL$1999)</f>
        <v>Féminin</v>
      </c>
      <c r="L1016" s="1">
        <f>_xlfn.XLOOKUP(C1016,'Export Action'!$A$3:$A$1999,'Export Action'!$AM$3:$AM$1999)</f>
        <v>500</v>
      </c>
      <c r="M1016" s="5">
        <f>_xlfn.XLOOKUP(A1016,'Export 2022'!$K$3:$K$1000,'Export 2022'!$AF$3:$AF$1000)</f>
        <v>1500</v>
      </c>
      <c r="N1016" s="5" t="e">
        <f>_xlfn.XLOOKUP(A1016,'Export 2023'!$K$3:$K$1000,'Export 2023'!$AF$3:$AF$1000)</f>
        <v>#N/A</v>
      </c>
      <c r="O1016" s="31">
        <f>_xlfn.XLOOKUP(A1016,'Export Dossier'!$K$3:$K$974,'Export Dossier'!$AD$3:$AD$974)</f>
        <v>6000</v>
      </c>
      <c r="P1016" s="31">
        <f>_xlfn.XLOOKUP(C1016,'Export Action'!$A$3:$A$1999,'Export Action'!$AS$3:$AS$1999)</f>
        <v>3000</v>
      </c>
      <c r="Q1016" s="29">
        <f>(_xlfn.XLOOKUP(C1016,'Export Action'!$A$3:$A$1999,'Export Action'!$AS$3:$AS$1999))/_xlfn.XLOOKUP(C1016,'Export Action'!$A$3:$A$1999,'Export Action'!$AR$3:$AR$1999)</f>
        <v>0.53097345132743368</v>
      </c>
      <c r="R1016" s="63" t="str">
        <f>IF(OR(_xlfn.XLOOKUP(C1016,'Export Action'!$A$3:$A$1999,'Export Action'!$AO$3:$AO$1999)="Communes ZRR./bassins de vie pop &gt; 50% ZRR",_xlfn.XLOOKUP(C1016,'Export Action'!$A$3:$A$1999,'Export Action'!$AO$3:$AO$1999)="Contrats de relance et de transition écologique (CRTE) rural"),"Oui","Non")</f>
        <v>Oui</v>
      </c>
      <c r="S1016" s="73"/>
      <c r="T1016" s="74">
        <f t="shared" si="16"/>
        <v>409</v>
      </c>
      <c r="U1016" s="75"/>
      <c r="V1016" s="8" t="str" cm="1">
        <f t="array" ref="V1016">IF(SUMPRODUCT((Tableau1[NOM DE LA STRUCTURE]=Tableau1[[#This Row],[NOM DE LA STRUCTURE]])*Tableau1[MONTANT PROPOSE POUR L''ACTION])=0,"",SUMPRODUCT((Tableau1[NOM DE LA STRUCTURE]=Tableau1[[#This Row],[NOM DE LA STRUCTURE]])*Tableau1[MONTANT PROPOSE POUR L''ACTION]))</f>
        <v/>
      </c>
      <c r="W1016" s="79"/>
    </row>
    <row r="1017" spans="1:23" ht="47.5" hidden="1" customHeight="1" x14ac:dyDescent="0.25">
      <c r="A1017" s="13" t="str">
        <f>_xlfn.XLOOKUP(C1017,'Export Action'!$A$3:$A$1999,'Export Action'!$L$3:$L$1999)</f>
        <v>33958620800078</v>
      </c>
      <c r="B1017" s="84" t="str">
        <f>_xlfn.XLOOKUP(A1017,'Export Action'!$L$3:$L$1999,'Export Action'!$O$3:$O$1999)</f>
        <v>ASSO SPORT ET CULTURE LA GILLES DE RETZ</v>
      </c>
      <c r="C1017" s="1" t="s">
        <v>19024</v>
      </c>
      <c r="D1017" s="36" t="str">
        <f>_xlfn.XLOOKUP(C1017,'Export Action'!$A$3:$A$1999,'Export Action'!$X$3:$X$1999)</f>
        <v>Ping éducatif recrutement et fidélisation des jeunes en milieu scolaires</v>
      </c>
      <c r="E1017" s="1" t="str">
        <f>_xlfn.XLOOKUP(A1017,'Export Dossier'!$K$3:$K$974,'Export Dossier'!$D$3:$D$974)</f>
        <v>FFTT-PDL-24-0033</v>
      </c>
      <c r="F1017" s="36" t="str">
        <f>_xlfn.XLOOKUP(C1017,'Export Action'!$A$3:$A$1999,'Export Action'!$AE$3:$AE$1999)</f>
        <v>Ping Educatif</v>
      </c>
      <c r="G1017" s="68"/>
      <c r="H1017" s="71"/>
      <c r="I1017" s="71"/>
      <c r="J1017" s="1" t="str">
        <f>_xlfn.XLOOKUP(C1017,'Export Action'!$A$3:$A$1999,'Export Action'!$J$3:$J$1999)</f>
        <v>Première demande</v>
      </c>
      <c r="K1017" s="1" t="str">
        <f>_xlfn.XLOOKUP(C1017,'Export Action'!$A$3:$A$1999,'Export Action'!$AL$3:$AL$1999)</f>
        <v>Mixte</v>
      </c>
      <c r="L1017" s="1">
        <f>_xlfn.XLOOKUP(C1017,'Export Action'!$A$3:$A$1999,'Export Action'!$AM$3:$AM$1999)</f>
        <v>500</v>
      </c>
      <c r="M1017" s="5">
        <f>_xlfn.XLOOKUP(A1017,'Export 2022'!$K$3:$K$1000,'Export 2022'!$AF$3:$AF$1000)</f>
        <v>1500</v>
      </c>
      <c r="N1017" s="5" t="e">
        <f>_xlfn.XLOOKUP(A1017,'Export 2023'!$K$3:$K$1000,'Export 2023'!$AF$3:$AF$1000)</f>
        <v>#N/A</v>
      </c>
      <c r="O1017" s="31">
        <f>_xlfn.XLOOKUP(A1017,'Export Dossier'!$K$3:$K$974,'Export Dossier'!$AD$3:$AD$974)</f>
        <v>6000</v>
      </c>
      <c r="P1017" s="31">
        <f>_xlfn.XLOOKUP(C1017,'Export Action'!$A$3:$A$1999,'Export Action'!$AS$3:$AS$1999)</f>
        <v>3000</v>
      </c>
      <c r="Q1017" s="29">
        <f>(_xlfn.XLOOKUP(C1017,'Export Action'!$A$3:$A$1999,'Export Action'!$AS$3:$AS$1999))/_xlfn.XLOOKUP(C1017,'Export Action'!$A$3:$A$1999,'Export Action'!$AR$3:$AR$1999)</f>
        <v>0.53097345132743368</v>
      </c>
      <c r="R1017" s="63" t="str">
        <f>IF(OR(_xlfn.XLOOKUP(C1017,'Export Action'!$A$3:$A$1999,'Export Action'!$AO$3:$AO$1999)="Communes ZRR./bassins de vie pop &gt; 50% ZRR",_xlfn.XLOOKUP(C1017,'Export Action'!$A$3:$A$1999,'Export Action'!$AO$3:$AO$1999)="Contrats de relance et de transition écologique (CRTE) rural"),"Oui","Non")</f>
        <v>Oui</v>
      </c>
      <c r="S1017" s="73"/>
      <c r="T1017" s="74">
        <f t="shared" si="16"/>
        <v>409</v>
      </c>
      <c r="U1017" s="75"/>
      <c r="V1017" s="8" t="str" cm="1">
        <f t="array" ref="V1017">IF(SUMPRODUCT((Tableau1[NOM DE LA STRUCTURE]=Tableau1[[#This Row],[NOM DE LA STRUCTURE]])*Tableau1[MONTANT PROPOSE POUR L''ACTION])=0,"",SUMPRODUCT((Tableau1[NOM DE LA STRUCTURE]=Tableau1[[#This Row],[NOM DE LA STRUCTURE]])*Tableau1[MONTANT PROPOSE POUR L''ACTION]))</f>
        <v/>
      </c>
      <c r="W1017" s="79"/>
    </row>
    <row r="1018" spans="1:23" ht="47.5" hidden="1" customHeight="1" x14ac:dyDescent="0.25">
      <c r="A1018" s="13" t="str">
        <f>_xlfn.XLOOKUP(C1018,'Export Action'!$A$3:$A$1999,'Export Action'!$L$3:$L$1999)</f>
        <v>38321913600033</v>
      </c>
      <c r="B1018" s="84" t="str">
        <f>_xlfn.XLOOKUP(A1018,'Export Action'!$L$3:$L$1999,'Export Action'!$O$3:$O$1999)</f>
        <v>ALERTE EVRON</v>
      </c>
      <c r="C1018" s="1" t="s">
        <v>19030</v>
      </c>
      <c r="D1018" s="36" t="str">
        <f>_xlfn.XLOOKUP(C1018,'Export Action'!$A$3:$A$1999,'Export Action'!$X$3:$X$1999)</f>
        <v>Développement nouvelles pratiques : Ping VR</v>
      </c>
      <c r="E1018" s="1" t="str">
        <f>_xlfn.XLOOKUP(A1018,'Export Dossier'!$K$3:$K$974,'Export Dossier'!$D$3:$D$974)</f>
        <v>FFTT-PDL-24-0034</v>
      </c>
      <c r="F1018" s="36" t="str">
        <f>_xlfn.XLOOKUP(C1018,'Export Action'!$A$3:$A$1999,'Export Action'!$AE$3:$AE$1999)</f>
        <v>Nouvelles pratiques</v>
      </c>
      <c r="G1018" s="68"/>
      <c r="H1018" s="71"/>
      <c r="I1018" s="71"/>
      <c r="J1018" s="1" t="str">
        <f>_xlfn.XLOOKUP(C1018,'Export Action'!$A$3:$A$1999,'Export Action'!$J$3:$J$1999)</f>
        <v>Première demande</v>
      </c>
      <c r="K1018" s="1" t="str">
        <f>_xlfn.XLOOKUP(C1018,'Export Action'!$A$3:$A$1999,'Export Action'!$AL$3:$AL$1999)</f>
        <v>Mixte</v>
      </c>
      <c r="L1018" s="1">
        <f>_xlfn.XLOOKUP(C1018,'Export Action'!$A$3:$A$1999,'Export Action'!$AM$3:$AM$1999)</f>
        <v>19</v>
      </c>
      <c r="M1018" s="5" t="e">
        <f>_xlfn.XLOOKUP(A1018,'Export 2022'!$K$3:$K$1000,'Export 2022'!$AF$3:$AF$1000)</f>
        <v>#N/A</v>
      </c>
      <c r="N1018" s="5" t="e">
        <f>_xlfn.XLOOKUP(A1018,'Export 2023'!$K$3:$K$1000,'Export 2023'!$AF$3:$AF$1000)</f>
        <v>#N/A</v>
      </c>
      <c r="O1018" s="31">
        <f>_xlfn.XLOOKUP(A1018,'Export Dossier'!$K$3:$K$974,'Export Dossier'!$AD$3:$AD$974)</f>
        <v>1049</v>
      </c>
      <c r="P1018" s="31">
        <f>_xlfn.XLOOKUP(C1018,'Export Action'!$A$3:$A$1999,'Export Action'!$AS$3:$AS$1999)</f>
        <v>365</v>
      </c>
      <c r="Q1018" s="29">
        <f>(_xlfn.XLOOKUP(C1018,'Export Action'!$A$3:$A$1999,'Export Action'!$AS$3:$AS$1999))/_xlfn.XLOOKUP(C1018,'Export Action'!$A$3:$A$1999,'Export Action'!$AR$3:$AR$1999)</f>
        <v>0.59446254071661242</v>
      </c>
      <c r="R1018" s="63" t="str">
        <f>IF(OR(_xlfn.XLOOKUP(C1018,'Export Action'!$A$3:$A$1999,'Export Action'!$AO$3:$AO$1999)="Communes ZRR./bassins de vie pop &gt; 50% ZRR",_xlfn.XLOOKUP(C1018,'Export Action'!$A$3:$A$1999,'Export Action'!$AO$3:$AO$1999)="Contrats de relance et de transition écologique (CRTE) rural"),"Oui","Non")</f>
        <v>Oui</v>
      </c>
      <c r="S1018" s="73"/>
      <c r="T1018" s="74">
        <f t="shared" si="16"/>
        <v>410</v>
      </c>
      <c r="U1018" s="75"/>
      <c r="V1018" s="8" t="str" cm="1">
        <f t="array" ref="V1018">IF(SUMPRODUCT((Tableau1[NOM DE LA STRUCTURE]=Tableau1[[#This Row],[NOM DE LA STRUCTURE]])*Tableau1[MONTANT PROPOSE POUR L''ACTION])=0,"",SUMPRODUCT((Tableau1[NOM DE LA STRUCTURE]=Tableau1[[#This Row],[NOM DE LA STRUCTURE]])*Tableau1[MONTANT PROPOSE POUR L''ACTION]))</f>
        <v/>
      </c>
      <c r="W1018" s="79"/>
    </row>
    <row r="1019" spans="1:23" ht="47.5" hidden="1" customHeight="1" x14ac:dyDescent="0.25">
      <c r="A1019" s="13" t="str">
        <f>_xlfn.XLOOKUP(C1019,'Export Action'!$A$3:$A$1999,'Export Action'!$L$3:$L$1999)</f>
        <v>38321913600033</v>
      </c>
      <c r="B1019" s="84" t="str">
        <f>_xlfn.XLOOKUP(A1019,'Export Action'!$L$3:$L$1999,'Export Action'!$O$3:$O$1999)</f>
        <v>ALERTE EVRON</v>
      </c>
      <c r="C1019" s="1" t="s">
        <v>19044</v>
      </c>
      <c r="D1019" s="36" t="str">
        <f>_xlfn.XLOOKUP(C1019,'Export Action'!$A$3:$A$1999,'Export Action'!$X$3:$X$1999)</f>
        <v>Ping inclusif : formation arbitrage, animateur fédéral</v>
      </c>
      <c r="E1019" s="1" t="str">
        <f>_xlfn.XLOOKUP(A1019,'Export Dossier'!$K$3:$K$974,'Export Dossier'!$D$3:$D$974)</f>
        <v>FFTT-PDL-24-0034</v>
      </c>
      <c r="F1019" s="36" t="str">
        <f>_xlfn.XLOOKUP(C1019,'Export Action'!$A$3:$A$1999,'Export Action'!$AE$3:$AE$1999)</f>
        <v>Ping Inclusif</v>
      </c>
      <c r="G1019" s="68"/>
      <c r="H1019" s="71"/>
      <c r="I1019" s="71"/>
      <c r="J1019" s="1" t="str">
        <f>_xlfn.XLOOKUP(C1019,'Export Action'!$A$3:$A$1999,'Export Action'!$J$3:$J$1999)</f>
        <v>Première demande</v>
      </c>
      <c r="K1019" s="1" t="str">
        <f>_xlfn.XLOOKUP(C1019,'Export Action'!$A$3:$A$1999,'Export Action'!$AL$3:$AL$1999)</f>
        <v>Mixte</v>
      </c>
      <c r="L1019" s="1">
        <f>_xlfn.XLOOKUP(C1019,'Export Action'!$A$3:$A$1999,'Export Action'!$AM$3:$AM$1999)</f>
        <v>26</v>
      </c>
      <c r="M1019" s="5" t="e">
        <f>_xlfn.XLOOKUP(A1019,'Export 2022'!$K$3:$K$1000,'Export 2022'!$AF$3:$AF$1000)</f>
        <v>#N/A</v>
      </c>
      <c r="N1019" s="5" t="e">
        <f>_xlfn.XLOOKUP(A1019,'Export 2023'!$K$3:$K$1000,'Export 2023'!$AF$3:$AF$1000)</f>
        <v>#N/A</v>
      </c>
      <c r="O1019" s="31">
        <f>_xlfn.XLOOKUP(A1019,'Export Dossier'!$K$3:$K$974,'Export Dossier'!$AD$3:$AD$974)</f>
        <v>1049</v>
      </c>
      <c r="P1019" s="31">
        <f>_xlfn.XLOOKUP(C1019,'Export Action'!$A$3:$A$1999,'Export Action'!$AS$3:$AS$1999)</f>
        <v>684</v>
      </c>
      <c r="Q1019" s="29">
        <f>(_xlfn.XLOOKUP(C1019,'Export Action'!$A$3:$A$1999,'Export Action'!$AS$3:$AS$1999))/_xlfn.XLOOKUP(C1019,'Export Action'!$A$3:$A$1999,'Export Action'!$AR$3:$AR$1999)</f>
        <v>0.6</v>
      </c>
      <c r="R1019" s="63" t="str">
        <f>IF(OR(_xlfn.XLOOKUP(C1019,'Export Action'!$A$3:$A$1999,'Export Action'!$AO$3:$AO$1999)="Communes ZRR./bassins de vie pop &gt; 50% ZRR",_xlfn.XLOOKUP(C1019,'Export Action'!$A$3:$A$1999,'Export Action'!$AO$3:$AO$1999)="Contrats de relance et de transition écologique (CRTE) rural"),"Oui","Non")</f>
        <v>Oui</v>
      </c>
      <c r="S1019" s="73"/>
      <c r="T1019" s="74">
        <f t="shared" si="16"/>
        <v>410</v>
      </c>
      <c r="U1019" s="75"/>
      <c r="V1019" s="8" t="str" cm="1">
        <f t="array" ref="V1019">IF(SUMPRODUCT((Tableau1[NOM DE LA STRUCTURE]=Tableau1[[#This Row],[NOM DE LA STRUCTURE]])*Tableau1[MONTANT PROPOSE POUR L''ACTION])=0,"",SUMPRODUCT((Tableau1[NOM DE LA STRUCTURE]=Tableau1[[#This Row],[NOM DE LA STRUCTURE]])*Tableau1[MONTANT PROPOSE POUR L''ACTION]))</f>
        <v/>
      </c>
      <c r="W1019" s="79"/>
    </row>
    <row r="1020" spans="1:23" ht="47.5" hidden="1" customHeight="1" x14ac:dyDescent="0.25">
      <c r="A1020" s="13" t="str">
        <f>_xlfn.XLOOKUP(C1020,'Export Action'!$A$3:$A$1999,'Export Action'!$L$3:$L$1999)</f>
        <v>34297092800046</v>
      </c>
      <c r="B1020" s="84" t="str">
        <f>_xlfn.XLOOKUP(A1020,'Export Action'!$L$3:$L$1999,'Export Action'!$O$3:$O$1999)</f>
        <v>REVEIL VERNANTAIS TENNIS DE TABLE SECTION TENNIS DE TABLE</v>
      </c>
      <c r="C1020" s="1" t="s">
        <v>19049</v>
      </c>
      <c r="D1020" s="36" t="str">
        <f>_xlfn.XLOOKUP(C1020,'Export Action'!$A$3:$A$1999,'Export Action'!$X$3:$X$1999)</f>
        <v>Poursuite du créneau Sport Santé</v>
      </c>
      <c r="E1020" s="1" t="str">
        <f>_xlfn.XLOOKUP(A1020,'Export Dossier'!$K$3:$K$974,'Export Dossier'!$D$3:$D$974)</f>
        <v>FFTT-PDL-24-0035</v>
      </c>
      <c r="F1020" s="36" t="str">
        <f>_xlfn.XLOOKUP(C1020,'Export Action'!$A$3:$A$1999,'Export Action'!$AE$3:$AE$1999)</f>
        <v>Ping Actif</v>
      </c>
      <c r="G1020" s="68"/>
      <c r="H1020" s="71"/>
      <c r="I1020" s="71"/>
      <c r="J1020" s="1" t="str">
        <f>_xlfn.XLOOKUP(C1020,'Export Action'!$A$3:$A$1999,'Export Action'!$J$3:$J$1999)</f>
        <v>Renouvellement</v>
      </c>
      <c r="K1020" s="1" t="str">
        <f>_xlfn.XLOOKUP(C1020,'Export Action'!$A$3:$A$1999,'Export Action'!$AL$3:$AL$1999)</f>
        <v>Mixte</v>
      </c>
      <c r="L1020" s="1">
        <f>_xlfn.XLOOKUP(C1020,'Export Action'!$A$3:$A$1999,'Export Action'!$AM$3:$AM$1999)</f>
        <v>12</v>
      </c>
      <c r="M1020" s="5">
        <f>_xlfn.XLOOKUP(A1020,'Export 2022'!$K$3:$K$1000,'Export 2022'!$AF$3:$AF$1000)</f>
        <v>1700</v>
      </c>
      <c r="N1020" s="5">
        <f>_xlfn.XLOOKUP(A1020,'Export 2023'!$K$3:$K$1000,'Export 2023'!$AF$3:$AF$1000)</f>
        <v>1500</v>
      </c>
      <c r="O1020" s="31">
        <f>_xlfn.XLOOKUP(A1020,'Export Dossier'!$K$3:$K$974,'Export Dossier'!$AD$3:$AD$974)</f>
        <v>4500</v>
      </c>
      <c r="P1020" s="31">
        <f>_xlfn.XLOOKUP(C1020,'Export Action'!$A$3:$A$1999,'Export Action'!$AS$3:$AS$1999)</f>
        <v>1500</v>
      </c>
      <c r="Q1020" s="29">
        <f>(_xlfn.XLOOKUP(C1020,'Export Action'!$A$3:$A$1999,'Export Action'!$AS$3:$AS$1999))/_xlfn.XLOOKUP(C1020,'Export Action'!$A$3:$A$1999,'Export Action'!$AR$3:$AR$1999)</f>
        <v>0.44117647058823528</v>
      </c>
      <c r="R1020" s="63" t="str">
        <f>IF(OR(_xlfn.XLOOKUP(C1020,'Export Action'!$A$3:$A$1999,'Export Action'!$AO$3:$AO$1999)="Communes ZRR./bassins de vie pop &gt; 50% ZRR",_xlfn.XLOOKUP(C1020,'Export Action'!$A$3:$A$1999,'Export Action'!$AO$3:$AO$1999)="Contrats de relance et de transition écologique (CRTE) rural"),"Oui","Non")</f>
        <v>Non</v>
      </c>
      <c r="S1020" s="73"/>
      <c r="T1020" s="74">
        <f t="shared" si="16"/>
        <v>411</v>
      </c>
      <c r="U1020" s="75"/>
      <c r="V1020" s="8" t="str" cm="1">
        <f t="array" ref="V1020">IF(SUMPRODUCT((Tableau1[NOM DE LA STRUCTURE]=Tableau1[[#This Row],[NOM DE LA STRUCTURE]])*Tableau1[MONTANT PROPOSE POUR L''ACTION])=0,"",SUMPRODUCT((Tableau1[NOM DE LA STRUCTURE]=Tableau1[[#This Row],[NOM DE LA STRUCTURE]])*Tableau1[MONTANT PROPOSE POUR L''ACTION]))</f>
        <v/>
      </c>
      <c r="W1020" s="79"/>
    </row>
    <row r="1021" spans="1:23" ht="47.5" hidden="1" customHeight="1" x14ac:dyDescent="0.25">
      <c r="A1021" s="13" t="str">
        <f>_xlfn.XLOOKUP(C1021,'Export Action'!$A$3:$A$1999,'Export Action'!$L$3:$L$1999)</f>
        <v>34297092800046</v>
      </c>
      <c r="B1021" s="84" t="str">
        <f>_xlfn.XLOOKUP(A1021,'Export Action'!$L$3:$L$1999,'Export Action'!$O$3:$O$1999)</f>
        <v>REVEIL VERNANTAIS TENNIS DE TABLE SECTION TENNIS DE TABLE</v>
      </c>
      <c r="C1021" s="1" t="s">
        <v>19056</v>
      </c>
      <c r="D1021" s="36" t="str">
        <f>_xlfn.XLOOKUP(C1021,'Export Action'!$A$3:$A$1999,'Export Action'!$X$3:$X$1999)</f>
        <v>Développement du tennis de table vers les scolaires des écoles dans un territoire carencé</v>
      </c>
      <c r="E1021" s="1" t="str">
        <f>_xlfn.XLOOKUP(A1021,'Export Dossier'!$K$3:$K$974,'Export Dossier'!$D$3:$D$974)</f>
        <v>FFTT-PDL-24-0035</v>
      </c>
      <c r="F1021" s="36" t="str">
        <f>_xlfn.XLOOKUP(C1021,'Export Action'!$A$3:$A$1999,'Export Action'!$AE$3:$AE$1999)</f>
        <v>Ping Educatif</v>
      </c>
      <c r="G1021" s="68"/>
      <c r="H1021" s="71"/>
      <c r="I1021" s="71"/>
      <c r="J1021" s="1" t="str">
        <f>_xlfn.XLOOKUP(C1021,'Export Action'!$A$3:$A$1999,'Export Action'!$J$3:$J$1999)</f>
        <v>Renouvellement</v>
      </c>
      <c r="K1021" s="1" t="str">
        <f>_xlfn.XLOOKUP(C1021,'Export Action'!$A$3:$A$1999,'Export Action'!$AL$3:$AL$1999)</f>
        <v>Mixte</v>
      </c>
      <c r="L1021" s="1">
        <f>_xlfn.XLOOKUP(C1021,'Export Action'!$A$3:$A$1999,'Export Action'!$AM$3:$AM$1999)</f>
        <v>110</v>
      </c>
      <c r="M1021" s="5">
        <f>_xlfn.XLOOKUP(A1021,'Export 2022'!$K$3:$K$1000,'Export 2022'!$AF$3:$AF$1000)</f>
        <v>1700</v>
      </c>
      <c r="N1021" s="5">
        <f>_xlfn.XLOOKUP(A1021,'Export 2023'!$K$3:$K$1000,'Export 2023'!$AF$3:$AF$1000)</f>
        <v>1500</v>
      </c>
      <c r="O1021" s="31">
        <f>_xlfn.XLOOKUP(A1021,'Export Dossier'!$K$3:$K$974,'Export Dossier'!$AD$3:$AD$974)</f>
        <v>4500</v>
      </c>
      <c r="P1021" s="31">
        <f>_xlfn.XLOOKUP(C1021,'Export Action'!$A$3:$A$1999,'Export Action'!$AS$3:$AS$1999)</f>
        <v>1500</v>
      </c>
      <c r="Q1021" s="29">
        <f>(_xlfn.XLOOKUP(C1021,'Export Action'!$A$3:$A$1999,'Export Action'!$AS$3:$AS$1999))/_xlfn.XLOOKUP(C1021,'Export Action'!$A$3:$A$1999,'Export Action'!$AR$3:$AR$1999)</f>
        <v>0.32822757111597373</v>
      </c>
      <c r="R1021" s="63" t="str">
        <f>IF(OR(_xlfn.XLOOKUP(C1021,'Export Action'!$A$3:$A$1999,'Export Action'!$AO$3:$AO$1999)="Communes ZRR./bassins de vie pop &gt; 50% ZRR",_xlfn.XLOOKUP(C1021,'Export Action'!$A$3:$A$1999,'Export Action'!$AO$3:$AO$1999)="Contrats de relance et de transition écologique (CRTE) rural"),"Oui","Non")</f>
        <v>Oui</v>
      </c>
      <c r="S1021" s="73"/>
      <c r="T1021" s="74">
        <f t="shared" si="16"/>
        <v>411</v>
      </c>
      <c r="U1021" s="75"/>
      <c r="V1021" s="8" t="str" cm="1">
        <f t="array" ref="V1021">IF(SUMPRODUCT((Tableau1[NOM DE LA STRUCTURE]=Tableau1[[#This Row],[NOM DE LA STRUCTURE]])*Tableau1[MONTANT PROPOSE POUR L''ACTION])=0,"",SUMPRODUCT((Tableau1[NOM DE LA STRUCTURE]=Tableau1[[#This Row],[NOM DE LA STRUCTURE]])*Tableau1[MONTANT PROPOSE POUR L''ACTION]))</f>
        <v/>
      </c>
      <c r="W1021" s="79"/>
    </row>
    <row r="1022" spans="1:23" ht="47.5" hidden="1" customHeight="1" x14ac:dyDescent="0.25">
      <c r="A1022" s="13" t="str">
        <f>_xlfn.XLOOKUP(C1022,'Export Action'!$A$3:$A$1999,'Export Action'!$L$3:$L$1999)</f>
        <v>34297092800046</v>
      </c>
      <c r="B1022" s="84" t="str">
        <f>_xlfn.XLOOKUP(A1022,'Export Action'!$L$3:$L$1999,'Export Action'!$O$3:$O$1999)</f>
        <v>REVEIL VERNANTAIS TENNIS DE TABLE SECTION TENNIS DE TABLE</v>
      </c>
      <c r="C1022" s="1" t="s">
        <v>19063</v>
      </c>
      <c r="D1022" s="36" t="str">
        <f>_xlfn.XLOOKUP(C1022,'Export Action'!$A$3:$A$1999,'Export Action'!$X$3:$X$1999)</f>
        <v>VAcances olympiques et paralympique</v>
      </c>
      <c r="E1022" s="1" t="str">
        <f>_xlfn.XLOOKUP(A1022,'Export Dossier'!$K$3:$K$974,'Export Dossier'!$D$3:$D$974)</f>
        <v>FFTT-PDL-24-0035</v>
      </c>
      <c r="F1022" s="36" t="str">
        <f>_xlfn.XLOOKUP(C1022,'Export Action'!$A$3:$A$1999,'Export Action'!$AE$3:$AE$1999)</f>
        <v>Animations vacances Olympiques et Paralympiques</v>
      </c>
      <c r="G1022" s="87"/>
      <c r="H1022" s="1"/>
      <c r="I1022" s="1"/>
      <c r="J1022" s="1" t="str">
        <f>_xlfn.XLOOKUP(C1022,'Export Action'!$A$3:$A$1999,'Export Action'!$J$3:$J$1999)</f>
        <v>Première demande</v>
      </c>
      <c r="K1022" s="1" t="str">
        <f>_xlfn.XLOOKUP(C1022,'Export Action'!$A$3:$A$1999,'Export Action'!$AL$3:$AL$1999)</f>
        <v>Mixte</v>
      </c>
      <c r="L1022" s="1">
        <f>_xlfn.XLOOKUP(C1022,'Export Action'!$A$3:$A$1999,'Export Action'!$AM$3:$AM$1999)</f>
        <v>30</v>
      </c>
      <c r="M1022" s="5">
        <f>_xlfn.XLOOKUP(A1022,'Export 2022'!$K$3:$K$1000,'Export 2022'!$AF$3:$AF$1000)</f>
        <v>1700</v>
      </c>
      <c r="N1022" s="5">
        <f>_xlfn.XLOOKUP(A1022,'Export 2023'!$K$3:$K$1000,'Export 2023'!$AF$3:$AF$1000)</f>
        <v>1500</v>
      </c>
      <c r="O1022" s="31">
        <f>_xlfn.XLOOKUP(A1022,'Export Dossier'!$K$3:$K$974,'Export Dossier'!$AD$3:$AD$974)</f>
        <v>4500</v>
      </c>
      <c r="P1022" s="31">
        <f>_xlfn.XLOOKUP(C1022,'Export Action'!$A$3:$A$1999,'Export Action'!$AS$3:$AS$1999)</f>
        <v>1500</v>
      </c>
      <c r="Q1022" s="29">
        <f>(_xlfn.XLOOKUP(C1022,'Export Action'!$A$3:$A$1999,'Export Action'!$AS$3:$AS$1999))/_xlfn.XLOOKUP(C1022,'Export Action'!$A$3:$A$1999,'Export Action'!$AR$3:$AR$1999)</f>
        <v>1</v>
      </c>
      <c r="R1022" s="63" t="str">
        <f>IF(OR(_xlfn.XLOOKUP(C1022,'Export Action'!$A$3:$A$1999,'Export Action'!$AO$3:$AO$1999)="Communes ZRR./bassins de vie pop &gt; 50% ZRR",_xlfn.XLOOKUP(C1022,'Export Action'!$A$3:$A$1999,'Export Action'!$AO$3:$AO$1999)="Contrats de relance et de transition écologique (CRTE) rural"),"Oui","Non")</f>
        <v>Oui</v>
      </c>
      <c r="S1022" s="88"/>
      <c r="T1022" s="74">
        <f t="shared" si="16"/>
        <v>411</v>
      </c>
      <c r="U1022" s="89"/>
      <c r="V1022" s="8" t="str" cm="1">
        <f t="array" ref="V1022">IF(SUMPRODUCT((Tableau1[NOM DE LA STRUCTURE]=Tableau1[[#This Row],[NOM DE LA STRUCTURE]])*Tableau1[MONTANT PROPOSE POUR L''ACTION])=0,"",SUMPRODUCT((Tableau1[NOM DE LA STRUCTURE]=Tableau1[[#This Row],[NOM DE LA STRUCTURE]])*Tableau1[MONTANT PROPOSE POUR L''ACTION]))</f>
        <v/>
      </c>
      <c r="W1022" s="90"/>
    </row>
    <row r="1023" spans="1:23" ht="47.5" hidden="1" customHeight="1" x14ac:dyDescent="0.25">
      <c r="A1023" s="13" t="str">
        <f>_xlfn.XLOOKUP(C1023,'Export Action'!$A$3:$A$1999,'Export Action'!$L$3:$L$1999)</f>
        <v>39269165500022</v>
      </c>
      <c r="B1023" s="84" t="str">
        <f>_xlfn.XLOOKUP(A1023,'Export Action'!$L$3:$L$1999,'Export Action'!$O$3:$O$1999)</f>
        <v>ASSOCIATION PING PONG CLUB DE SAINT SEBASTIEN SUR LOIRE</v>
      </c>
      <c r="C1023" s="1" t="s">
        <v>19069</v>
      </c>
      <c r="D1023" s="36" t="str">
        <f>_xlfn.XLOOKUP(C1023,'Export Action'!$A$3:$A$1999,'Export Action'!$X$3:$X$1999)</f>
        <v>1- Ping citoyen – Recrutement et fidélisation des jeunes</v>
      </c>
      <c r="E1023" s="1" t="str">
        <f>_xlfn.XLOOKUP(A1023,'Export Dossier'!$K$3:$K$974,'Export Dossier'!$D$3:$D$974)</f>
        <v>FFTT-PDL-24-0036</v>
      </c>
      <c r="F1023" s="36" t="str">
        <f>_xlfn.XLOOKUP(C1023,'Export Action'!$A$3:$A$1999,'Export Action'!$AE$3:$AE$1999)</f>
        <v>Ping Inclusif</v>
      </c>
      <c r="G1023" s="68"/>
      <c r="H1023" s="71"/>
      <c r="I1023" s="71"/>
      <c r="J1023" s="1" t="str">
        <f>_xlfn.XLOOKUP(C1023,'Export Action'!$A$3:$A$1999,'Export Action'!$J$3:$J$1999)</f>
        <v>Première demande</v>
      </c>
      <c r="K1023" s="1" t="str">
        <f>_xlfn.XLOOKUP(C1023,'Export Action'!$A$3:$A$1999,'Export Action'!$AL$3:$AL$1999)</f>
        <v>Mixte</v>
      </c>
      <c r="L1023" s="1">
        <f>_xlfn.XLOOKUP(C1023,'Export Action'!$A$3:$A$1999,'Export Action'!$AM$3:$AM$1999)</f>
        <v>50</v>
      </c>
      <c r="M1023" s="5">
        <f>_xlfn.XLOOKUP(A1023,'Export 2022'!$K$3:$K$1000,'Export 2022'!$AF$3:$AF$1000)</f>
        <v>0</v>
      </c>
      <c r="N1023" s="5" t="e">
        <f>_xlfn.XLOOKUP(A1023,'Export 2023'!$K$3:$K$1000,'Export 2023'!$AF$3:$AF$1000)</f>
        <v>#N/A</v>
      </c>
      <c r="O1023" s="31">
        <f>_xlfn.XLOOKUP(A1023,'Export Dossier'!$K$3:$K$974,'Export Dossier'!$AD$3:$AD$974)</f>
        <v>8000</v>
      </c>
      <c r="P1023" s="31">
        <f>_xlfn.XLOOKUP(C1023,'Export Action'!$A$3:$A$1999,'Export Action'!$AS$3:$AS$1999)</f>
        <v>6000</v>
      </c>
      <c r="Q1023" s="29">
        <f>(_xlfn.XLOOKUP(C1023,'Export Action'!$A$3:$A$1999,'Export Action'!$AS$3:$AS$1999))/_xlfn.XLOOKUP(C1023,'Export Action'!$A$3:$A$1999,'Export Action'!$AR$3:$AR$1999)</f>
        <v>0.38961038961038963</v>
      </c>
      <c r="R1023" s="63" t="str">
        <f>IF(OR(_xlfn.XLOOKUP(C1023,'Export Action'!$A$3:$A$1999,'Export Action'!$AO$3:$AO$1999)="Communes ZRR./bassins de vie pop &gt; 50% ZRR",_xlfn.XLOOKUP(C1023,'Export Action'!$A$3:$A$1999,'Export Action'!$AO$3:$AO$1999)="Contrats de relance et de transition écologique (CRTE) rural"),"Oui","Non")</f>
        <v>Non</v>
      </c>
      <c r="S1023" s="73"/>
      <c r="T1023" s="74">
        <f t="shared" si="16"/>
        <v>412</v>
      </c>
      <c r="U1023" s="75"/>
      <c r="V1023" s="8" t="str" cm="1">
        <f t="array" ref="V1023">IF(SUMPRODUCT((Tableau1[NOM DE LA STRUCTURE]=Tableau1[[#This Row],[NOM DE LA STRUCTURE]])*Tableau1[MONTANT PROPOSE POUR L''ACTION])=0,"",SUMPRODUCT((Tableau1[NOM DE LA STRUCTURE]=Tableau1[[#This Row],[NOM DE LA STRUCTURE]])*Tableau1[MONTANT PROPOSE POUR L''ACTION]))</f>
        <v/>
      </c>
      <c r="W1023" s="79"/>
    </row>
    <row r="1024" spans="1:23" ht="47.5" hidden="1" customHeight="1" x14ac:dyDescent="0.25">
      <c r="A1024" s="13" t="str">
        <f>_xlfn.XLOOKUP(C1024,'Export Action'!$A$3:$A$1999,'Export Action'!$L$3:$L$1999)</f>
        <v>39269165500022</v>
      </c>
      <c r="B1024" s="84" t="str">
        <f>_xlfn.XLOOKUP(A1024,'Export Action'!$L$3:$L$1999,'Export Action'!$O$3:$O$1999)</f>
        <v>ASSOCIATION PING PONG CLUB DE SAINT SEBASTIEN SUR LOIRE</v>
      </c>
      <c r="C1024" s="1" t="s">
        <v>19075</v>
      </c>
      <c r="D1024" s="36" t="str">
        <f>_xlfn.XLOOKUP(C1024,'Export Action'!$A$3:$A$1999,'Export Action'!$X$3:$X$1999)</f>
        <v>2- Ping Santé – Développement du dispositif Sport-Santé</v>
      </c>
      <c r="E1024" s="1" t="str">
        <f>_xlfn.XLOOKUP(A1024,'Export Dossier'!$K$3:$K$974,'Export Dossier'!$D$3:$D$974)</f>
        <v>FFTT-PDL-24-0036</v>
      </c>
      <c r="F1024" s="36" t="str">
        <f>_xlfn.XLOOKUP(C1024,'Export Action'!$A$3:$A$1999,'Export Action'!$AE$3:$AE$1999)</f>
        <v>Ping Actif</v>
      </c>
      <c r="G1024" s="68"/>
      <c r="H1024" s="71"/>
      <c r="I1024" s="71"/>
      <c r="J1024" s="1" t="str">
        <f>_xlfn.XLOOKUP(C1024,'Export Action'!$A$3:$A$1999,'Export Action'!$J$3:$J$1999)</f>
        <v>Première demande</v>
      </c>
      <c r="K1024" s="1" t="str">
        <f>_xlfn.XLOOKUP(C1024,'Export Action'!$A$3:$A$1999,'Export Action'!$AL$3:$AL$1999)</f>
        <v>Mixte</v>
      </c>
      <c r="L1024" s="1">
        <f>_xlfn.XLOOKUP(C1024,'Export Action'!$A$3:$A$1999,'Export Action'!$AM$3:$AM$1999)</f>
        <v>15</v>
      </c>
      <c r="M1024" s="5">
        <f>_xlfn.XLOOKUP(A1024,'Export 2022'!$K$3:$K$1000,'Export 2022'!$AF$3:$AF$1000)</f>
        <v>0</v>
      </c>
      <c r="N1024" s="5" t="e">
        <f>_xlfn.XLOOKUP(A1024,'Export 2023'!$K$3:$K$1000,'Export 2023'!$AF$3:$AF$1000)</f>
        <v>#N/A</v>
      </c>
      <c r="O1024" s="31">
        <f>_xlfn.XLOOKUP(A1024,'Export Dossier'!$K$3:$K$974,'Export Dossier'!$AD$3:$AD$974)</f>
        <v>8000</v>
      </c>
      <c r="P1024" s="31">
        <f>_xlfn.XLOOKUP(C1024,'Export Action'!$A$3:$A$1999,'Export Action'!$AS$3:$AS$1999)</f>
        <v>2000</v>
      </c>
      <c r="Q1024" s="29">
        <f>(_xlfn.XLOOKUP(C1024,'Export Action'!$A$3:$A$1999,'Export Action'!$AS$3:$AS$1999))/_xlfn.XLOOKUP(C1024,'Export Action'!$A$3:$A$1999,'Export Action'!$AR$3:$AR$1999)</f>
        <v>0.5</v>
      </c>
      <c r="R1024" s="63" t="str">
        <f>IF(OR(_xlfn.XLOOKUP(C1024,'Export Action'!$A$3:$A$1999,'Export Action'!$AO$3:$AO$1999)="Communes ZRR./bassins de vie pop &gt; 50% ZRR",_xlfn.XLOOKUP(C1024,'Export Action'!$A$3:$A$1999,'Export Action'!$AO$3:$AO$1999)="Contrats de relance et de transition écologique (CRTE) rural"),"Oui","Non")</f>
        <v>Non</v>
      </c>
      <c r="S1024" s="73"/>
      <c r="T1024" s="74">
        <f t="shared" si="16"/>
        <v>412</v>
      </c>
      <c r="U1024" s="75"/>
      <c r="V1024" s="8" t="str" cm="1">
        <f t="array" ref="V1024">IF(SUMPRODUCT((Tableau1[NOM DE LA STRUCTURE]=Tableau1[[#This Row],[NOM DE LA STRUCTURE]])*Tableau1[MONTANT PROPOSE POUR L''ACTION])=0,"",SUMPRODUCT((Tableau1[NOM DE LA STRUCTURE]=Tableau1[[#This Row],[NOM DE LA STRUCTURE]])*Tableau1[MONTANT PROPOSE POUR L''ACTION]))</f>
        <v/>
      </c>
      <c r="W1024" s="79"/>
    </row>
    <row r="1025" spans="1:23" ht="47.5" hidden="1" customHeight="1" x14ac:dyDescent="0.25">
      <c r="A1025" s="13" t="str">
        <f>_xlfn.XLOOKUP(C1025,'Export Action'!$A$3:$A$1999,'Export Action'!$L$3:$L$1999)</f>
        <v>42460008800027</v>
      </c>
      <c r="B1025" s="84" t="str">
        <f>_xlfn.XLOOKUP(A1025,'Export Action'!$L$3:$L$1999,'Export Action'!$O$3:$O$1999)</f>
        <v>TENNIS DE TABLE SUCEEN</v>
      </c>
      <c r="C1025" s="1" t="s">
        <v>19080</v>
      </c>
      <c r="D1025" s="36" t="str">
        <f>_xlfn.XLOOKUP(C1025,'Export Action'!$A$3:$A$1999,'Export Action'!$X$3:$X$1999)</f>
        <v>Recrutement et Fidélisation des jeunes</v>
      </c>
      <c r="E1025" s="1" t="str">
        <f>_xlfn.XLOOKUP(A1025,'Export Dossier'!$K$3:$K$974,'Export Dossier'!$D$3:$D$974)</f>
        <v>FFTT-PDL-24-0037</v>
      </c>
      <c r="F1025" s="36" t="str">
        <f>_xlfn.XLOOKUP(C1025,'Export Action'!$A$3:$A$1999,'Export Action'!$AE$3:$AE$1999)</f>
        <v>Ping Educatif</v>
      </c>
      <c r="G1025" s="68"/>
      <c r="H1025" s="71"/>
      <c r="I1025" s="71"/>
      <c r="J1025" s="1" t="str">
        <f>_xlfn.XLOOKUP(C1025,'Export Action'!$A$3:$A$1999,'Export Action'!$J$3:$J$1999)</f>
        <v>Renouvellement</v>
      </c>
      <c r="K1025" s="1" t="str">
        <f>_xlfn.XLOOKUP(C1025,'Export Action'!$A$3:$A$1999,'Export Action'!$AL$3:$AL$1999)</f>
        <v>Mixte</v>
      </c>
      <c r="L1025" s="1">
        <f>_xlfn.XLOOKUP(C1025,'Export Action'!$A$3:$A$1999,'Export Action'!$AM$3:$AM$1999)</f>
        <v>200</v>
      </c>
      <c r="M1025" s="5">
        <f>_xlfn.XLOOKUP(A1025,'Export 2022'!$K$3:$K$1000,'Export 2022'!$AF$3:$AF$1000)</f>
        <v>2200</v>
      </c>
      <c r="N1025" s="5">
        <f>_xlfn.XLOOKUP(A1025,'Export 2023'!$K$3:$K$1000,'Export 2023'!$AF$3:$AF$1000)</f>
        <v>1900</v>
      </c>
      <c r="O1025" s="31">
        <f>_xlfn.XLOOKUP(A1025,'Export Dossier'!$K$3:$K$974,'Export Dossier'!$AD$3:$AD$974)</f>
        <v>11100</v>
      </c>
      <c r="P1025" s="31">
        <f>_xlfn.XLOOKUP(C1025,'Export Action'!$A$3:$A$1999,'Export Action'!$AS$3:$AS$1999)</f>
        <v>4600</v>
      </c>
      <c r="Q1025" s="29">
        <f>(_xlfn.XLOOKUP(C1025,'Export Action'!$A$3:$A$1999,'Export Action'!$AS$3:$AS$1999))/_xlfn.XLOOKUP(C1025,'Export Action'!$A$3:$A$1999,'Export Action'!$AR$3:$AR$1999)</f>
        <v>0.58974358974358976</v>
      </c>
      <c r="R1025" s="63" t="str">
        <f>IF(OR(_xlfn.XLOOKUP(C1025,'Export Action'!$A$3:$A$1999,'Export Action'!$AO$3:$AO$1999)="Communes ZRR./bassins de vie pop &gt; 50% ZRR",_xlfn.XLOOKUP(C1025,'Export Action'!$A$3:$A$1999,'Export Action'!$AO$3:$AO$1999)="Contrats de relance et de transition écologique (CRTE) rural"),"Oui","Non")</f>
        <v>Non</v>
      </c>
      <c r="S1025" s="73"/>
      <c r="T1025" s="74">
        <f t="shared" si="16"/>
        <v>413</v>
      </c>
      <c r="U1025" s="75"/>
      <c r="V1025" s="8" t="str" cm="1">
        <f t="array" ref="V1025">IF(SUMPRODUCT((Tableau1[NOM DE LA STRUCTURE]=Tableau1[[#This Row],[NOM DE LA STRUCTURE]])*Tableau1[MONTANT PROPOSE POUR L''ACTION])=0,"",SUMPRODUCT((Tableau1[NOM DE LA STRUCTURE]=Tableau1[[#This Row],[NOM DE LA STRUCTURE]])*Tableau1[MONTANT PROPOSE POUR L''ACTION]))</f>
        <v/>
      </c>
      <c r="W1025" s="79"/>
    </row>
    <row r="1026" spans="1:23" ht="47.5" hidden="1" customHeight="1" x14ac:dyDescent="0.25">
      <c r="A1026" s="13" t="str">
        <f>_xlfn.XLOOKUP(C1026,'Export Action'!$A$3:$A$1999,'Export Action'!$L$3:$L$1999)</f>
        <v>42460008800027</v>
      </c>
      <c r="B1026" s="84" t="str">
        <f>_xlfn.XLOOKUP(A1026,'Export Action'!$L$3:$L$1999,'Export Action'!$O$3:$O$1999)</f>
        <v>TENNIS DE TABLE SUCEEN</v>
      </c>
      <c r="C1026" s="1" t="s">
        <v>19086</v>
      </c>
      <c r="D1026" s="36" t="str">
        <f>_xlfn.XLOOKUP(C1026,'Export Action'!$A$3:$A$1999,'Export Action'!$X$3:$X$1999)</f>
        <v>Ping loisirs/Nouvelles pratiques, Développement de nouvelles pratiques</v>
      </c>
      <c r="E1026" s="1" t="str">
        <f>_xlfn.XLOOKUP(A1026,'Export Dossier'!$K$3:$K$974,'Export Dossier'!$D$3:$D$974)</f>
        <v>FFTT-PDL-24-0037</v>
      </c>
      <c r="F1026" s="36" t="str">
        <f>_xlfn.XLOOKUP(C1026,'Export Action'!$A$3:$A$1999,'Export Action'!$AE$3:$AE$1999)</f>
        <v>Nouvelles pratiques</v>
      </c>
      <c r="G1026" s="68"/>
      <c r="H1026" s="71"/>
      <c r="I1026" s="71"/>
      <c r="J1026" s="1" t="str">
        <f>_xlfn.XLOOKUP(C1026,'Export Action'!$A$3:$A$1999,'Export Action'!$J$3:$J$1999)</f>
        <v>Renouvellement</v>
      </c>
      <c r="K1026" s="1" t="str">
        <f>_xlfn.XLOOKUP(C1026,'Export Action'!$A$3:$A$1999,'Export Action'!$AL$3:$AL$1999)</f>
        <v>Mixte</v>
      </c>
      <c r="L1026" s="1">
        <f>_xlfn.XLOOKUP(C1026,'Export Action'!$A$3:$A$1999,'Export Action'!$AM$3:$AM$1999)</f>
        <v>100</v>
      </c>
      <c r="M1026" s="5">
        <f>_xlfn.XLOOKUP(A1026,'Export 2022'!$K$3:$K$1000,'Export 2022'!$AF$3:$AF$1000)</f>
        <v>2200</v>
      </c>
      <c r="N1026" s="5">
        <f>_xlfn.XLOOKUP(A1026,'Export 2023'!$K$3:$K$1000,'Export 2023'!$AF$3:$AF$1000)</f>
        <v>1900</v>
      </c>
      <c r="O1026" s="31">
        <f>_xlfn.XLOOKUP(A1026,'Export Dossier'!$K$3:$K$974,'Export Dossier'!$AD$3:$AD$974)</f>
        <v>11100</v>
      </c>
      <c r="P1026" s="31">
        <f>_xlfn.XLOOKUP(C1026,'Export Action'!$A$3:$A$1999,'Export Action'!$AS$3:$AS$1999)</f>
        <v>2500</v>
      </c>
      <c r="Q1026" s="29">
        <f>(_xlfn.XLOOKUP(C1026,'Export Action'!$A$3:$A$1999,'Export Action'!$AS$3:$AS$1999))/_xlfn.XLOOKUP(C1026,'Export Action'!$A$3:$A$1999,'Export Action'!$AR$3:$AR$1999)</f>
        <v>0.59523809523809523</v>
      </c>
      <c r="R1026" s="63" t="str">
        <f>IF(OR(_xlfn.XLOOKUP(C1026,'Export Action'!$A$3:$A$1999,'Export Action'!$AO$3:$AO$1999)="Communes ZRR./bassins de vie pop &gt; 50% ZRR",_xlfn.XLOOKUP(C1026,'Export Action'!$A$3:$A$1999,'Export Action'!$AO$3:$AO$1999)="Contrats de relance et de transition écologique (CRTE) rural"),"Oui","Non")</f>
        <v>Non</v>
      </c>
      <c r="S1026" s="73"/>
      <c r="T1026" s="74">
        <f t="shared" si="16"/>
        <v>413</v>
      </c>
      <c r="U1026" s="75"/>
      <c r="V1026" s="8" t="str" cm="1">
        <f t="array" ref="V1026">IF(SUMPRODUCT((Tableau1[NOM DE LA STRUCTURE]=Tableau1[[#This Row],[NOM DE LA STRUCTURE]])*Tableau1[MONTANT PROPOSE POUR L''ACTION])=0,"",SUMPRODUCT((Tableau1[NOM DE LA STRUCTURE]=Tableau1[[#This Row],[NOM DE LA STRUCTURE]])*Tableau1[MONTANT PROPOSE POUR L''ACTION]))</f>
        <v/>
      </c>
      <c r="W1026" s="79"/>
    </row>
    <row r="1027" spans="1:23" ht="47.5" hidden="1" customHeight="1" x14ac:dyDescent="0.25">
      <c r="A1027" s="13" t="str">
        <f>_xlfn.XLOOKUP(C1027,'Export Action'!$A$3:$A$1999,'Export Action'!$L$3:$L$1999)</f>
        <v>42460008800027</v>
      </c>
      <c r="B1027" s="84" t="str">
        <f>_xlfn.XLOOKUP(A1027,'Export Action'!$L$3:$L$1999,'Export Action'!$O$3:$O$1999)</f>
        <v>TENNIS DE TABLE SUCEEN</v>
      </c>
      <c r="C1027" s="1" t="s">
        <v>19092</v>
      </c>
      <c r="D1027" s="36" t="str">
        <f>_xlfn.XLOOKUP(C1027,'Export Action'!$A$3:$A$1999,'Export Action'!$X$3:$X$1999)</f>
        <v>Développer le sport Bien être</v>
      </c>
      <c r="E1027" s="1" t="str">
        <f>_xlfn.XLOOKUP(A1027,'Export Dossier'!$K$3:$K$974,'Export Dossier'!$D$3:$D$974)</f>
        <v>FFTT-PDL-24-0037</v>
      </c>
      <c r="F1027" s="36" t="str">
        <f>_xlfn.XLOOKUP(C1027,'Export Action'!$A$3:$A$1999,'Export Action'!$AE$3:$AE$1999)</f>
        <v>Ping Actif</v>
      </c>
      <c r="G1027" s="68"/>
      <c r="H1027" s="71"/>
      <c r="I1027" s="71"/>
      <c r="J1027" s="1" t="str">
        <f>_xlfn.XLOOKUP(C1027,'Export Action'!$A$3:$A$1999,'Export Action'!$J$3:$J$1999)</f>
        <v>Première demande</v>
      </c>
      <c r="K1027" s="1" t="str">
        <f>_xlfn.XLOOKUP(C1027,'Export Action'!$A$3:$A$1999,'Export Action'!$AL$3:$AL$1999)</f>
        <v>Mixte</v>
      </c>
      <c r="L1027" s="1">
        <f>_xlfn.XLOOKUP(C1027,'Export Action'!$A$3:$A$1999,'Export Action'!$AM$3:$AM$1999)</f>
        <v>50</v>
      </c>
      <c r="M1027" s="5">
        <f>_xlfn.XLOOKUP(A1027,'Export 2022'!$K$3:$K$1000,'Export 2022'!$AF$3:$AF$1000)</f>
        <v>2200</v>
      </c>
      <c r="N1027" s="5">
        <f>_xlfn.XLOOKUP(A1027,'Export 2023'!$K$3:$K$1000,'Export 2023'!$AF$3:$AF$1000)</f>
        <v>1900</v>
      </c>
      <c r="O1027" s="31">
        <f>_xlfn.XLOOKUP(A1027,'Export Dossier'!$K$3:$K$974,'Export Dossier'!$AD$3:$AD$974)</f>
        <v>11100</v>
      </c>
      <c r="P1027" s="31">
        <f>_xlfn.XLOOKUP(C1027,'Export Action'!$A$3:$A$1999,'Export Action'!$AS$3:$AS$1999)</f>
        <v>4000</v>
      </c>
      <c r="Q1027" s="29">
        <f>(_xlfn.XLOOKUP(C1027,'Export Action'!$A$3:$A$1999,'Export Action'!$AS$3:$AS$1999))/_xlfn.XLOOKUP(C1027,'Export Action'!$A$3:$A$1999,'Export Action'!$AR$3:$AR$1999)</f>
        <v>0.5714285714285714</v>
      </c>
      <c r="R1027" s="63" t="str">
        <f>IF(OR(_xlfn.XLOOKUP(C1027,'Export Action'!$A$3:$A$1999,'Export Action'!$AO$3:$AO$1999)="Communes ZRR./bassins de vie pop &gt; 50% ZRR",_xlfn.XLOOKUP(C1027,'Export Action'!$A$3:$A$1999,'Export Action'!$AO$3:$AO$1999)="Contrats de relance et de transition écologique (CRTE) rural"),"Oui","Non")</f>
        <v>Non</v>
      </c>
      <c r="S1027" s="73"/>
      <c r="T1027" s="74">
        <f t="shared" si="16"/>
        <v>413</v>
      </c>
      <c r="U1027" s="75"/>
      <c r="V1027" s="8" t="str" cm="1">
        <f t="array" ref="V1027">IF(SUMPRODUCT((Tableau1[NOM DE LA STRUCTURE]=Tableau1[[#This Row],[NOM DE LA STRUCTURE]])*Tableau1[MONTANT PROPOSE POUR L''ACTION])=0,"",SUMPRODUCT((Tableau1[NOM DE LA STRUCTURE]=Tableau1[[#This Row],[NOM DE LA STRUCTURE]])*Tableau1[MONTANT PROPOSE POUR L''ACTION]))</f>
        <v/>
      </c>
      <c r="W1027" s="79"/>
    </row>
    <row r="1028" spans="1:23" ht="47.5" hidden="1" customHeight="1" x14ac:dyDescent="0.25">
      <c r="A1028" s="13" t="str">
        <f>_xlfn.XLOOKUP(C1028,'Export Action'!$A$3:$A$1999,'Export Action'!$L$3:$L$1999)</f>
        <v>75262038500019</v>
      </c>
      <c r="B1028" s="84" t="str">
        <f>_xlfn.XLOOKUP(A1028,'Export Action'!$L$3:$L$1999,'Export Action'!$O$3:$O$1999)</f>
        <v>ALLIANCE CHOLET TENNIS DE TABLE</v>
      </c>
      <c r="C1028" s="1" t="s">
        <v>19098</v>
      </c>
      <c r="D1028" s="36" t="str">
        <f>_xlfn.XLOOKUP(C1028,'Export Action'!$A$3:$A$1999,'Export Action'!$X$3:$X$1999)</f>
        <v>Développement de la pratique, ping extérieur</v>
      </c>
      <c r="E1028" s="1" t="str">
        <f>_xlfn.XLOOKUP(A1028,'Export Dossier'!$K$3:$K$974,'Export Dossier'!$D$3:$D$974)</f>
        <v>FFTT-PDL-24-0038</v>
      </c>
      <c r="F1028" s="36" t="str">
        <f>_xlfn.XLOOKUP(C1028,'Export Action'!$A$3:$A$1999,'Export Action'!$AE$3:$AE$1999)</f>
        <v>Ping Educatif</v>
      </c>
      <c r="G1028" s="68"/>
      <c r="H1028" s="71"/>
      <c r="I1028" s="71"/>
      <c r="J1028" s="1" t="str">
        <f>_xlfn.XLOOKUP(C1028,'Export Action'!$A$3:$A$1999,'Export Action'!$J$3:$J$1999)</f>
        <v>Première demande</v>
      </c>
      <c r="K1028" s="1" t="str">
        <f>_xlfn.XLOOKUP(C1028,'Export Action'!$A$3:$A$1999,'Export Action'!$AL$3:$AL$1999)</f>
        <v>Mixte</v>
      </c>
      <c r="L1028" s="1">
        <f>_xlfn.XLOOKUP(C1028,'Export Action'!$A$3:$A$1999,'Export Action'!$AM$3:$AM$1999)</f>
        <v>120</v>
      </c>
      <c r="M1028" s="5" t="e">
        <f>_xlfn.XLOOKUP(A1028,'Export 2022'!$K$3:$K$1000,'Export 2022'!$AF$3:$AF$1000)</f>
        <v>#N/A</v>
      </c>
      <c r="N1028" s="5">
        <f>_xlfn.XLOOKUP(A1028,'Export 2023'!$K$3:$K$1000,'Export 2023'!$AF$3:$AF$1000)</f>
        <v>1900</v>
      </c>
      <c r="O1028" s="31">
        <f>_xlfn.XLOOKUP(A1028,'Export Dossier'!$K$3:$K$974,'Export Dossier'!$AD$3:$AD$974)</f>
        <v>3700</v>
      </c>
      <c r="P1028" s="31">
        <f>_xlfn.XLOOKUP(C1028,'Export Action'!$A$3:$A$1999,'Export Action'!$AS$3:$AS$1999)</f>
        <v>1000</v>
      </c>
      <c r="Q1028" s="29">
        <f>(_xlfn.XLOOKUP(C1028,'Export Action'!$A$3:$A$1999,'Export Action'!$AS$3:$AS$1999))/_xlfn.XLOOKUP(C1028,'Export Action'!$A$3:$A$1999,'Export Action'!$AR$3:$AR$1999)</f>
        <v>0.58823529411764708</v>
      </c>
      <c r="R1028" s="63" t="str">
        <f>IF(OR(_xlfn.XLOOKUP(C1028,'Export Action'!$A$3:$A$1999,'Export Action'!$AO$3:$AO$1999)="Communes ZRR./bassins de vie pop &gt; 50% ZRR",_xlfn.XLOOKUP(C1028,'Export Action'!$A$3:$A$1999,'Export Action'!$AO$3:$AO$1999)="Contrats de relance et de transition écologique (CRTE) rural"),"Oui","Non")</f>
        <v>Non</v>
      </c>
      <c r="S1028" s="73"/>
      <c r="T1028" s="74">
        <f t="shared" si="16"/>
        <v>414</v>
      </c>
      <c r="U1028" s="75"/>
      <c r="V1028" s="8" t="str" cm="1">
        <f t="array" ref="V1028">IF(SUMPRODUCT((Tableau1[NOM DE LA STRUCTURE]=Tableau1[[#This Row],[NOM DE LA STRUCTURE]])*Tableau1[MONTANT PROPOSE POUR L''ACTION])=0,"",SUMPRODUCT((Tableau1[NOM DE LA STRUCTURE]=Tableau1[[#This Row],[NOM DE LA STRUCTURE]])*Tableau1[MONTANT PROPOSE POUR L''ACTION]))</f>
        <v/>
      </c>
      <c r="W1028" s="79"/>
    </row>
    <row r="1029" spans="1:23" ht="47.5" hidden="1" customHeight="1" x14ac:dyDescent="0.25">
      <c r="A1029" s="13" t="str">
        <f>_xlfn.XLOOKUP(C1029,'Export Action'!$A$3:$A$1999,'Export Action'!$L$3:$L$1999)</f>
        <v>75262038500019</v>
      </c>
      <c r="B1029" s="84" t="str">
        <f>_xlfn.XLOOKUP(A1029,'Export Action'!$L$3:$L$1999,'Export Action'!$O$3:$O$1999)</f>
        <v>ALLIANCE CHOLET TENNIS DE TABLE</v>
      </c>
      <c r="C1029" s="1" t="s">
        <v>19105</v>
      </c>
      <c r="D1029" s="36" t="str">
        <f>_xlfn.XLOOKUP(C1029,'Export Action'!$A$3:$A$1999,'Export Action'!$X$3:$X$1999)</f>
        <v>développement de la pratique</v>
      </c>
      <c r="E1029" s="1" t="str">
        <f>_xlfn.XLOOKUP(A1029,'Export Dossier'!$K$3:$K$974,'Export Dossier'!$D$3:$D$974)</f>
        <v>FFTT-PDL-24-0038</v>
      </c>
      <c r="F1029" s="36" t="str">
        <f>_xlfn.XLOOKUP(C1029,'Export Action'!$A$3:$A$1999,'Export Action'!$AE$3:$AE$1999)</f>
        <v>Ping Inclusif</v>
      </c>
      <c r="G1029" s="68"/>
      <c r="H1029" s="71"/>
      <c r="I1029" s="71"/>
      <c r="J1029" s="1" t="str">
        <f>_xlfn.XLOOKUP(C1029,'Export Action'!$A$3:$A$1999,'Export Action'!$J$3:$J$1999)</f>
        <v>Première demande</v>
      </c>
      <c r="K1029" s="1" t="str">
        <f>_xlfn.XLOOKUP(C1029,'Export Action'!$A$3:$A$1999,'Export Action'!$AL$3:$AL$1999)</f>
        <v>Mixte</v>
      </c>
      <c r="L1029" s="1">
        <f>_xlfn.XLOOKUP(C1029,'Export Action'!$A$3:$A$1999,'Export Action'!$AM$3:$AM$1999)</f>
        <v>100</v>
      </c>
      <c r="M1029" s="5" t="e">
        <f>_xlfn.XLOOKUP(A1029,'Export 2022'!$K$3:$K$1000,'Export 2022'!$AF$3:$AF$1000)</f>
        <v>#N/A</v>
      </c>
      <c r="N1029" s="5">
        <f>_xlfn.XLOOKUP(A1029,'Export 2023'!$K$3:$K$1000,'Export 2023'!$AF$3:$AF$1000)</f>
        <v>1900</v>
      </c>
      <c r="O1029" s="31">
        <f>_xlfn.XLOOKUP(A1029,'Export Dossier'!$K$3:$K$974,'Export Dossier'!$AD$3:$AD$974)</f>
        <v>3700</v>
      </c>
      <c r="P1029" s="31">
        <f>_xlfn.XLOOKUP(C1029,'Export Action'!$A$3:$A$1999,'Export Action'!$AS$3:$AS$1999)</f>
        <v>1200</v>
      </c>
      <c r="Q1029" s="29">
        <f>(_xlfn.XLOOKUP(C1029,'Export Action'!$A$3:$A$1999,'Export Action'!$AS$3:$AS$1999))/_xlfn.XLOOKUP(C1029,'Export Action'!$A$3:$A$1999,'Export Action'!$AR$3:$AR$1999)</f>
        <v>0.5714285714285714</v>
      </c>
      <c r="R1029" s="63" t="str">
        <f>IF(OR(_xlfn.XLOOKUP(C1029,'Export Action'!$A$3:$A$1999,'Export Action'!$AO$3:$AO$1999)="Communes ZRR./bassins de vie pop &gt; 50% ZRR",_xlfn.XLOOKUP(C1029,'Export Action'!$A$3:$A$1999,'Export Action'!$AO$3:$AO$1999)="Contrats de relance et de transition écologique (CRTE) rural"),"Oui","Non")</f>
        <v>Non</v>
      </c>
      <c r="S1029" s="73"/>
      <c r="T1029" s="74">
        <f t="shared" si="16"/>
        <v>414</v>
      </c>
      <c r="U1029" s="75"/>
      <c r="V1029" s="8" t="str" cm="1">
        <f t="array" ref="V1029">IF(SUMPRODUCT((Tableau1[NOM DE LA STRUCTURE]=Tableau1[[#This Row],[NOM DE LA STRUCTURE]])*Tableau1[MONTANT PROPOSE POUR L''ACTION])=0,"",SUMPRODUCT((Tableau1[NOM DE LA STRUCTURE]=Tableau1[[#This Row],[NOM DE LA STRUCTURE]])*Tableau1[MONTANT PROPOSE POUR L''ACTION]))</f>
        <v/>
      </c>
      <c r="W1029" s="79"/>
    </row>
    <row r="1030" spans="1:23" ht="47.5" hidden="1" customHeight="1" x14ac:dyDescent="0.25">
      <c r="A1030" s="13" t="str">
        <f>_xlfn.XLOOKUP(C1030,'Export Action'!$A$3:$A$1999,'Export Action'!$L$3:$L$1999)</f>
        <v>75262038500019</v>
      </c>
      <c r="B1030" s="84" t="str">
        <f>_xlfn.XLOOKUP(A1030,'Export Action'!$L$3:$L$1999,'Export Action'!$O$3:$O$1999)</f>
        <v>ALLIANCE CHOLET TENNIS DE TABLE</v>
      </c>
      <c r="C1030" s="1" t="s">
        <v>19110</v>
      </c>
      <c r="D1030" s="36" t="str">
        <f>_xlfn.XLOOKUP(C1030,'Export Action'!$A$3:$A$1999,'Export Action'!$X$3:$X$1999)</f>
        <v>Animations vacances olympiques et paralympiques</v>
      </c>
      <c r="E1030" s="1" t="str">
        <f>_xlfn.XLOOKUP(A1030,'Export Dossier'!$K$3:$K$974,'Export Dossier'!$D$3:$D$974)</f>
        <v>FFTT-PDL-24-0038</v>
      </c>
      <c r="F1030" s="36" t="str">
        <f>_xlfn.XLOOKUP(C1030,'Export Action'!$A$3:$A$1999,'Export Action'!$AE$3:$AE$1999)</f>
        <v>Animations vacances Olympiques et Paralympiques</v>
      </c>
      <c r="G1030" s="87"/>
      <c r="H1030" s="1"/>
      <c r="I1030" s="1"/>
      <c r="J1030" s="1" t="str">
        <f>_xlfn.XLOOKUP(C1030,'Export Action'!$A$3:$A$1999,'Export Action'!$J$3:$J$1999)</f>
        <v>Première demande</v>
      </c>
      <c r="K1030" s="1" t="str">
        <f>_xlfn.XLOOKUP(C1030,'Export Action'!$A$3:$A$1999,'Export Action'!$AL$3:$AL$1999)</f>
        <v>Mixte</v>
      </c>
      <c r="L1030" s="1">
        <f>_xlfn.XLOOKUP(C1030,'Export Action'!$A$3:$A$1999,'Export Action'!$AM$3:$AM$1999)</f>
        <v>600</v>
      </c>
      <c r="M1030" s="5" t="e">
        <f>_xlfn.XLOOKUP(A1030,'Export 2022'!$K$3:$K$1000,'Export 2022'!$AF$3:$AF$1000)</f>
        <v>#N/A</v>
      </c>
      <c r="N1030" s="5">
        <f>_xlfn.XLOOKUP(A1030,'Export 2023'!$K$3:$K$1000,'Export 2023'!$AF$3:$AF$1000)</f>
        <v>1900</v>
      </c>
      <c r="O1030" s="31">
        <f>_xlfn.XLOOKUP(A1030,'Export Dossier'!$K$3:$K$974,'Export Dossier'!$AD$3:$AD$974)</f>
        <v>3700</v>
      </c>
      <c r="P1030" s="31">
        <f>_xlfn.XLOOKUP(C1030,'Export Action'!$A$3:$A$1999,'Export Action'!$AS$3:$AS$1999)</f>
        <v>1500</v>
      </c>
      <c r="Q1030" s="29">
        <f>(_xlfn.XLOOKUP(C1030,'Export Action'!$A$3:$A$1999,'Export Action'!$AS$3:$AS$1999))/_xlfn.XLOOKUP(C1030,'Export Action'!$A$3:$A$1999,'Export Action'!$AR$3:$AR$1999)</f>
        <v>0.57692307692307687</v>
      </c>
      <c r="R1030" s="63" t="str">
        <f>IF(OR(_xlfn.XLOOKUP(C1030,'Export Action'!$A$3:$A$1999,'Export Action'!$AO$3:$AO$1999)="Communes ZRR./bassins de vie pop &gt; 50% ZRR",_xlfn.XLOOKUP(C1030,'Export Action'!$A$3:$A$1999,'Export Action'!$AO$3:$AO$1999)="Contrats de relance et de transition écologique (CRTE) rural"),"Oui","Non")</f>
        <v>Non</v>
      </c>
      <c r="S1030" s="88"/>
      <c r="T1030" s="74">
        <f t="shared" si="16"/>
        <v>414</v>
      </c>
      <c r="U1030" s="89"/>
      <c r="V1030" s="8" t="str" cm="1">
        <f t="array" ref="V1030">IF(SUMPRODUCT((Tableau1[NOM DE LA STRUCTURE]=Tableau1[[#This Row],[NOM DE LA STRUCTURE]])*Tableau1[MONTANT PROPOSE POUR L''ACTION])=0,"",SUMPRODUCT((Tableau1[NOM DE LA STRUCTURE]=Tableau1[[#This Row],[NOM DE LA STRUCTURE]])*Tableau1[MONTANT PROPOSE POUR L''ACTION]))</f>
        <v/>
      </c>
      <c r="W1030" s="90"/>
    </row>
    <row r="1031" spans="1:23" ht="47.5" hidden="1" customHeight="1" x14ac:dyDescent="0.25">
      <c r="A1031" s="13" t="str">
        <f>_xlfn.XLOOKUP(C1031,'Export Action'!$A$3:$A$1999,'Export Action'!$L$3:$L$1999)</f>
        <v>39299219400028</v>
      </c>
      <c r="B1031" s="84" t="str">
        <f>_xlfn.XLOOKUP(A1031,'Export Action'!$L$3:$L$1999,'Export Action'!$O$3:$O$1999)</f>
        <v>TENNIS DE TABLE LA ROCHE VENDEE</v>
      </c>
      <c r="C1031" s="1" t="s">
        <v>19114</v>
      </c>
      <c r="D1031" s="36" t="str">
        <f>_xlfn.XLOOKUP(C1031,'Export Action'!$A$3:$A$1999,'Export Action'!$X$3:$X$1999)</f>
        <v>Promotion du sport santé</v>
      </c>
      <c r="E1031" s="1" t="str">
        <f>_xlfn.XLOOKUP(A1031,'Export Dossier'!$K$3:$K$974,'Export Dossier'!$D$3:$D$974)</f>
        <v>FFTT-PDL-24-0039</v>
      </c>
      <c r="F1031" s="36" t="str">
        <f>_xlfn.XLOOKUP(C1031,'Export Action'!$A$3:$A$1999,'Export Action'!$AE$3:$AE$1999)</f>
        <v>Ping Actif</v>
      </c>
      <c r="G1031" s="68"/>
      <c r="H1031" s="71"/>
      <c r="I1031" s="71"/>
      <c r="J1031" s="1" t="str">
        <f>_xlfn.XLOOKUP(C1031,'Export Action'!$A$3:$A$1999,'Export Action'!$J$3:$J$1999)</f>
        <v>Première demande</v>
      </c>
      <c r="K1031" s="1" t="str">
        <f>_xlfn.XLOOKUP(C1031,'Export Action'!$A$3:$A$1999,'Export Action'!$AL$3:$AL$1999)</f>
        <v>Mixte</v>
      </c>
      <c r="L1031" s="1">
        <f>_xlfn.XLOOKUP(C1031,'Export Action'!$A$3:$A$1999,'Export Action'!$AM$3:$AM$1999)</f>
        <v>100</v>
      </c>
      <c r="M1031" s="5">
        <f>_xlfn.XLOOKUP(A1031,'Export 2022'!$K$3:$K$1000,'Export 2022'!$AF$3:$AF$1000)</f>
        <v>1600</v>
      </c>
      <c r="N1031" s="5">
        <f>_xlfn.XLOOKUP(A1031,'Export 2023'!$K$3:$K$1000,'Export 2023'!$AF$3:$AF$1000)</f>
        <v>1900</v>
      </c>
      <c r="O1031" s="31">
        <f>_xlfn.XLOOKUP(A1031,'Export Dossier'!$K$3:$K$974,'Export Dossier'!$AD$3:$AD$974)</f>
        <v>5100</v>
      </c>
      <c r="P1031" s="31">
        <f>_xlfn.XLOOKUP(C1031,'Export Action'!$A$3:$A$1999,'Export Action'!$AS$3:$AS$1999)</f>
        <v>2500</v>
      </c>
      <c r="Q1031" s="29">
        <f>(_xlfn.XLOOKUP(C1031,'Export Action'!$A$3:$A$1999,'Export Action'!$AS$3:$AS$1999))/_xlfn.XLOOKUP(C1031,'Export Action'!$A$3:$A$1999,'Export Action'!$AR$3:$AR$1999)</f>
        <v>0.28735632183908044</v>
      </c>
      <c r="R1031" s="63" t="str">
        <f>IF(OR(_xlfn.XLOOKUP(C1031,'Export Action'!$A$3:$A$1999,'Export Action'!$AO$3:$AO$1999)="Communes ZRR./bassins de vie pop &gt; 50% ZRR",_xlfn.XLOOKUP(C1031,'Export Action'!$A$3:$A$1999,'Export Action'!$AO$3:$AO$1999)="Contrats de relance et de transition écologique (CRTE) rural"),"Oui","Non")</f>
        <v>Non</v>
      </c>
      <c r="S1031" s="73"/>
      <c r="T1031" s="74">
        <f t="shared" si="16"/>
        <v>415</v>
      </c>
      <c r="U1031" s="75"/>
      <c r="V1031" s="8" t="str" cm="1">
        <f t="array" ref="V1031">IF(SUMPRODUCT((Tableau1[NOM DE LA STRUCTURE]=Tableau1[[#This Row],[NOM DE LA STRUCTURE]])*Tableau1[MONTANT PROPOSE POUR L''ACTION])=0,"",SUMPRODUCT((Tableau1[NOM DE LA STRUCTURE]=Tableau1[[#This Row],[NOM DE LA STRUCTURE]])*Tableau1[MONTANT PROPOSE POUR L''ACTION]))</f>
        <v/>
      </c>
      <c r="W1031" s="79"/>
    </row>
    <row r="1032" spans="1:23" ht="47.5" hidden="1" customHeight="1" x14ac:dyDescent="0.25">
      <c r="A1032" s="13" t="str">
        <f>_xlfn.XLOOKUP(C1032,'Export Action'!$A$3:$A$1999,'Export Action'!$L$3:$L$1999)</f>
        <v>39299219400028</v>
      </c>
      <c r="B1032" s="84" t="str">
        <f>_xlfn.XLOOKUP(A1032,'Export Action'!$L$3:$L$1999,'Export Action'!$O$3:$O$1999)</f>
        <v>TENNIS DE TABLE LA ROCHE VENDEE</v>
      </c>
      <c r="C1032" s="1" t="s">
        <v>19122</v>
      </c>
      <c r="D1032" s="36" t="str">
        <f>_xlfn.XLOOKUP(C1032,'Export Action'!$A$3:$A$1999,'Export Action'!$X$3:$X$1999)</f>
        <v>Développement de la pratique</v>
      </c>
      <c r="E1032" s="1" t="str">
        <f>_xlfn.XLOOKUP(A1032,'Export Dossier'!$K$3:$K$974,'Export Dossier'!$D$3:$D$974)</f>
        <v>FFTT-PDL-24-0039</v>
      </c>
      <c r="F1032" s="36" t="str">
        <f>_xlfn.XLOOKUP(C1032,'Export Action'!$A$3:$A$1999,'Export Action'!$AE$3:$AE$1999)</f>
        <v>Ping Educatif</v>
      </c>
      <c r="G1032" s="68"/>
      <c r="H1032" s="71"/>
      <c r="I1032" s="71"/>
      <c r="J1032" s="1" t="str">
        <f>_xlfn.XLOOKUP(C1032,'Export Action'!$A$3:$A$1999,'Export Action'!$J$3:$J$1999)</f>
        <v>Première demande</v>
      </c>
      <c r="K1032" s="1" t="str">
        <f>_xlfn.XLOOKUP(C1032,'Export Action'!$A$3:$A$1999,'Export Action'!$AL$3:$AL$1999)</f>
        <v>Mixte</v>
      </c>
      <c r="L1032" s="1">
        <f>_xlfn.XLOOKUP(C1032,'Export Action'!$A$3:$A$1999,'Export Action'!$AM$3:$AM$1999)</f>
        <v>50</v>
      </c>
      <c r="M1032" s="5">
        <f>_xlfn.XLOOKUP(A1032,'Export 2022'!$K$3:$K$1000,'Export 2022'!$AF$3:$AF$1000)</f>
        <v>1600</v>
      </c>
      <c r="N1032" s="5">
        <f>_xlfn.XLOOKUP(A1032,'Export 2023'!$K$3:$K$1000,'Export 2023'!$AF$3:$AF$1000)</f>
        <v>1900</v>
      </c>
      <c r="O1032" s="31">
        <f>_xlfn.XLOOKUP(A1032,'Export Dossier'!$K$3:$K$974,'Export Dossier'!$AD$3:$AD$974)</f>
        <v>5100</v>
      </c>
      <c r="P1032" s="31">
        <f>_xlfn.XLOOKUP(C1032,'Export Action'!$A$3:$A$1999,'Export Action'!$AS$3:$AS$1999)</f>
        <v>1000</v>
      </c>
      <c r="Q1032" s="29">
        <f>(_xlfn.XLOOKUP(C1032,'Export Action'!$A$3:$A$1999,'Export Action'!$AS$3:$AS$1999))/_xlfn.XLOOKUP(C1032,'Export Action'!$A$3:$A$1999,'Export Action'!$AR$3:$AR$1999)</f>
        <v>0.23255813953488372</v>
      </c>
      <c r="R1032" s="63" t="str">
        <f>IF(OR(_xlfn.XLOOKUP(C1032,'Export Action'!$A$3:$A$1999,'Export Action'!$AO$3:$AO$1999)="Communes ZRR./bassins de vie pop &gt; 50% ZRR",_xlfn.XLOOKUP(C1032,'Export Action'!$A$3:$A$1999,'Export Action'!$AO$3:$AO$1999)="Contrats de relance et de transition écologique (CRTE) rural"),"Oui","Non")</f>
        <v>Non</v>
      </c>
      <c r="S1032" s="73"/>
      <c r="T1032" s="74">
        <f t="shared" si="16"/>
        <v>415</v>
      </c>
      <c r="U1032" s="75"/>
      <c r="V1032" s="8" t="str" cm="1">
        <f t="array" ref="V1032">IF(SUMPRODUCT((Tableau1[NOM DE LA STRUCTURE]=Tableau1[[#This Row],[NOM DE LA STRUCTURE]])*Tableau1[MONTANT PROPOSE POUR L''ACTION])=0,"",SUMPRODUCT((Tableau1[NOM DE LA STRUCTURE]=Tableau1[[#This Row],[NOM DE LA STRUCTURE]])*Tableau1[MONTANT PROPOSE POUR L''ACTION]))</f>
        <v/>
      </c>
      <c r="W1032" s="79"/>
    </row>
    <row r="1033" spans="1:23" ht="47.5" hidden="1" customHeight="1" x14ac:dyDescent="0.25">
      <c r="A1033" s="13" t="str">
        <f>_xlfn.XLOOKUP(C1033,'Export Action'!$A$3:$A$1999,'Export Action'!$L$3:$L$1999)</f>
        <v>39299219400028</v>
      </c>
      <c r="B1033" s="84" t="str">
        <f>_xlfn.XLOOKUP(A1033,'Export Action'!$L$3:$L$1999,'Export Action'!$O$3:$O$1999)</f>
        <v>TENNIS DE TABLE LA ROCHE VENDEE</v>
      </c>
      <c r="C1033" s="1" t="s">
        <v>19128</v>
      </c>
      <c r="D1033" s="36" t="str">
        <f>_xlfn.XLOOKUP(C1033,'Export Action'!$A$3:$A$1999,'Export Action'!$X$3:$X$1999)</f>
        <v>Nouvelles pratiques</v>
      </c>
      <c r="E1033" s="1" t="str">
        <f>_xlfn.XLOOKUP(A1033,'Export Dossier'!$K$3:$K$974,'Export Dossier'!$D$3:$D$974)</f>
        <v>FFTT-PDL-24-0039</v>
      </c>
      <c r="F1033" s="36" t="str">
        <f>_xlfn.XLOOKUP(C1033,'Export Action'!$A$3:$A$1999,'Export Action'!$AE$3:$AE$1999)</f>
        <v>Ping Inclusif</v>
      </c>
      <c r="G1033" s="68"/>
      <c r="H1033" s="71"/>
      <c r="I1033" s="71"/>
      <c r="J1033" s="1" t="str">
        <f>_xlfn.XLOOKUP(C1033,'Export Action'!$A$3:$A$1999,'Export Action'!$J$3:$J$1999)</f>
        <v>Première demande</v>
      </c>
      <c r="K1033" s="1" t="str">
        <f>_xlfn.XLOOKUP(C1033,'Export Action'!$A$3:$A$1999,'Export Action'!$AL$3:$AL$1999)</f>
        <v>Mixte</v>
      </c>
      <c r="L1033" s="1">
        <f>_xlfn.XLOOKUP(C1033,'Export Action'!$A$3:$A$1999,'Export Action'!$AM$3:$AM$1999)</f>
        <v>1000</v>
      </c>
      <c r="M1033" s="5">
        <f>_xlfn.XLOOKUP(A1033,'Export 2022'!$K$3:$K$1000,'Export 2022'!$AF$3:$AF$1000)</f>
        <v>1600</v>
      </c>
      <c r="N1033" s="5">
        <f>_xlfn.XLOOKUP(A1033,'Export 2023'!$K$3:$K$1000,'Export 2023'!$AF$3:$AF$1000)</f>
        <v>1900</v>
      </c>
      <c r="O1033" s="31">
        <f>_xlfn.XLOOKUP(A1033,'Export Dossier'!$K$3:$K$974,'Export Dossier'!$AD$3:$AD$974)</f>
        <v>5100</v>
      </c>
      <c r="P1033" s="31">
        <f>_xlfn.XLOOKUP(C1033,'Export Action'!$A$3:$A$1999,'Export Action'!$AS$3:$AS$1999)</f>
        <v>800</v>
      </c>
      <c r="Q1033" s="29">
        <f>(_xlfn.XLOOKUP(C1033,'Export Action'!$A$3:$A$1999,'Export Action'!$AS$3:$AS$1999))/_xlfn.XLOOKUP(C1033,'Export Action'!$A$3:$A$1999,'Export Action'!$AR$3:$AR$1999)</f>
        <v>0.18604651162790697</v>
      </c>
      <c r="R1033" s="63" t="str">
        <f>IF(OR(_xlfn.XLOOKUP(C1033,'Export Action'!$A$3:$A$1999,'Export Action'!$AO$3:$AO$1999)="Communes ZRR./bassins de vie pop &gt; 50% ZRR",_xlfn.XLOOKUP(C1033,'Export Action'!$A$3:$A$1999,'Export Action'!$AO$3:$AO$1999)="Contrats de relance et de transition écologique (CRTE) rural"),"Oui","Non")</f>
        <v>Non</v>
      </c>
      <c r="S1033" s="73"/>
      <c r="T1033" s="74">
        <f t="shared" si="16"/>
        <v>415</v>
      </c>
      <c r="U1033" s="75"/>
      <c r="V1033" s="8" t="str" cm="1">
        <f t="array" ref="V1033">IF(SUMPRODUCT((Tableau1[NOM DE LA STRUCTURE]=Tableau1[[#This Row],[NOM DE LA STRUCTURE]])*Tableau1[MONTANT PROPOSE POUR L''ACTION])=0,"",SUMPRODUCT((Tableau1[NOM DE LA STRUCTURE]=Tableau1[[#This Row],[NOM DE LA STRUCTURE]])*Tableau1[MONTANT PROPOSE POUR L''ACTION]))</f>
        <v/>
      </c>
      <c r="W1033" s="79"/>
    </row>
    <row r="1034" spans="1:23" ht="47.5" hidden="1" customHeight="1" x14ac:dyDescent="0.25">
      <c r="A1034" s="13" t="str">
        <f>_xlfn.XLOOKUP(C1034,'Export Action'!$A$3:$A$1999,'Export Action'!$L$3:$L$1999)</f>
        <v>39299219400028</v>
      </c>
      <c r="B1034" s="84" t="str">
        <f>_xlfn.XLOOKUP(A1034,'Export Action'!$L$3:$L$1999,'Export Action'!$O$3:$O$1999)</f>
        <v>TENNIS DE TABLE LA ROCHE VENDEE</v>
      </c>
      <c r="C1034" s="1" t="s">
        <v>19134</v>
      </c>
      <c r="D1034" s="36" t="str">
        <f>_xlfn.XLOOKUP(C1034,'Export Action'!$A$3:$A$1999,'Export Action'!$X$3:$X$1999)</f>
        <v>Developpement Durable</v>
      </c>
      <c r="E1034" s="1" t="str">
        <f>_xlfn.XLOOKUP(A1034,'Export Dossier'!$K$3:$K$974,'Export Dossier'!$D$3:$D$974)</f>
        <v>FFTT-PDL-24-0039</v>
      </c>
      <c r="F1034" s="36" t="str">
        <f>_xlfn.XLOOKUP(C1034,'Export Action'!$A$3:$A$1999,'Export Action'!$AE$3:$AE$1999)</f>
        <v>Structuration clubs/comités de demain</v>
      </c>
      <c r="G1034" s="68"/>
      <c r="H1034" s="71"/>
      <c r="I1034" s="71"/>
      <c r="J1034" s="1" t="str">
        <f>_xlfn.XLOOKUP(C1034,'Export Action'!$A$3:$A$1999,'Export Action'!$J$3:$J$1999)</f>
        <v>Renouvellement</v>
      </c>
      <c r="K1034" s="1" t="str">
        <f>_xlfn.XLOOKUP(C1034,'Export Action'!$A$3:$A$1999,'Export Action'!$AL$3:$AL$1999)</f>
        <v>Mixte</v>
      </c>
      <c r="L1034" s="1">
        <f>_xlfn.XLOOKUP(C1034,'Export Action'!$A$3:$A$1999,'Export Action'!$AM$3:$AM$1999)</f>
        <v>150</v>
      </c>
      <c r="M1034" s="5">
        <f>_xlfn.XLOOKUP(A1034,'Export 2022'!$K$3:$K$1000,'Export 2022'!$AF$3:$AF$1000)</f>
        <v>1600</v>
      </c>
      <c r="N1034" s="5">
        <f>_xlfn.XLOOKUP(A1034,'Export 2023'!$K$3:$K$1000,'Export 2023'!$AF$3:$AF$1000)</f>
        <v>1900</v>
      </c>
      <c r="O1034" s="31">
        <f>_xlfn.XLOOKUP(A1034,'Export Dossier'!$K$3:$K$974,'Export Dossier'!$AD$3:$AD$974)</f>
        <v>5100</v>
      </c>
      <c r="P1034" s="31">
        <f>_xlfn.XLOOKUP(C1034,'Export Action'!$A$3:$A$1999,'Export Action'!$AS$3:$AS$1999)</f>
        <v>800</v>
      </c>
      <c r="Q1034" s="29">
        <f>(_xlfn.XLOOKUP(C1034,'Export Action'!$A$3:$A$1999,'Export Action'!$AS$3:$AS$1999))/_xlfn.XLOOKUP(C1034,'Export Action'!$A$3:$A$1999,'Export Action'!$AR$3:$AR$1999)</f>
        <v>0.34782608695652173</v>
      </c>
      <c r="R1034" s="63" t="str">
        <f>IF(OR(_xlfn.XLOOKUP(C1034,'Export Action'!$A$3:$A$1999,'Export Action'!$AO$3:$AO$1999)="Communes ZRR./bassins de vie pop &gt; 50% ZRR",_xlfn.XLOOKUP(C1034,'Export Action'!$A$3:$A$1999,'Export Action'!$AO$3:$AO$1999)="Contrats de relance et de transition écologique (CRTE) rural"),"Oui","Non")</f>
        <v>Non</v>
      </c>
      <c r="S1034" s="73"/>
      <c r="T1034" s="74">
        <f t="shared" si="16"/>
        <v>415</v>
      </c>
      <c r="U1034" s="75"/>
      <c r="V1034" s="8" t="str" cm="1">
        <f t="array" ref="V1034">IF(SUMPRODUCT((Tableau1[NOM DE LA STRUCTURE]=Tableau1[[#This Row],[NOM DE LA STRUCTURE]])*Tableau1[MONTANT PROPOSE POUR L''ACTION])=0,"",SUMPRODUCT((Tableau1[NOM DE LA STRUCTURE]=Tableau1[[#This Row],[NOM DE LA STRUCTURE]])*Tableau1[MONTANT PROPOSE POUR L''ACTION]))</f>
        <v/>
      </c>
      <c r="W1034" s="79"/>
    </row>
    <row r="1035" spans="1:23" ht="47.5" hidden="1" customHeight="1" x14ac:dyDescent="0.25">
      <c r="A1035" s="13" t="str">
        <f>_xlfn.XLOOKUP(C1035,'Export Action'!$A$3:$A$1999,'Export Action'!$L$3:$L$1999)</f>
        <v>78835345600015</v>
      </c>
      <c r="B1035" s="84" t="str">
        <f>_xlfn.XLOOKUP(A1035,'Export Action'!$L$3:$L$1999,'Export Action'!$O$3:$O$1999)</f>
        <v>ASSOCIATION SPORTIVE ET CULTURELLE SAINT-MEDARD DE DOULON - NANTES</v>
      </c>
      <c r="C1035" s="1" t="s">
        <v>19141</v>
      </c>
      <c r="D1035" s="36" t="str">
        <f>_xlfn.XLOOKUP(C1035,'Export Action'!$A$3:$A$1999,'Export Action'!$X$3:$X$1999)</f>
        <v>Développement de la pratique du PingVR</v>
      </c>
      <c r="E1035" s="1" t="str">
        <f>_xlfn.XLOOKUP(A1035,'Export Dossier'!$K$3:$K$974,'Export Dossier'!$D$3:$D$974)</f>
        <v>FFTT-PDL-24-0040</v>
      </c>
      <c r="F1035" s="36" t="str">
        <f>_xlfn.XLOOKUP(C1035,'Export Action'!$A$3:$A$1999,'Export Action'!$AE$3:$AE$1999)</f>
        <v>Nouvelles pratiques</v>
      </c>
      <c r="G1035" s="68"/>
      <c r="H1035" s="71"/>
      <c r="I1035" s="71"/>
      <c r="J1035" s="1" t="str">
        <f>_xlfn.XLOOKUP(C1035,'Export Action'!$A$3:$A$1999,'Export Action'!$J$3:$J$1999)</f>
        <v>Première demande</v>
      </c>
      <c r="K1035" s="1" t="str">
        <f>_xlfn.XLOOKUP(C1035,'Export Action'!$A$3:$A$1999,'Export Action'!$AL$3:$AL$1999)</f>
        <v>Mixte</v>
      </c>
      <c r="L1035" s="1">
        <f>_xlfn.XLOOKUP(C1035,'Export Action'!$A$3:$A$1999,'Export Action'!$AM$3:$AM$1999)</f>
        <v>20</v>
      </c>
      <c r="M1035" s="5" t="e">
        <f>_xlfn.XLOOKUP(A1035,'Export 2022'!$K$3:$K$1000,'Export 2022'!$AF$3:$AF$1000)</f>
        <v>#N/A</v>
      </c>
      <c r="N1035" s="5" t="e">
        <f>_xlfn.XLOOKUP(A1035,'Export 2023'!$K$3:$K$1000,'Export 2023'!$AF$3:$AF$1000)</f>
        <v>#N/A</v>
      </c>
      <c r="O1035" s="31">
        <f>_xlfn.XLOOKUP(A1035,'Export Dossier'!$K$3:$K$974,'Export Dossier'!$AD$3:$AD$974)</f>
        <v>5900</v>
      </c>
      <c r="P1035" s="31">
        <f>_xlfn.XLOOKUP(C1035,'Export Action'!$A$3:$A$1999,'Export Action'!$AS$3:$AS$1999)</f>
        <v>1400</v>
      </c>
      <c r="Q1035" s="29">
        <f>(_xlfn.XLOOKUP(C1035,'Export Action'!$A$3:$A$1999,'Export Action'!$AS$3:$AS$1999))/_xlfn.XLOOKUP(C1035,'Export Action'!$A$3:$A$1999,'Export Action'!$AR$3:$AR$1999)</f>
        <v>0.59447983014861994</v>
      </c>
      <c r="R1035" s="63" t="str">
        <f>IF(OR(_xlfn.XLOOKUP(C1035,'Export Action'!$A$3:$A$1999,'Export Action'!$AO$3:$AO$1999)="Communes ZRR./bassins de vie pop &gt; 50% ZRR",_xlfn.XLOOKUP(C1035,'Export Action'!$A$3:$A$1999,'Export Action'!$AO$3:$AO$1999)="Contrats de relance et de transition écologique (CRTE) rural"),"Oui","Non")</f>
        <v>Non</v>
      </c>
      <c r="S1035" s="73"/>
      <c r="T1035" s="74">
        <f t="shared" si="16"/>
        <v>416</v>
      </c>
      <c r="U1035" s="75"/>
      <c r="V1035" s="8" t="str" cm="1">
        <f t="array" ref="V1035">IF(SUMPRODUCT((Tableau1[NOM DE LA STRUCTURE]=Tableau1[[#This Row],[NOM DE LA STRUCTURE]])*Tableau1[MONTANT PROPOSE POUR L''ACTION])=0,"",SUMPRODUCT((Tableau1[NOM DE LA STRUCTURE]=Tableau1[[#This Row],[NOM DE LA STRUCTURE]])*Tableau1[MONTANT PROPOSE POUR L''ACTION]))</f>
        <v/>
      </c>
      <c r="W1035" s="79"/>
    </row>
    <row r="1036" spans="1:23" ht="47.5" hidden="1" customHeight="1" x14ac:dyDescent="0.25">
      <c r="A1036" s="13" t="str">
        <f>_xlfn.XLOOKUP(C1036,'Export Action'!$A$3:$A$1999,'Export Action'!$L$3:$L$1999)</f>
        <v>78835345600015</v>
      </c>
      <c r="B1036" s="84" t="str">
        <f>_xlfn.XLOOKUP(A1036,'Export Action'!$L$3:$L$1999,'Export Action'!$O$3:$O$1999)</f>
        <v>ASSOCIATION SPORTIVE ET CULTURELLE SAINT-MEDARD DE DOULON - NANTES</v>
      </c>
      <c r="C1036" s="1" t="s">
        <v>19152</v>
      </c>
      <c r="D1036" s="36" t="str">
        <f>_xlfn.XLOOKUP(C1036,'Export Action'!$A$3:$A$1999,'Export Action'!$X$3:$X$1999)</f>
        <v>Développement de la pratique du tennis de table chez les jeunes de 4 à 11 ans</v>
      </c>
      <c r="E1036" s="1" t="str">
        <f>_xlfn.XLOOKUP(A1036,'Export Dossier'!$K$3:$K$974,'Export Dossier'!$D$3:$D$974)</f>
        <v>FFTT-PDL-24-0040</v>
      </c>
      <c r="F1036" s="36" t="str">
        <f>_xlfn.XLOOKUP(C1036,'Export Action'!$A$3:$A$1999,'Export Action'!$AE$3:$AE$1999)</f>
        <v>Ping Educatif</v>
      </c>
      <c r="G1036" s="68"/>
      <c r="H1036" s="71"/>
      <c r="I1036" s="71"/>
      <c r="J1036" s="1" t="str">
        <f>_xlfn.XLOOKUP(C1036,'Export Action'!$A$3:$A$1999,'Export Action'!$J$3:$J$1999)</f>
        <v>Première demande</v>
      </c>
      <c r="K1036" s="1" t="str">
        <f>_xlfn.XLOOKUP(C1036,'Export Action'!$A$3:$A$1999,'Export Action'!$AL$3:$AL$1999)</f>
        <v>Mixte</v>
      </c>
      <c r="L1036" s="1">
        <f>_xlfn.XLOOKUP(C1036,'Export Action'!$A$3:$A$1999,'Export Action'!$AM$3:$AM$1999)</f>
        <v>30</v>
      </c>
      <c r="M1036" s="5" t="e">
        <f>_xlfn.XLOOKUP(A1036,'Export 2022'!$K$3:$K$1000,'Export 2022'!$AF$3:$AF$1000)</f>
        <v>#N/A</v>
      </c>
      <c r="N1036" s="5" t="e">
        <f>_xlfn.XLOOKUP(A1036,'Export 2023'!$K$3:$K$1000,'Export 2023'!$AF$3:$AF$1000)</f>
        <v>#N/A</v>
      </c>
      <c r="O1036" s="31">
        <f>_xlfn.XLOOKUP(A1036,'Export Dossier'!$K$3:$K$974,'Export Dossier'!$AD$3:$AD$974)</f>
        <v>5900</v>
      </c>
      <c r="P1036" s="31">
        <f>_xlfn.XLOOKUP(C1036,'Export Action'!$A$3:$A$1999,'Export Action'!$AS$3:$AS$1999)</f>
        <v>3000</v>
      </c>
      <c r="Q1036" s="29">
        <f>(_xlfn.XLOOKUP(C1036,'Export Action'!$A$3:$A$1999,'Export Action'!$AS$3:$AS$1999))/_xlfn.XLOOKUP(C1036,'Export Action'!$A$3:$A$1999,'Export Action'!$AR$3:$AR$1999)</f>
        <v>0.22965628109928807</v>
      </c>
      <c r="R1036" s="63" t="str">
        <f>IF(OR(_xlfn.XLOOKUP(C1036,'Export Action'!$A$3:$A$1999,'Export Action'!$AO$3:$AO$1999)="Communes ZRR./bassins de vie pop &gt; 50% ZRR",_xlfn.XLOOKUP(C1036,'Export Action'!$A$3:$A$1999,'Export Action'!$AO$3:$AO$1999)="Contrats de relance et de transition écologique (CRTE) rural"),"Oui","Non")</f>
        <v>Non</v>
      </c>
      <c r="S1036" s="73"/>
      <c r="T1036" s="74">
        <f t="shared" si="16"/>
        <v>416</v>
      </c>
      <c r="U1036" s="75"/>
      <c r="V1036" s="8" t="str" cm="1">
        <f t="array" ref="V1036">IF(SUMPRODUCT((Tableau1[NOM DE LA STRUCTURE]=Tableau1[[#This Row],[NOM DE LA STRUCTURE]])*Tableau1[MONTANT PROPOSE POUR L''ACTION])=0,"",SUMPRODUCT((Tableau1[NOM DE LA STRUCTURE]=Tableau1[[#This Row],[NOM DE LA STRUCTURE]])*Tableau1[MONTANT PROPOSE POUR L''ACTION]))</f>
        <v/>
      </c>
      <c r="W1036" s="79"/>
    </row>
    <row r="1037" spans="1:23" ht="47.5" hidden="1" customHeight="1" x14ac:dyDescent="0.25">
      <c r="A1037" s="13" t="str">
        <f>_xlfn.XLOOKUP(C1037,'Export Action'!$A$3:$A$1999,'Export Action'!$L$3:$L$1999)</f>
        <v>78835345600015</v>
      </c>
      <c r="B1037" s="84" t="str">
        <f>_xlfn.XLOOKUP(A1037,'Export Action'!$L$3:$L$1999,'Export Action'!$O$3:$O$1999)</f>
        <v>ASSOCIATION SPORTIVE ET CULTURELLE SAINT-MEDARD DE DOULON - NANTES</v>
      </c>
      <c r="C1037" s="1" t="s">
        <v>19157</v>
      </c>
      <c r="D1037" s="36" t="str">
        <f>_xlfn.XLOOKUP(C1037,'Export Action'!$A$3:$A$1999,'Export Action'!$X$3:$X$1999)</f>
        <v>Vacances olympiques et paralympiques</v>
      </c>
      <c r="E1037" s="1" t="str">
        <f>_xlfn.XLOOKUP(A1037,'Export Dossier'!$K$3:$K$974,'Export Dossier'!$D$3:$D$974)</f>
        <v>FFTT-PDL-24-0040</v>
      </c>
      <c r="F1037" s="36" t="str">
        <f>_xlfn.XLOOKUP(C1037,'Export Action'!$A$3:$A$1999,'Export Action'!$AE$3:$AE$1999)</f>
        <v>Animations vacances Olympiques et Paralympiques</v>
      </c>
      <c r="G1037" s="87"/>
      <c r="H1037" s="1"/>
      <c r="I1037" s="1"/>
      <c r="J1037" s="1" t="str">
        <f>_xlfn.XLOOKUP(C1037,'Export Action'!$A$3:$A$1999,'Export Action'!$J$3:$J$1999)</f>
        <v>Première demande</v>
      </c>
      <c r="K1037" s="1" t="str">
        <f>_xlfn.XLOOKUP(C1037,'Export Action'!$A$3:$A$1999,'Export Action'!$AL$3:$AL$1999)</f>
        <v>Mixte</v>
      </c>
      <c r="L1037" s="1">
        <f>_xlfn.XLOOKUP(C1037,'Export Action'!$A$3:$A$1999,'Export Action'!$AM$3:$AM$1999)</f>
        <v>12</v>
      </c>
      <c r="M1037" s="5" t="e">
        <f>_xlfn.XLOOKUP(A1037,'Export 2022'!$K$3:$K$1000,'Export 2022'!$AF$3:$AF$1000)</f>
        <v>#N/A</v>
      </c>
      <c r="N1037" s="5" t="e">
        <f>_xlfn.XLOOKUP(A1037,'Export 2023'!$K$3:$K$1000,'Export 2023'!$AF$3:$AF$1000)</f>
        <v>#N/A</v>
      </c>
      <c r="O1037" s="31">
        <f>_xlfn.XLOOKUP(A1037,'Export Dossier'!$K$3:$K$974,'Export Dossier'!$AD$3:$AD$974)</f>
        <v>5900</v>
      </c>
      <c r="P1037" s="31">
        <f>_xlfn.XLOOKUP(C1037,'Export Action'!$A$3:$A$1999,'Export Action'!$AS$3:$AS$1999)</f>
        <v>1500</v>
      </c>
      <c r="Q1037" s="29">
        <f>(_xlfn.XLOOKUP(C1037,'Export Action'!$A$3:$A$1999,'Export Action'!$AS$3:$AS$1999))/_xlfn.XLOOKUP(C1037,'Export Action'!$A$3:$A$1999,'Export Action'!$AR$3:$AR$1999)</f>
        <v>0.6</v>
      </c>
      <c r="R1037" s="63" t="str">
        <f>IF(OR(_xlfn.XLOOKUP(C1037,'Export Action'!$A$3:$A$1999,'Export Action'!$AO$3:$AO$1999)="Communes ZRR./bassins de vie pop &gt; 50% ZRR",_xlfn.XLOOKUP(C1037,'Export Action'!$A$3:$A$1999,'Export Action'!$AO$3:$AO$1999)="Contrats de relance et de transition écologique (CRTE) rural"),"Oui","Non")</f>
        <v>Non</v>
      </c>
      <c r="S1037" s="88"/>
      <c r="T1037" s="74">
        <f t="shared" si="16"/>
        <v>416</v>
      </c>
      <c r="U1037" s="89"/>
      <c r="V1037" s="8" t="str" cm="1">
        <f t="array" ref="V1037">IF(SUMPRODUCT((Tableau1[NOM DE LA STRUCTURE]=Tableau1[[#This Row],[NOM DE LA STRUCTURE]])*Tableau1[MONTANT PROPOSE POUR L''ACTION])=0,"",SUMPRODUCT((Tableau1[NOM DE LA STRUCTURE]=Tableau1[[#This Row],[NOM DE LA STRUCTURE]])*Tableau1[MONTANT PROPOSE POUR L''ACTION]))</f>
        <v/>
      </c>
      <c r="W1037" s="90"/>
    </row>
    <row r="1038" spans="1:23" ht="47.5" hidden="1" customHeight="1" x14ac:dyDescent="0.25">
      <c r="A1038" s="13" t="str">
        <f>_xlfn.XLOOKUP(C1038,'Export Action'!$A$3:$A$1999,'Export Action'!$L$3:$L$1999)</f>
        <v>44813119300022</v>
      </c>
      <c r="B1038" s="84" t="str">
        <f>_xlfn.XLOOKUP(A1038,'Export Action'!$L$3:$L$1999,'Export Action'!$O$3:$O$1999)</f>
        <v>TENNIS DE TABLE SAINT HERBLAIN</v>
      </c>
      <c r="C1038" s="1" t="s">
        <v>19161</v>
      </c>
      <c r="D1038" s="36" t="str">
        <f>_xlfn.XLOOKUP(C1038,'Export Action'!$A$3:$A$1999,'Export Action'!$X$3:$X$1999)</f>
        <v>Ping Educatif - Éduc' Ping 6-11 ans - Recrutement et fidélisation des jeunes : Mise en place de séances d'initiation dans les écoles élémentaires</v>
      </c>
      <c r="E1038" s="1" t="str">
        <f>_xlfn.XLOOKUP(A1038,'Export Dossier'!$K$3:$K$974,'Export Dossier'!$D$3:$D$974)</f>
        <v>FFTT-PDL-24-0041</v>
      </c>
      <c r="F1038" s="36" t="str">
        <f>_xlfn.XLOOKUP(C1038,'Export Action'!$A$3:$A$1999,'Export Action'!$AE$3:$AE$1999)</f>
        <v>Ping Educatif</v>
      </c>
      <c r="G1038" s="68"/>
      <c r="H1038" s="71"/>
      <c r="I1038" s="71"/>
      <c r="J1038" s="1" t="str">
        <f>_xlfn.XLOOKUP(C1038,'Export Action'!$A$3:$A$1999,'Export Action'!$J$3:$J$1999)</f>
        <v>Renouvellement</v>
      </c>
      <c r="K1038" s="1" t="str">
        <f>_xlfn.XLOOKUP(C1038,'Export Action'!$A$3:$A$1999,'Export Action'!$AL$3:$AL$1999)</f>
        <v>Mixte</v>
      </c>
      <c r="L1038" s="1">
        <f>_xlfn.XLOOKUP(C1038,'Export Action'!$A$3:$A$1999,'Export Action'!$AM$3:$AM$1999)</f>
        <v>115</v>
      </c>
      <c r="M1038" s="5" t="e">
        <f>_xlfn.XLOOKUP(A1038,'Export 2022'!$K$3:$K$1000,'Export 2022'!$AF$3:$AF$1000)</f>
        <v>#N/A</v>
      </c>
      <c r="N1038" s="5">
        <f>_xlfn.XLOOKUP(A1038,'Export 2023'!$K$3:$K$1000,'Export 2023'!$AF$3:$AF$1000)</f>
        <v>1500</v>
      </c>
      <c r="O1038" s="31">
        <f>_xlfn.XLOOKUP(A1038,'Export Dossier'!$K$3:$K$974,'Export Dossier'!$AD$3:$AD$974)</f>
        <v>3500</v>
      </c>
      <c r="P1038" s="31">
        <f>_xlfn.XLOOKUP(C1038,'Export Action'!$A$3:$A$1999,'Export Action'!$AS$3:$AS$1999)</f>
        <v>1500</v>
      </c>
      <c r="Q1038" s="29">
        <f>(_xlfn.XLOOKUP(C1038,'Export Action'!$A$3:$A$1999,'Export Action'!$AS$3:$AS$1999))/_xlfn.XLOOKUP(C1038,'Export Action'!$A$3:$A$1999,'Export Action'!$AR$3:$AR$1999)</f>
        <v>0.46153846153846156</v>
      </c>
      <c r="R1038" s="63" t="str">
        <f>IF(OR(_xlfn.XLOOKUP(C1038,'Export Action'!$A$3:$A$1999,'Export Action'!$AO$3:$AO$1999)="Communes ZRR./bassins de vie pop &gt; 50% ZRR",_xlfn.XLOOKUP(C1038,'Export Action'!$A$3:$A$1999,'Export Action'!$AO$3:$AO$1999)="Contrats de relance et de transition écologique (CRTE) rural"),"Oui","Non")</f>
        <v>Non</v>
      </c>
      <c r="S1038" s="73"/>
      <c r="T1038" s="74">
        <f t="shared" si="16"/>
        <v>417</v>
      </c>
      <c r="U1038" s="75"/>
      <c r="V1038" s="8" t="str" cm="1">
        <f t="array" ref="V1038">IF(SUMPRODUCT((Tableau1[NOM DE LA STRUCTURE]=Tableau1[[#This Row],[NOM DE LA STRUCTURE]])*Tableau1[MONTANT PROPOSE POUR L''ACTION])=0,"",SUMPRODUCT((Tableau1[NOM DE LA STRUCTURE]=Tableau1[[#This Row],[NOM DE LA STRUCTURE]])*Tableau1[MONTANT PROPOSE POUR L''ACTION]))</f>
        <v/>
      </c>
      <c r="W1038" s="79"/>
    </row>
    <row r="1039" spans="1:23" ht="47.5" hidden="1" customHeight="1" x14ac:dyDescent="0.25">
      <c r="A1039" s="13" t="str">
        <f>_xlfn.XLOOKUP(C1039,'Export Action'!$A$3:$A$1999,'Export Action'!$L$3:$L$1999)</f>
        <v>44813119300022</v>
      </c>
      <c r="B1039" s="84" t="str">
        <f>_xlfn.XLOOKUP(A1039,'Export Action'!$L$3:$L$1999,'Export Action'!$O$3:$O$1999)</f>
        <v>TENNIS DE TABLE SAINT HERBLAIN</v>
      </c>
      <c r="C1039" s="1" t="s">
        <v>19169</v>
      </c>
      <c r="D1039" s="36" t="str">
        <f>_xlfn.XLOOKUP(C1039,'Export Action'!$A$3:$A$1999,'Export Action'!$X$3:$X$1999)</f>
        <v>Ping Actif - Ping au féminin et prévention du cancer du sein</v>
      </c>
      <c r="E1039" s="1" t="str">
        <f>_xlfn.XLOOKUP(A1039,'Export Dossier'!$K$3:$K$974,'Export Dossier'!$D$3:$D$974)</f>
        <v>FFTT-PDL-24-0041</v>
      </c>
      <c r="F1039" s="36" t="str">
        <f>_xlfn.XLOOKUP(C1039,'Export Action'!$A$3:$A$1999,'Export Action'!$AE$3:$AE$1999)</f>
        <v>Ping Actif</v>
      </c>
      <c r="G1039" s="68"/>
      <c r="H1039" s="71"/>
      <c r="I1039" s="71"/>
      <c r="J1039" s="1" t="str">
        <f>_xlfn.XLOOKUP(C1039,'Export Action'!$A$3:$A$1999,'Export Action'!$J$3:$J$1999)</f>
        <v>Première demande</v>
      </c>
      <c r="K1039" s="1" t="str">
        <f>_xlfn.XLOOKUP(C1039,'Export Action'!$A$3:$A$1999,'Export Action'!$AL$3:$AL$1999)</f>
        <v>Féminin</v>
      </c>
      <c r="L1039" s="1">
        <f>_xlfn.XLOOKUP(C1039,'Export Action'!$A$3:$A$1999,'Export Action'!$AM$3:$AM$1999)</f>
        <v>50</v>
      </c>
      <c r="M1039" s="5" t="e">
        <f>_xlfn.XLOOKUP(A1039,'Export 2022'!$K$3:$K$1000,'Export 2022'!$AF$3:$AF$1000)</f>
        <v>#N/A</v>
      </c>
      <c r="N1039" s="5">
        <f>_xlfn.XLOOKUP(A1039,'Export 2023'!$K$3:$K$1000,'Export 2023'!$AF$3:$AF$1000)</f>
        <v>1500</v>
      </c>
      <c r="O1039" s="31">
        <f>_xlfn.XLOOKUP(A1039,'Export Dossier'!$K$3:$K$974,'Export Dossier'!$AD$3:$AD$974)</f>
        <v>3500</v>
      </c>
      <c r="P1039" s="31">
        <f>_xlfn.XLOOKUP(C1039,'Export Action'!$A$3:$A$1999,'Export Action'!$AS$3:$AS$1999)</f>
        <v>2000</v>
      </c>
      <c r="Q1039" s="29">
        <f>(_xlfn.XLOOKUP(C1039,'Export Action'!$A$3:$A$1999,'Export Action'!$AS$3:$AS$1999))/_xlfn.XLOOKUP(C1039,'Export Action'!$A$3:$A$1999,'Export Action'!$AR$3:$AR$1999)</f>
        <v>0.45977011494252873</v>
      </c>
      <c r="R1039" s="63" t="str">
        <f>IF(OR(_xlfn.XLOOKUP(C1039,'Export Action'!$A$3:$A$1999,'Export Action'!$AO$3:$AO$1999)="Communes ZRR./bassins de vie pop &gt; 50% ZRR",_xlfn.XLOOKUP(C1039,'Export Action'!$A$3:$A$1999,'Export Action'!$AO$3:$AO$1999)="Contrats de relance et de transition écologique (CRTE) rural"),"Oui","Non")</f>
        <v>Non</v>
      </c>
      <c r="S1039" s="73"/>
      <c r="T1039" s="74">
        <f t="shared" si="16"/>
        <v>417</v>
      </c>
      <c r="U1039" s="75"/>
      <c r="V1039" s="8" t="str" cm="1">
        <f t="array" ref="V1039">IF(SUMPRODUCT((Tableau1[NOM DE LA STRUCTURE]=Tableau1[[#This Row],[NOM DE LA STRUCTURE]])*Tableau1[MONTANT PROPOSE POUR L''ACTION])=0,"",SUMPRODUCT((Tableau1[NOM DE LA STRUCTURE]=Tableau1[[#This Row],[NOM DE LA STRUCTURE]])*Tableau1[MONTANT PROPOSE POUR L''ACTION]))</f>
        <v/>
      </c>
      <c r="W1039" s="79"/>
    </row>
    <row r="1040" spans="1:23" ht="47.5" hidden="1" customHeight="1" x14ac:dyDescent="0.25">
      <c r="A1040" s="13" t="str">
        <f>_xlfn.XLOOKUP(C1040,'Export Action'!$A$3:$A$1999,'Export Action'!$L$3:$L$1999)</f>
        <v>88930538900013</v>
      </c>
      <c r="B1040" s="84" t="str">
        <f>_xlfn.XLOOKUP(A1040,'Export Action'!$L$3:$L$1999,'Export Action'!$O$3:$O$1999)</f>
        <v>TIP-TOP MARAICHIN</v>
      </c>
      <c r="C1040" s="1" t="s">
        <v>19175</v>
      </c>
      <c r="D1040" s="36" t="str">
        <f>_xlfn.XLOOKUP(C1040,'Export Action'!$A$3:$A$1999,'Export Action'!$X$3:$X$1999)</f>
        <v>Developper la section JEUNES du Club</v>
      </c>
      <c r="E1040" s="1" t="str">
        <f>_xlfn.XLOOKUP(A1040,'Export Dossier'!$K$3:$K$974,'Export Dossier'!$D$3:$D$974)</f>
        <v>FFTT-PDL-24-0042</v>
      </c>
      <c r="F1040" s="36" t="str">
        <f>_xlfn.XLOOKUP(C1040,'Export Action'!$A$3:$A$1999,'Export Action'!$AE$3:$AE$1999)</f>
        <v>Ping Educatif</v>
      </c>
      <c r="G1040" s="68"/>
      <c r="H1040" s="71"/>
      <c r="I1040" s="71"/>
      <c r="J1040" s="1" t="str">
        <f>_xlfn.XLOOKUP(C1040,'Export Action'!$A$3:$A$1999,'Export Action'!$J$3:$J$1999)</f>
        <v>Première demande</v>
      </c>
      <c r="K1040" s="1" t="str">
        <f>_xlfn.XLOOKUP(C1040,'Export Action'!$A$3:$A$1999,'Export Action'!$AL$3:$AL$1999)</f>
        <v>Mixte</v>
      </c>
      <c r="L1040" s="1">
        <f>_xlfn.XLOOKUP(C1040,'Export Action'!$A$3:$A$1999,'Export Action'!$AM$3:$AM$1999)</f>
        <v>150</v>
      </c>
      <c r="M1040" s="5" t="e">
        <f>_xlfn.XLOOKUP(A1040,'Export 2022'!$K$3:$K$1000,'Export 2022'!$AF$3:$AF$1000)</f>
        <v>#N/A</v>
      </c>
      <c r="N1040" s="5" t="e">
        <f>_xlfn.XLOOKUP(A1040,'Export 2023'!$K$3:$K$1000,'Export 2023'!$AF$3:$AF$1000)</f>
        <v>#N/A</v>
      </c>
      <c r="O1040" s="31">
        <f>_xlfn.XLOOKUP(A1040,'Export Dossier'!$K$3:$K$974,'Export Dossier'!$AD$3:$AD$974)</f>
        <v>3000</v>
      </c>
      <c r="P1040" s="31">
        <f>_xlfn.XLOOKUP(C1040,'Export Action'!$A$3:$A$1999,'Export Action'!$AS$3:$AS$1999)</f>
        <v>2000</v>
      </c>
      <c r="Q1040" s="29">
        <f>(_xlfn.XLOOKUP(C1040,'Export Action'!$A$3:$A$1999,'Export Action'!$AS$3:$AS$1999))/_xlfn.XLOOKUP(C1040,'Export Action'!$A$3:$A$1999,'Export Action'!$AR$3:$AR$1999)</f>
        <v>0.55555555555555558</v>
      </c>
      <c r="R1040" s="63" t="str">
        <f>IF(OR(_xlfn.XLOOKUP(C1040,'Export Action'!$A$3:$A$1999,'Export Action'!$AO$3:$AO$1999)="Communes ZRR./bassins de vie pop &gt; 50% ZRR",_xlfn.XLOOKUP(C1040,'Export Action'!$A$3:$A$1999,'Export Action'!$AO$3:$AO$1999)="Contrats de relance et de transition écologique (CRTE) rural"),"Oui","Non")</f>
        <v>Non</v>
      </c>
      <c r="S1040" s="73"/>
      <c r="T1040" s="74">
        <f t="shared" si="16"/>
        <v>418</v>
      </c>
      <c r="U1040" s="75"/>
      <c r="V1040" s="8" t="str" cm="1">
        <f t="array" ref="V1040">IF(SUMPRODUCT((Tableau1[NOM DE LA STRUCTURE]=Tableau1[[#This Row],[NOM DE LA STRUCTURE]])*Tableau1[MONTANT PROPOSE POUR L''ACTION])=0,"",SUMPRODUCT((Tableau1[NOM DE LA STRUCTURE]=Tableau1[[#This Row],[NOM DE LA STRUCTURE]])*Tableau1[MONTANT PROPOSE POUR L''ACTION]))</f>
        <v/>
      </c>
      <c r="W1040" s="79"/>
    </row>
    <row r="1041" spans="1:23" ht="47.5" hidden="1" customHeight="1" x14ac:dyDescent="0.25">
      <c r="A1041" s="13" t="str">
        <f>_xlfn.XLOOKUP(C1041,'Export Action'!$A$3:$A$1999,'Export Action'!$L$3:$L$1999)</f>
        <v>88930538900013</v>
      </c>
      <c r="B1041" s="84" t="str">
        <f>_xlfn.XLOOKUP(A1041,'Export Action'!$L$3:$L$1999,'Export Action'!$O$3:$O$1999)</f>
        <v>TIP-TOP MARAICHIN</v>
      </c>
      <c r="C1041" s="1" t="s">
        <v>19187</v>
      </c>
      <c r="D1041" s="36" t="str">
        <f>_xlfn.XLOOKUP(C1041,'Export Action'!$A$3:$A$1999,'Export Action'!$X$3:$X$1999)</f>
        <v>PING BIEN ETRE pour nos LOISIRS</v>
      </c>
      <c r="E1041" s="1" t="str">
        <f>_xlfn.XLOOKUP(A1041,'Export Dossier'!$K$3:$K$974,'Export Dossier'!$D$3:$D$974)</f>
        <v>FFTT-PDL-24-0042</v>
      </c>
      <c r="F1041" s="36" t="str">
        <f>_xlfn.XLOOKUP(C1041,'Export Action'!$A$3:$A$1999,'Export Action'!$AE$3:$AE$1999)</f>
        <v>Ping Actif</v>
      </c>
      <c r="G1041" s="68"/>
      <c r="H1041" s="71"/>
      <c r="I1041" s="71"/>
      <c r="J1041" s="1" t="str">
        <f>_xlfn.XLOOKUP(C1041,'Export Action'!$A$3:$A$1999,'Export Action'!$J$3:$J$1999)</f>
        <v>Première demande</v>
      </c>
      <c r="K1041" s="1" t="str">
        <f>_xlfn.XLOOKUP(C1041,'Export Action'!$A$3:$A$1999,'Export Action'!$AL$3:$AL$1999)</f>
        <v>Mixte</v>
      </c>
      <c r="L1041" s="1">
        <f>_xlfn.XLOOKUP(C1041,'Export Action'!$A$3:$A$1999,'Export Action'!$AM$3:$AM$1999)</f>
        <v>20</v>
      </c>
      <c r="M1041" s="5" t="e">
        <f>_xlfn.XLOOKUP(A1041,'Export 2022'!$K$3:$K$1000,'Export 2022'!$AF$3:$AF$1000)</f>
        <v>#N/A</v>
      </c>
      <c r="N1041" s="5" t="e">
        <f>_xlfn.XLOOKUP(A1041,'Export 2023'!$K$3:$K$1000,'Export 2023'!$AF$3:$AF$1000)</f>
        <v>#N/A</v>
      </c>
      <c r="O1041" s="31">
        <f>_xlfn.XLOOKUP(A1041,'Export Dossier'!$K$3:$K$974,'Export Dossier'!$AD$3:$AD$974)</f>
        <v>3000</v>
      </c>
      <c r="P1041" s="31">
        <f>_xlfn.XLOOKUP(C1041,'Export Action'!$A$3:$A$1999,'Export Action'!$AS$3:$AS$1999)</f>
        <v>1000</v>
      </c>
      <c r="Q1041" s="29">
        <f>(_xlfn.XLOOKUP(C1041,'Export Action'!$A$3:$A$1999,'Export Action'!$AS$3:$AS$1999))/_xlfn.XLOOKUP(C1041,'Export Action'!$A$3:$A$1999,'Export Action'!$AR$3:$AR$1999)</f>
        <v>0.55555555555555558</v>
      </c>
      <c r="R1041" s="63" t="str">
        <f>IF(OR(_xlfn.XLOOKUP(C1041,'Export Action'!$A$3:$A$1999,'Export Action'!$AO$3:$AO$1999)="Communes ZRR./bassins de vie pop &gt; 50% ZRR",_xlfn.XLOOKUP(C1041,'Export Action'!$A$3:$A$1999,'Export Action'!$AO$3:$AO$1999)="Contrats de relance et de transition écologique (CRTE) rural"),"Oui","Non")</f>
        <v>Non</v>
      </c>
      <c r="S1041" s="73"/>
      <c r="T1041" s="74">
        <f t="shared" si="16"/>
        <v>418</v>
      </c>
      <c r="U1041" s="75"/>
      <c r="V1041" s="8" t="str" cm="1">
        <f t="array" ref="V1041">IF(SUMPRODUCT((Tableau1[NOM DE LA STRUCTURE]=Tableau1[[#This Row],[NOM DE LA STRUCTURE]])*Tableau1[MONTANT PROPOSE POUR L''ACTION])=0,"",SUMPRODUCT((Tableau1[NOM DE LA STRUCTURE]=Tableau1[[#This Row],[NOM DE LA STRUCTURE]])*Tableau1[MONTANT PROPOSE POUR L''ACTION]))</f>
        <v/>
      </c>
      <c r="W1041" s="79"/>
    </row>
    <row r="1042" spans="1:23" ht="47.5" hidden="1" customHeight="1" x14ac:dyDescent="0.25">
      <c r="A1042" s="13" t="str">
        <f>_xlfn.XLOOKUP(C1042,'Export Action'!$A$3:$A$1999,'Export Action'!$L$3:$L$1999)</f>
        <v>41246991800012</v>
      </c>
      <c r="B1042" s="84" t="str">
        <f>_xlfn.XLOOKUP(A1042,'Export Action'!$L$3:$L$1999,'Export Action'!$O$3:$O$1999)</f>
        <v>VIGILANTE OMNISPORTS DE MAYET</v>
      </c>
      <c r="C1042" s="1" t="s">
        <v>19193</v>
      </c>
      <c r="D1042" s="36" t="str">
        <f>_xlfn.XLOOKUP(C1042,'Export Action'!$A$3:$A$1999,'Export Action'!$X$3:$X$1999)</f>
        <v>Favoriser l’accès à la compétition pour tous en territoires carencés + participation à la semaine olympique</v>
      </c>
      <c r="E1042" s="1" t="str">
        <f>_xlfn.XLOOKUP(A1042,'Export Dossier'!$K$3:$K$974,'Export Dossier'!$D$3:$D$974)</f>
        <v>FFTT-PDL-24-0043</v>
      </c>
      <c r="F1042" s="36" t="str">
        <f>_xlfn.XLOOKUP(C1042,'Export Action'!$A$3:$A$1999,'Export Action'!$AE$3:$AE$1999)</f>
        <v>Structuration clubs/comités de demain</v>
      </c>
      <c r="G1042" s="68"/>
      <c r="H1042" s="71"/>
      <c r="I1042" s="71"/>
      <c r="J1042" s="1" t="str">
        <f>_xlfn.XLOOKUP(C1042,'Export Action'!$A$3:$A$1999,'Export Action'!$J$3:$J$1999)</f>
        <v>Première demande</v>
      </c>
      <c r="K1042" s="1" t="str">
        <f>_xlfn.XLOOKUP(C1042,'Export Action'!$A$3:$A$1999,'Export Action'!$AL$3:$AL$1999)</f>
        <v>Mixte</v>
      </c>
      <c r="L1042" s="1">
        <f>_xlfn.XLOOKUP(C1042,'Export Action'!$A$3:$A$1999,'Export Action'!$AM$3:$AM$1999)</f>
        <v>65</v>
      </c>
      <c r="M1042" s="5" t="e">
        <f>_xlfn.XLOOKUP(A1042,'Export 2022'!$K$3:$K$1000,'Export 2022'!$AF$3:$AF$1000)</f>
        <v>#N/A</v>
      </c>
      <c r="N1042" s="5" t="e">
        <f>_xlfn.XLOOKUP(A1042,'Export 2023'!$K$3:$K$1000,'Export 2023'!$AF$3:$AF$1000)</f>
        <v>#N/A</v>
      </c>
      <c r="O1042" s="31">
        <f>_xlfn.XLOOKUP(A1042,'Export Dossier'!$K$3:$K$974,'Export Dossier'!$AD$3:$AD$974)</f>
        <v>2000</v>
      </c>
      <c r="P1042" s="31">
        <f>_xlfn.XLOOKUP(C1042,'Export Action'!$A$3:$A$1999,'Export Action'!$AS$3:$AS$1999)</f>
        <v>2000</v>
      </c>
      <c r="Q1042" s="29">
        <f>(_xlfn.XLOOKUP(C1042,'Export Action'!$A$3:$A$1999,'Export Action'!$AS$3:$AS$1999))/_xlfn.XLOOKUP(C1042,'Export Action'!$A$3:$A$1999,'Export Action'!$AR$3:$AR$1999)</f>
        <v>0.1736111111111111</v>
      </c>
      <c r="R1042" s="63" t="str">
        <f>IF(OR(_xlfn.XLOOKUP(C1042,'Export Action'!$A$3:$A$1999,'Export Action'!$AO$3:$AO$1999)="Communes ZRR./bassins de vie pop &gt; 50% ZRR",_xlfn.XLOOKUP(C1042,'Export Action'!$A$3:$A$1999,'Export Action'!$AO$3:$AO$1999)="Contrats de relance et de transition écologique (CRTE) rural"),"Oui","Non")</f>
        <v>Oui</v>
      </c>
      <c r="S1042" s="73"/>
      <c r="T1042" s="74">
        <f t="shared" si="16"/>
        <v>419</v>
      </c>
      <c r="U1042" s="75"/>
      <c r="V1042" s="8" t="str" cm="1">
        <f t="array" ref="V1042">IF(SUMPRODUCT((Tableau1[NOM DE LA STRUCTURE]=Tableau1[[#This Row],[NOM DE LA STRUCTURE]])*Tableau1[MONTANT PROPOSE POUR L''ACTION])=0,"",SUMPRODUCT((Tableau1[NOM DE LA STRUCTURE]=Tableau1[[#This Row],[NOM DE LA STRUCTURE]])*Tableau1[MONTANT PROPOSE POUR L''ACTION]))</f>
        <v/>
      </c>
      <c r="W1042" s="79"/>
    </row>
    <row r="1043" spans="1:23" ht="47.5" hidden="1" customHeight="1" x14ac:dyDescent="0.25">
      <c r="A1043" s="13" t="str">
        <f>_xlfn.XLOOKUP(C1043,'Export Action'!$A$3:$A$1999,'Export Action'!$L$3:$L$1999)</f>
        <v>37955015500012</v>
      </c>
      <c r="B1043" s="84" t="str">
        <f>_xlfn.XLOOKUP(A1043,'Export Action'!$L$3:$L$1999,'Export Action'!$O$3:$O$1999)</f>
        <v>ASSOCIATION PAZENAISE TENNIS DE TABLE</v>
      </c>
      <c r="C1043" s="1" t="s">
        <v>19208</v>
      </c>
      <c r="D1043" s="36" t="str">
        <f>_xlfn.XLOOKUP(C1043,'Export Action'!$A$3:$A$1999,'Export Action'!$X$3:$X$1999)</f>
        <v>Premiers Pas Pongistes</v>
      </c>
      <c r="E1043" s="1" t="str">
        <f>_xlfn.XLOOKUP(A1043,'Export Dossier'!$K$3:$K$974,'Export Dossier'!$D$3:$D$974)</f>
        <v>FFTT-PDL-24-0044</v>
      </c>
      <c r="F1043" s="36" t="str">
        <f>_xlfn.XLOOKUP(C1043,'Export Action'!$A$3:$A$1999,'Export Action'!$AE$3:$AE$1999)</f>
        <v>Ping Educatif</v>
      </c>
      <c r="G1043" s="68"/>
      <c r="H1043" s="71"/>
      <c r="I1043" s="71"/>
      <c r="J1043" s="1" t="str">
        <f>_xlfn.XLOOKUP(C1043,'Export Action'!$A$3:$A$1999,'Export Action'!$J$3:$J$1999)</f>
        <v>Renouvellement</v>
      </c>
      <c r="K1043" s="1" t="str">
        <f>_xlfn.XLOOKUP(C1043,'Export Action'!$A$3:$A$1999,'Export Action'!$AL$3:$AL$1999)</f>
        <v>Mixte</v>
      </c>
      <c r="L1043" s="1">
        <f>_xlfn.XLOOKUP(C1043,'Export Action'!$A$3:$A$1999,'Export Action'!$AM$3:$AM$1999)</f>
        <v>180</v>
      </c>
      <c r="M1043" s="5" t="e">
        <f>_xlfn.XLOOKUP(A1043,'Export 2022'!$K$3:$K$1000,'Export 2022'!$AF$3:$AF$1000)</f>
        <v>#N/A</v>
      </c>
      <c r="N1043" s="5">
        <f>_xlfn.XLOOKUP(A1043,'Export 2023'!$K$3:$K$1000,'Export 2023'!$AF$3:$AF$1000)</f>
        <v>1900</v>
      </c>
      <c r="O1043" s="31">
        <f>_xlfn.XLOOKUP(A1043,'Export Dossier'!$K$3:$K$974,'Export Dossier'!$AD$3:$AD$974)</f>
        <v>2436</v>
      </c>
      <c r="P1043" s="31">
        <f>_xlfn.XLOOKUP(C1043,'Export Action'!$A$3:$A$1999,'Export Action'!$AS$3:$AS$1999)</f>
        <v>651</v>
      </c>
      <c r="Q1043" s="29">
        <f>(_xlfn.XLOOKUP(C1043,'Export Action'!$A$3:$A$1999,'Export Action'!$AS$3:$AS$1999))/_xlfn.XLOOKUP(C1043,'Export Action'!$A$3:$A$1999,'Export Action'!$AR$3:$AR$1999)</f>
        <v>0.32211776348342402</v>
      </c>
      <c r="R1043" s="63" t="str">
        <f>IF(OR(_xlfn.XLOOKUP(C1043,'Export Action'!$A$3:$A$1999,'Export Action'!$AO$3:$AO$1999)="Communes ZRR./bassins de vie pop &gt; 50% ZRR",_xlfn.XLOOKUP(C1043,'Export Action'!$A$3:$A$1999,'Export Action'!$AO$3:$AO$1999)="Contrats de relance et de transition écologique (CRTE) rural"),"Oui","Non")</f>
        <v>Non</v>
      </c>
      <c r="S1043" s="73"/>
      <c r="T1043" s="74">
        <f t="shared" si="16"/>
        <v>420</v>
      </c>
      <c r="U1043" s="75"/>
      <c r="V1043" s="8" t="str" cm="1">
        <f t="array" ref="V1043">IF(SUMPRODUCT((Tableau1[NOM DE LA STRUCTURE]=Tableau1[[#This Row],[NOM DE LA STRUCTURE]])*Tableau1[MONTANT PROPOSE POUR L''ACTION])=0,"",SUMPRODUCT((Tableau1[NOM DE LA STRUCTURE]=Tableau1[[#This Row],[NOM DE LA STRUCTURE]])*Tableau1[MONTANT PROPOSE POUR L''ACTION]))</f>
        <v/>
      </c>
      <c r="W1043" s="79"/>
    </row>
    <row r="1044" spans="1:23" ht="47.5" hidden="1" customHeight="1" x14ac:dyDescent="0.25">
      <c r="A1044" s="13" t="str">
        <f>_xlfn.XLOOKUP(C1044,'Export Action'!$A$3:$A$1999,'Export Action'!$L$3:$L$1999)</f>
        <v>37955015500012</v>
      </c>
      <c r="B1044" s="84" t="str">
        <f>_xlfn.XLOOKUP(A1044,'Export Action'!$L$3:$L$1999,'Export Action'!$O$3:$O$1999)</f>
        <v>ASSOCIATION PAZENAISE TENNIS DE TABLE</v>
      </c>
      <c r="C1044" s="1" t="s">
        <v>19215</v>
      </c>
      <c r="D1044" s="36" t="str">
        <f>_xlfn.XLOOKUP(C1044,'Export Action'!$A$3:$A$1999,'Export Action'!$X$3:$X$1999)</f>
        <v>Sport Santé</v>
      </c>
      <c r="E1044" s="1" t="str">
        <f>_xlfn.XLOOKUP(A1044,'Export Dossier'!$K$3:$K$974,'Export Dossier'!$D$3:$D$974)</f>
        <v>FFTT-PDL-24-0044</v>
      </c>
      <c r="F1044" s="36" t="str">
        <f>_xlfn.XLOOKUP(C1044,'Export Action'!$A$3:$A$1999,'Export Action'!$AE$3:$AE$1999)</f>
        <v>Ping Actif</v>
      </c>
      <c r="G1044" s="68"/>
      <c r="H1044" s="71"/>
      <c r="I1044" s="71"/>
      <c r="J1044" s="1" t="str">
        <f>_xlfn.XLOOKUP(C1044,'Export Action'!$A$3:$A$1999,'Export Action'!$J$3:$J$1999)</f>
        <v>Renouvellement</v>
      </c>
      <c r="K1044" s="1" t="str">
        <f>_xlfn.XLOOKUP(C1044,'Export Action'!$A$3:$A$1999,'Export Action'!$AL$3:$AL$1999)</f>
        <v>Mixte</v>
      </c>
      <c r="L1044" s="1">
        <f>_xlfn.XLOOKUP(C1044,'Export Action'!$A$3:$A$1999,'Export Action'!$AM$3:$AM$1999)</f>
        <v>15</v>
      </c>
      <c r="M1044" s="5" t="e">
        <f>_xlfn.XLOOKUP(A1044,'Export 2022'!$K$3:$K$1000,'Export 2022'!$AF$3:$AF$1000)</f>
        <v>#N/A</v>
      </c>
      <c r="N1044" s="5">
        <f>_xlfn.XLOOKUP(A1044,'Export 2023'!$K$3:$K$1000,'Export 2023'!$AF$3:$AF$1000)</f>
        <v>1900</v>
      </c>
      <c r="O1044" s="31">
        <f>_xlfn.XLOOKUP(A1044,'Export Dossier'!$K$3:$K$974,'Export Dossier'!$AD$3:$AD$974)</f>
        <v>2436</v>
      </c>
      <c r="P1044" s="31">
        <f>_xlfn.XLOOKUP(C1044,'Export Action'!$A$3:$A$1999,'Export Action'!$AS$3:$AS$1999)</f>
        <v>1785</v>
      </c>
      <c r="Q1044" s="29">
        <f>(_xlfn.XLOOKUP(C1044,'Export Action'!$A$3:$A$1999,'Export Action'!$AS$3:$AS$1999))/_xlfn.XLOOKUP(C1044,'Export Action'!$A$3:$A$1999,'Export Action'!$AR$3:$AR$1999)</f>
        <v>0.48637602179836514</v>
      </c>
      <c r="R1044" s="63" t="str">
        <f>IF(OR(_xlfn.XLOOKUP(C1044,'Export Action'!$A$3:$A$1999,'Export Action'!$AO$3:$AO$1999)="Communes ZRR./bassins de vie pop &gt; 50% ZRR",_xlfn.XLOOKUP(C1044,'Export Action'!$A$3:$A$1999,'Export Action'!$AO$3:$AO$1999)="Contrats de relance et de transition écologique (CRTE) rural"),"Oui","Non")</f>
        <v>Non</v>
      </c>
      <c r="S1044" s="73"/>
      <c r="T1044" s="74">
        <f t="shared" si="16"/>
        <v>420</v>
      </c>
      <c r="U1044" s="75"/>
      <c r="V1044" s="8" t="str" cm="1">
        <f t="array" ref="V1044">IF(SUMPRODUCT((Tableau1[NOM DE LA STRUCTURE]=Tableau1[[#This Row],[NOM DE LA STRUCTURE]])*Tableau1[MONTANT PROPOSE POUR L''ACTION])=0,"",SUMPRODUCT((Tableau1[NOM DE LA STRUCTURE]=Tableau1[[#This Row],[NOM DE LA STRUCTURE]])*Tableau1[MONTANT PROPOSE POUR L''ACTION]))</f>
        <v/>
      </c>
      <c r="W1044" s="79"/>
    </row>
    <row r="1045" spans="1:23" ht="47.5" hidden="1" customHeight="1" x14ac:dyDescent="0.25">
      <c r="A1045" s="13" t="str">
        <f>_xlfn.XLOOKUP(C1045,'Export Action'!$A$3:$A$1999,'Export Action'!$L$3:$L$1999)</f>
        <v>79824034700012</v>
      </c>
      <c r="B1045" s="84" t="str">
        <f>_xlfn.XLOOKUP(A1045,'Export Action'!$L$3:$L$1999,'Export Action'!$O$3:$O$1999)</f>
        <v>LA RAQUETTE GEMMOISE</v>
      </c>
      <c r="C1045" s="1" t="s">
        <v>19242</v>
      </c>
      <c r="D1045" s="36" t="str">
        <f>_xlfn.XLOOKUP(C1045,'Export Action'!$A$3:$A$1999,'Export Action'!$X$3:$X$1999)</f>
        <v>Ping Santé</v>
      </c>
      <c r="E1045" s="1" t="str">
        <f>_xlfn.XLOOKUP(A1045,'Export Dossier'!$K$3:$K$974,'Export Dossier'!$D$3:$D$974)</f>
        <v>FFTT-PDL-24-0046</v>
      </c>
      <c r="F1045" s="36" t="str">
        <f>_xlfn.XLOOKUP(C1045,'Export Action'!$A$3:$A$1999,'Export Action'!$AE$3:$AE$1999)</f>
        <v>Ping Actif</v>
      </c>
      <c r="G1045" s="68"/>
      <c r="H1045" s="71"/>
      <c r="I1045" s="71"/>
      <c r="J1045" s="1" t="str">
        <f>_xlfn.XLOOKUP(C1045,'Export Action'!$A$3:$A$1999,'Export Action'!$J$3:$J$1999)</f>
        <v>Première demande</v>
      </c>
      <c r="K1045" s="1" t="str">
        <f>_xlfn.XLOOKUP(C1045,'Export Action'!$A$3:$A$1999,'Export Action'!$AL$3:$AL$1999)</f>
        <v>Mixte</v>
      </c>
      <c r="L1045" s="1">
        <f>_xlfn.XLOOKUP(C1045,'Export Action'!$A$3:$A$1999,'Export Action'!$AM$3:$AM$1999)</f>
        <v>20</v>
      </c>
      <c r="M1045" s="5" t="e">
        <f>_xlfn.XLOOKUP(A1045,'Export 2022'!$K$3:$K$1000,'Export 2022'!$AF$3:$AF$1000)</f>
        <v>#N/A</v>
      </c>
      <c r="N1045" s="5" t="e">
        <f>_xlfn.XLOOKUP(A1045,'Export 2023'!$K$3:$K$1000,'Export 2023'!$AF$3:$AF$1000)</f>
        <v>#N/A</v>
      </c>
      <c r="O1045" s="31">
        <f>_xlfn.XLOOKUP(A1045,'Export Dossier'!$K$3:$K$974,'Export Dossier'!$AD$3:$AD$974)</f>
        <v>5080</v>
      </c>
      <c r="P1045" s="31">
        <f>_xlfn.XLOOKUP(C1045,'Export Action'!$A$3:$A$1999,'Export Action'!$AS$3:$AS$1999)</f>
        <v>1680</v>
      </c>
      <c r="Q1045" s="29">
        <f>(_xlfn.XLOOKUP(C1045,'Export Action'!$A$3:$A$1999,'Export Action'!$AS$3:$AS$1999))/_xlfn.XLOOKUP(C1045,'Export Action'!$A$3:$A$1999,'Export Action'!$AR$3:$AR$1999)</f>
        <v>0.6</v>
      </c>
      <c r="R1045" s="63" t="str">
        <f>IF(OR(_xlfn.XLOOKUP(C1045,'Export Action'!$A$3:$A$1999,'Export Action'!$AO$3:$AO$1999)="Communes ZRR./bassins de vie pop &gt; 50% ZRR",_xlfn.XLOOKUP(C1045,'Export Action'!$A$3:$A$1999,'Export Action'!$AO$3:$AO$1999)="Contrats de relance et de transition écologique (CRTE) rural"),"Oui","Non")</f>
        <v>Non</v>
      </c>
      <c r="S1045" s="73"/>
      <c r="T1045" s="74">
        <f t="shared" si="16"/>
        <v>421</v>
      </c>
      <c r="U1045" s="75"/>
      <c r="V1045" s="8" t="str" cm="1">
        <f t="array" ref="V1045">IF(SUMPRODUCT((Tableau1[NOM DE LA STRUCTURE]=Tableau1[[#This Row],[NOM DE LA STRUCTURE]])*Tableau1[MONTANT PROPOSE POUR L''ACTION])=0,"",SUMPRODUCT((Tableau1[NOM DE LA STRUCTURE]=Tableau1[[#This Row],[NOM DE LA STRUCTURE]])*Tableau1[MONTANT PROPOSE POUR L''ACTION]))</f>
        <v/>
      </c>
      <c r="W1045" s="79"/>
    </row>
    <row r="1046" spans="1:23" ht="47.5" hidden="1" customHeight="1" x14ac:dyDescent="0.25">
      <c r="A1046" s="13" t="str">
        <f>_xlfn.XLOOKUP(C1046,'Export Action'!$A$3:$A$1999,'Export Action'!$L$3:$L$1999)</f>
        <v>79824034700012</v>
      </c>
      <c r="B1046" s="84" t="str">
        <f>_xlfn.XLOOKUP(A1046,'Export Action'!$L$3:$L$1999,'Export Action'!$O$3:$O$1999)</f>
        <v>LA RAQUETTE GEMMOISE</v>
      </c>
      <c r="C1046" s="1" t="s">
        <v>19253</v>
      </c>
      <c r="D1046" s="36" t="str">
        <f>_xlfn.XLOOKUP(C1046,'Export Action'!$A$3:$A$1999,'Export Action'!$X$3:$X$1999)</f>
        <v>Ping jeunes</v>
      </c>
      <c r="E1046" s="1" t="str">
        <f>_xlfn.XLOOKUP(A1046,'Export Dossier'!$K$3:$K$974,'Export Dossier'!$D$3:$D$974)</f>
        <v>FFTT-PDL-24-0046</v>
      </c>
      <c r="F1046" s="36" t="str">
        <f>_xlfn.XLOOKUP(C1046,'Export Action'!$A$3:$A$1999,'Export Action'!$AE$3:$AE$1999)</f>
        <v>Ping Educatif</v>
      </c>
      <c r="G1046" s="68"/>
      <c r="H1046" s="71"/>
      <c r="I1046" s="71"/>
      <c r="J1046" s="1" t="str">
        <f>_xlfn.XLOOKUP(C1046,'Export Action'!$A$3:$A$1999,'Export Action'!$J$3:$J$1999)</f>
        <v>Première demande</v>
      </c>
      <c r="K1046" s="1" t="str">
        <f>_xlfn.XLOOKUP(C1046,'Export Action'!$A$3:$A$1999,'Export Action'!$AL$3:$AL$1999)</f>
        <v>Mixte</v>
      </c>
      <c r="L1046" s="1">
        <f>_xlfn.XLOOKUP(C1046,'Export Action'!$A$3:$A$1999,'Export Action'!$AM$3:$AM$1999)</f>
        <v>100</v>
      </c>
      <c r="M1046" s="5" t="e">
        <f>_xlfn.XLOOKUP(A1046,'Export 2022'!$K$3:$K$1000,'Export 2022'!$AF$3:$AF$1000)</f>
        <v>#N/A</v>
      </c>
      <c r="N1046" s="5" t="e">
        <f>_xlfn.XLOOKUP(A1046,'Export 2023'!$K$3:$K$1000,'Export 2023'!$AF$3:$AF$1000)</f>
        <v>#N/A</v>
      </c>
      <c r="O1046" s="31">
        <f>_xlfn.XLOOKUP(A1046,'Export Dossier'!$K$3:$K$974,'Export Dossier'!$AD$3:$AD$974)</f>
        <v>5080</v>
      </c>
      <c r="P1046" s="31">
        <f>_xlfn.XLOOKUP(C1046,'Export Action'!$A$3:$A$1999,'Export Action'!$AS$3:$AS$1999)</f>
        <v>3400</v>
      </c>
      <c r="Q1046" s="29">
        <f>(_xlfn.XLOOKUP(C1046,'Export Action'!$A$3:$A$1999,'Export Action'!$AS$3:$AS$1999))/_xlfn.XLOOKUP(C1046,'Export Action'!$A$3:$A$1999,'Export Action'!$AR$3:$AR$1999)</f>
        <v>0.5714285714285714</v>
      </c>
      <c r="R1046" s="63" t="str">
        <f>IF(OR(_xlfn.XLOOKUP(C1046,'Export Action'!$A$3:$A$1999,'Export Action'!$AO$3:$AO$1999)="Communes ZRR./bassins de vie pop &gt; 50% ZRR",_xlfn.XLOOKUP(C1046,'Export Action'!$A$3:$A$1999,'Export Action'!$AO$3:$AO$1999)="Contrats de relance et de transition écologique (CRTE) rural"),"Oui","Non")</f>
        <v>Non</v>
      </c>
      <c r="S1046" s="73"/>
      <c r="T1046" s="74">
        <f t="shared" si="16"/>
        <v>421</v>
      </c>
      <c r="U1046" s="75"/>
      <c r="V1046" s="8" t="str" cm="1">
        <f t="array" ref="V1046">IF(SUMPRODUCT((Tableau1[NOM DE LA STRUCTURE]=Tableau1[[#This Row],[NOM DE LA STRUCTURE]])*Tableau1[MONTANT PROPOSE POUR L''ACTION])=0,"",SUMPRODUCT((Tableau1[NOM DE LA STRUCTURE]=Tableau1[[#This Row],[NOM DE LA STRUCTURE]])*Tableau1[MONTANT PROPOSE POUR L''ACTION]))</f>
        <v/>
      </c>
      <c r="W1046" s="79"/>
    </row>
    <row r="1047" spans="1:23" ht="47.5" hidden="1" customHeight="1" x14ac:dyDescent="0.25">
      <c r="A1047" s="13" t="str">
        <f>_xlfn.XLOOKUP(C1047,'Export Action'!$A$3:$A$1999,'Export Action'!$L$3:$L$1999)</f>
        <v>83314382900012</v>
      </c>
      <c r="B1047" s="84" t="str">
        <f>_xlfn.XLOOKUP(A1047,'Export Action'!$L$3:$L$1999,'Export Action'!$O$3:$O$1999)</f>
        <v>TENNIS DE TABLE GENETOUZE - VENANSAULT</v>
      </c>
      <c r="C1047" s="1" t="s">
        <v>19259</v>
      </c>
      <c r="D1047" s="36" t="str">
        <f>_xlfn.XLOOKUP(C1047,'Export Action'!$A$3:$A$1999,'Export Action'!$X$3:$X$1999)</f>
        <v>Détection écoles du secteur des deux communes</v>
      </c>
      <c r="E1047" s="1" t="str">
        <f>_xlfn.XLOOKUP(A1047,'Export Dossier'!$K$3:$K$974,'Export Dossier'!$D$3:$D$974)</f>
        <v>FFTT-PDL-24-0047</v>
      </c>
      <c r="F1047" s="36" t="str">
        <f>_xlfn.XLOOKUP(C1047,'Export Action'!$A$3:$A$1999,'Export Action'!$AE$3:$AE$1999)</f>
        <v>Ping Educatif</v>
      </c>
      <c r="G1047" s="68"/>
      <c r="H1047" s="71"/>
      <c r="I1047" s="71"/>
      <c r="J1047" s="1" t="str">
        <f>_xlfn.XLOOKUP(C1047,'Export Action'!$A$3:$A$1999,'Export Action'!$J$3:$J$1999)</f>
        <v>Renouvellement</v>
      </c>
      <c r="K1047" s="1" t="str">
        <f>_xlfn.XLOOKUP(C1047,'Export Action'!$A$3:$A$1999,'Export Action'!$AL$3:$AL$1999)</f>
        <v>Mixte</v>
      </c>
      <c r="L1047" s="1">
        <f>_xlfn.XLOOKUP(C1047,'Export Action'!$A$3:$A$1999,'Export Action'!$AM$3:$AM$1999)</f>
        <v>200</v>
      </c>
      <c r="M1047" s="5" t="e">
        <f>_xlfn.XLOOKUP(A1047,'Export 2022'!$K$3:$K$1000,'Export 2022'!$AF$3:$AF$1000)</f>
        <v>#N/A</v>
      </c>
      <c r="N1047" s="5">
        <f>_xlfn.XLOOKUP(A1047,'Export 2023'!$K$3:$K$1000,'Export 2023'!$AF$3:$AF$1000)</f>
        <v>1500</v>
      </c>
      <c r="O1047" s="31">
        <f>_xlfn.XLOOKUP(A1047,'Export Dossier'!$K$3:$K$974,'Export Dossier'!$AD$3:$AD$974)</f>
        <v>7900</v>
      </c>
      <c r="P1047" s="31">
        <f>_xlfn.XLOOKUP(C1047,'Export Action'!$A$3:$A$1999,'Export Action'!$AS$3:$AS$1999)</f>
        <v>3000</v>
      </c>
      <c r="Q1047" s="29">
        <f>(_xlfn.XLOOKUP(C1047,'Export Action'!$A$3:$A$1999,'Export Action'!$AS$3:$AS$1999))/_xlfn.XLOOKUP(C1047,'Export Action'!$A$3:$A$1999,'Export Action'!$AR$3:$AR$1999)</f>
        <v>0.40268456375838924</v>
      </c>
      <c r="R1047" s="63" t="str">
        <f>IF(OR(_xlfn.XLOOKUP(C1047,'Export Action'!$A$3:$A$1999,'Export Action'!$AO$3:$AO$1999)="Communes ZRR./bassins de vie pop &gt; 50% ZRR",_xlfn.XLOOKUP(C1047,'Export Action'!$A$3:$A$1999,'Export Action'!$AO$3:$AO$1999)="Contrats de relance et de transition écologique (CRTE) rural"),"Oui","Non")</f>
        <v>Non</v>
      </c>
      <c r="S1047" s="73"/>
      <c r="T1047" s="74">
        <f t="shared" si="16"/>
        <v>422</v>
      </c>
      <c r="U1047" s="75"/>
      <c r="V1047" s="8" t="str" cm="1">
        <f t="array" ref="V1047">IF(SUMPRODUCT((Tableau1[NOM DE LA STRUCTURE]=Tableau1[[#This Row],[NOM DE LA STRUCTURE]])*Tableau1[MONTANT PROPOSE POUR L''ACTION])=0,"",SUMPRODUCT((Tableau1[NOM DE LA STRUCTURE]=Tableau1[[#This Row],[NOM DE LA STRUCTURE]])*Tableau1[MONTANT PROPOSE POUR L''ACTION]))</f>
        <v/>
      </c>
      <c r="W1047" s="79"/>
    </row>
    <row r="1048" spans="1:23" ht="47.5" hidden="1" customHeight="1" x14ac:dyDescent="0.25">
      <c r="A1048" s="13" t="str">
        <f>_xlfn.XLOOKUP(C1048,'Export Action'!$A$3:$A$1999,'Export Action'!$L$3:$L$1999)</f>
        <v>83314382900012</v>
      </c>
      <c r="B1048" s="84" t="str">
        <f>_xlfn.XLOOKUP(A1048,'Export Action'!$L$3:$L$1999,'Export Action'!$O$3:$O$1999)</f>
        <v>TENNIS DE TABLE GENETOUZE - VENANSAULT</v>
      </c>
      <c r="C1048" s="1" t="s">
        <v>19267</v>
      </c>
      <c r="D1048" s="36" t="str">
        <f>_xlfn.XLOOKUP(C1048,'Export Action'!$A$3:$A$1999,'Export Action'!$X$3:$X$1999)</f>
        <v>Ping Bien-Etre</v>
      </c>
      <c r="E1048" s="1" t="str">
        <f>_xlfn.XLOOKUP(A1048,'Export Dossier'!$K$3:$K$974,'Export Dossier'!$D$3:$D$974)</f>
        <v>FFTT-PDL-24-0047</v>
      </c>
      <c r="F1048" s="36" t="str">
        <f>_xlfn.XLOOKUP(C1048,'Export Action'!$A$3:$A$1999,'Export Action'!$AE$3:$AE$1999)</f>
        <v>Ping Actif</v>
      </c>
      <c r="G1048" s="68"/>
      <c r="H1048" s="71"/>
      <c r="I1048" s="71"/>
      <c r="J1048" s="1" t="str">
        <f>_xlfn.XLOOKUP(C1048,'Export Action'!$A$3:$A$1999,'Export Action'!$J$3:$J$1999)</f>
        <v>Première demande</v>
      </c>
      <c r="K1048" s="1" t="str">
        <f>_xlfn.XLOOKUP(C1048,'Export Action'!$A$3:$A$1999,'Export Action'!$AL$3:$AL$1999)</f>
        <v>Mixte</v>
      </c>
      <c r="L1048" s="1">
        <f>_xlfn.XLOOKUP(C1048,'Export Action'!$A$3:$A$1999,'Export Action'!$AM$3:$AM$1999)</f>
        <v>20</v>
      </c>
      <c r="M1048" s="5" t="e">
        <f>_xlfn.XLOOKUP(A1048,'Export 2022'!$K$3:$K$1000,'Export 2022'!$AF$3:$AF$1000)</f>
        <v>#N/A</v>
      </c>
      <c r="N1048" s="5">
        <f>_xlfn.XLOOKUP(A1048,'Export 2023'!$K$3:$K$1000,'Export 2023'!$AF$3:$AF$1000)</f>
        <v>1500</v>
      </c>
      <c r="O1048" s="31">
        <f>_xlfn.XLOOKUP(A1048,'Export Dossier'!$K$3:$K$974,'Export Dossier'!$AD$3:$AD$974)</f>
        <v>7900</v>
      </c>
      <c r="P1048" s="31">
        <f>_xlfn.XLOOKUP(C1048,'Export Action'!$A$3:$A$1999,'Export Action'!$AS$3:$AS$1999)</f>
        <v>4900</v>
      </c>
      <c r="Q1048" s="29">
        <f>(_xlfn.XLOOKUP(C1048,'Export Action'!$A$3:$A$1999,'Export Action'!$AS$3:$AS$1999))/_xlfn.XLOOKUP(C1048,'Export Action'!$A$3:$A$1999,'Export Action'!$AR$3:$AR$1999)</f>
        <v>0.59756097560975607</v>
      </c>
      <c r="R1048" s="63" t="str">
        <f>IF(OR(_xlfn.XLOOKUP(C1048,'Export Action'!$A$3:$A$1999,'Export Action'!$AO$3:$AO$1999)="Communes ZRR./bassins de vie pop &gt; 50% ZRR",_xlfn.XLOOKUP(C1048,'Export Action'!$A$3:$A$1999,'Export Action'!$AO$3:$AO$1999)="Contrats de relance et de transition écologique (CRTE) rural"),"Oui","Non")</f>
        <v>Non</v>
      </c>
      <c r="S1048" s="73"/>
      <c r="T1048" s="74">
        <f t="shared" si="16"/>
        <v>422</v>
      </c>
      <c r="U1048" s="75"/>
      <c r="V1048" s="8" t="str" cm="1">
        <f t="array" ref="V1048">IF(SUMPRODUCT((Tableau1[NOM DE LA STRUCTURE]=Tableau1[[#This Row],[NOM DE LA STRUCTURE]])*Tableau1[MONTANT PROPOSE POUR L''ACTION])=0,"",SUMPRODUCT((Tableau1[NOM DE LA STRUCTURE]=Tableau1[[#This Row],[NOM DE LA STRUCTURE]])*Tableau1[MONTANT PROPOSE POUR L''ACTION]))</f>
        <v/>
      </c>
      <c r="W1048" s="79"/>
    </row>
    <row r="1049" spans="1:23" ht="47.5" hidden="1" customHeight="1" x14ac:dyDescent="0.25">
      <c r="A1049" s="13" t="str">
        <f>_xlfn.XLOOKUP(C1049,'Export Action'!$A$3:$A$1999,'Export Action'!$L$3:$L$1999)</f>
        <v>53770926300033</v>
      </c>
      <c r="B1049" s="84" t="str">
        <f>_xlfn.XLOOKUP(A1049,'Export Action'!$L$3:$L$1999,'Export Action'!$O$3:$O$1999)</f>
        <v>NANTES ST JOSEPH TENNIS DE TABLE (N.S.J.T.T)</v>
      </c>
      <c r="C1049" s="1" t="s">
        <v>19273</v>
      </c>
      <c r="D1049" s="36" t="str">
        <f>_xlfn.XLOOKUP(C1049,'Export Action'!$A$3:$A$1999,'Export Action'!$X$3:$X$1999)</f>
        <v>Les Olympiades du Ping</v>
      </c>
      <c r="E1049" s="1" t="str">
        <f>_xlfn.XLOOKUP(A1049,'Export Dossier'!$K$3:$K$974,'Export Dossier'!$D$3:$D$974)</f>
        <v>FFTT-PDL-24-0048</v>
      </c>
      <c r="F1049" s="36" t="str">
        <f>_xlfn.XLOOKUP(C1049,'Export Action'!$A$3:$A$1999,'Export Action'!$AE$3:$AE$1999)</f>
        <v>Ping Educatif</v>
      </c>
      <c r="G1049" s="68"/>
      <c r="H1049" s="71"/>
      <c r="I1049" s="71"/>
      <c r="J1049" s="1" t="str">
        <f>_xlfn.XLOOKUP(C1049,'Export Action'!$A$3:$A$1999,'Export Action'!$J$3:$J$1999)</f>
        <v>Renouvellement</v>
      </c>
      <c r="K1049" s="1" t="str">
        <f>_xlfn.XLOOKUP(C1049,'Export Action'!$A$3:$A$1999,'Export Action'!$AL$3:$AL$1999)</f>
        <v>Mixte</v>
      </c>
      <c r="L1049" s="1">
        <f>_xlfn.XLOOKUP(C1049,'Export Action'!$A$3:$A$1999,'Export Action'!$AM$3:$AM$1999)</f>
        <v>650</v>
      </c>
      <c r="M1049" s="5">
        <f>_xlfn.XLOOKUP(A1049,'Export 2022'!$K$3:$K$1000,'Export 2022'!$AF$3:$AF$1000)</f>
        <v>3100</v>
      </c>
      <c r="N1049" s="5">
        <f>_xlfn.XLOOKUP(A1049,'Export 2023'!$K$3:$K$1000,'Export 2023'!$AF$3:$AF$1000)</f>
        <v>2050</v>
      </c>
      <c r="O1049" s="31">
        <f>_xlfn.XLOOKUP(A1049,'Export Dossier'!$K$3:$K$974,'Export Dossier'!$AD$3:$AD$974)</f>
        <v>8000</v>
      </c>
      <c r="P1049" s="31">
        <f>_xlfn.XLOOKUP(C1049,'Export Action'!$A$3:$A$1999,'Export Action'!$AS$3:$AS$1999)</f>
        <v>3300</v>
      </c>
      <c r="Q1049" s="29">
        <f>(_xlfn.XLOOKUP(C1049,'Export Action'!$A$3:$A$1999,'Export Action'!$AS$3:$AS$1999))/_xlfn.XLOOKUP(C1049,'Export Action'!$A$3:$A$1999,'Export Action'!$AR$3:$AR$1999)</f>
        <v>0.38238702201622249</v>
      </c>
      <c r="R1049" s="63" t="str">
        <f>IF(OR(_xlfn.XLOOKUP(C1049,'Export Action'!$A$3:$A$1999,'Export Action'!$AO$3:$AO$1999)="Communes ZRR./bassins de vie pop &gt; 50% ZRR",_xlfn.XLOOKUP(C1049,'Export Action'!$A$3:$A$1999,'Export Action'!$AO$3:$AO$1999)="Contrats de relance et de transition écologique (CRTE) rural"),"Oui","Non")</f>
        <v>Non</v>
      </c>
      <c r="S1049" s="73"/>
      <c r="T1049" s="74">
        <f t="shared" si="16"/>
        <v>423</v>
      </c>
      <c r="U1049" s="75"/>
      <c r="V1049" s="8" t="str" cm="1">
        <f t="array" ref="V1049">IF(SUMPRODUCT((Tableau1[NOM DE LA STRUCTURE]=Tableau1[[#This Row],[NOM DE LA STRUCTURE]])*Tableau1[MONTANT PROPOSE POUR L''ACTION])=0,"",SUMPRODUCT((Tableau1[NOM DE LA STRUCTURE]=Tableau1[[#This Row],[NOM DE LA STRUCTURE]])*Tableau1[MONTANT PROPOSE POUR L''ACTION]))</f>
        <v/>
      </c>
      <c r="W1049" s="79"/>
    </row>
    <row r="1050" spans="1:23" ht="47.5" hidden="1" customHeight="1" x14ac:dyDescent="0.25">
      <c r="A1050" s="13" t="str">
        <f>_xlfn.XLOOKUP(C1050,'Export Action'!$A$3:$A$1999,'Export Action'!$L$3:$L$1999)</f>
        <v>53770926300033</v>
      </c>
      <c r="B1050" s="84" t="str">
        <f>_xlfn.XLOOKUP(A1050,'Export Action'!$L$3:$L$1999,'Export Action'!$O$3:$O$1999)</f>
        <v>NANTES ST JOSEPH TENNIS DE TABLE (N.S.J.T.T)</v>
      </c>
      <c r="C1050" s="1" t="s">
        <v>19280</v>
      </c>
      <c r="D1050" s="36" t="str">
        <f>_xlfn.XLOOKUP(C1050,'Export Action'!$A$3:$A$1999,'Export Action'!$X$3:$X$1999)</f>
        <v>Le ping en loisirs</v>
      </c>
      <c r="E1050" s="1" t="str">
        <f>_xlfn.XLOOKUP(A1050,'Export Dossier'!$K$3:$K$974,'Export Dossier'!$D$3:$D$974)</f>
        <v>FFTT-PDL-24-0048</v>
      </c>
      <c r="F1050" s="36" t="str">
        <f>_xlfn.XLOOKUP(C1050,'Export Action'!$A$3:$A$1999,'Export Action'!$AE$3:$AE$1999)</f>
        <v>Ping Actif</v>
      </c>
      <c r="G1050" s="68"/>
      <c r="H1050" s="71"/>
      <c r="I1050" s="71"/>
      <c r="J1050" s="1" t="str">
        <f>_xlfn.XLOOKUP(C1050,'Export Action'!$A$3:$A$1999,'Export Action'!$J$3:$J$1999)</f>
        <v>Première demande</v>
      </c>
      <c r="K1050" s="1" t="str">
        <f>_xlfn.XLOOKUP(C1050,'Export Action'!$A$3:$A$1999,'Export Action'!$AL$3:$AL$1999)</f>
        <v>Mixte</v>
      </c>
      <c r="L1050" s="1">
        <f>_xlfn.XLOOKUP(C1050,'Export Action'!$A$3:$A$1999,'Export Action'!$AM$3:$AM$1999)</f>
        <v>85</v>
      </c>
      <c r="M1050" s="5">
        <f>_xlfn.XLOOKUP(A1050,'Export 2022'!$K$3:$K$1000,'Export 2022'!$AF$3:$AF$1000)</f>
        <v>3100</v>
      </c>
      <c r="N1050" s="5">
        <f>_xlfn.XLOOKUP(A1050,'Export 2023'!$K$3:$K$1000,'Export 2023'!$AF$3:$AF$1000)</f>
        <v>2050</v>
      </c>
      <c r="O1050" s="31">
        <f>_xlfn.XLOOKUP(A1050,'Export Dossier'!$K$3:$K$974,'Export Dossier'!$AD$3:$AD$974)</f>
        <v>8000</v>
      </c>
      <c r="P1050" s="31">
        <f>_xlfn.XLOOKUP(C1050,'Export Action'!$A$3:$A$1999,'Export Action'!$AS$3:$AS$1999)</f>
        <v>2600</v>
      </c>
      <c r="Q1050" s="29">
        <f>(_xlfn.XLOOKUP(C1050,'Export Action'!$A$3:$A$1999,'Export Action'!$AS$3:$AS$1999))/_xlfn.XLOOKUP(C1050,'Export Action'!$A$3:$A$1999,'Export Action'!$AR$3:$AR$1999)</f>
        <v>0.4065676309616888</v>
      </c>
      <c r="R1050" s="63" t="str">
        <f>IF(OR(_xlfn.XLOOKUP(C1050,'Export Action'!$A$3:$A$1999,'Export Action'!$AO$3:$AO$1999)="Communes ZRR./bassins de vie pop &gt; 50% ZRR",_xlfn.XLOOKUP(C1050,'Export Action'!$A$3:$A$1999,'Export Action'!$AO$3:$AO$1999)="Contrats de relance et de transition écologique (CRTE) rural"),"Oui","Non")</f>
        <v>Non</v>
      </c>
      <c r="S1050" s="73"/>
      <c r="T1050" s="74">
        <f t="shared" si="16"/>
        <v>423</v>
      </c>
      <c r="U1050" s="75"/>
      <c r="V1050" s="8" t="str" cm="1">
        <f t="array" ref="V1050">IF(SUMPRODUCT((Tableau1[NOM DE LA STRUCTURE]=Tableau1[[#This Row],[NOM DE LA STRUCTURE]])*Tableau1[MONTANT PROPOSE POUR L''ACTION])=0,"",SUMPRODUCT((Tableau1[NOM DE LA STRUCTURE]=Tableau1[[#This Row],[NOM DE LA STRUCTURE]])*Tableau1[MONTANT PROPOSE POUR L''ACTION]))</f>
        <v/>
      </c>
      <c r="W1050" s="79"/>
    </row>
    <row r="1051" spans="1:23" ht="47.5" hidden="1" customHeight="1" x14ac:dyDescent="0.25">
      <c r="A1051" s="13" t="str">
        <f>_xlfn.XLOOKUP(C1051,'Export Action'!$A$3:$A$1999,'Export Action'!$L$3:$L$1999)</f>
        <v>53770926300033</v>
      </c>
      <c r="B1051" s="84" t="str">
        <f>_xlfn.XLOOKUP(A1051,'Export Action'!$L$3:$L$1999,'Export Action'!$O$3:$O$1999)</f>
        <v>NANTES ST JOSEPH TENNIS DE TABLE (N.S.J.T.T)</v>
      </c>
      <c r="C1051" s="1" t="s">
        <v>19286</v>
      </c>
      <c r="D1051" s="36" t="str">
        <f>_xlfn.XLOOKUP(C1051,'Export Action'!$A$3:$A$1999,'Export Action'!$X$3:$X$1999)</f>
        <v>Nouvelle pratique : bienvenue au Ping Virtuel</v>
      </c>
      <c r="E1051" s="1" t="str">
        <f>_xlfn.XLOOKUP(A1051,'Export Dossier'!$K$3:$K$974,'Export Dossier'!$D$3:$D$974)</f>
        <v>FFTT-PDL-24-0048</v>
      </c>
      <c r="F1051" s="36" t="str">
        <f>_xlfn.XLOOKUP(C1051,'Export Action'!$A$3:$A$1999,'Export Action'!$AE$3:$AE$1999)</f>
        <v>Nouvelles pratiques</v>
      </c>
      <c r="G1051" s="68"/>
      <c r="H1051" s="71"/>
      <c r="I1051" s="71"/>
      <c r="J1051" s="1" t="str">
        <f>_xlfn.XLOOKUP(C1051,'Export Action'!$A$3:$A$1999,'Export Action'!$J$3:$J$1999)</f>
        <v>Renouvellement</v>
      </c>
      <c r="K1051" s="1" t="str">
        <f>_xlfn.XLOOKUP(C1051,'Export Action'!$A$3:$A$1999,'Export Action'!$AL$3:$AL$1999)</f>
        <v>Mixte</v>
      </c>
      <c r="L1051" s="1">
        <f>_xlfn.XLOOKUP(C1051,'Export Action'!$A$3:$A$1999,'Export Action'!$AM$3:$AM$1999)</f>
        <v>30</v>
      </c>
      <c r="M1051" s="5">
        <f>_xlfn.XLOOKUP(A1051,'Export 2022'!$K$3:$K$1000,'Export 2022'!$AF$3:$AF$1000)</f>
        <v>3100</v>
      </c>
      <c r="N1051" s="5">
        <f>_xlfn.XLOOKUP(A1051,'Export 2023'!$K$3:$K$1000,'Export 2023'!$AF$3:$AF$1000)</f>
        <v>2050</v>
      </c>
      <c r="O1051" s="31">
        <f>_xlfn.XLOOKUP(A1051,'Export Dossier'!$K$3:$K$974,'Export Dossier'!$AD$3:$AD$974)</f>
        <v>8000</v>
      </c>
      <c r="P1051" s="31">
        <f>_xlfn.XLOOKUP(C1051,'Export Action'!$A$3:$A$1999,'Export Action'!$AS$3:$AS$1999)</f>
        <v>1500</v>
      </c>
      <c r="Q1051" s="29">
        <f>(_xlfn.XLOOKUP(C1051,'Export Action'!$A$3:$A$1999,'Export Action'!$AS$3:$AS$1999))/_xlfn.XLOOKUP(C1051,'Export Action'!$A$3:$A$1999,'Export Action'!$AR$3:$AR$1999)</f>
        <v>0.41208791208791207</v>
      </c>
      <c r="R1051" s="63" t="str">
        <f>IF(OR(_xlfn.XLOOKUP(C1051,'Export Action'!$A$3:$A$1999,'Export Action'!$AO$3:$AO$1999)="Communes ZRR./bassins de vie pop &gt; 50% ZRR",_xlfn.XLOOKUP(C1051,'Export Action'!$A$3:$A$1999,'Export Action'!$AO$3:$AO$1999)="Contrats de relance et de transition écologique (CRTE) rural"),"Oui","Non")</f>
        <v>Non</v>
      </c>
      <c r="S1051" s="73"/>
      <c r="T1051" s="74">
        <f t="shared" si="16"/>
        <v>423</v>
      </c>
      <c r="U1051" s="75"/>
      <c r="V1051" s="8" t="str" cm="1">
        <f t="array" ref="V1051">IF(SUMPRODUCT((Tableau1[NOM DE LA STRUCTURE]=Tableau1[[#This Row],[NOM DE LA STRUCTURE]])*Tableau1[MONTANT PROPOSE POUR L''ACTION])=0,"",SUMPRODUCT((Tableau1[NOM DE LA STRUCTURE]=Tableau1[[#This Row],[NOM DE LA STRUCTURE]])*Tableau1[MONTANT PROPOSE POUR L''ACTION]))</f>
        <v/>
      </c>
      <c r="W1051" s="79"/>
    </row>
    <row r="1052" spans="1:23" ht="47.5" hidden="1" customHeight="1" x14ac:dyDescent="0.25">
      <c r="A1052" s="13" t="str">
        <f>_xlfn.XLOOKUP(C1052,'Export Action'!$A$3:$A$1999,'Export Action'!$L$3:$L$1999)</f>
        <v>53770926300033</v>
      </c>
      <c r="B1052" s="84" t="str">
        <f>_xlfn.XLOOKUP(A1052,'Export Action'!$L$3:$L$1999,'Export Action'!$O$3:$O$1999)</f>
        <v>NANTES ST JOSEPH TENNIS DE TABLE (N.S.J.T.T)</v>
      </c>
      <c r="C1052" s="1" t="s">
        <v>19292</v>
      </c>
      <c r="D1052" s="36" t="str">
        <f>_xlfn.XLOOKUP(C1052,'Export Action'!$A$3:$A$1999,'Export Action'!$X$3:$X$1999)</f>
        <v>Renouvellement du tournoi annuel du club (gestion ecoresponsable)</v>
      </c>
      <c r="E1052" s="1" t="str">
        <f>_xlfn.XLOOKUP(A1052,'Export Dossier'!$K$3:$K$974,'Export Dossier'!$D$3:$D$974)</f>
        <v>FFTT-PDL-24-0048</v>
      </c>
      <c r="F1052" s="36" t="str">
        <f>_xlfn.XLOOKUP(C1052,'Export Action'!$A$3:$A$1999,'Export Action'!$AE$3:$AE$1999)</f>
        <v>Structuration clubs/comités de demain</v>
      </c>
      <c r="G1052" s="68"/>
      <c r="H1052" s="71"/>
      <c r="I1052" s="71"/>
      <c r="J1052" s="1" t="str">
        <f>_xlfn.XLOOKUP(C1052,'Export Action'!$A$3:$A$1999,'Export Action'!$J$3:$J$1999)</f>
        <v>Première demande</v>
      </c>
      <c r="K1052" s="1" t="str">
        <f>_xlfn.XLOOKUP(C1052,'Export Action'!$A$3:$A$1999,'Export Action'!$AL$3:$AL$1999)</f>
        <v>Mixte</v>
      </c>
      <c r="L1052" s="1">
        <f>_xlfn.XLOOKUP(C1052,'Export Action'!$A$3:$A$1999,'Export Action'!$AM$3:$AM$1999)</f>
        <v>500</v>
      </c>
      <c r="M1052" s="5">
        <f>_xlfn.XLOOKUP(A1052,'Export 2022'!$K$3:$K$1000,'Export 2022'!$AF$3:$AF$1000)</f>
        <v>3100</v>
      </c>
      <c r="N1052" s="5">
        <f>_xlfn.XLOOKUP(A1052,'Export 2023'!$K$3:$K$1000,'Export 2023'!$AF$3:$AF$1000)</f>
        <v>2050</v>
      </c>
      <c r="O1052" s="31">
        <f>_xlfn.XLOOKUP(A1052,'Export Dossier'!$K$3:$K$974,'Export Dossier'!$AD$3:$AD$974)</f>
        <v>8000</v>
      </c>
      <c r="P1052" s="31">
        <f>_xlfn.XLOOKUP(C1052,'Export Action'!$A$3:$A$1999,'Export Action'!$AS$3:$AS$1999)</f>
        <v>600</v>
      </c>
      <c r="Q1052" s="29">
        <f>(_xlfn.XLOOKUP(C1052,'Export Action'!$A$3:$A$1999,'Export Action'!$AS$3:$AS$1999))/_xlfn.XLOOKUP(C1052,'Export Action'!$A$3:$A$1999,'Export Action'!$AR$3:$AR$1999)</f>
        <v>0.9375</v>
      </c>
      <c r="R1052" s="63" t="str">
        <f>IF(OR(_xlfn.XLOOKUP(C1052,'Export Action'!$A$3:$A$1999,'Export Action'!$AO$3:$AO$1999)="Communes ZRR./bassins de vie pop &gt; 50% ZRR",_xlfn.XLOOKUP(C1052,'Export Action'!$A$3:$A$1999,'Export Action'!$AO$3:$AO$1999)="Contrats de relance et de transition écologique (CRTE) rural"),"Oui","Non")</f>
        <v>Non</v>
      </c>
      <c r="S1052" s="73"/>
      <c r="T1052" s="74">
        <f t="shared" si="16"/>
        <v>423</v>
      </c>
      <c r="U1052" s="75"/>
      <c r="V1052" s="8" t="str" cm="1">
        <f t="array" ref="V1052">IF(SUMPRODUCT((Tableau1[NOM DE LA STRUCTURE]=Tableau1[[#This Row],[NOM DE LA STRUCTURE]])*Tableau1[MONTANT PROPOSE POUR L''ACTION])=0,"",SUMPRODUCT((Tableau1[NOM DE LA STRUCTURE]=Tableau1[[#This Row],[NOM DE LA STRUCTURE]])*Tableau1[MONTANT PROPOSE POUR L''ACTION]))</f>
        <v/>
      </c>
      <c r="W1052" s="79"/>
    </row>
    <row r="1053" spans="1:23" ht="47.5" hidden="1" customHeight="1" x14ac:dyDescent="0.25">
      <c r="A1053" s="13" t="str">
        <f>_xlfn.XLOOKUP(C1053,'Export Action'!$A$3:$A$1999,'Export Action'!$L$3:$L$1999)</f>
        <v>44798148100016</v>
      </c>
      <c r="B1053" s="84" t="str">
        <f>_xlfn.XLOOKUP(A1053,'Export Action'!$L$3:$L$1999,'Export Action'!$O$3:$O$1999)</f>
        <v>AIGLONS D'ORIENT</v>
      </c>
      <c r="C1053" s="1" t="s">
        <v>13065</v>
      </c>
      <c r="D1053" s="36" t="str">
        <f>_xlfn.XLOOKUP(C1053,'Export Action'!$A$3:$A$1999,'Export Action'!$X$3:$X$1999)</f>
        <v>RECRUTEMENT ET FIDELISATION DES JEUNES</v>
      </c>
      <c r="E1053" s="1" t="str">
        <f>_xlfn.XLOOKUP(A1053,'Export Dossier'!$K$3:$K$974,'Export Dossier'!$D$3:$D$974)</f>
        <v>FFTT-REUN-24-0001</v>
      </c>
      <c r="F1053" s="36" t="str">
        <f>_xlfn.XLOOKUP(C1053,'Export Action'!$A$3:$A$1999,'Export Action'!$AE$3:$AE$1999)</f>
        <v>Ping Educatif</v>
      </c>
      <c r="G1053" s="68"/>
      <c r="H1053" s="71"/>
      <c r="I1053" s="71"/>
      <c r="J1053" s="1" t="str">
        <f>_xlfn.XLOOKUP(C1053,'Export Action'!$A$3:$A$1999,'Export Action'!$J$3:$J$1999)</f>
        <v>Renouvellement</v>
      </c>
      <c r="K1053" s="1" t="str">
        <f>_xlfn.XLOOKUP(C1053,'Export Action'!$A$3:$A$1999,'Export Action'!$AL$3:$AL$1999)</f>
        <v>Mixte</v>
      </c>
      <c r="L1053" s="1">
        <f>_xlfn.XLOOKUP(C1053,'Export Action'!$A$3:$A$1999,'Export Action'!$AM$3:$AM$1999)</f>
        <v>60</v>
      </c>
      <c r="M1053" s="5">
        <f>_xlfn.XLOOKUP(A1053,'Export 2022'!$K$3:$K$1000,'Export 2022'!$AF$3:$AF$1000)</f>
        <v>4500</v>
      </c>
      <c r="N1053" s="5">
        <f>_xlfn.XLOOKUP(A1053,'Export 2023'!$K$3:$K$1000,'Export 2023'!$AF$3:$AF$1000)</f>
        <v>5800</v>
      </c>
      <c r="O1053" s="31">
        <f>_xlfn.XLOOKUP(A1053,'Export Dossier'!$K$3:$K$974,'Export Dossier'!$AD$3:$AD$974)</f>
        <v>8800</v>
      </c>
      <c r="P1053" s="31">
        <f>_xlfn.XLOOKUP(C1053,'Export Action'!$A$3:$A$1999,'Export Action'!$AS$3:$AS$1999)</f>
        <v>5000</v>
      </c>
      <c r="Q1053" s="29">
        <f>(_xlfn.XLOOKUP(C1053,'Export Action'!$A$3:$A$1999,'Export Action'!$AS$3:$AS$1999))/_xlfn.XLOOKUP(C1053,'Export Action'!$A$3:$A$1999,'Export Action'!$AR$3:$AR$1999)</f>
        <v>0.52631578947368418</v>
      </c>
      <c r="R1053" s="63" t="str">
        <f>IF(OR(_xlfn.XLOOKUP(C1053,'Export Action'!$A$3:$A$1999,'Export Action'!$AO$3:$AO$1999)="Communes ZRR./bassins de vie pop &gt; 50% ZRR",_xlfn.XLOOKUP(C1053,'Export Action'!$A$3:$A$1999,'Export Action'!$AO$3:$AO$1999)="Contrats de relance et de transition écologique (CRTE) rural"),"Oui","Non")</f>
        <v>Non</v>
      </c>
      <c r="S1053" s="73"/>
      <c r="T1053" s="74">
        <f t="shared" si="16"/>
        <v>424</v>
      </c>
      <c r="U1053" s="75"/>
      <c r="V1053" s="8" t="str" cm="1">
        <f t="array" ref="V1053">IF(SUMPRODUCT((Tableau1[NOM DE LA STRUCTURE]=Tableau1[[#This Row],[NOM DE LA STRUCTURE]])*Tableau1[MONTANT PROPOSE POUR L''ACTION])=0,"",SUMPRODUCT((Tableau1[NOM DE LA STRUCTURE]=Tableau1[[#This Row],[NOM DE LA STRUCTURE]])*Tableau1[MONTANT PROPOSE POUR L''ACTION]))</f>
        <v/>
      </c>
      <c r="W1053" s="79"/>
    </row>
    <row r="1054" spans="1:23" ht="47.5" hidden="1" customHeight="1" x14ac:dyDescent="0.25">
      <c r="A1054" s="13" t="str">
        <f>_xlfn.XLOOKUP(C1054,'Export Action'!$A$3:$A$1999,'Export Action'!$L$3:$L$1999)</f>
        <v>44798148100016</v>
      </c>
      <c r="B1054" s="84" t="str">
        <f>_xlfn.XLOOKUP(A1054,'Export Action'!$L$3:$L$1999,'Export Action'!$O$3:$O$1999)</f>
        <v>AIGLONS D'ORIENT</v>
      </c>
      <c r="C1054" s="1" t="s">
        <v>13073</v>
      </c>
      <c r="D1054" s="36" t="str">
        <f>_xlfn.XLOOKUP(C1054,'Export Action'!$A$3:$A$1999,'Export Action'!$X$3:$X$1999)</f>
        <v>FEMINISATION ET PING FIT</v>
      </c>
      <c r="E1054" s="1" t="str">
        <f>_xlfn.XLOOKUP(A1054,'Export Dossier'!$K$3:$K$974,'Export Dossier'!$D$3:$D$974)</f>
        <v>FFTT-REUN-24-0001</v>
      </c>
      <c r="F1054" s="36" t="str">
        <f>_xlfn.XLOOKUP(C1054,'Export Action'!$A$3:$A$1999,'Export Action'!$AE$3:$AE$1999)</f>
        <v>Nouvelles pratiques</v>
      </c>
      <c r="G1054" s="68"/>
      <c r="H1054" s="71"/>
      <c r="I1054" s="71"/>
      <c r="J1054" s="1" t="str">
        <f>_xlfn.XLOOKUP(C1054,'Export Action'!$A$3:$A$1999,'Export Action'!$J$3:$J$1999)</f>
        <v>Renouvellement</v>
      </c>
      <c r="K1054" s="1" t="str">
        <f>_xlfn.XLOOKUP(C1054,'Export Action'!$A$3:$A$1999,'Export Action'!$AL$3:$AL$1999)</f>
        <v>Féminin</v>
      </c>
      <c r="L1054" s="1">
        <f>_xlfn.XLOOKUP(C1054,'Export Action'!$A$3:$A$1999,'Export Action'!$AM$3:$AM$1999)</f>
        <v>50</v>
      </c>
      <c r="M1054" s="5">
        <f>_xlfn.XLOOKUP(A1054,'Export 2022'!$K$3:$K$1000,'Export 2022'!$AF$3:$AF$1000)</f>
        <v>4500</v>
      </c>
      <c r="N1054" s="5">
        <f>_xlfn.XLOOKUP(A1054,'Export 2023'!$K$3:$K$1000,'Export 2023'!$AF$3:$AF$1000)</f>
        <v>5800</v>
      </c>
      <c r="O1054" s="31">
        <f>_xlfn.XLOOKUP(A1054,'Export Dossier'!$K$3:$K$974,'Export Dossier'!$AD$3:$AD$974)</f>
        <v>8800</v>
      </c>
      <c r="P1054" s="31">
        <f>_xlfn.XLOOKUP(C1054,'Export Action'!$A$3:$A$1999,'Export Action'!$AS$3:$AS$1999)</f>
        <v>2500</v>
      </c>
      <c r="Q1054" s="29">
        <f>(_xlfn.XLOOKUP(C1054,'Export Action'!$A$3:$A$1999,'Export Action'!$AS$3:$AS$1999))/_xlfn.XLOOKUP(C1054,'Export Action'!$A$3:$A$1999,'Export Action'!$AR$3:$AR$1999)</f>
        <v>0.35714285714285715</v>
      </c>
      <c r="R1054" s="63" t="str">
        <f>IF(OR(_xlfn.XLOOKUP(C1054,'Export Action'!$A$3:$A$1999,'Export Action'!$AO$3:$AO$1999)="Communes ZRR./bassins de vie pop &gt; 50% ZRR",_xlfn.XLOOKUP(C1054,'Export Action'!$A$3:$A$1999,'Export Action'!$AO$3:$AO$1999)="Contrats de relance et de transition écologique (CRTE) rural"),"Oui","Non")</f>
        <v>Non</v>
      </c>
      <c r="S1054" s="73"/>
      <c r="T1054" s="74">
        <f t="shared" si="16"/>
        <v>424</v>
      </c>
      <c r="U1054" s="75"/>
      <c r="V1054" s="8" t="str" cm="1">
        <f t="array" ref="V1054">IF(SUMPRODUCT((Tableau1[NOM DE LA STRUCTURE]=Tableau1[[#This Row],[NOM DE LA STRUCTURE]])*Tableau1[MONTANT PROPOSE POUR L''ACTION])=0,"",SUMPRODUCT((Tableau1[NOM DE LA STRUCTURE]=Tableau1[[#This Row],[NOM DE LA STRUCTURE]])*Tableau1[MONTANT PROPOSE POUR L''ACTION]))</f>
        <v/>
      </c>
      <c r="W1054" s="79"/>
    </row>
    <row r="1055" spans="1:23" ht="47.5" hidden="1" customHeight="1" x14ac:dyDescent="0.25">
      <c r="A1055" s="13" t="str">
        <f>_xlfn.XLOOKUP(C1055,'Export Action'!$A$3:$A$1999,'Export Action'!$L$3:$L$1999)</f>
        <v>44798148100016</v>
      </c>
      <c r="B1055" s="84" t="str">
        <f>_xlfn.XLOOKUP(A1055,'Export Action'!$L$3:$L$1999,'Export Action'!$O$3:$O$1999)</f>
        <v>AIGLONS D'ORIENT</v>
      </c>
      <c r="C1055" s="1" t="s">
        <v>13080</v>
      </c>
      <c r="D1055" s="36" t="str">
        <f>_xlfn.XLOOKUP(C1055,'Export Action'!$A$3:$A$1999,'Export Action'!$X$3:$X$1999)</f>
        <v>Réduction des inégalités d'accès à la pratique</v>
      </c>
      <c r="E1055" s="1" t="str">
        <f>_xlfn.XLOOKUP(A1055,'Export Dossier'!$K$3:$K$974,'Export Dossier'!$D$3:$D$974)</f>
        <v>FFTT-REUN-24-0001</v>
      </c>
      <c r="F1055" s="36" t="str">
        <f>_xlfn.XLOOKUP(C1055,'Export Action'!$A$3:$A$1999,'Export Action'!$AE$3:$AE$1999)</f>
        <v>Animations vacances Olympiques et Paralympiques</v>
      </c>
      <c r="G1055" s="87"/>
      <c r="H1055" s="1"/>
      <c r="I1055" s="1"/>
      <c r="J1055" s="1" t="str">
        <f>_xlfn.XLOOKUP(C1055,'Export Action'!$A$3:$A$1999,'Export Action'!$J$3:$J$1999)</f>
        <v>Renouvellement</v>
      </c>
      <c r="K1055" s="1" t="str">
        <f>_xlfn.XLOOKUP(C1055,'Export Action'!$A$3:$A$1999,'Export Action'!$AL$3:$AL$1999)</f>
        <v>Mixte</v>
      </c>
      <c r="L1055" s="1">
        <f>_xlfn.XLOOKUP(C1055,'Export Action'!$A$3:$A$1999,'Export Action'!$AM$3:$AM$1999)</f>
        <v>50</v>
      </c>
      <c r="M1055" s="5">
        <f>_xlfn.XLOOKUP(A1055,'Export 2022'!$K$3:$K$1000,'Export 2022'!$AF$3:$AF$1000)</f>
        <v>4500</v>
      </c>
      <c r="N1055" s="5">
        <f>_xlfn.XLOOKUP(A1055,'Export 2023'!$K$3:$K$1000,'Export 2023'!$AF$3:$AF$1000)</f>
        <v>5800</v>
      </c>
      <c r="O1055" s="31">
        <f>_xlfn.XLOOKUP(A1055,'Export Dossier'!$K$3:$K$974,'Export Dossier'!$AD$3:$AD$974)</f>
        <v>8800</v>
      </c>
      <c r="P1055" s="31">
        <f>_xlfn.XLOOKUP(C1055,'Export Action'!$A$3:$A$1999,'Export Action'!$AS$3:$AS$1999)</f>
        <v>1300</v>
      </c>
      <c r="Q1055" s="29">
        <f>(_xlfn.XLOOKUP(C1055,'Export Action'!$A$3:$A$1999,'Export Action'!$AS$3:$AS$1999))/_xlfn.XLOOKUP(C1055,'Export Action'!$A$3:$A$1999,'Export Action'!$AR$3:$AR$1999)</f>
        <v>0.5</v>
      </c>
      <c r="R1055" s="63" t="str">
        <f>IF(OR(_xlfn.XLOOKUP(C1055,'Export Action'!$A$3:$A$1999,'Export Action'!$AO$3:$AO$1999)="Communes ZRR./bassins de vie pop &gt; 50% ZRR",_xlfn.XLOOKUP(C1055,'Export Action'!$A$3:$A$1999,'Export Action'!$AO$3:$AO$1999)="Contrats de relance et de transition écologique (CRTE) rural"),"Oui","Non")</f>
        <v>Non</v>
      </c>
      <c r="S1055" s="88"/>
      <c r="T1055" s="74">
        <f t="shared" si="16"/>
        <v>424</v>
      </c>
      <c r="U1055" s="89"/>
      <c r="V1055" s="8" t="str" cm="1">
        <f t="array" ref="V1055">IF(SUMPRODUCT((Tableau1[NOM DE LA STRUCTURE]=Tableau1[[#This Row],[NOM DE LA STRUCTURE]])*Tableau1[MONTANT PROPOSE POUR L''ACTION])=0,"",SUMPRODUCT((Tableau1[NOM DE LA STRUCTURE]=Tableau1[[#This Row],[NOM DE LA STRUCTURE]])*Tableau1[MONTANT PROPOSE POUR L''ACTION]))</f>
        <v/>
      </c>
      <c r="W1055" s="90"/>
    </row>
    <row r="1056" spans="1:23" ht="47.5" hidden="1" customHeight="1" x14ac:dyDescent="0.25">
      <c r="A1056" s="13" t="str">
        <f>_xlfn.XLOOKUP(C1056,'Export Action'!$A$3:$A$1999,'Export Action'!$L$3:$L$1999)</f>
        <v>49174853900021</v>
      </c>
      <c r="B1056" s="84" t="str">
        <f>_xlfn.XLOOKUP(A1056,'Export Action'!$L$3:$L$1999,'Export Action'!$O$3:$O$1999)</f>
        <v>TENNIS DE TABLE SAINT-PIERROIS (TTSP)</v>
      </c>
      <c r="C1056" s="1" t="s">
        <v>19298</v>
      </c>
      <c r="D1056" s="36" t="str">
        <f>_xlfn.XLOOKUP(C1056,'Export Action'!$A$3:$A$1999,'Export Action'!$X$3:$X$1999)</f>
        <v>Ping au féminin</v>
      </c>
      <c r="E1056" s="1" t="str">
        <f>_xlfn.XLOOKUP(A1056,'Export Dossier'!$K$3:$K$974,'Export Dossier'!$D$3:$D$974)</f>
        <v>FFTT-REUN-24-0002</v>
      </c>
      <c r="F1056" s="36" t="str">
        <f>_xlfn.XLOOKUP(C1056,'Export Action'!$A$3:$A$1999,'Export Action'!$AE$3:$AE$1999)</f>
        <v>Structuration clubs/comités de demain</v>
      </c>
      <c r="G1056" s="68"/>
      <c r="H1056" s="71"/>
      <c r="I1056" s="71"/>
      <c r="J1056" s="1" t="str">
        <f>_xlfn.XLOOKUP(C1056,'Export Action'!$A$3:$A$1999,'Export Action'!$J$3:$J$1999)</f>
        <v>Renouvellement</v>
      </c>
      <c r="K1056" s="1" t="str">
        <f>_xlfn.XLOOKUP(C1056,'Export Action'!$A$3:$A$1999,'Export Action'!$AL$3:$AL$1999)</f>
        <v>Féminin</v>
      </c>
      <c r="L1056" s="1">
        <f>_xlfn.XLOOKUP(C1056,'Export Action'!$A$3:$A$1999,'Export Action'!$AM$3:$AM$1999)</f>
        <v>60</v>
      </c>
      <c r="M1056" s="5">
        <f>_xlfn.XLOOKUP(A1056,'Export 2022'!$K$3:$K$1000,'Export 2022'!$AF$3:$AF$1000)</f>
        <v>1250</v>
      </c>
      <c r="N1056" s="5">
        <f>_xlfn.XLOOKUP(A1056,'Export 2023'!$K$3:$K$1000,'Export 2023'!$AF$3:$AF$1000)</f>
        <v>2800</v>
      </c>
      <c r="O1056" s="31">
        <f>_xlfn.XLOOKUP(A1056,'Export Dossier'!$K$3:$K$974,'Export Dossier'!$AD$3:$AD$974)</f>
        <v>7500</v>
      </c>
      <c r="P1056" s="31">
        <f>_xlfn.XLOOKUP(C1056,'Export Action'!$A$3:$A$1999,'Export Action'!$AS$3:$AS$1999)</f>
        <v>2500</v>
      </c>
      <c r="Q1056" s="29">
        <f>(_xlfn.XLOOKUP(C1056,'Export Action'!$A$3:$A$1999,'Export Action'!$AS$3:$AS$1999))/_xlfn.XLOOKUP(C1056,'Export Action'!$A$3:$A$1999,'Export Action'!$AR$3:$AR$1999)</f>
        <v>0.65789473684210531</v>
      </c>
      <c r="R1056" s="63" t="str">
        <f>IF(OR(_xlfn.XLOOKUP(C1056,'Export Action'!$A$3:$A$1999,'Export Action'!$AO$3:$AO$1999)="Communes ZRR./bassins de vie pop &gt; 50% ZRR",_xlfn.XLOOKUP(C1056,'Export Action'!$A$3:$A$1999,'Export Action'!$AO$3:$AO$1999)="Contrats de relance et de transition écologique (CRTE) rural"),"Oui","Non")</f>
        <v>Non</v>
      </c>
      <c r="S1056" s="73"/>
      <c r="T1056" s="74">
        <f t="shared" si="16"/>
        <v>425</v>
      </c>
      <c r="U1056" s="75"/>
      <c r="V1056" s="8" t="str" cm="1">
        <f t="array" ref="V1056">IF(SUMPRODUCT((Tableau1[NOM DE LA STRUCTURE]=Tableau1[[#This Row],[NOM DE LA STRUCTURE]])*Tableau1[MONTANT PROPOSE POUR L''ACTION])=0,"",SUMPRODUCT((Tableau1[NOM DE LA STRUCTURE]=Tableau1[[#This Row],[NOM DE LA STRUCTURE]])*Tableau1[MONTANT PROPOSE POUR L''ACTION]))</f>
        <v/>
      </c>
      <c r="W1056" s="79"/>
    </row>
    <row r="1057" spans="1:23" ht="47.5" hidden="1" customHeight="1" x14ac:dyDescent="0.25">
      <c r="A1057" s="13" t="str">
        <f>_xlfn.XLOOKUP(C1057,'Export Action'!$A$3:$A$1999,'Export Action'!$L$3:$L$1999)</f>
        <v>49174853900021</v>
      </c>
      <c r="B1057" s="84" t="str">
        <f>_xlfn.XLOOKUP(A1057,'Export Action'!$L$3:$L$1999,'Export Action'!$O$3:$O$1999)</f>
        <v>TENNIS DE TABLE SAINT-PIERROIS (TTSP)</v>
      </c>
      <c r="C1057" s="1" t="s">
        <v>19306</v>
      </c>
      <c r="D1057" s="36" t="str">
        <f>_xlfn.XLOOKUP(C1057,'Export Action'!$A$3:$A$1999,'Export Action'!$X$3:$X$1999)</f>
        <v>Le Ping Tour des quartiers de Saint-Louis</v>
      </c>
      <c r="E1057" s="1" t="str">
        <f>_xlfn.XLOOKUP(A1057,'Export Dossier'!$K$3:$K$974,'Export Dossier'!$D$3:$D$974)</f>
        <v>FFTT-REUN-24-0002</v>
      </c>
      <c r="F1057" s="36" t="str">
        <f>_xlfn.XLOOKUP(C1057,'Export Action'!$A$3:$A$1999,'Export Action'!$AE$3:$AE$1999)</f>
        <v>Ping Educatif</v>
      </c>
      <c r="G1057" s="68"/>
      <c r="H1057" s="71"/>
      <c r="I1057" s="71"/>
      <c r="J1057" s="1" t="str">
        <f>_xlfn.XLOOKUP(C1057,'Export Action'!$A$3:$A$1999,'Export Action'!$J$3:$J$1999)</f>
        <v>Renouvellement</v>
      </c>
      <c r="K1057" s="1" t="str">
        <f>_xlfn.XLOOKUP(C1057,'Export Action'!$A$3:$A$1999,'Export Action'!$AL$3:$AL$1999)</f>
        <v>Mixte</v>
      </c>
      <c r="L1057" s="1">
        <f>_xlfn.XLOOKUP(C1057,'Export Action'!$A$3:$A$1999,'Export Action'!$AM$3:$AM$1999)</f>
        <v>80</v>
      </c>
      <c r="M1057" s="5">
        <f>_xlfn.XLOOKUP(A1057,'Export 2022'!$K$3:$K$1000,'Export 2022'!$AF$3:$AF$1000)</f>
        <v>1250</v>
      </c>
      <c r="N1057" s="5">
        <f>_xlfn.XLOOKUP(A1057,'Export 2023'!$K$3:$K$1000,'Export 2023'!$AF$3:$AF$1000)</f>
        <v>2800</v>
      </c>
      <c r="O1057" s="31">
        <f>_xlfn.XLOOKUP(A1057,'Export Dossier'!$K$3:$K$974,'Export Dossier'!$AD$3:$AD$974)</f>
        <v>7500</v>
      </c>
      <c r="P1057" s="31">
        <f>_xlfn.XLOOKUP(C1057,'Export Action'!$A$3:$A$1999,'Export Action'!$AS$3:$AS$1999)</f>
        <v>2500</v>
      </c>
      <c r="Q1057" s="29">
        <f>(_xlfn.XLOOKUP(C1057,'Export Action'!$A$3:$A$1999,'Export Action'!$AS$3:$AS$1999))/_xlfn.XLOOKUP(C1057,'Export Action'!$A$3:$A$1999,'Export Action'!$AR$3:$AR$1999)</f>
        <v>0.45454545454545453</v>
      </c>
      <c r="R1057" s="63" t="str">
        <f>IF(OR(_xlfn.XLOOKUP(C1057,'Export Action'!$A$3:$A$1999,'Export Action'!$AO$3:$AO$1999)="Communes ZRR./bassins de vie pop &gt; 50% ZRR",_xlfn.XLOOKUP(C1057,'Export Action'!$A$3:$A$1999,'Export Action'!$AO$3:$AO$1999)="Contrats de relance et de transition écologique (CRTE) rural"),"Oui","Non")</f>
        <v>Non</v>
      </c>
      <c r="S1057" s="73"/>
      <c r="T1057" s="74">
        <f t="shared" si="16"/>
        <v>425</v>
      </c>
      <c r="U1057" s="75"/>
      <c r="V1057" s="8" t="str" cm="1">
        <f t="array" ref="V1057">IF(SUMPRODUCT((Tableau1[NOM DE LA STRUCTURE]=Tableau1[[#This Row],[NOM DE LA STRUCTURE]])*Tableau1[MONTANT PROPOSE POUR L''ACTION])=0,"",SUMPRODUCT((Tableau1[NOM DE LA STRUCTURE]=Tableau1[[#This Row],[NOM DE LA STRUCTURE]])*Tableau1[MONTANT PROPOSE POUR L''ACTION]))</f>
        <v/>
      </c>
      <c r="W1057" s="79"/>
    </row>
    <row r="1058" spans="1:23" ht="47.5" hidden="1" customHeight="1" x14ac:dyDescent="0.25">
      <c r="A1058" s="13" t="str">
        <f>_xlfn.XLOOKUP(C1058,'Export Action'!$A$3:$A$1999,'Export Action'!$L$3:$L$1999)</f>
        <v>49174853900021</v>
      </c>
      <c r="B1058" s="84" t="str">
        <f>_xlfn.XLOOKUP(A1058,'Export Action'!$L$3:$L$1999,'Export Action'!$O$3:$O$1999)</f>
        <v>TENNIS DE TABLE SAINT-PIERROIS (TTSP)</v>
      </c>
      <c r="C1058" s="1" t="s">
        <v>19313</v>
      </c>
      <c r="D1058" s="36" t="str">
        <f>_xlfn.XLOOKUP(C1058,'Export Action'!$A$3:$A$1999,'Export Action'!$X$3:$X$1999)</f>
        <v>Le E PING</v>
      </c>
      <c r="E1058" s="1" t="str">
        <f>_xlfn.XLOOKUP(A1058,'Export Dossier'!$K$3:$K$974,'Export Dossier'!$D$3:$D$974)</f>
        <v>FFTT-REUN-24-0002</v>
      </c>
      <c r="F1058" s="36" t="str">
        <f>_xlfn.XLOOKUP(C1058,'Export Action'!$A$3:$A$1999,'Export Action'!$AE$3:$AE$1999)</f>
        <v>Nouvelles pratiques</v>
      </c>
      <c r="G1058" s="68"/>
      <c r="H1058" s="71"/>
      <c r="I1058" s="71"/>
      <c r="J1058" s="1" t="str">
        <f>_xlfn.XLOOKUP(C1058,'Export Action'!$A$3:$A$1999,'Export Action'!$J$3:$J$1999)</f>
        <v>Renouvellement</v>
      </c>
      <c r="K1058" s="1" t="str">
        <f>_xlfn.XLOOKUP(C1058,'Export Action'!$A$3:$A$1999,'Export Action'!$AL$3:$AL$1999)</f>
        <v>Mixte</v>
      </c>
      <c r="L1058" s="1">
        <f>_xlfn.XLOOKUP(C1058,'Export Action'!$A$3:$A$1999,'Export Action'!$AM$3:$AM$1999)</f>
        <v>30</v>
      </c>
      <c r="M1058" s="5">
        <f>_xlfn.XLOOKUP(A1058,'Export 2022'!$K$3:$K$1000,'Export 2022'!$AF$3:$AF$1000)</f>
        <v>1250</v>
      </c>
      <c r="N1058" s="5">
        <f>_xlfn.XLOOKUP(A1058,'Export 2023'!$K$3:$K$1000,'Export 2023'!$AF$3:$AF$1000)</f>
        <v>2800</v>
      </c>
      <c r="O1058" s="31">
        <f>_xlfn.XLOOKUP(A1058,'Export Dossier'!$K$3:$K$974,'Export Dossier'!$AD$3:$AD$974)</f>
        <v>7500</v>
      </c>
      <c r="P1058" s="31">
        <f>_xlfn.XLOOKUP(C1058,'Export Action'!$A$3:$A$1999,'Export Action'!$AS$3:$AS$1999)</f>
        <v>2500</v>
      </c>
      <c r="Q1058" s="29">
        <f>(_xlfn.XLOOKUP(C1058,'Export Action'!$A$3:$A$1999,'Export Action'!$AS$3:$AS$1999))/_xlfn.XLOOKUP(C1058,'Export Action'!$A$3:$A$1999,'Export Action'!$AR$3:$AR$1999)</f>
        <v>0.96153846153846156</v>
      </c>
      <c r="R1058" s="63" t="str">
        <f>IF(OR(_xlfn.XLOOKUP(C1058,'Export Action'!$A$3:$A$1999,'Export Action'!$AO$3:$AO$1999)="Communes ZRR./bassins de vie pop &gt; 50% ZRR",_xlfn.XLOOKUP(C1058,'Export Action'!$A$3:$A$1999,'Export Action'!$AO$3:$AO$1999)="Contrats de relance et de transition écologique (CRTE) rural"),"Oui","Non")</f>
        <v>Non</v>
      </c>
      <c r="S1058" s="73"/>
      <c r="T1058" s="74">
        <f t="shared" si="16"/>
        <v>425</v>
      </c>
      <c r="U1058" s="75"/>
      <c r="V1058" s="8" t="str" cm="1">
        <f t="array" ref="V1058">IF(SUMPRODUCT((Tableau1[NOM DE LA STRUCTURE]=Tableau1[[#This Row],[NOM DE LA STRUCTURE]])*Tableau1[MONTANT PROPOSE POUR L''ACTION])=0,"",SUMPRODUCT((Tableau1[NOM DE LA STRUCTURE]=Tableau1[[#This Row],[NOM DE LA STRUCTURE]])*Tableau1[MONTANT PROPOSE POUR L''ACTION]))</f>
        <v/>
      </c>
      <c r="W1058" s="79"/>
    </row>
    <row r="1059" spans="1:23" ht="47.5" hidden="1" customHeight="1" x14ac:dyDescent="0.25">
      <c r="A1059" s="13" t="str">
        <f>_xlfn.XLOOKUP(C1059,'Export Action'!$A$3:$A$1999,'Export Action'!$L$3:$L$1999)</f>
        <v>90042443300010</v>
      </c>
      <c r="B1059" s="84" t="str">
        <f>_xlfn.XLOOKUP(A1059,'Export Action'!$L$3:$L$1999,'Export Action'!$O$3:$O$1999)</f>
        <v>LA MONTAGNE TENNIS DE TABLE</v>
      </c>
      <c r="C1059" s="1" t="s">
        <v>19320</v>
      </c>
      <c r="D1059" s="36" t="str">
        <f>_xlfn.XLOOKUP(C1059,'Export Action'!$A$3:$A$1999,'Export Action'!$X$3:$X$1999)</f>
        <v>Encadrement des jeunes et accompagnement à la compétition</v>
      </c>
      <c r="E1059" s="1" t="str">
        <f>_xlfn.XLOOKUP(A1059,'Export Dossier'!$K$3:$K$974,'Export Dossier'!$D$3:$D$974)</f>
        <v>FFTT-REUN-24-0003</v>
      </c>
      <c r="F1059" s="36" t="str">
        <f>_xlfn.XLOOKUP(C1059,'Export Action'!$A$3:$A$1999,'Export Action'!$AE$3:$AE$1999)</f>
        <v>Ping Educatif</v>
      </c>
      <c r="G1059" s="68"/>
      <c r="H1059" s="71"/>
      <c r="I1059" s="71"/>
      <c r="J1059" s="1" t="str">
        <f>_xlfn.XLOOKUP(C1059,'Export Action'!$A$3:$A$1999,'Export Action'!$J$3:$J$1999)</f>
        <v>Renouvellement</v>
      </c>
      <c r="K1059" s="1" t="str">
        <f>_xlfn.XLOOKUP(C1059,'Export Action'!$A$3:$A$1999,'Export Action'!$AL$3:$AL$1999)</f>
        <v>Mixte</v>
      </c>
      <c r="L1059" s="1">
        <f>_xlfn.XLOOKUP(C1059,'Export Action'!$A$3:$A$1999,'Export Action'!$AM$3:$AM$1999)</f>
        <v>31</v>
      </c>
      <c r="M1059" s="5">
        <f>_xlfn.XLOOKUP(A1059,'Export 2022'!$K$3:$K$1000,'Export 2022'!$AF$3:$AF$1000)</f>
        <v>1750</v>
      </c>
      <c r="N1059" s="5">
        <f>_xlfn.XLOOKUP(A1059,'Export 2023'!$K$3:$K$1000,'Export 2023'!$AF$3:$AF$1000)</f>
        <v>2300</v>
      </c>
      <c r="O1059" s="31">
        <f>_xlfn.XLOOKUP(A1059,'Export Dossier'!$K$3:$K$974,'Export Dossier'!$AD$3:$AD$974)</f>
        <v>3500</v>
      </c>
      <c r="P1059" s="31">
        <f>_xlfn.XLOOKUP(C1059,'Export Action'!$A$3:$A$1999,'Export Action'!$AS$3:$AS$1999)</f>
        <v>2500</v>
      </c>
      <c r="Q1059" s="29">
        <f>(_xlfn.XLOOKUP(C1059,'Export Action'!$A$3:$A$1999,'Export Action'!$AS$3:$AS$1999))/_xlfn.XLOOKUP(C1059,'Export Action'!$A$3:$A$1999,'Export Action'!$AR$3:$AR$1999)</f>
        <v>0.38461538461538464</v>
      </c>
      <c r="R1059" s="63" t="str">
        <f>IF(OR(_xlfn.XLOOKUP(C1059,'Export Action'!$A$3:$A$1999,'Export Action'!$AO$3:$AO$1999)="Communes ZRR./bassins de vie pop &gt; 50% ZRR",_xlfn.XLOOKUP(C1059,'Export Action'!$A$3:$A$1999,'Export Action'!$AO$3:$AO$1999)="Contrats de relance et de transition écologique (CRTE) rural"),"Oui","Non")</f>
        <v>Non</v>
      </c>
      <c r="S1059" s="73"/>
      <c r="T1059" s="74">
        <f t="shared" si="16"/>
        <v>426</v>
      </c>
      <c r="U1059" s="75"/>
      <c r="V1059" s="8" t="str" cm="1">
        <f t="array" ref="V1059">IF(SUMPRODUCT((Tableau1[NOM DE LA STRUCTURE]=Tableau1[[#This Row],[NOM DE LA STRUCTURE]])*Tableau1[MONTANT PROPOSE POUR L''ACTION])=0,"",SUMPRODUCT((Tableau1[NOM DE LA STRUCTURE]=Tableau1[[#This Row],[NOM DE LA STRUCTURE]])*Tableau1[MONTANT PROPOSE POUR L''ACTION]))</f>
        <v/>
      </c>
      <c r="W1059" s="79"/>
    </row>
    <row r="1060" spans="1:23" ht="47.5" hidden="1" customHeight="1" x14ac:dyDescent="0.25">
      <c r="A1060" s="13" t="str">
        <f>_xlfn.XLOOKUP(C1060,'Export Action'!$A$3:$A$1999,'Export Action'!$L$3:$L$1999)</f>
        <v>90042443300010</v>
      </c>
      <c r="B1060" s="84" t="str">
        <f>_xlfn.XLOOKUP(A1060,'Export Action'!$L$3:$L$1999,'Export Action'!$O$3:$O$1999)</f>
        <v>LA MONTAGNE TENNIS DE TABLE</v>
      </c>
      <c r="C1060" s="1" t="s">
        <v>19328</v>
      </c>
      <c r="D1060" s="36" t="str">
        <f>_xlfn.XLOOKUP(C1060,'Export Action'!$A$3:$A$1999,'Export Action'!$X$3:$X$1999)</f>
        <v>Développement du sport au féminin</v>
      </c>
      <c r="E1060" s="1" t="str">
        <f>_xlfn.XLOOKUP(A1060,'Export Dossier'!$K$3:$K$974,'Export Dossier'!$D$3:$D$974)</f>
        <v>FFTT-REUN-24-0003</v>
      </c>
      <c r="F1060" s="36" t="str">
        <f>_xlfn.XLOOKUP(C1060,'Export Action'!$A$3:$A$1999,'Export Action'!$AE$3:$AE$1999)</f>
        <v>Ping Actif</v>
      </c>
      <c r="G1060" s="68"/>
      <c r="H1060" s="71"/>
      <c r="I1060" s="71"/>
      <c r="J1060" s="1" t="str">
        <f>_xlfn.XLOOKUP(C1060,'Export Action'!$A$3:$A$1999,'Export Action'!$J$3:$J$1999)</f>
        <v>Renouvellement</v>
      </c>
      <c r="K1060" s="1" t="str">
        <f>_xlfn.XLOOKUP(C1060,'Export Action'!$A$3:$A$1999,'Export Action'!$AL$3:$AL$1999)</f>
        <v>Féminin</v>
      </c>
      <c r="L1060" s="1">
        <f>_xlfn.XLOOKUP(C1060,'Export Action'!$A$3:$A$1999,'Export Action'!$AM$3:$AM$1999)</f>
        <v>10</v>
      </c>
      <c r="M1060" s="5">
        <f>_xlfn.XLOOKUP(A1060,'Export 2022'!$K$3:$K$1000,'Export 2022'!$AF$3:$AF$1000)</f>
        <v>1750</v>
      </c>
      <c r="N1060" s="5">
        <f>_xlfn.XLOOKUP(A1060,'Export 2023'!$K$3:$K$1000,'Export 2023'!$AF$3:$AF$1000)</f>
        <v>2300</v>
      </c>
      <c r="O1060" s="31">
        <f>_xlfn.XLOOKUP(A1060,'Export Dossier'!$K$3:$K$974,'Export Dossier'!$AD$3:$AD$974)</f>
        <v>3500</v>
      </c>
      <c r="P1060" s="31">
        <f>_xlfn.XLOOKUP(C1060,'Export Action'!$A$3:$A$1999,'Export Action'!$AS$3:$AS$1999)</f>
        <v>1000</v>
      </c>
      <c r="Q1060" s="29">
        <f>(_xlfn.XLOOKUP(C1060,'Export Action'!$A$3:$A$1999,'Export Action'!$AS$3:$AS$1999))/_xlfn.XLOOKUP(C1060,'Export Action'!$A$3:$A$1999,'Export Action'!$AR$3:$AR$1999)</f>
        <v>0.35087719298245612</v>
      </c>
      <c r="R1060" s="63" t="str">
        <f>IF(OR(_xlfn.XLOOKUP(C1060,'Export Action'!$A$3:$A$1999,'Export Action'!$AO$3:$AO$1999)="Communes ZRR./bassins de vie pop &gt; 50% ZRR",_xlfn.XLOOKUP(C1060,'Export Action'!$A$3:$A$1999,'Export Action'!$AO$3:$AO$1999)="Contrats de relance et de transition écologique (CRTE) rural"),"Oui","Non")</f>
        <v>Non</v>
      </c>
      <c r="S1060" s="73"/>
      <c r="T1060" s="74">
        <f t="shared" si="16"/>
        <v>426</v>
      </c>
      <c r="U1060" s="75"/>
      <c r="V1060" s="8" t="str" cm="1">
        <f t="array" ref="V1060">IF(SUMPRODUCT((Tableau1[NOM DE LA STRUCTURE]=Tableau1[[#This Row],[NOM DE LA STRUCTURE]])*Tableau1[MONTANT PROPOSE POUR L''ACTION])=0,"",SUMPRODUCT((Tableau1[NOM DE LA STRUCTURE]=Tableau1[[#This Row],[NOM DE LA STRUCTURE]])*Tableau1[MONTANT PROPOSE POUR L''ACTION]))</f>
        <v/>
      </c>
      <c r="W1060" s="79"/>
    </row>
    <row r="1061" spans="1:23" ht="47.5" hidden="1" customHeight="1" x14ac:dyDescent="0.25">
      <c r="A1061" s="13" t="str">
        <f>_xlfn.XLOOKUP(C1061,'Export Action'!$A$3:$A$1999,'Export Action'!$L$3:$L$1999)</f>
        <v>49231936300023</v>
      </c>
      <c r="B1061" s="84" t="str">
        <f>_xlfn.XLOOKUP(A1061,'Export Action'!$L$3:$L$1999,'Export Action'!$O$3:$O$1999)</f>
        <v>TAMPON TENNIS DE TABLE</v>
      </c>
      <c r="C1061" s="1" t="s">
        <v>19335</v>
      </c>
      <c r="D1061" s="36" t="str">
        <f>_xlfn.XLOOKUP(C1061,'Export Action'!$A$3:$A$1999,'Export Action'!$X$3:$X$1999)</f>
        <v>Recrutement et fidélisation des jeunes</v>
      </c>
      <c r="E1061" s="1" t="str">
        <f>_xlfn.XLOOKUP(A1061,'Export Dossier'!$K$3:$K$974,'Export Dossier'!$D$3:$D$974)</f>
        <v>FFTT-REUN-24-0004</v>
      </c>
      <c r="F1061" s="36" t="str">
        <f>_xlfn.XLOOKUP(C1061,'Export Action'!$A$3:$A$1999,'Export Action'!$AE$3:$AE$1999)</f>
        <v>Ping Educatif</v>
      </c>
      <c r="G1061" s="68"/>
      <c r="H1061" s="71"/>
      <c r="I1061" s="71"/>
      <c r="J1061" s="1" t="str">
        <f>_xlfn.XLOOKUP(C1061,'Export Action'!$A$3:$A$1999,'Export Action'!$J$3:$J$1999)</f>
        <v>Renouvellement</v>
      </c>
      <c r="K1061" s="1" t="str">
        <f>_xlfn.XLOOKUP(C1061,'Export Action'!$A$3:$A$1999,'Export Action'!$AL$3:$AL$1999)</f>
        <v>Mixte</v>
      </c>
      <c r="L1061" s="1">
        <f>_xlfn.XLOOKUP(C1061,'Export Action'!$A$3:$A$1999,'Export Action'!$AM$3:$AM$1999)</f>
        <v>40</v>
      </c>
      <c r="M1061" s="5">
        <f>_xlfn.XLOOKUP(A1061,'Export 2022'!$K$3:$K$1000,'Export 2022'!$AF$3:$AF$1000)</f>
        <v>4500</v>
      </c>
      <c r="N1061" s="5">
        <f>_xlfn.XLOOKUP(A1061,'Export 2023'!$K$3:$K$1000,'Export 2023'!$AF$3:$AF$1000)</f>
        <v>4807</v>
      </c>
      <c r="O1061" s="31">
        <f>_xlfn.XLOOKUP(A1061,'Export Dossier'!$K$3:$K$974,'Export Dossier'!$AD$3:$AD$974)</f>
        <v>6500</v>
      </c>
      <c r="P1061" s="31">
        <f>_xlfn.XLOOKUP(C1061,'Export Action'!$A$3:$A$1999,'Export Action'!$AS$3:$AS$1999)</f>
        <v>2500</v>
      </c>
      <c r="Q1061" s="29">
        <f>(_xlfn.XLOOKUP(C1061,'Export Action'!$A$3:$A$1999,'Export Action'!$AS$3:$AS$1999))/_xlfn.XLOOKUP(C1061,'Export Action'!$A$3:$A$1999,'Export Action'!$AR$3:$AR$1999)</f>
        <v>0.45703839122486289</v>
      </c>
      <c r="R1061" s="63" t="str">
        <f>IF(OR(_xlfn.XLOOKUP(C1061,'Export Action'!$A$3:$A$1999,'Export Action'!$AO$3:$AO$1999)="Communes ZRR./bassins de vie pop &gt; 50% ZRR",_xlfn.XLOOKUP(C1061,'Export Action'!$A$3:$A$1999,'Export Action'!$AO$3:$AO$1999)="Contrats de relance et de transition écologique (CRTE) rural"),"Oui","Non")</f>
        <v>Oui</v>
      </c>
      <c r="S1061" s="73"/>
      <c r="T1061" s="74">
        <f t="shared" ref="T1061:T1124" si="17">IF(A1061=A1060,T1060,T1060+1)</f>
        <v>427</v>
      </c>
      <c r="U1061" s="75"/>
      <c r="V1061" s="8" t="str" cm="1">
        <f t="array" ref="V1061">IF(SUMPRODUCT((Tableau1[NOM DE LA STRUCTURE]=Tableau1[[#This Row],[NOM DE LA STRUCTURE]])*Tableau1[MONTANT PROPOSE POUR L''ACTION])=0,"",SUMPRODUCT((Tableau1[NOM DE LA STRUCTURE]=Tableau1[[#This Row],[NOM DE LA STRUCTURE]])*Tableau1[MONTANT PROPOSE POUR L''ACTION]))</f>
        <v/>
      </c>
      <c r="W1061" s="79"/>
    </row>
    <row r="1062" spans="1:23" ht="47.5" hidden="1" customHeight="1" x14ac:dyDescent="0.25">
      <c r="A1062" s="13" t="str">
        <f>_xlfn.XLOOKUP(C1062,'Export Action'!$A$3:$A$1999,'Export Action'!$L$3:$L$1999)</f>
        <v>49231936300023</v>
      </c>
      <c r="B1062" s="84" t="str">
        <f>_xlfn.XLOOKUP(A1062,'Export Action'!$L$3:$L$1999,'Export Action'!$O$3:$O$1999)</f>
        <v>TAMPON TENNIS DE TABLE</v>
      </c>
      <c r="C1062" s="1" t="s">
        <v>19342</v>
      </c>
      <c r="D1062" s="36" t="str">
        <f>_xlfn.XLOOKUP(C1062,'Export Action'!$A$3:$A$1999,'Export Action'!$X$3:$X$1999)</f>
        <v>Développement de nouvelles pratiques - Ping VR</v>
      </c>
      <c r="E1062" s="1" t="str">
        <f>_xlfn.XLOOKUP(A1062,'Export Dossier'!$K$3:$K$974,'Export Dossier'!$D$3:$D$974)</f>
        <v>FFTT-REUN-24-0004</v>
      </c>
      <c r="F1062" s="36" t="str">
        <f>_xlfn.XLOOKUP(C1062,'Export Action'!$A$3:$A$1999,'Export Action'!$AE$3:$AE$1999)</f>
        <v>Nouvelles pratiques</v>
      </c>
      <c r="G1062" s="68"/>
      <c r="H1062" s="71"/>
      <c r="I1062" s="71"/>
      <c r="J1062" s="1" t="str">
        <f>_xlfn.XLOOKUP(C1062,'Export Action'!$A$3:$A$1999,'Export Action'!$J$3:$J$1999)</f>
        <v>Première demande</v>
      </c>
      <c r="K1062" s="1" t="str">
        <f>_xlfn.XLOOKUP(C1062,'Export Action'!$A$3:$A$1999,'Export Action'!$AL$3:$AL$1999)</f>
        <v>Mixte</v>
      </c>
      <c r="L1062" s="1">
        <f>_xlfn.XLOOKUP(C1062,'Export Action'!$A$3:$A$1999,'Export Action'!$AM$3:$AM$1999)</f>
        <v>100</v>
      </c>
      <c r="M1062" s="5">
        <f>_xlfn.XLOOKUP(A1062,'Export 2022'!$K$3:$K$1000,'Export 2022'!$AF$3:$AF$1000)</f>
        <v>4500</v>
      </c>
      <c r="N1062" s="5">
        <f>_xlfn.XLOOKUP(A1062,'Export 2023'!$K$3:$K$1000,'Export 2023'!$AF$3:$AF$1000)</f>
        <v>4807</v>
      </c>
      <c r="O1062" s="31">
        <f>_xlfn.XLOOKUP(A1062,'Export Dossier'!$K$3:$K$974,'Export Dossier'!$AD$3:$AD$974)</f>
        <v>6500</v>
      </c>
      <c r="P1062" s="31">
        <f>_xlfn.XLOOKUP(C1062,'Export Action'!$A$3:$A$1999,'Export Action'!$AS$3:$AS$1999)</f>
        <v>2000</v>
      </c>
      <c r="Q1062" s="29">
        <f>(_xlfn.XLOOKUP(C1062,'Export Action'!$A$3:$A$1999,'Export Action'!$AS$3:$AS$1999))/_xlfn.XLOOKUP(C1062,'Export Action'!$A$3:$A$1999,'Export Action'!$AR$3:$AR$1999)</f>
        <v>0.5</v>
      </c>
      <c r="R1062" s="63" t="str">
        <f>IF(OR(_xlfn.XLOOKUP(C1062,'Export Action'!$A$3:$A$1999,'Export Action'!$AO$3:$AO$1999)="Communes ZRR./bassins de vie pop &gt; 50% ZRR",_xlfn.XLOOKUP(C1062,'Export Action'!$A$3:$A$1999,'Export Action'!$AO$3:$AO$1999)="Contrats de relance et de transition écologique (CRTE) rural"),"Oui","Non")</f>
        <v>Oui</v>
      </c>
      <c r="S1062" s="73"/>
      <c r="T1062" s="74">
        <f t="shared" si="17"/>
        <v>427</v>
      </c>
      <c r="U1062" s="75"/>
      <c r="V1062" s="8" t="str" cm="1">
        <f t="array" ref="V1062">IF(SUMPRODUCT((Tableau1[NOM DE LA STRUCTURE]=Tableau1[[#This Row],[NOM DE LA STRUCTURE]])*Tableau1[MONTANT PROPOSE POUR L''ACTION])=0,"",SUMPRODUCT((Tableau1[NOM DE LA STRUCTURE]=Tableau1[[#This Row],[NOM DE LA STRUCTURE]])*Tableau1[MONTANT PROPOSE POUR L''ACTION]))</f>
        <v/>
      </c>
      <c r="W1062" s="79"/>
    </row>
    <row r="1063" spans="1:23" ht="47.5" hidden="1" customHeight="1" x14ac:dyDescent="0.25">
      <c r="A1063" s="13" t="str">
        <f>_xlfn.XLOOKUP(C1063,'Export Action'!$A$3:$A$1999,'Export Action'!$L$3:$L$1999)</f>
        <v>49231936300023</v>
      </c>
      <c r="B1063" s="84" t="str">
        <f>_xlfn.XLOOKUP(A1063,'Export Action'!$L$3:$L$1999,'Export Action'!$O$3:$O$1999)</f>
        <v>TAMPON TENNIS DE TABLE</v>
      </c>
      <c r="C1063" s="1" t="s">
        <v>19348</v>
      </c>
      <c r="D1063" s="36" t="str">
        <f>_xlfn.XLOOKUP(C1063,'Export Action'!$A$3:$A$1999,'Export Action'!$X$3:$X$1999)</f>
        <v>Ping Santé, Handisport</v>
      </c>
      <c r="E1063" s="1" t="str">
        <f>_xlfn.XLOOKUP(A1063,'Export Dossier'!$K$3:$K$974,'Export Dossier'!$D$3:$D$974)</f>
        <v>FFTT-REUN-24-0004</v>
      </c>
      <c r="F1063" s="36" t="str">
        <f>_xlfn.XLOOKUP(C1063,'Export Action'!$A$3:$A$1999,'Export Action'!$AE$3:$AE$1999)</f>
        <v>Ping Actif</v>
      </c>
      <c r="G1063" s="68"/>
      <c r="H1063" s="71"/>
      <c r="I1063" s="71"/>
      <c r="J1063" s="1" t="str">
        <f>_xlfn.XLOOKUP(C1063,'Export Action'!$A$3:$A$1999,'Export Action'!$J$3:$J$1999)</f>
        <v>Renouvellement</v>
      </c>
      <c r="K1063" s="1" t="str">
        <f>_xlfn.XLOOKUP(C1063,'Export Action'!$A$3:$A$1999,'Export Action'!$AL$3:$AL$1999)</f>
        <v>Mixte</v>
      </c>
      <c r="L1063" s="1">
        <f>_xlfn.XLOOKUP(C1063,'Export Action'!$A$3:$A$1999,'Export Action'!$AM$3:$AM$1999)</f>
        <v>20</v>
      </c>
      <c r="M1063" s="5">
        <f>_xlfn.XLOOKUP(A1063,'Export 2022'!$K$3:$K$1000,'Export 2022'!$AF$3:$AF$1000)</f>
        <v>4500</v>
      </c>
      <c r="N1063" s="5">
        <f>_xlfn.XLOOKUP(A1063,'Export 2023'!$K$3:$K$1000,'Export 2023'!$AF$3:$AF$1000)</f>
        <v>4807</v>
      </c>
      <c r="O1063" s="31">
        <f>_xlfn.XLOOKUP(A1063,'Export Dossier'!$K$3:$K$974,'Export Dossier'!$AD$3:$AD$974)</f>
        <v>6500</v>
      </c>
      <c r="P1063" s="31">
        <f>_xlfn.XLOOKUP(C1063,'Export Action'!$A$3:$A$1999,'Export Action'!$AS$3:$AS$1999)</f>
        <v>2000</v>
      </c>
      <c r="Q1063" s="29">
        <f>(_xlfn.XLOOKUP(C1063,'Export Action'!$A$3:$A$1999,'Export Action'!$AS$3:$AS$1999))/_xlfn.XLOOKUP(C1063,'Export Action'!$A$3:$A$1999,'Export Action'!$AR$3:$AR$1999)</f>
        <v>0.55555555555555558</v>
      </c>
      <c r="R1063" s="63" t="str">
        <f>IF(OR(_xlfn.XLOOKUP(C1063,'Export Action'!$A$3:$A$1999,'Export Action'!$AO$3:$AO$1999)="Communes ZRR./bassins de vie pop &gt; 50% ZRR",_xlfn.XLOOKUP(C1063,'Export Action'!$A$3:$A$1999,'Export Action'!$AO$3:$AO$1999)="Contrats de relance et de transition écologique (CRTE) rural"),"Oui","Non")</f>
        <v>Oui</v>
      </c>
      <c r="S1063" s="73"/>
      <c r="T1063" s="74">
        <f t="shared" si="17"/>
        <v>427</v>
      </c>
      <c r="U1063" s="75"/>
      <c r="V1063" s="8" t="str" cm="1">
        <f t="array" ref="V1063">IF(SUMPRODUCT((Tableau1[NOM DE LA STRUCTURE]=Tableau1[[#This Row],[NOM DE LA STRUCTURE]])*Tableau1[MONTANT PROPOSE POUR L''ACTION])=0,"",SUMPRODUCT((Tableau1[NOM DE LA STRUCTURE]=Tableau1[[#This Row],[NOM DE LA STRUCTURE]])*Tableau1[MONTANT PROPOSE POUR L''ACTION]))</f>
        <v/>
      </c>
      <c r="W1063" s="79"/>
    </row>
    <row r="1064" spans="1:23" ht="47.5" hidden="1" customHeight="1" x14ac:dyDescent="0.25">
      <c r="A1064" s="13" t="str">
        <f>_xlfn.XLOOKUP(C1064,'Export Action'!$A$3:$A$1999,'Export Action'!$L$3:$L$1999)</f>
        <v>85139511100020</v>
      </c>
      <c r="B1064" s="84" t="str">
        <f>_xlfn.XLOOKUP(A1064,'Export Action'!$L$3:$L$1999,'Export Action'!$O$3:$O$1999)</f>
        <v>SAINT PAUL OUEST REUNION TENNIS DE TABLE (S.P.O.R.T.T)</v>
      </c>
      <c r="C1064" s="1" t="s">
        <v>19355</v>
      </c>
      <c r="D1064" s="36" t="str">
        <f>_xlfn.XLOOKUP(C1064,'Export Action'!$A$3:$A$1999,'Export Action'!$X$3:$X$1999)</f>
        <v>Les Jeunes - Recrutement et fidélisation des Jeunes</v>
      </c>
      <c r="E1064" s="1" t="str">
        <f>_xlfn.XLOOKUP(A1064,'Export Dossier'!$K$3:$K$974,'Export Dossier'!$D$3:$D$974)</f>
        <v>FFTT-REUN-24-0005</v>
      </c>
      <c r="F1064" s="36" t="str">
        <f>_xlfn.XLOOKUP(C1064,'Export Action'!$A$3:$A$1999,'Export Action'!$AE$3:$AE$1999)</f>
        <v>Ping Educatif</v>
      </c>
      <c r="G1064" s="68"/>
      <c r="H1064" s="71"/>
      <c r="I1064" s="71"/>
      <c r="J1064" s="1" t="str">
        <f>_xlfn.XLOOKUP(C1064,'Export Action'!$A$3:$A$1999,'Export Action'!$J$3:$J$1999)</f>
        <v>Renouvellement</v>
      </c>
      <c r="K1064" s="1" t="str">
        <f>_xlfn.XLOOKUP(C1064,'Export Action'!$A$3:$A$1999,'Export Action'!$AL$3:$AL$1999)</f>
        <v>Mixte</v>
      </c>
      <c r="L1064" s="1">
        <f>_xlfn.XLOOKUP(C1064,'Export Action'!$A$3:$A$1999,'Export Action'!$AM$3:$AM$1999)</f>
        <v>60</v>
      </c>
      <c r="M1064" s="5">
        <f>_xlfn.XLOOKUP(A1064,'Export 2022'!$K$3:$K$1000,'Export 2022'!$AF$3:$AF$1000)</f>
        <v>4500</v>
      </c>
      <c r="N1064" s="5">
        <f>_xlfn.XLOOKUP(A1064,'Export 2023'!$K$3:$K$1000,'Export 2023'!$AF$3:$AF$1000)</f>
        <v>4500</v>
      </c>
      <c r="O1064" s="31">
        <f>_xlfn.XLOOKUP(A1064,'Export Dossier'!$K$3:$K$974,'Export Dossier'!$AD$3:$AD$974)</f>
        <v>6000</v>
      </c>
      <c r="P1064" s="31">
        <f>_xlfn.XLOOKUP(C1064,'Export Action'!$A$3:$A$1999,'Export Action'!$AS$3:$AS$1999)</f>
        <v>3000</v>
      </c>
      <c r="Q1064" s="29">
        <f>(_xlfn.XLOOKUP(C1064,'Export Action'!$A$3:$A$1999,'Export Action'!$AS$3:$AS$1999))/_xlfn.XLOOKUP(C1064,'Export Action'!$A$3:$A$1999,'Export Action'!$AR$3:$AR$1999)</f>
        <v>0.54545454545454541</v>
      </c>
      <c r="R1064" s="63" t="str">
        <f>IF(OR(_xlfn.XLOOKUP(C1064,'Export Action'!$A$3:$A$1999,'Export Action'!$AO$3:$AO$1999)="Communes ZRR./bassins de vie pop &gt; 50% ZRR",_xlfn.XLOOKUP(C1064,'Export Action'!$A$3:$A$1999,'Export Action'!$AO$3:$AO$1999)="Contrats de relance et de transition écologique (CRTE) rural"),"Oui","Non")</f>
        <v>Non</v>
      </c>
      <c r="S1064" s="73"/>
      <c r="T1064" s="74">
        <f t="shared" si="17"/>
        <v>428</v>
      </c>
      <c r="U1064" s="75"/>
      <c r="V1064" s="8" t="str" cm="1">
        <f t="array" ref="V1064">IF(SUMPRODUCT((Tableau1[NOM DE LA STRUCTURE]=Tableau1[[#This Row],[NOM DE LA STRUCTURE]])*Tableau1[MONTANT PROPOSE POUR L''ACTION])=0,"",SUMPRODUCT((Tableau1[NOM DE LA STRUCTURE]=Tableau1[[#This Row],[NOM DE LA STRUCTURE]])*Tableau1[MONTANT PROPOSE POUR L''ACTION]))</f>
        <v/>
      </c>
      <c r="W1064" s="79"/>
    </row>
    <row r="1065" spans="1:23" ht="47.5" hidden="1" customHeight="1" x14ac:dyDescent="0.25">
      <c r="A1065" s="13" t="str">
        <f>_xlfn.XLOOKUP(C1065,'Export Action'!$A$3:$A$1999,'Export Action'!$L$3:$L$1999)</f>
        <v>85139511100020</v>
      </c>
      <c r="B1065" s="84" t="str">
        <f>_xlfn.XLOOKUP(A1065,'Export Action'!$L$3:$L$1999,'Export Action'!$O$3:$O$1999)</f>
        <v>SAINT PAUL OUEST REUNION TENNIS DE TABLE (S.P.O.R.T.T)</v>
      </c>
      <c r="C1065" s="1" t="s">
        <v>19362</v>
      </c>
      <c r="D1065" s="36" t="str">
        <f>_xlfn.XLOOKUP(C1065,'Export Action'!$A$3:$A$1999,'Export Action'!$X$3:$X$1999)</f>
        <v>Ping dans les quartiers</v>
      </c>
      <c r="E1065" s="1" t="str">
        <f>_xlfn.XLOOKUP(A1065,'Export Dossier'!$K$3:$K$974,'Export Dossier'!$D$3:$D$974)</f>
        <v>FFTT-REUN-24-0005</v>
      </c>
      <c r="F1065" s="36" t="str">
        <f>_xlfn.XLOOKUP(C1065,'Export Action'!$A$3:$A$1999,'Export Action'!$AE$3:$AE$1999)</f>
        <v>Ping Inclusif</v>
      </c>
      <c r="G1065" s="68"/>
      <c r="H1065" s="71"/>
      <c r="I1065" s="71"/>
      <c r="J1065" s="1" t="str">
        <f>_xlfn.XLOOKUP(C1065,'Export Action'!$A$3:$A$1999,'Export Action'!$J$3:$J$1999)</f>
        <v>Renouvellement</v>
      </c>
      <c r="K1065" s="1" t="str">
        <f>_xlfn.XLOOKUP(C1065,'Export Action'!$A$3:$A$1999,'Export Action'!$AL$3:$AL$1999)</f>
        <v>Mixte</v>
      </c>
      <c r="L1065" s="1">
        <f>_xlfn.XLOOKUP(C1065,'Export Action'!$A$3:$A$1999,'Export Action'!$AM$3:$AM$1999)</f>
        <v>60</v>
      </c>
      <c r="M1065" s="5">
        <f>_xlfn.XLOOKUP(A1065,'Export 2022'!$K$3:$K$1000,'Export 2022'!$AF$3:$AF$1000)</f>
        <v>4500</v>
      </c>
      <c r="N1065" s="5">
        <f>_xlfn.XLOOKUP(A1065,'Export 2023'!$K$3:$K$1000,'Export 2023'!$AF$3:$AF$1000)</f>
        <v>4500</v>
      </c>
      <c r="O1065" s="31">
        <f>_xlfn.XLOOKUP(A1065,'Export Dossier'!$K$3:$K$974,'Export Dossier'!$AD$3:$AD$974)</f>
        <v>6000</v>
      </c>
      <c r="P1065" s="31">
        <f>_xlfn.XLOOKUP(C1065,'Export Action'!$A$3:$A$1999,'Export Action'!$AS$3:$AS$1999)</f>
        <v>3000</v>
      </c>
      <c r="Q1065" s="29">
        <f>(_xlfn.XLOOKUP(C1065,'Export Action'!$A$3:$A$1999,'Export Action'!$AS$3:$AS$1999))/_xlfn.XLOOKUP(C1065,'Export Action'!$A$3:$A$1999,'Export Action'!$AR$3:$AR$1999)</f>
        <v>0.35294117647058826</v>
      </c>
      <c r="R1065" s="63" t="str">
        <f>IF(OR(_xlfn.XLOOKUP(C1065,'Export Action'!$A$3:$A$1999,'Export Action'!$AO$3:$AO$1999)="Communes ZRR./bassins de vie pop &gt; 50% ZRR",_xlfn.XLOOKUP(C1065,'Export Action'!$A$3:$A$1999,'Export Action'!$AO$3:$AO$1999)="Contrats de relance et de transition écologique (CRTE) rural"),"Oui","Non")</f>
        <v>Non</v>
      </c>
      <c r="S1065" s="73"/>
      <c r="T1065" s="74">
        <f t="shared" si="17"/>
        <v>428</v>
      </c>
      <c r="U1065" s="75"/>
      <c r="V1065" s="8" t="str" cm="1">
        <f t="array" ref="V1065">IF(SUMPRODUCT((Tableau1[NOM DE LA STRUCTURE]=Tableau1[[#This Row],[NOM DE LA STRUCTURE]])*Tableau1[MONTANT PROPOSE POUR L''ACTION])=0,"",SUMPRODUCT((Tableau1[NOM DE LA STRUCTURE]=Tableau1[[#This Row],[NOM DE LA STRUCTURE]])*Tableau1[MONTANT PROPOSE POUR L''ACTION]))</f>
        <v/>
      </c>
      <c r="W1065" s="79"/>
    </row>
    <row r="1066" spans="1:23" ht="47.5" hidden="1" customHeight="1" x14ac:dyDescent="0.25">
      <c r="A1066" s="13" t="str">
        <f>_xlfn.XLOOKUP(C1066,'Export Action'!$A$3:$A$1999,'Export Action'!$L$3:$L$1999)</f>
        <v>41398886600021</v>
      </c>
      <c r="B1066" s="84" t="str">
        <f>_xlfn.XLOOKUP(A1066,'Export Action'!$L$3:$L$1999,'Export Action'!$O$3:$O$1999)</f>
        <v>CLUB PONGISTE POSSESSIONNAIS (CPP)</v>
      </c>
      <c r="C1066" s="1" t="s">
        <v>19369</v>
      </c>
      <c r="D1066" s="36" t="str">
        <f>_xlfn.XLOOKUP(C1066,'Export Action'!$A$3:$A$1999,'Export Action'!$X$3:$X$1999)</f>
        <v>La féminisation</v>
      </c>
      <c r="E1066" s="1" t="str">
        <f>_xlfn.XLOOKUP(A1066,'Export Dossier'!$K$3:$K$974,'Export Dossier'!$D$3:$D$974)</f>
        <v>FFTT-REUN-24-0006</v>
      </c>
      <c r="F1066" s="36" t="str">
        <f>_xlfn.XLOOKUP(C1066,'Export Action'!$A$3:$A$1999,'Export Action'!$AE$3:$AE$1999)</f>
        <v>Ping Educatif</v>
      </c>
      <c r="G1066" s="68"/>
      <c r="H1066" s="71"/>
      <c r="I1066" s="71"/>
      <c r="J1066" s="1" t="str">
        <f>_xlfn.XLOOKUP(C1066,'Export Action'!$A$3:$A$1999,'Export Action'!$J$3:$J$1999)</f>
        <v>Renouvellement</v>
      </c>
      <c r="K1066" s="1" t="str">
        <f>_xlfn.XLOOKUP(C1066,'Export Action'!$A$3:$A$1999,'Export Action'!$AL$3:$AL$1999)</f>
        <v>Féminin</v>
      </c>
      <c r="L1066" s="1">
        <f>_xlfn.XLOOKUP(C1066,'Export Action'!$A$3:$A$1999,'Export Action'!$AM$3:$AM$1999)</f>
        <v>70</v>
      </c>
      <c r="M1066" s="5">
        <f>_xlfn.XLOOKUP(A1066,'Export 2022'!$K$3:$K$1000,'Export 2022'!$AF$3:$AF$1000)</f>
        <v>3000</v>
      </c>
      <c r="N1066" s="5">
        <f>_xlfn.XLOOKUP(A1066,'Export 2023'!$K$3:$K$1000,'Export 2023'!$AF$3:$AF$1000)</f>
        <v>0</v>
      </c>
      <c r="O1066" s="31">
        <f>_xlfn.XLOOKUP(A1066,'Export Dossier'!$K$3:$K$974,'Export Dossier'!$AD$3:$AD$974)</f>
        <v>7000</v>
      </c>
      <c r="P1066" s="31">
        <f>_xlfn.XLOOKUP(C1066,'Export Action'!$A$3:$A$1999,'Export Action'!$AS$3:$AS$1999)</f>
        <v>2500</v>
      </c>
      <c r="Q1066" s="29">
        <f>(_xlfn.XLOOKUP(C1066,'Export Action'!$A$3:$A$1999,'Export Action'!$AS$3:$AS$1999))/_xlfn.XLOOKUP(C1066,'Export Action'!$A$3:$A$1999,'Export Action'!$AR$3:$AR$1999)</f>
        <v>0.25510204081632654</v>
      </c>
      <c r="R1066" s="63" t="str">
        <f>IF(OR(_xlfn.XLOOKUP(C1066,'Export Action'!$A$3:$A$1999,'Export Action'!$AO$3:$AO$1999)="Communes ZRR./bassins de vie pop &gt; 50% ZRR",_xlfn.XLOOKUP(C1066,'Export Action'!$A$3:$A$1999,'Export Action'!$AO$3:$AO$1999)="Contrats de relance et de transition écologique (CRTE) rural"),"Oui","Non")</f>
        <v>Non</v>
      </c>
      <c r="S1066" s="73"/>
      <c r="T1066" s="74">
        <f t="shared" si="17"/>
        <v>429</v>
      </c>
      <c r="U1066" s="75"/>
      <c r="V1066" s="8" t="str" cm="1">
        <f t="array" ref="V1066">IF(SUMPRODUCT((Tableau1[NOM DE LA STRUCTURE]=Tableau1[[#This Row],[NOM DE LA STRUCTURE]])*Tableau1[MONTANT PROPOSE POUR L''ACTION])=0,"",SUMPRODUCT((Tableau1[NOM DE LA STRUCTURE]=Tableau1[[#This Row],[NOM DE LA STRUCTURE]])*Tableau1[MONTANT PROPOSE POUR L''ACTION]))</f>
        <v/>
      </c>
      <c r="W1066" s="79"/>
    </row>
    <row r="1067" spans="1:23" ht="47.5" hidden="1" customHeight="1" x14ac:dyDescent="0.25">
      <c r="A1067" s="13" t="str">
        <f>_xlfn.XLOOKUP(C1067,'Export Action'!$A$3:$A$1999,'Export Action'!$L$3:$L$1999)</f>
        <v>41398886600021</v>
      </c>
      <c r="B1067" s="84" t="str">
        <f>_xlfn.XLOOKUP(A1067,'Export Action'!$L$3:$L$1999,'Export Action'!$O$3:$O$1999)</f>
        <v>CLUB PONGISTE POSSESSIONNAIS (CPP)</v>
      </c>
      <c r="C1067" s="1" t="s">
        <v>19376</v>
      </c>
      <c r="D1067" s="36" t="str">
        <f>_xlfn.XLOOKUP(C1067,'Export Action'!$A$3:$A$1999,'Export Action'!$X$3:$X$1999)</f>
        <v>1.1_CL03 : Ping 4-7 ans</v>
      </c>
      <c r="E1067" s="1" t="str">
        <f>_xlfn.XLOOKUP(A1067,'Export Dossier'!$K$3:$K$974,'Export Dossier'!$D$3:$D$974)</f>
        <v>FFTT-REUN-24-0006</v>
      </c>
      <c r="F1067" s="36" t="str">
        <f>_xlfn.XLOOKUP(C1067,'Export Action'!$A$3:$A$1999,'Export Action'!$AE$3:$AE$1999)</f>
        <v>Ping Educatif</v>
      </c>
      <c r="G1067" s="68"/>
      <c r="H1067" s="71"/>
      <c r="I1067" s="71"/>
      <c r="J1067" s="1" t="str">
        <f>_xlfn.XLOOKUP(C1067,'Export Action'!$A$3:$A$1999,'Export Action'!$J$3:$J$1999)</f>
        <v>Renouvellement</v>
      </c>
      <c r="K1067" s="1" t="str">
        <f>_xlfn.XLOOKUP(C1067,'Export Action'!$A$3:$A$1999,'Export Action'!$AL$3:$AL$1999)</f>
        <v>Mixte</v>
      </c>
      <c r="L1067" s="1">
        <f>_xlfn.XLOOKUP(C1067,'Export Action'!$A$3:$A$1999,'Export Action'!$AM$3:$AM$1999)</f>
        <v>60</v>
      </c>
      <c r="M1067" s="5">
        <f>_xlfn.XLOOKUP(A1067,'Export 2022'!$K$3:$K$1000,'Export 2022'!$AF$3:$AF$1000)</f>
        <v>3000</v>
      </c>
      <c r="N1067" s="5">
        <f>_xlfn.XLOOKUP(A1067,'Export 2023'!$K$3:$K$1000,'Export 2023'!$AF$3:$AF$1000)</f>
        <v>0</v>
      </c>
      <c r="O1067" s="31">
        <f>_xlfn.XLOOKUP(A1067,'Export Dossier'!$K$3:$K$974,'Export Dossier'!$AD$3:$AD$974)</f>
        <v>7000</v>
      </c>
      <c r="P1067" s="31">
        <f>_xlfn.XLOOKUP(C1067,'Export Action'!$A$3:$A$1999,'Export Action'!$AS$3:$AS$1999)</f>
        <v>2500</v>
      </c>
      <c r="Q1067" s="29">
        <f>(_xlfn.XLOOKUP(C1067,'Export Action'!$A$3:$A$1999,'Export Action'!$AS$3:$AS$1999))/_xlfn.XLOOKUP(C1067,'Export Action'!$A$3:$A$1999,'Export Action'!$AR$3:$AR$1999)</f>
        <v>0.22624434389140272</v>
      </c>
      <c r="R1067" s="63" t="str">
        <f>IF(OR(_xlfn.XLOOKUP(C1067,'Export Action'!$A$3:$A$1999,'Export Action'!$AO$3:$AO$1999)="Communes ZRR./bassins de vie pop &gt; 50% ZRR",_xlfn.XLOOKUP(C1067,'Export Action'!$A$3:$A$1999,'Export Action'!$AO$3:$AO$1999)="Contrats de relance et de transition écologique (CRTE) rural"),"Oui","Non")</f>
        <v>Non</v>
      </c>
      <c r="S1067" s="73"/>
      <c r="T1067" s="74">
        <f t="shared" si="17"/>
        <v>429</v>
      </c>
      <c r="U1067" s="75"/>
      <c r="V1067" s="8" t="str" cm="1">
        <f t="array" ref="V1067">IF(SUMPRODUCT((Tableau1[NOM DE LA STRUCTURE]=Tableau1[[#This Row],[NOM DE LA STRUCTURE]])*Tableau1[MONTANT PROPOSE POUR L''ACTION])=0,"",SUMPRODUCT((Tableau1[NOM DE LA STRUCTURE]=Tableau1[[#This Row],[NOM DE LA STRUCTURE]])*Tableau1[MONTANT PROPOSE POUR L''ACTION]))</f>
        <v/>
      </c>
      <c r="W1067" s="79"/>
    </row>
    <row r="1068" spans="1:23" ht="47.5" hidden="1" customHeight="1" x14ac:dyDescent="0.25">
      <c r="A1068" s="13" t="str">
        <f>_xlfn.XLOOKUP(C1068,'Export Action'!$A$3:$A$1999,'Export Action'!$L$3:$L$1999)</f>
        <v>41398886600021</v>
      </c>
      <c r="B1068" s="84" t="str">
        <f>_xlfn.XLOOKUP(A1068,'Export Action'!$L$3:$L$1999,'Export Action'!$O$3:$O$1999)</f>
        <v>CLUB PONGISTE POSSESSIONNAIS (CPP)</v>
      </c>
      <c r="C1068" s="1" t="s">
        <v>19382</v>
      </c>
      <c r="D1068" s="36" t="str">
        <f>_xlfn.XLOOKUP(C1068,'Export Action'!$A$3:$A$1999,'Export Action'!$X$3:$X$1999)</f>
        <v>Ecole de sport</v>
      </c>
      <c r="E1068" s="1" t="str">
        <f>_xlfn.XLOOKUP(A1068,'Export Dossier'!$K$3:$K$974,'Export Dossier'!$D$3:$D$974)</f>
        <v>FFTT-REUN-24-0006</v>
      </c>
      <c r="F1068" s="36" t="str">
        <f>_xlfn.XLOOKUP(C1068,'Export Action'!$A$3:$A$1999,'Export Action'!$AE$3:$AE$1999)</f>
        <v>Ping Educatif</v>
      </c>
      <c r="G1068" s="68"/>
      <c r="H1068" s="71"/>
      <c r="I1068" s="71"/>
      <c r="J1068" s="1" t="str">
        <f>_xlfn.XLOOKUP(C1068,'Export Action'!$A$3:$A$1999,'Export Action'!$J$3:$J$1999)</f>
        <v>Première demande</v>
      </c>
      <c r="K1068" s="1" t="str">
        <f>_xlfn.XLOOKUP(C1068,'Export Action'!$A$3:$A$1999,'Export Action'!$AL$3:$AL$1999)</f>
        <v>Mixte</v>
      </c>
      <c r="L1068" s="1">
        <f>_xlfn.XLOOKUP(C1068,'Export Action'!$A$3:$A$1999,'Export Action'!$AM$3:$AM$1999)</f>
        <v>300</v>
      </c>
      <c r="M1068" s="5">
        <f>_xlfn.XLOOKUP(A1068,'Export 2022'!$K$3:$K$1000,'Export 2022'!$AF$3:$AF$1000)</f>
        <v>3000</v>
      </c>
      <c r="N1068" s="5">
        <f>_xlfn.XLOOKUP(A1068,'Export 2023'!$K$3:$K$1000,'Export 2023'!$AF$3:$AF$1000)</f>
        <v>0</v>
      </c>
      <c r="O1068" s="31">
        <f>_xlfn.XLOOKUP(A1068,'Export Dossier'!$K$3:$K$974,'Export Dossier'!$AD$3:$AD$974)</f>
        <v>7000</v>
      </c>
      <c r="P1068" s="31">
        <f>_xlfn.XLOOKUP(C1068,'Export Action'!$A$3:$A$1999,'Export Action'!$AS$3:$AS$1999)</f>
        <v>2000</v>
      </c>
      <c r="Q1068" s="29">
        <f>(_xlfn.XLOOKUP(C1068,'Export Action'!$A$3:$A$1999,'Export Action'!$AS$3:$AS$1999))/_xlfn.XLOOKUP(C1068,'Export Action'!$A$3:$A$1999,'Export Action'!$AR$3:$AR$1999)</f>
        <v>0.14814814814814814</v>
      </c>
      <c r="R1068" s="63" t="str">
        <f>IF(OR(_xlfn.XLOOKUP(C1068,'Export Action'!$A$3:$A$1999,'Export Action'!$AO$3:$AO$1999)="Communes ZRR./bassins de vie pop &gt; 50% ZRR",_xlfn.XLOOKUP(C1068,'Export Action'!$A$3:$A$1999,'Export Action'!$AO$3:$AO$1999)="Contrats de relance et de transition écologique (CRTE) rural"),"Oui","Non")</f>
        <v>Non</v>
      </c>
      <c r="S1068" s="73"/>
      <c r="T1068" s="74">
        <f t="shared" si="17"/>
        <v>429</v>
      </c>
      <c r="U1068" s="75"/>
      <c r="V1068" s="8" t="str" cm="1">
        <f t="array" ref="V1068">IF(SUMPRODUCT((Tableau1[NOM DE LA STRUCTURE]=Tableau1[[#This Row],[NOM DE LA STRUCTURE]])*Tableau1[MONTANT PROPOSE POUR L''ACTION])=0,"",SUMPRODUCT((Tableau1[NOM DE LA STRUCTURE]=Tableau1[[#This Row],[NOM DE LA STRUCTURE]])*Tableau1[MONTANT PROPOSE POUR L''ACTION]))</f>
        <v/>
      </c>
      <c r="W1068" s="79"/>
    </row>
    <row r="1069" spans="1:23" ht="47.5" hidden="1" customHeight="1" x14ac:dyDescent="0.25">
      <c r="A1069" s="13">
        <f>_xlfn.XLOOKUP(C1069,'Export Action'!$A$3:$A$1999,'Export Action'!$L$3:$L$1999)</f>
        <v>0</v>
      </c>
      <c r="B1069" s="84"/>
      <c r="C1069" s="1"/>
      <c r="D1069" s="36"/>
      <c r="E1069" s="1"/>
      <c r="F1069" s="36"/>
      <c r="G1069" s="68"/>
      <c r="H1069" s="71"/>
      <c r="I1069" s="71"/>
      <c r="J1069" s="1"/>
      <c r="K1069" s="1"/>
      <c r="L1069" s="1"/>
      <c r="M1069" s="5"/>
      <c r="N1069" s="5"/>
      <c r="O1069" s="31"/>
      <c r="P1069" s="31"/>
      <c r="Q1069" s="1"/>
      <c r="R1069" s="64"/>
      <c r="S1069" s="73"/>
      <c r="T1069" s="74">
        <f t="shared" si="17"/>
        <v>430</v>
      </c>
      <c r="U1069" s="75"/>
      <c r="V1069" s="8" t="str" cm="1">
        <f t="array" ref="V1069">IF(SUMPRODUCT((Tableau1[NOM DE LA STRUCTURE]=Tableau1[[#This Row],[NOM DE LA STRUCTURE]])*Tableau1[MONTANT PROPOSE POUR L''ACTION])=0,"",SUMPRODUCT((Tableau1[NOM DE LA STRUCTURE]=Tableau1[[#This Row],[NOM DE LA STRUCTURE]])*Tableau1[MONTANT PROPOSE POUR L''ACTION]))</f>
        <v/>
      </c>
      <c r="W1069" s="79"/>
    </row>
    <row r="1070" spans="1:23" ht="47.5" hidden="1" customHeight="1" x14ac:dyDescent="0.25">
      <c r="A1070" s="13">
        <f>_xlfn.XLOOKUP(C1070,'Export Action'!$A$3:$A$1999,'Export Action'!$L$3:$L$1999)</f>
        <v>0</v>
      </c>
      <c r="B1070" s="84"/>
      <c r="C1070" s="1"/>
      <c r="D1070" s="36"/>
      <c r="E1070" s="1"/>
      <c r="F1070" s="36"/>
      <c r="G1070" s="68"/>
      <c r="H1070" s="71"/>
      <c r="I1070" s="71"/>
      <c r="J1070" s="1"/>
      <c r="K1070" s="1"/>
      <c r="L1070" s="1"/>
      <c r="M1070" s="5"/>
      <c r="N1070" s="5"/>
      <c r="O1070" s="31"/>
      <c r="P1070" s="31"/>
      <c r="Q1070" s="1"/>
      <c r="R1070" s="64"/>
      <c r="S1070" s="73"/>
      <c r="T1070" s="74">
        <f t="shared" si="17"/>
        <v>430</v>
      </c>
      <c r="U1070" s="75"/>
      <c r="V1070" s="8" t="str" cm="1">
        <f t="array" ref="V1070">IF(SUMPRODUCT((Tableau1[NOM DE LA STRUCTURE]=Tableau1[[#This Row],[NOM DE LA STRUCTURE]])*Tableau1[MONTANT PROPOSE POUR L''ACTION])=0,"",SUMPRODUCT((Tableau1[NOM DE LA STRUCTURE]=Tableau1[[#This Row],[NOM DE LA STRUCTURE]])*Tableau1[MONTANT PROPOSE POUR L''ACTION]))</f>
        <v/>
      </c>
      <c r="W1070" s="79"/>
    </row>
    <row r="1071" spans="1:23" ht="47.5" hidden="1" customHeight="1" x14ac:dyDescent="0.25">
      <c r="A1071" s="13">
        <f>_xlfn.XLOOKUP(C1071,'Export Action'!$A$3:$A$1999,'Export Action'!$L$3:$L$1999)</f>
        <v>0</v>
      </c>
      <c r="B1071" s="84"/>
      <c r="C1071" s="1"/>
      <c r="D1071" s="36"/>
      <c r="E1071" s="1"/>
      <c r="F1071" s="36"/>
      <c r="G1071" s="68"/>
      <c r="H1071" s="71"/>
      <c r="I1071" s="71"/>
      <c r="J1071" s="1"/>
      <c r="K1071" s="1"/>
      <c r="L1071" s="1"/>
      <c r="M1071" s="5"/>
      <c r="N1071" s="5"/>
      <c r="O1071" s="31"/>
      <c r="P1071" s="31"/>
      <c r="Q1071" s="1"/>
      <c r="R1071" s="64"/>
      <c r="S1071" s="73"/>
      <c r="T1071" s="74">
        <f t="shared" si="17"/>
        <v>430</v>
      </c>
      <c r="U1071" s="75"/>
      <c r="V1071" s="8" t="str" cm="1">
        <f t="array" ref="V1071">IF(SUMPRODUCT((Tableau1[NOM DE LA STRUCTURE]=Tableau1[[#This Row],[NOM DE LA STRUCTURE]])*Tableau1[MONTANT PROPOSE POUR L''ACTION])=0,"",SUMPRODUCT((Tableau1[NOM DE LA STRUCTURE]=Tableau1[[#This Row],[NOM DE LA STRUCTURE]])*Tableau1[MONTANT PROPOSE POUR L''ACTION]))</f>
        <v/>
      </c>
      <c r="W1071" s="79"/>
    </row>
    <row r="1072" spans="1:23" ht="47.5" hidden="1" customHeight="1" x14ac:dyDescent="0.25">
      <c r="A1072" s="13">
        <f>_xlfn.XLOOKUP(C1072,'Export Action'!$A$3:$A$1999,'Export Action'!$L$3:$L$1999)</f>
        <v>0</v>
      </c>
      <c r="B1072" s="84"/>
      <c r="C1072" s="1"/>
      <c r="D1072" s="36"/>
      <c r="E1072" s="1"/>
      <c r="F1072" s="36"/>
      <c r="G1072" s="68"/>
      <c r="H1072" s="71"/>
      <c r="I1072" s="71"/>
      <c r="J1072" s="1"/>
      <c r="K1072" s="1"/>
      <c r="L1072" s="1"/>
      <c r="M1072" s="5"/>
      <c r="N1072" s="5"/>
      <c r="O1072" s="31"/>
      <c r="P1072" s="31"/>
      <c r="Q1072" s="1"/>
      <c r="R1072" s="64"/>
      <c r="S1072" s="73"/>
      <c r="T1072" s="74">
        <f t="shared" si="17"/>
        <v>430</v>
      </c>
      <c r="U1072" s="75"/>
      <c r="V1072" s="8" t="str" cm="1">
        <f t="array" ref="V1072">IF(SUMPRODUCT((Tableau1[NOM DE LA STRUCTURE]=Tableau1[[#This Row],[NOM DE LA STRUCTURE]])*Tableau1[MONTANT PROPOSE POUR L''ACTION])=0,"",SUMPRODUCT((Tableau1[NOM DE LA STRUCTURE]=Tableau1[[#This Row],[NOM DE LA STRUCTURE]])*Tableau1[MONTANT PROPOSE POUR L''ACTION]))</f>
        <v/>
      </c>
      <c r="W1072" s="79"/>
    </row>
    <row r="1073" spans="1:23" ht="47.5" hidden="1" customHeight="1" x14ac:dyDescent="0.25">
      <c r="A1073" s="13">
        <f>_xlfn.XLOOKUP(C1073,'Export Action'!$A$3:$A$1999,'Export Action'!$L$3:$L$1999)</f>
        <v>0</v>
      </c>
      <c r="B1073" s="84"/>
      <c r="C1073" s="1"/>
      <c r="D1073" s="36"/>
      <c r="E1073" s="1"/>
      <c r="F1073" s="36"/>
      <c r="G1073" s="68"/>
      <c r="H1073" s="71"/>
      <c r="I1073" s="71"/>
      <c r="J1073" s="1"/>
      <c r="K1073" s="1"/>
      <c r="L1073" s="1"/>
      <c r="M1073" s="5"/>
      <c r="N1073" s="5"/>
      <c r="O1073" s="31"/>
      <c r="P1073" s="31"/>
      <c r="Q1073" s="1"/>
      <c r="R1073" s="64"/>
      <c r="S1073" s="73"/>
      <c r="T1073" s="74">
        <f t="shared" si="17"/>
        <v>430</v>
      </c>
      <c r="U1073" s="75"/>
      <c r="V1073" s="8" t="str" cm="1">
        <f t="array" ref="V1073">IF(SUMPRODUCT((Tableau1[NOM DE LA STRUCTURE]=Tableau1[[#This Row],[NOM DE LA STRUCTURE]])*Tableau1[MONTANT PROPOSE POUR L''ACTION])=0,"",SUMPRODUCT((Tableau1[NOM DE LA STRUCTURE]=Tableau1[[#This Row],[NOM DE LA STRUCTURE]])*Tableau1[MONTANT PROPOSE POUR L''ACTION]))</f>
        <v/>
      </c>
      <c r="W1073" s="79"/>
    </row>
    <row r="1074" spans="1:23" ht="47.5" hidden="1" customHeight="1" x14ac:dyDescent="0.25">
      <c r="A1074" s="13">
        <f>_xlfn.XLOOKUP(C1074,'Export Action'!$A$3:$A$1999,'Export Action'!$L$3:$L$1999)</f>
        <v>0</v>
      </c>
      <c r="B1074" s="84"/>
      <c r="C1074" s="1"/>
      <c r="D1074" s="36"/>
      <c r="E1074" s="1"/>
      <c r="F1074" s="36"/>
      <c r="G1074" s="68"/>
      <c r="H1074" s="71"/>
      <c r="I1074" s="71"/>
      <c r="J1074" s="1"/>
      <c r="K1074" s="1"/>
      <c r="L1074" s="1"/>
      <c r="M1074" s="5"/>
      <c r="N1074" s="5"/>
      <c r="O1074" s="31"/>
      <c r="P1074" s="31"/>
      <c r="Q1074" s="1"/>
      <c r="R1074" s="64"/>
      <c r="S1074" s="73"/>
      <c r="T1074" s="74">
        <f t="shared" si="17"/>
        <v>430</v>
      </c>
      <c r="U1074" s="75"/>
      <c r="V1074" s="8" t="str" cm="1">
        <f t="array" ref="V1074">IF(SUMPRODUCT((Tableau1[NOM DE LA STRUCTURE]=Tableau1[[#This Row],[NOM DE LA STRUCTURE]])*Tableau1[MONTANT PROPOSE POUR L''ACTION])=0,"",SUMPRODUCT((Tableau1[NOM DE LA STRUCTURE]=Tableau1[[#This Row],[NOM DE LA STRUCTURE]])*Tableau1[MONTANT PROPOSE POUR L''ACTION]))</f>
        <v/>
      </c>
      <c r="W1074" s="79"/>
    </row>
    <row r="1075" spans="1:23" ht="47.5" hidden="1" customHeight="1" x14ac:dyDescent="0.25">
      <c r="A1075" s="13">
        <f>_xlfn.XLOOKUP(C1075,'Export Action'!$A$3:$A$1999,'Export Action'!$L$3:$L$1999)</f>
        <v>0</v>
      </c>
      <c r="B1075" s="84"/>
      <c r="C1075" s="1"/>
      <c r="D1075" s="36"/>
      <c r="E1075" s="1"/>
      <c r="F1075" s="36"/>
      <c r="G1075" s="68"/>
      <c r="H1075" s="71"/>
      <c r="I1075" s="71"/>
      <c r="J1075" s="1"/>
      <c r="K1075" s="1"/>
      <c r="L1075" s="1"/>
      <c r="M1075" s="5"/>
      <c r="N1075" s="5"/>
      <c r="O1075" s="31"/>
      <c r="P1075" s="31"/>
      <c r="Q1075" s="1"/>
      <c r="R1075" s="64"/>
      <c r="S1075" s="73"/>
      <c r="T1075" s="74">
        <f t="shared" si="17"/>
        <v>430</v>
      </c>
      <c r="U1075" s="75"/>
      <c r="V1075" s="8" t="str" cm="1">
        <f t="array" ref="V1075">IF(SUMPRODUCT((Tableau1[NOM DE LA STRUCTURE]=Tableau1[[#This Row],[NOM DE LA STRUCTURE]])*Tableau1[MONTANT PROPOSE POUR L''ACTION])=0,"",SUMPRODUCT((Tableau1[NOM DE LA STRUCTURE]=Tableau1[[#This Row],[NOM DE LA STRUCTURE]])*Tableau1[MONTANT PROPOSE POUR L''ACTION]))</f>
        <v/>
      </c>
      <c r="W1075" s="79"/>
    </row>
    <row r="1076" spans="1:23" ht="47.5" hidden="1" customHeight="1" x14ac:dyDescent="0.25">
      <c r="A1076" s="13">
        <f>_xlfn.XLOOKUP(C1076,'Export Action'!$A$3:$A$1999,'Export Action'!$L$3:$L$1999)</f>
        <v>0</v>
      </c>
      <c r="B1076" s="84"/>
      <c r="C1076" s="1"/>
      <c r="D1076" s="36"/>
      <c r="E1076" s="1"/>
      <c r="F1076" s="36"/>
      <c r="G1076" s="68"/>
      <c r="H1076" s="71"/>
      <c r="I1076" s="71"/>
      <c r="J1076" s="1"/>
      <c r="K1076" s="1"/>
      <c r="L1076" s="1"/>
      <c r="M1076" s="5"/>
      <c r="N1076" s="5"/>
      <c r="O1076" s="31"/>
      <c r="P1076" s="31"/>
      <c r="Q1076" s="1"/>
      <c r="R1076" s="64"/>
      <c r="S1076" s="73"/>
      <c r="T1076" s="74">
        <f t="shared" si="17"/>
        <v>430</v>
      </c>
      <c r="U1076" s="75"/>
      <c r="V1076" s="8" t="str" cm="1">
        <f t="array" ref="V1076">IF(SUMPRODUCT((Tableau1[NOM DE LA STRUCTURE]=Tableau1[[#This Row],[NOM DE LA STRUCTURE]])*Tableau1[MONTANT PROPOSE POUR L''ACTION])=0,"",SUMPRODUCT((Tableau1[NOM DE LA STRUCTURE]=Tableau1[[#This Row],[NOM DE LA STRUCTURE]])*Tableau1[MONTANT PROPOSE POUR L''ACTION]))</f>
        <v/>
      </c>
      <c r="W1076" s="79"/>
    </row>
    <row r="1077" spans="1:23" ht="47.5" hidden="1" customHeight="1" x14ac:dyDescent="0.25">
      <c r="A1077" s="13">
        <f>_xlfn.XLOOKUP(C1077,'Export Action'!$A$3:$A$1999,'Export Action'!$L$3:$L$1999)</f>
        <v>0</v>
      </c>
      <c r="B1077" s="84"/>
      <c r="C1077" s="1"/>
      <c r="D1077" s="36"/>
      <c r="E1077" s="1"/>
      <c r="F1077" s="36"/>
      <c r="G1077" s="68"/>
      <c r="H1077" s="71"/>
      <c r="I1077" s="71"/>
      <c r="J1077" s="1"/>
      <c r="K1077" s="1"/>
      <c r="L1077" s="1"/>
      <c r="M1077" s="5"/>
      <c r="N1077" s="5"/>
      <c r="O1077" s="31"/>
      <c r="P1077" s="31"/>
      <c r="Q1077" s="1"/>
      <c r="R1077" s="64"/>
      <c r="S1077" s="73"/>
      <c r="T1077" s="74">
        <f t="shared" si="17"/>
        <v>430</v>
      </c>
      <c r="U1077" s="75"/>
      <c r="V1077" s="8" t="str" cm="1">
        <f t="array" ref="V1077">IF(SUMPRODUCT((Tableau1[NOM DE LA STRUCTURE]=Tableau1[[#This Row],[NOM DE LA STRUCTURE]])*Tableau1[MONTANT PROPOSE POUR L''ACTION])=0,"",SUMPRODUCT((Tableau1[NOM DE LA STRUCTURE]=Tableau1[[#This Row],[NOM DE LA STRUCTURE]])*Tableau1[MONTANT PROPOSE POUR L''ACTION]))</f>
        <v/>
      </c>
      <c r="W1077" s="79"/>
    </row>
    <row r="1078" spans="1:23" ht="47.5" hidden="1" customHeight="1" x14ac:dyDescent="0.25">
      <c r="A1078" s="13">
        <f>_xlfn.XLOOKUP(C1078,'Export Action'!$A$3:$A$1999,'Export Action'!$L$3:$L$1999)</f>
        <v>0</v>
      </c>
      <c r="B1078" s="84"/>
      <c r="C1078" s="1"/>
      <c r="D1078" s="36"/>
      <c r="E1078" s="1"/>
      <c r="F1078" s="36"/>
      <c r="G1078" s="68"/>
      <c r="H1078" s="71"/>
      <c r="I1078" s="71"/>
      <c r="J1078" s="1"/>
      <c r="K1078" s="1"/>
      <c r="L1078" s="1"/>
      <c r="M1078" s="5"/>
      <c r="N1078" s="5"/>
      <c r="O1078" s="31"/>
      <c r="P1078" s="31"/>
      <c r="Q1078" s="1"/>
      <c r="R1078" s="64"/>
      <c r="S1078" s="73"/>
      <c r="T1078" s="74">
        <f t="shared" si="17"/>
        <v>430</v>
      </c>
      <c r="U1078" s="75"/>
      <c r="V1078" s="8" t="str" cm="1">
        <f t="array" ref="V1078">IF(SUMPRODUCT((Tableau1[NOM DE LA STRUCTURE]=Tableau1[[#This Row],[NOM DE LA STRUCTURE]])*Tableau1[MONTANT PROPOSE POUR L''ACTION])=0,"",SUMPRODUCT((Tableau1[NOM DE LA STRUCTURE]=Tableau1[[#This Row],[NOM DE LA STRUCTURE]])*Tableau1[MONTANT PROPOSE POUR L''ACTION]))</f>
        <v/>
      </c>
      <c r="W1078" s="79"/>
    </row>
    <row r="1079" spans="1:23" ht="47.5" hidden="1" customHeight="1" x14ac:dyDescent="0.25">
      <c r="A1079" s="13">
        <f>_xlfn.XLOOKUP(C1079,'Export Action'!$A$3:$A$1999,'Export Action'!$L$3:$L$1999)</f>
        <v>0</v>
      </c>
      <c r="B1079" s="84"/>
      <c r="C1079" s="1"/>
      <c r="D1079" s="36"/>
      <c r="E1079" s="1"/>
      <c r="F1079" s="36"/>
      <c r="G1079" s="68"/>
      <c r="H1079" s="71"/>
      <c r="I1079" s="71"/>
      <c r="J1079" s="1"/>
      <c r="K1079" s="1"/>
      <c r="L1079" s="1"/>
      <c r="M1079" s="5"/>
      <c r="N1079" s="5"/>
      <c r="O1079" s="31"/>
      <c r="P1079" s="31"/>
      <c r="Q1079" s="1"/>
      <c r="R1079" s="64"/>
      <c r="S1079" s="73"/>
      <c r="T1079" s="74">
        <f t="shared" si="17"/>
        <v>430</v>
      </c>
      <c r="U1079" s="75"/>
      <c r="V1079" s="8" t="str" cm="1">
        <f t="array" ref="V1079">IF(SUMPRODUCT((Tableau1[NOM DE LA STRUCTURE]=Tableau1[[#This Row],[NOM DE LA STRUCTURE]])*Tableau1[MONTANT PROPOSE POUR L''ACTION])=0,"",SUMPRODUCT((Tableau1[NOM DE LA STRUCTURE]=Tableau1[[#This Row],[NOM DE LA STRUCTURE]])*Tableau1[MONTANT PROPOSE POUR L''ACTION]))</f>
        <v/>
      </c>
      <c r="W1079" s="79"/>
    </row>
    <row r="1080" spans="1:23" ht="47.5" hidden="1" customHeight="1" x14ac:dyDescent="0.25">
      <c r="A1080" s="13">
        <f>_xlfn.XLOOKUP(C1080,'Export Action'!$A$3:$A$1999,'Export Action'!$L$3:$L$1999)</f>
        <v>0</v>
      </c>
      <c r="B1080" s="84"/>
      <c r="C1080" s="1"/>
      <c r="D1080" s="36"/>
      <c r="E1080" s="1"/>
      <c r="F1080" s="36"/>
      <c r="G1080" s="68"/>
      <c r="H1080" s="71"/>
      <c r="I1080" s="71"/>
      <c r="J1080" s="1"/>
      <c r="K1080" s="1"/>
      <c r="L1080" s="1"/>
      <c r="M1080" s="5"/>
      <c r="N1080" s="5"/>
      <c r="O1080" s="31"/>
      <c r="P1080" s="31"/>
      <c r="Q1080" s="1"/>
      <c r="R1080" s="64"/>
      <c r="S1080" s="73"/>
      <c r="T1080" s="74">
        <f t="shared" si="17"/>
        <v>430</v>
      </c>
      <c r="U1080" s="75"/>
      <c r="V1080" s="8" t="str" cm="1">
        <f t="array" ref="V1080">IF(SUMPRODUCT((Tableau1[NOM DE LA STRUCTURE]=Tableau1[[#This Row],[NOM DE LA STRUCTURE]])*Tableau1[MONTANT PROPOSE POUR L''ACTION])=0,"",SUMPRODUCT((Tableau1[NOM DE LA STRUCTURE]=Tableau1[[#This Row],[NOM DE LA STRUCTURE]])*Tableau1[MONTANT PROPOSE POUR L''ACTION]))</f>
        <v/>
      </c>
      <c r="W1080" s="79"/>
    </row>
    <row r="1081" spans="1:23" ht="47.5" hidden="1" customHeight="1" x14ac:dyDescent="0.25">
      <c r="A1081" s="13">
        <f>_xlfn.XLOOKUP(C1081,'Export Action'!$A$3:$A$1999,'Export Action'!$L$3:$L$1999)</f>
        <v>0</v>
      </c>
      <c r="B1081" s="84"/>
      <c r="C1081" s="1"/>
      <c r="D1081" s="36"/>
      <c r="E1081" s="1"/>
      <c r="F1081" s="36"/>
      <c r="G1081" s="68"/>
      <c r="H1081" s="71"/>
      <c r="I1081" s="71"/>
      <c r="J1081" s="1"/>
      <c r="K1081" s="1"/>
      <c r="L1081" s="1"/>
      <c r="M1081" s="5"/>
      <c r="N1081" s="5"/>
      <c r="O1081" s="31"/>
      <c r="P1081" s="31"/>
      <c r="Q1081" s="1"/>
      <c r="R1081" s="64"/>
      <c r="S1081" s="73"/>
      <c r="T1081" s="74">
        <f t="shared" si="17"/>
        <v>430</v>
      </c>
      <c r="U1081" s="75"/>
      <c r="V1081" s="8" t="str" cm="1">
        <f t="array" ref="V1081">IF(SUMPRODUCT((Tableau1[NOM DE LA STRUCTURE]=Tableau1[[#This Row],[NOM DE LA STRUCTURE]])*Tableau1[MONTANT PROPOSE POUR L''ACTION])=0,"",SUMPRODUCT((Tableau1[NOM DE LA STRUCTURE]=Tableau1[[#This Row],[NOM DE LA STRUCTURE]])*Tableau1[MONTANT PROPOSE POUR L''ACTION]))</f>
        <v/>
      </c>
      <c r="W1081" s="79"/>
    </row>
    <row r="1082" spans="1:23" ht="47.5" hidden="1" customHeight="1" x14ac:dyDescent="0.25">
      <c r="A1082" s="13">
        <f>_xlfn.XLOOKUP(C1082,'Export Action'!$A$3:$A$1999,'Export Action'!$L$3:$L$1999)</f>
        <v>0</v>
      </c>
      <c r="B1082" s="84"/>
      <c r="C1082" s="1"/>
      <c r="D1082" s="36"/>
      <c r="E1082" s="1"/>
      <c r="F1082" s="36"/>
      <c r="G1082" s="68"/>
      <c r="H1082" s="71"/>
      <c r="I1082" s="71"/>
      <c r="J1082" s="1"/>
      <c r="K1082" s="1"/>
      <c r="L1082" s="1"/>
      <c r="M1082" s="5"/>
      <c r="N1082" s="5"/>
      <c r="O1082" s="31"/>
      <c r="P1082" s="31"/>
      <c r="Q1082" s="1"/>
      <c r="R1082" s="64"/>
      <c r="S1082" s="73"/>
      <c r="T1082" s="74">
        <f t="shared" si="17"/>
        <v>430</v>
      </c>
      <c r="U1082" s="75"/>
      <c r="V1082" s="8" t="str" cm="1">
        <f t="array" ref="V1082">IF(SUMPRODUCT((Tableau1[NOM DE LA STRUCTURE]=Tableau1[[#This Row],[NOM DE LA STRUCTURE]])*Tableau1[MONTANT PROPOSE POUR L''ACTION])=0,"",SUMPRODUCT((Tableau1[NOM DE LA STRUCTURE]=Tableau1[[#This Row],[NOM DE LA STRUCTURE]])*Tableau1[MONTANT PROPOSE POUR L''ACTION]))</f>
        <v/>
      </c>
      <c r="W1082" s="79"/>
    </row>
    <row r="1083" spans="1:23" ht="47.5" hidden="1" customHeight="1" x14ac:dyDescent="0.25">
      <c r="A1083" s="13">
        <f>_xlfn.XLOOKUP(C1083,'Export Action'!$A$3:$A$1999,'Export Action'!$L$3:$L$1999)</f>
        <v>0</v>
      </c>
      <c r="B1083" s="84"/>
      <c r="C1083" s="1"/>
      <c r="D1083" s="36"/>
      <c r="E1083" s="1"/>
      <c r="F1083" s="36"/>
      <c r="G1083" s="68"/>
      <c r="H1083" s="71"/>
      <c r="I1083" s="71"/>
      <c r="J1083" s="1"/>
      <c r="K1083" s="1"/>
      <c r="L1083" s="1"/>
      <c r="M1083" s="5"/>
      <c r="N1083" s="5"/>
      <c r="O1083" s="31"/>
      <c r="P1083" s="31"/>
      <c r="Q1083" s="1"/>
      <c r="R1083" s="64"/>
      <c r="S1083" s="73"/>
      <c r="T1083" s="74">
        <f t="shared" si="17"/>
        <v>430</v>
      </c>
      <c r="U1083" s="75"/>
      <c r="V1083" s="8" t="str" cm="1">
        <f t="array" ref="V1083">IF(SUMPRODUCT((Tableau1[NOM DE LA STRUCTURE]=Tableau1[[#This Row],[NOM DE LA STRUCTURE]])*Tableau1[MONTANT PROPOSE POUR L''ACTION])=0,"",SUMPRODUCT((Tableau1[NOM DE LA STRUCTURE]=Tableau1[[#This Row],[NOM DE LA STRUCTURE]])*Tableau1[MONTANT PROPOSE POUR L''ACTION]))</f>
        <v/>
      </c>
      <c r="W1083" s="79"/>
    </row>
    <row r="1084" spans="1:23" ht="47.5" hidden="1" customHeight="1" x14ac:dyDescent="0.25">
      <c r="A1084" s="13">
        <f>_xlfn.XLOOKUP(C1084,'Export Action'!$A$3:$A$1999,'Export Action'!$L$3:$L$1999)</f>
        <v>0</v>
      </c>
      <c r="B1084" s="84"/>
      <c r="C1084" s="1"/>
      <c r="D1084" s="36"/>
      <c r="E1084" s="1"/>
      <c r="F1084" s="36"/>
      <c r="G1084" s="68"/>
      <c r="H1084" s="71"/>
      <c r="I1084" s="71"/>
      <c r="J1084" s="1"/>
      <c r="K1084" s="1"/>
      <c r="L1084" s="1"/>
      <c r="M1084" s="5"/>
      <c r="N1084" s="5"/>
      <c r="O1084" s="31"/>
      <c r="P1084" s="31"/>
      <c r="Q1084" s="1"/>
      <c r="R1084" s="64"/>
      <c r="S1084" s="73"/>
      <c r="T1084" s="74">
        <f t="shared" si="17"/>
        <v>430</v>
      </c>
      <c r="U1084" s="75"/>
      <c r="V1084" s="8" t="str" cm="1">
        <f t="array" ref="V1084">IF(SUMPRODUCT((Tableau1[NOM DE LA STRUCTURE]=Tableau1[[#This Row],[NOM DE LA STRUCTURE]])*Tableau1[MONTANT PROPOSE POUR L''ACTION])=0,"",SUMPRODUCT((Tableau1[NOM DE LA STRUCTURE]=Tableau1[[#This Row],[NOM DE LA STRUCTURE]])*Tableau1[MONTANT PROPOSE POUR L''ACTION]))</f>
        <v/>
      </c>
      <c r="W1084" s="79"/>
    </row>
    <row r="1085" spans="1:23" ht="47.5" hidden="1" customHeight="1" x14ac:dyDescent="0.25">
      <c r="A1085" s="13">
        <f>_xlfn.XLOOKUP(C1085,'Export Action'!$A$3:$A$1999,'Export Action'!$L$3:$L$1999)</f>
        <v>0</v>
      </c>
      <c r="B1085" s="84"/>
      <c r="C1085" s="1"/>
      <c r="D1085" s="36"/>
      <c r="E1085" s="1"/>
      <c r="F1085" s="36"/>
      <c r="G1085" s="68"/>
      <c r="H1085" s="71"/>
      <c r="I1085" s="71"/>
      <c r="J1085" s="1"/>
      <c r="K1085" s="1"/>
      <c r="L1085" s="1"/>
      <c r="M1085" s="5"/>
      <c r="N1085" s="5"/>
      <c r="O1085" s="31"/>
      <c r="P1085" s="31"/>
      <c r="Q1085" s="1"/>
      <c r="R1085" s="64"/>
      <c r="S1085" s="73"/>
      <c r="T1085" s="74">
        <f t="shared" si="17"/>
        <v>430</v>
      </c>
      <c r="U1085" s="75"/>
      <c r="V1085" s="8" t="str" cm="1">
        <f t="array" ref="V1085">IF(SUMPRODUCT((Tableau1[NOM DE LA STRUCTURE]=Tableau1[[#This Row],[NOM DE LA STRUCTURE]])*Tableau1[MONTANT PROPOSE POUR L''ACTION])=0,"",SUMPRODUCT((Tableau1[NOM DE LA STRUCTURE]=Tableau1[[#This Row],[NOM DE LA STRUCTURE]])*Tableau1[MONTANT PROPOSE POUR L''ACTION]))</f>
        <v/>
      </c>
      <c r="W1085" s="79"/>
    </row>
    <row r="1086" spans="1:23" ht="47.5" hidden="1" customHeight="1" x14ac:dyDescent="0.25">
      <c r="A1086" s="13">
        <f>_xlfn.XLOOKUP(C1086,'Export Action'!$A$3:$A$1999,'Export Action'!$L$3:$L$1999)</f>
        <v>0</v>
      </c>
      <c r="B1086" s="84"/>
      <c r="C1086" s="1"/>
      <c r="D1086" s="36"/>
      <c r="E1086" s="1"/>
      <c r="F1086" s="36"/>
      <c r="G1086" s="68"/>
      <c r="H1086" s="71"/>
      <c r="I1086" s="71"/>
      <c r="J1086" s="1"/>
      <c r="K1086" s="1"/>
      <c r="L1086" s="1"/>
      <c r="M1086" s="5"/>
      <c r="N1086" s="5"/>
      <c r="O1086" s="31"/>
      <c r="P1086" s="31"/>
      <c r="Q1086" s="1"/>
      <c r="R1086" s="64"/>
      <c r="S1086" s="73"/>
      <c r="T1086" s="74">
        <f t="shared" si="17"/>
        <v>430</v>
      </c>
      <c r="U1086" s="75"/>
      <c r="V1086" s="8" t="str" cm="1">
        <f t="array" ref="V1086">IF(SUMPRODUCT((Tableau1[NOM DE LA STRUCTURE]=Tableau1[[#This Row],[NOM DE LA STRUCTURE]])*Tableau1[MONTANT PROPOSE POUR L''ACTION])=0,"",SUMPRODUCT((Tableau1[NOM DE LA STRUCTURE]=Tableau1[[#This Row],[NOM DE LA STRUCTURE]])*Tableau1[MONTANT PROPOSE POUR L''ACTION]))</f>
        <v/>
      </c>
      <c r="W1086" s="79"/>
    </row>
    <row r="1087" spans="1:23" ht="47.5" hidden="1" customHeight="1" x14ac:dyDescent="0.25">
      <c r="A1087" s="13">
        <f>_xlfn.XLOOKUP(C1087,'Export Action'!$A$3:$A$1999,'Export Action'!$L$3:$L$1999)</f>
        <v>0</v>
      </c>
      <c r="B1087" s="84"/>
      <c r="C1087" s="1"/>
      <c r="D1087" s="36"/>
      <c r="E1087" s="1"/>
      <c r="F1087" s="36"/>
      <c r="G1087" s="68"/>
      <c r="H1087" s="71"/>
      <c r="I1087" s="71"/>
      <c r="J1087" s="1"/>
      <c r="K1087" s="1"/>
      <c r="L1087" s="1"/>
      <c r="M1087" s="5"/>
      <c r="N1087" s="5"/>
      <c r="O1087" s="31"/>
      <c r="P1087" s="31"/>
      <c r="Q1087" s="1"/>
      <c r="R1087" s="64"/>
      <c r="S1087" s="73"/>
      <c r="T1087" s="74">
        <f t="shared" si="17"/>
        <v>430</v>
      </c>
      <c r="U1087" s="75"/>
      <c r="V1087" s="8" t="str" cm="1">
        <f t="array" ref="V1087">IF(SUMPRODUCT((Tableau1[NOM DE LA STRUCTURE]=Tableau1[[#This Row],[NOM DE LA STRUCTURE]])*Tableau1[MONTANT PROPOSE POUR L''ACTION])=0,"",SUMPRODUCT((Tableau1[NOM DE LA STRUCTURE]=Tableau1[[#This Row],[NOM DE LA STRUCTURE]])*Tableau1[MONTANT PROPOSE POUR L''ACTION]))</f>
        <v/>
      </c>
      <c r="W1087" s="79"/>
    </row>
    <row r="1088" spans="1:23" ht="47.5" hidden="1" customHeight="1" x14ac:dyDescent="0.25">
      <c r="A1088" s="13">
        <f>_xlfn.XLOOKUP(C1088,'Export Action'!$A$3:$A$1999,'Export Action'!$L$3:$L$1999)</f>
        <v>0</v>
      </c>
      <c r="B1088" s="84"/>
      <c r="C1088" s="1"/>
      <c r="D1088" s="36"/>
      <c r="E1088" s="1"/>
      <c r="F1088" s="36"/>
      <c r="G1088" s="68"/>
      <c r="H1088" s="71"/>
      <c r="I1088" s="71"/>
      <c r="J1088" s="1"/>
      <c r="K1088" s="1"/>
      <c r="L1088" s="1"/>
      <c r="M1088" s="5"/>
      <c r="N1088" s="5"/>
      <c r="O1088" s="31"/>
      <c r="P1088" s="31"/>
      <c r="Q1088" s="1"/>
      <c r="R1088" s="64"/>
      <c r="S1088" s="73"/>
      <c r="T1088" s="74">
        <f t="shared" si="17"/>
        <v>430</v>
      </c>
      <c r="U1088" s="75"/>
      <c r="V1088" s="8" t="str" cm="1">
        <f t="array" ref="V1088">IF(SUMPRODUCT((Tableau1[NOM DE LA STRUCTURE]=Tableau1[[#This Row],[NOM DE LA STRUCTURE]])*Tableau1[MONTANT PROPOSE POUR L''ACTION])=0,"",SUMPRODUCT((Tableau1[NOM DE LA STRUCTURE]=Tableau1[[#This Row],[NOM DE LA STRUCTURE]])*Tableau1[MONTANT PROPOSE POUR L''ACTION]))</f>
        <v/>
      </c>
      <c r="W1088" s="79"/>
    </row>
    <row r="1089" spans="1:23" ht="47.5" hidden="1" customHeight="1" x14ac:dyDescent="0.25">
      <c r="A1089" s="13">
        <f>_xlfn.XLOOKUP(C1089,'Export Action'!$A$3:$A$1999,'Export Action'!$L$3:$L$1999)</f>
        <v>0</v>
      </c>
      <c r="B1089" s="84"/>
      <c r="C1089" s="1"/>
      <c r="D1089" s="36"/>
      <c r="E1089" s="1"/>
      <c r="F1089" s="36"/>
      <c r="G1089" s="68"/>
      <c r="H1089" s="71"/>
      <c r="I1089" s="71"/>
      <c r="J1089" s="1"/>
      <c r="K1089" s="1"/>
      <c r="L1089" s="1"/>
      <c r="M1089" s="5"/>
      <c r="N1089" s="5"/>
      <c r="O1089" s="31"/>
      <c r="P1089" s="31"/>
      <c r="Q1089" s="1"/>
      <c r="R1089" s="64"/>
      <c r="S1089" s="73"/>
      <c r="T1089" s="74">
        <f t="shared" si="17"/>
        <v>430</v>
      </c>
      <c r="U1089" s="75"/>
      <c r="V1089" s="8" t="str" cm="1">
        <f t="array" ref="V1089">IF(SUMPRODUCT((Tableau1[NOM DE LA STRUCTURE]=Tableau1[[#This Row],[NOM DE LA STRUCTURE]])*Tableau1[MONTANT PROPOSE POUR L''ACTION])=0,"",SUMPRODUCT((Tableau1[NOM DE LA STRUCTURE]=Tableau1[[#This Row],[NOM DE LA STRUCTURE]])*Tableau1[MONTANT PROPOSE POUR L''ACTION]))</f>
        <v/>
      </c>
      <c r="W1089" s="79"/>
    </row>
    <row r="1090" spans="1:23" ht="47.5" hidden="1" customHeight="1" x14ac:dyDescent="0.25">
      <c r="A1090" s="13">
        <f>_xlfn.XLOOKUP(C1090,'Export Action'!$A$3:$A$1999,'Export Action'!$L$3:$L$1999)</f>
        <v>0</v>
      </c>
      <c r="B1090" s="84"/>
      <c r="C1090" s="1"/>
      <c r="D1090" s="36"/>
      <c r="E1090" s="1"/>
      <c r="F1090" s="36"/>
      <c r="G1090" s="68"/>
      <c r="H1090" s="71"/>
      <c r="I1090" s="71"/>
      <c r="J1090" s="1"/>
      <c r="K1090" s="1"/>
      <c r="L1090" s="1"/>
      <c r="M1090" s="5"/>
      <c r="N1090" s="5"/>
      <c r="O1090" s="31"/>
      <c r="P1090" s="31"/>
      <c r="Q1090" s="1"/>
      <c r="R1090" s="64"/>
      <c r="S1090" s="73"/>
      <c r="T1090" s="74">
        <f t="shared" si="17"/>
        <v>430</v>
      </c>
      <c r="U1090" s="75"/>
      <c r="V1090" s="8" t="str" cm="1">
        <f t="array" ref="V1090">IF(SUMPRODUCT((Tableau1[NOM DE LA STRUCTURE]=Tableau1[[#This Row],[NOM DE LA STRUCTURE]])*Tableau1[MONTANT PROPOSE POUR L''ACTION])=0,"",SUMPRODUCT((Tableau1[NOM DE LA STRUCTURE]=Tableau1[[#This Row],[NOM DE LA STRUCTURE]])*Tableau1[MONTANT PROPOSE POUR L''ACTION]))</f>
        <v/>
      </c>
      <c r="W1090" s="79"/>
    </row>
    <row r="1091" spans="1:23" ht="47.5" hidden="1" customHeight="1" x14ac:dyDescent="0.25">
      <c r="A1091" s="13">
        <f>_xlfn.XLOOKUP(C1091,'Export Action'!$A$3:$A$1999,'Export Action'!$L$3:$L$1999)</f>
        <v>0</v>
      </c>
      <c r="B1091" s="84"/>
      <c r="C1091" s="1"/>
      <c r="D1091" s="36"/>
      <c r="E1091" s="1"/>
      <c r="F1091" s="36"/>
      <c r="G1091" s="68"/>
      <c r="H1091" s="71"/>
      <c r="I1091" s="71"/>
      <c r="J1091" s="1"/>
      <c r="K1091" s="1"/>
      <c r="L1091" s="1"/>
      <c r="M1091" s="5"/>
      <c r="N1091" s="5"/>
      <c r="O1091" s="31"/>
      <c r="P1091" s="31"/>
      <c r="Q1091" s="1"/>
      <c r="R1091" s="64"/>
      <c r="S1091" s="73"/>
      <c r="T1091" s="74">
        <f t="shared" si="17"/>
        <v>430</v>
      </c>
      <c r="U1091" s="75"/>
      <c r="V1091" s="8" t="str" cm="1">
        <f t="array" ref="V1091">IF(SUMPRODUCT((Tableau1[NOM DE LA STRUCTURE]=Tableau1[[#This Row],[NOM DE LA STRUCTURE]])*Tableau1[MONTANT PROPOSE POUR L''ACTION])=0,"",SUMPRODUCT((Tableau1[NOM DE LA STRUCTURE]=Tableau1[[#This Row],[NOM DE LA STRUCTURE]])*Tableau1[MONTANT PROPOSE POUR L''ACTION]))</f>
        <v/>
      </c>
      <c r="W1091" s="79"/>
    </row>
    <row r="1092" spans="1:23" ht="47.5" hidden="1" customHeight="1" x14ac:dyDescent="0.25">
      <c r="A1092" s="13">
        <f>_xlfn.XLOOKUP(C1092,'Export Action'!$A$3:$A$1999,'Export Action'!$L$3:$L$1999)</f>
        <v>0</v>
      </c>
      <c r="B1092" s="84"/>
      <c r="C1092" s="1"/>
      <c r="D1092" s="36"/>
      <c r="E1092" s="1"/>
      <c r="F1092" s="36"/>
      <c r="G1092" s="68"/>
      <c r="H1092" s="71"/>
      <c r="I1092" s="71"/>
      <c r="J1092" s="1"/>
      <c r="K1092" s="1"/>
      <c r="L1092" s="1"/>
      <c r="M1092" s="5"/>
      <c r="N1092" s="5"/>
      <c r="O1092" s="31"/>
      <c r="P1092" s="31"/>
      <c r="Q1092" s="1"/>
      <c r="R1092" s="64"/>
      <c r="S1092" s="73"/>
      <c r="T1092" s="74">
        <f t="shared" si="17"/>
        <v>430</v>
      </c>
      <c r="U1092" s="75"/>
      <c r="V1092" s="8" t="str" cm="1">
        <f t="array" ref="V1092">IF(SUMPRODUCT((Tableau1[NOM DE LA STRUCTURE]=Tableau1[[#This Row],[NOM DE LA STRUCTURE]])*Tableau1[MONTANT PROPOSE POUR L''ACTION])=0,"",SUMPRODUCT((Tableau1[NOM DE LA STRUCTURE]=Tableau1[[#This Row],[NOM DE LA STRUCTURE]])*Tableau1[MONTANT PROPOSE POUR L''ACTION]))</f>
        <v/>
      </c>
      <c r="W1092" s="79"/>
    </row>
    <row r="1093" spans="1:23" ht="47.5" hidden="1" customHeight="1" x14ac:dyDescent="0.25">
      <c r="A1093" s="13">
        <f>_xlfn.XLOOKUP(C1093,'Export Action'!$A$3:$A$1999,'Export Action'!$L$3:$L$1999)</f>
        <v>0</v>
      </c>
      <c r="B1093" s="84"/>
      <c r="C1093" s="1"/>
      <c r="D1093" s="36"/>
      <c r="E1093" s="1"/>
      <c r="F1093" s="36"/>
      <c r="G1093" s="68"/>
      <c r="H1093" s="71"/>
      <c r="I1093" s="71"/>
      <c r="J1093" s="1"/>
      <c r="K1093" s="1"/>
      <c r="L1093" s="1"/>
      <c r="M1093" s="5"/>
      <c r="N1093" s="5"/>
      <c r="O1093" s="31"/>
      <c r="P1093" s="31"/>
      <c r="Q1093" s="1"/>
      <c r="R1093" s="64"/>
      <c r="S1093" s="73"/>
      <c r="T1093" s="74">
        <f t="shared" si="17"/>
        <v>430</v>
      </c>
      <c r="U1093" s="75"/>
      <c r="V1093" s="8" t="str" cm="1">
        <f t="array" ref="V1093">IF(SUMPRODUCT((Tableau1[NOM DE LA STRUCTURE]=Tableau1[[#This Row],[NOM DE LA STRUCTURE]])*Tableau1[MONTANT PROPOSE POUR L''ACTION])=0,"",SUMPRODUCT((Tableau1[NOM DE LA STRUCTURE]=Tableau1[[#This Row],[NOM DE LA STRUCTURE]])*Tableau1[MONTANT PROPOSE POUR L''ACTION]))</f>
        <v/>
      </c>
      <c r="W1093" s="79"/>
    </row>
    <row r="1094" spans="1:23" ht="47.5" hidden="1" customHeight="1" x14ac:dyDescent="0.25">
      <c r="A1094" s="13">
        <f>_xlfn.XLOOKUP(C1094,'Export Action'!$A$3:$A$1999,'Export Action'!$L$3:$L$1999)</f>
        <v>0</v>
      </c>
      <c r="B1094" s="84"/>
      <c r="C1094" s="1"/>
      <c r="D1094" s="36"/>
      <c r="E1094" s="1"/>
      <c r="F1094" s="36"/>
      <c r="G1094" s="68"/>
      <c r="H1094" s="71"/>
      <c r="I1094" s="71"/>
      <c r="J1094" s="1"/>
      <c r="K1094" s="1"/>
      <c r="L1094" s="1"/>
      <c r="M1094" s="5"/>
      <c r="N1094" s="5"/>
      <c r="O1094" s="31"/>
      <c r="P1094" s="31"/>
      <c r="Q1094" s="1"/>
      <c r="R1094" s="64"/>
      <c r="S1094" s="73"/>
      <c r="T1094" s="74">
        <f t="shared" si="17"/>
        <v>430</v>
      </c>
      <c r="U1094" s="75"/>
      <c r="V1094" s="8" t="str" cm="1">
        <f t="array" ref="V1094">IF(SUMPRODUCT((Tableau1[NOM DE LA STRUCTURE]=Tableau1[[#This Row],[NOM DE LA STRUCTURE]])*Tableau1[MONTANT PROPOSE POUR L''ACTION])=0,"",SUMPRODUCT((Tableau1[NOM DE LA STRUCTURE]=Tableau1[[#This Row],[NOM DE LA STRUCTURE]])*Tableau1[MONTANT PROPOSE POUR L''ACTION]))</f>
        <v/>
      </c>
      <c r="W1094" s="79"/>
    </row>
    <row r="1095" spans="1:23" ht="47.5" hidden="1" customHeight="1" x14ac:dyDescent="0.25">
      <c r="A1095" s="13">
        <f>_xlfn.XLOOKUP(C1095,'Export Action'!$A$3:$A$1999,'Export Action'!$L$3:$L$1999)</f>
        <v>0</v>
      </c>
      <c r="B1095" s="84"/>
      <c r="C1095" s="1"/>
      <c r="D1095" s="36"/>
      <c r="E1095" s="1"/>
      <c r="F1095" s="36"/>
      <c r="G1095" s="68"/>
      <c r="H1095" s="71"/>
      <c r="I1095" s="71"/>
      <c r="J1095" s="1"/>
      <c r="K1095" s="1"/>
      <c r="L1095" s="1"/>
      <c r="M1095" s="5"/>
      <c r="N1095" s="5"/>
      <c r="O1095" s="31"/>
      <c r="P1095" s="31"/>
      <c r="Q1095" s="1"/>
      <c r="R1095" s="64"/>
      <c r="S1095" s="73"/>
      <c r="T1095" s="74">
        <f t="shared" si="17"/>
        <v>430</v>
      </c>
      <c r="U1095" s="75"/>
      <c r="V1095" s="8" t="str" cm="1">
        <f t="array" ref="V1095">IF(SUMPRODUCT((Tableau1[NOM DE LA STRUCTURE]=Tableau1[[#This Row],[NOM DE LA STRUCTURE]])*Tableau1[MONTANT PROPOSE POUR L''ACTION])=0,"",SUMPRODUCT((Tableau1[NOM DE LA STRUCTURE]=Tableau1[[#This Row],[NOM DE LA STRUCTURE]])*Tableau1[MONTANT PROPOSE POUR L''ACTION]))</f>
        <v/>
      </c>
      <c r="W1095" s="79"/>
    </row>
    <row r="1096" spans="1:23" ht="47.5" hidden="1" customHeight="1" x14ac:dyDescent="0.25">
      <c r="A1096" s="13">
        <f>_xlfn.XLOOKUP(C1096,'Export Action'!$A$3:$A$1999,'Export Action'!$L$3:$L$1999)</f>
        <v>0</v>
      </c>
      <c r="B1096" s="84"/>
      <c r="C1096" s="1"/>
      <c r="D1096" s="36"/>
      <c r="E1096" s="1"/>
      <c r="F1096" s="36"/>
      <c r="G1096" s="68"/>
      <c r="H1096" s="71"/>
      <c r="I1096" s="71"/>
      <c r="J1096" s="1"/>
      <c r="K1096" s="1"/>
      <c r="L1096" s="1"/>
      <c r="M1096" s="5"/>
      <c r="N1096" s="5"/>
      <c r="O1096" s="31"/>
      <c r="P1096" s="31"/>
      <c r="Q1096" s="1"/>
      <c r="R1096" s="64"/>
      <c r="S1096" s="73"/>
      <c r="T1096" s="74">
        <f t="shared" si="17"/>
        <v>430</v>
      </c>
      <c r="U1096" s="75"/>
      <c r="V1096" s="8" t="str" cm="1">
        <f t="array" ref="V1096">IF(SUMPRODUCT((Tableau1[NOM DE LA STRUCTURE]=Tableau1[[#This Row],[NOM DE LA STRUCTURE]])*Tableau1[MONTANT PROPOSE POUR L''ACTION])=0,"",SUMPRODUCT((Tableau1[NOM DE LA STRUCTURE]=Tableau1[[#This Row],[NOM DE LA STRUCTURE]])*Tableau1[MONTANT PROPOSE POUR L''ACTION]))</f>
        <v/>
      </c>
      <c r="W1096" s="79"/>
    </row>
    <row r="1097" spans="1:23" ht="47.5" hidden="1" customHeight="1" x14ac:dyDescent="0.25">
      <c r="A1097" s="13">
        <f>_xlfn.XLOOKUP(C1097,'Export Action'!$A$3:$A$1999,'Export Action'!$L$3:$L$1999)</f>
        <v>0</v>
      </c>
      <c r="B1097" s="84"/>
      <c r="C1097" s="1"/>
      <c r="D1097" s="36"/>
      <c r="E1097" s="1"/>
      <c r="F1097" s="36"/>
      <c r="G1097" s="68"/>
      <c r="H1097" s="71"/>
      <c r="I1097" s="71"/>
      <c r="J1097" s="1"/>
      <c r="K1097" s="1"/>
      <c r="L1097" s="1"/>
      <c r="M1097" s="5"/>
      <c r="N1097" s="5"/>
      <c r="O1097" s="31"/>
      <c r="P1097" s="31"/>
      <c r="Q1097" s="1"/>
      <c r="R1097" s="64"/>
      <c r="S1097" s="73"/>
      <c r="T1097" s="74">
        <f t="shared" si="17"/>
        <v>430</v>
      </c>
      <c r="U1097" s="75"/>
      <c r="V1097" s="8" t="str" cm="1">
        <f t="array" ref="V1097">IF(SUMPRODUCT((Tableau1[NOM DE LA STRUCTURE]=Tableau1[[#This Row],[NOM DE LA STRUCTURE]])*Tableau1[MONTANT PROPOSE POUR L''ACTION])=0,"",SUMPRODUCT((Tableau1[NOM DE LA STRUCTURE]=Tableau1[[#This Row],[NOM DE LA STRUCTURE]])*Tableau1[MONTANT PROPOSE POUR L''ACTION]))</f>
        <v/>
      </c>
      <c r="W1097" s="79"/>
    </row>
    <row r="1098" spans="1:23" ht="47.5" hidden="1" customHeight="1" x14ac:dyDescent="0.25">
      <c r="A1098" s="13">
        <f>_xlfn.XLOOKUP(C1098,'Export Action'!$A$3:$A$1999,'Export Action'!$L$3:$L$1999)</f>
        <v>0</v>
      </c>
      <c r="B1098" s="84"/>
      <c r="C1098" s="1"/>
      <c r="D1098" s="36"/>
      <c r="E1098" s="1"/>
      <c r="F1098" s="36"/>
      <c r="G1098" s="68"/>
      <c r="H1098" s="71"/>
      <c r="I1098" s="71"/>
      <c r="J1098" s="1"/>
      <c r="K1098" s="1"/>
      <c r="L1098" s="1"/>
      <c r="M1098" s="5"/>
      <c r="N1098" s="5"/>
      <c r="O1098" s="31"/>
      <c r="P1098" s="31"/>
      <c r="Q1098" s="1"/>
      <c r="R1098" s="64"/>
      <c r="S1098" s="73"/>
      <c r="T1098" s="74">
        <f t="shared" si="17"/>
        <v>430</v>
      </c>
      <c r="U1098" s="75"/>
      <c r="V1098" s="8" t="str" cm="1">
        <f t="array" ref="V1098">IF(SUMPRODUCT((Tableau1[NOM DE LA STRUCTURE]=Tableau1[[#This Row],[NOM DE LA STRUCTURE]])*Tableau1[MONTANT PROPOSE POUR L''ACTION])=0,"",SUMPRODUCT((Tableau1[NOM DE LA STRUCTURE]=Tableau1[[#This Row],[NOM DE LA STRUCTURE]])*Tableau1[MONTANT PROPOSE POUR L''ACTION]))</f>
        <v/>
      </c>
      <c r="W1098" s="79"/>
    </row>
    <row r="1099" spans="1:23" ht="47.5" hidden="1" customHeight="1" x14ac:dyDescent="0.25">
      <c r="A1099" s="13">
        <f>_xlfn.XLOOKUP(C1099,'Export Action'!$A$3:$A$1999,'Export Action'!$L$3:$L$1999)</f>
        <v>0</v>
      </c>
      <c r="B1099" s="84"/>
      <c r="C1099" s="1"/>
      <c r="D1099" s="36"/>
      <c r="E1099" s="1"/>
      <c r="F1099" s="36"/>
      <c r="G1099" s="68"/>
      <c r="H1099" s="71"/>
      <c r="I1099" s="71"/>
      <c r="J1099" s="1"/>
      <c r="K1099" s="1"/>
      <c r="L1099" s="1"/>
      <c r="M1099" s="5"/>
      <c r="N1099" s="5"/>
      <c r="O1099" s="31"/>
      <c r="P1099" s="31"/>
      <c r="Q1099" s="1"/>
      <c r="R1099" s="64"/>
      <c r="S1099" s="73"/>
      <c r="T1099" s="74">
        <f t="shared" si="17"/>
        <v>430</v>
      </c>
      <c r="U1099" s="75"/>
      <c r="V1099" s="8" t="str" cm="1">
        <f t="array" ref="V1099">IF(SUMPRODUCT((Tableau1[NOM DE LA STRUCTURE]=Tableau1[[#This Row],[NOM DE LA STRUCTURE]])*Tableau1[MONTANT PROPOSE POUR L''ACTION])=0,"",SUMPRODUCT((Tableau1[NOM DE LA STRUCTURE]=Tableau1[[#This Row],[NOM DE LA STRUCTURE]])*Tableau1[MONTANT PROPOSE POUR L''ACTION]))</f>
        <v/>
      </c>
      <c r="W1099" s="79"/>
    </row>
    <row r="1100" spans="1:23" ht="47.5" hidden="1" customHeight="1" x14ac:dyDescent="0.25">
      <c r="A1100" s="13">
        <f>_xlfn.XLOOKUP(C1100,'Export Action'!$A$3:$A$1999,'Export Action'!$L$3:$L$1999)</f>
        <v>0</v>
      </c>
      <c r="B1100" s="84"/>
      <c r="C1100" s="1"/>
      <c r="D1100" s="36"/>
      <c r="E1100" s="1"/>
      <c r="F1100" s="36"/>
      <c r="G1100" s="68"/>
      <c r="H1100" s="71"/>
      <c r="I1100" s="71"/>
      <c r="J1100" s="1"/>
      <c r="K1100" s="1"/>
      <c r="L1100" s="1"/>
      <c r="M1100" s="5"/>
      <c r="N1100" s="5"/>
      <c r="O1100" s="31"/>
      <c r="P1100" s="31"/>
      <c r="Q1100" s="1"/>
      <c r="R1100" s="64"/>
      <c r="S1100" s="73"/>
      <c r="T1100" s="74">
        <f t="shared" si="17"/>
        <v>430</v>
      </c>
      <c r="U1100" s="75"/>
      <c r="V1100" s="8" t="str" cm="1">
        <f t="array" ref="V1100">IF(SUMPRODUCT((Tableau1[NOM DE LA STRUCTURE]=Tableau1[[#This Row],[NOM DE LA STRUCTURE]])*Tableau1[MONTANT PROPOSE POUR L''ACTION])=0,"",SUMPRODUCT((Tableau1[NOM DE LA STRUCTURE]=Tableau1[[#This Row],[NOM DE LA STRUCTURE]])*Tableau1[MONTANT PROPOSE POUR L''ACTION]))</f>
        <v/>
      </c>
      <c r="W1100" s="79"/>
    </row>
    <row r="1101" spans="1:23" ht="47.5" hidden="1" customHeight="1" x14ac:dyDescent="0.25">
      <c r="A1101" s="13">
        <f>_xlfn.XLOOKUP(C1101,'Export Action'!$A$3:$A$1999,'Export Action'!$L$3:$L$1999)</f>
        <v>0</v>
      </c>
      <c r="B1101" s="84"/>
      <c r="C1101" s="1"/>
      <c r="D1101" s="36"/>
      <c r="E1101" s="1"/>
      <c r="F1101" s="36"/>
      <c r="G1101" s="68"/>
      <c r="H1101" s="71"/>
      <c r="I1101" s="71"/>
      <c r="J1101" s="1"/>
      <c r="K1101" s="1"/>
      <c r="L1101" s="1"/>
      <c r="M1101" s="5"/>
      <c r="N1101" s="5"/>
      <c r="O1101" s="31"/>
      <c r="P1101" s="31"/>
      <c r="Q1101" s="1"/>
      <c r="R1101" s="64"/>
      <c r="S1101" s="73"/>
      <c r="T1101" s="74">
        <f t="shared" si="17"/>
        <v>430</v>
      </c>
      <c r="U1101" s="75"/>
      <c r="V1101" s="8" t="str" cm="1">
        <f t="array" ref="V1101">IF(SUMPRODUCT((Tableau1[NOM DE LA STRUCTURE]=Tableau1[[#This Row],[NOM DE LA STRUCTURE]])*Tableau1[MONTANT PROPOSE POUR L''ACTION])=0,"",SUMPRODUCT((Tableau1[NOM DE LA STRUCTURE]=Tableau1[[#This Row],[NOM DE LA STRUCTURE]])*Tableau1[MONTANT PROPOSE POUR L''ACTION]))</f>
        <v/>
      </c>
      <c r="W1101" s="79"/>
    </row>
    <row r="1102" spans="1:23" ht="47.5" hidden="1" customHeight="1" x14ac:dyDescent="0.25">
      <c r="A1102" s="13">
        <f>_xlfn.XLOOKUP(C1102,'Export Action'!$A$3:$A$1999,'Export Action'!$L$3:$L$1999)</f>
        <v>0</v>
      </c>
      <c r="B1102" s="84"/>
      <c r="C1102" s="1"/>
      <c r="D1102" s="36"/>
      <c r="E1102" s="1"/>
      <c r="F1102" s="36"/>
      <c r="G1102" s="68"/>
      <c r="H1102" s="71"/>
      <c r="I1102" s="71"/>
      <c r="J1102" s="1"/>
      <c r="K1102" s="1"/>
      <c r="L1102" s="1"/>
      <c r="M1102" s="5"/>
      <c r="N1102" s="5"/>
      <c r="O1102" s="31"/>
      <c r="P1102" s="31"/>
      <c r="Q1102" s="1"/>
      <c r="R1102" s="64"/>
      <c r="S1102" s="73"/>
      <c r="T1102" s="74">
        <f t="shared" si="17"/>
        <v>430</v>
      </c>
      <c r="U1102" s="75"/>
      <c r="V1102" s="8" t="str" cm="1">
        <f t="array" ref="V1102">IF(SUMPRODUCT((Tableau1[NOM DE LA STRUCTURE]=Tableau1[[#This Row],[NOM DE LA STRUCTURE]])*Tableau1[MONTANT PROPOSE POUR L''ACTION])=0,"",SUMPRODUCT((Tableau1[NOM DE LA STRUCTURE]=Tableau1[[#This Row],[NOM DE LA STRUCTURE]])*Tableau1[MONTANT PROPOSE POUR L''ACTION]))</f>
        <v/>
      </c>
      <c r="W1102" s="79"/>
    </row>
    <row r="1103" spans="1:23" ht="47.5" hidden="1" customHeight="1" x14ac:dyDescent="0.25">
      <c r="A1103" s="13">
        <f>_xlfn.XLOOKUP(C1103,'Export Action'!$A$3:$A$1999,'Export Action'!$L$3:$L$1999)</f>
        <v>0</v>
      </c>
      <c r="B1103" s="84"/>
      <c r="C1103" s="1"/>
      <c r="D1103" s="36"/>
      <c r="E1103" s="1"/>
      <c r="F1103" s="36"/>
      <c r="G1103" s="68"/>
      <c r="H1103" s="71"/>
      <c r="I1103" s="71"/>
      <c r="J1103" s="1"/>
      <c r="K1103" s="1"/>
      <c r="L1103" s="1"/>
      <c r="M1103" s="5"/>
      <c r="N1103" s="5"/>
      <c r="O1103" s="31"/>
      <c r="P1103" s="31"/>
      <c r="Q1103" s="1"/>
      <c r="R1103" s="64"/>
      <c r="S1103" s="73"/>
      <c r="T1103" s="74">
        <f t="shared" si="17"/>
        <v>430</v>
      </c>
      <c r="U1103" s="75"/>
      <c r="V1103" s="8" t="str" cm="1">
        <f t="array" ref="V1103">IF(SUMPRODUCT((Tableau1[NOM DE LA STRUCTURE]=Tableau1[[#This Row],[NOM DE LA STRUCTURE]])*Tableau1[MONTANT PROPOSE POUR L''ACTION])=0,"",SUMPRODUCT((Tableau1[NOM DE LA STRUCTURE]=Tableau1[[#This Row],[NOM DE LA STRUCTURE]])*Tableau1[MONTANT PROPOSE POUR L''ACTION]))</f>
        <v/>
      </c>
      <c r="W1103" s="79"/>
    </row>
    <row r="1104" spans="1:23" ht="47.5" hidden="1" customHeight="1" x14ac:dyDescent="0.25">
      <c r="A1104" s="13">
        <f>_xlfn.XLOOKUP(C1104,'Export Action'!$A$3:$A$1999,'Export Action'!$L$3:$L$1999)</f>
        <v>0</v>
      </c>
      <c r="B1104" s="84"/>
      <c r="C1104" s="1"/>
      <c r="D1104" s="36"/>
      <c r="E1104" s="1"/>
      <c r="F1104" s="36"/>
      <c r="G1104" s="68"/>
      <c r="H1104" s="71"/>
      <c r="I1104" s="71"/>
      <c r="J1104" s="1"/>
      <c r="K1104" s="1"/>
      <c r="L1104" s="1"/>
      <c r="M1104" s="5"/>
      <c r="N1104" s="5"/>
      <c r="O1104" s="31"/>
      <c r="P1104" s="31"/>
      <c r="Q1104" s="1"/>
      <c r="R1104" s="64"/>
      <c r="S1104" s="73"/>
      <c r="T1104" s="74">
        <f t="shared" si="17"/>
        <v>430</v>
      </c>
      <c r="U1104" s="75"/>
      <c r="V1104" s="8" t="str" cm="1">
        <f t="array" ref="V1104">IF(SUMPRODUCT((Tableau1[NOM DE LA STRUCTURE]=Tableau1[[#This Row],[NOM DE LA STRUCTURE]])*Tableau1[MONTANT PROPOSE POUR L''ACTION])=0,"",SUMPRODUCT((Tableau1[NOM DE LA STRUCTURE]=Tableau1[[#This Row],[NOM DE LA STRUCTURE]])*Tableau1[MONTANT PROPOSE POUR L''ACTION]))</f>
        <v/>
      </c>
      <c r="W1104" s="79"/>
    </row>
    <row r="1105" spans="1:23" ht="47.5" hidden="1" customHeight="1" x14ac:dyDescent="0.25">
      <c r="A1105" s="13">
        <f>_xlfn.XLOOKUP(C1105,'Export Action'!$A$3:$A$1999,'Export Action'!$L$3:$L$1999)</f>
        <v>0</v>
      </c>
      <c r="B1105" s="84"/>
      <c r="C1105" s="1"/>
      <c r="D1105" s="36"/>
      <c r="E1105" s="1"/>
      <c r="F1105" s="36"/>
      <c r="G1105" s="68"/>
      <c r="H1105" s="71"/>
      <c r="I1105" s="71"/>
      <c r="J1105" s="1"/>
      <c r="K1105" s="1"/>
      <c r="L1105" s="1"/>
      <c r="M1105" s="5"/>
      <c r="N1105" s="5"/>
      <c r="O1105" s="31"/>
      <c r="P1105" s="31"/>
      <c r="Q1105" s="1"/>
      <c r="R1105" s="64"/>
      <c r="S1105" s="73"/>
      <c r="T1105" s="74">
        <f t="shared" si="17"/>
        <v>430</v>
      </c>
      <c r="U1105" s="75"/>
      <c r="V1105" s="8" t="str" cm="1">
        <f t="array" ref="V1105">IF(SUMPRODUCT((Tableau1[NOM DE LA STRUCTURE]=Tableau1[[#This Row],[NOM DE LA STRUCTURE]])*Tableau1[MONTANT PROPOSE POUR L''ACTION])=0,"",SUMPRODUCT((Tableau1[NOM DE LA STRUCTURE]=Tableau1[[#This Row],[NOM DE LA STRUCTURE]])*Tableau1[MONTANT PROPOSE POUR L''ACTION]))</f>
        <v/>
      </c>
      <c r="W1105" s="79"/>
    </row>
    <row r="1106" spans="1:23" ht="47.5" hidden="1" customHeight="1" x14ac:dyDescent="0.25">
      <c r="A1106" s="13">
        <f>_xlfn.XLOOKUP(C1106,'Export Action'!$A$3:$A$1999,'Export Action'!$L$3:$L$1999)</f>
        <v>0</v>
      </c>
      <c r="B1106" s="84"/>
      <c r="C1106" s="1"/>
      <c r="D1106" s="36"/>
      <c r="E1106" s="1"/>
      <c r="F1106" s="36"/>
      <c r="G1106" s="68"/>
      <c r="H1106" s="71"/>
      <c r="I1106" s="71"/>
      <c r="J1106" s="1"/>
      <c r="K1106" s="1"/>
      <c r="L1106" s="1"/>
      <c r="M1106" s="5"/>
      <c r="N1106" s="5"/>
      <c r="O1106" s="31"/>
      <c r="P1106" s="31"/>
      <c r="Q1106" s="1"/>
      <c r="R1106" s="64"/>
      <c r="S1106" s="73"/>
      <c r="T1106" s="74">
        <f t="shared" si="17"/>
        <v>430</v>
      </c>
      <c r="U1106" s="75"/>
      <c r="V1106" s="8" t="str" cm="1">
        <f t="array" ref="V1106">IF(SUMPRODUCT((Tableau1[NOM DE LA STRUCTURE]=Tableau1[[#This Row],[NOM DE LA STRUCTURE]])*Tableau1[MONTANT PROPOSE POUR L''ACTION])=0,"",SUMPRODUCT((Tableau1[NOM DE LA STRUCTURE]=Tableau1[[#This Row],[NOM DE LA STRUCTURE]])*Tableau1[MONTANT PROPOSE POUR L''ACTION]))</f>
        <v/>
      </c>
      <c r="W1106" s="79"/>
    </row>
    <row r="1107" spans="1:23" ht="47.5" hidden="1" customHeight="1" x14ac:dyDescent="0.25">
      <c r="A1107" s="13">
        <f>_xlfn.XLOOKUP(C1107,'Export Action'!$A$3:$A$1999,'Export Action'!$L$3:$L$1999)</f>
        <v>0</v>
      </c>
      <c r="B1107" s="84"/>
      <c r="C1107" s="1"/>
      <c r="D1107" s="36"/>
      <c r="E1107" s="1"/>
      <c r="F1107" s="36"/>
      <c r="G1107" s="68"/>
      <c r="H1107" s="71"/>
      <c r="I1107" s="71"/>
      <c r="J1107" s="1"/>
      <c r="K1107" s="1"/>
      <c r="L1107" s="1"/>
      <c r="M1107" s="5"/>
      <c r="N1107" s="5"/>
      <c r="O1107" s="31"/>
      <c r="P1107" s="31"/>
      <c r="Q1107" s="1"/>
      <c r="R1107" s="64"/>
      <c r="S1107" s="73"/>
      <c r="T1107" s="74">
        <f t="shared" si="17"/>
        <v>430</v>
      </c>
      <c r="U1107" s="75"/>
      <c r="V1107" s="8" t="str" cm="1">
        <f t="array" ref="V1107">IF(SUMPRODUCT((Tableau1[NOM DE LA STRUCTURE]=Tableau1[[#This Row],[NOM DE LA STRUCTURE]])*Tableau1[MONTANT PROPOSE POUR L''ACTION])=0,"",SUMPRODUCT((Tableau1[NOM DE LA STRUCTURE]=Tableau1[[#This Row],[NOM DE LA STRUCTURE]])*Tableau1[MONTANT PROPOSE POUR L''ACTION]))</f>
        <v/>
      </c>
      <c r="W1107" s="79"/>
    </row>
    <row r="1108" spans="1:23" ht="47.5" hidden="1" customHeight="1" x14ac:dyDescent="0.25">
      <c r="A1108" s="13">
        <f>_xlfn.XLOOKUP(C1108,'Export Action'!$A$3:$A$1999,'Export Action'!$L$3:$L$1999)</f>
        <v>0</v>
      </c>
      <c r="B1108" s="84"/>
      <c r="C1108" s="1"/>
      <c r="D1108" s="36"/>
      <c r="E1108" s="1"/>
      <c r="F1108" s="36"/>
      <c r="G1108" s="68"/>
      <c r="H1108" s="71"/>
      <c r="I1108" s="71"/>
      <c r="J1108" s="1"/>
      <c r="K1108" s="1"/>
      <c r="L1108" s="1"/>
      <c r="M1108" s="5"/>
      <c r="N1108" s="5"/>
      <c r="O1108" s="31"/>
      <c r="P1108" s="31"/>
      <c r="Q1108" s="1"/>
      <c r="R1108" s="64"/>
      <c r="S1108" s="73"/>
      <c r="T1108" s="74">
        <f t="shared" si="17"/>
        <v>430</v>
      </c>
      <c r="U1108" s="75"/>
      <c r="V1108" s="8" t="str" cm="1">
        <f t="array" ref="V1108">IF(SUMPRODUCT((Tableau1[NOM DE LA STRUCTURE]=Tableau1[[#This Row],[NOM DE LA STRUCTURE]])*Tableau1[MONTANT PROPOSE POUR L''ACTION])=0,"",SUMPRODUCT((Tableau1[NOM DE LA STRUCTURE]=Tableau1[[#This Row],[NOM DE LA STRUCTURE]])*Tableau1[MONTANT PROPOSE POUR L''ACTION]))</f>
        <v/>
      </c>
      <c r="W1108" s="79"/>
    </row>
    <row r="1109" spans="1:23" ht="47.5" hidden="1" customHeight="1" x14ac:dyDescent="0.25">
      <c r="A1109" s="13">
        <f>_xlfn.XLOOKUP(C1109,'Export Action'!$A$3:$A$1999,'Export Action'!$L$3:$L$1999)</f>
        <v>0</v>
      </c>
      <c r="B1109" s="84"/>
      <c r="C1109" s="1"/>
      <c r="D1109" s="36"/>
      <c r="E1109" s="1"/>
      <c r="F1109" s="36"/>
      <c r="G1109" s="68"/>
      <c r="H1109" s="71"/>
      <c r="I1109" s="71"/>
      <c r="J1109" s="1"/>
      <c r="K1109" s="1"/>
      <c r="L1109" s="1"/>
      <c r="M1109" s="5"/>
      <c r="N1109" s="5"/>
      <c r="O1109" s="31"/>
      <c r="P1109" s="31"/>
      <c r="Q1109" s="1"/>
      <c r="R1109" s="64"/>
      <c r="S1109" s="73"/>
      <c r="T1109" s="74">
        <f t="shared" si="17"/>
        <v>430</v>
      </c>
      <c r="U1109" s="75"/>
      <c r="V1109" s="8" t="str" cm="1">
        <f t="array" ref="V1109">IF(SUMPRODUCT((Tableau1[NOM DE LA STRUCTURE]=Tableau1[[#This Row],[NOM DE LA STRUCTURE]])*Tableau1[MONTANT PROPOSE POUR L''ACTION])=0,"",SUMPRODUCT((Tableau1[NOM DE LA STRUCTURE]=Tableau1[[#This Row],[NOM DE LA STRUCTURE]])*Tableau1[MONTANT PROPOSE POUR L''ACTION]))</f>
        <v/>
      </c>
      <c r="W1109" s="79"/>
    </row>
    <row r="1110" spans="1:23" ht="47.5" hidden="1" customHeight="1" x14ac:dyDescent="0.25">
      <c r="A1110" s="13">
        <f>_xlfn.XLOOKUP(C1110,'Export Action'!$A$3:$A$1999,'Export Action'!$L$3:$L$1999)</f>
        <v>0</v>
      </c>
      <c r="B1110" s="84"/>
      <c r="C1110" s="1"/>
      <c r="D1110" s="36"/>
      <c r="E1110" s="1"/>
      <c r="F1110" s="36"/>
      <c r="G1110" s="68"/>
      <c r="H1110" s="71"/>
      <c r="I1110" s="71"/>
      <c r="J1110" s="1"/>
      <c r="K1110" s="1"/>
      <c r="L1110" s="1"/>
      <c r="M1110" s="5"/>
      <c r="N1110" s="5"/>
      <c r="O1110" s="31"/>
      <c r="P1110" s="31"/>
      <c r="Q1110" s="1"/>
      <c r="R1110" s="64"/>
      <c r="S1110" s="73"/>
      <c r="T1110" s="74">
        <f t="shared" si="17"/>
        <v>430</v>
      </c>
      <c r="U1110" s="75"/>
      <c r="V1110" s="8" t="str" cm="1">
        <f t="array" ref="V1110">IF(SUMPRODUCT((Tableau1[NOM DE LA STRUCTURE]=Tableau1[[#This Row],[NOM DE LA STRUCTURE]])*Tableau1[MONTANT PROPOSE POUR L''ACTION])=0,"",SUMPRODUCT((Tableau1[NOM DE LA STRUCTURE]=Tableau1[[#This Row],[NOM DE LA STRUCTURE]])*Tableau1[MONTANT PROPOSE POUR L''ACTION]))</f>
        <v/>
      </c>
      <c r="W1110" s="79"/>
    </row>
    <row r="1111" spans="1:23" ht="47.5" hidden="1" customHeight="1" x14ac:dyDescent="0.25">
      <c r="A1111" s="13">
        <f>_xlfn.XLOOKUP(C1111,'Export Action'!$A$3:$A$1999,'Export Action'!$L$3:$L$1999)</f>
        <v>0</v>
      </c>
      <c r="B1111" s="84"/>
      <c r="C1111" s="1"/>
      <c r="D1111" s="36"/>
      <c r="E1111" s="1"/>
      <c r="F1111" s="36"/>
      <c r="G1111" s="68"/>
      <c r="H1111" s="71"/>
      <c r="I1111" s="71"/>
      <c r="J1111" s="1"/>
      <c r="K1111" s="1"/>
      <c r="L1111" s="1"/>
      <c r="M1111" s="5"/>
      <c r="N1111" s="5"/>
      <c r="O1111" s="31"/>
      <c r="P1111" s="31"/>
      <c r="Q1111" s="1"/>
      <c r="R1111" s="64"/>
      <c r="S1111" s="73"/>
      <c r="T1111" s="74">
        <f t="shared" si="17"/>
        <v>430</v>
      </c>
      <c r="U1111" s="75"/>
      <c r="V1111" s="8" t="str" cm="1">
        <f t="array" ref="V1111">IF(SUMPRODUCT((Tableau1[NOM DE LA STRUCTURE]=Tableau1[[#This Row],[NOM DE LA STRUCTURE]])*Tableau1[MONTANT PROPOSE POUR L''ACTION])=0,"",SUMPRODUCT((Tableau1[NOM DE LA STRUCTURE]=Tableau1[[#This Row],[NOM DE LA STRUCTURE]])*Tableau1[MONTANT PROPOSE POUR L''ACTION]))</f>
        <v/>
      </c>
      <c r="W1111" s="79"/>
    </row>
    <row r="1112" spans="1:23" ht="47.5" hidden="1" customHeight="1" x14ac:dyDescent="0.25">
      <c r="A1112" s="13">
        <f>_xlfn.XLOOKUP(C1112,'Export Action'!$A$3:$A$1999,'Export Action'!$L$3:$L$1999)</f>
        <v>0</v>
      </c>
      <c r="B1112" s="84"/>
      <c r="C1112" s="1"/>
      <c r="D1112" s="36"/>
      <c r="E1112" s="1"/>
      <c r="F1112" s="36"/>
      <c r="G1112" s="68"/>
      <c r="H1112" s="71"/>
      <c r="I1112" s="71"/>
      <c r="J1112" s="1"/>
      <c r="K1112" s="1"/>
      <c r="L1112" s="1"/>
      <c r="M1112" s="5"/>
      <c r="N1112" s="5"/>
      <c r="O1112" s="31"/>
      <c r="P1112" s="31"/>
      <c r="Q1112" s="1"/>
      <c r="R1112" s="64"/>
      <c r="S1112" s="73"/>
      <c r="T1112" s="74">
        <f t="shared" si="17"/>
        <v>430</v>
      </c>
      <c r="U1112" s="75"/>
      <c r="V1112" s="8" t="str" cm="1">
        <f t="array" ref="V1112">IF(SUMPRODUCT((Tableau1[NOM DE LA STRUCTURE]=Tableau1[[#This Row],[NOM DE LA STRUCTURE]])*Tableau1[MONTANT PROPOSE POUR L''ACTION])=0,"",SUMPRODUCT((Tableau1[NOM DE LA STRUCTURE]=Tableau1[[#This Row],[NOM DE LA STRUCTURE]])*Tableau1[MONTANT PROPOSE POUR L''ACTION]))</f>
        <v/>
      </c>
      <c r="W1112" s="79"/>
    </row>
    <row r="1113" spans="1:23" ht="47.5" hidden="1" customHeight="1" x14ac:dyDescent="0.25">
      <c r="A1113" s="13">
        <f>_xlfn.XLOOKUP(C1113,'Export Action'!$A$3:$A$1999,'Export Action'!$L$3:$L$1999)</f>
        <v>0</v>
      </c>
      <c r="B1113" s="84"/>
      <c r="C1113" s="1"/>
      <c r="D1113" s="36"/>
      <c r="E1113" s="1"/>
      <c r="F1113" s="36"/>
      <c r="G1113" s="68"/>
      <c r="H1113" s="71"/>
      <c r="I1113" s="71"/>
      <c r="J1113" s="1"/>
      <c r="K1113" s="1"/>
      <c r="L1113" s="1"/>
      <c r="M1113" s="5"/>
      <c r="N1113" s="5"/>
      <c r="O1113" s="31"/>
      <c r="P1113" s="31"/>
      <c r="Q1113" s="1"/>
      <c r="R1113" s="64"/>
      <c r="S1113" s="73"/>
      <c r="T1113" s="74">
        <f t="shared" si="17"/>
        <v>430</v>
      </c>
      <c r="U1113" s="75"/>
      <c r="V1113" s="8" t="str" cm="1">
        <f t="array" ref="V1113">IF(SUMPRODUCT((Tableau1[NOM DE LA STRUCTURE]=Tableau1[[#This Row],[NOM DE LA STRUCTURE]])*Tableau1[MONTANT PROPOSE POUR L''ACTION])=0,"",SUMPRODUCT((Tableau1[NOM DE LA STRUCTURE]=Tableau1[[#This Row],[NOM DE LA STRUCTURE]])*Tableau1[MONTANT PROPOSE POUR L''ACTION]))</f>
        <v/>
      </c>
      <c r="W1113" s="79"/>
    </row>
    <row r="1114" spans="1:23" ht="47.5" hidden="1" customHeight="1" x14ac:dyDescent="0.25">
      <c r="A1114" s="13">
        <f>_xlfn.XLOOKUP(C1114,'Export Action'!$A$3:$A$1999,'Export Action'!$L$3:$L$1999)</f>
        <v>0</v>
      </c>
      <c r="B1114" s="84"/>
      <c r="C1114" s="1"/>
      <c r="D1114" s="36"/>
      <c r="E1114" s="1"/>
      <c r="F1114" s="36"/>
      <c r="G1114" s="68"/>
      <c r="H1114" s="71"/>
      <c r="I1114" s="71"/>
      <c r="J1114" s="1"/>
      <c r="K1114" s="1"/>
      <c r="L1114" s="1"/>
      <c r="M1114" s="5"/>
      <c r="N1114" s="5"/>
      <c r="O1114" s="31"/>
      <c r="P1114" s="31"/>
      <c r="Q1114" s="1"/>
      <c r="R1114" s="64"/>
      <c r="S1114" s="73"/>
      <c r="T1114" s="74">
        <f t="shared" si="17"/>
        <v>430</v>
      </c>
      <c r="U1114" s="75"/>
      <c r="V1114" s="8" t="str" cm="1">
        <f t="array" ref="V1114">IF(SUMPRODUCT((Tableau1[NOM DE LA STRUCTURE]=Tableau1[[#This Row],[NOM DE LA STRUCTURE]])*Tableau1[MONTANT PROPOSE POUR L''ACTION])=0,"",SUMPRODUCT((Tableau1[NOM DE LA STRUCTURE]=Tableau1[[#This Row],[NOM DE LA STRUCTURE]])*Tableau1[MONTANT PROPOSE POUR L''ACTION]))</f>
        <v/>
      </c>
      <c r="W1114" s="79"/>
    </row>
    <row r="1115" spans="1:23" ht="47.5" hidden="1" customHeight="1" x14ac:dyDescent="0.25">
      <c r="A1115" s="13">
        <f>_xlfn.XLOOKUP(C1115,'Export Action'!$A$3:$A$1999,'Export Action'!$L$3:$L$1999)</f>
        <v>0</v>
      </c>
      <c r="B1115" s="84"/>
      <c r="C1115" s="1"/>
      <c r="D1115" s="36"/>
      <c r="E1115" s="1"/>
      <c r="F1115" s="36"/>
      <c r="G1115" s="68"/>
      <c r="H1115" s="71"/>
      <c r="I1115" s="71"/>
      <c r="J1115" s="1"/>
      <c r="K1115" s="1"/>
      <c r="L1115" s="1"/>
      <c r="M1115" s="5"/>
      <c r="N1115" s="5"/>
      <c r="O1115" s="31"/>
      <c r="P1115" s="31"/>
      <c r="Q1115" s="1"/>
      <c r="R1115" s="64"/>
      <c r="S1115" s="73"/>
      <c r="T1115" s="74">
        <f t="shared" si="17"/>
        <v>430</v>
      </c>
      <c r="U1115" s="75"/>
      <c r="V1115" s="8" t="str" cm="1">
        <f t="array" ref="V1115">IF(SUMPRODUCT((Tableau1[NOM DE LA STRUCTURE]=Tableau1[[#This Row],[NOM DE LA STRUCTURE]])*Tableau1[MONTANT PROPOSE POUR L''ACTION])=0,"",SUMPRODUCT((Tableau1[NOM DE LA STRUCTURE]=Tableau1[[#This Row],[NOM DE LA STRUCTURE]])*Tableau1[MONTANT PROPOSE POUR L''ACTION]))</f>
        <v/>
      </c>
      <c r="W1115" s="79"/>
    </row>
    <row r="1116" spans="1:23" ht="47.5" hidden="1" customHeight="1" x14ac:dyDescent="0.25">
      <c r="A1116" s="13">
        <f>_xlfn.XLOOKUP(C1116,'Export Action'!$A$3:$A$1999,'Export Action'!$L$3:$L$1999)</f>
        <v>0</v>
      </c>
      <c r="B1116" s="84"/>
      <c r="C1116" s="1"/>
      <c r="D1116" s="36"/>
      <c r="E1116" s="1"/>
      <c r="F1116" s="36"/>
      <c r="G1116" s="68"/>
      <c r="H1116" s="71"/>
      <c r="I1116" s="71"/>
      <c r="J1116" s="1"/>
      <c r="K1116" s="1"/>
      <c r="L1116" s="1"/>
      <c r="M1116" s="5"/>
      <c r="N1116" s="5"/>
      <c r="O1116" s="31"/>
      <c r="P1116" s="31"/>
      <c r="Q1116" s="1"/>
      <c r="R1116" s="64"/>
      <c r="S1116" s="73"/>
      <c r="T1116" s="74">
        <f t="shared" si="17"/>
        <v>430</v>
      </c>
      <c r="U1116" s="75"/>
      <c r="V1116" s="8" t="str" cm="1">
        <f t="array" ref="V1116">IF(SUMPRODUCT((Tableau1[NOM DE LA STRUCTURE]=Tableau1[[#This Row],[NOM DE LA STRUCTURE]])*Tableau1[MONTANT PROPOSE POUR L''ACTION])=0,"",SUMPRODUCT((Tableau1[NOM DE LA STRUCTURE]=Tableau1[[#This Row],[NOM DE LA STRUCTURE]])*Tableau1[MONTANT PROPOSE POUR L''ACTION]))</f>
        <v/>
      </c>
      <c r="W1116" s="79"/>
    </row>
    <row r="1117" spans="1:23" ht="47.5" hidden="1" customHeight="1" x14ac:dyDescent="0.25">
      <c r="A1117" s="13">
        <f>_xlfn.XLOOKUP(C1117,'Export Action'!$A$3:$A$1999,'Export Action'!$L$3:$L$1999)</f>
        <v>0</v>
      </c>
      <c r="B1117" s="84"/>
      <c r="C1117" s="1"/>
      <c r="D1117" s="36"/>
      <c r="E1117" s="1"/>
      <c r="F1117" s="36"/>
      <c r="G1117" s="68"/>
      <c r="H1117" s="71"/>
      <c r="I1117" s="71"/>
      <c r="J1117" s="1"/>
      <c r="K1117" s="1"/>
      <c r="L1117" s="1"/>
      <c r="M1117" s="5"/>
      <c r="N1117" s="5"/>
      <c r="O1117" s="31"/>
      <c r="P1117" s="31"/>
      <c r="Q1117" s="1"/>
      <c r="R1117" s="64"/>
      <c r="S1117" s="73"/>
      <c r="T1117" s="74">
        <f t="shared" si="17"/>
        <v>430</v>
      </c>
      <c r="U1117" s="75"/>
      <c r="V1117" s="8" t="str" cm="1">
        <f t="array" ref="V1117">IF(SUMPRODUCT((Tableau1[NOM DE LA STRUCTURE]=Tableau1[[#This Row],[NOM DE LA STRUCTURE]])*Tableau1[MONTANT PROPOSE POUR L''ACTION])=0,"",SUMPRODUCT((Tableau1[NOM DE LA STRUCTURE]=Tableau1[[#This Row],[NOM DE LA STRUCTURE]])*Tableau1[MONTANT PROPOSE POUR L''ACTION]))</f>
        <v/>
      </c>
      <c r="W1117" s="79"/>
    </row>
    <row r="1118" spans="1:23" ht="47.5" hidden="1" customHeight="1" x14ac:dyDescent="0.25">
      <c r="A1118" s="13">
        <f>_xlfn.XLOOKUP(C1118,'Export Action'!$A$3:$A$1999,'Export Action'!$L$3:$L$1999)</f>
        <v>0</v>
      </c>
      <c r="B1118" s="84"/>
      <c r="C1118" s="1"/>
      <c r="D1118" s="36"/>
      <c r="E1118" s="1"/>
      <c r="F1118" s="36"/>
      <c r="G1118" s="68"/>
      <c r="H1118" s="71"/>
      <c r="I1118" s="71"/>
      <c r="J1118" s="1"/>
      <c r="K1118" s="1"/>
      <c r="L1118" s="1"/>
      <c r="M1118" s="5"/>
      <c r="N1118" s="5"/>
      <c r="O1118" s="31"/>
      <c r="P1118" s="31"/>
      <c r="Q1118" s="1"/>
      <c r="R1118" s="64"/>
      <c r="S1118" s="73"/>
      <c r="T1118" s="74">
        <f t="shared" si="17"/>
        <v>430</v>
      </c>
      <c r="U1118" s="75"/>
      <c r="V1118" s="8" t="str" cm="1">
        <f t="array" ref="V1118">IF(SUMPRODUCT((Tableau1[NOM DE LA STRUCTURE]=Tableau1[[#This Row],[NOM DE LA STRUCTURE]])*Tableau1[MONTANT PROPOSE POUR L''ACTION])=0,"",SUMPRODUCT((Tableau1[NOM DE LA STRUCTURE]=Tableau1[[#This Row],[NOM DE LA STRUCTURE]])*Tableau1[MONTANT PROPOSE POUR L''ACTION]))</f>
        <v/>
      </c>
      <c r="W1118" s="79"/>
    </row>
    <row r="1119" spans="1:23" ht="47.5" hidden="1" customHeight="1" x14ac:dyDescent="0.25">
      <c r="A1119" s="13">
        <f>_xlfn.XLOOKUP(C1119,'Export Action'!$A$3:$A$1999,'Export Action'!$L$3:$L$1999)</f>
        <v>0</v>
      </c>
      <c r="B1119" s="84"/>
      <c r="C1119" s="1"/>
      <c r="D1119" s="36"/>
      <c r="E1119" s="1"/>
      <c r="F1119" s="36"/>
      <c r="G1119" s="68"/>
      <c r="H1119" s="71"/>
      <c r="I1119" s="71"/>
      <c r="J1119" s="1"/>
      <c r="K1119" s="1"/>
      <c r="L1119" s="1"/>
      <c r="M1119" s="5"/>
      <c r="N1119" s="5"/>
      <c r="O1119" s="31"/>
      <c r="P1119" s="31"/>
      <c r="Q1119" s="1"/>
      <c r="R1119" s="64"/>
      <c r="S1119" s="73"/>
      <c r="T1119" s="74">
        <f t="shared" si="17"/>
        <v>430</v>
      </c>
      <c r="U1119" s="75"/>
      <c r="V1119" s="8" t="str" cm="1">
        <f t="array" ref="V1119">IF(SUMPRODUCT((Tableau1[NOM DE LA STRUCTURE]=Tableau1[[#This Row],[NOM DE LA STRUCTURE]])*Tableau1[MONTANT PROPOSE POUR L''ACTION])=0,"",SUMPRODUCT((Tableau1[NOM DE LA STRUCTURE]=Tableau1[[#This Row],[NOM DE LA STRUCTURE]])*Tableau1[MONTANT PROPOSE POUR L''ACTION]))</f>
        <v/>
      </c>
      <c r="W1119" s="79"/>
    </row>
    <row r="1120" spans="1:23" ht="47.5" hidden="1" customHeight="1" x14ac:dyDescent="0.25">
      <c r="A1120" s="13">
        <f>_xlfn.XLOOKUP(C1120,'Export Action'!$A$3:$A$1999,'Export Action'!$L$3:$L$1999)</f>
        <v>0</v>
      </c>
      <c r="B1120" s="84"/>
      <c r="C1120" s="1"/>
      <c r="D1120" s="36"/>
      <c r="E1120" s="1"/>
      <c r="F1120" s="36"/>
      <c r="G1120" s="68"/>
      <c r="H1120" s="71"/>
      <c r="I1120" s="71"/>
      <c r="J1120" s="1"/>
      <c r="K1120" s="1"/>
      <c r="L1120" s="1"/>
      <c r="M1120" s="5"/>
      <c r="N1120" s="5"/>
      <c r="O1120" s="31"/>
      <c r="P1120" s="31"/>
      <c r="Q1120" s="1"/>
      <c r="R1120" s="64"/>
      <c r="S1120" s="73"/>
      <c r="T1120" s="74">
        <f t="shared" si="17"/>
        <v>430</v>
      </c>
      <c r="U1120" s="75"/>
      <c r="V1120" s="8" t="str" cm="1">
        <f t="array" ref="V1120">IF(SUMPRODUCT((Tableau1[NOM DE LA STRUCTURE]=Tableau1[[#This Row],[NOM DE LA STRUCTURE]])*Tableau1[MONTANT PROPOSE POUR L''ACTION])=0,"",SUMPRODUCT((Tableau1[NOM DE LA STRUCTURE]=Tableau1[[#This Row],[NOM DE LA STRUCTURE]])*Tableau1[MONTANT PROPOSE POUR L''ACTION]))</f>
        <v/>
      </c>
      <c r="W1120" s="79"/>
    </row>
    <row r="1121" spans="1:23" ht="47.5" hidden="1" customHeight="1" x14ac:dyDescent="0.25">
      <c r="A1121" s="13">
        <f>_xlfn.XLOOKUP(C1121,'Export Action'!$A$3:$A$1999,'Export Action'!$L$3:$L$1999)</f>
        <v>0</v>
      </c>
      <c r="B1121" s="84"/>
      <c r="C1121" s="1"/>
      <c r="D1121" s="36"/>
      <c r="E1121" s="1"/>
      <c r="F1121" s="36"/>
      <c r="G1121" s="68"/>
      <c r="H1121" s="71"/>
      <c r="I1121" s="71"/>
      <c r="J1121" s="1"/>
      <c r="K1121" s="1"/>
      <c r="L1121" s="1"/>
      <c r="M1121" s="5"/>
      <c r="N1121" s="5"/>
      <c r="O1121" s="31"/>
      <c r="P1121" s="31"/>
      <c r="Q1121" s="1"/>
      <c r="R1121" s="64"/>
      <c r="S1121" s="73"/>
      <c r="T1121" s="74">
        <f t="shared" si="17"/>
        <v>430</v>
      </c>
      <c r="U1121" s="75"/>
      <c r="V1121" s="8" t="str" cm="1">
        <f t="array" ref="V1121">IF(SUMPRODUCT((Tableau1[NOM DE LA STRUCTURE]=Tableau1[[#This Row],[NOM DE LA STRUCTURE]])*Tableau1[MONTANT PROPOSE POUR L''ACTION])=0,"",SUMPRODUCT((Tableau1[NOM DE LA STRUCTURE]=Tableau1[[#This Row],[NOM DE LA STRUCTURE]])*Tableau1[MONTANT PROPOSE POUR L''ACTION]))</f>
        <v/>
      </c>
      <c r="W1121" s="79"/>
    </row>
    <row r="1122" spans="1:23" ht="47.5" hidden="1" customHeight="1" x14ac:dyDescent="0.25">
      <c r="A1122" s="13">
        <f>_xlfn.XLOOKUP(C1122,'Export Action'!$A$3:$A$1999,'Export Action'!$L$3:$L$1999)</f>
        <v>0</v>
      </c>
      <c r="B1122" s="84"/>
      <c r="C1122" s="1"/>
      <c r="D1122" s="36"/>
      <c r="E1122" s="1"/>
      <c r="F1122" s="36"/>
      <c r="G1122" s="68"/>
      <c r="H1122" s="71"/>
      <c r="I1122" s="71"/>
      <c r="J1122" s="1"/>
      <c r="K1122" s="1"/>
      <c r="L1122" s="1"/>
      <c r="M1122" s="5"/>
      <c r="N1122" s="5"/>
      <c r="O1122" s="31"/>
      <c r="P1122" s="31"/>
      <c r="Q1122" s="1"/>
      <c r="R1122" s="64"/>
      <c r="S1122" s="73"/>
      <c r="T1122" s="74">
        <f t="shared" si="17"/>
        <v>430</v>
      </c>
      <c r="U1122" s="75"/>
      <c r="V1122" s="8" t="str" cm="1">
        <f t="array" ref="V1122">IF(SUMPRODUCT((Tableau1[NOM DE LA STRUCTURE]=Tableau1[[#This Row],[NOM DE LA STRUCTURE]])*Tableau1[MONTANT PROPOSE POUR L''ACTION])=0,"",SUMPRODUCT((Tableau1[NOM DE LA STRUCTURE]=Tableau1[[#This Row],[NOM DE LA STRUCTURE]])*Tableau1[MONTANT PROPOSE POUR L''ACTION]))</f>
        <v/>
      </c>
      <c r="W1122" s="79"/>
    </row>
    <row r="1123" spans="1:23" ht="47.5" hidden="1" customHeight="1" x14ac:dyDescent="0.25">
      <c r="A1123" s="13">
        <f>_xlfn.XLOOKUP(C1123,'Export Action'!$A$3:$A$1999,'Export Action'!$L$3:$L$1999)</f>
        <v>0</v>
      </c>
      <c r="B1123" s="84"/>
      <c r="C1123" s="1"/>
      <c r="D1123" s="36"/>
      <c r="E1123" s="1"/>
      <c r="F1123" s="36"/>
      <c r="G1123" s="68"/>
      <c r="H1123" s="71"/>
      <c r="I1123" s="71"/>
      <c r="J1123" s="1"/>
      <c r="K1123" s="1"/>
      <c r="L1123" s="1"/>
      <c r="M1123" s="5"/>
      <c r="N1123" s="5"/>
      <c r="O1123" s="31"/>
      <c r="P1123" s="31"/>
      <c r="Q1123" s="1"/>
      <c r="R1123" s="64"/>
      <c r="S1123" s="73"/>
      <c r="T1123" s="74">
        <f t="shared" si="17"/>
        <v>430</v>
      </c>
      <c r="U1123" s="75"/>
      <c r="V1123" s="8" t="str" cm="1">
        <f t="array" ref="V1123">IF(SUMPRODUCT((Tableau1[NOM DE LA STRUCTURE]=Tableau1[[#This Row],[NOM DE LA STRUCTURE]])*Tableau1[MONTANT PROPOSE POUR L''ACTION])=0,"",SUMPRODUCT((Tableau1[NOM DE LA STRUCTURE]=Tableau1[[#This Row],[NOM DE LA STRUCTURE]])*Tableau1[MONTANT PROPOSE POUR L''ACTION]))</f>
        <v/>
      </c>
      <c r="W1123" s="79"/>
    </row>
    <row r="1124" spans="1:23" ht="47.5" hidden="1" customHeight="1" x14ac:dyDescent="0.25">
      <c r="A1124" s="13">
        <f>_xlfn.XLOOKUP(C1124,'Export Action'!$A$3:$A$1999,'Export Action'!$L$3:$L$1999)</f>
        <v>0</v>
      </c>
      <c r="B1124" s="84"/>
      <c r="C1124" s="1"/>
      <c r="D1124" s="36"/>
      <c r="E1124" s="1"/>
      <c r="F1124" s="36"/>
      <c r="G1124" s="68"/>
      <c r="H1124" s="71"/>
      <c r="I1124" s="71"/>
      <c r="J1124" s="1"/>
      <c r="K1124" s="1"/>
      <c r="L1124" s="1"/>
      <c r="M1124" s="5"/>
      <c r="N1124" s="5"/>
      <c r="O1124" s="31"/>
      <c r="P1124" s="31"/>
      <c r="Q1124" s="1"/>
      <c r="R1124" s="64"/>
      <c r="S1124" s="73"/>
      <c r="T1124" s="74">
        <f t="shared" si="17"/>
        <v>430</v>
      </c>
      <c r="U1124" s="75"/>
      <c r="V1124" s="8" t="str" cm="1">
        <f t="array" ref="V1124">IF(SUMPRODUCT((Tableau1[NOM DE LA STRUCTURE]=Tableau1[[#This Row],[NOM DE LA STRUCTURE]])*Tableau1[MONTANT PROPOSE POUR L''ACTION])=0,"",SUMPRODUCT((Tableau1[NOM DE LA STRUCTURE]=Tableau1[[#This Row],[NOM DE LA STRUCTURE]])*Tableau1[MONTANT PROPOSE POUR L''ACTION]))</f>
        <v/>
      </c>
      <c r="W1124" s="79"/>
    </row>
    <row r="1125" spans="1:23" ht="47.5" hidden="1" customHeight="1" x14ac:dyDescent="0.25">
      <c r="A1125" s="13">
        <f>_xlfn.XLOOKUP(C1125,'Export Action'!$A$3:$A$1999,'Export Action'!$L$3:$L$1999)</f>
        <v>0</v>
      </c>
      <c r="B1125" s="84"/>
      <c r="C1125" s="1"/>
      <c r="D1125" s="36"/>
      <c r="E1125" s="1"/>
      <c r="F1125" s="36"/>
      <c r="G1125" s="68"/>
      <c r="H1125" s="71"/>
      <c r="I1125" s="71"/>
      <c r="J1125" s="1"/>
      <c r="K1125" s="1"/>
      <c r="L1125" s="1"/>
      <c r="M1125" s="5"/>
      <c r="N1125" s="5"/>
      <c r="O1125" s="31"/>
      <c r="P1125" s="31"/>
      <c r="Q1125" s="1"/>
      <c r="R1125" s="64"/>
      <c r="S1125" s="73"/>
      <c r="T1125" s="74">
        <f t="shared" ref="T1125:T1188" si="18">IF(A1125=A1124,T1124,T1124+1)</f>
        <v>430</v>
      </c>
      <c r="U1125" s="75"/>
      <c r="V1125" s="8" t="str" cm="1">
        <f t="array" ref="V1125">IF(SUMPRODUCT((Tableau1[NOM DE LA STRUCTURE]=Tableau1[[#This Row],[NOM DE LA STRUCTURE]])*Tableau1[MONTANT PROPOSE POUR L''ACTION])=0,"",SUMPRODUCT((Tableau1[NOM DE LA STRUCTURE]=Tableau1[[#This Row],[NOM DE LA STRUCTURE]])*Tableau1[MONTANT PROPOSE POUR L''ACTION]))</f>
        <v/>
      </c>
      <c r="W1125" s="79"/>
    </row>
    <row r="1126" spans="1:23" ht="47.5" hidden="1" customHeight="1" x14ac:dyDescent="0.25">
      <c r="A1126" s="13">
        <f>_xlfn.XLOOKUP(C1126,'Export Action'!$A$3:$A$1999,'Export Action'!$L$3:$L$1999)</f>
        <v>0</v>
      </c>
      <c r="B1126" s="84"/>
      <c r="C1126" s="1"/>
      <c r="D1126" s="36"/>
      <c r="E1126" s="1"/>
      <c r="F1126" s="36"/>
      <c r="G1126" s="68"/>
      <c r="H1126" s="71"/>
      <c r="I1126" s="71"/>
      <c r="J1126" s="1"/>
      <c r="K1126" s="1"/>
      <c r="L1126" s="1"/>
      <c r="M1126" s="5"/>
      <c r="N1126" s="5"/>
      <c r="O1126" s="31"/>
      <c r="P1126" s="31"/>
      <c r="Q1126" s="1"/>
      <c r="R1126" s="64"/>
      <c r="S1126" s="73"/>
      <c r="T1126" s="74">
        <f t="shared" si="18"/>
        <v>430</v>
      </c>
      <c r="U1126" s="75"/>
      <c r="V1126" s="8" t="str" cm="1">
        <f t="array" ref="V1126">IF(SUMPRODUCT((Tableau1[NOM DE LA STRUCTURE]=Tableau1[[#This Row],[NOM DE LA STRUCTURE]])*Tableau1[MONTANT PROPOSE POUR L''ACTION])=0,"",SUMPRODUCT((Tableau1[NOM DE LA STRUCTURE]=Tableau1[[#This Row],[NOM DE LA STRUCTURE]])*Tableau1[MONTANT PROPOSE POUR L''ACTION]))</f>
        <v/>
      </c>
      <c r="W1126" s="79"/>
    </row>
    <row r="1127" spans="1:23" ht="47.5" hidden="1" customHeight="1" x14ac:dyDescent="0.25">
      <c r="A1127" s="13">
        <f>_xlfn.XLOOKUP(C1127,'Export Action'!$A$3:$A$1999,'Export Action'!$L$3:$L$1999)</f>
        <v>0</v>
      </c>
      <c r="B1127" s="84"/>
      <c r="C1127" s="1"/>
      <c r="D1127" s="36"/>
      <c r="E1127" s="1"/>
      <c r="F1127" s="36"/>
      <c r="G1127" s="68"/>
      <c r="H1127" s="71"/>
      <c r="I1127" s="71"/>
      <c r="J1127" s="1"/>
      <c r="K1127" s="1"/>
      <c r="L1127" s="1"/>
      <c r="M1127" s="5"/>
      <c r="N1127" s="5"/>
      <c r="O1127" s="31"/>
      <c r="P1127" s="31"/>
      <c r="Q1127" s="1"/>
      <c r="R1127" s="64"/>
      <c r="S1127" s="73"/>
      <c r="T1127" s="74">
        <f t="shared" si="18"/>
        <v>430</v>
      </c>
      <c r="U1127" s="75"/>
      <c r="V1127" s="8" t="str" cm="1">
        <f t="array" ref="V1127">IF(SUMPRODUCT((Tableau1[NOM DE LA STRUCTURE]=Tableau1[[#This Row],[NOM DE LA STRUCTURE]])*Tableau1[MONTANT PROPOSE POUR L''ACTION])=0,"",SUMPRODUCT((Tableau1[NOM DE LA STRUCTURE]=Tableau1[[#This Row],[NOM DE LA STRUCTURE]])*Tableau1[MONTANT PROPOSE POUR L''ACTION]))</f>
        <v/>
      </c>
      <c r="W1127" s="79"/>
    </row>
    <row r="1128" spans="1:23" ht="47.5" hidden="1" customHeight="1" x14ac:dyDescent="0.25">
      <c r="A1128" s="13">
        <f>_xlfn.XLOOKUP(C1128,'Export Action'!$A$3:$A$1999,'Export Action'!$L$3:$L$1999)</f>
        <v>0</v>
      </c>
      <c r="B1128" s="84"/>
      <c r="C1128" s="1"/>
      <c r="D1128" s="36"/>
      <c r="E1128" s="1"/>
      <c r="F1128" s="36"/>
      <c r="G1128" s="68"/>
      <c r="H1128" s="71"/>
      <c r="I1128" s="71"/>
      <c r="J1128" s="1"/>
      <c r="K1128" s="1"/>
      <c r="L1128" s="1"/>
      <c r="M1128" s="5"/>
      <c r="N1128" s="5"/>
      <c r="O1128" s="31"/>
      <c r="P1128" s="31"/>
      <c r="Q1128" s="1"/>
      <c r="R1128" s="64"/>
      <c r="S1128" s="73"/>
      <c r="T1128" s="74">
        <f t="shared" si="18"/>
        <v>430</v>
      </c>
      <c r="U1128" s="75"/>
      <c r="V1128" s="8" t="str" cm="1">
        <f t="array" ref="V1128">IF(SUMPRODUCT((Tableau1[NOM DE LA STRUCTURE]=Tableau1[[#This Row],[NOM DE LA STRUCTURE]])*Tableau1[MONTANT PROPOSE POUR L''ACTION])=0,"",SUMPRODUCT((Tableau1[NOM DE LA STRUCTURE]=Tableau1[[#This Row],[NOM DE LA STRUCTURE]])*Tableau1[MONTANT PROPOSE POUR L''ACTION]))</f>
        <v/>
      </c>
      <c r="W1128" s="79"/>
    </row>
    <row r="1129" spans="1:23" ht="47.5" hidden="1" customHeight="1" x14ac:dyDescent="0.25">
      <c r="A1129" s="13">
        <f>_xlfn.XLOOKUP(C1129,'Export Action'!$A$3:$A$1999,'Export Action'!$L$3:$L$1999)</f>
        <v>0</v>
      </c>
      <c r="B1129" s="84"/>
      <c r="C1129" s="1"/>
      <c r="D1129" s="36"/>
      <c r="E1129" s="1"/>
      <c r="F1129" s="36"/>
      <c r="G1129" s="68"/>
      <c r="H1129" s="71"/>
      <c r="I1129" s="71"/>
      <c r="J1129" s="1"/>
      <c r="K1129" s="1"/>
      <c r="L1129" s="1"/>
      <c r="M1129" s="5"/>
      <c r="N1129" s="5"/>
      <c r="O1129" s="31"/>
      <c r="P1129" s="31"/>
      <c r="Q1129" s="1"/>
      <c r="R1129" s="64"/>
      <c r="S1129" s="73"/>
      <c r="T1129" s="74">
        <f t="shared" si="18"/>
        <v>430</v>
      </c>
      <c r="U1129" s="75"/>
      <c r="V1129" s="8" t="str" cm="1">
        <f t="array" ref="V1129">IF(SUMPRODUCT((Tableau1[NOM DE LA STRUCTURE]=Tableau1[[#This Row],[NOM DE LA STRUCTURE]])*Tableau1[MONTANT PROPOSE POUR L''ACTION])=0,"",SUMPRODUCT((Tableau1[NOM DE LA STRUCTURE]=Tableau1[[#This Row],[NOM DE LA STRUCTURE]])*Tableau1[MONTANT PROPOSE POUR L''ACTION]))</f>
        <v/>
      </c>
      <c r="W1129" s="79"/>
    </row>
    <row r="1130" spans="1:23" ht="47.5" hidden="1" customHeight="1" x14ac:dyDescent="0.25">
      <c r="A1130" s="13">
        <f>_xlfn.XLOOKUP(C1130,'Export Action'!$A$3:$A$1999,'Export Action'!$L$3:$L$1999)</f>
        <v>0</v>
      </c>
      <c r="B1130" s="84"/>
      <c r="C1130" s="1"/>
      <c r="D1130" s="36"/>
      <c r="E1130" s="1"/>
      <c r="F1130" s="36"/>
      <c r="G1130" s="68"/>
      <c r="H1130" s="71"/>
      <c r="I1130" s="71"/>
      <c r="J1130" s="1"/>
      <c r="K1130" s="1"/>
      <c r="L1130" s="1"/>
      <c r="M1130" s="5"/>
      <c r="N1130" s="5"/>
      <c r="O1130" s="31"/>
      <c r="P1130" s="31"/>
      <c r="Q1130" s="1"/>
      <c r="R1130" s="64"/>
      <c r="S1130" s="73"/>
      <c r="T1130" s="74">
        <f t="shared" si="18"/>
        <v>430</v>
      </c>
      <c r="U1130" s="75"/>
      <c r="V1130" s="8" t="str" cm="1">
        <f t="array" ref="V1130">IF(SUMPRODUCT((Tableau1[NOM DE LA STRUCTURE]=Tableau1[[#This Row],[NOM DE LA STRUCTURE]])*Tableau1[MONTANT PROPOSE POUR L''ACTION])=0,"",SUMPRODUCT((Tableau1[NOM DE LA STRUCTURE]=Tableau1[[#This Row],[NOM DE LA STRUCTURE]])*Tableau1[MONTANT PROPOSE POUR L''ACTION]))</f>
        <v/>
      </c>
      <c r="W1130" s="79"/>
    </row>
    <row r="1131" spans="1:23" ht="47.5" hidden="1" customHeight="1" x14ac:dyDescent="0.25">
      <c r="A1131" s="13">
        <f>_xlfn.XLOOKUP(C1131,'Export Action'!$A$3:$A$1999,'Export Action'!$L$3:$L$1999)</f>
        <v>0</v>
      </c>
      <c r="B1131" s="84"/>
      <c r="C1131" s="1"/>
      <c r="D1131" s="36"/>
      <c r="E1131" s="1"/>
      <c r="F1131" s="36"/>
      <c r="G1131" s="68"/>
      <c r="H1131" s="71"/>
      <c r="I1131" s="71"/>
      <c r="J1131" s="1"/>
      <c r="K1131" s="1"/>
      <c r="L1131" s="1"/>
      <c r="M1131" s="5"/>
      <c r="N1131" s="5"/>
      <c r="O1131" s="31"/>
      <c r="P1131" s="31"/>
      <c r="Q1131" s="1"/>
      <c r="R1131" s="64"/>
      <c r="S1131" s="73"/>
      <c r="T1131" s="74">
        <f t="shared" si="18"/>
        <v>430</v>
      </c>
      <c r="U1131" s="75"/>
      <c r="V1131" s="8" t="str" cm="1">
        <f t="array" ref="V1131">IF(SUMPRODUCT((Tableau1[NOM DE LA STRUCTURE]=Tableau1[[#This Row],[NOM DE LA STRUCTURE]])*Tableau1[MONTANT PROPOSE POUR L''ACTION])=0,"",SUMPRODUCT((Tableau1[NOM DE LA STRUCTURE]=Tableau1[[#This Row],[NOM DE LA STRUCTURE]])*Tableau1[MONTANT PROPOSE POUR L''ACTION]))</f>
        <v/>
      </c>
      <c r="W1131" s="79"/>
    </row>
    <row r="1132" spans="1:23" ht="47.5" hidden="1" customHeight="1" x14ac:dyDescent="0.25">
      <c r="A1132" s="13">
        <f>_xlfn.XLOOKUP(C1132,'Export Action'!$A$3:$A$1999,'Export Action'!$L$3:$L$1999)</f>
        <v>0</v>
      </c>
      <c r="B1132" s="84"/>
      <c r="C1132" s="1"/>
      <c r="D1132" s="36"/>
      <c r="E1132" s="1"/>
      <c r="F1132" s="36"/>
      <c r="G1132" s="68"/>
      <c r="H1132" s="71"/>
      <c r="I1132" s="71"/>
      <c r="J1132" s="1"/>
      <c r="K1132" s="1"/>
      <c r="L1132" s="1"/>
      <c r="M1132" s="5"/>
      <c r="N1132" s="5"/>
      <c r="O1132" s="31"/>
      <c r="P1132" s="31"/>
      <c r="Q1132" s="1"/>
      <c r="R1132" s="64"/>
      <c r="S1132" s="73"/>
      <c r="T1132" s="74">
        <f t="shared" si="18"/>
        <v>430</v>
      </c>
      <c r="U1132" s="75"/>
      <c r="V1132" s="8" t="str" cm="1">
        <f t="array" ref="V1132">IF(SUMPRODUCT((Tableau1[NOM DE LA STRUCTURE]=Tableau1[[#This Row],[NOM DE LA STRUCTURE]])*Tableau1[MONTANT PROPOSE POUR L''ACTION])=0,"",SUMPRODUCT((Tableau1[NOM DE LA STRUCTURE]=Tableau1[[#This Row],[NOM DE LA STRUCTURE]])*Tableau1[MONTANT PROPOSE POUR L''ACTION]))</f>
        <v/>
      </c>
      <c r="W1132" s="79"/>
    </row>
    <row r="1133" spans="1:23" ht="47.5" hidden="1" customHeight="1" x14ac:dyDescent="0.25">
      <c r="A1133" s="13">
        <f>_xlfn.XLOOKUP(C1133,'Export Action'!$A$3:$A$1999,'Export Action'!$L$3:$L$1999)</f>
        <v>0</v>
      </c>
      <c r="B1133" s="84"/>
      <c r="C1133" s="1"/>
      <c r="D1133" s="36"/>
      <c r="E1133" s="1"/>
      <c r="F1133" s="36"/>
      <c r="G1133" s="68"/>
      <c r="H1133" s="71"/>
      <c r="I1133" s="71"/>
      <c r="J1133" s="1"/>
      <c r="K1133" s="1"/>
      <c r="L1133" s="1"/>
      <c r="M1133" s="5"/>
      <c r="N1133" s="5"/>
      <c r="O1133" s="31"/>
      <c r="P1133" s="31"/>
      <c r="Q1133" s="1"/>
      <c r="R1133" s="64"/>
      <c r="S1133" s="73"/>
      <c r="T1133" s="74">
        <f t="shared" si="18"/>
        <v>430</v>
      </c>
      <c r="U1133" s="75"/>
      <c r="V1133" s="8" t="str" cm="1">
        <f t="array" ref="V1133">IF(SUMPRODUCT((Tableau1[NOM DE LA STRUCTURE]=Tableau1[[#This Row],[NOM DE LA STRUCTURE]])*Tableau1[MONTANT PROPOSE POUR L''ACTION])=0,"",SUMPRODUCT((Tableau1[NOM DE LA STRUCTURE]=Tableau1[[#This Row],[NOM DE LA STRUCTURE]])*Tableau1[MONTANT PROPOSE POUR L''ACTION]))</f>
        <v/>
      </c>
      <c r="W1133" s="79"/>
    </row>
    <row r="1134" spans="1:23" ht="47.5" hidden="1" customHeight="1" x14ac:dyDescent="0.25">
      <c r="A1134" s="13">
        <f>_xlfn.XLOOKUP(C1134,'Export Action'!$A$3:$A$1999,'Export Action'!$L$3:$L$1999)</f>
        <v>0</v>
      </c>
      <c r="B1134" s="84"/>
      <c r="C1134" s="1"/>
      <c r="D1134" s="36"/>
      <c r="E1134" s="1"/>
      <c r="F1134" s="36"/>
      <c r="G1134" s="68"/>
      <c r="H1134" s="71"/>
      <c r="I1134" s="71"/>
      <c r="J1134" s="1"/>
      <c r="K1134" s="1"/>
      <c r="L1134" s="1"/>
      <c r="M1134" s="5"/>
      <c r="N1134" s="5"/>
      <c r="O1134" s="31"/>
      <c r="P1134" s="31"/>
      <c r="Q1134" s="1"/>
      <c r="R1134" s="64"/>
      <c r="S1134" s="73"/>
      <c r="T1134" s="74">
        <f t="shared" si="18"/>
        <v>430</v>
      </c>
      <c r="U1134" s="75"/>
      <c r="V1134" s="8" t="str" cm="1">
        <f t="array" ref="V1134">IF(SUMPRODUCT((Tableau1[NOM DE LA STRUCTURE]=Tableau1[[#This Row],[NOM DE LA STRUCTURE]])*Tableau1[MONTANT PROPOSE POUR L''ACTION])=0,"",SUMPRODUCT((Tableau1[NOM DE LA STRUCTURE]=Tableau1[[#This Row],[NOM DE LA STRUCTURE]])*Tableau1[MONTANT PROPOSE POUR L''ACTION]))</f>
        <v/>
      </c>
      <c r="W1134" s="79"/>
    </row>
    <row r="1135" spans="1:23" ht="47.5" hidden="1" customHeight="1" x14ac:dyDescent="0.25">
      <c r="A1135" s="13">
        <f>_xlfn.XLOOKUP(C1135,'Export Action'!$A$3:$A$1999,'Export Action'!$L$3:$L$1999)</f>
        <v>0</v>
      </c>
      <c r="B1135" s="84"/>
      <c r="C1135" s="1"/>
      <c r="D1135" s="36"/>
      <c r="E1135" s="1"/>
      <c r="F1135" s="36"/>
      <c r="G1135" s="68"/>
      <c r="H1135" s="71"/>
      <c r="I1135" s="71"/>
      <c r="J1135" s="1"/>
      <c r="K1135" s="1"/>
      <c r="L1135" s="1"/>
      <c r="M1135" s="5"/>
      <c r="N1135" s="5"/>
      <c r="O1135" s="31"/>
      <c r="P1135" s="31"/>
      <c r="Q1135" s="1"/>
      <c r="R1135" s="64"/>
      <c r="S1135" s="73"/>
      <c r="T1135" s="74">
        <f t="shared" si="18"/>
        <v>430</v>
      </c>
      <c r="U1135" s="75"/>
      <c r="V1135" s="8" t="str" cm="1">
        <f t="array" ref="V1135">IF(SUMPRODUCT((Tableau1[NOM DE LA STRUCTURE]=Tableau1[[#This Row],[NOM DE LA STRUCTURE]])*Tableau1[MONTANT PROPOSE POUR L''ACTION])=0,"",SUMPRODUCT((Tableau1[NOM DE LA STRUCTURE]=Tableau1[[#This Row],[NOM DE LA STRUCTURE]])*Tableau1[MONTANT PROPOSE POUR L''ACTION]))</f>
        <v/>
      </c>
      <c r="W1135" s="79"/>
    </row>
    <row r="1136" spans="1:23" ht="47.5" hidden="1" customHeight="1" x14ac:dyDescent="0.25">
      <c r="A1136" s="13">
        <f>_xlfn.XLOOKUP(C1136,'Export Action'!$A$3:$A$1999,'Export Action'!$L$3:$L$1999)</f>
        <v>0</v>
      </c>
      <c r="B1136" s="84"/>
      <c r="C1136" s="1"/>
      <c r="D1136" s="36"/>
      <c r="E1136" s="1"/>
      <c r="F1136" s="36"/>
      <c r="G1136" s="68"/>
      <c r="H1136" s="71"/>
      <c r="I1136" s="71"/>
      <c r="J1136" s="1"/>
      <c r="K1136" s="1"/>
      <c r="L1136" s="1"/>
      <c r="M1136" s="5"/>
      <c r="N1136" s="5"/>
      <c r="O1136" s="31"/>
      <c r="P1136" s="31"/>
      <c r="Q1136" s="1"/>
      <c r="R1136" s="64"/>
      <c r="S1136" s="73"/>
      <c r="T1136" s="74">
        <f t="shared" si="18"/>
        <v>430</v>
      </c>
      <c r="U1136" s="75"/>
      <c r="V1136" s="8" t="str" cm="1">
        <f t="array" ref="V1136">IF(SUMPRODUCT((Tableau1[NOM DE LA STRUCTURE]=Tableau1[[#This Row],[NOM DE LA STRUCTURE]])*Tableau1[MONTANT PROPOSE POUR L''ACTION])=0,"",SUMPRODUCT((Tableau1[NOM DE LA STRUCTURE]=Tableau1[[#This Row],[NOM DE LA STRUCTURE]])*Tableau1[MONTANT PROPOSE POUR L''ACTION]))</f>
        <v/>
      </c>
      <c r="W1136" s="79"/>
    </row>
    <row r="1137" spans="1:23" ht="47.5" hidden="1" customHeight="1" x14ac:dyDescent="0.25">
      <c r="A1137" s="13">
        <f>_xlfn.XLOOKUP(C1137,'Export Action'!$A$3:$A$1999,'Export Action'!$L$3:$L$1999)</f>
        <v>0</v>
      </c>
      <c r="B1137" s="84"/>
      <c r="C1137" s="1"/>
      <c r="D1137" s="36"/>
      <c r="E1137" s="1"/>
      <c r="F1137" s="36"/>
      <c r="G1137" s="68"/>
      <c r="H1137" s="71"/>
      <c r="I1137" s="71"/>
      <c r="J1137" s="1"/>
      <c r="K1137" s="1"/>
      <c r="L1137" s="1"/>
      <c r="M1137" s="5"/>
      <c r="N1137" s="5"/>
      <c r="O1137" s="31"/>
      <c r="P1137" s="31"/>
      <c r="Q1137" s="1"/>
      <c r="R1137" s="64"/>
      <c r="S1137" s="73"/>
      <c r="T1137" s="74">
        <f t="shared" si="18"/>
        <v>430</v>
      </c>
      <c r="U1137" s="75"/>
      <c r="V1137" s="8" t="str" cm="1">
        <f t="array" ref="V1137">IF(SUMPRODUCT((Tableau1[NOM DE LA STRUCTURE]=Tableau1[[#This Row],[NOM DE LA STRUCTURE]])*Tableau1[MONTANT PROPOSE POUR L''ACTION])=0,"",SUMPRODUCT((Tableau1[NOM DE LA STRUCTURE]=Tableau1[[#This Row],[NOM DE LA STRUCTURE]])*Tableau1[MONTANT PROPOSE POUR L''ACTION]))</f>
        <v/>
      </c>
      <c r="W1137" s="79"/>
    </row>
    <row r="1138" spans="1:23" ht="47.5" hidden="1" customHeight="1" x14ac:dyDescent="0.25">
      <c r="A1138" s="13">
        <f>_xlfn.XLOOKUP(C1138,'Export Action'!$A$3:$A$1999,'Export Action'!$L$3:$L$1999)</f>
        <v>0</v>
      </c>
      <c r="B1138" s="84"/>
      <c r="C1138" s="1"/>
      <c r="D1138" s="36"/>
      <c r="E1138" s="1"/>
      <c r="F1138" s="36"/>
      <c r="G1138" s="68"/>
      <c r="H1138" s="71"/>
      <c r="I1138" s="71"/>
      <c r="J1138" s="1"/>
      <c r="K1138" s="1"/>
      <c r="L1138" s="1"/>
      <c r="M1138" s="5"/>
      <c r="N1138" s="5"/>
      <c r="O1138" s="31"/>
      <c r="P1138" s="31"/>
      <c r="Q1138" s="1"/>
      <c r="R1138" s="64"/>
      <c r="S1138" s="73"/>
      <c r="T1138" s="74">
        <f t="shared" si="18"/>
        <v>430</v>
      </c>
      <c r="U1138" s="75"/>
      <c r="V1138" s="8" t="str" cm="1">
        <f t="array" ref="V1138">IF(SUMPRODUCT((Tableau1[NOM DE LA STRUCTURE]=Tableau1[[#This Row],[NOM DE LA STRUCTURE]])*Tableau1[MONTANT PROPOSE POUR L''ACTION])=0,"",SUMPRODUCT((Tableau1[NOM DE LA STRUCTURE]=Tableau1[[#This Row],[NOM DE LA STRUCTURE]])*Tableau1[MONTANT PROPOSE POUR L''ACTION]))</f>
        <v/>
      </c>
      <c r="W1138" s="79"/>
    </row>
    <row r="1139" spans="1:23" ht="47.5" hidden="1" customHeight="1" x14ac:dyDescent="0.25">
      <c r="A1139" s="13">
        <f>_xlfn.XLOOKUP(C1139,'Export Action'!$A$3:$A$1999,'Export Action'!$L$3:$L$1999)</f>
        <v>0</v>
      </c>
      <c r="B1139" s="84"/>
      <c r="C1139" s="1"/>
      <c r="D1139" s="36"/>
      <c r="E1139" s="1"/>
      <c r="F1139" s="36"/>
      <c r="G1139" s="68"/>
      <c r="H1139" s="71"/>
      <c r="I1139" s="71"/>
      <c r="J1139" s="1"/>
      <c r="K1139" s="1"/>
      <c r="L1139" s="1"/>
      <c r="M1139" s="5"/>
      <c r="N1139" s="5"/>
      <c r="O1139" s="31"/>
      <c r="P1139" s="31"/>
      <c r="Q1139" s="1"/>
      <c r="R1139" s="64"/>
      <c r="S1139" s="73"/>
      <c r="T1139" s="74">
        <f t="shared" si="18"/>
        <v>430</v>
      </c>
      <c r="U1139" s="75"/>
      <c r="V1139" s="8" t="str" cm="1">
        <f t="array" ref="V1139">IF(SUMPRODUCT((Tableau1[NOM DE LA STRUCTURE]=Tableau1[[#This Row],[NOM DE LA STRUCTURE]])*Tableau1[MONTANT PROPOSE POUR L''ACTION])=0,"",SUMPRODUCT((Tableau1[NOM DE LA STRUCTURE]=Tableau1[[#This Row],[NOM DE LA STRUCTURE]])*Tableau1[MONTANT PROPOSE POUR L''ACTION]))</f>
        <v/>
      </c>
      <c r="W1139" s="79"/>
    </row>
    <row r="1140" spans="1:23" ht="47.5" hidden="1" customHeight="1" x14ac:dyDescent="0.25">
      <c r="A1140" s="13">
        <f>_xlfn.XLOOKUP(C1140,'Export Action'!$A$3:$A$1999,'Export Action'!$L$3:$L$1999)</f>
        <v>0</v>
      </c>
      <c r="B1140" s="84"/>
      <c r="C1140" s="1"/>
      <c r="D1140" s="36"/>
      <c r="E1140" s="1"/>
      <c r="F1140" s="36"/>
      <c r="G1140" s="68"/>
      <c r="H1140" s="71"/>
      <c r="I1140" s="71"/>
      <c r="J1140" s="1"/>
      <c r="K1140" s="1"/>
      <c r="L1140" s="1"/>
      <c r="M1140" s="5"/>
      <c r="N1140" s="5"/>
      <c r="O1140" s="31"/>
      <c r="P1140" s="31"/>
      <c r="Q1140" s="1"/>
      <c r="R1140" s="64"/>
      <c r="S1140" s="73"/>
      <c r="T1140" s="74">
        <f t="shared" si="18"/>
        <v>430</v>
      </c>
      <c r="U1140" s="75"/>
      <c r="V1140" s="8" t="str" cm="1">
        <f t="array" ref="V1140">IF(SUMPRODUCT((Tableau1[NOM DE LA STRUCTURE]=Tableau1[[#This Row],[NOM DE LA STRUCTURE]])*Tableau1[MONTANT PROPOSE POUR L''ACTION])=0,"",SUMPRODUCT((Tableau1[NOM DE LA STRUCTURE]=Tableau1[[#This Row],[NOM DE LA STRUCTURE]])*Tableau1[MONTANT PROPOSE POUR L''ACTION]))</f>
        <v/>
      </c>
      <c r="W1140" s="79"/>
    </row>
    <row r="1141" spans="1:23" ht="47.5" hidden="1" customHeight="1" x14ac:dyDescent="0.25">
      <c r="A1141" s="13">
        <f>_xlfn.XLOOKUP(C1141,'Export Action'!$A$3:$A$1999,'Export Action'!$L$3:$L$1999)</f>
        <v>0</v>
      </c>
      <c r="B1141" s="84"/>
      <c r="C1141" s="1"/>
      <c r="D1141" s="36"/>
      <c r="E1141" s="1"/>
      <c r="F1141" s="36"/>
      <c r="G1141" s="68"/>
      <c r="H1141" s="71"/>
      <c r="I1141" s="71"/>
      <c r="J1141" s="1"/>
      <c r="K1141" s="1"/>
      <c r="L1141" s="1"/>
      <c r="M1141" s="5"/>
      <c r="N1141" s="5"/>
      <c r="O1141" s="31"/>
      <c r="P1141" s="31"/>
      <c r="Q1141" s="1"/>
      <c r="R1141" s="64"/>
      <c r="S1141" s="73"/>
      <c r="T1141" s="74">
        <f t="shared" si="18"/>
        <v>430</v>
      </c>
      <c r="U1141" s="75"/>
      <c r="V1141" s="8" t="str" cm="1">
        <f t="array" ref="V1141">IF(SUMPRODUCT((Tableau1[NOM DE LA STRUCTURE]=Tableau1[[#This Row],[NOM DE LA STRUCTURE]])*Tableau1[MONTANT PROPOSE POUR L''ACTION])=0,"",SUMPRODUCT((Tableau1[NOM DE LA STRUCTURE]=Tableau1[[#This Row],[NOM DE LA STRUCTURE]])*Tableau1[MONTANT PROPOSE POUR L''ACTION]))</f>
        <v/>
      </c>
      <c r="W1141" s="79"/>
    </row>
    <row r="1142" spans="1:23" ht="47.5" hidden="1" customHeight="1" x14ac:dyDescent="0.25">
      <c r="A1142" s="13">
        <f>_xlfn.XLOOKUP(C1142,'Export Action'!$A$3:$A$1999,'Export Action'!$L$3:$L$1999)</f>
        <v>0</v>
      </c>
      <c r="B1142" s="84"/>
      <c r="C1142" s="1"/>
      <c r="D1142" s="36"/>
      <c r="E1142" s="1"/>
      <c r="F1142" s="36"/>
      <c r="G1142" s="68"/>
      <c r="H1142" s="71"/>
      <c r="I1142" s="71"/>
      <c r="J1142" s="1"/>
      <c r="K1142" s="1"/>
      <c r="L1142" s="1"/>
      <c r="M1142" s="5"/>
      <c r="N1142" s="5"/>
      <c r="O1142" s="31"/>
      <c r="P1142" s="31"/>
      <c r="Q1142" s="1"/>
      <c r="R1142" s="64"/>
      <c r="S1142" s="73"/>
      <c r="T1142" s="74">
        <f t="shared" si="18"/>
        <v>430</v>
      </c>
      <c r="U1142" s="75"/>
      <c r="V1142" s="8" t="str" cm="1">
        <f t="array" ref="V1142">IF(SUMPRODUCT((Tableau1[NOM DE LA STRUCTURE]=Tableau1[[#This Row],[NOM DE LA STRUCTURE]])*Tableau1[MONTANT PROPOSE POUR L''ACTION])=0,"",SUMPRODUCT((Tableau1[NOM DE LA STRUCTURE]=Tableau1[[#This Row],[NOM DE LA STRUCTURE]])*Tableau1[MONTANT PROPOSE POUR L''ACTION]))</f>
        <v/>
      </c>
      <c r="W1142" s="79"/>
    </row>
    <row r="1143" spans="1:23" ht="47.5" hidden="1" customHeight="1" x14ac:dyDescent="0.25">
      <c r="A1143" s="13">
        <f>_xlfn.XLOOKUP(C1143,'Export Action'!$A$3:$A$1999,'Export Action'!$L$3:$L$1999)</f>
        <v>0</v>
      </c>
      <c r="B1143" s="84"/>
      <c r="C1143" s="1"/>
      <c r="D1143" s="36"/>
      <c r="E1143" s="1"/>
      <c r="F1143" s="36"/>
      <c r="G1143" s="68"/>
      <c r="H1143" s="71"/>
      <c r="I1143" s="71"/>
      <c r="J1143" s="1"/>
      <c r="K1143" s="1"/>
      <c r="L1143" s="1"/>
      <c r="M1143" s="5"/>
      <c r="N1143" s="5"/>
      <c r="O1143" s="31"/>
      <c r="P1143" s="31"/>
      <c r="Q1143" s="1"/>
      <c r="R1143" s="64"/>
      <c r="S1143" s="73"/>
      <c r="T1143" s="74">
        <f t="shared" si="18"/>
        <v>430</v>
      </c>
      <c r="U1143" s="75"/>
      <c r="V1143" s="8" t="str" cm="1">
        <f t="array" ref="V1143">IF(SUMPRODUCT((Tableau1[NOM DE LA STRUCTURE]=Tableau1[[#This Row],[NOM DE LA STRUCTURE]])*Tableau1[MONTANT PROPOSE POUR L''ACTION])=0,"",SUMPRODUCT((Tableau1[NOM DE LA STRUCTURE]=Tableau1[[#This Row],[NOM DE LA STRUCTURE]])*Tableau1[MONTANT PROPOSE POUR L''ACTION]))</f>
        <v/>
      </c>
      <c r="W1143" s="79"/>
    </row>
    <row r="1144" spans="1:23" ht="47.5" hidden="1" customHeight="1" x14ac:dyDescent="0.25">
      <c r="A1144" s="13">
        <f>_xlfn.XLOOKUP(C1144,'Export Action'!$A$3:$A$1999,'Export Action'!$L$3:$L$1999)</f>
        <v>0</v>
      </c>
      <c r="B1144" s="84"/>
      <c r="C1144" s="1"/>
      <c r="D1144" s="36"/>
      <c r="E1144" s="1"/>
      <c r="F1144" s="36"/>
      <c r="G1144" s="68"/>
      <c r="H1144" s="71"/>
      <c r="I1144" s="71"/>
      <c r="J1144" s="1"/>
      <c r="K1144" s="1"/>
      <c r="L1144" s="1"/>
      <c r="M1144" s="5"/>
      <c r="N1144" s="5"/>
      <c r="O1144" s="31"/>
      <c r="P1144" s="31"/>
      <c r="Q1144" s="1"/>
      <c r="R1144" s="64"/>
      <c r="S1144" s="73"/>
      <c r="T1144" s="74">
        <f t="shared" si="18"/>
        <v>430</v>
      </c>
      <c r="U1144" s="75"/>
      <c r="V1144" s="8" t="str" cm="1">
        <f t="array" ref="V1144">IF(SUMPRODUCT((Tableau1[NOM DE LA STRUCTURE]=Tableau1[[#This Row],[NOM DE LA STRUCTURE]])*Tableau1[MONTANT PROPOSE POUR L''ACTION])=0,"",SUMPRODUCT((Tableau1[NOM DE LA STRUCTURE]=Tableau1[[#This Row],[NOM DE LA STRUCTURE]])*Tableau1[MONTANT PROPOSE POUR L''ACTION]))</f>
        <v/>
      </c>
      <c r="W1144" s="79"/>
    </row>
    <row r="1145" spans="1:23" ht="47.5" hidden="1" customHeight="1" x14ac:dyDescent="0.25">
      <c r="A1145" s="13">
        <f>_xlfn.XLOOKUP(C1145,'Export Action'!$A$3:$A$1999,'Export Action'!$L$3:$L$1999)</f>
        <v>0</v>
      </c>
      <c r="B1145" s="84"/>
      <c r="C1145" s="1"/>
      <c r="D1145" s="36"/>
      <c r="E1145" s="1"/>
      <c r="F1145" s="36"/>
      <c r="G1145" s="68"/>
      <c r="H1145" s="71"/>
      <c r="I1145" s="71"/>
      <c r="J1145" s="1"/>
      <c r="K1145" s="1"/>
      <c r="L1145" s="1"/>
      <c r="M1145" s="5"/>
      <c r="N1145" s="5"/>
      <c r="O1145" s="31"/>
      <c r="P1145" s="31"/>
      <c r="Q1145" s="1"/>
      <c r="R1145" s="64"/>
      <c r="S1145" s="73"/>
      <c r="T1145" s="74">
        <f t="shared" si="18"/>
        <v>430</v>
      </c>
      <c r="U1145" s="75"/>
      <c r="V1145" s="8" t="str" cm="1">
        <f t="array" ref="V1145">IF(SUMPRODUCT((Tableau1[NOM DE LA STRUCTURE]=Tableau1[[#This Row],[NOM DE LA STRUCTURE]])*Tableau1[MONTANT PROPOSE POUR L''ACTION])=0,"",SUMPRODUCT((Tableau1[NOM DE LA STRUCTURE]=Tableau1[[#This Row],[NOM DE LA STRUCTURE]])*Tableau1[MONTANT PROPOSE POUR L''ACTION]))</f>
        <v/>
      </c>
      <c r="W1145" s="79"/>
    </row>
    <row r="1146" spans="1:23" ht="47.5" hidden="1" customHeight="1" x14ac:dyDescent="0.25">
      <c r="A1146" s="13">
        <f>_xlfn.XLOOKUP(C1146,'Export Action'!$A$3:$A$1999,'Export Action'!$L$3:$L$1999)</f>
        <v>0</v>
      </c>
      <c r="B1146" s="84"/>
      <c r="C1146" s="1"/>
      <c r="D1146" s="36"/>
      <c r="E1146" s="1"/>
      <c r="F1146" s="36"/>
      <c r="G1146" s="68"/>
      <c r="H1146" s="71"/>
      <c r="I1146" s="71"/>
      <c r="J1146" s="1"/>
      <c r="K1146" s="1"/>
      <c r="L1146" s="1"/>
      <c r="M1146" s="5"/>
      <c r="N1146" s="5"/>
      <c r="O1146" s="31"/>
      <c r="P1146" s="31"/>
      <c r="Q1146" s="1"/>
      <c r="R1146" s="64"/>
      <c r="S1146" s="73"/>
      <c r="T1146" s="74">
        <f t="shared" si="18"/>
        <v>430</v>
      </c>
      <c r="U1146" s="75"/>
      <c r="V1146" s="8" t="str" cm="1">
        <f t="array" ref="V1146">IF(SUMPRODUCT((Tableau1[NOM DE LA STRUCTURE]=Tableau1[[#This Row],[NOM DE LA STRUCTURE]])*Tableau1[MONTANT PROPOSE POUR L''ACTION])=0,"",SUMPRODUCT((Tableau1[NOM DE LA STRUCTURE]=Tableau1[[#This Row],[NOM DE LA STRUCTURE]])*Tableau1[MONTANT PROPOSE POUR L''ACTION]))</f>
        <v/>
      </c>
      <c r="W1146" s="79"/>
    </row>
    <row r="1147" spans="1:23" ht="47.5" hidden="1" customHeight="1" x14ac:dyDescent="0.25">
      <c r="A1147" s="13">
        <f>_xlfn.XLOOKUP(C1147,'Export Action'!$A$3:$A$1999,'Export Action'!$L$3:$L$1999)</f>
        <v>0</v>
      </c>
      <c r="B1147" s="84"/>
      <c r="C1147" s="1"/>
      <c r="D1147" s="36"/>
      <c r="E1147" s="1"/>
      <c r="F1147" s="36"/>
      <c r="G1147" s="68"/>
      <c r="H1147" s="71"/>
      <c r="I1147" s="71"/>
      <c r="J1147" s="1"/>
      <c r="K1147" s="1"/>
      <c r="L1147" s="1"/>
      <c r="M1147" s="5"/>
      <c r="N1147" s="5"/>
      <c r="O1147" s="31"/>
      <c r="P1147" s="31"/>
      <c r="Q1147" s="1"/>
      <c r="R1147" s="64"/>
      <c r="S1147" s="73"/>
      <c r="T1147" s="74">
        <f t="shared" si="18"/>
        <v>430</v>
      </c>
      <c r="U1147" s="75"/>
      <c r="V1147" s="8" t="str" cm="1">
        <f t="array" ref="V1147">IF(SUMPRODUCT((Tableau1[NOM DE LA STRUCTURE]=Tableau1[[#This Row],[NOM DE LA STRUCTURE]])*Tableau1[MONTANT PROPOSE POUR L''ACTION])=0,"",SUMPRODUCT((Tableau1[NOM DE LA STRUCTURE]=Tableau1[[#This Row],[NOM DE LA STRUCTURE]])*Tableau1[MONTANT PROPOSE POUR L''ACTION]))</f>
        <v/>
      </c>
      <c r="W1147" s="79"/>
    </row>
    <row r="1148" spans="1:23" ht="47.5" hidden="1" customHeight="1" x14ac:dyDescent="0.25">
      <c r="A1148" s="13">
        <f>_xlfn.XLOOKUP(C1148,'Export Action'!$A$3:$A$1999,'Export Action'!$L$3:$L$1999)</f>
        <v>0</v>
      </c>
      <c r="B1148" s="84"/>
      <c r="C1148" s="1"/>
      <c r="D1148" s="36"/>
      <c r="E1148" s="1"/>
      <c r="F1148" s="36"/>
      <c r="G1148" s="68"/>
      <c r="H1148" s="71"/>
      <c r="I1148" s="71"/>
      <c r="J1148" s="1"/>
      <c r="K1148" s="1"/>
      <c r="L1148" s="1"/>
      <c r="M1148" s="5"/>
      <c r="N1148" s="5"/>
      <c r="O1148" s="31"/>
      <c r="P1148" s="31"/>
      <c r="Q1148" s="1"/>
      <c r="R1148" s="64"/>
      <c r="S1148" s="73"/>
      <c r="T1148" s="74">
        <f t="shared" si="18"/>
        <v>430</v>
      </c>
      <c r="U1148" s="75"/>
      <c r="V1148" s="8" t="str" cm="1">
        <f t="array" ref="V1148">IF(SUMPRODUCT((Tableau1[NOM DE LA STRUCTURE]=Tableau1[[#This Row],[NOM DE LA STRUCTURE]])*Tableau1[MONTANT PROPOSE POUR L''ACTION])=0,"",SUMPRODUCT((Tableau1[NOM DE LA STRUCTURE]=Tableau1[[#This Row],[NOM DE LA STRUCTURE]])*Tableau1[MONTANT PROPOSE POUR L''ACTION]))</f>
        <v/>
      </c>
      <c r="W1148" s="79"/>
    </row>
    <row r="1149" spans="1:23" ht="47.5" hidden="1" customHeight="1" x14ac:dyDescent="0.25">
      <c r="A1149" s="13">
        <f>_xlfn.XLOOKUP(C1149,'Export Action'!$A$3:$A$1999,'Export Action'!$L$3:$L$1999)</f>
        <v>0</v>
      </c>
      <c r="B1149" s="84"/>
      <c r="C1149" s="1"/>
      <c r="D1149" s="36"/>
      <c r="E1149" s="1"/>
      <c r="F1149" s="36"/>
      <c r="G1149" s="68"/>
      <c r="H1149" s="71"/>
      <c r="I1149" s="71"/>
      <c r="J1149" s="1"/>
      <c r="K1149" s="1"/>
      <c r="L1149" s="1"/>
      <c r="M1149" s="5"/>
      <c r="N1149" s="5"/>
      <c r="O1149" s="31"/>
      <c r="P1149" s="31"/>
      <c r="Q1149" s="1"/>
      <c r="R1149" s="64"/>
      <c r="S1149" s="73"/>
      <c r="T1149" s="74">
        <f t="shared" si="18"/>
        <v>430</v>
      </c>
      <c r="U1149" s="75"/>
      <c r="V1149" s="8" t="str" cm="1">
        <f t="array" ref="V1149">IF(SUMPRODUCT((Tableau1[NOM DE LA STRUCTURE]=Tableau1[[#This Row],[NOM DE LA STRUCTURE]])*Tableau1[MONTANT PROPOSE POUR L''ACTION])=0,"",SUMPRODUCT((Tableau1[NOM DE LA STRUCTURE]=Tableau1[[#This Row],[NOM DE LA STRUCTURE]])*Tableau1[MONTANT PROPOSE POUR L''ACTION]))</f>
        <v/>
      </c>
      <c r="W1149" s="79"/>
    </row>
    <row r="1150" spans="1:23" ht="47.5" hidden="1" customHeight="1" x14ac:dyDescent="0.25">
      <c r="A1150" s="13">
        <f>_xlfn.XLOOKUP(C1150,'Export Action'!$A$3:$A$1999,'Export Action'!$L$3:$L$1999)</f>
        <v>0</v>
      </c>
      <c r="B1150" s="84"/>
      <c r="C1150" s="1"/>
      <c r="D1150" s="36"/>
      <c r="E1150" s="1"/>
      <c r="F1150" s="36"/>
      <c r="G1150" s="68"/>
      <c r="H1150" s="71"/>
      <c r="I1150" s="71"/>
      <c r="J1150" s="1"/>
      <c r="K1150" s="1"/>
      <c r="L1150" s="1"/>
      <c r="M1150" s="5"/>
      <c r="N1150" s="5"/>
      <c r="O1150" s="31"/>
      <c r="P1150" s="31"/>
      <c r="Q1150" s="1"/>
      <c r="R1150" s="64"/>
      <c r="S1150" s="73"/>
      <c r="T1150" s="74">
        <f t="shared" si="18"/>
        <v>430</v>
      </c>
      <c r="U1150" s="75"/>
      <c r="V1150" s="8" t="str" cm="1">
        <f t="array" ref="V1150">IF(SUMPRODUCT((Tableau1[NOM DE LA STRUCTURE]=Tableau1[[#This Row],[NOM DE LA STRUCTURE]])*Tableau1[MONTANT PROPOSE POUR L''ACTION])=0,"",SUMPRODUCT((Tableau1[NOM DE LA STRUCTURE]=Tableau1[[#This Row],[NOM DE LA STRUCTURE]])*Tableau1[MONTANT PROPOSE POUR L''ACTION]))</f>
        <v/>
      </c>
      <c r="W1150" s="79"/>
    </row>
    <row r="1151" spans="1:23" ht="47.5" hidden="1" customHeight="1" x14ac:dyDescent="0.25">
      <c r="A1151" s="13">
        <f>_xlfn.XLOOKUP(C1151,'Export Action'!$A$3:$A$1999,'Export Action'!$L$3:$L$1999)</f>
        <v>0</v>
      </c>
      <c r="B1151" s="84"/>
      <c r="C1151" s="1"/>
      <c r="D1151" s="36"/>
      <c r="E1151" s="1"/>
      <c r="F1151" s="36"/>
      <c r="G1151" s="68"/>
      <c r="H1151" s="71"/>
      <c r="I1151" s="71"/>
      <c r="J1151" s="1"/>
      <c r="K1151" s="1"/>
      <c r="L1151" s="1"/>
      <c r="M1151" s="5"/>
      <c r="N1151" s="5"/>
      <c r="O1151" s="31"/>
      <c r="P1151" s="31"/>
      <c r="Q1151" s="1"/>
      <c r="R1151" s="64"/>
      <c r="S1151" s="73"/>
      <c r="T1151" s="74">
        <f t="shared" si="18"/>
        <v>430</v>
      </c>
      <c r="U1151" s="75"/>
      <c r="V1151" s="8" t="str" cm="1">
        <f t="array" ref="V1151">IF(SUMPRODUCT((Tableau1[NOM DE LA STRUCTURE]=Tableau1[[#This Row],[NOM DE LA STRUCTURE]])*Tableau1[MONTANT PROPOSE POUR L''ACTION])=0,"",SUMPRODUCT((Tableau1[NOM DE LA STRUCTURE]=Tableau1[[#This Row],[NOM DE LA STRUCTURE]])*Tableau1[MONTANT PROPOSE POUR L''ACTION]))</f>
        <v/>
      </c>
      <c r="W1151" s="79"/>
    </row>
    <row r="1152" spans="1:23" ht="47.5" hidden="1" customHeight="1" x14ac:dyDescent="0.25">
      <c r="A1152" s="13">
        <f>_xlfn.XLOOKUP(C1152,'Export Action'!$A$3:$A$1999,'Export Action'!$L$3:$L$1999)</f>
        <v>0</v>
      </c>
      <c r="B1152" s="84"/>
      <c r="C1152" s="1"/>
      <c r="D1152" s="36"/>
      <c r="E1152" s="1"/>
      <c r="F1152" s="36"/>
      <c r="G1152" s="68"/>
      <c r="H1152" s="71"/>
      <c r="I1152" s="71"/>
      <c r="J1152" s="1"/>
      <c r="K1152" s="1"/>
      <c r="L1152" s="1"/>
      <c r="M1152" s="5"/>
      <c r="N1152" s="5"/>
      <c r="O1152" s="31"/>
      <c r="P1152" s="31"/>
      <c r="Q1152" s="1"/>
      <c r="R1152" s="64"/>
      <c r="S1152" s="73"/>
      <c r="T1152" s="74">
        <f t="shared" si="18"/>
        <v>430</v>
      </c>
      <c r="U1152" s="75"/>
      <c r="V1152" s="8" t="str" cm="1">
        <f t="array" ref="V1152">IF(SUMPRODUCT((Tableau1[NOM DE LA STRUCTURE]=Tableau1[[#This Row],[NOM DE LA STRUCTURE]])*Tableau1[MONTANT PROPOSE POUR L''ACTION])=0,"",SUMPRODUCT((Tableau1[NOM DE LA STRUCTURE]=Tableau1[[#This Row],[NOM DE LA STRUCTURE]])*Tableau1[MONTANT PROPOSE POUR L''ACTION]))</f>
        <v/>
      </c>
      <c r="W1152" s="79"/>
    </row>
    <row r="1153" spans="1:23" ht="47.5" hidden="1" customHeight="1" x14ac:dyDescent="0.25">
      <c r="A1153" s="13">
        <f>_xlfn.XLOOKUP(C1153,'Export Action'!$A$3:$A$1999,'Export Action'!$L$3:$L$1999)</f>
        <v>0</v>
      </c>
      <c r="B1153" s="84"/>
      <c r="C1153" s="1"/>
      <c r="D1153" s="36"/>
      <c r="E1153" s="1"/>
      <c r="F1153" s="36"/>
      <c r="G1153" s="68"/>
      <c r="H1153" s="71"/>
      <c r="I1153" s="71"/>
      <c r="J1153" s="1"/>
      <c r="K1153" s="1"/>
      <c r="L1153" s="1"/>
      <c r="M1153" s="5"/>
      <c r="N1153" s="5"/>
      <c r="O1153" s="31"/>
      <c r="P1153" s="31"/>
      <c r="Q1153" s="1"/>
      <c r="R1153" s="64"/>
      <c r="S1153" s="73"/>
      <c r="T1153" s="74">
        <f t="shared" si="18"/>
        <v>430</v>
      </c>
      <c r="U1153" s="75"/>
      <c r="V1153" s="8" t="str" cm="1">
        <f t="array" ref="V1153">IF(SUMPRODUCT((Tableau1[NOM DE LA STRUCTURE]=Tableau1[[#This Row],[NOM DE LA STRUCTURE]])*Tableau1[MONTANT PROPOSE POUR L''ACTION])=0,"",SUMPRODUCT((Tableau1[NOM DE LA STRUCTURE]=Tableau1[[#This Row],[NOM DE LA STRUCTURE]])*Tableau1[MONTANT PROPOSE POUR L''ACTION]))</f>
        <v/>
      </c>
      <c r="W1153" s="79"/>
    </row>
    <row r="1154" spans="1:23" ht="47.5" hidden="1" customHeight="1" x14ac:dyDescent="0.25">
      <c r="A1154" s="13">
        <f>_xlfn.XLOOKUP(C1154,'Export Action'!$A$3:$A$1999,'Export Action'!$L$3:$L$1999)</f>
        <v>0</v>
      </c>
      <c r="B1154" s="84"/>
      <c r="C1154" s="1"/>
      <c r="D1154" s="36"/>
      <c r="E1154" s="1"/>
      <c r="F1154" s="36"/>
      <c r="G1154" s="68"/>
      <c r="H1154" s="71"/>
      <c r="I1154" s="71"/>
      <c r="J1154" s="1"/>
      <c r="K1154" s="1"/>
      <c r="L1154" s="1"/>
      <c r="M1154" s="5"/>
      <c r="N1154" s="5"/>
      <c r="O1154" s="31"/>
      <c r="P1154" s="31"/>
      <c r="Q1154" s="1"/>
      <c r="R1154" s="64"/>
      <c r="S1154" s="73"/>
      <c r="T1154" s="74">
        <f t="shared" si="18"/>
        <v>430</v>
      </c>
      <c r="U1154" s="75"/>
      <c r="V1154" s="8" t="str" cm="1">
        <f t="array" ref="V1154">IF(SUMPRODUCT((Tableau1[NOM DE LA STRUCTURE]=Tableau1[[#This Row],[NOM DE LA STRUCTURE]])*Tableau1[MONTANT PROPOSE POUR L''ACTION])=0,"",SUMPRODUCT((Tableau1[NOM DE LA STRUCTURE]=Tableau1[[#This Row],[NOM DE LA STRUCTURE]])*Tableau1[MONTANT PROPOSE POUR L''ACTION]))</f>
        <v/>
      </c>
      <c r="W1154" s="79"/>
    </row>
    <row r="1155" spans="1:23" ht="47.5" hidden="1" customHeight="1" x14ac:dyDescent="0.25">
      <c r="A1155" s="13">
        <f>_xlfn.XLOOKUP(C1155,'Export Action'!$A$3:$A$1999,'Export Action'!$L$3:$L$1999)</f>
        <v>0</v>
      </c>
      <c r="B1155" s="84"/>
      <c r="C1155" s="1"/>
      <c r="D1155" s="36"/>
      <c r="E1155" s="1"/>
      <c r="F1155" s="36"/>
      <c r="G1155" s="68"/>
      <c r="H1155" s="71"/>
      <c r="I1155" s="71"/>
      <c r="J1155" s="1"/>
      <c r="K1155" s="1"/>
      <c r="L1155" s="1"/>
      <c r="M1155" s="5"/>
      <c r="N1155" s="5"/>
      <c r="O1155" s="31"/>
      <c r="P1155" s="31"/>
      <c r="Q1155" s="1"/>
      <c r="R1155" s="64"/>
      <c r="S1155" s="73"/>
      <c r="T1155" s="74">
        <f t="shared" si="18"/>
        <v>430</v>
      </c>
      <c r="U1155" s="75"/>
      <c r="V1155" s="8" t="str" cm="1">
        <f t="array" ref="V1155">IF(SUMPRODUCT((Tableau1[NOM DE LA STRUCTURE]=Tableau1[[#This Row],[NOM DE LA STRUCTURE]])*Tableau1[MONTANT PROPOSE POUR L''ACTION])=0,"",SUMPRODUCT((Tableau1[NOM DE LA STRUCTURE]=Tableau1[[#This Row],[NOM DE LA STRUCTURE]])*Tableau1[MONTANT PROPOSE POUR L''ACTION]))</f>
        <v/>
      </c>
      <c r="W1155" s="79"/>
    </row>
    <row r="1156" spans="1:23" ht="47.5" hidden="1" customHeight="1" x14ac:dyDescent="0.25">
      <c r="A1156" s="13">
        <f>_xlfn.XLOOKUP(C1156,'Export Action'!$A$3:$A$1999,'Export Action'!$L$3:$L$1999)</f>
        <v>0</v>
      </c>
      <c r="B1156" s="84"/>
      <c r="C1156" s="1"/>
      <c r="D1156" s="36"/>
      <c r="E1156" s="1"/>
      <c r="F1156" s="36"/>
      <c r="G1156" s="68"/>
      <c r="H1156" s="71"/>
      <c r="I1156" s="71"/>
      <c r="J1156" s="1"/>
      <c r="K1156" s="1"/>
      <c r="L1156" s="1"/>
      <c r="M1156" s="5"/>
      <c r="N1156" s="5"/>
      <c r="O1156" s="31"/>
      <c r="P1156" s="31"/>
      <c r="Q1156" s="1"/>
      <c r="R1156" s="64"/>
      <c r="S1156" s="73"/>
      <c r="T1156" s="74">
        <f t="shared" si="18"/>
        <v>430</v>
      </c>
      <c r="U1156" s="75"/>
      <c r="V1156" s="8" t="str" cm="1">
        <f t="array" ref="V1156">IF(SUMPRODUCT((Tableau1[NOM DE LA STRUCTURE]=Tableau1[[#This Row],[NOM DE LA STRUCTURE]])*Tableau1[MONTANT PROPOSE POUR L''ACTION])=0,"",SUMPRODUCT((Tableau1[NOM DE LA STRUCTURE]=Tableau1[[#This Row],[NOM DE LA STRUCTURE]])*Tableau1[MONTANT PROPOSE POUR L''ACTION]))</f>
        <v/>
      </c>
      <c r="W1156" s="79"/>
    </row>
    <row r="1157" spans="1:23" ht="47.5" hidden="1" customHeight="1" x14ac:dyDescent="0.25">
      <c r="A1157" s="13">
        <f>_xlfn.XLOOKUP(C1157,'Export Action'!$A$3:$A$1999,'Export Action'!$L$3:$L$1999)</f>
        <v>0</v>
      </c>
      <c r="B1157" s="84"/>
      <c r="C1157" s="1"/>
      <c r="D1157" s="36"/>
      <c r="E1157" s="1"/>
      <c r="F1157" s="36"/>
      <c r="G1157" s="68"/>
      <c r="H1157" s="71"/>
      <c r="I1157" s="71"/>
      <c r="J1157" s="1"/>
      <c r="K1157" s="1"/>
      <c r="L1157" s="1"/>
      <c r="M1157" s="5"/>
      <c r="N1157" s="5"/>
      <c r="O1157" s="31"/>
      <c r="P1157" s="31"/>
      <c r="Q1157" s="1"/>
      <c r="R1157" s="64"/>
      <c r="S1157" s="73"/>
      <c r="T1157" s="74">
        <f t="shared" si="18"/>
        <v>430</v>
      </c>
      <c r="U1157" s="75"/>
      <c r="V1157" s="8" t="str" cm="1">
        <f t="array" ref="V1157">IF(SUMPRODUCT((Tableau1[NOM DE LA STRUCTURE]=Tableau1[[#This Row],[NOM DE LA STRUCTURE]])*Tableau1[MONTANT PROPOSE POUR L''ACTION])=0,"",SUMPRODUCT((Tableau1[NOM DE LA STRUCTURE]=Tableau1[[#This Row],[NOM DE LA STRUCTURE]])*Tableau1[MONTANT PROPOSE POUR L''ACTION]))</f>
        <v/>
      </c>
      <c r="W1157" s="79"/>
    </row>
    <row r="1158" spans="1:23" ht="47.5" hidden="1" customHeight="1" x14ac:dyDescent="0.25">
      <c r="A1158" s="13">
        <f>_xlfn.XLOOKUP(C1158,'Export Action'!$A$3:$A$1999,'Export Action'!$L$3:$L$1999)</f>
        <v>0</v>
      </c>
      <c r="B1158" s="84"/>
      <c r="C1158" s="1"/>
      <c r="D1158" s="36"/>
      <c r="E1158" s="1"/>
      <c r="F1158" s="36"/>
      <c r="G1158" s="68"/>
      <c r="H1158" s="71"/>
      <c r="I1158" s="71"/>
      <c r="J1158" s="1"/>
      <c r="K1158" s="1"/>
      <c r="L1158" s="1"/>
      <c r="M1158" s="5"/>
      <c r="N1158" s="5"/>
      <c r="O1158" s="31"/>
      <c r="P1158" s="31"/>
      <c r="Q1158" s="1"/>
      <c r="R1158" s="64"/>
      <c r="S1158" s="73"/>
      <c r="T1158" s="74">
        <f t="shared" si="18"/>
        <v>430</v>
      </c>
      <c r="U1158" s="75"/>
      <c r="V1158" s="8" t="str" cm="1">
        <f t="array" ref="V1158">IF(SUMPRODUCT((Tableau1[NOM DE LA STRUCTURE]=Tableau1[[#This Row],[NOM DE LA STRUCTURE]])*Tableau1[MONTANT PROPOSE POUR L''ACTION])=0,"",SUMPRODUCT((Tableau1[NOM DE LA STRUCTURE]=Tableau1[[#This Row],[NOM DE LA STRUCTURE]])*Tableau1[MONTANT PROPOSE POUR L''ACTION]))</f>
        <v/>
      </c>
      <c r="W1158" s="79"/>
    </row>
    <row r="1159" spans="1:23" ht="47.5" hidden="1" customHeight="1" x14ac:dyDescent="0.25">
      <c r="A1159" s="13">
        <f>_xlfn.XLOOKUP(C1159,'Export Action'!$A$3:$A$1999,'Export Action'!$L$3:$L$1999)</f>
        <v>0</v>
      </c>
      <c r="B1159" s="84"/>
      <c r="C1159" s="1"/>
      <c r="D1159" s="36"/>
      <c r="E1159" s="1"/>
      <c r="F1159" s="36"/>
      <c r="G1159" s="68"/>
      <c r="H1159" s="71"/>
      <c r="I1159" s="71"/>
      <c r="J1159" s="1"/>
      <c r="K1159" s="1"/>
      <c r="L1159" s="1"/>
      <c r="M1159" s="5"/>
      <c r="N1159" s="5"/>
      <c r="O1159" s="31"/>
      <c r="P1159" s="31"/>
      <c r="Q1159" s="1"/>
      <c r="R1159" s="64"/>
      <c r="S1159" s="73"/>
      <c r="T1159" s="74">
        <f t="shared" si="18"/>
        <v>430</v>
      </c>
      <c r="U1159" s="75"/>
      <c r="V1159" s="8" t="str" cm="1">
        <f t="array" ref="V1159">IF(SUMPRODUCT((Tableau1[NOM DE LA STRUCTURE]=Tableau1[[#This Row],[NOM DE LA STRUCTURE]])*Tableau1[MONTANT PROPOSE POUR L''ACTION])=0,"",SUMPRODUCT((Tableau1[NOM DE LA STRUCTURE]=Tableau1[[#This Row],[NOM DE LA STRUCTURE]])*Tableau1[MONTANT PROPOSE POUR L''ACTION]))</f>
        <v/>
      </c>
      <c r="W1159" s="79"/>
    </row>
    <row r="1160" spans="1:23" ht="47.5" hidden="1" customHeight="1" x14ac:dyDescent="0.25">
      <c r="A1160" s="13">
        <f>_xlfn.XLOOKUP(C1160,'Export Action'!$A$3:$A$1999,'Export Action'!$L$3:$L$1999)</f>
        <v>0</v>
      </c>
      <c r="B1160" s="84"/>
      <c r="C1160" s="1"/>
      <c r="D1160" s="36"/>
      <c r="E1160" s="1"/>
      <c r="F1160" s="36"/>
      <c r="G1160" s="68"/>
      <c r="H1160" s="71"/>
      <c r="I1160" s="71"/>
      <c r="J1160" s="1"/>
      <c r="K1160" s="1"/>
      <c r="L1160" s="1"/>
      <c r="M1160" s="5"/>
      <c r="N1160" s="5"/>
      <c r="O1160" s="31"/>
      <c r="P1160" s="31"/>
      <c r="Q1160" s="1"/>
      <c r="R1160" s="64"/>
      <c r="S1160" s="73"/>
      <c r="T1160" s="74">
        <f t="shared" si="18"/>
        <v>430</v>
      </c>
      <c r="U1160" s="75"/>
      <c r="V1160" s="8" t="str" cm="1">
        <f t="array" ref="V1160">IF(SUMPRODUCT((Tableau1[NOM DE LA STRUCTURE]=Tableau1[[#This Row],[NOM DE LA STRUCTURE]])*Tableau1[MONTANT PROPOSE POUR L''ACTION])=0,"",SUMPRODUCT((Tableau1[NOM DE LA STRUCTURE]=Tableau1[[#This Row],[NOM DE LA STRUCTURE]])*Tableau1[MONTANT PROPOSE POUR L''ACTION]))</f>
        <v/>
      </c>
      <c r="W1160" s="79"/>
    </row>
    <row r="1161" spans="1:23" ht="47.5" hidden="1" customHeight="1" x14ac:dyDescent="0.25">
      <c r="A1161" s="13">
        <f>_xlfn.XLOOKUP(C1161,'Export Action'!$A$3:$A$1999,'Export Action'!$L$3:$L$1999)</f>
        <v>0</v>
      </c>
      <c r="B1161" s="84"/>
      <c r="C1161" s="1"/>
      <c r="D1161" s="36"/>
      <c r="E1161" s="1"/>
      <c r="F1161" s="36"/>
      <c r="G1161" s="68"/>
      <c r="H1161" s="71"/>
      <c r="I1161" s="71"/>
      <c r="J1161" s="1"/>
      <c r="K1161" s="1"/>
      <c r="L1161" s="1"/>
      <c r="M1161" s="5"/>
      <c r="N1161" s="5"/>
      <c r="O1161" s="31"/>
      <c r="P1161" s="31"/>
      <c r="Q1161" s="1"/>
      <c r="R1161" s="64"/>
      <c r="S1161" s="73"/>
      <c r="T1161" s="74">
        <f t="shared" si="18"/>
        <v>430</v>
      </c>
      <c r="U1161" s="75"/>
      <c r="V1161" s="8" t="str" cm="1">
        <f t="array" ref="V1161">IF(SUMPRODUCT((Tableau1[NOM DE LA STRUCTURE]=Tableau1[[#This Row],[NOM DE LA STRUCTURE]])*Tableau1[MONTANT PROPOSE POUR L''ACTION])=0,"",SUMPRODUCT((Tableau1[NOM DE LA STRUCTURE]=Tableau1[[#This Row],[NOM DE LA STRUCTURE]])*Tableau1[MONTANT PROPOSE POUR L''ACTION]))</f>
        <v/>
      </c>
      <c r="W1161" s="79"/>
    </row>
    <row r="1162" spans="1:23" ht="47.5" hidden="1" customHeight="1" x14ac:dyDescent="0.25">
      <c r="A1162" s="13">
        <f>_xlfn.XLOOKUP(C1162,'Export Action'!$A$3:$A$1999,'Export Action'!$L$3:$L$1999)</f>
        <v>0</v>
      </c>
      <c r="B1162" s="84"/>
      <c r="C1162" s="1"/>
      <c r="D1162" s="36"/>
      <c r="E1162" s="1"/>
      <c r="F1162" s="36"/>
      <c r="G1162" s="68"/>
      <c r="H1162" s="71"/>
      <c r="I1162" s="71"/>
      <c r="J1162" s="1"/>
      <c r="K1162" s="1"/>
      <c r="L1162" s="1"/>
      <c r="M1162" s="5"/>
      <c r="N1162" s="5"/>
      <c r="O1162" s="31"/>
      <c r="P1162" s="31"/>
      <c r="Q1162" s="1"/>
      <c r="R1162" s="64"/>
      <c r="S1162" s="73"/>
      <c r="T1162" s="74">
        <f t="shared" si="18"/>
        <v>430</v>
      </c>
      <c r="U1162" s="75"/>
      <c r="V1162" s="8" t="str" cm="1">
        <f t="array" ref="V1162">IF(SUMPRODUCT((Tableau1[NOM DE LA STRUCTURE]=Tableau1[[#This Row],[NOM DE LA STRUCTURE]])*Tableau1[MONTANT PROPOSE POUR L''ACTION])=0,"",SUMPRODUCT((Tableau1[NOM DE LA STRUCTURE]=Tableau1[[#This Row],[NOM DE LA STRUCTURE]])*Tableau1[MONTANT PROPOSE POUR L''ACTION]))</f>
        <v/>
      </c>
      <c r="W1162" s="79"/>
    </row>
    <row r="1163" spans="1:23" ht="47.5" hidden="1" customHeight="1" x14ac:dyDescent="0.25">
      <c r="A1163" s="13">
        <f>_xlfn.XLOOKUP(C1163,'Export Action'!$A$3:$A$1999,'Export Action'!$L$3:$L$1999)</f>
        <v>0</v>
      </c>
      <c r="B1163" s="84"/>
      <c r="C1163" s="1"/>
      <c r="D1163" s="36"/>
      <c r="E1163" s="1"/>
      <c r="F1163" s="36"/>
      <c r="G1163" s="68"/>
      <c r="H1163" s="71"/>
      <c r="I1163" s="71"/>
      <c r="J1163" s="1"/>
      <c r="K1163" s="1"/>
      <c r="L1163" s="1"/>
      <c r="M1163" s="5"/>
      <c r="N1163" s="5"/>
      <c r="O1163" s="31"/>
      <c r="P1163" s="31"/>
      <c r="Q1163" s="1"/>
      <c r="R1163" s="64"/>
      <c r="S1163" s="73"/>
      <c r="T1163" s="74">
        <f t="shared" si="18"/>
        <v>430</v>
      </c>
      <c r="U1163" s="75"/>
      <c r="V1163" s="8" t="str" cm="1">
        <f t="array" ref="V1163">IF(SUMPRODUCT((Tableau1[NOM DE LA STRUCTURE]=Tableau1[[#This Row],[NOM DE LA STRUCTURE]])*Tableau1[MONTANT PROPOSE POUR L''ACTION])=0,"",SUMPRODUCT((Tableau1[NOM DE LA STRUCTURE]=Tableau1[[#This Row],[NOM DE LA STRUCTURE]])*Tableau1[MONTANT PROPOSE POUR L''ACTION]))</f>
        <v/>
      </c>
      <c r="W1163" s="79"/>
    </row>
    <row r="1164" spans="1:23" ht="47.5" hidden="1" customHeight="1" x14ac:dyDescent="0.25">
      <c r="A1164" s="13">
        <f>_xlfn.XLOOKUP(C1164,'Export Action'!$A$3:$A$1999,'Export Action'!$L$3:$L$1999)</f>
        <v>0</v>
      </c>
      <c r="B1164" s="84"/>
      <c r="C1164" s="1"/>
      <c r="D1164" s="36"/>
      <c r="E1164" s="1"/>
      <c r="F1164" s="36"/>
      <c r="G1164" s="68"/>
      <c r="H1164" s="71"/>
      <c r="I1164" s="71"/>
      <c r="J1164" s="1"/>
      <c r="K1164" s="1"/>
      <c r="L1164" s="1"/>
      <c r="M1164" s="5"/>
      <c r="N1164" s="5"/>
      <c r="O1164" s="31"/>
      <c r="P1164" s="31"/>
      <c r="Q1164" s="1"/>
      <c r="R1164" s="64"/>
      <c r="S1164" s="73"/>
      <c r="T1164" s="74">
        <f t="shared" si="18"/>
        <v>430</v>
      </c>
      <c r="U1164" s="75"/>
      <c r="V1164" s="8" t="str" cm="1">
        <f t="array" ref="V1164">IF(SUMPRODUCT((Tableau1[NOM DE LA STRUCTURE]=Tableau1[[#This Row],[NOM DE LA STRUCTURE]])*Tableau1[MONTANT PROPOSE POUR L''ACTION])=0,"",SUMPRODUCT((Tableau1[NOM DE LA STRUCTURE]=Tableau1[[#This Row],[NOM DE LA STRUCTURE]])*Tableau1[MONTANT PROPOSE POUR L''ACTION]))</f>
        <v/>
      </c>
      <c r="W1164" s="79"/>
    </row>
    <row r="1165" spans="1:23" ht="47.5" hidden="1" customHeight="1" x14ac:dyDescent="0.25">
      <c r="A1165" s="13">
        <f>_xlfn.XLOOKUP(C1165,'Export Action'!$A$3:$A$1999,'Export Action'!$L$3:$L$1999)</f>
        <v>0</v>
      </c>
      <c r="B1165" s="84"/>
      <c r="C1165" s="1"/>
      <c r="D1165" s="36"/>
      <c r="E1165" s="1"/>
      <c r="F1165" s="36"/>
      <c r="G1165" s="68"/>
      <c r="H1165" s="71"/>
      <c r="I1165" s="71"/>
      <c r="J1165" s="1"/>
      <c r="K1165" s="1"/>
      <c r="L1165" s="1"/>
      <c r="M1165" s="5"/>
      <c r="N1165" s="5"/>
      <c r="O1165" s="31"/>
      <c r="P1165" s="31"/>
      <c r="Q1165" s="1"/>
      <c r="R1165" s="64"/>
      <c r="S1165" s="73"/>
      <c r="T1165" s="74">
        <f t="shared" si="18"/>
        <v>430</v>
      </c>
      <c r="U1165" s="75"/>
      <c r="V1165" s="8" t="str" cm="1">
        <f t="array" ref="V1165">IF(SUMPRODUCT((Tableau1[NOM DE LA STRUCTURE]=Tableau1[[#This Row],[NOM DE LA STRUCTURE]])*Tableau1[MONTANT PROPOSE POUR L''ACTION])=0,"",SUMPRODUCT((Tableau1[NOM DE LA STRUCTURE]=Tableau1[[#This Row],[NOM DE LA STRUCTURE]])*Tableau1[MONTANT PROPOSE POUR L''ACTION]))</f>
        <v/>
      </c>
      <c r="W1165" s="79"/>
    </row>
    <row r="1166" spans="1:23" ht="47.5" hidden="1" customHeight="1" x14ac:dyDescent="0.25">
      <c r="A1166" s="13">
        <f>_xlfn.XLOOKUP(C1166,'Export Action'!$A$3:$A$1999,'Export Action'!$L$3:$L$1999)</f>
        <v>0</v>
      </c>
      <c r="B1166" s="84"/>
      <c r="C1166" s="1"/>
      <c r="D1166" s="36"/>
      <c r="E1166" s="1"/>
      <c r="F1166" s="36"/>
      <c r="G1166" s="68"/>
      <c r="H1166" s="71"/>
      <c r="I1166" s="71"/>
      <c r="J1166" s="1"/>
      <c r="K1166" s="1"/>
      <c r="L1166" s="1"/>
      <c r="M1166" s="5"/>
      <c r="N1166" s="5"/>
      <c r="O1166" s="31"/>
      <c r="P1166" s="31"/>
      <c r="Q1166" s="1"/>
      <c r="R1166" s="64"/>
      <c r="S1166" s="73"/>
      <c r="T1166" s="74">
        <f t="shared" si="18"/>
        <v>430</v>
      </c>
      <c r="U1166" s="75"/>
      <c r="V1166" s="8" t="str" cm="1">
        <f t="array" ref="V1166">IF(SUMPRODUCT((Tableau1[NOM DE LA STRUCTURE]=Tableau1[[#This Row],[NOM DE LA STRUCTURE]])*Tableau1[MONTANT PROPOSE POUR L''ACTION])=0,"",SUMPRODUCT((Tableau1[NOM DE LA STRUCTURE]=Tableau1[[#This Row],[NOM DE LA STRUCTURE]])*Tableau1[MONTANT PROPOSE POUR L''ACTION]))</f>
        <v/>
      </c>
      <c r="W1166" s="79"/>
    </row>
    <row r="1167" spans="1:23" ht="47.5" hidden="1" customHeight="1" x14ac:dyDescent="0.25">
      <c r="A1167" s="13">
        <f>_xlfn.XLOOKUP(C1167,'Export Action'!$A$3:$A$1999,'Export Action'!$L$3:$L$1999)</f>
        <v>0</v>
      </c>
      <c r="B1167" s="84"/>
      <c r="C1167" s="1"/>
      <c r="D1167" s="36"/>
      <c r="E1167" s="1"/>
      <c r="F1167" s="36"/>
      <c r="G1167" s="68"/>
      <c r="H1167" s="71"/>
      <c r="I1167" s="71"/>
      <c r="J1167" s="1"/>
      <c r="K1167" s="1"/>
      <c r="L1167" s="1"/>
      <c r="M1167" s="5"/>
      <c r="N1167" s="5"/>
      <c r="O1167" s="31"/>
      <c r="P1167" s="31"/>
      <c r="Q1167" s="1"/>
      <c r="R1167" s="64"/>
      <c r="S1167" s="73"/>
      <c r="T1167" s="74">
        <f t="shared" si="18"/>
        <v>430</v>
      </c>
      <c r="U1167" s="75"/>
      <c r="V1167" s="8" t="str" cm="1">
        <f t="array" ref="V1167">IF(SUMPRODUCT((Tableau1[NOM DE LA STRUCTURE]=Tableau1[[#This Row],[NOM DE LA STRUCTURE]])*Tableau1[MONTANT PROPOSE POUR L''ACTION])=0,"",SUMPRODUCT((Tableau1[NOM DE LA STRUCTURE]=Tableau1[[#This Row],[NOM DE LA STRUCTURE]])*Tableau1[MONTANT PROPOSE POUR L''ACTION]))</f>
        <v/>
      </c>
      <c r="W1167" s="79"/>
    </row>
    <row r="1168" spans="1:23" ht="47.5" hidden="1" customHeight="1" x14ac:dyDescent="0.25">
      <c r="A1168" s="13">
        <f>_xlfn.XLOOKUP(C1168,'Export Action'!$A$3:$A$1999,'Export Action'!$L$3:$L$1999)</f>
        <v>0</v>
      </c>
      <c r="B1168" s="84"/>
      <c r="C1168" s="1"/>
      <c r="D1168" s="36"/>
      <c r="E1168" s="1"/>
      <c r="F1168" s="36"/>
      <c r="G1168" s="68"/>
      <c r="H1168" s="71"/>
      <c r="I1168" s="71"/>
      <c r="J1168" s="1"/>
      <c r="K1168" s="1"/>
      <c r="L1168" s="1"/>
      <c r="M1168" s="5"/>
      <c r="N1168" s="5"/>
      <c r="O1168" s="31"/>
      <c r="P1168" s="31"/>
      <c r="Q1168" s="1"/>
      <c r="R1168" s="64"/>
      <c r="S1168" s="73"/>
      <c r="T1168" s="74">
        <f t="shared" si="18"/>
        <v>430</v>
      </c>
      <c r="U1168" s="75"/>
      <c r="V1168" s="8" t="str" cm="1">
        <f t="array" ref="V1168">IF(SUMPRODUCT((Tableau1[NOM DE LA STRUCTURE]=Tableau1[[#This Row],[NOM DE LA STRUCTURE]])*Tableau1[MONTANT PROPOSE POUR L''ACTION])=0,"",SUMPRODUCT((Tableau1[NOM DE LA STRUCTURE]=Tableau1[[#This Row],[NOM DE LA STRUCTURE]])*Tableau1[MONTANT PROPOSE POUR L''ACTION]))</f>
        <v/>
      </c>
      <c r="W1168" s="79"/>
    </row>
    <row r="1169" spans="1:23" ht="47.5" hidden="1" customHeight="1" x14ac:dyDescent="0.25">
      <c r="A1169" s="13">
        <f>_xlfn.XLOOKUP(C1169,'Export Action'!$A$3:$A$1999,'Export Action'!$L$3:$L$1999)</f>
        <v>0</v>
      </c>
      <c r="B1169" s="84"/>
      <c r="C1169" s="1"/>
      <c r="D1169" s="36"/>
      <c r="E1169" s="1"/>
      <c r="F1169" s="36"/>
      <c r="G1169" s="68"/>
      <c r="H1169" s="71"/>
      <c r="I1169" s="71"/>
      <c r="J1169" s="1"/>
      <c r="K1169" s="1"/>
      <c r="L1169" s="1"/>
      <c r="M1169" s="5"/>
      <c r="N1169" s="5"/>
      <c r="O1169" s="31"/>
      <c r="P1169" s="31"/>
      <c r="Q1169" s="1"/>
      <c r="R1169" s="64"/>
      <c r="S1169" s="73"/>
      <c r="T1169" s="74">
        <f t="shared" si="18"/>
        <v>430</v>
      </c>
      <c r="U1169" s="75"/>
      <c r="V1169" s="8" t="str" cm="1">
        <f t="array" ref="V1169">IF(SUMPRODUCT((Tableau1[NOM DE LA STRUCTURE]=Tableau1[[#This Row],[NOM DE LA STRUCTURE]])*Tableau1[MONTANT PROPOSE POUR L''ACTION])=0,"",SUMPRODUCT((Tableau1[NOM DE LA STRUCTURE]=Tableau1[[#This Row],[NOM DE LA STRUCTURE]])*Tableau1[MONTANT PROPOSE POUR L''ACTION]))</f>
        <v/>
      </c>
      <c r="W1169" s="79"/>
    </row>
    <row r="1170" spans="1:23" ht="47.5" hidden="1" customHeight="1" x14ac:dyDescent="0.25">
      <c r="A1170" s="13">
        <f>_xlfn.XLOOKUP(C1170,'Export Action'!$A$3:$A$1999,'Export Action'!$L$3:$L$1999)</f>
        <v>0</v>
      </c>
      <c r="B1170" s="84"/>
      <c r="C1170" s="1"/>
      <c r="D1170" s="36"/>
      <c r="E1170" s="1"/>
      <c r="F1170" s="36"/>
      <c r="G1170" s="68"/>
      <c r="H1170" s="71"/>
      <c r="I1170" s="71"/>
      <c r="J1170" s="1"/>
      <c r="K1170" s="1"/>
      <c r="L1170" s="1"/>
      <c r="M1170" s="5"/>
      <c r="N1170" s="5"/>
      <c r="O1170" s="31"/>
      <c r="P1170" s="31"/>
      <c r="Q1170" s="1"/>
      <c r="R1170" s="64"/>
      <c r="S1170" s="73"/>
      <c r="T1170" s="74">
        <f t="shared" si="18"/>
        <v>430</v>
      </c>
      <c r="U1170" s="75"/>
      <c r="V1170" s="8" t="str" cm="1">
        <f t="array" ref="V1170">IF(SUMPRODUCT((Tableau1[NOM DE LA STRUCTURE]=Tableau1[[#This Row],[NOM DE LA STRUCTURE]])*Tableau1[MONTANT PROPOSE POUR L''ACTION])=0,"",SUMPRODUCT((Tableau1[NOM DE LA STRUCTURE]=Tableau1[[#This Row],[NOM DE LA STRUCTURE]])*Tableau1[MONTANT PROPOSE POUR L''ACTION]))</f>
        <v/>
      </c>
      <c r="W1170" s="79"/>
    </row>
    <row r="1171" spans="1:23" ht="47.5" hidden="1" customHeight="1" x14ac:dyDescent="0.25">
      <c r="A1171" s="13">
        <f>_xlfn.XLOOKUP(C1171,'Export Action'!$A$3:$A$1999,'Export Action'!$L$3:$L$1999)</f>
        <v>0</v>
      </c>
      <c r="B1171" s="84"/>
      <c r="C1171" s="1"/>
      <c r="D1171" s="36"/>
      <c r="E1171" s="1"/>
      <c r="F1171" s="36"/>
      <c r="G1171" s="68"/>
      <c r="H1171" s="71"/>
      <c r="I1171" s="71"/>
      <c r="J1171" s="1"/>
      <c r="K1171" s="1"/>
      <c r="L1171" s="1"/>
      <c r="M1171" s="5"/>
      <c r="N1171" s="5"/>
      <c r="O1171" s="31"/>
      <c r="P1171" s="31"/>
      <c r="Q1171" s="1"/>
      <c r="R1171" s="64"/>
      <c r="S1171" s="73"/>
      <c r="T1171" s="74">
        <f t="shared" si="18"/>
        <v>430</v>
      </c>
      <c r="U1171" s="75"/>
      <c r="V1171" s="8" t="str" cm="1">
        <f t="array" ref="V1171">IF(SUMPRODUCT((Tableau1[NOM DE LA STRUCTURE]=Tableau1[[#This Row],[NOM DE LA STRUCTURE]])*Tableau1[MONTANT PROPOSE POUR L''ACTION])=0,"",SUMPRODUCT((Tableau1[NOM DE LA STRUCTURE]=Tableau1[[#This Row],[NOM DE LA STRUCTURE]])*Tableau1[MONTANT PROPOSE POUR L''ACTION]))</f>
        <v/>
      </c>
      <c r="W1171" s="79"/>
    </row>
    <row r="1172" spans="1:23" ht="47.5" hidden="1" customHeight="1" x14ac:dyDescent="0.25">
      <c r="A1172" s="13">
        <f>_xlfn.XLOOKUP(C1172,'Export Action'!$A$3:$A$1999,'Export Action'!$L$3:$L$1999)</f>
        <v>0</v>
      </c>
      <c r="B1172" s="84"/>
      <c r="C1172" s="1"/>
      <c r="D1172" s="36"/>
      <c r="E1172" s="1"/>
      <c r="F1172" s="36"/>
      <c r="G1172" s="68"/>
      <c r="H1172" s="71"/>
      <c r="I1172" s="71"/>
      <c r="J1172" s="1"/>
      <c r="K1172" s="1"/>
      <c r="L1172" s="1"/>
      <c r="M1172" s="5"/>
      <c r="N1172" s="5"/>
      <c r="O1172" s="31"/>
      <c r="P1172" s="31"/>
      <c r="Q1172" s="1"/>
      <c r="R1172" s="64"/>
      <c r="S1172" s="73"/>
      <c r="T1172" s="74">
        <f t="shared" si="18"/>
        <v>430</v>
      </c>
      <c r="U1172" s="75"/>
      <c r="V1172" s="8" t="str" cm="1">
        <f t="array" ref="V1172">IF(SUMPRODUCT((Tableau1[NOM DE LA STRUCTURE]=Tableau1[[#This Row],[NOM DE LA STRUCTURE]])*Tableau1[MONTANT PROPOSE POUR L''ACTION])=0,"",SUMPRODUCT((Tableau1[NOM DE LA STRUCTURE]=Tableau1[[#This Row],[NOM DE LA STRUCTURE]])*Tableau1[MONTANT PROPOSE POUR L''ACTION]))</f>
        <v/>
      </c>
      <c r="W1172" s="79"/>
    </row>
    <row r="1173" spans="1:23" ht="47.5" hidden="1" customHeight="1" x14ac:dyDescent="0.25">
      <c r="A1173" s="13">
        <f>_xlfn.XLOOKUP(C1173,'Export Action'!$A$3:$A$1999,'Export Action'!$L$3:$L$1999)</f>
        <v>0</v>
      </c>
      <c r="B1173" s="84"/>
      <c r="C1173" s="1"/>
      <c r="D1173" s="36"/>
      <c r="E1173" s="1"/>
      <c r="F1173" s="36"/>
      <c r="G1173" s="68"/>
      <c r="H1173" s="71"/>
      <c r="I1173" s="71"/>
      <c r="J1173" s="1"/>
      <c r="K1173" s="1"/>
      <c r="L1173" s="1"/>
      <c r="M1173" s="5"/>
      <c r="N1173" s="5"/>
      <c r="O1173" s="31"/>
      <c r="P1173" s="31"/>
      <c r="Q1173" s="1"/>
      <c r="R1173" s="64"/>
      <c r="S1173" s="73"/>
      <c r="T1173" s="74">
        <f t="shared" si="18"/>
        <v>430</v>
      </c>
      <c r="U1173" s="75"/>
      <c r="V1173" s="8" t="str" cm="1">
        <f t="array" ref="V1173">IF(SUMPRODUCT((Tableau1[NOM DE LA STRUCTURE]=Tableau1[[#This Row],[NOM DE LA STRUCTURE]])*Tableau1[MONTANT PROPOSE POUR L''ACTION])=0,"",SUMPRODUCT((Tableau1[NOM DE LA STRUCTURE]=Tableau1[[#This Row],[NOM DE LA STRUCTURE]])*Tableau1[MONTANT PROPOSE POUR L''ACTION]))</f>
        <v/>
      </c>
      <c r="W1173" s="79"/>
    </row>
    <row r="1174" spans="1:23" ht="47.5" hidden="1" customHeight="1" x14ac:dyDescent="0.25">
      <c r="A1174" s="13">
        <f>_xlfn.XLOOKUP(C1174,'Export Action'!$A$3:$A$1999,'Export Action'!$L$3:$L$1999)</f>
        <v>0</v>
      </c>
      <c r="B1174" s="84"/>
      <c r="C1174" s="1"/>
      <c r="D1174" s="36"/>
      <c r="E1174" s="1"/>
      <c r="F1174" s="36"/>
      <c r="G1174" s="68"/>
      <c r="H1174" s="71"/>
      <c r="I1174" s="71"/>
      <c r="J1174" s="1"/>
      <c r="K1174" s="1"/>
      <c r="L1174" s="1"/>
      <c r="M1174" s="5"/>
      <c r="N1174" s="5"/>
      <c r="O1174" s="31"/>
      <c r="P1174" s="31"/>
      <c r="Q1174" s="1"/>
      <c r="R1174" s="64"/>
      <c r="S1174" s="73"/>
      <c r="T1174" s="74">
        <f t="shared" si="18"/>
        <v>430</v>
      </c>
      <c r="U1174" s="75"/>
      <c r="V1174" s="8" t="str" cm="1">
        <f t="array" ref="V1174">IF(SUMPRODUCT((Tableau1[NOM DE LA STRUCTURE]=Tableau1[[#This Row],[NOM DE LA STRUCTURE]])*Tableau1[MONTANT PROPOSE POUR L''ACTION])=0,"",SUMPRODUCT((Tableau1[NOM DE LA STRUCTURE]=Tableau1[[#This Row],[NOM DE LA STRUCTURE]])*Tableau1[MONTANT PROPOSE POUR L''ACTION]))</f>
        <v/>
      </c>
      <c r="W1174" s="79"/>
    </row>
    <row r="1175" spans="1:23" ht="47.5" hidden="1" customHeight="1" x14ac:dyDescent="0.25">
      <c r="A1175" s="13">
        <f>_xlfn.XLOOKUP(C1175,'Export Action'!$A$3:$A$1999,'Export Action'!$L$3:$L$1999)</f>
        <v>0</v>
      </c>
      <c r="B1175" s="84"/>
      <c r="C1175" s="1"/>
      <c r="D1175" s="36"/>
      <c r="E1175" s="1"/>
      <c r="F1175" s="36"/>
      <c r="G1175" s="68"/>
      <c r="H1175" s="71"/>
      <c r="I1175" s="71"/>
      <c r="J1175" s="1"/>
      <c r="K1175" s="1"/>
      <c r="L1175" s="1"/>
      <c r="M1175" s="5"/>
      <c r="N1175" s="5"/>
      <c r="O1175" s="31"/>
      <c r="P1175" s="31"/>
      <c r="Q1175" s="1"/>
      <c r="R1175" s="64"/>
      <c r="S1175" s="73"/>
      <c r="T1175" s="74">
        <f t="shared" si="18"/>
        <v>430</v>
      </c>
      <c r="U1175" s="75"/>
      <c r="V1175" s="8" t="str" cm="1">
        <f t="array" ref="V1175">IF(SUMPRODUCT((Tableau1[NOM DE LA STRUCTURE]=Tableau1[[#This Row],[NOM DE LA STRUCTURE]])*Tableau1[MONTANT PROPOSE POUR L''ACTION])=0,"",SUMPRODUCT((Tableau1[NOM DE LA STRUCTURE]=Tableau1[[#This Row],[NOM DE LA STRUCTURE]])*Tableau1[MONTANT PROPOSE POUR L''ACTION]))</f>
        <v/>
      </c>
      <c r="W1175" s="79"/>
    </row>
    <row r="1176" spans="1:23" ht="47.5" hidden="1" customHeight="1" x14ac:dyDescent="0.25">
      <c r="A1176" s="13">
        <f>_xlfn.XLOOKUP(C1176,'Export Action'!$A$3:$A$1999,'Export Action'!$L$3:$L$1999)</f>
        <v>0</v>
      </c>
      <c r="B1176" s="84"/>
      <c r="C1176" s="1"/>
      <c r="D1176" s="36"/>
      <c r="E1176" s="1"/>
      <c r="F1176" s="36"/>
      <c r="G1176" s="68"/>
      <c r="H1176" s="71"/>
      <c r="I1176" s="71"/>
      <c r="J1176" s="1"/>
      <c r="K1176" s="1"/>
      <c r="L1176" s="1"/>
      <c r="M1176" s="5"/>
      <c r="N1176" s="5"/>
      <c r="O1176" s="31"/>
      <c r="P1176" s="31"/>
      <c r="Q1176" s="1"/>
      <c r="R1176" s="64"/>
      <c r="S1176" s="73"/>
      <c r="T1176" s="74">
        <f t="shared" si="18"/>
        <v>430</v>
      </c>
      <c r="U1176" s="75"/>
      <c r="V1176" s="8" t="str" cm="1">
        <f t="array" ref="V1176">IF(SUMPRODUCT((Tableau1[NOM DE LA STRUCTURE]=Tableau1[[#This Row],[NOM DE LA STRUCTURE]])*Tableau1[MONTANT PROPOSE POUR L''ACTION])=0,"",SUMPRODUCT((Tableau1[NOM DE LA STRUCTURE]=Tableau1[[#This Row],[NOM DE LA STRUCTURE]])*Tableau1[MONTANT PROPOSE POUR L''ACTION]))</f>
        <v/>
      </c>
      <c r="W1176" s="79"/>
    </row>
    <row r="1177" spans="1:23" ht="47.5" hidden="1" customHeight="1" x14ac:dyDescent="0.25">
      <c r="A1177" s="13">
        <f>_xlfn.XLOOKUP(C1177,'Export Action'!$A$3:$A$1999,'Export Action'!$L$3:$L$1999)</f>
        <v>0</v>
      </c>
      <c r="B1177" s="84"/>
      <c r="C1177" s="1"/>
      <c r="D1177" s="36"/>
      <c r="E1177" s="1"/>
      <c r="F1177" s="36"/>
      <c r="G1177" s="68"/>
      <c r="H1177" s="71"/>
      <c r="I1177" s="71"/>
      <c r="J1177" s="1"/>
      <c r="K1177" s="1"/>
      <c r="L1177" s="1"/>
      <c r="M1177" s="5"/>
      <c r="N1177" s="5"/>
      <c r="O1177" s="31"/>
      <c r="P1177" s="31"/>
      <c r="Q1177" s="1"/>
      <c r="R1177" s="64"/>
      <c r="S1177" s="73"/>
      <c r="T1177" s="74">
        <f t="shared" si="18"/>
        <v>430</v>
      </c>
      <c r="U1177" s="75"/>
      <c r="V1177" s="8" t="str" cm="1">
        <f t="array" ref="V1177">IF(SUMPRODUCT((Tableau1[NOM DE LA STRUCTURE]=Tableau1[[#This Row],[NOM DE LA STRUCTURE]])*Tableau1[MONTANT PROPOSE POUR L''ACTION])=0,"",SUMPRODUCT((Tableau1[NOM DE LA STRUCTURE]=Tableau1[[#This Row],[NOM DE LA STRUCTURE]])*Tableau1[MONTANT PROPOSE POUR L''ACTION]))</f>
        <v/>
      </c>
      <c r="W1177" s="79"/>
    </row>
    <row r="1178" spans="1:23" ht="47.5" hidden="1" customHeight="1" x14ac:dyDescent="0.25">
      <c r="A1178" s="13">
        <f>_xlfn.XLOOKUP(C1178,'Export Action'!$A$3:$A$1999,'Export Action'!$L$3:$L$1999)</f>
        <v>0</v>
      </c>
      <c r="B1178" s="84"/>
      <c r="C1178" s="1"/>
      <c r="D1178" s="36"/>
      <c r="E1178" s="1"/>
      <c r="F1178" s="36"/>
      <c r="G1178" s="68"/>
      <c r="H1178" s="71"/>
      <c r="I1178" s="71"/>
      <c r="J1178" s="1"/>
      <c r="K1178" s="1"/>
      <c r="L1178" s="1"/>
      <c r="M1178" s="5"/>
      <c r="N1178" s="5"/>
      <c r="O1178" s="31"/>
      <c r="P1178" s="31"/>
      <c r="Q1178" s="1"/>
      <c r="R1178" s="64"/>
      <c r="S1178" s="73"/>
      <c r="T1178" s="74">
        <f t="shared" si="18"/>
        <v>430</v>
      </c>
      <c r="U1178" s="75"/>
      <c r="V1178" s="8" t="str" cm="1">
        <f t="array" ref="V1178">IF(SUMPRODUCT((Tableau1[NOM DE LA STRUCTURE]=Tableau1[[#This Row],[NOM DE LA STRUCTURE]])*Tableau1[MONTANT PROPOSE POUR L''ACTION])=0,"",SUMPRODUCT((Tableau1[NOM DE LA STRUCTURE]=Tableau1[[#This Row],[NOM DE LA STRUCTURE]])*Tableau1[MONTANT PROPOSE POUR L''ACTION]))</f>
        <v/>
      </c>
      <c r="W1178" s="79"/>
    </row>
    <row r="1179" spans="1:23" ht="47.5" hidden="1" customHeight="1" x14ac:dyDescent="0.25">
      <c r="A1179" s="13">
        <f>_xlfn.XLOOKUP(C1179,'Export Action'!$A$3:$A$1999,'Export Action'!$L$3:$L$1999)</f>
        <v>0</v>
      </c>
      <c r="B1179" s="84"/>
      <c r="C1179" s="1"/>
      <c r="D1179" s="36"/>
      <c r="E1179" s="1"/>
      <c r="F1179" s="36"/>
      <c r="G1179" s="68"/>
      <c r="H1179" s="71"/>
      <c r="I1179" s="71"/>
      <c r="J1179" s="1"/>
      <c r="K1179" s="1"/>
      <c r="L1179" s="1"/>
      <c r="M1179" s="5"/>
      <c r="N1179" s="5"/>
      <c r="O1179" s="31"/>
      <c r="P1179" s="31"/>
      <c r="Q1179" s="1"/>
      <c r="R1179" s="64"/>
      <c r="S1179" s="73"/>
      <c r="T1179" s="74">
        <f t="shared" si="18"/>
        <v>430</v>
      </c>
      <c r="U1179" s="75"/>
      <c r="V1179" s="8" t="str" cm="1">
        <f t="array" ref="V1179">IF(SUMPRODUCT((Tableau1[NOM DE LA STRUCTURE]=Tableau1[[#This Row],[NOM DE LA STRUCTURE]])*Tableau1[MONTANT PROPOSE POUR L''ACTION])=0,"",SUMPRODUCT((Tableau1[NOM DE LA STRUCTURE]=Tableau1[[#This Row],[NOM DE LA STRUCTURE]])*Tableau1[MONTANT PROPOSE POUR L''ACTION]))</f>
        <v/>
      </c>
      <c r="W1179" s="79"/>
    </row>
    <row r="1180" spans="1:23" ht="47.5" hidden="1" customHeight="1" x14ac:dyDescent="0.25">
      <c r="A1180" s="13">
        <f>_xlfn.XLOOKUP(C1180,'Export Action'!$A$3:$A$1999,'Export Action'!$L$3:$L$1999)</f>
        <v>0</v>
      </c>
      <c r="B1180" s="84"/>
      <c r="C1180" s="1"/>
      <c r="D1180" s="36"/>
      <c r="E1180" s="1"/>
      <c r="F1180" s="36"/>
      <c r="G1180" s="68"/>
      <c r="H1180" s="71"/>
      <c r="I1180" s="71"/>
      <c r="J1180" s="1"/>
      <c r="K1180" s="1"/>
      <c r="L1180" s="1"/>
      <c r="M1180" s="5"/>
      <c r="N1180" s="5"/>
      <c r="O1180" s="31"/>
      <c r="P1180" s="31"/>
      <c r="Q1180" s="1"/>
      <c r="R1180" s="64"/>
      <c r="S1180" s="73"/>
      <c r="T1180" s="74">
        <f t="shared" si="18"/>
        <v>430</v>
      </c>
      <c r="U1180" s="75"/>
      <c r="V1180" s="8" t="str" cm="1">
        <f t="array" ref="V1180">IF(SUMPRODUCT((Tableau1[NOM DE LA STRUCTURE]=Tableau1[[#This Row],[NOM DE LA STRUCTURE]])*Tableau1[MONTANT PROPOSE POUR L''ACTION])=0,"",SUMPRODUCT((Tableau1[NOM DE LA STRUCTURE]=Tableau1[[#This Row],[NOM DE LA STRUCTURE]])*Tableau1[MONTANT PROPOSE POUR L''ACTION]))</f>
        <v/>
      </c>
      <c r="W1180" s="79"/>
    </row>
    <row r="1181" spans="1:23" ht="47.5" hidden="1" customHeight="1" x14ac:dyDescent="0.25">
      <c r="A1181" s="13">
        <f>_xlfn.XLOOKUP(C1181,'Export Action'!$A$3:$A$1999,'Export Action'!$L$3:$L$1999)</f>
        <v>0</v>
      </c>
      <c r="B1181" s="84"/>
      <c r="C1181" s="1"/>
      <c r="D1181" s="36"/>
      <c r="E1181" s="1"/>
      <c r="F1181" s="36"/>
      <c r="G1181" s="68"/>
      <c r="H1181" s="71"/>
      <c r="I1181" s="71"/>
      <c r="J1181" s="1"/>
      <c r="K1181" s="1"/>
      <c r="L1181" s="1"/>
      <c r="M1181" s="5"/>
      <c r="N1181" s="5"/>
      <c r="O1181" s="31"/>
      <c r="P1181" s="31"/>
      <c r="Q1181" s="1"/>
      <c r="R1181" s="64"/>
      <c r="S1181" s="73"/>
      <c r="T1181" s="74">
        <f t="shared" si="18"/>
        <v>430</v>
      </c>
      <c r="U1181" s="75"/>
      <c r="V1181" s="8" t="str" cm="1">
        <f t="array" ref="V1181">IF(SUMPRODUCT((Tableau1[NOM DE LA STRUCTURE]=Tableau1[[#This Row],[NOM DE LA STRUCTURE]])*Tableau1[MONTANT PROPOSE POUR L''ACTION])=0,"",SUMPRODUCT((Tableau1[NOM DE LA STRUCTURE]=Tableau1[[#This Row],[NOM DE LA STRUCTURE]])*Tableau1[MONTANT PROPOSE POUR L''ACTION]))</f>
        <v/>
      </c>
      <c r="W1181" s="79"/>
    </row>
    <row r="1182" spans="1:23" ht="47.5" hidden="1" customHeight="1" x14ac:dyDescent="0.25">
      <c r="A1182" s="13">
        <f>_xlfn.XLOOKUP(C1182,'Export Action'!$A$3:$A$1999,'Export Action'!$L$3:$L$1999)</f>
        <v>0</v>
      </c>
      <c r="B1182" s="84"/>
      <c r="C1182" s="1"/>
      <c r="D1182" s="36"/>
      <c r="E1182" s="1"/>
      <c r="F1182" s="36"/>
      <c r="G1182" s="68"/>
      <c r="H1182" s="71"/>
      <c r="I1182" s="71"/>
      <c r="J1182" s="1"/>
      <c r="K1182" s="1"/>
      <c r="L1182" s="1"/>
      <c r="M1182" s="5"/>
      <c r="N1182" s="5"/>
      <c r="O1182" s="31"/>
      <c r="P1182" s="31"/>
      <c r="Q1182" s="1"/>
      <c r="R1182" s="64"/>
      <c r="S1182" s="73"/>
      <c r="T1182" s="74">
        <f t="shared" si="18"/>
        <v>430</v>
      </c>
      <c r="U1182" s="75"/>
      <c r="V1182" s="8" t="str" cm="1">
        <f t="array" ref="V1182">IF(SUMPRODUCT((Tableau1[NOM DE LA STRUCTURE]=Tableau1[[#This Row],[NOM DE LA STRUCTURE]])*Tableau1[MONTANT PROPOSE POUR L''ACTION])=0,"",SUMPRODUCT((Tableau1[NOM DE LA STRUCTURE]=Tableau1[[#This Row],[NOM DE LA STRUCTURE]])*Tableau1[MONTANT PROPOSE POUR L''ACTION]))</f>
        <v/>
      </c>
      <c r="W1182" s="79"/>
    </row>
    <row r="1183" spans="1:23" ht="47.5" hidden="1" customHeight="1" x14ac:dyDescent="0.25">
      <c r="A1183" s="13">
        <f>_xlfn.XLOOKUP(C1183,'Export Action'!$A$3:$A$1999,'Export Action'!$L$3:$L$1999)</f>
        <v>0</v>
      </c>
      <c r="B1183" s="84"/>
      <c r="C1183" s="1"/>
      <c r="D1183" s="36"/>
      <c r="E1183" s="1"/>
      <c r="F1183" s="36"/>
      <c r="G1183" s="68"/>
      <c r="H1183" s="71"/>
      <c r="I1183" s="71"/>
      <c r="J1183" s="1"/>
      <c r="K1183" s="1"/>
      <c r="L1183" s="1"/>
      <c r="M1183" s="5"/>
      <c r="N1183" s="5"/>
      <c r="O1183" s="31"/>
      <c r="P1183" s="31"/>
      <c r="Q1183" s="1"/>
      <c r="R1183" s="64"/>
      <c r="S1183" s="73"/>
      <c r="T1183" s="74">
        <f t="shared" si="18"/>
        <v>430</v>
      </c>
      <c r="U1183" s="75"/>
      <c r="V1183" s="8" t="str" cm="1">
        <f t="array" ref="V1183">IF(SUMPRODUCT((Tableau1[NOM DE LA STRUCTURE]=Tableau1[[#This Row],[NOM DE LA STRUCTURE]])*Tableau1[MONTANT PROPOSE POUR L''ACTION])=0,"",SUMPRODUCT((Tableau1[NOM DE LA STRUCTURE]=Tableau1[[#This Row],[NOM DE LA STRUCTURE]])*Tableau1[MONTANT PROPOSE POUR L''ACTION]))</f>
        <v/>
      </c>
      <c r="W1183" s="79"/>
    </row>
    <row r="1184" spans="1:23" ht="47.5" hidden="1" customHeight="1" x14ac:dyDescent="0.25">
      <c r="A1184" s="13">
        <f>_xlfn.XLOOKUP(C1184,'Export Action'!$A$3:$A$1999,'Export Action'!$L$3:$L$1999)</f>
        <v>0</v>
      </c>
      <c r="B1184" s="84"/>
      <c r="C1184" s="1"/>
      <c r="D1184" s="36"/>
      <c r="E1184" s="1"/>
      <c r="F1184" s="36"/>
      <c r="G1184" s="68"/>
      <c r="H1184" s="71"/>
      <c r="I1184" s="71"/>
      <c r="J1184" s="1"/>
      <c r="K1184" s="1"/>
      <c r="L1184" s="1"/>
      <c r="M1184" s="5"/>
      <c r="N1184" s="5"/>
      <c r="O1184" s="31"/>
      <c r="P1184" s="31"/>
      <c r="Q1184" s="1"/>
      <c r="R1184" s="64"/>
      <c r="S1184" s="73"/>
      <c r="T1184" s="74">
        <f t="shared" si="18"/>
        <v>430</v>
      </c>
      <c r="U1184" s="75"/>
      <c r="V1184" s="8" t="str" cm="1">
        <f t="array" ref="V1184">IF(SUMPRODUCT((Tableau1[NOM DE LA STRUCTURE]=Tableau1[[#This Row],[NOM DE LA STRUCTURE]])*Tableau1[MONTANT PROPOSE POUR L''ACTION])=0,"",SUMPRODUCT((Tableau1[NOM DE LA STRUCTURE]=Tableau1[[#This Row],[NOM DE LA STRUCTURE]])*Tableau1[MONTANT PROPOSE POUR L''ACTION]))</f>
        <v/>
      </c>
      <c r="W1184" s="79"/>
    </row>
    <row r="1185" spans="1:23" ht="47.5" hidden="1" customHeight="1" x14ac:dyDescent="0.25">
      <c r="A1185" s="13">
        <f>_xlfn.XLOOKUP(C1185,'Export Action'!$A$3:$A$1999,'Export Action'!$L$3:$L$1999)</f>
        <v>0</v>
      </c>
      <c r="B1185" s="84"/>
      <c r="C1185" s="1"/>
      <c r="D1185" s="36"/>
      <c r="E1185" s="1"/>
      <c r="F1185" s="36"/>
      <c r="G1185" s="68"/>
      <c r="H1185" s="71"/>
      <c r="I1185" s="71"/>
      <c r="J1185" s="1"/>
      <c r="K1185" s="1"/>
      <c r="L1185" s="1"/>
      <c r="M1185" s="5"/>
      <c r="N1185" s="5"/>
      <c r="O1185" s="31"/>
      <c r="P1185" s="31"/>
      <c r="Q1185" s="1"/>
      <c r="R1185" s="64"/>
      <c r="S1185" s="73"/>
      <c r="T1185" s="74">
        <f t="shared" si="18"/>
        <v>430</v>
      </c>
      <c r="U1185" s="75"/>
      <c r="V1185" s="8" t="str" cm="1">
        <f t="array" ref="V1185">IF(SUMPRODUCT((Tableau1[NOM DE LA STRUCTURE]=Tableau1[[#This Row],[NOM DE LA STRUCTURE]])*Tableau1[MONTANT PROPOSE POUR L''ACTION])=0,"",SUMPRODUCT((Tableau1[NOM DE LA STRUCTURE]=Tableau1[[#This Row],[NOM DE LA STRUCTURE]])*Tableau1[MONTANT PROPOSE POUR L''ACTION]))</f>
        <v/>
      </c>
      <c r="W1185" s="79"/>
    </row>
    <row r="1186" spans="1:23" ht="47.5" hidden="1" customHeight="1" x14ac:dyDescent="0.25">
      <c r="A1186" s="13">
        <f>_xlfn.XLOOKUP(C1186,'Export Action'!$A$3:$A$1999,'Export Action'!$L$3:$L$1999)</f>
        <v>0</v>
      </c>
      <c r="B1186" s="84"/>
      <c r="C1186" s="1"/>
      <c r="D1186" s="36"/>
      <c r="E1186" s="1"/>
      <c r="F1186" s="36"/>
      <c r="G1186" s="68"/>
      <c r="H1186" s="71"/>
      <c r="I1186" s="71"/>
      <c r="J1186" s="1"/>
      <c r="K1186" s="1"/>
      <c r="L1186" s="1"/>
      <c r="M1186" s="5"/>
      <c r="N1186" s="5"/>
      <c r="O1186" s="31"/>
      <c r="P1186" s="31"/>
      <c r="Q1186" s="1"/>
      <c r="R1186" s="64"/>
      <c r="S1186" s="73"/>
      <c r="T1186" s="74">
        <f t="shared" si="18"/>
        <v>430</v>
      </c>
      <c r="U1186" s="75"/>
      <c r="V1186" s="8" t="str" cm="1">
        <f t="array" ref="V1186">IF(SUMPRODUCT((Tableau1[NOM DE LA STRUCTURE]=Tableau1[[#This Row],[NOM DE LA STRUCTURE]])*Tableau1[MONTANT PROPOSE POUR L''ACTION])=0,"",SUMPRODUCT((Tableau1[NOM DE LA STRUCTURE]=Tableau1[[#This Row],[NOM DE LA STRUCTURE]])*Tableau1[MONTANT PROPOSE POUR L''ACTION]))</f>
        <v/>
      </c>
      <c r="W1186" s="79"/>
    </row>
    <row r="1187" spans="1:23" ht="47.5" hidden="1" customHeight="1" x14ac:dyDescent="0.25">
      <c r="A1187" s="13">
        <f>_xlfn.XLOOKUP(C1187,'Export Action'!$A$3:$A$1999,'Export Action'!$L$3:$L$1999)</f>
        <v>0</v>
      </c>
      <c r="B1187" s="84"/>
      <c r="C1187" s="1"/>
      <c r="D1187" s="36"/>
      <c r="E1187" s="1"/>
      <c r="F1187" s="36"/>
      <c r="G1187" s="68"/>
      <c r="H1187" s="71"/>
      <c r="I1187" s="71"/>
      <c r="J1187" s="1"/>
      <c r="K1187" s="1"/>
      <c r="L1187" s="1"/>
      <c r="M1187" s="5"/>
      <c r="N1187" s="5"/>
      <c r="O1187" s="31"/>
      <c r="P1187" s="31"/>
      <c r="Q1187" s="1"/>
      <c r="R1187" s="64"/>
      <c r="S1187" s="73"/>
      <c r="T1187" s="74">
        <f t="shared" si="18"/>
        <v>430</v>
      </c>
      <c r="U1187" s="75"/>
      <c r="V1187" s="8" t="str" cm="1">
        <f t="array" ref="V1187">IF(SUMPRODUCT((Tableau1[NOM DE LA STRUCTURE]=Tableau1[[#This Row],[NOM DE LA STRUCTURE]])*Tableau1[MONTANT PROPOSE POUR L''ACTION])=0,"",SUMPRODUCT((Tableau1[NOM DE LA STRUCTURE]=Tableau1[[#This Row],[NOM DE LA STRUCTURE]])*Tableau1[MONTANT PROPOSE POUR L''ACTION]))</f>
        <v/>
      </c>
      <c r="W1187" s="79"/>
    </row>
    <row r="1188" spans="1:23" ht="47.5" hidden="1" customHeight="1" x14ac:dyDescent="0.25">
      <c r="A1188" s="13">
        <f>_xlfn.XLOOKUP(C1188,'Export Action'!$A$3:$A$1999,'Export Action'!$L$3:$L$1999)</f>
        <v>0</v>
      </c>
      <c r="B1188" s="84"/>
      <c r="C1188" s="1"/>
      <c r="D1188" s="36"/>
      <c r="E1188" s="1"/>
      <c r="F1188" s="36"/>
      <c r="G1188" s="68"/>
      <c r="H1188" s="71"/>
      <c r="I1188" s="71"/>
      <c r="J1188" s="1"/>
      <c r="K1188" s="1"/>
      <c r="L1188" s="1"/>
      <c r="M1188" s="5"/>
      <c r="N1188" s="5"/>
      <c r="O1188" s="31"/>
      <c r="P1188" s="31"/>
      <c r="Q1188" s="1"/>
      <c r="R1188" s="64"/>
      <c r="S1188" s="73"/>
      <c r="T1188" s="74">
        <f t="shared" si="18"/>
        <v>430</v>
      </c>
      <c r="U1188" s="75"/>
      <c r="V1188" s="8" t="str" cm="1">
        <f t="array" ref="V1188">IF(SUMPRODUCT((Tableau1[NOM DE LA STRUCTURE]=Tableau1[[#This Row],[NOM DE LA STRUCTURE]])*Tableau1[MONTANT PROPOSE POUR L''ACTION])=0,"",SUMPRODUCT((Tableau1[NOM DE LA STRUCTURE]=Tableau1[[#This Row],[NOM DE LA STRUCTURE]])*Tableau1[MONTANT PROPOSE POUR L''ACTION]))</f>
        <v/>
      </c>
      <c r="W1188" s="79"/>
    </row>
    <row r="1189" spans="1:23" ht="47.5" hidden="1" customHeight="1" x14ac:dyDescent="0.25">
      <c r="A1189" s="13">
        <f>_xlfn.XLOOKUP(C1189,'Export Action'!$A$3:$A$1999,'Export Action'!$L$3:$L$1999)</f>
        <v>0</v>
      </c>
      <c r="B1189" s="84"/>
      <c r="C1189" s="1"/>
      <c r="D1189" s="36"/>
      <c r="E1189" s="1"/>
      <c r="F1189" s="36"/>
      <c r="G1189" s="68"/>
      <c r="H1189" s="71"/>
      <c r="I1189" s="71"/>
      <c r="J1189" s="1"/>
      <c r="K1189" s="1"/>
      <c r="L1189" s="1"/>
      <c r="M1189" s="5"/>
      <c r="N1189" s="5"/>
      <c r="O1189" s="31"/>
      <c r="P1189" s="31"/>
      <c r="Q1189" s="1"/>
      <c r="R1189" s="64"/>
      <c r="S1189" s="73"/>
      <c r="T1189" s="74">
        <f t="shared" ref="T1189:T1252" si="19">IF(A1189=A1188,T1188,T1188+1)</f>
        <v>430</v>
      </c>
      <c r="U1189" s="75"/>
      <c r="V1189" s="8" t="str" cm="1">
        <f t="array" ref="V1189">IF(SUMPRODUCT((Tableau1[NOM DE LA STRUCTURE]=Tableau1[[#This Row],[NOM DE LA STRUCTURE]])*Tableau1[MONTANT PROPOSE POUR L''ACTION])=0,"",SUMPRODUCT((Tableau1[NOM DE LA STRUCTURE]=Tableau1[[#This Row],[NOM DE LA STRUCTURE]])*Tableau1[MONTANT PROPOSE POUR L''ACTION]))</f>
        <v/>
      </c>
      <c r="W1189" s="79"/>
    </row>
    <row r="1190" spans="1:23" ht="47.5" hidden="1" customHeight="1" x14ac:dyDescent="0.25">
      <c r="A1190" s="13">
        <f>_xlfn.XLOOKUP(C1190,'Export Action'!$A$3:$A$1999,'Export Action'!$L$3:$L$1999)</f>
        <v>0</v>
      </c>
      <c r="B1190" s="84"/>
      <c r="C1190" s="1"/>
      <c r="D1190" s="36"/>
      <c r="E1190" s="1"/>
      <c r="F1190" s="36"/>
      <c r="G1190" s="68"/>
      <c r="H1190" s="71"/>
      <c r="I1190" s="71"/>
      <c r="J1190" s="1"/>
      <c r="K1190" s="1"/>
      <c r="L1190" s="1"/>
      <c r="M1190" s="5"/>
      <c r="N1190" s="5"/>
      <c r="O1190" s="31"/>
      <c r="P1190" s="31"/>
      <c r="Q1190" s="1"/>
      <c r="R1190" s="64"/>
      <c r="S1190" s="73"/>
      <c r="T1190" s="74">
        <f t="shared" si="19"/>
        <v>430</v>
      </c>
      <c r="U1190" s="75"/>
      <c r="V1190" s="8" t="str" cm="1">
        <f t="array" ref="V1190">IF(SUMPRODUCT((Tableau1[NOM DE LA STRUCTURE]=Tableau1[[#This Row],[NOM DE LA STRUCTURE]])*Tableau1[MONTANT PROPOSE POUR L''ACTION])=0,"",SUMPRODUCT((Tableau1[NOM DE LA STRUCTURE]=Tableau1[[#This Row],[NOM DE LA STRUCTURE]])*Tableau1[MONTANT PROPOSE POUR L''ACTION]))</f>
        <v/>
      </c>
      <c r="W1190" s="79"/>
    </row>
    <row r="1191" spans="1:23" ht="47.5" hidden="1" customHeight="1" x14ac:dyDescent="0.25">
      <c r="A1191" s="13">
        <f>_xlfn.XLOOKUP(C1191,'Export Action'!$A$3:$A$1999,'Export Action'!$L$3:$L$1999)</f>
        <v>0</v>
      </c>
      <c r="B1191" s="84"/>
      <c r="C1191" s="1"/>
      <c r="D1191" s="36"/>
      <c r="E1191" s="1"/>
      <c r="F1191" s="36"/>
      <c r="G1191" s="68"/>
      <c r="H1191" s="71"/>
      <c r="I1191" s="71"/>
      <c r="J1191" s="1"/>
      <c r="K1191" s="1"/>
      <c r="L1191" s="1"/>
      <c r="M1191" s="5"/>
      <c r="N1191" s="5"/>
      <c r="O1191" s="31"/>
      <c r="P1191" s="31"/>
      <c r="Q1191" s="1"/>
      <c r="R1191" s="64"/>
      <c r="S1191" s="73"/>
      <c r="T1191" s="74">
        <f t="shared" si="19"/>
        <v>430</v>
      </c>
      <c r="U1191" s="75"/>
      <c r="V1191" s="8" t="str" cm="1">
        <f t="array" ref="V1191">IF(SUMPRODUCT((Tableau1[NOM DE LA STRUCTURE]=Tableau1[[#This Row],[NOM DE LA STRUCTURE]])*Tableau1[MONTANT PROPOSE POUR L''ACTION])=0,"",SUMPRODUCT((Tableau1[NOM DE LA STRUCTURE]=Tableau1[[#This Row],[NOM DE LA STRUCTURE]])*Tableau1[MONTANT PROPOSE POUR L''ACTION]))</f>
        <v/>
      </c>
      <c r="W1191" s="79"/>
    </row>
    <row r="1192" spans="1:23" ht="47.5" hidden="1" customHeight="1" x14ac:dyDescent="0.25">
      <c r="A1192" s="13">
        <f>_xlfn.XLOOKUP(C1192,'Export Action'!$A$3:$A$1999,'Export Action'!$L$3:$L$1999)</f>
        <v>0</v>
      </c>
      <c r="B1192" s="84"/>
      <c r="C1192" s="1"/>
      <c r="D1192" s="36"/>
      <c r="E1192" s="1"/>
      <c r="F1192" s="36"/>
      <c r="G1192" s="68"/>
      <c r="H1192" s="71"/>
      <c r="I1192" s="71"/>
      <c r="J1192" s="1"/>
      <c r="K1192" s="1"/>
      <c r="L1192" s="1"/>
      <c r="M1192" s="5"/>
      <c r="N1192" s="5"/>
      <c r="O1192" s="31"/>
      <c r="P1192" s="31"/>
      <c r="Q1192" s="1"/>
      <c r="R1192" s="64"/>
      <c r="S1192" s="73"/>
      <c r="T1192" s="74">
        <f t="shared" si="19"/>
        <v>430</v>
      </c>
      <c r="U1192" s="75"/>
      <c r="V1192" s="8" t="str" cm="1">
        <f t="array" ref="V1192">IF(SUMPRODUCT((Tableau1[NOM DE LA STRUCTURE]=Tableau1[[#This Row],[NOM DE LA STRUCTURE]])*Tableau1[MONTANT PROPOSE POUR L''ACTION])=0,"",SUMPRODUCT((Tableau1[NOM DE LA STRUCTURE]=Tableau1[[#This Row],[NOM DE LA STRUCTURE]])*Tableau1[MONTANT PROPOSE POUR L''ACTION]))</f>
        <v/>
      </c>
      <c r="W1192" s="79"/>
    </row>
    <row r="1193" spans="1:23" ht="47.5" hidden="1" customHeight="1" x14ac:dyDescent="0.25">
      <c r="A1193" s="13">
        <f>_xlfn.XLOOKUP(C1193,'Export Action'!$A$3:$A$1999,'Export Action'!$L$3:$L$1999)</f>
        <v>0</v>
      </c>
      <c r="B1193" s="84"/>
      <c r="C1193" s="1"/>
      <c r="D1193" s="36"/>
      <c r="E1193" s="1"/>
      <c r="F1193" s="36"/>
      <c r="G1193" s="68"/>
      <c r="H1193" s="71"/>
      <c r="I1193" s="71"/>
      <c r="J1193" s="1"/>
      <c r="K1193" s="1"/>
      <c r="L1193" s="1"/>
      <c r="M1193" s="5"/>
      <c r="N1193" s="5"/>
      <c r="O1193" s="31"/>
      <c r="P1193" s="31"/>
      <c r="Q1193" s="1"/>
      <c r="R1193" s="64"/>
      <c r="S1193" s="73"/>
      <c r="T1193" s="74">
        <f t="shared" si="19"/>
        <v>430</v>
      </c>
      <c r="U1193" s="75"/>
      <c r="V1193" s="8" t="str" cm="1">
        <f t="array" ref="V1193">IF(SUMPRODUCT((Tableau1[NOM DE LA STRUCTURE]=Tableau1[[#This Row],[NOM DE LA STRUCTURE]])*Tableau1[MONTANT PROPOSE POUR L''ACTION])=0,"",SUMPRODUCT((Tableau1[NOM DE LA STRUCTURE]=Tableau1[[#This Row],[NOM DE LA STRUCTURE]])*Tableau1[MONTANT PROPOSE POUR L''ACTION]))</f>
        <v/>
      </c>
      <c r="W1193" s="79"/>
    </row>
    <row r="1194" spans="1:23" ht="47.5" hidden="1" customHeight="1" x14ac:dyDescent="0.25">
      <c r="A1194" s="13">
        <f>_xlfn.XLOOKUP(C1194,'Export Action'!$A$3:$A$1999,'Export Action'!$L$3:$L$1999)</f>
        <v>0</v>
      </c>
      <c r="B1194" s="84"/>
      <c r="C1194" s="1"/>
      <c r="D1194" s="36"/>
      <c r="E1194" s="1"/>
      <c r="F1194" s="36"/>
      <c r="G1194" s="68"/>
      <c r="H1194" s="71"/>
      <c r="I1194" s="71"/>
      <c r="J1194" s="1"/>
      <c r="K1194" s="1"/>
      <c r="L1194" s="1"/>
      <c r="M1194" s="5"/>
      <c r="N1194" s="5"/>
      <c r="O1194" s="31"/>
      <c r="P1194" s="31"/>
      <c r="Q1194" s="1"/>
      <c r="R1194" s="64"/>
      <c r="S1194" s="73"/>
      <c r="T1194" s="74">
        <f t="shared" si="19"/>
        <v>430</v>
      </c>
      <c r="U1194" s="75"/>
      <c r="V1194" s="8" t="str" cm="1">
        <f t="array" ref="V1194">IF(SUMPRODUCT((Tableau1[NOM DE LA STRUCTURE]=Tableau1[[#This Row],[NOM DE LA STRUCTURE]])*Tableau1[MONTANT PROPOSE POUR L''ACTION])=0,"",SUMPRODUCT((Tableau1[NOM DE LA STRUCTURE]=Tableau1[[#This Row],[NOM DE LA STRUCTURE]])*Tableau1[MONTANT PROPOSE POUR L''ACTION]))</f>
        <v/>
      </c>
      <c r="W1194" s="79"/>
    </row>
    <row r="1195" spans="1:23" ht="47.5" hidden="1" customHeight="1" x14ac:dyDescent="0.25">
      <c r="A1195" s="13">
        <f>_xlfn.XLOOKUP(C1195,'Export Action'!$A$3:$A$1999,'Export Action'!$L$3:$L$1999)</f>
        <v>0</v>
      </c>
      <c r="B1195" s="84"/>
      <c r="C1195" s="1"/>
      <c r="D1195" s="36"/>
      <c r="E1195" s="1"/>
      <c r="F1195" s="36"/>
      <c r="G1195" s="68"/>
      <c r="H1195" s="71"/>
      <c r="I1195" s="71"/>
      <c r="J1195" s="1"/>
      <c r="K1195" s="1"/>
      <c r="L1195" s="1"/>
      <c r="M1195" s="5"/>
      <c r="N1195" s="5"/>
      <c r="O1195" s="31"/>
      <c r="P1195" s="31"/>
      <c r="Q1195" s="1"/>
      <c r="R1195" s="64"/>
      <c r="S1195" s="73"/>
      <c r="T1195" s="74">
        <f t="shared" si="19"/>
        <v>430</v>
      </c>
      <c r="U1195" s="75"/>
      <c r="V1195" s="8" t="str" cm="1">
        <f t="array" ref="V1195">IF(SUMPRODUCT((Tableau1[NOM DE LA STRUCTURE]=Tableau1[[#This Row],[NOM DE LA STRUCTURE]])*Tableau1[MONTANT PROPOSE POUR L''ACTION])=0,"",SUMPRODUCT((Tableau1[NOM DE LA STRUCTURE]=Tableau1[[#This Row],[NOM DE LA STRUCTURE]])*Tableau1[MONTANT PROPOSE POUR L''ACTION]))</f>
        <v/>
      </c>
      <c r="W1195" s="79"/>
    </row>
    <row r="1196" spans="1:23" ht="47.5" hidden="1" customHeight="1" x14ac:dyDescent="0.25">
      <c r="A1196" s="13">
        <f>_xlfn.XLOOKUP(C1196,'Export Action'!$A$3:$A$1999,'Export Action'!$L$3:$L$1999)</f>
        <v>0</v>
      </c>
      <c r="B1196" s="84"/>
      <c r="C1196" s="1"/>
      <c r="D1196" s="36"/>
      <c r="E1196" s="1"/>
      <c r="F1196" s="36"/>
      <c r="G1196" s="68"/>
      <c r="H1196" s="71"/>
      <c r="I1196" s="71"/>
      <c r="J1196" s="1"/>
      <c r="K1196" s="1"/>
      <c r="L1196" s="1"/>
      <c r="M1196" s="5"/>
      <c r="N1196" s="5"/>
      <c r="O1196" s="31"/>
      <c r="P1196" s="31"/>
      <c r="Q1196" s="1"/>
      <c r="R1196" s="64"/>
      <c r="S1196" s="73"/>
      <c r="T1196" s="74">
        <f t="shared" si="19"/>
        <v>430</v>
      </c>
      <c r="U1196" s="75"/>
      <c r="V1196" s="8" t="str" cm="1">
        <f t="array" ref="V1196">IF(SUMPRODUCT((Tableau1[NOM DE LA STRUCTURE]=Tableau1[[#This Row],[NOM DE LA STRUCTURE]])*Tableau1[MONTANT PROPOSE POUR L''ACTION])=0,"",SUMPRODUCT((Tableau1[NOM DE LA STRUCTURE]=Tableau1[[#This Row],[NOM DE LA STRUCTURE]])*Tableau1[MONTANT PROPOSE POUR L''ACTION]))</f>
        <v/>
      </c>
      <c r="W1196" s="79"/>
    </row>
    <row r="1197" spans="1:23" ht="47.5" hidden="1" customHeight="1" x14ac:dyDescent="0.25">
      <c r="A1197" s="13">
        <f>_xlfn.XLOOKUP(C1197,'Export Action'!$A$3:$A$1999,'Export Action'!$L$3:$L$1999)</f>
        <v>0</v>
      </c>
      <c r="B1197" s="84"/>
      <c r="C1197" s="1"/>
      <c r="D1197" s="36"/>
      <c r="E1197" s="1"/>
      <c r="F1197" s="36"/>
      <c r="G1197" s="68"/>
      <c r="H1197" s="71"/>
      <c r="I1197" s="71"/>
      <c r="J1197" s="1"/>
      <c r="K1197" s="1"/>
      <c r="L1197" s="1"/>
      <c r="M1197" s="5"/>
      <c r="N1197" s="5"/>
      <c r="O1197" s="31"/>
      <c r="P1197" s="31"/>
      <c r="Q1197" s="1"/>
      <c r="R1197" s="64"/>
      <c r="S1197" s="73"/>
      <c r="T1197" s="74">
        <f t="shared" si="19"/>
        <v>430</v>
      </c>
      <c r="U1197" s="75"/>
      <c r="V1197" s="8" t="str" cm="1">
        <f t="array" ref="V1197">IF(SUMPRODUCT((Tableau1[NOM DE LA STRUCTURE]=Tableau1[[#This Row],[NOM DE LA STRUCTURE]])*Tableau1[MONTANT PROPOSE POUR L''ACTION])=0,"",SUMPRODUCT((Tableau1[NOM DE LA STRUCTURE]=Tableau1[[#This Row],[NOM DE LA STRUCTURE]])*Tableau1[MONTANT PROPOSE POUR L''ACTION]))</f>
        <v/>
      </c>
      <c r="W1197" s="79"/>
    </row>
    <row r="1198" spans="1:23" ht="47.5" hidden="1" customHeight="1" x14ac:dyDescent="0.25">
      <c r="A1198" s="13">
        <f>_xlfn.XLOOKUP(C1198,'Export Action'!$A$3:$A$1999,'Export Action'!$L$3:$L$1999)</f>
        <v>0</v>
      </c>
      <c r="B1198" s="84"/>
      <c r="C1198" s="1"/>
      <c r="D1198" s="36"/>
      <c r="E1198" s="1"/>
      <c r="F1198" s="36"/>
      <c r="G1198" s="68"/>
      <c r="H1198" s="71"/>
      <c r="I1198" s="71"/>
      <c r="J1198" s="1"/>
      <c r="K1198" s="1"/>
      <c r="L1198" s="1"/>
      <c r="M1198" s="5"/>
      <c r="N1198" s="5"/>
      <c r="O1198" s="31"/>
      <c r="P1198" s="31"/>
      <c r="Q1198" s="1"/>
      <c r="R1198" s="64"/>
      <c r="S1198" s="73"/>
      <c r="T1198" s="74">
        <f t="shared" si="19"/>
        <v>430</v>
      </c>
      <c r="U1198" s="75"/>
      <c r="V1198" s="8" t="str" cm="1">
        <f t="array" ref="V1198">IF(SUMPRODUCT((Tableau1[NOM DE LA STRUCTURE]=Tableau1[[#This Row],[NOM DE LA STRUCTURE]])*Tableau1[MONTANT PROPOSE POUR L''ACTION])=0,"",SUMPRODUCT((Tableau1[NOM DE LA STRUCTURE]=Tableau1[[#This Row],[NOM DE LA STRUCTURE]])*Tableau1[MONTANT PROPOSE POUR L''ACTION]))</f>
        <v/>
      </c>
      <c r="W1198" s="79"/>
    </row>
    <row r="1199" spans="1:23" ht="47.5" hidden="1" customHeight="1" x14ac:dyDescent="0.25">
      <c r="A1199" s="13">
        <f>_xlfn.XLOOKUP(C1199,'Export Action'!$A$3:$A$1999,'Export Action'!$L$3:$L$1999)</f>
        <v>0</v>
      </c>
      <c r="B1199" s="84"/>
      <c r="C1199" s="1"/>
      <c r="D1199" s="36"/>
      <c r="E1199" s="1"/>
      <c r="F1199" s="36"/>
      <c r="G1199" s="68"/>
      <c r="H1199" s="71"/>
      <c r="I1199" s="71"/>
      <c r="J1199" s="1"/>
      <c r="K1199" s="1"/>
      <c r="L1199" s="1"/>
      <c r="M1199" s="5"/>
      <c r="N1199" s="5"/>
      <c r="O1199" s="31"/>
      <c r="P1199" s="31"/>
      <c r="Q1199" s="1"/>
      <c r="R1199" s="64"/>
      <c r="S1199" s="73"/>
      <c r="T1199" s="74">
        <f t="shared" si="19"/>
        <v>430</v>
      </c>
      <c r="U1199" s="75"/>
      <c r="V1199" s="8" t="str" cm="1">
        <f t="array" ref="V1199">IF(SUMPRODUCT((Tableau1[NOM DE LA STRUCTURE]=Tableau1[[#This Row],[NOM DE LA STRUCTURE]])*Tableau1[MONTANT PROPOSE POUR L''ACTION])=0,"",SUMPRODUCT((Tableau1[NOM DE LA STRUCTURE]=Tableau1[[#This Row],[NOM DE LA STRUCTURE]])*Tableau1[MONTANT PROPOSE POUR L''ACTION]))</f>
        <v/>
      </c>
      <c r="W1199" s="79"/>
    </row>
    <row r="1200" spans="1:23" ht="47.5" hidden="1" customHeight="1" x14ac:dyDescent="0.25">
      <c r="A1200" s="13">
        <f>_xlfn.XLOOKUP(C1200,'Export Action'!$A$3:$A$1999,'Export Action'!$L$3:$L$1999)</f>
        <v>0</v>
      </c>
      <c r="B1200" s="84"/>
      <c r="C1200" s="1"/>
      <c r="D1200" s="36"/>
      <c r="E1200" s="1"/>
      <c r="F1200" s="36"/>
      <c r="G1200" s="68"/>
      <c r="H1200" s="71"/>
      <c r="I1200" s="71"/>
      <c r="J1200" s="1"/>
      <c r="K1200" s="1"/>
      <c r="L1200" s="1"/>
      <c r="M1200" s="5"/>
      <c r="N1200" s="5"/>
      <c r="O1200" s="31"/>
      <c r="P1200" s="31"/>
      <c r="Q1200" s="1"/>
      <c r="R1200" s="64"/>
      <c r="S1200" s="73"/>
      <c r="T1200" s="74">
        <f t="shared" si="19"/>
        <v>430</v>
      </c>
      <c r="U1200" s="75"/>
      <c r="V1200" s="8" t="str" cm="1">
        <f t="array" ref="V1200">IF(SUMPRODUCT((Tableau1[NOM DE LA STRUCTURE]=Tableau1[[#This Row],[NOM DE LA STRUCTURE]])*Tableau1[MONTANT PROPOSE POUR L''ACTION])=0,"",SUMPRODUCT((Tableau1[NOM DE LA STRUCTURE]=Tableau1[[#This Row],[NOM DE LA STRUCTURE]])*Tableau1[MONTANT PROPOSE POUR L''ACTION]))</f>
        <v/>
      </c>
      <c r="W1200" s="79"/>
    </row>
    <row r="1201" spans="1:23" ht="47.5" hidden="1" customHeight="1" x14ac:dyDescent="0.25">
      <c r="A1201" s="13">
        <f>_xlfn.XLOOKUP(C1201,'Export Action'!$A$3:$A$1999,'Export Action'!$L$3:$L$1999)</f>
        <v>0</v>
      </c>
      <c r="B1201" s="84"/>
      <c r="C1201" s="1"/>
      <c r="D1201" s="36"/>
      <c r="E1201" s="1"/>
      <c r="F1201" s="36"/>
      <c r="G1201" s="68"/>
      <c r="H1201" s="71"/>
      <c r="I1201" s="71"/>
      <c r="J1201" s="1"/>
      <c r="K1201" s="1"/>
      <c r="L1201" s="1"/>
      <c r="M1201" s="5"/>
      <c r="N1201" s="5"/>
      <c r="O1201" s="31"/>
      <c r="P1201" s="31"/>
      <c r="Q1201" s="1"/>
      <c r="R1201" s="64"/>
      <c r="S1201" s="73"/>
      <c r="T1201" s="74">
        <f t="shared" si="19"/>
        <v>430</v>
      </c>
      <c r="U1201" s="75"/>
      <c r="V1201" s="8" t="str" cm="1">
        <f t="array" ref="V1201">IF(SUMPRODUCT((Tableau1[NOM DE LA STRUCTURE]=Tableau1[[#This Row],[NOM DE LA STRUCTURE]])*Tableau1[MONTANT PROPOSE POUR L''ACTION])=0,"",SUMPRODUCT((Tableau1[NOM DE LA STRUCTURE]=Tableau1[[#This Row],[NOM DE LA STRUCTURE]])*Tableau1[MONTANT PROPOSE POUR L''ACTION]))</f>
        <v/>
      </c>
      <c r="W1201" s="79"/>
    </row>
    <row r="1202" spans="1:23" ht="47.5" hidden="1" customHeight="1" x14ac:dyDescent="0.25">
      <c r="A1202" s="13">
        <f>_xlfn.XLOOKUP(C1202,'Export Action'!$A$3:$A$1999,'Export Action'!$L$3:$L$1999)</f>
        <v>0</v>
      </c>
      <c r="B1202" s="84"/>
      <c r="C1202" s="1"/>
      <c r="D1202" s="36"/>
      <c r="E1202" s="1"/>
      <c r="F1202" s="36"/>
      <c r="G1202" s="68"/>
      <c r="H1202" s="71"/>
      <c r="I1202" s="71"/>
      <c r="J1202" s="1"/>
      <c r="K1202" s="1"/>
      <c r="L1202" s="1"/>
      <c r="M1202" s="5"/>
      <c r="N1202" s="5"/>
      <c r="O1202" s="31"/>
      <c r="P1202" s="31"/>
      <c r="Q1202" s="1"/>
      <c r="R1202" s="64"/>
      <c r="S1202" s="73"/>
      <c r="T1202" s="74">
        <f t="shared" si="19"/>
        <v>430</v>
      </c>
      <c r="U1202" s="75"/>
      <c r="V1202" s="8" t="str" cm="1">
        <f t="array" ref="V1202">IF(SUMPRODUCT((Tableau1[NOM DE LA STRUCTURE]=Tableau1[[#This Row],[NOM DE LA STRUCTURE]])*Tableau1[MONTANT PROPOSE POUR L''ACTION])=0,"",SUMPRODUCT((Tableau1[NOM DE LA STRUCTURE]=Tableau1[[#This Row],[NOM DE LA STRUCTURE]])*Tableau1[MONTANT PROPOSE POUR L''ACTION]))</f>
        <v/>
      </c>
      <c r="W1202" s="79"/>
    </row>
    <row r="1203" spans="1:23" ht="47.5" hidden="1" customHeight="1" x14ac:dyDescent="0.25">
      <c r="A1203" s="13">
        <f>_xlfn.XLOOKUP(C1203,'Export Action'!$A$3:$A$1999,'Export Action'!$L$3:$L$1999)</f>
        <v>0</v>
      </c>
      <c r="B1203" s="84"/>
      <c r="C1203" s="1"/>
      <c r="D1203" s="36"/>
      <c r="E1203" s="1"/>
      <c r="F1203" s="36"/>
      <c r="G1203" s="68"/>
      <c r="H1203" s="71"/>
      <c r="I1203" s="71"/>
      <c r="J1203" s="1"/>
      <c r="K1203" s="1"/>
      <c r="L1203" s="1"/>
      <c r="M1203" s="5"/>
      <c r="N1203" s="5"/>
      <c r="O1203" s="31"/>
      <c r="P1203" s="31"/>
      <c r="Q1203" s="1"/>
      <c r="R1203" s="64"/>
      <c r="S1203" s="73"/>
      <c r="T1203" s="74">
        <f t="shared" si="19"/>
        <v>430</v>
      </c>
      <c r="U1203" s="75"/>
      <c r="V1203" s="8" t="str" cm="1">
        <f t="array" ref="V1203">IF(SUMPRODUCT((Tableau1[NOM DE LA STRUCTURE]=Tableau1[[#This Row],[NOM DE LA STRUCTURE]])*Tableau1[MONTANT PROPOSE POUR L''ACTION])=0,"",SUMPRODUCT((Tableau1[NOM DE LA STRUCTURE]=Tableau1[[#This Row],[NOM DE LA STRUCTURE]])*Tableau1[MONTANT PROPOSE POUR L''ACTION]))</f>
        <v/>
      </c>
      <c r="W1203" s="79"/>
    </row>
    <row r="1204" spans="1:23" ht="47.5" hidden="1" customHeight="1" x14ac:dyDescent="0.25">
      <c r="A1204" s="13">
        <f>_xlfn.XLOOKUP(C1204,'Export Action'!$A$3:$A$1999,'Export Action'!$L$3:$L$1999)</f>
        <v>0</v>
      </c>
      <c r="B1204" s="84"/>
      <c r="C1204" s="1"/>
      <c r="D1204" s="36"/>
      <c r="E1204" s="1"/>
      <c r="F1204" s="36"/>
      <c r="G1204" s="68"/>
      <c r="H1204" s="71"/>
      <c r="I1204" s="71"/>
      <c r="J1204" s="1"/>
      <c r="K1204" s="1"/>
      <c r="L1204" s="1"/>
      <c r="M1204" s="5"/>
      <c r="N1204" s="5"/>
      <c r="O1204" s="31"/>
      <c r="P1204" s="31"/>
      <c r="Q1204" s="1"/>
      <c r="R1204" s="64"/>
      <c r="S1204" s="73"/>
      <c r="T1204" s="74">
        <f t="shared" si="19"/>
        <v>430</v>
      </c>
      <c r="U1204" s="75"/>
      <c r="V1204" s="8" t="str" cm="1">
        <f t="array" ref="V1204">IF(SUMPRODUCT((Tableau1[NOM DE LA STRUCTURE]=Tableau1[[#This Row],[NOM DE LA STRUCTURE]])*Tableau1[MONTANT PROPOSE POUR L''ACTION])=0,"",SUMPRODUCT((Tableau1[NOM DE LA STRUCTURE]=Tableau1[[#This Row],[NOM DE LA STRUCTURE]])*Tableau1[MONTANT PROPOSE POUR L''ACTION]))</f>
        <v/>
      </c>
      <c r="W1204" s="79"/>
    </row>
    <row r="1205" spans="1:23" ht="47.5" hidden="1" customHeight="1" x14ac:dyDescent="0.25">
      <c r="A1205" s="13">
        <f>_xlfn.XLOOKUP(C1205,'Export Action'!$A$3:$A$1999,'Export Action'!$L$3:$L$1999)</f>
        <v>0</v>
      </c>
      <c r="B1205" s="84"/>
      <c r="C1205" s="1"/>
      <c r="D1205" s="36"/>
      <c r="E1205" s="1"/>
      <c r="F1205" s="36"/>
      <c r="G1205" s="68"/>
      <c r="H1205" s="71"/>
      <c r="I1205" s="71"/>
      <c r="J1205" s="1"/>
      <c r="K1205" s="1"/>
      <c r="L1205" s="1"/>
      <c r="M1205" s="5"/>
      <c r="N1205" s="5"/>
      <c r="O1205" s="31"/>
      <c r="P1205" s="31"/>
      <c r="Q1205" s="1"/>
      <c r="R1205" s="64"/>
      <c r="S1205" s="73"/>
      <c r="T1205" s="74">
        <f t="shared" si="19"/>
        <v>430</v>
      </c>
      <c r="U1205" s="75"/>
      <c r="V1205" s="8" t="str" cm="1">
        <f t="array" ref="V1205">IF(SUMPRODUCT((Tableau1[NOM DE LA STRUCTURE]=Tableau1[[#This Row],[NOM DE LA STRUCTURE]])*Tableau1[MONTANT PROPOSE POUR L''ACTION])=0,"",SUMPRODUCT((Tableau1[NOM DE LA STRUCTURE]=Tableau1[[#This Row],[NOM DE LA STRUCTURE]])*Tableau1[MONTANT PROPOSE POUR L''ACTION]))</f>
        <v/>
      </c>
      <c r="W1205" s="79"/>
    </row>
    <row r="1206" spans="1:23" ht="47.5" hidden="1" customHeight="1" x14ac:dyDescent="0.25">
      <c r="A1206" s="13">
        <f>_xlfn.XLOOKUP(C1206,'Export Action'!$A$3:$A$1999,'Export Action'!$L$3:$L$1999)</f>
        <v>0</v>
      </c>
      <c r="B1206" s="84"/>
      <c r="C1206" s="1"/>
      <c r="D1206" s="36"/>
      <c r="E1206" s="1"/>
      <c r="F1206" s="36"/>
      <c r="G1206" s="68"/>
      <c r="H1206" s="71"/>
      <c r="I1206" s="71"/>
      <c r="J1206" s="1"/>
      <c r="K1206" s="1"/>
      <c r="L1206" s="1"/>
      <c r="M1206" s="5"/>
      <c r="N1206" s="5"/>
      <c r="O1206" s="31"/>
      <c r="P1206" s="31"/>
      <c r="Q1206" s="1"/>
      <c r="R1206" s="64"/>
      <c r="S1206" s="73"/>
      <c r="T1206" s="74">
        <f t="shared" si="19"/>
        <v>430</v>
      </c>
      <c r="U1206" s="75"/>
      <c r="V1206" s="8" t="str" cm="1">
        <f t="array" ref="V1206">IF(SUMPRODUCT((Tableau1[NOM DE LA STRUCTURE]=Tableau1[[#This Row],[NOM DE LA STRUCTURE]])*Tableau1[MONTANT PROPOSE POUR L''ACTION])=0,"",SUMPRODUCT((Tableau1[NOM DE LA STRUCTURE]=Tableau1[[#This Row],[NOM DE LA STRUCTURE]])*Tableau1[MONTANT PROPOSE POUR L''ACTION]))</f>
        <v/>
      </c>
      <c r="W1206" s="79"/>
    </row>
    <row r="1207" spans="1:23" ht="47.5" hidden="1" customHeight="1" x14ac:dyDescent="0.25">
      <c r="A1207" s="13">
        <f>_xlfn.XLOOKUP(C1207,'Export Action'!$A$3:$A$1999,'Export Action'!$L$3:$L$1999)</f>
        <v>0</v>
      </c>
      <c r="B1207" s="84"/>
      <c r="C1207" s="1"/>
      <c r="D1207" s="36"/>
      <c r="E1207" s="1"/>
      <c r="F1207" s="36"/>
      <c r="G1207" s="68"/>
      <c r="H1207" s="71"/>
      <c r="I1207" s="71"/>
      <c r="J1207" s="1"/>
      <c r="K1207" s="1"/>
      <c r="L1207" s="1"/>
      <c r="M1207" s="5"/>
      <c r="N1207" s="5"/>
      <c r="O1207" s="31"/>
      <c r="P1207" s="31"/>
      <c r="Q1207" s="1"/>
      <c r="R1207" s="64"/>
      <c r="S1207" s="73"/>
      <c r="T1207" s="74">
        <f t="shared" si="19"/>
        <v>430</v>
      </c>
      <c r="U1207" s="75"/>
      <c r="V1207" s="8" t="str" cm="1">
        <f t="array" ref="V1207">IF(SUMPRODUCT((Tableau1[NOM DE LA STRUCTURE]=Tableau1[[#This Row],[NOM DE LA STRUCTURE]])*Tableau1[MONTANT PROPOSE POUR L''ACTION])=0,"",SUMPRODUCT((Tableau1[NOM DE LA STRUCTURE]=Tableau1[[#This Row],[NOM DE LA STRUCTURE]])*Tableau1[MONTANT PROPOSE POUR L''ACTION]))</f>
        <v/>
      </c>
      <c r="W1207" s="79"/>
    </row>
    <row r="1208" spans="1:23" ht="47.5" hidden="1" customHeight="1" x14ac:dyDescent="0.25">
      <c r="A1208" s="13">
        <f>_xlfn.XLOOKUP(C1208,'Export Action'!$A$3:$A$1999,'Export Action'!$L$3:$L$1999)</f>
        <v>0</v>
      </c>
      <c r="B1208" s="84"/>
      <c r="C1208" s="1"/>
      <c r="D1208" s="36"/>
      <c r="E1208" s="1"/>
      <c r="F1208" s="36"/>
      <c r="G1208" s="68"/>
      <c r="H1208" s="71"/>
      <c r="I1208" s="71"/>
      <c r="J1208" s="1"/>
      <c r="K1208" s="1"/>
      <c r="L1208" s="1"/>
      <c r="M1208" s="5"/>
      <c r="N1208" s="5"/>
      <c r="O1208" s="31"/>
      <c r="P1208" s="31"/>
      <c r="Q1208" s="1"/>
      <c r="R1208" s="64"/>
      <c r="S1208" s="73"/>
      <c r="T1208" s="74">
        <f t="shared" si="19"/>
        <v>430</v>
      </c>
      <c r="U1208" s="75"/>
      <c r="V1208" s="8" t="str" cm="1">
        <f t="array" ref="V1208">IF(SUMPRODUCT((Tableau1[NOM DE LA STRUCTURE]=Tableau1[[#This Row],[NOM DE LA STRUCTURE]])*Tableau1[MONTANT PROPOSE POUR L''ACTION])=0,"",SUMPRODUCT((Tableau1[NOM DE LA STRUCTURE]=Tableau1[[#This Row],[NOM DE LA STRUCTURE]])*Tableau1[MONTANT PROPOSE POUR L''ACTION]))</f>
        <v/>
      </c>
      <c r="W1208" s="79"/>
    </row>
    <row r="1209" spans="1:23" ht="47.5" hidden="1" customHeight="1" x14ac:dyDescent="0.25">
      <c r="A1209" s="13">
        <f>_xlfn.XLOOKUP(C1209,'Export Action'!$A$3:$A$1999,'Export Action'!$L$3:$L$1999)</f>
        <v>0</v>
      </c>
      <c r="B1209" s="84"/>
      <c r="C1209" s="1"/>
      <c r="D1209" s="36"/>
      <c r="E1209" s="1"/>
      <c r="F1209" s="36"/>
      <c r="G1209" s="68"/>
      <c r="H1209" s="71"/>
      <c r="I1209" s="71"/>
      <c r="J1209" s="1"/>
      <c r="K1209" s="1"/>
      <c r="L1209" s="1"/>
      <c r="M1209" s="5"/>
      <c r="N1209" s="5"/>
      <c r="O1209" s="31"/>
      <c r="P1209" s="31"/>
      <c r="Q1209" s="1"/>
      <c r="R1209" s="64"/>
      <c r="S1209" s="73"/>
      <c r="T1209" s="74">
        <f t="shared" si="19"/>
        <v>430</v>
      </c>
      <c r="U1209" s="75"/>
      <c r="V1209" s="8" t="str" cm="1">
        <f t="array" ref="V1209">IF(SUMPRODUCT((Tableau1[NOM DE LA STRUCTURE]=Tableau1[[#This Row],[NOM DE LA STRUCTURE]])*Tableau1[MONTANT PROPOSE POUR L''ACTION])=0,"",SUMPRODUCT((Tableau1[NOM DE LA STRUCTURE]=Tableau1[[#This Row],[NOM DE LA STRUCTURE]])*Tableau1[MONTANT PROPOSE POUR L''ACTION]))</f>
        <v/>
      </c>
      <c r="W1209" s="79"/>
    </row>
    <row r="1210" spans="1:23" ht="47.5" hidden="1" customHeight="1" x14ac:dyDescent="0.25">
      <c r="A1210" s="13">
        <f>_xlfn.XLOOKUP(C1210,'Export Action'!$A$3:$A$1999,'Export Action'!$L$3:$L$1999)</f>
        <v>0</v>
      </c>
      <c r="B1210" s="84"/>
      <c r="C1210" s="1"/>
      <c r="D1210" s="36"/>
      <c r="E1210" s="1"/>
      <c r="F1210" s="36"/>
      <c r="G1210" s="68"/>
      <c r="H1210" s="71"/>
      <c r="I1210" s="71"/>
      <c r="J1210" s="1"/>
      <c r="K1210" s="1"/>
      <c r="L1210" s="1"/>
      <c r="M1210" s="5"/>
      <c r="N1210" s="5"/>
      <c r="O1210" s="31"/>
      <c r="P1210" s="31"/>
      <c r="Q1210" s="1"/>
      <c r="R1210" s="64"/>
      <c r="S1210" s="73"/>
      <c r="T1210" s="74">
        <f t="shared" si="19"/>
        <v>430</v>
      </c>
      <c r="U1210" s="75"/>
      <c r="V1210" s="8" t="str" cm="1">
        <f t="array" ref="V1210">IF(SUMPRODUCT((Tableau1[NOM DE LA STRUCTURE]=Tableau1[[#This Row],[NOM DE LA STRUCTURE]])*Tableau1[MONTANT PROPOSE POUR L''ACTION])=0,"",SUMPRODUCT((Tableau1[NOM DE LA STRUCTURE]=Tableau1[[#This Row],[NOM DE LA STRUCTURE]])*Tableau1[MONTANT PROPOSE POUR L''ACTION]))</f>
        <v/>
      </c>
      <c r="W1210" s="79"/>
    </row>
    <row r="1211" spans="1:23" ht="47.5" hidden="1" customHeight="1" x14ac:dyDescent="0.25">
      <c r="A1211" s="13">
        <f>_xlfn.XLOOKUP(C1211,'Export Action'!$A$3:$A$1999,'Export Action'!$L$3:$L$1999)</f>
        <v>0</v>
      </c>
      <c r="B1211" s="84"/>
      <c r="C1211" s="1"/>
      <c r="D1211" s="36"/>
      <c r="E1211" s="1"/>
      <c r="F1211" s="36"/>
      <c r="G1211" s="68"/>
      <c r="H1211" s="71"/>
      <c r="I1211" s="71"/>
      <c r="J1211" s="1"/>
      <c r="K1211" s="1"/>
      <c r="L1211" s="1"/>
      <c r="M1211" s="5"/>
      <c r="N1211" s="5"/>
      <c r="O1211" s="31"/>
      <c r="P1211" s="31"/>
      <c r="Q1211" s="1"/>
      <c r="R1211" s="64"/>
      <c r="S1211" s="73"/>
      <c r="T1211" s="74">
        <f t="shared" si="19"/>
        <v>430</v>
      </c>
      <c r="U1211" s="75"/>
      <c r="V1211" s="8" t="str" cm="1">
        <f t="array" ref="V1211">IF(SUMPRODUCT((Tableau1[NOM DE LA STRUCTURE]=Tableau1[[#This Row],[NOM DE LA STRUCTURE]])*Tableau1[MONTANT PROPOSE POUR L''ACTION])=0,"",SUMPRODUCT((Tableau1[NOM DE LA STRUCTURE]=Tableau1[[#This Row],[NOM DE LA STRUCTURE]])*Tableau1[MONTANT PROPOSE POUR L''ACTION]))</f>
        <v/>
      </c>
      <c r="W1211" s="79"/>
    </row>
    <row r="1212" spans="1:23" ht="47.5" hidden="1" customHeight="1" x14ac:dyDescent="0.25">
      <c r="A1212" s="13">
        <f>_xlfn.XLOOKUP(C1212,'Export Action'!$A$3:$A$1999,'Export Action'!$L$3:$L$1999)</f>
        <v>0</v>
      </c>
      <c r="B1212" s="84"/>
      <c r="C1212" s="1"/>
      <c r="D1212" s="36"/>
      <c r="E1212" s="1"/>
      <c r="F1212" s="36"/>
      <c r="G1212" s="68"/>
      <c r="H1212" s="71"/>
      <c r="I1212" s="71"/>
      <c r="J1212" s="1"/>
      <c r="K1212" s="1"/>
      <c r="L1212" s="1"/>
      <c r="M1212" s="5"/>
      <c r="N1212" s="5"/>
      <c r="O1212" s="31"/>
      <c r="P1212" s="31"/>
      <c r="Q1212" s="1"/>
      <c r="R1212" s="64"/>
      <c r="S1212" s="73"/>
      <c r="T1212" s="74">
        <f t="shared" si="19"/>
        <v>430</v>
      </c>
      <c r="U1212" s="75"/>
      <c r="V1212" s="8" t="str" cm="1">
        <f t="array" ref="V1212">IF(SUMPRODUCT((Tableau1[NOM DE LA STRUCTURE]=Tableau1[[#This Row],[NOM DE LA STRUCTURE]])*Tableau1[MONTANT PROPOSE POUR L''ACTION])=0,"",SUMPRODUCT((Tableau1[NOM DE LA STRUCTURE]=Tableau1[[#This Row],[NOM DE LA STRUCTURE]])*Tableau1[MONTANT PROPOSE POUR L''ACTION]))</f>
        <v/>
      </c>
      <c r="W1212" s="79"/>
    </row>
    <row r="1213" spans="1:23" ht="47.5" hidden="1" customHeight="1" x14ac:dyDescent="0.25">
      <c r="A1213" s="13">
        <f>_xlfn.XLOOKUP(C1213,'Export Action'!$A$3:$A$1999,'Export Action'!$L$3:$L$1999)</f>
        <v>0</v>
      </c>
      <c r="B1213" s="84"/>
      <c r="C1213" s="1"/>
      <c r="D1213" s="36"/>
      <c r="E1213" s="1"/>
      <c r="F1213" s="36"/>
      <c r="G1213" s="68"/>
      <c r="H1213" s="71"/>
      <c r="I1213" s="71"/>
      <c r="J1213" s="1"/>
      <c r="K1213" s="1"/>
      <c r="L1213" s="1"/>
      <c r="M1213" s="5"/>
      <c r="N1213" s="5"/>
      <c r="O1213" s="31"/>
      <c r="P1213" s="31"/>
      <c r="Q1213" s="1"/>
      <c r="R1213" s="64"/>
      <c r="S1213" s="73"/>
      <c r="T1213" s="74">
        <f t="shared" si="19"/>
        <v>430</v>
      </c>
      <c r="U1213" s="75"/>
      <c r="V1213" s="8" t="str" cm="1">
        <f t="array" ref="V1213">IF(SUMPRODUCT((Tableau1[NOM DE LA STRUCTURE]=Tableau1[[#This Row],[NOM DE LA STRUCTURE]])*Tableau1[MONTANT PROPOSE POUR L''ACTION])=0,"",SUMPRODUCT((Tableau1[NOM DE LA STRUCTURE]=Tableau1[[#This Row],[NOM DE LA STRUCTURE]])*Tableau1[MONTANT PROPOSE POUR L''ACTION]))</f>
        <v/>
      </c>
      <c r="W1213" s="79"/>
    </row>
    <row r="1214" spans="1:23" ht="47.5" hidden="1" customHeight="1" x14ac:dyDescent="0.25">
      <c r="A1214" s="13">
        <f>_xlfn.XLOOKUP(C1214,'Export Action'!$A$3:$A$1999,'Export Action'!$L$3:$L$1999)</f>
        <v>0</v>
      </c>
      <c r="B1214" s="84"/>
      <c r="C1214" s="1"/>
      <c r="D1214" s="36"/>
      <c r="E1214" s="1"/>
      <c r="F1214" s="36"/>
      <c r="G1214" s="68"/>
      <c r="H1214" s="71"/>
      <c r="I1214" s="71"/>
      <c r="J1214" s="1"/>
      <c r="K1214" s="1"/>
      <c r="L1214" s="1"/>
      <c r="M1214" s="5"/>
      <c r="N1214" s="5"/>
      <c r="O1214" s="31"/>
      <c r="P1214" s="31"/>
      <c r="Q1214" s="1"/>
      <c r="R1214" s="64"/>
      <c r="S1214" s="73"/>
      <c r="T1214" s="74">
        <f t="shared" si="19"/>
        <v>430</v>
      </c>
      <c r="U1214" s="75"/>
      <c r="V1214" s="8" t="str" cm="1">
        <f t="array" ref="V1214">IF(SUMPRODUCT((Tableau1[NOM DE LA STRUCTURE]=Tableau1[[#This Row],[NOM DE LA STRUCTURE]])*Tableau1[MONTANT PROPOSE POUR L''ACTION])=0,"",SUMPRODUCT((Tableau1[NOM DE LA STRUCTURE]=Tableau1[[#This Row],[NOM DE LA STRUCTURE]])*Tableau1[MONTANT PROPOSE POUR L''ACTION]))</f>
        <v/>
      </c>
      <c r="W1214" s="79"/>
    </row>
    <row r="1215" spans="1:23" ht="47.5" hidden="1" customHeight="1" x14ac:dyDescent="0.25">
      <c r="A1215" s="13">
        <f>_xlfn.XLOOKUP(C1215,'Export Action'!$A$3:$A$1999,'Export Action'!$L$3:$L$1999)</f>
        <v>0</v>
      </c>
      <c r="B1215" s="84"/>
      <c r="C1215" s="1"/>
      <c r="D1215" s="36"/>
      <c r="E1215" s="1"/>
      <c r="F1215" s="36"/>
      <c r="G1215" s="68"/>
      <c r="H1215" s="71"/>
      <c r="I1215" s="71"/>
      <c r="J1215" s="1"/>
      <c r="K1215" s="1"/>
      <c r="L1215" s="1"/>
      <c r="M1215" s="5"/>
      <c r="N1215" s="5"/>
      <c r="O1215" s="31"/>
      <c r="P1215" s="31"/>
      <c r="Q1215" s="1"/>
      <c r="R1215" s="64"/>
      <c r="S1215" s="73"/>
      <c r="T1215" s="74">
        <f t="shared" si="19"/>
        <v>430</v>
      </c>
      <c r="U1215" s="75"/>
      <c r="V1215" s="8" t="str" cm="1">
        <f t="array" ref="V1215">IF(SUMPRODUCT((Tableau1[NOM DE LA STRUCTURE]=Tableau1[[#This Row],[NOM DE LA STRUCTURE]])*Tableau1[MONTANT PROPOSE POUR L''ACTION])=0,"",SUMPRODUCT((Tableau1[NOM DE LA STRUCTURE]=Tableau1[[#This Row],[NOM DE LA STRUCTURE]])*Tableau1[MONTANT PROPOSE POUR L''ACTION]))</f>
        <v/>
      </c>
      <c r="W1215" s="79"/>
    </row>
    <row r="1216" spans="1:23" ht="47.5" hidden="1" customHeight="1" x14ac:dyDescent="0.25">
      <c r="A1216" s="13">
        <f>_xlfn.XLOOKUP(C1216,'Export Action'!$A$3:$A$1999,'Export Action'!$L$3:$L$1999)</f>
        <v>0</v>
      </c>
      <c r="B1216" s="84"/>
      <c r="C1216" s="1"/>
      <c r="D1216" s="36"/>
      <c r="E1216" s="1"/>
      <c r="F1216" s="36"/>
      <c r="G1216" s="68"/>
      <c r="H1216" s="71"/>
      <c r="I1216" s="71"/>
      <c r="J1216" s="1"/>
      <c r="K1216" s="1"/>
      <c r="L1216" s="1"/>
      <c r="M1216" s="5"/>
      <c r="N1216" s="5"/>
      <c r="O1216" s="31"/>
      <c r="P1216" s="31"/>
      <c r="Q1216" s="1"/>
      <c r="R1216" s="64"/>
      <c r="S1216" s="73"/>
      <c r="T1216" s="74">
        <f t="shared" si="19"/>
        <v>430</v>
      </c>
      <c r="U1216" s="75"/>
      <c r="V1216" s="8" t="str" cm="1">
        <f t="array" ref="V1216">IF(SUMPRODUCT((Tableau1[NOM DE LA STRUCTURE]=Tableau1[[#This Row],[NOM DE LA STRUCTURE]])*Tableau1[MONTANT PROPOSE POUR L''ACTION])=0,"",SUMPRODUCT((Tableau1[NOM DE LA STRUCTURE]=Tableau1[[#This Row],[NOM DE LA STRUCTURE]])*Tableau1[MONTANT PROPOSE POUR L''ACTION]))</f>
        <v/>
      </c>
      <c r="W1216" s="79"/>
    </row>
    <row r="1217" spans="1:23" ht="47.5" hidden="1" customHeight="1" x14ac:dyDescent="0.25">
      <c r="A1217" s="13">
        <f>_xlfn.XLOOKUP(C1217,'Export Action'!$A$3:$A$1999,'Export Action'!$L$3:$L$1999)</f>
        <v>0</v>
      </c>
      <c r="B1217" s="84"/>
      <c r="C1217" s="1"/>
      <c r="D1217" s="36"/>
      <c r="E1217" s="1"/>
      <c r="F1217" s="36"/>
      <c r="G1217" s="68"/>
      <c r="H1217" s="71"/>
      <c r="I1217" s="71"/>
      <c r="J1217" s="1"/>
      <c r="K1217" s="1"/>
      <c r="L1217" s="1"/>
      <c r="M1217" s="5"/>
      <c r="N1217" s="5"/>
      <c r="O1217" s="31"/>
      <c r="P1217" s="31"/>
      <c r="Q1217" s="1"/>
      <c r="R1217" s="64"/>
      <c r="S1217" s="73"/>
      <c r="T1217" s="74">
        <f t="shared" si="19"/>
        <v>430</v>
      </c>
      <c r="U1217" s="75"/>
      <c r="V1217" s="8" t="str" cm="1">
        <f t="array" ref="V1217">IF(SUMPRODUCT((Tableau1[NOM DE LA STRUCTURE]=Tableau1[[#This Row],[NOM DE LA STRUCTURE]])*Tableau1[MONTANT PROPOSE POUR L''ACTION])=0,"",SUMPRODUCT((Tableau1[NOM DE LA STRUCTURE]=Tableau1[[#This Row],[NOM DE LA STRUCTURE]])*Tableau1[MONTANT PROPOSE POUR L''ACTION]))</f>
        <v/>
      </c>
      <c r="W1217" s="79"/>
    </row>
    <row r="1218" spans="1:23" ht="47.5" hidden="1" customHeight="1" x14ac:dyDescent="0.25">
      <c r="A1218" s="13">
        <f>_xlfn.XLOOKUP(C1218,'Export Action'!$A$3:$A$1999,'Export Action'!$L$3:$L$1999)</f>
        <v>0</v>
      </c>
      <c r="B1218" s="84"/>
      <c r="C1218" s="1"/>
      <c r="D1218" s="36"/>
      <c r="E1218" s="1"/>
      <c r="F1218" s="36"/>
      <c r="G1218" s="68"/>
      <c r="H1218" s="71"/>
      <c r="I1218" s="71"/>
      <c r="J1218" s="1"/>
      <c r="K1218" s="1"/>
      <c r="L1218" s="1"/>
      <c r="M1218" s="5"/>
      <c r="N1218" s="5"/>
      <c r="O1218" s="31"/>
      <c r="P1218" s="31"/>
      <c r="Q1218" s="1"/>
      <c r="R1218" s="64"/>
      <c r="S1218" s="73"/>
      <c r="T1218" s="74">
        <f t="shared" si="19"/>
        <v>430</v>
      </c>
      <c r="U1218" s="75"/>
      <c r="V1218" s="8" t="str" cm="1">
        <f t="array" ref="V1218">IF(SUMPRODUCT((Tableau1[NOM DE LA STRUCTURE]=Tableau1[[#This Row],[NOM DE LA STRUCTURE]])*Tableau1[MONTANT PROPOSE POUR L''ACTION])=0,"",SUMPRODUCT((Tableau1[NOM DE LA STRUCTURE]=Tableau1[[#This Row],[NOM DE LA STRUCTURE]])*Tableau1[MONTANT PROPOSE POUR L''ACTION]))</f>
        <v/>
      </c>
      <c r="W1218" s="79"/>
    </row>
    <row r="1219" spans="1:23" ht="47.5" hidden="1" customHeight="1" x14ac:dyDescent="0.25">
      <c r="A1219" s="13">
        <f>_xlfn.XLOOKUP(C1219,'Export Action'!$A$3:$A$1999,'Export Action'!$L$3:$L$1999)</f>
        <v>0</v>
      </c>
      <c r="B1219" s="84"/>
      <c r="C1219" s="1"/>
      <c r="D1219" s="36"/>
      <c r="E1219" s="1"/>
      <c r="F1219" s="36"/>
      <c r="G1219" s="68"/>
      <c r="H1219" s="71"/>
      <c r="I1219" s="71"/>
      <c r="J1219" s="1"/>
      <c r="K1219" s="1"/>
      <c r="L1219" s="1"/>
      <c r="M1219" s="5"/>
      <c r="N1219" s="5"/>
      <c r="O1219" s="31"/>
      <c r="P1219" s="31"/>
      <c r="Q1219" s="1"/>
      <c r="R1219" s="64"/>
      <c r="S1219" s="73"/>
      <c r="T1219" s="74">
        <f t="shared" si="19"/>
        <v>430</v>
      </c>
      <c r="U1219" s="75"/>
      <c r="V1219" s="8" t="str" cm="1">
        <f t="array" ref="V1219">IF(SUMPRODUCT((Tableau1[NOM DE LA STRUCTURE]=Tableau1[[#This Row],[NOM DE LA STRUCTURE]])*Tableau1[MONTANT PROPOSE POUR L''ACTION])=0,"",SUMPRODUCT((Tableau1[NOM DE LA STRUCTURE]=Tableau1[[#This Row],[NOM DE LA STRUCTURE]])*Tableau1[MONTANT PROPOSE POUR L''ACTION]))</f>
        <v/>
      </c>
      <c r="W1219" s="79"/>
    </row>
    <row r="1220" spans="1:23" ht="47.5" hidden="1" customHeight="1" x14ac:dyDescent="0.25">
      <c r="A1220" s="13">
        <f>_xlfn.XLOOKUP(C1220,'Export Action'!$A$3:$A$1999,'Export Action'!$L$3:$L$1999)</f>
        <v>0</v>
      </c>
      <c r="B1220" s="84"/>
      <c r="C1220" s="1"/>
      <c r="D1220" s="36"/>
      <c r="E1220" s="1"/>
      <c r="F1220" s="36"/>
      <c r="G1220" s="68"/>
      <c r="H1220" s="71"/>
      <c r="I1220" s="71"/>
      <c r="J1220" s="1"/>
      <c r="K1220" s="1"/>
      <c r="L1220" s="1"/>
      <c r="M1220" s="5"/>
      <c r="N1220" s="5"/>
      <c r="O1220" s="31"/>
      <c r="P1220" s="31"/>
      <c r="Q1220" s="1"/>
      <c r="R1220" s="64"/>
      <c r="S1220" s="73"/>
      <c r="T1220" s="74">
        <f t="shared" si="19"/>
        <v>430</v>
      </c>
      <c r="U1220" s="75"/>
      <c r="V1220" s="8" t="str" cm="1">
        <f t="array" ref="V1220">IF(SUMPRODUCT((Tableau1[NOM DE LA STRUCTURE]=Tableau1[[#This Row],[NOM DE LA STRUCTURE]])*Tableau1[MONTANT PROPOSE POUR L''ACTION])=0,"",SUMPRODUCT((Tableau1[NOM DE LA STRUCTURE]=Tableau1[[#This Row],[NOM DE LA STRUCTURE]])*Tableau1[MONTANT PROPOSE POUR L''ACTION]))</f>
        <v/>
      </c>
      <c r="W1220" s="79"/>
    </row>
    <row r="1221" spans="1:23" ht="47.5" hidden="1" customHeight="1" x14ac:dyDescent="0.25">
      <c r="A1221" s="13">
        <f>_xlfn.XLOOKUP(C1221,'Export Action'!$A$3:$A$1999,'Export Action'!$L$3:$L$1999)</f>
        <v>0</v>
      </c>
      <c r="B1221" s="84"/>
      <c r="C1221" s="1"/>
      <c r="D1221" s="36"/>
      <c r="E1221" s="1"/>
      <c r="F1221" s="36"/>
      <c r="G1221" s="68"/>
      <c r="H1221" s="71"/>
      <c r="I1221" s="71"/>
      <c r="J1221" s="1"/>
      <c r="K1221" s="1"/>
      <c r="L1221" s="1"/>
      <c r="M1221" s="5"/>
      <c r="N1221" s="5"/>
      <c r="O1221" s="31"/>
      <c r="P1221" s="31"/>
      <c r="Q1221" s="1"/>
      <c r="R1221" s="64"/>
      <c r="S1221" s="73"/>
      <c r="T1221" s="74">
        <f t="shared" si="19"/>
        <v>430</v>
      </c>
      <c r="U1221" s="75"/>
      <c r="V1221" s="8" t="str" cm="1">
        <f t="array" ref="V1221">IF(SUMPRODUCT((Tableau1[NOM DE LA STRUCTURE]=Tableau1[[#This Row],[NOM DE LA STRUCTURE]])*Tableau1[MONTANT PROPOSE POUR L''ACTION])=0,"",SUMPRODUCT((Tableau1[NOM DE LA STRUCTURE]=Tableau1[[#This Row],[NOM DE LA STRUCTURE]])*Tableau1[MONTANT PROPOSE POUR L''ACTION]))</f>
        <v/>
      </c>
      <c r="W1221" s="79"/>
    </row>
    <row r="1222" spans="1:23" ht="47.5" hidden="1" customHeight="1" x14ac:dyDescent="0.25">
      <c r="A1222" s="13">
        <f>_xlfn.XLOOKUP(C1222,'Export Action'!$A$3:$A$1999,'Export Action'!$L$3:$L$1999)</f>
        <v>0</v>
      </c>
      <c r="B1222" s="84"/>
      <c r="C1222" s="1"/>
      <c r="D1222" s="36"/>
      <c r="E1222" s="1"/>
      <c r="F1222" s="36"/>
      <c r="G1222" s="68"/>
      <c r="H1222" s="71"/>
      <c r="I1222" s="71"/>
      <c r="J1222" s="1"/>
      <c r="K1222" s="1"/>
      <c r="L1222" s="1"/>
      <c r="M1222" s="5"/>
      <c r="N1222" s="5"/>
      <c r="O1222" s="31"/>
      <c r="P1222" s="31"/>
      <c r="Q1222" s="1"/>
      <c r="R1222" s="64"/>
      <c r="S1222" s="73"/>
      <c r="T1222" s="74">
        <f t="shared" si="19"/>
        <v>430</v>
      </c>
      <c r="U1222" s="75"/>
      <c r="V1222" s="8" t="str" cm="1">
        <f t="array" ref="V1222">IF(SUMPRODUCT((Tableau1[NOM DE LA STRUCTURE]=Tableau1[[#This Row],[NOM DE LA STRUCTURE]])*Tableau1[MONTANT PROPOSE POUR L''ACTION])=0,"",SUMPRODUCT((Tableau1[NOM DE LA STRUCTURE]=Tableau1[[#This Row],[NOM DE LA STRUCTURE]])*Tableau1[MONTANT PROPOSE POUR L''ACTION]))</f>
        <v/>
      </c>
      <c r="W1222" s="79"/>
    </row>
    <row r="1223" spans="1:23" ht="47.5" hidden="1" customHeight="1" x14ac:dyDescent="0.25">
      <c r="A1223" s="13">
        <f>_xlfn.XLOOKUP(C1223,'Export Action'!$A$3:$A$1999,'Export Action'!$L$3:$L$1999)</f>
        <v>0</v>
      </c>
      <c r="B1223" s="84"/>
      <c r="C1223" s="1"/>
      <c r="D1223" s="36"/>
      <c r="E1223" s="1"/>
      <c r="F1223" s="36"/>
      <c r="G1223" s="68"/>
      <c r="H1223" s="71"/>
      <c r="I1223" s="71"/>
      <c r="J1223" s="1"/>
      <c r="K1223" s="1"/>
      <c r="L1223" s="1"/>
      <c r="M1223" s="5"/>
      <c r="N1223" s="5"/>
      <c r="O1223" s="31"/>
      <c r="P1223" s="31"/>
      <c r="Q1223" s="1"/>
      <c r="R1223" s="64"/>
      <c r="S1223" s="73"/>
      <c r="T1223" s="74">
        <f t="shared" si="19"/>
        <v>430</v>
      </c>
      <c r="U1223" s="75"/>
      <c r="V1223" s="8" t="str" cm="1">
        <f t="array" ref="V1223">IF(SUMPRODUCT((Tableau1[NOM DE LA STRUCTURE]=Tableau1[[#This Row],[NOM DE LA STRUCTURE]])*Tableau1[MONTANT PROPOSE POUR L''ACTION])=0,"",SUMPRODUCT((Tableau1[NOM DE LA STRUCTURE]=Tableau1[[#This Row],[NOM DE LA STRUCTURE]])*Tableau1[MONTANT PROPOSE POUR L''ACTION]))</f>
        <v/>
      </c>
      <c r="W1223" s="79"/>
    </row>
    <row r="1224" spans="1:23" ht="47.5" hidden="1" customHeight="1" x14ac:dyDescent="0.25">
      <c r="A1224" s="13">
        <f>_xlfn.XLOOKUP(C1224,'Export Action'!$A$3:$A$1999,'Export Action'!$L$3:$L$1999)</f>
        <v>0</v>
      </c>
      <c r="B1224" s="84"/>
      <c r="C1224" s="1"/>
      <c r="D1224" s="36"/>
      <c r="E1224" s="1"/>
      <c r="F1224" s="36"/>
      <c r="G1224" s="68"/>
      <c r="H1224" s="71"/>
      <c r="I1224" s="71"/>
      <c r="J1224" s="1"/>
      <c r="K1224" s="1"/>
      <c r="L1224" s="1"/>
      <c r="M1224" s="5"/>
      <c r="N1224" s="5"/>
      <c r="O1224" s="31"/>
      <c r="P1224" s="31"/>
      <c r="Q1224" s="1"/>
      <c r="R1224" s="64"/>
      <c r="S1224" s="73"/>
      <c r="T1224" s="74">
        <f t="shared" si="19"/>
        <v>430</v>
      </c>
      <c r="U1224" s="75"/>
      <c r="V1224" s="8" t="str" cm="1">
        <f t="array" ref="V1224">IF(SUMPRODUCT((Tableau1[NOM DE LA STRUCTURE]=Tableau1[[#This Row],[NOM DE LA STRUCTURE]])*Tableau1[MONTANT PROPOSE POUR L''ACTION])=0,"",SUMPRODUCT((Tableau1[NOM DE LA STRUCTURE]=Tableau1[[#This Row],[NOM DE LA STRUCTURE]])*Tableau1[MONTANT PROPOSE POUR L''ACTION]))</f>
        <v/>
      </c>
      <c r="W1224" s="79"/>
    </row>
    <row r="1225" spans="1:23" ht="47.5" hidden="1" customHeight="1" x14ac:dyDescent="0.25">
      <c r="A1225" s="13">
        <f>_xlfn.XLOOKUP(C1225,'Export Action'!$A$3:$A$1999,'Export Action'!$L$3:$L$1999)</f>
        <v>0</v>
      </c>
      <c r="B1225" s="84"/>
      <c r="C1225" s="1"/>
      <c r="D1225" s="36"/>
      <c r="E1225" s="1"/>
      <c r="F1225" s="36"/>
      <c r="G1225" s="68"/>
      <c r="H1225" s="71"/>
      <c r="I1225" s="71"/>
      <c r="J1225" s="1"/>
      <c r="K1225" s="1"/>
      <c r="L1225" s="1"/>
      <c r="M1225" s="5"/>
      <c r="N1225" s="5"/>
      <c r="O1225" s="31"/>
      <c r="P1225" s="31"/>
      <c r="Q1225" s="1"/>
      <c r="R1225" s="64"/>
      <c r="S1225" s="73"/>
      <c r="T1225" s="74">
        <f t="shared" si="19"/>
        <v>430</v>
      </c>
      <c r="U1225" s="75"/>
      <c r="V1225" s="8" t="str" cm="1">
        <f t="array" ref="V1225">IF(SUMPRODUCT((Tableau1[NOM DE LA STRUCTURE]=Tableau1[[#This Row],[NOM DE LA STRUCTURE]])*Tableau1[MONTANT PROPOSE POUR L''ACTION])=0,"",SUMPRODUCT((Tableau1[NOM DE LA STRUCTURE]=Tableau1[[#This Row],[NOM DE LA STRUCTURE]])*Tableau1[MONTANT PROPOSE POUR L''ACTION]))</f>
        <v/>
      </c>
      <c r="W1225" s="79"/>
    </row>
    <row r="1226" spans="1:23" ht="47.5" hidden="1" customHeight="1" x14ac:dyDescent="0.25">
      <c r="A1226" s="13">
        <f>_xlfn.XLOOKUP(C1226,'Export Action'!$A$3:$A$1999,'Export Action'!$L$3:$L$1999)</f>
        <v>0</v>
      </c>
      <c r="B1226" s="84"/>
      <c r="C1226" s="1"/>
      <c r="D1226" s="36"/>
      <c r="E1226" s="1"/>
      <c r="F1226" s="36"/>
      <c r="G1226" s="68"/>
      <c r="H1226" s="71"/>
      <c r="I1226" s="71"/>
      <c r="J1226" s="1"/>
      <c r="K1226" s="1"/>
      <c r="L1226" s="1"/>
      <c r="M1226" s="5"/>
      <c r="N1226" s="5"/>
      <c r="O1226" s="31"/>
      <c r="P1226" s="31"/>
      <c r="Q1226" s="1"/>
      <c r="R1226" s="64"/>
      <c r="S1226" s="73"/>
      <c r="T1226" s="74">
        <f t="shared" si="19"/>
        <v>430</v>
      </c>
      <c r="U1226" s="75"/>
      <c r="V1226" s="8" t="str" cm="1">
        <f t="array" ref="V1226">IF(SUMPRODUCT((Tableau1[NOM DE LA STRUCTURE]=Tableau1[[#This Row],[NOM DE LA STRUCTURE]])*Tableau1[MONTANT PROPOSE POUR L''ACTION])=0,"",SUMPRODUCT((Tableau1[NOM DE LA STRUCTURE]=Tableau1[[#This Row],[NOM DE LA STRUCTURE]])*Tableau1[MONTANT PROPOSE POUR L''ACTION]))</f>
        <v/>
      </c>
      <c r="W1226" s="79"/>
    </row>
    <row r="1227" spans="1:23" ht="47.5" hidden="1" customHeight="1" x14ac:dyDescent="0.25">
      <c r="A1227" s="13">
        <f>_xlfn.XLOOKUP(C1227,'Export Action'!$A$3:$A$1999,'Export Action'!$L$3:$L$1999)</f>
        <v>0</v>
      </c>
      <c r="B1227" s="84"/>
      <c r="C1227" s="1"/>
      <c r="D1227" s="36"/>
      <c r="E1227" s="1"/>
      <c r="F1227" s="36"/>
      <c r="G1227" s="68"/>
      <c r="H1227" s="71"/>
      <c r="I1227" s="71"/>
      <c r="J1227" s="1"/>
      <c r="K1227" s="1"/>
      <c r="L1227" s="1"/>
      <c r="M1227" s="5"/>
      <c r="N1227" s="5"/>
      <c r="O1227" s="31"/>
      <c r="P1227" s="31"/>
      <c r="Q1227" s="1"/>
      <c r="R1227" s="64"/>
      <c r="S1227" s="73"/>
      <c r="T1227" s="74">
        <f t="shared" si="19"/>
        <v>430</v>
      </c>
      <c r="U1227" s="75"/>
      <c r="V1227" s="8" t="str" cm="1">
        <f t="array" ref="V1227">IF(SUMPRODUCT((Tableau1[NOM DE LA STRUCTURE]=Tableau1[[#This Row],[NOM DE LA STRUCTURE]])*Tableau1[MONTANT PROPOSE POUR L''ACTION])=0,"",SUMPRODUCT((Tableau1[NOM DE LA STRUCTURE]=Tableau1[[#This Row],[NOM DE LA STRUCTURE]])*Tableau1[MONTANT PROPOSE POUR L''ACTION]))</f>
        <v/>
      </c>
      <c r="W1227" s="79"/>
    </row>
    <row r="1228" spans="1:23" ht="47.5" hidden="1" customHeight="1" x14ac:dyDescent="0.25">
      <c r="A1228" s="13">
        <f>_xlfn.XLOOKUP(C1228,'Export Action'!$A$3:$A$1999,'Export Action'!$L$3:$L$1999)</f>
        <v>0</v>
      </c>
      <c r="B1228" s="84"/>
      <c r="C1228" s="1"/>
      <c r="D1228" s="36"/>
      <c r="E1228" s="1"/>
      <c r="F1228" s="36"/>
      <c r="G1228" s="68"/>
      <c r="H1228" s="71"/>
      <c r="I1228" s="71"/>
      <c r="J1228" s="1"/>
      <c r="K1228" s="1"/>
      <c r="L1228" s="1"/>
      <c r="M1228" s="5"/>
      <c r="N1228" s="5"/>
      <c r="O1228" s="31"/>
      <c r="P1228" s="31"/>
      <c r="Q1228" s="1"/>
      <c r="R1228" s="64"/>
      <c r="S1228" s="73"/>
      <c r="T1228" s="74">
        <f t="shared" si="19"/>
        <v>430</v>
      </c>
      <c r="U1228" s="75"/>
      <c r="V1228" s="8" t="str" cm="1">
        <f t="array" ref="V1228">IF(SUMPRODUCT((Tableau1[NOM DE LA STRUCTURE]=Tableau1[[#This Row],[NOM DE LA STRUCTURE]])*Tableau1[MONTANT PROPOSE POUR L''ACTION])=0,"",SUMPRODUCT((Tableau1[NOM DE LA STRUCTURE]=Tableau1[[#This Row],[NOM DE LA STRUCTURE]])*Tableau1[MONTANT PROPOSE POUR L''ACTION]))</f>
        <v/>
      </c>
      <c r="W1228" s="79"/>
    </row>
    <row r="1229" spans="1:23" ht="47.5" hidden="1" customHeight="1" x14ac:dyDescent="0.25">
      <c r="A1229" s="13">
        <f>_xlfn.XLOOKUP(C1229,'Export Action'!$A$3:$A$1999,'Export Action'!$L$3:$L$1999)</f>
        <v>0</v>
      </c>
      <c r="B1229" s="84"/>
      <c r="C1229" s="1"/>
      <c r="D1229" s="36"/>
      <c r="E1229" s="1"/>
      <c r="F1229" s="36"/>
      <c r="G1229" s="68"/>
      <c r="H1229" s="71"/>
      <c r="I1229" s="71"/>
      <c r="J1229" s="1"/>
      <c r="K1229" s="1"/>
      <c r="L1229" s="1"/>
      <c r="M1229" s="5"/>
      <c r="N1229" s="5"/>
      <c r="O1229" s="31"/>
      <c r="P1229" s="31"/>
      <c r="Q1229" s="1"/>
      <c r="R1229" s="64"/>
      <c r="S1229" s="73"/>
      <c r="T1229" s="74">
        <f t="shared" si="19"/>
        <v>430</v>
      </c>
      <c r="U1229" s="75"/>
      <c r="V1229" s="8" t="str" cm="1">
        <f t="array" ref="V1229">IF(SUMPRODUCT((Tableau1[NOM DE LA STRUCTURE]=Tableau1[[#This Row],[NOM DE LA STRUCTURE]])*Tableau1[MONTANT PROPOSE POUR L''ACTION])=0,"",SUMPRODUCT((Tableau1[NOM DE LA STRUCTURE]=Tableau1[[#This Row],[NOM DE LA STRUCTURE]])*Tableau1[MONTANT PROPOSE POUR L''ACTION]))</f>
        <v/>
      </c>
      <c r="W1229" s="79"/>
    </row>
    <row r="1230" spans="1:23" ht="47.5" hidden="1" customHeight="1" x14ac:dyDescent="0.25">
      <c r="A1230" s="13">
        <f>_xlfn.XLOOKUP(C1230,'Export Action'!$A$3:$A$1999,'Export Action'!$L$3:$L$1999)</f>
        <v>0</v>
      </c>
      <c r="B1230" s="84"/>
      <c r="C1230" s="1"/>
      <c r="D1230" s="36"/>
      <c r="E1230" s="1"/>
      <c r="F1230" s="36"/>
      <c r="G1230" s="68"/>
      <c r="H1230" s="71"/>
      <c r="I1230" s="71"/>
      <c r="J1230" s="1"/>
      <c r="K1230" s="1"/>
      <c r="L1230" s="1"/>
      <c r="M1230" s="5"/>
      <c r="N1230" s="5"/>
      <c r="O1230" s="31"/>
      <c r="P1230" s="31"/>
      <c r="Q1230" s="1"/>
      <c r="R1230" s="64"/>
      <c r="S1230" s="73"/>
      <c r="T1230" s="74">
        <f t="shared" si="19"/>
        <v>430</v>
      </c>
      <c r="U1230" s="75"/>
      <c r="V1230" s="8" t="str" cm="1">
        <f t="array" ref="V1230">IF(SUMPRODUCT((Tableau1[NOM DE LA STRUCTURE]=Tableau1[[#This Row],[NOM DE LA STRUCTURE]])*Tableau1[MONTANT PROPOSE POUR L''ACTION])=0,"",SUMPRODUCT((Tableau1[NOM DE LA STRUCTURE]=Tableau1[[#This Row],[NOM DE LA STRUCTURE]])*Tableau1[MONTANT PROPOSE POUR L''ACTION]))</f>
        <v/>
      </c>
      <c r="W1230" s="79"/>
    </row>
    <row r="1231" spans="1:23" ht="47.5" hidden="1" customHeight="1" x14ac:dyDescent="0.25">
      <c r="A1231" s="13">
        <f>_xlfn.XLOOKUP(C1231,'Export Action'!$A$3:$A$1999,'Export Action'!$L$3:$L$1999)</f>
        <v>0</v>
      </c>
      <c r="B1231" s="84"/>
      <c r="C1231" s="1"/>
      <c r="D1231" s="36"/>
      <c r="E1231" s="1"/>
      <c r="F1231" s="36"/>
      <c r="G1231" s="68"/>
      <c r="H1231" s="71"/>
      <c r="I1231" s="71"/>
      <c r="J1231" s="1"/>
      <c r="K1231" s="1"/>
      <c r="L1231" s="1"/>
      <c r="M1231" s="5"/>
      <c r="N1231" s="5"/>
      <c r="O1231" s="31"/>
      <c r="P1231" s="31"/>
      <c r="Q1231" s="1"/>
      <c r="R1231" s="64"/>
      <c r="S1231" s="73"/>
      <c r="T1231" s="74">
        <f t="shared" si="19"/>
        <v>430</v>
      </c>
      <c r="U1231" s="75"/>
      <c r="V1231" s="8" t="str" cm="1">
        <f t="array" ref="V1231">IF(SUMPRODUCT((Tableau1[NOM DE LA STRUCTURE]=Tableau1[[#This Row],[NOM DE LA STRUCTURE]])*Tableau1[MONTANT PROPOSE POUR L''ACTION])=0,"",SUMPRODUCT((Tableau1[NOM DE LA STRUCTURE]=Tableau1[[#This Row],[NOM DE LA STRUCTURE]])*Tableau1[MONTANT PROPOSE POUR L''ACTION]))</f>
        <v/>
      </c>
      <c r="W1231" s="79"/>
    </row>
    <row r="1232" spans="1:23" ht="47.5" hidden="1" customHeight="1" x14ac:dyDescent="0.25">
      <c r="A1232" s="13">
        <f>_xlfn.XLOOKUP(C1232,'Export Action'!$A$3:$A$1999,'Export Action'!$L$3:$L$1999)</f>
        <v>0</v>
      </c>
      <c r="B1232" s="84"/>
      <c r="C1232" s="1"/>
      <c r="D1232" s="36"/>
      <c r="E1232" s="1"/>
      <c r="F1232" s="36"/>
      <c r="G1232" s="68"/>
      <c r="H1232" s="71"/>
      <c r="I1232" s="71"/>
      <c r="J1232" s="1"/>
      <c r="K1232" s="1"/>
      <c r="L1232" s="1"/>
      <c r="M1232" s="5"/>
      <c r="N1232" s="5"/>
      <c r="O1232" s="31"/>
      <c r="P1232" s="31"/>
      <c r="Q1232" s="1"/>
      <c r="R1232" s="64"/>
      <c r="S1232" s="73"/>
      <c r="T1232" s="74">
        <f t="shared" si="19"/>
        <v>430</v>
      </c>
      <c r="U1232" s="75"/>
      <c r="V1232" s="8" t="str" cm="1">
        <f t="array" ref="V1232">IF(SUMPRODUCT((Tableau1[NOM DE LA STRUCTURE]=Tableau1[[#This Row],[NOM DE LA STRUCTURE]])*Tableau1[MONTANT PROPOSE POUR L''ACTION])=0,"",SUMPRODUCT((Tableau1[NOM DE LA STRUCTURE]=Tableau1[[#This Row],[NOM DE LA STRUCTURE]])*Tableau1[MONTANT PROPOSE POUR L''ACTION]))</f>
        <v/>
      </c>
      <c r="W1232" s="79"/>
    </row>
    <row r="1233" spans="1:23" ht="47.5" hidden="1" customHeight="1" x14ac:dyDescent="0.25">
      <c r="A1233" s="13">
        <f>_xlfn.XLOOKUP(C1233,'Export Action'!$A$3:$A$1999,'Export Action'!$L$3:$L$1999)</f>
        <v>0</v>
      </c>
      <c r="B1233" s="84"/>
      <c r="C1233" s="1"/>
      <c r="D1233" s="36"/>
      <c r="E1233" s="1"/>
      <c r="F1233" s="36"/>
      <c r="G1233" s="68"/>
      <c r="H1233" s="71"/>
      <c r="I1233" s="71"/>
      <c r="J1233" s="1"/>
      <c r="K1233" s="1"/>
      <c r="L1233" s="1"/>
      <c r="M1233" s="5"/>
      <c r="N1233" s="5"/>
      <c r="O1233" s="31"/>
      <c r="P1233" s="31"/>
      <c r="Q1233" s="1"/>
      <c r="R1233" s="64"/>
      <c r="S1233" s="73"/>
      <c r="T1233" s="74">
        <f t="shared" si="19"/>
        <v>430</v>
      </c>
      <c r="U1233" s="75"/>
      <c r="V1233" s="8" t="str" cm="1">
        <f t="array" ref="V1233">IF(SUMPRODUCT((Tableau1[NOM DE LA STRUCTURE]=Tableau1[[#This Row],[NOM DE LA STRUCTURE]])*Tableau1[MONTANT PROPOSE POUR L''ACTION])=0,"",SUMPRODUCT((Tableau1[NOM DE LA STRUCTURE]=Tableau1[[#This Row],[NOM DE LA STRUCTURE]])*Tableau1[MONTANT PROPOSE POUR L''ACTION]))</f>
        <v/>
      </c>
      <c r="W1233" s="79"/>
    </row>
    <row r="1234" spans="1:23" ht="47.5" hidden="1" customHeight="1" x14ac:dyDescent="0.25">
      <c r="A1234" s="13">
        <f>_xlfn.XLOOKUP(C1234,'Export Action'!$A$3:$A$1999,'Export Action'!$L$3:$L$1999)</f>
        <v>0</v>
      </c>
      <c r="B1234" s="84"/>
      <c r="C1234" s="1"/>
      <c r="D1234" s="36"/>
      <c r="E1234" s="1"/>
      <c r="F1234" s="36"/>
      <c r="G1234" s="68"/>
      <c r="H1234" s="71"/>
      <c r="I1234" s="71"/>
      <c r="J1234" s="1"/>
      <c r="K1234" s="1"/>
      <c r="L1234" s="1"/>
      <c r="M1234" s="5"/>
      <c r="N1234" s="5"/>
      <c r="O1234" s="31"/>
      <c r="P1234" s="31"/>
      <c r="Q1234" s="1"/>
      <c r="R1234" s="64"/>
      <c r="S1234" s="73"/>
      <c r="T1234" s="74">
        <f t="shared" si="19"/>
        <v>430</v>
      </c>
      <c r="U1234" s="75"/>
      <c r="V1234" s="8" t="str" cm="1">
        <f t="array" ref="V1234">IF(SUMPRODUCT((Tableau1[NOM DE LA STRUCTURE]=Tableau1[[#This Row],[NOM DE LA STRUCTURE]])*Tableau1[MONTANT PROPOSE POUR L''ACTION])=0,"",SUMPRODUCT((Tableau1[NOM DE LA STRUCTURE]=Tableau1[[#This Row],[NOM DE LA STRUCTURE]])*Tableau1[MONTANT PROPOSE POUR L''ACTION]))</f>
        <v/>
      </c>
      <c r="W1234" s="79"/>
    </row>
    <row r="1235" spans="1:23" ht="47.5" hidden="1" customHeight="1" x14ac:dyDescent="0.25">
      <c r="A1235" s="13">
        <f>_xlfn.XLOOKUP(C1235,'Export Action'!$A$3:$A$1999,'Export Action'!$L$3:$L$1999)</f>
        <v>0</v>
      </c>
      <c r="B1235" s="84"/>
      <c r="C1235" s="1"/>
      <c r="D1235" s="36"/>
      <c r="E1235" s="1"/>
      <c r="F1235" s="36"/>
      <c r="G1235" s="68"/>
      <c r="H1235" s="71"/>
      <c r="I1235" s="71"/>
      <c r="J1235" s="1"/>
      <c r="K1235" s="1"/>
      <c r="L1235" s="1"/>
      <c r="M1235" s="5"/>
      <c r="N1235" s="5"/>
      <c r="O1235" s="31"/>
      <c r="P1235" s="31"/>
      <c r="Q1235" s="1"/>
      <c r="R1235" s="64"/>
      <c r="S1235" s="73"/>
      <c r="T1235" s="74">
        <f t="shared" si="19"/>
        <v>430</v>
      </c>
      <c r="U1235" s="75"/>
      <c r="V1235" s="8" t="str" cm="1">
        <f t="array" ref="V1235">IF(SUMPRODUCT((Tableau1[NOM DE LA STRUCTURE]=Tableau1[[#This Row],[NOM DE LA STRUCTURE]])*Tableau1[MONTANT PROPOSE POUR L''ACTION])=0,"",SUMPRODUCT((Tableau1[NOM DE LA STRUCTURE]=Tableau1[[#This Row],[NOM DE LA STRUCTURE]])*Tableau1[MONTANT PROPOSE POUR L''ACTION]))</f>
        <v/>
      </c>
      <c r="W1235" s="79"/>
    </row>
    <row r="1236" spans="1:23" ht="47.5" hidden="1" customHeight="1" x14ac:dyDescent="0.25">
      <c r="A1236" s="13">
        <f>_xlfn.XLOOKUP(C1236,'Export Action'!$A$3:$A$1999,'Export Action'!$L$3:$L$1999)</f>
        <v>0</v>
      </c>
      <c r="B1236" s="84"/>
      <c r="C1236" s="1"/>
      <c r="D1236" s="36"/>
      <c r="E1236" s="1"/>
      <c r="F1236" s="36"/>
      <c r="G1236" s="68"/>
      <c r="H1236" s="71"/>
      <c r="I1236" s="71"/>
      <c r="J1236" s="1"/>
      <c r="K1236" s="1"/>
      <c r="L1236" s="1"/>
      <c r="M1236" s="5"/>
      <c r="N1236" s="5"/>
      <c r="O1236" s="31"/>
      <c r="P1236" s="31"/>
      <c r="Q1236" s="1"/>
      <c r="R1236" s="64"/>
      <c r="S1236" s="73"/>
      <c r="T1236" s="74">
        <f t="shared" si="19"/>
        <v>430</v>
      </c>
      <c r="U1236" s="75"/>
      <c r="V1236" s="8" t="str" cm="1">
        <f t="array" ref="V1236">IF(SUMPRODUCT((Tableau1[NOM DE LA STRUCTURE]=Tableau1[[#This Row],[NOM DE LA STRUCTURE]])*Tableau1[MONTANT PROPOSE POUR L''ACTION])=0,"",SUMPRODUCT((Tableau1[NOM DE LA STRUCTURE]=Tableau1[[#This Row],[NOM DE LA STRUCTURE]])*Tableau1[MONTANT PROPOSE POUR L''ACTION]))</f>
        <v/>
      </c>
      <c r="W1236" s="79"/>
    </row>
    <row r="1237" spans="1:23" ht="47.5" hidden="1" customHeight="1" x14ac:dyDescent="0.25">
      <c r="A1237" s="13">
        <f>_xlfn.XLOOKUP(C1237,'Export Action'!$A$3:$A$1999,'Export Action'!$L$3:$L$1999)</f>
        <v>0</v>
      </c>
      <c r="B1237" s="84"/>
      <c r="C1237" s="1"/>
      <c r="D1237" s="36"/>
      <c r="E1237" s="1"/>
      <c r="F1237" s="36"/>
      <c r="G1237" s="68"/>
      <c r="H1237" s="71"/>
      <c r="I1237" s="71"/>
      <c r="J1237" s="1"/>
      <c r="K1237" s="1"/>
      <c r="L1237" s="1"/>
      <c r="M1237" s="5"/>
      <c r="N1237" s="5"/>
      <c r="O1237" s="31"/>
      <c r="P1237" s="31"/>
      <c r="Q1237" s="1"/>
      <c r="R1237" s="64"/>
      <c r="S1237" s="73"/>
      <c r="T1237" s="74">
        <f t="shared" si="19"/>
        <v>430</v>
      </c>
      <c r="U1237" s="75"/>
      <c r="V1237" s="8" t="str" cm="1">
        <f t="array" ref="V1237">IF(SUMPRODUCT((Tableau1[NOM DE LA STRUCTURE]=Tableau1[[#This Row],[NOM DE LA STRUCTURE]])*Tableau1[MONTANT PROPOSE POUR L''ACTION])=0,"",SUMPRODUCT((Tableau1[NOM DE LA STRUCTURE]=Tableau1[[#This Row],[NOM DE LA STRUCTURE]])*Tableau1[MONTANT PROPOSE POUR L''ACTION]))</f>
        <v/>
      </c>
      <c r="W1237" s="79"/>
    </row>
    <row r="1238" spans="1:23" ht="47.5" hidden="1" customHeight="1" x14ac:dyDescent="0.25">
      <c r="A1238" s="13">
        <f>_xlfn.XLOOKUP(C1238,'Export Action'!$A$3:$A$1999,'Export Action'!$L$3:$L$1999)</f>
        <v>0</v>
      </c>
      <c r="B1238" s="84"/>
      <c r="C1238" s="1"/>
      <c r="D1238" s="36"/>
      <c r="E1238" s="1"/>
      <c r="F1238" s="36"/>
      <c r="G1238" s="68"/>
      <c r="H1238" s="71"/>
      <c r="I1238" s="71"/>
      <c r="J1238" s="1"/>
      <c r="K1238" s="1"/>
      <c r="L1238" s="1"/>
      <c r="M1238" s="5"/>
      <c r="N1238" s="5"/>
      <c r="O1238" s="31"/>
      <c r="P1238" s="31"/>
      <c r="Q1238" s="1"/>
      <c r="R1238" s="64"/>
      <c r="S1238" s="73"/>
      <c r="T1238" s="74">
        <f t="shared" si="19"/>
        <v>430</v>
      </c>
      <c r="U1238" s="75"/>
      <c r="V1238" s="8" t="str" cm="1">
        <f t="array" ref="V1238">IF(SUMPRODUCT((Tableau1[NOM DE LA STRUCTURE]=Tableau1[[#This Row],[NOM DE LA STRUCTURE]])*Tableau1[MONTANT PROPOSE POUR L''ACTION])=0,"",SUMPRODUCT((Tableau1[NOM DE LA STRUCTURE]=Tableau1[[#This Row],[NOM DE LA STRUCTURE]])*Tableau1[MONTANT PROPOSE POUR L''ACTION]))</f>
        <v/>
      </c>
      <c r="W1238" s="79"/>
    </row>
    <row r="1239" spans="1:23" ht="47.5" hidden="1" customHeight="1" x14ac:dyDescent="0.25">
      <c r="A1239" s="13">
        <f>_xlfn.XLOOKUP(C1239,'Export Action'!$A$3:$A$1999,'Export Action'!$L$3:$L$1999)</f>
        <v>0</v>
      </c>
      <c r="B1239" s="84"/>
      <c r="C1239" s="1"/>
      <c r="D1239" s="36"/>
      <c r="E1239" s="1"/>
      <c r="F1239" s="36"/>
      <c r="G1239" s="68"/>
      <c r="H1239" s="71"/>
      <c r="I1239" s="71"/>
      <c r="J1239" s="1"/>
      <c r="K1239" s="1"/>
      <c r="L1239" s="1"/>
      <c r="M1239" s="5"/>
      <c r="N1239" s="5"/>
      <c r="O1239" s="31"/>
      <c r="P1239" s="31"/>
      <c r="Q1239" s="1"/>
      <c r="R1239" s="64"/>
      <c r="S1239" s="73"/>
      <c r="T1239" s="74">
        <f t="shared" si="19"/>
        <v>430</v>
      </c>
      <c r="U1239" s="75"/>
      <c r="V1239" s="8" t="str" cm="1">
        <f t="array" ref="V1239">IF(SUMPRODUCT((Tableau1[NOM DE LA STRUCTURE]=Tableau1[[#This Row],[NOM DE LA STRUCTURE]])*Tableau1[MONTANT PROPOSE POUR L''ACTION])=0,"",SUMPRODUCT((Tableau1[NOM DE LA STRUCTURE]=Tableau1[[#This Row],[NOM DE LA STRUCTURE]])*Tableau1[MONTANT PROPOSE POUR L''ACTION]))</f>
        <v/>
      </c>
      <c r="W1239" s="79"/>
    </row>
    <row r="1240" spans="1:23" ht="47.5" hidden="1" customHeight="1" x14ac:dyDescent="0.25">
      <c r="A1240" s="13">
        <f>_xlfn.XLOOKUP(C1240,'Export Action'!$A$3:$A$1999,'Export Action'!$L$3:$L$1999)</f>
        <v>0</v>
      </c>
      <c r="B1240" s="84"/>
      <c r="C1240" s="1"/>
      <c r="D1240" s="36"/>
      <c r="E1240" s="1"/>
      <c r="F1240" s="36"/>
      <c r="G1240" s="68"/>
      <c r="H1240" s="71"/>
      <c r="I1240" s="71"/>
      <c r="J1240" s="1"/>
      <c r="K1240" s="1"/>
      <c r="L1240" s="1"/>
      <c r="M1240" s="5"/>
      <c r="N1240" s="5"/>
      <c r="O1240" s="31"/>
      <c r="P1240" s="31"/>
      <c r="Q1240" s="1"/>
      <c r="R1240" s="64"/>
      <c r="S1240" s="73"/>
      <c r="T1240" s="74">
        <f t="shared" si="19"/>
        <v>430</v>
      </c>
      <c r="U1240" s="75"/>
      <c r="V1240" s="8" t="str" cm="1">
        <f t="array" ref="V1240">IF(SUMPRODUCT((Tableau1[NOM DE LA STRUCTURE]=Tableau1[[#This Row],[NOM DE LA STRUCTURE]])*Tableau1[MONTANT PROPOSE POUR L''ACTION])=0,"",SUMPRODUCT((Tableau1[NOM DE LA STRUCTURE]=Tableau1[[#This Row],[NOM DE LA STRUCTURE]])*Tableau1[MONTANT PROPOSE POUR L''ACTION]))</f>
        <v/>
      </c>
      <c r="W1240" s="79"/>
    </row>
    <row r="1241" spans="1:23" ht="47.5" hidden="1" customHeight="1" x14ac:dyDescent="0.25">
      <c r="A1241" s="13">
        <f>_xlfn.XLOOKUP(C1241,'Export Action'!$A$3:$A$1999,'Export Action'!$L$3:$L$1999)</f>
        <v>0</v>
      </c>
      <c r="B1241" s="84"/>
      <c r="C1241" s="1"/>
      <c r="D1241" s="36"/>
      <c r="E1241" s="1"/>
      <c r="F1241" s="36"/>
      <c r="G1241" s="68"/>
      <c r="H1241" s="71"/>
      <c r="I1241" s="71"/>
      <c r="J1241" s="1"/>
      <c r="K1241" s="1"/>
      <c r="L1241" s="1"/>
      <c r="M1241" s="5"/>
      <c r="N1241" s="5"/>
      <c r="O1241" s="31"/>
      <c r="P1241" s="31"/>
      <c r="Q1241" s="1"/>
      <c r="R1241" s="64"/>
      <c r="S1241" s="73"/>
      <c r="T1241" s="74">
        <f t="shared" si="19"/>
        <v>430</v>
      </c>
      <c r="U1241" s="75"/>
      <c r="V1241" s="8" t="str" cm="1">
        <f t="array" ref="V1241">IF(SUMPRODUCT((Tableau1[NOM DE LA STRUCTURE]=Tableau1[[#This Row],[NOM DE LA STRUCTURE]])*Tableau1[MONTANT PROPOSE POUR L''ACTION])=0,"",SUMPRODUCT((Tableau1[NOM DE LA STRUCTURE]=Tableau1[[#This Row],[NOM DE LA STRUCTURE]])*Tableau1[MONTANT PROPOSE POUR L''ACTION]))</f>
        <v/>
      </c>
      <c r="W1241" s="79"/>
    </row>
    <row r="1242" spans="1:23" ht="47.5" hidden="1" customHeight="1" x14ac:dyDescent="0.25">
      <c r="A1242" s="13">
        <f>_xlfn.XLOOKUP(C1242,'Export Action'!$A$3:$A$1999,'Export Action'!$L$3:$L$1999)</f>
        <v>0</v>
      </c>
      <c r="B1242" s="84"/>
      <c r="C1242" s="1"/>
      <c r="D1242" s="36"/>
      <c r="E1242" s="1"/>
      <c r="F1242" s="36"/>
      <c r="G1242" s="68"/>
      <c r="H1242" s="71"/>
      <c r="I1242" s="71"/>
      <c r="J1242" s="1"/>
      <c r="K1242" s="1"/>
      <c r="L1242" s="1"/>
      <c r="M1242" s="5"/>
      <c r="N1242" s="5"/>
      <c r="O1242" s="31"/>
      <c r="P1242" s="31"/>
      <c r="Q1242" s="1"/>
      <c r="R1242" s="64"/>
      <c r="S1242" s="73"/>
      <c r="T1242" s="74">
        <f t="shared" si="19"/>
        <v>430</v>
      </c>
      <c r="U1242" s="75"/>
      <c r="V1242" s="8" t="str" cm="1">
        <f t="array" ref="V1242">IF(SUMPRODUCT((Tableau1[NOM DE LA STRUCTURE]=Tableau1[[#This Row],[NOM DE LA STRUCTURE]])*Tableau1[MONTANT PROPOSE POUR L''ACTION])=0,"",SUMPRODUCT((Tableau1[NOM DE LA STRUCTURE]=Tableau1[[#This Row],[NOM DE LA STRUCTURE]])*Tableau1[MONTANT PROPOSE POUR L''ACTION]))</f>
        <v/>
      </c>
      <c r="W1242" s="79"/>
    </row>
    <row r="1243" spans="1:23" ht="47.5" hidden="1" customHeight="1" x14ac:dyDescent="0.25">
      <c r="A1243" s="13">
        <f>_xlfn.XLOOKUP(C1243,'Export Action'!$A$3:$A$1999,'Export Action'!$L$3:$L$1999)</f>
        <v>0</v>
      </c>
      <c r="B1243" s="84"/>
      <c r="C1243" s="1"/>
      <c r="D1243" s="36"/>
      <c r="E1243" s="1"/>
      <c r="F1243" s="36"/>
      <c r="G1243" s="68"/>
      <c r="H1243" s="71"/>
      <c r="I1243" s="71"/>
      <c r="J1243" s="1"/>
      <c r="K1243" s="1"/>
      <c r="L1243" s="1"/>
      <c r="M1243" s="5"/>
      <c r="N1243" s="5"/>
      <c r="O1243" s="31"/>
      <c r="P1243" s="31"/>
      <c r="Q1243" s="1"/>
      <c r="R1243" s="64"/>
      <c r="S1243" s="73"/>
      <c r="T1243" s="74">
        <f t="shared" si="19"/>
        <v>430</v>
      </c>
      <c r="U1243" s="75"/>
      <c r="V1243" s="8" t="str" cm="1">
        <f t="array" ref="V1243">IF(SUMPRODUCT((Tableau1[NOM DE LA STRUCTURE]=Tableau1[[#This Row],[NOM DE LA STRUCTURE]])*Tableau1[MONTANT PROPOSE POUR L''ACTION])=0,"",SUMPRODUCT((Tableau1[NOM DE LA STRUCTURE]=Tableau1[[#This Row],[NOM DE LA STRUCTURE]])*Tableau1[MONTANT PROPOSE POUR L''ACTION]))</f>
        <v/>
      </c>
      <c r="W1243" s="79"/>
    </row>
    <row r="1244" spans="1:23" ht="47.5" hidden="1" customHeight="1" x14ac:dyDescent="0.25">
      <c r="A1244" s="13">
        <f>_xlfn.XLOOKUP(C1244,'Export Action'!$A$3:$A$1999,'Export Action'!$L$3:$L$1999)</f>
        <v>0</v>
      </c>
      <c r="B1244" s="84"/>
      <c r="C1244" s="1"/>
      <c r="D1244" s="36"/>
      <c r="E1244" s="1"/>
      <c r="F1244" s="36"/>
      <c r="G1244" s="68"/>
      <c r="H1244" s="71"/>
      <c r="I1244" s="71"/>
      <c r="J1244" s="1"/>
      <c r="K1244" s="1"/>
      <c r="L1244" s="1"/>
      <c r="M1244" s="5"/>
      <c r="N1244" s="5"/>
      <c r="O1244" s="31"/>
      <c r="P1244" s="31"/>
      <c r="Q1244" s="1"/>
      <c r="R1244" s="64"/>
      <c r="S1244" s="73"/>
      <c r="T1244" s="74">
        <f t="shared" si="19"/>
        <v>430</v>
      </c>
      <c r="U1244" s="75"/>
      <c r="V1244" s="8" t="str" cm="1">
        <f t="array" ref="V1244">IF(SUMPRODUCT((Tableau1[NOM DE LA STRUCTURE]=Tableau1[[#This Row],[NOM DE LA STRUCTURE]])*Tableau1[MONTANT PROPOSE POUR L''ACTION])=0,"",SUMPRODUCT((Tableau1[NOM DE LA STRUCTURE]=Tableau1[[#This Row],[NOM DE LA STRUCTURE]])*Tableau1[MONTANT PROPOSE POUR L''ACTION]))</f>
        <v/>
      </c>
      <c r="W1244" s="79"/>
    </row>
    <row r="1245" spans="1:23" ht="47.5" hidden="1" customHeight="1" x14ac:dyDescent="0.25">
      <c r="A1245" s="13">
        <f>_xlfn.XLOOKUP(C1245,'Export Action'!$A$3:$A$1999,'Export Action'!$L$3:$L$1999)</f>
        <v>0</v>
      </c>
      <c r="B1245" s="84"/>
      <c r="C1245" s="1"/>
      <c r="D1245" s="36"/>
      <c r="E1245" s="1"/>
      <c r="F1245" s="36"/>
      <c r="G1245" s="68"/>
      <c r="H1245" s="71"/>
      <c r="I1245" s="71"/>
      <c r="J1245" s="1"/>
      <c r="K1245" s="1"/>
      <c r="L1245" s="1"/>
      <c r="M1245" s="5"/>
      <c r="N1245" s="5"/>
      <c r="O1245" s="31"/>
      <c r="P1245" s="31"/>
      <c r="Q1245" s="1"/>
      <c r="R1245" s="64"/>
      <c r="S1245" s="73"/>
      <c r="T1245" s="74">
        <f t="shared" si="19"/>
        <v>430</v>
      </c>
      <c r="U1245" s="75"/>
      <c r="V1245" s="8" t="str" cm="1">
        <f t="array" ref="V1245">IF(SUMPRODUCT((Tableau1[NOM DE LA STRUCTURE]=Tableau1[[#This Row],[NOM DE LA STRUCTURE]])*Tableau1[MONTANT PROPOSE POUR L''ACTION])=0,"",SUMPRODUCT((Tableau1[NOM DE LA STRUCTURE]=Tableau1[[#This Row],[NOM DE LA STRUCTURE]])*Tableau1[MONTANT PROPOSE POUR L''ACTION]))</f>
        <v/>
      </c>
      <c r="W1245" s="79"/>
    </row>
    <row r="1246" spans="1:23" ht="47.5" hidden="1" customHeight="1" x14ac:dyDescent="0.25">
      <c r="A1246" s="13">
        <f>_xlfn.XLOOKUP(C1246,'Export Action'!$A$3:$A$1999,'Export Action'!$L$3:$L$1999)</f>
        <v>0</v>
      </c>
      <c r="B1246" s="84"/>
      <c r="C1246" s="1"/>
      <c r="D1246" s="36"/>
      <c r="E1246" s="1"/>
      <c r="F1246" s="36"/>
      <c r="G1246" s="68"/>
      <c r="H1246" s="71"/>
      <c r="I1246" s="71"/>
      <c r="J1246" s="1"/>
      <c r="K1246" s="1"/>
      <c r="L1246" s="1"/>
      <c r="M1246" s="5"/>
      <c r="N1246" s="5"/>
      <c r="O1246" s="31"/>
      <c r="P1246" s="31"/>
      <c r="Q1246" s="1"/>
      <c r="R1246" s="64"/>
      <c r="S1246" s="73"/>
      <c r="T1246" s="74">
        <f t="shared" si="19"/>
        <v>430</v>
      </c>
      <c r="U1246" s="75"/>
      <c r="V1246" s="8" t="str" cm="1">
        <f t="array" ref="V1246">IF(SUMPRODUCT((Tableau1[NOM DE LA STRUCTURE]=Tableau1[[#This Row],[NOM DE LA STRUCTURE]])*Tableau1[MONTANT PROPOSE POUR L''ACTION])=0,"",SUMPRODUCT((Tableau1[NOM DE LA STRUCTURE]=Tableau1[[#This Row],[NOM DE LA STRUCTURE]])*Tableau1[MONTANT PROPOSE POUR L''ACTION]))</f>
        <v/>
      </c>
      <c r="W1246" s="79"/>
    </row>
    <row r="1247" spans="1:23" ht="47.5" hidden="1" customHeight="1" x14ac:dyDescent="0.25">
      <c r="A1247" s="13">
        <f>_xlfn.XLOOKUP(C1247,'Export Action'!$A$3:$A$1999,'Export Action'!$L$3:$L$1999)</f>
        <v>0</v>
      </c>
      <c r="B1247" s="84"/>
      <c r="C1247" s="1"/>
      <c r="D1247" s="36"/>
      <c r="E1247" s="1"/>
      <c r="F1247" s="36"/>
      <c r="G1247" s="68"/>
      <c r="H1247" s="71"/>
      <c r="I1247" s="71"/>
      <c r="J1247" s="1"/>
      <c r="K1247" s="1"/>
      <c r="L1247" s="1"/>
      <c r="M1247" s="5"/>
      <c r="N1247" s="5"/>
      <c r="O1247" s="31"/>
      <c r="P1247" s="31"/>
      <c r="Q1247" s="1"/>
      <c r="R1247" s="64"/>
      <c r="S1247" s="73"/>
      <c r="T1247" s="74">
        <f t="shared" si="19"/>
        <v>430</v>
      </c>
      <c r="U1247" s="75"/>
      <c r="V1247" s="8" t="str" cm="1">
        <f t="array" ref="V1247">IF(SUMPRODUCT((Tableau1[NOM DE LA STRUCTURE]=Tableau1[[#This Row],[NOM DE LA STRUCTURE]])*Tableau1[MONTANT PROPOSE POUR L''ACTION])=0,"",SUMPRODUCT((Tableau1[NOM DE LA STRUCTURE]=Tableau1[[#This Row],[NOM DE LA STRUCTURE]])*Tableau1[MONTANT PROPOSE POUR L''ACTION]))</f>
        <v/>
      </c>
      <c r="W1247" s="79"/>
    </row>
    <row r="1248" spans="1:23" ht="47.5" hidden="1" customHeight="1" x14ac:dyDescent="0.25">
      <c r="A1248" s="13">
        <f>_xlfn.XLOOKUP(C1248,'Export Action'!$A$3:$A$1999,'Export Action'!$L$3:$L$1999)</f>
        <v>0</v>
      </c>
      <c r="B1248" s="84"/>
      <c r="C1248" s="1"/>
      <c r="D1248" s="36"/>
      <c r="E1248" s="1"/>
      <c r="F1248" s="36"/>
      <c r="G1248" s="68"/>
      <c r="H1248" s="71"/>
      <c r="I1248" s="71"/>
      <c r="J1248" s="1"/>
      <c r="K1248" s="1"/>
      <c r="L1248" s="1"/>
      <c r="M1248" s="5"/>
      <c r="N1248" s="5"/>
      <c r="O1248" s="31"/>
      <c r="P1248" s="31"/>
      <c r="Q1248" s="1"/>
      <c r="R1248" s="64"/>
      <c r="S1248" s="73"/>
      <c r="T1248" s="74">
        <f t="shared" si="19"/>
        <v>430</v>
      </c>
      <c r="U1248" s="75"/>
      <c r="V1248" s="8" t="str" cm="1">
        <f t="array" ref="V1248">IF(SUMPRODUCT((Tableau1[NOM DE LA STRUCTURE]=Tableau1[[#This Row],[NOM DE LA STRUCTURE]])*Tableau1[MONTANT PROPOSE POUR L''ACTION])=0,"",SUMPRODUCT((Tableau1[NOM DE LA STRUCTURE]=Tableau1[[#This Row],[NOM DE LA STRUCTURE]])*Tableau1[MONTANT PROPOSE POUR L''ACTION]))</f>
        <v/>
      </c>
      <c r="W1248" s="79"/>
    </row>
    <row r="1249" spans="1:23" ht="47.5" hidden="1" customHeight="1" x14ac:dyDescent="0.25">
      <c r="A1249" s="13">
        <f>_xlfn.XLOOKUP(C1249,'Export Action'!$A$3:$A$1999,'Export Action'!$L$3:$L$1999)</f>
        <v>0</v>
      </c>
      <c r="B1249" s="84"/>
      <c r="C1249" s="1"/>
      <c r="D1249" s="36"/>
      <c r="E1249" s="1"/>
      <c r="F1249" s="36"/>
      <c r="G1249" s="68"/>
      <c r="H1249" s="71"/>
      <c r="I1249" s="71"/>
      <c r="J1249" s="1"/>
      <c r="K1249" s="1"/>
      <c r="L1249" s="1"/>
      <c r="M1249" s="5"/>
      <c r="N1249" s="5"/>
      <c r="O1249" s="31"/>
      <c r="P1249" s="31"/>
      <c r="Q1249" s="1"/>
      <c r="R1249" s="64"/>
      <c r="S1249" s="73"/>
      <c r="T1249" s="74">
        <f t="shared" si="19"/>
        <v>430</v>
      </c>
      <c r="U1249" s="75"/>
      <c r="V1249" s="8" t="str" cm="1">
        <f t="array" ref="V1249">IF(SUMPRODUCT((Tableau1[NOM DE LA STRUCTURE]=Tableau1[[#This Row],[NOM DE LA STRUCTURE]])*Tableau1[MONTANT PROPOSE POUR L''ACTION])=0,"",SUMPRODUCT((Tableau1[NOM DE LA STRUCTURE]=Tableau1[[#This Row],[NOM DE LA STRUCTURE]])*Tableau1[MONTANT PROPOSE POUR L''ACTION]))</f>
        <v/>
      </c>
      <c r="W1249" s="79"/>
    </row>
    <row r="1250" spans="1:23" ht="47.5" hidden="1" customHeight="1" x14ac:dyDescent="0.25">
      <c r="A1250" s="13">
        <f>_xlfn.XLOOKUP(C1250,'Export Action'!$A$3:$A$1999,'Export Action'!$L$3:$L$1999)</f>
        <v>0</v>
      </c>
      <c r="B1250" s="84"/>
      <c r="C1250" s="1"/>
      <c r="D1250" s="36"/>
      <c r="E1250" s="1"/>
      <c r="F1250" s="36"/>
      <c r="G1250" s="68"/>
      <c r="H1250" s="71"/>
      <c r="I1250" s="71"/>
      <c r="J1250" s="1"/>
      <c r="K1250" s="1"/>
      <c r="L1250" s="1"/>
      <c r="M1250" s="5"/>
      <c r="N1250" s="5"/>
      <c r="O1250" s="31"/>
      <c r="P1250" s="31"/>
      <c r="Q1250" s="1"/>
      <c r="R1250" s="64"/>
      <c r="S1250" s="73"/>
      <c r="T1250" s="74">
        <f t="shared" si="19"/>
        <v>430</v>
      </c>
      <c r="U1250" s="75"/>
      <c r="V1250" s="8" t="str" cm="1">
        <f t="array" ref="V1250">IF(SUMPRODUCT((Tableau1[NOM DE LA STRUCTURE]=Tableau1[[#This Row],[NOM DE LA STRUCTURE]])*Tableau1[MONTANT PROPOSE POUR L''ACTION])=0,"",SUMPRODUCT((Tableau1[NOM DE LA STRUCTURE]=Tableau1[[#This Row],[NOM DE LA STRUCTURE]])*Tableau1[MONTANT PROPOSE POUR L''ACTION]))</f>
        <v/>
      </c>
      <c r="W1250" s="79"/>
    </row>
    <row r="1251" spans="1:23" ht="47.5" hidden="1" customHeight="1" x14ac:dyDescent="0.25">
      <c r="A1251" s="13">
        <f>_xlfn.XLOOKUP(C1251,'Export Action'!$A$3:$A$1999,'Export Action'!$L$3:$L$1999)</f>
        <v>0</v>
      </c>
      <c r="B1251" s="84"/>
      <c r="C1251" s="1"/>
      <c r="D1251" s="36"/>
      <c r="E1251" s="1"/>
      <c r="F1251" s="36"/>
      <c r="G1251" s="68"/>
      <c r="H1251" s="71"/>
      <c r="I1251" s="71"/>
      <c r="J1251" s="1"/>
      <c r="K1251" s="1"/>
      <c r="L1251" s="1"/>
      <c r="M1251" s="5"/>
      <c r="N1251" s="5"/>
      <c r="O1251" s="31"/>
      <c r="P1251" s="31"/>
      <c r="Q1251" s="1"/>
      <c r="R1251" s="64"/>
      <c r="S1251" s="73"/>
      <c r="T1251" s="74">
        <f t="shared" si="19"/>
        <v>430</v>
      </c>
      <c r="U1251" s="75"/>
      <c r="V1251" s="8" t="str" cm="1">
        <f t="array" ref="V1251">IF(SUMPRODUCT((Tableau1[NOM DE LA STRUCTURE]=Tableau1[[#This Row],[NOM DE LA STRUCTURE]])*Tableau1[MONTANT PROPOSE POUR L''ACTION])=0,"",SUMPRODUCT((Tableau1[NOM DE LA STRUCTURE]=Tableau1[[#This Row],[NOM DE LA STRUCTURE]])*Tableau1[MONTANT PROPOSE POUR L''ACTION]))</f>
        <v/>
      </c>
      <c r="W1251" s="79"/>
    </row>
    <row r="1252" spans="1:23" ht="47.5" hidden="1" customHeight="1" x14ac:dyDescent="0.25">
      <c r="A1252" s="13">
        <f>_xlfn.XLOOKUP(C1252,'Export Action'!$A$3:$A$1999,'Export Action'!$L$3:$L$1999)</f>
        <v>0</v>
      </c>
      <c r="B1252" s="84"/>
      <c r="C1252" s="1"/>
      <c r="D1252" s="36"/>
      <c r="E1252" s="1"/>
      <c r="F1252" s="36"/>
      <c r="G1252" s="68"/>
      <c r="H1252" s="71"/>
      <c r="I1252" s="71"/>
      <c r="J1252" s="1"/>
      <c r="K1252" s="1"/>
      <c r="L1252" s="1"/>
      <c r="M1252" s="5"/>
      <c r="N1252" s="5"/>
      <c r="O1252" s="31"/>
      <c r="P1252" s="31"/>
      <c r="Q1252" s="1"/>
      <c r="R1252" s="64"/>
      <c r="S1252" s="73"/>
      <c r="T1252" s="74">
        <f t="shared" si="19"/>
        <v>430</v>
      </c>
      <c r="U1252" s="75"/>
      <c r="V1252" s="8" t="str" cm="1">
        <f t="array" ref="V1252">IF(SUMPRODUCT((Tableau1[NOM DE LA STRUCTURE]=Tableau1[[#This Row],[NOM DE LA STRUCTURE]])*Tableau1[MONTANT PROPOSE POUR L''ACTION])=0,"",SUMPRODUCT((Tableau1[NOM DE LA STRUCTURE]=Tableau1[[#This Row],[NOM DE LA STRUCTURE]])*Tableau1[MONTANT PROPOSE POUR L''ACTION]))</f>
        <v/>
      </c>
      <c r="W1252" s="79"/>
    </row>
    <row r="1253" spans="1:23" ht="47.5" hidden="1" customHeight="1" x14ac:dyDescent="0.25">
      <c r="A1253" s="13">
        <f>_xlfn.XLOOKUP(C1253,'Export Action'!$A$3:$A$1999,'Export Action'!$L$3:$L$1999)</f>
        <v>0</v>
      </c>
      <c r="B1253" s="84"/>
      <c r="C1253" s="1"/>
      <c r="D1253" s="36"/>
      <c r="E1253" s="1"/>
      <c r="F1253" s="36"/>
      <c r="G1253" s="68"/>
      <c r="H1253" s="71"/>
      <c r="I1253" s="71"/>
      <c r="J1253" s="1"/>
      <c r="K1253" s="1"/>
      <c r="L1253" s="1"/>
      <c r="M1253" s="5"/>
      <c r="N1253" s="5"/>
      <c r="O1253" s="31"/>
      <c r="P1253" s="31"/>
      <c r="Q1253" s="1"/>
      <c r="R1253" s="64"/>
      <c r="S1253" s="73"/>
      <c r="T1253" s="74">
        <f t="shared" ref="T1253:T1316" si="20">IF(A1253=A1252,T1252,T1252+1)</f>
        <v>430</v>
      </c>
      <c r="U1253" s="75"/>
      <c r="V1253" s="8" t="str" cm="1">
        <f t="array" ref="V1253">IF(SUMPRODUCT((Tableau1[NOM DE LA STRUCTURE]=Tableau1[[#This Row],[NOM DE LA STRUCTURE]])*Tableau1[MONTANT PROPOSE POUR L''ACTION])=0,"",SUMPRODUCT((Tableau1[NOM DE LA STRUCTURE]=Tableau1[[#This Row],[NOM DE LA STRUCTURE]])*Tableau1[MONTANT PROPOSE POUR L''ACTION]))</f>
        <v/>
      </c>
      <c r="W1253" s="79"/>
    </row>
    <row r="1254" spans="1:23" ht="47.5" hidden="1" customHeight="1" x14ac:dyDescent="0.25">
      <c r="A1254" s="13">
        <f>_xlfn.XLOOKUP(C1254,'Export Action'!$A$3:$A$1999,'Export Action'!$L$3:$L$1999)</f>
        <v>0</v>
      </c>
      <c r="B1254" s="84"/>
      <c r="C1254" s="1"/>
      <c r="D1254" s="36"/>
      <c r="E1254" s="1"/>
      <c r="F1254" s="36"/>
      <c r="G1254" s="68"/>
      <c r="H1254" s="71"/>
      <c r="I1254" s="71"/>
      <c r="J1254" s="1"/>
      <c r="K1254" s="1"/>
      <c r="L1254" s="1"/>
      <c r="M1254" s="5"/>
      <c r="N1254" s="5"/>
      <c r="O1254" s="31"/>
      <c r="P1254" s="31"/>
      <c r="Q1254" s="1"/>
      <c r="R1254" s="64"/>
      <c r="S1254" s="73"/>
      <c r="T1254" s="74">
        <f t="shared" si="20"/>
        <v>430</v>
      </c>
      <c r="U1254" s="75"/>
      <c r="V1254" s="8" t="str" cm="1">
        <f t="array" ref="V1254">IF(SUMPRODUCT((Tableau1[NOM DE LA STRUCTURE]=Tableau1[[#This Row],[NOM DE LA STRUCTURE]])*Tableau1[MONTANT PROPOSE POUR L''ACTION])=0,"",SUMPRODUCT((Tableau1[NOM DE LA STRUCTURE]=Tableau1[[#This Row],[NOM DE LA STRUCTURE]])*Tableau1[MONTANT PROPOSE POUR L''ACTION]))</f>
        <v/>
      </c>
      <c r="W1254" s="79"/>
    </row>
    <row r="1255" spans="1:23" ht="47.5" hidden="1" customHeight="1" x14ac:dyDescent="0.25">
      <c r="A1255" s="13">
        <f>_xlfn.XLOOKUP(C1255,'Export Action'!$A$3:$A$1999,'Export Action'!$L$3:$L$1999)</f>
        <v>0</v>
      </c>
      <c r="B1255" s="84"/>
      <c r="C1255" s="1"/>
      <c r="D1255" s="36"/>
      <c r="E1255" s="1"/>
      <c r="F1255" s="36"/>
      <c r="G1255" s="68"/>
      <c r="H1255" s="71"/>
      <c r="I1255" s="71"/>
      <c r="J1255" s="1"/>
      <c r="K1255" s="1"/>
      <c r="L1255" s="1"/>
      <c r="M1255" s="5"/>
      <c r="N1255" s="5"/>
      <c r="O1255" s="31"/>
      <c r="P1255" s="31"/>
      <c r="Q1255" s="1"/>
      <c r="R1255" s="64"/>
      <c r="S1255" s="73"/>
      <c r="T1255" s="74">
        <f t="shared" si="20"/>
        <v>430</v>
      </c>
      <c r="U1255" s="75"/>
      <c r="V1255" s="8" t="str" cm="1">
        <f t="array" ref="V1255">IF(SUMPRODUCT((Tableau1[NOM DE LA STRUCTURE]=Tableau1[[#This Row],[NOM DE LA STRUCTURE]])*Tableau1[MONTANT PROPOSE POUR L''ACTION])=0,"",SUMPRODUCT((Tableau1[NOM DE LA STRUCTURE]=Tableau1[[#This Row],[NOM DE LA STRUCTURE]])*Tableau1[MONTANT PROPOSE POUR L''ACTION]))</f>
        <v/>
      </c>
      <c r="W1255" s="79"/>
    </row>
    <row r="1256" spans="1:23" ht="47.5" hidden="1" customHeight="1" x14ac:dyDescent="0.25">
      <c r="A1256" s="13">
        <f>_xlfn.XLOOKUP(C1256,'Export Action'!$A$3:$A$1999,'Export Action'!$L$3:$L$1999)</f>
        <v>0</v>
      </c>
      <c r="B1256" s="84"/>
      <c r="C1256" s="1"/>
      <c r="D1256" s="36"/>
      <c r="E1256" s="1"/>
      <c r="F1256" s="36"/>
      <c r="G1256" s="68"/>
      <c r="H1256" s="71"/>
      <c r="I1256" s="71"/>
      <c r="J1256" s="1"/>
      <c r="K1256" s="1"/>
      <c r="L1256" s="1"/>
      <c r="M1256" s="5"/>
      <c r="N1256" s="5"/>
      <c r="O1256" s="31"/>
      <c r="P1256" s="31"/>
      <c r="Q1256" s="1"/>
      <c r="R1256" s="64"/>
      <c r="S1256" s="73"/>
      <c r="T1256" s="74">
        <f t="shared" si="20"/>
        <v>430</v>
      </c>
      <c r="U1256" s="75"/>
      <c r="V1256" s="8" t="str" cm="1">
        <f t="array" ref="V1256">IF(SUMPRODUCT((Tableau1[NOM DE LA STRUCTURE]=Tableau1[[#This Row],[NOM DE LA STRUCTURE]])*Tableau1[MONTANT PROPOSE POUR L''ACTION])=0,"",SUMPRODUCT((Tableau1[NOM DE LA STRUCTURE]=Tableau1[[#This Row],[NOM DE LA STRUCTURE]])*Tableau1[MONTANT PROPOSE POUR L''ACTION]))</f>
        <v/>
      </c>
      <c r="W1256" s="79"/>
    </row>
    <row r="1257" spans="1:23" ht="47.5" hidden="1" customHeight="1" x14ac:dyDescent="0.25">
      <c r="A1257" s="13">
        <f>_xlfn.XLOOKUP(C1257,'Export Action'!$A$3:$A$1999,'Export Action'!$L$3:$L$1999)</f>
        <v>0</v>
      </c>
      <c r="B1257" s="84"/>
      <c r="C1257" s="1"/>
      <c r="D1257" s="36"/>
      <c r="E1257" s="1"/>
      <c r="F1257" s="36"/>
      <c r="G1257" s="68"/>
      <c r="H1257" s="71"/>
      <c r="I1257" s="71"/>
      <c r="J1257" s="1"/>
      <c r="K1257" s="1"/>
      <c r="L1257" s="1"/>
      <c r="M1257" s="5"/>
      <c r="N1257" s="5"/>
      <c r="O1257" s="31"/>
      <c r="P1257" s="31"/>
      <c r="Q1257" s="1"/>
      <c r="R1257" s="64"/>
      <c r="S1257" s="73"/>
      <c r="T1257" s="74">
        <f t="shared" si="20"/>
        <v>430</v>
      </c>
      <c r="U1257" s="75"/>
      <c r="V1257" s="8" t="str" cm="1">
        <f t="array" ref="V1257">IF(SUMPRODUCT((Tableau1[NOM DE LA STRUCTURE]=Tableau1[[#This Row],[NOM DE LA STRUCTURE]])*Tableau1[MONTANT PROPOSE POUR L''ACTION])=0,"",SUMPRODUCT((Tableau1[NOM DE LA STRUCTURE]=Tableau1[[#This Row],[NOM DE LA STRUCTURE]])*Tableau1[MONTANT PROPOSE POUR L''ACTION]))</f>
        <v/>
      </c>
      <c r="W1257" s="79"/>
    </row>
    <row r="1258" spans="1:23" ht="47.5" hidden="1" customHeight="1" x14ac:dyDescent="0.25">
      <c r="A1258" s="13">
        <f>_xlfn.XLOOKUP(C1258,'Export Action'!$A$3:$A$1999,'Export Action'!$L$3:$L$1999)</f>
        <v>0</v>
      </c>
      <c r="B1258" s="84"/>
      <c r="C1258" s="1"/>
      <c r="D1258" s="36"/>
      <c r="E1258" s="1"/>
      <c r="F1258" s="36"/>
      <c r="G1258" s="68"/>
      <c r="H1258" s="71"/>
      <c r="I1258" s="71"/>
      <c r="J1258" s="1"/>
      <c r="K1258" s="1"/>
      <c r="L1258" s="1"/>
      <c r="M1258" s="5"/>
      <c r="N1258" s="5"/>
      <c r="O1258" s="31"/>
      <c r="P1258" s="31"/>
      <c r="Q1258" s="1"/>
      <c r="R1258" s="64"/>
      <c r="S1258" s="73"/>
      <c r="T1258" s="74">
        <f t="shared" si="20"/>
        <v>430</v>
      </c>
      <c r="U1258" s="75"/>
      <c r="V1258" s="8" t="str" cm="1">
        <f t="array" ref="V1258">IF(SUMPRODUCT((Tableau1[NOM DE LA STRUCTURE]=Tableau1[[#This Row],[NOM DE LA STRUCTURE]])*Tableau1[MONTANT PROPOSE POUR L''ACTION])=0,"",SUMPRODUCT((Tableau1[NOM DE LA STRUCTURE]=Tableau1[[#This Row],[NOM DE LA STRUCTURE]])*Tableau1[MONTANT PROPOSE POUR L''ACTION]))</f>
        <v/>
      </c>
      <c r="W1258" s="79"/>
    </row>
    <row r="1259" spans="1:23" ht="47.5" hidden="1" customHeight="1" x14ac:dyDescent="0.25">
      <c r="A1259" s="13">
        <f>_xlfn.XLOOKUP(C1259,'Export Action'!$A$3:$A$1999,'Export Action'!$L$3:$L$1999)</f>
        <v>0</v>
      </c>
      <c r="B1259" s="84"/>
      <c r="C1259" s="1"/>
      <c r="D1259" s="36"/>
      <c r="E1259" s="1"/>
      <c r="F1259" s="36"/>
      <c r="G1259" s="68"/>
      <c r="H1259" s="71"/>
      <c r="I1259" s="71"/>
      <c r="J1259" s="1"/>
      <c r="K1259" s="1"/>
      <c r="L1259" s="1"/>
      <c r="M1259" s="5"/>
      <c r="N1259" s="5"/>
      <c r="O1259" s="31"/>
      <c r="P1259" s="31"/>
      <c r="Q1259" s="1"/>
      <c r="R1259" s="64"/>
      <c r="S1259" s="73"/>
      <c r="T1259" s="74">
        <f t="shared" si="20"/>
        <v>430</v>
      </c>
      <c r="U1259" s="75"/>
      <c r="V1259" s="8" t="str" cm="1">
        <f t="array" ref="V1259">IF(SUMPRODUCT((Tableau1[NOM DE LA STRUCTURE]=Tableau1[[#This Row],[NOM DE LA STRUCTURE]])*Tableau1[MONTANT PROPOSE POUR L''ACTION])=0,"",SUMPRODUCT((Tableau1[NOM DE LA STRUCTURE]=Tableau1[[#This Row],[NOM DE LA STRUCTURE]])*Tableau1[MONTANT PROPOSE POUR L''ACTION]))</f>
        <v/>
      </c>
      <c r="W1259" s="79"/>
    </row>
    <row r="1260" spans="1:23" ht="47.5" hidden="1" customHeight="1" x14ac:dyDescent="0.25">
      <c r="A1260" s="13">
        <f>_xlfn.XLOOKUP(C1260,'Export Action'!$A$3:$A$1999,'Export Action'!$L$3:$L$1999)</f>
        <v>0</v>
      </c>
      <c r="B1260" s="84"/>
      <c r="C1260" s="1"/>
      <c r="D1260" s="36"/>
      <c r="E1260" s="1"/>
      <c r="F1260" s="36"/>
      <c r="G1260" s="68"/>
      <c r="H1260" s="71"/>
      <c r="I1260" s="71"/>
      <c r="J1260" s="1"/>
      <c r="K1260" s="1"/>
      <c r="L1260" s="1"/>
      <c r="M1260" s="5"/>
      <c r="N1260" s="5"/>
      <c r="O1260" s="31"/>
      <c r="P1260" s="31"/>
      <c r="Q1260" s="1"/>
      <c r="R1260" s="64"/>
      <c r="S1260" s="73"/>
      <c r="T1260" s="74">
        <f t="shared" si="20"/>
        <v>430</v>
      </c>
      <c r="U1260" s="75"/>
      <c r="V1260" s="8" t="str" cm="1">
        <f t="array" ref="V1260">IF(SUMPRODUCT((Tableau1[NOM DE LA STRUCTURE]=Tableau1[[#This Row],[NOM DE LA STRUCTURE]])*Tableau1[MONTANT PROPOSE POUR L''ACTION])=0,"",SUMPRODUCT((Tableau1[NOM DE LA STRUCTURE]=Tableau1[[#This Row],[NOM DE LA STRUCTURE]])*Tableau1[MONTANT PROPOSE POUR L''ACTION]))</f>
        <v/>
      </c>
      <c r="W1260" s="79"/>
    </row>
    <row r="1261" spans="1:23" ht="47.5" hidden="1" customHeight="1" x14ac:dyDescent="0.25">
      <c r="A1261" s="13">
        <f>_xlfn.XLOOKUP(C1261,'Export Action'!$A$3:$A$1999,'Export Action'!$L$3:$L$1999)</f>
        <v>0</v>
      </c>
      <c r="B1261" s="84"/>
      <c r="C1261" s="1"/>
      <c r="D1261" s="36"/>
      <c r="E1261" s="1"/>
      <c r="F1261" s="36"/>
      <c r="G1261" s="68"/>
      <c r="H1261" s="71"/>
      <c r="I1261" s="71"/>
      <c r="J1261" s="1"/>
      <c r="K1261" s="1"/>
      <c r="L1261" s="1"/>
      <c r="M1261" s="5"/>
      <c r="N1261" s="5"/>
      <c r="O1261" s="31"/>
      <c r="P1261" s="31"/>
      <c r="Q1261" s="1"/>
      <c r="R1261" s="64"/>
      <c r="S1261" s="73"/>
      <c r="T1261" s="74">
        <f t="shared" si="20"/>
        <v>430</v>
      </c>
      <c r="U1261" s="75"/>
      <c r="V1261" s="8" t="str" cm="1">
        <f t="array" ref="V1261">IF(SUMPRODUCT((Tableau1[NOM DE LA STRUCTURE]=Tableau1[[#This Row],[NOM DE LA STRUCTURE]])*Tableau1[MONTANT PROPOSE POUR L''ACTION])=0,"",SUMPRODUCT((Tableau1[NOM DE LA STRUCTURE]=Tableau1[[#This Row],[NOM DE LA STRUCTURE]])*Tableau1[MONTANT PROPOSE POUR L''ACTION]))</f>
        <v/>
      </c>
      <c r="W1261" s="79"/>
    </row>
    <row r="1262" spans="1:23" ht="47.5" hidden="1" customHeight="1" x14ac:dyDescent="0.25">
      <c r="A1262" s="13">
        <f>_xlfn.XLOOKUP(C1262,'Export Action'!$A$3:$A$1999,'Export Action'!$L$3:$L$1999)</f>
        <v>0</v>
      </c>
      <c r="B1262" s="84"/>
      <c r="C1262" s="1"/>
      <c r="D1262" s="36"/>
      <c r="E1262" s="1"/>
      <c r="F1262" s="36"/>
      <c r="G1262" s="68"/>
      <c r="H1262" s="71"/>
      <c r="I1262" s="71"/>
      <c r="J1262" s="1"/>
      <c r="K1262" s="1"/>
      <c r="L1262" s="1"/>
      <c r="M1262" s="5"/>
      <c r="N1262" s="5"/>
      <c r="O1262" s="31"/>
      <c r="P1262" s="31"/>
      <c r="Q1262" s="1"/>
      <c r="R1262" s="64"/>
      <c r="S1262" s="73"/>
      <c r="T1262" s="74">
        <f t="shared" si="20"/>
        <v>430</v>
      </c>
      <c r="U1262" s="75"/>
      <c r="V1262" s="8" t="str" cm="1">
        <f t="array" ref="V1262">IF(SUMPRODUCT((Tableau1[NOM DE LA STRUCTURE]=Tableau1[[#This Row],[NOM DE LA STRUCTURE]])*Tableau1[MONTANT PROPOSE POUR L''ACTION])=0,"",SUMPRODUCT((Tableau1[NOM DE LA STRUCTURE]=Tableau1[[#This Row],[NOM DE LA STRUCTURE]])*Tableau1[MONTANT PROPOSE POUR L''ACTION]))</f>
        <v/>
      </c>
      <c r="W1262" s="79"/>
    </row>
    <row r="1263" spans="1:23" ht="47.5" hidden="1" customHeight="1" x14ac:dyDescent="0.25">
      <c r="A1263" s="13">
        <f>_xlfn.XLOOKUP(C1263,'Export Action'!$A$3:$A$1999,'Export Action'!$L$3:$L$1999)</f>
        <v>0</v>
      </c>
      <c r="B1263" s="84"/>
      <c r="C1263" s="1"/>
      <c r="D1263" s="36"/>
      <c r="E1263" s="1"/>
      <c r="F1263" s="36"/>
      <c r="G1263" s="68"/>
      <c r="H1263" s="71"/>
      <c r="I1263" s="71"/>
      <c r="J1263" s="1"/>
      <c r="K1263" s="1"/>
      <c r="L1263" s="1"/>
      <c r="M1263" s="5"/>
      <c r="N1263" s="5"/>
      <c r="O1263" s="31"/>
      <c r="P1263" s="31"/>
      <c r="Q1263" s="1"/>
      <c r="R1263" s="64"/>
      <c r="S1263" s="73"/>
      <c r="T1263" s="74">
        <f t="shared" si="20"/>
        <v>430</v>
      </c>
      <c r="U1263" s="75"/>
      <c r="V1263" s="8" t="str" cm="1">
        <f t="array" ref="V1263">IF(SUMPRODUCT((Tableau1[NOM DE LA STRUCTURE]=Tableau1[[#This Row],[NOM DE LA STRUCTURE]])*Tableau1[MONTANT PROPOSE POUR L''ACTION])=0,"",SUMPRODUCT((Tableau1[NOM DE LA STRUCTURE]=Tableau1[[#This Row],[NOM DE LA STRUCTURE]])*Tableau1[MONTANT PROPOSE POUR L''ACTION]))</f>
        <v/>
      </c>
      <c r="W1263" s="79"/>
    </row>
    <row r="1264" spans="1:23" ht="47.5" hidden="1" customHeight="1" x14ac:dyDescent="0.25">
      <c r="A1264" s="13">
        <f>_xlfn.XLOOKUP(C1264,'Export Action'!$A$3:$A$1999,'Export Action'!$L$3:$L$1999)</f>
        <v>0</v>
      </c>
      <c r="B1264" s="84"/>
      <c r="C1264" s="1"/>
      <c r="D1264" s="36"/>
      <c r="E1264" s="1"/>
      <c r="F1264" s="36"/>
      <c r="G1264" s="68"/>
      <c r="H1264" s="71"/>
      <c r="I1264" s="71"/>
      <c r="J1264" s="1"/>
      <c r="K1264" s="1"/>
      <c r="L1264" s="1"/>
      <c r="M1264" s="5"/>
      <c r="N1264" s="5"/>
      <c r="O1264" s="31"/>
      <c r="P1264" s="31"/>
      <c r="Q1264" s="1"/>
      <c r="R1264" s="64"/>
      <c r="S1264" s="73"/>
      <c r="T1264" s="74">
        <f t="shared" si="20"/>
        <v>430</v>
      </c>
      <c r="U1264" s="75"/>
      <c r="V1264" s="8" t="str" cm="1">
        <f t="array" ref="V1264">IF(SUMPRODUCT((Tableau1[NOM DE LA STRUCTURE]=Tableau1[[#This Row],[NOM DE LA STRUCTURE]])*Tableau1[MONTANT PROPOSE POUR L''ACTION])=0,"",SUMPRODUCT((Tableau1[NOM DE LA STRUCTURE]=Tableau1[[#This Row],[NOM DE LA STRUCTURE]])*Tableau1[MONTANT PROPOSE POUR L''ACTION]))</f>
        <v/>
      </c>
      <c r="W1264" s="79"/>
    </row>
    <row r="1265" spans="1:23" ht="47.5" hidden="1" customHeight="1" x14ac:dyDescent="0.25">
      <c r="A1265" s="13">
        <f>_xlfn.XLOOKUP(C1265,'Export Action'!$A$3:$A$1999,'Export Action'!$L$3:$L$1999)</f>
        <v>0</v>
      </c>
      <c r="B1265" s="84"/>
      <c r="C1265" s="1"/>
      <c r="D1265" s="36"/>
      <c r="E1265" s="1"/>
      <c r="F1265" s="36"/>
      <c r="G1265" s="68"/>
      <c r="H1265" s="71"/>
      <c r="I1265" s="71"/>
      <c r="J1265" s="1"/>
      <c r="K1265" s="1"/>
      <c r="L1265" s="1"/>
      <c r="M1265" s="5"/>
      <c r="N1265" s="5"/>
      <c r="O1265" s="31"/>
      <c r="P1265" s="31"/>
      <c r="Q1265" s="1"/>
      <c r="R1265" s="64"/>
      <c r="S1265" s="73"/>
      <c r="T1265" s="74">
        <f t="shared" si="20"/>
        <v>430</v>
      </c>
      <c r="U1265" s="75"/>
      <c r="V1265" s="8" t="str" cm="1">
        <f t="array" ref="V1265">IF(SUMPRODUCT((Tableau1[NOM DE LA STRUCTURE]=Tableau1[[#This Row],[NOM DE LA STRUCTURE]])*Tableau1[MONTANT PROPOSE POUR L''ACTION])=0,"",SUMPRODUCT((Tableau1[NOM DE LA STRUCTURE]=Tableau1[[#This Row],[NOM DE LA STRUCTURE]])*Tableau1[MONTANT PROPOSE POUR L''ACTION]))</f>
        <v/>
      </c>
      <c r="W1265" s="79"/>
    </row>
    <row r="1266" spans="1:23" ht="47.5" hidden="1" customHeight="1" x14ac:dyDescent="0.25">
      <c r="A1266" s="13">
        <f>_xlfn.XLOOKUP(C1266,'Export Action'!$A$3:$A$1999,'Export Action'!$L$3:$L$1999)</f>
        <v>0</v>
      </c>
      <c r="B1266" s="84"/>
      <c r="C1266" s="1"/>
      <c r="D1266" s="36"/>
      <c r="E1266" s="1"/>
      <c r="F1266" s="36"/>
      <c r="G1266" s="68"/>
      <c r="H1266" s="71"/>
      <c r="I1266" s="71"/>
      <c r="J1266" s="1"/>
      <c r="K1266" s="1"/>
      <c r="L1266" s="1"/>
      <c r="M1266" s="5"/>
      <c r="N1266" s="5"/>
      <c r="O1266" s="31"/>
      <c r="P1266" s="31"/>
      <c r="Q1266" s="1"/>
      <c r="R1266" s="64"/>
      <c r="S1266" s="73"/>
      <c r="T1266" s="74">
        <f t="shared" si="20"/>
        <v>430</v>
      </c>
      <c r="U1266" s="75"/>
      <c r="V1266" s="8" t="str" cm="1">
        <f t="array" ref="V1266">IF(SUMPRODUCT((Tableau1[NOM DE LA STRUCTURE]=Tableau1[[#This Row],[NOM DE LA STRUCTURE]])*Tableau1[MONTANT PROPOSE POUR L''ACTION])=0,"",SUMPRODUCT((Tableau1[NOM DE LA STRUCTURE]=Tableau1[[#This Row],[NOM DE LA STRUCTURE]])*Tableau1[MONTANT PROPOSE POUR L''ACTION]))</f>
        <v/>
      </c>
      <c r="W1266" s="79"/>
    </row>
    <row r="1267" spans="1:23" ht="47.5" hidden="1" customHeight="1" x14ac:dyDescent="0.25">
      <c r="A1267" s="13">
        <f>_xlfn.XLOOKUP(C1267,'Export Action'!$A$3:$A$1999,'Export Action'!$L$3:$L$1999)</f>
        <v>0</v>
      </c>
      <c r="B1267" s="84"/>
      <c r="C1267" s="1"/>
      <c r="D1267" s="36"/>
      <c r="E1267" s="1"/>
      <c r="F1267" s="36"/>
      <c r="G1267" s="68"/>
      <c r="H1267" s="71"/>
      <c r="I1267" s="71"/>
      <c r="J1267" s="1"/>
      <c r="K1267" s="1"/>
      <c r="L1267" s="1"/>
      <c r="M1267" s="5"/>
      <c r="N1267" s="5"/>
      <c r="O1267" s="31"/>
      <c r="P1267" s="31"/>
      <c r="Q1267" s="1"/>
      <c r="R1267" s="64"/>
      <c r="S1267" s="73"/>
      <c r="T1267" s="74">
        <f t="shared" si="20"/>
        <v>430</v>
      </c>
      <c r="U1267" s="75"/>
      <c r="V1267" s="8" t="str" cm="1">
        <f t="array" ref="V1267">IF(SUMPRODUCT((Tableau1[NOM DE LA STRUCTURE]=Tableau1[[#This Row],[NOM DE LA STRUCTURE]])*Tableau1[MONTANT PROPOSE POUR L''ACTION])=0,"",SUMPRODUCT((Tableau1[NOM DE LA STRUCTURE]=Tableau1[[#This Row],[NOM DE LA STRUCTURE]])*Tableau1[MONTANT PROPOSE POUR L''ACTION]))</f>
        <v/>
      </c>
      <c r="W1267" s="79"/>
    </row>
    <row r="1268" spans="1:23" ht="47.5" hidden="1" customHeight="1" x14ac:dyDescent="0.25">
      <c r="A1268" s="13">
        <f>_xlfn.XLOOKUP(C1268,'Export Action'!$A$3:$A$1999,'Export Action'!$L$3:$L$1999)</f>
        <v>0</v>
      </c>
      <c r="B1268" s="84"/>
      <c r="C1268" s="1"/>
      <c r="D1268" s="36"/>
      <c r="E1268" s="1"/>
      <c r="F1268" s="36"/>
      <c r="G1268" s="68"/>
      <c r="H1268" s="71"/>
      <c r="I1268" s="71"/>
      <c r="J1268" s="1"/>
      <c r="K1268" s="1"/>
      <c r="L1268" s="1"/>
      <c r="M1268" s="5"/>
      <c r="N1268" s="5"/>
      <c r="O1268" s="31"/>
      <c r="P1268" s="31"/>
      <c r="Q1268" s="1"/>
      <c r="R1268" s="64"/>
      <c r="S1268" s="73"/>
      <c r="T1268" s="74">
        <f t="shared" si="20"/>
        <v>430</v>
      </c>
      <c r="U1268" s="75"/>
      <c r="V1268" s="8" t="str" cm="1">
        <f t="array" ref="V1268">IF(SUMPRODUCT((Tableau1[NOM DE LA STRUCTURE]=Tableau1[[#This Row],[NOM DE LA STRUCTURE]])*Tableau1[MONTANT PROPOSE POUR L''ACTION])=0,"",SUMPRODUCT((Tableau1[NOM DE LA STRUCTURE]=Tableau1[[#This Row],[NOM DE LA STRUCTURE]])*Tableau1[MONTANT PROPOSE POUR L''ACTION]))</f>
        <v/>
      </c>
      <c r="W1268" s="79"/>
    </row>
    <row r="1269" spans="1:23" ht="47.5" hidden="1" customHeight="1" x14ac:dyDescent="0.25">
      <c r="A1269" s="13">
        <f>_xlfn.XLOOKUP(C1269,'Export Action'!$A$3:$A$1999,'Export Action'!$L$3:$L$1999)</f>
        <v>0</v>
      </c>
      <c r="B1269" s="84"/>
      <c r="C1269" s="1"/>
      <c r="D1269" s="36"/>
      <c r="E1269" s="1"/>
      <c r="F1269" s="36"/>
      <c r="G1269" s="68"/>
      <c r="H1269" s="71"/>
      <c r="I1269" s="71"/>
      <c r="J1269" s="1"/>
      <c r="K1269" s="1"/>
      <c r="L1269" s="1"/>
      <c r="M1269" s="5"/>
      <c r="N1269" s="5"/>
      <c r="O1269" s="31"/>
      <c r="P1269" s="31"/>
      <c r="Q1269" s="1"/>
      <c r="R1269" s="64"/>
      <c r="S1269" s="73"/>
      <c r="T1269" s="74">
        <f t="shared" si="20"/>
        <v>430</v>
      </c>
      <c r="U1269" s="75"/>
      <c r="V1269" s="8" t="str" cm="1">
        <f t="array" ref="V1269">IF(SUMPRODUCT((Tableau1[NOM DE LA STRUCTURE]=Tableau1[[#This Row],[NOM DE LA STRUCTURE]])*Tableau1[MONTANT PROPOSE POUR L''ACTION])=0,"",SUMPRODUCT((Tableau1[NOM DE LA STRUCTURE]=Tableau1[[#This Row],[NOM DE LA STRUCTURE]])*Tableau1[MONTANT PROPOSE POUR L''ACTION]))</f>
        <v/>
      </c>
      <c r="W1269" s="79"/>
    </row>
    <row r="1270" spans="1:23" ht="47.5" hidden="1" customHeight="1" x14ac:dyDescent="0.25">
      <c r="A1270" s="13">
        <f>_xlfn.XLOOKUP(C1270,'Export Action'!$A$3:$A$1999,'Export Action'!$L$3:$L$1999)</f>
        <v>0</v>
      </c>
      <c r="B1270" s="84"/>
      <c r="C1270" s="1"/>
      <c r="D1270" s="36"/>
      <c r="E1270" s="1"/>
      <c r="F1270" s="36"/>
      <c r="G1270" s="68"/>
      <c r="H1270" s="71"/>
      <c r="I1270" s="71"/>
      <c r="J1270" s="1"/>
      <c r="K1270" s="1"/>
      <c r="L1270" s="1"/>
      <c r="M1270" s="5"/>
      <c r="N1270" s="5"/>
      <c r="O1270" s="31"/>
      <c r="P1270" s="31"/>
      <c r="Q1270" s="1"/>
      <c r="R1270" s="64"/>
      <c r="S1270" s="73"/>
      <c r="T1270" s="74">
        <f t="shared" si="20"/>
        <v>430</v>
      </c>
      <c r="U1270" s="75"/>
      <c r="V1270" s="8" t="str" cm="1">
        <f t="array" ref="V1270">IF(SUMPRODUCT((Tableau1[NOM DE LA STRUCTURE]=Tableau1[[#This Row],[NOM DE LA STRUCTURE]])*Tableau1[MONTANT PROPOSE POUR L''ACTION])=0,"",SUMPRODUCT((Tableau1[NOM DE LA STRUCTURE]=Tableau1[[#This Row],[NOM DE LA STRUCTURE]])*Tableau1[MONTANT PROPOSE POUR L''ACTION]))</f>
        <v/>
      </c>
      <c r="W1270" s="79"/>
    </row>
    <row r="1271" spans="1:23" ht="47.5" hidden="1" customHeight="1" x14ac:dyDescent="0.25">
      <c r="A1271" s="13">
        <f>_xlfn.XLOOKUP(C1271,'Export Action'!$A$3:$A$1999,'Export Action'!$L$3:$L$1999)</f>
        <v>0</v>
      </c>
      <c r="B1271" s="84"/>
      <c r="C1271" s="1"/>
      <c r="D1271" s="36"/>
      <c r="E1271" s="1"/>
      <c r="F1271" s="36"/>
      <c r="G1271" s="68"/>
      <c r="H1271" s="71"/>
      <c r="I1271" s="71"/>
      <c r="J1271" s="1"/>
      <c r="K1271" s="1"/>
      <c r="L1271" s="1"/>
      <c r="M1271" s="5"/>
      <c r="N1271" s="5"/>
      <c r="O1271" s="31"/>
      <c r="P1271" s="31"/>
      <c r="Q1271" s="1"/>
      <c r="R1271" s="64"/>
      <c r="S1271" s="73"/>
      <c r="T1271" s="74">
        <f t="shared" si="20"/>
        <v>430</v>
      </c>
      <c r="U1271" s="75"/>
      <c r="V1271" s="8" t="str" cm="1">
        <f t="array" ref="V1271">IF(SUMPRODUCT((Tableau1[NOM DE LA STRUCTURE]=Tableau1[[#This Row],[NOM DE LA STRUCTURE]])*Tableau1[MONTANT PROPOSE POUR L''ACTION])=0,"",SUMPRODUCT((Tableau1[NOM DE LA STRUCTURE]=Tableau1[[#This Row],[NOM DE LA STRUCTURE]])*Tableau1[MONTANT PROPOSE POUR L''ACTION]))</f>
        <v/>
      </c>
      <c r="W1271" s="79"/>
    </row>
    <row r="1272" spans="1:23" ht="47.5" hidden="1" customHeight="1" x14ac:dyDescent="0.25">
      <c r="A1272" s="13">
        <f>_xlfn.XLOOKUP(C1272,'Export Action'!$A$3:$A$1999,'Export Action'!$L$3:$L$1999)</f>
        <v>0</v>
      </c>
      <c r="B1272" s="84"/>
      <c r="C1272" s="1"/>
      <c r="D1272" s="36"/>
      <c r="E1272" s="1"/>
      <c r="F1272" s="36"/>
      <c r="G1272" s="68"/>
      <c r="H1272" s="71"/>
      <c r="I1272" s="71"/>
      <c r="J1272" s="1"/>
      <c r="K1272" s="1"/>
      <c r="L1272" s="1"/>
      <c r="M1272" s="5"/>
      <c r="N1272" s="5"/>
      <c r="O1272" s="31"/>
      <c r="P1272" s="31"/>
      <c r="Q1272" s="1"/>
      <c r="R1272" s="64"/>
      <c r="S1272" s="73"/>
      <c r="T1272" s="74">
        <f t="shared" si="20"/>
        <v>430</v>
      </c>
      <c r="U1272" s="75"/>
      <c r="V1272" s="8" t="str" cm="1">
        <f t="array" ref="V1272">IF(SUMPRODUCT((Tableau1[NOM DE LA STRUCTURE]=Tableau1[[#This Row],[NOM DE LA STRUCTURE]])*Tableau1[MONTANT PROPOSE POUR L''ACTION])=0,"",SUMPRODUCT((Tableau1[NOM DE LA STRUCTURE]=Tableau1[[#This Row],[NOM DE LA STRUCTURE]])*Tableau1[MONTANT PROPOSE POUR L''ACTION]))</f>
        <v/>
      </c>
      <c r="W1272" s="79"/>
    </row>
    <row r="1273" spans="1:23" ht="47.5" hidden="1" customHeight="1" x14ac:dyDescent="0.25">
      <c r="A1273" s="13">
        <f>_xlfn.XLOOKUP(C1273,'Export Action'!$A$3:$A$1999,'Export Action'!$L$3:$L$1999)</f>
        <v>0</v>
      </c>
      <c r="B1273" s="84"/>
      <c r="C1273" s="1"/>
      <c r="D1273" s="36"/>
      <c r="E1273" s="1"/>
      <c r="F1273" s="36"/>
      <c r="G1273" s="68"/>
      <c r="H1273" s="71"/>
      <c r="I1273" s="71"/>
      <c r="J1273" s="1"/>
      <c r="K1273" s="1"/>
      <c r="L1273" s="1"/>
      <c r="M1273" s="5"/>
      <c r="N1273" s="5"/>
      <c r="O1273" s="31"/>
      <c r="P1273" s="31"/>
      <c r="Q1273" s="1"/>
      <c r="R1273" s="64"/>
      <c r="S1273" s="73"/>
      <c r="T1273" s="74">
        <f t="shared" si="20"/>
        <v>430</v>
      </c>
      <c r="U1273" s="75"/>
      <c r="V1273" s="8" t="str" cm="1">
        <f t="array" ref="V1273">IF(SUMPRODUCT((Tableau1[NOM DE LA STRUCTURE]=Tableau1[[#This Row],[NOM DE LA STRUCTURE]])*Tableau1[MONTANT PROPOSE POUR L''ACTION])=0,"",SUMPRODUCT((Tableau1[NOM DE LA STRUCTURE]=Tableau1[[#This Row],[NOM DE LA STRUCTURE]])*Tableau1[MONTANT PROPOSE POUR L''ACTION]))</f>
        <v/>
      </c>
      <c r="W1273" s="79"/>
    </row>
    <row r="1274" spans="1:23" ht="47.5" hidden="1" customHeight="1" x14ac:dyDescent="0.25">
      <c r="A1274" s="13">
        <f>_xlfn.XLOOKUP(C1274,'Export Action'!$A$3:$A$1999,'Export Action'!$L$3:$L$1999)</f>
        <v>0</v>
      </c>
      <c r="B1274" s="84"/>
      <c r="C1274" s="1"/>
      <c r="D1274" s="36"/>
      <c r="E1274" s="1"/>
      <c r="F1274" s="36"/>
      <c r="G1274" s="68"/>
      <c r="H1274" s="71"/>
      <c r="I1274" s="71"/>
      <c r="J1274" s="1"/>
      <c r="K1274" s="1"/>
      <c r="L1274" s="1"/>
      <c r="M1274" s="5"/>
      <c r="N1274" s="5"/>
      <c r="O1274" s="31"/>
      <c r="P1274" s="31"/>
      <c r="Q1274" s="1"/>
      <c r="R1274" s="64"/>
      <c r="S1274" s="73"/>
      <c r="T1274" s="74">
        <f t="shared" si="20"/>
        <v>430</v>
      </c>
      <c r="U1274" s="75"/>
      <c r="V1274" s="8" t="str" cm="1">
        <f t="array" ref="V1274">IF(SUMPRODUCT((Tableau1[NOM DE LA STRUCTURE]=Tableau1[[#This Row],[NOM DE LA STRUCTURE]])*Tableau1[MONTANT PROPOSE POUR L''ACTION])=0,"",SUMPRODUCT((Tableau1[NOM DE LA STRUCTURE]=Tableau1[[#This Row],[NOM DE LA STRUCTURE]])*Tableau1[MONTANT PROPOSE POUR L''ACTION]))</f>
        <v/>
      </c>
      <c r="W1274" s="79"/>
    </row>
    <row r="1275" spans="1:23" ht="47.5" hidden="1" customHeight="1" x14ac:dyDescent="0.25">
      <c r="A1275" s="13">
        <f>_xlfn.XLOOKUP(C1275,'Export Action'!$A$3:$A$1999,'Export Action'!$L$3:$L$1999)</f>
        <v>0</v>
      </c>
      <c r="B1275" s="84"/>
      <c r="C1275" s="1"/>
      <c r="D1275" s="36"/>
      <c r="E1275" s="1"/>
      <c r="F1275" s="36"/>
      <c r="G1275" s="68"/>
      <c r="H1275" s="71"/>
      <c r="I1275" s="71"/>
      <c r="J1275" s="1"/>
      <c r="K1275" s="1"/>
      <c r="L1275" s="1"/>
      <c r="M1275" s="5"/>
      <c r="N1275" s="5"/>
      <c r="O1275" s="31"/>
      <c r="P1275" s="31"/>
      <c r="Q1275" s="1"/>
      <c r="R1275" s="64"/>
      <c r="S1275" s="73"/>
      <c r="T1275" s="74">
        <f t="shared" si="20"/>
        <v>430</v>
      </c>
      <c r="U1275" s="75"/>
      <c r="V1275" s="8" t="str" cm="1">
        <f t="array" ref="V1275">IF(SUMPRODUCT((Tableau1[NOM DE LA STRUCTURE]=Tableau1[[#This Row],[NOM DE LA STRUCTURE]])*Tableau1[MONTANT PROPOSE POUR L''ACTION])=0,"",SUMPRODUCT((Tableau1[NOM DE LA STRUCTURE]=Tableau1[[#This Row],[NOM DE LA STRUCTURE]])*Tableau1[MONTANT PROPOSE POUR L''ACTION]))</f>
        <v/>
      </c>
      <c r="W1275" s="79"/>
    </row>
    <row r="1276" spans="1:23" ht="47.5" hidden="1" customHeight="1" x14ac:dyDescent="0.25">
      <c r="A1276" s="13">
        <f>_xlfn.XLOOKUP(C1276,'Export Action'!$A$3:$A$1999,'Export Action'!$L$3:$L$1999)</f>
        <v>0</v>
      </c>
      <c r="B1276" s="84"/>
      <c r="C1276" s="1"/>
      <c r="D1276" s="36"/>
      <c r="E1276" s="1"/>
      <c r="F1276" s="36"/>
      <c r="G1276" s="68"/>
      <c r="H1276" s="71"/>
      <c r="I1276" s="71"/>
      <c r="J1276" s="1"/>
      <c r="K1276" s="1"/>
      <c r="L1276" s="1"/>
      <c r="M1276" s="5"/>
      <c r="N1276" s="5"/>
      <c r="O1276" s="31"/>
      <c r="P1276" s="31"/>
      <c r="Q1276" s="1"/>
      <c r="R1276" s="64"/>
      <c r="S1276" s="73"/>
      <c r="T1276" s="74">
        <f t="shared" si="20"/>
        <v>430</v>
      </c>
      <c r="U1276" s="75"/>
      <c r="V1276" s="8" t="str" cm="1">
        <f t="array" ref="V1276">IF(SUMPRODUCT((Tableau1[NOM DE LA STRUCTURE]=Tableau1[[#This Row],[NOM DE LA STRUCTURE]])*Tableau1[MONTANT PROPOSE POUR L''ACTION])=0,"",SUMPRODUCT((Tableau1[NOM DE LA STRUCTURE]=Tableau1[[#This Row],[NOM DE LA STRUCTURE]])*Tableau1[MONTANT PROPOSE POUR L''ACTION]))</f>
        <v/>
      </c>
      <c r="W1276" s="79"/>
    </row>
    <row r="1277" spans="1:23" ht="47.5" hidden="1" customHeight="1" x14ac:dyDescent="0.25">
      <c r="A1277" s="13">
        <f>_xlfn.XLOOKUP(C1277,'Export Action'!$A$3:$A$1999,'Export Action'!$L$3:$L$1999)</f>
        <v>0</v>
      </c>
      <c r="B1277" s="84"/>
      <c r="C1277" s="1"/>
      <c r="D1277" s="36"/>
      <c r="E1277" s="1"/>
      <c r="F1277" s="36"/>
      <c r="G1277" s="68"/>
      <c r="H1277" s="71"/>
      <c r="I1277" s="71"/>
      <c r="J1277" s="1"/>
      <c r="K1277" s="1"/>
      <c r="L1277" s="1"/>
      <c r="M1277" s="5"/>
      <c r="N1277" s="5"/>
      <c r="O1277" s="31"/>
      <c r="P1277" s="31"/>
      <c r="Q1277" s="1"/>
      <c r="R1277" s="64"/>
      <c r="S1277" s="73"/>
      <c r="T1277" s="74">
        <f t="shared" si="20"/>
        <v>430</v>
      </c>
      <c r="U1277" s="75"/>
      <c r="V1277" s="8" t="str" cm="1">
        <f t="array" ref="V1277">IF(SUMPRODUCT((Tableau1[NOM DE LA STRUCTURE]=Tableau1[[#This Row],[NOM DE LA STRUCTURE]])*Tableau1[MONTANT PROPOSE POUR L''ACTION])=0,"",SUMPRODUCT((Tableau1[NOM DE LA STRUCTURE]=Tableau1[[#This Row],[NOM DE LA STRUCTURE]])*Tableau1[MONTANT PROPOSE POUR L''ACTION]))</f>
        <v/>
      </c>
      <c r="W1277" s="79"/>
    </row>
    <row r="1278" spans="1:23" ht="47.5" hidden="1" customHeight="1" x14ac:dyDescent="0.25">
      <c r="A1278" s="13">
        <f>_xlfn.XLOOKUP(C1278,'Export Action'!$A$3:$A$1999,'Export Action'!$L$3:$L$1999)</f>
        <v>0</v>
      </c>
      <c r="B1278" s="84"/>
      <c r="C1278" s="1"/>
      <c r="D1278" s="36"/>
      <c r="E1278" s="1"/>
      <c r="F1278" s="36"/>
      <c r="G1278" s="68"/>
      <c r="H1278" s="71"/>
      <c r="I1278" s="71"/>
      <c r="J1278" s="1"/>
      <c r="K1278" s="1"/>
      <c r="L1278" s="1"/>
      <c r="M1278" s="5"/>
      <c r="N1278" s="5"/>
      <c r="O1278" s="31"/>
      <c r="P1278" s="31"/>
      <c r="Q1278" s="1"/>
      <c r="R1278" s="64"/>
      <c r="S1278" s="73"/>
      <c r="T1278" s="74">
        <f t="shared" si="20"/>
        <v>430</v>
      </c>
      <c r="U1278" s="75"/>
      <c r="V1278" s="8" t="str" cm="1">
        <f t="array" ref="V1278">IF(SUMPRODUCT((Tableau1[NOM DE LA STRUCTURE]=Tableau1[[#This Row],[NOM DE LA STRUCTURE]])*Tableau1[MONTANT PROPOSE POUR L''ACTION])=0,"",SUMPRODUCT((Tableau1[NOM DE LA STRUCTURE]=Tableau1[[#This Row],[NOM DE LA STRUCTURE]])*Tableau1[MONTANT PROPOSE POUR L''ACTION]))</f>
        <v/>
      </c>
      <c r="W1278" s="79"/>
    </row>
    <row r="1279" spans="1:23" ht="47.5" hidden="1" customHeight="1" x14ac:dyDescent="0.25">
      <c r="A1279" s="13">
        <f>_xlfn.XLOOKUP(C1279,'Export Action'!$A$3:$A$1999,'Export Action'!$L$3:$L$1999)</f>
        <v>0</v>
      </c>
      <c r="B1279" s="84"/>
      <c r="C1279" s="1"/>
      <c r="D1279" s="36"/>
      <c r="E1279" s="1"/>
      <c r="F1279" s="36"/>
      <c r="G1279" s="68"/>
      <c r="H1279" s="71"/>
      <c r="I1279" s="71"/>
      <c r="J1279" s="1"/>
      <c r="K1279" s="1"/>
      <c r="L1279" s="1"/>
      <c r="M1279" s="5"/>
      <c r="N1279" s="5"/>
      <c r="O1279" s="31"/>
      <c r="P1279" s="31"/>
      <c r="Q1279" s="1"/>
      <c r="R1279" s="64"/>
      <c r="S1279" s="73"/>
      <c r="T1279" s="74">
        <f t="shared" si="20"/>
        <v>430</v>
      </c>
      <c r="U1279" s="75"/>
      <c r="V1279" s="8" t="str" cm="1">
        <f t="array" ref="V1279">IF(SUMPRODUCT((Tableau1[NOM DE LA STRUCTURE]=Tableau1[[#This Row],[NOM DE LA STRUCTURE]])*Tableau1[MONTANT PROPOSE POUR L''ACTION])=0,"",SUMPRODUCT((Tableau1[NOM DE LA STRUCTURE]=Tableau1[[#This Row],[NOM DE LA STRUCTURE]])*Tableau1[MONTANT PROPOSE POUR L''ACTION]))</f>
        <v/>
      </c>
      <c r="W1279" s="79"/>
    </row>
    <row r="1280" spans="1:23" ht="47.5" hidden="1" customHeight="1" x14ac:dyDescent="0.25">
      <c r="A1280" s="13">
        <f>_xlfn.XLOOKUP(C1280,'Export Action'!$A$3:$A$1999,'Export Action'!$L$3:$L$1999)</f>
        <v>0</v>
      </c>
      <c r="B1280" s="84"/>
      <c r="C1280" s="1"/>
      <c r="D1280" s="36"/>
      <c r="E1280" s="1"/>
      <c r="F1280" s="36"/>
      <c r="G1280" s="68"/>
      <c r="H1280" s="71"/>
      <c r="I1280" s="71"/>
      <c r="J1280" s="1"/>
      <c r="K1280" s="1"/>
      <c r="L1280" s="1"/>
      <c r="M1280" s="5"/>
      <c r="N1280" s="5"/>
      <c r="O1280" s="31"/>
      <c r="P1280" s="31"/>
      <c r="Q1280" s="1"/>
      <c r="R1280" s="64"/>
      <c r="S1280" s="73"/>
      <c r="T1280" s="74">
        <f t="shared" si="20"/>
        <v>430</v>
      </c>
      <c r="U1280" s="75"/>
      <c r="V1280" s="8" t="str" cm="1">
        <f t="array" ref="V1280">IF(SUMPRODUCT((Tableau1[NOM DE LA STRUCTURE]=Tableau1[[#This Row],[NOM DE LA STRUCTURE]])*Tableau1[MONTANT PROPOSE POUR L''ACTION])=0,"",SUMPRODUCT((Tableau1[NOM DE LA STRUCTURE]=Tableau1[[#This Row],[NOM DE LA STRUCTURE]])*Tableau1[MONTANT PROPOSE POUR L''ACTION]))</f>
        <v/>
      </c>
      <c r="W1280" s="79"/>
    </row>
    <row r="1281" spans="1:23" ht="47.5" hidden="1" customHeight="1" x14ac:dyDescent="0.25">
      <c r="A1281" s="13">
        <f>_xlfn.XLOOKUP(C1281,'Export Action'!$A$3:$A$1999,'Export Action'!$L$3:$L$1999)</f>
        <v>0</v>
      </c>
      <c r="B1281" s="84"/>
      <c r="C1281" s="1"/>
      <c r="D1281" s="36"/>
      <c r="E1281" s="1"/>
      <c r="F1281" s="36"/>
      <c r="G1281" s="68"/>
      <c r="H1281" s="71"/>
      <c r="I1281" s="71"/>
      <c r="J1281" s="1"/>
      <c r="K1281" s="1"/>
      <c r="L1281" s="1"/>
      <c r="M1281" s="5"/>
      <c r="N1281" s="5"/>
      <c r="O1281" s="31"/>
      <c r="P1281" s="31"/>
      <c r="Q1281" s="1"/>
      <c r="R1281" s="64"/>
      <c r="S1281" s="73"/>
      <c r="T1281" s="74">
        <f t="shared" si="20"/>
        <v>430</v>
      </c>
      <c r="U1281" s="75"/>
      <c r="V1281" s="8" t="str" cm="1">
        <f t="array" ref="V1281">IF(SUMPRODUCT((Tableau1[NOM DE LA STRUCTURE]=Tableau1[[#This Row],[NOM DE LA STRUCTURE]])*Tableau1[MONTANT PROPOSE POUR L''ACTION])=0,"",SUMPRODUCT((Tableau1[NOM DE LA STRUCTURE]=Tableau1[[#This Row],[NOM DE LA STRUCTURE]])*Tableau1[MONTANT PROPOSE POUR L''ACTION]))</f>
        <v/>
      </c>
      <c r="W1281" s="79"/>
    </row>
    <row r="1282" spans="1:23" ht="47.5" hidden="1" customHeight="1" x14ac:dyDescent="0.25">
      <c r="A1282" s="13">
        <f>_xlfn.XLOOKUP(C1282,'Export Action'!$A$3:$A$1999,'Export Action'!$L$3:$L$1999)</f>
        <v>0</v>
      </c>
      <c r="B1282" s="84"/>
      <c r="C1282" s="1"/>
      <c r="D1282" s="36"/>
      <c r="E1282" s="1"/>
      <c r="F1282" s="36"/>
      <c r="G1282" s="68"/>
      <c r="H1282" s="71"/>
      <c r="I1282" s="71"/>
      <c r="J1282" s="1"/>
      <c r="K1282" s="1"/>
      <c r="L1282" s="1"/>
      <c r="M1282" s="5"/>
      <c r="N1282" s="5"/>
      <c r="O1282" s="31"/>
      <c r="P1282" s="31"/>
      <c r="Q1282" s="1"/>
      <c r="R1282" s="64"/>
      <c r="S1282" s="73"/>
      <c r="T1282" s="74">
        <f t="shared" si="20"/>
        <v>430</v>
      </c>
      <c r="U1282" s="75"/>
      <c r="V1282" s="8" t="str" cm="1">
        <f t="array" ref="V1282">IF(SUMPRODUCT((Tableau1[NOM DE LA STRUCTURE]=Tableau1[[#This Row],[NOM DE LA STRUCTURE]])*Tableau1[MONTANT PROPOSE POUR L''ACTION])=0,"",SUMPRODUCT((Tableau1[NOM DE LA STRUCTURE]=Tableau1[[#This Row],[NOM DE LA STRUCTURE]])*Tableau1[MONTANT PROPOSE POUR L''ACTION]))</f>
        <v/>
      </c>
      <c r="W1282" s="79"/>
    </row>
    <row r="1283" spans="1:23" ht="47.5" hidden="1" customHeight="1" x14ac:dyDescent="0.25">
      <c r="A1283" s="13">
        <f>_xlfn.XLOOKUP(C1283,'Export Action'!$A$3:$A$1999,'Export Action'!$L$3:$L$1999)</f>
        <v>0</v>
      </c>
      <c r="B1283" s="84"/>
      <c r="C1283" s="1"/>
      <c r="D1283" s="36"/>
      <c r="E1283" s="1"/>
      <c r="F1283" s="36"/>
      <c r="G1283" s="68"/>
      <c r="H1283" s="71"/>
      <c r="I1283" s="71"/>
      <c r="J1283" s="1"/>
      <c r="K1283" s="1"/>
      <c r="L1283" s="1"/>
      <c r="M1283" s="5"/>
      <c r="N1283" s="5"/>
      <c r="O1283" s="31"/>
      <c r="P1283" s="31"/>
      <c r="Q1283" s="1"/>
      <c r="R1283" s="64"/>
      <c r="S1283" s="73"/>
      <c r="T1283" s="74">
        <f t="shared" si="20"/>
        <v>430</v>
      </c>
      <c r="U1283" s="75"/>
      <c r="V1283" s="8" t="str" cm="1">
        <f t="array" ref="V1283">IF(SUMPRODUCT((Tableau1[NOM DE LA STRUCTURE]=Tableau1[[#This Row],[NOM DE LA STRUCTURE]])*Tableau1[MONTANT PROPOSE POUR L''ACTION])=0,"",SUMPRODUCT((Tableau1[NOM DE LA STRUCTURE]=Tableau1[[#This Row],[NOM DE LA STRUCTURE]])*Tableau1[MONTANT PROPOSE POUR L''ACTION]))</f>
        <v/>
      </c>
      <c r="W1283" s="79"/>
    </row>
    <row r="1284" spans="1:23" ht="47.5" hidden="1" customHeight="1" x14ac:dyDescent="0.25">
      <c r="A1284" s="13">
        <f>_xlfn.XLOOKUP(C1284,'Export Action'!$A$3:$A$1999,'Export Action'!$L$3:$L$1999)</f>
        <v>0</v>
      </c>
      <c r="B1284" s="84"/>
      <c r="C1284" s="1"/>
      <c r="D1284" s="36"/>
      <c r="E1284" s="1"/>
      <c r="F1284" s="36"/>
      <c r="G1284" s="68"/>
      <c r="H1284" s="71"/>
      <c r="I1284" s="71"/>
      <c r="J1284" s="1"/>
      <c r="K1284" s="1"/>
      <c r="L1284" s="1"/>
      <c r="M1284" s="5"/>
      <c r="N1284" s="5"/>
      <c r="O1284" s="31"/>
      <c r="P1284" s="31"/>
      <c r="Q1284" s="1"/>
      <c r="R1284" s="64"/>
      <c r="S1284" s="73"/>
      <c r="T1284" s="74">
        <f t="shared" si="20"/>
        <v>430</v>
      </c>
      <c r="U1284" s="75"/>
      <c r="V1284" s="8" t="str" cm="1">
        <f t="array" ref="V1284">IF(SUMPRODUCT((Tableau1[NOM DE LA STRUCTURE]=Tableau1[[#This Row],[NOM DE LA STRUCTURE]])*Tableau1[MONTANT PROPOSE POUR L''ACTION])=0,"",SUMPRODUCT((Tableau1[NOM DE LA STRUCTURE]=Tableau1[[#This Row],[NOM DE LA STRUCTURE]])*Tableau1[MONTANT PROPOSE POUR L''ACTION]))</f>
        <v/>
      </c>
      <c r="W1284" s="79"/>
    </row>
    <row r="1285" spans="1:23" ht="47.5" hidden="1" customHeight="1" x14ac:dyDescent="0.25">
      <c r="A1285" s="13">
        <f>_xlfn.XLOOKUP(C1285,'Export Action'!$A$3:$A$1999,'Export Action'!$L$3:$L$1999)</f>
        <v>0</v>
      </c>
      <c r="B1285" s="84"/>
      <c r="C1285" s="1"/>
      <c r="D1285" s="36"/>
      <c r="E1285" s="1"/>
      <c r="F1285" s="36"/>
      <c r="G1285" s="68"/>
      <c r="H1285" s="71"/>
      <c r="I1285" s="71"/>
      <c r="J1285" s="1"/>
      <c r="K1285" s="1"/>
      <c r="L1285" s="1"/>
      <c r="M1285" s="5"/>
      <c r="N1285" s="5"/>
      <c r="O1285" s="31"/>
      <c r="P1285" s="31"/>
      <c r="Q1285" s="1"/>
      <c r="R1285" s="64"/>
      <c r="S1285" s="73"/>
      <c r="T1285" s="74">
        <f t="shared" si="20"/>
        <v>430</v>
      </c>
      <c r="U1285" s="75"/>
      <c r="V1285" s="8" t="str" cm="1">
        <f t="array" ref="V1285">IF(SUMPRODUCT((Tableau1[NOM DE LA STRUCTURE]=Tableau1[[#This Row],[NOM DE LA STRUCTURE]])*Tableau1[MONTANT PROPOSE POUR L''ACTION])=0,"",SUMPRODUCT((Tableau1[NOM DE LA STRUCTURE]=Tableau1[[#This Row],[NOM DE LA STRUCTURE]])*Tableau1[MONTANT PROPOSE POUR L''ACTION]))</f>
        <v/>
      </c>
      <c r="W1285" s="79"/>
    </row>
    <row r="1286" spans="1:23" ht="47.5" hidden="1" customHeight="1" x14ac:dyDescent="0.25">
      <c r="A1286" s="13">
        <f>_xlfn.XLOOKUP(C1286,'Export Action'!$A$3:$A$1999,'Export Action'!$L$3:$L$1999)</f>
        <v>0</v>
      </c>
      <c r="B1286" s="84"/>
      <c r="C1286" s="1"/>
      <c r="D1286" s="36"/>
      <c r="E1286" s="1"/>
      <c r="F1286" s="36"/>
      <c r="G1286" s="68"/>
      <c r="H1286" s="71"/>
      <c r="I1286" s="71"/>
      <c r="J1286" s="1"/>
      <c r="K1286" s="1"/>
      <c r="L1286" s="1"/>
      <c r="M1286" s="5"/>
      <c r="N1286" s="5"/>
      <c r="O1286" s="31"/>
      <c r="P1286" s="31"/>
      <c r="Q1286" s="1"/>
      <c r="R1286" s="64"/>
      <c r="S1286" s="73"/>
      <c r="T1286" s="74">
        <f t="shared" si="20"/>
        <v>430</v>
      </c>
      <c r="U1286" s="75"/>
      <c r="V1286" s="8" t="str" cm="1">
        <f t="array" ref="V1286">IF(SUMPRODUCT((Tableau1[NOM DE LA STRUCTURE]=Tableau1[[#This Row],[NOM DE LA STRUCTURE]])*Tableau1[MONTANT PROPOSE POUR L''ACTION])=0,"",SUMPRODUCT((Tableau1[NOM DE LA STRUCTURE]=Tableau1[[#This Row],[NOM DE LA STRUCTURE]])*Tableau1[MONTANT PROPOSE POUR L''ACTION]))</f>
        <v/>
      </c>
      <c r="W1286" s="79"/>
    </row>
    <row r="1287" spans="1:23" ht="47.5" hidden="1" customHeight="1" x14ac:dyDescent="0.25">
      <c r="A1287" s="13">
        <f>_xlfn.XLOOKUP(C1287,'Export Action'!$A$3:$A$1999,'Export Action'!$L$3:$L$1999)</f>
        <v>0</v>
      </c>
      <c r="B1287" s="84"/>
      <c r="C1287" s="1"/>
      <c r="D1287" s="36"/>
      <c r="E1287" s="1"/>
      <c r="F1287" s="36"/>
      <c r="G1287" s="68"/>
      <c r="H1287" s="71"/>
      <c r="I1287" s="71"/>
      <c r="J1287" s="1"/>
      <c r="K1287" s="1"/>
      <c r="L1287" s="1"/>
      <c r="M1287" s="5"/>
      <c r="N1287" s="5"/>
      <c r="O1287" s="31"/>
      <c r="P1287" s="31"/>
      <c r="Q1287" s="1"/>
      <c r="R1287" s="64"/>
      <c r="S1287" s="73"/>
      <c r="T1287" s="74">
        <f t="shared" si="20"/>
        <v>430</v>
      </c>
      <c r="U1287" s="75"/>
      <c r="V1287" s="8" t="str" cm="1">
        <f t="array" ref="V1287">IF(SUMPRODUCT((Tableau1[NOM DE LA STRUCTURE]=Tableau1[[#This Row],[NOM DE LA STRUCTURE]])*Tableau1[MONTANT PROPOSE POUR L''ACTION])=0,"",SUMPRODUCT((Tableau1[NOM DE LA STRUCTURE]=Tableau1[[#This Row],[NOM DE LA STRUCTURE]])*Tableau1[MONTANT PROPOSE POUR L''ACTION]))</f>
        <v/>
      </c>
      <c r="W1287" s="79"/>
    </row>
    <row r="1288" spans="1:23" ht="47.5" hidden="1" customHeight="1" x14ac:dyDescent="0.25">
      <c r="A1288" s="13">
        <f>_xlfn.XLOOKUP(C1288,'Export Action'!$A$3:$A$1999,'Export Action'!$L$3:$L$1999)</f>
        <v>0</v>
      </c>
      <c r="B1288" s="84"/>
      <c r="C1288" s="1"/>
      <c r="D1288" s="36"/>
      <c r="E1288" s="1"/>
      <c r="F1288" s="36"/>
      <c r="G1288" s="68"/>
      <c r="H1288" s="71"/>
      <c r="I1288" s="71"/>
      <c r="J1288" s="1"/>
      <c r="K1288" s="1"/>
      <c r="L1288" s="1"/>
      <c r="M1288" s="5"/>
      <c r="N1288" s="5"/>
      <c r="O1288" s="31"/>
      <c r="P1288" s="31"/>
      <c r="Q1288" s="1"/>
      <c r="R1288" s="64"/>
      <c r="S1288" s="73"/>
      <c r="T1288" s="74">
        <f t="shared" si="20"/>
        <v>430</v>
      </c>
      <c r="U1288" s="75"/>
      <c r="V1288" s="8" t="str" cm="1">
        <f t="array" ref="V1288">IF(SUMPRODUCT((Tableau1[NOM DE LA STRUCTURE]=Tableau1[[#This Row],[NOM DE LA STRUCTURE]])*Tableau1[MONTANT PROPOSE POUR L''ACTION])=0,"",SUMPRODUCT((Tableau1[NOM DE LA STRUCTURE]=Tableau1[[#This Row],[NOM DE LA STRUCTURE]])*Tableau1[MONTANT PROPOSE POUR L''ACTION]))</f>
        <v/>
      </c>
      <c r="W1288" s="79"/>
    </row>
    <row r="1289" spans="1:23" ht="47.5" hidden="1" customHeight="1" x14ac:dyDescent="0.25">
      <c r="A1289" s="13">
        <f>_xlfn.XLOOKUP(C1289,'Export Action'!$A$3:$A$1999,'Export Action'!$L$3:$L$1999)</f>
        <v>0</v>
      </c>
      <c r="B1289" s="84"/>
      <c r="C1289" s="1"/>
      <c r="D1289" s="36"/>
      <c r="E1289" s="1"/>
      <c r="F1289" s="36"/>
      <c r="G1289" s="68"/>
      <c r="H1289" s="71"/>
      <c r="I1289" s="71"/>
      <c r="J1289" s="1"/>
      <c r="K1289" s="1"/>
      <c r="L1289" s="1"/>
      <c r="M1289" s="5"/>
      <c r="N1289" s="5"/>
      <c r="O1289" s="31"/>
      <c r="P1289" s="31"/>
      <c r="Q1289" s="1"/>
      <c r="R1289" s="64"/>
      <c r="S1289" s="73"/>
      <c r="T1289" s="74">
        <f t="shared" si="20"/>
        <v>430</v>
      </c>
      <c r="U1289" s="75"/>
      <c r="V1289" s="8" t="str" cm="1">
        <f t="array" ref="V1289">IF(SUMPRODUCT((Tableau1[NOM DE LA STRUCTURE]=Tableau1[[#This Row],[NOM DE LA STRUCTURE]])*Tableau1[MONTANT PROPOSE POUR L''ACTION])=0,"",SUMPRODUCT((Tableau1[NOM DE LA STRUCTURE]=Tableau1[[#This Row],[NOM DE LA STRUCTURE]])*Tableau1[MONTANT PROPOSE POUR L''ACTION]))</f>
        <v/>
      </c>
      <c r="W1289" s="79"/>
    </row>
    <row r="1290" spans="1:23" ht="47.5" hidden="1" customHeight="1" x14ac:dyDescent="0.25">
      <c r="A1290" s="13">
        <f>_xlfn.XLOOKUP(C1290,'Export Action'!$A$3:$A$1999,'Export Action'!$L$3:$L$1999)</f>
        <v>0</v>
      </c>
      <c r="B1290" s="84"/>
      <c r="C1290" s="1"/>
      <c r="D1290" s="36"/>
      <c r="E1290" s="1"/>
      <c r="F1290" s="36"/>
      <c r="G1290" s="68"/>
      <c r="H1290" s="71"/>
      <c r="I1290" s="71"/>
      <c r="J1290" s="1"/>
      <c r="K1290" s="1"/>
      <c r="L1290" s="1"/>
      <c r="M1290" s="5"/>
      <c r="N1290" s="5"/>
      <c r="O1290" s="31"/>
      <c r="P1290" s="31"/>
      <c r="Q1290" s="1"/>
      <c r="R1290" s="64"/>
      <c r="S1290" s="73"/>
      <c r="T1290" s="74">
        <f t="shared" si="20"/>
        <v>430</v>
      </c>
      <c r="U1290" s="75"/>
      <c r="V1290" s="8" t="str" cm="1">
        <f t="array" ref="V1290">IF(SUMPRODUCT((Tableau1[NOM DE LA STRUCTURE]=Tableau1[[#This Row],[NOM DE LA STRUCTURE]])*Tableau1[MONTANT PROPOSE POUR L''ACTION])=0,"",SUMPRODUCT((Tableau1[NOM DE LA STRUCTURE]=Tableau1[[#This Row],[NOM DE LA STRUCTURE]])*Tableau1[MONTANT PROPOSE POUR L''ACTION]))</f>
        <v/>
      </c>
      <c r="W1290" s="79"/>
    </row>
    <row r="1291" spans="1:23" ht="47.5" hidden="1" customHeight="1" x14ac:dyDescent="0.25">
      <c r="A1291" s="13">
        <f>_xlfn.XLOOKUP(C1291,'Export Action'!$A$3:$A$1999,'Export Action'!$L$3:$L$1999)</f>
        <v>0</v>
      </c>
      <c r="B1291" s="84"/>
      <c r="C1291" s="1"/>
      <c r="D1291" s="36"/>
      <c r="E1291" s="1"/>
      <c r="F1291" s="36"/>
      <c r="G1291" s="68"/>
      <c r="H1291" s="71"/>
      <c r="I1291" s="71"/>
      <c r="J1291" s="1"/>
      <c r="K1291" s="1"/>
      <c r="L1291" s="1"/>
      <c r="M1291" s="5"/>
      <c r="N1291" s="5"/>
      <c r="O1291" s="31"/>
      <c r="P1291" s="31"/>
      <c r="Q1291" s="1"/>
      <c r="R1291" s="64"/>
      <c r="S1291" s="73"/>
      <c r="T1291" s="74">
        <f t="shared" si="20"/>
        <v>430</v>
      </c>
      <c r="U1291" s="75"/>
      <c r="V1291" s="8" t="str" cm="1">
        <f t="array" ref="V1291">IF(SUMPRODUCT((Tableau1[NOM DE LA STRUCTURE]=Tableau1[[#This Row],[NOM DE LA STRUCTURE]])*Tableau1[MONTANT PROPOSE POUR L''ACTION])=0,"",SUMPRODUCT((Tableau1[NOM DE LA STRUCTURE]=Tableau1[[#This Row],[NOM DE LA STRUCTURE]])*Tableau1[MONTANT PROPOSE POUR L''ACTION]))</f>
        <v/>
      </c>
      <c r="W1291" s="79"/>
    </row>
    <row r="1292" spans="1:23" ht="47.5" hidden="1" customHeight="1" x14ac:dyDescent="0.25">
      <c r="A1292" s="13">
        <f>_xlfn.XLOOKUP(C1292,'Export Action'!$A$3:$A$1999,'Export Action'!$L$3:$L$1999)</f>
        <v>0</v>
      </c>
      <c r="B1292" s="84"/>
      <c r="C1292" s="1"/>
      <c r="D1292" s="36"/>
      <c r="E1292" s="1"/>
      <c r="F1292" s="36"/>
      <c r="G1292" s="68"/>
      <c r="H1292" s="71"/>
      <c r="I1292" s="71"/>
      <c r="J1292" s="1"/>
      <c r="K1292" s="1"/>
      <c r="L1292" s="1"/>
      <c r="M1292" s="5"/>
      <c r="N1292" s="5"/>
      <c r="O1292" s="31"/>
      <c r="P1292" s="31"/>
      <c r="Q1292" s="1"/>
      <c r="R1292" s="64"/>
      <c r="S1292" s="73"/>
      <c r="T1292" s="74">
        <f t="shared" si="20"/>
        <v>430</v>
      </c>
      <c r="U1292" s="75"/>
      <c r="V1292" s="8" t="str" cm="1">
        <f t="array" ref="V1292">IF(SUMPRODUCT((Tableau1[NOM DE LA STRUCTURE]=Tableau1[[#This Row],[NOM DE LA STRUCTURE]])*Tableau1[MONTANT PROPOSE POUR L''ACTION])=0,"",SUMPRODUCT((Tableau1[NOM DE LA STRUCTURE]=Tableau1[[#This Row],[NOM DE LA STRUCTURE]])*Tableau1[MONTANT PROPOSE POUR L''ACTION]))</f>
        <v/>
      </c>
      <c r="W1292" s="79"/>
    </row>
    <row r="1293" spans="1:23" ht="47.5" hidden="1" customHeight="1" x14ac:dyDescent="0.25">
      <c r="A1293" s="13">
        <f>_xlfn.XLOOKUP(C1293,'Export Action'!$A$3:$A$1999,'Export Action'!$L$3:$L$1999)</f>
        <v>0</v>
      </c>
      <c r="B1293" s="84"/>
      <c r="C1293" s="1"/>
      <c r="D1293" s="36"/>
      <c r="E1293" s="1"/>
      <c r="F1293" s="36"/>
      <c r="G1293" s="68"/>
      <c r="H1293" s="71"/>
      <c r="I1293" s="71"/>
      <c r="J1293" s="1"/>
      <c r="K1293" s="1"/>
      <c r="L1293" s="1"/>
      <c r="M1293" s="5"/>
      <c r="N1293" s="5"/>
      <c r="O1293" s="31"/>
      <c r="P1293" s="31"/>
      <c r="Q1293" s="1"/>
      <c r="R1293" s="64"/>
      <c r="S1293" s="73"/>
      <c r="T1293" s="74">
        <f t="shared" si="20"/>
        <v>430</v>
      </c>
      <c r="U1293" s="75"/>
      <c r="V1293" s="8" t="str" cm="1">
        <f t="array" ref="V1293">IF(SUMPRODUCT((Tableau1[NOM DE LA STRUCTURE]=Tableau1[[#This Row],[NOM DE LA STRUCTURE]])*Tableau1[MONTANT PROPOSE POUR L''ACTION])=0,"",SUMPRODUCT((Tableau1[NOM DE LA STRUCTURE]=Tableau1[[#This Row],[NOM DE LA STRUCTURE]])*Tableau1[MONTANT PROPOSE POUR L''ACTION]))</f>
        <v/>
      </c>
      <c r="W1293" s="79"/>
    </row>
    <row r="1294" spans="1:23" ht="47.5" hidden="1" customHeight="1" x14ac:dyDescent="0.25">
      <c r="A1294" s="13">
        <f>_xlfn.XLOOKUP(C1294,'Export Action'!$A$3:$A$1999,'Export Action'!$L$3:$L$1999)</f>
        <v>0</v>
      </c>
      <c r="B1294" s="84"/>
      <c r="C1294" s="1"/>
      <c r="D1294" s="36"/>
      <c r="E1294" s="1"/>
      <c r="F1294" s="36"/>
      <c r="G1294" s="68"/>
      <c r="H1294" s="71"/>
      <c r="I1294" s="71"/>
      <c r="J1294" s="1"/>
      <c r="K1294" s="1"/>
      <c r="L1294" s="1"/>
      <c r="M1294" s="5"/>
      <c r="N1294" s="5"/>
      <c r="O1294" s="31"/>
      <c r="P1294" s="31"/>
      <c r="Q1294" s="1"/>
      <c r="R1294" s="64"/>
      <c r="S1294" s="73"/>
      <c r="T1294" s="74">
        <f t="shared" si="20"/>
        <v>430</v>
      </c>
      <c r="U1294" s="75"/>
      <c r="V1294" s="8" t="str" cm="1">
        <f t="array" ref="V1294">IF(SUMPRODUCT((Tableau1[NOM DE LA STRUCTURE]=Tableau1[[#This Row],[NOM DE LA STRUCTURE]])*Tableau1[MONTANT PROPOSE POUR L''ACTION])=0,"",SUMPRODUCT((Tableau1[NOM DE LA STRUCTURE]=Tableau1[[#This Row],[NOM DE LA STRUCTURE]])*Tableau1[MONTANT PROPOSE POUR L''ACTION]))</f>
        <v/>
      </c>
      <c r="W1294" s="79"/>
    </row>
    <row r="1295" spans="1:23" ht="47.5" hidden="1" customHeight="1" x14ac:dyDescent="0.25">
      <c r="A1295" s="13">
        <f>_xlfn.XLOOKUP(C1295,'Export Action'!$A$3:$A$1999,'Export Action'!$L$3:$L$1999)</f>
        <v>0</v>
      </c>
      <c r="B1295" s="84"/>
      <c r="C1295" s="1"/>
      <c r="D1295" s="36"/>
      <c r="E1295" s="1"/>
      <c r="F1295" s="36"/>
      <c r="G1295" s="68"/>
      <c r="H1295" s="71"/>
      <c r="I1295" s="71"/>
      <c r="J1295" s="1"/>
      <c r="K1295" s="1"/>
      <c r="L1295" s="1"/>
      <c r="M1295" s="5"/>
      <c r="N1295" s="5"/>
      <c r="O1295" s="31"/>
      <c r="P1295" s="31"/>
      <c r="Q1295" s="1"/>
      <c r="R1295" s="64"/>
      <c r="S1295" s="73"/>
      <c r="T1295" s="74">
        <f t="shared" si="20"/>
        <v>430</v>
      </c>
      <c r="U1295" s="75"/>
      <c r="V1295" s="8" t="str" cm="1">
        <f t="array" ref="V1295">IF(SUMPRODUCT((Tableau1[NOM DE LA STRUCTURE]=Tableau1[[#This Row],[NOM DE LA STRUCTURE]])*Tableau1[MONTANT PROPOSE POUR L''ACTION])=0,"",SUMPRODUCT((Tableau1[NOM DE LA STRUCTURE]=Tableau1[[#This Row],[NOM DE LA STRUCTURE]])*Tableau1[MONTANT PROPOSE POUR L''ACTION]))</f>
        <v/>
      </c>
      <c r="W1295" s="79"/>
    </row>
    <row r="1296" spans="1:23" ht="47.5" hidden="1" customHeight="1" x14ac:dyDescent="0.25">
      <c r="A1296" s="13">
        <f>_xlfn.XLOOKUP(C1296,'Export Action'!$A$3:$A$1999,'Export Action'!$L$3:$L$1999)</f>
        <v>0</v>
      </c>
      <c r="B1296" s="84"/>
      <c r="C1296" s="1"/>
      <c r="D1296" s="36"/>
      <c r="E1296" s="1"/>
      <c r="F1296" s="36"/>
      <c r="G1296" s="68"/>
      <c r="H1296" s="71"/>
      <c r="I1296" s="71"/>
      <c r="J1296" s="1"/>
      <c r="K1296" s="1"/>
      <c r="L1296" s="1"/>
      <c r="M1296" s="5"/>
      <c r="N1296" s="5"/>
      <c r="O1296" s="31"/>
      <c r="P1296" s="31"/>
      <c r="Q1296" s="1"/>
      <c r="R1296" s="64"/>
      <c r="S1296" s="73"/>
      <c r="T1296" s="74">
        <f t="shared" si="20"/>
        <v>430</v>
      </c>
      <c r="U1296" s="75"/>
      <c r="V1296" s="8" t="str" cm="1">
        <f t="array" ref="V1296">IF(SUMPRODUCT((Tableau1[NOM DE LA STRUCTURE]=Tableau1[[#This Row],[NOM DE LA STRUCTURE]])*Tableau1[MONTANT PROPOSE POUR L''ACTION])=0,"",SUMPRODUCT((Tableau1[NOM DE LA STRUCTURE]=Tableau1[[#This Row],[NOM DE LA STRUCTURE]])*Tableau1[MONTANT PROPOSE POUR L''ACTION]))</f>
        <v/>
      </c>
      <c r="W1296" s="79"/>
    </row>
    <row r="1297" spans="1:23" ht="47.5" hidden="1" customHeight="1" x14ac:dyDescent="0.25">
      <c r="A1297" s="13">
        <f>_xlfn.XLOOKUP(C1297,'Export Action'!$A$3:$A$1999,'Export Action'!$L$3:$L$1999)</f>
        <v>0</v>
      </c>
      <c r="B1297" s="84"/>
      <c r="C1297" s="1"/>
      <c r="D1297" s="36"/>
      <c r="E1297" s="1"/>
      <c r="F1297" s="36"/>
      <c r="G1297" s="68"/>
      <c r="H1297" s="71"/>
      <c r="I1297" s="71"/>
      <c r="J1297" s="1"/>
      <c r="K1297" s="1"/>
      <c r="L1297" s="1"/>
      <c r="M1297" s="5"/>
      <c r="N1297" s="5"/>
      <c r="O1297" s="31"/>
      <c r="P1297" s="31"/>
      <c r="Q1297" s="1"/>
      <c r="R1297" s="64"/>
      <c r="S1297" s="73"/>
      <c r="T1297" s="74">
        <f t="shared" si="20"/>
        <v>430</v>
      </c>
      <c r="U1297" s="75"/>
      <c r="V1297" s="8" t="str" cm="1">
        <f t="array" ref="V1297">IF(SUMPRODUCT((Tableau1[NOM DE LA STRUCTURE]=Tableau1[[#This Row],[NOM DE LA STRUCTURE]])*Tableau1[MONTANT PROPOSE POUR L''ACTION])=0,"",SUMPRODUCT((Tableau1[NOM DE LA STRUCTURE]=Tableau1[[#This Row],[NOM DE LA STRUCTURE]])*Tableau1[MONTANT PROPOSE POUR L''ACTION]))</f>
        <v/>
      </c>
      <c r="W1297" s="79"/>
    </row>
    <row r="1298" spans="1:23" ht="47.5" hidden="1" customHeight="1" x14ac:dyDescent="0.25">
      <c r="A1298" s="13">
        <f>_xlfn.XLOOKUP(C1298,'Export Action'!$A$3:$A$1999,'Export Action'!$L$3:$L$1999)</f>
        <v>0</v>
      </c>
      <c r="B1298" s="84"/>
      <c r="C1298" s="1"/>
      <c r="D1298" s="36"/>
      <c r="E1298" s="1"/>
      <c r="F1298" s="36"/>
      <c r="G1298" s="68"/>
      <c r="H1298" s="71"/>
      <c r="I1298" s="71"/>
      <c r="J1298" s="1"/>
      <c r="K1298" s="1"/>
      <c r="L1298" s="1"/>
      <c r="M1298" s="5"/>
      <c r="N1298" s="5"/>
      <c r="O1298" s="31"/>
      <c r="P1298" s="31"/>
      <c r="Q1298" s="1"/>
      <c r="R1298" s="64"/>
      <c r="S1298" s="73"/>
      <c r="T1298" s="74">
        <f t="shared" si="20"/>
        <v>430</v>
      </c>
      <c r="U1298" s="75"/>
      <c r="V1298" s="8" t="str" cm="1">
        <f t="array" ref="V1298">IF(SUMPRODUCT((Tableau1[NOM DE LA STRUCTURE]=Tableau1[[#This Row],[NOM DE LA STRUCTURE]])*Tableau1[MONTANT PROPOSE POUR L''ACTION])=0,"",SUMPRODUCT((Tableau1[NOM DE LA STRUCTURE]=Tableau1[[#This Row],[NOM DE LA STRUCTURE]])*Tableau1[MONTANT PROPOSE POUR L''ACTION]))</f>
        <v/>
      </c>
      <c r="W1298" s="79"/>
    </row>
    <row r="1299" spans="1:23" ht="47.5" hidden="1" customHeight="1" x14ac:dyDescent="0.25">
      <c r="A1299" s="13">
        <f>_xlfn.XLOOKUP(C1299,'Export Action'!$A$3:$A$1999,'Export Action'!$L$3:$L$1999)</f>
        <v>0</v>
      </c>
      <c r="B1299" s="84"/>
      <c r="C1299" s="1"/>
      <c r="D1299" s="36"/>
      <c r="E1299" s="1"/>
      <c r="F1299" s="36"/>
      <c r="G1299" s="68"/>
      <c r="H1299" s="71"/>
      <c r="I1299" s="71"/>
      <c r="J1299" s="1"/>
      <c r="K1299" s="1"/>
      <c r="L1299" s="1"/>
      <c r="M1299" s="5"/>
      <c r="N1299" s="5"/>
      <c r="O1299" s="31"/>
      <c r="P1299" s="31"/>
      <c r="Q1299" s="1"/>
      <c r="R1299" s="64"/>
      <c r="S1299" s="73"/>
      <c r="T1299" s="74">
        <f t="shared" si="20"/>
        <v>430</v>
      </c>
      <c r="U1299" s="75"/>
      <c r="V1299" s="8" t="str" cm="1">
        <f t="array" ref="V1299">IF(SUMPRODUCT((Tableau1[NOM DE LA STRUCTURE]=Tableau1[[#This Row],[NOM DE LA STRUCTURE]])*Tableau1[MONTANT PROPOSE POUR L''ACTION])=0,"",SUMPRODUCT((Tableau1[NOM DE LA STRUCTURE]=Tableau1[[#This Row],[NOM DE LA STRUCTURE]])*Tableau1[MONTANT PROPOSE POUR L''ACTION]))</f>
        <v/>
      </c>
      <c r="W1299" s="79"/>
    </row>
    <row r="1300" spans="1:23" ht="47.5" hidden="1" customHeight="1" x14ac:dyDescent="0.25">
      <c r="A1300" s="13">
        <f>_xlfn.XLOOKUP(C1300,'Export Action'!$A$3:$A$1999,'Export Action'!$L$3:$L$1999)</f>
        <v>0</v>
      </c>
      <c r="B1300" s="84"/>
      <c r="C1300" s="1"/>
      <c r="D1300" s="36"/>
      <c r="E1300" s="1"/>
      <c r="F1300" s="36"/>
      <c r="G1300" s="68"/>
      <c r="H1300" s="71"/>
      <c r="I1300" s="71"/>
      <c r="J1300" s="1"/>
      <c r="K1300" s="1"/>
      <c r="L1300" s="1"/>
      <c r="M1300" s="5"/>
      <c r="N1300" s="5"/>
      <c r="O1300" s="31"/>
      <c r="P1300" s="31"/>
      <c r="Q1300" s="1"/>
      <c r="R1300" s="64"/>
      <c r="S1300" s="73"/>
      <c r="T1300" s="74">
        <f t="shared" si="20"/>
        <v>430</v>
      </c>
      <c r="U1300" s="75"/>
      <c r="V1300" s="8" t="str" cm="1">
        <f t="array" ref="V1300">IF(SUMPRODUCT((Tableau1[NOM DE LA STRUCTURE]=Tableau1[[#This Row],[NOM DE LA STRUCTURE]])*Tableau1[MONTANT PROPOSE POUR L''ACTION])=0,"",SUMPRODUCT((Tableau1[NOM DE LA STRUCTURE]=Tableau1[[#This Row],[NOM DE LA STRUCTURE]])*Tableau1[MONTANT PROPOSE POUR L''ACTION]))</f>
        <v/>
      </c>
      <c r="W1300" s="79"/>
    </row>
    <row r="1301" spans="1:23" ht="47.5" hidden="1" customHeight="1" x14ac:dyDescent="0.25">
      <c r="A1301" s="13">
        <f>_xlfn.XLOOKUP(C1301,'Export Action'!$A$3:$A$1999,'Export Action'!$L$3:$L$1999)</f>
        <v>0</v>
      </c>
      <c r="B1301" s="84"/>
      <c r="C1301" s="1"/>
      <c r="D1301" s="36"/>
      <c r="E1301" s="1"/>
      <c r="F1301" s="36"/>
      <c r="G1301" s="68"/>
      <c r="H1301" s="71"/>
      <c r="I1301" s="71"/>
      <c r="J1301" s="1"/>
      <c r="K1301" s="1"/>
      <c r="L1301" s="1"/>
      <c r="M1301" s="5"/>
      <c r="N1301" s="5"/>
      <c r="O1301" s="31"/>
      <c r="P1301" s="31"/>
      <c r="Q1301" s="1"/>
      <c r="R1301" s="64"/>
      <c r="S1301" s="73"/>
      <c r="T1301" s="74">
        <f t="shared" si="20"/>
        <v>430</v>
      </c>
      <c r="U1301" s="75"/>
      <c r="V1301" s="8" t="str" cm="1">
        <f t="array" ref="V1301">IF(SUMPRODUCT((Tableau1[NOM DE LA STRUCTURE]=Tableau1[[#This Row],[NOM DE LA STRUCTURE]])*Tableau1[MONTANT PROPOSE POUR L''ACTION])=0,"",SUMPRODUCT((Tableau1[NOM DE LA STRUCTURE]=Tableau1[[#This Row],[NOM DE LA STRUCTURE]])*Tableau1[MONTANT PROPOSE POUR L''ACTION]))</f>
        <v/>
      </c>
      <c r="W1301" s="79"/>
    </row>
    <row r="1302" spans="1:23" ht="47.5" hidden="1" customHeight="1" x14ac:dyDescent="0.25">
      <c r="A1302" s="13">
        <f>_xlfn.XLOOKUP(C1302,'Export Action'!$A$3:$A$1999,'Export Action'!$L$3:$L$1999)</f>
        <v>0</v>
      </c>
      <c r="B1302" s="84"/>
      <c r="C1302" s="1"/>
      <c r="D1302" s="36"/>
      <c r="E1302" s="1"/>
      <c r="F1302" s="36"/>
      <c r="G1302" s="68"/>
      <c r="H1302" s="71"/>
      <c r="I1302" s="71"/>
      <c r="J1302" s="1"/>
      <c r="K1302" s="1"/>
      <c r="L1302" s="1"/>
      <c r="M1302" s="5"/>
      <c r="N1302" s="5"/>
      <c r="O1302" s="31"/>
      <c r="P1302" s="31"/>
      <c r="Q1302" s="1"/>
      <c r="R1302" s="64"/>
      <c r="S1302" s="73"/>
      <c r="T1302" s="74">
        <f t="shared" si="20"/>
        <v>430</v>
      </c>
      <c r="U1302" s="75"/>
      <c r="V1302" s="8" t="str" cm="1">
        <f t="array" ref="V1302">IF(SUMPRODUCT((Tableau1[NOM DE LA STRUCTURE]=Tableau1[[#This Row],[NOM DE LA STRUCTURE]])*Tableau1[MONTANT PROPOSE POUR L''ACTION])=0,"",SUMPRODUCT((Tableau1[NOM DE LA STRUCTURE]=Tableau1[[#This Row],[NOM DE LA STRUCTURE]])*Tableau1[MONTANT PROPOSE POUR L''ACTION]))</f>
        <v/>
      </c>
      <c r="W1302" s="79"/>
    </row>
    <row r="1303" spans="1:23" ht="47.5" hidden="1" customHeight="1" x14ac:dyDescent="0.25">
      <c r="A1303" s="13">
        <f>_xlfn.XLOOKUP(C1303,'Export Action'!$A$3:$A$1999,'Export Action'!$L$3:$L$1999)</f>
        <v>0</v>
      </c>
      <c r="B1303" s="84"/>
      <c r="C1303" s="1"/>
      <c r="D1303" s="36"/>
      <c r="E1303" s="1"/>
      <c r="F1303" s="36"/>
      <c r="G1303" s="68"/>
      <c r="H1303" s="71"/>
      <c r="I1303" s="71"/>
      <c r="J1303" s="1"/>
      <c r="K1303" s="1"/>
      <c r="L1303" s="1"/>
      <c r="M1303" s="5"/>
      <c r="N1303" s="5"/>
      <c r="O1303" s="31"/>
      <c r="P1303" s="31"/>
      <c r="Q1303" s="1"/>
      <c r="R1303" s="64"/>
      <c r="S1303" s="73"/>
      <c r="T1303" s="74">
        <f t="shared" si="20"/>
        <v>430</v>
      </c>
      <c r="U1303" s="75"/>
      <c r="V1303" s="8" t="str" cm="1">
        <f t="array" ref="V1303">IF(SUMPRODUCT((Tableau1[NOM DE LA STRUCTURE]=Tableau1[[#This Row],[NOM DE LA STRUCTURE]])*Tableau1[MONTANT PROPOSE POUR L''ACTION])=0,"",SUMPRODUCT((Tableau1[NOM DE LA STRUCTURE]=Tableau1[[#This Row],[NOM DE LA STRUCTURE]])*Tableau1[MONTANT PROPOSE POUR L''ACTION]))</f>
        <v/>
      </c>
      <c r="W1303" s="79"/>
    </row>
    <row r="1304" spans="1:23" ht="47.5" hidden="1" customHeight="1" x14ac:dyDescent="0.25">
      <c r="A1304" s="13">
        <f>_xlfn.XLOOKUP(C1304,'Export Action'!$A$3:$A$1999,'Export Action'!$L$3:$L$1999)</f>
        <v>0</v>
      </c>
      <c r="B1304" s="84"/>
      <c r="C1304" s="1"/>
      <c r="D1304" s="36"/>
      <c r="E1304" s="1"/>
      <c r="F1304" s="36"/>
      <c r="G1304" s="68"/>
      <c r="H1304" s="71"/>
      <c r="I1304" s="71"/>
      <c r="J1304" s="1"/>
      <c r="K1304" s="1"/>
      <c r="L1304" s="1"/>
      <c r="M1304" s="5"/>
      <c r="N1304" s="5"/>
      <c r="O1304" s="31"/>
      <c r="P1304" s="31"/>
      <c r="Q1304" s="1"/>
      <c r="R1304" s="64"/>
      <c r="S1304" s="73"/>
      <c r="T1304" s="74">
        <f t="shared" si="20"/>
        <v>430</v>
      </c>
      <c r="U1304" s="75"/>
      <c r="V1304" s="8" t="str" cm="1">
        <f t="array" ref="V1304">IF(SUMPRODUCT((Tableau1[NOM DE LA STRUCTURE]=Tableau1[[#This Row],[NOM DE LA STRUCTURE]])*Tableau1[MONTANT PROPOSE POUR L''ACTION])=0,"",SUMPRODUCT((Tableau1[NOM DE LA STRUCTURE]=Tableau1[[#This Row],[NOM DE LA STRUCTURE]])*Tableau1[MONTANT PROPOSE POUR L''ACTION]))</f>
        <v/>
      </c>
      <c r="W1304" s="79"/>
    </row>
    <row r="1305" spans="1:23" ht="47.5" hidden="1" customHeight="1" x14ac:dyDescent="0.25">
      <c r="A1305" s="13">
        <f>_xlfn.XLOOKUP(C1305,'Export Action'!$A$3:$A$1999,'Export Action'!$L$3:$L$1999)</f>
        <v>0</v>
      </c>
      <c r="B1305" s="84"/>
      <c r="C1305" s="1"/>
      <c r="D1305" s="36"/>
      <c r="E1305" s="1"/>
      <c r="F1305" s="36"/>
      <c r="G1305" s="68"/>
      <c r="H1305" s="71"/>
      <c r="I1305" s="71"/>
      <c r="J1305" s="1"/>
      <c r="K1305" s="1"/>
      <c r="L1305" s="1"/>
      <c r="M1305" s="5"/>
      <c r="N1305" s="5"/>
      <c r="O1305" s="31"/>
      <c r="P1305" s="31"/>
      <c r="Q1305" s="1"/>
      <c r="R1305" s="64"/>
      <c r="S1305" s="73"/>
      <c r="T1305" s="74">
        <f t="shared" si="20"/>
        <v>430</v>
      </c>
      <c r="U1305" s="75"/>
      <c r="V1305" s="8" t="str" cm="1">
        <f t="array" ref="V1305">IF(SUMPRODUCT((Tableau1[NOM DE LA STRUCTURE]=Tableau1[[#This Row],[NOM DE LA STRUCTURE]])*Tableau1[MONTANT PROPOSE POUR L''ACTION])=0,"",SUMPRODUCT((Tableau1[NOM DE LA STRUCTURE]=Tableau1[[#This Row],[NOM DE LA STRUCTURE]])*Tableau1[MONTANT PROPOSE POUR L''ACTION]))</f>
        <v/>
      </c>
      <c r="W1305" s="79"/>
    </row>
    <row r="1306" spans="1:23" ht="47.5" hidden="1" customHeight="1" x14ac:dyDescent="0.25">
      <c r="A1306" s="13">
        <f>_xlfn.XLOOKUP(C1306,'Export Action'!$A$3:$A$1999,'Export Action'!$L$3:$L$1999)</f>
        <v>0</v>
      </c>
      <c r="B1306" s="84"/>
      <c r="C1306" s="1"/>
      <c r="D1306" s="36"/>
      <c r="E1306" s="1"/>
      <c r="F1306" s="36"/>
      <c r="G1306" s="68"/>
      <c r="H1306" s="71"/>
      <c r="I1306" s="71"/>
      <c r="J1306" s="1"/>
      <c r="K1306" s="1"/>
      <c r="L1306" s="1"/>
      <c r="M1306" s="5"/>
      <c r="N1306" s="5"/>
      <c r="O1306" s="31"/>
      <c r="P1306" s="31"/>
      <c r="Q1306" s="1"/>
      <c r="R1306" s="64"/>
      <c r="S1306" s="73"/>
      <c r="T1306" s="74">
        <f t="shared" si="20"/>
        <v>430</v>
      </c>
      <c r="U1306" s="75"/>
      <c r="V1306" s="8" t="str" cm="1">
        <f t="array" ref="V1306">IF(SUMPRODUCT((Tableau1[NOM DE LA STRUCTURE]=Tableau1[[#This Row],[NOM DE LA STRUCTURE]])*Tableau1[MONTANT PROPOSE POUR L''ACTION])=0,"",SUMPRODUCT((Tableau1[NOM DE LA STRUCTURE]=Tableau1[[#This Row],[NOM DE LA STRUCTURE]])*Tableau1[MONTANT PROPOSE POUR L''ACTION]))</f>
        <v/>
      </c>
      <c r="W1306" s="79"/>
    </row>
    <row r="1307" spans="1:23" ht="47.5" hidden="1" customHeight="1" x14ac:dyDescent="0.25">
      <c r="A1307" s="13">
        <f>_xlfn.XLOOKUP(C1307,'Export Action'!$A$3:$A$1999,'Export Action'!$L$3:$L$1999)</f>
        <v>0</v>
      </c>
      <c r="B1307" s="84"/>
      <c r="C1307" s="1"/>
      <c r="D1307" s="36"/>
      <c r="E1307" s="1"/>
      <c r="F1307" s="36"/>
      <c r="G1307" s="68"/>
      <c r="H1307" s="71"/>
      <c r="I1307" s="71"/>
      <c r="J1307" s="1"/>
      <c r="K1307" s="1"/>
      <c r="L1307" s="1"/>
      <c r="M1307" s="5"/>
      <c r="N1307" s="5"/>
      <c r="O1307" s="31"/>
      <c r="P1307" s="31"/>
      <c r="Q1307" s="1"/>
      <c r="R1307" s="64"/>
      <c r="S1307" s="73"/>
      <c r="T1307" s="74">
        <f t="shared" si="20"/>
        <v>430</v>
      </c>
      <c r="U1307" s="75"/>
      <c r="V1307" s="8" t="str" cm="1">
        <f t="array" ref="V1307">IF(SUMPRODUCT((Tableau1[NOM DE LA STRUCTURE]=Tableau1[[#This Row],[NOM DE LA STRUCTURE]])*Tableau1[MONTANT PROPOSE POUR L''ACTION])=0,"",SUMPRODUCT((Tableau1[NOM DE LA STRUCTURE]=Tableau1[[#This Row],[NOM DE LA STRUCTURE]])*Tableau1[MONTANT PROPOSE POUR L''ACTION]))</f>
        <v/>
      </c>
      <c r="W1307" s="79"/>
    </row>
    <row r="1308" spans="1:23" ht="47.5" hidden="1" customHeight="1" x14ac:dyDescent="0.25">
      <c r="A1308" s="13">
        <f>_xlfn.XLOOKUP(C1308,'Export Action'!$A$3:$A$1999,'Export Action'!$L$3:$L$1999)</f>
        <v>0</v>
      </c>
      <c r="B1308" s="84"/>
      <c r="C1308" s="1"/>
      <c r="D1308" s="36"/>
      <c r="E1308" s="1"/>
      <c r="F1308" s="36"/>
      <c r="G1308" s="68"/>
      <c r="H1308" s="71"/>
      <c r="I1308" s="71"/>
      <c r="J1308" s="1"/>
      <c r="K1308" s="1"/>
      <c r="L1308" s="1"/>
      <c r="M1308" s="5"/>
      <c r="N1308" s="5"/>
      <c r="O1308" s="31"/>
      <c r="P1308" s="31"/>
      <c r="Q1308" s="1"/>
      <c r="R1308" s="64"/>
      <c r="S1308" s="73"/>
      <c r="T1308" s="74">
        <f t="shared" si="20"/>
        <v>430</v>
      </c>
      <c r="U1308" s="75"/>
      <c r="V1308" s="8" t="str" cm="1">
        <f t="array" ref="V1308">IF(SUMPRODUCT((Tableau1[NOM DE LA STRUCTURE]=Tableau1[[#This Row],[NOM DE LA STRUCTURE]])*Tableau1[MONTANT PROPOSE POUR L''ACTION])=0,"",SUMPRODUCT((Tableau1[NOM DE LA STRUCTURE]=Tableau1[[#This Row],[NOM DE LA STRUCTURE]])*Tableau1[MONTANT PROPOSE POUR L''ACTION]))</f>
        <v/>
      </c>
      <c r="W1308" s="79"/>
    </row>
    <row r="1309" spans="1:23" ht="47.5" hidden="1" customHeight="1" x14ac:dyDescent="0.25">
      <c r="A1309" s="13">
        <f>_xlfn.XLOOKUP(C1309,'Export Action'!$A$3:$A$1999,'Export Action'!$L$3:$L$1999)</f>
        <v>0</v>
      </c>
      <c r="B1309" s="84"/>
      <c r="C1309" s="1"/>
      <c r="D1309" s="36"/>
      <c r="E1309" s="1"/>
      <c r="F1309" s="36"/>
      <c r="G1309" s="68"/>
      <c r="H1309" s="71"/>
      <c r="I1309" s="71"/>
      <c r="J1309" s="1"/>
      <c r="K1309" s="1"/>
      <c r="L1309" s="1"/>
      <c r="M1309" s="5"/>
      <c r="N1309" s="5"/>
      <c r="O1309" s="31"/>
      <c r="P1309" s="31"/>
      <c r="Q1309" s="1"/>
      <c r="R1309" s="64"/>
      <c r="S1309" s="73"/>
      <c r="T1309" s="74">
        <f t="shared" si="20"/>
        <v>430</v>
      </c>
      <c r="U1309" s="75"/>
      <c r="V1309" s="8" t="str" cm="1">
        <f t="array" ref="V1309">IF(SUMPRODUCT((Tableau1[NOM DE LA STRUCTURE]=Tableau1[[#This Row],[NOM DE LA STRUCTURE]])*Tableau1[MONTANT PROPOSE POUR L''ACTION])=0,"",SUMPRODUCT((Tableau1[NOM DE LA STRUCTURE]=Tableau1[[#This Row],[NOM DE LA STRUCTURE]])*Tableau1[MONTANT PROPOSE POUR L''ACTION]))</f>
        <v/>
      </c>
      <c r="W1309" s="79"/>
    </row>
    <row r="1310" spans="1:23" ht="47.5" hidden="1" customHeight="1" x14ac:dyDescent="0.25">
      <c r="A1310" s="13">
        <f>_xlfn.XLOOKUP(C1310,'Export Action'!$A$3:$A$1999,'Export Action'!$L$3:$L$1999)</f>
        <v>0</v>
      </c>
      <c r="B1310" s="84"/>
      <c r="C1310" s="1"/>
      <c r="D1310" s="36"/>
      <c r="E1310" s="1"/>
      <c r="F1310" s="36"/>
      <c r="G1310" s="68"/>
      <c r="H1310" s="71"/>
      <c r="I1310" s="71"/>
      <c r="J1310" s="1"/>
      <c r="K1310" s="1"/>
      <c r="L1310" s="1"/>
      <c r="M1310" s="5"/>
      <c r="N1310" s="5"/>
      <c r="O1310" s="31"/>
      <c r="P1310" s="31"/>
      <c r="Q1310" s="1"/>
      <c r="R1310" s="64"/>
      <c r="S1310" s="73"/>
      <c r="T1310" s="74">
        <f t="shared" si="20"/>
        <v>430</v>
      </c>
      <c r="U1310" s="75"/>
      <c r="V1310" s="8" t="str" cm="1">
        <f t="array" ref="V1310">IF(SUMPRODUCT((Tableau1[NOM DE LA STRUCTURE]=Tableau1[[#This Row],[NOM DE LA STRUCTURE]])*Tableau1[MONTANT PROPOSE POUR L''ACTION])=0,"",SUMPRODUCT((Tableau1[NOM DE LA STRUCTURE]=Tableau1[[#This Row],[NOM DE LA STRUCTURE]])*Tableau1[MONTANT PROPOSE POUR L''ACTION]))</f>
        <v/>
      </c>
      <c r="W1310" s="79"/>
    </row>
    <row r="1311" spans="1:23" ht="47.5" hidden="1" customHeight="1" x14ac:dyDescent="0.25">
      <c r="A1311" s="13">
        <f>_xlfn.XLOOKUP(C1311,'Export Action'!$A$3:$A$1999,'Export Action'!$L$3:$L$1999)</f>
        <v>0</v>
      </c>
      <c r="B1311" s="84"/>
      <c r="C1311" s="1"/>
      <c r="D1311" s="36"/>
      <c r="E1311" s="1"/>
      <c r="F1311" s="36"/>
      <c r="G1311" s="68"/>
      <c r="H1311" s="71"/>
      <c r="I1311" s="71"/>
      <c r="J1311" s="1"/>
      <c r="K1311" s="1"/>
      <c r="L1311" s="1"/>
      <c r="M1311" s="5"/>
      <c r="N1311" s="5"/>
      <c r="O1311" s="31"/>
      <c r="P1311" s="31"/>
      <c r="Q1311" s="1"/>
      <c r="R1311" s="64"/>
      <c r="S1311" s="73"/>
      <c r="T1311" s="74">
        <f t="shared" si="20"/>
        <v>430</v>
      </c>
      <c r="U1311" s="75"/>
      <c r="V1311" s="8" t="str" cm="1">
        <f t="array" ref="V1311">IF(SUMPRODUCT((Tableau1[NOM DE LA STRUCTURE]=Tableau1[[#This Row],[NOM DE LA STRUCTURE]])*Tableau1[MONTANT PROPOSE POUR L''ACTION])=0,"",SUMPRODUCT((Tableau1[NOM DE LA STRUCTURE]=Tableau1[[#This Row],[NOM DE LA STRUCTURE]])*Tableau1[MONTANT PROPOSE POUR L''ACTION]))</f>
        <v/>
      </c>
      <c r="W1311" s="79"/>
    </row>
    <row r="1312" spans="1:23" ht="47.5" hidden="1" customHeight="1" x14ac:dyDescent="0.25">
      <c r="A1312" s="13">
        <f>_xlfn.XLOOKUP(C1312,'Export Action'!$A$3:$A$1999,'Export Action'!$L$3:$L$1999)</f>
        <v>0</v>
      </c>
      <c r="B1312" s="84"/>
      <c r="C1312" s="1"/>
      <c r="D1312" s="36"/>
      <c r="E1312" s="1"/>
      <c r="F1312" s="36"/>
      <c r="G1312" s="68"/>
      <c r="H1312" s="71"/>
      <c r="I1312" s="71"/>
      <c r="J1312" s="1"/>
      <c r="K1312" s="1"/>
      <c r="L1312" s="1"/>
      <c r="M1312" s="5"/>
      <c r="N1312" s="5"/>
      <c r="O1312" s="31"/>
      <c r="P1312" s="31"/>
      <c r="Q1312" s="1"/>
      <c r="R1312" s="64"/>
      <c r="S1312" s="73"/>
      <c r="T1312" s="74">
        <f t="shared" si="20"/>
        <v>430</v>
      </c>
      <c r="U1312" s="75"/>
      <c r="V1312" s="8" t="str" cm="1">
        <f t="array" ref="V1312">IF(SUMPRODUCT((Tableau1[NOM DE LA STRUCTURE]=Tableau1[[#This Row],[NOM DE LA STRUCTURE]])*Tableau1[MONTANT PROPOSE POUR L''ACTION])=0,"",SUMPRODUCT((Tableau1[NOM DE LA STRUCTURE]=Tableau1[[#This Row],[NOM DE LA STRUCTURE]])*Tableau1[MONTANT PROPOSE POUR L''ACTION]))</f>
        <v/>
      </c>
      <c r="W1312" s="79"/>
    </row>
    <row r="1313" spans="1:23" ht="47.5" hidden="1" customHeight="1" x14ac:dyDescent="0.25">
      <c r="A1313" s="13">
        <f>_xlfn.XLOOKUP(C1313,'Export Action'!$A$3:$A$1999,'Export Action'!$L$3:$L$1999)</f>
        <v>0</v>
      </c>
      <c r="B1313" s="84"/>
      <c r="C1313" s="1"/>
      <c r="D1313" s="36"/>
      <c r="E1313" s="1"/>
      <c r="F1313" s="36"/>
      <c r="G1313" s="68"/>
      <c r="H1313" s="71"/>
      <c r="I1313" s="71"/>
      <c r="J1313" s="1"/>
      <c r="K1313" s="1"/>
      <c r="L1313" s="1"/>
      <c r="M1313" s="5"/>
      <c r="N1313" s="5"/>
      <c r="O1313" s="31"/>
      <c r="P1313" s="31"/>
      <c r="Q1313" s="1"/>
      <c r="R1313" s="64"/>
      <c r="S1313" s="73"/>
      <c r="T1313" s="74">
        <f t="shared" si="20"/>
        <v>430</v>
      </c>
      <c r="U1313" s="75"/>
      <c r="V1313" s="8" t="str" cm="1">
        <f t="array" ref="V1313">IF(SUMPRODUCT((Tableau1[NOM DE LA STRUCTURE]=Tableau1[[#This Row],[NOM DE LA STRUCTURE]])*Tableau1[MONTANT PROPOSE POUR L''ACTION])=0,"",SUMPRODUCT((Tableau1[NOM DE LA STRUCTURE]=Tableau1[[#This Row],[NOM DE LA STRUCTURE]])*Tableau1[MONTANT PROPOSE POUR L''ACTION]))</f>
        <v/>
      </c>
      <c r="W1313" s="79"/>
    </row>
    <row r="1314" spans="1:23" ht="47.5" hidden="1" customHeight="1" x14ac:dyDescent="0.25">
      <c r="A1314" s="13">
        <f>_xlfn.XLOOKUP(C1314,'Export Action'!$A$3:$A$1999,'Export Action'!$L$3:$L$1999)</f>
        <v>0</v>
      </c>
      <c r="B1314" s="84"/>
      <c r="C1314" s="1"/>
      <c r="D1314" s="36"/>
      <c r="E1314" s="1"/>
      <c r="F1314" s="36"/>
      <c r="G1314" s="68"/>
      <c r="H1314" s="71"/>
      <c r="I1314" s="71"/>
      <c r="J1314" s="1"/>
      <c r="K1314" s="1"/>
      <c r="L1314" s="1"/>
      <c r="M1314" s="5"/>
      <c r="N1314" s="5"/>
      <c r="O1314" s="31"/>
      <c r="P1314" s="31"/>
      <c r="Q1314" s="1"/>
      <c r="R1314" s="64"/>
      <c r="S1314" s="73"/>
      <c r="T1314" s="74">
        <f t="shared" si="20"/>
        <v>430</v>
      </c>
      <c r="U1314" s="75"/>
      <c r="V1314" s="8" t="str" cm="1">
        <f t="array" ref="V1314">IF(SUMPRODUCT((Tableau1[NOM DE LA STRUCTURE]=Tableau1[[#This Row],[NOM DE LA STRUCTURE]])*Tableau1[MONTANT PROPOSE POUR L''ACTION])=0,"",SUMPRODUCT((Tableau1[NOM DE LA STRUCTURE]=Tableau1[[#This Row],[NOM DE LA STRUCTURE]])*Tableau1[MONTANT PROPOSE POUR L''ACTION]))</f>
        <v/>
      </c>
      <c r="W1314" s="79"/>
    </row>
    <row r="1315" spans="1:23" ht="47.5" hidden="1" customHeight="1" x14ac:dyDescent="0.25">
      <c r="A1315" s="13">
        <f>_xlfn.XLOOKUP(C1315,'Export Action'!$A$3:$A$1999,'Export Action'!$L$3:$L$1999)</f>
        <v>0</v>
      </c>
      <c r="B1315" s="84"/>
      <c r="C1315" s="1"/>
      <c r="D1315" s="36"/>
      <c r="E1315" s="1"/>
      <c r="F1315" s="36"/>
      <c r="G1315" s="68"/>
      <c r="H1315" s="71"/>
      <c r="I1315" s="71"/>
      <c r="J1315" s="1"/>
      <c r="K1315" s="1"/>
      <c r="L1315" s="1"/>
      <c r="M1315" s="5"/>
      <c r="N1315" s="5"/>
      <c r="O1315" s="31"/>
      <c r="P1315" s="31"/>
      <c r="Q1315" s="1"/>
      <c r="R1315" s="64"/>
      <c r="S1315" s="73"/>
      <c r="T1315" s="74">
        <f t="shared" si="20"/>
        <v>430</v>
      </c>
      <c r="U1315" s="75"/>
      <c r="V1315" s="8" t="str" cm="1">
        <f t="array" ref="V1315">IF(SUMPRODUCT((Tableau1[NOM DE LA STRUCTURE]=Tableau1[[#This Row],[NOM DE LA STRUCTURE]])*Tableau1[MONTANT PROPOSE POUR L''ACTION])=0,"",SUMPRODUCT((Tableau1[NOM DE LA STRUCTURE]=Tableau1[[#This Row],[NOM DE LA STRUCTURE]])*Tableau1[MONTANT PROPOSE POUR L''ACTION]))</f>
        <v/>
      </c>
      <c r="W1315" s="79"/>
    </row>
    <row r="1316" spans="1:23" ht="47.5" hidden="1" customHeight="1" x14ac:dyDescent="0.25">
      <c r="A1316" s="13">
        <f>_xlfn.XLOOKUP(C1316,'Export Action'!$A$3:$A$1999,'Export Action'!$L$3:$L$1999)</f>
        <v>0</v>
      </c>
      <c r="B1316" s="84"/>
      <c r="C1316" s="1"/>
      <c r="D1316" s="36"/>
      <c r="E1316" s="1"/>
      <c r="F1316" s="36"/>
      <c r="G1316" s="68"/>
      <c r="H1316" s="71"/>
      <c r="I1316" s="71"/>
      <c r="J1316" s="1"/>
      <c r="K1316" s="1"/>
      <c r="L1316" s="1"/>
      <c r="M1316" s="5"/>
      <c r="N1316" s="5"/>
      <c r="O1316" s="31"/>
      <c r="P1316" s="31"/>
      <c r="Q1316" s="1"/>
      <c r="R1316" s="64"/>
      <c r="S1316" s="73"/>
      <c r="T1316" s="74">
        <f t="shared" si="20"/>
        <v>430</v>
      </c>
      <c r="U1316" s="75"/>
      <c r="V1316" s="8" t="str" cm="1">
        <f t="array" ref="V1316">IF(SUMPRODUCT((Tableau1[NOM DE LA STRUCTURE]=Tableau1[[#This Row],[NOM DE LA STRUCTURE]])*Tableau1[MONTANT PROPOSE POUR L''ACTION])=0,"",SUMPRODUCT((Tableau1[NOM DE LA STRUCTURE]=Tableau1[[#This Row],[NOM DE LA STRUCTURE]])*Tableau1[MONTANT PROPOSE POUR L''ACTION]))</f>
        <v/>
      </c>
      <c r="W1316" s="79"/>
    </row>
    <row r="1317" spans="1:23" ht="47.5" hidden="1" customHeight="1" x14ac:dyDescent="0.25">
      <c r="A1317" s="13">
        <f>_xlfn.XLOOKUP(C1317,'Export Action'!$A$3:$A$1999,'Export Action'!$L$3:$L$1999)</f>
        <v>0</v>
      </c>
      <c r="B1317" s="84"/>
      <c r="C1317" s="1"/>
      <c r="D1317" s="36"/>
      <c r="E1317" s="1"/>
      <c r="F1317" s="36"/>
      <c r="G1317" s="68"/>
      <c r="H1317" s="71"/>
      <c r="I1317" s="71"/>
      <c r="J1317" s="1"/>
      <c r="K1317" s="1"/>
      <c r="L1317" s="1"/>
      <c r="M1317" s="5"/>
      <c r="N1317" s="5"/>
      <c r="O1317" s="31"/>
      <c r="P1317" s="31"/>
      <c r="Q1317" s="1"/>
      <c r="R1317" s="64"/>
      <c r="S1317" s="73"/>
      <c r="T1317" s="74">
        <f t="shared" ref="T1317:T1380" si="21">IF(A1317=A1316,T1316,T1316+1)</f>
        <v>430</v>
      </c>
      <c r="U1317" s="75"/>
      <c r="V1317" s="8" t="str" cm="1">
        <f t="array" ref="V1317">IF(SUMPRODUCT((Tableau1[NOM DE LA STRUCTURE]=Tableau1[[#This Row],[NOM DE LA STRUCTURE]])*Tableau1[MONTANT PROPOSE POUR L''ACTION])=0,"",SUMPRODUCT((Tableau1[NOM DE LA STRUCTURE]=Tableau1[[#This Row],[NOM DE LA STRUCTURE]])*Tableau1[MONTANT PROPOSE POUR L''ACTION]))</f>
        <v/>
      </c>
      <c r="W1317" s="79"/>
    </row>
    <row r="1318" spans="1:23" ht="47.5" hidden="1" customHeight="1" x14ac:dyDescent="0.25">
      <c r="A1318" s="13">
        <f>_xlfn.XLOOKUP(C1318,'Export Action'!$A$3:$A$1999,'Export Action'!$L$3:$L$1999)</f>
        <v>0</v>
      </c>
      <c r="B1318" s="84"/>
      <c r="C1318" s="1"/>
      <c r="D1318" s="36"/>
      <c r="E1318" s="1"/>
      <c r="F1318" s="36"/>
      <c r="G1318" s="68"/>
      <c r="H1318" s="71"/>
      <c r="I1318" s="71"/>
      <c r="J1318" s="1"/>
      <c r="K1318" s="1"/>
      <c r="L1318" s="1"/>
      <c r="M1318" s="5"/>
      <c r="N1318" s="5"/>
      <c r="O1318" s="31"/>
      <c r="P1318" s="31"/>
      <c r="Q1318" s="1"/>
      <c r="R1318" s="64"/>
      <c r="S1318" s="73"/>
      <c r="T1318" s="74">
        <f t="shared" si="21"/>
        <v>430</v>
      </c>
      <c r="U1318" s="75"/>
      <c r="V1318" s="8" t="str" cm="1">
        <f t="array" ref="V1318">IF(SUMPRODUCT((Tableau1[NOM DE LA STRUCTURE]=Tableau1[[#This Row],[NOM DE LA STRUCTURE]])*Tableau1[MONTANT PROPOSE POUR L''ACTION])=0,"",SUMPRODUCT((Tableau1[NOM DE LA STRUCTURE]=Tableau1[[#This Row],[NOM DE LA STRUCTURE]])*Tableau1[MONTANT PROPOSE POUR L''ACTION]))</f>
        <v/>
      </c>
      <c r="W1318" s="79"/>
    </row>
    <row r="1319" spans="1:23" ht="47.5" hidden="1" customHeight="1" x14ac:dyDescent="0.25">
      <c r="A1319" s="13">
        <f>_xlfn.XLOOKUP(C1319,'Export Action'!$A$3:$A$1999,'Export Action'!$L$3:$L$1999)</f>
        <v>0</v>
      </c>
      <c r="B1319" s="84"/>
      <c r="C1319" s="1"/>
      <c r="D1319" s="36"/>
      <c r="E1319" s="1"/>
      <c r="F1319" s="36"/>
      <c r="G1319" s="68"/>
      <c r="H1319" s="71"/>
      <c r="I1319" s="71"/>
      <c r="J1319" s="1"/>
      <c r="K1319" s="1"/>
      <c r="L1319" s="1"/>
      <c r="M1319" s="5"/>
      <c r="N1319" s="5"/>
      <c r="O1319" s="31"/>
      <c r="P1319" s="31"/>
      <c r="Q1319" s="1"/>
      <c r="R1319" s="64"/>
      <c r="S1319" s="73"/>
      <c r="T1319" s="74">
        <f t="shared" si="21"/>
        <v>430</v>
      </c>
      <c r="U1319" s="75"/>
      <c r="V1319" s="8" t="str" cm="1">
        <f t="array" ref="V1319">IF(SUMPRODUCT((Tableau1[NOM DE LA STRUCTURE]=Tableau1[[#This Row],[NOM DE LA STRUCTURE]])*Tableau1[MONTANT PROPOSE POUR L''ACTION])=0,"",SUMPRODUCT((Tableau1[NOM DE LA STRUCTURE]=Tableau1[[#This Row],[NOM DE LA STRUCTURE]])*Tableau1[MONTANT PROPOSE POUR L''ACTION]))</f>
        <v/>
      </c>
      <c r="W1319" s="79"/>
    </row>
    <row r="1320" spans="1:23" ht="47.5" hidden="1" customHeight="1" x14ac:dyDescent="0.25">
      <c r="A1320" s="13">
        <f>_xlfn.XLOOKUP(C1320,'Export Action'!$A$3:$A$1999,'Export Action'!$L$3:$L$1999)</f>
        <v>0</v>
      </c>
      <c r="B1320" s="84"/>
      <c r="C1320" s="1"/>
      <c r="D1320" s="36"/>
      <c r="E1320" s="1"/>
      <c r="F1320" s="36"/>
      <c r="G1320" s="68"/>
      <c r="H1320" s="71"/>
      <c r="I1320" s="71"/>
      <c r="J1320" s="1"/>
      <c r="K1320" s="1"/>
      <c r="L1320" s="1"/>
      <c r="M1320" s="5"/>
      <c r="N1320" s="5"/>
      <c r="O1320" s="31"/>
      <c r="P1320" s="31"/>
      <c r="Q1320" s="1"/>
      <c r="R1320" s="64"/>
      <c r="S1320" s="73"/>
      <c r="T1320" s="74">
        <f t="shared" si="21"/>
        <v>430</v>
      </c>
      <c r="U1320" s="75"/>
      <c r="V1320" s="8" t="str" cm="1">
        <f t="array" ref="V1320">IF(SUMPRODUCT((Tableau1[NOM DE LA STRUCTURE]=Tableau1[[#This Row],[NOM DE LA STRUCTURE]])*Tableau1[MONTANT PROPOSE POUR L''ACTION])=0,"",SUMPRODUCT((Tableau1[NOM DE LA STRUCTURE]=Tableau1[[#This Row],[NOM DE LA STRUCTURE]])*Tableau1[MONTANT PROPOSE POUR L''ACTION]))</f>
        <v/>
      </c>
      <c r="W1320" s="79"/>
    </row>
    <row r="1321" spans="1:23" ht="47.5" hidden="1" customHeight="1" x14ac:dyDescent="0.25">
      <c r="A1321" s="13">
        <f>_xlfn.XLOOKUP(C1321,'Export Action'!$A$3:$A$1999,'Export Action'!$L$3:$L$1999)</f>
        <v>0</v>
      </c>
      <c r="B1321" s="84"/>
      <c r="C1321" s="1"/>
      <c r="D1321" s="36"/>
      <c r="E1321" s="1"/>
      <c r="F1321" s="36"/>
      <c r="G1321" s="68"/>
      <c r="H1321" s="71"/>
      <c r="I1321" s="71"/>
      <c r="J1321" s="1"/>
      <c r="K1321" s="1"/>
      <c r="L1321" s="1"/>
      <c r="M1321" s="5"/>
      <c r="N1321" s="5"/>
      <c r="O1321" s="31"/>
      <c r="P1321" s="31"/>
      <c r="Q1321" s="1"/>
      <c r="R1321" s="64"/>
      <c r="S1321" s="73"/>
      <c r="T1321" s="74">
        <f t="shared" si="21"/>
        <v>430</v>
      </c>
      <c r="U1321" s="75"/>
      <c r="V1321" s="8" t="str" cm="1">
        <f t="array" ref="V1321">IF(SUMPRODUCT((Tableau1[NOM DE LA STRUCTURE]=Tableau1[[#This Row],[NOM DE LA STRUCTURE]])*Tableau1[MONTANT PROPOSE POUR L''ACTION])=0,"",SUMPRODUCT((Tableau1[NOM DE LA STRUCTURE]=Tableau1[[#This Row],[NOM DE LA STRUCTURE]])*Tableau1[MONTANT PROPOSE POUR L''ACTION]))</f>
        <v/>
      </c>
      <c r="W1321" s="79"/>
    </row>
    <row r="1322" spans="1:23" ht="47.5" hidden="1" customHeight="1" x14ac:dyDescent="0.25">
      <c r="A1322" s="13">
        <f>_xlfn.XLOOKUP(C1322,'Export Action'!$A$3:$A$1999,'Export Action'!$L$3:$L$1999)</f>
        <v>0</v>
      </c>
      <c r="B1322" s="84"/>
      <c r="C1322" s="1"/>
      <c r="D1322" s="36"/>
      <c r="E1322" s="1"/>
      <c r="F1322" s="36"/>
      <c r="G1322" s="68"/>
      <c r="H1322" s="71"/>
      <c r="I1322" s="71"/>
      <c r="J1322" s="1"/>
      <c r="K1322" s="1"/>
      <c r="L1322" s="1"/>
      <c r="M1322" s="5"/>
      <c r="N1322" s="5"/>
      <c r="O1322" s="31"/>
      <c r="P1322" s="31"/>
      <c r="Q1322" s="1"/>
      <c r="R1322" s="64"/>
      <c r="S1322" s="73"/>
      <c r="T1322" s="74">
        <f t="shared" si="21"/>
        <v>430</v>
      </c>
      <c r="U1322" s="75"/>
      <c r="V1322" s="8" t="str" cm="1">
        <f t="array" ref="V1322">IF(SUMPRODUCT((Tableau1[NOM DE LA STRUCTURE]=Tableau1[[#This Row],[NOM DE LA STRUCTURE]])*Tableau1[MONTANT PROPOSE POUR L''ACTION])=0,"",SUMPRODUCT((Tableau1[NOM DE LA STRUCTURE]=Tableau1[[#This Row],[NOM DE LA STRUCTURE]])*Tableau1[MONTANT PROPOSE POUR L''ACTION]))</f>
        <v/>
      </c>
      <c r="W1322" s="79"/>
    </row>
    <row r="1323" spans="1:23" ht="47.5" hidden="1" customHeight="1" x14ac:dyDescent="0.25">
      <c r="A1323" s="13">
        <f>_xlfn.XLOOKUP(C1323,'Export Action'!$A$3:$A$1999,'Export Action'!$L$3:$L$1999)</f>
        <v>0</v>
      </c>
      <c r="B1323" s="84"/>
      <c r="C1323" s="1"/>
      <c r="D1323" s="36"/>
      <c r="E1323" s="1"/>
      <c r="F1323" s="36"/>
      <c r="G1323" s="68"/>
      <c r="H1323" s="71"/>
      <c r="I1323" s="71"/>
      <c r="J1323" s="1"/>
      <c r="K1323" s="1"/>
      <c r="L1323" s="1"/>
      <c r="M1323" s="5"/>
      <c r="N1323" s="5"/>
      <c r="O1323" s="31"/>
      <c r="P1323" s="31"/>
      <c r="Q1323" s="1"/>
      <c r="R1323" s="64"/>
      <c r="S1323" s="73"/>
      <c r="T1323" s="74">
        <f t="shared" si="21"/>
        <v>430</v>
      </c>
      <c r="U1323" s="75"/>
      <c r="V1323" s="8" t="str" cm="1">
        <f t="array" ref="V1323">IF(SUMPRODUCT((Tableau1[NOM DE LA STRUCTURE]=Tableau1[[#This Row],[NOM DE LA STRUCTURE]])*Tableau1[MONTANT PROPOSE POUR L''ACTION])=0,"",SUMPRODUCT((Tableau1[NOM DE LA STRUCTURE]=Tableau1[[#This Row],[NOM DE LA STRUCTURE]])*Tableau1[MONTANT PROPOSE POUR L''ACTION]))</f>
        <v/>
      </c>
      <c r="W1323" s="79"/>
    </row>
    <row r="1324" spans="1:23" ht="47.5" hidden="1" customHeight="1" x14ac:dyDescent="0.25">
      <c r="A1324" s="13">
        <f>_xlfn.XLOOKUP(C1324,'Export Action'!$A$3:$A$1999,'Export Action'!$L$3:$L$1999)</f>
        <v>0</v>
      </c>
      <c r="B1324" s="84"/>
      <c r="C1324" s="1"/>
      <c r="D1324" s="36"/>
      <c r="E1324" s="1"/>
      <c r="F1324" s="36"/>
      <c r="G1324" s="68"/>
      <c r="H1324" s="71"/>
      <c r="I1324" s="71"/>
      <c r="J1324" s="1"/>
      <c r="K1324" s="1"/>
      <c r="L1324" s="1"/>
      <c r="M1324" s="5"/>
      <c r="N1324" s="5"/>
      <c r="O1324" s="31"/>
      <c r="P1324" s="31"/>
      <c r="Q1324" s="1"/>
      <c r="R1324" s="64"/>
      <c r="S1324" s="73"/>
      <c r="T1324" s="74">
        <f t="shared" si="21"/>
        <v>430</v>
      </c>
      <c r="U1324" s="75"/>
      <c r="V1324" s="8" t="str" cm="1">
        <f t="array" ref="V1324">IF(SUMPRODUCT((Tableau1[NOM DE LA STRUCTURE]=Tableau1[[#This Row],[NOM DE LA STRUCTURE]])*Tableau1[MONTANT PROPOSE POUR L''ACTION])=0,"",SUMPRODUCT((Tableau1[NOM DE LA STRUCTURE]=Tableau1[[#This Row],[NOM DE LA STRUCTURE]])*Tableau1[MONTANT PROPOSE POUR L''ACTION]))</f>
        <v/>
      </c>
      <c r="W1324" s="79"/>
    </row>
    <row r="1325" spans="1:23" ht="47.5" hidden="1" customHeight="1" x14ac:dyDescent="0.25">
      <c r="A1325" s="13">
        <f>_xlfn.XLOOKUP(C1325,'Export Action'!$A$3:$A$1999,'Export Action'!$L$3:$L$1999)</f>
        <v>0</v>
      </c>
      <c r="B1325" s="84"/>
      <c r="C1325" s="1"/>
      <c r="D1325" s="36"/>
      <c r="E1325" s="1"/>
      <c r="F1325" s="36"/>
      <c r="G1325" s="68"/>
      <c r="H1325" s="71"/>
      <c r="I1325" s="71"/>
      <c r="J1325" s="1"/>
      <c r="K1325" s="1"/>
      <c r="L1325" s="1"/>
      <c r="M1325" s="5"/>
      <c r="N1325" s="5"/>
      <c r="O1325" s="31"/>
      <c r="P1325" s="31"/>
      <c r="Q1325" s="1"/>
      <c r="R1325" s="64"/>
      <c r="S1325" s="73"/>
      <c r="T1325" s="74">
        <f t="shared" si="21"/>
        <v>430</v>
      </c>
      <c r="U1325" s="75"/>
      <c r="V1325" s="8" t="str" cm="1">
        <f t="array" ref="V1325">IF(SUMPRODUCT((Tableau1[NOM DE LA STRUCTURE]=Tableau1[[#This Row],[NOM DE LA STRUCTURE]])*Tableau1[MONTANT PROPOSE POUR L''ACTION])=0,"",SUMPRODUCT((Tableau1[NOM DE LA STRUCTURE]=Tableau1[[#This Row],[NOM DE LA STRUCTURE]])*Tableau1[MONTANT PROPOSE POUR L''ACTION]))</f>
        <v/>
      </c>
      <c r="W1325" s="79"/>
    </row>
    <row r="1326" spans="1:23" ht="47.5" hidden="1" customHeight="1" x14ac:dyDescent="0.25">
      <c r="A1326" s="13">
        <f>_xlfn.XLOOKUP(C1326,'Export Action'!$A$3:$A$1999,'Export Action'!$L$3:$L$1999)</f>
        <v>0</v>
      </c>
      <c r="B1326" s="84"/>
      <c r="C1326" s="1"/>
      <c r="D1326" s="36"/>
      <c r="E1326" s="1"/>
      <c r="F1326" s="36"/>
      <c r="G1326" s="68"/>
      <c r="H1326" s="71"/>
      <c r="I1326" s="71"/>
      <c r="J1326" s="1"/>
      <c r="K1326" s="1"/>
      <c r="L1326" s="1"/>
      <c r="M1326" s="5"/>
      <c r="N1326" s="5"/>
      <c r="O1326" s="31"/>
      <c r="P1326" s="31"/>
      <c r="Q1326" s="1"/>
      <c r="R1326" s="64"/>
      <c r="S1326" s="73"/>
      <c r="T1326" s="74">
        <f t="shared" si="21"/>
        <v>430</v>
      </c>
      <c r="U1326" s="75"/>
      <c r="V1326" s="8" t="str" cm="1">
        <f t="array" ref="V1326">IF(SUMPRODUCT((Tableau1[NOM DE LA STRUCTURE]=Tableau1[[#This Row],[NOM DE LA STRUCTURE]])*Tableau1[MONTANT PROPOSE POUR L''ACTION])=0,"",SUMPRODUCT((Tableau1[NOM DE LA STRUCTURE]=Tableau1[[#This Row],[NOM DE LA STRUCTURE]])*Tableau1[MONTANT PROPOSE POUR L''ACTION]))</f>
        <v/>
      </c>
      <c r="W1326" s="79"/>
    </row>
    <row r="1327" spans="1:23" ht="47.5" hidden="1" customHeight="1" x14ac:dyDescent="0.25">
      <c r="A1327" s="13">
        <f>_xlfn.XLOOKUP(C1327,'Export Action'!$A$3:$A$1999,'Export Action'!$L$3:$L$1999)</f>
        <v>0</v>
      </c>
      <c r="B1327" s="84"/>
      <c r="C1327" s="1"/>
      <c r="D1327" s="36"/>
      <c r="E1327" s="1"/>
      <c r="F1327" s="36"/>
      <c r="G1327" s="68"/>
      <c r="H1327" s="71"/>
      <c r="I1327" s="71"/>
      <c r="J1327" s="1"/>
      <c r="K1327" s="1"/>
      <c r="L1327" s="1"/>
      <c r="M1327" s="5"/>
      <c r="N1327" s="5"/>
      <c r="O1327" s="31"/>
      <c r="P1327" s="31"/>
      <c r="Q1327" s="1"/>
      <c r="R1327" s="64"/>
      <c r="S1327" s="73"/>
      <c r="T1327" s="74">
        <f t="shared" si="21"/>
        <v>430</v>
      </c>
      <c r="U1327" s="75"/>
      <c r="V1327" s="8" t="str" cm="1">
        <f t="array" ref="V1327">IF(SUMPRODUCT((Tableau1[NOM DE LA STRUCTURE]=Tableau1[[#This Row],[NOM DE LA STRUCTURE]])*Tableau1[MONTANT PROPOSE POUR L''ACTION])=0,"",SUMPRODUCT((Tableau1[NOM DE LA STRUCTURE]=Tableau1[[#This Row],[NOM DE LA STRUCTURE]])*Tableau1[MONTANT PROPOSE POUR L''ACTION]))</f>
        <v/>
      </c>
      <c r="W1327" s="79"/>
    </row>
    <row r="1328" spans="1:23" ht="47.5" hidden="1" customHeight="1" x14ac:dyDescent="0.25">
      <c r="A1328" s="13">
        <f>_xlfn.XLOOKUP(C1328,'Export Action'!$A$3:$A$1999,'Export Action'!$L$3:$L$1999)</f>
        <v>0</v>
      </c>
      <c r="B1328" s="84"/>
      <c r="C1328" s="1"/>
      <c r="D1328" s="36"/>
      <c r="E1328" s="1"/>
      <c r="F1328" s="36"/>
      <c r="G1328" s="68"/>
      <c r="H1328" s="71"/>
      <c r="I1328" s="71"/>
      <c r="J1328" s="1"/>
      <c r="K1328" s="1"/>
      <c r="L1328" s="1"/>
      <c r="M1328" s="5"/>
      <c r="N1328" s="5"/>
      <c r="O1328" s="31"/>
      <c r="P1328" s="31"/>
      <c r="Q1328" s="1"/>
      <c r="R1328" s="64"/>
      <c r="S1328" s="73"/>
      <c r="T1328" s="74">
        <f t="shared" si="21"/>
        <v>430</v>
      </c>
      <c r="U1328" s="75"/>
      <c r="V1328" s="8" t="str" cm="1">
        <f t="array" ref="V1328">IF(SUMPRODUCT((Tableau1[NOM DE LA STRUCTURE]=Tableau1[[#This Row],[NOM DE LA STRUCTURE]])*Tableau1[MONTANT PROPOSE POUR L''ACTION])=0,"",SUMPRODUCT((Tableau1[NOM DE LA STRUCTURE]=Tableau1[[#This Row],[NOM DE LA STRUCTURE]])*Tableau1[MONTANT PROPOSE POUR L''ACTION]))</f>
        <v/>
      </c>
      <c r="W1328" s="79"/>
    </row>
    <row r="1329" spans="1:23" ht="47.5" hidden="1" customHeight="1" x14ac:dyDescent="0.25">
      <c r="A1329" s="13">
        <f>_xlfn.XLOOKUP(C1329,'Export Action'!$A$3:$A$1999,'Export Action'!$L$3:$L$1999)</f>
        <v>0</v>
      </c>
      <c r="B1329" s="84"/>
      <c r="C1329" s="1"/>
      <c r="D1329" s="36"/>
      <c r="E1329" s="1"/>
      <c r="F1329" s="36"/>
      <c r="G1329" s="68"/>
      <c r="H1329" s="71"/>
      <c r="I1329" s="71"/>
      <c r="J1329" s="1"/>
      <c r="K1329" s="1"/>
      <c r="L1329" s="1"/>
      <c r="M1329" s="5"/>
      <c r="N1329" s="5"/>
      <c r="O1329" s="31"/>
      <c r="P1329" s="31"/>
      <c r="Q1329" s="1"/>
      <c r="R1329" s="64"/>
      <c r="S1329" s="73"/>
      <c r="T1329" s="74">
        <f t="shared" si="21"/>
        <v>430</v>
      </c>
      <c r="U1329" s="75"/>
      <c r="V1329" s="8" t="str" cm="1">
        <f t="array" ref="V1329">IF(SUMPRODUCT((Tableau1[NOM DE LA STRUCTURE]=Tableau1[[#This Row],[NOM DE LA STRUCTURE]])*Tableau1[MONTANT PROPOSE POUR L''ACTION])=0,"",SUMPRODUCT((Tableau1[NOM DE LA STRUCTURE]=Tableau1[[#This Row],[NOM DE LA STRUCTURE]])*Tableau1[MONTANT PROPOSE POUR L''ACTION]))</f>
        <v/>
      </c>
      <c r="W1329" s="79"/>
    </row>
    <row r="1330" spans="1:23" ht="47.5" hidden="1" customHeight="1" x14ac:dyDescent="0.25">
      <c r="A1330" s="13">
        <f>_xlfn.XLOOKUP(C1330,'Export Action'!$A$3:$A$1999,'Export Action'!$L$3:$L$1999)</f>
        <v>0</v>
      </c>
      <c r="B1330" s="84"/>
      <c r="C1330" s="1"/>
      <c r="D1330" s="36"/>
      <c r="E1330" s="1"/>
      <c r="F1330" s="36"/>
      <c r="G1330" s="68"/>
      <c r="H1330" s="71"/>
      <c r="I1330" s="71"/>
      <c r="J1330" s="1"/>
      <c r="K1330" s="1"/>
      <c r="L1330" s="1"/>
      <c r="M1330" s="5"/>
      <c r="N1330" s="5"/>
      <c r="O1330" s="31"/>
      <c r="P1330" s="31"/>
      <c r="Q1330" s="1"/>
      <c r="R1330" s="64"/>
      <c r="S1330" s="73"/>
      <c r="T1330" s="74">
        <f t="shared" si="21"/>
        <v>430</v>
      </c>
      <c r="U1330" s="75"/>
      <c r="V1330" s="8" t="str" cm="1">
        <f t="array" ref="V1330">IF(SUMPRODUCT((Tableau1[NOM DE LA STRUCTURE]=Tableau1[[#This Row],[NOM DE LA STRUCTURE]])*Tableau1[MONTANT PROPOSE POUR L''ACTION])=0,"",SUMPRODUCT((Tableau1[NOM DE LA STRUCTURE]=Tableau1[[#This Row],[NOM DE LA STRUCTURE]])*Tableau1[MONTANT PROPOSE POUR L''ACTION]))</f>
        <v/>
      </c>
      <c r="W1330" s="79"/>
    </row>
    <row r="1331" spans="1:23" ht="47.5" hidden="1" customHeight="1" x14ac:dyDescent="0.25">
      <c r="A1331" s="13">
        <f>_xlfn.XLOOKUP(C1331,'Export Action'!$A$3:$A$1999,'Export Action'!$L$3:$L$1999)</f>
        <v>0</v>
      </c>
      <c r="B1331" s="84"/>
      <c r="C1331" s="1"/>
      <c r="D1331" s="36"/>
      <c r="E1331" s="1"/>
      <c r="F1331" s="36"/>
      <c r="G1331" s="68"/>
      <c r="H1331" s="71"/>
      <c r="I1331" s="71"/>
      <c r="J1331" s="1"/>
      <c r="K1331" s="1"/>
      <c r="L1331" s="1"/>
      <c r="M1331" s="5"/>
      <c r="N1331" s="5"/>
      <c r="O1331" s="31"/>
      <c r="P1331" s="31"/>
      <c r="Q1331" s="1"/>
      <c r="R1331" s="64"/>
      <c r="S1331" s="73"/>
      <c r="T1331" s="74">
        <f t="shared" si="21"/>
        <v>430</v>
      </c>
      <c r="U1331" s="75"/>
      <c r="V1331" s="8" t="str" cm="1">
        <f t="array" ref="V1331">IF(SUMPRODUCT((Tableau1[NOM DE LA STRUCTURE]=Tableau1[[#This Row],[NOM DE LA STRUCTURE]])*Tableau1[MONTANT PROPOSE POUR L''ACTION])=0,"",SUMPRODUCT((Tableau1[NOM DE LA STRUCTURE]=Tableau1[[#This Row],[NOM DE LA STRUCTURE]])*Tableau1[MONTANT PROPOSE POUR L''ACTION]))</f>
        <v/>
      </c>
      <c r="W1331" s="79"/>
    </row>
    <row r="1332" spans="1:23" ht="47.5" hidden="1" customHeight="1" x14ac:dyDescent="0.25">
      <c r="A1332" s="13">
        <f>_xlfn.XLOOKUP(C1332,'Export Action'!$A$3:$A$1999,'Export Action'!$L$3:$L$1999)</f>
        <v>0</v>
      </c>
      <c r="B1332" s="84"/>
      <c r="C1332" s="1"/>
      <c r="D1332" s="36"/>
      <c r="E1332" s="1"/>
      <c r="F1332" s="36"/>
      <c r="G1332" s="68"/>
      <c r="H1332" s="71"/>
      <c r="I1332" s="71"/>
      <c r="J1332" s="1"/>
      <c r="K1332" s="1"/>
      <c r="L1332" s="1"/>
      <c r="M1332" s="5"/>
      <c r="N1332" s="5"/>
      <c r="O1332" s="31"/>
      <c r="P1332" s="31"/>
      <c r="Q1332" s="1"/>
      <c r="R1332" s="64"/>
      <c r="S1332" s="73"/>
      <c r="T1332" s="74">
        <f t="shared" si="21"/>
        <v>430</v>
      </c>
      <c r="U1332" s="75"/>
      <c r="V1332" s="8" t="str" cm="1">
        <f t="array" ref="V1332">IF(SUMPRODUCT((Tableau1[NOM DE LA STRUCTURE]=Tableau1[[#This Row],[NOM DE LA STRUCTURE]])*Tableau1[MONTANT PROPOSE POUR L''ACTION])=0,"",SUMPRODUCT((Tableau1[NOM DE LA STRUCTURE]=Tableau1[[#This Row],[NOM DE LA STRUCTURE]])*Tableau1[MONTANT PROPOSE POUR L''ACTION]))</f>
        <v/>
      </c>
      <c r="W1332" s="79"/>
    </row>
    <row r="1333" spans="1:23" ht="47.5" hidden="1" customHeight="1" x14ac:dyDescent="0.25">
      <c r="A1333" s="13">
        <f>_xlfn.XLOOKUP(C1333,'Export Action'!$A$3:$A$1999,'Export Action'!$L$3:$L$1999)</f>
        <v>0</v>
      </c>
      <c r="B1333" s="84"/>
      <c r="C1333" s="1"/>
      <c r="D1333" s="36"/>
      <c r="E1333" s="1"/>
      <c r="F1333" s="36"/>
      <c r="G1333" s="68"/>
      <c r="H1333" s="71"/>
      <c r="I1333" s="71"/>
      <c r="J1333" s="1"/>
      <c r="K1333" s="1"/>
      <c r="L1333" s="1"/>
      <c r="M1333" s="5"/>
      <c r="N1333" s="5"/>
      <c r="O1333" s="31"/>
      <c r="P1333" s="31"/>
      <c r="Q1333" s="1"/>
      <c r="R1333" s="64"/>
      <c r="S1333" s="73"/>
      <c r="T1333" s="74">
        <f t="shared" si="21"/>
        <v>430</v>
      </c>
      <c r="U1333" s="75"/>
      <c r="V1333" s="8" t="str" cm="1">
        <f t="array" ref="V1333">IF(SUMPRODUCT((Tableau1[NOM DE LA STRUCTURE]=Tableau1[[#This Row],[NOM DE LA STRUCTURE]])*Tableau1[MONTANT PROPOSE POUR L''ACTION])=0,"",SUMPRODUCT((Tableau1[NOM DE LA STRUCTURE]=Tableau1[[#This Row],[NOM DE LA STRUCTURE]])*Tableau1[MONTANT PROPOSE POUR L''ACTION]))</f>
        <v/>
      </c>
      <c r="W1333" s="79"/>
    </row>
    <row r="1334" spans="1:23" ht="47.5" hidden="1" customHeight="1" x14ac:dyDescent="0.25">
      <c r="A1334" s="13">
        <f>_xlfn.XLOOKUP(C1334,'Export Action'!$A$3:$A$1999,'Export Action'!$L$3:$L$1999)</f>
        <v>0</v>
      </c>
      <c r="B1334" s="84"/>
      <c r="C1334" s="1"/>
      <c r="D1334" s="36"/>
      <c r="E1334" s="1"/>
      <c r="F1334" s="36"/>
      <c r="G1334" s="68"/>
      <c r="H1334" s="71"/>
      <c r="I1334" s="71"/>
      <c r="J1334" s="1"/>
      <c r="K1334" s="1"/>
      <c r="L1334" s="1"/>
      <c r="M1334" s="5"/>
      <c r="N1334" s="5"/>
      <c r="O1334" s="31"/>
      <c r="P1334" s="31"/>
      <c r="Q1334" s="1"/>
      <c r="R1334" s="64"/>
      <c r="S1334" s="73"/>
      <c r="T1334" s="74">
        <f t="shared" si="21"/>
        <v>430</v>
      </c>
      <c r="U1334" s="75"/>
      <c r="V1334" s="8" t="str" cm="1">
        <f t="array" ref="V1334">IF(SUMPRODUCT((Tableau1[NOM DE LA STRUCTURE]=Tableau1[[#This Row],[NOM DE LA STRUCTURE]])*Tableau1[MONTANT PROPOSE POUR L''ACTION])=0,"",SUMPRODUCT((Tableau1[NOM DE LA STRUCTURE]=Tableau1[[#This Row],[NOM DE LA STRUCTURE]])*Tableau1[MONTANT PROPOSE POUR L''ACTION]))</f>
        <v/>
      </c>
      <c r="W1334" s="79"/>
    </row>
    <row r="1335" spans="1:23" ht="47.5" hidden="1" customHeight="1" x14ac:dyDescent="0.25">
      <c r="A1335" s="13">
        <f>_xlfn.XLOOKUP(C1335,'Export Action'!$A$3:$A$1999,'Export Action'!$L$3:$L$1999)</f>
        <v>0</v>
      </c>
      <c r="B1335" s="84"/>
      <c r="C1335" s="1"/>
      <c r="D1335" s="36"/>
      <c r="E1335" s="1"/>
      <c r="F1335" s="36"/>
      <c r="G1335" s="68"/>
      <c r="H1335" s="71"/>
      <c r="I1335" s="71"/>
      <c r="J1335" s="1"/>
      <c r="K1335" s="1"/>
      <c r="L1335" s="1"/>
      <c r="M1335" s="5"/>
      <c r="N1335" s="5"/>
      <c r="O1335" s="31"/>
      <c r="P1335" s="31"/>
      <c r="Q1335" s="1"/>
      <c r="R1335" s="64"/>
      <c r="S1335" s="73"/>
      <c r="T1335" s="74">
        <f t="shared" si="21"/>
        <v>430</v>
      </c>
      <c r="U1335" s="75"/>
      <c r="V1335" s="8" t="str" cm="1">
        <f t="array" ref="V1335">IF(SUMPRODUCT((Tableau1[NOM DE LA STRUCTURE]=Tableau1[[#This Row],[NOM DE LA STRUCTURE]])*Tableau1[MONTANT PROPOSE POUR L''ACTION])=0,"",SUMPRODUCT((Tableau1[NOM DE LA STRUCTURE]=Tableau1[[#This Row],[NOM DE LA STRUCTURE]])*Tableau1[MONTANT PROPOSE POUR L''ACTION]))</f>
        <v/>
      </c>
      <c r="W1335" s="79"/>
    </row>
    <row r="1336" spans="1:23" ht="47.5" hidden="1" customHeight="1" x14ac:dyDescent="0.25">
      <c r="A1336" s="13">
        <f>_xlfn.XLOOKUP(C1336,'Export Action'!$A$3:$A$1999,'Export Action'!$L$3:$L$1999)</f>
        <v>0</v>
      </c>
      <c r="B1336" s="84"/>
      <c r="C1336" s="1"/>
      <c r="D1336" s="36"/>
      <c r="E1336" s="1"/>
      <c r="F1336" s="36"/>
      <c r="G1336" s="68"/>
      <c r="H1336" s="71"/>
      <c r="I1336" s="71"/>
      <c r="J1336" s="1"/>
      <c r="K1336" s="1"/>
      <c r="L1336" s="1"/>
      <c r="M1336" s="5"/>
      <c r="N1336" s="5"/>
      <c r="O1336" s="31"/>
      <c r="P1336" s="31"/>
      <c r="Q1336" s="1"/>
      <c r="R1336" s="64"/>
      <c r="S1336" s="73"/>
      <c r="T1336" s="74">
        <f t="shared" si="21"/>
        <v>430</v>
      </c>
      <c r="U1336" s="75"/>
      <c r="V1336" s="8" t="str" cm="1">
        <f t="array" ref="V1336">IF(SUMPRODUCT((Tableau1[NOM DE LA STRUCTURE]=Tableau1[[#This Row],[NOM DE LA STRUCTURE]])*Tableau1[MONTANT PROPOSE POUR L''ACTION])=0,"",SUMPRODUCT((Tableau1[NOM DE LA STRUCTURE]=Tableau1[[#This Row],[NOM DE LA STRUCTURE]])*Tableau1[MONTANT PROPOSE POUR L''ACTION]))</f>
        <v/>
      </c>
      <c r="W1336" s="79"/>
    </row>
    <row r="1337" spans="1:23" ht="47.5" hidden="1" customHeight="1" x14ac:dyDescent="0.25">
      <c r="A1337" s="13">
        <f>_xlfn.XLOOKUP(C1337,'Export Action'!$A$3:$A$1999,'Export Action'!$L$3:$L$1999)</f>
        <v>0</v>
      </c>
      <c r="B1337" s="84"/>
      <c r="C1337" s="1"/>
      <c r="D1337" s="36"/>
      <c r="E1337" s="1"/>
      <c r="F1337" s="36"/>
      <c r="G1337" s="68"/>
      <c r="H1337" s="71"/>
      <c r="I1337" s="71"/>
      <c r="J1337" s="1"/>
      <c r="K1337" s="1"/>
      <c r="L1337" s="1"/>
      <c r="M1337" s="5"/>
      <c r="N1337" s="5"/>
      <c r="O1337" s="31"/>
      <c r="P1337" s="31"/>
      <c r="Q1337" s="1"/>
      <c r="R1337" s="64"/>
      <c r="S1337" s="73"/>
      <c r="T1337" s="74">
        <f t="shared" si="21"/>
        <v>430</v>
      </c>
      <c r="U1337" s="75"/>
      <c r="V1337" s="8" t="str" cm="1">
        <f t="array" ref="V1337">IF(SUMPRODUCT((Tableau1[NOM DE LA STRUCTURE]=Tableau1[[#This Row],[NOM DE LA STRUCTURE]])*Tableau1[MONTANT PROPOSE POUR L''ACTION])=0,"",SUMPRODUCT((Tableau1[NOM DE LA STRUCTURE]=Tableau1[[#This Row],[NOM DE LA STRUCTURE]])*Tableau1[MONTANT PROPOSE POUR L''ACTION]))</f>
        <v/>
      </c>
      <c r="W1337" s="79"/>
    </row>
    <row r="1338" spans="1:23" ht="47.5" hidden="1" customHeight="1" x14ac:dyDescent="0.25">
      <c r="A1338" s="13">
        <f>_xlfn.XLOOKUP(C1338,'Export Action'!$A$3:$A$1999,'Export Action'!$L$3:$L$1999)</f>
        <v>0</v>
      </c>
      <c r="B1338" s="84"/>
      <c r="C1338" s="1"/>
      <c r="D1338" s="36"/>
      <c r="E1338" s="1"/>
      <c r="F1338" s="36"/>
      <c r="G1338" s="68"/>
      <c r="H1338" s="71"/>
      <c r="I1338" s="71"/>
      <c r="J1338" s="1"/>
      <c r="K1338" s="1"/>
      <c r="L1338" s="1"/>
      <c r="M1338" s="5"/>
      <c r="N1338" s="5"/>
      <c r="O1338" s="31"/>
      <c r="P1338" s="31"/>
      <c r="Q1338" s="1"/>
      <c r="R1338" s="64"/>
      <c r="S1338" s="73"/>
      <c r="T1338" s="74">
        <f t="shared" si="21"/>
        <v>430</v>
      </c>
      <c r="U1338" s="75"/>
      <c r="V1338" s="8" t="str" cm="1">
        <f t="array" ref="V1338">IF(SUMPRODUCT((Tableau1[NOM DE LA STRUCTURE]=Tableau1[[#This Row],[NOM DE LA STRUCTURE]])*Tableau1[MONTANT PROPOSE POUR L''ACTION])=0,"",SUMPRODUCT((Tableau1[NOM DE LA STRUCTURE]=Tableau1[[#This Row],[NOM DE LA STRUCTURE]])*Tableau1[MONTANT PROPOSE POUR L''ACTION]))</f>
        <v/>
      </c>
      <c r="W1338" s="79"/>
    </row>
    <row r="1339" spans="1:23" ht="47.5" hidden="1" customHeight="1" x14ac:dyDescent="0.25">
      <c r="A1339" s="13">
        <f>_xlfn.XLOOKUP(C1339,'Export Action'!$A$3:$A$1999,'Export Action'!$L$3:$L$1999)</f>
        <v>0</v>
      </c>
      <c r="B1339" s="84"/>
      <c r="C1339" s="1"/>
      <c r="D1339" s="36"/>
      <c r="E1339" s="1"/>
      <c r="F1339" s="36"/>
      <c r="G1339" s="68"/>
      <c r="H1339" s="71"/>
      <c r="I1339" s="71"/>
      <c r="J1339" s="1"/>
      <c r="K1339" s="1"/>
      <c r="L1339" s="1"/>
      <c r="M1339" s="5"/>
      <c r="N1339" s="5"/>
      <c r="O1339" s="31"/>
      <c r="P1339" s="31"/>
      <c r="Q1339" s="1"/>
      <c r="R1339" s="64"/>
      <c r="S1339" s="73"/>
      <c r="T1339" s="74">
        <f t="shared" si="21"/>
        <v>430</v>
      </c>
      <c r="U1339" s="75"/>
      <c r="V1339" s="8" t="str" cm="1">
        <f t="array" ref="V1339">IF(SUMPRODUCT((Tableau1[NOM DE LA STRUCTURE]=Tableau1[[#This Row],[NOM DE LA STRUCTURE]])*Tableau1[MONTANT PROPOSE POUR L''ACTION])=0,"",SUMPRODUCT((Tableau1[NOM DE LA STRUCTURE]=Tableau1[[#This Row],[NOM DE LA STRUCTURE]])*Tableau1[MONTANT PROPOSE POUR L''ACTION]))</f>
        <v/>
      </c>
      <c r="W1339" s="79"/>
    </row>
    <row r="1340" spans="1:23" ht="47.5" hidden="1" customHeight="1" x14ac:dyDescent="0.25">
      <c r="A1340" s="13">
        <f>_xlfn.XLOOKUP(C1340,'Export Action'!$A$3:$A$1999,'Export Action'!$L$3:$L$1999)</f>
        <v>0</v>
      </c>
      <c r="B1340" s="84"/>
      <c r="C1340" s="1"/>
      <c r="D1340" s="36"/>
      <c r="E1340" s="1"/>
      <c r="F1340" s="36"/>
      <c r="G1340" s="68"/>
      <c r="H1340" s="71"/>
      <c r="I1340" s="71"/>
      <c r="J1340" s="1"/>
      <c r="K1340" s="1"/>
      <c r="L1340" s="1"/>
      <c r="M1340" s="5"/>
      <c r="N1340" s="5"/>
      <c r="O1340" s="31"/>
      <c r="P1340" s="31"/>
      <c r="Q1340" s="1"/>
      <c r="R1340" s="64"/>
      <c r="S1340" s="73"/>
      <c r="T1340" s="74">
        <f t="shared" si="21"/>
        <v>430</v>
      </c>
      <c r="U1340" s="75"/>
      <c r="V1340" s="8" t="str" cm="1">
        <f t="array" ref="V1340">IF(SUMPRODUCT((Tableau1[NOM DE LA STRUCTURE]=Tableau1[[#This Row],[NOM DE LA STRUCTURE]])*Tableau1[MONTANT PROPOSE POUR L''ACTION])=0,"",SUMPRODUCT((Tableau1[NOM DE LA STRUCTURE]=Tableau1[[#This Row],[NOM DE LA STRUCTURE]])*Tableau1[MONTANT PROPOSE POUR L''ACTION]))</f>
        <v/>
      </c>
      <c r="W1340" s="79"/>
    </row>
    <row r="1341" spans="1:23" ht="47.5" hidden="1" customHeight="1" x14ac:dyDescent="0.25">
      <c r="A1341" s="13">
        <f>_xlfn.XLOOKUP(C1341,'Export Action'!$A$3:$A$1999,'Export Action'!$L$3:$L$1999)</f>
        <v>0</v>
      </c>
      <c r="B1341" s="84"/>
      <c r="C1341" s="1"/>
      <c r="D1341" s="36"/>
      <c r="E1341" s="1"/>
      <c r="F1341" s="36"/>
      <c r="G1341" s="68"/>
      <c r="H1341" s="71"/>
      <c r="I1341" s="71"/>
      <c r="J1341" s="1"/>
      <c r="K1341" s="1"/>
      <c r="L1341" s="1"/>
      <c r="M1341" s="5"/>
      <c r="N1341" s="5"/>
      <c r="O1341" s="31"/>
      <c r="P1341" s="31"/>
      <c r="Q1341" s="1"/>
      <c r="R1341" s="64"/>
      <c r="S1341" s="73"/>
      <c r="T1341" s="74">
        <f t="shared" si="21"/>
        <v>430</v>
      </c>
      <c r="U1341" s="75"/>
      <c r="V1341" s="8" t="str" cm="1">
        <f t="array" ref="V1341">IF(SUMPRODUCT((Tableau1[NOM DE LA STRUCTURE]=Tableau1[[#This Row],[NOM DE LA STRUCTURE]])*Tableau1[MONTANT PROPOSE POUR L''ACTION])=0,"",SUMPRODUCT((Tableau1[NOM DE LA STRUCTURE]=Tableau1[[#This Row],[NOM DE LA STRUCTURE]])*Tableau1[MONTANT PROPOSE POUR L''ACTION]))</f>
        <v/>
      </c>
      <c r="W1341" s="79"/>
    </row>
    <row r="1342" spans="1:23" ht="47.5" hidden="1" customHeight="1" x14ac:dyDescent="0.25">
      <c r="A1342" s="13">
        <f>_xlfn.XLOOKUP(C1342,'Export Action'!$A$3:$A$1999,'Export Action'!$L$3:$L$1999)</f>
        <v>0</v>
      </c>
      <c r="B1342" s="84"/>
      <c r="C1342" s="1"/>
      <c r="D1342" s="36"/>
      <c r="E1342" s="1"/>
      <c r="F1342" s="36"/>
      <c r="G1342" s="68"/>
      <c r="H1342" s="71"/>
      <c r="I1342" s="71"/>
      <c r="J1342" s="1"/>
      <c r="K1342" s="1"/>
      <c r="L1342" s="1"/>
      <c r="M1342" s="5"/>
      <c r="N1342" s="5"/>
      <c r="O1342" s="31"/>
      <c r="P1342" s="31"/>
      <c r="Q1342" s="1"/>
      <c r="R1342" s="64"/>
      <c r="S1342" s="73"/>
      <c r="T1342" s="74">
        <f t="shared" si="21"/>
        <v>430</v>
      </c>
      <c r="U1342" s="75"/>
      <c r="V1342" s="8" t="str" cm="1">
        <f t="array" ref="V1342">IF(SUMPRODUCT((Tableau1[NOM DE LA STRUCTURE]=Tableau1[[#This Row],[NOM DE LA STRUCTURE]])*Tableau1[MONTANT PROPOSE POUR L''ACTION])=0,"",SUMPRODUCT((Tableau1[NOM DE LA STRUCTURE]=Tableau1[[#This Row],[NOM DE LA STRUCTURE]])*Tableau1[MONTANT PROPOSE POUR L''ACTION]))</f>
        <v/>
      </c>
      <c r="W1342" s="79"/>
    </row>
    <row r="1343" spans="1:23" ht="47.5" hidden="1" customHeight="1" x14ac:dyDescent="0.25">
      <c r="A1343" s="13">
        <f>_xlfn.XLOOKUP(C1343,'Export Action'!$A$3:$A$1999,'Export Action'!$L$3:$L$1999)</f>
        <v>0</v>
      </c>
      <c r="B1343" s="84"/>
      <c r="C1343" s="1"/>
      <c r="D1343" s="36"/>
      <c r="E1343" s="1"/>
      <c r="F1343" s="36"/>
      <c r="G1343" s="68"/>
      <c r="H1343" s="71"/>
      <c r="I1343" s="71"/>
      <c r="J1343" s="1"/>
      <c r="K1343" s="1"/>
      <c r="L1343" s="1"/>
      <c r="M1343" s="5"/>
      <c r="N1343" s="5"/>
      <c r="O1343" s="31"/>
      <c r="P1343" s="31"/>
      <c r="Q1343" s="1"/>
      <c r="R1343" s="64"/>
      <c r="S1343" s="73"/>
      <c r="T1343" s="74">
        <f t="shared" si="21"/>
        <v>430</v>
      </c>
      <c r="U1343" s="75"/>
      <c r="V1343" s="8" t="str" cm="1">
        <f t="array" ref="V1343">IF(SUMPRODUCT((Tableau1[NOM DE LA STRUCTURE]=Tableau1[[#This Row],[NOM DE LA STRUCTURE]])*Tableau1[MONTANT PROPOSE POUR L''ACTION])=0,"",SUMPRODUCT((Tableau1[NOM DE LA STRUCTURE]=Tableau1[[#This Row],[NOM DE LA STRUCTURE]])*Tableau1[MONTANT PROPOSE POUR L''ACTION]))</f>
        <v/>
      </c>
      <c r="W1343" s="79"/>
    </row>
    <row r="1344" spans="1:23" ht="47.5" hidden="1" customHeight="1" x14ac:dyDescent="0.25">
      <c r="A1344" s="13">
        <f>_xlfn.XLOOKUP(C1344,'Export Action'!$A$3:$A$1999,'Export Action'!$L$3:$L$1999)</f>
        <v>0</v>
      </c>
      <c r="B1344" s="84"/>
      <c r="C1344" s="1"/>
      <c r="D1344" s="36"/>
      <c r="E1344" s="1"/>
      <c r="F1344" s="36"/>
      <c r="G1344" s="68"/>
      <c r="H1344" s="71"/>
      <c r="I1344" s="71"/>
      <c r="J1344" s="1"/>
      <c r="K1344" s="1"/>
      <c r="L1344" s="1"/>
      <c r="M1344" s="5"/>
      <c r="N1344" s="5"/>
      <c r="O1344" s="31"/>
      <c r="P1344" s="31"/>
      <c r="Q1344" s="1"/>
      <c r="R1344" s="64"/>
      <c r="S1344" s="73"/>
      <c r="T1344" s="74">
        <f t="shared" si="21"/>
        <v>430</v>
      </c>
      <c r="U1344" s="75"/>
      <c r="V1344" s="8" t="str" cm="1">
        <f t="array" ref="V1344">IF(SUMPRODUCT((Tableau1[NOM DE LA STRUCTURE]=Tableau1[[#This Row],[NOM DE LA STRUCTURE]])*Tableau1[MONTANT PROPOSE POUR L''ACTION])=0,"",SUMPRODUCT((Tableau1[NOM DE LA STRUCTURE]=Tableau1[[#This Row],[NOM DE LA STRUCTURE]])*Tableau1[MONTANT PROPOSE POUR L''ACTION]))</f>
        <v/>
      </c>
      <c r="W1344" s="79"/>
    </row>
    <row r="1345" spans="1:23" ht="47.5" hidden="1" customHeight="1" x14ac:dyDescent="0.25">
      <c r="A1345" s="13">
        <f>_xlfn.XLOOKUP(C1345,'Export Action'!$A$3:$A$1999,'Export Action'!$L$3:$L$1999)</f>
        <v>0</v>
      </c>
      <c r="B1345" s="84"/>
      <c r="C1345" s="1"/>
      <c r="D1345" s="36"/>
      <c r="E1345" s="1"/>
      <c r="F1345" s="36"/>
      <c r="G1345" s="68"/>
      <c r="H1345" s="71"/>
      <c r="I1345" s="71"/>
      <c r="J1345" s="1"/>
      <c r="K1345" s="1"/>
      <c r="L1345" s="1"/>
      <c r="M1345" s="5"/>
      <c r="N1345" s="5"/>
      <c r="O1345" s="31"/>
      <c r="P1345" s="31"/>
      <c r="Q1345" s="1"/>
      <c r="R1345" s="64"/>
      <c r="S1345" s="73"/>
      <c r="T1345" s="74">
        <f t="shared" si="21"/>
        <v>430</v>
      </c>
      <c r="U1345" s="75"/>
      <c r="V1345" s="8" t="str" cm="1">
        <f t="array" ref="V1345">IF(SUMPRODUCT((Tableau1[NOM DE LA STRUCTURE]=Tableau1[[#This Row],[NOM DE LA STRUCTURE]])*Tableau1[MONTANT PROPOSE POUR L''ACTION])=0,"",SUMPRODUCT((Tableau1[NOM DE LA STRUCTURE]=Tableau1[[#This Row],[NOM DE LA STRUCTURE]])*Tableau1[MONTANT PROPOSE POUR L''ACTION]))</f>
        <v/>
      </c>
      <c r="W1345" s="79"/>
    </row>
    <row r="1346" spans="1:23" ht="47.5" hidden="1" customHeight="1" x14ac:dyDescent="0.25">
      <c r="A1346" s="13">
        <f>_xlfn.XLOOKUP(C1346,'Export Action'!$A$3:$A$1999,'Export Action'!$L$3:$L$1999)</f>
        <v>0</v>
      </c>
      <c r="B1346" s="84"/>
      <c r="C1346" s="1"/>
      <c r="D1346" s="36"/>
      <c r="E1346" s="1"/>
      <c r="F1346" s="36"/>
      <c r="G1346" s="68"/>
      <c r="H1346" s="71"/>
      <c r="I1346" s="71"/>
      <c r="J1346" s="1"/>
      <c r="K1346" s="1"/>
      <c r="L1346" s="1"/>
      <c r="M1346" s="5"/>
      <c r="N1346" s="5"/>
      <c r="O1346" s="31"/>
      <c r="P1346" s="31"/>
      <c r="Q1346" s="1"/>
      <c r="R1346" s="64"/>
      <c r="S1346" s="73"/>
      <c r="T1346" s="74">
        <f t="shared" si="21"/>
        <v>430</v>
      </c>
      <c r="U1346" s="75"/>
      <c r="V1346" s="8" t="str" cm="1">
        <f t="array" ref="V1346">IF(SUMPRODUCT((Tableau1[NOM DE LA STRUCTURE]=Tableau1[[#This Row],[NOM DE LA STRUCTURE]])*Tableau1[MONTANT PROPOSE POUR L''ACTION])=0,"",SUMPRODUCT((Tableau1[NOM DE LA STRUCTURE]=Tableau1[[#This Row],[NOM DE LA STRUCTURE]])*Tableau1[MONTANT PROPOSE POUR L''ACTION]))</f>
        <v/>
      </c>
      <c r="W1346" s="79"/>
    </row>
    <row r="1347" spans="1:23" ht="47.5" hidden="1" customHeight="1" x14ac:dyDescent="0.25">
      <c r="A1347" s="13">
        <f>_xlfn.XLOOKUP(C1347,'Export Action'!$A$3:$A$1999,'Export Action'!$L$3:$L$1999)</f>
        <v>0</v>
      </c>
      <c r="B1347" s="84"/>
      <c r="C1347" s="1"/>
      <c r="D1347" s="36"/>
      <c r="E1347" s="1"/>
      <c r="F1347" s="36"/>
      <c r="G1347" s="68"/>
      <c r="H1347" s="71"/>
      <c r="I1347" s="71"/>
      <c r="J1347" s="1"/>
      <c r="K1347" s="1"/>
      <c r="L1347" s="1"/>
      <c r="M1347" s="5"/>
      <c r="N1347" s="5"/>
      <c r="O1347" s="31"/>
      <c r="P1347" s="31"/>
      <c r="Q1347" s="1"/>
      <c r="R1347" s="64"/>
      <c r="S1347" s="73"/>
      <c r="T1347" s="74">
        <f t="shared" si="21"/>
        <v>430</v>
      </c>
      <c r="U1347" s="75"/>
      <c r="V1347" s="8" t="str" cm="1">
        <f t="array" ref="V1347">IF(SUMPRODUCT((Tableau1[NOM DE LA STRUCTURE]=Tableau1[[#This Row],[NOM DE LA STRUCTURE]])*Tableau1[MONTANT PROPOSE POUR L''ACTION])=0,"",SUMPRODUCT((Tableau1[NOM DE LA STRUCTURE]=Tableau1[[#This Row],[NOM DE LA STRUCTURE]])*Tableau1[MONTANT PROPOSE POUR L''ACTION]))</f>
        <v/>
      </c>
      <c r="W1347" s="79"/>
    </row>
    <row r="1348" spans="1:23" ht="47.5" hidden="1" customHeight="1" x14ac:dyDescent="0.25">
      <c r="A1348" s="13">
        <f>_xlfn.XLOOKUP(C1348,'Export Action'!$A$3:$A$1999,'Export Action'!$L$3:$L$1999)</f>
        <v>0</v>
      </c>
      <c r="B1348" s="84"/>
      <c r="C1348" s="1"/>
      <c r="D1348" s="36"/>
      <c r="E1348" s="1"/>
      <c r="F1348" s="36"/>
      <c r="G1348" s="68"/>
      <c r="H1348" s="71"/>
      <c r="I1348" s="71"/>
      <c r="J1348" s="1"/>
      <c r="K1348" s="1"/>
      <c r="L1348" s="1"/>
      <c r="M1348" s="5"/>
      <c r="N1348" s="5"/>
      <c r="O1348" s="31"/>
      <c r="P1348" s="31"/>
      <c r="Q1348" s="1"/>
      <c r="R1348" s="64"/>
      <c r="S1348" s="73"/>
      <c r="T1348" s="74">
        <f t="shared" si="21"/>
        <v>430</v>
      </c>
      <c r="U1348" s="75"/>
      <c r="V1348" s="8" t="str" cm="1">
        <f t="array" ref="V1348">IF(SUMPRODUCT((Tableau1[NOM DE LA STRUCTURE]=Tableau1[[#This Row],[NOM DE LA STRUCTURE]])*Tableau1[MONTANT PROPOSE POUR L''ACTION])=0,"",SUMPRODUCT((Tableau1[NOM DE LA STRUCTURE]=Tableau1[[#This Row],[NOM DE LA STRUCTURE]])*Tableau1[MONTANT PROPOSE POUR L''ACTION]))</f>
        <v/>
      </c>
      <c r="W1348" s="79"/>
    </row>
    <row r="1349" spans="1:23" ht="47.5" hidden="1" customHeight="1" x14ac:dyDescent="0.25">
      <c r="A1349" s="13">
        <f>_xlfn.XLOOKUP(C1349,'Export Action'!$A$3:$A$1999,'Export Action'!$L$3:$L$1999)</f>
        <v>0</v>
      </c>
      <c r="B1349" s="84"/>
      <c r="C1349" s="1"/>
      <c r="D1349" s="36"/>
      <c r="E1349" s="1"/>
      <c r="F1349" s="36"/>
      <c r="G1349" s="68"/>
      <c r="H1349" s="71"/>
      <c r="I1349" s="71"/>
      <c r="J1349" s="1"/>
      <c r="K1349" s="1"/>
      <c r="L1349" s="1"/>
      <c r="M1349" s="5"/>
      <c r="N1349" s="5"/>
      <c r="O1349" s="31"/>
      <c r="P1349" s="31"/>
      <c r="Q1349" s="1"/>
      <c r="R1349" s="64"/>
      <c r="S1349" s="73"/>
      <c r="T1349" s="74">
        <f t="shared" si="21"/>
        <v>430</v>
      </c>
      <c r="U1349" s="75"/>
      <c r="V1349" s="8" t="str" cm="1">
        <f t="array" ref="V1349">IF(SUMPRODUCT((Tableau1[NOM DE LA STRUCTURE]=Tableau1[[#This Row],[NOM DE LA STRUCTURE]])*Tableau1[MONTANT PROPOSE POUR L''ACTION])=0,"",SUMPRODUCT((Tableau1[NOM DE LA STRUCTURE]=Tableau1[[#This Row],[NOM DE LA STRUCTURE]])*Tableau1[MONTANT PROPOSE POUR L''ACTION]))</f>
        <v/>
      </c>
      <c r="W1349" s="79"/>
    </row>
    <row r="1350" spans="1:23" ht="47.5" hidden="1" customHeight="1" x14ac:dyDescent="0.25">
      <c r="A1350" s="13">
        <f>_xlfn.XLOOKUP(C1350,'Export Action'!$A$3:$A$1999,'Export Action'!$L$3:$L$1999)</f>
        <v>0</v>
      </c>
      <c r="B1350" s="84"/>
      <c r="C1350" s="1"/>
      <c r="D1350" s="36"/>
      <c r="E1350" s="1"/>
      <c r="F1350" s="36"/>
      <c r="G1350" s="68"/>
      <c r="H1350" s="71"/>
      <c r="I1350" s="71"/>
      <c r="J1350" s="1"/>
      <c r="K1350" s="1"/>
      <c r="L1350" s="1"/>
      <c r="M1350" s="5"/>
      <c r="N1350" s="5"/>
      <c r="O1350" s="31"/>
      <c r="P1350" s="31"/>
      <c r="Q1350" s="1"/>
      <c r="R1350" s="64"/>
      <c r="S1350" s="73"/>
      <c r="T1350" s="74">
        <f t="shared" si="21"/>
        <v>430</v>
      </c>
      <c r="U1350" s="75"/>
      <c r="V1350" s="8" t="str" cm="1">
        <f t="array" ref="V1350">IF(SUMPRODUCT((Tableau1[NOM DE LA STRUCTURE]=Tableau1[[#This Row],[NOM DE LA STRUCTURE]])*Tableau1[MONTANT PROPOSE POUR L''ACTION])=0,"",SUMPRODUCT((Tableau1[NOM DE LA STRUCTURE]=Tableau1[[#This Row],[NOM DE LA STRUCTURE]])*Tableau1[MONTANT PROPOSE POUR L''ACTION]))</f>
        <v/>
      </c>
      <c r="W1350" s="79"/>
    </row>
    <row r="1351" spans="1:23" ht="47.5" hidden="1" customHeight="1" x14ac:dyDescent="0.25">
      <c r="A1351" s="13">
        <f>_xlfn.XLOOKUP(C1351,'Export Action'!$A$3:$A$1999,'Export Action'!$L$3:$L$1999)</f>
        <v>0</v>
      </c>
      <c r="B1351" s="84"/>
      <c r="C1351" s="1"/>
      <c r="D1351" s="36"/>
      <c r="E1351" s="1"/>
      <c r="F1351" s="36"/>
      <c r="G1351" s="68"/>
      <c r="H1351" s="71"/>
      <c r="I1351" s="71"/>
      <c r="J1351" s="1"/>
      <c r="K1351" s="1"/>
      <c r="L1351" s="1"/>
      <c r="M1351" s="5"/>
      <c r="N1351" s="5"/>
      <c r="O1351" s="31"/>
      <c r="P1351" s="31"/>
      <c r="Q1351" s="1"/>
      <c r="R1351" s="64"/>
      <c r="S1351" s="73"/>
      <c r="T1351" s="74">
        <f t="shared" si="21"/>
        <v>430</v>
      </c>
      <c r="U1351" s="75"/>
      <c r="V1351" s="8" t="str" cm="1">
        <f t="array" ref="V1351">IF(SUMPRODUCT((Tableau1[NOM DE LA STRUCTURE]=Tableau1[[#This Row],[NOM DE LA STRUCTURE]])*Tableau1[MONTANT PROPOSE POUR L''ACTION])=0,"",SUMPRODUCT((Tableau1[NOM DE LA STRUCTURE]=Tableau1[[#This Row],[NOM DE LA STRUCTURE]])*Tableau1[MONTANT PROPOSE POUR L''ACTION]))</f>
        <v/>
      </c>
      <c r="W1351" s="79"/>
    </row>
    <row r="1352" spans="1:23" ht="47.5" hidden="1" customHeight="1" x14ac:dyDescent="0.25">
      <c r="A1352" s="13">
        <f>_xlfn.XLOOKUP(C1352,'Export Action'!$A$3:$A$1999,'Export Action'!$L$3:$L$1999)</f>
        <v>0</v>
      </c>
      <c r="B1352" s="84"/>
      <c r="C1352" s="1"/>
      <c r="D1352" s="36"/>
      <c r="E1352" s="1"/>
      <c r="F1352" s="36"/>
      <c r="G1352" s="68"/>
      <c r="H1352" s="71"/>
      <c r="I1352" s="71"/>
      <c r="J1352" s="1"/>
      <c r="K1352" s="1"/>
      <c r="L1352" s="1"/>
      <c r="M1352" s="5"/>
      <c r="N1352" s="5"/>
      <c r="O1352" s="31"/>
      <c r="P1352" s="31"/>
      <c r="Q1352" s="1"/>
      <c r="R1352" s="64"/>
      <c r="S1352" s="73"/>
      <c r="T1352" s="74">
        <f t="shared" si="21"/>
        <v>430</v>
      </c>
      <c r="U1352" s="75"/>
      <c r="V1352" s="8" t="str" cm="1">
        <f t="array" ref="V1352">IF(SUMPRODUCT((Tableau1[NOM DE LA STRUCTURE]=Tableau1[[#This Row],[NOM DE LA STRUCTURE]])*Tableau1[MONTANT PROPOSE POUR L''ACTION])=0,"",SUMPRODUCT((Tableau1[NOM DE LA STRUCTURE]=Tableau1[[#This Row],[NOM DE LA STRUCTURE]])*Tableau1[MONTANT PROPOSE POUR L''ACTION]))</f>
        <v/>
      </c>
      <c r="W1352" s="79"/>
    </row>
    <row r="1353" spans="1:23" ht="47.5" hidden="1" customHeight="1" x14ac:dyDescent="0.25">
      <c r="A1353" s="13">
        <f>_xlfn.XLOOKUP(C1353,'Export Action'!$A$3:$A$1999,'Export Action'!$L$3:$L$1999)</f>
        <v>0</v>
      </c>
      <c r="B1353" s="84"/>
      <c r="C1353" s="1"/>
      <c r="D1353" s="36"/>
      <c r="E1353" s="1"/>
      <c r="F1353" s="36"/>
      <c r="G1353" s="68"/>
      <c r="H1353" s="71"/>
      <c r="I1353" s="71"/>
      <c r="J1353" s="1"/>
      <c r="K1353" s="1"/>
      <c r="L1353" s="1"/>
      <c r="M1353" s="5"/>
      <c r="N1353" s="5"/>
      <c r="O1353" s="31"/>
      <c r="P1353" s="31"/>
      <c r="Q1353" s="1"/>
      <c r="R1353" s="64"/>
      <c r="S1353" s="73"/>
      <c r="T1353" s="74">
        <f t="shared" si="21"/>
        <v>430</v>
      </c>
      <c r="U1353" s="75"/>
      <c r="V1353" s="8" t="str" cm="1">
        <f t="array" ref="V1353">IF(SUMPRODUCT((Tableau1[NOM DE LA STRUCTURE]=Tableau1[[#This Row],[NOM DE LA STRUCTURE]])*Tableau1[MONTANT PROPOSE POUR L''ACTION])=0,"",SUMPRODUCT((Tableau1[NOM DE LA STRUCTURE]=Tableau1[[#This Row],[NOM DE LA STRUCTURE]])*Tableau1[MONTANT PROPOSE POUR L''ACTION]))</f>
        <v/>
      </c>
      <c r="W1353" s="79"/>
    </row>
    <row r="1354" spans="1:23" ht="47.5" hidden="1" customHeight="1" x14ac:dyDescent="0.25">
      <c r="A1354" s="13">
        <f>_xlfn.XLOOKUP(C1354,'Export Action'!$A$3:$A$1999,'Export Action'!$L$3:$L$1999)</f>
        <v>0</v>
      </c>
      <c r="B1354" s="84"/>
      <c r="C1354" s="1"/>
      <c r="D1354" s="36"/>
      <c r="E1354" s="1"/>
      <c r="F1354" s="36"/>
      <c r="G1354" s="68"/>
      <c r="H1354" s="71"/>
      <c r="I1354" s="71"/>
      <c r="J1354" s="1"/>
      <c r="K1354" s="1"/>
      <c r="L1354" s="1"/>
      <c r="M1354" s="5"/>
      <c r="N1354" s="5"/>
      <c r="O1354" s="31"/>
      <c r="P1354" s="31"/>
      <c r="Q1354" s="1"/>
      <c r="R1354" s="64"/>
      <c r="S1354" s="73"/>
      <c r="T1354" s="74">
        <f t="shared" si="21"/>
        <v>430</v>
      </c>
      <c r="U1354" s="75"/>
      <c r="V1354" s="8" t="str" cm="1">
        <f t="array" ref="V1354">IF(SUMPRODUCT((Tableau1[NOM DE LA STRUCTURE]=Tableau1[[#This Row],[NOM DE LA STRUCTURE]])*Tableau1[MONTANT PROPOSE POUR L''ACTION])=0,"",SUMPRODUCT((Tableau1[NOM DE LA STRUCTURE]=Tableau1[[#This Row],[NOM DE LA STRUCTURE]])*Tableau1[MONTANT PROPOSE POUR L''ACTION]))</f>
        <v/>
      </c>
      <c r="W1354" s="79"/>
    </row>
    <row r="1355" spans="1:23" ht="47.5" hidden="1" customHeight="1" x14ac:dyDescent="0.25">
      <c r="A1355" s="13">
        <f>_xlfn.XLOOKUP(C1355,'Export Action'!$A$3:$A$1999,'Export Action'!$L$3:$L$1999)</f>
        <v>0</v>
      </c>
      <c r="B1355" s="84"/>
      <c r="C1355" s="1"/>
      <c r="D1355" s="36"/>
      <c r="E1355" s="1"/>
      <c r="F1355" s="36"/>
      <c r="G1355" s="68"/>
      <c r="H1355" s="71"/>
      <c r="I1355" s="71"/>
      <c r="J1355" s="1"/>
      <c r="K1355" s="1"/>
      <c r="L1355" s="1"/>
      <c r="M1355" s="5"/>
      <c r="N1355" s="5"/>
      <c r="O1355" s="31"/>
      <c r="P1355" s="31"/>
      <c r="Q1355" s="1"/>
      <c r="R1355" s="64"/>
      <c r="S1355" s="73"/>
      <c r="T1355" s="74">
        <f t="shared" si="21"/>
        <v>430</v>
      </c>
      <c r="U1355" s="75"/>
      <c r="V1355" s="8" t="str" cm="1">
        <f t="array" ref="V1355">IF(SUMPRODUCT((Tableau1[NOM DE LA STRUCTURE]=Tableau1[[#This Row],[NOM DE LA STRUCTURE]])*Tableau1[MONTANT PROPOSE POUR L''ACTION])=0,"",SUMPRODUCT((Tableau1[NOM DE LA STRUCTURE]=Tableau1[[#This Row],[NOM DE LA STRUCTURE]])*Tableau1[MONTANT PROPOSE POUR L''ACTION]))</f>
        <v/>
      </c>
      <c r="W1355" s="79"/>
    </row>
    <row r="1356" spans="1:23" ht="47.5" hidden="1" customHeight="1" x14ac:dyDescent="0.25">
      <c r="A1356" s="13">
        <f>_xlfn.XLOOKUP(C1356,'Export Action'!$A$3:$A$1999,'Export Action'!$L$3:$L$1999)</f>
        <v>0</v>
      </c>
      <c r="B1356" s="84"/>
      <c r="C1356" s="1"/>
      <c r="D1356" s="36"/>
      <c r="E1356" s="1"/>
      <c r="F1356" s="36"/>
      <c r="G1356" s="68"/>
      <c r="H1356" s="71"/>
      <c r="I1356" s="71"/>
      <c r="J1356" s="1"/>
      <c r="K1356" s="1"/>
      <c r="L1356" s="1"/>
      <c r="M1356" s="5"/>
      <c r="N1356" s="5"/>
      <c r="O1356" s="31"/>
      <c r="P1356" s="31"/>
      <c r="Q1356" s="1"/>
      <c r="R1356" s="64"/>
      <c r="S1356" s="73"/>
      <c r="T1356" s="74">
        <f t="shared" si="21"/>
        <v>430</v>
      </c>
      <c r="U1356" s="75"/>
      <c r="V1356" s="8" t="str" cm="1">
        <f t="array" ref="V1356">IF(SUMPRODUCT((Tableau1[NOM DE LA STRUCTURE]=Tableau1[[#This Row],[NOM DE LA STRUCTURE]])*Tableau1[MONTANT PROPOSE POUR L''ACTION])=0,"",SUMPRODUCT((Tableau1[NOM DE LA STRUCTURE]=Tableau1[[#This Row],[NOM DE LA STRUCTURE]])*Tableau1[MONTANT PROPOSE POUR L''ACTION]))</f>
        <v/>
      </c>
      <c r="W1356" s="79"/>
    </row>
    <row r="1357" spans="1:23" ht="47.5" hidden="1" customHeight="1" x14ac:dyDescent="0.25">
      <c r="A1357" s="13">
        <f>_xlfn.XLOOKUP(C1357,'Export Action'!$A$3:$A$1999,'Export Action'!$L$3:$L$1999)</f>
        <v>0</v>
      </c>
      <c r="B1357" s="84"/>
      <c r="C1357" s="1"/>
      <c r="D1357" s="36"/>
      <c r="E1357" s="1"/>
      <c r="F1357" s="36"/>
      <c r="G1357" s="68"/>
      <c r="H1357" s="71"/>
      <c r="I1357" s="71"/>
      <c r="J1357" s="1"/>
      <c r="K1357" s="1"/>
      <c r="L1357" s="1"/>
      <c r="M1357" s="5"/>
      <c r="N1357" s="5"/>
      <c r="O1357" s="31"/>
      <c r="P1357" s="31"/>
      <c r="Q1357" s="1"/>
      <c r="R1357" s="64"/>
      <c r="S1357" s="73"/>
      <c r="T1357" s="74">
        <f t="shared" si="21"/>
        <v>430</v>
      </c>
      <c r="U1357" s="75"/>
      <c r="V1357" s="8" t="str" cm="1">
        <f t="array" ref="V1357">IF(SUMPRODUCT((Tableau1[NOM DE LA STRUCTURE]=Tableau1[[#This Row],[NOM DE LA STRUCTURE]])*Tableau1[MONTANT PROPOSE POUR L''ACTION])=0,"",SUMPRODUCT((Tableau1[NOM DE LA STRUCTURE]=Tableau1[[#This Row],[NOM DE LA STRUCTURE]])*Tableau1[MONTANT PROPOSE POUR L''ACTION]))</f>
        <v/>
      </c>
      <c r="W1357" s="79"/>
    </row>
    <row r="1358" spans="1:23" ht="47.5" hidden="1" customHeight="1" x14ac:dyDescent="0.25">
      <c r="A1358" s="13">
        <f>_xlfn.XLOOKUP(C1358,'Export Action'!$A$3:$A$1999,'Export Action'!$L$3:$L$1999)</f>
        <v>0</v>
      </c>
      <c r="B1358" s="84"/>
      <c r="C1358" s="1"/>
      <c r="D1358" s="36"/>
      <c r="E1358" s="1"/>
      <c r="F1358" s="36"/>
      <c r="G1358" s="68"/>
      <c r="H1358" s="71"/>
      <c r="I1358" s="71"/>
      <c r="J1358" s="1"/>
      <c r="K1358" s="1"/>
      <c r="L1358" s="1"/>
      <c r="M1358" s="5"/>
      <c r="N1358" s="5"/>
      <c r="O1358" s="31"/>
      <c r="P1358" s="31"/>
      <c r="Q1358" s="1"/>
      <c r="R1358" s="64"/>
      <c r="S1358" s="73"/>
      <c r="T1358" s="74">
        <f t="shared" si="21"/>
        <v>430</v>
      </c>
      <c r="U1358" s="75"/>
      <c r="V1358" s="8" t="str" cm="1">
        <f t="array" ref="V1358">IF(SUMPRODUCT((Tableau1[NOM DE LA STRUCTURE]=Tableau1[[#This Row],[NOM DE LA STRUCTURE]])*Tableau1[MONTANT PROPOSE POUR L''ACTION])=0,"",SUMPRODUCT((Tableau1[NOM DE LA STRUCTURE]=Tableau1[[#This Row],[NOM DE LA STRUCTURE]])*Tableau1[MONTANT PROPOSE POUR L''ACTION]))</f>
        <v/>
      </c>
      <c r="W1358" s="79"/>
    </row>
    <row r="1359" spans="1:23" ht="47.5" hidden="1" customHeight="1" x14ac:dyDescent="0.25">
      <c r="A1359" s="13">
        <f>_xlfn.XLOOKUP(C1359,'Export Action'!$A$3:$A$1999,'Export Action'!$L$3:$L$1999)</f>
        <v>0</v>
      </c>
      <c r="B1359" s="84"/>
      <c r="C1359" s="1"/>
      <c r="D1359" s="36"/>
      <c r="E1359" s="1"/>
      <c r="F1359" s="36"/>
      <c r="G1359" s="68"/>
      <c r="H1359" s="71"/>
      <c r="I1359" s="71"/>
      <c r="J1359" s="1"/>
      <c r="K1359" s="1"/>
      <c r="L1359" s="1"/>
      <c r="M1359" s="5"/>
      <c r="N1359" s="5"/>
      <c r="O1359" s="31"/>
      <c r="P1359" s="31"/>
      <c r="Q1359" s="1"/>
      <c r="R1359" s="64"/>
      <c r="S1359" s="73"/>
      <c r="T1359" s="74">
        <f t="shared" si="21"/>
        <v>430</v>
      </c>
      <c r="U1359" s="75"/>
      <c r="V1359" s="8" t="str" cm="1">
        <f t="array" ref="V1359">IF(SUMPRODUCT((Tableau1[NOM DE LA STRUCTURE]=Tableau1[[#This Row],[NOM DE LA STRUCTURE]])*Tableau1[MONTANT PROPOSE POUR L''ACTION])=0,"",SUMPRODUCT((Tableau1[NOM DE LA STRUCTURE]=Tableau1[[#This Row],[NOM DE LA STRUCTURE]])*Tableau1[MONTANT PROPOSE POUR L''ACTION]))</f>
        <v/>
      </c>
      <c r="W1359" s="79"/>
    </row>
    <row r="1360" spans="1:23" ht="47.5" hidden="1" customHeight="1" x14ac:dyDescent="0.25">
      <c r="A1360" s="13">
        <f>_xlfn.XLOOKUP(C1360,'Export Action'!$A$3:$A$1999,'Export Action'!$L$3:$L$1999)</f>
        <v>0</v>
      </c>
      <c r="B1360" s="84"/>
      <c r="C1360" s="1"/>
      <c r="D1360" s="36"/>
      <c r="E1360" s="1"/>
      <c r="F1360" s="36"/>
      <c r="G1360" s="68"/>
      <c r="H1360" s="71"/>
      <c r="I1360" s="71"/>
      <c r="J1360" s="1"/>
      <c r="K1360" s="1"/>
      <c r="L1360" s="1"/>
      <c r="M1360" s="5"/>
      <c r="N1360" s="5"/>
      <c r="O1360" s="31"/>
      <c r="P1360" s="31"/>
      <c r="Q1360" s="1"/>
      <c r="R1360" s="64"/>
      <c r="S1360" s="73"/>
      <c r="T1360" s="74">
        <f t="shared" si="21"/>
        <v>430</v>
      </c>
      <c r="U1360" s="75"/>
      <c r="V1360" s="8" t="str" cm="1">
        <f t="array" ref="V1360">IF(SUMPRODUCT((Tableau1[NOM DE LA STRUCTURE]=Tableau1[[#This Row],[NOM DE LA STRUCTURE]])*Tableau1[MONTANT PROPOSE POUR L''ACTION])=0,"",SUMPRODUCT((Tableau1[NOM DE LA STRUCTURE]=Tableau1[[#This Row],[NOM DE LA STRUCTURE]])*Tableau1[MONTANT PROPOSE POUR L''ACTION]))</f>
        <v/>
      </c>
      <c r="W1360" s="79"/>
    </row>
    <row r="1361" spans="1:23" ht="47.5" hidden="1" customHeight="1" x14ac:dyDescent="0.25">
      <c r="A1361" s="13">
        <f>_xlfn.XLOOKUP(C1361,'Export Action'!$A$3:$A$1999,'Export Action'!$L$3:$L$1999)</f>
        <v>0</v>
      </c>
      <c r="B1361" s="84"/>
      <c r="C1361" s="1"/>
      <c r="D1361" s="36"/>
      <c r="E1361" s="1"/>
      <c r="F1361" s="36"/>
      <c r="G1361" s="68"/>
      <c r="H1361" s="71"/>
      <c r="I1361" s="71"/>
      <c r="J1361" s="1"/>
      <c r="K1361" s="1"/>
      <c r="L1361" s="1"/>
      <c r="M1361" s="5"/>
      <c r="N1361" s="5"/>
      <c r="O1361" s="31"/>
      <c r="P1361" s="31"/>
      <c r="Q1361" s="1"/>
      <c r="R1361" s="64"/>
      <c r="S1361" s="73"/>
      <c r="T1361" s="74">
        <f t="shared" si="21"/>
        <v>430</v>
      </c>
      <c r="U1361" s="75"/>
      <c r="V1361" s="8" t="str" cm="1">
        <f t="array" ref="V1361">IF(SUMPRODUCT((Tableau1[NOM DE LA STRUCTURE]=Tableau1[[#This Row],[NOM DE LA STRUCTURE]])*Tableau1[MONTANT PROPOSE POUR L''ACTION])=0,"",SUMPRODUCT((Tableau1[NOM DE LA STRUCTURE]=Tableau1[[#This Row],[NOM DE LA STRUCTURE]])*Tableau1[MONTANT PROPOSE POUR L''ACTION]))</f>
        <v/>
      </c>
      <c r="W1361" s="79"/>
    </row>
    <row r="1362" spans="1:23" ht="47.5" hidden="1" customHeight="1" x14ac:dyDescent="0.25">
      <c r="A1362" s="13">
        <f>_xlfn.XLOOKUP(C1362,'Export Action'!$A$3:$A$1999,'Export Action'!$L$3:$L$1999)</f>
        <v>0</v>
      </c>
      <c r="B1362" s="84"/>
      <c r="C1362" s="1"/>
      <c r="D1362" s="36"/>
      <c r="E1362" s="1"/>
      <c r="F1362" s="36"/>
      <c r="G1362" s="68"/>
      <c r="H1362" s="71"/>
      <c r="I1362" s="71"/>
      <c r="J1362" s="1"/>
      <c r="K1362" s="1"/>
      <c r="L1362" s="1"/>
      <c r="M1362" s="5"/>
      <c r="N1362" s="5"/>
      <c r="O1362" s="31"/>
      <c r="P1362" s="31"/>
      <c r="Q1362" s="1"/>
      <c r="R1362" s="64"/>
      <c r="S1362" s="73"/>
      <c r="T1362" s="74">
        <f t="shared" si="21"/>
        <v>430</v>
      </c>
      <c r="U1362" s="75"/>
      <c r="V1362" s="8" t="str" cm="1">
        <f t="array" ref="V1362">IF(SUMPRODUCT((Tableau1[NOM DE LA STRUCTURE]=Tableau1[[#This Row],[NOM DE LA STRUCTURE]])*Tableau1[MONTANT PROPOSE POUR L''ACTION])=0,"",SUMPRODUCT((Tableau1[NOM DE LA STRUCTURE]=Tableau1[[#This Row],[NOM DE LA STRUCTURE]])*Tableau1[MONTANT PROPOSE POUR L''ACTION]))</f>
        <v/>
      </c>
      <c r="W1362" s="79"/>
    </row>
    <row r="1363" spans="1:23" ht="47.5" hidden="1" customHeight="1" x14ac:dyDescent="0.25">
      <c r="A1363" s="13">
        <f>_xlfn.XLOOKUP(C1363,'Export Action'!$A$3:$A$1999,'Export Action'!$L$3:$L$1999)</f>
        <v>0</v>
      </c>
      <c r="B1363" s="84"/>
      <c r="C1363" s="1"/>
      <c r="D1363" s="36"/>
      <c r="E1363" s="1"/>
      <c r="F1363" s="36"/>
      <c r="G1363" s="68"/>
      <c r="H1363" s="71"/>
      <c r="I1363" s="71"/>
      <c r="J1363" s="1"/>
      <c r="K1363" s="1"/>
      <c r="L1363" s="1"/>
      <c r="M1363" s="5"/>
      <c r="N1363" s="5"/>
      <c r="O1363" s="31"/>
      <c r="P1363" s="31"/>
      <c r="Q1363" s="1"/>
      <c r="R1363" s="64"/>
      <c r="S1363" s="73"/>
      <c r="T1363" s="74">
        <f t="shared" si="21"/>
        <v>430</v>
      </c>
      <c r="U1363" s="75"/>
      <c r="V1363" s="8" t="str" cm="1">
        <f t="array" ref="V1363">IF(SUMPRODUCT((Tableau1[NOM DE LA STRUCTURE]=Tableau1[[#This Row],[NOM DE LA STRUCTURE]])*Tableau1[MONTANT PROPOSE POUR L''ACTION])=0,"",SUMPRODUCT((Tableau1[NOM DE LA STRUCTURE]=Tableau1[[#This Row],[NOM DE LA STRUCTURE]])*Tableau1[MONTANT PROPOSE POUR L''ACTION]))</f>
        <v/>
      </c>
      <c r="W1363" s="79"/>
    </row>
    <row r="1364" spans="1:23" ht="47.5" hidden="1" customHeight="1" x14ac:dyDescent="0.25">
      <c r="A1364" s="13">
        <f>_xlfn.XLOOKUP(C1364,'Export Action'!$A$3:$A$1999,'Export Action'!$L$3:$L$1999)</f>
        <v>0</v>
      </c>
      <c r="B1364" s="84"/>
      <c r="C1364" s="1"/>
      <c r="D1364" s="36"/>
      <c r="E1364" s="1"/>
      <c r="F1364" s="36"/>
      <c r="G1364" s="68"/>
      <c r="H1364" s="71"/>
      <c r="I1364" s="71"/>
      <c r="J1364" s="1"/>
      <c r="K1364" s="1"/>
      <c r="L1364" s="1"/>
      <c r="M1364" s="5"/>
      <c r="N1364" s="5"/>
      <c r="O1364" s="31"/>
      <c r="P1364" s="31"/>
      <c r="Q1364" s="1"/>
      <c r="R1364" s="64"/>
      <c r="S1364" s="73"/>
      <c r="T1364" s="74">
        <f t="shared" si="21"/>
        <v>430</v>
      </c>
      <c r="U1364" s="75"/>
      <c r="V1364" s="8" t="str" cm="1">
        <f t="array" ref="V1364">IF(SUMPRODUCT((Tableau1[NOM DE LA STRUCTURE]=Tableau1[[#This Row],[NOM DE LA STRUCTURE]])*Tableau1[MONTANT PROPOSE POUR L''ACTION])=0,"",SUMPRODUCT((Tableau1[NOM DE LA STRUCTURE]=Tableau1[[#This Row],[NOM DE LA STRUCTURE]])*Tableau1[MONTANT PROPOSE POUR L''ACTION]))</f>
        <v/>
      </c>
      <c r="W1364" s="79"/>
    </row>
    <row r="1365" spans="1:23" ht="47.5" hidden="1" customHeight="1" x14ac:dyDescent="0.25">
      <c r="A1365" s="13">
        <f>_xlfn.XLOOKUP(C1365,'Export Action'!$A$3:$A$1999,'Export Action'!$L$3:$L$1999)</f>
        <v>0</v>
      </c>
      <c r="B1365" s="84"/>
      <c r="C1365" s="1"/>
      <c r="D1365" s="36"/>
      <c r="E1365" s="1"/>
      <c r="F1365" s="36"/>
      <c r="G1365" s="68"/>
      <c r="H1365" s="71"/>
      <c r="I1365" s="71"/>
      <c r="J1365" s="1"/>
      <c r="K1365" s="1"/>
      <c r="L1365" s="1"/>
      <c r="M1365" s="5"/>
      <c r="N1365" s="5"/>
      <c r="O1365" s="31"/>
      <c r="P1365" s="31"/>
      <c r="Q1365" s="1"/>
      <c r="R1365" s="64"/>
      <c r="S1365" s="73"/>
      <c r="T1365" s="74">
        <f t="shared" si="21"/>
        <v>430</v>
      </c>
      <c r="U1365" s="75"/>
      <c r="V1365" s="8" t="str" cm="1">
        <f t="array" ref="V1365">IF(SUMPRODUCT((Tableau1[NOM DE LA STRUCTURE]=Tableau1[[#This Row],[NOM DE LA STRUCTURE]])*Tableau1[MONTANT PROPOSE POUR L''ACTION])=0,"",SUMPRODUCT((Tableau1[NOM DE LA STRUCTURE]=Tableau1[[#This Row],[NOM DE LA STRUCTURE]])*Tableau1[MONTANT PROPOSE POUR L''ACTION]))</f>
        <v/>
      </c>
      <c r="W1365" s="79"/>
    </row>
    <row r="1366" spans="1:23" ht="47.5" hidden="1" customHeight="1" x14ac:dyDescent="0.25">
      <c r="A1366" s="13">
        <f>_xlfn.XLOOKUP(C1366,'Export Action'!$A$3:$A$1999,'Export Action'!$L$3:$L$1999)</f>
        <v>0</v>
      </c>
      <c r="B1366" s="84"/>
      <c r="C1366" s="1"/>
      <c r="D1366" s="36"/>
      <c r="E1366" s="1"/>
      <c r="F1366" s="36"/>
      <c r="G1366" s="68"/>
      <c r="H1366" s="71"/>
      <c r="I1366" s="71"/>
      <c r="J1366" s="1"/>
      <c r="K1366" s="1"/>
      <c r="L1366" s="1"/>
      <c r="M1366" s="5"/>
      <c r="N1366" s="5"/>
      <c r="O1366" s="31"/>
      <c r="P1366" s="31"/>
      <c r="Q1366" s="1"/>
      <c r="R1366" s="64"/>
      <c r="S1366" s="73"/>
      <c r="T1366" s="74">
        <f t="shared" si="21"/>
        <v>430</v>
      </c>
      <c r="U1366" s="75"/>
      <c r="V1366" s="8" t="str" cm="1">
        <f t="array" ref="V1366">IF(SUMPRODUCT((Tableau1[NOM DE LA STRUCTURE]=Tableau1[[#This Row],[NOM DE LA STRUCTURE]])*Tableau1[MONTANT PROPOSE POUR L''ACTION])=0,"",SUMPRODUCT((Tableau1[NOM DE LA STRUCTURE]=Tableau1[[#This Row],[NOM DE LA STRUCTURE]])*Tableau1[MONTANT PROPOSE POUR L''ACTION]))</f>
        <v/>
      </c>
      <c r="W1366" s="79"/>
    </row>
    <row r="1367" spans="1:23" ht="47.5" hidden="1" customHeight="1" x14ac:dyDescent="0.25">
      <c r="A1367" s="13">
        <f>_xlfn.XLOOKUP(C1367,'Export Action'!$A$3:$A$1999,'Export Action'!$L$3:$L$1999)</f>
        <v>0</v>
      </c>
      <c r="B1367" s="84"/>
      <c r="C1367" s="1"/>
      <c r="D1367" s="36"/>
      <c r="E1367" s="1"/>
      <c r="F1367" s="36"/>
      <c r="G1367" s="68"/>
      <c r="H1367" s="71"/>
      <c r="I1367" s="71"/>
      <c r="J1367" s="1"/>
      <c r="K1367" s="1"/>
      <c r="L1367" s="1"/>
      <c r="M1367" s="5"/>
      <c r="N1367" s="5"/>
      <c r="O1367" s="31"/>
      <c r="P1367" s="31"/>
      <c r="Q1367" s="1"/>
      <c r="R1367" s="64"/>
      <c r="S1367" s="73"/>
      <c r="T1367" s="74">
        <f t="shared" si="21"/>
        <v>430</v>
      </c>
      <c r="U1367" s="75"/>
      <c r="V1367" s="8" t="str" cm="1">
        <f t="array" ref="V1367">IF(SUMPRODUCT((Tableau1[NOM DE LA STRUCTURE]=Tableau1[[#This Row],[NOM DE LA STRUCTURE]])*Tableau1[MONTANT PROPOSE POUR L''ACTION])=0,"",SUMPRODUCT((Tableau1[NOM DE LA STRUCTURE]=Tableau1[[#This Row],[NOM DE LA STRUCTURE]])*Tableau1[MONTANT PROPOSE POUR L''ACTION]))</f>
        <v/>
      </c>
      <c r="W1367" s="79"/>
    </row>
    <row r="1368" spans="1:23" ht="47.5" hidden="1" customHeight="1" x14ac:dyDescent="0.25">
      <c r="A1368" s="13">
        <f>_xlfn.XLOOKUP(C1368,'Export Action'!$A$3:$A$1999,'Export Action'!$L$3:$L$1999)</f>
        <v>0</v>
      </c>
      <c r="B1368" s="84"/>
      <c r="C1368" s="1"/>
      <c r="D1368" s="36"/>
      <c r="E1368" s="1"/>
      <c r="F1368" s="36"/>
      <c r="G1368" s="68"/>
      <c r="H1368" s="71"/>
      <c r="I1368" s="71"/>
      <c r="J1368" s="1"/>
      <c r="K1368" s="1"/>
      <c r="L1368" s="1"/>
      <c r="M1368" s="5"/>
      <c r="N1368" s="5"/>
      <c r="O1368" s="31"/>
      <c r="P1368" s="31"/>
      <c r="Q1368" s="1"/>
      <c r="R1368" s="64"/>
      <c r="S1368" s="73"/>
      <c r="T1368" s="74">
        <f t="shared" si="21"/>
        <v>430</v>
      </c>
      <c r="U1368" s="75"/>
      <c r="V1368" s="8" t="str" cm="1">
        <f t="array" ref="V1368">IF(SUMPRODUCT((Tableau1[NOM DE LA STRUCTURE]=Tableau1[[#This Row],[NOM DE LA STRUCTURE]])*Tableau1[MONTANT PROPOSE POUR L''ACTION])=0,"",SUMPRODUCT((Tableau1[NOM DE LA STRUCTURE]=Tableau1[[#This Row],[NOM DE LA STRUCTURE]])*Tableau1[MONTANT PROPOSE POUR L''ACTION]))</f>
        <v/>
      </c>
      <c r="W1368" s="79"/>
    </row>
    <row r="1369" spans="1:23" ht="47.5" hidden="1" customHeight="1" x14ac:dyDescent="0.25">
      <c r="A1369" s="13">
        <f>_xlfn.XLOOKUP(C1369,'Export Action'!$A$3:$A$1999,'Export Action'!$L$3:$L$1999)</f>
        <v>0</v>
      </c>
      <c r="B1369" s="84"/>
      <c r="C1369" s="1"/>
      <c r="D1369" s="36"/>
      <c r="E1369" s="1"/>
      <c r="F1369" s="36"/>
      <c r="G1369" s="68"/>
      <c r="H1369" s="71"/>
      <c r="I1369" s="71"/>
      <c r="J1369" s="1"/>
      <c r="K1369" s="1"/>
      <c r="L1369" s="1"/>
      <c r="M1369" s="5"/>
      <c r="N1369" s="5"/>
      <c r="O1369" s="31"/>
      <c r="P1369" s="31"/>
      <c r="Q1369" s="1"/>
      <c r="R1369" s="64"/>
      <c r="S1369" s="73"/>
      <c r="T1369" s="74">
        <f t="shared" si="21"/>
        <v>430</v>
      </c>
      <c r="U1369" s="75"/>
      <c r="V1369" s="8" t="str" cm="1">
        <f t="array" ref="V1369">IF(SUMPRODUCT((Tableau1[NOM DE LA STRUCTURE]=Tableau1[[#This Row],[NOM DE LA STRUCTURE]])*Tableau1[MONTANT PROPOSE POUR L''ACTION])=0,"",SUMPRODUCT((Tableau1[NOM DE LA STRUCTURE]=Tableau1[[#This Row],[NOM DE LA STRUCTURE]])*Tableau1[MONTANT PROPOSE POUR L''ACTION]))</f>
        <v/>
      </c>
      <c r="W1369" s="79"/>
    </row>
    <row r="1370" spans="1:23" ht="47.5" hidden="1" customHeight="1" x14ac:dyDescent="0.25">
      <c r="A1370" s="13">
        <f>_xlfn.XLOOKUP(C1370,'Export Action'!$A$3:$A$1999,'Export Action'!$L$3:$L$1999)</f>
        <v>0</v>
      </c>
      <c r="B1370" s="84"/>
      <c r="C1370" s="1"/>
      <c r="D1370" s="36"/>
      <c r="E1370" s="1"/>
      <c r="F1370" s="36"/>
      <c r="G1370" s="68"/>
      <c r="H1370" s="71"/>
      <c r="I1370" s="71"/>
      <c r="J1370" s="1"/>
      <c r="K1370" s="1"/>
      <c r="L1370" s="1"/>
      <c r="M1370" s="5"/>
      <c r="N1370" s="5"/>
      <c r="O1370" s="31"/>
      <c r="P1370" s="31"/>
      <c r="Q1370" s="1"/>
      <c r="R1370" s="64"/>
      <c r="S1370" s="73"/>
      <c r="T1370" s="74">
        <f t="shared" si="21"/>
        <v>430</v>
      </c>
      <c r="U1370" s="75"/>
      <c r="V1370" s="8" t="str" cm="1">
        <f t="array" ref="V1370">IF(SUMPRODUCT((Tableau1[NOM DE LA STRUCTURE]=Tableau1[[#This Row],[NOM DE LA STRUCTURE]])*Tableau1[MONTANT PROPOSE POUR L''ACTION])=0,"",SUMPRODUCT((Tableau1[NOM DE LA STRUCTURE]=Tableau1[[#This Row],[NOM DE LA STRUCTURE]])*Tableau1[MONTANT PROPOSE POUR L''ACTION]))</f>
        <v/>
      </c>
      <c r="W1370" s="79"/>
    </row>
    <row r="1371" spans="1:23" ht="47.5" hidden="1" customHeight="1" x14ac:dyDescent="0.25">
      <c r="A1371" s="13">
        <f>_xlfn.XLOOKUP(C1371,'Export Action'!$A$3:$A$1999,'Export Action'!$L$3:$L$1999)</f>
        <v>0</v>
      </c>
      <c r="B1371" s="84"/>
      <c r="C1371" s="1"/>
      <c r="D1371" s="36"/>
      <c r="E1371" s="1"/>
      <c r="F1371" s="36"/>
      <c r="G1371" s="68"/>
      <c r="H1371" s="71"/>
      <c r="I1371" s="71"/>
      <c r="J1371" s="1"/>
      <c r="K1371" s="1"/>
      <c r="L1371" s="1"/>
      <c r="M1371" s="5"/>
      <c r="N1371" s="5"/>
      <c r="O1371" s="31"/>
      <c r="P1371" s="31"/>
      <c r="Q1371" s="1"/>
      <c r="R1371" s="64"/>
      <c r="S1371" s="73"/>
      <c r="T1371" s="74">
        <f t="shared" si="21"/>
        <v>430</v>
      </c>
      <c r="U1371" s="75"/>
      <c r="V1371" s="8" t="str" cm="1">
        <f t="array" ref="V1371">IF(SUMPRODUCT((Tableau1[NOM DE LA STRUCTURE]=Tableau1[[#This Row],[NOM DE LA STRUCTURE]])*Tableau1[MONTANT PROPOSE POUR L''ACTION])=0,"",SUMPRODUCT((Tableau1[NOM DE LA STRUCTURE]=Tableau1[[#This Row],[NOM DE LA STRUCTURE]])*Tableau1[MONTANT PROPOSE POUR L''ACTION]))</f>
        <v/>
      </c>
      <c r="W1371" s="79"/>
    </row>
    <row r="1372" spans="1:23" ht="47.5" hidden="1" customHeight="1" x14ac:dyDescent="0.25">
      <c r="A1372" s="13">
        <f>_xlfn.XLOOKUP(C1372,'Export Action'!$A$3:$A$1999,'Export Action'!$L$3:$L$1999)</f>
        <v>0</v>
      </c>
      <c r="B1372" s="84"/>
      <c r="C1372" s="1"/>
      <c r="D1372" s="36"/>
      <c r="E1372" s="1"/>
      <c r="F1372" s="36"/>
      <c r="G1372" s="68"/>
      <c r="H1372" s="71"/>
      <c r="I1372" s="71"/>
      <c r="J1372" s="1"/>
      <c r="K1372" s="1"/>
      <c r="L1372" s="1"/>
      <c r="M1372" s="5"/>
      <c r="N1372" s="5"/>
      <c r="O1372" s="31"/>
      <c r="P1372" s="31"/>
      <c r="Q1372" s="1"/>
      <c r="R1372" s="64"/>
      <c r="S1372" s="73"/>
      <c r="T1372" s="74">
        <f t="shared" si="21"/>
        <v>430</v>
      </c>
      <c r="U1372" s="75"/>
      <c r="V1372" s="8" t="str" cm="1">
        <f t="array" ref="V1372">IF(SUMPRODUCT((Tableau1[NOM DE LA STRUCTURE]=Tableau1[[#This Row],[NOM DE LA STRUCTURE]])*Tableau1[MONTANT PROPOSE POUR L''ACTION])=0,"",SUMPRODUCT((Tableau1[NOM DE LA STRUCTURE]=Tableau1[[#This Row],[NOM DE LA STRUCTURE]])*Tableau1[MONTANT PROPOSE POUR L''ACTION]))</f>
        <v/>
      </c>
      <c r="W1372" s="79"/>
    </row>
    <row r="1373" spans="1:23" ht="47.5" hidden="1" customHeight="1" x14ac:dyDescent="0.25">
      <c r="A1373" s="13">
        <f>_xlfn.XLOOKUP(C1373,'Export Action'!$A$3:$A$1999,'Export Action'!$L$3:$L$1999)</f>
        <v>0</v>
      </c>
      <c r="B1373" s="84"/>
      <c r="C1373" s="1"/>
      <c r="D1373" s="36"/>
      <c r="E1373" s="1"/>
      <c r="F1373" s="36"/>
      <c r="G1373" s="68"/>
      <c r="H1373" s="71"/>
      <c r="I1373" s="71"/>
      <c r="J1373" s="1"/>
      <c r="K1373" s="1"/>
      <c r="L1373" s="1"/>
      <c r="M1373" s="5"/>
      <c r="N1373" s="5"/>
      <c r="O1373" s="31"/>
      <c r="P1373" s="31"/>
      <c r="Q1373" s="1"/>
      <c r="R1373" s="64"/>
      <c r="S1373" s="73"/>
      <c r="T1373" s="74">
        <f t="shared" si="21"/>
        <v>430</v>
      </c>
      <c r="U1373" s="75"/>
      <c r="V1373" s="8" t="str" cm="1">
        <f t="array" ref="V1373">IF(SUMPRODUCT((Tableau1[NOM DE LA STRUCTURE]=Tableau1[[#This Row],[NOM DE LA STRUCTURE]])*Tableau1[MONTANT PROPOSE POUR L''ACTION])=0,"",SUMPRODUCT((Tableau1[NOM DE LA STRUCTURE]=Tableau1[[#This Row],[NOM DE LA STRUCTURE]])*Tableau1[MONTANT PROPOSE POUR L''ACTION]))</f>
        <v/>
      </c>
      <c r="W1373" s="79"/>
    </row>
    <row r="1374" spans="1:23" ht="47.5" hidden="1" customHeight="1" x14ac:dyDescent="0.25">
      <c r="A1374" s="13">
        <f>_xlfn.XLOOKUP(C1374,'Export Action'!$A$3:$A$1999,'Export Action'!$L$3:$L$1999)</f>
        <v>0</v>
      </c>
      <c r="B1374" s="84"/>
      <c r="C1374" s="1"/>
      <c r="D1374" s="36"/>
      <c r="E1374" s="1"/>
      <c r="F1374" s="36"/>
      <c r="G1374" s="68"/>
      <c r="H1374" s="71"/>
      <c r="I1374" s="71"/>
      <c r="J1374" s="1"/>
      <c r="K1374" s="1"/>
      <c r="L1374" s="1"/>
      <c r="M1374" s="5"/>
      <c r="N1374" s="5"/>
      <c r="O1374" s="31"/>
      <c r="P1374" s="31"/>
      <c r="Q1374" s="1"/>
      <c r="R1374" s="64"/>
      <c r="S1374" s="73"/>
      <c r="T1374" s="74">
        <f t="shared" si="21"/>
        <v>430</v>
      </c>
      <c r="U1374" s="75"/>
      <c r="V1374" s="8" t="str" cm="1">
        <f t="array" ref="V1374">IF(SUMPRODUCT((Tableau1[NOM DE LA STRUCTURE]=Tableau1[[#This Row],[NOM DE LA STRUCTURE]])*Tableau1[MONTANT PROPOSE POUR L''ACTION])=0,"",SUMPRODUCT((Tableau1[NOM DE LA STRUCTURE]=Tableau1[[#This Row],[NOM DE LA STRUCTURE]])*Tableau1[MONTANT PROPOSE POUR L''ACTION]))</f>
        <v/>
      </c>
      <c r="W1374" s="79"/>
    </row>
    <row r="1375" spans="1:23" ht="47.5" hidden="1" customHeight="1" x14ac:dyDescent="0.25">
      <c r="A1375" s="13">
        <f>_xlfn.XLOOKUP(C1375,'Export Action'!$A$3:$A$1999,'Export Action'!$L$3:$L$1999)</f>
        <v>0</v>
      </c>
      <c r="B1375" s="84"/>
      <c r="C1375" s="1"/>
      <c r="D1375" s="36"/>
      <c r="E1375" s="1"/>
      <c r="F1375" s="36"/>
      <c r="G1375" s="68"/>
      <c r="H1375" s="71"/>
      <c r="I1375" s="71"/>
      <c r="J1375" s="1"/>
      <c r="K1375" s="1"/>
      <c r="L1375" s="1"/>
      <c r="M1375" s="5"/>
      <c r="N1375" s="5"/>
      <c r="O1375" s="31"/>
      <c r="P1375" s="31"/>
      <c r="Q1375" s="1"/>
      <c r="R1375" s="64"/>
      <c r="S1375" s="73"/>
      <c r="T1375" s="74">
        <f t="shared" si="21"/>
        <v>430</v>
      </c>
      <c r="U1375" s="75"/>
      <c r="V1375" s="8" t="str" cm="1">
        <f t="array" ref="V1375">IF(SUMPRODUCT((Tableau1[NOM DE LA STRUCTURE]=Tableau1[[#This Row],[NOM DE LA STRUCTURE]])*Tableau1[MONTANT PROPOSE POUR L''ACTION])=0,"",SUMPRODUCT((Tableau1[NOM DE LA STRUCTURE]=Tableau1[[#This Row],[NOM DE LA STRUCTURE]])*Tableau1[MONTANT PROPOSE POUR L''ACTION]))</f>
        <v/>
      </c>
      <c r="W1375" s="79"/>
    </row>
    <row r="1376" spans="1:23" ht="47.5" hidden="1" customHeight="1" x14ac:dyDescent="0.25">
      <c r="A1376" s="13">
        <f>_xlfn.XLOOKUP(C1376,'Export Action'!$A$3:$A$1999,'Export Action'!$L$3:$L$1999)</f>
        <v>0</v>
      </c>
      <c r="B1376" s="84"/>
      <c r="C1376" s="1"/>
      <c r="D1376" s="36"/>
      <c r="E1376" s="1"/>
      <c r="F1376" s="36"/>
      <c r="G1376" s="68"/>
      <c r="H1376" s="71"/>
      <c r="I1376" s="71"/>
      <c r="J1376" s="1"/>
      <c r="K1376" s="1"/>
      <c r="L1376" s="1"/>
      <c r="M1376" s="5"/>
      <c r="N1376" s="5"/>
      <c r="O1376" s="31"/>
      <c r="P1376" s="31"/>
      <c r="Q1376" s="1"/>
      <c r="R1376" s="64"/>
      <c r="S1376" s="73"/>
      <c r="T1376" s="74">
        <f t="shared" si="21"/>
        <v>430</v>
      </c>
      <c r="U1376" s="75"/>
      <c r="V1376" s="8" t="str" cm="1">
        <f t="array" ref="V1376">IF(SUMPRODUCT((Tableau1[NOM DE LA STRUCTURE]=Tableau1[[#This Row],[NOM DE LA STRUCTURE]])*Tableau1[MONTANT PROPOSE POUR L''ACTION])=0,"",SUMPRODUCT((Tableau1[NOM DE LA STRUCTURE]=Tableau1[[#This Row],[NOM DE LA STRUCTURE]])*Tableau1[MONTANT PROPOSE POUR L''ACTION]))</f>
        <v/>
      </c>
      <c r="W1376" s="79"/>
    </row>
    <row r="1377" spans="1:23" ht="47.5" hidden="1" customHeight="1" x14ac:dyDescent="0.25">
      <c r="A1377" s="13">
        <f>_xlfn.XLOOKUP(C1377,'Export Action'!$A$3:$A$1999,'Export Action'!$L$3:$L$1999)</f>
        <v>0</v>
      </c>
      <c r="B1377" s="84"/>
      <c r="C1377" s="1"/>
      <c r="D1377" s="36"/>
      <c r="E1377" s="1"/>
      <c r="F1377" s="36"/>
      <c r="G1377" s="68"/>
      <c r="H1377" s="71"/>
      <c r="I1377" s="71"/>
      <c r="J1377" s="1"/>
      <c r="K1377" s="1"/>
      <c r="L1377" s="1"/>
      <c r="M1377" s="5"/>
      <c r="N1377" s="5"/>
      <c r="O1377" s="31"/>
      <c r="P1377" s="31"/>
      <c r="Q1377" s="1"/>
      <c r="R1377" s="64"/>
      <c r="S1377" s="73"/>
      <c r="T1377" s="74">
        <f t="shared" si="21"/>
        <v>430</v>
      </c>
      <c r="U1377" s="75"/>
      <c r="V1377" s="8" t="str" cm="1">
        <f t="array" ref="V1377">IF(SUMPRODUCT((Tableau1[NOM DE LA STRUCTURE]=Tableau1[[#This Row],[NOM DE LA STRUCTURE]])*Tableau1[MONTANT PROPOSE POUR L''ACTION])=0,"",SUMPRODUCT((Tableau1[NOM DE LA STRUCTURE]=Tableau1[[#This Row],[NOM DE LA STRUCTURE]])*Tableau1[MONTANT PROPOSE POUR L''ACTION]))</f>
        <v/>
      </c>
      <c r="W1377" s="79"/>
    </row>
    <row r="1378" spans="1:23" ht="47.5" hidden="1" customHeight="1" x14ac:dyDescent="0.25">
      <c r="A1378" s="13">
        <f>_xlfn.XLOOKUP(C1378,'Export Action'!$A$3:$A$1999,'Export Action'!$L$3:$L$1999)</f>
        <v>0</v>
      </c>
      <c r="B1378" s="84"/>
      <c r="C1378" s="1"/>
      <c r="D1378" s="36"/>
      <c r="E1378" s="1"/>
      <c r="F1378" s="36"/>
      <c r="G1378" s="68"/>
      <c r="H1378" s="71"/>
      <c r="I1378" s="71"/>
      <c r="J1378" s="1"/>
      <c r="K1378" s="1"/>
      <c r="L1378" s="1"/>
      <c r="M1378" s="5"/>
      <c r="N1378" s="5"/>
      <c r="O1378" s="31"/>
      <c r="P1378" s="31"/>
      <c r="Q1378" s="1"/>
      <c r="R1378" s="64"/>
      <c r="S1378" s="73"/>
      <c r="T1378" s="74">
        <f t="shared" si="21"/>
        <v>430</v>
      </c>
      <c r="U1378" s="75"/>
      <c r="V1378" s="8" t="str" cm="1">
        <f t="array" ref="V1378">IF(SUMPRODUCT((Tableau1[NOM DE LA STRUCTURE]=Tableau1[[#This Row],[NOM DE LA STRUCTURE]])*Tableau1[MONTANT PROPOSE POUR L''ACTION])=0,"",SUMPRODUCT((Tableau1[NOM DE LA STRUCTURE]=Tableau1[[#This Row],[NOM DE LA STRUCTURE]])*Tableau1[MONTANT PROPOSE POUR L''ACTION]))</f>
        <v/>
      </c>
      <c r="W1378" s="79"/>
    </row>
    <row r="1379" spans="1:23" ht="47.5" hidden="1" customHeight="1" x14ac:dyDescent="0.25">
      <c r="A1379" s="13">
        <f>_xlfn.XLOOKUP(C1379,'Export Action'!$A$3:$A$1999,'Export Action'!$L$3:$L$1999)</f>
        <v>0</v>
      </c>
      <c r="B1379" s="84"/>
      <c r="C1379" s="1"/>
      <c r="D1379" s="36"/>
      <c r="E1379" s="1"/>
      <c r="F1379" s="36"/>
      <c r="G1379" s="68"/>
      <c r="H1379" s="71"/>
      <c r="I1379" s="71"/>
      <c r="J1379" s="1"/>
      <c r="K1379" s="1"/>
      <c r="L1379" s="1"/>
      <c r="M1379" s="5"/>
      <c r="N1379" s="5"/>
      <c r="O1379" s="31"/>
      <c r="P1379" s="31"/>
      <c r="Q1379" s="1"/>
      <c r="R1379" s="64"/>
      <c r="S1379" s="73"/>
      <c r="T1379" s="74">
        <f t="shared" si="21"/>
        <v>430</v>
      </c>
      <c r="U1379" s="75"/>
      <c r="V1379" s="8" t="str" cm="1">
        <f t="array" ref="V1379">IF(SUMPRODUCT((Tableau1[NOM DE LA STRUCTURE]=Tableau1[[#This Row],[NOM DE LA STRUCTURE]])*Tableau1[MONTANT PROPOSE POUR L''ACTION])=0,"",SUMPRODUCT((Tableau1[NOM DE LA STRUCTURE]=Tableau1[[#This Row],[NOM DE LA STRUCTURE]])*Tableau1[MONTANT PROPOSE POUR L''ACTION]))</f>
        <v/>
      </c>
      <c r="W1379" s="79"/>
    </row>
    <row r="1380" spans="1:23" ht="47.5" hidden="1" customHeight="1" x14ac:dyDescent="0.25">
      <c r="A1380" s="13">
        <f>_xlfn.XLOOKUP(C1380,'Export Action'!$A$3:$A$1999,'Export Action'!$L$3:$L$1999)</f>
        <v>0</v>
      </c>
      <c r="B1380" s="84"/>
      <c r="C1380" s="1"/>
      <c r="D1380" s="36"/>
      <c r="E1380" s="1"/>
      <c r="F1380" s="36"/>
      <c r="G1380" s="68"/>
      <c r="H1380" s="71"/>
      <c r="I1380" s="71"/>
      <c r="J1380" s="1"/>
      <c r="K1380" s="1"/>
      <c r="L1380" s="1"/>
      <c r="M1380" s="5"/>
      <c r="N1380" s="5"/>
      <c r="O1380" s="31"/>
      <c r="P1380" s="31"/>
      <c r="Q1380" s="1"/>
      <c r="R1380" s="64"/>
      <c r="S1380" s="73"/>
      <c r="T1380" s="74">
        <f t="shared" si="21"/>
        <v>430</v>
      </c>
      <c r="U1380" s="75"/>
      <c r="V1380" s="8" t="str" cm="1">
        <f t="array" ref="V1380">IF(SUMPRODUCT((Tableau1[NOM DE LA STRUCTURE]=Tableau1[[#This Row],[NOM DE LA STRUCTURE]])*Tableau1[MONTANT PROPOSE POUR L''ACTION])=0,"",SUMPRODUCT((Tableau1[NOM DE LA STRUCTURE]=Tableau1[[#This Row],[NOM DE LA STRUCTURE]])*Tableau1[MONTANT PROPOSE POUR L''ACTION]))</f>
        <v/>
      </c>
      <c r="W1380" s="79"/>
    </row>
    <row r="1381" spans="1:23" ht="47.5" hidden="1" customHeight="1" x14ac:dyDescent="0.25">
      <c r="A1381" s="13">
        <f>_xlfn.XLOOKUP(C1381,'Export Action'!$A$3:$A$1999,'Export Action'!$L$3:$L$1999)</f>
        <v>0</v>
      </c>
      <c r="B1381" s="84"/>
      <c r="C1381" s="1"/>
      <c r="D1381" s="36"/>
      <c r="E1381" s="1"/>
      <c r="F1381" s="36"/>
      <c r="G1381" s="68"/>
      <c r="H1381" s="71"/>
      <c r="I1381" s="71"/>
      <c r="J1381" s="1"/>
      <c r="K1381" s="1"/>
      <c r="L1381" s="1"/>
      <c r="M1381" s="5"/>
      <c r="N1381" s="5"/>
      <c r="O1381" s="31"/>
      <c r="P1381" s="31"/>
      <c r="Q1381" s="1"/>
      <c r="R1381" s="64"/>
      <c r="S1381" s="73"/>
      <c r="T1381" s="74">
        <f t="shared" ref="T1381:T1444" si="22">IF(A1381=A1380,T1380,T1380+1)</f>
        <v>430</v>
      </c>
      <c r="U1381" s="75"/>
      <c r="V1381" s="8" t="str" cm="1">
        <f t="array" ref="V1381">IF(SUMPRODUCT((Tableau1[NOM DE LA STRUCTURE]=Tableau1[[#This Row],[NOM DE LA STRUCTURE]])*Tableau1[MONTANT PROPOSE POUR L''ACTION])=0,"",SUMPRODUCT((Tableau1[NOM DE LA STRUCTURE]=Tableau1[[#This Row],[NOM DE LA STRUCTURE]])*Tableau1[MONTANT PROPOSE POUR L''ACTION]))</f>
        <v/>
      </c>
      <c r="W1381" s="79"/>
    </row>
    <row r="1382" spans="1:23" ht="47.5" hidden="1" customHeight="1" x14ac:dyDescent="0.25">
      <c r="A1382" s="13">
        <f>_xlfn.XLOOKUP(C1382,'Export Action'!$A$3:$A$1999,'Export Action'!$L$3:$L$1999)</f>
        <v>0</v>
      </c>
      <c r="B1382" s="84"/>
      <c r="C1382" s="1"/>
      <c r="D1382" s="36"/>
      <c r="E1382" s="1"/>
      <c r="F1382" s="36"/>
      <c r="G1382" s="68"/>
      <c r="H1382" s="71"/>
      <c r="I1382" s="71"/>
      <c r="J1382" s="1"/>
      <c r="K1382" s="1"/>
      <c r="L1382" s="1"/>
      <c r="M1382" s="5"/>
      <c r="N1382" s="5"/>
      <c r="O1382" s="31"/>
      <c r="P1382" s="31"/>
      <c r="Q1382" s="1"/>
      <c r="R1382" s="64"/>
      <c r="S1382" s="73"/>
      <c r="T1382" s="74">
        <f t="shared" si="22"/>
        <v>430</v>
      </c>
      <c r="U1382" s="75"/>
      <c r="V1382" s="8" t="str" cm="1">
        <f t="array" ref="V1382">IF(SUMPRODUCT((Tableau1[NOM DE LA STRUCTURE]=Tableau1[[#This Row],[NOM DE LA STRUCTURE]])*Tableau1[MONTANT PROPOSE POUR L''ACTION])=0,"",SUMPRODUCT((Tableau1[NOM DE LA STRUCTURE]=Tableau1[[#This Row],[NOM DE LA STRUCTURE]])*Tableau1[MONTANT PROPOSE POUR L''ACTION]))</f>
        <v/>
      </c>
      <c r="W1382" s="79"/>
    </row>
    <row r="1383" spans="1:23" ht="47.5" hidden="1" customHeight="1" x14ac:dyDescent="0.25">
      <c r="A1383" s="13">
        <f>_xlfn.XLOOKUP(C1383,'Export Action'!$A$3:$A$1999,'Export Action'!$L$3:$L$1999)</f>
        <v>0</v>
      </c>
      <c r="B1383" s="84"/>
      <c r="C1383" s="1"/>
      <c r="D1383" s="36"/>
      <c r="E1383" s="1"/>
      <c r="F1383" s="36"/>
      <c r="G1383" s="68"/>
      <c r="H1383" s="71"/>
      <c r="I1383" s="71"/>
      <c r="J1383" s="1"/>
      <c r="K1383" s="1"/>
      <c r="L1383" s="1"/>
      <c r="M1383" s="5"/>
      <c r="N1383" s="5"/>
      <c r="O1383" s="31"/>
      <c r="P1383" s="31"/>
      <c r="Q1383" s="1"/>
      <c r="R1383" s="64"/>
      <c r="S1383" s="73"/>
      <c r="T1383" s="74">
        <f t="shared" si="22"/>
        <v>430</v>
      </c>
      <c r="U1383" s="75"/>
      <c r="V1383" s="8" t="str" cm="1">
        <f t="array" ref="V1383">IF(SUMPRODUCT((Tableau1[NOM DE LA STRUCTURE]=Tableau1[[#This Row],[NOM DE LA STRUCTURE]])*Tableau1[MONTANT PROPOSE POUR L''ACTION])=0,"",SUMPRODUCT((Tableau1[NOM DE LA STRUCTURE]=Tableau1[[#This Row],[NOM DE LA STRUCTURE]])*Tableau1[MONTANT PROPOSE POUR L''ACTION]))</f>
        <v/>
      </c>
      <c r="W1383" s="79"/>
    </row>
    <row r="1384" spans="1:23" ht="47.5" hidden="1" customHeight="1" x14ac:dyDescent="0.25">
      <c r="A1384" s="13">
        <f>_xlfn.XLOOKUP(C1384,'Export Action'!$A$3:$A$1999,'Export Action'!$L$3:$L$1999)</f>
        <v>0</v>
      </c>
      <c r="B1384" s="84"/>
      <c r="C1384" s="1"/>
      <c r="D1384" s="36"/>
      <c r="E1384" s="1"/>
      <c r="F1384" s="36"/>
      <c r="G1384" s="68"/>
      <c r="H1384" s="71"/>
      <c r="I1384" s="71"/>
      <c r="J1384" s="1"/>
      <c r="K1384" s="1"/>
      <c r="L1384" s="1"/>
      <c r="M1384" s="5"/>
      <c r="N1384" s="5"/>
      <c r="O1384" s="31"/>
      <c r="P1384" s="31"/>
      <c r="Q1384" s="1"/>
      <c r="R1384" s="64"/>
      <c r="S1384" s="73"/>
      <c r="T1384" s="74">
        <f t="shared" si="22"/>
        <v>430</v>
      </c>
      <c r="U1384" s="75"/>
      <c r="V1384" s="8" t="str" cm="1">
        <f t="array" ref="V1384">IF(SUMPRODUCT((Tableau1[NOM DE LA STRUCTURE]=Tableau1[[#This Row],[NOM DE LA STRUCTURE]])*Tableau1[MONTANT PROPOSE POUR L''ACTION])=0,"",SUMPRODUCT((Tableau1[NOM DE LA STRUCTURE]=Tableau1[[#This Row],[NOM DE LA STRUCTURE]])*Tableau1[MONTANT PROPOSE POUR L''ACTION]))</f>
        <v/>
      </c>
      <c r="W1384" s="79"/>
    </row>
    <row r="1385" spans="1:23" ht="47.5" hidden="1" customHeight="1" x14ac:dyDescent="0.25">
      <c r="A1385" s="13">
        <f>_xlfn.XLOOKUP(C1385,'Export Action'!$A$3:$A$1999,'Export Action'!$L$3:$L$1999)</f>
        <v>0</v>
      </c>
      <c r="B1385" s="84"/>
      <c r="C1385" s="1"/>
      <c r="D1385" s="36"/>
      <c r="E1385" s="1"/>
      <c r="F1385" s="36"/>
      <c r="G1385" s="68"/>
      <c r="H1385" s="71"/>
      <c r="I1385" s="71"/>
      <c r="J1385" s="1"/>
      <c r="K1385" s="1"/>
      <c r="L1385" s="1"/>
      <c r="M1385" s="5"/>
      <c r="N1385" s="5"/>
      <c r="O1385" s="31"/>
      <c r="P1385" s="31"/>
      <c r="Q1385" s="1"/>
      <c r="R1385" s="64"/>
      <c r="S1385" s="73"/>
      <c r="T1385" s="74">
        <f t="shared" si="22"/>
        <v>430</v>
      </c>
      <c r="U1385" s="75"/>
      <c r="V1385" s="8" t="str" cm="1">
        <f t="array" ref="V1385">IF(SUMPRODUCT((Tableau1[NOM DE LA STRUCTURE]=Tableau1[[#This Row],[NOM DE LA STRUCTURE]])*Tableau1[MONTANT PROPOSE POUR L''ACTION])=0,"",SUMPRODUCT((Tableau1[NOM DE LA STRUCTURE]=Tableau1[[#This Row],[NOM DE LA STRUCTURE]])*Tableau1[MONTANT PROPOSE POUR L''ACTION]))</f>
        <v/>
      </c>
      <c r="W1385" s="79"/>
    </row>
    <row r="1386" spans="1:23" ht="47.5" hidden="1" customHeight="1" x14ac:dyDescent="0.25">
      <c r="A1386" s="13">
        <f>_xlfn.XLOOKUP(C1386,'Export Action'!$A$3:$A$1999,'Export Action'!$L$3:$L$1999)</f>
        <v>0</v>
      </c>
      <c r="B1386" s="84"/>
      <c r="C1386" s="1"/>
      <c r="D1386" s="36"/>
      <c r="E1386" s="1"/>
      <c r="F1386" s="36"/>
      <c r="G1386" s="68"/>
      <c r="H1386" s="71"/>
      <c r="I1386" s="71"/>
      <c r="J1386" s="1"/>
      <c r="K1386" s="1"/>
      <c r="L1386" s="1"/>
      <c r="M1386" s="5"/>
      <c r="N1386" s="5"/>
      <c r="O1386" s="31"/>
      <c r="P1386" s="31"/>
      <c r="Q1386" s="1"/>
      <c r="R1386" s="64"/>
      <c r="S1386" s="73"/>
      <c r="T1386" s="74">
        <f t="shared" si="22"/>
        <v>430</v>
      </c>
      <c r="U1386" s="75"/>
      <c r="V1386" s="8" t="str" cm="1">
        <f t="array" ref="V1386">IF(SUMPRODUCT((Tableau1[NOM DE LA STRUCTURE]=Tableau1[[#This Row],[NOM DE LA STRUCTURE]])*Tableau1[MONTANT PROPOSE POUR L''ACTION])=0,"",SUMPRODUCT((Tableau1[NOM DE LA STRUCTURE]=Tableau1[[#This Row],[NOM DE LA STRUCTURE]])*Tableau1[MONTANT PROPOSE POUR L''ACTION]))</f>
        <v/>
      </c>
      <c r="W1386" s="79"/>
    </row>
    <row r="1387" spans="1:23" ht="47.5" hidden="1" customHeight="1" x14ac:dyDescent="0.25">
      <c r="A1387" s="13">
        <f>_xlfn.XLOOKUP(C1387,'Export Action'!$A$3:$A$1999,'Export Action'!$L$3:$L$1999)</f>
        <v>0</v>
      </c>
      <c r="B1387" s="84"/>
      <c r="C1387" s="1"/>
      <c r="D1387" s="36"/>
      <c r="E1387" s="1"/>
      <c r="F1387" s="36"/>
      <c r="G1387" s="68"/>
      <c r="H1387" s="71"/>
      <c r="I1387" s="71"/>
      <c r="J1387" s="1"/>
      <c r="K1387" s="1"/>
      <c r="L1387" s="1"/>
      <c r="M1387" s="5"/>
      <c r="N1387" s="5"/>
      <c r="O1387" s="31"/>
      <c r="P1387" s="31"/>
      <c r="Q1387" s="1"/>
      <c r="R1387" s="64"/>
      <c r="S1387" s="73"/>
      <c r="T1387" s="74">
        <f t="shared" si="22"/>
        <v>430</v>
      </c>
      <c r="U1387" s="75"/>
      <c r="V1387" s="8" t="str" cm="1">
        <f t="array" ref="V1387">IF(SUMPRODUCT((Tableau1[NOM DE LA STRUCTURE]=Tableau1[[#This Row],[NOM DE LA STRUCTURE]])*Tableau1[MONTANT PROPOSE POUR L''ACTION])=0,"",SUMPRODUCT((Tableau1[NOM DE LA STRUCTURE]=Tableau1[[#This Row],[NOM DE LA STRUCTURE]])*Tableau1[MONTANT PROPOSE POUR L''ACTION]))</f>
        <v/>
      </c>
      <c r="W1387" s="79"/>
    </row>
    <row r="1388" spans="1:23" ht="47.5" hidden="1" customHeight="1" x14ac:dyDescent="0.25">
      <c r="A1388" s="13">
        <f>_xlfn.XLOOKUP(C1388,'Export Action'!$A$3:$A$1999,'Export Action'!$L$3:$L$1999)</f>
        <v>0</v>
      </c>
      <c r="B1388" s="84"/>
      <c r="C1388" s="1"/>
      <c r="D1388" s="36"/>
      <c r="E1388" s="1"/>
      <c r="F1388" s="36"/>
      <c r="G1388" s="68"/>
      <c r="H1388" s="71"/>
      <c r="I1388" s="71"/>
      <c r="J1388" s="1"/>
      <c r="K1388" s="1"/>
      <c r="L1388" s="1"/>
      <c r="M1388" s="5"/>
      <c r="N1388" s="5"/>
      <c r="O1388" s="31"/>
      <c r="P1388" s="31"/>
      <c r="Q1388" s="1"/>
      <c r="R1388" s="64"/>
      <c r="S1388" s="73"/>
      <c r="T1388" s="74">
        <f t="shared" si="22"/>
        <v>430</v>
      </c>
      <c r="U1388" s="75"/>
      <c r="V1388" s="8" t="str" cm="1">
        <f t="array" ref="V1388">IF(SUMPRODUCT((Tableau1[NOM DE LA STRUCTURE]=Tableau1[[#This Row],[NOM DE LA STRUCTURE]])*Tableau1[MONTANT PROPOSE POUR L''ACTION])=0,"",SUMPRODUCT((Tableau1[NOM DE LA STRUCTURE]=Tableau1[[#This Row],[NOM DE LA STRUCTURE]])*Tableau1[MONTANT PROPOSE POUR L''ACTION]))</f>
        <v/>
      </c>
      <c r="W1388" s="79"/>
    </row>
    <row r="1389" spans="1:23" ht="47.5" hidden="1" customHeight="1" x14ac:dyDescent="0.25">
      <c r="A1389" s="13">
        <f>_xlfn.XLOOKUP(C1389,'Export Action'!$A$3:$A$1999,'Export Action'!$L$3:$L$1999)</f>
        <v>0</v>
      </c>
      <c r="B1389" s="84"/>
      <c r="C1389" s="1"/>
      <c r="D1389" s="36"/>
      <c r="E1389" s="1"/>
      <c r="F1389" s="36"/>
      <c r="G1389" s="68"/>
      <c r="H1389" s="71"/>
      <c r="I1389" s="71"/>
      <c r="J1389" s="1"/>
      <c r="K1389" s="1"/>
      <c r="L1389" s="1"/>
      <c r="M1389" s="5"/>
      <c r="N1389" s="5"/>
      <c r="O1389" s="31"/>
      <c r="P1389" s="31"/>
      <c r="Q1389" s="1"/>
      <c r="R1389" s="64"/>
      <c r="S1389" s="73"/>
      <c r="T1389" s="74">
        <f t="shared" si="22"/>
        <v>430</v>
      </c>
      <c r="U1389" s="75"/>
      <c r="V1389" s="8" t="str" cm="1">
        <f t="array" ref="V1389">IF(SUMPRODUCT((Tableau1[NOM DE LA STRUCTURE]=Tableau1[[#This Row],[NOM DE LA STRUCTURE]])*Tableau1[MONTANT PROPOSE POUR L''ACTION])=0,"",SUMPRODUCT((Tableau1[NOM DE LA STRUCTURE]=Tableau1[[#This Row],[NOM DE LA STRUCTURE]])*Tableau1[MONTANT PROPOSE POUR L''ACTION]))</f>
        <v/>
      </c>
      <c r="W1389" s="79"/>
    </row>
    <row r="1390" spans="1:23" ht="47.5" hidden="1" customHeight="1" x14ac:dyDescent="0.25">
      <c r="A1390" s="13">
        <f>_xlfn.XLOOKUP(C1390,'Export Action'!$A$3:$A$1999,'Export Action'!$L$3:$L$1999)</f>
        <v>0</v>
      </c>
      <c r="B1390" s="84"/>
      <c r="C1390" s="1"/>
      <c r="D1390" s="36"/>
      <c r="E1390" s="1"/>
      <c r="F1390" s="36"/>
      <c r="G1390" s="68"/>
      <c r="H1390" s="71"/>
      <c r="I1390" s="71"/>
      <c r="J1390" s="1"/>
      <c r="K1390" s="1"/>
      <c r="L1390" s="1"/>
      <c r="M1390" s="5"/>
      <c r="N1390" s="5"/>
      <c r="O1390" s="31"/>
      <c r="P1390" s="31"/>
      <c r="Q1390" s="1"/>
      <c r="R1390" s="64"/>
      <c r="S1390" s="73"/>
      <c r="T1390" s="74">
        <f t="shared" si="22"/>
        <v>430</v>
      </c>
      <c r="U1390" s="75"/>
      <c r="V1390" s="8" t="str" cm="1">
        <f t="array" ref="V1390">IF(SUMPRODUCT((Tableau1[NOM DE LA STRUCTURE]=Tableau1[[#This Row],[NOM DE LA STRUCTURE]])*Tableau1[MONTANT PROPOSE POUR L''ACTION])=0,"",SUMPRODUCT((Tableau1[NOM DE LA STRUCTURE]=Tableau1[[#This Row],[NOM DE LA STRUCTURE]])*Tableau1[MONTANT PROPOSE POUR L''ACTION]))</f>
        <v/>
      </c>
      <c r="W1390" s="79"/>
    </row>
    <row r="1391" spans="1:23" ht="47.5" hidden="1" customHeight="1" x14ac:dyDescent="0.25">
      <c r="A1391" s="13">
        <f>_xlfn.XLOOKUP(C1391,'Export Action'!$A$3:$A$1999,'Export Action'!$L$3:$L$1999)</f>
        <v>0</v>
      </c>
      <c r="B1391" s="84"/>
      <c r="C1391" s="1"/>
      <c r="D1391" s="36"/>
      <c r="E1391" s="1"/>
      <c r="F1391" s="36"/>
      <c r="G1391" s="68"/>
      <c r="H1391" s="71"/>
      <c r="I1391" s="71"/>
      <c r="J1391" s="1"/>
      <c r="K1391" s="1"/>
      <c r="L1391" s="1"/>
      <c r="M1391" s="5"/>
      <c r="N1391" s="5"/>
      <c r="O1391" s="31"/>
      <c r="P1391" s="31"/>
      <c r="Q1391" s="1"/>
      <c r="R1391" s="64"/>
      <c r="S1391" s="73"/>
      <c r="T1391" s="74">
        <f t="shared" si="22"/>
        <v>430</v>
      </c>
      <c r="U1391" s="75"/>
      <c r="V1391" s="8" t="str" cm="1">
        <f t="array" ref="V1391">IF(SUMPRODUCT((Tableau1[NOM DE LA STRUCTURE]=Tableau1[[#This Row],[NOM DE LA STRUCTURE]])*Tableau1[MONTANT PROPOSE POUR L''ACTION])=0,"",SUMPRODUCT((Tableau1[NOM DE LA STRUCTURE]=Tableau1[[#This Row],[NOM DE LA STRUCTURE]])*Tableau1[MONTANT PROPOSE POUR L''ACTION]))</f>
        <v/>
      </c>
      <c r="W1391" s="79"/>
    </row>
    <row r="1392" spans="1:23" ht="47.5" hidden="1" customHeight="1" x14ac:dyDescent="0.25">
      <c r="A1392" s="13">
        <f>_xlfn.XLOOKUP(C1392,'Export Action'!$A$3:$A$1999,'Export Action'!$L$3:$L$1999)</f>
        <v>0</v>
      </c>
      <c r="B1392" s="84"/>
      <c r="C1392" s="1"/>
      <c r="D1392" s="36"/>
      <c r="E1392" s="1"/>
      <c r="F1392" s="36"/>
      <c r="G1392" s="68"/>
      <c r="H1392" s="71"/>
      <c r="I1392" s="71"/>
      <c r="J1392" s="1"/>
      <c r="K1392" s="1"/>
      <c r="L1392" s="1"/>
      <c r="M1392" s="5"/>
      <c r="N1392" s="5"/>
      <c r="O1392" s="31"/>
      <c r="P1392" s="31"/>
      <c r="Q1392" s="1"/>
      <c r="R1392" s="64"/>
      <c r="S1392" s="73"/>
      <c r="T1392" s="74">
        <f t="shared" si="22"/>
        <v>430</v>
      </c>
      <c r="U1392" s="75"/>
      <c r="V1392" s="8" t="str" cm="1">
        <f t="array" ref="V1392">IF(SUMPRODUCT((Tableau1[NOM DE LA STRUCTURE]=Tableau1[[#This Row],[NOM DE LA STRUCTURE]])*Tableau1[MONTANT PROPOSE POUR L''ACTION])=0,"",SUMPRODUCT((Tableau1[NOM DE LA STRUCTURE]=Tableau1[[#This Row],[NOM DE LA STRUCTURE]])*Tableau1[MONTANT PROPOSE POUR L''ACTION]))</f>
        <v/>
      </c>
      <c r="W1392" s="79"/>
    </row>
    <row r="1393" spans="1:23" ht="47.5" hidden="1" customHeight="1" x14ac:dyDescent="0.25">
      <c r="A1393" s="13">
        <f>_xlfn.XLOOKUP(C1393,'Export Action'!$A$3:$A$1999,'Export Action'!$L$3:$L$1999)</f>
        <v>0</v>
      </c>
      <c r="B1393" s="84"/>
      <c r="C1393" s="1"/>
      <c r="D1393" s="36"/>
      <c r="E1393" s="1"/>
      <c r="F1393" s="36"/>
      <c r="G1393" s="68"/>
      <c r="H1393" s="71"/>
      <c r="I1393" s="71"/>
      <c r="J1393" s="1"/>
      <c r="K1393" s="1"/>
      <c r="L1393" s="1"/>
      <c r="M1393" s="5"/>
      <c r="N1393" s="5"/>
      <c r="O1393" s="31"/>
      <c r="P1393" s="31"/>
      <c r="Q1393" s="1"/>
      <c r="R1393" s="64"/>
      <c r="S1393" s="73"/>
      <c r="T1393" s="74">
        <f t="shared" si="22"/>
        <v>430</v>
      </c>
      <c r="U1393" s="75"/>
      <c r="V1393" s="8" t="str" cm="1">
        <f t="array" ref="V1393">IF(SUMPRODUCT((Tableau1[NOM DE LA STRUCTURE]=Tableau1[[#This Row],[NOM DE LA STRUCTURE]])*Tableau1[MONTANT PROPOSE POUR L''ACTION])=0,"",SUMPRODUCT((Tableau1[NOM DE LA STRUCTURE]=Tableau1[[#This Row],[NOM DE LA STRUCTURE]])*Tableau1[MONTANT PROPOSE POUR L''ACTION]))</f>
        <v/>
      </c>
      <c r="W1393" s="79"/>
    </row>
    <row r="1394" spans="1:23" ht="47.5" hidden="1" customHeight="1" x14ac:dyDescent="0.25">
      <c r="A1394" s="13">
        <f>_xlfn.XLOOKUP(C1394,'Export Action'!$A$3:$A$1999,'Export Action'!$L$3:$L$1999)</f>
        <v>0</v>
      </c>
      <c r="B1394" s="84"/>
      <c r="C1394" s="1"/>
      <c r="D1394" s="36"/>
      <c r="E1394" s="1"/>
      <c r="F1394" s="36"/>
      <c r="G1394" s="68"/>
      <c r="H1394" s="71"/>
      <c r="I1394" s="71"/>
      <c r="J1394" s="1"/>
      <c r="K1394" s="1"/>
      <c r="L1394" s="1"/>
      <c r="M1394" s="5"/>
      <c r="N1394" s="5"/>
      <c r="O1394" s="31"/>
      <c r="P1394" s="31"/>
      <c r="Q1394" s="1"/>
      <c r="R1394" s="64"/>
      <c r="S1394" s="73"/>
      <c r="T1394" s="74">
        <f t="shared" si="22"/>
        <v>430</v>
      </c>
      <c r="U1394" s="75"/>
      <c r="V1394" s="8" t="str" cm="1">
        <f t="array" ref="V1394">IF(SUMPRODUCT((Tableau1[NOM DE LA STRUCTURE]=Tableau1[[#This Row],[NOM DE LA STRUCTURE]])*Tableau1[MONTANT PROPOSE POUR L''ACTION])=0,"",SUMPRODUCT((Tableau1[NOM DE LA STRUCTURE]=Tableau1[[#This Row],[NOM DE LA STRUCTURE]])*Tableau1[MONTANT PROPOSE POUR L''ACTION]))</f>
        <v/>
      </c>
      <c r="W1394" s="79"/>
    </row>
    <row r="1395" spans="1:23" ht="47.5" hidden="1" customHeight="1" x14ac:dyDescent="0.25">
      <c r="A1395" s="13">
        <f>_xlfn.XLOOKUP(C1395,'Export Action'!$A$3:$A$1999,'Export Action'!$L$3:$L$1999)</f>
        <v>0</v>
      </c>
      <c r="B1395" s="84"/>
      <c r="C1395" s="1"/>
      <c r="D1395" s="36"/>
      <c r="E1395" s="1"/>
      <c r="F1395" s="36"/>
      <c r="G1395" s="68"/>
      <c r="H1395" s="71"/>
      <c r="I1395" s="71"/>
      <c r="J1395" s="1"/>
      <c r="K1395" s="1"/>
      <c r="L1395" s="1"/>
      <c r="M1395" s="5"/>
      <c r="N1395" s="5"/>
      <c r="O1395" s="31"/>
      <c r="P1395" s="31"/>
      <c r="Q1395" s="1"/>
      <c r="R1395" s="64"/>
      <c r="S1395" s="73"/>
      <c r="T1395" s="74">
        <f t="shared" si="22"/>
        <v>430</v>
      </c>
      <c r="U1395" s="75"/>
      <c r="V1395" s="8" t="str" cm="1">
        <f t="array" ref="V1395">IF(SUMPRODUCT((Tableau1[NOM DE LA STRUCTURE]=Tableau1[[#This Row],[NOM DE LA STRUCTURE]])*Tableau1[MONTANT PROPOSE POUR L''ACTION])=0,"",SUMPRODUCT((Tableau1[NOM DE LA STRUCTURE]=Tableau1[[#This Row],[NOM DE LA STRUCTURE]])*Tableau1[MONTANT PROPOSE POUR L''ACTION]))</f>
        <v/>
      </c>
      <c r="W1395" s="79"/>
    </row>
    <row r="1396" spans="1:23" ht="47.5" hidden="1" customHeight="1" x14ac:dyDescent="0.25">
      <c r="A1396" s="13">
        <f>_xlfn.XLOOKUP(C1396,'Export Action'!$A$3:$A$1999,'Export Action'!$L$3:$L$1999)</f>
        <v>0</v>
      </c>
      <c r="B1396" s="84"/>
      <c r="C1396" s="1"/>
      <c r="D1396" s="36"/>
      <c r="E1396" s="1"/>
      <c r="F1396" s="36"/>
      <c r="G1396" s="68"/>
      <c r="H1396" s="71"/>
      <c r="I1396" s="71"/>
      <c r="J1396" s="1"/>
      <c r="K1396" s="1"/>
      <c r="L1396" s="1"/>
      <c r="M1396" s="5"/>
      <c r="N1396" s="5"/>
      <c r="O1396" s="31"/>
      <c r="P1396" s="31"/>
      <c r="Q1396" s="1"/>
      <c r="R1396" s="64"/>
      <c r="S1396" s="73"/>
      <c r="T1396" s="74">
        <f t="shared" si="22"/>
        <v>430</v>
      </c>
      <c r="U1396" s="75"/>
      <c r="V1396" s="8" t="str" cm="1">
        <f t="array" ref="V1396">IF(SUMPRODUCT((Tableau1[NOM DE LA STRUCTURE]=Tableau1[[#This Row],[NOM DE LA STRUCTURE]])*Tableau1[MONTANT PROPOSE POUR L''ACTION])=0,"",SUMPRODUCT((Tableau1[NOM DE LA STRUCTURE]=Tableau1[[#This Row],[NOM DE LA STRUCTURE]])*Tableau1[MONTANT PROPOSE POUR L''ACTION]))</f>
        <v/>
      </c>
      <c r="W1396" s="79"/>
    </row>
    <row r="1397" spans="1:23" ht="47.5" hidden="1" customHeight="1" x14ac:dyDescent="0.25">
      <c r="A1397" s="13">
        <f>_xlfn.XLOOKUP(C1397,'Export Action'!$A$3:$A$1999,'Export Action'!$L$3:$L$1999)</f>
        <v>0</v>
      </c>
      <c r="B1397" s="84"/>
      <c r="C1397" s="1"/>
      <c r="D1397" s="36"/>
      <c r="E1397" s="1"/>
      <c r="F1397" s="36"/>
      <c r="G1397" s="68"/>
      <c r="H1397" s="71"/>
      <c r="I1397" s="71"/>
      <c r="J1397" s="1"/>
      <c r="K1397" s="1"/>
      <c r="L1397" s="1"/>
      <c r="M1397" s="5"/>
      <c r="N1397" s="5"/>
      <c r="O1397" s="31"/>
      <c r="P1397" s="31"/>
      <c r="Q1397" s="1"/>
      <c r="R1397" s="64"/>
      <c r="S1397" s="73"/>
      <c r="T1397" s="74">
        <f t="shared" si="22"/>
        <v>430</v>
      </c>
      <c r="U1397" s="75"/>
      <c r="V1397" s="8" t="str" cm="1">
        <f t="array" ref="V1397">IF(SUMPRODUCT((Tableau1[NOM DE LA STRUCTURE]=Tableau1[[#This Row],[NOM DE LA STRUCTURE]])*Tableau1[MONTANT PROPOSE POUR L''ACTION])=0,"",SUMPRODUCT((Tableau1[NOM DE LA STRUCTURE]=Tableau1[[#This Row],[NOM DE LA STRUCTURE]])*Tableau1[MONTANT PROPOSE POUR L''ACTION]))</f>
        <v/>
      </c>
      <c r="W1397" s="79"/>
    </row>
    <row r="1398" spans="1:23" ht="47.5" hidden="1" customHeight="1" x14ac:dyDescent="0.25">
      <c r="A1398" s="13">
        <f>_xlfn.XLOOKUP(C1398,'Export Action'!$A$3:$A$1999,'Export Action'!$L$3:$L$1999)</f>
        <v>0</v>
      </c>
      <c r="B1398" s="84"/>
      <c r="C1398" s="1"/>
      <c r="D1398" s="36"/>
      <c r="E1398" s="1"/>
      <c r="F1398" s="36"/>
      <c r="G1398" s="68"/>
      <c r="H1398" s="71"/>
      <c r="I1398" s="71"/>
      <c r="J1398" s="1"/>
      <c r="K1398" s="1"/>
      <c r="L1398" s="1"/>
      <c r="M1398" s="5"/>
      <c r="N1398" s="5"/>
      <c r="O1398" s="31"/>
      <c r="P1398" s="31"/>
      <c r="Q1398" s="1"/>
      <c r="R1398" s="64"/>
      <c r="S1398" s="73"/>
      <c r="T1398" s="74">
        <f t="shared" si="22"/>
        <v>430</v>
      </c>
      <c r="U1398" s="75"/>
      <c r="V1398" s="8" t="str" cm="1">
        <f t="array" ref="V1398">IF(SUMPRODUCT((Tableau1[NOM DE LA STRUCTURE]=Tableau1[[#This Row],[NOM DE LA STRUCTURE]])*Tableau1[MONTANT PROPOSE POUR L''ACTION])=0,"",SUMPRODUCT((Tableau1[NOM DE LA STRUCTURE]=Tableau1[[#This Row],[NOM DE LA STRUCTURE]])*Tableau1[MONTANT PROPOSE POUR L''ACTION]))</f>
        <v/>
      </c>
      <c r="W1398" s="79"/>
    </row>
    <row r="1399" spans="1:23" ht="47.5" hidden="1" customHeight="1" x14ac:dyDescent="0.25">
      <c r="A1399" s="13">
        <f>_xlfn.XLOOKUP(C1399,'Export Action'!$A$3:$A$1999,'Export Action'!$L$3:$L$1999)</f>
        <v>0</v>
      </c>
      <c r="B1399" s="84"/>
      <c r="C1399" s="1"/>
      <c r="D1399" s="36"/>
      <c r="E1399" s="1"/>
      <c r="F1399" s="36"/>
      <c r="G1399" s="68"/>
      <c r="H1399" s="71"/>
      <c r="I1399" s="71"/>
      <c r="J1399" s="1"/>
      <c r="K1399" s="1"/>
      <c r="L1399" s="1"/>
      <c r="M1399" s="5"/>
      <c r="N1399" s="5"/>
      <c r="O1399" s="31"/>
      <c r="P1399" s="31"/>
      <c r="Q1399" s="1"/>
      <c r="R1399" s="64"/>
      <c r="S1399" s="73"/>
      <c r="T1399" s="74">
        <f t="shared" si="22"/>
        <v>430</v>
      </c>
      <c r="U1399" s="75"/>
      <c r="V1399" s="8" t="str" cm="1">
        <f t="array" ref="V1399">IF(SUMPRODUCT((Tableau1[NOM DE LA STRUCTURE]=Tableau1[[#This Row],[NOM DE LA STRUCTURE]])*Tableau1[MONTANT PROPOSE POUR L''ACTION])=0,"",SUMPRODUCT((Tableau1[NOM DE LA STRUCTURE]=Tableau1[[#This Row],[NOM DE LA STRUCTURE]])*Tableau1[MONTANT PROPOSE POUR L''ACTION]))</f>
        <v/>
      </c>
      <c r="W1399" s="79"/>
    </row>
    <row r="1400" spans="1:23" ht="47.5" hidden="1" customHeight="1" x14ac:dyDescent="0.25">
      <c r="A1400" s="13">
        <f>_xlfn.XLOOKUP(C1400,'Export Action'!$A$3:$A$1999,'Export Action'!$L$3:$L$1999)</f>
        <v>0</v>
      </c>
      <c r="B1400" s="84"/>
      <c r="C1400" s="1"/>
      <c r="D1400" s="36"/>
      <c r="E1400" s="1"/>
      <c r="F1400" s="36"/>
      <c r="G1400" s="68"/>
      <c r="H1400" s="71"/>
      <c r="I1400" s="71"/>
      <c r="J1400" s="1"/>
      <c r="K1400" s="1"/>
      <c r="L1400" s="1"/>
      <c r="M1400" s="5"/>
      <c r="N1400" s="5"/>
      <c r="O1400" s="31"/>
      <c r="P1400" s="31"/>
      <c r="Q1400" s="1"/>
      <c r="R1400" s="64"/>
      <c r="S1400" s="73"/>
      <c r="T1400" s="74">
        <f t="shared" si="22"/>
        <v>430</v>
      </c>
      <c r="U1400" s="75"/>
      <c r="V1400" s="8" t="str" cm="1">
        <f t="array" ref="V1400">IF(SUMPRODUCT((Tableau1[NOM DE LA STRUCTURE]=Tableau1[[#This Row],[NOM DE LA STRUCTURE]])*Tableau1[MONTANT PROPOSE POUR L''ACTION])=0,"",SUMPRODUCT((Tableau1[NOM DE LA STRUCTURE]=Tableau1[[#This Row],[NOM DE LA STRUCTURE]])*Tableau1[MONTANT PROPOSE POUR L''ACTION]))</f>
        <v/>
      </c>
      <c r="W1400" s="79"/>
    </row>
    <row r="1401" spans="1:23" ht="47.5" hidden="1" customHeight="1" x14ac:dyDescent="0.25">
      <c r="A1401" s="13">
        <f>_xlfn.XLOOKUP(C1401,'Export Action'!$A$3:$A$1999,'Export Action'!$L$3:$L$1999)</f>
        <v>0</v>
      </c>
      <c r="B1401" s="84"/>
      <c r="C1401" s="1"/>
      <c r="D1401" s="36"/>
      <c r="E1401" s="1"/>
      <c r="F1401" s="36"/>
      <c r="G1401" s="68"/>
      <c r="H1401" s="71"/>
      <c r="I1401" s="71"/>
      <c r="J1401" s="1"/>
      <c r="K1401" s="1"/>
      <c r="L1401" s="1"/>
      <c r="M1401" s="5"/>
      <c r="N1401" s="5"/>
      <c r="O1401" s="31"/>
      <c r="P1401" s="31"/>
      <c r="Q1401" s="1"/>
      <c r="R1401" s="64"/>
      <c r="S1401" s="73"/>
      <c r="T1401" s="74">
        <f t="shared" si="22"/>
        <v>430</v>
      </c>
      <c r="U1401" s="75"/>
      <c r="V1401" s="8" t="str" cm="1">
        <f t="array" ref="V1401">IF(SUMPRODUCT((Tableau1[NOM DE LA STRUCTURE]=Tableau1[[#This Row],[NOM DE LA STRUCTURE]])*Tableau1[MONTANT PROPOSE POUR L''ACTION])=0,"",SUMPRODUCT((Tableau1[NOM DE LA STRUCTURE]=Tableau1[[#This Row],[NOM DE LA STRUCTURE]])*Tableau1[MONTANT PROPOSE POUR L''ACTION]))</f>
        <v/>
      </c>
      <c r="W1401" s="79"/>
    </row>
    <row r="1402" spans="1:23" ht="47.5" hidden="1" customHeight="1" x14ac:dyDescent="0.25">
      <c r="A1402" s="13">
        <f>_xlfn.XLOOKUP(C1402,'Export Action'!$A$3:$A$1999,'Export Action'!$L$3:$L$1999)</f>
        <v>0</v>
      </c>
      <c r="B1402" s="84"/>
      <c r="C1402" s="1"/>
      <c r="D1402" s="36"/>
      <c r="E1402" s="1"/>
      <c r="F1402" s="36"/>
      <c r="G1402" s="68"/>
      <c r="H1402" s="71"/>
      <c r="I1402" s="71"/>
      <c r="J1402" s="1"/>
      <c r="K1402" s="1"/>
      <c r="L1402" s="1"/>
      <c r="M1402" s="5"/>
      <c r="N1402" s="5"/>
      <c r="O1402" s="31"/>
      <c r="P1402" s="31"/>
      <c r="Q1402" s="1"/>
      <c r="R1402" s="64"/>
      <c r="S1402" s="73"/>
      <c r="T1402" s="74">
        <f t="shared" si="22"/>
        <v>430</v>
      </c>
      <c r="U1402" s="75"/>
      <c r="V1402" s="8" t="str" cm="1">
        <f t="array" ref="V1402">IF(SUMPRODUCT((Tableau1[NOM DE LA STRUCTURE]=Tableau1[[#This Row],[NOM DE LA STRUCTURE]])*Tableau1[MONTANT PROPOSE POUR L''ACTION])=0,"",SUMPRODUCT((Tableau1[NOM DE LA STRUCTURE]=Tableau1[[#This Row],[NOM DE LA STRUCTURE]])*Tableau1[MONTANT PROPOSE POUR L''ACTION]))</f>
        <v/>
      </c>
      <c r="W1402" s="79"/>
    </row>
    <row r="1403" spans="1:23" ht="47.5" hidden="1" customHeight="1" x14ac:dyDescent="0.25">
      <c r="A1403" s="13">
        <f>_xlfn.XLOOKUP(C1403,'Export Action'!$A$3:$A$1999,'Export Action'!$L$3:$L$1999)</f>
        <v>0</v>
      </c>
      <c r="B1403" s="84"/>
      <c r="C1403" s="1"/>
      <c r="D1403" s="36"/>
      <c r="E1403" s="1"/>
      <c r="F1403" s="36"/>
      <c r="G1403" s="68"/>
      <c r="H1403" s="71"/>
      <c r="I1403" s="71"/>
      <c r="J1403" s="1"/>
      <c r="K1403" s="1"/>
      <c r="L1403" s="1"/>
      <c r="M1403" s="5"/>
      <c r="N1403" s="5"/>
      <c r="O1403" s="31"/>
      <c r="P1403" s="31"/>
      <c r="Q1403" s="1"/>
      <c r="R1403" s="64"/>
      <c r="S1403" s="73"/>
      <c r="T1403" s="74">
        <f t="shared" si="22"/>
        <v>430</v>
      </c>
      <c r="U1403" s="75"/>
      <c r="V1403" s="8" t="str" cm="1">
        <f t="array" ref="V1403">IF(SUMPRODUCT((Tableau1[NOM DE LA STRUCTURE]=Tableau1[[#This Row],[NOM DE LA STRUCTURE]])*Tableau1[MONTANT PROPOSE POUR L''ACTION])=0,"",SUMPRODUCT((Tableau1[NOM DE LA STRUCTURE]=Tableau1[[#This Row],[NOM DE LA STRUCTURE]])*Tableau1[MONTANT PROPOSE POUR L''ACTION]))</f>
        <v/>
      </c>
      <c r="W1403" s="79"/>
    </row>
    <row r="1404" spans="1:23" ht="47.5" hidden="1" customHeight="1" x14ac:dyDescent="0.25">
      <c r="A1404" s="13">
        <f>_xlfn.XLOOKUP(C1404,'Export Action'!$A$3:$A$1999,'Export Action'!$L$3:$L$1999)</f>
        <v>0</v>
      </c>
      <c r="B1404" s="84"/>
      <c r="C1404" s="1"/>
      <c r="D1404" s="36"/>
      <c r="E1404" s="1"/>
      <c r="F1404" s="36"/>
      <c r="G1404" s="68"/>
      <c r="H1404" s="71"/>
      <c r="I1404" s="71"/>
      <c r="J1404" s="1"/>
      <c r="K1404" s="1"/>
      <c r="L1404" s="1"/>
      <c r="M1404" s="5"/>
      <c r="N1404" s="5"/>
      <c r="O1404" s="31"/>
      <c r="P1404" s="31"/>
      <c r="Q1404" s="1"/>
      <c r="R1404" s="64"/>
      <c r="S1404" s="73"/>
      <c r="T1404" s="74">
        <f t="shared" si="22"/>
        <v>430</v>
      </c>
      <c r="U1404" s="75"/>
      <c r="V1404" s="8" t="str" cm="1">
        <f t="array" ref="V1404">IF(SUMPRODUCT((Tableau1[NOM DE LA STRUCTURE]=Tableau1[[#This Row],[NOM DE LA STRUCTURE]])*Tableau1[MONTANT PROPOSE POUR L''ACTION])=0,"",SUMPRODUCT((Tableau1[NOM DE LA STRUCTURE]=Tableau1[[#This Row],[NOM DE LA STRUCTURE]])*Tableau1[MONTANT PROPOSE POUR L''ACTION]))</f>
        <v/>
      </c>
      <c r="W1404" s="79"/>
    </row>
    <row r="1405" spans="1:23" ht="47.5" hidden="1" customHeight="1" x14ac:dyDescent="0.25">
      <c r="A1405" s="13">
        <f>_xlfn.XLOOKUP(C1405,'Export Action'!$A$3:$A$1999,'Export Action'!$L$3:$L$1999)</f>
        <v>0</v>
      </c>
      <c r="B1405" s="84"/>
      <c r="C1405" s="1"/>
      <c r="D1405" s="36"/>
      <c r="E1405" s="1"/>
      <c r="F1405" s="36"/>
      <c r="G1405" s="68"/>
      <c r="H1405" s="71"/>
      <c r="I1405" s="71"/>
      <c r="J1405" s="1"/>
      <c r="K1405" s="1"/>
      <c r="L1405" s="1"/>
      <c r="M1405" s="5"/>
      <c r="N1405" s="5"/>
      <c r="O1405" s="31"/>
      <c r="P1405" s="31"/>
      <c r="Q1405" s="1"/>
      <c r="R1405" s="64"/>
      <c r="S1405" s="73"/>
      <c r="T1405" s="74">
        <f t="shared" si="22"/>
        <v>430</v>
      </c>
      <c r="U1405" s="75"/>
      <c r="V1405" s="8" t="str" cm="1">
        <f t="array" ref="V1405">IF(SUMPRODUCT((Tableau1[NOM DE LA STRUCTURE]=Tableau1[[#This Row],[NOM DE LA STRUCTURE]])*Tableau1[MONTANT PROPOSE POUR L''ACTION])=0,"",SUMPRODUCT((Tableau1[NOM DE LA STRUCTURE]=Tableau1[[#This Row],[NOM DE LA STRUCTURE]])*Tableau1[MONTANT PROPOSE POUR L''ACTION]))</f>
        <v/>
      </c>
      <c r="W1405" s="79"/>
    </row>
    <row r="1406" spans="1:23" ht="47.5" hidden="1" customHeight="1" x14ac:dyDescent="0.25">
      <c r="A1406" s="13">
        <f>_xlfn.XLOOKUP(C1406,'Export Action'!$A$3:$A$1999,'Export Action'!$L$3:$L$1999)</f>
        <v>0</v>
      </c>
      <c r="B1406" s="84"/>
      <c r="C1406" s="1"/>
      <c r="D1406" s="36"/>
      <c r="E1406" s="1"/>
      <c r="F1406" s="36"/>
      <c r="G1406" s="68"/>
      <c r="H1406" s="71"/>
      <c r="I1406" s="71"/>
      <c r="J1406" s="1"/>
      <c r="K1406" s="1"/>
      <c r="L1406" s="1"/>
      <c r="M1406" s="5"/>
      <c r="N1406" s="5"/>
      <c r="O1406" s="31"/>
      <c r="P1406" s="31"/>
      <c r="Q1406" s="1"/>
      <c r="R1406" s="64"/>
      <c r="S1406" s="73"/>
      <c r="T1406" s="74">
        <f t="shared" si="22"/>
        <v>430</v>
      </c>
      <c r="U1406" s="75"/>
      <c r="V1406" s="8" t="str" cm="1">
        <f t="array" ref="V1406">IF(SUMPRODUCT((Tableau1[NOM DE LA STRUCTURE]=Tableau1[[#This Row],[NOM DE LA STRUCTURE]])*Tableau1[MONTANT PROPOSE POUR L''ACTION])=0,"",SUMPRODUCT((Tableau1[NOM DE LA STRUCTURE]=Tableau1[[#This Row],[NOM DE LA STRUCTURE]])*Tableau1[MONTANT PROPOSE POUR L''ACTION]))</f>
        <v/>
      </c>
      <c r="W1406" s="79"/>
    </row>
    <row r="1407" spans="1:23" ht="47.5" hidden="1" customHeight="1" x14ac:dyDescent="0.25">
      <c r="A1407" s="13">
        <f>_xlfn.XLOOKUP(C1407,'Export Action'!$A$3:$A$1999,'Export Action'!$L$3:$L$1999)</f>
        <v>0</v>
      </c>
      <c r="B1407" s="84"/>
      <c r="C1407" s="1"/>
      <c r="D1407" s="36"/>
      <c r="E1407" s="1"/>
      <c r="F1407" s="36"/>
      <c r="G1407" s="68"/>
      <c r="H1407" s="71"/>
      <c r="I1407" s="71"/>
      <c r="J1407" s="1"/>
      <c r="K1407" s="1"/>
      <c r="L1407" s="1"/>
      <c r="M1407" s="5"/>
      <c r="N1407" s="5"/>
      <c r="O1407" s="31"/>
      <c r="P1407" s="31"/>
      <c r="Q1407" s="1"/>
      <c r="R1407" s="64"/>
      <c r="S1407" s="73"/>
      <c r="T1407" s="74">
        <f t="shared" si="22"/>
        <v>430</v>
      </c>
      <c r="U1407" s="75"/>
      <c r="V1407" s="8" t="str" cm="1">
        <f t="array" ref="V1407">IF(SUMPRODUCT((Tableau1[NOM DE LA STRUCTURE]=Tableau1[[#This Row],[NOM DE LA STRUCTURE]])*Tableau1[MONTANT PROPOSE POUR L''ACTION])=0,"",SUMPRODUCT((Tableau1[NOM DE LA STRUCTURE]=Tableau1[[#This Row],[NOM DE LA STRUCTURE]])*Tableau1[MONTANT PROPOSE POUR L''ACTION]))</f>
        <v/>
      </c>
      <c r="W1407" s="79"/>
    </row>
    <row r="1408" spans="1:23" ht="47.5" hidden="1" customHeight="1" x14ac:dyDescent="0.25">
      <c r="A1408" s="13">
        <f>_xlfn.XLOOKUP(C1408,'Export Action'!$A$3:$A$1999,'Export Action'!$L$3:$L$1999)</f>
        <v>0</v>
      </c>
      <c r="B1408" s="84"/>
      <c r="C1408" s="1"/>
      <c r="D1408" s="36"/>
      <c r="E1408" s="1"/>
      <c r="F1408" s="36"/>
      <c r="G1408" s="68"/>
      <c r="H1408" s="71"/>
      <c r="I1408" s="71"/>
      <c r="J1408" s="1"/>
      <c r="K1408" s="1"/>
      <c r="L1408" s="1"/>
      <c r="M1408" s="5"/>
      <c r="N1408" s="5"/>
      <c r="O1408" s="31"/>
      <c r="P1408" s="31"/>
      <c r="Q1408" s="1"/>
      <c r="R1408" s="64"/>
      <c r="S1408" s="73"/>
      <c r="T1408" s="74">
        <f t="shared" si="22"/>
        <v>430</v>
      </c>
      <c r="U1408" s="75"/>
      <c r="V1408" s="8" t="str" cm="1">
        <f t="array" ref="V1408">IF(SUMPRODUCT((Tableau1[NOM DE LA STRUCTURE]=Tableau1[[#This Row],[NOM DE LA STRUCTURE]])*Tableau1[MONTANT PROPOSE POUR L''ACTION])=0,"",SUMPRODUCT((Tableau1[NOM DE LA STRUCTURE]=Tableau1[[#This Row],[NOM DE LA STRUCTURE]])*Tableau1[MONTANT PROPOSE POUR L''ACTION]))</f>
        <v/>
      </c>
      <c r="W1408" s="79"/>
    </row>
    <row r="1409" spans="1:23" ht="47.5" hidden="1" customHeight="1" x14ac:dyDescent="0.25">
      <c r="A1409" s="13">
        <f>_xlfn.XLOOKUP(C1409,'Export Action'!$A$3:$A$1999,'Export Action'!$L$3:$L$1999)</f>
        <v>0</v>
      </c>
      <c r="B1409" s="84"/>
      <c r="C1409" s="1"/>
      <c r="D1409" s="36"/>
      <c r="E1409" s="1"/>
      <c r="F1409" s="36"/>
      <c r="G1409" s="68"/>
      <c r="H1409" s="71"/>
      <c r="I1409" s="71"/>
      <c r="J1409" s="1"/>
      <c r="K1409" s="1"/>
      <c r="L1409" s="1"/>
      <c r="M1409" s="5"/>
      <c r="N1409" s="5"/>
      <c r="O1409" s="31"/>
      <c r="P1409" s="31"/>
      <c r="Q1409" s="1"/>
      <c r="R1409" s="64"/>
      <c r="S1409" s="73"/>
      <c r="T1409" s="74">
        <f t="shared" si="22"/>
        <v>430</v>
      </c>
      <c r="U1409" s="75"/>
      <c r="V1409" s="8" t="str" cm="1">
        <f t="array" ref="V1409">IF(SUMPRODUCT((Tableau1[NOM DE LA STRUCTURE]=Tableau1[[#This Row],[NOM DE LA STRUCTURE]])*Tableau1[MONTANT PROPOSE POUR L''ACTION])=0,"",SUMPRODUCT((Tableau1[NOM DE LA STRUCTURE]=Tableau1[[#This Row],[NOM DE LA STRUCTURE]])*Tableau1[MONTANT PROPOSE POUR L''ACTION]))</f>
        <v/>
      </c>
      <c r="W1409" s="79"/>
    </row>
    <row r="1410" spans="1:23" ht="47.5" hidden="1" customHeight="1" x14ac:dyDescent="0.25">
      <c r="A1410" s="13">
        <f>_xlfn.XLOOKUP(C1410,'Export Action'!$A$3:$A$1999,'Export Action'!$L$3:$L$1999)</f>
        <v>0</v>
      </c>
      <c r="B1410" s="84"/>
      <c r="C1410" s="1"/>
      <c r="D1410" s="36"/>
      <c r="E1410" s="1"/>
      <c r="F1410" s="36"/>
      <c r="G1410" s="68"/>
      <c r="H1410" s="71"/>
      <c r="I1410" s="71"/>
      <c r="J1410" s="1"/>
      <c r="K1410" s="1"/>
      <c r="L1410" s="1"/>
      <c r="M1410" s="5"/>
      <c r="N1410" s="5"/>
      <c r="O1410" s="31"/>
      <c r="P1410" s="31"/>
      <c r="Q1410" s="1"/>
      <c r="R1410" s="64"/>
      <c r="S1410" s="73"/>
      <c r="T1410" s="74">
        <f t="shared" si="22"/>
        <v>430</v>
      </c>
      <c r="U1410" s="75"/>
      <c r="V1410" s="8" t="str" cm="1">
        <f t="array" ref="V1410">IF(SUMPRODUCT((Tableau1[NOM DE LA STRUCTURE]=Tableau1[[#This Row],[NOM DE LA STRUCTURE]])*Tableau1[MONTANT PROPOSE POUR L''ACTION])=0,"",SUMPRODUCT((Tableau1[NOM DE LA STRUCTURE]=Tableau1[[#This Row],[NOM DE LA STRUCTURE]])*Tableau1[MONTANT PROPOSE POUR L''ACTION]))</f>
        <v/>
      </c>
      <c r="W1410" s="79"/>
    </row>
    <row r="1411" spans="1:23" ht="47.5" hidden="1" customHeight="1" x14ac:dyDescent="0.25">
      <c r="A1411" s="13">
        <f>_xlfn.XLOOKUP(C1411,'Export Action'!$A$3:$A$1999,'Export Action'!$L$3:$L$1999)</f>
        <v>0</v>
      </c>
      <c r="B1411" s="84"/>
      <c r="C1411" s="1"/>
      <c r="D1411" s="36"/>
      <c r="E1411" s="1"/>
      <c r="F1411" s="36"/>
      <c r="G1411" s="68"/>
      <c r="H1411" s="71"/>
      <c r="I1411" s="71"/>
      <c r="J1411" s="1"/>
      <c r="K1411" s="1"/>
      <c r="L1411" s="1"/>
      <c r="M1411" s="5"/>
      <c r="N1411" s="5"/>
      <c r="O1411" s="31"/>
      <c r="P1411" s="31"/>
      <c r="Q1411" s="1"/>
      <c r="R1411" s="64"/>
      <c r="S1411" s="73"/>
      <c r="T1411" s="74">
        <f t="shared" si="22"/>
        <v>430</v>
      </c>
      <c r="U1411" s="75"/>
      <c r="V1411" s="8" t="str" cm="1">
        <f t="array" ref="V1411">IF(SUMPRODUCT((Tableau1[NOM DE LA STRUCTURE]=Tableau1[[#This Row],[NOM DE LA STRUCTURE]])*Tableau1[MONTANT PROPOSE POUR L''ACTION])=0,"",SUMPRODUCT((Tableau1[NOM DE LA STRUCTURE]=Tableau1[[#This Row],[NOM DE LA STRUCTURE]])*Tableau1[MONTANT PROPOSE POUR L''ACTION]))</f>
        <v/>
      </c>
      <c r="W1411" s="79"/>
    </row>
    <row r="1412" spans="1:23" ht="47.5" hidden="1" customHeight="1" x14ac:dyDescent="0.25">
      <c r="A1412" s="13">
        <f>_xlfn.XLOOKUP(C1412,'Export Action'!$A$3:$A$1999,'Export Action'!$L$3:$L$1999)</f>
        <v>0</v>
      </c>
      <c r="B1412" s="84"/>
      <c r="C1412" s="1"/>
      <c r="D1412" s="36"/>
      <c r="E1412" s="1"/>
      <c r="F1412" s="36"/>
      <c r="G1412" s="68"/>
      <c r="H1412" s="71"/>
      <c r="I1412" s="71"/>
      <c r="J1412" s="1"/>
      <c r="K1412" s="1"/>
      <c r="L1412" s="1"/>
      <c r="M1412" s="5"/>
      <c r="N1412" s="5"/>
      <c r="O1412" s="31"/>
      <c r="P1412" s="31"/>
      <c r="Q1412" s="1"/>
      <c r="R1412" s="64"/>
      <c r="S1412" s="73"/>
      <c r="T1412" s="74">
        <f t="shared" si="22"/>
        <v>430</v>
      </c>
      <c r="U1412" s="75"/>
      <c r="V1412" s="8" t="str" cm="1">
        <f t="array" ref="V1412">IF(SUMPRODUCT((Tableau1[NOM DE LA STRUCTURE]=Tableau1[[#This Row],[NOM DE LA STRUCTURE]])*Tableau1[MONTANT PROPOSE POUR L''ACTION])=0,"",SUMPRODUCT((Tableau1[NOM DE LA STRUCTURE]=Tableau1[[#This Row],[NOM DE LA STRUCTURE]])*Tableau1[MONTANT PROPOSE POUR L''ACTION]))</f>
        <v/>
      </c>
      <c r="W1412" s="79"/>
    </row>
    <row r="1413" spans="1:23" ht="47.5" hidden="1" customHeight="1" x14ac:dyDescent="0.25">
      <c r="A1413" s="13">
        <f>_xlfn.XLOOKUP(C1413,'Export Action'!$A$3:$A$1999,'Export Action'!$L$3:$L$1999)</f>
        <v>0</v>
      </c>
      <c r="B1413" s="84"/>
      <c r="C1413" s="1"/>
      <c r="D1413" s="36"/>
      <c r="E1413" s="1"/>
      <c r="F1413" s="36"/>
      <c r="G1413" s="68"/>
      <c r="H1413" s="71"/>
      <c r="I1413" s="71"/>
      <c r="J1413" s="1"/>
      <c r="K1413" s="1"/>
      <c r="L1413" s="1"/>
      <c r="M1413" s="5"/>
      <c r="N1413" s="5"/>
      <c r="O1413" s="31"/>
      <c r="P1413" s="31"/>
      <c r="Q1413" s="1"/>
      <c r="R1413" s="64"/>
      <c r="S1413" s="73"/>
      <c r="T1413" s="74">
        <f t="shared" si="22"/>
        <v>430</v>
      </c>
      <c r="U1413" s="75"/>
      <c r="V1413" s="8" t="str" cm="1">
        <f t="array" ref="V1413">IF(SUMPRODUCT((Tableau1[NOM DE LA STRUCTURE]=Tableau1[[#This Row],[NOM DE LA STRUCTURE]])*Tableau1[MONTANT PROPOSE POUR L''ACTION])=0,"",SUMPRODUCT((Tableau1[NOM DE LA STRUCTURE]=Tableau1[[#This Row],[NOM DE LA STRUCTURE]])*Tableau1[MONTANT PROPOSE POUR L''ACTION]))</f>
        <v/>
      </c>
      <c r="W1413" s="79"/>
    </row>
    <row r="1414" spans="1:23" ht="47.5" hidden="1" customHeight="1" x14ac:dyDescent="0.25">
      <c r="A1414" s="13">
        <f>_xlfn.XLOOKUP(C1414,'Export Action'!$A$3:$A$1999,'Export Action'!$L$3:$L$1999)</f>
        <v>0</v>
      </c>
      <c r="B1414" s="84"/>
      <c r="C1414" s="1"/>
      <c r="D1414" s="36"/>
      <c r="E1414" s="1"/>
      <c r="F1414" s="36"/>
      <c r="G1414" s="68"/>
      <c r="H1414" s="71"/>
      <c r="I1414" s="71"/>
      <c r="J1414" s="1"/>
      <c r="K1414" s="1"/>
      <c r="L1414" s="1"/>
      <c r="M1414" s="5"/>
      <c r="N1414" s="5"/>
      <c r="O1414" s="31"/>
      <c r="P1414" s="31"/>
      <c r="Q1414" s="1"/>
      <c r="R1414" s="64"/>
      <c r="S1414" s="73"/>
      <c r="T1414" s="74">
        <f t="shared" si="22"/>
        <v>430</v>
      </c>
      <c r="U1414" s="75"/>
      <c r="V1414" s="8" t="str" cm="1">
        <f t="array" ref="V1414">IF(SUMPRODUCT((Tableau1[NOM DE LA STRUCTURE]=Tableau1[[#This Row],[NOM DE LA STRUCTURE]])*Tableau1[MONTANT PROPOSE POUR L''ACTION])=0,"",SUMPRODUCT((Tableau1[NOM DE LA STRUCTURE]=Tableau1[[#This Row],[NOM DE LA STRUCTURE]])*Tableau1[MONTANT PROPOSE POUR L''ACTION]))</f>
        <v/>
      </c>
      <c r="W1414" s="79"/>
    </row>
    <row r="1415" spans="1:23" ht="47.5" hidden="1" customHeight="1" x14ac:dyDescent="0.25">
      <c r="A1415" s="13">
        <f>_xlfn.XLOOKUP(C1415,'Export Action'!$A$3:$A$1999,'Export Action'!$L$3:$L$1999)</f>
        <v>0</v>
      </c>
      <c r="B1415" s="84"/>
      <c r="C1415" s="1"/>
      <c r="D1415" s="36"/>
      <c r="E1415" s="1"/>
      <c r="F1415" s="36"/>
      <c r="G1415" s="68"/>
      <c r="H1415" s="71"/>
      <c r="I1415" s="71"/>
      <c r="J1415" s="1"/>
      <c r="K1415" s="1"/>
      <c r="L1415" s="1"/>
      <c r="M1415" s="5"/>
      <c r="N1415" s="5"/>
      <c r="O1415" s="31"/>
      <c r="P1415" s="31"/>
      <c r="Q1415" s="1"/>
      <c r="R1415" s="64"/>
      <c r="S1415" s="73"/>
      <c r="T1415" s="74">
        <f t="shared" si="22"/>
        <v>430</v>
      </c>
      <c r="U1415" s="75"/>
      <c r="V1415" s="8" t="str" cm="1">
        <f t="array" ref="V1415">IF(SUMPRODUCT((Tableau1[NOM DE LA STRUCTURE]=Tableau1[[#This Row],[NOM DE LA STRUCTURE]])*Tableau1[MONTANT PROPOSE POUR L''ACTION])=0,"",SUMPRODUCT((Tableau1[NOM DE LA STRUCTURE]=Tableau1[[#This Row],[NOM DE LA STRUCTURE]])*Tableau1[MONTANT PROPOSE POUR L''ACTION]))</f>
        <v/>
      </c>
      <c r="W1415" s="79"/>
    </row>
    <row r="1416" spans="1:23" ht="47.5" hidden="1" customHeight="1" x14ac:dyDescent="0.25">
      <c r="A1416" s="13">
        <f>_xlfn.XLOOKUP(C1416,'Export Action'!$A$3:$A$1999,'Export Action'!$L$3:$L$1999)</f>
        <v>0</v>
      </c>
      <c r="B1416" s="84"/>
      <c r="C1416" s="1"/>
      <c r="D1416" s="36"/>
      <c r="E1416" s="1"/>
      <c r="F1416" s="36"/>
      <c r="G1416" s="68"/>
      <c r="H1416" s="71"/>
      <c r="I1416" s="71"/>
      <c r="J1416" s="1"/>
      <c r="K1416" s="1"/>
      <c r="L1416" s="1"/>
      <c r="M1416" s="5"/>
      <c r="N1416" s="5"/>
      <c r="O1416" s="31"/>
      <c r="P1416" s="31"/>
      <c r="Q1416" s="1"/>
      <c r="R1416" s="64"/>
      <c r="S1416" s="73"/>
      <c r="T1416" s="74">
        <f t="shared" si="22"/>
        <v>430</v>
      </c>
      <c r="U1416" s="75"/>
      <c r="V1416" s="8" t="str" cm="1">
        <f t="array" ref="V1416">IF(SUMPRODUCT((Tableau1[NOM DE LA STRUCTURE]=Tableau1[[#This Row],[NOM DE LA STRUCTURE]])*Tableau1[MONTANT PROPOSE POUR L''ACTION])=0,"",SUMPRODUCT((Tableau1[NOM DE LA STRUCTURE]=Tableau1[[#This Row],[NOM DE LA STRUCTURE]])*Tableau1[MONTANT PROPOSE POUR L''ACTION]))</f>
        <v/>
      </c>
      <c r="W1416" s="79"/>
    </row>
    <row r="1417" spans="1:23" ht="47.5" hidden="1" customHeight="1" x14ac:dyDescent="0.25">
      <c r="A1417" s="13">
        <f>_xlfn.XLOOKUP(C1417,'Export Action'!$A$3:$A$1999,'Export Action'!$L$3:$L$1999)</f>
        <v>0</v>
      </c>
      <c r="B1417" s="84"/>
      <c r="C1417" s="1"/>
      <c r="D1417" s="36"/>
      <c r="E1417" s="1"/>
      <c r="F1417" s="36"/>
      <c r="G1417" s="68"/>
      <c r="H1417" s="71"/>
      <c r="I1417" s="71"/>
      <c r="J1417" s="1"/>
      <c r="K1417" s="1"/>
      <c r="L1417" s="1"/>
      <c r="M1417" s="5"/>
      <c r="N1417" s="5"/>
      <c r="O1417" s="31"/>
      <c r="P1417" s="31"/>
      <c r="Q1417" s="1"/>
      <c r="R1417" s="64"/>
      <c r="S1417" s="73"/>
      <c r="T1417" s="74">
        <f t="shared" si="22"/>
        <v>430</v>
      </c>
      <c r="U1417" s="75"/>
      <c r="V1417" s="8" t="str" cm="1">
        <f t="array" ref="V1417">IF(SUMPRODUCT((Tableau1[NOM DE LA STRUCTURE]=Tableau1[[#This Row],[NOM DE LA STRUCTURE]])*Tableau1[MONTANT PROPOSE POUR L''ACTION])=0,"",SUMPRODUCT((Tableau1[NOM DE LA STRUCTURE]=Tableau1[[#This Row],[NOM DE LA STRUCTURE]])*Tableau1[MONTANT PROPOSE POUR L''ACTION]))</f>
        <v/>
      </c>
      <c r="W1417" s="79"/>
    </row>
    <row r="1418" spans="1:23" ht="47.5" hidden="1" customHeight="1" x14ac:dyDescent="0.25">
      <c r="A1418" s="13">
        <f>_xlfn.XLOOKUP(C1418,'Export Action'!$A$3:$A$1999,'Export Action'!$L$3:$L$1999)</f>
        <v>0</v>
      </c>
      <c r="B1418" s="84"/>
      <c r="C1418" s="1"/>
      <c r="D1418" s="36"/>
      <c r="E1418" s="1"/>
      <c r="F1418" s="36"/>
      <c r="G1418" s="68"/>
      <c r="H1418" s="71"/>
      <c r="I1418" s="71"/>
      <c r="J1418" s="1"/>
      <c r="K1418" s="1"/>
      <c r="L1418" s="1"/>
      <c r="M1418" s="5"/>
      <c r="N1418" s="5"/>
      <c r="O1418" s="31"/>
      <c r="P1418" s="31"/>
      <c r="Q1418" s="1"/>
      <c r="R1418" s="64"/>
      <c r="S1418" s="73"/>
      <c r="T1418" s="74">
        <f t="shared" si="22"/>
        <v>430</v>
      </c>
      <c r="U1418" s="75"/>
      <c r="V1418" s="8" t="str" cm="1">
        <f t="array" ref="V1418">IF(SUMPRODUCT((Tableau1[NOM DE LA STRUCTURE]=Tableau1[[#This Row],[NOM DE LA STRUCTURE]])*Tableau1[MONTANT PROPOSE POUR L''ACTION])=0,"",SUMPRODUCT((Tableau1[NOM DE LA STRUCTURE]=Tableau1[[#This Row],[NOM DE LA STRUCTURE]])*Tableau1[MONTANT PROPOSE POUR L''ACTION]))</f>
        <v/>
      </c>
      <c r="W1418" s="79"/>
    </row>
    <row r="1419" spans="1:23" ht="47.5" hidden="1" customHeight="1" x14ac:dyDescent="0.25">
      <c r="A1419" s="13">
        <f>_xlfn.XLOOKUP(C1419,'Export Action'!$A$3:$A$1999,'Export Action'!$L$3:$L$1999)</f>
        <v>0</v>
      </c>
      <c r="B1419" s="84"/>
      <c r="C1419" s="1"/>
      <c r="D1419" s="36"/>
      <c r="E1419" s="1"/>
      <c r="F1419" s="36"/>
      <c r="G1419" s="68"/>
      <c r="H1419" s="71"/>
      <c r="I1419" s="71"/>
      <c r="J1419" s="1"/>
      <c r="K1419" s="1"/>
      <c r="L1419" s="1"/>
      <c r="M1419" s="5"/>
      <c r="N1419" s="5"/>
      <c r="O1419" s="31"/>
      <c r="P1419" s="31"/>
      <c r="Q1419" s="1"/>
      <c r="R1419" s="64"/>
      <c r="S1419" s="73"/>
      <c r="T1419" s="74">
        <f t="shared" si="22"/>
        <v>430</v>
      </c>
      <c r="U1419" s="75"/>
      <c r="V1419" s="8" t="str" cm="1">
        <f t="array" ref="V1419">IF(SUMPRODUCT((Tableau1[NOM DE LA STRUCTURE]=Tableau1[[#This Row],[NOM DE LA STRUCTURE]])*Tableau1[MONTANT PROPOSE POUR L''ACTION])=0,"",SUMPRODUCT((Tableau1[NOM DE LA STRUCTURE]=Tableau1[[#This Row],[NOM DE LA STRUCTURE]])*Tableau1[MONTANT PROPOSE POUR L''ACTION]))</f>
        <v/>
      </c>
      <c r="W1419" s="79"/>
    </row>
    <row r="1420" spans="1:23" ht="47.5" hidden="1" customHeight="1" x14ac:dyDescent="0.25">
      <c r="A1420" s="13">
        <f>_xlfn.XLOOKUP(C1420,'Export Action'!$A$3:$A$1999,'Export Action'!$L$3:$L$1999)</f>
        <v>0</v>
      </c>
      <c r="B1420" s="84"/>
      <c r="C1420" s="1"/>
      <c r="D1420" s="36"/>
      <c r="E1420" s="1"/>
      <c r="F1420" s="36"/>
      <c r="G1420" s="68"/>
      <c r="H1420" s="71"/>
      <c r="I1420" s="71"/>
      <c r="J1420" s="1"/>
      <c r="K1420" s="1"/>
      <c r="L1420" s="1"/>
      <c r="M1420" s="5"/>
      <c r="N1420" s="5"/>
      <c r="O1420" s="31"/>
      <c r="P1420" s="31"/>
      <c r="Q1420" s="1"/>
      <c r="R1420" s="64"/>
      <c r="S1420" s="73"/>
      <c r="T1420" s="74">
        <f t="shared" si="22"/>
        <v>430</v>
      </c>
      <c r="U1420" s="75"/>
      <c r="V1420" s="8" t="str" cm="1">
        <f t="array" ref="V1420">IF(SUMPRODUCT((Tableau1[NOM DE LA STRUCTURE]=Tableau1[[#This Row],[NOM DE LA STRUCTURE]])*Tableau1[MONTANT PROPOSE POUR L''ACTION])=0,"",SUMPRODUCT((Tableau1[NOM DE LA STRUCTURE]=Tableau1[[#This Row],[NOM DE LA STRUCTURE]])*Tableau1[MONTANT PROPOSE POUR L''ACTION]))</f>
        <v/>
      </c>
      <c r="W1420" s="79"/>
    </row>
    <row r="1421" spans="1:23" ht="47.5" hidden="1" customHeight="1" x14ac:dyDescent="0.25">
      <c r="A1421" s="13">
        <f>_xlfn.XLOOKUP(C1421,'Export Action'!$A$3:$A$1999,'Export Action'!$L$3:$L$1999)</f>
        <v>0</v>
      </c>
      <c r="B1421" s="84"/>
      <c r="C1421" s="1"/>
      <c r="D1421" s="36"/>
      <c r="E1421" s="1"/>
      <c r="F1421" s="36"/>
      <c r="G1421" s="68"/>
      <c r="H1421" s="71"/>
      <c r="I1421" s="71"/>
      <c r="J1421" s="1"/>
      <c r="K1421" s="1"/>
      <c r="L1421" s="1"/>
      <c r="M1421" s="5"/>
      <c r="N1421" s="5"/>
      <c r="O1421" s="31"/>
      <c r="P1421" s="31"/>
      <c r="Q1421" s="1"/>
      <c r="R1421" s="64"/>
      <c r="S1421" s="73"/>
      <c r="T1421" s="74">
        <f t="shared" si="22"/>
        <v>430</v>
      </c>
      <c r="U1421" s="75"/>
      <c r="V1421" s="8" t="str" cm="1">
        <f t="array" ref="V1421">IF(SUMPRODUCT((Tableau1[NOM DE LA STRUCTURE]=Tableau1[[#This Row],[NOM DE LA STRUCTURE]])*Tableau1[MONTANT PROPOSE POUR L''ACTION])=0,"",SUMPRODUCT((Tableau1[NOM DE LA STRUCTURE]=Tableau1[[#This Row],[NOM DE LA STRUCTURE]])*Tableau1[MONTANT PROPOSE POUR L''ACTION]))</f>
        <v/>
      </c>
      <c r="W1421" s="79"/>
    </row>
    <row r="1422" spans="1:23" ht="47.5" hidden="1" customHeight="1" x14ac:dyDescent="0.25">
      <c r="A1422" s="13">
        <f>_xlfn.XLOOKUP(C1422,'Export Action'!$A$3:$A$1999,'Export Action'!$L$3:$L$1999)</f>
        <v>0</v>
      </c>
      <c r="B1422" s="84"/>
      <c r="C1422" s="1"/>
      <c r="D1422" s="36"/>
      <c r="E1422" s="1"/>
      <c r="F1422" s="36"/>
      <c r="G1422" s="68"/>
      <c r="H1422" s="71"/>
      <c r="I1422" s="71"/>
      <c r="J1422" s="1"/>
      <c r="K1422" s="1"/>
      <c r="L1422" s="1"/>
      <c r="M1422" s="5"/>
      <c r="N1422" s="5"/>
      <c r="O1422" s="31"/>
      <c r="P1422" s="31"/>
      <c r="Q1422" s="1"/>
      <c r="R1422" s="64"/>
      <c r="S1422" s="73"/>
      <c r="T1422" s="74">
        <f t="shared" si="22"/>
        <v>430</v>
      </c>
      <c r="U1422" s="75"/>
      <c r="V1422" s="8" t="str" cm="1">
        <f t="array" ref="V1422">IF(SUMPRODUCT((Tableau1[NOM DE LA STRUCTURE]=Tableau1[[#This Row],[NOM DE LA STRUCTURE]])*Tableau1[MONTANT PROPOSE POUR L''ACTION])=0,"",SUMPRODUCT((Tableau1[NOM DE LA STRUCTURE]=Tableau1[[#This Row],[NOM DE LA STRUCTURE]])*Tableau1[MONTANT PROPOSE POUR L''ACTION]))</f>
        <v/>
      </c>
      <c r="W1422" s="79"/>
    </row>
    <row r="1423" spans="1:23" ht="47.5" hidden="1" customHeight="1" x14ac:dyDescent="0.25">
      <c r="A1423" s="13">
        <f>_xlfn.XLOOKUP(C1423,'Export Action'!$A$3:$A$1999,'Export Action'!$L$3:$L$1999)</f>
        <v>0</v>
      </c>
      <c r="B1423" s="84"/>
      <c r="C1423" s="1"/>
      <c r="D1423" s="36"/>
      <c r="E1423" s="1"/>
      <c r="F1423" s="36"/>
      <c r="G1423" s="68"/>
      <c r="H1423" s="71"/>
      <c r="I1423" s="71"/>
      <c r="J1423" s="1"/>
      <c r="K1423" s="1"/>
      <c r="L1423" s="1"/>
      <c r="M1423" s="5"/>
      <c r="N1423" s="5"/>
      <c r="O1423" s="31"/>
      <c r="P1423" s="31"/>
      <c r="Q1423" s="1"/>
      <c r="R1423" s="64"/>
      <c r="S1423" s="73"/>
      <c r="T1423" s="74">
        <f t="shared" si="22"/>
        <v>430</v>
      </c>
      <c r="U1423" s="75"/>
      <c r="V1423" s="8" t="str" cm="1">
        <f t="array" ref="V1423">IF(SUMPRODUCT((Tableau1[NOM DE LA STRUCTURE]=Tableau1[[#This Row],[NOM DE LA STRUCTURE]])*Tableau1[MONTANT PROPOSE POUR L''ACTION])=0,"",SUMPRODUCT((Tableau1[NOM DE LA STRUCTURE]=Tableau1[[#This Row],[NOM DE LA STRUCTURE]])*Tableau1[MONTANT PROPOSE POUR L''ACTION]))</f>
        <v/>
      </c>
      <c r="W1423" s="79"/>
    </row>
    <row r="1424" spans="1:23" ht="47.5" hidden="1" customHeight="1" x14ac:dyDescent="0.25">
      <c r="A1424" s="13">
        <f>_xlfn.XLOOKUP(C1424,'Export Action'!$A$3:$A$1999,'Export Action'!$L$3:$L$1999)</f>
        <v>0</v>
      </c>
      <c r="B1424" s="84"/>
      <c r="C1424" s="1"/>
      <c r="D1424" s="36"/>
      <c r="E1424" s="1"/>
      <c r="F1424" s="36"/>
      <c r="G1424" s="68"/>
      <c r="H1424" s="71"/>
      <c r="I1424" s="71"/>
      <c r="J1424" s="1"/>
      <c r="K1424" s="1"/>
      <c r="L1424" s="1"/>
      <c r="M1424" s="5"/>
      <c r="N1424" s="5"/>
      <c r="O1424" s="31"/>
      <c r="P1424" s="31"/>
      <c r="Q1424" s="1"/>
      <c r="R1424" s="64"/>
      <c r="S1424" s="73"/>
      <c r="T1424" s="74">
        <f t="shared" si="22"/>
        <v>430</v>
      </c>
      <c r="U1424" s="75"/>
      <c r="V1424" s="8" t="str" cm="1">
        <f t="array" ref="V1424">IF(SUMPRODUCT((Tableau1[NOM DE LA STRUCTURE]=Tableau1[[#This Row],[NOM DE LA STRUCTURE]])*Tableau1[MONTANT PROPOSE POUR L''ACTION])=0,"",SUMPRODUCT((Tableau1[NOM DE LA STRUCTURE]=Tableau1[[#This Row],[NOM DE LA STRUCTURE]])*Tableau1[MONTANT PROPOSE POUR L''ACTION]))</f>
        <v/>
      </c>
      <c r="W1424" s="79"/>
    </row>
    <row r="1425" spans="1:23" ht="47.5" hidden="1" customHeight="1" x14ac:dyDescent="0.25">
      <c r="A1425" s="13">
        <f>_xlfn.XLOOKUP(C1425,'Export Action'!$A$3:$A$1999,'Export Action'!$L$3:$L$1999)</f>
        <v>0</v>
      </c>
      <c r="B1425" s="84"/>
      <c r="C1425" s="1"/>
      <c r="D1425" s="36"/>
      <c r="E1425" s="1"/>
      <c r="F1425" s="36"/>
      <c r="G1425" s="68"/>
      <c r="H1425" s="71"/>
      <c r="I1425" s="71"/>
      <c r="J1425" s="1"/>
      <c r="K1425" s="1"/>
      <c r="L1425" s="1"/>
      <c r="M1425" s="5"/>
      <c r="N1425" s="5"/>
      <c r="O1425" s="31"/>
      <c r="P1425" s="31"/>
      <c r="Q1425" s="1"/>
      <c r="R1425" s="64"/>
      <c r="S1425" s="73"/>
      <c r="T1425" s="74">
        <f t="shared" si="22"/>
        <v>430</v>
      </c>
      <c r="U1425" s="75"/>
      <c r="V1425" s="8" t="str" cm="1">
        <f t="array" ref="V1425">IF(SUMPRODUCT((Tableau1[NOM DE LA STRUCTURE]=Tableau1[[#This Row],[NOM DE LA STRUCTURE]])*Tableau1[MONTANT PROPOSE POUR L''ACTION])=0,"",SUMPRODUCT((Tableau1[NOM DE LA STRUCTURE]=Tableau1[[#This Row],[NOM DE LA STRUCTURE]])*Tableau1[MONTANT PROPOSE POUR L''ACTION]))</f>
        <v/>
      </c>
      <c r="W1425" s="79"/>
    </row>
    <row r="1426" spans="1:23" ht="47.5" hidden="1" customHeight="1" x14ac:dyDescent="0.25">
      <c r="A1426" s="13">
        <f>_xlfn.XLOOKUP(C1426,'Export Action'!$A$3:$A$1999,'Export Action'!$L$3:$L$1999)</f>
        <v>0</v>
      </c>
      <c r="B1426" s="84"/>
      <c r="C1426" s="1"/>
      <c r="D1426" s="36"/>
      <c r="E1426" s="1"/>
      <c r="F1426" s="36"/>
      <c r="G1426" s="68"/>
      <c r="H1426" s="71"/>
      <c r="I1426" s="71"/>
      <c r="J1426" s="1"/>
      <c r="K1426" s="1"/>
      <c r="L1426" s="1"/>
      <c r="M1426" s="5"/>
      <c r="N1426" s="5"/>
      <c r="O1426" s="31"/>
      <c r="P1426" s="31"/>
      <c r="Q1426" s="1"/>
      <c r="R1426" s="64"/>
      <c r="S1426" s="73"/>
      <c r="T1426" s="74">
        <f t="shared" si="22"/>
        <v>430</v>
      </c>
      <c r="U1426" s="75"/>
      <c r="V1426" s="8" t="str" cm="1">
        <f t="array" ref="V1426">IF(SUMPRODUCT((Tableau1[NOM DE LA STRUCTURE]=Tableau1[[#This Row],[NOM DE LA STRUCTURE]])*Tableau1[MONTANT PROPOSE POUR L''ACTION])=0,"",SUMPRODUCT((Tableau1[NOM DE LA STRUCTURE]=Tableau1[[#This Row],[NOM DE LA STRUCTURE]])*Tableau1[MONTANT PROPOSE POUR L''ACTION]))</f>
        <v/>
      </c>
      <c r="W1426" s="79"/>
    </row>
    <row r="1427" spans="1:23" ht="47.5" hidden="1" customHeight="1" x14ac:dyDescent="0.25">
      <c r="A1427" s="13">
        <f>_xlfn.XLOOKUP(C1427,'Export Action'!$A$3:$A$1999,'Export Action'!$L$3:$L$1999)</f>
        <v>0</v>
      </c>
      <c r="B1427" s="84"/>
      <c r="C1427" s="1"/>
      <c r="D1427" s="36"/>
      <c r="E1427" s="1"/>
      <c r="F1427" s="36"/>
      <c r="G1427" s="68"/>
      <c r="H1427" s="71"/>
      <c r="I1427" s="71"/>
      <c r="J1427" s="1"/>
      <c r="K1427" s="1"/>
      <c r="L1427" s="1"/>
      <c r="M1427" s="5"/>
      <c r="N1427" s="5"/>
      <c r="O1427" s="31"/>
      <c r="P1427" s="31"/>
      <c r="Q1427" s="1"/>
      <c r="R1427" s="64"/>
      <c r="S1427" s="73"/>
      <c r="T1427" s="74">
        <f t="shared" si="22"/>
        <v>430</v>
      </c>
      <c r="U1427" s="75"/>
      <c r="V1427" s="8" t="str" cm="1">
        <f t="array" ref="V1427">IF(SUMPRODUCT((Tableau1[NOM DE LA STRUCTURE]=Tableau1[[#This Row],[NOM DE LA STRUCTURE]])*Tableau1[MONTANT PROPOSE POUR L''ACTION])=0,"",SUMPRODUCT((Tableau1[NOM DE LA STRUCTURE]=Tableau1[[#This Row],[NOM DE LA STRUCTURE]])*Tableau1[MONTANT PROPOSE POUR L''ACTION]))</f>
        <v/>
      </c>
      <c r="W1427" s="79"/>
    </row>
    <row r="1428" spans="1:23" ht="47.5" hidden="1" customHeight="1" x14ac:dyDescent="0.25">
      <c r="A1428" s="13">
        <f>_xlfn.XLOOKUP(C1428,'Export Action'!$A$3:$A$1999,'Export Action'!$L$3:$L$1999)</f>
        <v>0</v>
      </c>
      <c r="B1428" s="84"/>
      <c r="C1428" s="1"/>
      <c r="D1428" s="36"/>
      <c r="E1428" s="1"/>
      <c r="F1428" s="36"/>
      <c r="G1428" s="68"/>
      <c r="H1428" s="71"/>
      <c r="I1428" s="71"/>
      <c r="J1428" s="1"/>
      <c r="K1428" s="1"/>
      <c r="L1428" s="1"/>
      <c r="M1428" s="5"/>
      <c r="N1428" s="5"/>
      <c r="O1428" s="31"/>
      <c r="P1428" s="31"/>
      <c r="Q1428" s="1"/>
      <c r="R1428" s="64"/>
      <c r="S1428" s="73"/>
      <c r="T1428" s="74">
        <f t="shared" si="22"/>
        <v>430</v>
      </c>
      <c r="U1428" s="75"/>
      <c r="V1428" s="8" t="str" cm="1">
        <f t="array" ref="V1428">IF(SUMPRODUCT((Tableau1[NOM DE LA STRUCTURE]=Tableau1[[#This Row],[NOM DE LA STRUCTURE]])*Tableau1[MONTANT PROPOSE POUR L''ACTION])=0,"",SUMPRODUCT((Tableau1[NOM DE LA STRUCTURE]=Tableau1[[#This Row],[NOM DE LA STRUCTURE]])*Tableau1[MONTANT PROPOSE POUR L''ACTION]))</f>
        <v/>
      </c>
      <c r="W1428" s="79"/>
    </row>
    <row r="1429" spans="1:23" ht="47.5" hidden="1" customHeight="1" x14ac:dyDescent="0.25">
      <c r="A1429" s="13">
        <f>_xlfn.XLOOKUP(C1429,'Export Action'!$A$3:$A$1999,'Export Action'!$L$3:$L$1999)</f>
        <v>0</v>
      </c>
      <c r="B1429" s="84"/>
      <c r="C1429" s="1"/>
      <c r="D1429" s="36"/>
      <c r="E1429" s="1"/>
      <c r="F1429" s="36"/>
      <c r="G1429" s="68"/>
      <c r="H1429" s="71"/>
      <c r="I1429" s="71"/>
      <c r="J1429" s="1"/>
      <c r="K1429" s="1"/>
      <c r="L1429" s="1"/>
      <c r="M1429" s="5"/>
      <c r="N1429" s="5"/>
      <c r="O1429" s="31"/>
      <c r="P1429" s="31"/>
      <c r="Q1429" s="1"/>
      <c r="R1429" s="64"/>
      <c r="S1429" s="73"/>
      <c r="T1429" s="74">
        <f t="shared" si="22"/>
        <v>430</v>
      </c>
      <c r="U1429" s="75"/>
      <c r="V1429" s="8" t="str" cm="1">
        <f t="array" ref="V1429">IF(SUMPRODUCT((Tableau1[NOM DE LA STRUCTURE]=Tableau1[[#This Row],[NOM DE LA STRUCTURE]])*Tableau1[MONTANT PROPOSE POUR L''ACTION])=0,"",SUMPRODUCT((Tableau1[NOM DE LA STRUCTURE]=Tableau1[[#This Row],[NOM DE LA STRUCTURE]])*Tableau1[MONTANT PROPOSE POUR L''ACTION]))</f>
        <v/>
      </c>
      <c r="W1429" s="79"/>
    </row>
    <row r="1430" spans="1:23" ht="47.5" hidden="1" customHeight="1" x14ac:dyDescent="0.25">
      <c r="A1430" s="13">
        <f>_xlfn.XLOOKUP(C1430,'Export Action'!$A$3:$A$1999,'Export Action'!$L$3:$L$1999)</f>
        <v>0</v>
      </c>
      <c r="B1430" s="84"/>
      <c r="C1430" s="1"/>
      <c r="D1430" s="36"/>
      <c r="E1430" s="1"/>
      <c r="F1430" s="36"/>
      <c r="G1430" s="68"/>
      <c r="H1430" s="71"/>
      <c r="I1430" s="71"/>
      <c r="J1430" s="1"/>
      <c r="K1430" s="1"/>
      <c r="L1430" s="1"/>
      <c r="M1430" s="5"/>
      <c r="N1430" s="5"/>
      <c r="O1430" s="31"/>
      <c r="P1430" s="31"/>
      <c r="Q1430" s="1"/>
      <c r="R1430" s="64"/>
      <c r="S1430" s="73"/>
      <c r="T1430" s="74">
        <f t="shared" si="22"/>
        <v>430</v>
      </c>
      <c r="U1430" s="75"/>
      <c r="V1430" s="8" t="str" cm="1">
        <f t="array" ref="V1430">IF(SUMPRODUCT((Tableau1[NOM DE LA STRUCTURE]=Tableau1[[#This Row],[NOM DE LA STRUCTURE]])*Tableau1[MONTANT PROPOSE POUR L''ACTION])=0,"",SUMPRODUCT((Tableau1[NOM DE LA STRUCTURE]=Tableau1[[#This Row],[NOM DE LA STRUCTURE]])*Tableau1[MONTANT PROPOSE POUR L''ACTION]))</f>
        <v/>
      </c>
      <c r="W1430" s="79"/>
    </row>
    <row r="1431" spans="1:23" ht="47.5" hidden="1" customHeight="1" x14ac:dyDescent="0.25">
      <c r="A1431" s="13">
        <f>_xlfn.XLOOKUP(C1431,'Export Action'!$A$3:$A$1999,'Export Action'!$L$3:$L$1999)</f>
        <v>0</v>
      </c>
      <c r="B1431" s="84"/>
      <c r="C1431" s="1"/>
      <c r="D1431" s="36"/>
      <c r="E1431" s="1"/>
      <c r="F1431" s="36"/>
      <c r="G1431" s="68"/>
      <c r="H1431" s="71"/>
      <c r="I1431" s="71"/>
      <c r="J1431" s="1"/>
      <c r="K1431" s="1"/>
      <c r="L1431" s="1"/>
      <c r="M1431" s="5"/>
      <c r="N1431" s="5"/>
      <c r="O1431" s="31"/>
      <c r="P1431" s="31"/>
      <c r="Q1431" s="1"/>
      <c r="R1431" s="64"/>
      <c r="S1431" s="73"/>
      <c r="T1431" s="74">
        <f t="shared" si="22"/>
        <v>430</v>
      </c>
      <c r="U1431" s="75"/>
      <c r="V1431" s="8" t="str" cm="1">
        <f t="array" ref="V1431">IF(SUMPRODUCT((Tableau1[NOM DE LA STRUCTURE]=Tableau1[[#This Row],[NOM DE LA STRUCTURE]])*Tableau1[MONTANT PROPOSE POUR L''ACTION])=0,"",SUMPRODUCT((Tableau1[NOM DE LA STRUCTURE]=Tableau1[[#This Row],[NOM DE LA STRUCTURE]])*Tableau1[MONTANT PROPOSE POUR L''ACTION]))</f>
        <v/>
      </c>
      <c r="W1431" s="79"/>
    </row>
    <row r="1432" spans="1:23" ht="47.5" hidden="1" customHeight="1" x14ac:dyDescent="0.25">
      <c r="A1432" s="13">
        <f>_xlfn.XLOOKUP(C1432,'Export Action'!$A$3:$A$1999,'Export Action'!$L$3:$L$1999)</f>
        <v>0</v>
      </c>
      <c r="B1432" s="84"/>
      <c r="C1432" s="1"/>
      <c r="D1432" s="36"/>
      <c r="E1432" s="1"/>
      <c r="F1432" s="36"/>
      <c r="G1432" s="68"/>
      <c r="H1432" s="71"/>
      <c r="I1432" s="71"/>
      <c r="J1432" s="1"/>
      <c r="K1432" s="1"/>
      <c r="L1432" s="1"/>
      <c r="M1432" s="5"/>
      <c r="N1432" s="5"/>
      <c r="O1432" s="31"/>
      <c r="P1432" s="31"/>
      <c r="Q1432" s="1"/>
      <c r="R1432" s="64"/>
      <c r="S1432" s="73"/>
      <c r="T1432" s="74">
        <f t="shared" si="22"/>
        <v>430</v>
      </c>
      <c r="U1432" s="75"/>
      <c r="V1432" s="8" t="str" cm="1">
        <f t="array" ref="V1432">IF(SUMPRODUCT((Tableau1[NOM DE LA STRUCTURE]=Tableau1[[#This Row],[NOM DE LA STRUCTURE]])*Tableau1[MONTANT PROPOSE POUR L''ACTION])=0,"",SUMPRODUCT((Tableau1[NOM DE LA STRUCTURE]=Tableau1[[#This Row],[NOM DE LA STRUCTURE]])*Tableau1[MONTANT PROPOSE POUR L''ACTION]))</f>
        <v/>
      </c>
      <c r="W1432" s="79"/>
    </row>
    <row r="1433" spans="1:23" ht="47.5" hidden="1" customHeight="1" x14ac:dyDescent="0.25">
      <c r="A1433" s="13">
        <f>_xlfn.XLOOKUP(C1433,'Export Action'!$A$3:$A$1999,'Export Action'!$L$3:$L$1999)</f>
        <v>0</v>
      </c>
      <c r="B1433" s="84"/>
      <c r="C1433" s="1"/>
      <c r="D1433" s="36"/>
      <c r="E1433" s="1"/>
      <c r="F1433" s="36"/>
      <c r="G1433" s="68"/>
      <c r="H1433" s="71"/>
      <c r="I1433" s="71"/>
      <c r="J1433" s="1"/>
      <c r="K1433" s="1"/>
      <c r="L1433" s="1"/>
      <c r="M1433" s="5"/>
      <c r="N1433" s="5"/>
      <c r="O1433" s="31"/>
      <c r="P1433" s="31"/>
      <c r="Q1433" s="1"/>
      <c r="R1433" s="64"/>
      <c r="S1433" s="73"/>
      <c r="T1433" s="74">
        <f t="shared" si="22"/>
        <v>430</v>
      </c>
      <c r="U1433" s="75"/>
      <c r="V1433" s="8" t="str" cm="1">
        <f t="array" ref="V1433">IF(SUMPRODUCT((Tableau1[NOM DE LA STRUCTURE]=Tableau1[[#This Row],[NOM DE LA STRUCTURE]])*Tableau1[MONTANT PROPOSE POUR L''ACTION])=0,"",SUMPRODUCT((Tableau1[NOM DE LA STRUCTURE]=Tableau1[[#This Row],[NOM DE LA STRUCTURE]])*Tableau1[MONTANT PROPOSE POUR L''ACTION]))</f>
        <v/>
      </c>
      <c r="W1433" s="79"/>
    </row>
    <row r="1434" spans="1:23" ht="47.5" hidden="1" customHeight="1" x14ac:dyDescent="0.25">
      <c r="A1434" s="13">
        <f>_xlfn.XLOOKUP(C1434,'Export Action'!$A$3:$A$1999,'Export Action'!$L$3:$L$1999)</f>
        <v>0</v>
      </c>
      <c r="B1434" s="84"/>
      <c r="C1434" s="1"/>
      <c r="D1434" s="36"/>
      <c r="E1434" s="1"/>
      <c r="F1434" s="36"/>
      <c r="G1434" s="68"/>
      <c r="H1434" s="71"/>
      <c r="I1434" s="71"/>
      <c r="J1434" s="1"/>
      <c r="K1434" s="1"/>
      <c r="L1434" s="1"/>
      <c r="M1434" s="5"/>
      <c r="N1434" s="5"/>
      <c r="O1434" s="31"/>
      <c r="P1434" s="31"/>
      <c r="Q1434" s="1"/>
      <c r="R1434" s="64"/>
      <c r="S1434" s="73"/>
      <c r="T1434" s="74">
        <f t="shared" si="22"/>
        <v>430</v>
      </c>
      <c r="U1434" s="75"/>
      <c r="V1434" s="8" t="str" cm="1">
        <f t="array" ref="V1434">IF(SUMPRODUCT((Tableau1[NOM DE LA STRUCTURE]=Tableau1[[#This Row],[NOM DE LA STRUCTURE]])*Tableau1[MONTANT PROPOSE POUR L''ACTION])=0,"",SUMPRODUCT((Tableau1[NOM DE LA STRUCTURE]=Tableau1[[#This Row],[NOM DE LA STRUCTURE]])*Tableau1[MONTANT PROPOSE POUR L''ACTION]))</f>
        <v/>
      </c>
      <c r="W1434" s="79"/>
    </row>
    <row r="1435" spans="1:23" ht="47.5" hidden="1" customHeight="1" x14ac:dyDescent="0.25">
      <c r="A1435" s="13">
        <f>_xlfn.XLOOKUP(C1435,'Export Action'!$A$3:$A$1999,'Export Action'!$L$3:$L$1999)</f>
        <v>0</v>
      </c>
      <c r="B1435" s="84"/>
      <c r="C1435" s="1"/>
      <c r="D1435" s="36"/>
      <c r="E1435" s="1"/>
      <c r="F1435" s="36"/>
      <c r="G1435" s="68"/>
      <c r="H1435" s="71"/>
      <c r="I1435" s="71"/>
      <c r="J1435" s="1"/>
      <c r="K1435" s="1"/>
      <c r="L1435" s="1"/>
      <c r="M1435" s="5"/>
      <c r="N1435" s="5"/>
      <c r="O1435" s="31"/>
      <c r="P1435" s="31"/>
      <c r="Q1435" s="1"/>
      <c r="R1435" s="64"/>
      <c r="S1435" s="73"/>
      <c r="T1435" s="74">
        <f t="shared" si="22"/>
        <v>430</v>
      </c>
      <c r="U1435" s="75"/>
      <c r="V1435" s="8" t="str" cm="1">
        <f t="array" ref="V1435">IF(SUMPRODUCT((Tableau1[NOM DE LA STRUCTURE]=Tableau1[[#This Row],[NOM DE LA STRUCTURE]])*Tableau1[MONTANT PROPOSE POUR L''ACTION])=0,"",SUMPRODUCT((Tableau1[NOM DE LA STRUCTURE]=Tableau1[[#This Row],[NOM DE LA STRUCTURE]])*Tableau1[MONTANT PROPOSE POUR L''ACTION]))</f>
        <v/>
      </c>
      <c r="W1435" s="79"/>
    </row>
    <row r="1436" spans="1:23" ht="47.5" hidden="1" customHeight="1" x14ac:dyDescent="0.25">
      <c r="A1436" s="13">
        <f>_xlfn.XLOOKUP(C1436,'Export Action'!$A$3:$A$1999,'Export Action'!$L$3:$L$1999)</f>
        <v>0</v>
      </c>
      <c r="B1436" s="84"/>
      <c r="C1436" s="1"/>
      <c r="D1436" s="36"/>
      <c r="E1436" s="1"/>
      <c r="F1436" s="36"/>
      <c r="G1436" s="68"/>
      <c r="H1436" s="71"/>
      <c r="I1436" s="71"/>
      <c r="J1436" s="1"/>
      <c r="K1436" s="1"/>
      <c r="L1436" s="1"/>
      <c r="M1436" s="5"/>
      <c r="N1436" s="5"/>
      <c r="O1436" s="31"/>
      <c r="P1436" s="31"/>
      <c r="Q1436" s="1"/>
      <c r="R1436" s="64"/>
      <c r="S1436" s="73"/>
      <c r="T1436" s="74">
        <f t="shared" si="22"/>
        <v>430</v>
      </c>
      <c r="U1436" s="75"/>
      <c r="V1436" s="8" t="str" cm="1">
        <f t="array" ref="V1436">IF(SUMPRODUCT((Tableau1[NOM DE LA STRUCTURE]=Tableau1[[#This Row],[NOM DE LA STRUCTURE]])*Tableau1[MONTANT PROPOSE POUR L''ACTION])=0,"",SUMPRODUCT((Tableau1[NOM DE LA STRUCTURE]=Tableau1[[#This Row],[NOM DE LA STRUCTURE]])*Tableau1[MONTANT PROPOSE POUR L''ACTION]))</f>
        <v/>
      </c>
      <c r="W1436" s="79"/>
    </row>
    <row r="1437" spans="1:23" ht="47.5" hidden="1" customHeight="1" x14ac:dyDescent="0.25">
      <c r="A1437" s="13">
        <f>_xlfn.XLOOKUP(C1437,'Export Action'!$A$3:$A$1999,'Export Action'!$L$3:$L$1999)</f>
        <v>0</v>
      </c>
      <c r="B1437" s="84"/>
      <c r="C1437" s="1"/>
      <c r="D1437" s="36"/>
      <c r="E1437" s="1"/>
      <c r="F1437" s="36"/>
      <c r="G1437" s="68"/>
      <c r="H1437" s="71"/>
      <c r="I1437" s="71"/>
      <c r="J1437" s="1"/>
      <c r="K1437" s="1"/>
      <c r="L1437" s="1"/>
      <c r="M1437" s="5"/>
      <c r="N1437" s="5"/>
      <c r="O1437" s="31"/>
      <c r="P1437" s="31"/>
      <c r="Q1437" s="1"/>
      <c r="R1437" s="64"/>
      <c r="S1437" s="73"/>
      <c r="T1437" s="74">
        <f t="shared" si="22"/>
        <v>430</v>
      </c>
      <c r="U1437" s="75"/>
      <c r="V1437" s="8" t="str" cm="1">
        <f t="array" ref="V1437">IF(SUMPRODUCT((Tableau1[NOM DE LA STRUCTURE]=Tableau1[[#This Row],[NOM DE LA STRUCTURE]])*Tableau1[MONTANT PROPOSE POUR L''ACTION])=0,"",SUMPRODUCT((Tableau1[NOM DE LA STRUCTURE]=Tableau1[[#This Row],[NOM DE LA STRUCTURE]])*Tableau1[MONTANT PROPOSE POUR L''ACTION]))</f>
        <v/>
      </c>
      <c r="W1437" s="79"/>
    </row>
    <row r="1438" spans="1:23" ht="47.5" hidden="1" customHeight="1" x14ac:dyDescent="0.25">
      <c r="A1438" s="13">
        <f>_xlfn.XLOOKUP(C1438,'Export Action'!$A$3:$A$1999,'Export Action'!$L$3:$L$1999)</f>
        <v>0</v>
      </c>
      <c r="B1438" s="84"/>
      <c r="C1438" s="1"/>
      <c r="D1438" s="36"/>
      <c r="E1438" s="1"/>
      <c r="F1438" s="36"/>
      <c r="G1438" s="68"/>
      <c r="H1438" s="71"/>
      <c r="I1438" s="71"/>
      <c r="J1438" s="1"/>
      <c r="K1438" s="1"/>
      <c r="L1438" s="1"/>
      <c r="M1438" s="5"/>
      <c r="N1438" s="5"/>
      <c r="O1438" s="31"/>
      <c r="P1438" s="31"/>
      <c r="Q1438" s="1"/>
      <c r="R1438" s="64"/>
      <c r="S1438" s="73"/>
      <c r="T1438" s="74">
        <f t="shared" si="22"/>
        <v>430</v>
      </c>
      <c r="U1438" s="75"/>
      <c r="V1438" s="8" t="str" cm="1">
        <f t="array" ref="V1438">IF(SUMPRODUCT((Tableau1[NOM DE LA STRUCTURE]=Tableau1[[#This Row],[NOM DE LA STRUCTURE]])*Tableau1[MONTANT PROPOSE POUR L''ACTION])=0,"",SUMPRODUCT((Tableau1[NOM DE LA STRUCTURE]=Tableau1[[#This Row],[NOM DE LA STRUCTURE]])*Tableau1[MONTANT PROPOSE POUR L''ACTION]))</f>
        <v/>
      </c>
      <c r="W1438" s="79"/>
    </row>
    <row r="1439" spans="1:23" ht="47.5" hidden="1" customHeight="1" x14ac:dyDescent="0.25">
      <c r="A1439" s="13">
        <f>_xlfn.XLOOKUP(C1439,'Export Action'!$A$3:$A$1999,'Export Action'!$L$3:$L$1999)</f>
        <v>0</v>
      </c>
      <c r="B1439" s="84"/>
      <c r="C1439" s="1"/>
      <c r="D1439" s="36"/>
      <c r="E1439" s="1"/>
      <c r="F1439" s="36"/>
      <c r="G1439" s="68"/>
      <c r="H1439" s="71"/>
      <c r="I1439" s="71"/>
      <c r="J1439" s="1"/>
      <c r="K1439" s="1"/>
      <c r="L1439" s="1"/>
      <c r="M1439" s="5"/>
      <c r="N1439" s="5"/>
      <c r="O1439" s="31"/>
      <c r="P1439" s="31"/>
      <c r="Q1439" s="1"/>
      <c r="R1439" s="64"/>
      <c r="S1439" s="73"/>
      <c r="T1439" s="74">
        <f t="shared" si="22"/>
        <v>430</v>
      </c>
      <c r="U1439" s="75"/>
      <c r="V1439" s="8" t="str" cm="1">
        <f t="array" ref="V1439">IF(SUMPRODUCT((Tableau1[NOM DE LA STRUCTURE]=Tableau1[[#This Row],[NOM DE LA STRUCTURE]])*Tableau1[MONTANT PROPOSE POUR L''ACTION])=0,"",SUMPRODUCT((Tableau1[NOM DE LA STRUCTURE]=Tableau1[[#This Row],[NOM DE LA STRUCTURE]])*Tableau1[MONTANT PROPOSE POUR L''ACTION]))</f>
        <v/>
      </c>
      <c r="W1439" s="79"/>
    </row>
    <row r="1440" spans="1:23" ht="47.5" hidden="1" customHeight="1" x14ac:dyDescent="0.25">
      <c r="A1440" s="13">
        <f>_xlfn.XLOOKUP(C1440,'Export Action'!$A$3:$A$1999,'Export Action'!$L$3:$L$1999)</f>
        <v>0</v>
      </c>
      <c r="B1440" s="84"/>
      <c r="C1440" s="1"/>
      <c r="D1440" s="36"/>
      <c r="E1440" s="1"/>
      <c r="F1440" s="36"/>
      <c r="G1440" s="68"/>
      <c r="H1440" s="71"/>
      <c r="I1440" s="71"/>
      <c r="J1440" s="1"/>
      <c r="K1440" s="1"/>
      <c r="L1440" s="1"/>
      <c r="M1440" s="5"/>
      <c r="N1440" s="5"/>
      <c r="O1440" s="31"/>
      <c r="P1440" s="31"/>
      <c r="Q1440" s="1"/>
      <c r="R1440" s="64"/>
      <c r="S1440" s="73"/>
      <c r="T1440" s="74">
        <f t="shared" si="22"/>
        <v>430</v>
      </c>
      <c r="U1440" s="75"/>
      <c r="V1440" s="8" t="str" cm="1">
        <f t="array" ref="V1440">IF(SUMPRODUCT((Tableau1[NOM DE LA STRUCTURE]=Tableau1[[#This Row],[NOM DE LA STRUCTURE]])*Tableau1[MONTANT PROPOSE POUR L''ACTION])=0,"",SUMPRODUCT((Tableau1[NOM DE LA STRUCTURE]=Tableau1[[#This Row],[NOM DE LA STRUCTURE]])*Tableau1[MONTANT PROPOSE POUR L''ACTION]))</f>
        <v/>
      </c>
      <c r="W1440" s="79"/>
    </row>
    <row r="1441" spans="1:23" ht="47.5" hidden="1" customHeight="1" x14ac:dyDescent="0.25">
      <c r="A1441" s="13">
        <f>_xlfn.XLOOKUP(C1441,'Export Action'!$A$3:$A$1999,'Export Action'!$L$3:$L$1999)</f>
        <v>0</v>
      </c>
      <c r="B1441" s="84"/>
      <c r="C1441" s="1"/>
      <c r="D1441" s="36"/>
      <c r="E1441" s="1"/>
      <c r="F1441" s="36"/>
      <c r="G1441" s="68"/>
      <c r="H1441" s="71"/>
      <c r="I1441" s="71"/>
      <c r="J1441" s="1"/>
      <c r="K1441" s="1"/>
      <c r="L1441" s="1"/>
      <c r="M1441" s="5"/>
      <c r="N1441" s="5"/>
      <c r="O1441" s="31"/>
      <c r="P1441" s="31"/>
      <c r="Q1441" s="1"/>
      <c r="R1441" s="64"/>
      <c r="S1441" s="73"/>
      <c r="T1441" s="74">
        <f t="shared" si="22"/>
        <v>430</v>
      </c>
      <c r="U1441" s="75"/>
      <c r="V1441" s="8" t="str" cm="1">
        <f t="array" ref="V1441">IF(SUMPRODUCT((Tableau1[NOM DE LA STRUCTURE]=Tableau1[[#This Row],[NOM DE LA STRUCTURE]])*Tableau1[MONTANT PROPOSE POUR L''ACTION])=0,"",SUMPRODUCT((Tableau1[NOM DE LA STRUCTURE]=Tableau1[[#This Row],[NOM DE LA STRUCTURE]])*Tableau1[MONTANT PROPOSE POUR L''ACTION]))</f>
        <v/>
      </c>
      <c r="W1441" s="79"/>
    </row>
    <row r="1442" spans="1:23" ht="47.5" hidden="1" customHeight="1" x14ac:dyDescent="0.25">
      <c r="A1442" s="13">
        <f>_xlfn.XLOOKUP(C1442,'Export Action'!$A$3:$A$1999,'Export Action'!$L$3:$L$1999)</f>
        <v>0</v>
      </c>
      <c r="B1442" s="84"/>
      <c r="C1442" s="1"/>
      <c r="D1442" s="36"/>
      <c r="E1442" s="1"/>
      <c r="F1442" s="36"/>
      <c r="G1442" s="68"/>
      <c r="H1442" s="71"/>
      <c r="I1442" s="71"/>
      <c r="J1442" s="1"/>
      <c r="K1442" s="1"/>
      <c r="L1442" s="1"/>
      <c r="M1442" s="5"/>
      <c r="N1442" s="5"/>
      <c r="O1442" s="31"/>
      <c r="P1442" s="31"/>
      <c r="Q1442" s="1"/>
      <c r="R1442" s="64"/>
      <c r="S1442" s="73"/>
      <c r="T1442" s="74">
        <f t="shared" si="22"/>
        <v>430</v>
      </c>
      <c r="U1442" s="75"/>
      <c r="V1442" s="8" t="str" cm="1">
        <f t="array" ref="V1442">IF(SUMPRODUCT((Tableau1[NOM DE LA STRUCTURE]=Tableau1[[#This Row],[NOM DE LA STRUCTURE]])*Tableau1[MONTANT PROPOSE POUR L''ACTION])=0,"",SUMPRODUCT((Tableau1[NOM DE LA STRUCTURE]=Tableau1[[#This Row],[NOM DE LA STRUCTURE]])*Tableau1[MONTANT PROPOSE POUR L''ACTION]))</f>
        <v/>
      </c>
      <c r="W1442" s="79"/>
    </row>
    <row r="1443" spans="1:23" ht="47.5" hidden="1" customHeight="1" x14ac:dyDescent="0.25">
      <c r="A1443" s="13">
        <f>_xlfn.XLOOKUP(C1443,'Export Action'!$A$3:$A$1999,'Export Action'!$L$3:$L$1999)</f>
        <v>0</v>
      </c>
      <c r="B1443" s="84"/>
      <c r="C1443" s="1"/>
      <c r="D1443" s="36"/>
      <c r="E1443" s="1"/>
      <c r="F1443" s="36"/>
      <c r="G1443" s="68"/>
      <c r="H1443" s="71"/>
      <c r="I1443" s="71"/>
      <c r="J1443" s="1"/>
      <c r="K1443" s="1"/>
      <c r="L1443" s="1"/>
      <c r="M1443" s="5"/>
      <c r="N1443" s="5"/>
      <c r="O1443" s="31"/>
      <c r="P1443" s="31"/>
      <c r="Q1443" s="1"/>
      <c r="R1443" s="64"/>
      <c r="S1443" s="73"/>
      <c r="T1443" s="74">
        <f t="shared" si="22"/>
        <v>430</v>
      </c>
      <c r="U1443" s="75"/>
      <c r="V1443" s="8" t="str" cm="1">
        <f t="array" ref="V1443">IF(SUMPRODUCT((Tableau1[NOM DE LA STRUCTURE]=Tableau1[[#This Row],[NOM DE LA STRUCTURE]])*Tableau1[MONTANT PROPOSE POUR L''ACTION])=0,"",SUMPRODUCT((Tableau1[NOM DE LA STRUCTURE]=Tableau1[[#This Row],[NOM DE LA STRUCTURE]])*Tableau1[MONTANT PROPOSE POUR L''ACTION]))</f>
        <v/>
      </c>
      <c r="W1443" s="79"/>
    </row>
    <row r="1444" spans="1:23" ht="47.5" hidden="1" customHeight="1" x14ac:dyDescent="0.25">
      <c r="A1444" s="13">
        <f>_xlfn.XLOOKUP(C1444,'Export Action'!$A$3:$A$1999,'Export Action'!$L$3:$L$1999)</f>
        <v>0</v>
      </c>
      <c r="B1444" s="84"/>
      <c r="C1444" s="1"/>
      <c r="D1444" s="36"/>
      <c r="E1444" s="1"/>
      <c r="F1444" s="36"/>
      <c r="G1444" s="68"/>
      <c r="H1444" s="71"/>
      <c r="I1444" s="71"/>
      <c r="J1444" s="1"/>
      <c r="K1444" s="1"/>
      <c r="L1444" s="1"/>
      <c r="M1444" s="5"/>
      <c r="N1444" s="5"/>
      <c r="O1444" s="31"/>
      <c r="P1444" s="31"/>
      <c r="Q1444" s="1"/>
      <c r="R1444" s="64"/>
      <c r="S1444" s="73"/>
      <c r="T1444" s="74">
        <f t="shared" si="22"/>
        <v>430</v>
      </c>
      <c r="U1444" s="75"/>
      <c r="V1444" s="8" t="str" cm="1">
        <f t="array" ref="V1444">IF(SUMPRODUCT((Tableau1[NOM DE LA STRUCTURE]=Tableau1[[#This Row],[NOM DE LA STRUCTURE]])*Tableau1[MONTANT PROPOSE POUR L''ACTION])=0,"",SUMPRODUCT((Tableau1[NOM DE LA STRUCTURE]=Tableau1[[#This Row],[NOM DE LA STRUCTURE]])*Tableau1[MONTANT PROPOSE POUR L''ACTION]))</f>
        <v/>
      </c>
      <c r="W1444" s="79"/>
    </row>
    <row r="1445" spans="1:23" ht="47.5" hidden="1" customHeight="1" x14ac:dyDescent="0.25">
      <c r="A1445" s="13">
        <f>_xlfn.XLOOKUP(C1445,'Export Action'!$A$3:$A$1999,'Export Action'!$L$3:$L$1999)</f>
        <v>0</v>
      </c>
      <c r="B1445" s="84"/>
      <c r="C1445" s="1"/>
      <c r="D1445" s="36"/>
      <c r="E1445" s="1"/>
      <c r="F1445" s="36"/>
      <c r="G1445" s="68"/>
      <c r="H1445" s="71"/>
      <c r="I1445" s="71"/>
      <c r="J1445" s="1"/>
      <c r="K1445" s="1"/>
      <c r="L1445" s="1"/>
      <c r="M1445" s="5"/>
      <c r="N1445" s="5"/>
      <c r="O1445" s="31"/>
      <c r="P1445" s="31"/>
      <c r="Q1445" s="1"/>
      <c r="R1445" s="64"/>
      <c r="S1445" s="73"/>
      <c r="T1445" s="74">
        <f t="shared" ref="T1445:T1508" si="23">IF(A1445=A1444,T1444,T1444+1)</f>
        <v>430</v>
      </c>
      <c r="U1445" s="75"/>
      <c r="V1445" s="8" t="str" cm="1">
        <f t="array" ref="V1445">IF(SUMPRODUCT((Tableau1[NOM DE LA STRUCTURE]=Tableau1[[#This Row],[NOM DE LA STRUCTURE]])*Tableau1[MONTANT PROPOSE POUR L''ACTION])=0,"",SUMPRODUCT((Tableau1[NOM DE LA STRUCTURE]=Tableau1[[#This Row],[NOM DE LA STRUCTURE]])*Tableau1[MONTANT PROPOSE POUR L''ACTION]))</f>
        <v/>
      </c>
      <c r="W1445" s="79"/>
    </row>
    <row r="1446" spans="1:23" ht="47.5" hidden="1" customHeight="1" x14ac:dyDescent="0.25">
      <c r="A1446" s="13">
        <f>_xlfn.XLOOKUP(C1446,'Export Action'!$A$3:$A$1999,'Export Action'!$L$3:$L$1999)</f>
        <v>0</v>
      </c>
      <c r="B1446" s="84"/>
      <c r="C1446" s="1"/>
      <c r="D1446" s="36"/>
      <c r="E1446" s="1"/>
      <c r="F1446" s="36"/>
      <c r="G1446" s="68"/>
      <c r="H1446" s="71"/>
      <c r="I1446" s="71"/>
      <c r="J1446" s="1"/>
      <c r="K1446" s="1"/>
      <c r="L1446" s="1"/>
      <c r="M1446" s="5"/>
      <c r="N1446" s="5"/>
      <c r="O1446" s="31"/>
      <c r="P1446" s="31"/>
      <c r="Q1446" s="1"/>
      <c r="R1446" s="64"/>
      <c r="S1446" s="73"/>
      <c r="T1446" s="74">
        <f t="shared" si="23"/>
        <v>430</v>
      </c>
      <c r="U1446" s="75"/>
      <c r="V1446" s="8" t="str" cm="1">
        <f t="array" ref="V1446">IF(SUMPRODUCT((Tableau1[NOM DE LA STRUCTURE]=Tableau1[[#This Row],[NOM DE LA STRUCTURE]])*Tableau1[MONTANT PROPOSE POUR L''ACTION])=0,"",SUMPRODUCT((Tableau1[NOM DE LA STRUCTURE]=Tableau1[[#This Row],[NOM DE LA STRUCTURE]])*Tableau1[MONTANT PROPOSE POUR L''ACTION]))</f>
        <v/>
      </c>
      <c r="W1446" s="79"/>
    </row>
    <row r="1447" spans="1:23" ht="47.5" hidden="1" customHeight="1" x14ac:dyDescent="0.25">
      <c r="A1447" s="13">
        <f>_xlfn.XLOOKUP(C1447,'Export Action'!$A$3:$A$1999,'Export Action'!$L$3:$L$1999)</f>
        <v>0</v>
      </c>
      <c r="B1447" s="84"/>
      <c r="C1447" s="1"/>
      <c r="D1447" s="36"/>
      <c r="E1447" s="1"/>
      <c r="F1447" s="36"/>
      <c r="G1447" s="68"/>
      <c r="H1447" s="71"/>
      <c r="I1447" s="71"/>
      <c r="J1447" s="1"/>
      <c r="K1447" s="1"/>
      <c r="L1447" s="1"/>
      <c r="M1447" s="5"/>
      <c r="N1447" s="5"/>
      <c r="O1447" s="31"/>
      <c r="P1447" s="31"/>
      <c r="Q1447" s="1"/>
      <c r="R1447" s="64"/>
      <c r="S1447" s="73"/>
      <c r="T1447" s="74">
        <f t="shared" si="23"/>
        <v>430</v>
      </c>
      <c r="U1447" s="75"/>
      <c r="V1447" s="8" t="str" cm="1">
        <f t="array" ref="V1447">IF(SUMPRODUCT((Tableau1[NOM DE LA STRUCTURE]=Tableau1[[#This Row],[NOM DE LA STRUCTURE]])*Tableau1[MONTANT PROPOSE POUR L''ACTION])=0,"",SUMPRODUCT((Tableau1[NOM DE LA STRUCTURE]=Tableau1[[#This Row],[NOM DE LA STRUCTURE]])*Tableau1[MONTANT PROPOSE POUR L''ACTION]))</f>
        <v/>
      </c>
      <c r="W1447" s="79"/>
    </row>
    <row r="1448" spans="1:23" ht="47.5" hidden="1" customHeight="1" x14ac:dyDescent="0.25">
      <c r="A1448" s="13">
        <f>_xlfn.XLOOKUP(C1448,'Export Action'!$A$3:$A$1999,'Export Action'!$L$3:$L$1999)</f>
        <v>0</v>
      </c>
      <c r="B1448" s="84"/>
      <c r="C1448" s="1"/>
      <c r="D1448" s="36"/>
      <c r="E1448" s="1"/>
      <c r="F1448" s="36"/>
      <c r="G1448" s="68"/>
      <c r="H1448" s="71"/>
      <c r="I1448" s="71"/>
      <c r="J1448" s="1"/>
      <c r="K1448" s="1"/>
      <c r="L1448" s="1"/>
      <c r="M1448" s="5"/>
      <c r="N1448" s="5"/>
      <c r="O1448" s="31"/>
      <c r="P1448" s="31"/>
      <c r="Q1448" s="1"/>
      <c r="R1448" s="64"/>
      <c r="S1448" s="73"/>
      <c r="T1448" s="74">
        <f t="shared" si="23"/>
        <v>430</v>
      </c>
      <c r="U1448" s="75"/>
      <c r="V1448" s="8" t="str" cm="1">
        <f t="array" ref="V1448">IF(SUMPRODUCT((Tableau1[NOM DE LA STRUCTURE]=Tableau1[[#This Row],[NOM DE LA STRUCTURE]])*Tableau1[MONTANT PROPOSE POUR L''ACTION])=0,"",SUMPRODUCT((Tableau1[NOM DE LA STRUCTURE]=Tableau1[[#This Row],[NOM DE LA STRUCTURE]])*Tableau1[MONTANT PROPOSE POUR L''ACTION]))</f>
        <v/>
      </c>
      <c r="W1448" s="79"/>
    </row>
    <row r="1449" spans="1:23" ht="47.5" hidden="1" customHeight="1" x14ac:dyDescent="0.25">
      <c r="A1449" s="13">
        <f>_xlfn.XLOOKUP(C1449,'Export Action'!$A$3:$A$1999,'Export Action'!$L$3:$L$1999)</f>
        <v>0</v>
      </c>
      <c r="B1449" s="84"/>
      <c r="C1449" s="1"/>
      <c r="D1449" s="36"/>
      <c r="E1449" s="1"/>
      <c r="F1449" s="36"/>
      <c r="G1449" s="68"/>
      <c r="H1449" s="71"/>
      <c r="I1449" s="71"/>
      <c r="J1449" s="1"/>
      <c r="K1449" s="1"/>
      <c r="L1449" s="1"/>
      <c r="M1449" s="5"/>
      <c r="N1449" s="5"/>
      <c r="O1449" s="31"/>
      <c r="P1449" s="31"/>
      <c r="Q1449" s="1"/>
      <c r="R1449" s="64"/>
      <c r="S1449" s="73"/>
      <c r="T1449" s="74">
        <f t="shared" si="23"/>
        <v>430</v>
      </c>
      <c r="U1449" s="75"/>
      <c r="V1449" s="8" t="str" cm="1">
        <f t="array" ref="V1449">IF(SUMPRODUCT((Tableau1[NOM DE LA STRUCTURE]=Tableau1[[#This Row],[NOM DE LA STRUCTURE]])*Tableau1[MONTANT PROPOSE POUR L''ACTION])=0,"",SUMPRODUCT((Tableau1[NOM DE LA STRUCTURE]=Tableau1[[#This Row],[NOM DE LA STRUCTURE]])*Tableau1[MONTANT PROPOSE POUR L''ACTION]))</f>
        <v/>
      </c>
      <c r="W1449" s="79"/>
    </row>
    <row r="1450" spans="1:23" ht="47.5" hidden="1" customHeight="1" x14ac:dyDescent="0.25">
      <c r="A1450" s="13">
        <f>_xlfn.XLOOKUP(C1450,'Export Action'!$A$3:$A$1999,'Export Action'!$L$3:$L$1999)</f>
        <v>0</v>
      </c>
      <c r="B1450" s="84"/>
      <c r="C1450" s="1"/>
      <c r="D1450" s="36"/>
      <c r="E1450" s="1"/>
      <c r="F1450" s="36"/>
      <c r="G1450" s="68"/>
      <c r="H1450" s="71"/>
      <c r="I1450" s="71"/>
      <c r="J1450" s="1"/>
      <c r="K1450" s="1"/>
      <c r="L1450" s="1"/>
      <c r="M1450" s="5"/>
      <c r="N1450" s="5"/>
      <c r="O1450" s="31"/>
      <c r="P1450" s="31"/>
      <c r="Q1450" s="1"/>
      <c r="R1450" s="64"/>
      <c r="S1450" s="73"/>
      <c r="T1450" s="74">
        <f t="shared" si="23"/>
        <v>430</v>
      </c>
      <c r="U1450" s="75"/>
      <c r="V1450" s="8" t="str" cm="1">
        <f t="array" ref="V1450">IF(SUMPRODUCT((Tableau1[NOM DE LA STRUCTURE]=Tableau1[[#This Row],[NOM DE LA STRUCTURE]])*Tableau1[MONTANT PROPOSE POUR L''ACTION])=0,"",SUMPRODUCT((Tableau1[NOM DE LA STRUCTURE]=Tableau1[[#This Row],[NOM DE LA STRUCTURE]])*Tableau1[MONTANT PROPOSE POUR L''ACTION]))</f>
        <v/>
      </c>
      <c r="W1450" s="79"/>
    </row>
    <row r="1451" spans="1:23" ht="47.5" hidden="1" customHeight="1" x14ac:dyDescent="0.25">
      <c r="A1451" s="13">
        <f>_xlfn.XLOOKUP(C1451,'Export Action'!$A$3:$A$1999,'Export Action'!$L$3:$L$1999)</f>
        <v>0</v>
      </c>
      <c r="B1451" s="84"/>
      <c r="C1451" s="1"/>
      <c r="D1451" s="36"/>
      <c r="E1451" s="1"/>
      <c r="F1451" s="36"/>
      <c r="G1451" s="68"/>
      <c r="H1451" s="71"/>
      <c r="I1451" s="71"/>
      <c r="J1451" s="1"/>
      <c r="K1451" s="1"/>
      <c r="L1451" s="1"/>
      <c r="M1451" s="5"/>
      <c r="N1451" s="5"/>
      <c r="O1451" s="31"/>
      <c r="P1451" s="31"/>
      <c r="Q1451" s="1"/>
      <c r="R1451" s="64"/>
      <c r="S1451" s="73"/>
      <c r="T1451" s="74">
        <f t="shared" si="23"/>
        <v>430</v>
      </c>
      <c r="U1451" s="75"/>
      <c r="V1451" s="8" t="str" cm="1">
        <f t="array" ref="V1451">IF(SUMPRODUCT((Tableau1[NOM DE LA STRUCTURE]=Tableau1[[#This Row],[NOM DE LA STRUCTURE]])*Tableau1[MONTANT PROPOSE POUR L''ACTION])=0,"",SUMPRODUCT((Tableau1[NOM DE LA STRUCTURE]=Tableau1[[#This Row],[NOM DE LA STRUCTURE]])*Tableau1[MONTANT PROPOSE POUR L''ACTION]))</f>
        <v/>
      </c>
      <c r="W1451" s="79"/>
    </row>
    <row r="1452" spans="1:23" ht="47.5" hidden="1" customHeight="1" x14ac:dyDescent="0.25">
      <c r="A1452" s="13">
        <f>_xlfn.XLOOKUP(C1452,'Export Action'!$A$3:$A$1999,'Export Action'!$L$3:$L$1999)</f>
        <v>0</v>
      </c>
      <c r="B1452" s="84"/>
      <c r="C1452" s="1"/>
      <c r="D1452" s="36"/>
      <c r="E1452" s="1"/>
      <c r="F1452" s="36"/>
      <c r="G1452" s="68"/>
      <c r="H1452" s="71"/>
      <c r="I1452" s="71"/>
      <c r="J1452" s="1"/>
      <c r="K1452" s="1"/>
      <c r="L1452" s="1"/>
      <c r="M1452" s="5"/>
      <c r="N1452" s="5"/>
      <c r="O1452" s="31"/>
      <c r="P1452" s="31"/>
      <c r="Q1452" s="1"/>
      <c r="R1452" s="64"/>
      <c r="S1452" s="73"/>
      <c r="T1452" s="74">
        <f t="shared" si="23"/>
        <v>430</v>
      </c>
      <c r="U1452" s="75"/>
      <c r="V1452" s="8" t="str" cm="1">
        <f t="array" ref="V1452">IF(SUMPRODUCT((Tableau1[NOM DE LA STRUCTURE]=Tableau1[[#This Row],[NOM DE LA STRUCTURE]])*Tableau1[MONTANT PROPOSE POUR L''ACTION])=0,"",SUMPRODUCT((Tableau1[NOM DE LA STRUCTURE]=Tableau1[[#This Row],[NOM DE LA STRUCTURE]])*Tableau1[MONTANT PROPOSE POUR L''ACTION]))</f>
        <v/>
      </c>
      <c r="W1452" s="79"/>
    </row>
    <row r="1453" spans="1:23" ht="47.5" hidden="1" customHeight="1" x14ac:dyDescent="0.25">
      <c r="A1453" s="13">
        <f>_xlfn.XLOOKUP(C1453,'Export Action'!$A$3:$A$1999,'Export Action'!$L$3:$L$1999)</f>
        <v>0</v>
      </c>
      <c r="B1453" s="84"/>
      <c r="C1453" s="1"/>
      <c r="D1453" s="36"/>
      <c r="E1453" s="1"/>
      <c r="F1453" s="36"/>
      <c r="G1453" s="68"/>
      <c r="H1453" s="71"/>
      <c r="I1453" s="71"/>
      <c r="J1453" s="1"/>
      <c r="K1453" s="1"/>
      <c r="L1453" s="1"/>
      <c r="M1453" s="5"/>
      <c r="N1453" s="5"/>
      <c r="O1453" s="31"/>
      <c r="P1453" s="31"/>
      <c r="Q1453" s="1"/>
      <c r="R1453" s="64"/>
      <c r="S1453" s="73"/>
      <c r="T1453" s="74">
        <f t="shared" si="23"/>
        <v>430</v>
      </c>
      <c r="U1453" s="75"/>
      <c r="V1453" s="8" t="str" cm="1">
        <f t="array" ref="V1453">IF(SUMPRODUCT((Tableau1[NOM DE LA STRUCTURE]=Tableau1[[#This Row],[NOM DE LA STRUCTURE]])*Tableau1[MONTANT PROPOSE POUR L''ACTION])=0,"",SUMPRODUCT((Tableau1[NOM DE LA STRUCTURE]=Tableau1[[#This Row],[NOM DE LA STRUCTURE]])*Tableau1[MONTANT PROPOSE POUR L''ACTION]))</f>
        <v/>
      </c>
      <c r="W1453" s="79"/>
    </row>
    <row r="1454" spans="1:23" ht="47.5" hidden="1" customHeight="1" x14ac:dyDescent="0.25">
      <c r="A1454" s="13">
        <f>_xlfn.XLOOKUP(C1454,'Export Action'!$A$3:$A$1999,'Export Action'!$L$3:$L$1999)</f>
        <v>0</v>
      </c>
      <c r="B1454" s="84"/>
      <c r="C1454" s="1"/>
      <c r="D1454" s="36"/>
      <c r="E1454" s="1"/>
      <c r="F1454" s="36"/>
      <c r="G1454" s="68"/>
      <c r="H1454" s="71"/>
      <c r="I1454" s="71"/>
      <c r="J1454" s="1"/>
      <c r="K1454" s="1"/>
      <c r="L1454" s="1"/>
      <c r="M1454" s="5"/>
      <c r="N1454" s="5"/>
      <c r="O1454" s="31"/>
      <c r="P1454" s="31"/>
      <c r="Q1454" s="1"/>
      <c r="R1454" s="64"/>
      <c r="S1454" s="73"/>
      <c r="T1454" s="74">
        <f t="shared" si="23"/>
        <v>430</v>
      </c>
      <c r="U1454" s="75"/>
      <c r="V1454" s="8" t="str" cm="1">
        <f t="array" ref="V1454">IF(SUMPRODUCT((Tableau1[NOM DE LA STRUCTURE]=Tableau1[[#This Row],[NOM DE LA STRUCTURE]])*Tableau1[MONTANT PROPOSE POUR L''ACTION])=0,"",SUMPRODUCT((Tableau1[NOM DE LA STRUCTURE]=Tableau1[[#This Row],[NOM DE LA STRUCTURE]])*Tableau1[MONTANT PROPOSE POUR L''ACTION]))</f>
        <v/>
      </c>
      <c r="W1454" s="79"/>
    </row>
    <row r="1455" spans="1:23" ht="47.5" hidden="1" customHeight="1" x14ac:dyDescent="0.25">
      <c r="A1455" s="13">
        <f>_xlfn.XLOOKUP(C1455,'Export Action'!$A$3:$A$1999,'Export Action'!$L$3:$L$1999)</f>
        <v>0</v>
      </c>
      <c r="B1455" s="84"/>
      <c r="C1455" s="1"/>
      <c r="D1455" s="36"/>
      <c r="E1455" s="1"/>
      <c r="F1455" s="36"/>
      <c r="G1455" s="68"/>
      <c r="H1455" s="71"/>
      <c r="I1455" s="71"/>
      <c r="J1455" s="1"/>
      <c r="K1455" s="1"/>
      <c r="L1455" s="1"/>
      <c r="M1455" s="5"/>
      <c r="N1455" s="5"/>
      <c r="O1455" s="31"/>
      <c r="P1455" s="31"/>
      <c r="Q1455" s="1"/>
      <c r="R1455" s="64"/>
      <c r="S1455" s="73"/>
      <c r="T1455" s="74">
        <f t="shared" si="23"/>
        <v>430</v>
      </c>
      <c r="U1455" s="75"/>
      <c r="V1455" s="8" t="str" cm="1">
        <f t="array" ref="V1455">IF(SUMPRODUCT((Tableau1[NOM DE LA STRUCTURE]=Tableau1[[#This Row],[NOM DE LA STRUCTURE]])*Tableau1[MONTANT PROPOSE POUR L''ACTION])=0,"",SUMPRODUCT((Tableau1[NOM DE LA STRUCTURE]=Tableau1[[#This Row],[NOM DE LA STRUCTURE]])*Tableau1[MONTANT PROPOSE POUR L''ACTION]))</f>
        <v/>
      </c>
      <c r="W1455" s="79"/>
    </row>
    <row r="1456" spans="1:23" ht="47.5" hidden="1" customHeight="1" x14ac:dyDescent="0.25">
      <c r="A1456" s="13">
        <f>_xlfn.XLOOKUP(C1456,'Export Action'!$A$3:$A$1999,'Export Action'!$L$3:$L$1999)</f>
        <v>0</v>
      </c>
      <c r="B1456" s="84"/>
      <c r="C1456" s="1"/>
      <c r="D1456" s="36"/>
      <c r="E1456" s="1"/>
      <c r="F1456" s="36"/>
      <c r="G1456" s="68"/>
      <c r="H1456" s="71"/>
      <c r="I1456" s="71"/>
      <c r="J1456" s="1"/>
      <c r="K1456" s="1"/>
      <c r="L1456" s="1"/>
      <c r="M1456" s="5"/>
      <c r="N1456" s="5"/>
      <c r="O1456" s="31"/>
      <c r="P1456" s="31"/>
      <c r="Q1456" s="1"/>
      <c r="R1456" s="64"/>
      <c r="S1456" s="73"/>
      <c r="T1456" s="74">
        <f t="shared" si="23"/>
        <v>430</v>
      </c>
      <c r="U1456" s="75"/>
      <c r="V1456" s="8" t="str" cm="1">
        <f t="array" ref="V1456">IF(SUMPRODUCT((Tableau1[NOM DE LA STRUCTURE]=Tableau1[[#This Row],[NOM DE LA STRUCTURE]])*Tableau1[MONTANT PROPOSE POUR L''ACTION])=0,"",SUMPRODUCT((Tableau1[NOM DE LA STRUCTURE]=Tableau1[[#This Row],[NOM DE LA STRUCTURE]])*Tableau1[MONTANT PROPOSE POUR L''ACTION]))</f>
        <v/>
      </c>
      <c r="W1456" s="79"/>
    </row>
    <row r="1457" spans="1:23" ht="47.5" hidden="1" customHeight="1" x14ac:dyDescent="0.25">
      <c r="A1457" s="13">
        <f>_xlfn.XLOOKUP(C1457,'Export Action'!$A$3:$A$1999,'Export Action'!$L$3:$L$1999)</f>
        <v>0</v>
      </c>
      <c r="B1457" s="84"/>
      <c r="C1457" s="1"/>
      <c r="D1457" s="36"/>
      <c r="E1457" s="1"/>
      <c r="F1457" s="36"/>
      <c r="G1457" s="68"/>
      <c r="H1457" s="71"/>
      <c r="I1457" s="71"/>
      <c r="J1457" s="1"/>
      <c r="K1457" s="1"/>
      <c r="L1457" s="1"/>
      <c r="M1457" s="5"/>
      <c r="N1457" s="5"/>
      <c r="O1457" s="31"/>
      <c r="P1457" s="31"/>
      <c r="Q1457" s="1"/>
      <c r="R1457" s="64"/>
      <c r="S1457" s="73"/>
      <c r="T1457" s="74">
        <f t="shared" si="23"/>
        <v>430</v>
      </c>
      <c r="U1457" s="75"/>
      <c r="V1457" s="8" t="str" cm="1">
        <f t="array" ref="V1457">IF(SUMPRODUCT((Tableau1[NOM DE LA STRUCTURE]=Tableau1[[#This Row],[NOM DE LA STRUCTURE]])*Tableau1[MONTANT PROPOSE POUR L''ACTION])=0,"",SUMPRODUCT((Tableau1[NOM DE LA STRUCTURE]=Tableau1[[#This Row],[NOM DE LA STRUCTURE]])*Tableau1[MONTANT PROPOSE POUR L''ACTION]))</f>
        <v/>
      </c>
      <c r="W1457" s="79"/>
    </row>
    <row r="1458" spans="1:23" ht="47.5" hidden="1" customHeight="1" x14ac:dyDescent="0.25">
      <c r="A1458" s="13">
        <f>_xlfn.XLOOKUP(C1458,'Export Action'!$A$3:$A$1999,'Export Action'!$L$3:$L$1999)</f>
        <v>0</v>
      </c>
      <c r="B1458" s="84"/>
      <c r="C1458" s="1"/>
      <c r="D1458" s="36"/>
      <c r="E1458" s="1"/>
      <c r="F1458" s="36"/>
      <c r="G1458" s="68"/>
      <c r="H1458" s="71"/>
      <c r="I1458" s="71"/>
      <c r="J1458" s="1"/>
      <c r="K1458" s="1"/>
      <c r="L1458" s="1"/>
      <c r="M1458" s="5"/>
      <c r="N1458" s="5"/>
      <c r="O1458" s="31"/>
      <c r="P1458" s="31"/>
      <c r="Q1458" s="1"/>
      <c r="R1458" s="64"/>
      <c r="S1458" s="73"/>
      <c r="T1458" s="74">
        <f t="shared" si="23"/>
        <v>430</v>
      </c>
      <c r="U1458" s="75"/>
      <c r="V1458" s="8" t="str" cm="1">
        <f t="array" ref="V1458">IF(SUMPRODUCT((Tableau1[NOM DE LA STRUCTURE]=Tableau1[[#This Row],[NOM DE LA STRUCTURE]])*Tableau1[MONTANT PROPOSE POUR L''ACTION])=0,"",SUMPRODUCT((Tableau1[NOM DE LA STRUCTURE]=Tableau1[[#This Row],[NOM DE LA STRUCTURE]])*Tableau1[MONTANT PROPOSE POUR L''ACTION]))</f>
        <v/>
      </c>
      <c r="W1458" s="79"/>
    </row>
    <row r="1459" spans="1:23" ht="47.5" hidden="1" customHeight="1" x14ac:dyDescent="0.25">
      <c r="A1459" s="13">
        <f>_xlfn.XLOOKUP(C1459,'Export Action'!$A$3:$A$1999,'Export Action'!$L$3:$L$1999)</f>
        <v>0</v>
      </c>
      <c r="B1459" s="84"/>
      <c r="C1459" s="1"/>
      <c r="D1459" s="36"/>
      <c r="E1459" s="1"/>
      <c r="F1459" s="36"/>
      <c r="G1459" s="68"/>
      <c r="H1459" s="71"/>
      <c r="I1459" s="71"/>
      <c r="J1459" s="1"/>
      <c r="K1459" s="1"/>
      <c r="L1459" s="1"/>
      <c r="M1459" s="5"/>
      <c r="N1459" s="5"/>
      <c r="O1459" s="31"/>
      <c r="P1459" s="31"/>
      <c r="Q1459" s="1"/>
      <c r="R1459" s="64"/>
      <c r="S1459" s="73"/>
      <c r="T1459" s="74">
        <f t="shared" si="23"/>
        <v>430</v>
      </c>
      <c r="U1459" s="75"/>
      <c r="V1459" s="8" t="str" cm="1">
        <f t="array" ref="V1459">IF(SUMPRODUCT((Tableau1[NOM DE LA STRUCTURE]=Tableau1[[#This Row],[NOM DE LA STRUCTURE]])*Tableau1[MONTANT PROPOSE POUR L''ACTION])=0,"",SUMPRODUCT((Tableau1[NOM DE LA STRUCTURE]=Tableau1[[#This Row],[NOM DE LA STRUCTURE]])*Tableau1[MONTANT PROPOSE POUR L''ACTION]))</f>
        <v/>
      </c>
      <c r="W1459" s="79"/>
    </row>
    <row r="1460" spans="1:23" ht="47.5" hidden="1" customHeight="1" x14ac:dyDescent="0.25">
      <c r="A1460" s="13">
        <f>_xlfn.XLOOKUP(C1460,'Export Action'!$A$3:$A$1999,'Export Action'!$L$3:$L$1999)</f>
        <v>0</v>
      </c>
      <c r="B1460" s="84"/>
      <c r="C1460" s="1"/>
      <c r="D1460" s="36"/>
      <c r="E1460" s="1"/>
      <c r="F1460" s="36"/>
      <c r="G1460" s="68"/>
      <c r="H1460" s="71"/>
      <c r="I1460" s="71"/>
      <c r="J1460" s="1"/>
      <c r="K1460" s="1"/>
      <c r="L1460" s="1"/>
      <c r="M1460" s="5"/>
      <c r="N1460" s="5"/>
      <c r="O1460" s="31"/>
      <c r="P1460" s="31"/>
      <c r="Q1460" s="1"/>
      <c r="R1460" s="64"/>
      <c r="S1460" s="73"/>
      <c r="T1460" s="74">
        <f t="shared" si="23"/>
        <v>430</v>
      </c>
      <c r="U1460" s="75"/>
      <c r="V1460" s="8" t="str" cm="1">
        <f t="array" ref="V1460">IF(SUMPRODUCT((Tableau1[NOM DE LA STRUCTURE]=Tableau1[[#This Row],[NOM DE LA STRUCTURE]])*Tableau1[MONTANT PROPOSE POUR L''ACTION])=0,"",SUMPRODUCT((Tableau1[NOM DE LA STRUCTURE]=Tableau1[[#This Row],[NOM DE LA STRUCTURE]])*Tableau1[MONTANT PROPOSE POUR L''ACTION]))</f>
        <v/>
      </c>
      <c r="W1460" s="79"/>
    </row>
    <row r="1461" spans="1:23" ht="47.5" hidden="1" customHeight="1" x14ac:dyDescent="0.25">
      <c r="A1461" s="13">
        <f>_xlfn.XLOOKUP(C1461,'Export Action'!$A$3:$A$1999,'Export Action'!$L$3:$L$1999)</f>
        <v>0</v>
      </c>
      <c r="B1461" s="84"/>
      <c r="C1461" s="1"/>
      <c r="D1461" s="36"/>
      <c r="E1461" s="1"/>
      <c r="F1461" s="36"/>
      <c r="G1461" s="68"/>
      <c r="H1461" s="71"/>
      <c r="I1461" s="71"/>
      <c r="J1461" s="1"/>
      <c r="K1461" s="1"/>
      <c r="L1461" s="1"/>
      <c r="M1461" s="5"/>
      <c r="N1461" s="5"/>
      <c r="O1461" s="31"/>
      <c r="P1461" s="31"/>
      <c r="Q1461" s="1"/>
      <c r="R1461" s="64"/>
      <c r="S1461" s="73"/>
      <c r="T1461" s="74">
        <f t="shared" si="23"/>
        <v>430</v>
      </c>
      <c r="U1461" s="75"/>
      <c r="V1461" s="8" t="str" cm="1">
        <f t="array" ref="V1461">IF(SUMPRODUCT((Tableau1[NOM DE LA STRUCTURE]=Tableau1[[#This Row],[NOM DE LA STRUCTURE]])*Tableau1[MONTANT PROPOSE POUR L''ACTION])=0,"",SUMPRODUCT((Tableau1[NOM DE LA STRUCTURE]=Tableau1[[#This Row],[NOM DE LA STRUCTURE]])*Tableau1[MONTANT PROPOSE POUR L''ACTION]))</f>
        <v/>
      </c>
      <c r="W1461" s="79"/>
    </row>
    <row r="1462" spans="1:23" ht="47.5" hidden="1" customHeight="1" x14ac:dyDescent="0.25">
      <c r="A1462" s="13">
        <f>_xlfn.XLOOKUP(C1462,'Export Action'!$A$3:$A$1999,'Export Action'!$L$3:$L$1999)</f>
        <v>0</v>
      </c>
      <c r="B1462" s="84"/>
      <c r="C1462" s="1"/>
      <c r="D1462" s="36"/>
      <c r="E1462" s="1"/>
      <c r="F1462" s="36"/>
      <c r="G1462" s="68"/>
      <c r="H1462" s="71"/>
      <c r="I1462" s="71"/>
      <c r="J1462" s="1"/>
      <c r="K1462" s="1"/>
      <c r="L1462" s="1"/>
      <c r="M1462" s="5"/>
      <c r="N1462" s="5"/>
      <c r="O1462" s="31"/>
      <c r="P1462" s="31"/>
      <c r="Q1462" s="1"/>
      <c r="R1462" s="64"/>
      <c r="S1462" s="73"/>
      <c r="T1462" s="74">
        <f t="shared" si="23"/>
        <v>430</v>
      </c>
      <c r="U1462" s="75"/>
      <c r="V1462" s="8" t="str" cm="1">
        <f t="array" ref="V1462">IF(SUMPRODUCT((Tableau1[NOM DE LA STRUCTURE]=Tableau1[[#This Row],[NOM DE LA STRUCTURE]])*Tableau1[MONTANT PROPOSE POUR L''ACTION])=0,"",SUMPRODUCT((Tableau1[NOM DE LA STRUCTURE]=Tableau1[[#This Row],[NOM DE LA STRUCTURE]])*Tableau1[MONTANT PROPOSE POUR L''ACTION]))</f>
        <v/>
      </c>
      <c r="W1462" s="79"/>
    </row>
    <row r="1463" spans="1:23" ht="47.5" hidden="1" customHeight="1" x14ac:dyDescent="0.25">
      <c r="A1463" s="13">
        <f>_xlfn.XLOOKUP(C1463,'Export Action'!$A$3:$A$1999,'Export Action'!$L$3:$L$1999)</f>
        <v>0</v>
      </c>
      <c r="B1463" s="84"/>
      <c r="C1463" s="1"/>
      <c r="D1463" s="36"/>
      <c r="E1463" s="1"/>
      <c r="F1463" s="36"/>
      <c r="G1463" s="68"/>
      <c r="H1463" s="71"/>
      <c r="I1463" s="71"/>
      <c r="J1463" s="1"/>
      <c r="K1463" s="1"/>
      <c r="L1463" s="1"/>
      <c r="M1463" s="5"/>
      <c r="N1463" s="5"/>
      <c r="O1463" s="31"/>
      <c r="P1463" s="31"/>
      <c r="Q1463" s="1"/>
      <c r="R1463" s="64"/>
      <c r="S1463" s="73"/>
      <c r="T1463" s="74">
        <f t="shared" si="23"/>
        <v>430</v>
      </c>
      <c r="U1463" s="75"/>
      <c r="V1463" s="8" t="str" cm="1">
        <f t="array" ref="V1463">IF(SUMPRODUCT((Tableau1[NOM DE LA STRUCTURE]=Tableau1[[#This Row],[NOM DE LA STRUCTURE]])*Tableau1[MONTANT PROPOSE POUR L''ACTION])=0,"",SUMPRODUCT((Tableau1[NOM DE LA STRUCTURE]=Tableau1[[#This Row],[NOM DE LA STRUCTURE]])*Tableau1[MONTANT PROPOSE POUR L''ACTION]))</f>
        <v/>
      </c>
      <c r="W1463" s="79"/>
    </row>
    <row r="1464" spans="1:23" ht="47.5" hidden="1" customHeight="1" x14ac:dyDescent="0.25">
      <c r="A1464" s="13">
        <f>_xlfn.XLOOKUP(C1464,'Export Action'!$A$3:$A$1999,'Export Action'!$L$3:$L$1999)</f>
        <v>0</v>
      </c>
      <c r="B1464" s="84"/>
      <c r="C1464" s="1"/>
      <c r="D1464" s="36"/>
      <c r="E1464" s="1"/>
      <c r="F1464" s="36"/>
      <c r="G1464" s="68"/>
      <c r="H1464" s="71"/>
      <c r="I1464" s="71"/>
      <c r="J1464" s="1"/>
      <c r="K1464" s="1"/>
      <c r="L1464" s="1"/>
      <c r="M1464" s="5"/>
      <c r="N1464" s="5"/>
      <c r="O1464" s="31"/>
      <c r="P1464" s="31"/>
      <c r="Q1464" s="1"/>
      <c r="R1464" s="64"/>
      <c r="S1464" s="73"/>
      <c r="T1464" s="74">
        <f t="shared" si="23"/>
        <v>430</v>
      </c>
      <c r="U1464" s="75"/>
      <c r="V1464" s="8" t="str" cm="1">
        <f t="array" ref="V1464">IF(SUMPRODUCT((Tableau1[NOM DE LA STRUCTURE]=Tableau1[[#This Row],[NOM DE LA STRUCTURE]])*Tableau1[MONTANT PROPOSE POUR L''ACTION])=0,"",SUMPRODUCT((Tableau1[NOM DE LA STRUCTURE]=Tableau1[[#This Row],[NOM DE LA STRUCTURE]])*Tableau1[MONTANT PROPOSE POUR L''ACTION]))</f>
        <v/>
      </c>
      <c r="W1464" s="79"/>
    </row>
    <row r="1465" spans="1:23" ht="47.5" hidden="1" customHeight="1" x14ac:dyDescent="0.25">
      <c r="A1465" s="13">
        <f>_xlfn.XLOOKUP(C1465,'Export Action'!$A$3:$A$1999,'Export Action'!$L$3:$L$1999)</f>
        <v>0</v>
      </c>
      <c r="B1465" s="84"/>
      <c r="C1465" s="1"/>
      <c r="D1465" s="36"/>
      <c r="E1465" s="1"/>
      <c r="F1465" s="36"/>
      <c r="G1465" s="68"/>
      <c r="H1465" s="71"/>
      <c r="I1465" s="71"/>
      <c r="J1465" s="1"/>
      <c r="K1465" s="1"/>
      <c r="L1465" s="1"/>
      <c r="M1465" s="5"/>
      <c r="N1465" s="5"/>
      <c r="O1465" s="31"/>
      <c r="P1465" s="31"/>
      <c r="Q1465" s="1"/>
      <c r="R1465" s="64"/>
      <c r="S1465" s="73"/>
      <c r="T1465" s="74">
        <f t="shared" si="23"/>
        <v>430</v>
      </c>
      <c r="U1465" s="75"/>
      <c r="V1465" s="8" t="str" cm="1">
        <f t="array" ref="V1465">IF(SUMPRODUCT((Tableau1[NOM DE LA STRUCTURE]=Tableau1[[#This Row],[NOM DE LA STRUCTURE]])*Tableau1[MONTANT PROPOSE POUR L''ACTION])=0,"",SUMPRODUCT((Tableau1[NOM DE LA STRUCTURE]=Tableau1[[#This Row],[NOM DE LA STRUCTURE]])*Tableau1[MONTANT PROPOSE POUR L''ACTION]))</f>
        <v/>
      </c>
      <c r="W1465" s="79"/>
    </row>
    <row r="1466" spans="1:23" ht="47.5" hidden="1" customHeight="1" x14ac:dyDescent="0.25">
      <c r="A1466" s="13">
        <f>_xlfn.XLOOKUP(C1466,'Export Action'!$A$3:$A$1999,'Export Action'!$L$3:$L$1999)</f>
        <v>0</v>
      </c>
      <c r="B1466" s="84"/>
      <c r="C1466" s="1"/>
      <c r="D1466" s="36"/>
      <c r="E1466" s="1"/>
      <c r="F1466" s="36"/>
      <c r="G1466" s="68"/>
      <c r="H1466" s="71"/>
      <c r="I1466" s="71"/>
      <c r="J1466" s="1"/>
      <c r="K1466" s="1"/>
      <c r="L1466" s="1"/>
      <c r="M1466" s="5"/>
      <c r="N1466" s="5"/>
      <c r="O1466" s="31"/>
      <c r="P1466" s="31"/>
      <c r="Q1466" s="1"/>
      <c r="R1466" s="64"/>
      <c r="S1466" s="73"/>
      <c r="T1466" s="74">
        <f t="shared" si="23"/>
        <v>430</v>
      </c>
      <c r="U1466" s="75"/>
      <c r="V1466" s="8" t="str" cm="1">
        <f t="array" ref="V1466">IF(SUMPRODUCT((Tableau1[NOM DE LA STRUCTURE]=Tableau1[[#This Row],[NOM DE LA STRUCTURE]])*Tableau1[MONTANT PROPOSE POUR L''ACTION])=0,"",SUMPRODUCT((Tableau1[NOM DE LA STRUCTURE]=Tableau1[[#This Row],[NOM DE LA STRUCTURE]])*Tableau1[MONTANT PROPOSE POUR L''ACTION]))</f>
        <v/>
      </c>
      <c r="W1466" s="79"/>
    </row>
    <row r="1467" spans="1:23" ht="47.5" hidden="1" customHeight="1" x14ac:dyDescent="0.25">
      <c r="A1467" s="13">
        <f>_xlfn.XLOOKUP(C1467,'Export Action'!$A$3:$A$1999,'Export Action'!$L$3:$L$1999)</f>
        <v>0</v>
      </c>
      <c r="B1467" s="84"/>
      <c r="C1467" s="1"/>
      <c r="D1467" s="36"/>
      <c r="E1467" s="1"/>
      <c r="F1467" s="36"/>
      <c r="G1467" s="68"/>
      <c r="H1467" s="71"/>
      <c r="I1467" s="71"/>
      <c r="J1467" s="1"/>
      <c r="K1467" s="1"/>
      <c r="L1467" s="1"/>
      <c r="M1467" s="5"/>
      <c r="N1467" s="5"/>
      <c r="O1467" s="31"/>
      <c r="P1467" s="31"/>
      <c r="Q1467" s="1"/>
      <c r="R1467" s="64"/>
      <c r="S1467" s="73"/>
      <c r="T1467" s="74">
        <f t="shared" si="23"/>
        <v>430</v>
      </c>
      <c r="U1467" s="75"/>
      <c r="V1467" s="8" t="str" cm="1">
        <f t="array" ref="V1467">IF(SUMPRODUCT((Tableau1[NOM DE LA STRUCTURE]=Tableau1[[#This Row],[NOM DE LA STRUCTURE]])*Tableau1[MONTANT PROPOSE POUR L''ACTION])=0,"",SUMPRODUCT((Tableau1[NOM DE LA STRUCTURE]=Tableau1[[#This Row],[NOM DE LA STRUCTURE]])*Tableau1[MONTANT PROPOSE POUR L''ACTION]))</f>
        <v/>
      </c>
      <c r="W1467" s="79"/>
    </row>
    <row r="1468" spans="1:23" ht="47.5" hidden="1" customHeight="1" x14ac:dyDescent="0.25">
      <c r="A1468" s="13">
        <f>_xlfn.XLOOKUP(C1468,'Export Action'!$A$3:$A$1999,'Export Action'!$L$3:$L$1999)</f>
        <v>0</v>
      </c>
      <c r="B1468" s="84"/>
      <c r="C1468" s="1"/>
      <c r="D1468" s="36"/>
      <c r="E1468" s="1"/>
      <c r="F1468" s="36"/>
      <c r="G1468" s="68"/>
      <c r="H1468" s="71"/>
      <c r="I1468" s="71"/>
      <c r="J1468" s="1"/>
      <c r="K1468" s="1"/>
      <c r="L1468" s="1"/>
      <c r="M1468" s="5"/>
      <c r="N1468" s="5"/>
      <c r="O1468" s="31"/>
      <c r="P1468" s="31"/>
      <c r="Q1468" s="1"/>
      <c r="R1468" s="64"/>
      <c r="S1468" s="73"/>
      <c r="T1468" s="74">
        <f t="shared" si="23"/>
        <v>430</v>
      </c>
      <c r="U1468" s="75"/>
      <c r="V1468" s="8" t="str" cm="1">
        <f t="array" ref="V1468">IF(SUMPRODUCT((Tableau1[NOM DE LA STRUCTURE]=Tableau1[[#This Row],[NOM DE LA STRUCTURE]])*Tableau1[MONTANT PROPOSE POUR L''ACTION])=0,"",SUMPRODUCT((Tableau1[NOM DE LA STRUCTURE]=Tableau1[[#This Row],[NOM DE LA STRUCTURE]])*Tableau1[MONTANT PROPOSE POUR L''ACTION]))</f>
        <v/>
      </c>
      <c r="W1468" s="79"/>
    </row>
    <row r="1469" spans="1:23" ht="47.5" hidden="1" customHeight="1" x14ac:dyDescent="0.25">
      <c r="A1469" s="13">
        <f>_xlfn.XLOOKUP(C1469,'Export Action'!$A$3:$A$1999,'Export Action'!$L$3:$L$1999)</f>
        <v>0</v>
      </c>
      <c r="B1469" s="84"/>
      <c r="C1469" s="1"/>
      <c r="D1469" s="36"/>
      <c r="E1469" s="1"/>
      <c r="F1469" s="36"/>
      <c r="G1469" s="68"/>
      <c r="H1469" s="71"/>
      <c r="I1469" s="71"/>
      <c r="J1469" s="1"/>
      <c r="K1469" s="1"/>
      <c r="L1469" s="1"/>
      <c r="M1469" s="5"/>
      <c r="N1469" s="5"/>
      <c r="O1469" s="31"/>
      <c r="P1469" s="31"/>
      <c r="Q1469" s="1"/>
      <c r="R1469" s="64"/>
      <c r="S1469" s="73"/>
      <c r="T1469" s="74">
        <f t="shared" si="23"/>
        <v>430</v>
      </c>
      <c r="U1469" s="75"/>
      <c r="V1469" s="8" t="str" cm="1">
        <f t="array" ref="V1469">IF(SUMPRODUCT((Tableau1[NOM DE LA STRUCTURE]=Tableau1[[#This Row],[NOM DE LA STRUCTURE]])*Tableau1[MONTANT PROPOSE POUR L''ACTION])=0,"",SUMPRODUCT((Tableau1[NOM DE LA STRUCTURE]=Tableau1[[#This Row],[NOM DE LA STRUCTURE]])*Tableau1[MONTANT PROPOSE POUR L''ACTION]))</f>
        <v/>
      </c>
      <c r="W1469" s="79"/>
    </row>
    <row r="1470" spans="1:23" ht="47.5" hidden="1" customHeight="1" x14ac:dyDescent="0.25">
      <c r="A1470" s="13">
        <f>_xlfn.XLOOKUP(C1470,'Export Action'!$A$3:$A$1999,'Export Action'!$L$3:$L$1999)</f>
        <v>0</v>
      </c>
      <c r="B1470" s="84"/>
      <c r="C1470" s="1"/>
      <c r="D1470" s="36"/>
      <c r="E1470" s="1"/>
      <c r="F1470" s="36"/>
      <c r="G1470" s="68"/>
      <c r="H1470" s="71"/>
      <c r="I1470" s="71"/>
      <c r="J1470" s="1"/>
      <c r="K1470" s="1"/>
      <c r="L1470" s="1"/>
      <c r="M1470" s="5"/>
      <c r="N1470" s="5"/>
      <c r="O1470" s="31"/>
      <c r="P1470" s="31"/>
      <c r="Q1470" s="1"/>
      <c r="R1470" s="64"/>
      <c r="S1470" s="73"/>
      <c r="T1470" s="74">
        <f t="shared" si="23"/>
        <v>430</v>
      </c>
      <c r="U1470" s="75"/>
      <c r="V1470" s="8" t="str" cm="1">
        <f t="array" ref="V1470">IF(SUMPRODUCT((Tableau1[NOM DE LA STRUCTURE]=Tableau1[[#This Row],[NOM DE LA STRUCTURE]])*Tableau1[MONTANT PROPOSE POUR L''ACTION])=0,"",SUMPRODUCT((Tableau1[NOM DE LA STRUCTURE]=Tableau1[[#This Row],[NOM DE LA STRUCTURE]])*Tableau1[MONTANT PROPOSE POUR L''ACTION]))</f>
        <v/>
      </c>
      <c r="W1470" s="79"/>
    </row>
    <row r="1471" spans="1:23" ht="47.5" hidden="1" customHeight="1" x14ac:dyDescent="0.25">
      <c r="A1471" s="13">
        <f>_xlfn.XLOOKUP(C1471,'Export Action'!$A$3:$A$1999,'Export Action'!$L$3:$L$1999)</f>
        <v>0</v>
      </c>
      <c r="B1471" s="84"/>
      <c r="C1471" s="1"/>
      <c r="D1471" s="36"/>
      <c r="E1471" s="1"/>
      <c r="F1471" s="36"/>
      <c r="G1471" s="68"/>
      <c r="H1471" s="71"/>
      <c r="I1471" s="71"/>
      <c r="J1471" s="1"/>
      <c r="K1471" s="1"/>
      <c r="L1471" s="1"/>
      <c r="M1471" s="5"/>
      <c r="N1471" s="5"/>
      <c r="O1471" s="31"/>
      <c r="P1471" s="31"/>
      <c r="Q1471" s="1"/>
      <c r="R1471" s="64"/>
      <c r="S1471" s="73"/>
      <c r="T1471" s="74">
        <f t="shared" si="23"/>
        <v>430</v>
      </c>
      <c r="U1471" s="75"/>
      <c r="V1471" s="8" t="str" cm="1">
        <f t="array" ref="V1471">IF(SUMPRODUCT((Tableau1[NOM DE LA STRUCTURE]=Tableau1[[#This Row],[NOM DE LA STRUCTURE]])*Tableau1[MONTANT PROPOSE POUR L''ACTION])=0,"",SUMPRODUCT((Tableau1[NOM DE LA STRUCTURE]=Tableau1[[#This Row],[NOM DE LA STRUCTURE]])*Tableau1[MONTANT PROPOSE POUR L''ACTION]))</f>
        <v/>
      </c>
      <c r="W1471" s="79"/>
    </row>
    <row r="1472" spans="1:23" ht="47.5" hidden="1" customHeight="1" x14ac:dyDescent="0.25">
      <c r="A1472" s="13">
        <f>_xlfn.XLOOKUP(C1472,'Export Action'!$A$3:$A$1999,'Export Action'!$L$3:$L$1999)</f>
        <v>0</v>
      </c>
      <c r="B1472" s="84"/>
      <c r="C1472" s="1"/>
      <c r="D1472" s="36"/>
      <c r="E1472" s="1"/>
      <c r="F1472" s="36"/>
      <c r="G1472" s="68"/>
      <c r="H1472" s="71"/>
      <c r="I1472" s="71"/>
      <c r="J1472" s="1"/>
      <c r="K1472" s="1"/>
      <c r="L1472" s="1"/>
      <c r="M1472" s="5"/>
      <c r="N1472" s="5"/>
      <c r="O1472" s="31"/>
      <c r="P1472" s="31"/>
      <c r="Q1472" s="1"/>
      <c r="R1472" s="64"/>
      <c r="S1472" s="73"/>
      <c r="T1472" s="74">
        <f t="shared" si="23"/>
        <v>430</v>
      </c>
      <c r="U1472" s="75"/>
      <c r="V1472" s="8" t="str" cm="1">
        <f t="array" ref="V1472">IF(SUMPRODUCT((Tableau1[NOM DE LA STRUCTURE]=Tableau1[[#This Row],[NOM DE LA STRUCTURE]])*Tableau1[MONTANT PROPOSE POUR L''ACTION])=0,"",SUMPRODUCT((Tableau1[NOM DE LA STRUCTURE]=Tableau1[[#This Row],[NOM DE LA STRUCTURE]])*Tableau1[MONTANT PROPOSE POUR L''ACTION]))</f>
        <v/>
      </c>
      <c r="W1472" s="79"/>
    </row>
    <row r="1473" spans="1:23" ht="47.5" hidden="1" customHeight="1" x14ac:dyDescent="0.25">
      <c r="A1473" s="13">
        <f>_xlfn.XLOOKUP(C1473,'Export Action'!$A$3:$A$1999,'Export Action'!$L$3:$L$1999)</f>
        <v>0</v>
      </c>
      <c r="B1473" s="84"/>
      <c r="C1473" s="1"/>
      <c r="D1473" s="36"/>
      <c r="E1473" s="1"/>
      <c r="F1473" s="36"/>
      <c r="G1473" s="68"/>
      <c r="H1473" s="71"/>
      <c r="I1473" s="71"/>
      <c r="J1473" s="1"/>
      <c r="K1473" s="1"/>
      <c r="L1473" s="1"/>
      <c r="M1473" s="5"/>
      <c r="N1473" s="5"/>
      <c r="O1473" s="31"/>
      <c r="P1473" s="31"/>
      <c r="Q1473" s="1"/>
      <c r="R1473" s="64"/>
      <c r="S1473" s="73"/>
      <c r="T1473" s="74">
        <f t="shared" si="23"/>
        <v>430</v>
      </c>
      <c r="U1473" s="75"/>
      <c r="V1473" s="8" t="str" cm="1">
        <f t="array" ref="V1473">IF(SUMPRODUCT((Tableau1[NOM DE LA STRUCTURE]=Tableau1[[#This Row],[NOM DE LA STRUCTURE]])*Tableau1[MONTANT PROPOSE POUR L''ACTION])=0,"",SUMPRODUCT((Tableau1[NOM DE LA STRUCTURE]=Tableau1[[#This Row],[NOM DE LA STRUCTURE]])*Tableau1[MONTANT PROPOSE POUR L''ACTION]))</f>
        <v/>
      </c>
      <c r="W1473" s="79"/>
    </row>
    <row r="1474" spans="1:23" ht="47.5" hidden="1" customHeight="1" x14ac:dyDescent="0.25">
      <c r="A1474" s="13">
        <f>_xlfn.XLOOKUP(C1474,'Export Action'!$A$3:$A$1999,'Export Action'!$L$3:$L$1999)</f>
        <v>0</v>
      </c>
      <c r="B1474" s="84"/>
      <c r="C1474" s="1"/>
      <c r="D1474" s="36"/>
      <c r="E1474" s="1"/>
      <c r="F1474" s="36"/>
      <c r="G1474" s="68"/>
      <c r="H1474" s="71"/>
      <c r="I1474" s="71"/>
      <c r="J1474" s="1"/>
      <c r="K1474" s="1"/>
      <c r="L1474" s="1"/>
      <c r="M1474" s="5"/>
      <c r="N1474" s="5"/>
      <c r="O1474" s="31"/>
      <c r="P1474" s="31"/>
      <c r="Q1474" s="1"/>
      <c r="R1474" s="64"/>
      <c r="S1474" s="73"/>
      <c r="T1474" s="74">
        <f t="shared" si="23"/>
        <v>430</v>
      </c>
      <c r="U1474" s="75"/>
      <c r="V1474" s="8" t="str" cm="1">
        <f t="array" ref="V1474">IF(SUMPRODUCT((Tableau1[NOM DE LA STRUCTURE]=Tableau1[[#This Row],[NOM DE LA STRUCTURE]])*Tableau1[MONTANT PROPOSE POUR L''ACTION])=0,"",SUMPRODUCT((Tableau1[NOM DE LA STRUCTURE]=Tableau1[[#This Row],[NOM DE LA STRUCTURE]])*Tableau1[MONTANT PROPOSE POUR L''ACTION]))</f>
        <v/>
      </c>
      <c r="W1474" s="79"/>
    </row>
    <row r="1475" spans="1:23" ht="47.5" hidden="1" customHeight="1" x14ac:dyDescent="0.25">
      <c r="A1475" s="13">
        <f>_xlfn.XLOOKUP(C1475,'Export Action'!$A$3:$A$1999,'Export Action'!$L$3:$L$1999)</f>
        <v>0</v>
      </c>
      <c r="B1475" s="84"/>
      <c r="C1475" s="1"/>
      <c r="D1475" s="36"/>
      <c r="E1475" s="1"/>
      <c r="F1475" s="36"/>
      <c r="G1475" s="68"/>
      <c r="H1475" s="71"/>
      <c r="I1475" s="71"/>
      <c r="J1475" s="1"/>
      <c r="K1475" s="1"/>
      <c r="L1475" s="1"/>
      <c r="M1475" s="5"/>
      <c r="N1475" s="5"/>
      <c r="O1475" s="31"/>
      <c r="P1475" s="31"/>
      <c r="Q1475" s="1"/>
      <c r="R1475" s="64"/>
      <c r="S1475" s="73"/>
      <c r="T1475" s="74">
        <f t="shared" si="23"/>
        <v>430</v>
      </c>
      <c r="U1475" s="75"/>
      <c r="V1475" s="8" t="str" cm="1">
        <f t="array" ref="V1475">IF(SUMPRODUCT((Tableau1[NOM DE LA STRUCTURE]=Tableau1[[#This Row],[NOM DE LA STRUCTURE]])*Tableau1[MONTANT PROPOSE POUR L''ACTION])=0,"",SUMPRODUCT((Tableau1[NOM DE LA STRUCTURE]=Tableau1[[#This Row],[NOM DE LA STRUCTURE]])*Tableau1[MONTANT PROPOSE POUR L''ACTION]))</f>
        <v/>
      </c>
      <c r="W1475" s="79"/>
    </row>
    <row r="1476" spans="1:23" ht="47.5" hidden="1" customHeight="1" x14ac:dyDescent="0.25">
      <c r="A1476" s="13">
        <f>_xlfn.XLOOKUP(C1476,'Export Action'!$A$3:$A$1999,'Export Action'!$L$3:$L$1999)</f>
        <v>0</v>
      </c>
      <c r="B1476" s="84"/>
      <c r="C1476" s="1"/>
      <c r="D1476" s="36"/>
      <c r="E1476" s="1"/>
      <c r="F1476" s="36"/>
      <c r="G1476" s="68"/>
      <c r="H1476" s="71"/>
      <c r="I1476" s="71"/>
      <c r="J1476" s="1"/>
      <c r="K1476" s="1"/>
      <c r="L1476" s="1"/>
      <c r="M1476" s="5"/>
      <c r="N1476" s="5"/>
      <c r="O1476" s="31"/>
      <c r="P1476" s="31"/>
      <c r="Q1476" s="1"/>
      <c r="R1476" s="64"/>
      <c r="S1476" s="73"/>
      <c r="T1476" s="74">
        <f t="shared" si="23"/>
        <v>430</v>
      </c>
      <c r="U1476" s="75"/>
      <c r="V1476" s="8" t="str" cm="1">
        <f t="array" ref="V1476">IF(SUMPRODUCT((Tableau1[NOM DE LA STRUCTURE]=Tableau1[[#This Row],[NOM DE LA STRUCTURE]])*Tableau1[MONTANT PROPOSE POUR L''ACTION])=0,"",SUMPRODUCT((Tableau1[NOM DE LA STRUCTURE]=Tableau1[[#This Row],[NOM DE LA STRUCTURE]])*Tableau1[MONTANT PROPOSE POUR L''ACTION]))</f>
        <v/>
      </c>
      <c r="W1476" s="79"/>
    </row>
    <row r="1477" spans="1:23" ht="47.5" hidden="1" customHeight="1" x14ac:dyDescent="0.25">
      <c r="A1477" s="13">
        <f>_xlfn.XLOOKUP(C1477,'Export Action'!$A$3:$A$1999,'Export Action'!$L$3:$L$1999)</f>
        <v>0</v>
      </c>
      <c r="B1477" s="84"/>
      <c r="C1477" s="1"/>
      <c r="D1477" s="36"/>
      <c r="E1477" s="1"/>
      <c r="F1477" s="36"/>
      <c r="G1477" s="68"/>
      <c r="H1477" s="71"/>
      <c r="I1477" s="71"/>
      <c r="J1477" s="1"/>
      <c r="K1477" s="1"/>
      <c r="L1477" s="1"/>
      <c r="M1477" s="5"/>
      <c r="N1477" s="5"/>
      <c r="O1477" s="31"/>
      <c r="P1477" s="31"/>
      <c r="Q1477" s="1"/>
      <c r="R1477" s="64"/>
      <c r="S1477" s="73"/>
      <c r="T1477" s="74">
        <f t="shared" si="23"/>
        <v>430</v>
      </c>
      <c r="U1477" s="75"/>
      <c r="V1477" s="8" t="str" cm="1">
        <f t="array" ref="V1477">IF(SUMPRODUCT((Tableau1[NOM DE LA STRUCTURE]=Tableau1[[#This Row],[NOM DE LA STRUCTURE]])*Tableau1[MONTANT PROPOSE POUR L''ACTION])=0,"",SUMPRODUCT((Tableau1[NOM DE LA STRUCTURE]=Tableau1[[#This Row],[NOM DE LA STRUCTURE]])*Tableau1[MONTANT PROPOSE POUR L''ACTION]))</f>
        <v/>
      </c>
      <c r="W1477" s="79"/>
    </row>
    <row r="1478" spans="1:23" ht="47.5" hidden="1" customHeight="1" x14ac:dyDescent="0.25">
      <c r="A1478" s="13">
        <f>_xlfn.XLOOKUP(C1478,'Export Action'!$A$3:$A$1999,'Export Action'!$L$3:$L$1999)</f>
        <v>0</v>
      </c>
      <c r="B1478" s="84"/>
      <c r="C1478" s="1"/>
      <c r="D1478" s="36"/>
      <c r="E1478" s="1"/>
      <c r="F1478" s="36"/>
      <c r="G1478" s="68"/>
      <c r="H1478" s="71"/>
      <c r="I1478" s="71"/>
      <c r="J1478" s="1"/>
      <c r="K1478" s="1"/>
      <c r="L1478" s="1"/>
      <c r="M1478" s="5"/>
      <c r="N1478" s="5"/>
      <c r="O1478" s="31"/>
      <c r="P1478" s="31"/>
      <c r="Q1478" s="1"/>
      <c r="R1478" s="64"/>
      <c r="S1478" s="73"/>
      <c r="T1478" s="74">
        <f t="shared" si="23"/>
        <v>430</v>
      </c>
      <c r="U1478" s="75"/>
      <c r="V1478" s="8" t="str" cm="1">
        <f t="array" ref="V1478">IF(SUMPRODUCT((Tableau1[NOM DE LA STRUCTURE]=Tableau1[[#This Row],[NOM DE LA STRUCTURE]])*Tableau1[MONTANT PROPOSE POUR L''ACTION])=0,"",SUMPRODUCT((Tableau1[NOM DE LA STRUCTURE]=Tableau1[[#This Row],[NOM DE LA STRUCTURE]])*Tableau1[MONTANT PROPOSE POUR L''ACTION]))</f>
        <v/>
      </c>
      <c r="W1478" s="79"/>
    </row>
    <row r="1479" spans="1:23" ht="47.5" hidden="1" customHeight="1" x14ac:dyDescent="0.25">
      <c r="A1479" s="13">
        <f>_xlfn.XLOOKUP(C1479,'Export Action'!$A$3:$A$1999,'Export Action'!$L$3:$L$1999)</f>
        <v>0</v>
      </c>
      <c r="B1479" s="84"/>
      <c r="C1479" s="1"/>
      <c r="D1479" s="36"/>
      <c r="E1479" s="1"/>
      <c r="F1479" s="36"/>
      <c r="G1479" s="68"/>
      <c r="H1479" s="71"/>
      <c r="I1479" s="71"/>
      <c r="J1479" s="1"/>
      <c r="K1479" s="1"/>
      <c r="L1479" s="1"/>
      <c r="M1479" s="5"/>
      <c r="N1479" s="5"/>
      <c r="O1479" s="31"/>
      <c r="P1479" s="31"/>
      <c r="Q1479" s="1"/>
      <c r="R1479" s="64"/>
      <c r="S1479" s="73"/>
      <c r="T1479" s="74">
        <f t="shared" si="23"/>
        <v>430</v>
      </c>
      <c r="U1479" s="75"/>
      <c r="V1479" s="8" t="str" cm="1">
        <f t="array" ref="V1479">IF(SUMPRODUCT((Tableau1[NOM DE LA STRUCTURE]=Tableau1[[#This Row],[NOM DE LA STRUCTURE]])*Tableau1[MONTANT PROPOSE POUR L''ACTION])=0,"",SUMPRODUCT((Tableau1[NOM DE LA STRUCTURE]=Tableau1[[#This Row],[NOM DE LA STRUCTURE]])*Tableau1[MONTANT PROPOSE POUR L''ACTION]))</f>
        <v/>
      </c>
      <c r="W1479" s="79"/>
    </row>
    <row r="1480" spans="1:23" ht="47.5" hidden="1" customHeight="1" x14ac:dyDescent="0.25">
      <c r="A1480" s="13">
        <f>_xlfn.XLOOKUP(C1480,'Export Action'!$A$3:$A$1999,'Export Action'!$L$3:$L$1999)</f>
        <v>0</v>
      </c>
      <c r="B1480" s="84"/>
      <c r="C1480" s="1"/>
      <c r="D1480" s="36"/>
      <c r="E1480" s="1"/>
      <c r="F1480" s="36"/>
      <c r="G1480" s="68"/>
      <c r="H1480" s="71"/>
      <c r="I1480" s="71"/>
      <c r="J1480" s="1"/>
      <c r="K1480" s="1"/>
      <c r="L1480" s="1"/>
      <c r="M1480" s="5"/>
      <c r="N1480" s="5"/>
      <c r="O1480" s="31"/>
      <c r="P1480" s="31"/>
      <c r="Q1480" s="1"/>
      <c r="R1480" s="64"/>
      <c r="S1480" s="73"/>
      <c r="T1480" s="74">
        <f t="shared" si="23"/>
        <v>430</v>
      </c>
      <c r="U1480" s="75"/>
      <c r="V1480" s="8" t="str" cm="1">
        <f t="array" ref="V1480">IF(SUMPRODUCT((Tableau1[NOM DE LA STRUCTURE]=Tableau1[[#This Row],[NOM DE LA STRUCTURE]])*Tableau1[MONTANT PROPOSE POUR L''ACTION])=0,"",SUMPRODUCT((Tableau1[NOM DE LA STRUCTURE]=Tableau1[[#This Row],[NOM DE LA STRUCTURE]])*Tableau1[MONTANT PROPOSE POUR L''ACTION]))</f>
        <v/>
      </c>
      <c r="W1480" s="79"/>
    </row>
    <row r="1481" spans="1:23" ht="47.5" hidden="1" customHeight="1" x14ac:dyDescent="0.25">
      <c r="A1481" s="13">
        <f>_xlfn.XLOOKUP(C1481,'Export Action'!$A$3:$A$1999,'Export Action'!$L$3:$L$1999)</f>
        <v>0</v>
      </c>
      <c r="B1481" s="84"/>
      <c r="C1481" s="1"/>
      <c r="D1481" s="36"/>
      <c r="E1481" s="1"/>
      <c r="F1481" s="36"/>
      <c r="G1481" s="68"/>
      <c r="H1481" s="71"/>
      <c r="I1481" s="71"/>
      <c r="J1481" s="1"/>
      <c r="K1481" s="1"/>
      <c r="L1481" s="1"/>
      <c r="M1481" s="5"/>
      <c r="N1481" s="5"/>
      <c r="O1481" s="31"/>
      <c r="P1481" s="31"/>
      <c r="Q1481" s="1"/>
      <c r="R1481" s="64"/>
      <c r="S1481" s="73"/>
      <c r="T1481" s="74">
        <f t="shared" si="23"/>
        <v>430</v>
      </c>
      <c r="U1481" s="75"/>
      <c r="V1481" s="8" t="str" cm="1">
        <f t="array" ref="V1481">IF(SUMPRODUCT((Tableau1[NOM DE LA STRUCTURE]=Tableau1[[#This Row],[NOM DE LA STRUCTURE]])*Tableau1[MONTANT PROPOSE POUR L''ACTION])=0,"",SUMPRODUCT((Tableau1[NOM DE LA STRUCTURE]=Tableau1[[#This Row],[NOM DE LA STRUCTURE]])*Tableau1[MONTANT PROPOSE POUR L''ACTION]))</f>
        <v/>
      </c>
      <c r="W1481" s="79"/>
    </row>
    <row r="1482" spans="1:23" ht="47.5" hidden="1" customHeight="1" x14ac:dyDescent="0.25">
      <c r="A1482" s="13">
        <f>_xlfn.XLOOKUP(C1482,'Export Action'!$A$3:$A$1999,'Export Action'!$L$3:$L$1999)</f>
        <v>0</v>
      </c>
      <c r="B1482" s="84"/>
      <c r="C1482" s="1"/>
      <c r="D1482" s="36"/>
      <c r="E1482" s="1"/>
      <c r="F1482" s="36"/>
      <c r="G1482" s="68"/>
      <c r="H1482" s="71"/>
      <c r="I1482" s="71"/>
      <c r="J1482" s="1"/>
      <c r="K1482" s="1"/>
      <c r="L1482" s="1"/>
      <c r="M1482" s="5"/>
      <c r="N1482" s="5"/>
      <c r="O1482" s="31"/>
      <c r="P1482" s="31"/>
      <c r="Q1482" s="1"/>
      <c r="R1482" s="64"/>
      <c r="S1482" s="73"/>
      <c r="T1482" s="74">
        <f t="shared" si="23"/>
        <v>430</v>
      </c>
      <c r="U1482" s="75"/>
      <c r="V1482" s="8" t="str" cm="1">
        <f t="array" ref="V1482">IF(SUMPRODUCT((Tableau1[NOM DE LA STRUCTURE]=Tableau1[[#This Row],[NOM DE LA STRUCTURE]])*Tableau1[MONTANT PROPOSE POUR L''ACTION])=0,"",SUMPRODUCT((Tableau1[NOM DE LA STRUCTURE]=Tableau1[[#This Row],[NOM DE LA STRUCTURE]])*Tableau1[MONTANT PROPOSE POUR L''ACTION]))</f>
        <v/>
      </c>
      <c r="W1482" s="79"/>
    </row>
    <row r="1483" spans="1:23" ht="47.5" hidden="1" customHeight="1" x14ac:dyDescent="0.25">
      <c r="A1483" s="13">
        <f>_xlfn.XLOOKUP(C1483,'Export Action'!$A$3:$A$1999,'Export Action'!$L$3:$L$1999)</f>
        <v>0</v>
      </c>
      <c r="B1483" s="84"/>
      <c r="C1483" s="1"/>
      <c r="D1483" s="36"/>
      <c r="E1483" s="1"/>
      <c r="F1483" s="36"/>
      <c r="G1483" s="68"/>
      <c r="H1483" s="71"/>
      <c r="I1483" s="71"/>
      <c r="J1483" s="1"/>
      <c r="K1483" s="1"/>
      <c r="L1483" s="1"/>
      <c r="M1483" s="5"/>
      <c r="N1483" s="5"/>
      <c r="O1483" s="31"/>
      <c r="P1483" s="31"/>
      <c r="Q1483" s="1"/>
      <c r="R1483" s="64"/>
      <c r="S1483" s="73"/>
      <c r="T1483" s="74">
        <f t="shared" si="23"/>
        <v>430</v>
      </c>
      <c r="U1483" s="75"/>
      <c r="V1483" s="8" t="str" cm="1">
        <f t="array" ref="V1483">IF(SUMPRODUCT((Tableau1[NOM DE LA STRUCTURE]=Tableau1[[#This Row],[NOM DE LA STRUCTURE]])*Tableau1[MONTANT PROPOSE POUR L''ACTION])=0,"",SUMPRODUCT((Tableau1[NOM DE LA STRUCTURE]=Tableau1[[#This Row],[NOM DE LA STRUCTURE]])*Tableau1[MONTANT PROPOSE POUR L''ACTION]))</f>
        <v/>
      </c>
      <c r="W1483" s="79"/>
    </row>
    <row r="1484" spans="1:23" ht="47.5" hidden="1" customHeight="1" x14ac:dyDescent="0.25">
      <c r="A1484" s="13">
        <f>_xlfn.XLOOKUP(C1484,'Export Action'!$A$3:$A$1999,'Export Action'!$L$3:$L$1999)</f>
        <v>0</v>
      </c>
      <c r="B1484" s="84"/>
      <c r="C1484" s="1"/>
      <c r="D1484" s="36"/>
      <c r="E1484" s="1"/>
      <c r="F1484" s="36"/>
      <c r="G1484" s="68"/>
      <c r="H1484" s="71"/>
      <c r="I1484" s="71"/>
      <c r="J1484" s="1"/>
      <c r="K1484" s="1"/>
      <c r="L1484" s="1"/>
      <c r="M1484" s="5"/>
      <c r="N1484" s="5"/>
      <c r="O1484" s="31"/>
      <c r="P1484" s="31"/>
      <c r="Q1484" s="1"/>
      <c r="R1484" s="64"/>
      <c r="S1484" s="73"/>
      <c r="T1484" s="74">
        <f t="shared" si="23"/>
        <v>430</v>
      </c>
      <c r="U1484" s="75"/>
      <c r="V1484" s="8" t="str" cm="1">
        <f t="array" ref="V1484">IF(SUMPRODUCT((Tableau1[NOM DE LA STRUCTURE]=Tableau1[[#This Row],[NOM DE LA STRUCTURE]])*Tableau1[MONTANT PROPOSE POUR L''ACTION])=0,"",SUMPRODUCT((Tableau1[NOM DE LA STRUCTURE]=Tableau1[[#This Row],[NOM DE LA STRUCTURE]])*Tableau1[MONTANT PROPOSE POUR L''ACTION]))</f>
        <v/>
      </c>
      <c r="W1484" s="79"/>
    </row>
    <row r="1485" spans="1:23" ht="47.5" hidden="1" customHeight="1" x14ac:dyDescent="0.25">
      <c r="A1485" s="13">
        <f>_xlfn.XLOOKUP(C1485,'Export Action'!$A$3:$A$1999,'Export Action'!$L$3:$L$1999)</f>
        <v>0</v>
      </c>
      <c r="B1485" s="84"/>
      <c r="C1485" s="1"/>
      <c r="D1485" s="36"/>
      <c r="E1485" s="1"/>
      <c r="F1485" s="36"/>
      <c r="G1485" s="68"/>
      <c r="H1485" s="71"/>
      <c r="I1485" s="71"/>
      <c r="J1485" s="1"/>
      <c r="K1485" s="1"/>
      <c r="L1485" s="1"/>
      <c r="M1485" s="5"/>
      <c r="N1485" s="5"/>
      <c r="O1485" s="31"/>
      <c r="P1485" s="31"/>
      <c r="Q1485" s="1"/>
      <c r="R1485" s="64"/>
      <c r="S1485" s="73"/>
      <c r="T1485" s="74">
        <f t="shared" si="23"/>
        <v>430</v>
      </c>
      <c r="U1485" s="75"/>
      <c r="V1485" s="8" t="str" cm="1">
        <f t="array" ref="V1485">IF(SUMPRODUCT((Tableau1[NOM DE LA STRUCTURE]=Tableau1[[#This Row],[NOM DE LA STRUCTURE]])*Tableau1[MONTANT PROPOSE POUR L''ACTION])=0,"",SUMPRODUCT((Tableau1[NOM DE LA STRUCTURE]=Tableau1[[#This Row],[NOM DE LA STRUCTURE]])*Tableau1[MONTANT PROPOSE POUR L''ACTION]))</f>
        <v/>
      </c>
      <c r="W1485" s="79"/>
    </row>
    <row r="1486" spans="1:23" ht="47.5" hidden="1" customHeight="1" x14ac:dyDescent="0.25">
      <c r="A1486" s="13">
        <f>_xlfn.XLOOKUP(C1486,'Export Action'!$A$3:$A$1999,'Export Action'!$L$3:$L$1999)</f>
        <v>0</v>
      </c>
      <c r="B1486" s="84"/>
      <c r="C1486" s="1"/>
      <c r="D1486" s="36"/>
      <c r="E1486" s="1"/>
      <c r="F1486" s="36"/>
      <c r="G1486" s="68"/>
      <c r="H1486" s="71"/>
      <c r="I1486" s="71"/>
      <c r="J1486" s="1"/>
      <c r="K1486" s="1"/>
      <c r="L1486" s="1"/>
      <c r="M1486" s="5"/>
      <c r="N1486" s="5"/>
      <c r="O1486" s="31"/>
      <c r="P1486" s="31"/>
      <c r="Q1486" s="1"/>
      <c r="R1486" s="64"/>
      <c r="S1486" s="73"/>
      <c r="T1486" s="74">
        <f t="shared" si="23"/>
        <v>430</v>
      </c>
      <c r="U1486" s="75"/>
      <c r="V1486" s="8" t="str" cm="1">
        <f t="array" ref="V1486">IF(SUMPRODUCT((Tableau1[NOM DE LA STRUCTURE]=Tableau1[[#This Row],[NOM DE LA STRUCTURE]])*Tableau1[MONTANT PROPOSE POUR L''ACTION])=0,"",SUMPRODUCT((Tableau1[NOM DE LA STRUCTURE]=Tableau1[[#This Row],[NOM DE LA STRUCTURE]])*Tableau1[MONTANT PROPOSE POUR L''ACTION]))</f>
        <v/>
      </c>
      <c r="W1486" s="79"/>
    </row>
    <row r="1487" spans="1:23" ht="47.5" hidden="1" customHeight="1" x14ac:dyDescent="0.25">
      <c r="A1487" s="13">
        <f>_xlfn.XLOOKUP(C1487,'Export Action'!$A$3:$A$1999,'Export Action'!$L$3:$L$1999)</f>
        <v>0</v>
      </c>
      <c r="B1487" s="84"/>
      <c r="C1487" s="1"/>
      <c r="D1487" s="36"/>
      <c r="E1487" s="1"/>
      <c r="F1487" s="36"/>
      <c r="G1487" s="68"/>
      <c r="H1487" s="71"/>
      <c r="I1487" s="71"/>
      <c r="J1487" s="1"/>
      <c r="K1487" s="1"/>
      <c r="L1487" s="1"/>
      <c r="M1487" s="5"/>
      <c r="N1487" s="5"/>
      <c r="O1487" s="31"/>
      <c r="P1487" s="31"/>
      <c r="Q1487" s="1"/>
      <c r="R1487" s="64"/>
      <c r="S1487" s="73"/>
      <c r="T1487" s="74">
        <f t="shared" si="23"/>
        <v>430</v>
      </c>
      <c r="U1487" s="75"/>
      <c r="V1487" s="8" t="str" cm="1">
        <f t="array" ref="V1487">IF(SUMPRODUCT((Tableau1[NOM DE LA STRUCTURE]=Tableau1[[#This Row],[NOM DE LA STRUCTURE]])*Tableau1[MONTANT PROPOSE POUR L''ACTION])=0,"",SUMPRODUCT((Tableau1[NOM DE LA STRUCTURE]=Tableau1[[#This Row],[NOM DE LA STRUCTURE]])*Tableau1[MONTANT PROPOSE POUR L''ACTION]))</f>
        <v/>
      </c>
      <c r="W1487" s="79"/>
    </row>
    <row r="1488" spans="1:23" ht="47.5" hidden="1" customHeight="1" x14ac:dyDescent="0.25">
      <c r="A1488" s="13">
        <f>_xlfn.XLOOKUP(C1488,'Export Action'!$A$3:$A$1999,'Export Action'!$L$3:$L$1999)</f>
        <v>0</v>
      </c>
      <c r="B1488" s="84"/>
      <c r="C1488" s="1"/>
      <c r="D1488" s="36"/>
      <c r="E1488" s="1"/>
      <c r="F1488" s="36"/>
      <c r="G1488" s="68"/>
      <c r="H1488" s="71"/>
      <c r="I1488" s="71"/>
      <c r="J1488" s="1"/>
      <c r="K1488" s="1"/>
      <c r="L1488" s="1"/>
      <c r="M1488" s="5"/>
      <c r="N1488" s="5"/>
      <c r="O1488" s="31"/>
      <c r="P1488" s="31"/>
      <c r="Q1488" s="1"/>
      <c r="R1488" s="64"/>
      <c r="S1488" s="73"/>
      <c r="T1488" s="74">
        <f t="shared" si="23"/>
        <v>430</v>
      </c>
      <c r="U1488" s="75"/>
      <c r="V1488" s="8" t="str" cm="1">
        <f t="array" ref="V1488">IF(SUMPRODUCT((Tableau1[NOM DE LA STRUCTURE]=Tableau1[[#This Row],[NOM DE LA STRUCTURE]])*Tableau1[MONTANT PROPOSE POUR L''ACTION])=0,"",SUMPRODUCT((Tableau1[NOM DE LA STRUCTURE]=Tableau1[[#This Row],[NOM DE LA STRUCTURE]])*Tableau1[MONTANT PROPOSE POUR L''ACTION]))</f>
        <v/>
      </c>
      <c r="W1488" s="79"/>
    </row>
    <row r="1489" spans="1:23" ht="47.5" hidden="1" customHeight="1" x14ac:dyDescent="0.25">
      <c r="A1489" s="13">
        <f>_xlfn.XLOOKUP(C1489,'Export Action'!$A$3:$A$1999,'Export Action'!$L$3:$L$1999)</f>
        <v>0</v>
      </c>
      <c r="B1489" s="84"/>
      <c r="C1489" s="1"/>
      <c r="D1489" s="36"/>
      <c r="E1489" s="1"/>
      <c r="F1489" s="36"/>
      <c r="G1489" s="68"/>
      <c r="H1489" s="71"/>
      <c r="I1489" s="71"/>
      <c r="J1489" s="1"/>
      <c r="K1489" s="1"/>
      <c r="L1489" s="1"/>
      <c r="M1489" s="5"/>
      <c r="N1489" s="5"/>
      <c r="O1489" s="31"/>
      <c r="P1489" s="31"/>
      <c r="Q1489" s="1"/>
      <c r="R1489" s="64"/>
      <c r="S1489" s="73"/>
      <c r="T1489" s="74">
        <f t="shared" si="23"/>
        <v>430</v>
      </c>
      <c r="U1489" s="75"/>
      <c r="V1489" s="8" t="str" cm="1">
        <f t="array" ref="V1489">IF(SUMPRODUCT((Tableau1[NOM DE LA STRUCTURE]=Tableau1[[#This Row],[NOM DE LA STRUCTURE]])*Tableau1[MONTANT PROPOSE POUR L''ACTION])=0,"",SUMPRODUCT((Tableau1[NOM DE LA STRUCTURE]=Tableau1[[#This Row],[NOM DE LA STRUCTURE]])*Tableau1[MONTANT PROPOSE POUR L''ACTION]))</f>
        <v/>
      </c>
      <c r="W1489" s="79"/>
    </row>
    <row r="1490" spans="1:23" ht="47.5" hidden="1" customHeight="1" x14ac:dyDescent="0.25">
      <c r="A1490" s="13">
        <f>_xlfn.XLOOKUP(C1490,'Export Action'!$A$3:$A$1999,'Export Action'!$L$3:$L$1999)</f>
        <v>0</v>
      </c>
      <c r="B1490" s="84"/>
      <c r="C1490" s="1"/>
      <c r="D1490" s="36"/>
      <c r="E1490" s="1"/>
      <c r="F1490" s="36"/>
      <c r="G1490" s="68"/>
      <c r="H1490" s="71"/>
      <c r="I1490" s="71"/>
      <c r="J1490" s="1"/>
      <c r="K1490" s="1"/>
      <c r="L1490" s="1"/>
      <c r="M1490" s="5"/>
      <c r="N1490" s="5"/>
      <c r="O1490" s="31"/>
      <c r="P1490" s="31"/>
      <c r="Q1490" s="1"/>
      <c r="R1490" s="64"/>
      <c r="S1490" s="73"/>
      <c r="T1490" s="74">
        <f t="shared" si="23"/>
        <v>430</v>
      </c>
      <c r="U1490" s="75"/>
      <c r="V1490" s="8" t="str" cm="1">
        <f t="array" ref="V1490">IF(SUMPRODUCT((Tableau1[NOM DE LA STRUCTURE]=Tableau1[[#This Row],[NOM DE LA STRUCTURE]])*Tableau1[MONTANT PROPOSE POUR L''ACTION])=0,"",SUMPRODUCT((Tableau1[NOM DE LA STRUCTURE]=Tableau1[[#This Row],[NOM DE LA STRUCTURE]])*Tableau1[MONTANT PROPOSE POUR L''ACTION]))</f>
        <v/>
      </c>
      <c r="W1490" s="79"/>
    </row>
    <row r="1491" spans="1:23" ht="47.5" hidden="1" customHeight="1" x14ac:dyDescent="0.25">
      <c r="A1491" s="13">
        <f>_xlfn.XLOOKUP(C1491,'Export Action'!$A$3:$A$1999,'Export Action'!$L$3:$L$1999)</f>
        <v>0</v>
      </c>
      <c r="B1491" s="84"/>
      <c r="C1491" s="1"/>
      <c r="D1491" s="36"/>
      <c r="E1491" s="1"/>
      <c r="F1491" s="36"/>
      <c r="G1491" s="68"/>
      <c r="H1491" s="71"/>
      <c r="I1491" s="71"/>
      <c r="J1491" s="1"/>
      <c r="K1491" s="1"/>
      <c r="L1491" s="1"/>
      <c r="M1491" s="5"/>
      <c r="N1491" s="5"/>
      <c r="O1491" s="31"/>
      <c r="P1491" s="31"/>
      <c r="Q1491" s="1"/>
      <c r="R1491" s="64"/>
      <c r="S1491" s="73"/>
      <c r="T1491" s="74">
        <f t="shared" si="23"/>
        <v>430</v>
      </c>
      <c r="U1491" s="75"/>
      <c r="V1491" s="8" t="str" cm="1">
        <f t="array" ref="V1491">IF(SUMPRODUCT((Tableau1[NOM DE LA STRUCTURE]=Tableau1[[#This Row],[NOM DE LA STRUCTURE]])*Tableau1[MONTANT PROPOSE POUR L''ACTION])=0,"",SUMPRODUCT((Tableau1[NOM DE LA STRUCTURE]=Tableau1[[#This Row],[NOM DE LA STRUCTURE]])*Tableau1[MONTANT PROPOSE POUR L''ACTION]))</f>
        <v/>
      </c>
      <c r="W1491" s="79"/>
    </row>
    <row r="1492" spans="1:23" ht="47.5" hidden="1" customHeight="1" x14ac:dyDescent="0.25">
      <c r="A1492" s="13">
        <f>_xlfn.XLOOKUP(C1492,'Export Action'!$A$3:$A$1999,'Export Action'!$L$3:$L$1999)</f>
        <v>0</v>
      </c>
      <c r="B1492" s="84"/>
      <c r="C1492" s="1"/>
      <c r="D1492" s="36"/>
      <c r="E1492" s="1"/>
      <c r="F1492" s="36"/>
      <c r="G1492" s="68"/>
      <c r="H1492" s="71"/>
      <c r="I1492" s="71"/>
      <c r="J1492" s="1"/>
      <c r="K1492" s="1"/>
      <c r="L1492" s="1"/>
      <c r="M1492" s="5"/>
      <c r="N1492" s="5"/>
      <c r="O1492" s="31"/>
      <c r="P1492" s="31"/>
      <c r="Q1492" s="1"/>
      <c r="R1492" s="64"/>
      <c r="S1492" s="73"/>
      <c r="T1492" s="74">
        <f t="shared" si="23"/>
        <v>430</v>
      </c>
      <c r="U1492" s="75"/>
      <c r="V1492" s="8" t="str" cm="1">
        <f t="array" ref="V1492">IF(SUMPRODUCT((Tableau1[NOM DE LA STRUCTURE]=Tableau1[[#This Row],[NOM DE LA STRUCTURE]])*Tableau1[MONTANT PROPOSE POUR L''ACTION])=0,"",SUMPRODUCT((Tableau1[NOM DE LA STRUCTURE]=Tableau1[[#This Row],[NOM DE LA STRUCTURE]])*Tableau1[MONTANT PROPOSE POUR L''ACTION]))</f>
        <v/>
      </c>
      <c r="W1492" s="79"/>
    </row>
    <row r="1493" spans="1:23" ht="47.5" hidden="1" customHeight="1" x14ac:dyDescent="0.25">
      <c r="A1493" s="13">
        <f>_xlfn.XLOOKUP(C1493,'Export Action'!$A$3:$A$1999,'Export Action'!$L$3:$L$1999)</f>
        <v>0</v>
      </c>
      <c r="B1493" s="84"/>
      <c r="C1493" s="1"/>
      <c r="D1493" s="36"/>
      <c r="E1493" s="1"/>
      <c r="F1493" s="36"/>
      <c r="G1493" s="68"/>
      <c r="H1493" s="71"/>
      <c r="I1493" s="71"/>
      <c r="J1493" s="1"/>
      <c r="K1493" s="1"/>
      <c r="L1493" s="1"/>
      <c r="M1493" s="5"/>
      <c r="N1493" s="5"/>
      <c r="O1493" s="31"/>
      <c r="P1493" s="31"/>
      <c r="Q1493" s="1"/>
      <c r="R1493" s="64"/>
      <c r="S1493" s="73"/>
      <c r="T1493" s="74">
        <f t="shared" si="23"/>
        <v>430</v>
      </c>
      <c r="U1493" s="75"/>
      <c r="V1493" s="8" t="str" cm="1">
        <f t="array" ref="V1493">IF(SUMPRODUCT((Tableau1[NOM DE LA STRUCTURE]=Tableau1[[#This Row],[NOM DE LA STRUCTURE]])*Tableau1[MONTANT PROPOSE POUR L''ACTION])=0,"",SUMPRODUCT((Tableau1[NOM DE LA STRUCTURE]=Tableau1[[#This Row],[NOM DE LA STRUCTURE]])*Tableau1[MONTANT PROPOSE POUR L''ACTION]))</f>
        <v/>
      </c>
      <c r="W1493" s="79"/>
    </row>
    <row r="1494" spans="1:23" ht="47.5" hidden="1" customHeight="1" x14ac:dyDescent="0.25">
      <c r="A1494" s="13">
        <f>_xlfn.XLOOKUP(C1494,'Export Action'!$A$3:$A$1999,'Export Action'!$L$3:$L$1999)</f>
        <v>0</v>
      </c>
      <c r="B1494" s="84"/>
      <c r="C1494" s="1"/>
      <c r="D1494" s="36"/>
      <c r="E1494" s="1"/>
      <c r="F1494" s="36"/>
      <c r="G1494" s="68"/>
      <c r="H1494" s="71"/>
      <c r="I1494" s="71"/>
      <c r="J1494" s="1"/>
      <c r="K1494" s="1"/>
      <c r="L1494" s="1"/>
      <c r="M1494" s="5"/>
      <c r="N1494" s="5"/>
      <c r="O1494" s="31"/>
      <c r="P1494" s="31"/>
      <c r="Q1494" s="1"/>
      <c r="R1494" s="64"/>
      <c r="S1494" s="73"/>
      <c r="T1494" s="74">
        <f t="shared" si="23"/>
        <v>430</v>
      </c>
      <c r="U1494" s="75"/>
      <c r="V1494" s="8" t="str" cm="1">
        <f t="array" ref="V1494">IF(SUMPRODUCT((Tableau1[NOM DE LA STRUCTURE]=Tableau1[[#This Row],[NOM DE LA STRUCTURE]])*Tableau1[MONTANT PROPOSE POUR L''ACTION])=0,"",SUMPRODUCT((Tableau1[NOM DE LA STRUCTURE]=Tableau1[[#This Row],[NOM DE LA STRUCTURE]])*Tableau1[MONTANT PROPOSE POUR L''ACTION]))</f>
        <v/>
      </c>
      <c r="W1494" s="79"/>
    </row>
    <row r="1495" spans="1:23" ht="47.5" hidden="1" customHeight="1" x14ac:dyDescent="0.25">
      <c r="A1495" s="13">
        <f>_xlfn.XLOOKUP(C1495,'Export Action'!$A$3:$A$1999,'Export Action'!$L$3:$L$1999)</f>
        <v>0</v>
      </c>
      <c r="B1495" s="84"/>
      <c r="C1495" s="1"/>
      <c r="D1495" s="36"/>
      <c r="E1495" s="1"/>
      <c r="F1495" s="36"/>
      <c r="G1495" s="68"/>
      <c r="H1495" s="71"/>
      <c r="I1495" s="71"/>
      <c r="J1495" s="1"/>
      <c r="K1495" s="1"/>
      <c r="L1495" s="1"/>
      <c r="M1495" s="5"/>
      <c r="N1495" s="5"/>
      <c r="O1495" s="31"/>
      <c r="P1495" s="31"/>
      <c r="Q1495" s="1"/>
      <c r="R1495" s="64"/>
      <c r="S1495" s="73"/>
      <c r="T1495" s="74">
        <f t="shared" si="23"/>
        <v>430</v>
      </c>
      <c r="U1495" s="75"/>
      <c r="V1495" s="8" t="str" cm="1">
        <f t="array" ref="V1495">IF(SUMPRODUCT((Tableau1[NOM DE LA STRUCTURE]=Tableau1[[#This Row],[NOM DE LA STRUCTURE]])*Tableau1[MONTANT PROPOSE POUR L''ACTION])=0,"",SUMPRODUCT((Tableau1[NOM DE LA STRUCTURE]=Tableau1[[#This Row],[NOM DE LA STRUCTURE]])*Tableau1[MONTANT PROPOSE POUR L''ACTION]))</f>
        <v/>
      </c>
      <c r="W1495" s="79"/>
    </row>
    <row r="1496" spans="1:23" ht="47.5" hidden="1" customHeight="1" x14ac:dyDescent="0.25">
      <c r="A1496" s="13">
        <f>_xlfn.XLOOKUP(C1496,'Export Action'!$A$3:$A$1999,'Export Action'!$L$3:$L$1999)</f>
        <v>0</v>
      </c>
      <c r="B1496" s="84"/>
      <c r="C1496" s="1"/>
      <c r="D1496" s="36"/>
      <c r="E1496" s="1"/>
      <c r="F1496" s="36"/>
      <c r="G1496" s="68"/>
      <c r="H1496" s="71"/>
      <c r="I1496" s="71"/>
      <c r="J1496" s="1"/>
      <c r="K1496" s="1"/>
      <c r="L1496" s="1"/>
      <c r="M1496" s="5"/>
      <c r="N1496" s="5"/>
      <c r="O1496" s="31"/>
      <c r="P1496" s="31"/>
      <c r="Q1496" s="1"/>
      <c r="R1496" s="64"/>
      <c r="S1496" s="73"/>
      <c r="T1496" s="74">
        <f t="shared" si="23"/>
        <v>430</v>
      </c>
      <c r="U1496" s="75"/>
      <c r="V1496" s="8" t="str" cm="1">
        <f t="array" ref="V1496">IF(SUMPRODUCT((Tableau1[NOM DE LA STRUCTURE]=Tableau1[[#This Row],[NOM DE LA STRUCTURE]])*Tableau1[MONTANT PROPOSE POUR L''ACTION])=0,"",SUMPRODUCT((Tableau1[NOM DE LA STRUCTURE]=Tableau1[[#This Row],[NOM DE LA STRUCTURE]])*Tableau1[MONTANT PROPOSE POUR L''ACTION]))</f>
        <v/>
      </c>
      <c r="W1496" s="79"/>
    </row>
    <row r="1497" spans="1:23" ht="47.5" hidden="1" customHeight="1" x14ac:dyDescent="0.25">
      <c r="A1497" s="13">
        <f>_xlfn.XLOOKUP(C1497,'Export Action'!$A$3:$A$1999,'Export Action'!$L$3:$L$1999)</f>
        <v>0</v>
      </c>
      <c r="B1497" s="84"/>
      <c r="C1497" s="1"/>
      <c r="D1497" s="36"/>
      <c r="E1497" s="1"/>
      <c r="F1497" s="36"/>
      <c r="G1497" s="68"/>
      <c r="H1497" s="71"/>
      <c r="I1497" s="71"/>
      <c r="J1497" s="1"/>
      <c r="K1497" s="1"/>
      <c r="L1497" s="1"/>
      <c r="M1497" s="5"/>
      <c r="N1497" s="5"/>
      <c r="O1497" s="31"/>
      <c r="P1497" s="31"/>
      <c r="Q1497" s="1"/>
      <c r="R1497" s="64"/>
      <c r="S1497" s="73"/>
      <c r="T1497" s="74">
        <f t="shared" si="23"/>
        <v>430</v>
      </c>
      <c r="U1497" s="75"/>
      <c r="V1497" s="8" t="str" cm="1">
        <f t="array" ref="V1497">IF(SUMPRODUCT((Tableau1[NOM DE LA STRUCTURE]=Tableau1[[#This Row],[NOM DE LA STRUCTURE]])*Tableau1[MONTANT PROPOSE POUR L''ACTION])=0,"",SUMPRODUCT((Tableau1[NOM DE LA STRUCTURE]=Tableau1[[#This Row],[NOM DE LA STRUCTURE]])*Tableau1[MONTANT PROPOSE POUR L''ACTION]))</f>
        <v/>
      </c>
      <c r="W1497" s="79"/>
    </row>
    <row r="1498" spans="1:23" ht="47.5" hidden="1" customHeight="1" x14ac:dyDescent="0.25">
      <c r="A1498" s="13">
        <f>_xlfn.XLOOKUP(C1498,'Export Action'!$A$3:$A$1999,'Export Action'!$L$3:$L$1999)</f>
        <v>0</v>
      </c>
      <c r="B1498" s="84"/>
      <c r="C1498" s="1"/>
      <c r="D1498" s="36"/>
      <c r="E1498" s="1"/>
      <c r="F1498" s="36"/>
      <c r="G1498" s="68"/>
      <c r="H1498" s="71"/>
      <c r="I1498" s="71"/>
      <c r="J1498" s="1"/>
      <c r="K1498" s="1"/>
      <c r="L1498" s="1"/>
      <c r="M1498" s="5"/>
      <c r="N1498" s="5"/>
      <c r="O1498" s="31"/>
      <c r="P1498" s="31"/>
      <c r="Q1498" s="1"/>
      <c r="R1498" s="64"/>
      <c r="S1498" s="73"/>
      <c r="T1498" s="74">
        <f t="shared" si="23"/>
        <v>430</v>
      </c>
      <c r="U1498" s="75"/>
      <c r="V1498" s="8" t="str" cm="1">
        <f t="array" ref="V1498">IF(SUMPRODUCT((Tableau1[NOM DE LA STRUCTURE]=Tableau1[[#This Row],[NOM DE LA STRUCTURE]])*Tableau1[MONTANT PROPOSE POUR L''ACTION])=0,"",SUMPRODUCT((Tableau1[NOM DE LA STRUCTURE]=Tableau1[[#This Row],[NOM DE LA STRUCTURE]])*Tableau1[MONTANT PROPOSE POUR L''ACTION]))</f>
        <v/>
      </c>
      <c r="W1498" s="79"/>
    </row>
    <row r="1499" spans="1:23" ht="47.5" hidden="1" customHeight="1" x14ac:dyDescent="0.25">
      <c r="A1499" s="13">
        <f>_xlfn.XLOOKUP(C1499,'Export Action'!$A$3:$A$1999,'Export Action'!$L$3:$L$1999)</f>
        <v>0</v>
      </c>
      <c r="B1499" s="84"/>
      <c r="C1499" s="1"/>
      <c r="D1499" s="36"/>
      <c r="E1499" s="1"/>
      <c r="F1499" s="36"/>
      <c r="G1499" s="68"/>
      <c r="H1499" s="71"/>
      <c r="I1499" s="71"/>
      <c r="J1499" s="1"/>
      <c r="K1499" s="1"/>
      <c r="L1499" s="1"/>
      <c r="M1499" s="5"/>
      <c r="N1499" s="5"/>
      <c r="O1499" s="31"/>
      <c r="P1499" s="31"/>
      <c r="Q1499" s="1"/>
      <c r="R1499" s="64"/>
      <c r="S1499" s="73"/>
      <c r="T1499" s="74">
        <f t="shared" si="23"/>
        <v>430</v>
      </c>
      <c r="U1499" s="75"/>
      <c r="V1499" s="8" t="str" cm="1">
        <f t="array" ref="V1499">IF(SUMPRODUCT((Tableau1[NOM DE LA STRUCTURE]=Tableau1[[#This Row],[NOM DE LA STRUCTURE]])*Tableau1[MONTANT PROPOSE POUR L''ACTION])=0,"",SUMPRODUCT((Tableau1[NOM DE LA STRUCTURE]=Tableau1[[#This Row],[NOM DE LA STRUCTURE]])*Tableau1[MONTANT PROPOSE POUR L''ACTION]))</f>
        <v/>
      </c>
      <c r="W1499" s="79"/>
    </row>
    <row r="1500" spans="1:23" ht="47.5" hidden="1" customHeight="1" x14ac:dyDescent="0.25">
      <c r="A1500" s="13">
        <f>_xlfn.XLOOKUP(C1500,'Export Action'!$A$3:$A$1999,'Export Action'!$L$3:$L$1999)</f>
        <v>0</v>
      </c>
      <c r="B1500" s="84"/>
      <c r="C1500" s="1"/>
      <c r="D1500" s="36"/>
      <c r="E1500" s="1"/>
      <c r="F1500" s="36"/>
      <c r="G1500" s="68"/>
      <c r="H1500" s="71"/>
      <c r="I1500" s="71"/>
      <c r="J1500" s="1"/>
      <c r="K1500" s="1"/>
      <c r="L1500" s="1"/>
      <c r="M1500" s="5"/>
      <c r="N1500" s="5"/>
      <c r="O1500" s="31"/>
      <c r="P1500" s="31"/>
      <c r="Q1500" s="1"/>
      <c r="R1500" s="64"/>
      <c r="S1500" s="73"/>
      <c r="T1500" s="74">
        <f t="shared" si="23"/>
        <v>430</v>
      </c>
      <c r="U1500" s="75"/>
      <c r="V1500" s="8" t="str" cm="1">
        <f t="array" ref="V1500">IF(SUMPRODUCT((Tableau1[NOM DE LA STRUCTURE]=Tableau1[[#This Row],[NOM DE LA STRUCTURE]])*Tableau1[MONTANT PROPOSE POUR L''ACTION])=0,"",SUMPRODUCT((Tableau1[NOM DE LA STRUCTURE]=Tableau1[[#This Row],[NOM DE LA STRUCTURE]])*Tableau1[MONTANT PROPOSE POUR L''ACTION]))</f>
        <v/>
      </c>
      <c r="W1500" s="79"/>
    </row>
    <row r="1501" spans="1:23" ht="47.5" hidden="1" customHeight="1" x14ac:dyDescent="0.25">
      <c r="A1501" s="13">
        <f>_xlfn.XLOOKUP(C1501,'Export Action'!$A$3:$A$1999,'Export Action'!$L$3:$L$1999)</f>
        <v>0</v>
      </c>
      <c r="B1501" s="84"/>
      <c r="C1501" s="1"/>
      <c r="D1501" s="36"/>
      <c r="E1501" s="1"/>
      <c r="F1501" s="36"/>
      <c r="G1501" s="68"/>
      <c r="H1501" s="71"/>
      <c r="I1501" s="71"/>
      <c r="J1501" s="1"/>
      <c r="K1501" s="1"/>
      <c r="L1501" s="1"/>
      <c r="M1501" s="5"/>
      <c r="N1501" s="5"/>
      <c r="O1501" s="31"/>
      <c r="P1501" s="31"/>
      <c r="Q1501" s="1"/>
      <c r="R1501" s="64"/>
      <c r="S1501" s="73"/>
      <c r="T1501" s="74">
        <f t="shared" si="23"/>
        <v>430</v>
      </c>
      <c r="U1501" s="75"/>
      <c r="V1501" s="8" t="str" cm="1">
        <f t="array" ref="V1501">IF(SUMPRODUCT((Tableau1[NOM DE LA STRUCTURE]=Tableau1[[#This Row],[NOM DE LA STRUCTURE]])*Tableau1[MONTANT PROPOSE POUR L''ACTION])=0,"",SUMPRODUCT((Tableau1[NOM DE LA STRUCTURE]=Tableau1[[#This Row],[NOM DE LA STRUCTURE]])*Tableau1[MONTANT PROPOSE POUR L''ACTION]))</f>
        <v/>
      </c>
      <c r="W1501" s="79"/>
    </row>
    <row r="1502" spans="1:23" ht="47.5" hidden="1" customHeight="1" x14ac:dyDescent="0.25">
      <c r="A1502" s="13">
        <f>_xlfn.XLOOKUP(C1502,'Export Action'!$A$3:$A$1999,'Export Action'!$L$3:$L$1999)</f>
        <v>0</v>
      </c>
      <c r="B1502" s="84"/>
      <c r="C1502" s="1"/>
      <c r="D1502" s="36"/>
      <c r="E1502" s="1"/>
      <c r="F1502" s="36"/>
      <c r="G1502" s="68"/>
      <c r="H1502" s="71"/>
      <c r="I1502" s="71"/>
      <c r="J1502" s="1"/>
      <c r="K1502" s="1"/>
      <c r="L1502" s="1"/>
      <c r="M1502" s="5"/>
      <c r="N1502" s="5"/>
      <c r="O1502" s="31"/>
      <c r="P1502" s="31"/>
      <c r="Q1502" s="1"/>
      <c r="R1502" s="64"/>
      <c r="S1502" s="73"/>
      <c r="T1502" s="74">
        <f t="shared" si="23"/>
        <v>430</v>
      </c>
      <c r="U1502" s="75"/>
      <c r="V1502" s="8" t="str" cm="1">
        <f t="array" ref="V1502">IF(SUMPRODUCT((Tableau1[NOM DE LA STRUCTURE]=Tableau1[[#This Row],[NOM DE LA STRUCTURE]])*Tableau1[MONTANT PROPOSE POUR L''ACTION])=0,"",SUMPRODUCT((Tableau1[NOM DE LA STRUCTURE]=Tableau1[[#This Row],[NOM DE LA STRUCTURE]])*Tableau1[MONTANT PROPOSE POUR L''ACTION]))</f>
        <v/>
      </c>
      <c r="W1502" s="79"/>
    </row>
    <row r="1503" spans="1:23" ht="47.5" hidden="1" customHeight="1" x14ac:dyDescent="0.25">
      <c r="A1503" s="13">
        <f>_xlfn.XLOOKUP(C1503,'Export Action'!$A$3:$A$1999,'Export Action'!$L$3:$L$1999)</f>
        <v>0</v>
      </c>
      <c r="B1503" s="84"/>
      <c r="C1503" s="1"/>
      <c r="D1503" s="36"/>
      <c r="E1503" s="1"/>
      <c r="F1503" s="36"/>
      <c r="G1503" s="68"/>
      <c r="H1503" s="71"/>
      <c r="I1503" s="71"/>
      <c r="J1503" s="1"/>
      <c r="K1503" s="1"/>
      <c r="L1503" s="1"/>
      <c r="M1503" s="5"/>
      <c r="N1503" s="5"/>
      <c r="O1503" s="31"/>
      <c r="P1503" s="31"/>
      <c r="Q1503" s="1"/>
      <c r="R1503" s="64"/>
      <c r="S1503" s="73"/>
      <c r="T1503" s="74">
        <f t="shared" si="23"/>
        <v>430</v>
      </c>
      <c r="U1503" s="75"/>
      <c r="V1503" s="8" t="str" cm="1">
        <f t="array" ref="V1503">IF(SUMPRODUCT((Tableau1[NOM DE LA STRUCTURE]=Tableau1[[#This Row],[NOM DE LA STRUCTURE]])*Tableau1[MONTANT PROPOSE POUR L''ACTION])=0,"",SUMPRODUCT((Tableau1[NOM DE LA STRUCTURE]=Tableau1[[#This Row],[NOM DE LA STRUCTURE]])*Tableau1[MONTANT PROPOSE POUR L''ACTION]))</f>
        <v/>
      </c>
      <c r="W1503" s="79"/>
    </row>
    <row r="1504" spans="1:23" ht="47.5" hidden="1" customHeight="1" x14ac:dyDescent="0.25">
      <c r="A1504" s="13">
        <f>_xlfn.XLOOKUP(C1504,'Export Action'!$A$3:$A$1999,'Export Action'!$L$3:$L$1999)</f>
        <v>0</v>
      </c>
      <c r="B1504" s="84"/>
      <c r="C1504" s="1"/>
      <c r="D1504" s="36"/>
      <c r="E1504" s="1"/>
      <c r="F1504" s="36"/>
      <c r="G1504" s="68"/>
      <c r="H1504" s="71"/>
      <c r="I1504" s="71"/>
      <c r="J1504" s="1"/>
      <c r="K1504" s="1"/>
      <c r="L1504" s="1"/>
      <c r="M1504" s="5"/>
      <c r="N1504" s="5"/>
      <c r="O1504" s="31"/>
      <c r="P1504" s="31"/>
      <c r="Q1504" s="1"/>
      <c r="R1504" s="64"/>
      <c r="S1504" s="73"/>
      <c r="T1504" s="74">
        <f t="shared" si="23"/>
        <v>430</v>
      </c>
      <c r="U1504" s="75"/>
      <c r="V1504" s="8" t="str" cm="1">
        <f t="array" ref="V1504">IF(SUMPRODUCT((Tableau1[NOM DE LA STRUCTURE]=Tableau1[[#This Row],[NOM DE LA STRUCTURE]])*Tableau1[MONTANT PROPOSE POUR L''ACTION])=0,"",SUMPRODUCT((Tableau1[NOM DE LA STRUCTURE]=Tableau1[[#This Row],[NOM DE LA STRUCTURE]])*Tableau1[MONTANT PROPOSE POUR L''ACTION]))</f>
        <v/>
      </c>
      <c r="W1504" s="79"/>
    </row>
    <row r="1505" spans="1:23" ht="47.5" hidden="1" customHeight="1" x14ac:dyDescent="0.25">
      <c r="A1505" s="13">
        <f>_xlfn.XLOOKUP(C1505,'Export Action'!$A$3:$A$1999,'Export Action'!$L$3:$L$1999)</f>
        <v>0</v>
      </c>
      <c r="B1505" s="84"/>
      <c r="C1505" s="1"/>
      <c r="D1505" s="36"/>
      <c r="E1505" s="1"/>
      <c r="F1505" s="36"/>
      <c r="G1505" s="68"/>
      <c r="H1505" s="71"/>
      <c r="I1505" s="71"/>
      <c r="J1505" s="1"/>
      <c r="K1505" s="1"/>
      <c r="L1505" s="1"/>
      <c r="M1505" s="5"/>
      <c r="N1505" s="5"/>
      <c r="O1505" s="31"/>
      <c r="P1505" s="31"/>
      <c r="Q1505" s="1"/>
      <c r="R1505" s="64"/>
      <c r="S1505" s="73"/>
      <c r="T1505" s="74">
        <f t="shared" si="23"/>
        <v>430</v>
      </c>
      <c r="U1505" s="75"/>
      <c r="V1505" s="8" t="str" cm="1">
        <f t="array" ref="V1505">IF(SUMPRODUCT((Tableau1[NOM DE LA STRUCTURE]=Tableau1[[#This Row],[NOM DE LA STRUCTURE]])*Tableau1[MONTANT PROPOSE POUR L''ACTION])=0,"",SUMPRODUCT((Tableau1[NOM DE LA STRUCTURE]=Tableau1[[#This Row],[NOM DE LA STRUCTURE]])*Tableau1[MONTANT PROPOSE POUR L''ACTION]))</f>
        <v/>
      </c>
      <c r="W1505" s="79"/>
    </row>
    <row r="1506" spans="1:23" ht="47.5" hidden="1" customHeight="1" x14ac:dyDescent="0.25">
      <c r="A1506" s="13">
        <f>_xlfn.XLOOKUP(C1506,'Export Action'!$A$3:$A$1999,'Export Action'!$L$3:$L$1999)</f>
        <v>0</v>
      </c>
      <c r="B1506" s="84"/>
      <c r="C1506" s="1"/>
      <c r="D1506" s="36"/>
      <c r="E1506" s="1"/>
      <c r="F1506" s="36"/>
      <c r="G1506" s="68"/>
      <c r="H1506" s="71"/>
      <c r="I1506" s="71"/>
      <c r="J1506" s="1"/>
      <c r="K1506" s="1"/>
      <c r="L1506" s="1"/>
      <c r="M1506" s="5"/>
      <c r="N1506" s="5"/>
      <c r="O1506" s="31"/>
      <c r="P1506" s="31"/>
      <c r="Q1506" s="1"/>
      <c r="R1506" s="64"/>
      <c r="S1506" s="73"/>
      <c r="T1506" s="74">
        <f t="shared" si="23"/>
        <v>430</v>
      </c>
      <c r="U1506" s="75"/>
      <c r="V1506" s="8" t="str" cm="1">
        <f t="array" ref="V1506">IF(SUMPRODUCT((Tableau1[NOM DE LA STRUCTURE]=Tableau1[[#This Row],[NOM DE LA STRUCTURE]])*Tableau1[MONTANT PROPOSE POUR L''ACTION])=0,"",SUMPRODUCT((Tableau1[NOM DE LA STRUCTURE]=Tableau1[[#This Row],[NOM DE LA STRUCTURE]])*Tableau1[MONTANT PROPOSE POUR L''ACTION]))</f>
        <v/>
      </c>
      <c r="W1506" s="79"/>
    </row>
    <row r="1507" spans="1:23" ht="47.5" hidden="1" customHeight="1" x14ac:dyDescent="0.25">
      <c r="A1507" s="13">
        <f>_xlfn.XLOOKUP(C1507,'Export Action'!$A$3:$A$1999,'Export Action'!$L$3:$L$1999)</f>
        <v>0</v>
      </c>
      <c r="B1507" s="84"/>
      <c r="C1507" s="1"/>
      <c r="D1507" s="36"/>
      <c r="E1507" s="1"/>
      <c r="F1507" s="36"/>
      <c r="G1507" s="68"/>
      <c r="H1507" s="71"/>
      <c r="I1507" s="71"/>
      <c r="J1507" s="1"/>
      <c r="K1507" s="1"/>
      <c r="L1507" s="1"/>
      <c r="M1507" s="5"/>
      <c r="N1507" s="5"/>
      <c r="O1507" s="31"/>
      <c r="P1507" s="31"/>
      <c r="Q1507" s="1"/>
      <c r="R1507" s="64"/>
      <c r="S1507" s="73"/>
      <c r="T1507" s="74">
        <f t="shared" si="23"/>
        <v>430</v>
      </c>
      <c r="U1507" s="75"/>
      <c r="V1507" s="8" t="str" cm="1">
        <f t="array" ref="V1507">IF(SUMPRODUCT((Tableau1[NOM DE LA STRUCTURE]=Tableau1[[#This Row],[NOM DE LA STRUCTURE]])*Tableau1[MONTANT PROPOSE POUR L''ACTION])=0,"",SUMPRODUCT((Tableau1[NOM DE LA STRUCTURE]=Tableau1[[#This Row],[NOM DE LA STRUCTURE]])*Tableau1[MONTANT PROPOSE POUR L''ACTION]))</f>
        <v/>
      </c>
      <c r="W1507" s="79"/>
    </row>
    <row r="1508" spans="1:23" ht="47.5" hidden="1" customHeight="1" x14ac:dyDescent="0.25">
      <c r="A1508" s="13">
        <f>_xlfn.XLOOKUP(C1508,'Export Action'!$A$3:$A$1999,'Export Action'!$L$3:$L$1999)</f>
        <v>0</v>
      </c>
      <c r="B1508" s="84"/>
      <c r="C1508" s="1"/>
      <c r="D1508" s="36"/>
      <c r="E1508" s="1"/>
      <c r="F1508" s="36"/>
      <c r="G1508" s="68"/>
      <c r="H1508" s="71"/>
      <c r="I1508" s="71"/>
      <c r="J1508" s="1"/>
      <c r="K1508" s="1"/>
      <c r="L1508" s="1"/>
      <c r="M1508" s="5"/>
      <c r="N1508" s="5"/>
      <c r="O1508" s="31"/>
      <c r="P1508" s="31"/>
      <c r="Q1508" s="1"/>
      <c r="R1508" s="64"/>
      <c r="S1508" s="73"/>
      <c r="T1508" s="74">
        <f t="shared" si="23"/>
        <v>430</v>
      </c>
      <c r="U1508" s="75"/>
      <c r="V1508" s="8" t="str" cm="1">
        <f t="array" ref="V1508">IF(SUMPRODUCT((Tableau1[NOM DE LA STRUCTURE]=Tableau1[[#This Row],[NOM DE LA STRUCTURE]])*Tableau1[MONTANT PROPOSE POUR L''ACTION])=0,"",SUMPRODUCT((Tableau1[NOM DE LA STRUCTURE]=Tableau1[[#This Row],[NOM DE LA STRUCTURE]])*Tableau1[MONTANT PROPOSE POUR L''ACTION]))</f>
        <v/>
      </c>
      <c r="W1508" s="79"/>
    </row>
    <row r="1509" spans="1:23" ht="47.5" hidden="1" customHeight="1" x14ac:dyDescent="0.25">
      <c r="A1509" s="13">
        <f>_xlfn.XLOOKUP(C1509,'Export Action'!$A$3:$A$1999,'Export Action'!$L$3:$L$1999)</f>
        <v>0</v>
      </c>
      <c r="B1509" s="84"/>
      <c r="C1509" s="1"/>
      <c r="D1509" s="36"/>
      <c r="E1509" s="1"/>
      <c r="F1509" s="36"/>
      <c r="G1509" s="68"/>
      <c r="H1509" s="71"/>
      <c r="I1509" s="71"/>
      <c r="J1509" s="1"/>
      <c r="K1509" s="1"/>
      <c r="L1509" s="1"/>
      <c r="M1509" s="5"/>
      <c r="N1509" s="5"/>
      <c r="O1509" s="31"/>
      <c r="P1509" s="31"/>
      <c r="Q1509" s="1"/>
      <c r="R1509" s="64"/>
      <c r="S1509" s="73"/>
      <c r="T1509" s="74">
        <f t="shared" ref="T1509:T1572" si="24">IF(A1509=A1508,T1508,T1508+1)</f>
        <v>430</v>
      </c>
      <c r="U1509" s="75"/>
      <c r="V1509" s="8" t="str" cm="1">
        <f t="array" ref="V1509">IF(SUMPRODUCT((Tableau1[NOM DE LA STRUCTURE]=Tableau1[[#This Row],[NOM DE LA STRUCTURE]])*Tableau1[MONTANT PROPOSE POUR L''ACTION])=0,"",SUMPRODUCT((Tableau1[NOM DE LA STRUCTURE]=Tableau1[[#This Row],[NOM DE LA STRUCTURE]])*Tableau1[MONTANT PROPOSE POUR L''ACTION]))</f>
        <v/>
      </c>
      <c r="W1509" s="79"/>
    </row>
    <row r="1510" spans="1:23" ht="47.5" hidden="1" customHeight="1" x14ac:dyDescent="0.25">
      <c r="A1510" s="13">
        <f>_xlfn.XLOOKUP(C1510,'Export Action'!$A$3:$A$1999,'Export Action'!$L$3:$L$1999)</f>
        <v>0</v>
      </c>
      <c r="B1510" s="84"/>
      <c r="C1510" s="1"/>
      <c r="D1510" s="36"/>
      <c r="E1510" s="1"/>
      <c r="F1510" s="36"/>
      <c r="G1510" s="68"/>
      <c r="H1510" s="71"/>
      <c r="I1510" s="71"/>
      <c r="J1510" s="1"/>
      <c r="K1510" s="1"/>
      <c r="L1510" s="1"/>
      <c r="M1510" s="5"/>
      <c r="N1510" s="5"/>
      <c r="O1510" s="31"/>
      <c r="P1510" s="31"/>
      <c r="Q1510" s="1"/>
      <c r="R1510" s="64"/>
      <c r="S1510" s="73"/>
      <c r="T1510" s="74">
        <f t="shared" si="24"/>
        <v>430</v>
      </c>
      <c r="U1510" s="75"/>
      <c r="V1510" s="8" t="str" cm="1">
        <f t="array" ref="V1510">IF(SUMPRODUCT((Tableau1[NOM DE LA STRUCTURE]=Tableau1[[#This Row],[NOM DE LA STRUCTURE]])*Tableau1[MONTANT PROPOSE POUR L''ACTION])=0,"",SUMPRODUCT((Tableau1[NOM DE LA STRUCTURE]=Tableau1[[#This Row],[NOM DE LA STRUCTURE]])*Tableau1[MONTANT PROPOSE POUR L''ACTION]))</f>
        <v/>
      </c>
      <c r="W1510" s="79"/>
    </row>
    <row r="1511" spans="1:23" ht="47.5" hidden="1" customHeight="1" x14ac:dyDescent="0.25">
      <c r="A1511" s="13">
        <f>_xlfn.XLOOKUP(C1511,'Export Action'!$A$3:$A$1999,'Export Action'!$L$3:$L$1999)</f>
        <v>0</v>
      </c>
      <c r="B1511" s="84"/>
      <c r="C1511" s="1"/>
      <c r="D1511" s="36"/>
      <c r="E1511" s="1"/>
      <c r="F1511" s="36"/>
      <c r="G1511" s="68"/>
      <c r="H1511" s="71"/>
      <c r="I1511" s="71"/>
      <c r="J1511" s="1"/>
      <c r="K1511" s="1"/>
      <c r="L1511" s="1"/>
      <c r="M1511" s="5"/>
      <c r="N1511" s="5"/>
      <c r="O1511" s="31"/>
      <c r="P1511" s="31"/>
      <c r="Q1511" s="1"/>
      <c r="R1511" s="64"/>
      <c r="S1511" s="73"/>
      <c r="T1511" s="74">
        <f t="shared" si="24"/>
        <v>430</v>
      </c>
      <c r="U1511" s="75"/>
      <c r="V1511" s="8" t="str" cm="1">
        <f t="array" ref="V1511">IF(SUMPRODUCT((Tableau1[NOM DE LA STRUCTURE]=Tableau1[[#This Row],[NOM DE LA STRUCTURE]])*Tableau1[MONTANT PROPOSE POUR L''ACTION])=0,"",SUMPRODUCT((Tableau1[NOM DE LA STRUCTURE]=Tableau1[[#This Row],[NOM DE LA STRUCTURE]])*Tableau1[MONTANT PROPOSE POUR L''ACTION]))</f>
        <v/>
      </c>
      <c r="W1511" s="79"/>
    </row>
    <row r="1512" spans="1:23" ht="47.5" hidden="1" customHeight="1" x14ac:dyDescent="0.25">
      <c r="A1512" s="13">
        <f>_xlfn.XLOOKUP(C1512,'Export Action'!$A$3:$A$1999,'Export Action'!$L$3:$L$1999)</f>
        <v>0</v>
      </c>
      <c r="B1512" s="84"/>
      <c r="C1512" s="1"/>
      <c r="D1512" s="36"/>
      <c r="E1512" s="1"/>
      <c r="F1512" s="36"/>
      <c r="G1512" s="68"/>
      <c r="H1512" s="71"/>
      <c r="I1512" s="71"/>
      <c r="J1512" s="1"/>
      <c r="K1512" s="1"/>
      <c r="L1512" s="1"/>
      <c r="M1512" s="5"/>
      <c r="N1512" s="5"/>
      <c r="O1512" s="31"/>
      <c r="P1512" s="31"/>
      <c r="Q1512" s="1"/>
      <c r="R1512" s="64"/>
      <c r="S1512" s="73"/>
      <c r="T1512" s="74">
        <f t="shared" si="24"/>
        <v>430</v>
      </c>
      <c r="U1512" s="75"/>
      <c r="V1512" s="8" t="str" cm="1">
        <f t="array" ref="V1512">IF(SUMPRODUCT((Tableau1[NOM DE LA STRUCTURE]=Tableau1[[#This Row],[NOM DE LA STRUCTURE]])*Tableau1[MONTANT PROPOSE POUR L''ACTION])=0,"",SUMPRODUCT((Tableau1[NOM DE LA STRUCTURE]=Tableau1[[#This Row],[NOM DE LA STRUCTURE]])*Tableau1[MONTANT PROPOSE POUR L''ACTION]))</f>
        <v/>
      </c>
      <c r="W1512" s="79"/>
    </row>
    <row r="1513" spans="1:23" ht="47.5" hidden="1" customHeight="1" x14ac:dyDescent="0.25">
      <c r="A1513" s="13">
        <f>_xlfn.XLOOKUP(C1513,'Export Action'!$A$3:$A$1999,'Export Action'!$L$3:$L$1999)</f>
        <v>0</v>
      </c>
      <c r="B1513" s="84"/>
      <c r="C1513" s="1"/>
      <c r="D1513" s="36"/>
      <c r="E1513" s="1"/>
      <c r="F1513" s="36"/>
      <c r="G1513" s="68"/>
      <c r="H1513" s="71"/>
      <c r="I1513" s="71"/>
      <c r="J1513" s="1"/>
      <c r="K1513" s="1"/>
      <c r="L1513" s="1"/>
      <c r="M1513" s="5"/>
      <c r="N1513" s="5"/>
      <c r="O1513" s="31"/>
      <c r="P1513" s="31"/>
      <c r="Q1513" s="1"/>
      <c r="R1513" s="64"/>
      <c r="S1513" s="73"/>
      <c r="T1513" s="74">
        <f t="shared" si="24"/>
        <v>430</v>
      </c>
      <c r="U1513" s="75"/>
      <c r="V1513" s="8" t="str" cm="1">
        <f t="array" ref="V1513">IF(SUMPRODUCT((Tableau1[NOM DE LA STRUCTURE]=Tableau1[[#This Row],[NOM DE LA STRUCTURE]])*Tableau1[MONTANT PROPOSE POUR L''ACTION])=0,"",SUMPRODUCT((Tableau1[NOM DE LA STRUCTURE]=Tableau1[[#This Row],[NOM DE LA STRUCTURE]])*Tableau1[MONTANT PROPOSE POUR L''ACTION]))</f>
        <v/>
      </c>
      <c r="W1513" s="79"/>
    </row>
    <row r="1514" spans="1:23" ht="47.5" hidden="1" customHeight="1" x14ac:dyDescent="0.25">
      <c r="A1514" s="13">
        <f>_xlfn.XLOOKUP(C1514,'Export Action'!$A$3:$A$1999,'Export Action'!$L$3:$L$1999)</f>
        <v>0</v>
      </c>
      <c r="B1514" s="84"/>
      <c r="C1514" s="1"/>
      <c r="D1514" s="36"/>
      <c r="E1514" s="1"/>
      <c r="F1514" s="36"/>
      <c r="G1514" s="68"/>
      <c r="H1514" s="71"/>
      <c r="I1514" s="71"/>
      <c r="J1514" s="1"/>
      <c r="K1514" s="1"/>
      <c r="L1514" s="1"/>
      <c r="M1514" s="5"/>
      <c r="N1514" s="5"/>
      <c r="O1514" s="31"/>
      <c r="P1514" s="31"/>
      <c r="Q1514" s="1"/>
      <c r="R1514" s="64"/>
      <c r="S1514" s="73"/>
      <c r="T1514" s="74">
        <f t="shared" si="24"/>
        <v>430</v>
      </c>
      <c r="U1514" s="75"/>
      <c r="V1514" s="8" t="str" cm="1">
        <f t="array" ref="V1514">IF(SUMPRODUCT((Tableau1[NOM DE LA STRUCTURE]=Tableau1[[#This Row],[NOM DE LA STRUCTURE]])*Tableau1[MONTANT PROPOSE POUR L''ACTION])=0,"",SUMPRODUCT((Tableau1[NOM DE LA STRUCTURE]=Tableau1[[#This Row],[NOM DE LA STRUCTURE]])*Tableau1[MONTANT PROPOSE POUR L''ACTION]))</f>
        <v/>
      </c>
      <c r="W1514" s="79"/>
    </row>
    <row r="1515" spans="1:23" ht="47.5" hidden="1" customHeight="1" x14ac:dyDescent="0.25">
      <c r="A1515" s="13">
        <f>_xlfn.XLOOKUP(C1515,'Export Action'!$A$3:$A$1999,'Export Action'!$L$3:$L$1999)</f>
        <v>0</v>
      </c>
      <c r="B1515" s="84"/>
      <c r="C1515" s="1"/>
      <c r="D1515" s="36"/>
      <c r="E1515" s="1"/>
      <c r="F1515" s="36"/>
      <c r="G1515" s="68"/>
      <c r="H1515" s="71"/>
      <c r="I1515" s="71"/>
      <c r="J1515" s="1"/>
      <c r="K1515" s="1"/>
      <c r="L1515" s="1"/>
      <c r="M1515" s="5"/>
      <c r="N1515" s="5"/>
      <c r="O1515" s="31"/>
      <c r="P1515" s="31"/>
      <c r="Q1515" s="1"/>
      <c r="R1515" s="64"/>
      <c r="S1515" s="73"/>
      <c r="T1515" s="74">
        <f t="shared" si="24"/>
        <v>430</v>
      </c>
      <c r="U1515" s="75"/>
      <c r="V1515" s="8" t="str" cm="1">
        <f t="array" ref="V1515">IF(SUMPRODUCT((Tableau1[NOM DE LA STRUCTURE]=Tableau1[[#This Row],[NOM DE LA STRUCTURE]])*Tableau1[MONTANT PROPOSE POUR L''ACTION])=0,"",SUMPRODUCT((Tableau1[NOM DE LA STRUCTURE]=Tableau1[[#This Row],[NOM DE LA STRUCTURE]])*Tableau1[MONTANT PROPOSE POUR L''ACTION]))</f>
        <v/>
      </c>
      <c r="W1515" s="79"/>
    </row>
    <row r="1516" spans="1:23" ht="47.5" hidden="1" customHeight="1" x14ac:dyDescent="0.25">
      <c r="A1516" s="13">
        <f>_xlfn.XLOOKUP(C1516,'Export Action'!$A$3:$A$1999,'Export Action'!$L$3:$L$1999)</f>
        <v>0</v>
      </c>
      <c r="B1516" s="84"/>
      <c r="C1516" s="1"/>
      <c r="D1516" s="36"/>
      <c r="E1516" s="1"/>
      <c r="F1516" s="36"/>
      <c r="G1516" s="68"/>
      <c r="H1516" s="71"/>
      <c r="I1516" s="71"/>
      <c r="J1516" s="1"/>
      <c r="K1516" s="1"/>
      <c r="L1516" s="1"/>
      <c r="M1516" s="5"/>
      <c r="N1516" s="5"/>
      <c r="O1516" s="31"/>
      <c r="P1516" s="31"/>
      <c r="Q1516" s="1"/>
      <c r="R1516" s="64"/>
      <c r="S1516" s="73"/>
      <c r="T1516" s="74">
        <f t="shared" si="24"/>
        <v>430</v>
      </c>
      <c r="U1516" s="75"/>
      <c r="V1516" s="8" t="str" cm="1">
        <f t="array" ref="V1516">IF(SUMPRODUCT((Tableau1[NOM DE LA STRUCTURE]=Tableau1[[#This Row],[NOM DE LA STRUCTURE]])*Tableau1[MONTANT PROPOSE POUR L''ACTION])=0,"",SUMPRODUCT((Tableau1[NOM DE LA STRUCTURE]=Tableau1[[#This Row],[NOM DE LA STRUCTURE]])*Tableau1[MONTANT PROPOSE POUR L''ACTION]))</f>
        <v/>
      </c>
      <c r="W1516" s="79"/>
    </row>
    <row r="1517" spans="1:23" ht="47.5" hidden="1" customHeight="1" x14ac:dyDescent="0.25">
      <c r="A1517" s="13">
        <f>_xlfn.XLOOKUP(C1517,'Export Action'!$A$3:$A$1999,'Export Action'!$L$3:$L$1999)</f>
        <v>0</v>
      </c>
      <c r="B1517" s="84"/>
      <c r="C1517" s="1"/>
      <c r="D1517" s="36"/>
      <c r="E1517" s="1"/>
      <c r="F1517" s="36"/>
      <c r="G1517" s="68"/>
      <c r="H1517" s="71"/>
      <c r="I1517" s="71"/>
      <c r="J1517" s="1"/>
      <c r="K1517" s="1"/>
      <c r="L1517" s="1"/>
      <c r="M1517" s="5"/>
      <c r="N1517" s="5"/>
      <c r="O1517" s="31"/>
      <c r="P1517" s="31"/>
      <c r="Q1517" s="1"/>
      <c r="R1517" s="64"/>
      <c r="S1517" s="73"/>
      <c r="T1517" s="74">
        <f t="shared" si="24"/>
        <v>430</v>
      </c>
      <c r="U1517" s="75"/>
      <c r="V1517" s="8" t="str" cm="1">
        <f t="array" ref="V1517">IF(SUMPRODUCT((Tableau1[NOM DE LA STRUCTURE]=Tableau1[[#This Row],[NOM DE LA STRUCTURE]])*Tableau1[MONTANT PROPOSE POUR L''ACTION])=0,"",SUMPRODUCT((Tableau1[NOM DE LA STRUCTURE]=Tableau1[[#This Row],[NOM DE LA STRUCTURE]])*Tableau1[MONTANT PROPOSE POUR L''ACTION]))</f>
        <v/>
      </c>
      <c r="W1517" s="79"/>
    </row>
    <row r="1518" spans="1:23" ht="47.5" hidden="1" customHeight="1" x14ac:dyDescent="0.25">
      <c r="A1518" s="13">
        <f>_xlfn.XLOOKUP(C1518,'Export Action'!$A$3:$A$1999,'Export Action'!$L$3:$L$1999)</f>
        <v>0</v>
      </c>
      <c r="B1518" s="84"/>
      <c r="C1518" s="1"/>
      <c r="D1518" s="36"/>
      <c r="E1518" s="1"/>
      <c r="F1518" s="36"/>
      <c r="G1518" s="68"/>
      <c r="H1518" s="71"/>
      <c r="I1518" s="71"/>
      <c r="J1518" s="1"/>
      <c r="K1518" s="1"/>
      <c r="L1518" s="1"/>
      <c r="M1518" s="5"/>
      <c r="N1518" s="5"/>
      <c r="O1518" s="31"/>
      <c r="P1518" s="31"/>
      <c r="Q1518" s="1"/>
      <c r="R1518" s="64"/>
      <c r="S1518" s="73"/>
      <c r="T1518" s="74">
        <f t="shared" si="24"/>
        <v>430</v>
      </c>
      <c r="U1518" s="75"/>
      <c r="V1518" s="8" t="str" cm="1">
        <f t="array" ref="V1518">IF(SUMPRODUCT((Tableau1[NOM DE LA STRUCTURE]=Tableau1[[#This Row],[NOM DE LA STRUCTURE]])*Tableau1[MONTANT PROPOSE POUR L''ACTION])=0,"",SUMPRODUCT((Tableau1[NOM DE LA STRUCTURE]=Tableau1[[#This Row],[NOM DE LA STRUCTURE]])*Tableau1[MONTANT PROPOSE POUR L''ACTION]))</f>
        <v/>
      </c>
      <c r="W1518" s="79"/>
    </row>
    <row r="1519" spans="1:23" ht="47.5" hidden="1" customHeight="1" x14ac:dyDescent="0.25">
      <c r="A1519" s="13">
        <f>_xlfn.XLOOKUP(C1519,'Export Action'!$A$3:$A$1999,'Export Action'!$L$3:$L$1999)</f>
        <v>0</v>
      </c>
      <c r="B1519" s="84"/>
      <c r="C1519" s="1"/>
      <c r="D1519" s="36"/>
      <c r="E1519" s="1"/>
      <c r="F1519" s="36"/>
      <c r="G1519" s="68"/>
      <c r="H1519" s="71"/>
      <c r="I1519" s="71"/>
      <c r="J1519" s="1"/>
      <c r="K1519" s="1"/>
      <c r="L1519" s="1"/>
      <c r="M1519" s="5"/>
      <c r="N1519" s="5"/>
      <c r="O1519" s="31"/>
      <c r="P1519" s="31"/>
      <c r="Q1519" s="1"/>
      <c r="R1519" s="64"/>
      <c r="S1519" s="73"/>
      <c r="T1519" s="74">
        <f t="shared" si="24"/>
        <v>430</v>
      </c>
      <c r="U1519" s="75"/>
      <c r="V1519" s="8" t="str" cm="1">
        <f t="array" ref="V1519">IF(SUMPRODUCT((Tableau1[NOM DE LA STRUCTURE]=Tableau1[[#This Row],[NOM DE LA STRUCTURE]])*Tableau1[MONTANT PROPOSE POUR L''ACTION])=0,"",SUMPRODUCT((Tableau1[NOM DE LA STRUCTURE]=Tableau1[[#This Row],[NOM DE LA STRUCTURE]])*Tableau1[MONTANT PROPOSE POUR L''ACTION]))</f>
        <v/>
      </c>
      <c r="W1519" s="79"/>
    </row>
    <row r="1520" spans="1:23" ht="47.5" hidden="1" customHeight="1" x14ac:dyDescent="0.25">
      <c r="A1520" s="13">
        <f>_xlfn.XLOOKUP(C1520,'Export Action'!$A$3:$A$1999,'Export Action'!$L$3:$L$1999)</f>
        <v>0</v>
      </c>
      <c r="B1520" s="84"/>
      <c r="C1520" s="1"/>
      <c r="D1520" s="36"/>
      <c r="E1520" s="1"/>
      <c r="F1520" s="36"/>
      <c r="G1520" s="68"/>
      <c r="H1520" s="71"/>
      <c r="I1520" s="71"/>
      <c r="J1520" s="1"/>
      <c r="K1520" s="1"/>
      <c r="L1520" s="1"/>
      <c r="M1520" s="5"/>
      <c r="N1520" s="5"/>
      <c r="O1520" s="31"/>
      <c r="P1520" s="31"/>
      <c r="Q1520" s="1"/>
      <c r="R1520" s="64"/>
      <c r="S1520" s="73"/>
      <c r="T1520" s="74">
        <f t="shared" si="24"/>
        <v>430</v>
      </c>
      <c r="U1520" s="75"/>
      <c r="V1520" s="8" t="str" cm="1">
        <f t="array" ref="V1520">IF(SUMPRODUCT((Tableau1[NOM DE LA STRUCTURE]=Tableau1[[#This Row],[NOM DE LA STRUCTURE]])*Tableau1[MONTANT PROPOSE POUR L''ACTION])=0,"",SUMPRODUCT((Tableau1[NOM DE LA STRUCTURE]=Tableau1[[#This Row],[NOM DE LA STRUCTURE]])*Tableau1[MONTANT PROPOSE POUR L''ACTION]))</f>
        <v/>
      </c>
      <c r="W1520" s="79"/>
    </row>
    <row r="1521" spans="1:23" ht="47.5" hidden="1" customHeight="1" x14ac:dyDescent="0.25">
      <c r="A1521" s="13">
        <f>_xlfn.XLOOKUP(C1521,'Export Action'!$A$3:$A$1999,'Export Action'!$L$3:$L$1999)</f>
        <v>0</v>
      </c>
      <c r="B1521" s="84"/>
      <c r="C1521" s="1"/>
      <c r="D1521" s="36"/>
      <c r="E1521" s="1"/>
      <c r="F1521" s="36"/>
      <c r="G1521" s="68"/>
      <c r="H1521" s="71"/>
      <c r="I1521" s="71"/>
      <c r="J1521" s="1"/>
      <c r="K1521" s="1"/>
      <c r="L1521" s="1"/>
      <c r="M1521" s="5"/>
      <c r="N1521" s="5"/>
      <c r="O1521" s="31"/>
      <c r="P1521" s="31"/>
      <c r="Q1521" s="1"/>
      <c r="R1521" s="64"/>
      <c r="S1521" s="73"/>
      <c r="T1521" s="74">
        <f t="shared" si="24"/>
        <v>430</v>
      </c>
      <c r="U1521" s="75"/>
      <c r="V1521" s="8" t="str" cm="1">
        <f t="array" ref="V1521">IF(SUMPRODUCT((Tableau1[NOM DE LA STRUCTURE]=Tableau1[[#This Row],[NOM DE LA STRUCTURE]])*Tableau1[MONTANT PROPOSE POUR L''ACTION])=0,"",SUMPRODUCT((Tableau1[NOM DE LA STRUCTURE]=Tableau1[[#This Row],[NOM DE LA STRUCTURE]])*Tableau1[MONTANT PROPOSE POUR L''ACTION]))</f>
        <v/>
      </c>
      <c r="W1521" s="79"/>
    </row>
    <row r="1522" spans="1:23" ht="47.5" hidden="1" customHeight="1" x14ac:dyDescent="0.25">
      <c r="A1522" s="13">
        <f>_xlfn.XLOOKUP(C1522,'Export Action'!$A$3:$A$1999,'Export Action'!$L$3:$L$1999)</f>
        <v>0</v>
      </c>
      <c r="B1522" s="84"/>
      <c r="C1522" s="1"/>
      <c r="D1522" s="36"/>
      <c r="E1522" s="1"/>
      <c r="F1522" s="36"/>
      <c r="G1522" s="68"/>
      <c r="H1522" s="71"/>
      <c r="I1522" s="71"/>
      <c r="J1522" s="1"/>
      <c r="K1522" s="1"/>
      <c r="L1522" s="1"/>
      <c r="M1522" s="5"/>
      <c r="N1522" s="5"/>
      <c r="O1522" s="31"/>
      <c r="P1522" s="31"/>
      <c r="Q1522" s="1"/>
      <c r="R1522" s="64"/>
      <c r="S1522" s="73"/>
      <c r="T1522" s="74">
        <f t="shared" si="24"/>
        <v>430</v>
      </c>
      <c r="U1522" s="75"/>
      <c r="V1522" s="8" t="str" cm="1">
        <f t="array" ref="V1522">IF(SUMPRODUCT((Tableau1[NOM DE LA STRUCTURE]=Tableau1[[#This Row],[NOM DE LA STRUCTURE]])*Tableau1[MONTANT PROPOSE POUR L''ACTION])=0,"",SUMPRODUCT((Tableau1[NOM DE LA STRUCTURE]=Tableau1[[#This Row],[NOM DE LA STRUCTURE]])*Tableau1[MONTANT PROPOSE POUR L''ACTION]))</f>
        <v/>
      </c>
      <c r="W1522" s="79"/>
    </row>
    <row r="1523" spans="1:23" ht="47.5" hidden="1" customHeight="1" x14ac:dyDescent="0.25">
      <c r="A1523" s="13">
        <f>_xlfn.XLOOKUP(C1523,'Export Action'!$A$3:$A$1999,'Export Action'!$L$3:$L$1999)</f>
        <v>0</v>
      </c>
      <c r="B1523" s="84"/>
      <c r="C1523" s="1"/>
      <c r="D1523" s="36"/>
      <c r="E1523" s="1"/>
      <c r="F1523" s="36"/>
      <c r="G1523" s="68"/>
      <c r="H1523" s="71"/>
      <c r="I1523" s="71"/>
      <c r="J1523" s="1"/>
      <c r="K1523" s="1"/>
      <c r="L1523" s="1"/>
      <c r="M1523" s="5"/>
      <c r="N1523" s="5"/>
      <c r="O1523" s="31"/>
      <c r="P1523" s="31"/>
      <c r="Q1523" s="1"/>
      <c r="R1523" s="64"/>
      <c r="S1523" s="73"/>
      <c r="T1523" s="74">
        <f t="shared" si="24"/>
        <v>430</v>
      </c>
      <c r="U1523" s="75"/>
      <c r="V1523" s="8" t="str" cm="1">
        <f t="array" ref="V1523">IF(SUMPRODUCT((Tableau1[NOM DE LA STRUCTURE]=Tableau1[[#This Row],[NOM DE LA STRUCTURE]])*Tableau1[MONTANT PROPOSE POUR L''ACTION])=0,"",SUMPRODUCT((Tableau1[NOM DE LA STRUCTURE]=Tableau1[[#This Row],[NOM DE LA STRUCTURE]])*Tableau1[MONTANT PROPOSE POUR L''ACTION]))</f>
        <v/>
      </c>
      <c r="W1523" s="79"/>
    </row>
    <row r="1524" spans="1:23" ht="47.5" hidden="1" customHeight="1" x14ac:dyDescent="0.25">
      <c r="A1524" s="13">
        <f>_xlfn.XLOOKUP(C1524,'Export Action'!$A$3:$A$1999,'Export Action'!$L$3:$L$1999)</f>
        <v>0</v>
      </c>
      <c r="B1524" s="84"/>
      <c r="C1524" s="1"/>
      <c r="D1524" s="36"/>
      <c r="E1524" s="1"/>
      <c r="F1524" s="36"/>
      <c r="G1524" s="68"/>
      <c r="H1524" s="71"/>
      <c r="I1524" s="71"/>
      <c r="J1524" s="1"/>
      <c r="K1524" s="1"/>
      <c r="L1524" s="1"/>
      <c r="M1524" s="5"/>
      <c r="N1524" s="5"/>
      <c r="O1524" s="31"/>
      <c r="P1524" s="31"/>
      <c r="Q1524" s="1"/>
      <c r="R1524" s="64"/>
      <c r="S1524" s="73"/>
      <c r="T1524" s="74">
        <f t="shared" si="24"/>
        <v>430</v>
      </c>
      <c r="U1524" s="75"/>
      <c r="V1524" s="8" t="str" cm="1">
        <f t="array" ref="V1524">IF(SUMPRODUCT((Tableau1[NOM DE LA STRUCTURE]=Tableau1[[#This Row],[NOM DE LA STRUCTURE]])*Tableau1[MONTANT PROPOSE POUR L''ACTION])=0,"",SUMPRODUCT((Tableau1[NOM DE LA STRUCTURE]=Tableau1[[#This Row],[NOM DE LA STRUCTURE]])*Tableau1[MONTANT PROPOSE POUR L''ACTION]))</f>
        <v/>
      </c>
      <c r="W1524" s="79"/>
    </row>
    <row r="1525" spans="1:23" ht="47.5" hidden="1" customHeight="1" x14ac:dyDescent="0.25">
      <c r="A1525" s="13">
        <f>_xlfn.XLOOKUP(C1525,'Export Action'!$A$3:$A$1999,'Export Action'!$L$3:$L$1999)</f>
        <v>0</v>
      </c>
      <c r="B1525" s="84"/>
      <c r="C1525" s="1"/>
      <c r="D1525" s="36"/>
      <c r="E1525" s="1"/>
      <c r="F1525" s="36"/>
      <c r="G1525" s="68"/>
      <c r="H1525" s="71"/>
      <c r="I1525" s="71"/>
      <c r="J1525" s="1"/>
      <c r="K1525" s="1"/>
      <c r="L1525" s="1"/>
      <c r="M1525" s="5"/>
      <c r="N1525" s="5"/>
      <c r="O1525" s="31"/>
      <c r="P1525" s="31"/>
      <c r="Q1525" s="1"/>
      <c r="R1525" s="64"/>
      <c r="S1525" s="73"/>
      <c r="T1525" s="74">
        <f t="shared" si="24"/>
        <v>430</v>
      </c>
      <c r="U1525" s="75"/>
      <c r="V1525" s="8" t="str" cm="1">
        <f t="array" ref="V1525">IF(SUMPRODUCT((Tableau1[NOM DE LA STRUCTURE]=Tableau1[[#This Row],[NOM DE LA STRUCTURE]])*Tableau1[MONTANT PROPOSE POUR L''ACTION])=0,"",SUMPRODUCT((Tableau1[NOM DE LA STRUCTURE]=Tableau1[[#This Row],[NOM DE LA STRUCTURE]])*Tableau1[MONTANT PROPOSE POUR L''ACTION]))</f>
        <v/>
      </c>
      <c r="W1525" s="79"/>
    </row>
    <row r="1526" spans="1:23" ht="47.5" hidden="1" customHeight="1" x14ac:dyDescent="0.25">
      <c r="A1526" s="13">
        <f>_xlfn.XLOOKUP(C1526,'Export Action'!$A$3:$A$1999,'Export Action'!$L$3:$L$1999)</f>
        <v>0</v>
      </c>
      <c r="B1526" s="84"/>
      <c r="C1526" s="1"/>
      <c r="D1526" s="36">
        <f>_xlfn.XLOOKUP(C1526,'Export Action'!$A$3:$A$1999,'Export Action'!$X$3:$X$1999)</f>
        <v>0</v>
      </c>
      <c r="E1526" s="1" t="e">
        <f>_xlfn.XLOOKUP(A1526,'Export Dossier'!$K$3:$K$974,'Export Dossier'!$D$3:$D$974)</f>
        <v>#N/A</v>
      </c>
      <c r="F1526" s="36"/>
      <c r="G1526" s="68"/>
      <c r="H1526" s="71"/>
      <c r="I1526" s="71"/>
      <c r="J1526" s="1"/>
      <c r="K1526" s="1"/>
      <c r="L1526" s="1"/>
      <c r="M1526" s="5"/>
      <c r="N1526" s="5"/>
      <c r="O1526" s="31"/>
      <c r="P1526" s="31"/>
      <c r="Q1526" s="1"/>
      <c r="R1526" s="64"/>
      <c r="S1526" s="73"/>
      <c r="T1526" s="74">
        <f t="shared" si="24"/>
        <v>430</v>
      </c>
      <c r="U1526" s="75"/>
      <c r="V1526" s="8" t="str" cm="1">
        <f t="array" ref="V1526">IF(SUMPRODUCT((Tableau1[NOM DE LA STRUCTURE]=Tableau1[[#This Row],[NOM DE LA STRUCTURE]])*Tableau1[MONTANT PROPOSE POUR L''ACTION])=0,"",SUMPRODUCT((Tableau1[NOM DE LA STRUCTURE]=Tableau1[[#This Row],[NOM DE LA STRUCTURE]])*Tableau1[MONTANT PROPOSE POUR L''ACTION]))</f>
        <v/>
      </c>
      <c r="W1526" s="79"/>
    </row>
    <row r="1527" spans="1:23" ht="47.5" hidden="1" customHeight="1" x14ac:dyDescent="0.25">
      <c r="A1527" s="13">
        <f>_xlfn.XLOOKUP(C1527,'Export Action'!$A$3:$A$1999,'Export Action'!$L$3:$L$1999)</f>
        <v>0</v>
      </c>
      <c r="B1527" s="84"/>
      <c r="C1527" s="1"/>
      <c r="D1527" s="36">
        <f>_xlfn.XLOOKUP(C1527,'Export Action'!$A$3:$A$1999,'Export Action'!$X$3:$X$1999)</f>
        <v>0</v>
      </c>
      <c r="E1527" s="1" t="e">
        <f>_xlfn.XLOOKUP(A1527,'Export Dossier'!$K$3:$K$974,'Export Dossier'!$D$3:$D$974)</f>
        <v>#N/A</v>
      </c>
      <c r="F1527" s="36"/>
      <c r="G1527" s="68"/>
      <c r="H1527" s="71"/>
      <c r="I1527" s="71"/>
      <c r="J1527" s="1"/>
      <c r="K1527" s="1"/>
      <c r="L1527" s="1"/>
      <c r="M1527" s="5"/>
      <c r="N1527" s="5"/>
      <c r="O1527" s="31"/>
      <c r="P1527" s="31"/>
      <c r="Q1527" s="1"/>
      <c r="R1527" s="64"/>
      <c r="S1527" s="73"/>
      <c r="T1527" s="74">
        <f t="shared" si="24"/>
        <v>430</v>
      </c>
      <c r="U1527" s="75"/>
      <c r="V1527" s="8" t="str" cm="1">
        <f t="array" ref="V1527">IF(SUMPRODUCT((Tableau1[NOM DE LA STRUCTURE]=Tableau1[[#This Row],[NOM DE LA STRUCTURE]])*Tableau1[MONTANT PROPOSE POUR L''ACTION])=0,"",SUMPRODUCT((Tableau1[NOM DE LA STRUCTURE]=Tableau1[[#This Row],[NOM DE LA STRUCTURE]])*Tableau1[MONTANT PROPOSE POUR L''ACTION]))</f>
        <v/>
      </c>
      <c r="W1527" s="79"/>
    </row>
    <row r="1528" spans="1:23" ht="47.5" hidden="1" customHeight="1" x14ac:dyDescent="0.25">
      <c r="A1528" s="13">
        <f>_xlfn.XLOOKUP(C1528,'Export Action'!$A$3:$A$1999,'Export Action'!$L$3:$L$1999)</f>
        <v>0</v>
      </c>
      <c r="B1528" s="84"/>
      <c r="C1528" s="1"/>
      <c r="D1528" s="36">
        <f>_xlfn.XLOOKUP(C1528,'Export Action'!$A$3:$A$1999,'Export Action'!$X$3:$X$1999)</f>
        <v>0</v>
      </c>
      <c r="E1528" s="1" t="e">
        <f>_xlfn.XLOOKUP(A1528,'Export Dossier'!$K$3:$K$974,'Export Dossier'!$D$3:$D$974)</f>
        <v>#N/A</v>
      </c>
      <c r="F1528" s="36"/>
      <c r="G1528" s="68"/>
      <c r="H1528" s="71"/>
      <c r="I1528" s="71"/>
      <c r="J1528" s="1"/>
      <c r="K1528" s="1"/>
      <c r="L1528" s="1"/>
      <c r="M1528" s="5"/>
      <c r="N1528" s="5"/>
      <c r="O1528" s="31"/>
      <c r="P1528" s="31"/>
      <c r="Q1528" s="1"/>
      <c r="R1528" s="64"/>
      <c r="S1528" s="73"/>
      <c r="T1528" s="74">
        <f t="shared" si="24"/>
        <v>430</v>
      </c>
      <c r="U1528" s="75"/>
      <c r="V1528" s="8" t="str" cm="1">
        <f t="array" ref="V1528">IF(SUMPRODUCT((Tableau1[NOM DE LA STRUCTURE]=Tableau1[[#This Row],[NOM DE LA STRUCTURE]])*Tableau1[MONTANT PROPOSE POUR L''ACTION])=0,"",SUMPRODUCT((Tableau1[NOM DE LA STRUCTURE]=Tableau1[[#This Row],[NOM DE LA STRUCTURE]])*Tableau1[MONTANT PROPOSE POUR L''ACTION]))</f>
        <v/>
      </c>
      <c r="W1528" s="79"/>
    </row>
    <row r="1529" spans="1:23" ht="47.5" hidden="1" customHeight="1" x14ac:dyDescent="0.25">
      <c r="A1529" s="13">
        <f>_xlfn.XLOOKUP(C1529,'Export Action'!$A$3:$A$1999,'Export Action'!$L$3:$L$1999)</f>
        <v>0</v>
      </c>
      <c r="B1529" s="84"/>
      <c r="C1529" s="1"/>
      <c r="D1529" s="36">
        <f>_xlfn.XLOOKUP(C1529,'Export Action'!$A$3:$A$1999,'Export Action'!$X$3:$X$1999)</f>
        <v>0</v>
      </c>
      <c r="E1529" s="1" t="e">
        <f>_xlfn.XLOOKUP(A1529,'Export Dossier'!$K$3:$K$974,'Export Dossier'!$D$3:$D$974)</f>
        <v>#N/A</v>
      </c>
      <c r="F1529" s="36"/>
      <c r="G1529" s="68"/>
      <c r="H1529" s="71"/>
      <c r="I1529" s="71"/>
      <c r="J1529" s="1"/>
      <c r="K1529" s="1"/>
      <c r="L1529" s="1"/>
      <c r="M1529" s="5"/>
      <c r="N1529" s="5"/>
      <c r="O1529" s="31"/>
      <c r="P1529" s="31"/>
      <c r="Q1529" s="1"/>
      <c r="R1529" s="64"/>
      <c r="S1529" s="73"/>
      <c r="T1529" s="74">
        <f t="shared" si="24"/>
        <v>430</v>
      </c>
      <c r="U1529" s="75"/>
      <c r="V1529" s="8" t="str" cm="1">
        <f t="array" ref="V1529">IF(SUMPRODUCT((Tableau1[NOM DE LA STRUCTURE]=Tableau1[[#This Row],[NOM DE LA STRUCTURE]])*Tableau1[MONTANT PROPOSE POUR L''ACTION])=0,"",SUMPRODUCT((Tableau1[NOM DE LA STRUCTURE]=Tableau1[[#This Row],[NOM DE LA STRUCTURE]])*Tableau1[MONTANT PROPOSE POUR L''ACTION]))</f>
        <v/>
      </c>
      <c r="W1529" s="79"/>
    </row>
    <row r="1530" spans="1:23" ht="47.5" hidden="1" customHeight="1" x14ac:dyDescent="0.25">
      <c r="A1530" s="13">
        <f>_xlfn.XLOOKUP(C1530,'Export Action'!$A$3:$A$1999,'Export Action'!$L$3:$L$1999)</f>
        <v>0</v>
      </c>
      <c r="B1530" s="84"/>
      <c r="C1530" s="1"/>
      <c r="D1530" s="36">
        <f>_xlfn.XLOOKUP(C1530,'Export Action'!$A$3:$A$1999,'Export Action'!$X$3:$X$1999)</f>
        <v>0</v>
      </c>
      <c r="E1530" s="1" t="e">
        <f>_xlfn.XLOOKUP(A1530,'Export Dossier'!$K$3:$K$974,'Export Dossier'!$D$3:$D$974)</f>
        <v>#N/A</v>
      </c>
      <c r="F1530" s="36"/>
      <c r="G1530" s="68"/>
      <c r="H1530" s="71"/>
      <c r="I1530" s="71"/>
      <c r="J1530" s="1"/>
      <c r="K1530" s="1"/>
      <c r="L1530" s="1"/>
      <c r="M1530" s="5"/>
      <c r="N1530" s="5"/>
      <c r="O1530" s="31"/>
      <c r="P1530" s="31"/>
      <c r="Q1530" s="1"/>
      <c r="R1530" s="64"/>
      <c r="S1530" s="73"/>
      <c r="T1530" s="74">
        <f t="shared" si="24"/>
        <v>430</v>
      </c>
      <c r="U1530" s="75"/>
      <c r="V1530" s="8" t="str" cm="1">
        <f t="array" ref="V1530">IF(SUMPRODUCT((Tableau1[NOM DE LA STRUCTURE]=Tableau1[[#This Row],[NOM DE LA STRUCTURE]])*Tableau1[MONTANT PROPOSE POUR L''ACTION])=0,"",SUMPRODUCT((Tableau1[NOM DE LA STRUCTURE]=Tableau1[[#This Row],[NOM DE LA STRUCTURE]])*Tableau1[MONTANT PROPOSE POUR L''ACTION]))</f>
        <v/>
      </c>
      <c r="W1530" s="79"/>
    </row>
    <row r="1531" spans="1:23" ht="47.5" hidden="1" customHeight="1" x14ac:dyDescent="0.25">
      <c r="A1531" s="13">
        <f>_xlfn.XLOOKUP(C1531,'Export Action'!$A$3:$A$1999,'Export Action'!$L$3:$L$1999)</f>
        <v>0</v>
      </c>
      <c r="B1531" s="84"/>
      <c r="C1531" s="1"/>
      <c r="D1531" s="36">
        <f>_xlfn.XLOOKUP(C1531,'Export Action'!$A$3:$A$1999,'Export Action'!$X$3:$X$1999)</f>
        <v>0</v>
      </c>
      <c r="E1531" s="1" t="e">
        <f>_xlfn.XLOOKUP(A1531,'Export Dossier'!$K$3:$K$974,'Export Dossier'!$D$3:$D$974)</f>
        <v>#N/A</v>
      </c>
      <c r="F1531" s="36"/>
      <c r="G1531" s="68"/>
      <c r="H1531" s="71"/>
      <c r="I1531" s="71"/>
      <c r="J1531" s="1"/>
      <c r="K1531" s="1"/>
      <c r="L1531" s="1"/>
      <c r="M1531" s="5"/>
      <c r="N1531" s="5"/>
      <c r="O1531" s="31"/>
      <c r="P1531" s="31"/>
      <c r="Q1531" s="1"/>
      <c r="R1531" s="64"/>
      <c r="S1531" s="73"/>
      <c r="T1531" s="74">
        <f t="shared" si="24"/>
        <v>430</v>
      </c>
      <c r="U1531" s="75"/>
      <c r="V1531" s="8" t="str" cm="1">
        <f t="array" ref="V1531">IF(SUMPRODUCT((Tableau1[NOM DE LA STRUCTURE]=Tableau1[[#This Row],[NOM DE LA STRUCTURE]])*Tableau1[MONTANT PROPOSE POUR L''ACTION])=0,"",SUMPRODUCT((Tableau1[NOM DE LA STRUCTURE]=Tableau1[[#This Row],[NOM DE LA STRUCTURE]])*Tableau1[MONTANT PROPOSE POUR L''ACTION]))</f>
        <v/>
      </c>
      <c r="W1531" s="79"/>
    </row>
    <row r="1532" spans="1:23" ht="47.5" hidden="1" customHeight="1" x14ac:dyDescent="0.25">
      <c r="A1532" s="13">
        <f>_xlfn.XLOOKUP(C1532,'Export Action'!$A$3:$A$1999,'Export Action'!$L$3:$L$1999)</f>
        <v>0</v>
      </c>
      <c r="B1532" s="84"/>
      <c r="C1532" s="1"/>
      <c r="D1532" s="36">
        <f>_xlfn.XLOOKUP(C1532,'Export Action'!$A$3:$A$1999,'Export Action'!$X$3:$X$1999)</f>
        <v>0</v>
      </c>
      <c r="E1532" s="1" t="e">
        <f>_xlfn.XLOOKUP(A1532,'Export Dossier'!$K$3:$K$974,'Export Dossier'!$D$3:$D$974)</f>
        <v>#N/A</v>
      </c>
      <c r="F1532" s="36"/>
      <c r="G1532" s="68"/>
      <c r="H1532" s="71"/>
      <c r="I1532" s="71"/>
      <c r="J1532" s="1"/>
      <c r="K1532" s="1"/>
      <c r="L1532" s="1"/>
      <c r="M1532" s="5"/>
      <c r="N1532" s="5"/>
      <c r="O1532" s="31"/>
      <c r="P1532" s="31"/>
      <c r="Q1532" s="1"/>
      <c r="R1532" s="64"/>
      <c r="S1532" s="73"/>
      <c r="T1532" s="74">
        <f t="shared" si="24"/>
        <v>430</v>
      </c>
      <c r="U1532" s="75"/>
      <c r="V1532" s="8" t="str" cm="1">
        <f t="array" ref="V1532">IF(SUMPRODUCT((Tableau1[NOM DE LA STRUCTURE]=Tableau1[[#This Row],[NOM DE LA STRUCTURE]])*Tableau1[MONTANT PROPOSE POUR L''ACTION])=0,"",SUMPRODUCT((Tableau1[NOM DE LA STRUCTURE]=Tableau1[[#This Row],[NOM DE LA STRUCTURE]])*Tableau1[MONTANT PROPOSE POUR L''ACTION]))</f>
        <v/>
      </c>
      <c r="W1532" s="79"/>
    </row>
    <row r="1533" spans="1:23" ht="47.5" hidden="1" customHeight="1" x14ac:dyDescent="0.25">
      <c r="A1533" s="13">
        <f>_xlfn.XLOOKUP(C1533,'Export Action'!$A$3:$A$1999,'Export Action'!$L$3:$L$1999)</f>
        <v>0</v>
      </c>
      <c r="B1533" s="84"/>
      <c r="C1533" s="1"/>
      <c r="D1533" s="36">
        <f>_xlfn.XLOOKUP(C1533,'Export Action'!$A$3:$A$1999,'Export Action'!$X$3:$X$1999)</f>
        <v>0</v>
      </c>
      <c r="E1533" s="1" t="e">
        <f>_xlfn.XLOOKUP(A1533,'Export Dossier'!$K$3:$K$974,'Export Dossier'!$D$3:$D$974)</f>
        <v>#N/A</v>
      </c>
      <c r="F1533" s="36"/>
      <c r="G1533" s="68"/>
      <c r="H1533" s="71"/>
      <c r="I1533" s="71"/>
      <c r="J1533" s="1"/>
      <c r="K1533" s="1"/>
      <c r="L1533" s="1"/>
      <c r="M1533" s="5"/>
      <c r="N1533" s="5"/>
      <c r="O1533" s="31"/>
      <c r="P1533" s="31"/>
      <c r="Q1533" s="1"/>
      <c r="R1533" s="64"/>
      <c r="S1533" s="73"/>
      <c r="T1533" s="74">
        <f t="shared" si="24"/>
        <v>430</v>
      </c>
      <c r="U1533" s="75"/>
      <c r="V1533" s="8" t="str" cm="1">
        <f t="array" ref="V1533">IF(SUMPRODUCT((Tableau1[NOM DE LA STRUCTURE]=Tableau1[[#This Row],[NOM DE LA STRUCTURE]])*Tableau1[MONTANT PROPOSE POUR L''ACTION])=0,"",SUMPRODUCT((Tableau1[NOM DE LA STRUCTURE]=Tableau1[[#This Row],[NOM DE LA STRUCTURE]])*Tableau1[MONTANT PROPOSE POUR L''ACTION]))</f>
        <v/>
      </c>
      <c r="W1533" s="79"/>
    </row>
    <row r="1534" spans="1:23" ht="47.5" hidden="1" customHeight="1" x14ac:dyDescent="0.25">
      <c r="A1534" s="13">
        <f>_xlfn.XLOOKUP(C1534,'Export Action'!$A$3:$A$1999,'Export Action'!$L$3:$L$1999)</f>
        <v>0</v>
      </c>
      <c r="B1534" s="84"/>
      <c r="C1534" s="1"/>
      <c r="D1534" s="36">
        <f>_xlfn.XLOOKUP(C1534,'Export Action'!$A$3:$A$1999,'Export Action'!$X$3:$X$1999)</f>
        <v>0</v>
      </c>
      <c r="E1534" s="1" t="e">
        <f>_xlfn.XLOOKUP(A1534,'Export Dossier'!$K$3:$K$974,'Export Dossier'!$D$3:$D$974)</f>
        <v>#N/A</v>
      </c>
      <c r="F1534" s="36"/>
      <c r="G1534" s="68"/>
      <c r="H1534" s="71"/>
      <c r="I1534" s="71"/>
      <c r="J1534" s="1"/>
      <c r="K1534" s="1"/>
      <c r="L1534" s="1"/>
      <c r="M1534" s="5"/>
      <c r="N1534" s="5"/>
      <c r="O1534" s="31"/>
      <c r="P1534" s="31"/>
      <c r="Q1534" s="1"/>
      <c r="R1534" s="64"/>
      <c r="S1534" s="73"/>
      <c r="T1534" s="74">
        <f t="shared" si="24"/>
        <v>430</v>
      </c>
      <c r="U1534" s="75"/>
      <c r="V1534" s="8" t="str" cm="1">
        <f t="array" ref="V1534">IF(SUMPRODUCT((Tableau1[NOM DE LA STRUCTURE]=Tableau1[[#This Row],[NOM DE LA STRUCTURE]])*Tableau1[MONTANT PROPOSE POUR L''ACTION])=0,"",SUMPRODUCT((Tableau1[NOM DE LA STRUCTURE]=Tableau1[[#This Row],[NOM DE LA STRUCTURE]])*Tableau1[MONTANT PROPOSE POUR L''ACTION]))</f>
        <v/>
      </c>
      <c r="W1534" s="79"/>
    </row>
    <row r="1535" spans="1:23" ht="47.5" hidden="1" customHeight="1" x14ac:dyDescent="0.25">
      <c r="A1535" s="13">
        <f>_xlfn.XLOOKUP(C1535,'Export Action'!$A$3:$A$1999,'Export Action'!$L$3:$L$1999)</f>
        <v>0</v>
      </c>
      <c r="B1535" s="84"/>
      <c r="C1535" s="1"/>
      <c r="D1535" s="36">
        <f>_xlfn.XLOOKUP(C1535,'Export Action'!$A$3:$A$1999,'Export Action'!$X$3:$X$1999)</f>
        <v>0</v>
      </c>
      <c r="E1535" s="1" t="e">
        <f>_xlfn.XLOOKUP(A1535,'Export Dossier'!$K$3:$K$974,'Export Dossier'!$D$3:$D$974)</f>
        <v>#N/A</v>
      </c>
      <c r="F1535" s="36"/>
      <c r="G1535" s="68"/>
      <c r="H1535" s="71"/>
      <c r="I1535" s="71"/>
      <c r="J1535" s="1"/>
      <c r="K1535" s="1"/>
      <c r="L1535" s="1"/>
      <c r="M1535" s="5"/>
      <c r="N1535" s="5"/>
      <c r="O1535" s="31"/>
      <c r="P1535" s="31"/>
      <c r="Q1535" s="1"/>
      <c r="R1535" s="64"/>
      <c r="S1535" s="73"/>
      <c r="T1535" s="74">
        <f t="shared" si="24"/>
        <v>430</v>
      </c>
      <c r="U1535" s="75"/>
      <c r="V1535" s="8" t="str" cm="1">
        <f t="array" ref="V1535">IF(SUMPRODUCT((Tableau1[NOM DE LA STRUCTURE]=Tableau1[[#This Row],[NOM DE LA STRUCTURE]])*Tableau1[MONTANT PROPOSE POUR L''ACTION])=0,"",SUMPRODUCT((Tableau1[NOM DE LA STRUCTURE]=Tableau1[[#This Row],[NOM DE LA STRUCTURE]])*Tableau1[MONTANT PROPOSE POUR L''ACTION]))</f>
        <v/>
      </c>
      <c r="W1535" s="79"/>
    </row>
    <row r="1536" spans="1:23" ht="47.5" hidden="1" customHeight="1" x14ac:dyDescent="0.25">
      <c r="A1536" s="13">
        <f>_xlfn.XLOOKUP(C1536,'Export Action'!$A$3:$A$1999,'Export Action'!$L$3:$L$1999)</f>
        <v>0</v>
      </c>
      <c r="B1536" s="84"/>
      <c r="C1536" s="1"/>
      <c r="D1536" s="36">
        <f>_xlfn.XLOOKUP(C1536,'Export Action'!$A$3:$A$1999,'Export Action'!$X$3:$X$1999)</f>
        <v>0</v>
      </c>
      <c r="E1536" s="1" t="e">
        <f>_xlfn.XLOOKUP(A1536,'Export Dossier'!$K$3:$K$974,'Export Dossier'!$D$3:$D$974)</f>
        <v>#N/A</v>
      </c>
      <c r="F1536" s="36"/>
      <c r="G1536" s="68"/>
      <c r="H1536" s="71"/>
      <c r="I1536" s="71"/>
      <c r="J1536" s="1"/>
      <c r="K1536" s="1"/>
      <c r="L1536" s="1"/>
      <c r="M1536" s="5"/>
      <c r="N1536" s="5"/>
      <c r="O1536" s="31"/>
      <c r="P1536" s="31"/>
      <c r="Q1536" s="1"/>
      <c r="R1536" s="64"/>
      <c r="S1536" s="73"/>
      <c r="T1536" s="74">
        <f t="shared" si="24"/>
        <v>430</v>
      </c>
      <c r="U1536" s="75"/>
      <c r="V1536" s="8" t="str" cm="1">
        <f t="array" ref="V1536">IF(SUMPRODUCT((Tableau1[NOM DE LA STRUCTURE]=Tableau1[[#This Row],[NOM DE LA STRUCTURE]])*Tableau1[MONTANT PROPOSE POUR L''ACTION])=0,"",SUMPRODUCT((Tableau1[NOM DE LA STRUCTURE]=Tableau1[[#This Row],[NOM DE LA STRUCTURE]])*Tableau1[MONTANT PROPOSE POUR L''ACTION]))</f>
        <v/>
      </c>
      <c r="W1536" s="79"/>
    </row>
    <row r="1537" spans="1:23" ht="47.5" hidden="1" customHeight="1" x14ac:dyDescent="0.25">
      <c r="A1537" s="13">
        <f>_xlfn.XLOOKUP(C1537,'Export Action'!$A$3:$A$1999,'Export Action'!$L$3:$L$1999)</f>
        <v>0</v>
      </c>
      <c r="B1537" s="84"/>
      <c r="C1537" s="1"/>
      <c r="D1537" s="36">
        <f>_xlfn.XLOOKUP(C1537,'Export Action'!$A$3:$A$1999,'Export Action'!$X$3:$X$1999)</f>
        <v>0</v>
      </c>
      <c r="E1537" s="1" t="e">
        <f>_xlfn.XLOOKUP(A1537,'Export Dossier'!$K$3:$K$974,'Export Dossier'!$D$3:$D$974)</f>
        <v>#N/A</v>
      </c>
      <c r="F1537" s="36"/>
      <c r="G1537" s="68"/>
      <c r="H1537" s="71"/>
      <c r="I1537" s="71"/>
      <c r="J1537" s="1"/>
      <c r="K1537" s="1"/>
      <c r="L1537" s="1"/>
      <c r="M1537" s="5"/>
      <c r="N1537" s="5"/>
      <c r="O1537" s="31"/>
      <c r="P1537" s="31"/>
      <c r="Q1537" s="1"/>
      <c r="R1537" s="64"/>
      <c r="S1537" s="73"/>
      <c r="T1537" s="74">
        <f t="shared" si="24"/>
        <v>430</v>
      </c>
      <c r="U1537" s="75"/>
      <c r="V1537" s="8" t="str" cm="1">
        <f t="array" ref="V1537">IF(SUMPRODUCT((Tableau1[NOM DE LA STRUCTURE]=Tableau1[[#This Row],[NOM DE LA STRUCTURE]])*Tableau1[MONTANT PROPOSE POUR L''ACTION])=0,"",SUMPRODUCT((Tableau1[NOM DE LA STRUCTURE]=Tableau1[[#This Row],[NOM DE LA STRUCTURE]])*Tableau1[MONTANT PROPOSE POUR L''ACTION]))</f>
        <v/>
      </c>
      <c r="W1537" s="79"/>
    </row>
    <row r="1538" spans="1:23" ht="47.5" hidden="1" customHeight="1" x14ac:dyDescent="0.25">
      <c r="A1538" s="13">
        <f>_xlfn.XLOOKUP(C1538,'Export Action'!$A$3:$A$1999,'Export Action'!$L$3:$L$1999)</f>
        <v>0</v>
      </c>
      <c r="B1538" s="84"/>
      <c r="C1538" s="1"/>
      <c r="D1538" s="36">
        <f>_xlfn.XLOOKUP(C1538,'Export Action'!$A$3:$A$1999,'Export Action'!$X$3:$X$1999)</f>
        <v>0</v>
      </c>
      <c r="E1538" s="1" t="e">
        <f>_xlfn.XLOOKUP(A1538,'Export Dossier'!$K$3:$K$974,'Export Dossier'!$D$3:$D$974)</f>
        <v>#N/A</v>
      </c>
      <c r="F1538" s="36"/>
      <c r="G1538" s="68"/>
      <c r="H1538" s="71"/>
      <c r="I1538" s="71"/>
      <c r="J1538" s="1"/>
      <c r="K1538" s="1"/>
      <c r="L1538" s="1"/>
      <c r="M1538" s="5"/>
      <c r="N1538" s="5"/>
      <c r="O1538" s="31"/>
      <c r="P1538" s="31"/>
      <c r="Q1538" s="1"/>
      <c r="R1538" s="64"/>
      <c r="S1538" s="73"/>
      <c r="T1538" s="74">
        <f t="shared" si="24"/>
        <v>430</v>
      </c>
      <c r="U1538" s="75"/>
      <c r="V1538" s="8" t="str" cm="1">
        <f t="array" ref="V1538">IF(SUMPRODUCT((Tableau1[NOM DE LA STRUCTURE]=Tableau1[[#This Row],[NOM DE LA STRUCTURE]])*Tableau1[MONTANT PROPOSE POUR L''ACTION])=0,"",SUMPRODUCT((Tableau1[NOM DE LA STRUCTURE]=Tableau1[[#This Row],[NOM DE LA STRUCTURE]])*Tableau1[MONTANT PROPOSE POUR L''ACTION]))</f>
        <v/>
      </c>
      <c r="W1538" s="79"/>
    </row>
    <row r="1539" spans="1:23" ht="47.5" hidden="1" customHeight="1" x14ac:dyDescent="0.25">
      <c r="A1539" s="13">
        <f>_xlfn.XLOOKUP(C1539,'Export Action'!$A$3:$A$1999,'Export Action'!$L$3:$L$1999)</f>
        <v>0</v>
      </c>
      <c r="B1539" s="84"/>
      <c r="C1539" s="1"/>
      <c r="D1539" s="36">
        <f>_xlfn.XLOOKUP(C1539,'Export Action'!$A$3:$A$1999,'Export Action'!$X$3:$X$1999)</f>
        <v>0</v>
      </c>
      <c r="E1539" s="1" t="e">
        <f>_xlfn.XLOOKUP(A1539,'Export Dossier'!$K$3:$K$974,'Export Dossier'!$D$3:$D$974)</f>
        <v>#N/A</v>
      </c>
      <c r="F1539" s="36"/>
      <c r="G1539" s="68"/>
      <c r="H1539" s="71"/>
      <c r="I1539" s="71"/>
      <c r="J1539" s="1"/>
      <c r="K1539" s="1"/>
      <c r="L1539" s="1"/>
      <c r="M1539" s="5"/>
      <c r="N1539" s="5"/>
      <c r="O1539" s="31"/>
      <c r="P1539" s="31"/>
      <c r="Q1539" s="1"/>
      <c r="R1539" s="64"/>
      <c r="S1539" s="73"/>
      <c r="T1539" s="74">
        <f t="shared" si="24"/>
        <v>430</v>
      </c>
      <c r="U1539" s="75"/>
      <c r="V1539" s="8" t="str" cm="1">
        <f t="array" ref="V1539">IF(SUMPRODUCT((Tableau1[NOM DE LA STRUCTURE]=Tableau1[[#This Row],[NOM DE LA STRUCTURE]])*Tableau1[MONTANT PROPOSE POUR L''ACTION])=0,"",SUMPRODUCT((Tableau1[NOM DE LA STRUCTURE]=Tableau1[[#This Row],[NOM DE LA STRUCTURE]])*Tableau1[MONTANT PROPOSE POUR L''ACTION]))</f>
        <v/>
      </c>
      <c r="W1539" s="79"/>
    </row>
    <row r="1540" spans="1:23" ht="47.5" hidden="1" customHeight="1" x14ac:dyDescent="0.25">
      <c r="A1540" s="13">
        <f>_xlfn.XLOOKUP(C1540,'Export Action'!$A$3:$A$1999,'Export Action'!$L$3:$L$1999)</f>
        <v>0</v>
      </c>
      <c r="B1540" s="84"/>
      <c r="C1540" s="1"/>
      <c r="D1540" s="36">
        <f>_xlfn.XLOOKUP(C1540,'Export Action'!$A$3:$A$1999,'Export Action'!$X$3:$X$1999)</f>
        <v>0</v>
      </c>
      <c r="E1540" s="1" t="e">
        <f>_xlfn.XLOOKUP(A1540,'Export Dossier'!$K$3:$K$974,'Export Dossier'!$D$3:$D$974)</f>
        <v>#N/A</v>
      </c>
      <c r="F1540" s="36"/>
      <c r="G1540" s="68"/>
      <c r="H1540" s="71"/>
      <c r="I1540" s="71"/>
      <c r="J1540" s="1"/>
      <c r="K1540" s="1"/>
      <c r="L1540" s="1"/>
      <c r="M1540" s="5"/>
      <c r="N1540" s="5"/>
      <c r="O1540" s="31"/>
      <c r="P1540" s="31"/>
      <c r="Q1540" s="1"/>
      <c r="R1540" s="64"/>
      <c r="S1540" s="73"/>
      <c r="T1540" s="74">
        <f t="shared" si="24"/>
        <v>430</v>
      </c>
      <c r="U1540" s="75"/>
      <c r="V1540" s="8" t="str" cm="1">
        <f t="array" ref="V1540">IF(SUMPRODUCT((Tableau1[NOM DE LA STRUCTURE]=Tableau1[[#This Row],[NOM DE LA STRUCTURE]])*Tableau1[MONTANT PROPOSE POUR L''ACTION])=0,"",SUMPRODUCT((Tableau1[NOM DE LA STRUCTURE]=Tableau1[[#This Row],[NOM DE LA STRUCTURE]])*Tableau1[MONTANT PROPOSE POUR L''ACTION]))</f>
        <v/>
      </c>
      <c r="W1540" s="79"/>
    </row>
    <row r="1541" spans="1:23" ht="47.5" hidden="1" customHeight="1" x14ac:dyDescent="0.25">
      <c r="A1541" s="13">
        <f>_xlfn.XLOOKUP(C1541,'Export Action'!$A$3:$A$1999,'Export Action'!$L$3:$L$1999)</f>
        <v>0</v>
      </c>
      <c r="B1541" s="84"/>
      <c r="C1541" s="1"/>
      <c r="D1541" s="36">
        <f>_xlfn.XLOOKUP(C1541,'Export Action'!$A$3:$A$1999,'Export Action'!$X$3:$X$1999)</f>
        <v>0</v>
      </c>
      <c r="E1541" s="1" t="e">
        <f>_xlfn.XLOOKUP(A1541,'Export Dossier'!$K$3:$K$974,'Export Dossier'!$D$3:$D$974)</f>
        <v>#N/A</v>
      </c>
      <c r="F1541" s="36"/>
      <c r="G1541" s="68"/>
      <c r="H1541" s="71"/>
      <c r="I1541" s="71"/>
      <c r="J1541" s="1"/>
      <c r="K1541" s="1"/>
      <c r="L1541" s="1"/>
      <c r="M1541" s="5"/>
      <c r="N1541" s="5"/>
      <c r="O1541" s="31"/>
      <c r="P1541" s="31"/>
      <c r="Q1541" s="1"/>
      <c r="R1541" s="64"/>
      <c r="S1541" s="73"/>
      <c r="T1541" s="74">
        <f t="shared" si="24"/>
        <v>430</v>
      </c>
      <c r="U1541" s="75"/>
      <c r="V1541" s="8" t="str" cm="1">
        <f t="array" ref="V1541">IF(SUMPRODUCT((Tableau1[NOM DE LA STRUCTURE]=Tableau1[[#This Row],[NOM DE LA STRUCTURE]])*Tableau1[MONTANT PROPOSE POUR L''ACTION])=0,"",SUMPRODUCT((Tableau1[NOM DE LA STRUCTURE]=Tableau1[[#This Row],[NOM DE LA STRUCTURE]])*Tableau1[MONTANT PROPOSE POUR L''ACTION]))</f>
        <v/>
      </c>
      <c r="W1541" s="79"/>
    </row>
    <row r="1542" spans="1:23" ht="47.5" hidden="1" customHeight="1" x14ac:dyDescent="0.25">
      <c r="A1542" s="13">
        <f>_xlfn.XLOOKUP(C1542,'Export Action'!$A$3:$A$1999,'Export Action'!$L$3:$L$1999)</f>
        <v>0</v>
      </c>
      <c r="B1542" s="84"/>
      <c r="C1542" s="1"/>
      <c r="D1542" s="36">
        <f>_xlfn.XLOOKUP(C1542,'Export Action'!$A$3:$A$1999,'Export Action'!$X$3:$X$1999)</f>
        <v>0</v>
      </c>
      <c r="E1542" s="1" t="e">
        <f>_xlfn.XLOOKUP(A1542,'Export Dossier'!$K$3:$K$974,'Export Dossier'!$D$3:$D$974)</f>
        <v>#N/A</v>
      </c>
      <c r="F1542" s="36"/>
      <c r="G1542" s="68"/>
      <c r="H1542" s="71"/>
      <c r="I1542" s="71"/>
      <c r="J1542" s="1"/>
      <c r="K1542" s="1"/>
      <c r="L1542" s="1"/>
      <c r="M1542" s="5"/>
      <c r="N1542" s="5"/>
      <c r="O1542" s="31"/>
      <c r="P1542" s="31"/>
      <c r="Q1542" s="1"/>
      <c r="R1542" s="64"/>
      <c r="S1542" s="73"/>
      <c r="T1542" s="74">
        <f t="shared" si="24"/>
        <v>430</v>
      </c>
      <c r="U1542" s="75"/>
      <c r="V1542" s="8" t="str" cm="1">
        <f t="array" ref="V1542">IF(SUMPRODUCT((Tableau1[NOM DE LA STRUCTURE]=Tableau1[[#This Row],[NOM DE LA STRUCTURE]])*Tableau1[MONTANT PROPOSE POUR L''ACTION])=0,"",SUMPRODUCT((Tableau1[NOM DE LA STRUCTURE]=Tableau1[[#This Row],[NOM DE LA STRUCTURE]])*Tableau1[MONTANT PROPOSE POUR L''ACTION]))</f>
        <v/>
      </c>
      <c r="W1542" s="79"/>
    </row>
    <row r="1543" spans="1:23" ht="47.5" hidden="1" customHeight="1" x14ac:dyDescent="0.25">
      <c r="A1543" s="13">
        <f>_xlfn.XLOOKUP(C1543,'Export Action'!$A$3:$A$1999,'Export Action'!$L$3:$L$1999)</f>
        <v>0</v>
      </c>
      <c r="B1543" s="84"/>
      <c r="C1543" s="1"/>
      <c r="D1543" s="36">
        <f>_xlfn.XLOOKUP(C1543,'Export Action'!$A$3:$A$1999,'Export Action'!$X$3:$X$1999)</f>
        <v>0</v>
      </c>
      <c r="E1543" s="1" t="e">
        <f>_xlfn.XLOOKUP(A1543,'Export Dossier'!$K$3:$K$974,'Export Dossier'!$D$3:$D$974)</f>
        <v>#N/A</v>
      </c>
      <c r="F1543" s="36"/>
      <c r="G1543" s="68"/>
      <c r="H1543" s="71"/>
      <c r="I1543" s="71"/>
      <c r="J1543" s="1"/>
      <c r="K1543" s="1"/>
      <c r="L1543" s="1"/>
      <c r="M1543" s="5"/>
      <c r="N1543" s="5"/>
      <c r="O1543" s="31"/>
      <c r="P1543" s="31"/>
      <c r="Q1543" s="1"/>
      <c r="R1543" s="64"/>
      <c r="S1543" s="73"/>
      <c r="T1543" s="74">
        <f t="shared" si="24"/>
        <v>430</v>
      </c>
      <c r="U1543" s="75"/>
      <c r="V1543" s="8" t="str" cm="1">
        <f t="array" ref="V1543">IF(SUMPRODUCT((Tableau1[NOM DE LA STRUCTURE]=Tableau1[[#This Row],[NOM DE LA STRUCTURE]])*Tableau1[MONTANT PROPOSE POUR L''ACTION])=0,"",SUMPRODUCT((Tableau1[NOM DE LA STRUCTURE]=Tableau1[[#This Row],[NOM DE LA STRUCTURE]])*Tableau1[MONTANT PROPOSE POUR L''ACTION]))</f>
        <v/>
      </c>
      <c r="W1543" s="79"/>
    </row>
    <row r="1544" spans="1:23" ht="47.5" hidden="1" customHeight="1" x14ac:dyDescent="0.25">
      <c r="A1544" s="13">
        <f>_xlfn.XLOOKUP(C1544,'Export Action'!$A$3:$A$1999,'Export Action'!$L$3:$L$1999)</f>
        <v>0</v>
      </c>
      <c r="B1544" s="84"/>
      <c r="C1544" s="1"/>
      <c r="D1544" s="36">
        <f>_xlfn.XLOOKUP(C1544,'Export Action'!$A$3:$A$1999,'Export Action'!$X$3:$X$1999)</f>
        <v>0</v>
      </c>
      <c r="E1544" s="1" t="e">
        <f>_xlfn.XLOOKUP(A1544,'Export Dossier'!$K$3:$K$974,'Export Dossier'!$D$3:$D$974)</f>
        <v>#N/A</v>
      </c>
      <c r="F1544" s="36"/>
      <c r="G1544" s="68"/>
      <c r="H1544" s="71"/>
      <c r="I1544" s="71"/>
      <c r="J1544" s="1"/>
      <c r="K1544" s="1"/>
      <c r="L1544" s="1"/>
      <c r="M1544" s="5"/>
      <c r="N1544" s="5"/>
      <c r="O1544" s="31"/>
      <c r="P1544" s="31"/>
      <c r="Q1544" s="1"/>
      <c r="R1544" s="64"/>
      <c r="S1544" s="73"/>
      <c r="T1544" s="74">
        <f t="shared" si="24"/>
        <v>430</v>
      </c>
      <c r="U1544" s="75"/>
      <c r="V1544" s="8" t="str" cm="1">
        <f t="array" ref="V1544">IF(SUMPRODUCT((Tableau1[NOM DE LA STRUCTURE]=Tableau1[[#This Row],[NOM DE LA STRUCTURE]])*Tableau1[MONTANT PROPOSE POUR L''ACTION])=0,"",SUMPRODUCT((Tableau1[NOM DE LA STRUCTURE]=Tableau1[[#This Row],[NOM DE LA STRUCTURE]])*Tableau1[MONTANT PROPOSE POUR L''ACTION]))</f>
        <v/>
      </c>
      <c r="W1544" s="79"/>
    </row>
    <row r="1545" spans="1:23" ht="47.5" hidden="1" customHeight="1" x14ac:dyDescent="0.25">
      <c r="A1545" s="13">
        <f>_xlfn.XLOOKUP(C1545,'Export Action'!$A$3:$A$1999,'Export Action'!$L$3:$L$1999)</f>
        <v>0</v>
      </c>
      <c r="B1545" s="84"/>
      <c r="C1545" s="1"/>
      <c r="D1545" s="36">
        <f>_xlfn.XLOOKUP(C1545,'Export Action'!$A$3:$A$1999,'Export Action'!$X$3:$X$1999)</f>
        <v>0</v>
      </c>
      <c r="E1545" s="1" t="e">
        <f>_xlfn.XLOOKUP(A1545,'Export Dossier'!$K$3:$K$974,'Export Dossier'!$D$3:$D$974)</f>
        <v>#N/A</v>
      </c>
      <c r="F1545" s="36"/>
      <c r="G1545" s="68"/>
      <c r="H1545" s="71"/>
      <c r="I1545" s="71"/>
      <c r="J1545" s="1"/>
      <c r="K1545" s="1"/>
      <c r="L1545" s="1"/>
      <c r="M1545" s="5"/>
      <c r="N1545" s="5"/>
      <c r="O1545" s="31"/>
      <c r="P1545" s="31"/>
      <c r="Q1545" s="1"/>
      <c r="R1545" s="64"/>
      <c r="S1545" s="73"/>
      <c r="T1545" s="74">
        <f t="shared" si="24"/>
        <v>430</v>
      </c>
      <c r="U1545" s="75"/>
      <c r="V1545" s="8" t="str" cm="1">
        <f t="array" ref="V1545">IF(SUMPRODUCT((Tableau1[NOM DE LA STRUCTURE]=Tableau1[[#This Row],[NOM DE LA STRUCTURE]])*Tableau1[MONTANT PROPOSE POUR L''ACTION])=0,"",SUMPRODUCT((Tableau1[NOM DE LA STRUCTURE]=Tableau1[[#This Row],[NOM DE LA STRUCTURE]])*Tableau1[MONTANT PROPOSE POUR L''ACTION]))</f>
        <v/>
      </c>
      <c r="W1545" s="79"/>
    </row>
    <row r="1546" spans="1:23" ht="47.5" hidden="1" customHeight="1" x14ac:dyDescent="0.25">
      <c r="A1546" s="13">
        <f>_xlfn.XLOOKUP(C1546,'Export Action'!$A$3:$A$1999,'Export Action'!$L$3:$L$1999)</f>
        <v>0</v>
      </c>
      <c r="B1546" s="84"/>
      <c r="C1546" s="1"/>
      <c r="D1546" s="36">
        <f>_xlfn.XLOOKUP(C1546,'Export Action'!$A$3:$A$1999,'Export Action'!$X$3:$X$1999)</f>
        <v>0</v>
      </c>
      <c r="E1546" s="1" t="e">
        <f>_xlfn.XLOOKUP(A1546,'Export Dossier'!$K$3:$K$974,'Export Dossier'!$D$3:$D$974)</f>
        <v>#N/A</v>
      </c>
      <c r="F1546" s="36"/>
      <c r="G1546" s="68"/>
      <c r="H1546" s="71"/>
      <c r="I1546" s="71"/>
      <c r="J1546" s="1"/>
      <c r="K1546" s="1"/>
      <c r="L1546" s="1"/>
      <c r="M1546" s="5"/>
      <c r="N1546" s="5"/>
      <c r="O1546" s="31"/>
      <c r="P1546" s="31"/>
      <c r="Q1546" s="1"/>
      <c r="R1546" s="64"/>
      <c r="S1546" s="73"/>
      <c r="T1546" s="74">
        <f t="shared" si="24"/>
        <v>430</v>
      </c>
      <c r="U1546" s="75"/>
      <c r="V1546" s="8" t="str" cm="1">
        <f t="array" ref="V1546">IF(SUMPRODUCT((Tableau1[NOM DE LA STRUCTURE]=Tableau1[[#This Row],[NOM DE LA STRUCTURE]])*Tableau1[MONTANT PROPOSE POUR L''ACTION])=0,"",SUMPRODUCT((Tableau1[NOM DE LA STRUCTURE]=Tableau1[[#This Row],[NOM DE LA STRUCTURE]])*Tableau1[MONTANT PROPOSE POUR L''ACTION]))</f>
        <v/>
      </c>
      <c r="W1546" s="79"/>
    </row>
    <row r="1547" spans="1:23" ht="47.5" hidden="1" customHeight="1" x14ac:dyDescent="0.25">
      <c r="A1547" s="13">
        <f>_xlfn.XLOOKUP(C1547,'Export Action'!$A$3:$A$1999,'Export Action'!$L$3:$L$1999)</f>
        <v>0</v>
      </c>
      <c r="B1547" s="84"/>
      <c r="C1547" s="1"/>
      <c r="D1547" s="36">
        <f>_xlfn.XLOOKUP(C1547,'Export Action'!$A$3:$A$1999,'Export Action'!$X$3:$X$1999)</f>
        <v>0</v>
      </c>
      <c r="E1547" s="1" t="e">
        <f>_xlfn.XLOOKUP(A1547,'Export Dossier'!$K$3:$K$974,'Export Dossier'!$D$3:$D$974)</f>
        <v>#N/A</v>
      </c>
      <c r="F1547" s="36"/>
      <c r="G1547" s="68"/>
      <c r="H1547" s="71"/>
      <c r="I1547" s="71"/>
      <c r="J1547" s="1"/>
      <c r="K1547" s="1"/>
      <c r="L1547" s="1"/>
      <c r="M1547" s="5"/>
      <c r="N1547" s="5"/>
      <c r="O1547" s="31"/>
      <c r="P1547" s="31"/>
      <c r="Q1547" s="1"/>
      <c r="R1547" s="64"/>
      <c r="S1547" s="73"/>
      <c r="T1547" s="74">
        <f t="shared" si="24"/>
        <v>430</v>
      </c>
      <c r="U1547" s="75"/>
      <c r="V1547" s="8" t="str" cm="1">
        <f t="array" ref="V1547">IF(SUMPRODUCT((Tableau1[NOM DE LA STRUCTURE]=Tableau1[[#This Row],[NOM DE LA STRUCTURE]])*Tableau1[MONTANT PROPOSE POUR L''ACTION])=0,"",SUMPRODUCT((Tableau1[NOM DE LA STRUCTURE]=Tableau1[[#This Row],[NOM DE LA STRUCTURE]])*Tableau1[MONTANT PROPOSE POUR L''ACTION]))</f>
        <v/>
      </c>
      <c r="W1547" s="79"/>
    </row>
    <row r="1548" spans="1:23" ht="47.5" hidden="1" customHeight="1" x14ac:dyDescent="0.25">
      <c r="A1548" s="13">
        <f>_xlfn.XLOOKUP(C1548,'Export Action'!$A$3:$A$1999,'Export Action'!$L$3:$L$1999)</f>
        <v>0</v>
      </c>
      <c r="B1548" s="84"/>
      <c r="C1548" s="1"/>
      <c r="D1548" s="36">
        <f>_xlfn.XLOOKUP(C1548,'Export Action'!$A$3:$A$1999,'Export Action'!$X$3:$X$1999)</f>
        <v>0</v>
      </c>
      <c r="E1548" s="1" t="e">
        <f>_xlfn.XLOOKUP(A1548,'Export Dossier'!$K$3:$K$974,'Export Dossier'!$D$3:$D$974)</f>
        <v>#N/A</v>
      </c>
      <c r="F1548" s="36"/>
      <c r="G1548" s="68"/>
      <c r="H1548" s="71"/>
      <c r="I1548" s="71"/>
      <c r="J1548" s="1"/>
      <c r="K1548" s="1"/>
      <c r="L1548" s="1"/>
      <c r="M1548" s="5"/>
      <c r="N1548" s="5"/>
      <c r="O1548" s="31"/>
      <c r="P1548" s="31"/>
      <c r="Q1548" s="1"/>
      <c r="R1548" s="64"/>
      <c r="S1548" s="73"/>
      <c r="T1548" s="74">
        <f t="shared" si="24"/>
        <v>430</v>
      </c>
      <c r="U1548" s="75"/>
      <c r="V1548" s="8" t="str" cm="1">
        <f t="array" ref="V1548">IF(SUMPRODUCT((Tableau1[NOM DE LA STRUCTURE]=Tableau1[[#This Row],[NOM DE LA STRUCTURE]])*Tableau1[MONTANT PROPOSE POUR L''ACTION])=0,"",SUMPRODUCT((Tableau1[NOM DE LA STRUCTURE]=Tableau1[[#This Row],[NOM DE LA STRUCTURE]])*Tableau1[MONTANT PROPOSE POUR L''ACTION]))</f>
        <v/>
      </c>
      <c r="W1548" s="79"/>
    </row>
    <row r="1549" spans="1:23" ht="47.5" hidden="1" customHeight="1" x14ac:dyDescent="0.25">
      <c r="A1549" s="13">
        <f>_xlfn.XLOOKUP(C1549,'Export Action'!$A$3:$A$1999,'Export Action'!$L$3:$L$1999)</f>
        <v>0</v>
      </c>
      <c r="B1549" s="84"/>
      <c r="C1549" s="1"/>
      <c r="D1549" s="36">
        <f>_xlfn.XLOOKUP(C1549,'Export Action'!$A$3:$A$1999,'Export Action'!$X$3:$X$1999)</f>
        <v>0</v>
      </c>
      <c r="E1549" s="1" t="e">
        <f>_xlfn.XLOOKUP(A1549,'Export Dossier'!$K$3:$K$974,'Export Dossier'!$D$3:$D$974)</f>
        <v>#N/A</v>
      </c>
      <c r="F1549" s="36"/>
      <c r="G1549" s="68"/>
      <c r="H1549" s="71"/>
      <c r="I1549" s="71"/>
      <c r="J1549" s="1"/>
      <c r="K1549" s="1"/>
      <c r="L1549" s="1"/>
      <c r="M1549" s="5"/>
      <c r="N1549" s="5"/>
      <c r="O1549" s="31"/>
      <c r="P1549" s="31"/>
      <c r="Q1549" s="1"/>
      <c r="R1549" s="64"/>
      <c r="S1549" s="73"/>
      <c r="T1549" s="74">
        <f t="shared" si="24"/>
        <v>430</v>
      </c>
      <c r="U1549" s="75"/>
      <c r="V1549" s="8" t="str" cm="1">
        <f t="array" ref="V1549">IF(SUMPRODUCT((Tableau1[NOM DE LA STRUCTURE]=Tableau1[[#This Row],[NOM DE LA STRUCTURE]])*Tableau1[MONTANT PROPOSE POUR L''ACTION])=0,"",SUMPRODUCT((Tableau1[NOM DE LA STRUCTURE]=Tableau1[[#This Row],[NOM DE LA STRUCTURE]])*Tableau1[MONTANT PROPOSE POUR L''ACTION]))</f>
        <v/>
      </c>
      <c r="W1549" s="79"/>
    </row>
    <row r="1550" spans="1:23" ht="47.5" hidden="1" customHeight="1" x14ac:dyDescent="0.25">
      <c r="A1550" s="13">
        <f>_xlfn.XLOOKUP(C1550,'Export Action'!$A$3:$A$1999,'Export Action'!$L$3:$L$1999)</f>
        <v>0</v>
      </c>
      <c r="B1550" s="84"/>
      <c r="C1550" s="1"/>
      <c r="D1550" s="36">
        <f>_xlfn.XLOOKUP(C1550,'Export Action'!$A$3:$A$1999,'Export Action'!$X$3:$X$1999)</f>
        <v>0</v>
      </c>
      <c r="E1550" s="1" t="e">
        <f>_xlfn.XLOOKUP(A1550,'Export Dossier'!$K$3:$K$974,'Export Dossier'!$D$3:$D$974)</f>
        <v>#N/A</v>
      </c>
      <c r="F1550" s="36"/>
      <c r="G1550" s="68"/>
      <c r="H1550" s="71"/>
      <c r="I1550" s="71"/>
      <c r="J1550" s="1"/>
      <c r="K1550" s="1"/>
      <c r="L1550" s="1"/>
      <c r="M1550" s="5"/>
      <c r="N1550" s="5"/>
      <c r="O1550" s="31"/>
      <c r="P1550" s="31"/>
      <c r="Q1550" s="1"/>
      <c r="R1550" s="64"/>
      <c r="S1550" s="73"/>
      <c r="T1550" s="74">
        <f t="shared" si="24"/>
        <v>430</v>
      </c>
      <c r="U1550" s="75"/>
      <c r="V1550" s="8" t="str" cm="1">
        <f t="array" ref="V1550">IF(SUMPRODUCT((Tableau1[NOM DE LA STRUCTURE]=Tableau1[[#This Row],[NOM DE LA STRUCTURE]])*Tableau1[MONTANT PROPOSE POUR L''ACTION])=0,"",SUMPRODUCT((Tableau1[NOM DE LA STRUCTURE]=Tableau1[[#This Row],[NOM DE LA STRUCTURE]])*Tableau1[MONTANT PROPOSE POUR L''ACTION]))</f>
        <v/>
      </c>
      <c r="W1550" s="79"/>
    </row>
    <row r="1551" spans="1:23" ht="47.5" hidden="1" customHeight="1" x14ac:dyDescent="0.25">
      <c r="A1551" s="13">
        <f>_xlfn.XLOOKUP(C1551,'Export Action'!$A$3:$A$1999,'Export Action'!$L$3:$L$1999)</f>
        <v>0</v>
      </c>
      <c r="B1551" s="84"/>
      <c r="C1551" s="1"/>
      <c r="D1551" s="36">
        <f>_xlfn.XLOOKUP(C1551,'Export Action'!$A$3:$A$1999,'Export Action'!$X$3:$X$1999)</f>
        <v>0</v>
      </c>
      <c r="E1551" s="1" t="e">
        <f>_xlfn.XLOOKUP(A1551,'Export Dossier'!$K$3:$K$974,'Export Dossier'!$D$3:$D$974)</f>
        <v>#N/A</v>
      </c>
      <c r="F1551" s="36"/>
      <c r="G1551" s="68"/>
      <c r="H1551" s="71"/>
      <c r="I1551" s="71"/>
      <c r="J1551" s="1"/>
      <c r="K1551" s="1"/>
      <c r="L1551" s="1"/>
      <c r="M1551" s="5"/>
      <c r="N1551" s="5"/>
      <c r="O1551" s="31"/>
      <c r="P1551" s="31"/>
      <c r="Q1551" s="1"/>
      <c r="R1551" s="64"/>
      <c r="S1551" s="73"/>
      <c r="T1551" s="74">
        <f t="shared" si="24"/>
        <v>430</v>
      </c>
      <c r="U1551" s="75"/>
      <c r="V1551" s="8" t="str" cm="1">
        <f t="array" ref="V1551">IF(SUMPRODUCT((Tableau1[NOM DE LA STRUCTURE]=Tableau1[[#This Row],[NOM DE LA STRUCTURE]])*Tableau1[MONTANT PROPOSE POUR L''ACTION])=0,"",SUMPRODUCT((Tableau1[NOM DE LA STRUCTURE]=Tableau1[[#This Row],[NOM DE LA STRUCTURE]])*Tableau1[MONTANT PROPOSE POUR L''ACTION]))</f>
        <v/>
      </c>
      <c r="W1551" s="79"/>
    </row>
    <row r="1552" spans="1:23" ht="47.5" hidden="1" customHeight="1" x14ac:dyDescent="0.25">
      <c r="A1552" s="13">
        <f>_xlfn.XLOOKUP(C1552,'Export Action'!$A$3:$A$1999,'Export Action'!$L$3:$L$1999)</f>
        <v>0</v>
      </c>
      <c r="B1552" s="84"/>
      <c r="C1552" s="1"/>
      <c r="D1552" s="36">
        <f>_xlfn.XLOOKUP(C1552,'Export Action'!$A$3:$A$1999,'Export Action'!$X$3:$X$1999)</f>
        <v>0</v>
      </c>
      <c r="E1552" s="1" t="e">
        <f>_xlfn.XLOOKUP(A1552,'Export Dossier'!$K$3:$K$974,'Export Dossier'!$D$3:$D$974)</f>
        <v>#N/A</v>
      </c>
      <c r="F1552" s="36"/>
      <c r="G1552" s="68"/>
      <c r="H1552" s="71"/>
      <c r="I1552" s="71"/>
      <c r="J1552" s="1"/>
      <c r="K1552" s="1"/>
      <c r="L1552" s="1"/>
      <c r="M1552" s="5"/>
      <c r="N1552" s="5"/>
      <c r="O1552" s="31"/>
      <c r="P1552" s="31"/>
      <c r="Q1552" s="1"/>
      <c r="R1552" s="64"/>
      <c r="S1552" s="73"/>
      <c r="T1552" s="74">
        <f t="shared" si="24"/>
        <v>430</v>
      </c>
      <c r="U1552" s="75"/>
      <c r="V1552" s="8" t="str" cm="1">
        <f t="array" ref="V1552">IF(SUMPRODUCT((Tableau1[NOM DE LA STRUCTURE]=Tableau1[[#This Row],[NOM DE LA STRUCTURE]])*Tableau1[MONTANT PROPOSE POUR L''ACTION])=0,"",SUMPRODUCT((Tableau1[NOM DE LA STRUCTURE]=Tableau1[[#This Row],[NOM DE LA STRUCTURE]])*Tableau1[MONTANT PROPOSE POUR L''ACTION]))</f>
        <v/>
      </c>
      <c r="W1552" s="79"/>
    </row>
    <row r="1553" spans="1:23" ht="47.5" hidden="1" customHeight="1" x14ac:dyDescent="0.25">
      <c r="A1553" s="13">
        <f>_xlfn.XLOOKUP(C1553,'Export Action'!$A$3:$A$1999,'Export Action'!$L$3:$L$1999)</f>
        <v>0</v>
      </c>
      <c r="B1553" s="84"/>
      <c r="C1553" s="1"/>
      <c r="D1553" s="36">
        <f>_xlfn.XLOOKUP(C1553,'Export Action'!$A$3:$A$1999,'Export Action'!$X$3:$X$1999)</f>
        <v>0</v>
      </c>
      <c r="E1553" s="1" t="e">
        <f>_xlfn.XLOOKUP(A1553,'Export Dossier'!$K$3:$K$974,'Export Dossier'!$D$3:$D$974)</f>
        <v>#N/A</v>
      </c>
      <c r="F1553" s="36"/>
      <c r="G1553" s="68"/>
      <c r="H1553" s="71"/>
      <c r="I1553" s="71"/>
      <c r="J1553" s="1"/>
      <c r="K1553" s="1"/>
      <c r="L1553" s="1"/>
      <c r="M1553" s="5"/>
      <c r="N1553" s="5"/>
      <c r="O1553" s="31"/>
      <c r="P1553" s="31"/>
      <c r="Q1553" s="1"/>
      <c r="R1553" s="64"/>
      <c r="S1553" s="73"/>
      <c r="T1553" s="74">
        <f t="shared" si="24"/>
        <v>430</v>
      </c>
      <c r="U1553" s="75"/>
      <c r="V1553" s="8" t="str" cm="1">
        <f t="array" ref="V1553">IF(SUMPRODUCT((Tableau1[NOM DE LA STRUCTURE]=Tableau1[[#This Row],[NOM DE LA STRUCTURE]])*Tableau1[MONTANT PROPOSE POUR L''ACTION])=0,"",SUMPRODUCT((Tableau1[NOM DE LA STRUCTURE]=Tableau1[[#This Row],[NOM DE LA STRUCTURE]])*Tableau1[MONTANT PROPOSE POUR L''ACTION]))</f>
        <v/>
      </c>
      <c r="W1553" s="79"/>
    </row>
    <row r="1554" spans="1:23" ht="47.5" hidden="1" customHeight="1" x14ac:dyDescent="0.25">
      <c r="A1554" s="13">
        <f>_xlfn.XLOOKUP(C1554,'Export Action'!$A$3:$A$1999,'Export Action'!$L$3:$L$1999)</f>
        <v>0</v>
      </c>
      <c r="B1554" s="84"/>
      <c r="C1554" s="1"/>
      <c r="D1554" s="36">
        <f>_xlfn.XLOOKUP(C1554,'Export Action'!$A$3:$A$1999,'Export Action'!$X$3:$X$1999)</f>
        <v>0</v>
      </c>
      <c r="E1554" s="1" t="e">
        <f>_xlfn.XLOOKUP(A1554,'Export Dossier'!$K$3:$K$974,'Export Dossier'!$D$3:$D$974)</f>
        <v>#N/A</v>
      </c>
      <c r="F1554" s="36"/>
      <c r="G1554" s="68"/>
      <c r="H1554" s="71"/>
      <c r="I1554" s="71"/>
      <c r="J1554" s="1"/>
      <c r="K1554" s="1"/>
      <c r="L1554" s="1"/>
      <c r="M1554" s="5"/>
      <c r="N1554" s="5"/>
      <c r="O1554" s="31"/>
      <c r="P1554" s="31"/>
      <c r="Q1554" s="1"/>
      <c r="R1554" s="64"/>
      <c r="S1554" s="73"/>
      <c r="T1554" s="74">
        <f t="shared" si="24"/>
        <v>430</v>
      </c>
      <c r="U1554" s="75"/>
      <c r="V1554" s="8" t="str" cm="1">
        <f t="array" ref="V1554">IF(SUMPRODUCT((Tableau1[NOM DE LA STRUCTURE]=Tableau1[[#This Row],[NOM DE LA STRUCTURE]])*Tableau1[MONTANT PROPOSE POUR L''ACTION])=0,"",SUMPRODUCT((Tableau1[NOM DE LA STRUCTURE]=Tableau1[[#This Row],[NOM DE LA STRUCTURE]])*Tableau1[MONTANT PROPOSE POUR L''ACTION]))</f>
        <v/>
      </c>
      <c r="W1554" s="79"/>
    </row>
    <row r="1555" spans="1:23" ht="47.5" hidden="1" customHeight="1" x14ac:dyDescent="0.25">
      <c r="A1555" s="13">
        <f>_xlfn.XLOOKUP(C1555,'Export Action'!$A$3:$A$1999,'Export Action'!$L$3:$L$1999)</f>
        <v>0</v>
      </c>
      <c r="B1555" s="84"/>
      <c r="C1555" s="1"/>
      <c r="D1555" s="36">
        <f>_xlfn.XLOOKUP(C1555,'Export Action'!$A$3:$A$1999,'Export Action'!$X$3:$X$1999)</f>
        <v>0</v>
      </c>
      <c r="E1555" s="1" t="e">
        <f>_xlfn.XLOOKUP(A1555,'Export Dossier'!$K$3:$K$974,'Export Dossier'!$D$3:$D$974)</f>
        <v>#N/A</v>
      </c>
      <c r="F1555" s="36"/>
      <c r="G1555" s="68"/>
      <c r="H1555" s="71"/>
      <c r="I1555" s="71"/>
      <c r="J1555" s="1"/>
      <c r="K1555" s="1"/>
      <c r="L1555" s="1"/>
      <c r="M1555" s="5"/>
      <c r="N1555" s="5"/>
      <c r="O1555" s="31"/>
      <c r="P1555" s="31"/>
      <c r="Q1555" s="1"/>
      <c r="R1555" s="64"/>
      <c r="S1555" s="73"/>
      <c r="T1555" s="74">
        <f t="shared" si="24"/>
        <v>430</v>
      </c>
      <c r="U1555" s="75"/>
      <c r="V1555" s="8" t="str" cm="1">
        <f t="array" ref="V1555">IF(SUMPRODUCT((Tableau1[NOM DE LA STRUCTURE]=Tableau1[[#This Row],[NOM DE LA STRUCTURE]])*Tableau1[MONTANT PROPOSE POUR L''ACTION])=0,"",SUMPRODUCT((Tableau1[NOM DE LA STRUCTURE]=Tableau1[[#This Row],[NOM DE LA STRUCTURE]])*Tableau1[MONTANT PROPOSE POUR L''ACTION]))</f>
        <v/>
      </c>
      <c r="W1555" s="79"/>
    </row>
    <row r="1556" spans="1:23" ht="47.5" hidden="1" customHeight="1" x14ac:dyDescent="0.25">
      <c r="A1556" s="13">
        <f>_xlfn.XLOOKUP(C1556,'Export Action'!$A$3:$A$1999,'Export Action'!$L$3:$L$1999)</f>
        <v>0</v>
      </c>
      <c r="B1556" s="84"/>
      <c r="C1556" s="1"/>
      <c r="D1556" s="36">
        <f>_xlfn.XLOOKUP(C1556,'Export Action'!$A$3:$A$1999,'Export Action'!$X$3:$X$1999)</f>
        <v>0</v>
      </c>
      <c r="E1556" s="1" t="e">
        <f>_xlfn.XLOOKUP(A1556,'Export Dossier'!$K$3:$K$974,'Export Dossier'!$D$3:$D$974)</f>
        <v>#N/A</v>
      </c>
      <c r="F1556" s="36"/>
      <c r="G1556" s="68"/>
      <c r="H1556" s="71"/>
      <c r="I1556" s="71"/>
      <c r="J1556" s="1"/>
      <c r="K1556" s="1"/>
      <c r="L1556" s="1"/>
      <c r="M1556" s="5"/>
      <c r="N1556" s="5"/>
      <c r="O1556" s="31"/>
      <c r="P1556" s="31"/>
      <c r="Q1556" s="1"/>
      <c r="R1556" s="64"/>
      <c r="S1556" s="73"/>
      <c r="T1556" s="74">
        <f t="shared" si="24"/>
        <v>430</v>
      </c>
      <c r="U1556" s="75"/>
      <c r="V1556" s="8" t="str" cm="1">
        <f t="array" ref="V1556">IF(SUMPRODUCT((Tableau1[NOM DE LA STRUCTURE]=Tableau1[[#This Row],[NOM DE LA STRUCTURE]])*Tableau1[MONTANT PROPOSE POUR L''ACTION])=0,"",SUMPRODUCT((Tableau1[NOM DE LA STRUCTURE]=Tableau1[[#This Row],[NOM DE LA STRUCTURE]])*Tableau1[MONTANT PROPOSE POUR L''ACTION]))</f>
        <v/>
      </c>
      <c r="W1556" s="79"/>
    </row>
    <row r="1557" spans="1:23" ht="47.5" hidden="1" customHeight="1" x14ac:dyDescent="0.25">
      <c r="A1557" s="13">
        <f>_xlfn.XLOOKUP(C1557,'Export Action'!$A$3:$A$1999,'Export Action'!$L$3:$L$1999)</f>
        <v>0</v>
      </c>
      <c r="B1557" s="84"/>
      <c r="C1557" s="1"/>
      <c r="D1557" s="36">
        <f>_xlfn.XLOOKUP(C1557,'Export Action'!$A$3:$A$1999,'Export Action'!$X$3:$X$1999)</f>
        <v>0</v>
      </c>
      <c r="E1557" s="1" t="e">
        <f>_xlfn.XLOOKUP(A1557,'Export Dossier'!$K$3:$K$974,'Export Dossier'!$D$3:$D$974)</f>
        <v>#N/A</v>
      </c>
      <c r="F1557" s="36"/>
      <c r="G1557" s="68"/>
      <c r="H1557" s="71"/>
      <c r="I1557" s="71"/>
      <c r="J1557" s="1"/>
      <c r="K1557" s="1"/>
      <c r="L1557" s="1"/>
      <c r="M1557" s="5"/>
      <c r="N1557" s="5"/>
      <c r="O1557" s="31"/>
      <c r="P1557" s="31"/>
      <c r="Q1557" s="1"/>
      <c r="R1557" s="64"/>
      <c r="S1557" s="73"/>
      <c r="T1557" s="74">
        <f t="shared" si="24"/>
        <v>430</v>
      </c>
      <c r="U1557" s="75"/>
      <c r="V1557" s="8" t="str" cm="1">
        <f t="array" ref="V1557">IF(SUMPRODUCT((Tableau1[NOM DE LA STRUCTURE]=Tableau1[[#This Row],[NOM DE LA STRUCTURE]])*Tableau1[MONTANT PROPOSE POUR L''ACTION])=0,"",SUMPRODUCT((Tableau1[NOM DE LA STRUCTURE]=Tableau1[[#This Row],[NOM DE LA STRUCTURE]])*Tableau1[MONTANT PROPOSE POUR L''ACTION]))</f>
        <v/>
      </c>
      <c r="W1557" s="79"/>
    </row>
    <row r="1558" spans="1:23" ht="47.5" hidden="1" customHeight="1" x14ac:dyDescent="0.25">
      <c r="A1558" s="13">
        <f>_xlfn.XLOOKUP(C1558,'Export Action'!$A$3:$A$1999,'Export Action'!$L$3:$L$1999)</f>
        <v>0</v>
      </c>
      <c r="B1558" s="84"/>
      <c r="C1558" s="1"/>
      <c r="D1558" s="36">
        <f>_xlfn.XLOOKUP(C1558,'Export Action'!$A$3:$A$1999,'Export Action'!$X$3:$X$1999)</f>
        <v>0</v>
      </c>
      <c r="E1558" s="1" t="e">
        <f>_xlfn.XLOOKUP(A1558,'Export Dossier'!$K$3:$K$974,'Export Dossier'!$D$3:$D$974)</f>
        <v>#N/A</v>
      </c>
      <c r="F1558" s="36"/>
      <c r="G1558" s="68"/>
      <c r="H1558" s="71"/>
      <c r="I1558" s="71"/>
      <c r="J1558" s="1"/>
      <c r="K1558" s="1"/>
      <c r="L1558" s="1"/>
      <c r="M1558" s="5"/>
      <c r="N1558" s="5"/>
      <c r="O1558" s="31"/>
      <c r="P1558" s="31"/>
      <c r="Q1558" s="1"/>
      <c r="R1558" s="64"/>
      <c r="S1558" s="73"/>
      <c r="T1558" s="74">
        <f t="shared" si="24"/>
        <v>430</v>
      </c>
      <c r="U1558" s="75"/>
      <c r="V1558" s="8" t="str" cm="1">
        <f t="array" ref="V1558">IF(SUMPRODUCT((Tableau1[NOM DE LA STRUCTURE]=Tableau1[[#This Row],[NOM DE LA STRUCTURE]])*Tableau1[MONTANT PROPOSE POUR L''ACTION])=0,"",SUMPRODUCT((Tableau1[NOM DE LA STRUCTURE]=Tableau1[[#This Row],[NOM DE LA STRUCTURE]])*Tableau1[MONTANT PROPOSE POUR L''ACTION]))</f>
        <v/>
      </c>
      <c r="W1558" s="79"/>
    </row>
    <row r="1559" spans="1:23" ht="47.5" hidden="1" customHeight="1" x14ac:dyDescent="0.25">
      <c r="A1559" s="13">
        <f>_xlfn.XLOOKUP(C1559,'Export Action'!$A$3:$A$1999,'Export Action'!$L$3:$L$1999)</f>
        <v>0</v>
      </c>
      <c r="B1559" s="84"/>
      <c r="C1559" s="1"/>
      <c r="D1559" s="36">
        <f>_xlfn.XLOOKUP(C1559,'Export Action'!$A$3:$A$1999,'Export Action'!$X$3:$X$1999)</f>
        <v>0</v>
      </c>
      <c r="E1559" s="1" t="e">
        <f>_xlfn.XLOOKUP(A1559,'Export Dossier'!$K$3:$K$974,'Export Dossier'!$D$3:$D$974)</f>
        <v>#N/A</v>
      </c>
      <c r="F1559" s="36"/>
      <c r="G1559" s="68"/>
      <c r="H1559" s="71"/>
      <c r="I1559" s="71"/>
      <c r="J1559" s="1"/>
      <c r="K1559" s="1"/>
      <c r="L1559" s="1"/>
      <c r="M1559" s="5"/>
      <c r="N1559" s="5"/>
      <c r="O1559" s="31"/>
      <c r="P1559" s="31"/>
      <c r="Q1559" s="1"/>
      <c r="R1559" s="64"/>
      <c r="S1559" s="73"/>
      <c r="T1559" s="74">
        <f t="shared" si="24"/>
        <v>430</v>
      </c>
      <c r="U1559" s="75"/>
      <c r="V1559" s="8" t="str" cm="1">
        <f t="array" ref="V1559">IF(SUMPRODUCT((Tableau1[NOM DE LA STRUCTURE]=Tableau1[[#This Row],[NOM DE LA STRUCTURE]])*Tableau1[MONTANT PROPOSE POUR L''ACTION])=0,"",SUMPRODUCT((Tableau1[NOM DE LA STRUCTURE]=Tableau1[[#This Row],[NOM DE LA STRUCTURE]])*Tableau1[MONTANT PROPOSE POUR L''ACTION]))</f>
        <v/>
      </c>
      <c r="W1559" s="79"/>
    </row>
    <row r="1560" spans="1:23" ht="47.5" hidden="1" customHeight="1" x14ac:dyDescent="0.25">
      <c r="A1560" s="13">
        <f>_xlfn.XLOOKUP(C1560,'Export Action'!$A$3:$A$1999,'Export Action'!$L$3:$L$1999)</f>
        <v>0</v>
      </c>
      <c r="B1560" s="84"/>
      <c r="C1560" s="1"/>
      <c r="D1560" s="36">
        <f>_xlfn.XLOOKUP(C1560,'Export Action'!$A$3:$A$1999,'Export Action'!$X$3:$X$1999)</f>
        <v>0</v>
      </c>
      <c r="E1560" s="1" t="e">
        <f>_xlfn.XLOOKUP(A1560,'Export Dossier'!$K$3:$K$974,'Export Dossier'!$D$3:$D$974)</f>
        <v>#N/A</v>
      </c>
      <c r="F1560" s="36"/>
      <c r="G1560" s="68"/>
      <c r="H1560" s="71"/>
      <c r="I1560" s="71"/>
      <c r="J1560" s="1"/>
      <c r="K1560" s="1"/>
      <c r="L1560" s="1"/>
      <c r="M1560" s="5"/>
      <c r="N1560" s="5"/>
      <c r="O1560" s="31"/>
      <c r="P1560" s="31"/>
      <c r="Q1560" s="1"/>
      <c r="R1560" s="64"/>
      <c r="S1560" s="73"/>
      <c r="T1560" s="74">
        <f t="shared" si="24"/>
        <v>430</v>
      </c>
      <c r="U1560" s="75"/>
      <c r="V1560" s="8" t="str" cm="1">
        <f t="array" ref="V1560">IF(SUMPRODUCT((Tableau1[NOM DE LA STRUCTURE]=Tableau1[[#This Row],[NOM DE LA STRUCTURE]])*Tableau1[MONTANT PROPOSE POUR L''ACTION])=0,"",SUMPRODUCT((Tableau1[NOM DE LA STRUCTURE]=Tableau1[[#This Row],[NOM DE LA STRUCTURE]])*Tableau1[MONTANT PROPOSE POUR L''ACTION]))</f>
        <v/>
      </c>
      <c r="W1560" s="79"/>
    </row>
    <row r="1561" spans="1:23" ht="47.5" hidden="1" customHeight="1" x14ac:dyDescent="0.25">
      <c r="A1561" s="13">
        <f>_xlfn.XLOOKUP(C1561,'Export Action'!$A$3:$A$1999,'Export Action'!$L$3:$L$1999)</f>
        <v>0</v>
      </c>
      <c r="B1561" s="84"/>
      <c r="C1561" s="1"/>
      <c r="D1561" s="36">
        <f>_xlfn.XLOOKUP(C1561,'Export Action'!$A$3:$A$1999,'Export Action'!$X$3:$X$1999)</f>
        <v>0</v>
      </c>
      <c r="E1561" s="1" t="e">
        <f>_xlfn.XLOOKUP(A1561,'Export Dossier'!$K$3:$K$974,'Export Dossier'!$D$3:$D$974)</f>
        <v>#N/A</v>
      </c>
      <c r="F1561" s="36"/>
      <c r="G1561" s="68"/>
      <c r="H1561" s="71"/>
      <c r="I1561" s="71"/>
      <c r="J1561" s="1"/>
      <c r="K1561" s="1"/>
      <c r="L1561" s="1"/>
      <c r="M1561" s="5"/>
      <c r="N1561" s="5"/>
      <c r="O1561" s="31"/>
      <c r="P1561" s="31"/>
      <c r="Q1561" s="1"/>
      <c r="R1561" s="64"/>
      <c r="S1561" s="73"/>
      <c r="T1561" s="74">
        <f t="shared" si="24"/>
        <v>430</v>
      </c>
      <c r="U1561" s="75"/>
      <c r="V1561" s="8" t="str" cm="1">
        <f t="array" ref="V1561">IF(SUMPRODUCT((Tableau1[NOM DE LA STRUCTURE]=Tableau1[[#This Row],[NOM DE LA STRUCTURE]])*Tableau1[MONTANT PROPOSE POUR L''ACTION])=0,"",SUMPRODUCT((Tableau1[NOM DE LA STRUCTURE]=Tableau1[[#This Row],[NOM DE LA STRUCTURE]])*Tableau1[MONTANT PROPOSE POUR L''ACTION]))</f>
        <v/>
      </c>
      <c r="W1561" s="79"/>
    </row>
    <row r="1562" spans="1:23" ht="47.5" hidden="1" customHeight="1" x14ac:dyDescent="0.25">
      <c r="A1562" s="13">
        <f>_xlfn.XLOOKUP(C1562,'Export Action'!$A$3:$A$1999,'Export Action'!$L$3:$L$1999)</f>
        <v>0</v>
      </c>
      <c r="B1562" s="84"/>
      <c r="C1562" s="1"/>
      <c r="D1562" s="36">
        <f>_xlfn.XLOOKUP(C1562,'Export Action'!$A$3:$A$1999,'Export Action'!$X$3:$X$1999)</f>
        <v>0</v>
      </c>
      <c r="E1562" s="1" t="e">
        <f>_xlfn.XLOOKUP(A1562,'Export Dossier'!$K$3:$K$974,'Export Dossier'!$D$3:$D$974)</f>
        <v>#N/A</v>
      </c>
      <c r="F1562" s="36"/>
      <c r="G1562" s="68"/>
      <c r="H1562" s="71"/>
      <c r="I1562" s="71"/>
      <c r="J1562" s="1"/>
      <c r="K1562" s="1"/>
      <c r="L1562" s="1"/>
      <c r="M1562" s="5"/>
      <c r="N1562" s="5"/>
      <c r="O1562" s="31"/>
      <c r="P1562" s="31"/>
      <c r="Q1562" s="1"/>
      <c r="R1562" s="64"/>
      <c r="S1562" s="73"/>
      <c r="T1562" s="74">
        <f t="shared" si="24"/>
        <v>430</v>
      </c>
      <c r="U1562" s="75"/>
      <c r="V1562" s="8" t="str" cm="1">
        <f t="array" ref="V1562">IF(SUMPRODUCT((Tableau1[NOM DE LA STRUCTURE]=Tableau1[[#This Row],[NOM DE LA STRUCTURE]])*Tableau1[MONTANT PROPOSE POUR L''ACTION])=0,"",SUMPRODUCT((Tableau1[NOM DE LA STRUCTURE]=Tableau1[[#This Row],[NOM DE LA STRUCTURE]])*Tableau1[MONTANT PROPOSE POUR L''ACTION]))</f>
        <v/>
      </c>
      <c r="W1562" s="79"/>
    </row>
    <row r="1563" spans="1:23" ht="47.5" hidden="1" customHeight="1" x14ac:dyDescent="0.25">
      <c r="A1563" s="13">
        <f>_xlfn.XLOOKUP(C1563,'Export Action'!$A$3:$A$1999,'Export Action'!$L$3:$L$1999)</f>
        <v>0</v>
      </c>
      <c r="B1563" s="84"/>
      <c r="C1563" s="1"/>
      <c r="D1563" s="36">
        <f>_xlfn.XLOOKUP(C1563,'Export Action'!$A$3:$A$1999,'Export Action'!$X$3:$X$1999)</f>
        <v>0</v>
      </c>
      <c r="E1563" s="1" t="e">
        <f>_xlfn.XLOOKUP(A1563,'Export Dossier'!$K$3:$K$974,'Export Dossier'!$D$3:$D$974)</f>
        <v>#N/A</v>
      </c>
      <c r="F1563" s="36"/>
      <c r="G1563" s="68"/>
      <c r="H1563" s="71"/>
      <c r="I1563" s="71"/>
      <c r="J1563" s="1"/>
      <c r="K1563" s="1"/>
      <c r="L1563" s="1"/>
      <c r="M1563" s="5"/>
      <c r="N1563" s="5"/>
      <c r="O1563" s="31"/>
      <c r="P1563" s="31"/>
      <c r="Q1563" s="1"/>
      <c r="R1563" s="64"/>
      <c r="S1563" s="73"/>
      <c r="T1563" s="74">
        <f t="shared" si="24"/>
        <v>430</v>
      </c>
      <c r="U1563" s="75"/>
      <c r="V1563" s="8" t="str" cm="1">
        <f t="array" ref="V1563">IF(SUMPRODUCT((Tableau1[NOM DE LA STRUCTURE]=Tableau1[[#This Row],[NOM DE LA STRUCTURE]])*Tableau1[MONTANT PROPOSE POUR L''ACTION])=0,"",SUMPRODUCT((Tableau1[NOM DE LA STRUCTURE]=Tableau1[[#This Row],[NOM DE LA STRUCTURE]])*Tableau1[MONTANT PROPOSE POUR L''ACTION]))</f>
        <v/>
      </c>
      <c r="W1563" s="79"/>
    </row>
    <row r="1564" spans="1:23" ht="47.5" hidden="1" customHeight="1" x14ac:dyDescent="0.25">
      <c r="A1564" s="13">
        <f>_xlfn.XLOOKUP(C1564,'Export Action'!$A$3:$A$1999,'Export Action'!$L$3:$L$1999)</f>
        <v>0</v>
      </c>
      <c r="B1564" s="84"/>
      <c r="C1564" s="1"/>
      <c r="D1564" s="36">
        <f>_xlfn.XLOOKUP(C1564,'Export Action'!$A$3:$A$1999,'Export Action'!$X$3:$X$1999)</f>
        <v>0</v>
      </c>
      <c r="E1564" s="1" t="e">
        <f>_xlfn.XLOOKUP(A1564,'Export Dossier'!$K$3:$K$974,'Export Dossier'!$D$3:$D$974)</f>
        <v>#N/A</v>
      </c>
      <c r="F1564" s="36"/>
      <c r="G1564" s="68"/>
      <c r="H1564" s="71"/>
      <c r="I1564" s="71"/>
      <c r="J1564" s="1"/>
      <c r="K1564" s="1"/>
      <c r="L1564" s="1"/>
      <c r="M1564" s="5"/>
      <c r="N1564" s="5"/>
      <c r="O1564" s="31"/>
      <c r="P1564" s="31"/>
      <c r="Q1564" s="1"/>
      <c r="R1564" s="64"/>
      <c r="S1564" s="73"/>
      <c r="T1564" s="74">
        <f t="shared" si="24"/>
        <v>430</v>
      </c>
      <c r="U1564" s="75"/>
      <c r="V1564" s="8" t="str" cm="1">
        <f t="array" ref="V1564">IF(SUMPRODUCT((Tableau1[NOM DE LA STRUCTURE]=Tableau1[[#This Row],[NOM DE LA STRUCTURE]])*Tableau1[MONTANT PROPOSE POUR L''ACTION])=0,"",SUMPRODUCT((Tableau1[NOM DE LA STRUCTURE]=Tableau1[[#This Row],[NOM DE LA STRUCTURE]])*Tableau1[MONTANT PROPOSE POUR L''ACTION]))</f>
        <v/>
      </c>
      <c r="W1564" s="79"/>
    </row>
    <row r="1565" spans="1:23" ht="47.5" hidden="1" customHeight="1" x14ac:dyDescent="0.25">
      <c r="A1565" s="13">
        <f>_xlfn.XLOOKUP(C1565,'Export Action'!$A$3:$A$1999,'Export Action'!$L$3:$L$1999)</f>
        <v>0</v>
      </c>
      <c r="B1565" s="84"/>
      <c r="C1565" s="1"/>
      <c r="D1565" s="36">
        <f>_xlfn.XLOOKUP(C1565,'Export Action'!$A$3:$A$1999,'Export Action'!$X$3:$X$1999)</f>
        <v>0</v>
      </c>
      <c r="E1565" s="1" t="e">
        <f>_xlfn.XLOOKUP(A1565,'Export Dossier'!$K$3:$K$974,'Export Dossier'!$D$3:$D$974)</f>
        <v>#N/A</v>
      </c>
      <c r="F1565" s="36"/>
      <c r="G1565" s="68"/>
      <c r="H1565" s="71"/>
      <c r="I1565" s="71"/>
      <c r="J1565" s="1"/>
      <c r="K1565" s="1"/>
      <c r="L1565" s="1"/>
      <c r="M1565" s="5"/>
      <c r="N1565" s="5"/>
      <c r="O1565" s="31"/>
      <c r="P1565" s="31"/>
      <c r="Q1565" s="1"/>
      <c r="R1565" s="64"/>
      <c r="S1565" s="73"/>
      <c r="T1565" s="74">
        <f t="shared" si="24"/>
        <v>430</v>
      </c>
      <c r="U1565" s="75"/>
      <c r="V1565" s="8" t="str" cm="1">
        <f t="array" ref="V1565">IF(SUMPRODUCT((Tableau1[NOM DE LA STRUCTURE]=Tableau1[[#This Row],[NOM DE LA STRUCTURE]])*Tableau1[MONTANT PROPOSE POUR L''ACTION])=0,"",SUMPRODUCT((Tableau1[NOM DE LA STRUCTURE]=Tableau1[[#This Row],[NOM DE LA STRUCTURE]])*Tableau1[MONTANT PROPOSE POUR L''ACTION]))</f>
        <v/>
      </c>
      <c r="W1565" s="79"/>
    </row>
    <row r="1566" spans="1:23" ht="47.5" hidden="1" customHeight="1" x14ac:dyDescent="0.25">
      <c r="A1566" s="13">
        <f>_xlfn.XLOOKUP(C1566,'Export Action'!$A$3:$A$1999,'Export Action'!$L$3:$L$1999)</f>
        <v>0</v>
      </c>
      <c r="B1566" s="84"/>
      <c r="C1566" s="1"/>
      <c r="D1566" s="36">
        <f>_xlfn.XLOOKUP(C1566,'Export Action'!$A$3:$A$1999,'Export Action'!$X$3:$X$1999)</f>
        <v>0</v>
      </c>
      <c r="E1566" s="1" t="e">
        <f>_xlfn.XLOOKUP(A1566,'Export Dossier'!$K$3:$K$974,'Export Dossier'!$D$3:$D$974)</f>
        <v>#N/A</v>
      </c>
      <c r="F1566" s="36"/>
      <c r="G1566" s="68"/>
      <c r="H1566" s="71"/>
      <c r="I1566" s="71"/>
      <c r="J1566" s="1"/>
      <c r="K1566" s="1"/>
      <c r="L1566" s="1"/>
      <c r="M1566" s="5"/>
      <c r="N1566" s="5"/>
      <c r="O1566" s="31"/>
      <c r="P1566" s="31"/>
      <c r="Q1566" s="1"/>
      <c r="R1566" s="64"/>
      <c r="S1566" s="73"/>
      <c r="T1566" s="74">
        <f t="shared" si="24"/>
        <v>430</v>
      </c>
      <c r="U1566" s="75"/>
      <c r="V1566" s="8" t="str" cm="1">
        <f t="array" ref="V1566">IF(SUMPRODUCT((Tableau1[NOM DE LA STRUCTURE]=Tableau1[[#This Row],[NOM DE LA STRUCTURE]])*Tableau1[MONTANT PROPOSE POUR L''ACTION])=0,"",SUMPRODUCT((Tableau1[NOM DE LA STRUCTURE]=Tableau1[[#This Row],[NOM DE LA STRUCTURE]])*Tableau1[MONTANT PROPOSE POUR L''ACTION]))</f>
        <v/>
      </c>
      <c r="W1566" s="79"/>
    </row>
    <row r="1567" spans="1:23" ht="47.5" hidden="1" customHeight="1" x14ac:dyDescent="0.25">
      <c r="A1567" s="13">
        <f>_xlfn.XLOOKUP(C1567,'Export Action'!$A$3:$A$1999,'Export Action'!$L$3:$L$1999)</f>
        <v>0</v>
      </c>
      <c r="B1567" s="84"/>
      <c r="C1567" s="1"/>
      <c r="D1567" s="36">
        <f>_xlfn.XLOOKUP(C1567,'Export Action'!$A$3:$A$1999,'Export Action'!$X$3:$X$1999)</f>
        <v>0</v>
      </c>
      <c r="E1567" s="1" t="e">
        <f>_xlfn.XLOOKUP(A1567,'Export Dossier'!$K$3:$K$974,'Export Dossier'!$D$3:$D$974)</f>
        <v>#N/A</v>
      </c>
      <c r="F1567" s="36"/>
      <c r="G1567" s="68"/>
      <c r="H1567" s="71"/>
      <c r="I1567" s="71"/>
      <c r="J1567" s="1"/>
      <c r="K1567" s="1"/>
      <c r="L1567" s="1"/>
      <c r="M1567" s="5"/>
      <c r="N1567" s="5"/>
      <c r="O1567" s="31"/>
      <c r="P1567" s="31"/>
      <c r="Q1567" s="1"/>
      <c r="R1567" s="64"/>
      <c r="S1567" s="73"/>
      <c r="T1567" s="74">
        <f t="shared" si="24"/>
        <v>430</v>
      </c>
      <c r="U1567" s="75"/>
      <c r="V1567" s="8" t="str" cm="1">
        <f t="array" ref="V1567">IF(SUMPRODUCT((Tableau1[NOM DE LA STRUCTURE]=Tableau1[[#This Row],[NOM DE LA STRUCTURE]])*Tableau1[MONTANT PROPOSE POUR L''ACTION])=0,"",SUMPRODUCT((Tableau1[NOM DE LA STRUCTURE]=Tableau1[[#This Row],[NOM DE LA STRUCTURE]])*Tableau1[MONTANT PROPOSE POUR L''ACTION]))</f>
        <v/>
      </c>
      <c r="W1567" s="79"/>
    </row>
    <row r="1568" spans="1:23" ht="47.5" hidden="1" customHeight="1" x14ac:dyDescent="0.25">
      <c r="A1568" s="13">
        <f>_xlfn.XLOOKUP(C1568,'Export Action'!$A$3:$A$1999,'Export Action'!$L$3:$L$1999)</f>
        <v>0</v>
      </c>
      <c r="B1568" s="84"/>
      <c r="C1568" s="1"/>
      <c r="D1568" s="36">
        <f>_xlfn.XLOOKUP(C1568,'Export Action'!$A$3:$A$1999,'Export Action'!$X$3:$X$1999)</f>
        <v>0</v>
      </c>
      <c r="E1568" s="1" t="e">
        <f>_xlfn.XLOOKUP(A1568,'Export Dossier'!$K$3:$K$974,'Export Dossier'!$D$3:$D$974)</f>
        <v>#N/A</v>
      </c>
      <c r="F1568" s="36"/>
      <c r="G1568" s="68"/>
      <c r="H1568" s="71"/>
      <c r="I1568" s="71"/>
      <c r="J1568" s="1"/>
      <c r="K1568" s="1"/>
      <c r="L1568" s="1"/>
      <c r="M1568" s="5"/>
      <c r="N1568" s="5"/>
      <c r="O1568" s="31"/>
      <c r="P1568" s="31"/>
      <c r="Q1568" s="1"/>
      <c r="R1568" s="64"/>
      <c r="S1568" s="73"/>
      <c r="T1568" s="74">
        <f t="shared" si="24"/>
        <v>430</v>
      </c>
      <c r="U1568" s="75"/>
      <c r="V1568" s="8" t="str" cm="1">
        <f t="array" ref="V1568">IF(SUMPRODUCT((Tableau1[NOM DE LA STRUCTURE]=Tableau1[[#This Row],[NOM DE LA STRUCTURE]])*Tableau1[MONTANT PROPOSE POUR L''ACTION])=0,"",SUMPRODUCT((Tableau1[NOM DE LA STRUCTURE]=Tableau1[[#This Row],[NOM DE LA STRUCTURE]])*Tableau1[MONTANT PROPOSE POUR L''ACTION]))</f>
        <v/>
      </c>
      <c r="W1568" s="79"/>
    </row>
    <row r="1569" spans="1:23" ht="47.5" hidden="1" customHeight="1" x14ac:dyDescent="0.25">
      <c r="A1569" s="13">
        <f>_xlfn.XLOOKUP(C1569,'Export Action'!$A$3:$A$1999,'Export Action'!$L$3:$L$1999)</f>
        <v>0</v>
      </c>
      <c r="B1569" s="84"/>
      <c r="C1569" s="1"/>
      <c r="D1569" s="36">
        <f>_xlfn.XLOOKUP(C1569,'Export Action'!$A$3:$A$1999,'Export Action'!$X$3:$X$1999)</f>
        <v>0</v>
      </c>
      <c r="E1569" s="1" t="e">
        <f>_xlfn.XLOOKUP(A1569,'Export Dossier'!$K$3:$K$974,'Export Dossier'!$D$3:$D$974)</f>
        <v>#N/A</v>
      </c>
      <c r="F1569" s="36"/>
      <c r="G1569" s="68"/>
      <c r="H1569" s="71"/>
      <c r="I1569" s="71"/>
      <c r="J1569" s="1"/>
      <c r="K1569" s="1"/>
      <c r="L1569" s="1"/>
      <c r="M1569" s="5"/>
      <c r="N1569" s="5"/>
      <c r="O1569" s="31"/>
      <c r="P1569" s="31"/>
      <c r="Q1569" s="1"/>
      <c r="R1569" s="64"/>
      <c r="S1569" s="73"/>
      <c r="T1569" s="74">
        <f t="shared" si="24"/>
        <v>430</v>
      </c>
      <c r="U1569" s="75"/>
      <c r="V1569" s="8" t="str" cm="1">
        <f t="array" ref="V1569">IF(SUMPRODUCT((Tableau1[NOM DE LA STRUCTURE]=Tableau1[[#This Row],[NOM DE LA STRUCTURE]])*Tableau1[MONTANT PROPOSE POUR L''ACTION])=0,"",SUMPRODUCT((Tableau1[NOM DE LA STRUCTURE]=Tableau1[[#This Row],[NOM DE LA STRUCTURE]])*Tableau1[MONTANT PROPOSE POUR L''ACTION]))</f>
        <v/>
      </c>
      <c r="W1569" s="79"/>
    </row>
    <row r="1570" spans="1:23" ht="47.5" hidden="1" customHeight="1" x14ac:dyDescent="0.25">
      <c r="A1570" s="13">
        <f>_xlfn.XLOOKUP(C1570,'Export Action'!$A$3:$A$1999,'Export Action'!$L$3:$L$1999)</f>
        <v>0</v>
      </c>
      <c r="B1570" s="84"/>
      <c r="C1570" s="1"/>
      <c r="D1570" s="36">
        <f>_xlfn.XLOOKUP(C1570,'Export Action'!$A$3:$A$1999,'Export Action'!$X$3:$X$1999)</f>
        <v>0</v>
      </c>
      <c r="E1570" s="1" t="e">
        <f>_xlfn.XLOOKUP(A1570,'Export Dossier'!$K$3:$K$974,'Export Dossier'!$D$3:$D$974)</f>
        <v>#N/A</v>
      </c>
      <c r="F1570" s="36"/>
      <c r="G1570" s="68"/>
      <c r="H1570" s="71"/>
      <c r="I1570" s="71"/>
      <c r="J1570" s="1"/>
      <c r="K1570" s="1"/>
      <c r="L1570" s="1"/>
      <c r="M1570" s="5"/>
      <c r="N1570" s="5"/>
      <c r="O1570" s="31"/>
      <c r="P1570" s="31"/>
      <c r="Q1570" s="1"/>
      <c r="R1570" s="64"/>
      <c r="S1570" s="73"/>
      <c r="T1570" s="74">
        <f t="shared" si="24"/>
        <v>430</v>
      </c>
      <c r="U1570" s="75"/>
      <c r="V1570" s="8" t="str" cm="1">
        <f t="array" ref="V1570">IF(SUMPRODUCT((Tableau1[NOM DE LA STRUCTURE]=Tableau1[[#This Row],[NOM DE LA STRUCTURE]])*Tableau1[MONTANT PROPOSE POUR L''ACTION])=0,"",SUMPRODUCT((Tableau1[NOM DE LA STRUCTURE]=Tableau1[[#This Row],[NOM DE LA STRUCTURE]])*Tableau1[MONTANT PROPOSE POUR L''ACTION]))</f>
        <v/>
      </c>
      <c r="W1570" s="79"/>
    </row>
    <row r="1571" spans="1:23" ht="47.5" hidden="1" customHeight="1" x14ac:dyDescent="0.25">
      <c r="A1571" s="13">
        <f>_xlfn.XLOOKUP(C1571,'Export Action'!$A$3:$A$1999,'Export Action'!$L$3:$L$1999)</f>
        <v>0</v>
      </c>
      <c r="B1571" s="84"/>
      <c r="C1571" s="1"/>
      <c r="D1571" s="36">
        <f>_xlfn.XLOOKUP(C1571,'Export Action'!$A$3:$A$1999,'Export Action'!$X$3:$X$1999)</f>
        <v>0</v>
      </c>
      <c r="E1571" s="1" t="e">
        <f>_xlfn.XLOOKUP(A1571,'Export Dossier'!$K$3:$K$974,'Export Dossier'!$D$3:$D$974)</f>
        <v>#N/A</v>
      </c>
      <c r="F1571" s="36"/>
      <c r="G1571" s="68"/>
      <c r="H1571" s="71"/>
      <c r="I1571" s="71"/>
      <c r="J1571" s="1"/>
      <c r="K1571" s="1"/>
      <c r="L1571" s="1"/>
      <c r="M1571" s="5"/>
      <c r="N1571" s="5"/>
      <c r="O1571" s="31"/>
      <c r="P1571" s="31"/>
      <c r="Q1571" s="1"/>
      <c r="R1571" s="64"/>
      <c r="S1571" s="73"/>
      <c r="T1571" s="74">
        <f t="shared" si="24"/>
        <v>430</v>
      </c>
      <c r="U1571" s="75"/>
      <c r="V1571" s="8" t="str" cm="1">
        <f t="array" ref="V1571">IF(SUMPRODUCT((Tableau1[NOM DE LA STRUCTURE]=Tableau1[[#This Row],[NOM DE LA STRUCTURE]])*Tableau1[MONTANT PROPOSE POUR L''ACTION])=0,"",SUMPRODUCT((Tableau1[NOM DE LA STRUCTURE]=Tableau1[[#This Row],[NOM DE LA STRUCTURE]])*Tableau1[MONTANT PROPOSE POUR L''ACTION]))</f>
        <v/>
      </c>
      <c r="W1571" s="79"/>
    </row>
    <row r="1572" spans="1:23" ht="47.5" hidden="1" customHeight="1" x14ac:dyDescent="0.25">
      <c r="A1572" s="13">
        <f>_xlfn.XLOOKUP(C1572,'Export Action'!$A$3:$A$1999,'Export Action'!$L$3:$L$1999)</f>
        <v>0</v>
      </c>
      <c r="B1572" s="84"/>
      <c r="C1572" s="1"/>
      <c r="D1572" s="36">
        <f>_xlfn.XLOOKUP(C1572,'Export Action'!$A$3:$A$1999,'Export Action'!$X$3:$X$1999)</f>
        <v>0</v>
      </c>
      <c r="E1572" s="1" t="e">
        <f>_xlfn.XLOOKUP(A1572,'Export Dossier'!$K$3:$K$974,'Export Dossier'!$D$3:$D$974)</f>
        <v>#N/A</v>
      </c>
      <c r="F1572" s="36"/>
      <c r="G1572" s="68"/>
      <c r="H1572" s="71"/>
      <c r="I1572" s="71"/>
      <c r="J1572" s="1"/>
      <c r="K1572" s="1"/>
      <c r="L1572" s="1"/>
      <c r="M1572" s="5"/>
      <c r="N1572" s="5"/>
      <c r="O1572" s="31"/>
      <c r="P1572" s="31"/>
      <c r="Q1572" s="1"/>
      <c r="R1572" s="64"/>
      <c r="S1572" s="73"/>
      <c r="T1572" s="74">
        <f t="shared" si="24"/>
        <v>430</v>
      </c>
      <c r="U1572" s="75"/>
      <c r="V1572" s="8" t="str" cm="1">
        <f t="array" ref="V1572">IF(SUMPRODUCT((Tableau1[NOM DE LA STRUCTURE]=Tableau1[[#This Row],[NOM DE LA STRUCTURE]])*Tableau1[MONTANT PROPOSE POUR L''ACTION])=0,"",SUMPRODUCT((Tableau1[NOM DE LA STRUCTURE]=Tableau1[[#This Row],[NOM DE LA STRUCTURE]])*Tableau1[MONTANT PROPOSE POUR L''ACTION]))</f>
        <v/>
      </c>
      <c r="W1572" s="79"/>
    </row>
    <row r="1573" spans="1:23" ht="47.5" hidden="1" customHeight="1" x14ac:dyDescent="0.25">
      <c r="A1573" s="13">
        <f>_xlfn.XLOOKUP(C1573,'Export Action'!$A$3:$A$1999,'Export Action'!$L$3:$L$1999)</f>
        <v>0</v>
      </c>
      <c r="B1573" s="84"/>
      <c r="C1573" s="1"/>
      <c r="D1573" s="36">
        <f>_xlfn.XLOOKUP(C1573,'Export Action'!$A$3:$A$1999,'Export Action'!$X$3:$X$1999)</f>
        <v>0</v>
      </c>
      <c r="E1573" s="1" t="e">
        <f>_xlfn.XLOOKUP(A1573,'Export Dossier'!$K$3:$K$974,'Export Dossier'!$D$3:$D$974)</f>
        <v>#N/A</v>
      </c>
      <c r="F1573" s="36"/>
      <c r="G1573" s="68"/>
      <c r="H1573" s="71"/>
      <c r="I1573" s="71"/>
      <c r="J1573" s="1"/>
      <c r="K1573" s="1"/>
      <c r="L1573" s="1"/>
      <c r="M1573" s="5"/>
      <c r="N1573" s="5"/>
      <c r="O1573" s="31"/>
      <c r="P1573" s="31"/>
      <c r="Q1573" s="1"/>
      <c r="R1573" s="64"/>
      <c r="S1573" s="73"/>
      <c r="T1573" s="74">
        <f t="shared" ref="T1573:T1636" si="25">IF(A1573=A1572,T1572,T1572+1)</f>
        <v>430</v>
      </c>
      <c r="U1573" s="75"/>
      <c r="V1573" s="8" t="str" cm="1">
        <f t="array" ref="V1573">IF(SUMPRODUCT((Tableau1[NOM DE LA STRUCTURE]=Tableau1[[#This Row],[NOM DE LA STRUCTURE]])*Tableau1[MONTANT PROPOSE POUR L''ACTION])=0,"",SUMPRODUCT((Tableau1[NOM DE LA STRUCTURE]=Tableau1[[#This Row],[NOM DE LA STRUCTURE]])*Tableau1[MONTANT PROPOSE POUR L''ACTION]))</f>
        <v/>
      </c>
      <c r="W1573" s="79"/>
    </row>
    <row r="1574" spans="1:23" ht="47.5" hidden="1" customHeight="1" x14ac:dyDescent="0.25">
      <c r="A1574" s="13">
        <f>_xlfn.XLOOKUP(C1574,'Export Action'!$A$3:$A$1999,'Export Action'!$L$3:$L$1999)</f>
        <v>0</v>
      </c>
      <c r="B1574" s="84"/>
      <c r="C1574" s="1"/>
      <c r="D1574" s="36">
        <f>_xlfn.XLOOKUP(C1574,'Export Action'!$A$3:$A$1999,'Export Action'!$X$3:$X$1999)</f>
        <v>0</v>
      </c>
      <c r="E1574" s="1" t="e">
        <f>_xlfn.XLOOKUP(A1574,'Export Dossier'!$K$3:$K$974,'Export Dossier'!$D$3:$D$974)</f>
        <v>#N/A</v>
      </c>
      <c r="F1574" s="36"/>
      <c r="G1574" s="68"/>
      <c r="H1574" s="71"/>
      <c r="I1574" s="71"/>
      <c r="J1574" s="1"/>
      <c r="K1574" s="1"/>
      <c r="L1574" s="1"/>
      <c r="M1574" s="5"/>
      <c r="N1574" s="5"/>
      <c r="O1574" s="31"/>
      <c r="P1574" s="31"/>
      <c r="Q1574" s="1"/>
      <c r="R1574" s="64"/>
      <c r="S1574" s="73"/>
      <c r="T1574" s="74">
        <f t="shared" si="25"/>
        <v>430</v>
      </c>
      <c r="U1574" s="75"/>
      <c r="V1574" s="8" t="str" cm="1">
        <f t="array" ref="V1574">IF(SUMPRODUCT((Tableau1[NOM DE LA STRUCTURE]=Tableau1[[#This Row],[NOM DE LA STRUCTURE]])*Tableau1[MONTANT PROPOSE POUR L''ACTION])=0,"",SUMPRODUCT((Tableau1[NOM DE LA STRUCTURE]=Tableau1[[#This Row],[NOM DE LA STRUCTURE]])*Tableau1[MONTANT PROPOSE POUR L''ACTION]))</f>
        <v/>
      </c>
      <c r="W1574" s="79"/>
    </row>
    <row r="1575" spans="1:23" ht="47.5" hidden="1" customHeight="1" x14ac:dyDescent="0.25">
      <c r="A1575" s="13">
        <f>_xlfn.XLOOKUP(C1575,'Export Action'!$A$3:$A$1999,'Export Action'!$L$3:$L$1999)</f>
        <v>0</v>
      </c>
      <c r="B1575" s="84"/>
      <c r="C1575" s="1"/>
      <c r="D1575" s="36">
        <f>_xlfn.XLOOKUP(C1575,'Export Action'!$A$3:$A$1999,'Export Action'!$X$3:$X$1999)</f>
        <v>0</v>
      </c>
      <c r="E1575" s="1" t="e">
        <f>_xlfn.XLOOKUP(A1575,'Export Dossier'!$K$3:$K$974,'Export Dossier'!$D$3:$D$974)</f>
        <v>#N/A</v>
      </c>
      <c r="F1575" s="36"/>
      <c r="G1575" s="68"/>
      <c r="H1575" s="71"/>
      <c r="I1575" s="71"/>
      <c r="J1575" s="1"/>
      <c r="K1575" s="1"/>
      <c r="L1575" s="1"/>
      <c r="M1575" s="5"/>
      <c r="N1575" s="5"/>
      <c r="O1575" s="31"/>
      <c r="P1575" s="31"/>
      <c r="Q1575" s="1"/>
      <c r="R1575" s="64"/>
      <c r="S1575" s="73"/>
      <c r="T1575" s="74">
        <f t="shared" si="25"/>
        <v>430</v>
      </c>
      <c r="U1575" s="75"/>
      <c r="V1575" s="8" t="str" cm="1">
        <f t="array" ref="V1575">IF(SUMPRODUCT((Tableau1[NOM DE LA STRUCTURE]=Tableau1[[#This Row],[NOM DE LA STRUCTURE]])*Tableau1[MONTANT PROPOSE POUR L''ACTION])=0,"",SUMPRODUCT((Tableau1[NOM DE LA STRUCTURE]=Tableau1[[#This Row],[NOM DE LA STRUCTURE]])*Tableau1[MONTANT PROPOSE POUR L''ACTION]))</f>
        <v/>
      </c>
      <c r="W1575" s="79"/>
    </row>
    <row r="1576" spans="1:23" ht="47.5" hidden="1" customHeight="1" x14ac:dyDescent="0.25">
      <c r="A1576" s="13">
        <f>_xlfn.XLOOKUP(C1576,'Export Action'!$A$3:$A$1999,'Export Action'!$L$3:$L$1999)</f>
        <v>0</v>
      </c>
      <c r="B1576" s="84"/>
      <c r="C1576" s="1"/>
      <c r="D1576" s="36">
        <f>_xlfn.XLOOKUP(C1576,'Export Action'!$A$3:$A$1999,'Export Action'!$X$3:$X$1999)</f>
        <v>0</v>
      </c>
      <c r="E1576" s="1" t="e">
        <f>_xlfn.XLOOKUP(A1576,'Export Dossier'!$K$3:$K$974,'Export Dossier'!$D$3:$D$974)</f>
        <v>#N/A</v>
      </c>
      <c r="F1576" s="36"/>
      <c r="G1576" s="68"/>
      <c r="H1576" s="71"/>
      <c r="I1576" s="71"/>
      <c r="J1576" s="1"/>
      <c r="K1576" s="1"/>
      <c r="L1576" s="1"/>
      <c r="M1576" s="5"/>
      <c r="N1576" s="5"/>
      <c r="O1576" s="31"/>
      <c r="P1576" s="31"/>
      <c r="Q1576" s="1"/>
      <c r="R1576" s="64"/>
      <c r="S1576" s="73"/>
      <c r="T1576" s="74">
        <f t="shared" si="25"/>
        <v>430</v>
      </c>
      <c r="U1576" s="75"/>
      <c r="V1576" s="8" t="str" cm="1">
        <f t="array" ref="V1576">IF(SUMPRODUCT((Tableau1[NOM DE LA STRUCTURE]=Tableau1[[#This Row],[NOM DE LA STRUCTURE]])*Tableau1[MONTANT PROPOSE POUR L''ACTION])=0,"",SUMPRODUCT((Tableau1[NOM DE LA STRUCTURE]=Tableau1[[#This Row],[NOM DE LA STRUCTURE]])*Tableau1[MONTANT PROPOSE POUR L''ACTION]))</f>
        <v/>
      </c>
      <c r="W1576" s="79"/>
    </row>
    <row r="1577" spans="1:23" ht="47.5" hidden="1" customHeight="1" x14ac:dyDescent="0.25">
      <c r="A1577" s="13">
        <f>_xlfn.XLOOKUP(C1577,'Export Action'!$A$3:$A$1999,'Export Action'!$L$3:$L$1999)</f>
        <v>0</v>
      </c>
      <c r="B1577" s="84"/>
      <c r="C1577" s="1"/>
      <c r="D1577" s="36">
        <f>_xlfn.XLOOKUP(C1577,'Export Action'!$A$3:$A$1999,'Export Action'!$X$3:$X$1999)</f>
        <v>0</v>
      </c>
      <c r="E1577" s="1" t="e">
        <f>_xlfn.XLOOKUP(A1577,'Export Dossier'!$K$3:$K$974,'Export Dossier'!$D$3:$D$974)</f>
        <v>#N/A</v>
      </c>
      <c r="F1577" s="36"/>
      <c r="G1577" s="68"/>
      <c r="H1577" s="71"/>
      <c r="I1577" s="71"/>
      <c r="J1577" s="1"/>
      <c r="K1577" s="1"/>
      <c r="L1577" s="1"/>
      <c r="M1577" s="5"/>
      <c r="N1577" s="5"/>
      <c r="O1577" s="31"/>
      <c r="P1577" s="31"/>
      <c r="Q1577" s="1"/>
      <c r="R1577" s="64"/>
      <c r="S1577" s="73"/>
      <c r="T1577" s="74">
        <f t="shared" si="25"/>
        <v>430</v>
      </c>
      <c r="U1577" s="75"/>
      <c r="V1577" s="8" t="str" cm="1">
        <f t="array" ref="V1577">IF(SUMPRODUCT((Tableau1[NOM DE LA STRUCTURE]=Tableau1[[#This Row],[NOM DE LA STRUCTURE]])*Tableau1[MONTANT PROPOSE POUR L''ACTION])=0,"",SUMPRODUCT((Tableau1[NOM DE LA STRUCTURE]=Tableau1[[#This Row],[NOM DE LA STRUCTURE]])*Tableau1[MONTANT PROPOSE POUR L''ACTION]))</f>
        <v/>
      </c>
      <c r="W1577" s="79"/>
    </row>
    <row r="1578" spans="1:23" ht="47.5" hidden="1" customHeight="1" x14ac:dyDescent="0.25">
      <c r="A1578" s="13">
        <f>_xlfn.XLOOKUP(C1578,'Export Action'!$A$3:$A$1999,'Export Action'!$L$3:$L$1999)</f>
        <v>0</v>
      </c>
      <c r="B1578" s="84"/>
      <c r="C1578" s="1"/>
      <c r="D1578" s="36">
        <f>_xlfn.XLOOKUP(C1578,'Export Action'!$A$3:$A$1999,'Export Action'!$X$3:$X$1999)</f>
        <v>0</v>
      </c>
      <c r="E1578" s="1" t="e">
        <f>_xlfn.XLOOKUP(A1578,'Export Dossier'!$K$3:$K$974,'Export Dossier'!$D$3:$D$974)</f>
        <v>#N/A</v>
      </c>
      <c r="F1578" s="36"/>
      <c r="G1578" s="68"/>
      <c r="H1578" s="71"/>
      <c r="I1578" s="71"/>
      <c r="J1578" s="1"/>
      <c r="K1578" s="1"/>
      <c r="L1578" s="1"/>
      <c r="M1578" s="5"/>
      <c r="N1578" s="5"/>
      <c r="O1578" s="31"/>
      <c r="P1578" s="31"/>
      <c r="Q1578" s="1"/>
      <c r="R1578" s="64"/>
      <c r="S1578" s="73"/>
      <c r="T1578" s="74">
        <f t="shared" si="25"/>
        <v>430</v>
      </c>
      <c r="U1578" s="75"/>
      <c r="V1578" s="8" t="str" cm="1">
        <f t="array" ref="V1578">IF(SUMPRODUCT((Tableau1[NOM DE LA STRUCTURE]=Tableau1[[#This Row],[NOM DE LA STRUCTURE]])*Tableau1[MONTANT PROPOSE POUR L''ACTION])=0,"",SUMPRODUCT((Tableau1[NOM DE LA STRUCTURE]=Tableau1[[#This Row],[NOM DE LA STRUCTURE]])*Tableau1[MONTANT PROPOSE POUR L''ACTION]))</f>
        <v/>
      </c>
      <c r="W1578" s="79"/>
    </row>
    <row r="1579" spans="1:23" ht="47.5" hidden="1" customHeight="1" x14ac:dyDescent="0.25">
      <c r="A1579" s="13">
        <f>_xlfn.XLOOKUP(C1579,'Export Action'!$A$3:$A$1999,'Export Action'!$L$3:$L$1999)</f>
        <v>0</v>
      </c>
      <c r="B1579" s="84"/>
      <c r="C1579" s="1"/>
      <c r="D1579" s="36">
        <f>_xlfn.XLOOKUP(C1579,'Export Action'!$A$3:$A$1999,'Export Action'!$X$3:$X$1999)</f>
        <v>0</v>
      </c>
      <c r="E1579" s="1" t="e">
        <f>_xlfn.XLOOKUP(A1579,'Export Dossier'!$K$3:$K$974,'Export Dossier'!$D$3:$D$974)</f>
        <v>#N/A</v>
      </c>
      <c r="F1579" s="36"/>
      <c r="G1579" s="68"/>
      <c r="H1579" s="71"/>
      <c r="I1579" s="71"/>
      <c r="J1579" s="1"/>
      <c r="K1579" s="1"/>
      <c r="L1579" s="1"/>
      <c r="M1579" s="5"/>
      <c r="N1579" s="5"/>
      <c r="O1579" s="31"/>
      <c r="P1579" s="31"/>
      <c r="Q1579" s="1"/>
      <c r="R1579" s="64"/>
      <c r="S1579" s="73"/>
      <c r="T1579" s="74">
        <f t="shared" si="25"/>
        <v>430</v>
      </c>
      <c r="U1579" s="75"/>
      <c r="V1579" s="8" t="str" cm="1">
        <f t="array" ref="V1579">IF(SUMPRODUCT((Tableau1[NOM DE LA STRUCTURE]=Tableau1[[#This Row],[NOM DE LA STRUCTURE]])*Tableau1[MONTANT PROPOSE POUR L''ACTION])=0,"",SUMPRODUCT((Tableau1[NOM DE LA STRUCTURE]=Tableau1[[#This Row],[NOM DE LA STRUCTURE]])*Tableau1[MONTANT PROPOSE POUR L''ACTION]))</f>
        <v/>
      </c>
      <c r="W1579" s="79"/>
    </row>
    <row r="1580" spans="1:23" ht="47.5" hidden="1" customHeight="1" x14ac:dyDescent="0.25">
      <c r="A1580" s="13">
        <f>_xlfn.XLOOKUP(C1580,'Export Action'!$A$3:$A$1999,'Export Action'!$L$3:$L$1999)</f>
        <v>0</v>
      </c>
      <c r="B1580" s="84"/>
      <c r="C1580" s="1"/>
      <c r="D1580" s="36">
        <f>_xlfn.XLOOKUP(C1580,'Export Action'!$A$3:$A$1999,'Export Action'!$X$3:$X$1999)</f>
        <v>0</v>
      </c>
      <c r="E1580" s="1" t="e">
        <f>_xlfn.XLOOKUP(A1580,'Export Dossier'!$K$3:$K$974,'Export Dossier'!$D$3:$D$974)</f>
        <v>#N/A</v>
      </c>
      <c r="F1580" s="36"/>
      <c r="G1580" s="68"/>
      <c r="H1580" s="71"/>
      <c r="I1580" s="71"/>
      <c r="J1580" s="1"/>
      <c r="K1580" s="1"/>
      <c r="L1580" s="1"/>
      <c r="M1580" s="5"/>
      <c r="N1580" s="5"/>
      <c r="O1580" s="31"/>
      <c r="P1580" s="31"/>
      <c r="Q1580" s="1"/>
      <c r="R1580" s="64"/>
      <c r="S1580" s="73"/>
      <c r="T1580" s="74">
        <f t="shared" si="25"/>
        <v>430</v>
      </c>
      <c r="U1580" s="75"/>
      <c r="V1580" s="8" t="str" cm="1">
        <f t="array" ref="V1580">IF(SUMPRODUCT((Tableau1[NOM DE LA STRUCTURE]=Tableau1[[#This Row],[NOM DE LA STRUCTURE]])*Tableau1[MONTANT PROPOSE POUR L''ACTION])=0,"",SUMPRODUCT((Tableau1[NOM DE LA STRUCTURE]=Tableau1[[#This Row],[NOM DE LA STRUCTURE]])*Tableau1[MONTANT PROPOSE POUR L''ACTION]))</f>
        <v/>
      </c>
      <c r="W1580" s="79"/>
    </row>
    <row r="1581" spans="1:23" ht="47.5" hidden="1" customHeight="1" x14ac:dyDescent="0.25">
      <c r="A1581" s="13">
        <f>_xlfn.XLOOKUP(C1581,'Export Action'!$A$3:$A$1999,'Export Action'!$L$3:$L$1999)</f>
        <v>0</v>
      </c>
      <c r="B1581" s="84"/>
      <c r="C1581" s="1"/>
      <c r="D1581" s="36">
        <f>_xlfn.XLOOKUP(C1581,'Export Action'!$A$3:$A$1999,'Export Action'!$X$3:$X$1999)</f>
        <v>0</v>
      </c>
      <c r="E1581" s="1" t="e">
        <f>_xlfn.XLOOKUP(A1581,'Export Dossier'!$K$3:$K$974,'Export Dossier'!$D$3:$D$974)</f>
        <v>#N/A</v>
      </c>
      <c r="F1581" s="36"/>
      <c r="G1581" s="68"/>
      <c r="H1581" s="71"/>
      <c r="I1581" s="71"/>
      <c r="J1581" s="1"/>
      <c r="K1581" s="1"/>
      <c r="L1581" s="1"/>
      <c r="M1581" s="5"/>
      <c r="N1581" s="5"/>
      <c r="O1581" s="31"/>
      <c r="P1581" s="31"/>
      <c r="Q1581" s="1"/>
      <c r="R1581" s="64"/>
      <c r="S1581" s="73"/>
      <c r="T1581" s="74">
        <f t="shared" si="25"/>
        <v>430</v>
      </c>
      <c r="U1581" s="75"/>
      <c r="V1581" s="8" t="str" cm="1">
        <f t="array" ref="V1581">IF(SUMPRODUCT((Tableau1[NOM DE LA STRUCTURE]=Tableau1[[#This Row],[NOM DE LA STRUCTURE]])*Tableau1[MONTANT PROPOSE POUR L''ACTION])=0,"",SUMPRODUCT((Tableau1[NOM DE LA STRUCTURE]=Tableau1[[#This Row],[NOM DE LA STRUCTURE]])*Tableau1[MONTANT PROPOSE POUR L''ACTION]))</f>
        <v/>
      </c>
      <c r="W1581" s="79"/>
    </row>
    <row r="1582" spans="1:23" ht="47.5" hidden="1" customHeight="1" x14ac:dyDescent="0.25">
      <c r="A1582" s="13">
        <f>_xlfn.XLOOKUP(C1582,'Export Action'!$A$3:$A$1999,'Export Action'!$L$3:$L$1999)</f>
        <v>0</v>
      </c>
      <c r="B1582" s="84"/>
      <c r="C1582" s="1"/>
      <c r="D1582" s="36">
        <f>_xlfn.XLOOKUP(C1582,'Export Action'!$A$3:$A$1999,'Export Action'!$X$3:$X$1999)</f>
        <v>0</v>
      </c>
      <c r="E1582" s="1" t="e">
        <f>_xlfn.XLOOKUP(A1582,'Export Dossier'!$K$3:$K$974,'Export Dossier'!$D$3:$D$974)</f>
        <v>#N/A</v>
      </c>
      <c r="F1582" s="36"/>
      <c r="G1582" s="68"/>
      <c r="H1582" s="71"/>
      <c r="I1582" s="71"/>
      <c r="J1582" s="1"/>
      <c r="K1582" s="1"/>
      <c r="L1582" s="1"/>
      <c r="M1582" s="5"/>
      <c r="N1582" s="5"/>
      <c r="O1582" s="31"/>
      <c r="P1582" s="31"/>
      <c r="Q1582" s="1"/>
      <c r="R1582" s="64"/>
      <c r="S1582" s="73"/>
      <c r="T1582" s="74">
        <f t="shared" si="25"/>
        <v>430</v>
      </c>
      <c r="U1582" s="75"/>
      <c r="V1582" s="8" t="str" cm="1">
        <f t="array" ref="V1582">IF(SUMPRODUCT((Tableau1[NOM DE LA STRUCTURE]=Tableau1[[#This Row],[NOM DE LA STRUCTURE]])*Tableau1[MONTANT PROPOSE POUR L''ACTION])=0,"",SUMPRODUCT((Tableau1[NOM DE LA STRUCTURE]=Tableau1[[#This Row],[NOM DE LA STRUCTURE]])*Tableau1[MONTANT PROPOSE POUR L''ACTION]))</f>
        <v/>
      </c>
      <c r="W1582" s="79"/>
    </row>
    <row r="1583" spans="1:23" ht="47.5" hidden="1" customHeight="1" x14ac:dyDescent="0.25">
      <c r="A1583" s="13">
        <f>_xlfn.XLOOKUP(C1583,'Export Action'!$A$3:$A$1999,'Export Action'!$L$3:$L$1999)</f>
        <v>0</v>
      </c>
      <c r="B1583" s="84"/>
      <c r="C1583" s="1"/>
      <c r="D1583" s="36">
        <f>_xlfn.XLOOKUP(C1583,'Export Action'!$A$3:$A$1999,'Export Action'!$X$3:$X$1999)</f>
        <v>0</v>
      </c>
      <c r="E1583" s="1" t="e">
        <f>_xlfn.XLOOKUP(A1583,'Export Dossier'!$K$3:$K$974,'Export Dossier'!$D$3:$D$974)</f>
        <v>#N/A</v>
      </c>
      <c r="F1583" s="36"/>
      <c r="G1583" s="68"/>
      <c r="H1583" s="71"/>
      <c r="I1583" s="71"/>
      <c r="J1583" s="1"/>
      <c r="K1583" s="1"/>
      <c r="L1583" s="1"/>
      <c r="M1583" s="5"/>
      <c r="N1583" s="5"/>
      <c r="O1583" s="31"/>
      <c r="P1583" s="31"/>
      <c r="Q1583" s="1"/>
      <c r="R1583" s="64"/>
      <c r="S1583" s="73"/>
      <c r="T1583" s="74">
        <f t="shared" si="25"/>
        <v>430</v>
      </c>
      <c r="U1583" s="75"/>
      <c r="V1583" s="8" t="str" cm="1">
        <f t="array" ref="V1583">IF(SUMPRODUCT((Tableau1[NOM DE LA STRUCTURE]=Tableau1[[#This Row],[NOM DE LA STRUCTURE]])*Tableau1[MONTANT PROPOSE POUR L''ACTION])=0,"",SUMPRODUCT((Tableau1[NOM DE LA STRUCTURE]=Tableau1[[#This Row],[NOM DE LA STRUCTURE]])*Tableau1[MONTANT PROPOSE POUR L''ACTION]))</f>
        <v/>
      </c>
      <c r="W1583" s="79"/>
    </row>
    <row r="1584" spans="1:23" ht="47.5" hidden="1" customHeight="1" x14ac:dyDescent="0.25">
      <c r="A1584" s="13">
        <f>_xlfn.XLOOKUP(C1584,'Export Action'!$A$3:$A$1999,'Export Action'!$L$3:$L$1999)</f>
        <v>0</v>
      </c>
      <c r="B1584" s="84"/>
      <c r="C1584" s="1"/>
      <c r="D1584" s="36">
        <f>_xlfn.XLOOKUP(C1584,'Export Action'!$A$3:$A$1999,'Export Action'!$X$3:$X$1999)</f>
        <v>0</v>
      </c>
      <c r="E1584" s="1" t="e">
        <f>_xlfn.XLOOKUP(A1584,'Export Dossier'!$K$3:$K$974,'Export Dossier'!$D$3:$D$974)</f>
        <v>#N/A</v>
      </c>
      <c r="F1584" s="36"/>
      <c r="G1584" s="68"/>
      <c r="H1584" s="71"/>
      <c r="I1584" s="71"/>
      <c r="J1584" s="1"/>
      <c r="K1584" s="1"/>
      <c r="L1584" s="1"/>
      <c r="M1584" s="5"/>
      <c r="N1584" s="5"/>
      <c r="O1584" s="31"/>
      <c r="P1584" s="31"/>
      <c r="Q1584" s="1"/>
      <c r="R1584" s="64"/>
      <c r="S1584" s="73"/>
      <c r="T1584" s="74">
        <f t="shared" si="25"/>
        <v>430</v>
      </c>
      <c r="U1584" s="75"/>
      <c r="V1584" s="8" t="str" cm="1">
        <f t="array" ref="V1584">IF(SUMPRODUCT((Tableau1[NOM DE LA STRUCTURE]=Tableau1[[#This Row],[NOM DE LA STRUCTURE]])*Tableau1[MONTANT PROPOSE POUR L''ACTION])=0,"",SUMPRODUCT((Tableau1[NOM DE LA STRUCTURE]=Tableau1[[#This Row],[NOM DE LA STRUCTURE]])*Tableau1[MONTANT PROPOSE POUR L''ACTION]))</f>
        <v/>
      </c>
      <c r="W1584" s="79"/>
    </row>
    <row r="1585" spans="1:23" ht="47.5" hidden="1" customHeight="1" x14ac:dyDescent="0.25">
      <c r="A1585" s="13">
        <f>_xlfn.XLOOKUP(C1585,'Export Action'!$A$3:$A$1999,'Export Action'!$L$3:$L$1999)</f>
        <v>0</v>
      </c>
      <c r="B1585" s="84"/>
      <c r="C1585" s="1"/>
      <c r="D1585" s="36">
        <f>_xlfn.XLOOKUP(C1585,'Export Action'!$A$3:$A$1999,'Export Action'!$X$3:$X$1999)</f>
        <v>0</v>
      </c>
      <c r="E1585" s="1" t="e">
        <f>_xlfn.XLOOKUP(A1585,'Export Dossier'!$K$3:$K$974,'Export Dossier'!$D$3:$D$974)</f>
        <v>#N/A</v>
      </c>
      <c r="F1585" s="36"/>
      <c r="G1585" s="68"/>
      <c r="H1585" s="71"/>
      <c r="I1585" s="71"/>
      <c r="J1585" s="1"/>
      <c r="K1585" s="1"/>
      <c r="L1585" s="1"/>
      <c r="M1585" s="5"/>
      <c r="N1585" s="5"/>
      <c r="O1585" s="31"/>
      <c r="P1585" s="31"/>
      <c r="Q1585" s="1"/>
      <c r="R1585" s="64"/>
      <c r="S1585" s="73"/>
      <c r="T1585" s="74">
        <f t="shared" si="25"/>
        <v>430</v>
      </c>
      <c r="U1585" s="75"/>
      <c r="V1585" s="8" t="str" cm="1">
        <f t="array" ref="V1585">IF(SUMPRODUCT((Tableau1[NOM DE LA STRUCTURE]=Tableau1[[#This Row],[NOM DE LA STRUCTURE]])*Tableau1[MONTANT PROPOSE POUR L''ACTION])=0,"",SUMPRODUCT((Tableau1[NOM DE LA STRUCTURE]=Tableau1[[#This Row],[NOM DE LA STRUCTURE]])*Tableau1[MONTANT PROPOSE POUR L''ACTION]))</f>
        <v/>
      </c>
      <c r="W1585" s="79"/>
    </row>
    <row r="1586" spans="1:23" ht="47.5" hidden="1" customHeight="1" x14ac:dyDescent="0.25">
      <c r="A1586" s="13">
        <f>_xlfn.XLOOKUP(C1586,'Export Action'!$A$3:$A$1999,'Export Action'!$L$3:$L$1999)</f>
        <v>0</v>
      </c>
      <c r="B1586" s="84"/>
      <c r="C1586" s="1"/>
      <c r="D1586" s="36">
        <f>_xlfn.XLOOKUP(C1586,'Export Action'!$A$3:$A$1999,'Export Action'!$X$3:$X$1999)</f>
        <v>0</v>
      </c>
      <c r="E1586" s="1" t="e">
        <f>_xlfn.XLOOKUP(A1586,'Export Dossier'!$K$3:$K$974,'Export Dossier'!$D$3:$D$974)</f>
        <v>#N/A</v>
      </c>
      <c r="F1586" s="36"/>
      <c r="G1586" s="68"/>
      <c r="H1586" s="71"/>
      <c r="I1586" s="71"/>
      <c r="J1586" s="1"/>
      <c r="K1586" s="1"/>
      <c r="L1586" s="1"/>
      <c r="M1586" s="5"/>
      <c r="N1586" s="5"/>
      <c r="O1586" s="31"/>
      <c r="P1586" s="31"/>
      <c r="Q1586" s="1"/>
      <c r="R1586" s="64"/>
      <c r="S1586" s="73"/>
      <c r="T1586" s="74">
        <f t="shared" si="25"/>
        <v>430</v>
      </c>
      <c r="U1586" s="75"/>
      <c r="V1586" s="8" t="str" cm="1">
        <f t="array" ref="V1586">IF(SUMPRODUCT((Tableau1[NOM DE LA STRUCTURE]=Tableau1[[#This Row],[NOM DE LA STRUCTURE]])*Tableau1[MONTANT PROPOSE POUR L''ACTION])=0,"",SUMPRODUCT((Tableau1[NOM DE LA STRUCTURE]=Tableau1[[#This Row],[NOM DE LA STRUCTURE]])*Tableau1[MONTANT PROPOSE POUR L''ACTION]))</f>
        <v/>
      </c>
      <c r="W1586" s="79"/>
    </row>
    <row r="1587" spans="1:23" ht="47.5" hidden="1" customHeight="1" x14ac:dyDescent="0.25">
      <c r="A1587" s="13">
        <f>_xlfn.XLOOKUP(C1587,'Export Action'!$A$3:$A$1999,'Export Action'!$L$3:$L$1999)</f>
        <v>0</v>
      </c>
      <c r="B1587" s="84"/>
      <c r="C1587" s="1"/>
      <c r="D1587" s="36">
        <f>_xlfn.XLOOKUP(C1587,'Export Action'!$A$3:$A$1999,'Export Action'!$X$3:$X$1999)</f>
        <v>0</v>
      </c>
      <c r="E1587" s="1" t="e">
        <f>_xlfn.XLOOKUP(A1587,'Export Dossier'!$K$3:$K$974,'Export Dossier'!$D$3:$D$974)</f>
        <v>#N/A</v>
      </c>
      <c r="F1587" s="36"/>
      <c r="G1587" s="68"/>
      <c r="H1587" s="71"/>
      <c r="I1587" s="71"/>
      <c r="J1587" s="1"/>
      <c r="K1587" s="1"/>
      <c r="L1587" s="1"/>
      <c r="M1587" s="5"/>
      <c r="N1587" s="5"/>
      <c r="O1587" s="31"/>
      <c r="P1587" s="31"/>
      <c r="Q1587" s="1"/>
      <c r="R1587" s="64"/>
      <c r="S1587" s="73"/>
      <c r="T1587" s="74">
        <f t="shared" si="25"/>
        <v>430</v>
      </c>
      <c r="U1587" s="75"/>
      <c r="V1587" s="8" t="str" cm="1">
        <f t="array" ref="V1587">IF(SUMPRODUCT((Tableau1[NOM DE LA STRUCTURE]=Tableau1[[#This Row],[NOM DE LA STRUCTURE]])*Tableau1[MONTANT PROPOSE POUR L''ACTION])=0,"",SUMPRODUCT((Tableau1[NOM DE LA STRUCTURE]=Tableau1[[#This Row],[NOM DE LA STRUCTURE]])*Tableau1[MONTANT PROPOSE POUR L''ACTION]))</f>
        <v/>
      </c>
      <c r="W1587" s="79"/>
    </row>
    <row r="1588" spans="1:23" ht="47.5" hidden="1" customHeight="1" x14ac:dyDescent="0.25">
      <c r="A1588" s="13">
        <f>_xlfn.XLOOKUP(C1588,'Export Action'!$A$3:$A$1999,'Export Action'!$L$3:$L$1999)</f>
        <v>0</v>
      </c>
      <c r="B1588" s="84"/>
      <c r="C1588" s="1"/>
      <c r="D1588" s="36">
        <f>_xlfn.XLOOKUP(C1588,'Export Action'!$A$3:$A$1999,'Export Action'!$X$3:$X$1999)</f>
        <v>0</v>
      </c>
      <c r="E1588" s="1" t="e">
        <f>_xlfn.XLOOKUP(A1588,'Export Dossier'!$K$3:$K$974,'Export Dossier'!$D$3:$D$974)</f>
        <v>#N/A</v>
      </c>
      <c r="F1588" s="36"/>
      <c r="G1588" s="68"/>
      <c r="H1588" s="71"/>
      <c r="I1588" s="71"/>
      <c r="J1588" s="1"/>
      <c r="K1588" s="1"/>
      <c r="L1588" s="1"/>
      <c r="M1588" s="5"/>
      <c r="N1588" s="5"/>
      <c r="O1588" s="31"/>
      <c r="P1588" s="31"/>
      <c r="Q1588" s="1"/>
      <c r="R1588" s="64"/>
      <c r="S1588" s="73"/>
      <c r="T1588" s="74">
        <f t="shared" si="25"/>
        <v>430</v>
      </c>
      <c r="U1588" s="75"/>
      <c r="V1588" s="8" t="str" cm="1">
        <f t="array" ref="V1588">IF(SUMPRODUCT((Tableau1[NOM DE LA STRUCTURE]=Tableau1[[#This Row],[NOM DE LA STRUCTURE]])*Tableau1[MONTANT PROPOSE POUR L''ACTION])=0,"",SUMPRODUCT((Tableau1[NOM DE LA STRUCTURE]=Tableau1[[#This Row],[NOM DE LA STRUCTURE]])*Tableau1[MONTANT PROPOSE POUR L''ACTION]))</f>
        <v/>
      </c>
      <c r="W1588" s="79"/>
    </row>
    <row r="1589" spans="1:23" ht="47.5" hidden="1" customHeight="1" x14ac:dyDescent="0.25">
      <c r="A1589" s="13">
        <f>_xlfn.XLOOKUP(C1589,'Export Action'!$A$3:$A$1999,'Export Action'!$L$3:$L$1999)</f>
        <v>0</v>
      </c>
      <c r="B1589" s="84"/>
      <c r="C1589" s="1"/>
      <c r="D1589" s="36">
        <f>_xlfn.XLOOKUP(C1589,'Export Action'!$A$3:$A$1999,'Export Action'!$X$3:$X$1999)</f>
        <v>0</v>
      </c>
      <c r="E1589" s="1" t="e">
        <f>_xlfn.XLOOKUP(A1589,'Export Dossier'!$K$3:$K$974,'Export Dossier'!$D$3:$D$974)</f>
        <v>#N/A</v>
      </c>
      <c r="F1589" s="36"/>
      <c r="G1589" s="68"/>
      <c r="H1589" s="71"/>
      <c r="I1589" s="71"/>
      <c r="J1589" s="1"/>
      <c r="K1589" s="1"/>
      <c r="L1589" s="1"/>
      <c r="M1589" s="5"/>
      <c r="N1589" s="5"/>
      <c r="O1589" s="31"/>
      <c r="P1589" s="31"/>
      <c r="Q1589" s="1"/>
      <c r="R1589" s="64"/>
      <c r="S1589" s="73"/>
      <c r="T1589" s="74">
        <f t="shared" si="25"/>
        <v>430</v>
      </c>
      <c r="U1589" s="75"/>
      <c r="V1589" s="8" t="str" cm="1">
        <f t="array" ref="V1589">IF(SUMPRODUCT((Tableau1[NOM DE LA STRUCTURE]=Tableau1[[#This Row],[NOM DE LA STRUCTURE]])*Tableau1[MONTANT PROPOSE POUR L''ACTION])=0,"",SUMPRODUCT((Tableau1[NOM DE LA STRUCTURE]=Tableau1[[#This Row],[NOM DE LA STRUCTURE]])*Tableau1[MONTANT PROPOSE POUR L''ACTION]))</f>
        <v/>
      </c>
      <c r="W1589" s="79"/>
    </row>
    <row r="1590" spans="1:23" ht="47.5" hidden="1" customHeight="1" x14ac:dyDescent="0.25">
      <c r="A1590" s="13">
        <f>_xlfn.XLOOKUP(C1590,'Export Action'!$A$3:$A$1999,'Export Action'!$L$3:$L$1999)</f>
        <v>0</v>
      </c>
      <c r="B1590" s="84"/>
      <c r="C1590" s="1"/>
      <c r="D1590" s="36">
        <f>_xlfn.XLOOKUP(C1590,'Export Action'!$A$3:$A$1999,'Export Action'!$X$3:$X$1999)</f>
        <v>0</v>
      </c>
      <c r="E1590" s="1" t="e">
        <f>_xlfn.XLOOKUP(A1590,'Export Dossier'!$K$3:$K$974,'Export Dossier'!$D$3:$D$974)</f>
        <v>#N/A</v>
      </c>
      <c r="F1590" s="36"/>
      <c r="G1590" s="68"/>
      <c r="H1590" s="71"/>
      <c r="I1590" s="71"/>
      <c r="J1590" s="1"/>
      <c r="K1590" s="1"/>
      <c r="L1590" s="1"/>
      <c r="M1590" s="5"/>
      <c r="N1590" s="5"/>
      <c r="O1590" s="31"/>
      <c r="P1590" s="31"/>
      <c r="Q1590" s="1"/>
      <c r="R1590" s="64"/>
      <c r="S1590" s="73"/>
      <c r="T1590" s="74">
        <f t="shared" si="25"/>
        <v>430</v>
      </c>
      <c r="U1590" s="75"/>
      <c r="V1590" s="8" t="str" cm="1">
        <f t="array" ref="V1590">IF(SUMPRODUCT((Tableau1[NOM DE LA STRUCTURE]=Tableau1[[#This Row],[NOM DE LA STRUCTURE]])*Tableau1[MONTANT PROPOSE POUR L''ACTION])=0,"",SUMPRODUCT((Tableau1[NOM DE LA STRUCTURE]=Tableau1[[#This Row],[NOM DE LA STRUCTURE]])*Tableau1[MONTANT PROPOSE POUR L''ACTION]))</f>
        <v/>
      </c>
      <c r="W1590" s="79"/>
    </row>
    <row r="1591" spans="1:23" ht="47.5" hidden="1" customHeight="1" x14ac:dyDescent="0.25">
      <c r="A1591" s="13">
        <f>_xlfn.XLOOKUP(C1591,'Export Action'!$A$3:$A$1999,'Export Action'!$L$3:$L$1999)</f>
        <v>0</v>
      </c>
      <c r="B1591" s="84"/>
      <c r="C1591" s="1"/>
      <c r="D1591" s="36">
        <f>_xlfn.XLOOKUP(C1591,'Export Action'!$A$3:$A$1999,'Export Action'!$X$3:$X$1999)</f>
        <v>0</v>
      </c>
      <c r="E1591" s="1" t="e">
        <f>_xlfn.XLOOKUP(A1591,'Export Dossier'!$K$3:$K$974,'Export Dossier'!$D$3:$D$974)</f>
        <v>#N/A</v>
      </c>
      <c r="F1591" s="36"/>
      <c r="G1591" s="68"/>
      <c r="H1591" s="71"/>
      <c r="I1591" s="71"/>
      <c r="J1591" s="1"/>
      <c r="K1591" s="1"/>
      <c r="L1591" s="1"/>
      <c r="M1591" s="5"/>
      <c r="N1591" s="5"/>
      <c r="O1591" s="31"/>
      <c r="P1591" s="31"/>
      <c r="Q1591" s="1"/>
      <c r="R1591" s="64"/>
      <c r="S1591" s="73"/>
      <c r="T1591" s="74">
        <f t="shared" si="25"/>
        <v>430</v>
      </c>
      <c r="U1591" s="75"/>
      <c r="V1591" s="8" t="str" cm="1">
        <f t="array" ref="V1591">IF(SUMPRODUCT((Tableau1[NOM DE LA STRUCTURE]=Tableau1[[#This Row],[NOM DE LA STRUCTURE]])*Tableau1[MONTANT PROPOSE POUR L''ACTION])=0,"",SUMPRODUCT((Tableau1[NOM DE LA STRUCTURE]=Tableau1[[#This Row],[NOM DE LA STRUCTURE]])*Tableau1[MONTANT PROPOSE POUR L''ACTION]))</f>
        <v/>
      </c>
      <c r="W1591" s="79"/>
    </row>
    <row r="1592" spans="1:23" ht="47.5" hidden="1" customHeight="1" x14ac:dyDescent="0.25">
      <c r="A1592" s="13">
        <f>_xlfn.XLOOKUP(C1592,'Export Action'!$A$3:$A$1999,'Export Action'!$L$3:$L$1999)</f>
        <v>0</v>
      </c>
      <c r="B1592" s="84"/>
      <c r="C1592" s="1"/>
      <c r="D1592" s="36">
        <f>_xlfn.XLOOKUP(C1592,'Export Action'!$A$3:$A$1999,'Export Action'!$X$3:$X$1999)</f>
        <v>0</v>
      </c>
      <c r="E1592" s="1" t="e">
        <f>_xlfn.XLOOKUP(A1592,'Export Dossier'!$K$3:$K$974,'Export Dossier'!$D$3:$D$974)</f>
        <v>#N/A</v>
      </c>
      <c r="F1592" s="36"/>
      <c r="G1592" s="68"/>
      <c r="H1592" s="71"/>
      <c r="I1592" s="71"/>
      <c r="J1592" s="1"/>
      <c r="K1592" s="1"/>
      <c r="L1592" s="1"/>
      <c r="M1592" s="5"/>
      <c r="N1592" s="5"/>
      <c r="O1592" s="31"/>
      <c r="P1592" s="31"/>
      <c r="Q1592" s="1"/>
      <c r="R1592" s="64"/>
      <c r="S1592" s="73"/>
      <c r="T1592" s="74">
        <f t="shared" si="25"/>
        <v>430</v>
      </c>
      <c r="U1592" s="75"/>
      <c r="V1592" s="8" t="str" cm="1">
        <f t="array" ref="V1592">IF(SUMPRODUCT((Tableau1[NOM DE LA STRUCTURE]=Tableau1[[#This Row],[NOM DE LA STRUCTURE]])*Tableau1[MONTANT PROPOSE POUR L''ACTION])=0,"",SUMPRODUCT((Tableau1[NOM DE LA STRUCTURE]=Tableau1[[#This Row],[NOM DE LA STRUCTURE]])*Tableau1[MONTANT PROPOSE POUR L''ACTION]))</f>
        <v/>
      </c>
      <c r="W1592" s="79"/>
    </row>
    <row r="1593" spans="1:23" ht="47.5" hidden="1" customHeight="1" x14ac:dyDescent="0.25">
      <c r="A1593" s="13">
        <f>_xlfn.XLOOKUP(C1593,'Export Action'!$A$3:$A$1999,'Export Action'!$L$3:$L$1999)</f>
        <v>0</v>
      </c>
      <c r="B1593" s="84"/>
      <c r="C1593" s="1"/>
      <c r="D1593" s="36">
        <f>_xlfn.XLOOKUP(C1593,'Export Action'!$A$3:$A$1999,'Export Action'!$X$3:$X$1999)</f>
        <v>0</v>
      </c>
      <c r="E1593" s="1" t="e">
        <f>_xlfn.XLOOKUP(A1593,'Export Dossier'!$K$3:$K$974,'Export Dossier'!$D$3:$D$974)</f>
        <v>#N/A</v>
      </c>
      <c r="F1593" s="36"/>
      <c r="G1593" s="68"/>
      <c r="H1593" s="71"/>
      <c r="I1593" s="71"/>
      <c r="J1593" s="1"/>
      <c r="K1593" s="1"/>
      <c r="L1593" s="1"/>
      <c r="M1593" s="5"/>
      <c r="N1593" s="5"/>
      <c r="O1593" s="31"/>
      <c r="P1593" s="31"/>
      <c r="Q1593" s="1"/>
      <c r="R1593" s="64"/>
      <c r="S1593" s="73"/>
      <c r="T1593" s="74">
        <f t="shared" si="25"/>
        <v>430</v>
      </c>
      <c r="U1593" s="75"/>
      <c r="V1593" s="8" t="str" cm="1">
        <f t="array" ref="V1593">IF(SUMPRODUCT((Tableau1[NOM DE LA STRUCTURE]=Tableau1[[#This Row],[NOM DE LA STRUCTURE]])*Tableau1[MONTANT PROPOSE POUR L''ACTION])=0,"",SUMPRODUCT((Tableau1[NOM DE LA STRUCTURE]=Tableau1[[#This Row],[NOM DE LA STRUCTURE]])*Tableau1[MONTANT PROPOSE POUR L''ACTION]))</f>
        <v/>
      </c>
      <c r="W1593" s="79"/>
    </row>
    <row r="1594" spans="1:23" ht="47.5" hidden="1" customHeight="1" x14ac:dyDescent="0.25">
      <c r="A1594" s="13">
        <f>_xlfn.XLOOKUP(C1594,'Export Action'!$A$3:$A$1999,'Export Action'!$L$3:$L$1999)</f>
        <v>0</v>
      </c>
      <c r="B1594" s="84"/>
      <c r="C1594" s="1"/>
      <c r="D1594" s="36">
        <f>_xlfn.XLOOKUP(C1594,'Export Action'!$A$3:$A$1999,'Export Action'!$X$3:$X$1999)</f>
        <v>0</v>
      </c>
      <c r="E1594" s="1" t="e">
        <f>_xlfn.XLOOKUP(A1594,'Export Dossier'!$K$3:$K$974,'Export Dossier'!$D$3:$D$974)</f>
        <v>#N/A</v>
      </c>
      <c r="F1594" s="36"/>
      <c r="G1594" s="68"/>
      <c r="H1594" s="71"/>
      <c r="I1594" s="71"/>
      <c r="J1594" s="1"/>
      <c r="K1594" s="1"/>
      <c r="L1594" s="1"/>
      <c r="M1594" s="5"/>
      <c r="N1594" s="5"/>
      <c r="O1594" s="31"/>
      <c r="P1594" s="31"/>
      <c r="Q1594" s="1"/>
      <c r="R1594" s="64"/>
      <c r="S1594" s="73"/>
      <c r="T1594" s="74">
        <f t="shared" si="25"/>
        <v>430</v>
      </c>
      <c r="U1594" s="75"/>
      <c r="V1594" s="8" t="str" cm="1">
        <f t="array" ref="V1594">IF(SUMPRODUCT((Tableau1[NOM DE LA STRUCTURE]=Tableau1[[#This Row],[NOM DE LA STRUCTURE]])*Tableau1[MONTANT PROPOSE POUR L''ACTION])=0,"",SUMPRODUCT((Tableau1[NOM DE LA STRUCTURE]=Tableau1[[#This Row],[NOM DE LA STRUCTURE]])*Tableau1[MONTANT PROPOSE POUR L''ACTION]))</f>
        <v/>
      </c>
      <c r="W1594" s="79"/>
    </row>
    <row r="1595" spans="1:23" ht="47.5" hidden="1" customHeight="1" x14ac:dyDescent="0.25">
      <c r="A1595" s="13">
        <f>_xlfn.XLOOKUP(C1595,'Export Action'!$A$3:$A$1999,'Export Action'!$L$3:$L$1999)</f>
        <v>0</v>
      </c>
      <c r="B1595" s="84"/>
      <c r="C1595" s="1"/>
      <c r="D1595" s="36">
        <f>_xlfn.XLOOKUP(C1595,'Export Action'!$A$3:$A$1999,'Export Action'!$X$3:$X$1999)</f>
        <v>0</v>
      </c>
      <c r="E1595" s="1" t="e">
        <f>_xlfn.XLOOKUP(A1595,'Export Dossier'!$K$3:$K$974,'Export Dossier'!$D$3:$D$974)</f>
        <v>#N/A</v>
      </c>
      <c r="F1595" s="36"/>
      <c r="G1595" s="68"/>
      <c r="H1595" s="71"/>
      <c r="I1595" s="71"/>
      <c r="J1595" s="1"/>
      <c r="K1595" s="1"/>
      <c r="L1595" s="1"/>
      <c r="M1595" s="5"/>
      <c r="N1595" s="5"/>
      <c r="O1595" s="31"/>
      <c r="P1595" s="31"/>
      <c r="Q1595" s="1"/>
      <c r="R1595" s="64"/>
      <c r="S1595" s="73"/>
      <c r="T1595" s="74">
        <f t="shared" si="25"/>
        <v>430</v>
      </c>
      <c r="U1595" s="75"/>
      <c r="V1595" s="8" t="str" cm="1">
        <f t="array" ref="V1595">IF(SUMPRODUCT((Tableau1[NOM DE LA STRUCTURE]=Tableau1[[#This Row],[NOM DE LA STRUCTURE]])*Tableau1[MONTANT PROPOSE POUR L''ACTION])=0,"",SUMPRODUCT((Tableau1[NOM DE LA STRUCTURE]=Tableau1[[#This Row],[NOM DE LA STRUCTURE]])*Tableau1[MONTANT PROPOSE POUR L''ACTION]))</f>
        <v/>
      </c>
      <c r="W1595" s="79"/>
    </row>
    <row r="1596" spans="1:23" ht="47.5" hidden="1" customHeight="1" x14ac:dyDescent="0.25">
      <c r="A1596" s="13">
        <f>_xlfn.XLOOKUP(C1596,'Export Action'!$A$3:$A$1999,'Export Action'!$L$3:$L$1999)</f>
        <v>0</v>
      </c>
      <c r="B1596" s="84"/>
      <c r="C1596" s="1"/>
      <c r="D1596" s="36">
        <f>_xlfn.XLOOKUP(C1596,'Export Action'!$A$3:$A$1999,'Export Action'!$X$3:$X$1999)</f>
        <v>0</v>
      </c>
      <c r="E1596" s="1" t="e">
        <f>_xlfn.XLOOKUP(A1596,'Export Dossier'!$K$3:$K$974,'Export Dossier'!$D$3:$D$974)</f>
        <v>#N/A</v>
      </c>
      <c r="F1596" s="36"/>
      <c r="G1596" s="68"/>
      <c r="H1596" s="71"/>
      <c r="I1596" s="71"/>
      <c r="J1596" s="1"/>
      <c r="K1596" s="1"/>
      <c r="L1596" s="1"/>
      <c r="M1596" s="5"/>
      <c r="N1596" s="5"/>
      <c r="O1596" s="31"/>
      <c r="P1596" s="31"/>
      <c r="Q1596" s="1"/>
      <c r="R1596" s="64" t="str">
        <f>IF(OR(_xlfn.XLOOKUP(C1596,'Export Action'!$A$3:$A$1999,'Export Action'!$AO$3:$AO$1999)="Communes ZRR./bassins de vie pop &gt; 50% ZRR",_xlfn.XLOOKUP(C1596,'Export Action'!$A$3:$A$1999,'Export Action'!$AO$3:$AO$1999)="Contrats de relance et de transition écologique (CRTE) rural"),"Oui","Non")</f>
        <v>Non</v>
      </c>
      <c r="S1596" s="73"/>
      <c r="T1596" s="74">
        <f t="shared" si="25"/>
        <v>430</v>
      </c>
      <c r="U1596" s="75"/>
      <c r="V1596" s="8" t="str" cm="1">
        <f t="array" ref="V1596">IF(SUMPRODUCT((Tableau1[NOM DE LA STRUCTURE]=Tableau1[[#This Row],[NOM DE LA STRUCTURE]])*Tableau1[MONTANT PROPOSE POUR L''ACTION])=0,"",SUMPRODUCT((Tableau1[NOM DE LA STRUCTURE]=Tableau1[[#This Row],[NOM DE LA STRUCTURE]])*Tableau1[MONTANT PROPOSE POUR L''ACTION]))</f>
        <v/>
      </c>
      <c r="W1596" s="79"/>
    </row>
    <row r="1597" spans="1:23" ht="47.5" hidden="1" customHeight="1" x14ac:dyDescent="0.25">
      <c r="A1597" s="13">
        <f>_xlfn.XLOOKUP(C1597,'Export Action'!$A$3:$A$1999,'Export Action'!$L$3:$L$1999)</f>
        <v>0</v>
      </c>
      <c r="B1597" s="84"/>
      <c r="C1597" s="1"/>
      <c r="D1597" s="36">
        <f>_xlfn.XLOOKUP(C1597,'Export Action'!$A$3:$A$1999,'Export Action'!$X$3:$X$1999)</f>
        <v>0</v>
      </c>
      <c r="E1597" s="1" t="e">
        <f>_xlfn.XLOOKUP(A1597,'Export Dossier'!$K$3:$K$974,'Export Dossier'!$D$3:$D$974)</f>
        <v>#N/A</v>
      </c>
      <c r="F1597" s="36"/>
      <c r="G1597" s="68"/>
      <c r="H1597" s="71"/>
      <c r="I1597" s="71"/>
      <c r="J1597" s="1"/>
      <c r="K1597" s="1"/>
      <c r="L1597" s="1"/>
      <c r="M1597" s="5"/>
      <c r="N1597" s="5"/>
      <c r="O1597" s="31"/>
      <c r="P1597" s="31"/>
      <c r="Q1597" s="1"/>
      <c r="R1597" s="64" t="str">
        <f>IF(OR(_xlfn.XLOOKUP(C1597,'Export Action'!$A$3:$A$1999,'Export Action'!$AO$3:$AO$1999)="Communes ZRR./bassins de vie pop &gt; 50% ZRR",_xlfn.XLOOKUP(C1597,'Export Action'!$A$3:$A$1999,'Export Action'!$AO$3:$AO$1999)="Contrats de relance et de transition écologique (CRTE) rural"),"Oui","Non")</f>
        <v>Non</v>
      </c>
      <c r="S1597" s="73"/>
      <c r="T1597" s="74">
        <f t="shared" si="25"/>
        <v>430</v>
      </c>
      <c r="U1597" s="75"/>
      <c r="V1597" s="8" t="str" cm="1">
        <f t="array" ref="V1597">IF(SUMPRODUCT((Tableau1[NOM DE LA STRUCTURE]=Tableau1[[#This Row],[NOM DE LA STRUCTURE]])*Tableau1[MONTANT PROPOSE POUR L''ACTION])=0,"",SUMPRODUCT((Tableau1[NOM DE LA STRUCTURE]=Tableau1[[#This Row],[NOM DE LA STRUCTURE]])*Tableau1[MONTANT PROPOSE POUR L''ACTION]))</f>
        <v/>
      </c>
      <c r="W1597" s="79"/>
    </row>
    <row r="1598" spans="1:23" ht="47.5" hidden="1" customHeight="1" x14ac:dyDescent="0.25">
      <c r="A1598" s="13">
        <f>_xlfn.XLOOKUP(C1598,'Export Action'!$A$3:$A$1999,'Export Action'!$L$3:$L$1999)</f>
        <v>0</v>
      </c>
      <c r="B1598" s="84"/>
      <c r="C1598" s="1"/>
      <c r="D1598" s="36">
        <f>_xlfn.XLOOKUP(C1598,'Export Action'!$A$3:$A$1999,'Export Action'!$X$3:$X$1999)</f>
        <v>0</v>
      </c>
      <c r="E1598" s="1" t="e">
        <f>_xlfn.XLOOKUP(A1598,'Export Dossier'!$K$3:$K$974,'Export Dossier'!$D$3:$D$974)</f>
        <v>#N/A</v>
      </c>
      <c r="F1598" s="36"/>
      <c r="G1598" s="68"/>
      <c r="H1598" s="71"/>
      <c r="I1598" s="71"/>
      <c r="J1598" s="1"/>
      <c r="K1598" s="1"/>
      <c r="L1598" s="1"/>
      <c r="M1598" s="5"/>
      <c r="N1598" s="5"/>
      <c r="O1598" s="31"/>
      <c r="P1598" s="31"/>
      <c r="Q1598" s="1"/>
      <c r="R1598" s="64" t="str">
        <f>IF(OR(_xlfn.XLOOKUP(C1598,'Export Action'!$A$3:$A$1999,'Export Action'!$AO$3:$AO$1999)="Communes ZRR./bassins de vie pop &gt; 50% ZRR",_xlfn.XLOOKUP(C1598,'Export Action'!$A$3:$A$1999,'Export Action'!$AO$3:$AO$1999)="Contrats de relance et de transition écologique (CRTE) rural"),"Oui","Non")</f>
        <v>Non</v>
      </c>
      <c r="S1598" s="73"/>
      <c r="T1598" s="74">
        <f t="shared" si="25"/>
        <v>430</v>
      </c>
      <c r="U1598" s="75"/>
      <c r="V1598" s="8" t="str" cm="1">
        <f t="array" ref="V1598">IF(SUMPRODUCT((Tableau1[NOM DE LA STRUCTURE]=Tableau1[[#This Row],[NOM DE LA STRUCTURE]])*Tableau1[MONTANT PROPOSE POUR L''ACTION])=0,"",SUMPRODUCT((Tableau1[NOM DE LA STRUCTURE]=Tableau1[[#This Row],[NOM DE LA STRUCTURE]])*Tableau1[MONTANT PROPOSE POUR L''ACTION]))</f>
        <v/>
      </c>
      <c r="W1598" s="79"/>
    </row>
    <row r="1599" spans="1:23" ht="47.5" hidden="1" customHeight="1" x14ac:dyDescent="0.25">
      <c r="A1599" s="13">
        <f>_xlfn.XLOOKUP(C1599,'Export Action'!$A$3:$A$1999,'Export Action'!$L$3:$L$1999)</f>
        <v>0</v>
      </c>
      <c r="B1599" s="84"/>
      <c r="C1599" s="1"/>
      <c r="D1599" s="36">
        <f>_xlfn.XLOOKUP(C1599,'Export Action'!$A$3:$A$1999,'Export Action'!$X$3:$X$1999)</f>
        <v>0</v>
      </c>
      <c r="E1599" s="1" t="e">
        <f>_xlfn.XLOOKUP(A1599,'Export Dossier'!$K$3:$K$974,'Export Dossier'!$D$3:$D$974)</f>
        <v>#N/A</v>
      </c>
      <c r="F1599" s="36"/>
      <c r="G1599" s="68"/>
      <c r="H1599" s="71"/>
      <c r="I1599" s="71"/>
      <c r="J1599" s="1"/>
      <c r="K1599" s="1"/>
      <c r="L1599" s="1"/>
      <c r="M1599" s="5"/>
      <c r="N1599" s="5"/>
      <c r="O1599" s="31"/>
      <c r="P1599" s="31"/>
      <c r="Q1599" s="1"/>
      <c r="R1599" s="64" t="str">
        <f>IF(OR(_xlfn.XLOOKUP(C1599,'Export Action'!$A$3:$A$1999,'Export Action'!$AO$3:$AO$1999)="Communes ZRR./bassins de vie pop &gt; 50% ZRR",_xlfn.XLOOKUP(C1599,'Export Action'!$A$3:$A$1999,'Export Action'!$AO$3:$AO$1999)="Contrats de relance et de transition écologique (CRTE) rural"),"Oui","Non")</f>
        <v>Non</v>
      </c>
      <c r="S1599" s="73"/>
      <c r="T1599" s="74">
        <f t="shared" si="25"/>
        <v>430</v>
      </c>
      <c r="U1599" s="75"/>
      <c r="V1599" s="8" t="str" cm="1">
        <f t="array" ref="V1599">IF(SUMPRODUCT((Tableau1[NOM DE LA STRUCTURE]=Tableau1[[#This Row],[NOM DE LA STRUCTURE]])*Tableau1[MONTANT PROPOSE POUR L''ACTION])=0,"",SUMPRODUCT((Tableau1[NOM DE LA STRUCTURE]=Tableau1[[#This Row],[NOM DE LA STRUCTURE]])*Tableau1[MONTANT PROPOSE POUR L''ACTION]))</f>
        <v/>
      </c>
      <c r="W1599" s="79"/>
    </row>
    <row r="1600" spans="1:23" ht="47.5" hidden="1" customHeight="1" x14ac:dyDescent="0.25">
      <c r="A1600" s="13">
        <f>_xlfn.XLOOKUP(C1600,'Export Action'!$A$3:$A$1999,'Export Action'!$L$3:$L$1999)</f>
        <v>0</v>
      </c>
      <c r="B1600" s="84"/>
      <c r="C1600" s="1"/>
      <c r="D1600" s="36">
        <f>_xlfn.XLOOKUP(C1600,'Export Action'!$A$3:$A$1999,'Export Action'!$X$3:$X$1999)</f>
        <v>0</v>
      </c>
      <c r="E1600" s="1" t="e">
        <f>_xlfn.XLOOKUP(A1600,'Export Dossier'!$K$3:$K$974,'Export Dossier'!$D$3:$D$974)</f>
        <v>#N/A</v>
      </c>
      <c r="F1600" s="36"/>
      <c r="G1600" s="68"/>
      <c r="H1600" s="71"/>
      <c r="I1600" s="71"/>
      <c r="J1600" s="1"/>
      <c r="K1600" s="1"/>
      <c r="L1600" s="1"/>
      <c r="M1600" s="5"/>
      <c r="N1600" s="5"/>
      <c r="O1600" s="31"/>
      <c r="P1600" s="31"/>
      <c r="Q1600" s="1"/>
      <c r="R1600" s="64" t="str">
        <f>IF(OR(_xlfn.XLOOKUP(C1600,'Export Action'!$A$3:$A$1999,'Export Action'!$AO$3:$AO$1999)="Communes ZRR./bassins de vie pop &gt; 50% ZRR",_xlfn.XLOOKUP(C1600,'Export Action'!$A$3:$A$1999,'Export Action'!$AO$3:$AO$1999)="Contrats de relance et de transition écologique (CRTE) rural"),"Oui","Non")</f>
        <v>Non</v>
      </c>
      <c r="S1600" s="73"/>
      <c r="T1600" s="74">
        <f t="shared" si="25"/>
        <v>430</v>
      </c>
      <c r="U1600" s="75"/>
      <c r="V1600" s="8" t="str" cm="1">
        <f t="array" ref="V1600">IF(SUMPRODUCT((Tableau1[NOM DE LA STRUCTURE]=Tableau1[[#This Row],[NOM DE LA STRUCTURE]])*Tableau1[MONTANT PROPOSE POUR L''ACTION])=0,"",SUMPRODUCT((Tableau1[NOM DE LA STRUCTURE]=Tableau1[[#This Row],[NOM DE LA STRUCTURE]])*Tableau1[MONTANT PROPOSE POUR L''ACTION]))</f>
        <v/>
      </c>
      <c r="W1600" s="79"/>
    </row>
    <row r="1601" spans="1:23" ht="47.5" hidden="1" customHeight="1" x14ac:dyDescent="0.25">
      <c r="A1601" s="13">
        <f>_xlfn.XLOOKUP(C1601,'Export Action'!$A$3:$A$1999,'Export Action'!$L$3:$L$1999)</f>
        <v>0</v>
      </c>
      <c r="B1601" s="84"/>
      <c r="C1601" s="1"/>
      <c r="D1601" s="36">
        <f>_xlfn.XLOOKUP(C1601,'Export Action'!$A$3:$A$1999,'Export Action'!$X$3:$X$1999)</f>
        <v>0</v>
      </c>
      <c r="E1601" s="1" t="e">
        <f>_xlfn.XLOOKUP(A1601,'Export Dossier'!$K$3:$K$974,'Export Dossier'!$D$3:$D$974)</f>
        <v>#N/A</v>
      </c>
      <c r="F1601" s="36"/>
      <c r="G1601" s="68"/>
      <c r="H1601" s="71"/>
      <c r="I1601" s="71"/>
      <c r="J1601" s="1"/>
      <c r="K1601" s="1"/>
      <c r="L1601" s="1"/>
      <c r="M1601" s="5"/>
      <c r="N1601" s="5"/>
      <c r="O1601" s="31"/>
      <c r="P1601" s="31"/>
      <c r="Q1601" s="1"/>
      <c r="R1601" s="64" t="str">
        <f>IF(OR(_xlfn.XLOOKUP(C1601,'Export Action'!$A$3:$A$1999,'Export Action'!$AO$3:$AO$1999)="Communes ZRR./bassins de vie pop &gt; 50% ZRR",_xlfn.XLOOKUP(C1601,'Export Action'!$A$3:$A$1999,'Export Action'!$AO$3:$AO$1999)="Contrats de relance et de transition écologique (CRTE) rural"),"Oui","Non")</f>
        <v>Non</v>
      </c>
      <c r="S1601" s="73"/>
      <c r="T1601" s="74">
        <f t="shared" si="25"/>
        <v>430</v>
      </c>
      <c r="U1601" s="75"/>
      <c r="V1601" s="8" t="str" cm="1">
        <f t="array" ref="V1601">IF(SUMPRODUCT((Tableau1[NOM DE LA STRUCTURE]=Tableau1[[#This Row],[NOM DE LA STRUCTURE]])*Tableau1[MONTANT PROPOSE POUR L''ACTION])=0,"",SUMPRODUCT((Tableau1[NOM DE LA STRUCTURE]=Tableau1[[#This Row],[NOM DE LA STRUCTURE]])*Tableau1[MONTANT PROPOSE POUR L''ACTION]))</f>
        <v/>
      </c>
      <c r="W1601" s="79"/>
    </row>
    <row r="1602" spans="1:23" ht="47.5" hidden="1" customHeight="1" x14ac:dyDescent="0.25">
      <c r="A1602" s="13">
        <f>_xlfn.XLOOKUP(C1602,'Export Action'!$A$3:$A$1999,'Export Action'!$L$3:$L$1999)</f>
        <v>0</v>
      </c>
      <c r="B1602" s="84"/>
      <c r="C1602" s="1"/>
      <c r="D1602" s="36">
        <f>_xlfn.XLOOKUP(C1602,'Export Action'!$A$3:$A$1999,'Export Action'!$X$3:$X$1999)</f>
        <v>0</v>
      </c>
      <c r="E1602" s="1" t="e">
        <f>_xlfn.XLOOKUP(A1602,'Export Dossier'!$K$3:$K$974,'Export Dossier'!$D$3:$D$974)</f>
        <v>#N/A</v>
      </c>
      <c r="F1602" s="36"/>
      <c r="G1602" s="68"/>
      <c r="H1602" s="71"/>
      <c r="I1602" s="71"/>
      <c r="J1602" s="1"/>
      <c r="K1602" s="1"/>
      <c r="L1602" s="1"/>
      <c r="M1602" s="5"/>
      <c r="N1602" s="5"/>
      <c r="O1602" s="31"/>
      <c r="P1602" s="31"/>
      <c r="Q1602" s="1"/>
      <c r="R1602" s="64" t="str">
        <f>IF(OR(_xlfn.XLOOKUP(C1602,'Export Action'!$A$3:$A$1999,'Export Action'!$AO$3:$AO$1999)="Communes ZRR./bassins de vie pop &gt; 50% ZRR",_xlfn.XLOOKUP(C1602,'Export Action'!$A$3:$A$1999,'Export Action'!$AO$3:$AO$1999)="Contrats de relance et de transition écologique (CRTE) rural"),"Oui","Non")</f>
        <v>Non</v>
      </c>
      <c r="S1602" s="73"/>
      <c r="T1602" s="74">
        <f t="shared" si="25"/>
        <v>430</v>
      </c>
      <c r="U1602" s="75"/>
      <c r="V1602" s="8" t="str" cm="1">
        <f t="array" ref="V1602">IF(SUMPRODUCT((Tableau1[NOM DE LA STRUCTURE]=Tableau1[[#This Row],[NOM DE LA STRUCTURE]])*Tableau1[MONTANT PROPOSE POUR L''ACTION])=0,"",SUMPRODUCT((Tableau1[NOM DE LA STRUCTURE]=Tableau1[[#This Row],[NOM DE LA STRUCTURE]])*Tableau1[MONTANT PROPOSE POUR L''ACTION]))</f>
        <v/>
      </c>
      <c r="W1602" s="79"/>
    </row>
    <row r="1603" spans="1:23" ht="47.5" hidden="1" customHeight="1" x14ac:dyDescent="0.25">
      <c r="A1603" s="13">
        <f>_xlfn.XLOOKUP(C1603,'Export Action'!$A$3:$A$1999,'Export Action'!$L$3:$L$1999)</f>
        <v>0</v>
      </c>
      <c r="B1603" s="84"/>
      <c r="C1603" s="1"/>
      <c r="D1603" s="36">
        <f>_xlfn.XLOOKUP(C1603,'Export Action'!$A$3:$A$1999,'Export Action'!$X$3:$X$1999)</f>
        <v>0</v>
      </c>
      <c r="E1603" s="1" t="e">
        <f>_xlfn.XLOOKUP(A1603,'Export Dossier'!$K$3:$K$974,'Export Dossier'!$D$3:$D$974)</f>
        <v>#N/A</v>
      </c>
      <c r="F1603" s="36"/>
      <c r="G1603" s="68"/>
      <c r="H1603" s="71"/>
      <c r="I1603" s="71"/>
      <c r="J1603" s="1"/>
      <c r="K1603" s="1"/>
      <c r="L1603" s="1"/>
      <c r="M1603" s="5"/>
      <c r="N1603" s="5"/>
      <c r="O1603" s="31"/>
      <c r="P1603" s="31"/>
      <c r="Q1603" s="1"/>
      <c r="R1603" s="64" t="str">
        <f>IF(OR(_xlfn.XLOOKUP(C1603,'Export Action'!$A$3:$A$1999,'Export Action'!$AO$3:$AO$1999)="Communes ZRR./bassins de vie pop &gt; 50% ZRR",_xlfn.XLOOKUP(C1603,'Export Action'!$A$3:$A$1999,'Export Action'!$AO$3:$AO$1999)="Contrats de relance et de transition écologique (CRTE) rural"),"Oui","Non")</f>
        <v>Non</v>
      </c>
      <c r="S1603" s="73"/>
      <c r="T1603" s="74">
        <f t="shared" si="25"/>
        <v>430</v>
      </c>
      <c r="U1603" s="75"/>
      <c r="V1603" s="8" t="str" cm="1">
        <f t="array" ref="V1603">IF(SUMPRODUCT((Tableau1[NOM DE LA STRUCTURE]=Tableau1[[#This Row],[NOM DE LA STRUCTURE]])*Tableau1[MONTANT PROPOSE POUR L''ACTION])=0,"",SUMPRODUCT((Tableau1[NOM DE LA STRUCTURE]=Tableau1[[#This Row],[NOM DE LA STRUCTURE]])*Tableau1[MONTANT PROPOSE POUR L''ACTION]))</f>
        <v/>
      </c>
      <c r="W1603" s="79"/>
    </row>
    <row r="1604" spans="1:23" ht="47.5" hidden="1" customHeight="1" x14ac:dyDescent="0.25">
      <c r="A1604" s="13">
        <f>_xlfn.XLOOKUP(C1604,'Export Action'!$A$3:$A$1999,'Export Action'!$L$3:$L$1999)</f>
        <v>0</v>
      </c>
      <c r="B1604" s="84"/>
      <c r="C1604" s="1"/>
      <c r="D1604" s="36">
        <f>_xlfn.XLOOKUP(C1604,'Export Action'!$A$3:$A$1999,'Export Action'!$X$3:$X$1999)</f>
        <v>0</v>
      </c>
      <c r="E1604" s="1" t="e">
        <f>_xlfn.XLOOKUP(A1604,'Export Dossier'!$K$3:$K$974,'Export Dossier'!$D$3:$D$974)</f>
        <v>#N/A</v>
      </c>
      <c r="F1604" s="36"/>
      <c r="G1604" s="68"/>
      <c r="H1604" s="71"/>
      <c r="I1604" s="71"/>
      <c r="J1604" s="1"/>
      <c r="K1604" s="1"/>
      <c r="L1604" s="1"/>
      <c r="M1604" s="5"/>
      <c r="N1604" s="5"/>
      <c r="O1604" s="31"/>
      <c r="P1604" s="31"/>
      <c r="Q1604" s="1"/>
      <c r="R1604" s="64" t="str">
        <f>IF(OR(_xlfn.XLOOKUP(C1604,'Export Action'!$A$3:$A$1999,'Export Action'!$AO$3:$AO$1999)="Communes ZRR./bassins de vie pop &gt; 50% ZRR",_xlfn.XLOOKUP(C1604,'Export Action'!$A$3:$A$1999,'Export Action'!$AO$3:$AO$1999)="Contrats de relance et de transition écologique (CRTE) rural"),"Oui","Non")</f>
        <v>Non</v>
      </c>
      <c r="S1604" s="73"/>
      <c r="T1604" s="74">
        <f t="shared" si="25"/>
        <v>430</v>
      </c>
      <c r="U1604" s="75"/>
      <c r="V1604" s="8" t="str" cm="1">
        <f t="array" ref="V1604">IF(SUMPRODUCT((Tableau1[NOM DE LA STRUCTURE]=Tableau1[[#This Row],[NOM DE LA STRUCTURE]])*Tableau1[MONTANT PROPOSE POUR L''ACTION])=0,"",SUMPRODUCT((Tableau1[NOM DE LA STRUCTURE]=Tableau1[[#This Row],[NOM DE LA STRUCTURE]])*Tableau1[MONTANT PROPOSE POUR L''ACTION]))</f>
        <v/>
      </c>
      <c r="W1604" s="79"/>
    </row>
    <row r="1605" spans="1:23" ht="47.5" hidden="1" customHeight="1" x14ac:dyDescent="0.25">
      <c r="A1605" s="13">
        <f>_xlfn.XLOOKUP(C1605,'Export Action'!$A$3:$A$1999,'Export Action'!$L$3:$L$1999)</f>
        <v>0</v>
      </c>
      <c r="B1605" s="84"/>
      <c r="C1605" s="1"/>
      <c r="D1605" s="36">
        <f>_xlfn.XLOOKUP(C1605,'Export Action'!$A$3:$A$1999,'Export Action'!$X$3:$X$1999)</f>
        <v>0</v>
      </c>
      <c r="E1605" s="1" t="e">
        <f>_xlfn.XLOOKUP(A1605,'Export Dossier'!$K$3:$K$974,'Export Dossier'!$D$3:$D$974)</f>
        <v>#N/A</v>
      </c>
      <c r="F1605" s="36"/>
      <c r="G1605" s="68"/>
      <c r="H1605" s="71"/>
      <c r="I1605" s="71"/>
      <c r="J1605" s="1"/>
      <c r="K1605" s="1"/>
      <c r="L1605" s="1"/>
      <c r="M1605" s="5"/>
      <c r="N1605" s="5"/>
      <c r="O1605" s="31"/>
      <c r="P1605" s="31"/>
      <c r="Q1605" s="1"/>
      <c r="R1605" s="64" t="str">
        <f>IF(OR(_xlfn.XLOOKUP(C1605,'Export Action'!$A$3:$A$1999,'Export Action'!$AO$3:$AO$1999)="Communes ZRR./bassins de vie pop &gt; 50% ZRR",_xlfn.XLOOKUP(C1605,'Export Action'!$A$3:$A$1999,'Export Action'!$AO$3:$AO$1999)="Contrats de relance et de transition écologique (CRTE) rural"),"Oui","Non")</f>
        <v>Non</v>
      </c>
      <c r="S1605" s="73"/>
      <c r="T1605" s="74">
        <f t="shared" si="25"/>
        <v>430</v>
      </c>
      <c r="U1605" s="75"/>
      <c r="V1605" s="8" t="str" cm="1">
        <f t="array" ref="V1605">IF(SUMPRODUCT((Tableau1[NOM DE LA STRUCTURE]=Tableau1[[#This Row],[NOM DE LA STRUCTURE]])*Tableau1[MONTANT PROPOSE POUR L''ACTION])=0,"",SUMPRODUCT((Tableau1[NOM DE LA STRUCTURE]=Tableau1[[#This Row],[NOM DE LA STRUCTURE]])*Tableau1[MONTANT PROPOSE POUR L''ACTION]))</f>
        <v/>
      </c>
      <c r="W1605" s="79"/>
    </row>
    <row r="1606" spans="1:23" ht="47.5" hidden="1" customHeight="1" x14ac:dyDescent="0.25">
      <c r="A1606" s="13">
        <f>_xlfn.XLOOKUP(C1606,'Export Action'!$A$3:$A$1999,'Export Action'!$L$3:$L$1999)</f>
        <v>0</v>
      </c>
      <c r="B1606" s="84"/>
      <c r="C1606" s="1"/>
      <c r="D1606" s="36">
        <f>_xlfn.XLOOKUP(C1606,'Export Action'!$A$3:$A$1999,'Export Action'!$X$3:$X$1999)</f>
        <v>0</v>
      </c>
      <c r="E1606" s="1" t="e">
        <f>_xlfn.XLOOKUP(A1606,'Export Dossier'!$K$3:$K$974,'Export Dossier'!$D$3:$D$974)</f>
        <v>#N/A</v>
      </c>
      <c r="F1606" s="36"/>
      <c r="G1606" s="68"/>
      <c r="H1606" s="71"/>
      <c r="I1606" s="71"/>
      <c r="J1606" s="1"/>
      <c r="K1606" s="1"/>
      <c r="L1606" s="1"/>
      <c r="M1606" s="5"/>
      <c r="N1606" s="5"/>
      <c r="O1606" s="31"/>
      <c r="P1606" s="31"/>
      <c r="Q1606" s="1"/>
      <c r="R1606" s="64" t="str">
        <f>IF(OR(_xlfn.XLOOKUP(C1606,'Export Action'!$A$3:$A$1999,'Export Action'!$AO$3:$AO$1999)="Communes ZRR./bassins de vie pop &gt; 50% ZRR",_xlfn.XLOOKUP(C1606,'Export Action'!$A$3:$A$1999,'Export Action'!$AO$3:$AO$1999)="Contrats de relance et de transition écologique (CRTE) rural"),"Oui","Non")</f>
        <v>Non</v>
      </c>
      <c r="S1606" s="73"/>
      <c r="T1606" s="74">
        <f t="shared" si="25"/>
        <v>430</v>
      </c>
      <c r="U1606" s="75"/>
      <c r="V1606" s="8" t="str" cm="1">
        <f t="array" ref="V1606">IF(SUMPRODUCT((Tableau1[NOM DE LA STRUCTURE]=Tableau1[[#This Row],[NOM DE LA STRUCTURE]])*Tableau1[MONTANT PROPOSE POUR L''ACTION])=0,"",SUMPRODUCT((Tableau1[NOM DE LA STRUCTURE]=Tableau1[[#This Row],[NOM DE LA STRUCTURE]])*Tableau1[MONTANT PROPOSE POUR L''ACTION]))</f>
        <v/>
      </c>
      <c r="W1606" s="79"/>
    </row>
    <row r="1607" spans="1:23" ht="47.5" hidden="1" customHeight="1" x14ac:dyDescent="0.25">
      <c r="A1607" s="13">
        <f>_xlfn.XLOOKUP(C1607,'Export Action'!$A$3:$A$1999,'Export Action'!$L$3:$L$1999)</f>
        <v>0</v>
      </c>
      <c r="B1607" s="84"/>
      <c r="C1607" s="1"/>
      <c r="D1607" s="36">
        <f>_xlfn.XLOOKUP(C1607,'Export Action'!$A$3:$A$1999,'Export Action'!$X$3:$X$1999)</f>
        <v>0</v>
      </c>
      <c r="E1607" s="1" t="e">
        <f>_xlfn.XLOOKUP(A1607,'Export Dossier'!$K$3:$K$974,'Export Dossier'!$D$3:$D$974)</f>
        <v>#N/A</v>
      </c>
      <c r="F1607" s="36"/>
      <c r="G1607" s="68"/>
      <c r="H1607" s="71"/>
      <c r="I1607" s="71"/>
      <c r="J1607" s="1"/>
      <c r="K1607" s="1"/>
      <c r="L1607" s="1"/>
      <c r="M1607" s="5"/>
      <c r="N1607" s="5"/>
      <c r="O1607" s="31"/>
      <c r="P1607" s="31"/>
      <c r="Q1607" s="1"/>
      <c r="R1607" s="64" t="str">
        <f>IF(OR(_xlfn.XLOOKUP(C1607,'Export Action'!$A$3:$A$1999,'Export Action'!$AO$3:$AO$1999)="Communes ZRR./bassins de vie pop &gt; 50% ZRR",_xlfn.XLOOKUP(C1607,'Export Action'!$A$3:$A$1999,'Export Action'!$AO$3:$AO$1999)="Contrats de relance et de transition écologique (CRTE) rural"),"Oui","Non")</f>
        <v>Non</v>
      </c>
      <c r="S1607" s="73"/>
      <c r="T1607" s="74">
        <f t="shared" si="25"/>
        <v>430</v>
      </c>
      <c r="U1607" s="75"/>
      <c r="V1607" s="8" t="str" cm="1">
        <f t="array" ref="V1607">IF(SUMPRODUCT((Tableau1[NOM DE LA STRUCTURE]=Tableau1[[#This Row],[NOM DE LA STRUCTURE]])*Tableau1[MONTANT PROPOSE POUR L''ACTION])=0,"",SUMPRODUCT((Tableau1[NOM DE LA STRUCTURE]=Tableau1[[#This Row],[NOM DE LA STRUCTURE]])*Tableau1[MONTANT PROPOSE POUR L''ACTION]))</f>
        <v/>
      </c>
      <c r="W1607" s="79"/>
    </row>
    <row r="1608" spans="1:23" ht="47.5" hidden="1" customHeight="1" x14ac:dyDescent="0.25">
      <c r="A1608" s="13">
        <f>_xlfn.XLOOKUP(C1608,'Export Action'!$A$3:$A$1999,'Export Action'!$L$3:$L$1999)</f>
        <v>0</v>
      </c>
      <c r="B1608" s="84"/>
      <c r="C1608" s="1"/>
      <c r="D1608" s="36">
        <f>_xlfn.XLOOKUP(C1608,'Export Action'!$A$3:$A$1999,'Export Action'!$X$3:$X$1999)</f>
        <v>0</v>
      </c>
      <c r="E1608" s="1" t="e">
        <f>_xlfn.XLOOKUP(A1608,'Export Dossier'!$K$3:$K$974,'Export Dossier'!$D$3:$D$974)</f>
        <v>#N/A</v>
      </c>
      <c r="F1608" s="36"/>
      <c r="G1608" s="68"/>
      <c r="H1608" s="71"/>
      <c r="I1608" s="71"/>
      <c r="J1608" s="1"/>
      <c r="K1608" s="1"/>
      <c r="L1608" s="1"/>
      <c r="M1608" s="5"/>
      <c r="N1608" s="5"/>
      <c r="O1608" s="31"/>
      <c r="P1608" s="31"/>
      <c r="Q1608" s="1"/>
      <c r="R1608" s="64" t="str">
        <f>IF(OR(_xlfn.XLOOKUP(C1608,'Export Action'!$A$3:$A$1999,'Export Action'!$AO$3:$AO$1999)="Communes ZRR./bassins de vie pop &gt; 50% ZRR",_xlfn.XLOOKUP(C1608,'Export Action'!$A$3:$A$1999,'Export Action'!$AO$3:$AO$1999)="Contrats de relance et de transition écologique (CRTE) rural"),"Oui","Non")</f>
        <v>Non</v>
      </c>
      <c r="S1608" s="73"/>
      <c r="T1608" s="74">
        <f t="shared" si="25"/>
        <v>430</v>
      </c>
      <c r="U1608" s="75"/>
      <c r="V1608" s="8" t="str" cm="1">
        <f t="array" ref="V1608">IF(SUMPRODUCT((Tableau1[NOM DE LA STRUCTURE]=Tableau1[[#This Row],[NOM DE LA STRUCTURE]])*Tableau1[MONTANT PROPOSE POUR L''ACTION])=0,"",SUMPRODUCT((Tableau1[NOM DE LA STRUCTURE]=Tableau1[[#This Row],[NOM DE LA STRUCTURE]])*Tableau1[MONTANT PROPOSE POUR L''ACTION]))</f>
        <v/>
      </c>
      <c r="W1608" s="79"/>
    </row>
    <row r="1609" spans="1:23" ht="47.5" hidden="1" customHeight="1" x14ac:dyDescent="0.25">
      <c r="A1609" s="13">
        <f>_xlfn.XLOOKUP(C1609,'Export Action'!$A$3:$A$1999,'Export Action'!$L$3:$L$1999)</f>
        <v>0</v>
      </c>
      <c r="B1609" s="84"/>
      <c r="C1609" s="1"/>
      <c r="D1609" s="36">
        <f>_xlfn.XLOOKUP(C1609,'Export Action'!$A$3:$A$1999,'Export Action'!$X$3:$X$1999)</f>
        <v>0</v>
      </c>
      <c r="E1609" s="1" t="e">
        <f>_xlfn.XLOOKUP(A1609,'Export Dossier'!$K$3:$K$974,'Export Dossier'!$D$3:$D$974)</f>
        <v>#N/A</v>
      </c>
      <c r="F1609" s="36"/>
      <c r="G1609" s="68"/>
      <c r="H1609" s="71"/>
      <c r="I1609" s="71"/>
      <c r="J1609" s="1"/>
      <c r="K1609" s="1"/>
      <c r="L1609" s="1"/>
      <c r="M1609" s="5"/>
      <c r="N1609" s="5"/>
      <c r="O1609" s="31"/>
      <c r="P1609" s="31"/>
      <c r="Q1609" s="1"/>
      <c r="R1609" s="64" t="str">
        <f>IF(OR(_xlfn.XLOOKUP(C1609,'Export Action'!$A$3:$A$1999,'Export Action'!$AO$3:$AO$1999)="Communes ZRR./bassins de vie pop &gt; 50% ZRR",_xlfn.XLOOKUP(C1609,'Export Action'!$A$3:$A$1999,'Export Action'!$AO$3:$AO$1999)="Contrats de relance et de transition écologique (CRTE) rural"),"Oui","Non")</f>
        <v>Non</v>
      </c>
      <c r="S1609" s="73"/>
      <c r="T1609" s="74">
        <f t="shared" si="25"/>
        <v>430</v>
      </c>
      <c r="U1609" s="75"/>
      <c r="V1609" s="8" t="str" cm="1">
        <f t="array" ref="V1609">IF(SUMPRODUCT((Tableau1[NOM DE LA STRUCTURE]=Tableau1[[#This Row],[NOM DE LA STRUCTURE]])*Tableau1[MONTANT PROPOSE POUR L''ACTION])=0,"",SUMPRODUCT((Tableau1[NOM DE LA STRUCTURE]=Tableau1[[#This Row],[NOM DE LA STRUCTURE]])*Tableau1[MONTANT PROPOSE POUR L''ACTION]))</f>
        <v/>
      </c>
      <c r="W1609" s="79"/>
    </row>
    <row r="1610" spans="1:23" ht="47.5" hidden="1" customHeight="1" x14ac:dyDescent="0.25">
      <c r="A1610" s="13">
        <f>_xlfn.XLOOKUP(C1610,'Export Action'!$A$3:$A$1999,'Export Action'!$L$3:$L$1999)</f>
        <v>0</v>
      </c>
      <c r="B1610" s="84"/>
      <c r="C1610" s="1"/>
      <c r="D1610" s="36">
        <f>_xlfn.XLOOKUP(C1610,'Export Action'!$A$3:$A$1999,'Export Action'!$X$3:$X$1999)</f>
        <v>0</v>
      </c>
      <c r="E1610" s="1" t="e">
        <f>_xlfn.XLOOKUP(A1610,'Export Dossier'!$K$3:$K$974,'Export Dossier'!$D$3:$D$974)</f>
        <v>#N/A</v>
      </c>
      <c r="F1610" s="36"/>
      <c r="G1610" s="68"/>
      <c r="H1610" s="71"/>
      <c r="I1610" s="71"/>
      <c r="J1610" s="1"/>
      <c r="K1610" s="1"/>
      <c r="L1610" s="1"/>
      <c r="M1610" s="5"/>
      <c r="N1610" s="5"/>
      <c r="O1610" s="31"/>
      <c r="P1610" s="31"/>
      <c r="Q1610" s="1"/>
      <c r="R1610" s="64" t="str">
        <f>IF(OR(_xlfn.XLOOKUP(C1610,'Export Action'!$A$3:$A$1999,'Export Action'!$AO$3:$AO$1999)="Communes ZRR./bassins de vie pop &gt; 50% ZRR",_xlfn.XLOOKUP(C1610,'Export Action'!$A$3:$A$1999,'Export Action'!$AO$3:$AO$1999)="Contrats de relance et de transition écologique (CRTE) rural"),"Oui","Non")</f>
        <v>Non</v>
      </c>
      <c r="S1610" s="73"/>
      <c r="T1610" s="74">
        <f t="shared" si="25"/>
        <v>430</v>
      </c>
      <c r="U1610" s="75"/>
      <c r="V1610" s="8" t="str" cm="1">
        <f t="array" ref="V1610">IF(SUMPRODUCT((Tableau1[NOM DE LA STRUCTURE]=Tableau1[[#This Row],[NOM DE LA STRUCTURE]])*Tableau1[MONTANT PROPOSE POUR L''ACTION])=0,"",SUMPRODUCT((Tableau1[NOM DE LA STRUCTURE]=Tableau1[[#This Row],[NOM DE LA STRUCTURE]])*Tableau1[MONTANT PROPOSE POUR L''ACTION]))</f>
        <v/>
      </c>
      <c r="W1610" s="79"/>
    </row>
    <row r="1611" spans="1:23" ht="47.5" hidden="1" customHeight="1" x14ac:dyDescent="0.25">
      <c r="A1611" s="13">
        <f>_xlfn.XLOOKUP(C1611,'Export Action'!$A$3:$A$1999,'Export Action'!$L$3:$L$1999)</f>
        <v>0</v>
      </c>
      <c r="B1611" s="84"/>
      <c r="C1611" s="1"/>
      <c r="D1611" s="36">
        <f>_xlfn.XLOOKUP(C1611,'Export Action'!$A$3:$A$1999,'Export Action'!$X$3:$X$1999)</f>
        <v>0</v>
      </c>
      <c r="E1611" s="1" t="e">
        <f>_xlfn.XLOOKUP(A1611,'Export Dossier'!$K$3:$K$974,'Export Dossier'!$D$3:$D$974)</f>
        <v>#N/A</v>
      </c>
      <c r="F1611" s="36"/>
      <c r="G1611" s="68"/>
      <c r="H1611" s="71"/>
      <c r="I1611" s="71"/>
      <c r="J1611" s="1"/>
      <c r="K1611" s="1"/>
      <c r="L1611" s="1"/>
      <c r="M1611" s="5"/>
      <c r="N1611" s="5"/>
      <c r="O1611" s="31"/>
      <c r="P1611" s="31"/>
      <c r="Q1611" s="1"/>
      <c r="R1611" s="64" t="str">
        <f>IF(OR(_xlfn.XLOOKUP(C1611,'Export Action'!$A$3:$A$1999,'Export Action'!$AO$3:$AO$1999)="Communes ZRR./bassins de vie pop &gt; 50% ZRR",_xlfn.XLOOKUP(C1611,'Export Action'!$A$3:$A$1999,'Export Action'!$AO$3:$AO$1999)="Contrats de relance et de transition écologique (CRTE) rural"),"Oui","Non")</f>
        <v>Non</v>
      </c>
      <c r="S1611" s="73"/>
      <c r="T1611" s="74">
        <f t="shared" si="25"/>
        <v>430</v>
      </c>
      <c r="U1611" s="75"/>
      <c r="V1611" s="8" t="str" cm="1">
        <f t="array" ref="V1611">IF(SUMPRODUCT((Tableau1[NOM DE LA STRUCTURE]=Tableau1[[#This Row],[NOM DE LA STRUCTURE]])*Tableau1[MONTANT PROPOSE POUR L''ACTION])=0,"",SUMPRODUCT((Tableau1[NOM DE LA STRUCTURE]=Tableau1[[#This Row],[NOM DE LA STRUCTURE]])*Tableau1[MONTANT PROPOSE POUR L''ACTION]))</f>
        <v/>
      </c>
      <c r="W1611" s="79"/>
    </row>
    <row r="1612" spans="1:23" ht="47.5" hidden="1" customHeight="1" x14ac:dyDescent="0.25">
      <c r="A1612" s="13">
        <f>_xlfn.XLOOKUP(C1612,'Export Action'!$A$3:$A$1999,'Export Action'!$L$3:$L$1999)</f>
        <v>0</v>
      </c>
      <c r="B1612" s="84"/>
      <c r="C1612" s="1"/>
      <c r="D1612" s="36">
        <f>_xlfn.XLOOKUP(C1612,'Export Action'!$A$3:$A$1999,'Export Action'!$X$3:$X$1999)</f>
        <v>0</v>
      </c>
      <c r="E1612" s="1" t="e">
        <f>_xlfn.XLOOKUP(A1612,'Export Dossier'!$K$3:$K$974,'Export Dossier'!$D$3:$D$974)</f>
        <v>#N/A</v>
      </c>
      <c r="F1612" s="36"/>
      <c r="G1612" s="68"/>
      <c r="H1612" s="71"/>
      <c r="I1612" s="71"/>
      <c r="J1612" s="1"/>
      <c r="K1612" s="1"/>
      <c r="L1612" s="1"/>
      <c r="M1612" s="5"/>
      <c r="N1612" s="5"/>
      <c r="O1612" s="31"/>
      <c r="P1612" s="31"/>
      <c r="Q1612" s="1"/>
      <c r="R1612" s="64" t="str">
        <f>IF(OR(_xlfn.XLOOKUP(C1612,'Export Action'!$A$3:$A$1999,'Export Action'!$AO$3:$AO$1999)="Communes ZRR./bassins de vie pop &gt; 50% ZRR",_xlfn.XLOOKUP(C1612,'Export Action'!$A$3:$A$1999,'Export Action'!$AO$3:$AO$1999)="Contrats de relance et de transition écologique (CRTE) rural"),"Oui","Non")</f>
        <v>Non</v>
      </c>
      <c r="S1612" s="73"/>
      <c r="T1612" s="74">
        <f t="shared" si="25"/>
        <v>430</v>
      </c>
      <c r="U1612" s="75"/>
      <c r="V1612" s="8" t="str" cm="1">
        <f t="array" ref="V1612">IF(SUMPRODUCT((Tableau1[NOM DE LA STRUCTURE]=Tableau1[[#This Row],[NOM DE LA STRUCTURE]])*Tableau1[MONTANT PROPOSE POUR L''ACTION])=0,"",SUMPRODUCT((Tableau1[NOM DE LA STRUCTURE]=Tableau1[[#This Row],[NOM DE LA STRUCTURE]])*Tableau1[MONTANT PROPOSE POUR L''ACTION]))</f>
        <v/>
      </c>
      <c r="W1612" s="79"/>
    </row>
    <row r="1613" spans="1:23" ht="47.5" hidden="1" customHeight="1" x14ac:dyDescent="0.25">
      <c r="A1613" s="13">
        <f>_xlfn.XLOOKUP(C1613,'Export Action'!$A$3:$A$1999,'Export Action'!$L$3:$L$1999)</f>
        <v>0</v>
      </c>
      <c r="B1613" s="84"/>
      <c r="C1613" s="1"/>
      <c r="D1613" s="36">
        <f>_xlfn.XLOOKUP(C1613,'Export Action'!$A$3:$A$1999,'Export Action'!$X$3:$X$1999)</f>
        <v>0</v>
      </c>
      <c r="E1613" s="1" t="e">
        <f>_xlfn.XLOOKUP(A1613,'Export Dossier'!$K$3:$K$974,'Export Dossier'!$D$3:$D$974)</f>
        <v>#N/A</v>
      </c>
      <c r="F1613" s="36"/>
      <c r="G1613" s="68"/>
      <c r="H1613" s="71"/>
      <c r="I1613" s="71"/>
      <c r="J1613" s="1"/>
      <c r="K1613" s="1"/>
      <c r="L1613" s="1"/>
      <c r="M1613" s="5"/>
      <c r="N1613" s="5"/>
      <c r="O1613" s="31"/>
      <c r="P1613" s="31"/>
      <c r="Q1613" s="1"/>
      <c r="R1613" s="64" t="str">
        <f>IF(OR(_xlfn.XLOOKUP(C1613,'Export Action'!$A$3:$A$1999,'Export Action'!$AO$3:$AO$1999)="Communes ZRR./bassins de vie pop &gt; 50% ZRR",_xlfn.XLOOKUP(C1613,'Export Action'!$A$3:$A$1999,'Export Action'!$AO$3:$AO$1999)="Contrats de relance et de transition écologique (CRTE) rural"),"Oui","Non")</f>
        <v>Non</v>
      </c>
      <c r="S1613" s="73"/>
      <c r="T1613" s="74">
        <f t="shared" si="25"/>
        <v>430</v>
      </c>
      <c r="U1613" s="75"/>
      <c r="V1613" s="8" t="str" cm="1">
        <f t="array" ref="V1613">IF(SUMPRODUCT((Tableau1[NOM DE LA STRUCTURE]=Tableau1[[#This Row],[NOM DE LA STRUCTURE]])*Tableau1[MONTANT PROPOSE POUR L''ACTION])=0,"",SUMPRODUCT((Tableau1[NOM DE LA STRUCTURE]=Tableau1[[#This Row],[NOM DE LA STRUCTURE]])*Tableau1[MONTANT PROPOSE POUR L''ACTION]))</f>
        <v/>
      </c>
      <c r="W1613" s="79"/>
    </row>
    <row r="1614" spans="1:23" ht="47.5" hidden="1" customHeight="1" x14ac:dyDescent="0.25">
      <c r="A1614" s="13">
        <f>_xlfn.XLOOKUP(C1614,'Export Action'!$A$3:$A$1999,'Export Action'!$L$3:$L$1999)</f>
        <v>0</v>
      </c>
      <c r="B1614" s="84"/>
      <c r="C1614" s="1"/>
      <c r="D1614" s="36">
        <f>_xlfn.XLOOKUP(C1614,'Export Action'!$A$3:$A$1999,'Export Action'!$X$3:$X$1999)</f>
        <v>0</v>
      </c>
      <c r="E1614" s="1" t="e">
        <f>_xlfn.XLOOKUP(A1614,'Export Dossier'!$K$3:$K$974,'Export Dossier'!$D$3:$D$974)</f>
        <v>#N/A</v>
      </c>
      <c r="F1614" s="36"/>
      <c r="G1614" s="68"/>
      <c r="H1614" s="71"/>
      <c r="I1614" s="71"/>
      <c r="J1614" s="1"/>
      <c r="K1614" s="1"/>
      <c r="L1614" s="1"/>
      <c r="M1614" s="5"/>
      <c r="N1614" s="5"/>
      <c r="O1614" s="31"/>
      <c r="P1614" s="31"/>
      <c r="Q1614" s="1"/>
      <c r="R1614" s="64" t="str">
        <f>IF(OR(_xlfn.XLOOKUP(C1614,'Export Action'!$A$3:$A$1999,'Export Action'!$AO$3:$AO$1999)="Communes ZRR./bassins de vie pop &gt; 50% ZRR",_xlfn.XLOOKUP(C1614,'Export Action'!$A$3:$A$1999,'Export Action'!$AO$3:$AO$1999)="Contrats de relance et de transition écologique (CRTE) rural"),"Oui","Non")</f>
        <v>Non</v>
      </c>
      <c r="S1614" s="73"/>
      <c r="T1614" s="74">
        <f t="shared" si="25"/>
        <v>430</v>
      </c>
      <c r="U1614" s="75"/>
      <c r="V1614" s="8" t="str" cm="1">
        <f t="array" ref="V1614">IF(SUMPRODUCT((Tableau1[NOM DE LA STRUCTURE]=Tableau1[[#This Row],[NOM DE LA STRUCTURE]])*Tableau1[MONTANT PROPOSE POUR L''ACTION])=0,"",SUMPRODUCT((Tableau1[NOM DE LA STRUCTURE]=Tableau1[[#This Row],[NOM DE LA STRUCTURE]])*Tableau1[MONTANT PROPOSE POUR L''ACTION]))</f>
        <v/>
      </c>
      <c r="W1614" s="79"/>
    </row>
    <row r="1615" spans="1:23" ht="47.5" hidden="1" customHeight="1" x14ac:dyDescent="0.25">
      <c r="A1615" s="13">
        <f>_xlfn.XLOOKUP(C1615,'Export Action'!$A$3:$A$1999,'Export Action'!$L$3:$L$1999)</f>
        <v>0</v>
      </c>
      <c r="B1615" s="84"/>
      <c r="C1615" s="1"/>
      <c r="D1615" s="36">
        <f>_xlfn.XLOOKUP(C1615,'Export Action'!$A$3:$A$1999,'Export Action'!$X$3:$X$1999)</f>
        <v>0</v>
      </c>
      <c r="E1615" s="1" t="e">
        <f>_xlfn.XLOOKUP(A1615,'Export Dossier'!$K$3:$K$974,'Export Dossier'!$D$3:$D$974)</f>
        <v>#N/A</v>
      </c>
      <c r="F1615" s="36"/>
      <c r="G1615" s="68"/>
      <c r="H1615" s="71"/>
      <c r="I1615" s="71"/>
      <c r="J1615" s="1"/>
      <c r="K1615" s="1"/>
      <c r="L1615" s="1"/>
      <c r="M1615" s="5"/>
      <c r="N1615" s="5"/>
      <c r="O1615" s="31"/>
      <c r="P1615" s="31"/>
      <c r="Q1615" s="1"/>
      <c r="R1615" s="64" t="str">
        <f>IF(OR(_xlfn.XLOOKUP(C1615,'Export Action'!$A$3:$A$1999,'Export Action'!$AO$3:$AO$1999)="Communes ZRR./bassins de vie pop &gt; 50% ZRR",_xlfn.XLOOKUP(C1615,'Export Action'!$A$3:$A$1999,'Export Action'!$AO$3:$AO$1999)="Contrats de relance et de transition écologique (CRTE) rural"),"Oui","Non")</f>
        <v>Non</v>
      </c>
      <c r="S1615" s="73"/>
      <c r="T1615" s="74">
        <f t="shared" si="25"/>
        <v>430</v>
      </c>
      <c r="U1615" s="75"/>
      <c r="V1615" s="8" t="str" cm="1">
        <f t="array" ref="V1615">IF(SUMPRODUCT((Tableau1[NOM DE LA STRUCTURE]=Tableau1[[#This Row],[NOM DE LA STRUCTURE]])*Tableau1[MONTANT PROPOSE POUR L''ACTION])=0,"",SUMPRODUCT((Tableau1[NOM DE LA STRUCTURE]=Tableau1[[#This Row],[NOM DE LA STRUCTURE]])*Tableau1[MONTANT PROPOSE POUR L''ACTION]))</f>
        <v/>
      </c>
      <c r="W1615" s="79"/>
    </row>
    <row r="1616" spans="1:23" ht="47.5" hidden="1" customHeight="1" x14ac:dyDescent="0.25">
      <c r="A1616" s="13">
        <f>_xlfn.XLOOKUP(C1616,'Export Action'!$A$3:$A$1999,'Export Action'!$L$3:$L$1999)</f>
        <v>0</v>
      </c>
      <c r="B1616" s="84"/>
      <c r="C1616" s="1"/>
      <c r="D1616" s="36">
        <f>_xlfn.XLOOKUP(C1616,'Export Action'!$A$3:$A$1999,'Export Action'!$X$3:$X$1999)</f>
        <v>0</v>
      </c>
      <c r="E1616" s="1" t="e">
        <f>_xlfn.XLOOKUP(A1616,'Export Dossier'!$K$3:$K$974,'Export Dossier'!$D$3:$D$974)</f>
        <v>#N/A</v>
      </c>
      <c r="F1616" s="36"/>
      <c r="G1616" s="68"/>
      <c r="H1616" s="71"/>
      <c r="I1616" s="71"/>
      <c r="J1616" s="1"/>
      <c r="K1616" s="1"/>
      <c r="L1616" s="1"/>
      <c r="M1616" s="5"/>
      <c r="N1616" s="5"/>
      <c r="O1616" s="31"/>
      <c r="P1616" s="31"/>
      <c r="Q1616" s="1"/>
      <c r="R1616" s="64" t="str">
        <f>IF(OR(_xlfn.XLOOKUP(C1616,'Export Action'!$A$3:$A$1999,'Export Action'!$AO$3:$AO$1999)="Communes ZRR./bassins de vie pop &gt; 50% ZRR",_xlfn.XLOOKUP(C1616,'Export Action'!$A$3:$A$1999,'Export Action'!$AO$3:$AO$1999)="Contrats de relance et de transition écologique (CRTE) rural"),"Oui","Non")</f>
        <v>Non</v>
      </c>
      <c r="S1616" s="73"/>
      <c r="T1616" s="74">
        <f t="shared" si="25"/>
        <v>430</v>
      </c>
      <c r="U1616" s="75"/>
      <c r="V1616" s="8" t="str" cm="1">
        <f t="array" ref="V1616">IF(SUMPRODUCT((Tableau1[NOM DE LA STRUCTURE]=Tableau1[[#This Row],[NOM DE LA STRUCTURE]])*Tableau1[MONTANT PROPOSE POUR L''ACTION])=0,"",SUMPRODUCT((Tableau1[NOM DE LA STRUCTURE]=Tableau1[[#This Row],[NOM DE LA STRUCTURE]])*Tableau1[MONTANT PROPOSE POUR L''ACTION]))</f>
        <v/>
      </c>
      <c r="W1616" s="79"/>
    </row>
    <row r="1617" spans="1:23" ht="47.5" hidden="1" customHeight="1" x14ac:dyDescent="0.25">
      <c r="A1617" s="13">
        <f>_xlfn.XLOOKUP(C1617,'Export Action'!$A$3:$A$1999,'Export Action'!$L$3:$L$1999)</f>
        <v>0</v>
      </c>
      <c r="B1617" s="84"/>
      <c r="C1617" s="1"/>
      <c r="D1617" s="36">
        <f>_xlfn.XLOOKUP(C1617,'Export Action'!$A$3:$A$1999,'Export Action'!$X$3:$X$1999)</f>
        <v>0</v>
      </c>
      <c r="E1617" s="1" t="e">
        <f>_xlfn.XLOOKUP(A1617,'Export Dossier'!$K$3:$K$974,'Export Dossier'!$D$3:$D$974)</f>
        <v>#N/A</v>
      </c>
      <c r="F1617" s="36"/>
      <c r="G1617" s="68"/>
      <c r="H1617" s="71"/>
      <c r="I1617" s="71"/>
      <c r="J1617" s="1"/>
      <c r="K1617" s="1"/>
      <c r="L1617" s="1"/>
      <c r="M1617" s="5"/>
      <c r="N1617" s="5"/>
      <c r="O1617" s="31"/>
      <c r="P1617" s="31"/>
      <c r="Q1617" s="1"/>
      <c r="R1617" s="64" t="str">
        <f>IF(OR(_xlfn.XLOOKUP(C1617,'Export Action'!$A$3:$A$1999,'Export Action'!$AO$3:$AO$1999)="Communes ZRR./bassins de vie pop &gt; 50% ZRR",_xlfn.XLOOKUP(C1617,'Export Action'!$A$3:$A$1999,'Export Action'!$AO$3:$AO$1999)="Contrats de relance et de transition écologique (CRTE) rural"),"Oui","Non")</f>
        <v>Non</v>
      </c>
      <c r="S1617" s="73"/>
      <c r="T1617" s="74">
        <f t="shared" si="25"/>
        <v>430</v>
      </c>
      <c r="U1617" s="75"/>
      <c r="V1617" s="8" t="str" cm="1">
        <f t="array" ref="V1617">IF(SUMPRODUCT((Tableau1[NOM DE LA STRUCTURE]=Tableau1[[#This Row],[NOM DE LA STRUCTURE]])*Tableau1[MONTANT PROPOSE POUR L''ACTION])=0,"",SUMPRODUCT((Tableau1[NOM DE LA STRUCTURE]=Tableau1[[#This Row],[NOM DE LA STRUCTURE]])*Tableau1[MONTANT PROPOSE POUR L''ACTION]))</f>
        <v/>
      </c>
      <c r="W1617" s="79"/>
    </row>
    <row r="1618" spans="1:23" ht="47.5" hidden="1" customHeight="1" x14ac:dyDescent="0.25">
      <c r="A1618" s="13">
        <f>_xlfn.XLOOKUP(C1618,'Export Action'!$A$3:$A$1999,'Export Action'!$L$3:$L$1999)</f>
        <v>0</v>
      </c>
      <c r="B1618" s="84"/>
      <c r="C1618" s="1"/>
      <c r="D1618" s="36">
        <f>_xlfn.XLOOKUP(C1618,'Export Action'!$A$3:$A$1999,'Export Action'!$X$3:$X$1999)</f>
        <v>0</v>
      </c>
      <c r="E1618" s="1" t="e">
        <f>_xlfn.XLOOKUP(A1618,'Export Dossier'!$K$3:$K$974,'Export Dossier'!$D$3:$D$974)</f>
        <v>#N/A</v>
      </c>
      <c r="F1618" s="36"/>
      <c r="G1618" s="68"/>
      <c r="H1618" s="71"/>
      <c r="I1618" s="71"/>
      <c r="J1618" s="1"/>
      <c r="K1618" s="1"/>
      <c r="L1618" s="1"/>
      <c r="M1618" s="5"/>
      <c r="N1618" s="5"/>
      <c r="O1618" s="31"/>
      <c r="P1618" s="31"/>
      <c r="Q1618" s="1"/>
      <c r="R1618" s="64" t="str">
        <f>IF(OR(_xlfn.XLOOKUP(C1618,'Export Action'!$A$3:$A$1999,'Export Action'!$AO$3:$AO$1999)="Communes ZRR./bassins de vie pop &gt; 50% ZRR",_xlfn.XLOOKUP(C1618,'Export Action'!$A$3:$A$1999,'Export Action'!$AO$3:$AO$1999)="Contrats de relance et de transition écologique (CRTE) rural"),"Oui","Non")</f>
        <v>Non</v>
      </c>
      <c r="S1618" s="73"/>
      <c r="T1618" s="74">
        <f t="shared" si="25"/>
        <v>430</v>
      </c>
      <c r="U1618" s="75"/>
      <c r="V1618" s="8" t="str" cm="1">
        <f t="array" ref="V1618">IF(SUMPRODUCT((Tableau1[NOM DE LA STRUCTURE]=Tableau1[[#This Row],[NOM DE LA STRUCTURE]])*Tableau1[MONTANT PROPOSE POUR L''ACTION])=0,"",SUMPRODUCT((Tableau1[NOM DE LA STRUCTURE]=Tableau1[[#This Row],[NOM DE LA STRUCTURE]])*Tableau1[MONTANT PROPOSE POUR L''ACTION]))</f>
        <v/>
      </c>
      <c r="W1618" s="79"/>
    </row>
    <row r="1619" spans="1:23" ht="47.5" hidden="1" customHeight="1" x14ac:dyDescent="0.25">
      <c r="A1619" s="13">
        <f>_xlfn.XLOOKUP(C1619,'Export Action'!$A$3:$A$1999,'Export Action'!$L$3:$L$1999)</f>
        <v>0</v>
      </c>
      <c r="B1619" s="84"/>
      <c r="C1619" s="1"/>
      <c r="D1619" s="36">
        <f>_xlfn.XLOOKUP(C1619,'Export Action'!$A$3:$A$1999,'Export Action'!$X$3:$X$1999)</f>
        <v>0</v>
      </c>
      <c r="E1619" s="1" t="e">
        <f>_xlfn.XLOOKUP(A1619,'Export Dossier'!$K$3:$K$974,'Export Dossier'!$D$3:$D$974)</f>
        <v>#N/A</v>
      </c>
      <c r="F1619" s="36"/>
      <c r="G1619" s="68"/>
      <c r="H1619" s="71"/>
      <c r="I1619" s="71"/>
      <c r="J1619" s="1"/>
      <c r="K1619" s="1"/>
      <c r="L1619" s="1"/>
      <c r="M1619" s="5"/>
      <c r="N1619" s="5"/>
      <c r="O1619" s="31"/>
      <c r="P1619" s="31"/>
      <c r="Q1619" s="1"/>
      <c r="R1619" s="64" t="str">
        <f>IF(OR(_xlfn.XLOOKUP(C1619,'Export Action'!$A$3:$A$1999,'Export Action'!$AO$3:$AO$1999)="Communes ZRR./bassins de vie pop &gt; 50% ZRR",_xlfn.XLOOKUP(C1619,'Export Action'!$A$3:$A$1999,'Export Action'!$AO$3:$AO$1999)="Contrats de relance et de transition écologique (CRTE) rural"),"Oui","Non")</f>
        <v>Non</v>
      </c>
      <c r="S1619" s="73"/>
      <c r="T1619" s="74">
        <f t="shared" si="25"/>
        <v>430</v>
      </c>
      <c r="U1619" s="75"/>
      <c r="V1619" s="8" t="str" cm="1">
        <f t="array" ref="V1619">IF(SUMPRODUCT((Tableau1[NOM DE LA STRUCTURE]=Tableau1[[#This Row],[NOM DE LA STRUCTURE]])*Tableau1[MONTANT PROPOSE POUR L''ACTION])=0,"",SUMPRODUCT((Tableau1[NOM DE LA STRUCTURE]=Tableau1[[#This Row],[NOM DE LA STRUCTURE]])*Tableau1[MONTANT PROPOSE POUR L''ACTION]))</f>
        <v/>
      </c>
      <c r="W1619" s="79"/>
    </row>
    <row r="1620" spans="1:23" ht="47.5" hidden="1" customHeight="1" x14ac:dyDescent="0.25">
      <c r="A1620" s="13">
        <f>_xlfn.XLOOKUP(C1620,'Export Action'!$A$3:$A$1999,'Export Action'!$L$3:$L$1999)</f>
        <v>0</v>
      </c>
      <c r="B1620" s="84"/>
      <c r="C1620" s="1"/>
      <c r="D1620" s="36">
        <f>_xlfn.XLOOKUP(C1620,'Export Action'!$A$3:$A$1999,'Export Action'!$X$3:$X$1999)</f>
        <v>0</v>
      </c>
      <c r="E1620" s="1" t="e">
        <f>_xlfn.XLOOKUP(A1620,'Export Dossier'!$K$3:$K$974,'Export Dossier'!$D$3:$D$974)</f>
        <v>#N/A</v>
      </c>
      <c r="F1620" s="36"/>
      <c r="G1620" s="68"/>
      <c r="H1620" s="71"/>
      <c r="I1620" s="71"/>
      <c r="J1620" s="1"/>
      <c r="K1620" s="1"/>
      <c r="L1620" s="1"/>
      <c r="M1620" s="5"/>
      <c r="N1620" s="5"/>
      <c r="O1620" s="31"/>
      <c r="P1620" s="31"/>
      <c r="Q1620" s="1"/>
      <c r="R1620" s="64" t="str">
        <f>IF(OR(_xlfn.XLOOKUP(C1620,'Export Action'!$A$3:$A$1999,'Export Action'!$AO$3:$AO$1999)="Communes ZRR./bassins de vie pop &gt; 50% ZRR",_xlfn.XLOOKUP(C1620,'Export Action'!$A$3:$A$1999,'Export Action'!$AO$3:$AO$1999)="Contrats de relance et de transition écologique (CRTE) rural"),"Oui","Non")</f>
        <v>Non</v>
      </c>
      <c r="S1620" s="73"/>
      <c r="T1620" s="74">
        <f t="shared" si="25"/>
        <v>430</v>
      </c>
      <c r="U1620" s="75"/>
      <c r="V1620" s="8" t="str" cm="1">
        <f t="array" ref="V1620">IF(SUMPRODUCT((Tableau1[NOM DE LA STRUCTURE]=Tableau1[[#This Row],[NOM DE LA STRUCTURE]])*Tableau1[MONTANT PROPOSE POUR L''ACTION])=0,"",SUMPRODUCT((Tableau1[NOM DE LA STRUCTURE]=Tableau1[[#This Row],[NOM DE LA STRUCTURE]])*Tableau1[MONTANT PROPOSE POUR L''ACTION]))</f>
        <v/>
      </c>
      <c r="W1620" s="79"/>
    </row>
    <row r="1621" spans="1:23" ht="47.5" hidden="1" customHeight="1" x14ac:dyDescent="0.25">
      <c r="A1621" s="13">
        <f>_xlfn.XLOOKUP(C1621,'Export Action'!$A$3:$A$1999,'Export Action'!$L$3:$L$1999)</f>
        <v>0</v>
      </c>
      <c r="B1621" s="84"/>
      <c r="C1621" s="1"/>
      <c r="D1621" s="36">
        <f>_xlfn.XLOOKUP(C1621,'Export Action'!$A$3:$A$1999,'Export Action'!$X$3:$X$1999)</f>
        <v>0</v>
      </c>
      <c r="E1621" s="1" t="e">
        <f>_xlfn.XLOOKUP(A1621,'Export Dossier'!$K$3:$K$974,'Export Dossier'!$D$3:$D$974)</f>
        <v>#N/A</v>
      </c>
      <c r="F1621" s="36"/>
      <c r="G1621" s="68"/>
      <c r="H1621" s="71"/>
      <c r="I1621" s="71"/>
      <c r="J1621" s="1"/>
      <c r="K1621" s="1"/>
      <c r="L1621" s="1"/>
      <c r="M1621" s="5"/>
      <c r="N1621" s="5"/>
      <c r="O1621" s="31"/>
      <c r="P1621" s="31"/>
      <c r="Q1621" s="1"/>
      <c r="R1621" s="64" t="str">
        <f>IF(OR(_xlfn.XLOOKUP(C1621,'Export Action'!$A$3:$A$1999,'Export Action'!$AO$3:$AO$1999)="Communes ZRR./bassins de vie pop &gt; 50% ZRR",_xlfn.XLOOKUP(C1621,'Export Action'!$A$3:$A$1999,'Export Action'!$AO$3:$AO$1999)="Contrats de relance et de transition écologique (CRTE) rural"),"Oui","Non")</f>
        <v>Non</v>
      </c>
      <c r="S1621" s="73"/>
      <c r="T1621" s="74">
        <f t="shared" si="25"/>
        <v>430</v>
      </c>
      <c r="U1621" s="75"/>
      <c r="V1621" s="8" t="str" cm="1">
        <f t="array" ref="V1621">IF(SUMPRODUCT((Tableau1[NOM DE LA STRUCTURE]=Tableau1[[#This Row],[NOM DE LA STRUCTURE]])*Tableau1[MONTANT PROPOSE POUR L''ACTION])=0,"",SUMPRODUCT((Tableau1[NOM DE LA STRUCTURE]=Tableau1[[#This Row],[NOM DE LA STRUCTURE]])*Tableau1[MONTANT PROPOSE POUR L''ACTION]))</f>
        <v/>
      </c>
      <c r="W1621" s="79"/>
    </row>
    <row r="1622" spans="1:23" ht="47.5" hidden="1" customHeight="1" x14ac:dyDescent="0.25">
      <c r="A1622" s="13">
        <f>_xlfn.XLOOKUP(C1622,'Export Action'!$A$3:$A$1999,'Export Action'!$L$3:$L$1999)</f>
        <v>0</v>
      </c>
      <c r="B1622" s="84"/>
      <c r="C1622" s="1"/>
      <c r="D1622" s="36">
        <f>_xlfn.XLOOKUP(C1622,'Export Action'!$A$3:$A$1999,'Export Action'!$X$3:$X$1999)</f>
        <v>0</v>
      </c>
      <c r="E1622" s="1" t="e">
        <f>_xlfn.XLOOKUP(A1622,'Export Dossier'!$K$3:$K$974,'Export Dossier'!$D$3:$D$974)</f>
        <v>#N/A</v>
      </c>
      <c r="F1622" s="36"/>
      <c r="G1622" s="68"/>
      <c r="H1622" s="71"/>
      <c r="I1622" s="71"/>
      <c r="J1622" s="1"/>
      <c r="K1622" s="1"/>
      <c r="L1622" s="1"/>
      <c r="M1622" s="5"/>
      <c r="N1622" s="5"/>
      <c r="O1622" s="31"/>
      <c r="P1622" s="31"/>
      <c r="Q1622" s="1"/>
      <c r="R1622" s="64" t="str">
        <f>IF(OR(_xlfn.XLOOKUP(C1622,'Export Action'!$A$3:$A$1999,'Export Action'!$AO$3:$AO$1999)="Communes ZRR./bassins de vie pop &gt; 50% ZRR",_xlfn.XLOOKUP(C1622,'Export Action'!$A$3:$A$1999,'Export Action'!$AO$3:$AO$1999)="Contrats de relance et de transition écologique (CRTE) rural"),"Oui","Non")</f>
        <v>Non</v>
      </c>
      <c r="S1622" s="73"/>
      <c r="T1622" s="74">
        <f t="shared" si="25"/>
        <v>430</v>
      </c>
      <c r="U1622" s="75"/>
      <c r="V1622" s="8" t="str" cm="1">
        <f t="array" ref="V1622">IF(SUMPRODUCT((Tableau1[NOM DE LA STRUCTURE]=Tableau1[[#This Row],[NOM DE LA STRUCTURE]])*Tableau1[MONTANT PROPOSE POUR L''ACTION])=0,"",SUMPRODUCT((Tableau1[NOM DE LA STRUCTURE]=Tableau1[[#This Row],[NOM DE LA STRUCTURE]])*Tableau1[MONTANT PROPOSE POUR L''ACTION]))</f>
        <v/>
      </c>
      <c r="W1622" s="79"/>
    </row>
    <row r="1623" spans="1:23" ht="47.5" hidden="1" customHeight="1" x14ac:dyDescent="0.25">
      <c r="A1623" s="13">
        <f>_xlfn.XLOOKUP(C1623,'Export Action'!$A$3:$A$1999,'Export Action'!$L$3:$L$1999)</f>
        <v>0</v>
      </c>
      <c r="B1623" s="84"/>
      <c r="C1623" s="1"/>
      <c r="D1623" s="36">
        <f>_xlfn.XLOOKUP(C1623,'Export Action'!$A$3:$A$1999,'Export Action'!$X$3:$X$1999)</f>
        <v>0</v>
      </c>
      <c r="E1623" s="1" t="e">
        <f>_xlfn.XLOOKUP(A1623,'Export Dossier'!$K$3:$K$974,'Export Dossier'!$D$3:$D$974)</f>
        <v>#N/A</v>
      </c>
      <c r="F1623" s="36"/>
      <c r="G1623" s="68"/>
      <c r="H1623" s="71"/>
      <c r="I1623" s="71"/>
      <c r="J1623" s="1"/>
      <c r="K1623" s="1"/>
      <c r="L1623" s="1"/>
      <c r="M1623" s="5"/>
      <c r="N1623" s="5"/>
      <c r="O1623" s="31"/>
      <c r="P1623" s="31"/>
      <c r="Q1623" s="1"/>
      <c r="R1623" s="64" t="str">
        <f>IF(OR(_xlfn.XLOOKUP(C1623,'Export Action'!$A$3:$A$1999,'Export Action'!$AO$3:$AO$1999)="Communes ZRR./bassins de vie pop &gt; 50% ZRR",_xlfn.XLOOKUP(C1623,'Export Action'!$A$3:$A$1999,'Export Action'!$AO$3:$AO$1999)="Contrats de relance et de transition écologique (CRTE) rural"),"Oui","Non")</f>
        <v>Non</v>
      </c>
      <c r="S1623" s="73"/>
      <c r="T1623" s="74">
        <f t="shared" si="25"/>
        <v>430</v>
      </c>
      <c r="U1623" s="75"/>
      <c r="V1623" s="8" t="str" cm="1">
        <f t="array" ref="V1623">IF(SUMPRODUCT((Tableau1[NOM DE LA STRUCTURE]=Tableau1[[#This Row],[NOM DE LA STRUCTURE]])*Tableau1[MONTANT PROPOSE POUR L''ACTION])=0,"",SUMPRODUCT((Tableau1[NOM DE LA STRUCTURE]=Tableau1[[#This Row],[NOM DE LA STRUCTURE]])*Tableau1[MONTANT PROPOSE POUR L''ACTION]))</f>
        <v/>
      </c>
      <c r="W1623" s="79"/>
    </row>
    <row r="1624" spans="1:23" ht="47.5" hidden="1" customHeight="1" x14ac:dyDescent="0.25">
      <c r="A1624" s="13">
        <f>_xlfn.XLOOKUP(C1624,'Export Action'!$A$3:$A$1999,'Export Action'!$L$3:$L$1999)</f>
        <v>0</v>
      </c>
      <c r="B1624" s="84"/>
      <c r="C1624" s="1"/>
      <c r="D1624" s="36">
        <f>_xlfn.XLOOKUP(C1624,'Export Action'!$A$3:$A$1999,'Export Action'!$X$3:$X$1999)</f>
        <v>0</v>
      </c>
      <c r="E1624" s="1" t="e">
        <f>_xlfn.XLOOKUP(A1624,'Export Dossier'!$K$3:$K$974,'Export Dossier'!$D$3:$D$974)</f>
        <v>#N/A</v>
      </c>
      <c r="F1624" s="36"/>
      <c r="G1624" s="68"/>
      <c r="H1624" s="71"/>
      <c r="I1624" s="71"/>
      <c r="J1624" s="1"/>
      <c r="K1624" s="1"/>
      <c r="L1624" s="1"/>
      <c r="M1624" s="5"/>
      <c r="N1624" s="5"/>
      <c r="O1624" s="31"/>
      <c r="P1624" s="31"/>
      <c r="Q1624" s="1"/>
      <c r="R1624" s="64" t="str">
        <f>IF(OR(_xlfn.XLOOKUP(C1624,'Export Action'!$A$3:$A$1999,'Export Action'!$AO$3:$AO$1999)="Communes ZRR./bassins de vie pop &gt; 50% ZRR",_xlfn.XLOOKUP(C1624,'Export Action'!$A$3:$A$1999,'Export Action'!$AO$3:$AO$1999)="Contrats de relance et de transition écologique (CRTE) rural"),"Oui","Non")</f>
        <v>Non</v>
      </c>
      <c r="S1624" s="73"/>
      <c r="T1624" s="74">
        <f t="shared" si="25"/>
        <v>430</v>
      </c>
      <c r="U1624" s="75"/>
      <c r="V1624" s="8" t="str" cm="1">
        <f t="array" ref="V1624">IF(SUMPRODUCT((Tableau1[NOM DE LA STRUCTURE]=Tableau1[[#This Row],[NOM DE LA STRUCTURE]])*Tableau1[MONTANT PROPOSE POUR L''ACTION])=0,"",SUMPRODUCT((Tableau1[NOM DE LA STRUCTURE]=Tableau1[[#This Row],[NOM DE LA STRUCTURE]])*Tableau1[MONTANT PROPOSE POUR L''ACTION]))</f>
        <v/>
      </c>
      <c r="W1624" s="79"/>
    </row>
    <row r="1625" spans="1:23" ht="47.5" hidden="1" customHeight="1" x14ac:dyDescent="0.25">
      <c r="A1625" s="13">
        <f>_xlfn.XLOOKUP(C1625,'Export Action'!$A$3:$A$1999,'Export Action'!$L$3:$L$1999)</f>
        <v>0</v>
      </c>
      <c r="B1625" s="84"/>
      <c r="C1625" s="1"/>
      <c r="D1625" s="36">
        <f>_xlfn.XLOOKUP(C1625,'Export Action'!$A$3:$A$1999,'Export Action'!$X$3:$X$1999)</f>
        <v>0</v>
      </c>
      <c r="E1625" s="1" t="e">
        <f>_xlfn.XLOOKUP(A1625,'Export Dossier'!$K$3:$K$974,'Export Dossier'!$D$3:$D$974)</f>
        <v>#N/A</v>
      </c>
      <c r="F1625" s="36"/>
      <c r="G1625" s="68"/>
      <c r="H1625" s="71"/>
      <c r="I1625" s="71"/>
      <c r="J1625" s="1"/>
      <c r="K1625" s="1"/>
      <c r="L1625" s="1"/>
      <c r="M1625" s="5"/>
      <c r="N1625" s="5"/>
      <c r="O1625" s="31"/>
      <c r="P1625" s="31"/>
      <c r="Q1625" s="1"/>
      <c r="R1625" s="64" t="str">
        <f>IF(OR(_xlfn.XLOOKUP(C1625,'Export Action'!$A$3:$A$1999,'Export Action'!$AO$3:$AO$1999)="Communes ZRR./bassins de vie pop &gt; 50% ZRR",_xlfn.XLOOKUP(C1625,'Export Action'!$A$3:$A$1999,'Export Action'!$AO$3:$AO$1999)="Contrats de relance et de transition écologique (CRTE) rural"),"Oui","Non")</f>
        <v>Non</v>
      </c>
      <c r="S1625" s="73"/>
      <c r="T1625" s="74">
        <f t="shared" si="25"/>
        <v>430</v>
      </c>
      <c r="U1625" s="75"/>
      <c r="V1625" s="8" t="str" cm="1">
        <f t="array" ref="V1625">IF(SUMPRODUCT((Tableau1[NOM DE LA STRUCTURE]=Tableau1[[#This Row],[NOM DE LA STRUCTURE]])*Tableau1[MONTANT PROPOSE POUR L''ACTION])=0,"",SUMPRODUCT((Tableau1[NOM DE LA STRUCTURE]=Tableau1[[#This Row],[NOM DE LA STRUCTURE]])*Tableau1[MONTANT PROPOSE POUR L''ACTION]))</f>
        <v/>
      </c>
      <c r="W1625" s="79"/>
    </row>
    <row r="1626" spans="1:23" ht="47.5" hidden="1" customHeight="1" x14ac:dyDescent="0.25">
      <c r="A1626" s="13">
        <f>_xlfn.XLOOKUP(C1626,'Export Action'!$A$3:$A$1999,'Export Action'!$L$3:$L$1999)</f>
        <v>0</v>
      </c>
      <c r="B1626" s="84"/>
      <c r="C1626" s="1"/>
      <c r="D1626" s="36">
        <f>_xlfn.XLOOKUP(C1626,'Export Action'!$A$3:$A$1999,'Export Action'!$X$3:$X$1999)</f>
        <v>0</v>
      </c>
      <c r="E1626" s="1" t="e">
        <f>_xlfn.XLOOKUP(A1626,'Export Dossier'!$K$3:$K$974,'Export Dossier'!$D$3:$D$974)</f>
        <v>#N/A</v>
      </c>
      <c r="F1626" s="36"/>
      <c r="G1626" s="68"/>
      <c r="H1626" s="71"/>
      <c r="I1626" s="71"/>
      <c r="J1626" s="1"/>
      <c r="K1626" s="1"/>
      <c r="L1626" s="1"/>
      <c r="M1626" s="5"/>
      <c r="N1626" s="5"/>
      <c r="O1626" s="31"/>
      <c r="P1626" s="31"/>
      <c r="Q1626" s="1"/>
      <c r="R1626" s="64" t="str">
        <f>IF(OR(_xlfn.XLOOKUP(C1626,'Export Action'!$A$3:$A$1999,'Export Action'!$AO$3:$AO$1999)="Communes ZRR./bassins de vie pop &gt; 50% ZRR",_xlfn.XLOOKUP(C1626,'Export Action'!$A$3:$A$1999,'Export Action'!$AO$3:$AO$1999)="Contrats de relance et de transition écologique (CRTE) rural"),"Oui","Non")</f>
        <v>Non</v>
      </c>
      <c r="S1626" s="73"/>
      <c r="T1626" s="74">
        <f t="shared" si="25"/>
        <v>430</v>
      </c>
      <c r="U1626" s="75"/>
      <c r="V1626" s="8" t="str" cm="1">
        <f t="array" ref="V1626">IF(SUMPRODUCT((Tableau1[NOM DE LA STRUCTURE]=Tableau1[[#This Row],[NOM DE LA STRUCTURE]])*Tableau1[MONTANT PROPOSE POUR L''ACTION])=0,"",SUMPRODUCT((Tableau1[NOM DE LA STRUCTURE]=Tableau1[[#This Row],[NOM DE LA STRUCTURE]])*Tableau1[MONTANT PROPOSE POUR L''ACTION]))</f>
        <v/>
      </c>
      <c r="W1626" s="79"/>
    </row>
    <row r="1627" spans="1:23" ht="47.5" hidden="1" customHeight="1" x14ac:dyDescent="0.25">
      <c r="A1627" s="13">
        <f>_xlfn.XLOOKUP(C1627,'Export Action'!$A$3:$A$1999,'Export Action'!$L$3:$L$1999)</f>
        <v>0</v>
      </c>
      <c r="B1627" s="84"/>
      <c r="C1627" s="1"/>
      <c r="D1627" s="36">
        <f>_xlfn.XLOOKUP(C1627,'Export Action'!$A$3:$A$1999,'Export Action'!$X$3:$X$1999)</f>
        <v>0</v>
      </c>
      <c r="E1627" s="1" t="e">
        <f>_xlfn.XLOOKUP(A1627,'Export Dossier'!$K$3:$K$974,'Export Dossier'!$D$3:$D$974)</f>
        <v>#N/A</v>
      </c>
      <c r="F1627" s="36"/>
      <c r="G1627" s="68"/>
      <c r="H1627" s="71"/>
      <c r="I1627" s="71"/>
      <c r="J1627" s="1"/>
      <c r="K1627" s="1"/>
      <c r="L1627" s="1"/>
      <c r="M1627" s="5"/>
      <c r="N1627" s="5"/>
      <c r="O1627" s="31"/>
      <c r="P1627" s="31"/>
      <c r="Q1627" s="1"/>
      <c r="R1627" s="64" t="str">
        <f>IF(OR(_xlfn.XLOOKUP(C1627,'Export Action'!$A$3:$A$1999,'Export Action'!$AO$3:$AO$1999)="Communes ZRR./bassins de vie pop &gt; 50% ZRR",_xlfn.XLOOKUP(C1627,'Export Action'!$A$3:$A$1999,'Export Action'!$AO$3:$AO$1999)="Contrats de relance et de transition écologique (CRTE) rural"),"Oui","Non")</f>
        <v>Non</v>
      </c>
      <c r="S1627" s="73"/>
      <c r="T1627" s="74">
        <f t="shared" si="25"/>
        <v>430</v>
      </c>
      <c r="U1627" s="75"/>
      <c r="V1627" s="8" t="str" cm="1">
        <f t="array" ref="V1627">IF(SUMPRODUCT((Tableau1[NOM DE LA STRUCTURE]=Tableau1[[#This Row],[NOM DE LA STRUCTURE]])*Tableau1[MONTANT PROPOSE POUR L''ACTION])=0,"",SUMPRODUCT((Tableau1[NOM DE LA STRUCTURE]=Tableau1[[#This Row],[NOM DE LA STRUCTURE]])*Tableau1[MONTANT PROPOSE POUR L''ACTION]))</f>
        <v/>
      </c>
      <c r="W1627" s="79"/>
    </row>
    <row r="1628" spans="1:23" ht="47.5" hidden="1" customHeight="1" x14ac:dyDescent="0.25">
      <c r="A1628" s="13">
        <f>_xlfn.XLOOKUP(C1628,'Export Action'!$A$3:$A$1999,'Export Action'!$L$3:$L$1999)</f>
        <v>0</v>
      </c>
      <c r="B1628" s="84"/>
      <c r="C1628" s="1"/>
      <c r="D1628" s="36">
        <f>_xlfn.XLOOKUP(C1628,'Export Action'!$A$3:$A$1999,'Export Action'!$X$3:$X$1999)</f>
        <v>0</v>
      </c>
      <c r="E1628" s="1" t="e">
        <f>_xlfn.XLOOKUP(A1628,'Export Dossier'!$K$3:$K$974,'Export Dossier'!$D$3:$D$974)</f>
        <v>#N/A</v>
      </c>
      <c r="F1628" s="36"/>
      <c r="G1628" s="68"/>
      <c r="H1628" s="71"/>
      <c r="I1628" s="71"/>
      <c r="J1628" s="1"/>
      <c r="K1628" s="1"/>
      <c r="L1628" s="1"/>
      <c r="M1628" s="5"/>
      <c r="N1628" s="5"/>
      <c r="O1628" s="31"/>
      <c r="P1628" s="31"/>
      <c r="Q1628" s="1"/>
      <c r="R1628" s="64" t="str">
        <f>IF(OR(_xlfn.XLOOKUP(C1628,'Export Action'!$A$3:$A$1999,'Export Action'!$AO$3:$AO$1999)="Communes ZRR./bassins de vie pop &gt; 50% ZRR",_xlfn.XLOOKUP(C1628,'Export Action'!$A$3:$A$1999,'Export Action'!$AO$3:$AO$1999)="Contrats de relance et de transition écologique (CRTE) rural"),"Oui","Non")</f>
        <v>Non</v>
      </c>
      <c r="S1628" s="73"/>
      <c r="T1628" s="74">
        <f t="shared" si="25"/>
        <v>430</v>
      </c>
      <c r="U1628" s="75"/>
      <c r="V1628" s="8" t="str" cm="1">
        <f t="array" ref="V1628">IF(SUMPRODUCT((Tableau1[NOM DE LA STRUCTURE]=Tableau1[[#This Row],[NOM DE LA STRUCTURE]])*Tableau1[MONTANT PROPOSE POUR L''ACTION])=0,"",SUMPRODUCT((Tableau1[NOM DE LA STRUCTURE]=Tableau1[[#This Row],[NOM DE LA STRUCTURE]])*Tableau1[MONTANT PROPOSE POUR L''ACTION]))</f>
        <v/>
      </c>
      <c r="W1628" s="79"/>
    </row>
    <row r="1629" spans="1:23" ht="47.5" hidden="1" customHeight="1" x14ac:dyDescent="0.25">
      <c r="A1629" s="13">
        <f>_xlfn.XLOOKUP(C1629,'Export Action'!$A$3:$A$1999,'Export Action'!$L$3:$L$1999)</f>
        <v>0</v>
      </c>
      <c r="B1629" s="84"/>
      <c r="C1629" s="1"/>
      <c r="D1629" s="36">
        <f>_xlfn.XLOOKUP(C1629,'Export Action'!$A$3:$A$1999,'Export Action'!$X$3:$X$1999)</f>
        <v>0</v>
      </c>
      <c r="E1629" s="1" t="e">
        <f>_xlfn.XLOOKUP(A1629,'Export Dossier'!$K$3:$K$974,'Export Dossier'!$D$3:$D$974)</f>
        <v>#N/A</v>
      </c>
      <c r="F1629" s="36"/>
      <c r="G1629" s="68"/>
      <c r="H1629" s="71"/>
      <c r="I1629" s="71"/>
      <c r="J1629" s="1"/>
      <c r="K1629" s="1"/>
      <c r="L1629" s="1"/>
      <c r="M1629" s="5"/>
      <c r="N1629" s="5"/>
      <c r="O1629" s="31"/>
      <c r="P1629" s="31"/>
      <c r="Q1629" s="1"/>
      <c r="R1629" s="64" t="str">
        <f>IF(OR(_xlfn.XLOOKUP(C1629,'Export Action'!$A$3:$A$1999,'Export Action'!$AO$3:$AO$1999)="Communes ZRR./bassins de vie pop &gt; 50% ZRR",_xlfn.XLOOKUP(C1629,'Export Action'!$A$3:$A$1999,'Export Action'!$AO$3:$AO$1999)="Contrats de relance et de transition écologique (CRTE) rural"),"Oui","Non")</f>
        <v>Non</v>
      </c>
      <c r="S1629" s="73"/>
      <c r="T1629" s="74">
        <f t="shared" si="25"/>
        <v>430</v>
      </c>
      <c r="U1629" s="75"/>
      <c r="V1629" s="8" t="str" cm="1">
        <f t="array" ref="V1629">IF(SUMPRODUCT((Tableau1[NOM DE LA STRUCTURE]=Tableau1[[#This Row],[NOM DE LA STRUCTURE]])*Tableau1[MONTANT PROPOSE POUR L''ACTION])=0,"",SUMPRODUCT((Tableau1[NOM DE LA STRUCTURE]=Tableau1[[#This Row],[NOM DE LA STRUCTURE]])*Tableau1[MONTANT PROPOSE POUR L''ACTION]))</f>
        <v/>
      </c>
      <c r="W1629" s="79"/>
    </row>
    <row r="1630" spans="1:23" ht="47.5" hidden="1" customHeight="1" x14ac:dyDescent="0.25">
      <c r="A1630" s="13">
        <f>_xlfn.XLOOKUP(C1630,'Export Action'!$A$3:$A$1999,'Export Action'!$L$3:$L$1999)</f>
        <v>0</v>
      </c>
      <c r="B1630" s="84"/>
      <c r="C1630" s="1"/>
      <c r="D1630" s="36">
        <f>_xlfn.XLOOKUP(C1630,'Export Action'!$A$3:$A$1999,'Export Action'!$X$3:$X$1999)</f>
        <v>0</v>
      </c>
      <c r="E1630" s="1" t="e">
        <f>_xlfn.XLOOKUP(A1630,'Export Dossier'!$K$3:$K$974,'Export Dossier'!$D$3:$D$974)</f>
        <v>#N/A</v>
      </c>
      <c r="F1630" s="36"/>
      <c r="G1630" s="68"/>
      <c r="H1630" s="71"/>
      <c r="I1630" s="71"/>
      <c r="J1630" s="1"/>
      <c r="K1630" s="1"/>
      <c r="L1630" s="1"/>
      <c r="M1630" s="5"/>
      <c r="N1630" s="5"/>
      <c r="O1630" s="31"/>
      <c r="P1630" s="31"/>
      <c r="Q1630" s="1"/>
      <c r="R1630" s="64" t="str">
        <f>IF(OR(_xlfn.XLOOKUP(C1630,'Export Action'!$A$3:$A$1999,'Export Action'!$AO$3:$AO$1999)="Communes ZRR./bassins de vie pop &gt; 50% ZRR",_xlfn.XLOOKUP(C1630,'Export Action'!$A$3:$A$1999,'Export Action'!$AO$3:$AO$1999)="Contrats de relance et de transition écologique (CRTE) rural"),"Oui","Non")</f>
        <v>Non</v>
      </c>
      <c r="S1630" s="73"/>
      <c r="T1630" s="74">
        <f t="shared" si="25"/>
        <v>430</v>
      </c>
      <c r="U1630" s="75"/>
      <c r="V1630" s="8" t="str" cm="1">
        <f t="array" ref="V1630">IF(SUMPRODUCT((Tableau1[NOM DE LA STRUCTURE]=Tableau1[[#This Row],[NOM DE LA STRUCTURE]])*Tableau1[MONTANT PROPOSE POUR L''ACTION])=0,"",SUMPRODUCT((Tableau1[NOM DE LA STRUCTURE]=Tableau1[[#This Row],[NOM DE LA STRUCTURE]])*Tableau1[MONTANT PROPOSE POUR L''ACTION]))</f>
        <v/>
      </c>
      <c r="W1630" s="79"/>
    </row>
    <row r="1631" spans="1:23" ht="47.5" hidden="1" customHeight="1" x14ac:dyDescent="0.25">
      <c r="A1631" s="13">
        <f>_xlfn.XLOOKUP(C1631,'Export Action'!$A$3:$A$1999,'Export Action'!$L$3:$L$1999)</f>
        <v>0</v>
      </c>
      <c r="B1631" s="84"/>
      <c r="C1631" s="1"/>
      <c r="D1631" s="36">
        <f>_xlfn.XLOOKUP(C1631,'Export Action'!$A$3:$A$1999,'Export Action'!$X$3:$X$1999)</f>
        <v>0</v>
      </c>
      <c r="E1631" s="1" t="e">
        <f>_xlfn.XLOOKUP(A1631,'Export Dossier'!$K$3:$K$974,'Export Dossier'!$D$3:$D$974)</f>
        <v>#N/A</v>
      </c>
      <c r="F1631" s="36"/>
      <c r="G1631" s="68"/>
      <c r="H1631" s="71"/>
      <c r="I1631" s="71"/>
      <c r="J1631" s="1"/>
      <c r="K1631" s="1"/>
      <c r="L1631" s="1"/>
      <c r="M1631" s="5"/>
      <c r="N1631" s="5"/>
      <c r="O1631" s="31"/>
      <c r="P1631" s="31"/>
      <c r="Q1631" s="1"/>
      <c r="R1631" s="64" t="str">
        <f>IF(OR(_xlfn.XLOOKUP(C1631,'Export Action'!$A$3:$A$1999,'Export Action'!$AO$3:$AO$1999)="Communes ZRR./bassins de vie pop &gt; 50% ZRR",_xlfn.XLOOKUP(C1631,'Export Action'!$A$3:$A$1999,'Export Action'!$AO$3:$AO$1999)="Contrats de relance et de transition écologique (CRTE) rural"),"Oui","Non")</f>
        <v>Non</v>
      </c>
      <c r="S1631" s="73"/>
      <c r="T1631" s="74">
        <f t="shared" si="25"/>
        <v>430</v>
      </c>
      <c r="U1631" s="75"/>
      <c r="V1631" s="8" t="str" cm="1">
        <f t="array" ref="V1631">IF(SUMPRODUCT((Tableau1[NOM DE LA STRUCTURE]=Tableau1[[#This Row],[NOM DE LA STRUCTURE]])*Tableau1[MONTANT PROPOSE POUR L''ACTION])=0,"",SUMPRODUCT((Tableau1[NOM DE LA STRUCTURE]=Tableau1[[#This Row],[NOM DE LA STRUCTURE]])*Tableau1[MONTANT PROPOSE POUR L''ACTION]))</f>
        <v/>
      </c>
      <c r="W1631" s="79"/>
    </row>
    <row r="1632" spans="1:23" ht="47.5" hidden="1" customHeight="1" x14ac:dyDescent="0.25">
      <c r="A1632" s="13">
        <f>_xlfn.XLOOKUP(C1632,'Export Action'!$A$3:$A$1999,'Export Action'!$L$3:$L$1999)</f>
        <v>0</v>
      </c>
      <c r="B1632" s="84"/>
      <c r="C1632" s="1"/>
      <c r="D1632" s="36">
        <f>_xlfn.XLOOKUP(C1632,'Export Action'!$A$3:$A$1999,'Export Action'!$X$3:$X$1999)</f>
        <v>0</v>
      </c>
      <c r="E1632" s="1" t="e">
        <f>_xlfn.XLOOKUP(A1632,'Export Dossier'!$K$3:$K$974,'Export Dossier'!$D$3:$D$974)</f>
        <v>#N/A</v>
      </c>
      <c r="F1632" s="36"/>
      <c r="G1632" s="68"/>
      <c r="H1632" s="71"/>
      <c r="I1632" s="71"/>
      <c r="J1632" s="1"/>
      <c r="K1632" s="1"/>
      <c r="L1632" s="1"/>
      <c r="M1632" s="5"/>
      <c r="N1632" s="5"/>
      <c r="O1632" s="31"/>
      <c r="P1632" s="31"/>
      <c r="Q1632" s="1"/>
      <c r="R1632" s="64" t="str">
        <f>IF(OR(_xlfn.XLOOKUP(C1632,'Export Action'!$A$3:$A$1999,'Export Action'!$AO$3:$AO$1999)="Communes ZRR./bassins de vie pop &gt; 50% ZRR",_xlfn.XLOOKUP(C1632,'Export Action'!$A$3:$A$1999,'Export Action'!$AO$3:$AO$1999)="Contrats de relance et de transition écologique (CRTE) rural"),"Oui","Non")</f>
        <v>Non</v>
      </c>
      <c r="S1632" s="73"/>
      <c r="T1632" s="74">
        <f t="shared" si="25"/>
        <v>430</v>
      </c>
      <c r="U1632" s="75"/>
      <c r="V1632" s="8" t="str" cm="1">
        <f t="array" ref="V1632">IF(SUMPRODUCT((Tableau1[NOM DE LA STRUCTURE]=Tableau1[[#This Row],[NOM DE LA STRUCTURE]])*Tableau1[MONTANT PROPOSE POUR L''ACTION])=0,"",SUMPRODUCT((Tableau1[NOM DE LA STRUCTURE]=Tableau1[[#This Row],[NOM DE LA STRUCTURE]])*Tableau1[MONTANT PROPOSE POUR L''ACTION]))</f>
        <v/>
      </c>
      <c r="W1632" s="79"/>
    </row>
    <row r="1633" spans="1:23" ht="47.5" hidden="1" customHeight="1" x14ac:dyDescent="0.25">
      <c r="A1633" s="13">
        <f>_xlfn.XLOOKUP(C1633,'Export Action'!$A$3:$A$1999,'Export Action'!$L$3:$L$1999)</f>
        <v>0</v>
      </c>
      <c r="B1633" s="84"/>
      <c r="C1633" s="1"/>
      <c r="D1633" s="36">
        <f>_xlfn.XLOOKUP(C1633,'Export Action'!$A$3:$A$1999,'Export Action'!$X$3:$X$1999)</f>
        <v>0</v>
      </c>
      <c r="E1633" s="1" t="e">
        <f>_xlfn.XLOOKUP(A1633,'Export Dossier'!$K$3:$K$974,'Export Dossier'!$D$3:$D$974)</f>
        <v>#N/A</v>
      </c>
      <c r="F1633" s="36"/>
      <c r="G1633" s="68"/>
      <c r="H1633" s="71"/>
      <c r="I1633" s="71"/>
      <c r="J1633" s="1"/>
      <c r="K1633" s="1"/>
      <c r="L1633" s="1"/>
      <c r="M1633" s="5"/>
      <c r="N1633" s="5"/>
      <c r="O1633" s="31"/>
      <c r="P1633" s="31"/>
      <c r="Q1633" s="1"/>
      <c r="R1633" s="64" t="str">
        <f>IF(OR(_xlfn.XLOOKUP(C1633,'Export Action'!$A$3:$A$1999,'Export Action'!$AO$3:$AO$1999)="Communes ZRR./bassins de vie pop &gt; 50% ZRR",_xlfn.XLOOKUP(C1633,'Export Action'!$A$3:$A$1999,'Export Action'!$AO$3:$AO$1999)="Contrats de relance et de transition écologique (CRTE) rural"),"Oui","Non")</f>
        <v>Non</v>
      </c>
      <c r="S1633" s="73"/>
      <c r="T1633" s="74">
        <f t="shared" si="25"/>
        <v>430</v>
      </c>
      <c r="U1633" s="75"/>
      <c r="V1633" s="8" t="str" cm="1">
        <f t="array" ref="V1633">IF(SUMPRODUCT((Tableau1[NOM DE LA STRUCTURE]=Tableau1[[#This Row],[NOM DE LA STRUCTURE]])*Tableau1[MONTANT PROPOSE POUR L''ACTION])=0,"",SUMPRODUCT((Tableau1[NOM DE LA STRUCTURE]=Tableau1[[#This Row],[NOM DE LA STRUCTURE]])*Tableau1[MONTANT PROPOSE POUR L''ACTION]))</f>
        <v/>
      </c>
      <c r="W1633" s="79"/>
    </row>
    <row r="1634" spans="1:23" ht="47.5" hidden="1" customHeight="1" x14ac:dyDescent="0.25">
      <c r="A1634" s="13">
        <f>_xlfn.XLOOKUP(C1634,'Export Action'!$A$3:$A$1999,'Export Action'!$L$3:$L$1999)</f>
        <v>0</v>
      </c>
      <c r="B1634" s="84"/>
      <c r="C1634" s="1"/>
      <c r="D1634" s="36">
        <f>_xlfn.XLOOKUP(C1634,'Export Action'!$A$3:$A$1999,'Export Action'!$X$3:$X$1999)</f>
        <v>0</v>
      </c>
      <c r="E1634" s="1" t="e">
        <f>_xlfn.XLOOKUP(A1634,'Export Dossier'!$K$3:$K$974,'Export Dossier'!$D$3:$D$974)</f>
        <v>#N/A</v>
      </c>
      <c r="F1634" s="36"/>
      <c r="G1634" s="68"/>
      <c r="H1634" s="71"/>
      <c r="I1634" s="71"/>
      <c r="J1634" s="1"/>
      <c r="K1634" s="1"/>
      <c r="L1634" s="1"/>
      <c r="M1634" s="5"/>
      <c r="N1634" s="5"/>
      <c r="O1634" s="31"/>
      <c r="P1634" s="31"/>
      <c r="Q1634" s="1"/>
      <c r="R1634" s="64" t="str">
        <f>IF(OR(_xlfn.XLOOKUP(C1634,'Export Action'!$A$3:$A$1999,'Export Action'!$AO$3:$AO$1999)="Communes ZRR./bassins de vie pop &gt; 50% ZRR",_xlfn.XLOOKUP(C1634,'Export Action'!$A$3:$A$1999,'Export Action'!$AO$3:$AO$1999)="Contrats de relance et de transition écologique (CRTE) rural"),"Oui","Non")</f>
        <v>Non</v>
      </c>
      <c r="S1634" s="73"/>
      <c r="T1634" s="74">
        <f t="shared" si="25"/>
        <v>430</v>
      </c>
      <c r="U1634" s="75"/>
      <c r="V1634" s="8" t="str" cm="1">
        <f t="array" ref="V1634">IF(SUMPRODUCT((Tableau1[NOM DE LA STRUCTURE]=Tableau1[[#This Row],[NOM DE LA STRUCTURE]])*Tableau1[MONTANT PROPOSE POUR L''ACTION])=0,"",SUMPRODUCT((Tableau1[NOM DE LA STRUCTURE]=Tableau1[[#This Row],[NOM DE LA STRUCTURE]])*Tableau1[MONTANT PROPOSE POUR L''ACTION]))</f>
        <v/>
      </c>
      <c r="W1634" s="79"/>
    </row>
    <row r="1635" spans="1:23" ht="47.5" hidden="1" customHeight="1" x14ac:dyDescent="0.25">
      <c r="A1635" s="13">
        <f>_xlfn.XLOOKUP(C1635,'Export Action'!$A$3:$A$1999,'Export Action'!$L$3:$L$1999)</f>
        <v>0</v>
      </c>
      <c r="B1635" s="84"/>
      <c r="C1635" s="1"/>
      <c r="D1635" s="36">
        <f>_xlfn.XLOOKUP(C1635,'Export Action'!$A$3:$A$1999,'Export Action'!$X$3:$X$1999)</f>
        <v>0</v>
      </c>
      <c r="E1635" s="1" t="e">
        <f>_xlfn.XLOOKUP(A1635,'Export Dossier'!$K$3:$K$974,'Export Dossier'!$D$3:$D$974)</f>
        <v>#N/A</v>
      </c>
      <c r="F1635" s="36"/>
      <c r="G1635" s="68"/>
      <c r="H1635" s="71"/>
      <c r="I1635" s="71"/>
      <c r="J1635" s="1"/>
      <c r="K1635" s="1"/>
      <c r="L1635" s="1"/>
      <c r="M1635" s="5"/>
      <c r="N1635" s="5"/>
      <c r="O1635" s="31"/>
      <c r="P1635" s="31"/>
      <c r="Q1635" s="1"/>
      <c r="R1635" s="64" t="str">
        <f>IF(OR(_xlfn.XLOOKUP(C1635,'Export Action'!$A$3:$A$1999,'Export Action'!$AO$3:$AO$1999)="Communes ZRR./bassins de vie pop &gt; 50% ZRR",_xlfn.XLOOKUP(C1635,'Export Action'!$A$3:$A$1999,'Export Action'!$AO$3:$AO$1999)="Contrats de relance et de transition écologique (CRTE) rural"),"Oui","Non")</f>
        <v>Non</v>
      </c>
      <c r="S1635" s="73"/>
      <c r="T1635" s="74">
        <f t="shared" si="25"/>
        <v>430</v>
      </c>
      <c r="U1635" s="75"/>
      <c r="V1635" s="8" t="str" cm="1">
        <f t="array" ref="V1635">IF(SUMPRODUCT((Tableau1[NOM DE LA STRUCTURE]=Tableau1[[#This Row],[NOM DE LA STRUCTURE]])*Tableau1[MONTANT PROPOSE POUR L''ACTION])=0,"",SUMPRODUCT((Tableau1[NOM DE LA STRUCTURE]=Tableau1[[#This Row],[NOM DE LA STRUCTURE]])*Tableau1[MONTANT PROPOSE POUR L''ACTION]))</f>
        <v/>
      </c>
      <c r="W1635" s="79"/>
    </row>
    <row r="1636" spans="1:23" ht="47.5" hidden="1" customHeight="1" x14ac:dyDescent="0.25">
      <c r="A1636" s="13">
        <f>_xlfn.XLOOKUP(C1636,'Export Action'!$A$3:$A$1999,'Export Action'!$L$3:$L$1999)</f>
        <v>0</v>
      </c>
      <c r="B1636" s="84"/>
      <c r="C1636" s="1"/>
      <c r="D1636" s="36">
        <f>_xlfn.XLOOKUP(C1636,'Export Action'!$A$3:$A$1999,'Export Action'!$X$3:$X$1999)</f>
        <v>0</v>
      </c>
      <c r="E1636" s="1" t="e">
        <f>_xlfn.XLOOKUP(A1636,'Export Dossier'!$K$3:$K$974,'Export Dossier'!$D$3:$D$974)</f>
        <v>#N/A</v>
      </c>
      <c r="F1636" s="36"/>
      <c r="G1636" s="68"/>
      <c r="H1636" s="71"/>
      <c r="I1636" s="71"/>
      <c r="J1636" s="1"/>
      <c r="K1636" s="1"/>
      <c r="L1636" s="1"/>
      <c r="M1636" s="5"/>
      <c r="N1636" s="5"/>
      <c r="O1636" s="31"/>
      <c r="P1636" s="31"/>
      <c r="Q1636" s="1"/>
      <c r="R1636" s="64" t="str">
        <f>IF(OR(_xlfn.XLOOKUP(C1636,'Export Action'!$A$3:$A$1999,'Export Action'!$AO$3:$AO$1999)="Communes ZRR./bassins de vie pop &gt; 50% ZRR",_xlfn.XLOOKUP(C1636,'Export Action'!$A$3:$A$1999,'Export Action'!$AO$3:$AO$1999)="Contrats de relance et de transition écologique (CRTE) rural"),"Oui","Non")</f>
        <v>Non</v>
      </c>
      <c r="S1636" s="73"/>
      <c r="T1636" s="74">
        <f t="shared" si="25"/>
        <v>430</v>
      </c>
      <c r="U1636" s="75"/>
      <c r="V1636" s="8" t="str" cm="1">
        <f t="array" ref="V1636">IF(SUMPRODUCT((Tableau1[NOM DE LA STRUCTURE]=Tableau1[[#This Row],[NOM DE LA STRUCTURE]])*Tableau1[MONTANT PROPOSE POUR L''ACTION])=0,"",SUMPRODUCT((Tableau1[NOM DE LA STRUCTURE]=Tableau1[[#This Row],[NOM DE LA STRUCTURE]])*Tableau1[MONTANT PROPOSE POUR L''ACTION]))</f>
        <v/>
      </c>
      <c r="W1636" s="79"/>
    </row>
    <row r="1637" spans="1:23" ht="47.5" hidden="1" customHeight="1" x14ac:dyDescent="0.25">
      <c r="A1637" s="13">
        <f>_xlfn.XLOOKUP(C1637,'Export Action'!$A$3:$A$1999,'Export Action'!$L$3:$L$1999)</f>
        <v>0</v>
      </c>
      <c r="B1637" s="84"/>
      <c r="C1637" s="1"/>
      <c r="D1637" s="36">
        <f>_xlfn.XLOOKUP(C1637,'Export Action'!$A$3:$A$1999,'Export Action'!$X$3:$X$1999)</f>
        <v>0</v>
      </c>
      <c r="E1637" s="1" t="e">
        <f>_xlfn.XLOOKUP(A1637,'Export Dossier'!$K$3:$K$974,'Export Dossier'!$D$3:$D$974)</f>
        <v>#N/A</v>
      </c>
      <c r="F1637" s="36"/>
      <c r="G1637" s="68"/>
      <c r="H1637" s="71"/>
      <c r="I1637" s="71"/>
      <c r="J1637" s="1"/>
      <c r="K1637" s="1"/>
      <c r="L1637" s="1"/>
      <c r="M1637" s="5"/>
      <c r="N1637" s="5"/>
      <c r="O1637" s="31"/>
      <c r="P1637" s="31"/>
      <c r="Q1637" s="1"/>
      <c r="R1637" s="64" t="str">
        <f>IF(OR(_xlfn.XLOOKUP(C1637,'Export Action'!$A$3:$A$1999,'Export Action'!$AO$3:$AO$1999)="Communes ZRR./bassins de vie pop &gt; 50% ZRR",_xlfn.XLOOKUP(C1637,'Export Action'!$A$3:$A$1999,'Export Action'!$AO$3:$AO$1999)="Contrats de relance et de transition écologique (CRTE) rural"),"Oui","Non")</f>
        <v>Non</v>
      </c>
      <c r="S1637" s="73"/>
      <c r="T1637" s="74">
        <f t="shared" ref="T1637:T1700" si="26">IF(A1637=A1636,T1636,T1636+1)</f>
        <v>430</v>
      </c>
      <c r="U1637" s="75"/>
      <c r="V1637" s="8" t="str" cm="1">
        <f t="array" ref="V1637">IF(SUMPRODUCT((Tableau1[NOM DE LA STRUCTURE]=Tableau1[[#This Row],[NOM DE LA STRUCTURE]])*Tableau1[MONTANT PROPOSE POUR L''ACTION])=0,"",SUMPRODUCT((Tableau1[NOM DE LA STRUCTURE]=Tableau1[[#This Row],[NOM DE LA STRUCTURE]])*Tableau1[MONTANT PROPOSE POUR L''ACTION]))</f>
        <v/>
      </c>
      <c r="W1637" s="79"/>
    </row>
    <row r="1638" spans="1:23" ht="47.5" hidden="1" customHeight="1" x14ac:dyDescent="0.25">
      <c r="A1638" s="13">
        <f>_xlfn.XLOOKUP(C1638,'Export Action'!$A$3:$A$1999,'Export Action'!$L$3:$L$1999)</f>
        <v>0</v>
      </c>
      <c r="B1638" s="84"/>
      <c r="C1638" s="1"/>
      <c r="D1638" s="36">
        <f>_xlfn.XLOOKUP(C1638,'Export Action'!$A$3:$A$1999,'Export Action'!$X$3:$X$1999)</f>
        <v>0</v>
      </c>
      <c r="E1638" s="1" t="e">
        <f>_xlfn.XLOOKUP(A1638,'Export Dossier'!$K$3:$K$974,'Export Dossier'!$D$3:$D$974)</f>
        <v>#N/A</v>
      </c>
      <c r="F1638" s="36"/>
      <c r="G1638" s="68"/>
      <c r="H1638" s="71"/>
      <c r="I1638" s="71"/>
      <c r="J1638" s="1"/>
      <c r="K1638" s="1"/>
      <c r="L1638" s="1"/>
      <c r="M1638" s="5"/>
      <c r="N1638" s="5"/>
      <c r="O1638" s="31"/>
      <c r="P1638" s="31"/>
      <c r="Q1638" s="1"/>
      <c r="R1638" s="64" t="str">
        <f>IF(OR(_xlfn.XLOOKUP(C1638,'Export Action'!$A$3:$A$1999,'Export Action'!$AO$3:$AO$1999)="Communes ZRR./bassins de vie pop &gt; 50% ZRR",_xlfn.XLOOKUP(C1638,'Export Action'!$A$3:$A$1999,'Export Action'!$AO$3:$AO$1999)="Contrats de relance et de transition écologique (CRTE) rural"),"Oui","Non")</f>
        <v>Non</v>
      </c>
      <c r="S1638" s="73"/>
      <c r="T1638" s="74">
        <f t="shared" si="26"/>
        <v>430</v>
      </c>
      <c r="U1638" s="75"/>
      <c r="V1638" s="8" t="str" cm="1">
        <f t="array" ref="V1638">IF(SUMPRODUCT((Tableau1[NOM DE LA STRUCTURE]=Tableau1[[#This Row],[NOM DE LA STRUCTURE]])*Tableau1[MONTANT PROPOSE POUR L''ACTION])=0,"",SUMPRODUCT((Tableau1[NOM DE LA STRUCTURE]=Tableau1[[#This Row],[NOM DE LA STRUCTURE]])*Tableau1[MONTANT PROPOSE POUR L''ACTION]))</f>
        <v/>
      </c>
      <c r="W1638" s="79"/>
    </row>
    <row r="1639" spans="1:23" ht="47.5" hidden="1" customHeight="1" x14ac:dyDescent="0.25">
      <c r="A1639" s="13">
        <f>_xlfn.XLOOKUP(C1639,'Export Action'!$A$3:$A$1999,'Export Action'!$L$3:$L$1999)</f>
        <v>0</v>
      </c>
      <c r="B1639" s="84"/>
      <c r="C1639" s="1"/>
      <c r="D1639" s="36">
        <f>_xlfn.XLOOKUP(C1639,'Export Action'!$A$3:$A$1999,'Export Action'!$X$3:$X$1999)</f>
        <v>0</v>
      </c>
      <c r="E1639" s="1" t="e">
        <f>_xlfn.XLOOKUP(A1639,'Export Dossier'!$K$3:$K$974,'Export Dossier'!$D$3:$D$974)</f>
        <v>#N/A</v>
      </c>
      <c r="F1639" s="36"/>
      <c r="G1639" s="68"/>
      <c r="H1639" s="71"/>
      <c r="I1639" s="71"/>
      <c r="J1639" s="1"/>
      <c r="K1639" s="1"/>
      <c r="L1639" s="1"/>
      <c r="M1639" s="5"/>
      <c r="N1639" s="5"/>
      <c r="O1639" s="31"/>
      <c r="P1639" s="31"/>
      <c r="Q1639" s="1"/>
      <c r="R1639" s="64" t="str">
        <f>IF(OR(_xlfn.XLOOKUP(C1639,'Export Action'!$A$3:$A$1999,'Export Action'!$AO$3:$AO$1999)="Communes ZRR./bassins de vie pop &gt; 50% ZRR",_xlfn.XLOOKUP(C1639,'Export Action'!$A$3:$A$1999,'Export Action'!$AO$3:$AO$1999)="Contrats de relance et de transition écologique (CRTE) rural"),"Oui","Non")</f>
        <v>Non</v>
      </c>
      <c r="S1639" s="73"/>
      <c r="T1639" s="74">
        <f t="shared" si="26"/>
        <v>430</v>
      </c>
      <c r="U1639" s="75"/>
      <c r="V1639" s="8" t="str" cm="1">
        <f t="array" ref="V1639">IF(SUMPRODUCT((Tableau1[NOM DE LA STRUCTURE]=Tableau1[[#This Row],[NOM DE LA STRUCTURE]])*Tableau1[MONTANT PROPOSE POUR L''ACTION])=0,"",SUMPRODUCT((Tableau1[NOM DE LA STRUCTURE]=Tableau1[[#This Row],[NOM DE LA STRUCTURE]])*Tableau1[MONTANT PROPOSE POUR L''ACTION]))</f>
        <v/>
      </c>
      <c r="W1639" s="79"/>
    </row>
    <row r="1640" spans="1:23" ht="47.5" hidden="1" customHeight="1" x14ac:dyDescent="0.25">
      <c r="A1640" s="13">
        <f>_xlfn.XLOOKUP(C1640,'Export Action'!$A$3:$A$1999,'Export Action'!$L$3:$L$1999)</f>
        <v>0</v>
      </c>
      <c r="B1640" s="84"/>
      <c r="C1640" s="1"/>
      <c r="D1640" s="36">
        <f>_xlfn.XLOOKUP(C1640,'Export Action'!$A$3:$A$1999,'Export Action'!$X$3:$X$1999)</f>
        <v>0</v>
      </c>
      <c r="E1640" s="1" t="e">
        <f>_xlfn.XLOOKUP(A1640,'Export Dossier'!$K$3:$K$974,'Export Dossier'!$D$3:$D$974)</f>
        <v>#N/A</v>
      </c>
      <c r="F1640" s="36"/>
      <c r="G1640" s="68"/>
      <c r="H1640" s="71"/>
      <c r="I1640" s="71"/>
      <c r="J1640" s="1"/>
      <c r="K1640" s="1"/>
      <c r="L1640" s="1"/>
      <c r="M1640" s="5"/>
      <c r="N1640" s="5"/>
      <c r="O1640" s="31"/>
      <c r="P1640" s="31"/>
      <c r="Q1640" s="1"/>
      <c r="R1640" s="64" t="str">
        <f>IF(OR(_xlfn.XLOOKUP(C1640,'Export Action'!$A$3:$A$1999,'Export Action'!$AO$3:$AO$1999)="Communes ZRR./bassins de vie pop &gt; 50% ZRR",_xlfn.XLOOKUP(C1640,'Export Action'!$A$3:$A$1999,'Export Action'!$AO$3:$AO$1999)="Contrats de relance et de transition écologique (CRTE) rural"),"Oui","Non")</f>
        <v>Non</v>
      </c>
      <c r="S1640" s="73"/>
      <c r="T1640" s="74">
        <f t="shared" si="26"/>
        <v>430</v>
      </c>
      <c r="U1640" s="75"/>
      <c r="V1640" s="8" t="str" cm="1">
        <f t="array" ref="V1640">IF(SUMPRODUCT((Tableau1[NOM DE LA STRUCTURE]=Tableau1[[#This Row],[NOM DE LA STRUCTURE]])*Tableau1[MONTANT PROPOSE POUR L''ACTION])=0,"",SUMPRODUCT((Tableau1[NOM DE LA STRUCTURE]=Tableau1[[#This Row],[NOM DE LA STRUCTURE]])*Tableau1[MONTANT PROPOSE POUR L''ACTION]))</f>
        <v/>
      </c>
      <c r="W1640" s="79"/>
    </row>
    <row r="1641" spans="1:23" ht="47.5" hidden="1" customHeight="1" x14ac:dyDescent="0.25">
      <c r="A1641" s="13">
        <f>_xlfn.XLOOKUP(C1641,'Export Action'!$A$3:$A$1999,'Export Action'!$L$3:$L$1999)</f>
        <v>0</v>
      </c>
      <c r="B1641" s="84"/>
      <c r="C1641" s="1"/>
      <c r="D1641" s="36">
        <f>_xlfn.XLOOKUP(C1641,'Export Action'!$A$3:$A$1999,'Export Action'!$X$3:$X$1999)</f>
        <v>0</v>
      </c>
      <c r="E1641" s="1" t="e">
        <f>_xlfn.XLOOKUP(A1641,'Export Dossier'!$K$3:$K$974,'Export Dossier'!$D$3:$D$974)</f>
        <v>#N/A</v>
      </c>
      <c r="F1641" s="36"/>
      <c r="G1641" s="68"/>
      <c r="H1641" s="71"/>
      <c r="I1641" s="71"/>
      <c r="J1641" s="1"/>
      <c r="K1641" s="1"/>
      <c r="L1641" s="1"/>
      <c r="M1641" s="5"/>
      <c r="N1641" s="5"/>
      <c r="O1641" s="31"/>
      <c r="P1641" s="31"/>
      <c r="Q1641" s="1"/>
      <c r="R1641" s="64" t="str">
        <f>IF(OR(_xlfn.XLOOKUP(C1641,'Export Action'!$A$3:$A$1999,'Export Action'!$AO$3:$AO$1999)="Communes ZRR./bassins de vie pop &gt; 50% ZRR",_xlfn.XLOOKUP(C1641,'Export Action'!$A$3:$A$1999,'Export Action'!$AO$3:$AO$1999)="Contrats de relance et de transition écologique (CRTE) rural"),"Oui","Non")</f>
        <v>Non</v>
      </c>
      <c r="S1641" s="73"/>
      <c r="T1641" s="74">
        <f t="shared" si="26"/>
        <v>430</v>
      </c>
      <c r="U1641" s="75"/>
      <c r="V1641" s="8" t="str" cm="1">
        <f t="array" ref="V1641">IF(SUMPRODUCT((Tableau1[NOM DE LA STRUCTURE]=Tableau1[[#This Row],[NOM DE LA STRUCTURE]])*Tableau1[MONTANT PROPOSE POUR L''ACTION])=0,"",SUMPRODUCT((Tableau1[NOM DE LA STRUCTURE]=Tableau1[[#This Row],[NOM DE LA STRUCTURE]])*Tableau1[MONTANT PROPOSE POUR L''ACTION]))</f>
        <v/>
      </c>
      <c r="W1641" s="79"/>
    </row>
    <row r="1642" spans="1:23" ht="47.5" hidden="1" customHeight="1" x14ac:dyDescent="0.25">
      <c r="A1642" s="13">
        <f>_xlfn.XLOOKUP(C1642,'Export Action'!$A$3:$A$1999,'Export Action'!$L$3:$L$1999)</f>
        <v>0</v>
      </c>
      <c r="B1642" s="84"/>
      <c r="C1642" s="1"/>
      <c r="D1642" s="36">
        <f>_xlfn.XLOOKUP(C1642,'Export Action'!$A$3:$A$1999,'Export Action'!$X$3:$X$1999)</f>
        <v>0</v>
      </c>
      <c r="E1642" s="1" t="e">
        <f>_xlfn.XLOOKUP(A1642,'Export Dossier'!$K$3:$K$974,'Export Dossier'!$D$3:$D$974)</f>
        <v>#N/A</v>
      </c>
      <c r="F1642" s="36"/>
      <c r="G1642" s="68"/>
      <c r="H1642" s="71"/>
      <c r="I1642" s="71"/>
      <c r="J1642" s="1"/>
      <c r="K1642" s="1"/>
      <c r="L1642" s="1"/>
      <c r="M1642" s="5"/>
      <c r="N1642" s="5"/>
      <c r="O1642" s="31"/>
      <c r="P1642" s="31"/>
      <c r="Q1642" s="1"/>
      <c r="R1642" s="64" t="str">
        <f>IF(OR(_xlfn.XLOOKUP(C1642,'Export Action'!$A$3:$A$1999,'Export Action'!$AO$3:$AO$1999)="Communes ZRR./bassins de vie pop &gt; 50% ZRR",_xlfn.XLOOKUP(C1642,'Export Action'!$A$3:$A$1999,'Export Action'!$AO$3:$AO$1999)="Contrats de relance et de transition écologique (CRTE) rural"),"Oui","Non")</f>
        <v>Non</v>
      </c>
      <c r="S1642" s="73"/>
      <c r="T1642" s="74">
        <f t="shared" si="26"/>
        <v>430</v>
      </c>
      <c r="U1642" s="75"/>
      <c r="V1642" s="8" t="str" cm="1">
        <f t="array" ref="V1642">IF(SUMPRODUCT((Tableau1[NOM DE LA STRUCTURE]=Tableau1[[#This Row],[NOM DE LA STRUCTURE]])*Tableau1[MONTANT PROPOSE POUR L''ACTION])=0,"",SUMPRODUCT((Tableau1[NOM DE LA STRUCTURE]=Tableau1[[#This Row],[NOM DE LA STRUCTURE]])*Tableau1[MONTANT PROPOSE POUR L''ACTION]))</f>
        <v/>
      </c>
      <c r="W1642" s="79"/>
    </row>
    <row r="1643" spans="1:23" ht="47.5" hidden="1" customHeight="1" x14ac:dyDescent="0.25">
      <c r="A1643" s="13">
        <f>_xlfn.XLOOKUP(C1643,'Export Action'!$A$3:$A$1999,'Export Action'!$L$3:$L$1999)</f>
        <v>0</v>
      </c>
      <c r="B1643" s="84"/>
      <c r="C1643" s="1"/>
      <c r="D1643" s="36">
        <f>_xlfn.XLOOKUP(C1643,'Export Action'!$A$3:$A$1999,'Export Action'!$X$3:$X$1999)</f>
        <v>0</v>
      </c>
      <c r="E1643" s="1" t="e">
        <f>_xlfn.XLOOKUP(A1643,'Export Dossier'!$K$3:$K$974,'Export Dossier'!$D$3:$D$974)</f>
        <v>#N/A</v>
      </c>
      <c r="F1643" s="36"/>
      <c r="G1643" s="68"/>
      <c r="H1643" s="71"/>
      <c r="I1643" s="71"/>
      <c r="J1643" s="1"/>
      <c r="K1643" s="1"/>
      <c r="L1643" s="1"/>
      <c r="M1643" s="5"/>
      <c r="N1643" s="5"/>
      <c r="O1643" s="31"/>
      <c r="P1643" s="31"/>
      <c r="Q1643" s="1"/>
      <c r="R1643" s="64" t="str">
        <f>IF(OR(_xlfn.XLOOKUP(C1643,'Export Action'!$A$3:$A$1999,'Export Action'!$AO$3:$AO$1999)="Communes ZRR./bassins de vie pop &gt; 50% ZRR",_xlfn.XLOOKUP(C1643,'Export Action'!$A$3:$A$1999,'Export Action'!$AO$3:$AO$1999)="Contrats de relance et de transition écologique (CRTE) rural"),"Oui","Non")</f>
        <v>Non</v>
      </c>
      <c r="S1643" s="73"/>
      <c r="T1643" s="74">
        <f t="shared" si="26"/>
        <v>430</v>
      </c>
      <c r="U1643" s="75"/>
      <c r="V1643" s="8" t="str" cm="1">
        <f t="array" ref="V1643">IF(SUMPRODUCT((Tableau1[NOM DE LA STRUCTURE]=Tableau1[[#This Row],[NOM DE LA STRUCTURE]])*Tableau1[MONTANT PROPOSE POUR L''ACTION])=0,"",SUMPRODUCT((Tableau1[NOM DE LA STRUCTURE]=Tableau1[[#This Row],[NOM DE LA STRUCTURE]])*Tableau1[MONTANT PROPOSE POUR L''ACTION]))</f>
        <v/>
      </c>
      <c r="W1643" s="79"/>
    </row>
    <row r="1644" spans="1:23" ht="47.5" hidden="1" customHeight="1" x14ac:dyDescent="0.25">
      <c r="A1644" s="13">
        <f>_xlfn.XLOOKUP(C1644,'Export Action'!$A$3:$A$1999,'Export Action'!$L$3:$L$1999)</f>
        <v>0</v>
      </c>
      <c r="B1644" s="84"/>
      <c r="C1644" s="1"/>
      <c r="D1644" s="36">
        <f>_xlfn.XLOOKUP(C1644,'Export Action'!$A$3:$A$1999,'Export Action'!$X$3:$X$1999)</f>
        <v>0</v>
      </c>
      <c r="E1644" s="1" t="e">
        <f>_xlfn.XLOOKUP(A1644,'Export Dossier'!$K$3:$K$974,'Export Dossier'!$D$3:$D$974)</f>
        <v>#N/A</v>
      </c>
      <c r="F1644" s="36"/>
      <c r="G1644" s="68"/>
      <c r="H1644" s="71"/>
      <c r="I1644" s="71"/>
      <c r="J1644" s="1"/>
      <c r="K1644" s="1"/>
      <c r="L1644" s="1"/>
      <c r="M1644" s="5"/>
      <c r="N1644" s="5"/>
      <c r="O1644" s="31"/>
      <c r="P1644" s="31"/>
      <c r="Q1644" s="1"/>
      <c r="R1644" s="64" t="str">
        <f>IF(OR(_xlfn.XLOOKUP(C1644,'Export Action'!$A$3:$A$1999,'Export Action'!$AO$3:$AO$1999)="Communes ZRR./bassins de vie pop &gt; 50% ZRR",_xlfn.XLOOKUP(C1644,'Export Action'!$A$3:$A$1999,'Export Action'!$AO$3:$AO$1999)="Contrats de relance et de transition écologique (CRTE) rural"),"Oui","Non")</f>
        <v>Non</v>
      </c>
      <c r="S1644" s="73"/>
      <c r="T1644" s="74">
        <f t="shared" si="26"/>
        <v>430</v>
      </c>
      <c r="U1644" s="75"/>
      <c r="V1644" s="8" t="str" cm="1">
        <f t="array" ref="V1644">IF(SUMPRODUCT((Tableau1[NOM DE LA STRUCTURE]=Tableau1[[#This Row],[NOM DE LA STRUCTURE]])*Tableau1[MONTANT PROPOSE POUR L''ACTION])=0,"",SUMPRODUCT((Tableau1[NOM DE LA STRUCTURE]=Tableau1[[#This Row],[NOM DE LA STRUCTURE]])*Tableau1[MONTANT PROPOSE POUR L''ACTION]))</f>
        <v/>
      </c>
      <c r="W1644" s="79"/>
    </row>
    <row r="1645" spans="1:23" ht="47.5" hidden="1" customHeight="1" x14ac:dyDescent="0.25">
      <c r="A1645" s="13">
        <f>_xlfn.XLOOKUP(C1645,'Export Action'!$A$3:$A$1999,'Export Action'!$L$3:$L$1999)</f>
        <v>0</v>
      </c>
      <c r="B1645" s="84"/>
      <c r="C1645" s="1"/>
      <c r="D1645" s="36">
        <f>_xlfn.XLOOKUP(C1645,'Export Action'!$A$3:$A$1999,'Export Action'!$X$3:$X$1999)</f>
        <v>0</v>
      </c>
      <c r="E1645" s="1" t="e">
        <f>_xlfn.XLOOKUP(A1645,'Export Dossier'!$K$3:$K$974,'Export Dossier'!$D$3:$D$974)</f>
        <v>#N/A</v>
      </c>
      <c r="F1645" s="36"/>
      <c r="G1645" s="68"/>
      <c r="H1645" s="71"/>
      <c r="I1645" s="71"/>
      <c r="J1645" s="1"/>
      <c r="K1645" s="1"/>
      <c r="L1645" s="1"/>
      <c r="M1645" s="5"/>
      <c r="N1645" s="5"/>
      <c r="O1645" s="31"/>
      <c r="P1645" s="31"/>
      <c r="Q1645" s="1"/>
      <c r="R1645" s="64" t="str">
        <f>IF(OR(_xlfn.XLOOKUP(C1645,'Export Action'!$A$3:$A$1999,'Export Action'!$AO$3:$AO$1999)="Communes ZRR./bassins de vie pop &gt; 50% ZRR",_xlfn.XLOOKUP(C1645,'Export Action'!$A$3:$A$1999,'Export Action'!$AO$3:$AO$1999)="Contrats de relance et de transition écologique (CRTE) rural"),"Oui","Non")</f>
        <v>Non</v>
      </c>
      <c r="S1645" s="73"/>
      <c r="T1645" s="74">
        <f t="shared" si="26"/>
        <v>430</v>
      </c>
      <c r="U1645" s="75"/>
      <c r="V1645" s="8" t="str" cm="1">
        <f t="array" ref="V1645">IF(SUMPRODUCT((Tableau1[NOM DE LA STRUCTURE]=Tableau1[[#This Row],[NOM DE LA STRUCTURE]])*Tableau1[MONTANT PROPOSE POUR L''ACTION])=0,"",SUMPRODUCT((Tableau1[NOM DE LA STRUCTURE]=Tableau1[[#This Row],[NOM DE LA STRUCTURE]])*Tableau1[MONTANT PROPOSE POUR L''ACTION]))</f>
        <v/>
      </c>
      <c r="W1645" s="79"/>
    </row>
    <row r="1646" spans="1:23" ht="47.5" hidden="1" customHeight="1" x14ac:dyDescent="0.25">
      <c r="A1646" s="13">
        <f>_xlfn.XLOOKUP(C1646,'Export Action'!$A$3:$A$1999,'Export Action'!$L$3:$L$1999)</f>
        <v>0</v>
      </c>
      <c r="B1646" s="84"/>
      <c r="C1646" s="1"/>
      <c r="D1646" s="36">
        <f>_xlfn.XLOOKUP(C1646,'Export Action'!$A$3:$A$1999,'Export Action'!$X$3:$X$1999)</f>
        <v>0</v>
      </c>
      <c r="E1646" s="1" t="e">
        <f>_xlfn.XLOOKUP(A1646,'Export Dossier'!$K$3:$K$974,'Export Dossier'!$D$3:$D$974)</f>
        <v>#N/A</v>
      </c>
      <c r="F1646" s="36"/>
      <c r="G1646" s="68"/>
      <c r="H1646" s="71"/>
      <c r="I1646" s="71"/>
      <c r="J1646" s="1"/>
      <c r="K1646" s="1"/>
      <c r="L1646" s="1"/>
      <c r="M1646" s="5"/>
      <c r="N1646" s="5"/>
      <c r="O1646" s="31"/>
      <c r="P1646" s="31"/>
      <c r="Q1646" s="1"/>
      <c r="R1646" s="64" t="str">
        <f>IF(OR(_xlfn.XLOOKUP(C1646,'Export Action'!$A$3:$A$1999,'Export Action'!$AO$3:$AO$1999)="Communes ZRR./bassins de vie pop &gt; 50% ZRR",_xlfn.XLOOKUP(C1646,'Export Action'!$A$3:$A$1999,'Export Action'!$AO$3:$AO$1999)="Contrats de relance et de transition écologique (CRTE) rural"),"Oui","Non")</f>
        <v>Non</v>
      </c>
      <c r="S1646" s="73"/>
      <c r="T1646" s="74">
        <f t="shared" si="26"/>
        <v>430</v>
      </c>
      <c r="U1646" s="75"/>
      <c r="V1646" s="8" t="str" cm="1">
        <f t="array" ref="V1646">IF(SUMPRODUCT((Tableau1[NOM DE LA STRUCTURE]=Tableau1[[#This Row],[NOM DE LA STRUCTURE]])*Tableau1[MONTANT PROPOSE POUR L''ACTION])=0,"",SUMPRODUCT((Tableau1[NOM DE LA STRUCTURE]=Tableau1[[#This Row],[NOM DE LA STRUCTURE]])*Tableau1[MONTANT PROPOSE POUR L''ACTION]))</f>
        <v/>
      </c>
      <c r="W1646" s="79"/>
    </row>
    <row r="1647" spans="1:23" ht="47.5" hidden="1" customHeight="1" x14ac:dyDescent="0.25">
      <c r="A1647" s="13">
        <f>_xlfn.XLOOKUP(C1647,'Export Action'!$A$3:$A$1999,'Export Action'!$L$3:$L$1999)</f>
        <v>0</v>
      </c>
      <c r="B1647" s="84"/>
      <c r="C1647" s="1"/>
      <c r="D1647" s="36">
        <f>_xlfn.XLOOKUP(C1647,'Export Action'!$A$3:$A$1999,'Export Action'!$X$3:$X$1999)</f>
        <v>0</v>
      </c>
      <c r="E1647" s="1" t="e">
        <f>_xlfn.XLOOKUP(A1647,'Export Dossier'!$K$3:$K$974,'Export Dossier'!$D$3:$D$974)</f>
        <v>#N/A</v>
      </c>
      <c r="F1647" s="36"/>
      <c r="G1647" s="68"/>
      <c r="H1647" s="71"/>
      <c r="I1647" s="71"/>
      <c r="J1647" s="1"/>
      <c r="K1647" s="1"/>
      <c r="L1647" s="1"/>
      <c r="M1647" s="5"/>
      <c r="N1647" s="5"/>
      <c r="O1647" s="31"/>
      <c r="P1647" s="31"/>
      <c r="Q1647" s="1"/>
      <c r="R1647" s="64" t="str">
        <f>IF(OR(_xlfn.XLOOKUP(C1647,'Export Action'!$A$3:$A$1999,'Export Action'!$AO$3:$AO$1999)="Communes ZRR./bassins de vie pop &gt; 50% ZRR",_xlfn.XLOOKUP(C1647,'Export Action'!$A$3:$A$1999,'Export Action'!$AO$3:$AO$1999)="Contrats de relance et de transition écologique (CRTE) rural"),"Oui","Non")</f>
        <v>Non</v>
      </c>
      <c r="S1647" s="73"/>
      <c r="T1647" s="74">
        <f t="shared" si="26"/>
        <v>430</v>
      </c>
      <c r="U1647" s="75"/>
      <c r="V1647" s="8" t="str" cm="1">
        <f t="array" ref="V1647">IF(SUMPRODUCT((Tableau1[NOM DE LA STRUCTURE]=Tableau1[[#This Row],[NOM DE LA STRUCTURE]])*Tableau1[MONTANT PROPOSE POUR L''ACTION])=0,"",SUMPRODUCT((Tableau1[NOM DE LA STRUCTURE]=Tableau1[[#This Row],[NOM DE LA STRUCTURE]])*Tableau1[MONTANT PROPOSE POUR L''ACTION]))</f>
        <v/>
      </c>
      <c r="W1647" s="79"/>
    </row>
    <row r="1648" spans="1:23" ht="47.5" hidden="1" customHeight="1" x14ac:dyDescent="0.25">
      <c r="A1648" s="13">
        <f>_xlfn.XLOOKUP(C1648,'Export Action'!$A$3:$A$1999,'Export Action'!$L$3:$L$1999)</f>
        <v>0</v>
      </c>
      <c r="B1648" s="84"/>
      <c r="C1648" s="1"/>
      <c r="D1648" s="36">
        <f>_xlfn.XLOOKUP(C1648,'Export Action'!$A$3:$A$1999,'Export Action'!$X$3:$X$1999)</f>
        <v>0</v>
      </c>
      <c r="E1648" s="1" t="e">
        <f>_xlfn.XLOOKUP(A1648,'Export Dossier'!$K$3:$K$974,'Export Dossier'!$D$3:$D$974)</f>
        <v>#N/A</v>
      </c>
      <c r="F1648" s="36"/>
      <c r="G1648" s="68"/>
      <c r="H1648" s="71"/>
      <c r="I1648" s="71"/>
      <c r="J1648" s="1"/>
      <c r="K1648" s="1"/>
      <c r="L1648" s="1"/>
      <c r="M1648" s="5"/>
      <c r="N1648" s="5"/>
      <c r="O1648" s="31"/>
      <c r="P1648" s="31"/>
      <c r="Q1648" s="1"/>
      <c r="R1648" s="64" t="str">
        <f>IF(OR(_xlfn.XLOOKUP(C1648,'Export Action'!$A$3:$A$1999,'Export Action'!$AO$3:$AO$1999)="Communes ZRR./bassins de vie pop &gt; 50% ZRR",_xlfn.XLOOKUP(C1648,'Export Action'!$A$3:$A$1999,'Export Action'!$AO$3:$AO$1999)="Contrats de relance et de transition écologique (CRTE) rural"),"Oui","Non")</f>
        <v>Non</v>
      </c>
      <c r="S1648" s="73"/>
      <c r="T1648" s="74">
        <f t="shared" si="26"/>
        <v>430</v>
      </c>
      <c r="U1648" s="75"/>
      <c r="V1648" s="8" t="str" cm="1">
        <f t="array" ref="V1648">IF(SUMPRODUCT((Tableau1[NOM DE LA STRUCTURE]=Tableau1[[#This Row],[NOM DE LA STRUCTURE]])*Tableau1[MONTANT PROPOSE POUR L''ACTION])=0,"",SUMPRODUCT((Tableau1[NOM DE LA STRUCTURE]=Tableau1[[#This Row],[NOM DE LA STRUCTURE]])*Tableau1[MONTANT PROPOSE POUR L''ACTION]))</f>
        <v/>
      </c>
      <c r="W1648" s="79"/>
    </row>
    <row r="1649" spans="1:23" ht="47.5" hidden="1" customHeight="1" x14ac:dyDescent="0.25">
      <c r="A1649" s="13">
        <f>_xlfn.XLOOKUP(C1649,'Export Action'!$A$3:$A$1999,'Export Action'!$L$3:$L$1999)</f>
        <v>0</v>
      </c>
      <c r="B1649" s="84"/>
      <c r="C1649" s="1"/>
      <c r="D1649" s="36">
        <f>_xlfn.XLOOKUP(C1649,'Export Action'!$A$3:$A$1999,'Export Action'!$X$3:$X$1999)</f>
        <v>0</v>
      </c>
      <c r="E1649" s="1" t="e">
        <f>_xlfn.XLOOKUP(A1649,'Export Dossier'!$K$3:$K$974,'Export Dossier'!$D$3:$D$974)</f>
        <v>#N/A</v>
      </c>
      <c r="F1649" s="36"/>
      <c r="G1649" s="68"/>
      <c r="H1649" s="71"/>
      <c r="I1649" s="71"/>
      <c r="J1649" s="1"/>
      <c r="K1649" s="1"/>
      <c r="L1649" s="1"/>
      <c r="M1649" s="5"/>
      <c r="N1649" s="5"/>
      <c r="O1649" s="31"/>
      <c r="P1649" s="31"/>
      <c r="Q1649" s="1"/>
      <c r="R1649" s="64" t="str">
        <f>IF(OR(_xlfn.XLOOKUP(C1649,'Export Action'!$A$3:$A$1999,'Export Action'!$AO$3:$AO$1999)="Communes ZRR./bassins de vie pop &gt; 50% ZRR",_xlfn.XLOOKUP(C1649,'Export Action'!$A$3:$A$1999,'Export Action'!$AO$3:$AO$1999)="Contrats de relance et de transition écologique (CRTE) rural"),"Oui","Non")</f>
        <v>Non</v>
      </c>
      <c r="S1649" s="73"/>
      <c r="T1649" s="74">
        <f t="shared" si="26"/>
        <v>430</v>
      </c>
      <c r="U1649" s="75"/>
      <c r="V1649" s="8" t="str" cm="1">
        <f t="array" ref="V1649">IF(SUMPRODUCT((Tableau1[NOM DE LA STRUCTURE]=Tableau1[[#This Row],[NOM DE LA STRUCTURE]])*Tableau1[MONTANT PROPOSE POUR L''ACTION])=0,"",SUMPRODUCT((Tableau1[NOM DE LA STRUCTURE]=Tableau1[[#This Row],[NOM DE LA STRUCTURE]])*Tableau1[MONTANT PROPOSE POUR L''ACTION]))</f>
        <v/>
      </c>
      <c r="W1649" s="79"/>
    </row>
    <row r="1650" spans="1:23" ht="47.5" hidden="1" customHeight="1" x14ac:dyDescent="0.25">
      <c r="A1650" s="13">
        <f>_xlfn.XLOOKUP(C1650,'Export Action'!$A$3:$A$1999,'Export Action'!$L$3:$L$1999)</f>
        <v>0</v>
      </c>
      <c r="B1650" s="84"/>
      <c r="C1650" s="1"/>
      <c r="D1650" s="36">
        <f>_xlfn.XLOOKUP(C1650,'Export Action'!$A$3:$A$1999,'Export Action'!$X$3:$X$1999)</f>
        <v>0</v>
      </c>
      <c r="E1650" s="1" t="e">
        <f>_xlfn.XLOOKUP(A1650,'Export Dossier'!$K$3:$K$974,'Export Dossier'!$D$3:$D$974)</f>
        <v>#N/A</v>
      </c>
      <c r="F1650" s="36"/>
      <c r="G1650" s="68"/>
      <c r="H1650" s="71"/>
      <c r="I1650" s="71"/>
      <c r="J1650" s="1"/>
      <c r="K1650" s="1"/>
      <c r="L1650" s="1"/>
      <c r="M1650" s="5"/>
      <c r="N1650" s="5"/>
      <c r="O1650" s="31"/>
      <c r="P1650" s="31"/>
      <c r="Q1650" s="1"/>
      <c r="R1650" s="64" t="str">
        <f>IF(OR(_xlfn.XLOOKUP(C1650,'Export Action'!$A$3:$A$1999,'Export Action'!$AO$3:$AO$1999)="Communes ZRR./bassins de vie pop &gt; 50% ZRR",_xlfn.XLOOKUP(C1650,'Export Action'!$A$3:$A$1999,'Export Action'!$AO$3:$AO$1999)="Contrats de relance et de transition écologique (CRTE) rural"),"Oui","Non")</f>
        <v>Non</v>
      </c>
      <c r="S1650" s="73"/>
      <c r="T1650" s="74">
        <f t="shared" si="26"/>
        <v>430</v>
      </c>
      <c r="U1650" s="75"/>
      <c r="V1650" s="8" t="str" cm="1">
        <f t="array" ref="V1650">IF(SUMPRODUCT((Tableau1[NOM DE LA STRUCTURE]=Tableau1[[#This Row],[NOM DE LA STRUCTURE]])*Tableau1[MONTANT PROPOSE POUR L''ACTION])=0,"",SUMPRODUCT((Tableau1[NOM DE LA STRUCTURE]=Tableau1[[#This Row],[NOM DE LA STRUCTURE]])*Tableau1[MONTANT PROPOSE POUR L''ACTION]))</f>
        <v/>
      </c>
      <c r="W1650" s="79"/>
    </row>
    <row r="1651" spans="1:23" ht="47.5" hidden="1" customHeight="1" x14ac:dyDescent="0.25">
      <c r="A1651" s="13">
        <f>_xlfn.XLOOKUP(C1651,'Export Action'!$A$3:$A$1999,'Export Action'!$L$3:$L$1999)</f>
        <v>0</v>
      </c>
      <c r="B1651" s="84"/>
      <c r="C1651" s="1"/>
      <c r="D1651" s="36">
        <f>_xlfn.XLOOKUP(C1651,'Export Action'!$A$3:$A$1999,'Export Action'!$X$3:$X$1999)</f>
        <v>0</v>
      </c>
      <c r="E1651" s="1" t="e">
        <f>_xlfn.XLOOKUP(A1651,'Export Dossier'!$K$3:$K$974,'Export Dossier'!$D$3:$D$974)</f>
        <v>#N/A</v>
      </c>
      <c r="F1651" s="36"/>
      <c r="G1651" s="68"/>
      <c r="H1651" s="71"/>
      <c r="I1651" s="71"/>
      <c r="J1651" s="1"/>
      <c r="K1651" s="1"/>
      <c r="L1651" s="1"/>
      <c r="M1651" s="5"/>
      <c r="N1651" s="5"/>
      <c r="O1651" s="31"/>
      <c r="P1651" s="31"/>
      <c r="Q1651" s="1"/>
      <c r="R1651" s="64" t="str">
        <f>IF(OR(_xlfn.XLOOKUP(C1651,'Export Action'!$A$3:$A$1999,'Export Action'!$AO$3:$AO$1999)="Communes ZRR./bassins de vie pop &gt; 50% ZRR",_xlfn.XLOOKUP(C1651,'Export Action'!$A$3:$A$1999,'Export Action'!$AO$3:$AO$1999)="Contrats de relance et de transition écologique (CRTE) rural"),"Oui","Non")</f>
        <v>Non</v>
      </c>
      <c r="S1651" s="73"/>
      <c r="T1651" s="74">
        <f t="shared" si="26"/>
        <v>430</v>
      </c>
      <c r="U1651" s="75"/>
      <c r="V1651" s="8" t="str" cm="1">
        <f t="array" ref="V1651">IF(SUMPRODUCT((Tableau1[NOM DE LA STRUCTURE]=Tableau1[[#This Row],[NOM DE LA STRUCTURE]])*Tableau1[MONTANT PROPOSE POUR L''ACTION])=0,"",SUMPRODUCT((Tableau1[NOM DE LA STRUCTURE]=Tableau1[[#This Row],[NOM DE LA STRUCTURE]])*Tableau1[MONTANT PROPOSE POUR L''ACTION]))</f>
        <v/>
      </c>
      <c r="W1651" s="79"/>
    </row>
    <row r="1652" spans="1:23" ht="47.5" hidden="1" customHeight="1" x14ac:dyDescent="0.25">
      <c r="A1652" s="13">
        <f>_xlfn.XLOOKUP(C1652,'Export Action'!$A$3:$A$1999,'Export Action'!$L$3:$L$1999)</f>
        <v>0</v>
      </c>
      <c r="B1652" s="84"/>
      <c r="C1652" s="1"/>
      <c r="D1652" s="36">
        <f>_xlfn.XLOOKUP(C1652,'Export Action'!$A$3:$A$1999,'Export Action'!$X$3:$X$1999)</f>
        <v>0</v>
      </c>
      <c r="E1652" s="1" t="e">
        <f>_xlfn.XLOOKUP(A1652,'Export Dossier'!$K$3:$K$974,'Export Dossier'!$D$3:$D$974)</f>
        <v>#N/A</v>
      </c>
      <c r="F1652" s="36"/>
      <c r="G1652" s="68"/>
      <c r="H1652" s="71"/>
      <c r="I1652" s="71"/>
      <c r="J1652" s="1"/>
      <c r="K1652" s="1"/>
      <c r="L1652" s="1"/>
      <c r="M1652" s="5"/>
      <c r="N1652" s="5"/>
      <c r="O1652" s="31"/>
      <c r="P1652" s="31"/>
      <c r="Q1652" s="1"/>
      <c r="R1652" s="64" t="str">
        <f>IF(OR(_xlfn.XLOOKUP(C1652,'Export Action'!$A$3:$A$1999,'Export Action'!$AO$3:$AO$1999)="Communes ZRR./bassins de vie pop &gt; 50% ZRR",_xlfn.XLOOKUP(C1652,'Export Action'!$A$3:$A$1999,'Export Action'!$AO$3:$AO$1999)="Contrats de relance et de transition écologique (CRTE) rural"),"Oui","Non")</f>
        <v>Non</v>
      </c>
      <c r="S1652" s="73"/>
      <c r="T1652" s="74">
        <f t="shared" si="26"/>
        <v>430</v>
      </c>
      <c r="U1652" s="75"/>
      <c r="V1652" s="8" t="str" cm="1">
        <f t="array" ref="V1652">IF(SUMPRODUCT((Tableau1[NOM DE LA STRUCTURE]=Tableau1[[#This Row],[NOM DE LA STRUCTURE]])*Tableau1[MONTANT PROPOSE POUR L''ACTION])=0,"",SUMPRODUCT((Tableau1[NOM DE LA STRUCTURE]=Tableau1[[#This Row],[NOM DE LA STRUCTURE]])*Tableau1[MONTANT PROPOSE POUR L''ACTION]))</f>
        <v/>
      </c>
      <c r="W1652" s="79"/>
    </row>
    <row r="1653" spans="1:23" ht="47.5" hidden="1" customHeight="1" x14ac:dyDescent="0.25">
      <c r="A1653" s="13">
        <f>_xlfn.XLOOKUP(C1653,'Export Action'!$A$3:$A$1999,'Export Action'!$L$3:$L$1999)</f>
        <v>0</v>
      </c>
      <c r="B1653" s="84"/>
      <c r="C1653" s="1"/>
      <c r="D1653" s="36">
        <f>_xlfn.XLOOKUP(C1653,'Export Action'!$A$3:$A$1999,'Export Action'!$X$3:$X$1999)</f>
        <v>0</v>
      </c>
      <c r="E1653" s="1" t="e">
        <f>_xlfn.XLOOKUP(A1653,'Export Dossier'!$K$3:$K$974,'Export Dossier'!$D$3:$D$974)</f>
        <v>#N/A</v>
      </c>
      <c r="F1653" s="36"/>
      <c r="G1653" s="68"/>
      <c r="H1653" s="71"/>
      <c r="I1653" s="71"/>
      <c r="J1653" s="1"/>
      <c r="K1653" s="1"/>
      <c r="L1653" s="1"/>
      <c r="M1653" s="5"/>
      <c r="N1653" s="5"/>
      <c r="O1653" s="31"/>
      <c r="P1653" s="31"/>
      <c r="Q1653" s="1"/>
      <c r="R1653" s="64" t="str">
        <f>IF(OR(_xlfn.XLOOKUP(C1653,'Export Action'!$A$3:$A$1999,'Export Action'!$AO$3:$AO$1999)="Communes ZRR./bassins de vie pop &gt; 50% ZRR",_xlfn.XLOOKUP(C1653,'Export Action'!$A$3:$A$1999,'Export Action'!$AO$3:$AO$1999)="Contrats de relance et de transition écologique (CRTE) rural"),"Oui","Non")</f>
        <v>Non</v>
      </c>
      <c r="S1653" s="73"/>
      <c r="T1653" s="74">
        <f t="shared" si="26"/>
        <v>430</v>
      </c>
      <c r="U1653" s="75"/>
      <c r="V1653" s="8" t="str" cm="1">
        <f t="array" ref="V1653">IF(SUMPRODUCT((Tableau1[NOM DE LA STRUCTURE]=Tableau1[[#This Row],[NOM DE LA STRUCTURE]])*Tableau1[MONTANT PROPOSE POUR L''ACTION])=0,"",SUMPRODUCT((Tableau1[NOM DE LA STRUCTURE]=Tableau1[[#This Row],[NOM DE LA STRUCTURE]])*Tableau1[MONTANT PROPOSE POUR L''ACTION]))</f>
        <v/>
      </c>
      <c r="W1653" s="79"/>
    </row>
    <row r="1654" spans="1:23" ht="47.5" hidden="1" customHeight="1" x14ac:dyDescent="0.25">
      <c r="A1654" s="13">
        <f>_xlfn.XLOOKUP(C1654,'Export Action'!$A$3:$A$1999,'Export Action'!$L$3:$L$1999)</f>
        <v>0</v>
      </c>
      <c r="B1654" s="84"/>
      <c r="C1654" s="1"/>
      <c r="D1654" s="36">
        <f>_xlfn.XLOOKUP(C1654,'Export Action'!$A$3:$A$1999,'Export Action'!$X$3:$X$1999)</f>
        <v>0</v>
      </c>
      <c r="E1654" s="1" t="e">
        <f>_xlfn.XLOOKUP(A1654,'Export Dossier'!$K$3:$K$974,'Export Dossier'!$D$3:$D$974)</f>
        <v>#N/A</v>
      </c>
      <c r="F1654" s="36"/>
      <c r="G1654" s="68"/>
      <c r="H1654" s="71"/>
      <c r="I1654" s="71"/>
      <c r="J1654" s="1"/>
      <c r="K1654" s="1"/>
      <c r="L1654" s="1"/>
      <c r="M1654" s="5"/>
      <c r="N1654" s="5"/>
      <c r="O1654" s="31"/>
      <c r="P1654" s="31"/>
      <c r="Q1654" s="1"/>
      <c r="R1654" s="64" t="str">
        <f>IF(OR(_xlfn.XLOOKUP(C1654,'Export Action'!$A$3:$A$1999,'Export Action'!$AO$3:$AO$1999)="Communes ZRR./bassins de vie pop &gt; 50% ZRR",_xlfn.XLOOKUP(C1654,'Export Action'!$A$3:$A$1999,'Export Action'!$AO$3:$AO$1999)="Contrats de relance et de transition écologique (CRTE) rural"),"Oui","Non")</f>
        <v>Non</v>
      </c>
      <c r="S1654" s="73"/>
      <c r="T1654" s="74">
        <f t="shared" si="26"/>
        <v>430</v>
      </c>
      <c r="U1654" s="75"/>
      <c r="V1654" s="8" t="str" cm="1">
        <f t="array" ref="V1654">IF(SUMPRODUCT((Tableau1[NOM DE LA STRUCTURE]=Tableau1[[#This Row],[NOM DE LA STRUCTURE]])*Tableau1[MONTANT PROPOSE POUR L''ACTION])=0,"",SUMPRODUCT((Tableau1[NOM DE LA STRUCTURE]=Tableau1[[#This Row],[NOM DE LA STRUCTURE]])*Tableau1[MONTANT PROPOSE POUR L''ACTION]))</f>
        <v/>
      </c>
      <c r="W1654" s="79"/>
    </row>
    <row r="1655" spans="1:23" ht="47.5" hidden="1" customHeight="1" x14ac:dyDescent="0.25">
      <c r="A1655" s="13">
        <f>_xlfn.XLOOKUP(C1655,'Export Action'!$A$3:$A$1999,'Export Action'!$L$3:$L$1999)</f>
        <v>0</v>
      </c>
      <c r="B1655" s="84"/>
      <c r="C1655" s="1"/>
      <c r="D1655" s="36">
        <f>_xlfn.XLOOKUP(C1655,'Export Action'!$A$3:$A$1999,'Export Action'!$X$3:$X$1999)</f>
        <v>0</v>
      </c>
      <c r="E1655" s="1" t="e">
        <f>_xlfn.XLOOKUP(A1655,'Export Dossier'!$K$3:$K$974,'Export Dossier'!$D$3:$D$974)</f>
        <v>#N/A</v>
      </c>
      <c r="F1655" s="36"/>
      <c r="G1655" s="68"/>
      <c r="H1655" s="71"/>
      <c r="I1655" s="71"/>
      <c r="J1655" s="1"/>
      <c r="K1655" s="1"/>
      <c r="L1655" s="1"/>
      <c r="M1655" s="5"/>
      <c r="N1655" s="5"/>
      <c r="O1655" s="31"/>
      <c r="P1655" s="31"/>
      <c r="Q1655" s="1"/>
      <c r="R1655" s="64" t="str">
        <f>IF(OR(_xlfn.XLOOKUP(C1655,'Export Action'!$A$3:$A$1999,'Export Action'!$AO$3:$AO$1999)="Communes ZRR./bassins de vie pop &gt; 50% ZRR",_xlfn.XLOOKUP(C1655,'Export Action'!$A$3:$A$1999,'Export Action'!$AO$3:$AO$1999)="Contrats de relance et de transition écologique (CRTE) rural"),"Oui","Non")</f>
        <v>Non</v>
      </c>
      <c r="S1655" s="73"/>
      <c r="T1655" s="74">
        <f t="shared" si="26"/>
        <v>430</v>
      </c>
      <c r="U1655" s="75"/>
      <c r="V1655" s="8" t="str" cm="1">
        <f t="array" ref="V1655">IF(SUMPRODUCT((Tableau1[NOM DE LA STRUCTURE]=Tableau1[[#This Row],[NOM DE LA STRUCTURE]])*Tableau1[MONTANT PROPOSE POUR L''ACTION])=0,"",SUMPRODUCT((Tableau1[NOM DE LA STRUCTURE]=Tableau1[[#This Row],[NOM DE LA STRUCTURE]])*Tableau1[MONTANT PROPOSE POUR L''ACTION]))</f>
        <v/>
      </c>
      <c r="W1655" s="79"/>
    </row>
    <row r="1656" spans="1:23" ht="47.5" hidden="1" customHeight="1" x14ac:dyDescent="0.25">
      <c r="A1656" s="13">
        <f>_xlfn.XLOOKUP(C1656,'Export Action'!$A$3:$A$1999,'Export Action'!$L$3:$L$1999)</f>
        <v>0</v>
      </c>
      <c r="B1656" s="84"/>
      <c r="C1656" s="1"/>
      <c r="D1656" s="36">
        <f>_xlfn.XLOOKUP(C1656,'Export Action'!$A$3:$A$1999,'Export Action'!$X$3:$X$1999)</f>
        <v>0</v>
      </c>
      <c r="E1656" s="1" t="e">
        <f>_xlfn.XLOOKUP(A1656,'Export Dossier'!$K$3:$K$974,'Export Dossier'!$D$3:$D$974)</f>
        <v>#N/A</v>
      </c>
      <c r="F1656" s="36"/>
      <c r="G1656" s="68"/>
      <c r="H1656" s="71"/>
      <c r="I1656" s="71"/>
      <c r="J1656" s="1"/>
      <c r="K1656" s="1"/>
      <c r="L1656" s="1"/>
      <c r="M1656" s="5"/>
      <c r="N1656" s="5"/>
      <c r="O1656" s="31"/>
      <c r="P1656" s="31"/>
      <c r="Q1656" s="1"/>
      <c r="R1656" s="64" t="str">
        <f>IF(OR(_xlfn.XLOOKUP(C1656,'Export Action'!$A$3:$A$1999,'Export Action'!$AO$3:$AO$1999)="Communes ZRR./bassins de vie pop &gt; 50% ZRR",_xlfn.XLOOKUP(C1656,'Export Action'!$A$3:$A$1999,'Export Action'!$AO$3:$AO$1999)="Contrats de relance et de transition écologique (CRTE) rural"),"Oui","Non")</f>
        <v>Non</v>
      </c>
      <c r="S1656" s="73"/>
      <c r="T1656" s="74">
        <f t="shared" si="26"/>
        <v>430</v>
      </c>
      <c r="U1656" s="75"/>
      <c r="V1656" s="8" t="str" cm="1">
        <f t="array" ref="V1656">IF(SUMPRODUCT((Tableau1[NOM DE LA STRUCTURE]=Tableau1[[#This Row],[NOM DE LA STRUCTURE]])*Tableau1[MONTANT PROPOSE POUR L''ACTION])=0,"",SUMPRODUCT((Tableau1[NOM DE LA STRUCTURE]=Tableau1[[#This Row],[NOM DE LA STRUCTURE]])*Tableau1[MONTANT PROPOSE POUR L''ACTION]))</f>
        <v/>
      </c>
      <c r="W1656" s="79"/>
    </row>
    <row r="1657" spans="1:23" ht="47.5" hidden="1" customHeight="1" x14ac:dyDescent="0.25">
      <c r="A1657" s="13">
        <f>_xlfn.XLOOKUP(C1657,'Export Action'!$A$3:$A$1999,'Export Action'!$L$3:$L$1999)</f>
        <v>0</v>
      </c>
      <c r="B1657" s="84"/>
      <c r="C1657" s="1"/>
      <c r="D1657" s="36">
        <f>_xlfn.XLOOKUP(C1657,'Export Action'!$A$3:$A$1999,'Export Action'!$X$3:$X$1999)</f>
        <v>0</v>
      </c>
      <c r="E1657" s="1" t="e">
        <f>_xlfn.XLOOKUP(A1657,'Export Dossier'!$K$3:$K$974,'Export Dossier'!$D$3:$D$974)</f>
        <v>#N/A</v>
      </c>
      <c r="F1657" s="36"/>
      <c r="G1657" s="68"/>
      <c r="H1657" s="71"/>
      <c r="I1657" s="71"/>
      <c r="J1657" s="1"/>
      <c r="K1657" s="1"/>
      <c r="L1657" s="1"/>
      <c r="M1657" s="5"/>
      <c r="N1657" s="5"/>
      <c r="O1657" s="31"/>
      <c r="P1657" s="31"/>
      <c r="Q1657" s="1"/>
      <c r="R1657" s="64" t="str">
        <f>IF(OR(_xlfn.XLOOKUP(C1657,'Export Action'!$A$3:$A$1999,'Export Action'!$AO$3:$AO$1999)="Communes ZRR./bassins de vie pop &gt; 50% ZRR",_xlfn.XLOOKUP(C1657,'Export Action'!$A$3:$A$1999,'Export Action'!$AO$3:$AO$1999)="Contrats de relance et de transition écologique (CRTE) rural"),"Oui","Non")</f>
        <v>Non</v>
      </c>
      <c r="S1657" s="73"/>
      <c r="T1657" s="74">
        <f t="shared" si="26"/>
        <v>430</v>
      </c>
      <c r="U1657" s="75"/>
      <c r="V1657" s="8" t="str" cm="1">
        <f t="array" ref="V1657">IF(SUMPRODUCT((Tableau1[NOM DE LA STRUCTURE]=Tableau1[[#This Row],[NOM DE LA STRUCTURE]])*Tableau1[MONTANT PROPOSE POUR L''ACTION])=0,"",SUMPRODUCT((Tableau1[NOM DE LA STRUCTURE]=Tableau1[[#This Row],[NOM DE LA STRUCTURE]])*Tableau1[MONTANT PROPOSE POUR L''ACTION]))</f>
        <v/>
      </c>
      <c r="W1657" s="79"/>
    </row>
    <row r="1658" spans="1:23" ht="47.5" hidden="1" customHeight="1" x14ac:dyDescent="0.25">
      <c r="A1658" s="13">
        <f>_xlfn.XLOOKUP(C1658,'Export Action'!$A$3:$A$1999,'Export Action'!$L$3:$L$1999)</f>
        <v>0</v>
      </c>
      <c r="B1658" s="84"/>
      <c r="C1658" s="1"/>
      <c r="D1658" s="36">
        <f>_xlfn.XLOOKUP(C1658,'Export Action'!$A$3:$A$1999,'Export Action'!$X$3:$X$1999)</f>
        <v>0</v>
      </c>
      <c r="E1658" s="1" t="e">
        <f>_xlfn.XLOOKUP(A1658,'Export Dossier'!$K$3:$K$974,'Export Dossier'!$D$3:$D$974)</f>
        <v>#N/A</v>
      </c>
      <c r="F1658" s="36"/>
      <c r="G1658" s="68"/>
      <c r="H1658" s="71"/>
      <c r="I1658" s="71"/>
      <c r="J1658" s="1"/>
      <c r="K1658" s="1"/>
      <c r="L1658" s="1"/>
      <c r="M1658" s="5"/>
      <c r="N1658" s="5"/>
      <c r="O1658" s="31"/>
      <c r="P1658" s="31"/>
      <c r="Q1658" s="1"/>
      <c r="R1658" s="64" t="str">
        <f>IF(OR(_xlfn.XLOOKUP(C1658,'Export Action'!$A$3:$A$1999,'Export Action'!$AO$3:$AO$1999)="Communes ZRR./bassins de vie pop &gt; 50% ZRR",_xlfn.XLOOKUP(C1658,'Export Action'!$A$3:$A$1999,'Export Action'!$AO$3:$AO$1999)="Contrats de relance et de transition écologique (CRTE) rural"),"Oui","Non")</f>
        <v>Non</v>
      </c>
      <c r="S1658" s="73"/>
      <c r="T1658" s="74">
        <f t="shared" si="26"/>
        <v>430</v>
      </c>
      <c r="U1658" s="75"/>
      <c r="V1658" s="8" t="str" cm="1">
        <f t="array" ref="V1658">IF(SUMPRODUCT((Tableau1[NOM DE LA STRUCTURE]=Tableau1[[#This Row],[NOM DE LA STRUCTURE]])*Tableau1[MONTANT PROPOSE POUR L''ACTION])=0,"",SUMPRODUCT((Tableau1[NOM DE LA STRUCTURE]=Tableau1[[#This Row],[NOM DE LA STRUCTURE]])*Tableau1[MONTANT PROPOSE POUR L''ACTION]))</f>
        <v/>
      </c>
      <c r="W1658" s="79"/>
    </row>
    <row r="1659" spans="1:23" ht="47.5" hidden="1" customHeight="1" x14ac:dyDescent="0.25">
      <c r="A1659" s="13">
        <f>_xlfn.XLOOKUP(C1659,'Export Action'!$A$3:$A$1999,'Export Action'!$L$3:$L$1999)</f>
        <v>0</v>
      </c>
      <c r="B1659" s="84"/>
      <c r="C1659" s="1"/>
      <c r="D1659" s="36">
        <f>_xlfn.XLOOKUP(C1659,'Export Action'!$A$3:$A$1999,'Export Action'!$X$3:$X$1999)</f>
        <v>0</v>
      </c>
      <c r="E1659" s="1" t="e">
        <f>_xlfn.XLOOKUP(A1659,'Export Dossier'!$K$3:$K$974,'Export Dossier'!$D$3:$D$974)</f>
        <v>#N/A</v>
      </c>
      <c r="F1659" s="36"/>
      <c r="G1659" s="68"/>
      <c r="H1659" s="71"/>
      <c r="I1659" s="71"/>
      <c r="J1659" s="1"/>
      <c r="K1659" s="1"/>
      <c r="L1659" s="1"/>
      <c r="M1659" s="5"/>
      <c r="N1659" s="5"/>
      <c r="O1659" s="31"/>
      <c r="P1659" s="31"/>
      <c r="Q1659" s="1"/>
      <c r="R1659" s="64" t="str">
        <f>IF(OR(_xlfn.XLOOKUP(C1659,'Export Action'!$A$3:$A$1999,'Export Action'!$AO$3:$AO$1999)="Communes ZRR./bassins de vie pop &gt; 50% ZRR",_xlfn.XLOOKUP(C1659,'Export Action'!$A$3:$A$1999,'Export Action'!$AO$3:$AO$1999)="Contrats de relance et de transition écologique (CRTE) rural"),"Oui","Non")</f>
        <v>Non</v>
      </c>
      <c r="S1659" s="73"/>
      <c r="T1659" s="74">
        <f t="shared" si="26"/>
        <v>430</v>
      </c>
      <c r="U1659" s="75"/>
      <c r="V1659" s="8" t="str" cm="1">
        <f t="array" ref="V1659">IF(SUMPRODUCT((Tableau1[NOM DE LA STRUCTURE]=Tableau1[[#This Row],[NOM DE LA STRUCTURE]])*Tableau1[MONTANT PROPOSE POUR L''ACTION])=0,"",SUMPRODUCT((Tableau1[NOM DE LA STRUCTURE]=Tableau1[[#This Row],[NOM DE LA STRUCTURE]])*Tableau1[MONTANT PROPOSE POUR L''ACTION]))</f>
        <v/>
      </c>
      <c r="W1659" s="79"/>
    </row>
    <row r="1660" spans="1:23" ht="47.5" hidden="1" customHeight="1" x14ac:dyDescent="0.25">
      <c r="A1660" s="13">
        <f>_xlfn.XLOOKUP(C1660,'Export Action'!$A$3:$A$1999,'Export Action'!$L$3:$L$1999)</f>
        <v>0</v>
      </c>
      <c r="B1660" s="84"/>
      <c r="C1660" s="1"/>
      <c r="D1660" s="36">
        <f>_xlfn.XLOOKUP(C1660,'Export Action'!$A$3:$A$1999,'Export Action'!$X$3:$X$1999)</f>
        <v>0</v>
      </c>
      <c r="E1660" s="1" t="e">
        <f>_xlfn.XLOOKUP(A1660,'Export Dossier'!$K$3:$K$974,'Export Dossier'!$D$3:$D$974)</f>
        <v>#N/A</v>
      </c>
      <c r="F1660" s="36"/>
      <c r="G1660" s="68"/>
      <c r="H1660" s="71"/>
      <c r="I1660" s="71"/>
      <c r="J1660" s="1"/>
      <c r="K1660" s="1"/>
      <c r="L1660" s="1"/>
      <c r="M1660" s="5"/>
      <c r="N1660" s="5"/>
      <c r="O1660" s="31"/>
      <c r="P1660" s="31"/>
      <c r="Q1660" s="1"/>
      <c r="R1660" s="64" t="str">
        <f>IF(OR(_xlfn.XLOOKUP(C1660,'Export Action'!$A$3:$A$1999,'Export Action'!$AO$3:$AO$1999)="Communes ZRR./bassins de vie pop &gt; 50% ZRR",_xlfn.XLOOKUP(C1660,'Export Action'!$A$3:$A$1999,'Export Action'!$AO$3:$AO$1999)="Contrats de relance et de transition écologique (CRTE) rural"),"Oui","Non")</f>
        <v>Non</v>
      </c>
      <c r="S1660" s="73"/>
      <c r="T1660" s="74">
        <f t="shared" si="26"/>
        <v>430</v>
      </c>
      <c r="U1660" s="75"/>
      <c r="V1660" s="8" t="str" cm="1">
        <f t="array" ref="V1660">IF(SUMPRODUCT((Tableau1[NOM DE LA STRUCTURE]=Tableau1[[#This Row],[NOM DE LA STRUCTURE]])*Tableau1[MONTANT PROPOSE POUR L''ACTION])=0,"",SUMPRODUCT((Tableau1[NOM DE LA STRUCTURE]=Tableau1[[#This Row],[NOM DE LA STRUCTURE]])*Tableau1[MONTANT PROPOSE POUR L''ACTION]))</f>
        <v/>
      </c>
      <c r="W1660" s="79"/>
    </row>
    <row r="1661" spans="1:23" ht="47.5" hidden="1" customHeight="1" x14ac:dyDescent="0.25">
      <c r="A1661" s="13">
        <f>_xlfn.XLOOKUP(C1661,'Export Action'!$A$3:$A$1999,'Export Action'!$L$3:$L$1999)</f>
        <v>0</v>
      </c>
      <c r="B1661" s="84"/>
      <c r="C1661" s="1"/>
      <c r="D1661" s="36">
        <f>_xlfn.XLOOKUP(C1661,'Export Action'!$A$3:$A$1999,'Export Action'!$X$3:$X$1999)</f>
        <v>0</v>
      </c>
      <c r="E1661" s="1" t="e">
        <f>_xlfn.XLOOKUP(A1661,'Export Dossier'!$K$3:$K$974,'Export Dossier'!$D$3:$D$974)</f>
        <v>#N/A</v>
      </c>
      <c r="F1661" s="36"/>
      <c r="G1661" s="68"/>
      <c r="H1661" s="71"/>
      <c r="I1661" s="71"/>
      <c r="J1661" s="1"/>
      <c r="K1661" s="1"/>
      <c r="L1661" s="1"/>
      <c r="M1661" s="5"/>
      <c r="N1661" s="5"/>
      <c r="O1661" s="31"/>
      <c r="P1661" s="31"/>
      <c r="Q1661" s="1"/>
      <c r="R1661" s="64" t="str">
        <f>IF(OR(_xlfn.XLOOKUP(C1661,'Export Action'!$A$3:$A$1999,'Export Action'!$AO$3:$AO$1999)="Communes ZRR./bassins de vie pop &gt; 50% ZRR",_xlfn.XLOOKUP(C1661,'Export Action'!$A$3:$A$1999,'Export Action'!$AO$3:$AO$1999)="Contrats de relance et de transition écologique (CRTE) rural"),"Oui","Non")</f>
        <v>Non</v>
      </c>
      <c r="S1661" s="73"/>
      <c r="T1661" s="74">
        <f t="shared" si="26"/>
        <v>430</v>
      </c>
      <c r="U1661" s="75"/>
      <c r="V1661" s="8" t="str" cm="1">
        <f t="array" ref="V1661">IF(SUMPRODUCT((Tableau1[NOM DE LA STRUCTURE]=Tableau1[[#This Row],[NOM DE LA STRUCTURE]])*Tableau1[MONTANT PROPOSE POUR L''ACTION])=0,"",SUMPRODUCT((Tableau1[NOM DE LA STRUCTURE]=Tableau1[[#This Row],[NOM DE LA STRUCTURE]])*Tableau1[MONTANT PROPOSE POUR L''ACTION]))</f>
        <v/>
      </c>
      <c r="W1661" s="79"/>
    </row>
    <row r="1662" spans="1:23" ht="47.5" hidden="1" customHeight="1" x14ac:dyDescent="0.25">
      <c r="A1662" s="13">
        <f>_xlfn.XLOOKUP(C1662,'Export Action'!$A$3:$A$1999,'Export Action'!$L$3:$L$1999)</f>
        <v>0</v>
      </c>
      <c r="B1662" s="84"/>
      <c r="C1662" s="1"/>
      <c r="D1662" s="36">
        <f>_xlfn.XLOOKUP(C1662,'Export Action'!$A$3:$A$1999,'Export Action'!$X$3:$X$1999)</f>
        <v>0</v>
      </c>
      <c r="E1662" s="1" t="e">
        <f>_xlfn.XLOOKUP(A1662,'Export Dossier'!$K$3:$K$974,'Export Dossier'!$D$3:$D$974)</f>
        <v>#N/A</v>
      </c>
      <c r="F1662" s="36"/>
      <c r="G1662" s="68"/>
      <c r="H1662" s="71"/>
      <c r="I1662" s="71"/>
      <c r="J1662" s="1"/>
      <c r="K1662" s="1"/>
      <c r="L1662" s="1"/>
      <c r="M1662" s="5"/>
      <c r="N1662" s="5"/>
      <c r="O1662" s="31"/>
      <c r="P1662" s="31"/>
      <c r="Q1662" s="1"/>
      <c r="R1662" s="64" t="str">
        <f>IF(OR(_xlfn.XLOOKUP(C1662,'Export Action'!$A$3:$A$1999,'Export Action'!$AO$3:$AO$1999)="Communes ZRR./bassins de vie pop &gt; 50% ZRR",_xlfn.XLOOKUP(C1662,'Export Action'!$A$3:$A$1999,'Export Action'!$AO$3:$AO$1999)="Contrats de relance et de transition écologique (CRTE) rural"),"Oui","Non")</f>
        <v>Non</v>
      </c>
      <c r="S1662" s="73"/>
      <c r="T1662" s="74">
        <f t="shared" si="26"/>
        <v>430</v>
      </c>
      <c r="U1662" s="75"/>
      <c r="V1662" s="8" t="str" cm="1">
        <f t="array" ref="V1662">IF(SUMPRODUCT((Tableau1[NOM DE LA STRUCTURE]=Tableau1[[#This Row],[NOM DE LA STRUCTURE]])*Tableau1[MONTANT PROPOSE POUR L''ACTION])=0,"",SUMPRODUCT((Tableau1[NOM DE LA STRUCTURE]=Tableau1[[#This Row],[NOM DE LA STRUCTURE]])*Tableau1[MONTANT PROPOSE POUR L''ACTION]))</f>
        <v/>
      </c>
      <c r="W1662" s="79"/>
    </row>
    <row r="1663" spans="1:23" ht="47.5" hidden="1" customHeight="1" x14ac:dyDescent="0.25">
      <c r="A1663" s="13">
        <f>_xlfn.XLOOKUP(C1663,'Export Action'!$A$3:$A$1999,'Export Action'!$L$3:$L$1999)</f>
        <v>0</v>
      </c>
      <c r="B1663" s="84"/>
      <c r="C1663" s="1"/>
      <c r="D1663" s="36">
        <f>_xlfn.XLOOKUP(C1663,'Export Action'!$A$3:$A$1999,'Export Action'!$X$3:$X$1999)</f>
        <v>0</v>
      </c>
      <c r="E1663" s="1" t="e">
        <f>_xlfn.XLOOKUP(A1663,'Export Dossier'!$K$3:$K$974,'Export Dossier'!$D$3:$D$974)</f>
        <v>#N/A</v>
      </c>
      <c r="F1663" s="36"/>
      <c r="G1663" s="68"/>
      <c r="H1663" s="71"/>
      <c r="I1663" s="71"/>
      <c r="J1663" s="1"/>
      <c r="K1663" s="1"/>
      <c r="L1663" s="1"/>
      <c r="M1663" s="5"/>
      <c r="N1663" s="5"/>
      <c r="O1663" s="31"/>
      <c r="P1663" s="31"/>
      <c r="Q1663" s="1"/>
      <c r="R1663" s="64" t="str">
        <f>IF(OR(_xlfn.XLOOKUP(C1663,'Export Action'!$A$3:$A$1999,'Export Action'!$AO$3:$AO$1999)="Communes ZRR./bassins de vie pop &gt; 50% ZRR",_xlfn.XLOOKUP(C1663,'Export Action'!$A$3:$A$1999,'Export Action'!$AO$3:$AO$1999)="Contrats de relance et de transition écologique (CRTE) rural"),"Oui","Non")</f>
        <v>Non</v>
      </c>
      <c r="S1663" s="73"/>
      <c r="T1663" s="74">
        <f t="shared" si="26"/>
        <v>430</v>
      </c>
      <c r="U1663" s="75"/>
      <c r="V1663" s="8" t="str" cm="1">
        <f t="array" ref="V1663">IF(SUMPRODUCT((Tableau1[NOM DE LA STRUCTURE]=Tableau1[[#This Row],[NOM DE LA STRUCTURE]])*Tableau1[MONTANT PROPOSE POUR L''ACTION])=0,"",SUMPRODUCT((Tableau1[NOM DE LA STRUCTURE]=Tableau1[[#This Row],[NOM DE LA STRUCTURE]])*Tableau1[MONTANT PROPOSE POUR L''ACTION]))</f>
        <v/>
      </c>
      <c r="W1663" s="79"/>
    </row>
    <row r="1664" spans="1:23" ht="47.5" hidden="1" customHeight="1" x14ac:dyDescent="0.25">
      <c r="A1664" s="13">
        <f>_xlfn.XLOOKUP(C1664,'Export Action'!$A$3:$A$1999,'Export Action'!$L$3:$L$1999)</f>
        <v>0</v>
      </c>
      <c r="B1664" s="84"/>
      <c r="C1664" s="1"/>
      <c r="D1664" s="36">
        <f>_xlfn.XLOOKUP(C1664,'Export Action'!$A$3:$A$1999,'Export Action'!$X$3:$X$1999)</f>
        <v>0</v>
      </c>
      <c r="E1664" s="1" t="e">
        <f>_xlfn.XLOOKUP(A1664,'Export Dossier'!$K$3:$K$974,'Export Dossier'!$D$3:$D$974)</f>
        <v>#N/A</v>
      </c>
      <c r="F1664" s="36"/>
      <c r="G1664" s="68"/>
      <c r="H1664" s="71"/>
      <c r="I1664" s="71"/>
      <c r="J1664" s="1"/>
      <c r="K1664" s="1"/>
      <c r="L1664" s="1"/>
      <c r="M1664" s="5"/>
      <c r="N1664" s="5"/>
      <c r="O1664" s="31"/>
      <c r="P1664" s="31"/>
      <c r="Q1664" s="1"/>
      <c r="R1664" s="64" t="str">
        <f>IF(OR(_xlfn.XLOOKUP(C1664,'Export Action'!$A$3:$A$1999,'Export Action'!$AO$3:$AO$1999)="Communes ZRR./bassins de vie pop &gt; 50% ZRR",_xlfn.XLOOKUP(C1664,'Export Action'!$A$3:$A$1999,'Export Action'!$AO$3:$AO$1999)="Contrats de relance et de transition écologique (CRTE) rural"),"Oui","Non")</f>
        <v>Non</v>
      </c>
      <c r="S1664" s="73"/>
      <c r="T1664" s="74">
        <f t="shared" si="26"/>
        <v>430</v>
      </c>
      <c r="U1664" s="75"/>
      <c r="V1664" s="8" t="str" cm="1">
        <f t="array" ref="V1664">IF(SUMPRODUCT((Tableau1[NOM DE LA STRUCTURE]=Tableau1[[#This Row],[NOM DE LA STRUCTURE]])*Tableau1[MONTANT PROPOSE POUR L''ACTION])=0,"",SUMPRODUCT((Tableau1[NOM DE LA STRUCTURE]=Tableau1[[#This Row],[NOM DE LA STRUCTURE]])*Tableau1[MONTANT PROPOSE POUR L''ACTION]))</f>
        <v/>
      </c>
      <c r="W1664" s="79"/>
    </row>
    <row r="1665" spans="1:23" ht="47.5" hidden="1" customHeight="1" x14ac:dyDescent="0.25">
      <c r="A1665" s="13">
        <f>_xlfn.XLOOKUP(C1665,'Export Action'!$A$3:$A$1999,'Export Action'!$L$3:$L$1999)</f>
        <v>0</v>
      </c>
      <c r="B1665" s="84"/>
      <c r="C1665" s="1"/>
      <c r="D1665" s="36">
        <f>_xlfn.XLOOKUP(C1665,'Export Action'!$A$3:$A$1999,'Export Action'!$X$3:$X$1999)</f>
        <v>0</v>
      </c>
      <c r="E1665" s="1" t="e">
        <f>_xlfn.XLOOKUP(A1665,'Export Dossier'!$K$3:$K$974,'Export Dossier'!$D$3:$D$974)</f>
        <v>#N/A</v>
      </c>
      <c r="F1665" s="36"/>
      <c r="G1665" s="68"/>
      <c r="H1665" s="71"/>
      <c r="I1665" s="71"/>
      <c r="J1665" s="1"/>
      <c r="K1665" s="1"/>
      <c r="L1665" s="1"/>
      <c r="M1665" s="5"/>
      <c r="N1665" s="5"/>
      <c r="O1665" s="31"/>
      <c r="P1665" s="31"/>
      <c r="Q1665" s="1"/>
      <c r="R1665" s="64" t="str">
        <f>IF(OR(_xlfn.XLOOKUP(C1665,'Export Action'!$A$3:$A$1999,'Export Action'!$AO$3:$AO$1999)="Communes ZRR./bassins de vie pop &gt; 50% ZRR",_xlfn.XLOOKUP(C1665,'Export Action'!$A$3:$A$1999,'Export Action'!$AO$3:$AO$1999)="Contrats de relance et de transition écologique (CRTE) rural"),"Oui","Non")</f>
        <v>Non</v>
      </c>
      <c r="S1665" s="73"/>
      <c r="T1665" s="74">
        <f t="shared" si="26"/>
        <v>430</v>
      </c>
      <c r="U1665" s="75"/>
      <c r="V1665" s="8" t="str" cm="1">
        <f t="array" ref="V1665">IF(SUMPRODUCT((Tableau1[NOM DE LA STRUCTURE]=Tableau1[[#This Row],[NOM DE LA STRUCTURE]])*Tableau1[MONTANT PROPOSE POUR L''ACTION])=0,"",SUMPRODUCT((Tableau1[NOM DE LA STRUCTURE]=Tableau1[[#This Row],[NOM DE LA STRUCTURE]])*Tableau1[MONTANT PROPOSE POUR L''ACTION]))</f>
        <v/>
      </c>
      <c r="W1665" s="79"/>
    </row>
    <row r="1666" spans="1:23" ht="47.5" hidden="1" customHeight="1" x14ac:dyDescent="0.25">
      <c r="A1666" s="13">
        <f>_xlfn.XLOOKUP(C1666,'Export Action'!$A$3:$A$1999,'Export Action'!$L$3:$L$1999)</f>
        <v>0</v>
      </c>
      <c r="B1666" s="84"/>
      <c r="C1666" s="1"/>
      <c r="D1666" s="36">
        <f>_xlfn.XLOOKUP(C1666,'Export Action'!$A$3:$A$1999,'Export Action'!$X$3:$X$1999)</f>
        <v>0</v>
      </c>
      <c r="E1666" s="1" t="e">
        <f>_xlfn.XLOOKUP(A1666,'Export Dossier'!$K$3:$K$974,'Export Dossier'!$D$3:$D$974)</f>
        <v>#N/A</v>
      </c>
      <c r="F1666" s="36"/>
      <c r="G1666" s="68"/>
      <c r="H1666" s="71"/>
      <c r="I1666" s="71"/>
      <c r="J1666" s="1"/>
      <c r="K1666" s="1"/>
      <c r="L1666" s="1"/>
      <c r="M1666" s="5"/>
      <c r="N1666" s="5"/>
      <c r="O1666" s="31"/>
      <c r="P1666" s="31"/>
      <c r="Q1666" s="1"/>
      <c r="R1666" s="64" t="str">
        <f>IF(OR(_xlfn.XLOOKUP(C1666,'Export Action'!$A$3:$A$1999,'Export Action'!$AO$3:$AO$1999)="Communes ZRR./bassins de vie pop &gt; 50% ZRR",_xlfn.XLOOKUP(C1666,'Export Action'!$A$3:$A$1999,'Export Action'!$AO$3:$AO$1999)="Contrats de relance et de transition écologique (CRTE) rural"),"Oui","Non")</f>
        <v>Non</v>
      </c>
      <c r="S1666" s="73"/>
      <c r="T1666" s="74">
        <f t="shared" si="26"/>
        <v>430</v>
      </c>
      <c r="U1666" s="75"/>
      <c r="V1666" s="8" t="str" cm="1">
        <f t="array" ref="V1666">IF(SUMPRODUCT((Tableau1[NOM DE LA STRUCTURE]=Tableau1[[#This Row],[NOM DE LA STRUCTURE]])*Tableau1[MONTANT PROPOSE POUR L''ACTION])=0,"",SUMPRODUCT((Tableau1[NOM DE LA STRUCTURE]=Tableau1[[#This Row],[NOM DE LA STRUCTURE]])*Tableau1[MONTANT PROPOSE POUR L''ACTION]))</f>
        <v/>
      </c>
      <c r="W1666" s="79"/>
    </row>
    <row r="1667" spans="1:23" ht="47.5" hidden="1" customHeight="1" x14ac:dyDescent="0.25">
      <c r="A1667" s="13">
        <f>_xlfn.XLOOKUP(C1667,'Export Action'!$A$3:$A$1999,'Export Action'!$L$3:$L$1999)</f>
        <v>0</v>
      </c>
      <c r="B1667" s="84"/>
      <c r="C1667" s="1"/>
      <c r="D1667" s="36">
        <f>_xlfn.XLOOKUP(C1667,'Export Action'!$A$3:$A$1999,'Export Action'!$X$3:$X$1999)</f>
        <v>0</v>
      </c>
      <c r="E1667" s="1" t="e">
        <f>_xlfn.XLOOKUP(A1667,'Export Dossier'!$K$3:$K$974,'Export Dossier'!$D$3:$D$974)</f>
        <v>#N/A</v>
      </c>
      <c r="F1667" s="36"/>
      <c r="G1667" s="68"/>
      <c r="H1667" s="71"/>
      <c r="I1667" s="71"/>
      <c r="J1667" s="1"/>
      <c r="K1667" s="1"/>
      <c r="L1667" s="1"/>
      <c r="M1667" s="5"/>
      <c r="N1667" s="5"/>
      <c r="O1667" s="31"/>
      <c r="P1667" s="31"/>
      <c r="Q1667" s="1"/>
      <c r="R1667" s="64" t="str">
        <f>IF(OR(_xlfn.XLOOKUP(C1667,'Export Action'!$A$3:$A$1999,'Export Action'!$AO$3:$AO$1999)="Communes ZRR./bassins de vie pop &gt; 50% ZRR",_xlfn.XLOOKUP(C1667,'Export Action'!$A$3:$A$1999,'Export Action'!$AO$3:$AO$1999)="Contrats de relance et de transition écologique (CRTE) rural"),"Oui","Non")</f>
        <v>Non</v>
      </c>
      <c r="S1667" s="73"/>
      <c r="T1667" s="74">
        <f t="shared" si="26"/>
        <v>430</v>
      </c>
      <c r="U1667" s="75"/>
      <c r="V1667" s="8" t="str" cm="1">
        <f t="array" ref="V1667">IF(SUMPRODUCT((Tableau1[NOM DE LA STRUCTURE]=Tableau1[[#This Row],[NOM DE LA STRUCTURE]])*Tableau1[MONTANT PROPOSE POUR L''ACTION])=0,"",SUMPRODUCT((Tableau1[NOM DE LA STRUCTURE]=Tableau1[[#This Row],[NOM DE LA STRUCTURE]])*Tableau1[MONTANT PROPOSE POUR L''ACTION]))</f>
        <v/>
      </c>
      <c r="W1667" s="79"/>
    </row>
    <row r="1668" spans="1:23" ht="47.5" hidden="1" customHeight="1" x14ac:dyDescent="0.25">
      <c r="A1668" s="13">
        <f>_xlfn.XLOOKUP(C1668,'Export Action'!$A$3:$A$1999,'Export Action'!$L$3:$L$1999)</f>
        <v>0</v>
      </c>
      <c r="B1668" s="84"/>
      <c r="C1668" s="1"/>
      <c r="D1668" s="36">
        <f>_xlfn.XLOOKUP(C1668,'Export Action'!$A$3:$A$1999,'Export Action'!$X$3:$X$1999)</f>
        <v>0</v>
      </c>
      <c r="E1668" s="1" t="e">
        <f>_xlfn.XLOOKUP(A1668,'Export Dossier'!$K$3:$K$974,'Export Dossier'!$D$3:$D$974)</f>
        <v>#N/A</v>
      </c>
      <c r="F1668" s="36"/>
      <c r="G1668" s="68"/>
      <c r="H1668" s="71"/>
      <c r="I1668" s="71"/>
      <c r="J1668" s="1"/>
      <c r="K1668" s="1"/>
      <c r="L1668" s="1"/>
      <c r="M1668" s="5"/>
      <c r="N1668" s="5"/>
      <c r="O1668" s="31"/>
      <c r="P1668" s="31"/>
      <c r="Q1668" s="1"/>
      <c r="R1668" s="64" t="str">
        <f>IF(OR(_xlfn.XLOOKUP(C1668,'Export Action'!$A$3:$A$1999,'Export Action'!$AO$3:$AO$1999)="Communes ZRR./bassins de vie pop &gt; 50% ZRR",_xlfn.XLOOKUP(C1668,'Export Action'!$A$3:$A$1999,'Export Action'!$AO$3:$AO$1999)="Contrats de relance et de transition écologique (CRTE) rural"),"Oui","Non")</f>
        <v>Non</v>
      </c>
      <c r="S1668" s="73"/>
      <c r="T1668" s="74">
        <f t="shared" si="26"/>
        <v>430</v>
      </c>
      <c r="U1668" s="75"/>
      <c r="V1668" s="8" t="str" cm="1">
        <f t="array" ref="V1668">IF(SUMPRODUCT((Tableau1[NOM DE LA STRUCTURE]=Tableau1[[#This Row],[NOM DE LA STRUCTURE]])*Tableau1[MONTANT PROPOSE POUR L''ACTION])=0,"",SUMPRODUCT((Tableau1[NOM DE LA STRUCTURE]=Tableau1[[#This Row],[NOM DE LA STRUCTURE]])*Tableau1[MONTANT PROPOSE POUR L''ACTION]))</f>
        <v/>
      </c>
      <c r="W1668" s="79"/>
    </row>
    <row r="1669" spans="1:23" ht="47.5" hidden="1" customHeight="1" x14ac:dyDescent="0.25">
      <c r="A1669" s="13">
        <f>_xlfn.XLOOKUP(C1669,'Export Action'!$A$3:$A$1999,'Export Action'!$L$3:$L$1999)</f>
        <v>0</v>
      </c>
      <c r="B1669" s="84"/>
      <c r="C1669" s="1"/>
      <c r="D1669" s="36">
        <f>_xlfn.XLOOKUP(C1669,'Export Action'!$A$3:$A$1999,'Export Action'!$X$3:$X$1999)</f>
        <v>0</v>
      </c>
      <c r="E1669" s="1" t="e">
        <f>_xlfn.XLOOKUP(A1669,'Export Dossier'!$K$3:$K$974,'Export Dossier'!$D$3:$D$974)</f>
        <v>#N/A</v>
      </c>
      <c r="F1669" s="36"/>
      <c r="G1669" s="68"/>
      <c r="H1669" s="71"/>
      <c r="I1669" s="71"/>
      <c r="J1669" s="1"/>
      <c r="K1669" s="1"/>
      <c r="L1669" s="1"/>
      <c r="M1669" s="5"/>
      <c r="N1669" s="5"/>
      <c r="O1669" s="31"/>
      <c r="P1669" s="31"/>
      <c r="Q1669" s="1"/>
      <c r="R1669" s="64" t="str">
        <f>IF(OR(_xlfn.XLOOKUP(C1669,'Export Action'!$A$3:$A$1999,'Export Action'!$AO$3:$AO$1999)="Communes ZRR./bassins de vie pop &gt; 50% ZRR",_xlfn.XLOOKUP(C1669,'Export Action'!$A$3:$A$1999,'Export Action'!$AO$3:$AO$1999)="Contrats de relance et de transition écologique (CRTE) rural"),"Oui","Non")</f>
        <v>Non</v>
      </c>
      <c r="S1669" s="73"/>
      <c r="T1669" s="74">
        <f t="shared" si="26"/>
        <v>430</v>
      </c>
      <c r="U1669" s="75"/>
      <c r="V1669" s="8" t="str" cm="1">
        <f t="array" ref="V1669">IF(SUMPRODUCT((Tableau1[NOM DE LA STRUCTURE]=Tableau1[[#This Row],[NOM DE LA STRUCTURE]])*Tableau1[MONTANT PROPOSE POUR L''ACTION])=0,"",SUMPRODUCT((Tableau1[NOM DE LA STRUCTURE]=Tableau1[[#This Row],[NOM DE LA STRUCTURE]])*Tableau1[MONTANT PROPOSE POUR L''ACTION]))</f>
        <v/>
      </c>
      <c r="W1669" s="79"/>
    </row>
    <row r="1670" spans="1:23" ht="47.5" hidden="1" customHeight="1" x14ac:dyDescent="0.25">
      <c r="A1670" s="13">
        <f>_xlfn.XLOOKUP(C1670,'Export Action'!$A$3:$A$1999,'Export Action'!$L$3:$L$1999)</f>
        <v>0</v>
      </c>
      <c r="B1670" s="84"/>
      <c r="C1670" s="1"/>
      <c r="D1670" s="36">
        <f>_xlfn.XLOOKUP(C1670,'Export Action'!$A$3:$A$1999,'Export Action'!$X$3:$X$1999)</f>
        <v>0</v>
      </c>
      <c r="E1670" s="1" t="e">
        <f>_xlfn.XLOOKUP(A1670,'Export Dossier'!$K$3:$K$974,'Export Dossier'!$D$3:$D$974)</f>
        <v>#N/A</v>
      </c>
      <c r="F1670" s="36"/>
      <c r="G1670" s="68"/>
      <c r="H1670" s="71"/>
      <c r="I1670" s="71"/>
      <c r="J1670" s="1"/>
      <c r="K1670" s="1"/>
      <c r="L1670" s="1"/>
      <c r="M1670" s="5"/>
      <c r="N1670" s="5"/>
      <c r="O1670" s="31"/>
      <c r="P1670" s="31"/>
      <c r="Q1670" s="1"/>
      <c r="R1670" s="64" t="str">
        <f>IF(OR(_xlfn.XLOOKUP(C1670,'Export Action'!$A$3:$A$1999,'Export Action'!$AO$3:$AO$1999)="Communes ZRR./bassins de vie pop &gt; 50% ZRR",_xlfn.XLOOKUP(C1670,'Export Action'!$A$3:$A$1999,'Export Action'!$AO$3:$AO$1999)="Contrats de relance et de transition écologique (CRTE) rural"),"Oui","Non")</f>
        <v>Non</v>
      </c>
      <c r="S1670" s="73"/>
      <c r="T1670" s="74">
        <f t="shared" si="26"/>
        <v>430</v>
      </c>
      <c r="U1670" s="75"/>
      <c r="V1670" s="8" t="str" cm="1">
        <f t="array" ref="V1670">IF(SUMPRODUCT((Tableau1[NOM DE LA STRUCTURE]=Tableau1[[#This Row],[NOM DE LA STRUCTURE]])*Tableau1[MONTANT PROPOSE POUR L''ACTION])=0,"",SUMPRODUCT((Tableau1[NOM DE LA STRUCTURE]=Tableau1[[#This Row],[NOM DE LA STRUCTURE]])*Tableau1[MONTANT PROPOSE POUR L''ACTION]))</f>
        <v/>
      </c>
      <c r="W1670" s="79"/>
    </row>
    <row r="1671" spans="1:23" ht="47.5" hidden="1" customHeight="1" x14ac:dyDescent="0.25">
      <c r="A1671" s="13">
        <f>_xlfn.XLOOKUP(C1671,'Export Action'!$A$3:$A$1999,'Export Action'!$L$3:$L$1999)</f>
        <v>0</v>
      </c>
      <c r="B1671" s="84"/>
      <c r="C1671" s="1"/>
      <c r="D1671" s="36">
        <f>_xlfn.XLOOKUP(C1671,'Export Action'!$A$3:$A$1999,'Export Action'!$X$3:$X$1999)</f>
        <v>0</v>
      </c>
      <c r="E1671" s="1" t="e">
        <f>_xlfn.XLOOKUP(A1671,'Export Dossier'!$K$3:$K$974,'Export Dossier'!$D$3:$D$974)</f>
        <v>#N/A</v>
      </c>
      <c r="F1671" s="36"/>
      <c r="G1671" s="68"/>
      <c r="H1671" s="71"/>
      <c r="I1671" s="71"/>
      <c r="J1671" s="1"/>
      <c r="K1671" s="1"/>
      <c r="L1671" s="1"/>
      <c r="M1671" s="5"/>
      <c r="N1671" s="5"/>
      <c r="O1671" s="31"/>
      <c r="P1671" s="31"/>
      <c r="Q1671" s="1"/>
      <c r="R1671" s="64" t="str">
        <f>IF(OR(_xlfn.XLOOKUP(C1671,'Export Action'!$A$3:$A$1999,'Export Action'!$AO$3:$AO$1999)="Communes ZRR./bassins de vie pop &gt; 50% ZRR",_xlfn.XLOOKUP(C1671,'Export Action'!$A$3:$A$1999,'Export Action'!$AO$3:$AO$1999)="Contrats de relance et de transition écologique (CRTE) rural"),"Oui","Non")</f>
        <v>Non</v>
      </c>
      <c r="S1671" s="73"/>
      <c r="T1671" s="74">
        <f t="shared" si="26"/>
        <v>430</v>
      </c>
      <c r="U1671" s="75"/>
      <c r="V1671" s="8" t="str" cm="1">
        <f t="array" ref="V1671">IF(SUMPRODUCT((Tableau1[NOM DE LA STRUCTURE]=Tableau1[[#This Row],[NOM DE LA STRUCTURE]])*Tableau1[MONTANT PROPOSE POUR L''ACTION])=0,"",SUMPRODUCT((Tableau1[NOM DE LA STRUCTURE]=Tableau1[[#This Row],[NOM DE LA STRUCTURE]])*Tableau1[MONTANT PROPOSE POUR L''ACTION]))</f>
        <v/>
      </c>
      <c r="W1671" s="79"/>
    </row>
    <row r="1672" spans="1:23" ht="47.5" hidden="1" customHeight="1" x14ac:dyDescent="0.25">
      <c r="A1672" s="13">
        <f>_xlfn.XLOOKUP(C1672,'Export Action'!$A$3:$A$1999,'Export Action'!$L$3:$L$1999)</f>
        <v>0</v>
      </c>
      <c r="B1672" s="84"/>
      <c r="C1672" s="1"/>
      <c r="D1672" s="36">
        <f>_xlfn.XLOOKUP(C1672,'Export Action'!$A$3:$A$1999,'Export Action'!$X$3:$X$1999)</f>
        <v>0</v>
      </c>
      <c r="E1672" s="1" t="e">
        <f>_xlfn.XLOOKUP(A1672,'Export Dossier'!$K$3:$K$974,'Export Dossier'!$D$3:$D$974)</f>
        <v>#N/A</v>
      </c>
      <c r="F1672" s="36"/>
      <c r="G1672" s="68"/>
      <c r="H1672" s="71"/>
      <c r="I1672" s="71"/>
      <c r="J1672" s="1"/>
      <c r="K1672" s="1"/>
      <c r="L1672" s="1"/>
      <c r="M1672" s="5"/>
      <c r="N1672" s="5"/>
      <c r="O1672" s="31"/>
      <c r="P1672" s="31"/>
      <c r="Q1672" s="1"/>
      <c r="R1672" s="64" t="str">
        <f>IF(OR(_xlfn.XLOOKUP(C1672,'Export Action'!$A$3:$A$1999,'Export Action'!$AO$3:$AO$1999)="Communes ZRR./bassins de vie pop &gt; 50% ZRR",_xlfn.XLOOKUP(C1672,'Export Action'!$A$3:$A$1999,'Export Action'!$AO$3:$AO$1999)="Contrats de relance et de transition écologique (CRTE) rural"),"Oui","Non")</f>
        <v>Non</v>
      </c>
      <c r="S1672" s="73"/>
      <c r="T1672" s="74">
        <f t="shared" si="26"/>
        <v>430</v>
      </c>
      <c r="U1672" s="75"/>
      <c r="V1672" s="8" t="str" cm="1">
        <f t="array" ref="V1672">IF(SUMPRODUCT((Tableau1[NOM DE LA STRUCTURE]=Tableau1[[#This Row],[NOM DE LA STRUCTURE]])*Tableau1[MONTANT PROPOSE POUR L''ACTION])=0,"",SUMPRODUCT((Tableau1[NOM DE LA STRUCTURE]=Tableau1[[#This Row],[NOM DE LA STRUCTURE]])*Tableau1[MONTANT PROPOSE POUR L''ACTION]))</f>
        <v/>
      </c>
      <c r="W1672" s="79"/>
    </row>
    <row r="1673" spans="1:23" ht="47.5" hidden="1" customHeight="1" x14ac:dyDescent="0.25">
      <c r="A1673" s="13">
        <f>_xlfn.XLOOKUP(C1673,'Export Action'!$A$3:$A$1999,'Export Action'!$L$3:$L$1999)</f>
        <v>0</v>
      </c>
      <c r="B1673" s="84"/>
      <c r="C1673" s="1"/>
      <c r="D1673" s="36">
        <f>_xlfn.XLOOKUP(C1673,'Export Action'!$A$3:$A$1999,'Export Action'!$X$3:$X$1999)</f>
        <v>0</v>
      </c>
      <c r="E1673" s="1" t="e">
        <f>_xlfn.XLOOKUP(A1673,'Export Dossier'!$K$3:$K$974,'Export Dossier'!$D$3:$D$974)</f>
        <v>#N/A</v>
      </c>
      <c r="F1673" s="36"/>
      <c r="G1673" s="68"/>
      <c r="H1673" s="71"/>
      <c r="I1673" s="71"/>
      <c r="J1673" s="1"/>
      <c r="K1673" s="1"/>
      <c r="L1673" s="1"/>
      <c r="M1673" s="5"/>
      <c r="N1673" s="5"/>
      <c r="O1673" s="31"/>
      <c r="P1673" s="31"/>
      <c r="Q1673" s="1"/>
      <c r="R1673" s="64" t="str">
        <f>IF(OR(_xlfn.XLOOKUP(C1673,'Export Action'!$A$3:$A$1999,'Export Action'!$AO$3:$AO$1999)="Communes ZRR./bassins de vie pop &gt; 50% ZRR",_xlfn.XLOOKUP(C1673,'Export Action'!$A$3:$A$1999,'Export Action'!$AO$3:$AO$1999)="Contrats de relance et de transition écologique (CRTE) rural"),"Oui","Non")</f>
        <v>Non</v>
      </c>
      <c r="S1673" s="73"/>
      <c r="T1673" s="74">
        <f t="shared" si="26"/>
        <v>430</v>
      </c>
      <c r="U1673" s="75"/>
      <c r="V1673" s="8" t="str" cm="1">
        <f t="array" ref="V1673">IF(SUMPRODUCT((Tableau1[NOM DE LA STRUCTURE]=Tableau1[[#This Row],[NOM DE LA STRUCTURE]])*Tableau1[MONTANT PROPOSE POUR L''ACTION])=0,"",SUMPRODUCT((Tableau1[NOM DE LA STRUCTURE]=Tableau1[[#This Row],[NOM DE LA STRUCTURE]])*Tableau1[MONTANT PROPOSE POUR L''ACTION]))</f>
        <v/>
      </c>
      <c r="W1673" s="79"/>
    </row>
    <row r="1674" spans="1:23" ht="47.5" hidden="1" customHeight="1" x14ac:dyDescent="0.25">
      <c r="A1674" s="13">
        <f>_xlfn.XLOOKUP(C1674,'Export Action'!$A$3:$A$1999,'Export Action'!$L$3:$L$1999)</f>
        <v>0</v>
      </c>
      <c r="B1674" s="84"/>
      <c r="C1674" s="1"/>
      <c r="D1674" s="36">
        <f>_xlfn.XLOOKUP(C1674,'Export Action'!$A$3:$A$1999,'Export Action'!$X$3:$X$1999)</f>
        <v>0</v>
      </c>
      <c r="E1674" s="1" t="e">
        <f>_xlfn.XLOOKUP(A1674,'Export Dossier'!$K$3:$K$974,'Export Dossier'!$D$3:$D$974)</f>
        <v>#N/A</v>
      </c>
      <c r="F1674" s="36"/>
      <c r="G1674" s="68"/>
      <c r="H1674" s="71"/>
      <c r="I1674" s="71"/>
      <c r="J1674" s="1"/>
      <c r="K1674" s="1"/>
      <c r="L1674" s="1"/>
      <c r="M1674" s="5"/>
      <c r="N1674" s="5"/>
      <c r="O1674" s="31"/>
      <c r="P1674" s="31"/>
      <c r="Q1674" s="1"/>
      <c r="R1674" s="64" t="str">
        <f>IF(OR(_xlfn.XLOOKUP(C1674,'Export Action'!$A$3:$A$1999,'Export Action'!$AO$3:$AO$1999)="Communes ZRR./bassins de vie pop &gt; 50% ZRR",_xlfn.XLOOKUP(C1674,'Export Action'!$A$3:$A$1999,'Export Action'!$AO$3:$AO$1999)="Contrats de relance et de transition écologique (CRTE) rural"),"Oui","Non")</f>
        <v>Non</v>
      </c>
      <c r="S1674" s="73"/>
      <c r="T1674" s="74">
        <f t="shared" si="26"/>
        <v>430</v>
      </c>
      <c r="U1674" s="75"/>
      <c r="V1674" s="8" t="str" cm="1">
        <f t="array" ref="V1674">IF(SUMPRODUCT((Tableau1[NOM DE LA STRUCTURE]=Tableau1[[#This Row],[NOM DE LA STRUCTURE]])*Tableau1[MONTANT PROPOSE POUR L''ACTION])=0,"",SUMPRODUCT((Tableau1[NOM DE LA STRUCTURE]=Tableau1[[#This Row],[NOM DE LA STRUCTURE]])*Tableau1[MONTANT PROPOSE POUR L''ACTION]))</f>
        <v/>
      </c>
      <c r="W1674" s="79"/>
    </row>
    <row r="1675" spans="1:23" ht="47.5" hidden="1" customHeight="1" x14ac:dyDescent="0.25">
      <c r="A1675" s="13">
        <f>_xlfn.XLOOKUP(C1675,'Export Action'!$A$3:$A$1999,'Export Action'!$L$3:$L$1999)</f>
        <v>0</v>
      </c>
      <c r="B1675" s="84"/>
      <c r="C1675" s="1"/>
      <c r="D1675" s="36">
        <f>_xlfn.XLOOKUP(C1675,'Export Action'!$A$3:$A$1999,'Export Action'!$X$3:$X$1999)</f>
        <v>0</v>
      </c>
      <c r="E1675" s="1" t="e">
        <f>_xlfn.XLOOKUP(A1675,'Export Dossier'!$K$3:$K$974,'Export Dossier'!$D$3:$D$974)</f>
        <v>#N/A</v>
      </c>
      <c r="F1675" s="36"/>
      <c r="G1675" s="68"/>
      <c r="H1675" s="71"/>
      <c r="I1675" s="71"/>
      <c r="J1675" s="1"/>
      <c r="K1675" s="1"/>
      <c r="L1675" s="1"/>
      <c r="M1675" s="5"/>
      <c r="N1675" s="5"/>
      <c r="O1675" s="31"/>
      <c r="P1675" s="31"/>
      <c r="Q1675" s="1"/>
      <c r="R1675" s="64" t="str">
        <f>IF(OR(_xlfn.XLOOKUP(C1675,'Export Action'!$A$3:$A$1999,'Export Action'!$AO$3:$AO$1999)="Communes ZRR./bassins de vie pop &gt; 50% ZRR",_xlfn.XLOOKUP(C1675,'Export Action'!$A$3:$A$1999,'Export Action'!$AO$3:$AO$1999)="Contrats de relance et de transition écologique (CRTE) rural"),"Oui","Non")</f>
        <v>Non</v>
      </c>
      <c r="S1675" s="73"/>
      <c r="T1675" s="74">
        <f t="shared" si="26"/>
        <v>430</v>
      </c>
      <c r="U1675" s="75"/>
      <c r="V1675" s="8" t="str" cm="1">
        <f t="array" ref="V1675">IF(SUMPRODUCT((Tableau1[NOM DE LA STRUCTURE]=Tableau1[[#This Row],[NOM DE LA STRUCTURE]])*Tableau1[MONTANT PROPOSE POUR L''ACTION])=0,"",SUMPRODUCT((Tableau1[NOM DE LA STRUCTURE]=Tableau1[[#This Row],[NOM DE LA STRUCTURE]])*Tableau1[MONTANT PROPOSE POUR L''ACTION]))</f>
        <v/>
      </c>
      <c r="W1675" s="79"/>
    </row>
    <row r="1676" spans="1:23" ht="47.5" hidden="1" customHeight="1" x14ac:dyDescent="0.25">
      <c r="A1676" s="13">
        <f>_xlfn.XLOOKUP(C1676,'Export Action'!$A$3:$A$1999,'Export Action'!$L$3:$L$1999)</f>
        <v>0</v>
      </c>
      <c r="B1676" s="84"/>
      <c r="C1676" s="1"/>
      <c r="D1676" s="36">
        <f>_xlfn.XLOOKUP(C1676,'Export Action'!$A$3:$A$1999,'Export Action'!$X$3:$X$1999)</f>
        <v>0</v>
      </c>
      <c r="E1676" s="1" t="e">
        <f>_xlfn.XLOOKUP(A1676,'Export Dossier'!$K$3:$K$974,'Export Dossier'!$D$3:$D$974)</f>
        <v>#N/A</v>
      </c>
      <c r="F1676" s="36"/>
      <c r="G1676" s="68"/>
      <c r="H1676" s="71"/>
      <c r="I1676" s="71"/>
      <c r="J1676" s="1"/>
      <c r="K1676" s="1"/>
      <c r="L1676" s="1"/>
      <c r="M1676" s="5"/>
      <c r="N1676" s="5"/>
      <c r="O1676" s="31"/>
      <c r="P1676" s="31"/>
      <c r="Q1676" s="1"/>
      <c r="R1676" s="64" t="str">
        <f>IF(OR(_xlfn.XLOOKUP(C1676,'Export Action'!$A$3:$A$1999,'Export Action'!$AO$3:$AO$1999)="Communes ZRR./bassins de vie pop &gt; 50% ZRR",_xlfn.XLOOKUP(C1676,'Export Action'!$A$3:$A$1999,'Export Action'!$AO$3:$AO$1999)="Contrats de relance et de transition écologique (CRTE) rural"),"Oui","Non")</f>
        <v>Non</v>
      </c>
      <c r="S1676" s="73"/>
      <c r="T1676" s="74">
        <f t="shared" si="26"/>
        <v>430</v>
      </c>
      <c r="U1676" s="75"/>
      <c r="V1676" s="8" t="str" cm="1">
        <f t="array" ref="V1676">IF(SUMPRODUCT((Tableau1[NOM DE LA STRUCTURE]=Tableau1[[#This Row],[NOM DE LA STRUCTURE]])*Tableau1[MONTANT PROPOSE POUR L''ACTION])=0,"",SUMPRODUCT((Tableau1[NOM DE LA STRUCTURE]=Tableau1[[#This Row],[NOM DE LA STRUCTURE]])*Tableau1[MONTANT PROPOSE POUR L''ACTION]))</f>
        <v/>
      </c>
      <c r="W1676" s="79"/>
    </row>
    <row r="1677" spans="1:23" ht="47.5" hidden="1" customHeight="1" x14ac:dyDescent="0.25">
      <c r="A1677" s="13">
        <f>_xlfn.XLOOKUP(C1677,'Export Action'!$A$3:$A$1999,'Export Action'!$L$3:$L$1999)</f>
        <v>0</v>
      </c>
      <c r="B1677" s="84"/>
      <c r="C1677" s="1"/>
      <c r="D1677" s="36">
        <f>_xlfn.XLOOKUP(C1677,'Export Action'!$A$3:$A$1999,'Export Action'!$X$3:$X$1999)</f>
        <v>0</v>
      </c>
      <c r="E1677" s="1" t="e">
        <f>_xlfn.XLOOKUP(A1677,'Export Dossier'!$K$3:$K$974,'Export Dossier'!$D$3:$D$974)</f>
        <v>#N/A</v>
      </c>
      <c r="F1677" s="36"/>
      <c r="G1677" s="68"/>
      <c r="H1677" s="71"/>
      <c r="I1677" s="71"/>
      <c r="J1677" s="1"/>
      <c r="K1677" s="1"/>
      <c r="L1677" s="1"/>
      <c r="M1677" s="5"/>
      <c r="N1677" s="5"/>
      <c r="O1677" s="31"/>
      <c r="P1677" s="31"/>
      <c r="Q1677" s="1"/>
      <c r="R1677" s="64" t="str">
        <f>IF(OR(_xlfn.XLOOKUP(C1677,'Export Action'!$A$3:$A$1999,'Export Action'!$AO$3:$AO$1999)="Communes ZRR./bassins de vie pop &gt; 50% ZRR",_xlfn.XLOOKUP(C1677,'Export Action'!$A$3:$A$1999,'Export Action'!$AO$3:$AO$1999)="Contrats de relance et de transition écologique (CRTE) rural"),"Oui","Non")</f>
        <v>Non</v>
      </c>
      <c r="S1677" s="73"/>
      <c r="T1677" s="74">
        <f t="shared" si="26"/>
        <v>430</v>
      </c>
      <c r="U1677" s="75"/>
      <c r="V1677" s="8" t="str" cm="1">
        <f t="array" ref="V1677">IF(SUMPRODUCT((Tableau1[NOM DE LA STRUCTURE]=Tableau1[[#This Row],[NOM DE LA STRUCTURE]])*Tableau1[MONTANT PROPOSE POUR L''ACTION])=0,"",SUMPRODUCT((Tableau1[NOM DE LA STRUCTURE]=Tableau1[[#This Row],[NOM DE LA STRUCTURE]])*Tableau1[MONTANT PROPOSE POUR L''ACTION]))</f>
        <v/>
      </c>
      <c r="W1677" s="79"/>
    </row>
    <row r="1678" spans="1:23" ht="47.5" hidden="1" customHeight="1" x14ac:dyDescent="0.25">
      <c r="A1678" s="13">
        <f>_xlfn.XLOOKUP(C1678,'Export Action'!$A$3:$A$1999,'Export Action'!$L$3:$L$1999)</f>
        <v>0</v>
      </c>
      <c r="B1678" s="84"/>
      <c r="C1678" s="1"/>
      <c r="D1678" s="36">
        <f>_xlfn.XLOOKUP(C1678,'Export Action'!$A$3:$A$1999,'Export Action'!$X$3:$X$1999)</f>
        <v>0</v>
      </c>
      <c r="E1678" s="1" t="e">
        <f>_xlfn.XLOOKUP(A1678,'Export Dossier'!$K$3:$K$974,'Export Dossier'!$D$3:$D$974)</f>
        <v>#N/A</v>
      </c>
      <c r="F1678" s="36"/>
      <c r="G1678" s="68"/>
      <c r="H1678" s="71"/>
      <c r="I1678" s="71"/>
      <c r="J1678" s="1"/>
      <c r="K1678" s="1"/>
      <c r="L1678" s="1"/>
      <c r="M1678" s="5"/>
      <c r="N1678" s="5"/>
      <c r="O1678" s="31"/>
      <c r="P1678" s="31"/>
      <c r="Q1678" s="1"/>
      <c r="R1678" s="64" t="str">
        <f>IF(OR(_xlfn.XLOOKUP(C1678,'Export Action'!$A$3:$A$1999,'Export Action'!$AO$3:$AO$1999)="Communes ZRR./bassins de vie pop &gt; 50% ZRR",_xlfn.XLOOKUP(C1678,'Export Action'!$A$3:$A$1999,'Export Action'!$AO$3:$AO$1999)="Contrats de relance et de transition écologique (CRTE) rural"),"Oui","Non")</f>
        <v>Non</v>
      </c>
      <c r="S1678" s="73"/>
      <c r="T1678" s="74">
        <f t="shared" si="26"/>
        <v>430</v>
      </c>
      <c r="U1678" s="75"/>
      <c r="V1678" s="8" t="str" cm="1">
        <f t="array" ref="V1678">IF(SUMPRODUCT((Tableau1[NOM DE LA STRUCTURE]=Tableau1[[#This Row],[NOM DE LA STRUCTURE]])*Tableau1[MONTANT PROPOSE POUR L''ACTION])=0,"",SUMPRODUCT((Tableau1[NOM DE LA STRUCTURE]=Tableau1[[#This Row],[NOM DE LA STRUCTURE]])*Tableau1[MONTANT PROPOSE POUR L''ACTION]))</f>
        <v/>
      </c>
      <c r="W1678" s="79"/>
    </row>
    <row r="1679" spans="1:23" ht="47.5" hidden="1" customHeight="1" x14ac:dyDescent="0.25">
      <c r="A1679" s="13">
        <f>_xlfn.XLOOKUP(C1679,'Export Action'!$A$3:$A$1999,'Export Action'!$L$3:$L$1999)</f>
        <v>0</v>
      </c>
      <c r="B1679" s="84"/>
      <c r="C1679" s="1"/>
      <c r="D1679" s="36">
        <f>_xlfn.XLOOKUP(C1679,'Export Action'!$A$3:$A$1999,'Export Action'!$X$3:$X$1999)</f>
        <v>0</v>
      </c>
      <c r="E1679" s="1" t="e">
        <f>_xlfn.XLOOKUP(A1679,'Export Dossier'!$K$3:$K$974,'Export Dossier'!$D$3:$D$974)</f>
        <v>#N/A</v>
      </c>
      <c r="F1679" s="36"/>
      <c r="G1679" s="68"/>
      <c r="H1679" s="71"/>
      <c r="I1679" s="71"/>
      <c r="J1679" s="1"/>
      <c r="K1679" s="1"/>
      <c r="L1679" s="1"/>
      <c r="M1679" s="5"/>
      <c r="N1679" s="5"/>
      <c r="O1679" s="31"/>
      <c r="P1679" s="31"/>
      <c r="Q1679" s="1"/>
      <c r="R1679" s="64" t="str">
        <f>IF(OR(_xlfn.XLOOKUP(C1679,'Export Action'!$A$3:$A$1999,'Export Action'!$AO$3:$AO$1999)="Communes ZRR./bassins de vie pop &gt; 50% ZRR",_xlfn.XLOOKUP(C1679,'Export Action'!$A$3:$A$1999,'Export Action'!$AO$3:$AO$1999)="Contrats de relance et de transition écologique (CRTE) rural"),"Oui","Non")</f>
        <v>Non</v>
      </c>
      <c r="S1679" s="73"/>
      <c r="T1679" s="74">
        <f t="shared" si="26"/>
        <v>430</v>
      </c>
      <c r="U1679" s="75"/>
      <c r="V1679" s="8" t="str" cm="1">
        <f t="array" ref="V1679">IF(SUMPRODUCT((Tableau1[NOM DE LA STRUCTURE]=Tableau1[[#This Row],[NOM DE LA STRUCTURE]])*Tableau1[MONTANT PROPOSE POUR L''ACTION])=0,"",SUMPRODUCT((Tableau1[NOM DE LA STRUCTURE]=Tableau1[[#This Row],[NOM DE LA STRUCTURE]])*Tableau1[MONTANT PROPOSE POUR L''ACTION]))</f>
        <v/>
      </c>
      <c r="W1679" s="79"/>
    </row>
    <row r="1680" spans="1:23" ht="47.5" hidden="1" customHeight="1" x14ac:dyDescent="0.25">
      <c r="A1680" s="13">
        <f>_xlfn.XLOOKUP(C1680,'Export Action'!$A$3:$A$1999,'Export Action'!$L$3:$L$1999)</f>
        <v>0</v>
      </c>
      <c r="B1680" s="84"/>
      <c r="C1680" s="1"/>
      <c r="D1680" s="36">
        <f>_xlfn.XLOOKUP(C1680,'Export Action'!$A$3:$A$1999,'Export Action'!$X$3:$X$1999)</f>
        <v>0</v>
      </c>
      <c r="E1680" s="1" t="e">
        <f>_xlfn.XLOOKUP(A1680,'Export Dossier'!$K$3:$K$974,'Export Dossier'!$D$3:$D$974)</f>
        <v>#N/A</v>
      </c>
      <c r="F1680" s="36"/>
      <c r="G1680" s="68"/>
      <c r="H1680" s="71"/>
      <c r="I1680" s="71"/>
      <c r="J1680" s="1"/>
      <c r="K1680" s="1"/>
      <c r="L1680" s="1"/>
      <c r="M1680" s="5"/>
      <c r="N1680" s="5"/>
      <c r="O1680" s="31"/>
      <c r="P1680" s="31"/>
      <c r="Q1680" s="1"/>
      <c r="R1680" s="64" t="str">
        <f>IF(OR(_xlfn.XLOOKUP(C1680,'Export Action'!$A$3:$A$1999,'Export Action'!$AO$3:$AO$1999)="Communes ZRR./bassins de vie pop &gt; 50% ZRR",_xlfn.XLOOKUP(C1680,'Export Action'!$A$3:$A$1999,'Export Action'!$AO$3:$AO$1999)="Contrats de relance et de transition écologique (CRTE) rural"),"Oui","Non")</f>
        <v>Non</v>
      </c>
      <c r="S1680" s="73"/>
      <c r="T1680" s="74">
        <f t="shared" si="26"/>
        <v>430</v>
      </c>
      <c r="U1680" s="75"/>
      <c r="V1680" s="8" t="str" cm="1">
        <f t="array" ref="V1680">IF(SUMPRODUCT((Tableau1[NOM DE LA STRUCTURE]=Tableau1[[#This Row],[NOM DE LA STRUCTURE]])*Tableau1[MONTANT PROPOSE POUR L''ACTION])=0,"",SUMPRODUCT((Tableau1[NOM DE LA STRUCTURE]=Tableau1[[#This Row],[NOM DE LA STRUCTURE]])*Tableau1[MONTANT PROPOSE POUR L''ACTION]))</f>
        <v/>
      </c>
      <c r="W1680" s="79"/>
    </row>
    <row r="1681" spans="1:23" ht="47.5" hidden="1" customHeight="1" x14ac:dyDescent="0.25">
      <c r="A1681" s="13">
        <f>_xlfn.XLOOKUP(C1681,'Export Action'!$A$3:$A$1999,'Export Action'!$L$3:$L$1999)</f>
        <v>0</v>
      </c>
      <c r="B1681" s="84"/>
      <c r="C1681" s="1"/>
      <c r="D1681" s="36">
        <f>_xlfn.XLOOKUP(C1681,'Export Action'!$A$3:$A$1999,'Export Action'!$X$3:$X$1999)</f>
        <v>0</v>
      </c>
      <c r="E1681" s="1" t="e">
        <f>_xlfn.XLOOKUP(A1681,'Export Dossier'!$K$3:$K$974,'Export Dossier'!$D$3:$D$974)</f>
        <v>#N/A</v>
      </c>
      <c r="F1681" s="36"/>
      <c r="G1681" s="68"/>
      <c r="H1681" s="71"/>
      <c r="I1681" s="71"/>
      <c r="J1681" s="1"/>
      <c r="K1681" s="1"/>
      <c r="L1681" s="1"/>
      <c r="M1681" s="5"/>
      <c r="N1681" s="5"/>
      <c r="O1681" s="31"/>
      <c r="P1681" s="31"/>
      <c r="Q1681" s="1"/>
      <c r="R1681" s="64" t="str">
        <f>IF(OR(_xlfn.XLOOKUP(C1681,'Export Action'!$A$3:$A$1999,'Export Action'!$AO$3:$AO$1999)="Communes ZRR./bassins de vie pop &gt; 50% ZRR",_xlfn.XLOOKUP(C1681,'Export Action'!$A$3:$A$1999,'Export Action'!$AO$3:$AO$1999)="Contrats de relance et de transition écologique (CRTE) rural"),"Oui","Non")</f>
        <v>Non</v>
      </c>
      <c r="S1681" s="73"/>
      <c r="T1681" s="74">
        <f t="shared" si="26"/>
        <v>430</v>
      </c>
      <c r="U1681" s="75"/>
      <c r="V1681" s="8" t="str" cm="1">
        <f t="array" ref="V1681">IF(SUMPRODUCT((Tableau1[NOM DE LA STRUCTURE]=Tableau1[[#This Row],[NOM DE LA STRUCTURE]])*Tableau1[MONTANT PROPOSE POUR L''ACTION])=0,"",SUMPRODUCT((Tableau1[NOM DE LA STRUCTURE]=Tableau1[[#This Row],[NOM DE LA STRUCTURE]])*Tableau1[MONTANT PROPOSE POUR L''ACTION]))</f>
        <v/>
      </c>
      <c r="W1681" s="79"/>
    </row>
    <row r="1682" spans="1:23" ht="47.5" hidden="1" customHeight="1" x14ac:dyDescent="0.25">
      <c r="A1682" s="13">
        <f>_xlfn.XLOOKUP(C1682,'Export Action'!$A$3:$A$1999,'Export Action'!$L$3:$L$1999)</f>
        <v>0</v>
      </c>
      <c r="B1682" s="84"/>
      <c r="C1682" s="1"/>
      <c r="D1682" s="36">
        <f>_xlfn.XLOOKUP(C1682,'Export Action'!$A$3:$A$1999,'Export Action'!$X$3:$X$1999)</f>
        <v>0</v>
      </c>
      <c r="E1682" s="1" t="e">
        <f>_xlfn.XLOOKUP(A1682,'Export Dossier'!$K$3:$K$974,'Export Dossier'!$D$3:$D$974)</f>
        <v>#N/A</v>
      </c>
      <c r="F1682" s="36"/>
      <c r="G1682" s="68"/>
      <c r="H1682" s="71"/>
      <c r="I1682" s="71"/>
      <c r="J1682" s="1"/>
      <c r="K1682" s="1"/>
      <c r="L1682" s="1"/>
      <c r="M1682" s="5"/>
      <c r="N1682" s="5"/>
      <c r="O1682" s="31"/>
      <c r="P1682" s="31"/>
      <c r="Q1682" s="1"/>
      <c r="R1682" s="64" t="str">
        <f>IF(OR(_xlfn.XLOOKUP(C1682,'Export Action'!$A$3:$A$1999,'Export Action'!$AO$3:$AO$1999)="Communes ZRR./bassins de vie pop &gt; 50% ZRR",_xlfn.XLOOKUP(C1682,'Export Action'!$A$3:$A$1999,'Export Action'!$AO$3:$AO$1999)="Contrats de relance et de transition écologique (CRTE) rural"),"Oui","Non")</f>
        <v>Non</v>
      </c>
      <c r="S1682" s="73"/>
      <c r="T1682" s="74">
        <f t="shared" si="26"/>
        <v>430</v>
      </c>
      <c r="U1682" s="75"/>
      <c r="V1682" s="8" t="str" cm="1">
        <f t="array" ref="V1682">IF(SUMPRODUCT((Tableau1[NOM DE LA STRUCTURE]=Tableau1[[#This Row],[NOM DE LA STRUCTURE]])*Tableau1[MONTANT PROPOSE POUR L''ACTION])=0,"",SUMPRODUCT((Tableau1[NOM DE LA STRUCTURE]=Tableau1[[#This Row],[NOM DE LA STRUCTURE]])*Tableau1[MONTANT PROPOSE POUR L''ACTION]))</f>
        <v/>
      </c>
      <c r="W1682" s="79"/>
    </row>
    <row r="1683" spans="1:23" ht="47.5" hidden="1" customHeight="1" x14ac:dyDescent="0.25">
      <c r="A1683" s="13">
        <f>_xlfn.XLOOKUP(C1683,'Export Action'!$A$3:$A$1999,'Export Action'!$L$3:$L$1999)</f>
        <v>0</v>
      </c>
      <c r="B1683" s="84"/>
      <c r="C1683" s="1"/>
      <c r="D1683" s="36">
        <f>_xlfn.XLOOKUP(C1683,'Export Action'!$A$3:$A$1999,'Export Action'!$X$3:$X$1999)</f>
        <v>0</v>
      </c>
      <c r="E1683" s="1" t="e">
        <f>_xlfn.XLOOKUP(A1683,'Export Dossier'!$K$3:$K$974,'Export Dossier'!$D$3:$D$974)</f>
        <v>#N/A</v>
      </c>
      <c r="F1683" s="36"/>
      <c r="G1683" s="68"/>
      <c r="H1683" s="71"/>
      <c r="I1683" s="71"/>
      <c r="J1683" s="1"/>
      <c r="K1683" s="1"/>
      <c r="L1683" s="1"/>
      <c r="M1683" s="5"/>
      <c r="N1683" s="5"/>
      <c r="O1683" s="31"/>
      <c r="P1683" s="31"/>
      <c r="Q1683" s="1"/>
      <c r="R1683" s="64" t="str">
        <f>IF(OR(_xlfn.XLOOKUP(C1683,'Export Action'!$A$3:$A$1999,'Export Action'!$AO$3:$AO$1999)="Communes ZRR./bassins de vie pop &gt; 50% ZRR",_xlfn.XLOOKUP(C1683,'Export Action'!$A$3:$A$1999,'Export Action'!$AO$3:$AO$1999)="Contrats de relance et de transition écologique (CRTE) rural"),"Oui","Non")</f>
        <v>Non</v>
      </c>
      <c r="S1683" s="73"/>
      <c r="T1683" s="74">
        <f t="shared" si="26"/>
        <v>430</v>
      </c>
      <c r="U1683" s="75"/>
      <c r="V1683" s="8" t="str" cm="1">
        <f t="array" ref="V1683">IF(SUMPRODUCT((Tableau1[NOM DE LA STRUCTURE]=Tableau1[[#This Row],[NOM DE LA STRUCTURE]])*Tableau1[MONTANT PROPOSE POUR L''ACTION])=0,"",SUMPRODUCT((Tableau1[NOM DE LA STRUCTURE]=Tableau1[[#This Row],[NOM DE LA STRUCTURE]])*Tableau1[MONTANT PROPOSE POUR L''ACTION]))</f>
        <v/>
      </c>
      <c r="W1683" s="79"/>
    </row>
    <row r="1684" spans="1:23" ht="47.5" hidden="1" customHeight="1" x14ac:dyDescent="0.25">
      <c r="A1684" s="13">
        <f>_xlfn.XLOOKUP(C1684,'Export Action'!$A$3:$A$1999,'Export Action'!$L$3:$L$1999)</f>
        <v>0</v>
      </c>
      <c r="B1684" s="84"/>
      <c r="C1684" s="1"/>
      <c r="D1684" s="36">
        <f>_xlfn.XLOOKUP(C1684,'Export Action'!$A$3:$A$1999,'Export Action'!$X$3:$X$1999)</f>
        <v>0</v>
      </c>
      <c r="E1684" s="1" t="e">
        <f>_xlfn.XLOOKUP(A1684,'Export Dossier'!$K$3:$K$974,'Export Dossier'!$D$3:$D$974)</f>
        <v>#N/A</v>
      </c>
      <c r="F1684" s="36"/>
      <c r="G1684" s="68"/>
      <c r="H1684" s="71"/>
      <c r="I1684" s="71"/>
      <c r="J1684" s="1"/>
      <c r="K1684" s="1"/>
      <c r="L1684" s="1"/>
      <c r="M1684" s="5"/>
      <c r="N1684" s="5"/>
      <c r="O1684" s="31"/>
      <c r="P1684" s="31"/>
      <c r="Q1684" s="1"/>
      <c r="R1684" s="64" t="str">
        <f>IF(OR(_xlfn.XLOOKUP(C1684,'Export Action'!$A$3:$A$1999,'Export Action'!$AO$3:$AO$1999)="Communes ZRR./bassins de vie pop &gt; 50% ZRR",_xlfn.XLOOKUP(C1684,'Export Action'!$A$3:$A$1999,'Export Action'!$AO$3:$AO$1999)="Contrats de relance et de transition écologique (CRTE) rural"),"Oui","Non")</f>
        <v>Non</v>
      </c>
      <c r="S1684" s="73"/>
      <c r="T1684" s="74">
        <f t="shared" si="26"/>
        <v>430</v>
      </c>
      <c r="U1684" s="75"/>
      <c r="V1684" s="8" t="str" cm="1">
        <f t="array" ref="V1684">IF(SUMPRODUCT((Tableau1[NOM DE LA STRUCTURE]=Tableau1[[#This Row],[NOM DE LA STRUCTURE]])*Tableau1[MONTANT PROPOSE POUR L''ACTION])=0,"",SUMPRODUCT((Tableau1[NOM DE LA STRUCTURE]=Tableau1[[#This Row],[NOM DE LA STRUCTURE]])*Tableau1[MONTANT PROPOSE POUR L''ACTION]))</f>
        <v/>
      </c>
      <c r="W1684" s="79"/>
    </row>
    <row r="1685" spans="1:23" ht="47.5" hidden="1" customHeight="1" x14ac:dyDescent="0.25">
      <c r="A1685" s="13">
        <f>_xlfn.XLOOKUP(C1685,'Export Action'!$A$3:$A$1999,'Export Action'!$L$3:$L$1999)</f>
        <v>0</v>
      </c>
      <c r="B1685" s="84"/>
      <c r="C1685" s="1"/>
      <c r="D1685" s="36">
        <f>_xlfn.XLOOKUP(C1685,'Export Action'!$A$3:$A$1999,'Export Action'!$X$3:$X$1999)</f>
        <v>0</v>
      </c>
      <c r="E1685" s="1" t="e">
        <f>_xlfn.XLOOKUP(A1685,'Export Dossier'!$K$3:$K$974,'Export Dossier'!$D$3:$D$974)</f>
        <v>#N/A</v>
      </c>
      <c r="F1685" s="36"/>
      <c r="G1685" s="68"/>
      <c r="H1685" s="71"/>
      <c r="I1685" s="71"/>
      <c r="J1685" s="1"/>
      <c r="K1685" s="1"/>
      <c r="L1685" s="1"/>
      <c r="M1685" s="5"/>
      <c r="N1685" s="5"/>
      <c r="O1685" s="31"/>
      <c r="P1685" s="31"/>
      <c r="Q1685" s="1"/>
      <c r="R1685" s="64" t="str">
        <f>IF(OR(_xlfn.XLOOKUP(C1685,'Export Action'!$A$3:$A$1999,'Export Action'!$AO$3:$AO$1999)="Communes ZRR./bassins de vie pop &gt; 50% ZRR",_xlfn.XLOOKUP(C1685,'Export Action'!$A$3:$A$1999,'Export Action'!$AO$3:$AO$1999)="Contrats de relance et de transition écologique (CRTE) rural"),"Oui","Non")</f>
        <v>Non</v>
      </c>
      <c r="S1685" s="73"/>
      <c r="T1685" s="74">
        <f t="shared" si="26"/>
        <v>430</v>
      </c>
      <c r="U1685" s="75"/>
      <c r="V1685" s="8" t="str" cm="1">
        <f t="array" ref="V1685">IF(SUMPRODUCT((Tableau1[NOM DE LA STRUCTURE]=Tableau1[[#This Row],[NOM DE LA STRUCTURE]])*Tableau1[MONTANT PROPOSE POUR L''ACTION])=0,"",SUMPRODUCT((Tableau1[NOM DE LA STRUCTURE]=Tableau1[[#This Row],[NOM DE LA STRUCTURE]])*Tableau1[MONTANT PROPOSE POUR L''ACTION]))</f>
        <v/>
      </c>
      <c r="W1685" s="79"/>
    </row>
    <row r="1686" spans="1:23" ht="47.5" hidden="1" customHeight="1" x14ac:dyDescent="0.25">
      <c r="A1686" s="13">
        <f>_xlfn.XLOOKUP(C1686,'Export Action'!$A$3:$A$1999,'Export Action'!$L$3:$L$1999)</f>
        <v>0</v>
      </c>
      <c r="B1686" s="84"/>
      <c r="C1686" s="1"/>
      <c r="D1686" s="36">
        <f>_xlfn.XLOOKUP(C1686,'Export Action'!$A$3:$A$1999,'Export Action'!$X$3:$X$1999)</f>
        <v>0</v>
      </c>
      <c r="E1686" s="1" t="e">
        <f>_xlfn.XLOOKUP(A1686,'Export Dossier'!$K$3:$K$974,'Export Dossier'!$D$3:$D$974)</f>
        <v>#N/A</v>
      </c>
      <c r="F1686" s="36"/>
      <c r="G1686" s="68"/>
      <c r="H1686" s="71"/>
      <c r="I1686" s="71"/>
      <c r="J1686" s="1"/>
      <c r="K1686" s="1"/>
      <c r="L1686" s="1"/>
      <c r="M1686" s="5"/>
      <c r="N1686" s="5"/>
      <c r="O1686" s="31"/>
      <c r="P1686" s="31"/>
      <c r="Q1686" s="1"/>
      <c r="R1686" s="64" t="str">
        <f>IF(OR(_xlfn.XLOOKUP(C1686,'Export Action'!$A$3:$A$1999,'Export Action'!$AO$3:$AO$1999)="Communes ZRR./bassins de vie pop &gt; 50% ZRR",_xlfn.XLOOKUP(C1686,'Export Action'!$A$3:$A$1999,'Export Action'!$AO$3:$AO$1999)="Contrats de relance et de transition écologique (CRTE) rural"),"Oui","Non")</f>
        <v>Non</v>
      </c>
      <c r="S1686" s="73"/>
      <c r="T1686" s="74">
        <f t="shared" si="26"/>
        <v>430</v>
      </c>
      <c r="U1686" s="75"/>
      <c r="V1686" s="8" t="str" cm="1">
        <f t="array" ref="V1686">IF(SUMPRODUCT((Tableau1[NOM DE LA STRUCTURE]=Tableau1[[#This Row],[NOM DE LA STRUCTURE]])*Tableau1[MONTANT PROPOSE POUR L''ACTION])=0,"",SUMPRODUCT((Tableau1[NOM DE LA STRUCTURE]=Tableau1[[#This Row],[NOM DE LA STRUCTURE]])*Tableau1[MONTANT PROPOSE POUR L''ACTION]))</f>
        <v/>
      </c>
      <c r="W1686" s="79"/>
    </row>
    <row r="1687" spans="1:23" ht="47.5" hidden="1" customHeight="1" x14ac:dyDescent="0.25">
      <c r="A1687" s="13">
        <f>_xlfn.XLOOKUP(C1687,'Export Action'!$A$3:$A$1999,'Export Action'!$L$3:$L$1999)</f>
        <v>0</v>
      </c>
      <c r="B1687" s="84"/>
      <c r="C1687" s="1"/>
      <c r="D1687" s="36">
        <f>_xlfn.XLOOKUP(C1687,'Export Action'!$A$3:$A$1999,'Export Action'!$X$3:$X$1999)</f>
        <v>0</v>
      </c>
      <c r="E1687" s="1" t="e">
        <f>_xlfn.XLOOKUP(A1687,'Export Dossier'!$K$3:$K$974,'Export Dossier'!$D$3:$D$974)</f>
        <v>#N/A</v>
      </c>
      <c r="F1687" s="36"/>
      <c r="G1687" s="68"/>
      <c r="H1687" s="71"/>
      <c r="I1687" s="71"/>
      <c r="J1687" s="1"/>
      <c r="K1687" s="1"/>
      <c r="L1687" s="1"/>
      <c r="M1687" s="5"/>
      <c r="N1687" s="5"/>
      <c r="O1687" s="31"/>
      <c r="P1687" s="31"/>
      <c r="Q1687" s="1"/>
      <c r="R1687" s="64" t="str">
        <f>IF(OR(_xlfn.XLOOKUP(C1687,'Export Action'!$A$3:$A$1999,'Export Action'!$AO$3:$AO$1999)="Communes ZRR./bassins de vie pop &gt; 50% ZRR",_xlfn.XLOOKUP(C1687,'Export Action'!$A$3:$A$1999,'Export Action'!$AO$3:$AO$1999)="Contrats de relance et de transition écologique (CRTE) rural"),"Oui","Non")</f>
        <v>Non</v>
      </c>
      <c r="S1687" s="73"/>
      <c r="T1687" s="74">
        <f t="shared" si="26"/>
        <v>430</v>
      </c>
      <c r="U1687" s="75"/>
      <c r="V1687" s="8" t="str" cm="1">
        <f t="array" ref="V1687">IF(SUMPRODUCT((Tableau1[NOM DE LA STRUCTURE]=Tableau1[[#This Row],[NOM DE LA STRUCTURE]])*Tableau1[MONTANT PROPOSE POUR L''ACTION])=0,"",SUMPRODUCT((Tableau1[NOM DE LA STRUCTURE]=Tableau1[[#This Row],[NOM DE LA STRUCTURE]])*Tableau1[MONTANT PROPOSE POUR L''ACTION]))</f>
        <v/>
      </c>
      <c r="W1687" s="79"/>
    </row>
    <row r="1688" spans="1:23" ht="47.5" hidden="1" customHeight="1" x14ac:dyDescent="0.25">
      <c r="A1688" s="13">
        <f>_xlfn.XLOOKUP(C1688,'Export Action'!$A$3:$A$1999,'Export Action'!$L$3:$L$1999)</f>
        <v>0</v>
      </c>
      <c r="B1688" s="84"/>
      <c r="C1688" s="1"/>
      <c r="D1688" s="36">
        <f>_xlfn.XLOOKUP(C1688,'Export Action'!$A$3:$A$1999,'Export Action'!$X$3:$X$1999)</f>
        <v>0</v>
      </c>
      <c r="E1688" s="1" t="e">
        <f>_xlfn.XLOOKUP(A1688,'Export Dossier'!$K$3:$K$974,'Export Dossier'!$D$3:$D$974)</f>
        <v>#N/A</v>
      </c>
      <c r="F1688" s="36"/>
      <c r="G1688" s="68"/>
      <c r="H1688" s="71"/>
      <c r="I1688" s="71"/>
      <c r="J1688" s="1"/>
      <c r="K1688" s="1"/>
      <c r="L1688" s="1"/>
      <c r="M1688" s="5"/>
      <c r="N1688" s="5"/>
      <c r="O1688" s="31"/>
      <c r="P1688" s="31"/>
      <c r="Q1688" s="1"/>
      <c r="R1688" s="64" t="str">
        <f>IF(OR(_xlfn.XLOOKUP(C1688,'Export Action'!$A$3:$A$1999,'Export Action'!$AO$3:$AO$1999)="Communes ZRR./bassins de vie pop &gt; 50% ZRR",_xlfn.XLOOKUP(C1688,'Export Action'!$A$3:$A$1999,'Export Action'!$AO$3:$AO$1999)="Contrats de relance et de transition écologique (CRTE) rural"),"Oui","Non")</f>
        <v>Non</v>
      </c>
      <c r="S1688" s="73"/>
      <c r="T1688" s="74">
        <f t="shared" si="26"/>
        <v>430</v>
      </c>
      <c r="U1688" s="75"/>
      <c r="V1688" s="8" t="str" cm="1">
        <f t="array" ref="V1688">IF(SUMPRODUCT((Tableau1[NOM DE LA STRUCTURE]=Tableau1[[#This Row],[NOM DE LA STRUCTURE]])*Tableau1[MONTANT PROPOSE POUR L''ACTION])=0,"",SUMPRODUCT((Tableau1[NOM DE LA STRUCTURE]=Tableau1[[#This Row],[NOM DE LA STRUCTURE]])*Tableau1[MONTANT PROPOSE POUR L''ACTION]))</f>
        <v/>
      </c>
      <c r="W1688" s="79"/>
    </row>
    <row r="1689" spans="1:23" ht="47.5" hidden="1" customHeight="1" x14ac:dyDescent="0.25">
      <c r="A1689" s="13">
        <f>_xlfn.XLOOKUP(C1689,'Export Action'!$A$3:$A$1999,'Export Action'!$L$3:$L$1999)</f>
        <v>0</v>
      </c>
      <c r="B1689" s="84"/>
      <c r="C1689" s="1"/>
      <c r="D1689" s="36">
        <f>_xlfn.XLOOKUP(C1689,'Export Action'!$A$3:$A$1999,'Export Action'!$X$3:$X$1999)</f>
        <v>0</v>
      </c>
      <c r="E1689" s="1" t="e">
        <f>_xlfn.XLOOKUP(A1689,'Export Dossier'!$K$3:$K$974,'Export Dossier'!$D$3:$D$974)</f>
        <v>#N/A</v>
      </c>
      <c r="F1689" s="36"/>
      <c r="G1689" s="68"/>
      <c r="H1689" s="71"/>
      <c r="I1689" s="71"/>
      <c r="J1689" s="1"/>
      <c r="K1689" s="1"/>
      <c r="L1689" s="1"/>
      <c r="M1689" s="5"/>
      <c r="N1689" s="5"/>
      <c r="O1689" s="31"/>
      <c r="P1689" s="31"/>
      <c r="Q1689" s="1"/>
      <c r="R1689" s="64" t="str">
        <f>IF(OR(_xlfn.XLOOKUP(C1689,'Export Action'!$A$3:$A$1999,'Export Action'!$AO$3:$AO$1999)="Communes ZRR./bassins de vie pop &gt; 50% ZRR",_xlfn.XLOOKUP(C1689,'Export Action'!$A$3:$A$1999,'Export Action'!$AO$3:$AO$1999)="Contrats de relance et de transition écologique (CRTE) rural"),"Oui","Non")</f>
        <v>Non</v>
      </c>
      <c r="S1689" s="73"/>
      <c r="T1689" s="74">
        <f t="shared" si="26"/>
        <v>430</v>
      </c>
      <c r="U1689" s="75"/>
      <c r="V1689" s="8" t="str" cm="1">
        <f t="array" ref="V1689">IF(SUMPRODUCT((Tableau1[NOM DE LA STRUCTURE]=Tableau1[[#This Row],[NOM DE LA STRUCTURE]])*Tableau1[MONTANT PROPOSE POUR L''ACTION])=0,"",SUMPRODUCT((Tableau1[NOM DE LA STRUCTURE]=Tableau1[[#This Row],[NOM DE LA STRUCTURE]])*Tableau1[MONTANT PROPOSE POUR L''ACTION]))</f>
        <v/>
      </c>
      <c r="W1689" s="79"/>
    </row>
    <row r="1690" spans="1:23" ht="47.5" hidden="1" customHeight="1" x14ac:dyDescent="0.25">
      <c r="A1690" s="13">
        <f>_xlfn.XLOOKUP(C1690,'Export Action'!$A$3:$A$1999,'Export Action'!$L$3:$L$1999)</f>
        <v>0</v>
      </c>
      <c r="B1690" s="84"/>
      <c r="C1690" s="1"/>
      <c r="D1690" s="36">
        <f>_xlfn.XLOOKUP(C1690,'Export Action'!$A$3:$A$1999,'Export Action'!$X$3:$X$1999)</f>
        <v>0</v>
      </c>
      <c r="E1690" s="1" t="e">
        <f>_xlfn.XLOOKUP(A1690,'Export Dossier'!$K$3:$K$974,'Export Dossier'!$D$3:$D$974)</f>
        <v>#N/A</v>
      </c>
      <c r="F1690" s="36"/>
      <c r="G1690" s="68"/>
      <c r="H1690" s="71"/>
      <c r="I1690" s="71"/>
      <c r="J1690" s="1"/>
      <c r="K1690" s="1"/>
      <c r="L1690" s="1"/>
      <c r="M1690" s="5"/>
      <c r="N1690" s="5"/>
      <c r="O1690" s="31"/>
      <c r="P1690" s="31"/>
      <c r="Q1690" s="1"/>
      <c r="R1690" s="64" t="str">
        <f>IF(OR(_xlfn.XLOOKUP(C1690,'Export Action'!$A$3:$A$1999,'Export Action'!$AO$3:$AO$1999)="Communes ZRR./bassins de vie pop &gt; 50% ZRR",_xlfn.XLOOKUP(C1690,'Export Action'!$A$3:$A$1999,'Export Action'!$AO$3:$AO$1999)="Contrats de relance et de transition écologique (CRTE) rural"),"Oui","Non")</f>
        <v>Non</v>
      </c>
      <c r="S1690" s="73"/>
      <c r="T1690" s="74">
        <f t="shared" si="26"/>
        <v>430</v>
      </c>
      <c r="U1690" s="75"/>
      <c r="V1690" s="8" t="str" cm="1">
        <f t="array" ref="V1690">IF(SUMPRODUCT((Tableau1[NOM DE LA STRUCTURE]=Tableau1[[#This Row],[NOM DE LA STRUCTURE]])*Tableau1[MONTANT PROPOSE POUR L''ACTION])=0,"",SUMPRODUCT((Tableau1[NOM DE LA STRUCTURE]=Tableau1[[#This Row],[NOM DE LA STRUCTURE]])*Tableau1[MONTANT PROPOSE POUR L''ACTION]))</f>
        <v/>
      </c>
      <c r="W1690" s="79"/>
    </row>
    <row r="1691" spans="1:23" ht="47.5" hidden="1" customHeight="1" x14ac:dyDescent="0.25">
      <c r="A1691" s="13">
        <f>_xlfn.XLOOKUP(C1691,'Export Action'!$A$3:$A$1999,'Export Action'!$L$3:$L$1999)</f>
        <v>0</v>
      </c>
      <c r="B1691" s="84"/>
      <c r="C1691" s="1"/>
      <c r="D1691" s="36">
        <f>_xlfn.XLOOKUP(C1691,'Export Action'!$A$3:$A$1999,'Export Action'!$X$3:$X$1999)</f>
        <v>0</v>
      </c>
      <c r="E1691" s="1" t="e">
        <f>_xlfn.XLOOKUP(A1691,'Export Dossier'!$K$3:$K$974,'Export Dossier'!$D$3:$D$974)</f>
        <v>#N/A</v>
      </c>
      <c r="F1691" s="36"/>
      <c r="G1691" s="68"/>
      <c r="H1691" s="71"/>
      <c r="I1691" s="71"/>
      <c r="J1691" s="1"/>
      <c r="K1691" s="1"/>
      <c r="L1691" s="1"/>
      <c r="M1691" s="5"/>
      <c r="N1691" s="5"/>
      <c r="O1691" s="31"/>
      <c r="P1691" s="31"/>
      <c r="Q1691" s="1"/>
      <c r="R1691" s="64" t="str">
        <f>IF(OR(_xlfn.XLOOKUP(C1691,'Export Action'!$A$3:$A$1999,'Export Action'!$AO$3:$AO$1999)="Communes ZRR./bassins de vie pop &gt; 50% ZRR",_xlfn.XLOOKUP(C1691,'Export Action'!$A$3:$A$1999,'Export Action'!$AO$3:$AO$1999)="Contrats de relance et de transition écologique (CRTE) rural"),"Oui","Non")</f>
        <v>Non</v>
      </c>
      <c r="S1691" s="73"/>
      <c r="T1691" s="74">
        <f t="shared" si="26"/>
        <v>430</v>
      </c>
      <c r="U1691" s="75"/>
      <c r="V1691" s="8" t="str" cm="1">
        <f t="array" ref="V1691">IF(SUMPRODUCT((Tableau1[NOM DE LA STRUCTURE]=Tableau1[[#This Row],[NOM DE LA STRUCTURE]])*Tableau1[MONTANT PROPOSE POUR L''ACTION])=0,"",SUMPRODUCT((Tableau1[NOM DE LA STRUCTURE]=Tableau1[[#This Row],[NOM DE LA STRUCTURE]])*Tableau1[MONTANT PROPOSE POUR L''ACTION]))</f>
        <v/>
      </c>
      <c r="W1691" s="79"/>
    </row>
    <row r="1692" spans="1:23" ht="47.5" hidden="1" customHeight="1" x14ac:dyDescent="0.25">
      <c r="A1692" s="13">
        <f>_xlfn.XLOOKUP(C1692,'Export Action'!$A$3:$A$1999,'Export Action'!$L$3:$L$1999)</f>
        <v>0</v>
      </c>
      <c r="B1692" s="84"/>
      <c r="C1692" s="1"/>
      <c r="D1692" s="36">
        <f>_xlfn.XLOOKUP(C1692,'Export Action'!$A$3:$A$1999,'Export Action'!$X$3:$X$1999)</f>
        <v>0</v>
      </c>
      <c r="E1692" s="1" t="e">
        <f>_xlfn.XLOOKUP(A1692,'Export Dossier'!$K$3:$K$974,'Export Dossier'!$D$3:$D$974)</f>
        <v>#N/A</v>
      </c>
      <c r="F1692" s="36"/>
      <c r="G1692" s="68"/>
      <c r="H1692" s="71"/>
      <c r="I1692" s="71"/>
      <c r="J1692" s="1"/>
      <c r="K1692" s="1"/>
      <c r="L1692" s="1"/>
      <c r="M1692" s="5"/>
      <c r="N1692" s="5"/>
      <c r="O1692" s="31"/>
      <c r="P1692" s="31"/>
      <c r="Q1692" s="1"/>
      <c r="R1692" s="64" t="str">
        <f>IF(OR(_xlfn.XLOOKUP(C1692,'Export Action'!$A$3:$A$1999,'Export Action'!$AO$3:$AO$1999)="Communes ZRR./bassins de vie pop &gt; 50% ZRR",_xlfn.XLOOKUP(C1692,'Export Action'!$A$3:$A$1999,'Export Action'!$AO$3:$AO$1999)="Contrats de relance et de transition écologique (CRTE) rural"),"Oui","Non")</f>
        <v>Non</v>
      </c>
      <c r="S1692" s="73"/>
      <c r="T1692" s="74">
        <f t="shared" si="26"/>
        <v>430</v>
      </c>
      <c r="U1692" s="75"/>
      <c r="V1692" s="8" t="str" cm="1">
        <f t="array" ref="V1692">IF(SUMPRODUCT((Tableau1[NOM DE LA STRUCTURE]=Tableau1[[#This Row],[NOM DE LA STRUCTURE]])*Tableau1[MONTANT PROPOSE POUR L''ACTION])=0,"",SUMPRODUCT((Tableau1[NOM DE LA STRUCTURE]=Tableau1[[#This Row],[NOM DE LA STRUCTURE]])*Tableau1[MONTANT PROPOSE POUR L''ACTION]))</f>
        <v/>
      </c>
      <c r="W1692" s="79"/>
    </row>
    <row r="1693" spans="1:23" ht="47.5" hidden="1" customHeight="1" x14ac:dyDescent="0.25">
      <c r="A1693" s="13">
        <f>_xlfn.XLOOKUP(C1693,'Export Action'!$A$3:$A$1999,'Export Action'!$L$3:$L$1999)</f>
        <v>0</v>
      </c>
      <c r="B1693" s="84"/>
      <c r="C1693" s="1"/>
      <c r="D1693" s="36">
        <f>_xlfn.XLOOKUP(C1693,'Export Action'!$A$3:$A$1999,'Export Action'!$X$3:$X$1999)</f>
        <v>0</v>
      </c>
      <c r="E1693" s="1" t="e">
        <f>_xlfn.XLOOKUP(A1693,'Export Dossier'!$K$3:$K$974,'Export Dossier'!$D$3:$D$974)</f>
        <v>#N/A</v>
      </c>
      <c r="F1693" s="36"/>
      <c r="G1693" s="68"/>
      <c r="H1693" s="71"/>
      <c r="I1693" s="71"/>
      <c r="J1693" s="1"/>
      <c r="K1693" s="1"/>
      <c r="L1693" s="1"/>
      <c r="M1693" s="5"/>
      <c r="N1693" s="5"/>
      <c r="O1693" s="31"/>
      <c r="P1693" s="31"/>
      <c r="Q1693" s="1"/>
      <c r="R1693" s="64" t="str">
        <f>IF(OR(_xlfn.XLOOKUP(C1693,'Export Action'!$A$3:$A$1999,'Export Action'!$AO$3:$AO$1999)="Communes ZRR./bassins de vie pop &gt; 50% ZRR",_xlfn.XLOOKUP(C1693,'Export Action'!$A$3:$A$1999,'Export Action'!$AO$3:$AO$1999)="Contrats de relance et de transition écologique (CRTE) rural"),"Oui","Non")</f>
        <v>Non</v>
      </c>
      <c r="S1693" s="73"/>
      <c r="T1693" s="74">
        <f t="shared" si="26"/>
        <v>430</v>
      </c>
      <c r="U1693" s="75"/>
      <c r="V1693" s="8" t="str" cm="1">
        <f t="array" ref="V1693">IF(SUMPRODUCT((Tableau1[NOM DE LA STRUCTURE]=Tableau1[[#This Row],[NOM DE LA STRUCTURE]])*Tableau1[MONTANT PROPOSE POUR L''ACTION])=0,"",SUMPRODUCT((Tableau1[NOM DE LA STRUCTURE]=Tableau1[[#This Row],[NOM DE LA STRUCTURE]])*Tableau1[MONTANT PROPOSE POUR L''ACTION]))</f>
        <v/>
      </c>
      <c r="W1693" s="79"/>
    </row>
    <row r="1694" spans="1:23" ht="47.5" hidden="1" customHeight="1" x14ac:dyDescent="0.25">
      <c r="A1694" s="13">
        <f>_xlfn.XLOOKUP(C1694,'Export Action'!$A$3:$A$1999,'Export Action'!$L$3:$L$1999)</f>
        <v>0</v>
      </c>
      <c r="B1694" s="84"/>
      <c r="C1694" s="1"/>
      <c r="D1694" s="36">
        <f>_xlfn.XLOOKUP(C1694,'Export Action'!$A$3:$A$1999,'Export Action'!$X$3:$X$1999)</f>
        <v>0</v>
      </c>
      <c r="E1694" s="1" t="e">
        <f>_xlfn.XLOOKUP(A1694,'Export Dossier'!$K$3:$K$974,'Export Dossier'!$D$3:$D$974)</f>
        <v>#N/A</v>
      </c>
      <c r="F1694" s="36"/>
      <c r="G1694" s="68"/>
      <c r="H1694" s="71"/>
      <c r="I1694" s="71"/>
      <c r="J1694" s="1"/>
      <c r="K1694" s="1"/>
      <c r="L1694" s="1"/>
      <c r="M1694" s="5"/>
      <c r="N1694" s="5"/>
      <c r="O1694" s="31"/>
      <c r="P1694" s="31"/>
      <c r="Q1694" s="1"/>
      <c r="R1694" s="64" t="str">
        <f>IF(OR(_xlfn.XLOOKUP(C1694,'Export Action'!$A$3:$A$1999,'Export Action'!$AO$3:$AO$1999)="Communes ZRR./bassins de vie pop &gt; 50% ZRR",_xlfn.XLOOKUP(C1694,'Export Action'!$A$3:$A$1999,'Export Action'!$AO$3:$AO$1999)="Contrats de relance et de transition écologique (CRTE) rural"),"Oui","Non")</f>
        <v>Non</v>
      </c>
      <c r="S1694" s="73"/>
      <c r="T1694" s="74">
        <f t="shared" si="26"/>
        <v>430</v>
      </c>
      <c r="U1694" s="75"/>
      <c r="V1694" s="8" t="str" cm="1">
        <f t="array" ref="V1694">IF(SUMPRODUCT((Tableau1[NOM DE LA STRUCTURE]=Tableau1[[#This Row],[NOM DE LA STRUCTURE]])*Tableau1[MONTANT PROPOSE POUR L''ACTION])=0,"",SUMPRODUCT((Tableau1[NOM DE LA STRUCTURE]=Tableau1[[#This Row],[NOM DE LA STRUCTURE]])*Tableau1[MONTANT PROPOSE POUR L''ACTION]))</f>
        <v/>
      </c>
      <c r="W1694" s="79"/>
    </row>
    <row r="1695" spans="1:23" ht="47.5" hidden="1" customHeight="1" x14ac:dyDescent="0.25">
      <c r="A1695" s="13">
        <f>_xlfn.XLOOKUP(C1695,'Export Action'!$A$3:$A$1999,'Export Action'!$L$3:$L$1999)</f>
        <v>0</v>
      </c>
      <c r="B1695" s="84"/>
      <c r="C1695" s="1"/>
      <c r="D1695" s="36">
        <f>_xlfn.XLOOKUP(C1695,'Export Action'!$A$3:$A$1999,'Export Action'!$X$3:$X$1999)</f>
        <v>0</v>
      </c>
      <c r="E1695" s="1" t="e">
        <f>_xlfn.XLOOKUP(A1695,'Export Dossier'!$K$3:$K$974,'Export Dossier'!$D$3:$D$974)</f>
        <v>#N/A</v>
      </c>
      <c r="F1695" s="36"/>
      <c r="G1695" s="68"/>
      <c r="H1695" s="71"/>
      <c r="I1695" s="71"/>
      <c r="J1695" s="1"/>
      <c r="K1695" s="1"/>
      <c r="L1695" s="1"/>
      <c r="M1695" s="5"/>
      <c r="N1695" s="5"/>
      <c r="O1695" s="31"/>
      <c r="P1695" s="31"/>
      <c r="Q1695" s="1"/>
      <c r="R1695" s="64" t="str">
        <f>IF(OR(_xlfn.XLOOKUP(C1695,'Export Action'!$A$3:$A$1999,'Export Action'!$AO$3:$AO$1999)="Communes ZRR./bassins de vie pop &gt; 50% ZRR",_xlfn.XLOOKUP(C1695,'Export Action'!$A$3:$A$1999,'Export Action'!$AO$3:$AO$1999)="Contrats de relance et de transition écologique (CRTE) rural"),"Oui","Non")</f>
        <v>Non</v>
      </c>
      <c r="S1695" s="73"/>
      <c r="T1695" s="74">
        <f t="shared" si="26"/>
        <v>430</v>
      </c>
      <c r="U1695" s="75"/>
      <c r="V1695" s="8" t="str" cm="1">
        <f t="array" ref="V1695">IF(SUMPRODUCT((Tableau1[NOM DE LA STRUCTURE]=Tableau1[[#This Row],[NOM DE LA STRUCTURE]])*Tableau1[MONTANT PROPOSE POUR L''ACTION])=0,"",SUMPRODUCT((Tableau1[NOM DE LA STRUCTURE]=Tableau1[[#This Row],[NOM DE LA STRUCTURE]])*Tableau1[MONTANT PROPOSE POUR L''ACTION]))</f>
        <v/>
      </c>
      <c r="W1695" s="79"/>
    </row>
    <row r="1696" spans="1:23" ht="47.5" hidden="1" customHeight="1" x14ac:dyDescent="0.25">
      <c r="A1696" s="13">
        <f>_xlfn.XLOOKUP(C1696,'Export Action'!$A$3:$A$1999,'Export Action'!$L$3:$L$1999)</f>
        <v>0</v>
      </c>
      <c r="B1696" s="84"/>
      <c r="C1696" s="1"/>
      <c r="D1696" s="36">
        <f>_xlfn.XLOOKUP(C1696,'Export Action'!$A$3:$A$1999,'Export Action'!$X$3:$X$1999)</f>
        <v>0</v>
      </c>
      <c r="E1696" s="1" t="e">
        <f>_xlfn.XLOOKUP(A1696,'Export Dossier'!$K$3:$K$974,'Export Dossier'!$D$3:$D$974)</f>
        <v>#N/A</v>
      </c>
      <c r="F1696" s="36"/>
      <c r="G1696" s="68"/>
      <c r="H1696" s="71"/>
      <c r="I1696" s="71"/>
      <c r="J1696" s="1"/>
      <c r="K1696" s="1"/>
      <c r="L1696" s="1"/>
      <c r="M1696" s="5"/>
      <c r="N1696" s="5"/>
      <c r="O1696" s="31"/>
      <c r="P1696" s="31"/>
      <c r="Q1696" s="1"/>
      <c r="R1696" s="64" t="str">
        <f>IF(OR(_xlfn.XLOOKUP(C1696,'Export Action'!$A$3:$A$1999,'Export Action'!$AO$3:$AO$1999)="Communes ZRR./bassins de vie pop &gt; 50% ZRR",_xlfn.XLOOKUP(C1696,'Export Action'!$A$3:$A$1999,'Export Action'!$AO$3:$AO$1999)="Contrats de relance et de transition écologique (CRTE) rural"),"Oui","Non")</f>
        <v>Non</v>
      </c>
      <c r="S1696" s="73"/>
      <c r="T1696" s="74">
        <f t="shared" si="26"/>
        <v>430</v>
      </c>
      <c r="U1696" s="75"/>
      <c r="V1696" s="8" t="str" cm="1">
        <f t="array" ref="V1696">IF(SUMPRODUCT((Tableau1[NOM DE LA STRUCTURE]=Tableau1[[#This Row],[NOM DE LA STRUCTURE]])*Tableau1[MONTANT PROPOSE POUR L''ACTION])=0,"",SUMPRODUCT((Tableau1[NOM DE LA STRUCTURE]=Tableau1[[#This Row],[NOM DE LA STRUCTURE]])*Tableau1[MONTANT PROPOSE POUR L''ACTION]))</f>
        <v/>
      </c>
      <c r="W1696" s="79"/>
    </row>
    <row r="1697" spans="1:23" ht="47.5" hidden="1" customHeight="1" x14ac:dyDescent="0.25">
      <c r="A1697" s="13">
        <f>_xlfn.XLOOKUP(C1697,'Export Action'!$A$3:$A$1999,'Export Action'!$L$3:$L$1999)</f>
        <v>0</v>
      </c>
      <c r="B1697" s="84"/>
      <c r="C1697" s="1"/>
      <c r="D1697" s="36">
        <f>_xlfn.XLOOKUP(C1697,'Export Action'!$A$3:$A$1999,'Export Action'!$X$3:$X$1999)</f>
        <v>0</v>
      </c>
      <c r="E1697" s="1" t="e">
        <f>_xlfn.XLOOKUP(A1697,'Export Dossier'!$K$3:$K$974,'Export Dossier'!$D$3:$D$974)</f>
        <v>#N/A</v>
      </c>
      <c r="F1697" s="36"/>
      <c r="G1697" s="68"/>
      <c r="H1697" s="71"/>
      <c r="I1697" s="71"/>
      <c r="J1697" s="1"/>
      <c r="K1697" s="1"/>
      <c r="L1697" s="1"/>
      <c r="M1697" s="5"/>
      <c r="N1697" s="5"/>
      <c r="O1697" s="31"/>
      <c r="P1697" s="31"/>
      <c r="Q1697" s="1"/>
      <c r="R1697" s="64" t="str">
        <f>IF(OR(_xlfn.XLOOKUP(C1697,'Export Action'!$A$3:$A$1999,'Export Action'!$AO$3:$AO$1999)="Communes ZRR./bassins de vie pop &gt; 50% ZRR",_xlfn.XLOOKUP(C1697,'Export Action'!$A$3:$A$1999,'Export Action'!$AO$3:$AO$1999)="Contrats de relance et de transition écologique (CRTE) rural"),"Oui","Non")</f>
        <v>Non</v>
      </c>
      <c r="S1697" s="73"/>
      <c r="T1697" s="74">
        <f t="shared" si="26"/>
        <v>430</v>
      </c>
      <c r="U1697" s="75"/>
      <c r="V1697" s="8" t="str" cm="1">
        <f t="array" ref="V1697">IF(SUMPRODUCT((Tableau1[NOM DE LA STRUCTURE]=Tableau1[[#This Row],[NOM DE LA STRUCTURE]])*Tableau1[MONTANT PROPOSE POUR L''ACTION])=0,"",SUMPRODUCT((Tableau1[NOM DE LA STRUCTURE]=Tableau1[[#This Row],[NOM DE LA STRUCTURE]])*Tableau1[MONTANT PROPOSE POUR L''ACTION]))</f>
        <v/>
      </c>
      <c r="W1697" s="79"/>
    </row>
    <row r="1698" spans="1:23" ht="47.5" hidden="1" customHeight="1" x14ac:dyDescent="0.25">
      <c r="A1698" s="13">
        <f>_xlfn.XLOOKUP(C1698,'Export Action'!$A$3:$A$1999,'Export Action'!$L$3:$L$1999)</f>
        <v>0</v>
      </c>
      <c r="B1698" s="84"/>
      <c r="C1698" s="1"/>
      <c r="D1698" s="36">
        <f>_xlfn.XLOOKUP(C1698,'Export Action'!$A$3:$A$1999,'Export Action'!$X$3:$X$1999)</f>
        <v>0</v>
      </c>
      <c r="E1698" s="1" t="e">
        <f>_xlfn.XLOOKUP(A1698,'Export Dossier'!$K$3:$K$974,'Export Dossier'!$D$3:$D$974)</f>
        <v>#N/A</v>
      </c>
      <c r="F1698" s="36"/>
      <c r="G1698" s="68"/>
      <c r="H1698" s="71"/>
      <c r="I1698" s="71"/>
      <c r="J1698" s="1"/>
      <c r="K1698" s="1"/>
      <c r="L1698" s="1"/>
      <c r="M1698" s="5"/>
      <c r="N1698" s="5"/>
      <c r="O1698" s="31"/>
      <c r="P1698" s="31"/>
      <c r="Q1698" s="1"/>
      <c r="R1698" s="64" t="str">
        <f>IF(OR(_xlfn.XLOOKUP(C1698,'Export Action'!$A$3:$A$1999,'Export Action'!$AO$3:$AO$1999)="Communes ZRR./bassins de vie pop &gt; 50% ZRR",_xlfn.XLOOKUP(C1698,'Export Action'!$A$3:$A$1999,'Export Action'!$AO$3:$AO$1999)="Contrats de relance et de transition écologique (CRTE) rural"),"Oui","Non")</f>
        <v>Non</v>
      </c>
      <c r="S1698" s="73"/>
      <c r="T1698" s="74">
        <f t="shared" si="26"/>
        <v>430</v>
      </c>
      <c r="U1698" s="75"/>
      <c r="V1698" s="8" t="str" cm="1">
        <f t="array" ref="V1698">IF(SUMPRODUCT((Tableau1[NOM DE LA STRUCTURE]=Tableau1[[#This Row],[NOM DE LA STRUCTURE]])*Tableau1[MONTANT PROPOSE POUR L''ACTION])=0,"",SUMPRODUCT((Tableau1[NOM DE LA STRUCTURE]=Tableau1[[#This Row],[NOM DE LA STRUCTURE]])*Tableau1[MONTANT PROPOSE POUR L''ACTION]))</f>
        <v/>
      </c>
      <c r="W1698" s="79"/>
    </row>
    <row r="1699" spans="1:23" ht="47.5" hidden="1" customHeight="1" x14ac:dyDescent="0.25">
      <c r="A1699" s="13">
        <f>_xlfn.XLOOKUP(C1699,'Export Action'!$A$3:$A$1999,'Export Action'!$L$3:$L$1999)</f>
        <v>0</v>
      </c>
      <c r="B1699" s="84"/>
      <c r="C1699" s="1"/>
      <c r="D1699" s="36">
        <f>_xlfn.XLOOKUP(C1699,'Export Action'!$A$3:$A$1999,'Export Action'!$X$3:$X$1999)</f>
        <v>0</v>
      </c>
      <c r="E1699" s="1" t="e">
        <f>_xlfn.XLOOKUP(A1699,'Export Dossier'!$K$3:$K$974,'Export Dossier'!$D$3:$D$974)</f>
        <v>#N/A</v>
      </c>
      <c r="F1699" s="36"/>
      <c r="G1699" s="68"/>
      <c r="H1699" s="71"/>
      <c r="I1699" s="71"/>
      <c r="J1699" s="1"/>
      <c r="K1699" s="1"/>
      <c r="L1699" s="1"/>
      <c r="M1699" s="5"/>
      <c r="N1699" s="5"/>
      <c r="O1699" s="31"/>
      <c r="P1699" s="31"/>
      <c r="Q1699" s="1"/>
      <c r="R1699" s="64" t="str">
        <f>IF(OR(_xlfn.XLOOKUP(C1699,'Export Action'!$A$3:$A$1999,'Export Action'!$AO$3:$AO$1999)="Communes ZRR./bassins de vie pop &gt; 50% ZRR",_xlfn.XLOOKUP(C1699,'Export Action'!$A$3:$A$1999,'Export Action'!$AO$3:$AO$1999)="Contrats de relance et de transition écologique (CRTE) rural"),"Oui","Non")</f>
        <v>Non</v>
      </c>
      <c r="S1699" s="73"/>
      <c r="T1699" s="74">
        <f t="shared" si="26"/>
        <v>430</v>
      </c>
      <c r="U1699" s="75"/>
      <c r="V1699" s="8" t="str" cm="1">
        <f t="array" ref="V1699">IF(SUMPRODUCT((Tableau1[NOM DE LA STRUCTURE]=Tableau1[[#This Row],[NOM DE LA STRUCTURE]])*Tableau1[MONTANT PROPOSE POUR L''ACTION])=0,"",SUMPRODUCT((Tableau1[NOM DE LA STRUCTURE]=Tableau1[[#This Row],[NOM DE LA STRUCTURE]])*Tableau1[MONTANT PROPOSE POUR L''ACTION]))</f>
        <v/>
      </c>
      <c r="W1699" s="79"/>
    </row>
    <row r="1700" spans="1:23" ht="47.5" hidden="1" customHeight="1" x14ac:dyDescent="0.25">
      <c r="A1700" s="13">
        <f>_xlfn.XLOOKUP(C1700,'Export Action'!$A$3:$A$1999,'Export Action'!$L$3:$L$1999)</f>
        <v>0</v>
      </c>
      <c r="B1700" s="84"/>
      <c r="C1700" s="1"/>
      <c r="D1700" s="36">
        <f>_xlfn.XLOOKUP(C1700,'Export Action'!$A$3:$A$1999,'Export Action'!$X$3:$X$1999)</f>
        <v>0</v>
      </c>
      <c r="E1700" s="1" t="e">
        <f>_xlfn.XLOOKUP(A1700,'Export Dossier'!$K$3:$K$974,'Export Dossier'!$D$3:$D$974)</f>
        <v>#N/A</v>
      </c>
      <c r="F1700" s="36"/>
      <c r="G1700" s="68"/>
      <c r="H1700" s="71"/>
      <c r="I1700" s="71"/>
      <c r="J1700" s="1"/>
      <c r="K1700" s="1"/>
      <c r="L1700" s="1"/>
      <c r="M1700" s="5"/>
      <c r="N1700" s="5"/>
      <c r="O1700" s="31"/>
      <c r="P1700" s="31"/>
      <c r="Q1700" s="1"/>
      <c r="R1700" s="64" t="str">
        <f>IF(OR(_xlfn.XLOOKUP(C1700,'Export Action'!$A$3:$A$1999,'Export Action'!$AO$3:$AO$1999)="Communes ZRR./bassins de vie pop &gt; 50% ZRR",_xlfn.XLOOKUP(C1700,'Export Action'!$A$3:$A$1999,'Export Action'!$AO$3:$AO$1999)="Contrats de relance et de transition écologique (CRTE) rural"),"Oui","Non")</f>
        <v>Non</v>
      </c>
      <c r="S1700" s="73"/>
      <c r="T1700" s="74">
        <f t="shared" si="26"/>
        <v>430</v>
      </c>
      <c r="U1700" s="75"/>
      <c r="V1700" s="8" t="str" cm="1">
        <f t="array" ref="V1700">IF(SUMPRODUCT((Tableau1[NOM DE LA STRUCTURE]=Tableau1[[#This Row],[NOM DE LA STRUCTURE]])*Tableau1[MONTANT PROPOSE POUR L''ACTION])=0,"",SUMPRODUCT((Tableau1[NOM DE LA STRUCTURE]=Tableau1[[#This Row],[NOM DE LA STRUCTURE]])*Tableau1[MONTANT PROPOSE POUR L''ACTION]))</f>
        <v/>
      </c>
      <c r="W1700" s="79"/>
    </row>
    <row r="1701" spans="1:23" ht="47.5" hidden="1" customHeight="1" x14ac:dyDescent="0.25">
      <c r="A1701" s="13">
        <f>_xlfn.XLOOKUP(C1701,'Export Action'!$A$3:$A$1999,'Export Action'!$L$3:$L$1999)</f>
        <v>0</v>
      </c>
      <c r="B1701" s="84"/>
      <c r="C1701" s="1"/>
      <c r="D1701" s="36">
        <f>_xlfn.XLOOKUP(C1701,'Export Action'!$A$3:$A$1999,'Export Action'!$X$3:$X$1999)</f>
        <v>0</v>
      </c>
      <c r="E1701" s="1" t="e">
        <f>_xlfn.XLOOKUP(A1701,'Export Dossier'!$K$3:$K$974,'Export Dossier'!$D$3:$D$974)</f>
        <v>#N/A</v>
      </c>
      <c r="F1701" s="36"/>
      <c r="G1701" s="68"/>
      <c r="H1701" s="71"/>
      <c r="I1701" s="71"/>
      <c r="J1701" s="1"/>
      <c r="K1701" s="1"/>
      <c r="L1701" s="1"/>
      <c r="M1701" s="5"/>
      <c r="N1701" s="5"/>
      <c r="O1701" s="31"/>
      <c r="P1701" s="31"/>
      <c r="Q1701" s="1"/>
      <c r="R1701" s="64" t="str">
        <f>IF(OR(_xlfn.XLOOKUP(C1701,'Export Action'!$A$3:$A$1999,'Export Action'!$AO$3:$AO$1999)="Communes ZRR./bassins de vie pop &gt; 50% ZRR",_xlfn.XLOOKUP(C1701,'Export Action'!$A$3:$A$1999,'Export Action'!$AO$3:$AO$1999)="Contrats de relance et de transition écologique (CRTE) rural"),"Oui","Non")</f>
        <v>Non</v>
      </c>
      <c r="S1701" s="73"/>
      <c r="T1701" s="74">
        <f t="shared" ref="T1701:T1764" si="27">IF(A1701=A1700,T1700,T1700+1)</f>
        <v>430</v>
      </c>
      <c r="U1701" s="75"/>
      <c r="V1701" s="8" t="str" cm="1">
        <f t="array" ref="V1701">IF(SUMPRODUCT((Tableau1[NOM DE LA STRUCTURE]=Tableau1[[#This Row],[NOM DE LA STRUCTURE]])*Tableau1[MONTANT PROPOSE POUR L''ACTION])=0,"",SUMPRODUCT((Tableau1[NOM DE LA STRUCTURE]=Tableau1[[#This Row],[NOM DE LA STRUCTURE]])*Tableau1[MONTANT PROPOSE POUR L''ACTION]))</f>
        <v/>
      </c>
      <c r="W1701" s="79"/>
    </row>
    <row r="1702" spans="1:23" ht="47.5" hidden="1" customHeight="1" x14ac:dyDescent="0.25">
      <c r="A1702" s="13">
        <f>_xlfn.XLOOKUP(C1702,'Export Action'!$A$3:$A$1999,'Export Action'!$L$3:$L$1999)</f>
        <v>0</v>
      </c>
      <c r="B1702" s="84"/>
      <c r="C1702" s="1"/>
      <c r="D1702" s="36">
        <f>_xlfn.XLOOKUP(C1702,'Export Action'!$A$3:$A$1999,'Export Action'!$X$3:$X$1999)</f>
        <v>0</v>
      </c>
      <c r="E1702" s="1" t="e">
        <f>_xlfn.XLOOKUP(A1702,'Export Dossier'!$K$3:$K$974,'Export Dossier'!$D$3:$D$974)</f>
        <v>#N/A</v>
      </c>
      <c r="F1702" s="36"/>
      <c r="G1702" s="68"/>
      <c r="H1702" s="71"/>
      <c r="I1702" s="71"/>
      <c r="J1702" s="1"/>
      <c r="K1702" s="1"/>
      <c r="L1702" s="1"/>
      <c r="M1702" s="5"/>
      <c r="N1702" s="5"/>
      <c r="O1702" s="31"/>
      <c r="P1702" s="31"/>
      <c r="Q1702" s="1"/>
      <c r="R1702" s="64" t="str">
        <f>IF(OR(_xlfn.XLOOKUP(C1702,'Export Action'!$A$3:$A$1999,'Export Action'!$AO$3:$AO$1999)="Communes ZRR./bassins de vie pop &gt; 50% ZRR",_xlfn.XLOOKUP(C1702,'Export Action'!$A$3:$A$1999,'Export Action'!$AO$3:$AO$1999)="Contrats de relance et de transition écologique (CRTE) rural"),"Oui","Non")</f>
        <v>Non</v>
      </c>
      <c r="S1702" s="73"/>
      <c r="T1702" s="74">
        <f t="shared" si="27"/>
        <v>430</v>
      </c>
      <c r="U1702" s="75"/>
      <c r="V1702" s="8" t="str" cm="1">
        <f t="array" ref="V1702">IF(SUMPRODUCT((Tableau1[NOM DE LA STRUCTURE]=Tableau1[[#This Row],[NOM DE LA STRUCTURE]])*Tableau1[MONTANT PROPOSE POUR L''ACTION])=0,"",SUMPRODUCT((Tableau1[NOM DE LA STRUCTURE]=Tableau1[[#This Row],[NOM DE LA STRUCTURE]])*Tableau1[MONTANT PROPOSE POUR L''ACTION]))</f>
        <v/>
      </c>
      <c r="W1702" s="79"/>
    </row>
    <row r="1703" spans="1:23" ht="47.5" hidden="1" customHeight="1" x14ac:dyDescent="0.25">
      <c r="A1703" s="13">
        <f>_xlfn.XLOOKUP(C1703,'Export Action'!$A$3:$A$1999,'Export Action'!$L$3:$L$1999)</f>
        <v>0</v>
      </c>
      <c r="B1703" s="84"/>
      <c r="C1703" s="1"/>
      <c r="D1703" s="36">
        <f>_xlfn.XLOOKUP(C1703,'Export Action'!$A$3:$A$1999,'Export Action'!$X$3:$X$1999)</f>
        <v>0</v>
      </c>
      <c r="E1703" s="1" t="e">
        <f>_xlfn.XLOOKUP(A1703,'Export Dossier'!$K$3:$K$974,'Export Dossier'!$D$3:$D$974)</f>
        <v>#N/A</v>
      </c>
      <c r="F1703" s="36"/>
      <c r="G1703" s="68"/>
      <c r="H1703" s="71"/>
      <c r="I1703" s="71"/>
      <c r="J1703" s="1"/>
      <c r="K1703" s="1"/>
      <c r="L1703" s="1"/>
      <c r="M1703" s="5"/>
      <c r="N1703" s="5"/>
      <c r="O1703" s="31"/>
      <c r="P1703" s="31"/>
      <c r="Q1703" s="1"/>
      <c r="R1703" s="64" t="str">
        <f>IF(OR(_xlfn.XLOOKUP(C1703,'Export Action'!$A$3:$A$1999,'Export Action'!$AO$3:$AO$1999)="Communes ZRR./bassins de vie pop &gt; 50% ZRR",_xlfn.XLOOKUP(C1703,'Export Action'!$A$3:$A$1999,'Export Action'!$AO$3:$AO$1999)="Contrats de relance et de transition écologique (CRTE) rural"),"Oui","Non")</f>
        <v>Non</v>
      </c>
      <c r="S1703" s="73"/>
      <c r="T1703" s="74">
        <f t="shared" si="27"/>
        <v>430</v>
      </c>
      <c r="U1703" s="75"/>
      <c r="V1703" s="8" t="str" cm="1">
        <f t="array" ref="V1703">IF(SUMPRODUCT((Tableau1[NOM DE LA STRUCTURE]=Tableau1[[#This Row],[NOM DE LA STRUCTURE]])*Tableau1[MONTANT PROPOSE POUR L''ACTION])=0,"",SUMPRODUCT((Tableau1[NOM DE LA STRUCTURE]=Tableau1[[#This Row],[NOM DE LA STRUCTURE]])*Tableau1[MONTANT PROPOSE POUR L''ACTION]))</f>
        <v/>
      </c>
      <c r="W1703" s="79"/>
    </row>
    <row r="1704" spans="1:23" ht="47.5" hidden="1" customHeight="1" x14ac:dyDescent="0.25">
      <c r="A1704" s="13">
        <f>_xlfn.XLOOKUP(C1704,'Export Action'!$A$3:$A$1999,'Export Action'!$L$3:$L$1999)</f>
        <v>0</v>
      </c>
      <c r="B1704" s="84"/>
      <c r="C1704" s="1"/>
      <c r="D1704" s="36">
        <f>_xlfn.XLOOKUP(C1704,'Export Action'!$A$3:$A$1999,'Export Action'!$X$3:$X$1999)</f>
        <v>0</v>
      </c>
      <c r="E1704" s="1" t="e">
        <f>_xlfn.XLOOKUP(A1704,'Export Dossier'!$K$3:$K$974,'Export Dossier'!$D$3:$D$974)</f>
        <v>#N/A</v>
      </c>
      <c r="F1704" s="36"/>
      <c r="G1704" s="68"/>
      <c r="H1704" s="71"/>
      <c r="I1704" s="71"/>
      <c r="J1704" s="1"/>
      <c r="K1704" s="1"/>
      <c r="L1704" s="1"/>
      <c r="M1704" s="5"/>
      <c r="N1704" s="5"/>
      <c r="O1704" s="31"/>
      <c r="P1704" s="31"/>
      <c r="Q1704" s="1"/>
      <c r="R1704" s="64" t="str">
        <f>IF(OR(_xlfn.XLOOKUP(C1704,'Export Action'!$A$3:$A$1999,'Export Action'!$AO$3:$AO$1999)="Communes ZRR./bassins de vie pop &gt; 50% ZRR",_xlfn.XLOOKUP(C1704,'Export Action'!$A$3:$A$1999,'Export Action'!$AO$3:$AO$1999)="Contrats de relance et de transition écologique (CRTE) rural"),"Oui","Non")</f>
        <v>Non</v>
      </c>
      <c r="S1704" s="73"/>
      <c r="T1704" s="74">
        <f t="shared" si="27"/>
        <v>430</v>
      </c>
      <c r="U1704" s="75"/>
      <c r="V1704" s="8" t="str" cm="1">
        <f t="array" ref="V1704">IF(SUMPRODUCT((Tableau1[NOM DE LA STRUCTURE]=Tableau1[[#This Row],[NOM DE LA STRUCTURE]])*Tableau1[MONTANT PROPOSE POUR L''ACTION])=0,"",SUMPRODUCT((Tableau1[NOM DE LA STRUCTURE]=Tableau1[[#This Row],[NOM DE LA STRUCTURE]])*Tableau1[MONTANT PROPOSE POUR L''ACTION]))</f>
        <v/>
      </c>
      <c r="W1704" s="79"/>
    </row>
    <row r="1705" spans="1:23" ht="47.5" hidden="1" customHeight="1" x14ac:dyDescent="0.25">
      <c r="A1705" s="13">
        <f>_xlfn.XLOOKUP(C1705,'Export Action'!$A$3:$A$1999,'Export Action'!$L$3:$L$1999)</f>
        <v>0</v>
      </c>
      <c r="B1705" s="84"/>
      <c r="C1705" s="1"/>
      <c r="D1705" s="36">
        <f>_xlfn.XLOOKUP(C1705,'Export Action'!$A$3:$A$1999,'Export Action'!$X$3:$X$1999)</f>
        <v>0</v>
      </c>
      <c r="E1705" s="1" t="e">
        <f>_xlfn.XLOOKUP(A1705,'Export Dossier'!$K$3:$K$974,'Export Dossier'!$D$3:$D$974)</f>
        <v>#N/A</v>
      </c>
      <c r="F1705" s="36"/>
      <c r="G1705" s="68"/>
      <c r="H1705" s="71"/>
      <c r="I1705" s="71"/>
      <c r="J1705" s="1"/>
      <c r="K1705" s="1"/>
      <c r="L1705" s="1"/>
      <c r="M1705" s="5"/>
      <c r="N1705" s="5"/>
      <c r="O1705" s="31"/>
      <c r="P1705" s="31"/>
      <c r="Q1705" s="1"/>
      <c r="R1705" s="64" t="str">
        <f>IF(OR(_xlfn.XLOOKUP(C1705,'Export Action'!$A$3:$A$1999,'Export Action'!$AO$3:$AO$1999)="Communes ZRR./bassins de vie pop &gt; 50% ZRR",_xlfn.XLOOKUP(C1705,'Export Action'!$A$3:$A$1999,'Export Action'!$AO$3:$AO$1999)="Contrats de relance et de transition écologique (CRTE) rural"),"Oui","Non")</f>
        <v>Non</v>
      </c>
      <c r="S1705" s="73"/>
      <c r="T1705" s="74">
        <f t="shared" si="27"/>
        <v>430</v>
      </c>
      <c r="U1705" s="75"/>
      <c r="V1705" s="8" t="str" cm="1">
        <f t="array" ref="V1705">IF(SUMPRODUCT((Tableau1[NOM DE LA STRUCTURE]=Tableau1[[#This Row],[NOM DE LA STRUCTURE]])*Tableau1[MONTANT PROPOSE POUR L''ACTION])=0,"",SUMPRODUCT((Tableau1[NOM DE LA STRUCTURE]=Tableau1[[#This Row],[NOM DE LA STRUCTURE]])*Tableau1[MONTANT PROPOSE POUR L''ACTION]))</f>
        <v/>
      </c>
      <c r="W1705" s="79"/>
    </row>
    <row r="1706" spans="1:23" ht="47.5" hidden="1" customHeight="1" x14ac:dyDescent="0.25">
      <c r="A1706" s="13">
        <f>_xlfn.XLOOKUP(C1706,'Export Action'!$A$3:$A$1999,'Export Action'!$L$3:$L$1999)</f>
        <v>0</v>
      </c>
      <c r="B1706" s="84"/>
      <c r="C1706" s="1"/>
      <c r="D1706" s="36">
        <f>_xlfn.XLOOKUP(C1706,'Export Action'!$A$3:$A$1999,'Export Action'!$X$3:$X$1999)</f>
        <v>0</v>
      </c>
      <c r="E1706" s="1" t="e">
        <f>_xlfn.XLOOKUP(A1706,'Export Dossier'!$K$3:$K$974,'Export Dossier'!$D$3:$D$974)</f>
        <v>#N/A</v>
      </c>
      <c r="F1706" s="36"/>
      <c r="G1706" s="68"/>
      <c r="H1706" s="71"/>
      <c r="I1706" s="71"/>
      <c r="J1706" s="1"/>
      <c r="K1706" s="1"/>
      <c r="L1706" s="1"/>
      <c r="M1706" s="5"/>
      <c r="N1706" s="5"/>
      <c r="O1706" s="31"/>
      <c r="P1706" s="31"/>
      <c r="Q1706" s="1"/>
      <c r="R1706" s="64" t="str">
        <f>IF(OR(_xlfn.XLOOKUP(C1706,'Export Action'!$A$3:$A$1999,'Export Action'!$AO$3:$AO$1999)="Communes ZRR./bassins de vie pop &gt; 50% ZRR",_xlfn.XLOOKUP(C1706,'Export Action'!$A$3:$A$1999,'Export Action'!$AO$3:$AO$1999)="Contrats de relance et de transition écologique (CRTE) rural"),"Oui","Non")</f>
        <v>Non</v>
      </c>
      <c r="S1706" s="73"/>
      <c r="T1706" s="74">
        <f t="shared" si="27"/>
        <v>430</v>
      </c>
      <c r="U1706" s="75"/>
      <c r="V1706" s="8" t="str" cm="1">
        <f t="array" ref="V1706">IF(SUMPRODUCT((Tableau1[NOM DE LA STRUCTURE]=Tableau1[[#This Row],[NOM DE LA STRUCTURE]])*Tableau1[MONTANT PROPOSE POUR L''ACTION])=0,"",SUMPRODUCT((Tableau1[NOM DE LA STRUCTURE]=Tableau1[[#This Row],[NOM DE LA STRUCTURE]])*Tableau1[MONTANT PROPOSE POUR L''ACTION]))</f>
        <v/>
      </c>
      <c r="W1706" s="79"/>
    </row>
    <row r="1707" spans="1:23" ht="47.5" hidden="1" customHeight="1" x14ac:dyDescent="0.25">
      <c r="A1707" s="13">
        <f>_xlfn.XLOOKUP(C1707,'Export Action'!$A$3:$A$1999,'Export Action'!$L$3:$L$1999)</f>
        <v>0</v>
      </c>
      <c r="B1707" s="84"/>
      <c r="C1707" s="1"/>
      <c r="D1707" s="36">
        <f>_xlfn.XLOOKUP(C1707,'Export Action'!$A$3:$A$1999,'Export Action'!$X$3:$X$1999)</f>
        <v>0</v>
      </c>
      <c r="E1707" s="1" t="e">
        <f>_xlfn.XLOOKUP(A1707,'Export Dossier'!$K$3:$K$974,'Export Dossier'!$D$3:$D$974)</f>
        <v>#N/A</v>
      </c>
      <c r="F1707" s="36"/>
      <c r="G1707" s="68"/>
      <c r="H1707" s="71"/>
      <c r="I1707" s="71"/>
      <c r="J1707" s="1"/>
      <c r="K1707" s="1"/>
      <c r="L1707" s="1"/>
      <c r="M1707" s="5"/>
      <c r="N1707" s="5"/>
      <c r="O1707" s="31"/>
      <c r="P1707" s="31"/>
      <c r="Q1707" s="1"/>
      <c r="R1707" s="64" t="str">
        <f>IF(OR(_xlfn.XLOOKUP(C1707,'Export Action'!$A$3:$A$1999,'Export Action'!$AO$3:$AO$1999)="Communes ZRR./bassins de vie pop &gt; 50% ZRR",_xlfn.XLOOKUP(C1707,'Export Action'!$A$3:$A$1999,'Export Action'!$AO$3:$AO$1999)="Contrats de relance et de transition écologique (CRTE) rural"),"Oui","Non")</f>
        <v>Non</v>
      </c>
      <c r="S1707" s="73"/>
      <c r="T1707" s="74">
        <f t="shared" si="27"/>
        <v>430</v>
      </c>
      <c r="U1707" s="75"/>
      <c r="V1707" s="8" t="str" cm="1">
        <f t="array" ref="V1707">IF(SUMPRODUCT((Tableau1[NOM DE LA STRUCTURE]=Tableau1[[#This Row],[NOM DE LA STRUCTURE]])*Tableau1[MONTANT PROPOSE POUR L''ACTION])=0,"",SUMPRODUCT((Tableau1[NOM DE LA STRUCTURE]=Tableau1[[#This Row],[NOM DE LA STRUCTURE]])*Tableau1[MONTANT PROPOSE POUR L''ACTION]))</f>
        <v/>
      </c>
      <c r="W1707" s="79"/>
    </row>
    <row r="1708" spans="1:23" ht="47.5" hidden="1" customHeight="1" x14ac:dyDescent="0.25">
      <c r="A1708" s="13">
        <f>_xlfn.XLOOKUP(C1708,'Export Action'!$A$3:$A$1999,'Export Action'!$L$3:$L$1999)</f>
        <v>0</v>
      </c>
      <c r="B1708" s="84"/>
      <c r="C1708" s="1"/>
      <c r="D1708" s="36">
        <f>_xlfn.XLOOKUP(C1708,'Export Action'!$A$3:$A$1999,'Export Action'!$X$3:$X$1999)</f>
        <v>0</v>
      </c>
      <c r="E1708" s="1" t="e">
        <f>_xlfn.XLOOKUP(A1708,'Export Dossier'!$K$3:$K$974,'Export Dossier'!$D$3:$D$974)</f>
        <v>#N/A</v>
      </c>
      <c r="F1708" s="36"/>
      <c r="G1708" s="68"/>
      <c r="H1708" s="71"/>
      <c r="I1708" s="71"/>
      <c r="J1708" s="1"/>
      <c r="K1708" s="1"/>
      <c r="L1708" s="1"/>
      <c r="M1708" s="5"/>
      <c r="N1708" s="5"/>
      <c r="O1708" s="31"/>
      <c r="P1708" s="31"/>
      <c r="Q1708" s="1"/>
      <c r="R1708" s="64" t="str">
        <f>IF(OR(_xlfn.XLOOKUP(C1708,'Export Action'!$A$3:$A$1999,'Export Action'!$AO$3:$AO$1999)="Communes ZRR./bassins de vie pop &gt; 50% ZRR",_xlfn.XLOOKUP(C1708,'Export Action'!$A$3:$A$1999,'Export Action'!$AO$3:$AO$1999)="Contrats de relance et de transition écologique (CRTE) rural"),"Oui","Non")</f>
        <v>Non</v>
      </c>
      <c r="S1708" s="73"/>
      <c r="T1708" s="74">
        <f t="shared" si="27"/>
        <v>430</v>
      </c>
      <c r="U1708" s="75"/>
      <c r="V1708" s="8" t="str" cm="1">
        <f t="array" ref="V1708">IF(SUMPRODUCT((Tableau1[NOM DE LA STRUCTURE]=Tableau1[[#This Row],[NOM DE LA STRUCTURE]])*Tableau1[MONTANT PROPOSE POUR L''ACTION])=0,"",SUMPRODUCT((Tableau1[NOM DE LA STRUCTURE]=Tableau1[[#This Row],[NOM DE LA STRUCTURE]])*Tableau1[MONTANT PROPOSE POUR L''ACTION]))</f>
        <v/>
      </c>
      <c r="W1708" s="79"/>
    </row>
    <row r="1709" spans="1:23" ht="47.5" hidden="1" customHeight="1" x14ac:dyDescent="0.25">
      <c r="A1709" s="13">
        <f>_xlfn.XLOOKUP(C1709,'Export Action'!$A$3:$A$1999,'Export Action'!$L$3:$L$1999)</f>
        <v>0</v>
      </c>
      <c r="B1709" s="84"/>
      <c r="C1709" s="1"/>
      <c r="D1709" s="36">
        <f>_xlfn.XLOOKUP(C1709,'Export Action'!$A$3:$A$1999,'Export Action'!$X$3:$X$1999)</f>
        <v>0</v>
      </c>
      <c r="E1709" s="1" t="e">
        <f>_xlfn.XLOOKUP(A1709,'Export Dossier'!$K$3:$K$974,'Export Dossier'!$D$3:$D$974)</f>
        <v>#N/A</v>
      </c>
      <c r="F1709" s="36"/>
      <c r="G1709" s="68"/>
      <c r="H1709" s="71"/>
      <c r="I1709" s="71"/>
      <c r="J1709" s="1"/>
      <c r="K1709" s="1"/>
      <c r="L1709" s="1"/>
      <c r="M1709" s="5"/>
      <c r="N1709" s="5"/>
      <c r="O1709" s="31"/>
      <c r="P1709" s="31"/>
      <c r="Q1709" s="1"/>
      <c r="R1709" s="64" t="str">
        <f>IF(OR(_xlfn.XLOOKUP(C1709,'Export Action'!$A$3:$A$1999,'Export Action'!$AO$3:$AO$1999)="Communes ZRR./bassins de vie pop &gt; 50% ZRR",_xlfn.XLOOKUP(C1709,'Export Action'!$A$3:$A$1999,'Export Action'!$AO$3:$AO$1999)="Contrats de relance et de transition écologique (CRTE) rural"),"Oui","Non")</f>
        <v>Non</v>
      </c>
      <c r="S1709" s="73"/>
      <c r="T1709" s="74">
        <f t="shared" si="27"/>
        <v>430</v>
      </c>
      <c r="U1709" s="75"/>
      <c r="V1709" s="8" t="str" cm="1">
        <f t="array" ref="V1709">IF(SUMPRODUCT((Tableau1[NOM DE LA STRUCTURE]=Tableau1[[#This Row],[NOM DE LA STRUCTURE]])*Tableau1[MONTANT PROPOSE POUR L''ACTION])=0,"",SUMPRODUCT((Tableau1[NOM DE LA STRUCTURE]=Tableau1[[#This Row],[NOM DE LA STRUCTURE]])*Tableau1[MONTANT PROPOSE POUR L''ACTION]))</f>
        <v/>
      </c>
      <c r="W1709" s="79"/>
    </row>
    <row r="1710" spans="1:23" ht="47.5" hidden="1" customHeight="1" x14ac:dyDescent="0.25">
      <c r="A1710" s="13">
        <f>_xlfn.XLOOKUP(C1710,'Export Action'!$A$3:$A$1999,'Export Action'!$L$3:$L$1999)</f>
        <v>0</v>
      </c>
      <c r="B1710" s="84"/>
      <c r="C1710" s="1"/>
      <c r="D1710" s="36">
        <f>_xlfn.XLOOKUP(C1710,'Export Action'!$A$3:$A$1999,'Export Action'!$X$3:$X$1999)</f>
        <v>0</v>
      </c>
      <c r="E1710" s="1" t="e">
        <f>_xlfn.XLOOKUP(A1710,'Export Dossier'!$K$3:$K$974,'Export Dossier'!$D$3:$D$974)</f>
        <v>#N/A</v>
      </c>
      <c r="F1710" s="36"/>
      <c r="G1710" s="68"/>
      <c r="H1710" s="71"/>
      <c r="I1710" s="71"/>
      <c r="J1710" s="1"/>
      <c r="K1710" s="1"/>
      <c r="L1710" s="1"/>
      <c r="M1710" s="5"/>
      <c r="N1710" s="5"/>
      <c r="O1710" s="31"/>
      <c r="P1710" s="31"/>
      <c r="Q1710" s="1"/>
      <c r="R1710" s="64" t="str">
        <f>IF(OR(_xlfn.XLOOKUP(C1710,'Export Action'!$A$3:$A$1999,'Export Action'!$AO$3:$AO$1999)="Communes ZRR./bassins de vie pop &gt; 50% ZRR",_xlfn.XLOOKUP(C1710,'Export Action'!$A$3:$A$1999,'Export Action'!$AO$3:$AO$1999)="Contrats de relance et de transition écologique (CRTE) rural"),"Oui","Non")</f>
        <v>Non</v>
      </c>
      <c r="S1710" s="73"/>
      <c r="T1710" s="74">
        <f t="shared" si="27"/>
        <v>430</v>
      </c>
      <c r="U1710" s="75"/>
      <c r="V1710" s="8" t="str" cm="1">
        <f t="array" ref="V1710">IF(SUMPRODUCT((Tableau1[NOM DE LA STRUCTURE]=Tableau1[[#This Row],[NOM DE LA STRUCTURE]])*Tableau1[MONTANT PROPOSE POUR L''ACTION])=0,"",SUMPRODUCT((Tableau1[NOM DE LA STRUCTURE]=Tableau1[[#This Row],[NOM DE LA STRUCTURE]])*Tableau1[MONTANT PROPOSE POUR L''ACTION]))</f>
        <v/>
      </c>
      <c r="W1710" s="79"/>
    </row>
    <row r="1711" spans="1:23" ht="47.5" hidden="1" customHeight="1" x14ac:dyDescent="0.25">
      <c r="A1711" s="13">
        <f>_xlfn.XLOOKUP(C1711,'Export Action'!$A$3:$A$1999,'Export Action'!$L$3:$L$1999)</f>
        <v>0</v>
      </c>
      <c r="B1711" s="84"/>
      <c r="C1711" s="1"/>
      <c r="D1711" s="36">
        <f>_xlfn.XLOOKUP(C1711,'Export Action'!$A$3:$A$1999,'Export Action'!$X$3:$X$1999)</f>
        <v>0</v>
      </c>
      <c r="E1711" s="1" t="e">
        <f>_xlfn.XLOOKUP(A1711,'Export Dossier'!$K$3:$K$974,'Export Dossier'!$D$3:$D$974)</f>
        <v>#N/A</v>
      </c>
      <c r="F1711" s="36"/>
      <c r="G1711" s="68"/>
      <c r="H1711" s="71"/>
      <c r="I1711" s="71"/>
      <c r="J1711" s="1"/>
      <c r="K1711" s="1"/>
      <c r="L1711" s="1"/>
      <c r="M1711" s="5"/>
      <c r="N1711" s="5"/>
      <c r="O1711" s="31"/>
      <c r="P1711" s="31"/>
      <c r="Q1711" s="1"/>
      <c r="R1711" s="64" t="str">
        <f>IF(OR(_xlfn.XLOOKUP(C1711,'Export Action'!$A$3:$A$1999,'Export Action'!$AO$3:$AO$1999)="Communes ZRR./bassins de vie pop &gt; 50% ZRR",_xlfn.XLOOKUP(C1711,'Export Action'!$A$3:$A$1999,'Export Action'!$AO$3:$AO$1999)="Contrats de relance et de transition écologique (CRTE) rural"),"Oui","Non")</f>
        <v>Non</v>
      </c>
      <c r="S1711" s="73"/>
      <c r="T1711" s="74">
        <f t="shared" si="27"/>
        <v>430</v>
      </c>
      <c r="U1711" s="75"/>
      <c r="V1711" s="8" t="str" cm="1">
        <f t="array" ref="V1711">IF(SUMPRODUCT((Tableau1[NOM DE LA STRUCTURE]=Tableau1[[#This Row],[NOM DE LA STRUCTURE]])*Tableau1[MONTANT PROPOSE POUR L''ACTION])=0,"",SUMPRODUCT((Tableau1[NOM DE LA STRUCTURE]=Tableau1[[#This Row],[NOM DE LA STRUCTURE]])*Tableau1[MONTANT PROPOSE POUR L''ACTION]))</f>
        <v/>
      </c>
      <c r="W1711" s="79"/>
    </row>
    <row r="1712" spans="1:23" ht="47.5" hidden="1" customHeight="1" x14ac:dyDescent="0.25">
      <c r="A1712" s="13">
        <f>_xlfn.XLOOKUP(C1712,'Export Action'!$A$3:$A$1999,'Export Action'!$L$3:$L$1999)</f>
        <v>0</v>
      </c>
      <c r="B1712" s="84"/>
      <c r="C1712" s="1"/>
      <c r="D1712" s="36">
        <f>_xlfn.XLOOKUP(C1712,'Export Action'!$A$3:$A$1999,'Export Action'!$X$3:$X$1999)</f>
        <v>0</v>
      </c>
      <c r="E1712" s="1" t="e">
        <f>_xlfn.XLOOKUP(A1712,'Export Dossier'!$K$3:$K$974,'Export Dossier'!$D$3:$D$974)</f>
        <v>#N/A</v>
      </c>
      <c r="F1712" s="36"/>
      <c r="G1712" s="68"/>
      <c r="H1712" s="71"/>
      <c r="I1712" s="71"/>
      <c r="J1712" s="1"/>
      <c r="K1712" s="1"/>
      <c r="L1712" s="1"/>
      <c r="M1712" s="5"/>
      <c r="N1712" s="5"/>
      <c r="O1712" s="31"/>
      <c r="P1712" s="31"/>
      <c r="Q1712" s="1"/>
      <c r="R1712" s="64" t="str">
        <f>IF(OR(_xlfn.XLOOKUP(C1712,'Export Action'!$A$3:$A$1999,'Export Action'!$AO$3:$AO$1999)="Communes ZRR./bassins de vie pop &gt; 50% ZRR",_xlfn.XLOOKUP(C1712,'Export Action'!$A$3:$A$1999,'Export Action'!$AO$3:$AO$1999)="Contrats de relance et de transition écologique (CRTE) rural"),"Oui","Non")</f>
        <v>Non</v>
      </c>
      <c r="S1712" s="73"/>
      <c r="T1712" s="74">
        <f t="shared" si="27"/>
        <v>430</v>
      </c>
      <c r="U1712" s="75"/>
      <c r="V1712" s="8" t="str" cm="1">
        <f t="array" ref="V1712">IF(SUMPRODUCT((Tableau1[NOM DE LA STRUCTURE]=Tableau1[[#This Row],[NOM DE LA STRUCTURE]])*Tableau1[MONTANT PROPOSE POUR L''ACTION])=0,"",SUMPRODUCT((Tableau1[NOM DE LA STRUCTURE]=Tableau1[[#This Row],[NOM DE LA STRUCTURE]])*Tableau1[MONTANT PROPOSE POUR L''ACTION]))</f>
        <v/>
      </c>
      <c r="W1712" s="79"/>
    </row>
    <row r="1713" spans="1:23" ht="47.5" hidden="1" customHeight="1" x14ac:dyDescent="0.25">
      <c r="A1713" s="13">
        <f>_xlfn.XLOOKUP(C1713,'Export Action'!$A$3:$A$1999,'Export Action'!$L$3:$L$1999)</f>
        <v>0</v>
      </c>
      <c r="B1713" s="84"/>
      <c r="C1713" s="1"/>
      <c r="D1713" s="36">
        <f>_xlfn.XLOOKUP(C1713,'Export Action'!$A$3:$A$1999,'Export Action'!$X$3:$X$1999)</f>
        <v>0</v>
      </c>
      <c r="E1713" s="1" t="e">
        <f>_xlfn.XLOOKUP(A1713,'Export Dossier'!$K$3:$K$974,'Export Dossier'!$D$3:$D$974)</f>
        <v>#N/A</v>
      </c>
      <c r="F1713" s="36"/>
      <c r="G1713" s="68"/>
      <c r="H1713" s="71"/>
      <c r="I1713" s="71"/>
      <c r="J1713" s="1"/>
      <c r="K1713" s="1"/>
      <c r="L1713" s="1"/>
      <c r="M1713" s="5"/>
      <c r="N1713" s="5"/>
      <c r="O1713" s="31"/>
      <c r="P1713" s="31"/>
      <c r="Q1713" s="1"/>
      <c r="R1713" s="64" t="str">
        <f>IF(OR(_xlfn.XLOOKUP(C1713,'Export Action'!$A$3:$A$1999,'Export Action'!$AO$3:$AO$1999)="Communes ZRR./bassins de vie pop &gt; 50% ZRR",_xlfn.XLOOKUP(C1713,'Export Action'!$A$3:$A$1999,'Export Action'!$AO$3:$AO$1999)="Contrats de relance et de transition écologique (CRTE) rural"),"Oui","Non")</f>
        <v>Non</v>
      </c>
      <c r="S1713" s="73"/>
      <c r="T1713" s="74">
        <f t="shared" si="27"/>
        <v>430</v>
      </c>
      <c r="U1713" s="75"/>
      <c r="V1713" s="8" t="str" cm="1">
        <f t="array" ref="V1713">IF(SUMPRODUCT((Tableau1[NOM DE LA STRUCTURE]=Tableau1[[#This Row],[NOM DE LA STRUCTURE]])*Tableau1[MONTANT PROPOSE POUR L''ACTION])=0,"",SUMPRODUCT((Tableau1[NOM DE LA STRUCTURE]=Tableau1[[#This Row],[NOM DE LA STRUCTURE]])*Tableau1[MONTANT PROPOSE POUR L''ACTION]))</f>
        <v/>
      </c>
      <c r="W1713" s="79"/>
    </row>
    <row r="1714" spans="1:23" ht="47.5" hidden="1" customHeight="1" x14ac:dyDescent="0.25">
      <c r="A1714" s="13">
        <f>_xlfn.XLOOKUP(C1714,'Export Action'!$A$3:$A$1999,'Export Action'!$L$3:$L$1999)</f>
        <v>0</v>
      </c>
      <c r="B1714" s="84"/>
      <c r="C1714" s="1"/>
      <c r="D1714" s="36">
        <f>_xlfn.XLOOKUP(C1714,'Export Action'!$A$3:$A$1999,'Export Action'!$X$3:$X$1999)</f>
        <v>0</v>
      </c>
      <c r="E1714" s="1" t="e">
        <f>_xlfn.XLOOKUP(A1714,'Export Dossier'!$K$3:$K$974,'Export Dossier'!$D$3:$D$974)</f>
        <v>#N/A</v>
      </c>
      <c r="F1714" s="36"/>
      <c r="G1714" s="68"/>
      <c r="H1714" s="71"/>
      <c r="I1714" s="71"/>
      <c r="J1714" s="1"/>
      <c r="K1714" s="1"/>
      <c r="L1714" s="1"/>
      <c r="M1714" s="5"/>
      <c r="N1714" s="5"/>
      <c r="O1714" s="31"/>
      <c r="P1714" s="31"/>
      <c r="Q1714" s="1"/>
      <c r="R1714" s="64" t="str">
        <f>IF(OR(_xlfn.XLOOKUP(C1714,'Export Action'!$A$3:$A$1999,'Export Action'!$AO$3:$AO$1999)="Communes ZRR./bassins de vie pop &gt; 50% ZRR",_xlfn.XLOOKUP(C1714,'Export Action'!$A$3:$A$1999,'Export Action'!$AO$3:$AO$1999)="Contrats de relance et de transition écologique (CRTE) rural"),"Oui","Non")</f>
        <v>Non</v>
      </c>
      <c r="S1714" s="73"/>
      <c r="T1714" s="74">
        <f t="shared" si="27"/>
        <v>430</v>
      </c>
      <c r="U1714" s="75"/>
      <c r="V1714" s="8" t="str" cm="1">
        <f t="array" ref="V1714">IF(SUMPRODUCT((Tableau1[NOM DE LA STRUCTURE]=Tableau1[[#This Row],[NOM DE LA STRUCTURE]])*Tableau1[MONTANT PROPOSE POUR L''ACTION])=0,"",SUMPRODUCT((Tableau1[NOM DE LA STRUCTURE]=Tableau1[[#This Row],[NOM DE LA STRUCTURE]])*Tableau1[MONTANT PROPOSE POUR L''ACTION]))</f>
        <v/>
      </c>
      <c r="W1714" s="79"/>
    </row>
    <row r="1715" spans="1:23" ht="47.5" hidden="1" customHeight="1" x14ac:dyDescent="0.25">
      <c r="A1715" s="13">
        <f>_xlfn.XLOOKUP(C1715,'Export Action'!$A$3:$A$1999,'Export Action'!$L$3:$L$1999)</f>
        <v>0</v>
      </c>
      <c r="B1715" s="84"/>
      <c r="C1715" s="1"/>
      <c r="D1715" s="36">
        <f>_xlfn.XLOOKUP(C1715,'Export Action'!$A$3:$A$1999,'Export Action'!$X$3:$X$1999)</f>
        <v>0</v>
      </c>
      <c r="E1715" s="1" t="e">
        <f>_xlfn.XLOOKUP(A1715,'Export Dossier'!$K$3:$K$974,'Export Dossier'!$D$3:$D$974)</f>
        <v>#N/A</v>
      </c>
      <c r="F1715" s="36"/>
      <c r="G1715" s="68"/>
      <c r="H1715" s="71"/>
      <c r="I1715" s="71"/>
      <c r="J1715" s="1"/>
      <c r="K1715" s="1"/>
      <c r="L1715" s="1"/>
      <c r="M1715" s="5"/>
      <c r="N1715" s="5"/>
      <c r="O1715" s="31"/>
      <c r="P1715" s="31"/>
      <c r="Q1715" s="1"/>
      <c r="R1715" s="64" t="str">
        <f>IF(OR(_xlfn.XLOOKUP(C1715,'Export Action'!$A$3:$A$1999,'Export Action'!$AO$3:$AO$1999)="Communes ZRR./bassins de vie pop &gt; 50% ZRR",_xlfn.XLOOKUP(C1715,'Export Action'!$A$3:$A$1999,'Export Action'!$AO$3:$AO$1999)="Contrats de relance et de transition écologique (CRTE) rural"),"Oui","Non")</f>
        <v>Non</v>
      </c>
      <c r="S1715" s="73"/>
      <c r="T1715" s="74">
        <f t="shared" si="27"/>
        <v>430</v>
      </c>
      <c r="U1715" s="75"/>
      <c r="V1715" s="8" t="str" cm="1">
        <f t="array" ref="V1715">IF(SUMPRODUCT((Tableau1[NOM DE LA STRUCTURE]=Tableau1[[#This Row],[NOM DE LA STRUCTURE]])*Tableau1[MONTANT PROPOSE POUR L''ACTION])=0,"",SUMPRODUCT((Tableau1[NOM DE LA STRUCTURE]=Tableau1[[#This Row],[NOM DE LA STRUCTURE]])*Tableau1[MONTANT PROPOSE POUR L''ACTION]))</f>
        <v/>
      </c>
      <c r="W1715" s="79"/>
    </row>
    <row r="1716" spans="1:23" ht="47.5" hidden="1" customHeight="1" x14ac:dyDescent="0.25">
      <c r="A1716" s="13">
        <f>_xlfn.XLOOKUP(C1716,'Export Action'!$A$3:$A$1999,'Export Action'!$L$3:$L$1999)</f>
        <v>0</v>
      </c>
      <c r="B1716" s="84"/>
      <c r="C1716" s="1"/>
      <c r="D1716" s="36">
        <f>_xlfn.XLOOKUP(C1716,'Export Action'!$A$3:$A$1999,'Export Action'!$X$3:$X$1999)</f>
        <v>0</v>
      </c>
      <c r="E1716" s="1" t="e">
        <f>_xlfn.XLOOKUP(A1716,'Export Dossier'!$K$3:$K$974,'Export Dossier'!$D$3:$D$974)</f>
        <v>#N/A</v>
      </c>
      <c r="F1716" s="36"/>
      <c r="G1716" s="68"/>
      <c r="H1716" s="71"/>
      <c r="I1716" s="71"/>
      <c r="J1716" s="1"/>
      <c r="K1716" s="1"/>
      <c r="L1716" s="1"/>
      <c r="M1716" s="5"/>
      <c r="N1716" s="5"/>
      <c r="O1716" s="31"/>
      <c r="P1716" s="31"/>
      <c r="Q1716" s="1"/>
      <c r="R1716" s="64" t="str">
        <f>IF(OR(_xlfn.XLOOKUP(C1716,'Export Action'!$A$3:$A$1999,'Export Action'!$AO$3:$AO$1999)="Communes ZRR./bassins de vie pop &gt; 50% ZRR",_xlfn.XLOOKUP(C1716,'Export Action'!$A$3:$A$1999,'Export Action'!$AO$3:$AO$1999)="Contrats de relance et de transition écologique (CRTE) rural"),"Oui","Non")</f>
        <v>Non</v>
      </c>
      <c r="S1716" s="73"/>
      <c r="T1716" s="74">
        <f t="shared" si="27"/>
        <v>430</v>
      </c>
      <c r="U1716" s="75"/>
      <c r="V1716" s="8" t="str" cm="1">
        <f t="array" ref="V1716">IF(SUMPRODUCT((Tableau1[NOM DE LA STRUCTURE]=Tableau1[[#This Row],[NOM DE LA STRUCTURE]])*Tableau1[MONTANT PROPOSE POUR L''ACTION])=0,"",SUMPRODUCT((Tableau1[NOM DE LA STRUCTURE]=Tableau1[[#This Row],[NOM DE LA STRUCTURE]])*Tableau1[MONTANT PROPOSE POUR L''ACTION]))</f>
        <v/>
      </c>
      <c r="W1716" s="79"/>
    </row>
    <row r="1717" spans="1:23" ht="47.5" hidden="1" customHeight="1" x14ac:dyDescent="0.25">
      <c r="A1717" s="13">
        <f>_xlfn.XLOOKUP(C1717,'Export Action'!$A$3:$A$1999,'Export Action'!$L$3:$L$1999)</f>
        <v>0</v>
      </c>
      <c r="B1717" s="84"/>
      <c r="C1717" s="1"/>
      <c r="D1717" s="36">
        <f>_xlfn.XLOOKUP(C1717,'Export Action'!$A$3:$A$1999,'Export Action'!$X$3:$X$1999)</f>
        <v>0</v>
      </c>
      <c r="E1717" s="1" t="e">
        <f>_xlfn.XLOOKUP(A1717,'Export Dossier'!$K$3:$K$974,'Export Dossier'!$D$3:$D$974)</f>
        <v>#N/A</v>
      </c>
      <c r="F1717" s="36"/>
      <c r="G1717" s="68"/>
      <c r="H1717" s="71"/>
      <c r="I1717" s="71"/>
      <c r="J1717" s="1"/>
      <c r="K1717" s="1"/>
      <c r="L1717" s="1"/>
      <c r="M1717" s="5"/>
      <c r="N1717" s="5"/>
      <c r="O1717" s="31"/>
      <c r="P1717" s="31"/>
      <c r="Q1717" s="1"/>
      <c r="R1717" s="64" t="str">
        <f>IF(OR(_xlfn.XLOOKUP(C1717,'Export Action'!$A$3:$A$1999,'Export Action'!$AO$3:$AO$1999)="Communes ZRR./bassins de vie pop &gt; 50% ZRR",_xlfn.XLOOKUP(C1717,'Export Action'!$A$3:$A$1999,'Export Action'!$AO$3:$AO$1999)="Contrats de relance et de transition écologique (CRTE) rural"),"Oui","Non")</f>
        <v>Non</v>
      </c>
      <c r="S1717" s="73"/>
      <c r="T1717" s="74">
        <f t="shared" si="27"/>
        <v>430</v>
      </c>
      <c r="U1717" s="75"/>
      <c r="V1717" s="8" t="str" cm="1">
        <f t="array" ref="V1717">IF(SUMPRODUCT((Tableau1[NOM DE LA STRUCTURE]=Tableau1[[#This Row],[NOM DE LA STRUCTURE]])*Tableau1[MONTANT PROPOSE POUR L''ACTION])=0,"",SUMPRODUCT((Tableau1[NOM DE LA STRUCTURE]=Tableau1[[#This Row],[NOM DE LA STRUCTURE]])*Tableau1[MONTANT PROPOSE POUR L''ACTION]))</f>
        <v/>
      </c>
      <c r="W1717" s="79"/>
    </row>
    <row r="1718" spans="1:23" ht="47.5" hidden="1" customHeight="1" x14ac:dyDescent="0.25">
      <c r="A1718" s="13">
        <f>_xlfn.XLOOKUP(C1718,'Export Action'!$A$3:$A$1999,'Export Action'!$L$3:$L$1999)</f>
        <v>0</v>
      </c>
      <c r="B1718" s="84"/>
      <c r="C1718" s="1"/>
      <c r="D1718" s="36">
        <f>_xlfn.XLOOKUP(C1718,'Export Action'!$A$3:$A$1999,'Export Action'!$X$3:$X$1999)</f>
        <v>0</v>
      </c>
      <c r="E1718" s="1" t="e">
        <f>_xlfn.XLOOKUP(A1718,'Export Dossier'!$K$3:$K$974,'Export Dossier'!$D$3:$D$974)</f>
        <v>#N/A</v>
      </c>
      <c r="F1718" s="36"/>
      <c r="G1718" s="68"/>
      <c r="H1718" s="71"/>
      <c r="I1718" s="71"/>
      <c r="J1718" s="1"/>
      <c r="K1718" s="1"/>
      <c r="L1718" s="1"/>
      <c r="M1718" s="5"/>
      <c r="N1718" s="5"/>
      <c r="O1718" s="31"/>
      <c r="P1718" s="31"/>
      <c r="Q1718" s="1"/>
      <c r="R1718" s="64" t="str">
        <f>IF(OR(_xlfn.XLOOKUP(C1718,'Export Action'!$A$3:$A$1999,'Export Action'!$AO$3:$AO$1999)="Communes ZRR./bassins de vie pop &gt; 50% ZRR",_xlfn.XLOOKUP(C1718,'Export Action'!$A$3:$A$1999,'Export Action'!$AO$3:$AO$1999)="Contrats de relance et de transition écologique (CRTE) rural"),"Oui","Non")</f>
        <v>Non</v>
      </c>
      <c r="S1718" s="73"/>
      <c r="T1718" s="74">
        <f t="shared" si="27"/>
        <v>430</v>
      </c>
      <c r="U1718" s="75"/>
      <c r="V1718" s="8" t="str" cm="1">
        <f t="array" ref="V1718">IF(SUMPRODUCT((Tableau1[NOM DE LA STRUCTURE]=Tableau1[[#This Row],[NOM DE LA STRUCTURE]])*Tableau1[MONTANT PROPOSE POUR L''ACTION])=0,"",SUMPRODUCT((Tableau1[NOM DE LA STRUCTURE]=Tableau1[[#This Row],[NOM DE LA STRUCTURE]])*Tableau1[MONTANT PROPOSE POUR L''ACTION]))</f>
        <v/>
      </c>
      <c r="W1718" s="79"/>
    </row>
    <row r="1719" spans="1:23" ht="47.5" hidden="1" customHeight="1" x14ac:dyDescent="0.25">
      <c r="A1719" s="13">
        <f>_xlfn.XLOOKUP(C1719,'Export Action'!$A$3:$A$1999,'Export Action'!$L$3:$L$1999)</f>
        <v>0</v>
      </c>
      <c r="B1719" s="84"/>
      <c r="C1719" s="1"/>
      <c r="D1719" s="36">
        <f>_xlfn.XLOOKUP(C1719,'Export Action'!$A$3:$A$1999,'Export Action'!$X$3:$X$1999)</f>
        <v>0</v>
      </c>
      <c r="E1719" s="1" t="e">
        <f>_xlfn.XLOOKUP(A1719,'Export Dossier'!$K$3:$K$974,'Export Dossier'!$D$3:$D$974)</f>
        <v>#N/A</v>
      </c>
      <c r="F1719" s="36"/>
      <c r="G1719" s="68"/>
      <c r="H1719" s="71"/>
      <c r="I1719" s="71"/>
      <c r="J1719" s="1"/>
      <c r="K1719" s="1"/>
      <c r="L1719" s="1"/>
      <c r="M1719" s="5"/>
      <c r="N1719" s="5"/>
      <c r="O1719" s="31"/>
      <c r="P1719" s="31"/>
      <c r="Q1719" s="1"/>
      <c r="R1719" s="64" t="str">
        <f>IF(OR(_xlfn.XLOOKUP(C1719,'Export Action'!$A$3:$A$1999,'Export Action'!$AO$3:$AO$1999)="Communes ZRR./bassins de vie pop &gt; 50% ZRR",_xlfn.XLOOKUP(C1719,'Export Action'!$A$3:$A$1999,'Export Action'!$AO$3:$AO$1999)="Contrats de relance et de transition écologique (CRTE) rural"),"Oui","Non")</f>
        <v>Non</v>
      </c>
      <c r="S1719" s="73"/>
      <c r="T1719" s="74">
        <f t="shared" si="27"/>
        <v>430</v>
      </c>
      <c r="U1719" s="75"/>
      <c r="V1719" s="8" t="str" cm="1">
        <f t="array" ref="V1719">IF(SUMPRODUCT((Tableau1[NOM DE LA STRUCTURE]=Tableau1[[#This Row],[NOM DE LA STRUCTURE]])*Tableau1[MONTANT PROPOSE POUR L''ACTION])=0,"",SUMPRODUCT((Tableau1[NOM DE LA STRUCTURE]=Tableau1[[#This Row],[NOM DE LA STRUCTURE]])*Tableau1[MONTANT PROPOSE POUR L''ACTION]))</f>
        <v/>
      </c>
      <c r="W1719" s="79"/>
    </row>
    <row r="1720" spans="1:23" ht="47.5" hidden="1" customHeight="1" x14ac:dyDescent="0.25">
      <c r="A1720" s="13">
        <f>_xlfn.XLOOKUP(C1720,'Export Action'!$A$3:$A$1999,'Export Action'!$L$3:$L$1999)</f>
        <v>0</v>
      </c>
      <c r="B1720" s="84"/>
      <c r="C1720" s="1"/>
      <c r="D1720" s="36">
        <f>_xlfn.XLOOKUP(C1720,'Export Action'!$A$3:$A$1999,'Export Action'!$X$3:$X$1999)</f>
        <v>0</v>
      </c>
      <c r="E1720" s="1" t="e">
        <f>_xlfn.XLOOKUP(A1720,'Export Dossier'!$K$3:$K$974,'Export Dossier'!$D$3:$D$974)</f>
        <v>#N/A</v>
      </c>
      <c r="F1720" s="36"/>
      <c r="G1720" s="68"/>
      <c r="H1720" s="71"/>
      <c r="I1720" s="71"/>
      <c r="J1720" s="1"/>
      <c r="K1720" s="1"/>
      <c r="L1720" s="1"/>
      <c r="M1720" s="5"/>
      <c r="N1720" s="5"/>
      <c r="O1720" s="31"/>
      <c r="P1720" s="31"/>
      <c r="Q1720" s="1"/>
      <c r="R1720" s="64" t="str">
        <f>IF(OR(_xlfn.XLOOKUP(C1720,'Export Action'!$A$3:$A$1999,'Export Action'!$AO$3:$AO$1999)="Communes ZRR./bassins de vie pop &gt; 50% ZRR",_xlfn.XLOOKUP(C1720,'Export Action'!$A$3:$A$1999,'Export Action'!$AO$3:$AO$1999)="Contrats de relance et de transition écologique (CRTE) rural"),"Oui","Non")</f>
        <v>Non</v>
      </c>
      <c r="S1720" s="73"/>
      <c r="T1720" s="74">
        <f t="shared" si="27"/>
        <v>430</v>
      </c>
      <c r="U1720" s="75"/>
      <c r="V1720" s="8" t="str" cm="1">
        <f t="array" ref="V1720">IF(SUMPRODUCT((Tableau1[NOM DE LA STRUCTURE]=Tableau1[[#This Row],[NOM DE LA STRUCTURE]])*Tableau1[MONTANT PROPOSE POUR L''ACTION])=0,"",SUMPRODUCT((Tableau1[NOM DE LA STRUCTURE]=Tableau1[[#This Row],[NOM DE LA STRUCTURE]])*Tableau1[MONTANT PROPOSE POUR L''ACTION]))</f>
        <v/>
      </c>
      <c r="W1720" s="79"/>
    </row>
    <row r="1721" spans="1:23" ht="47.5" hidden="1" customHeight="1" x14ac:dyDescent="0.25">
      <c r="A1721" s="13">
        <f>_xlfn.XLOOKUP(C1721,'Export Action'!$A$3:$A$1999,'Export Action'!$L$3:$L$1999)</f>
        <v>0</v>
      </c>
      <c r="B1721" s="84"/>
      <c r="C1721" s="1"/>
      <c r="D1721" s="36">
        <f>_xlfn.XLOOKUP(C1721,'Export Action'!$A$3:$A$1999,'Export Action'!$X$3:$X$1999)</f>
        <v>0</v>
      </c>
      <c r="E1721" s="1" t="e">
        <f>_xlfn.XLOOKUP(A1721,'Export Dossier'!$K$3:$K$974,'Export Dossier'!$D$3:$D$974)</f>
        <v>#N/A</v>
      </c>
      <c r="F1721" s="36"/>
      <c r="G1721" s="68"/>
      <c r="H1721" s="71"/>
      <c r="I1721" s="71"/>
      <c r="J1721" s="1"/>
      <c r="K1721" s="1"/>
      <c r="L1721" s="1"/>
      <c r="M1721" s="5"/>
      <c r="N1721" s="5"/>
      <c r="O1721" s="31"/>
      <c r="P1721" s="31"/>
      <c r="Q1721" s="1"/>
      <c r="R1721" s="64" t="str">
        <f>IF(OR(_xlfn.XLOOKUP(C1721,'Export Action'!$A$3:$A$1999,'Export Action'!$AO$3:$AO$1999)="Communes ZRR./bassins de vie pop &gt; 50% ZRR",_xlfn.XLOOKUP(C1721,'Export Action'!$A$3:$A$1999,'Export Action'!$AO$3:$AO$1999)="Contrats de relance et de transition écologique (CRTE) rural"),"Oui","Non")</f>
        <v>Non</v>
      </c>
      <c r="S1721" s="73"/>
      <c r="T1721" s="74">
        <f t="shared" si="27"/>
        <v>430</v>
      </c>
      <c r="U1721" s="75"/>
      <c r="V1721" s="8" t="str" cm="1">
        <f t="array" ref="V1721">IF(SUMPRODUCT((Tableau1[NOM DE LA STRUCTURE]=Tableau1[[#This Row],[NOM DE LA STRUCTURE]])*Tableau1[MONTANT PROPOSE POUR L''ACTION])=0,"",SUMPRODUCT((Tableau1[NOM DE LA STRUCTURE]=Tableau1[[#This Row],[NOM DE LA STRUCTURE]])*Tableau1[MONTANT PROPOSE POUR L''ACTION]))</f>
        <v/>
      </c>
      <c r="W1721" s="79"/>
    </row>
    <row r="1722" spans="1:23" ht="47.5" hidden="1" customHeight="1" x14ac:dyDescent="0.25">
      <c r="A1722" s="13">
        <f>_xlfn.XLOOKUP(C1722,'Export Action'!$A$3:$A$1999,'Export Action'!$L$3:$L$1999)</f>
        <v>0</v>
      </c>
      <c r="B1722" s="84"/>
      <c r="C1722" s="1"/>
      <c r="D1722" s="36">
        <f>_xlfn.XLOOKUP(C1722,'Export Action'!$A$3:$A$1999,'Export Action'!$X$3:$X$1999)</f>
        <v>0</v>
      </c>
      <c r="E1722" s="1" t="e">
        <f>_xlfn.XLOOKUP(A1722,'Export Dossier'!$K$3:$K$974,'Export Dossier'!$D$3:$D$974)</f>
        <v>#N/A</v>
      </c>
      <c r="F1722" s="36"/>
      <c r="G1722" s="68"/>
      <c r="H1722" s="71"/>
      <c r="I1722" s="71"/>
      <c r="J1722" s="1"/>
      <c r="K1722" s="1"/>
      <c r="L1722" s="1"/>
      <c r="M1722" s="5"/>
      <c r="N1722" s="5"/>
      <c r="O1722" s="31"/>
      <c r="P1722" s="31"/>
      <c r="Q1722" s="1"/>
      <c r="R1722" s="64" t="str">
        <f>IF(OR(_xlfn.XLOOKUP(C1722,'Export Action'!$A$3:$A$1999,'Export Action'!$AO$3:$AO$1999)="Communes ZRR./bassins de vie pop &gt; 50% ZRR",_xlfn.XLOOKUP(C1722,'Export Action'!$A$3:$A$1999,'Export Action'!$AO$3:$AO$1999)="Contrats de relance et de transition écologique (CRTE) rural"),"Oui","Non")</f>
        <v>Non</v>
      </c>
      <c r="S1722" s="73"/>
      <c r="T1722" s="74">
        <f t="shared" si="27"/>
        <v>430</v>
      </c>
      <c r="U1722" s="75"/>
      <c r="V1722" s="8" t="str" cm="1">
        <f t="array" ref="V1722">IF(SUMPRODUCT((Tableau1[NOM DE LA STRUCTURE]=Tableau1[[#This Row],[NOM DE LA STRUCTURE]])*Tableau1[MONTANT PROPOSE POUR L''ACTION])=0,"",SUMPRODUCT((Tableau1[NOM DE LA STRUCTURE]=Tableau1[[#This Row],[NOM DE LA STRUCTURE]])*Tableau1[MONTANT PROPOSE POUR L''ACTION]))</f>
        <v/>
      </c>
      <c r="W1722" s="79"/>
    </row>
    <row r="1723" spans="1:23" ht="47.5" hidden="1" customHeight="1" x14ac:dyDescent="0.25">
      <c r="A1723" s="13">
        <f>_xlfn.XLOOKUP(C1723,'Export Action'!$A$3:$A$1999,'Export Action'!$L$3:$L$1999)</f>
        <v>0</v>
      </c>
      <c r="B1723" s="84"/>
      <c r="C1723" s="1"/>
      <c r="D1723" s="36">
        <f>_xlfn.XLOOKUP(C1723,'Export Action'!$A$3:$A$1999,'Export Action'!$X$3:$X$1999)</f>
        <v>0</v>
      </c>
      <c r="E1723" s="1" t="e">
        <f>_xlfn.XLOOKUP(A1723,'Export Dossier'!$K$3:$K$974,'Export Dossier'!$D$3:$D$974)</f>
        <v>#N/A</v>
      </c>
      <c r="F1723" s="36"/>
      <c r="G1723" s="68"/>
      <c r="H1723" s="71"/>
      <c r="I1723" s="71"/>
      <c r="J1723" s="1"/>
      <c r="K1723" s="1"/>
      <c r="L1723" s="1"/>
      <c r="M1723" s="5"/>
      <c r="N1723" s="5"/>
      <c r="O1723" s="31"/>
      <c r="P1723" s="31"/>
      <c r="Q1723" s="1"/>
      <c r="R1723" s="64" t="str">
        <f>IF(OR(_xlfn.XLOOKUP(C1723,'Export Action'!$A$3:$A$1999,'Export Action'!$AO$3:$AO$1999)="Communes ZRR./bassins de vie pop &gt; 50% ZRR",_xlfn.XLOOKUP(C1723,'Export Action'!$A$3:$A$1999,'Export Action'!$AO$3:$AO$1999)="Contrats de relance et de transition écologique (CRTE) rural"),"Oui","Non")</f>
        <v>Non</v>
      </c>
      <c r="S1723" s="73"/>
      <c r="T1723" s="74">
        <f t="shared" si="27"/>
        <v>430</v>
      </c>
      <c r="U1723" s="75"/>
      <c r="V1723" s="8" t="str" cm="1">
        <f t="array" ref="V1723">IF(SUMPRODUCT((Tableau1[NOM DE LA STRUCTURE]=Tableau1[[#This Row],[NOM DE LA STRUCTURE]])*Tableau1[MONTANT PROPOSE POUR L''ACTION])=0,"",SUMPRODUCT((Tableau1[NOM DE LA STRUCTURE]=Tableau1[[#This Row],[NOM DE LA STRUCTURE]])*Tableau1[MONTANT PROPOSE POUR L''ACTION]))</f>
        <v/>
      </c>
      <c r="W1723" s="79"/>
    </row>
    <row r="1724" spans="1:23" ht="47.5" hidden="1" customHeight="1" x14ac:dyDescent="0.25">
      <c r="A1724" s="13">
        <f>_xlfn.XLOOKUP(C1724,'Export Action'!$A$3:$A$1999,'Export Action'!$L$3:$L$1999)</f>
        <v>0</v>
      </c>
      <c r="B1724" s="84"/>
      <c r="C1724" s="1"/>
      <c r="D1724" s="36">
        <f>_xlfn.XLOOKUP(C1724,'Export Action'!$A$3:$A$1999,'Export Action'!$X$3:$X$1999)</f>
        <v>0</v>
      </c>
      <c r="E1724" s="1" t="e">
        <f>_xlfn.XLOOKUP(A1724,'Export Dossier'!$K$3:$K$974,'Export Dossier'!$D$3:$D$974)</f>
        <v>#N/A</v>
      </c>
      <c r="F1724" s="36"/>
      <c r="G1724" s="68"/>
      <c r="H1724" s="71"/>
      <c r="I1724" s="71"/>
      <c r="J1724" s="1"/>
      <c r="K1724" s="1"/>
      <c r="L1724" s="1"/>
      <c r="M1724" s="5"/>
      <c r="N1724" s="5"/>
      <c r="O1724" s="31"/>
      <c r="P1724" s="31"/>
      <c r="Q1724" s="1"/>
      <c r="R1724" s="64" t="str">
        <f>IF(OR(_xlfn.XLOOKUP(C1724,'Export Action'!$A$3:$A$1999,'Export Action'!$AO$3:$AO$1999)="Communes ZRR./bassins de vie pop &gt; 50% ZRR",_xlfn.XLOOKUP(C1724,'Export Action'!$A$3:$A$1999,'Export Action'!$AO$3:$AO$1999)="Contrats de relance et de transition écologique (CRTE) rural"),"Oui","Non")</f>
        <v>Non</v>
      </c>
      <c r="S1724" s="73"/>
      <c r="T1724" s="74">
        <f t="shared" si="27"/>
        <v>430</v>
      </c>
      <c r="U1724" s="75"/>
      <c r="V1724" s="8" t="str" cm="1">
        <f t="array" ref="V1724">IF(SUMPRODUCT((Tableau1[NOM DE LA STRUCTURE]=Tableau1[[#This Row],[NOM DE LA STRUCTURE]])*Tableau1[MONTANT PROPOSE POUR L''ACTION])=0,"",SUMPRODUCT((Tableau1[NOM DE LA STRUCTURE]=Tableau1[[#This Row],[NOM DE LA STRUCTURE]])*Tableau1[MONTANT PROPOSE POUR L''ACTION]))</f>
        <v/>
      </c>
      <c r="W1724" s="79"/>
    </row>
    <row r="1725" spans="1:23" ht="47.5" hidden="1" customHeight="1" x14ac:dyDescent="0.25">
      <c r="A1725" s="13">
        <f>_xlfn.XLOOKUP(C1725,'Export Action'!$A$3:$A$1999,'Export Action'!$L$3:$L$1999)</f>
        <v>0</v>
      </c>
      <c r="B1725" s="84"/>
      <c r="C1725" s="1"/>
      <c r="D1725" s="36">
        <f>_xlfn.XLOOKUP(C1725,'Export Action'!$A$3:$A$1999,'Export Action'!$X$3:$X$1999)</f>
        <v>0</v>
      </c>
      <c r="E1725" s="1" t="e">
        <f>_xlfn.XLOOKUP(A1725,'Export Dossier'!$K$3:$K$974,'Export Dossier'!$D$3:$D$974)</f>
        <v>#N/A</v>
      </c>
      <c r="F1725" s="36"/>
      <c r="G1725" s="68"/>
      <c r="H1725" s="71"/>
      <c r="I1725" s="71"/>
      <c r="J1725" s="1"/>
      <c r="K1725" s="1"/>
      <c r="L1725" s="1"/>
      <c r="M1725" s="5"/>
      <c r="N1725" s="5"/>
      <c r="O1725" s="31"/>
      <c r="P1725" s="31"/>
      <c r="Q1725" s="1"/>
      <c r="R1725" s="64" t="str">
        <f>IF(OR(_xlfn.XLOOKUP(C1725,'Export Action'!$A$3:$A$1999,'Export Action'!$AO$3:$AO$1999)="Communes ZRR./bassins de vie pop &gt; 50% ZRR",_xlfn.XLOOKUP(C1725,'Export Action'!$A$3:$A$1999,'Export Action'!$AO$3:$AO$1999)="Contrats de relance et de transition écologique (CRTE) rural"),"Oui","Non")</f>
        <v>Non</v>
      </c>
      <c r="S1725" s="73"/>
      <c r="T1725" s="74">
        <f t="shared" si="27"/>
        <v>430</v>
      </c>
      <c r="U1725" s="75"/>
      <c r="V1725" s="8" t="str" cm="1">
        <f t="array" ref="V1725">IF(SUMPRODUCT((Tableau1[NOM DE LA STRUCTURE]=Tableau1[[#This Row],[NOM DE LA STRUCTURE]])*Tableau1[MONTANT PROPOSE POUR L''ACTION])=0,"",SUMPRODUCT((Tableau1[NOM DE LA STRUCTURE]=Tableau1[[#This Row],[NOM DE LA STRUCTURE]])*Tableau1[MONTANT PROPOSE POUR L''ACTION]))</f>
        <v/>
      </c>
      <c r="W1725" s="79"/>
    </row>
    <row r="1726" spans="1:23" ht="47.5" hidden="1" customHeight="1" x14ac:dyDescent="0.25">
      <c r="A1726" s="13">
        <f>_xlfn.XLOOKUP(C1726,'Export Action'!$A$3:$A$1999,'Export Action'!$L$3:$L$1999)</f>
        <v>0</v>
      </c>
      <c r="B1726" s="84"/>
      <c r="C1726" s="1"/>
      <c r="D1726" s="36">
        <f>_xlfn.XLOOKUP(C1726,'Export Action'!$A$3:$A$1999,'Export Action'!$X$3:$X$1999)</f>
        <v>0</v>
      </c>
      <c r="E1726" s="1" t="e">
        <f>_xlfn.XLOOKUP(A1726,'Export Dossier'!$K$3:$K$974,'Export Dossier'!$D$3:$D$974)</f>
        <v>#N/A</v>
      </c>
      <c r="F1726" s="36"/>
      <c r="G1726" s="68"/>
      <c r="H1726" s="71"/>
      <c r="I1726" s="71"/>
      <c r="J1726" s="1"/>
      <c r="K1726" s="1"/>
      <c r="L1726" s="1"/>
      <c r="M1726" s="5"/>
      <c r="N1726" s="5"/>
      <c r="O1726" s="31"/>
      <c r="P1726" s="31"/>
      <c r="Q1726" s="1"/>
      <c r="R1726" s="64" t="str">
        <f>IF(OR(_xlfn.XLOOKUP(C1726,'Export Action'!$A$3:$A$1999,'Export Action'!$AO$3:$AO$1999)="Communes ZRR./bassins de vie pop &gt; 50% ZRR",_xlfn.XLOOKUP(C1726,'Export Action'!$A$3:$A$1999,'Export Action'!$AO$3:$AO$1999)="Contrats de relance et de transition écologique (CRTE) rural"),"Oui","Non")</f>
        <v>Non</v>
      </c>
      <c r="S1726" s="73"/>
      <c r="T1726" s="74">
        <f t="shared" si="27"/>
        <v>430</v>
      </c>
      <c r="U1726" s="75"/>
      <c r="V1726" s="8" t="str" cm="1">
        <f t="array" ref="V1726">IF(SUMPRODUCT((Tableau1[NOM DE LA STRUCTURE]=Tableau1[[#This Row],[NOM DE LA STRUCTURE]])*Tableau1[MONTANT PROPOSE POUR L''ACTION])=0,"",SUMPRODUCT((Tableau1[NOM DE LA STRUCTURE]=Tableau1[[#This Row],[NOM DE LA STRUCTURE]])*Tableau1[MONTANT PROPOSE POUR L''ACTION]))</f>
        <v/>
      </c>
      <c r="W1726" s="79"/>
    </row>
    <row r="1727" spans="1:23" ht="47.5" hidden="1" customHeight="1" x14ac:dyDescent="0.25">
      <c r="A1727" s="13">
        <f>_xlfn.XLOOKUP(C1727,'Export Action'!$A$3:$A$1999,'Export Action'!$L$3:$L$1999)</f>
        <v>0</v>
      </c>
      <c r="B1727" s="84"/>
      <c r="C1727" s="1"/>
      <c r="D1727" s="36">
        <f>_xlfn.XLOOKUP(C1727,'Export Action'!$A$3:$A$1999,'Export Action'!$X$3:$X$1999)</f>
        <v>0</v>
      </c>
      <c r="E1727" s="1" t="e">
        <f>_xlfn.XLOOKUP(A1727,'Export Dossier'!$K$3:$K$974,'Export Dossier'!$D$3:$D$974)</f>
        <v>#N/A</v>
      </c>
      <c r="F1727" s="36"/>
      <c r="G1727" s="68"/>
      <c r="H1727" s="71"/>
      <c r="I1727" s="71"/>
      <c r="J1727" s="1"/>
      <c r="K1727" s="1"/>
      <c r="L1727" s="1"/>
      <c r="M1727" s="5"/>
      <c r="N1727" s="5"/>
      <c r="O1727" s="31"/>
      <c r="P1727" s="31"/>
      <c r="Q1727" s="1"/>
      <c r="R1727" s="64" t="str">
        <f>IF(OR(_xlfn.XLOOKUP(C1727,'Export Action'!$A$3:$A$1999,'Export Action'!$AO$3:$AO$1999)="Communes ZRR./bassins de vie pop &gt; 50% ZRR",_xlfn.XLOOKUP(C1727,'Export Action'!$A$3:$A$1999,'Export Action'!$AO$3:$AO$1999)="Contrats de relance et de transition écologique (CRTE) rural"),"Oui","Non")</f>
        <v>Non</v>
      </c>
      <c r="S1727" s="73"/>
      <c r="T1727" s="74">
        <f t="shared" si="27"/>
        <v>430</v>
      </c>
      <c r="U1727" s="75"/>
      <c r="V1727" s="8" t="str" cm="1">
        <f t="array" ref="V1727">IF(SUMPRODUCT((Tableau1[NOM DE LA STRUCTURE]=Tableau1[[#This Row],[NOM DE LA STRUCTURE]])*Tableau1[MONTANT PROPOSE POUR L''ACTION])=0,"",SUMPRODUCT((Tableau1[NOM DE LA STRUCTURE]=Tableau1[[#This Row],[NOM DE LA STRUCTURE]])*Tableau1[MONTANT PROPOSE POUR L''ACTION]))</f>
        <v/>
      </c>
      <c r="W1727" s="79"/>
    </row>
    <row r="1728" spans="1:23" ht="47.5" hidden="1" customHeight="1" x14ac:dyDescent="0.25">
      <c r="A1728" s="13">
        <f>_xlfn.XLOOKUP(C1728,'Export Action'!$A$3:$A$1999,'Export Action'!$L$3:$L$1999)</f>
        <v>0</v>
      </c>
      <c r="B1728" s="84"/>
      <c r="C1728" s="1"/>
      <c r="D1728" s="36">
        <f>_xlfn.XLOOKUP(C1728,'Export Action'!$A$3:$A$1999,'Export Action'!$X$3:$X$1999)</f>
        <v>0</v>
      </c>
      <c r="E1728" s="1" t="e">
        <f>_xlfn.XLOOKUP(A1728,'Export Dossier'!$K$3:$K$974,'Export Dossier'!$D$3:$D$974)</f>
        <v>#N/A</v>
      </c>
      <c r="F1728" s="36"/>
      <c r="G1728" s="68"/>
      <c r="H1728" s="71"/>
      <c r="I1728" s="71"/>
      <c r="J1728" s="1"/>
      <c r="K1728" s="1"/>
      <c r="L1728" s="1"/>
      <c r="M1728" s="5"/>
      <c r="N1728" s="5"/>
      <c r="O1728" s="31"/>
      <c r="P1728" s="31"/>
      <c r="Q1728" s="1"/>
      <c r="R1728" s="64" t="str">
        <f>IF(OR(_xlfn.XLOOKUP(C1728,'Export Action'!$A$3:$A$1999,'Export Action'!$AO$3:$AO$1999)="Communes ZRR./bassins de vie pop &gt; 50% ZRR",_xlfn.XLOOKUP(C1728,'Export Action'!$A$3:$A$1999,'Export Action'!$AO$3:$AO$1999)="Contrats de relance et de transition écologique (CRTE) rural"),"Oui","Non")</f>
        <v>Non</v>
      </c>
      <c r="S1728" s="73"/>
      <c r="T1728" s="74">
        <f t="shared" si="27"/>
        <v>430</v>
      </c>
      <c r="U1728" s="75"/>
      <c r="V1728" s="8" t="str" cm="1">
        <f t="array" ref="V1728">IF(SUMPRODUCT((Tableau1[NOM DE LA STRUCTURE]=Tableau1[[#This Row],[NOM DE LA STRUCTURE]])*Tableau1[MONTANT PROPOSE POUR L''ACTION])=0,"",SUMPRODUCT((Tableau1[NOM DE LA STRUCTURE]=Tableau1[[#This Row],[NOM DE LA STRUCTURE]])*Tableau1[MONTANT PROPOSE POUR L''ACTION]))</f>
        <v/>
      </c>
      <c r="W1728" s="79"/>
    </row>
    <row r="1729" spans="1:23" ht="47.5" hidden="1" customHeight="1" x14ac:dyDescent="0.25">
      <c r="A1729" s="13">
        <f>_xlfn.XLOOKUP(C1729,'Export Action'!$A$3:$A$1999,'Export Action'!$L$3:$L$1999)</f>
        <v>0</v>
      </c>
      <c r="B1729" s="84"/>
      <c r="C1729" s="1"/>
      <c r="D1729" s="36">
        <f>_xlfn.XLOOKUP(C1729,'Export Action'!$A$3:$A$1999,'Export Action'!$X$3:$X$1999)</f>
        <v>0</v>
      </c>
      <c r="E1729" s="1" t="e">
        <f>_xlfn.XLOOKUP(A1729,'Export Dossier'!$K$3:$K$974,'Export Dossier'!$D$3:$D$974)</f>
        <v>#N/A</v>
      </c>
      <c r="F1729" s="36"/>
      <c r="G1729" s="68"/>
      <c r="H1729" s="71"/>
      <c r="I1729" s="71"/>
      <c r="J1729" s="1"/>
      <c r="K1729" s="1"/>
      <c r="L1729" s="1"/>
      <c r="M1729" s="5"/>
      <c r="N1729" s="5"/>
      <c r="O1729" s="31"/>
      <c r="P1729" s="31"/>
      <c r="Q1729" s="1"/>
      <c r="R1729" s="64" t="str">
        <f>IF(OR(_xlfn.XLOOKUP(C1729,'Export Action'!$A$3:$A$1999,'Export Action'!$AO$3:$AO$1999)="Communes ZRR./bassins de vie pop &gt; 50% ZRR",_xlfn.XLOOKUP(C1729,'Export Action'!$A$3:$A$1999,'Export Action'!$AO$3:$AO$1999)="Contrats de relance et de transition écologique (CRTE) rural"),"Oui","Non")</f>
        <v>Non</v>
      </c>
      <c r="S1729" s="73"/>
      <c r="T1729" s="74">
        <f t="shared" si="27"/>
        <v>430</v>
      </c>
      <c r="U1729" s="75"/>
      <c r="V1729" s="8" t="str" cm="1">
        <f t="array" ref="V1729">IF(SUMPRODUCT((Tableau1[NOM DE LA STRUCTURE]=Tableau1[[#This Row],[NOM DE LA STRUCTURE]])*Tableau1[MONTANT PROPOSE POUR L''ACTION])=0,"",SUMPRODUCT((Tableau1[NOM DE LA STRUCTURE]=Tableau1[[#This Row],[NOM DE LA STRUCTURE]])*Tableau1[MONTANT PROPOSE POUR L''ACTION]))</f>
        <v/>
      </c>
      <c r="W1729" s="79"/>
    </row>
    <row r="1730" spans="1:23" ht="47.5" hidden="1" customHeight="1" x14ac:dyDescent="0.25">
      <c r="A1730" s="13">
        <f>_xlfn.XLOOKUP(C1730,'Export Action'!$A$3:$A$1999,'Export Action'!$L$3:$L$1999)</f>
        <v>0</v>
      </c>
      <c r="B1730" s="84"/>
      <c r="C1730" s="1"/>
      <c r="D1730" s="36">
        <f>_xlfn.XLOOKUP(C1730,'Export Action'!$A$3:$A$1999,'Export Action'!$X$3:$X$1999)</f>
        <v>0</v>
      </c>
      <c r="E1730" s="1" t="e">
        <f>_xlfn.XLOOKUP(A1730,'Export Dossier'!$K$3:$K$974,'Export Dossier'!$D$3:$D$974)</f>
        <v>#N/A</v>
      </c>
      <c r="F1730" s="36"/>
      <c r="G1730" s="68"/>
      <c r="H1730" s="71"/>
      <c r="I1730" s="71"/>
      <c r="J1730" s="1"/>
      <c r="K1730" s="1"/>
      <c r="L1730" s="1"/>
      <c r="M1730" s="5"/>
      <c r="N1730" s="5"/>
      <c r="O1730" s="31"/>
      <c r="P1730" s="31"/>
      <c r="Q1730" s="1"/>
      <c r="R1730" s="64" t="str">
        <f>IF(OR(_xlfn.XLOOKUP(C1730,'Export Action'!$A$3:$A$1999,'Export Action'!$AO$3:$AO$1999)="Communes ZRR./bassins de vie pop &gt; 50% ZRR",_xlfn.XLOOKUP(C1730,'Export Action'!$A$3:$A$1999,'Export Action'!$AO$3:$AO$1999)="Contrats de relance et de transition écologique (CRTE) rural"),"Oui","Non")</f>
        <v>Non</v>
      </c>
      <c r="S1730" s="73"/>
      <c r="T1730" s="74">
        <f t="shared" si="27"/>
        <v>430</v>
      </c>
      <c r="U1730" s="75"/>
      <c r="V1730" s="8" t="str" cm="1">
        <f t="array" ref="V1730">IF(SUMPRODUCT((Tableau1[NOM DE LA STRUCTURE]=Tableau1[[#This Row],[NOM DE LA STRUCTURE]])*Tableau1[MONTANT PROPOSE POUR L''ACTION])=0,"",SUMPRODUCT((Tableau1[NOM DE LA STRUCTURE]=Tableau1[[#This Row],[NOM DE LA STRUCTURE]])*Tableau1[MONTANT PROPOSE POUR L''ACTION]))</f>
        <v/>
      </c>
      <c r="W1730" s="79"/>
    </row>
    <row r="1731" spans="1:23" ht="47.5" hidden="1" customHeight="1" x14ac:dyDescent="0.25">
      <c r="A1731" s="13">
        <f>_xlfn.XLOOKUP(C1731,'Export Action'!$A$3:$A$1999,'Export Action'!$L$3:$L$1999)</f>
        <v>0</v>
      </c>
      <c r="B1731" s="84"/>
      <c r="C1731" s="1"/>
      <c r="D1731" s="36">
        <f>_xlfn.XLOOKUP(C1731,'Export Action'!$A$3:$A$1999,'Export Action'!$X$3:$X$1999)</f>
        <v>0</v>
      </c>
      <c r="E1731" s="1" t="e">
        <f>_xlfn.XLOOKUP(A1731,'Export Dossier'!$K$3:$K$974,'Export Dossier'!$D$3:$D$974)</f>
        <v>#N/A</v>
      </c>
      <c r="F1731" s="36"/>
      <c r="G1731" s="68"/>
      <c r="H1731" s="71"/>
      <c r="I1731" s="71"/>
      <c r="J1731" s="1"/>
      <c r="K1731" s="1"/>
      <c r="L1731" s="1"/>
      <c r="M1731" s="5"/>
      <c r="N1731" s="5"/>
      <c r="O1731" s="31"/>
      <c r="P1731" s="31"/>
      <c r="Q1731" s="1"/>
      <c r="R1731" s="64" t="str">
        <f>IF(OR(_xlfn.XLOOKUP(C1731,'Export Action'!$A$3:$A$1999,'Export Action'!$AO$3:$AO$1999)="Communes ZRR./bassins de vie pop &gt; 50% ZRR",_xlfn.XLOOKUP(C1731,'Export Action'!$A$3:$A$1999,'Export Action'!$AO$3:$AO$1999)="Contrats de relance et de transition écologique (CRTE) rural"),"Oui","Non")</f>
        <v>Non</v>
      </c>
      <c r="S1731" s="73"/>
      <c r="T1731" s="74">
        <f t="shared" si="27"/>
        <v>430</v>
      </c>
      <c r="U1731" s="75"/>
      <c r="V1731" s="8" t="str" cm="1">
        <f t="array" ref="V1731">IF(SUMPRODUCT((Tableau1[NOM DE LA STRUCTURE]=Tableau1[[#This Row],[NOM DE LA STRUCTURE]])*Tableau1[MONTANT PROPOSE POUR L''ACTION])=0,"",SUMPRODUCT((Tableau1[NOM DE LA STRUCTURE]=Tableau1[[#This Row],[NOM DE LA STRUCTURE]])*Tableau1[MONTANT PROPOSE POUR L''ACTION]))</f>
        <v/>
      </c>
      <c r="W1731" s="79"/>
    </row>
    <row r="1732" spans="1:23" ht="47.5" hidden="1" customHeight="1" x14ac:dyDescent="0.25">
      <c r="A1732" s="13">
        <f>_xlfn.XLOOKUP(C1732,'Export Action'!$A$3:$A$1999,'Export Action'!$L$3:$L$1999)</f>
        <v>0</v>
      </c>
      <c r="B1732" s="84"/>
      <c r="C1732" s="1"/>
      <c r="D1732" s="36">
        <f>_xlfn.XLOOKUP(C1732,'Export Action'!$A$3:$A$1999,'Export Action'!$X$3:$X$1999)</f>
        <v>0</v>
      </c>
      <c r="E1732" s="1" t="e">
        <f>_xlfn.XLOOKUP(A1732,'Export Dossier'!$K$3:$K$974,'Export Dossier'!$D$3:$D$974)</f>
        <v>#N/A</v>
      </c>
      <c r="F1732" s="36"/>
      <c r="G1732" s="68"/>
      <c r="H1732" s="71"/>
      <c r="I1732" s="71"/>
      <c r="J1732" s="1"/>
      <c r="K1732" s="1"/>
      <c r="L1732" s="1"/>
      <c r="M1732" s="5"/>
      <c r="N1732" s="5"/>
      <c r="O1732" s="31"/>
      <c r="P1732" s="31"/>
      <c r="Q1732" s="1"/>
      <c r="R1732" s="64" t="str">
        <f>IF(OR(_xlfn.XLOOKUP(C1732,'Export Action'!$A$3:$A$1999,'Export Action'!$AO$3:$AO$1999)="Communes ZRR./bassins de vie pop &gt; 50% ZRR",_xlfn.XLOOKUP(C1732,'Export Action'!$A$3:$A$1999,'Export Action'!$AO$3:$AO$1999)="Contrats de relance et de transition écologique (CRTE) rural"),"Oui","Non")</f>
        <v>Non</v>
      </c>
      <c r="S1732" s="73"/>
      <c r="T1732" s="74">
        <f t="shared" si="27"/>
        <v>430</v>
      </c>
      <c r="U1732" s="75"/>
      <c r="V1732" s="8" t="str" cm="1">
        <f t="array" ref="V1732">IF(SUMPRODUCT((Tableau1[NOM DE LA STRUCTURE]=Tableau1[[#This Row],[NOM DE LA STRUCTURE]])*Tableau1[MONTANT PROPOSE POUR L''ACTION])=0,"",SUMPRODUCT((Tableau1[NOM DE LA STRUCTURE]=Tableau1[[#This Row],[NOM DE LA STRUCTURE]])*Tableau1[MONTANT PROPOSE POUR L''ACTION]))</f>
        <v/>
      </c>
      <c r="W1732" s="79"/>
    </row>
    <row r="1733" spans="1:23" ht="47.5" hidden="1" customHeight="1" x14ac:dyDescent="0.25">
      <c r="A1733" s="13">
        <f>_xlfn.XLOOKUP(C1733,'Export Action'!$A$3:$A$1999,'Export Action'!$L$3:$L$1999)</f>
        <v>0</v>
      </c>
      <c r="B1733" s="84"/>
      <c r="C1733" s="1"/>
      <c r="D1733" s="36">
        <f>_xlfn.XLOOKUP(C1733,'Export Action'!$A$3:$A$1999,'Export Action'!$X$3:$X$1999)</f>
        <v>0</v>
      </c>
      <c r="E1733" s="1" t="e">
        <f>_xlfn.XLOOKUP(A1733,'Export Dossier'!$K$3:$K$974,'Export Dossier'!$D$3:$D$974)</f>
        <v>#N/A</v>
      </c>
      <c r="F1733" s="36"/>
      <c r="G1733" s="68"/>
      <c r="H1733" s="71"/>
      <c r="I1733" s="71"/>
      <c r="J1733" s="1"/>
      <c r="K1733" s="1"/>
      <c r="L1733" s="1"/>
      <c r="M1733" s="5"/>
      <c r="N1733" s="5"/>
      <c r="O1733" s="31"/>
      <c r="P1733" s="31"/>
      <c r="Q1733" s="1"/>
      <c r="R1733" s="64" t="str">
        <f>IF(OR(_xlfn.XLOOKUP(C1733,'Export Action'!$A$3:$A$1999,'Export Action'!$AO$3:$AO$1999)="Communes ZRR./bassins de vie pop &gt; 50% ZRR",_xlfn.XLOOKUP(C1733,'Export Action'!$A$3:$A$1999,'Export Action'!$AO$3:$AO$1999)="Contrats de relance et de transition écologique (CRTE) rural"),"Oui","Non")</f>
        <v>Non</v>
      </c>
      <c r="S1733" s="73"/>
      <c r="T1733" s="74">
        <f t="shared" si="27"/>
        <v>430</v>
      </c>
      <c r="U1733" s="75"/>
      <c r="V1733" s="8" t="str" cm="1">
        <f t="array" ref="V1733">IF(SUMPRODUCT((Tableau1[NOM DE LA STRUCTURE]=Tableau1[[#This Row],[NOM DE LA STRUCTURE]])*Tableau1[MONTANT PROPOSE POUR L''ACTION])=0,"",SUMPRODUCT((Tableau1[NOM DE LA STRUCTURE]=Tableau1[[#This Row],[NOM DE LA STRUCTURE]])*Tableau1[MONTANT PROPOSE POUR L''ACTION]))</f>
        <v/>
      </c>
      <c r="W1733" s="79"/>
    </row>
    <row r="1734" spans="1:23" ht="47.5" hidden="1" customHeight="1" x14ac:dyDescent="0.25">
      <c r="A1734" s="13">
        <f>_xlfn.XLOOKUP(C1734,'Export Action'!$A$3:$A$1999,'Export Action'!$L$3:$L$1999)</f>
        <v>0</v>
      </c>
      <c r="B1734" s="84"/>
      <c r="C1734" s="1"/>
      <c r="D1734" s="36">
        <f>_xlfn.XLOOKUP(C1734,'Export Action'!$A$3:$A$1999,'Export Action'!$X$3:$X$1999)</f>
        <v>0</v>
      </c>
      <c r="E1734" s="1" t="e">
        <f>_xlfn.XLOOKUP(A1734,'Export Dossier'!$K$3:$K$974,'Export Dossier'!$D$3:$D$974)</f>
        <v>#N/A</v>
      </c>
      <c r="F1734" s="36"/>
      <c r="G1734" s="68"/>
      <c r="H1734" s="71"/>
      <c r="I1734" s="71"/>
      <c r="J1734" s="1"/>
      <c r="K1734" s="1"/>
      <c r="L1734" s="1"/>
      <c r="M1734" s="5"/>
      <c r="N1734" s="5"/>
      <c r="O1734" s="31"/>
      <c r="P1734" s="31"/>
      <c r="Q1734" s="1"/>
      <c r="R1734" s="64" t="str">
        <f>IF(OR(_xlfn.XLOOKUP(C1734,'Export Action'!$A$3:$A$1999,'Export Action'!$AO$3:$AO$1999)="Communes ZRR./bassins de vie pop &gt; 50% ZRR",_xlfn.XLOOKUP(C1734,'Export Action'!$A$3:$A$1999,'Export Action'!$AO$3:$AO$1999)="Contrats de relance et de transition écologique (CRTE) rural"),"Oui","Non")</f>
        <v>Non</v>
      </c>
      <c r="S1734" s="73"/>
      <c r="T1734" s="74">
        <f t="shared" si="27"/>
        <v>430</v>
      </c>
      <c r="U1734" s="75"/>
      <c r="V1734" s="8" t="str" cm="1">
        <f t="array" ref="V1734">IF(SUMPRODUCT((Tableau1[NOM DE LA STRUCTURE]=Tableau1[[#This Row],[NOM DE LA STRUCTURE]])*Tableau1[MONTANT PROPOSE POUR L''ACTION])=0,"",SUMPRODUCT((Tableau1[NOM DE LA STRUCTURE]=Tableau1[[#This Row],[NOM DE LA STRUCTURE]])*Tableau1[MONTANT PROPOSE POUR L''ACTION]))</f>
        <v/>
      </c>
      <c r="W1734" s="79"/>
    </row>
    <row r="1735" spans="1:23" ht="47.5" hidden="1" customHeight="1" x14ac:dyDescent="0.25">
      <c r="A1735" s="13">
        <f>_xlfn.XLOOKUP(C1735,'Export Action'!$A$3:$A$1999,'Export Action'!$L$3:$L$1999)</f>
        <v>0</v>
      </c>
      <c r="B1735" s="84"/>
      <c r="C1735" s="1"/>
      <c r="D1735" s="36">
        <f>_xlfn.XLOOKUP(C1735,'Export Action'!$A$3:$A$1999,'Export Action'!$X$3:$X$1999)</f>
        <v>0</v>
      </c>
      <c r="E1735" s="1" t="e">
        <f>_xlfn.XLOOKUP(A1735,'Export Dossier'!$K$3:$K$974,'Export Dossier'!$D$3:$D$974)</f>
        <v>#N/A</v>
      </c>
      <c r="F1735" s="36"/>
      <c r="G1735" s="68"/>
      <c r="H1735" s="71"/>
      <c r="I1735" s="71"/>
      <c r="J1735" s="1"/>
      <c r="K1735" s="1"/>
      <c r="L1735" s="1"/>
      <c r="M1735" s="5"/>
      <c r="N1735" s="5"/>
      <c r="O1735" s="31"/>
      <c r="P1735" s="31"/>
      <c r="Q1735" s="1"/>
      <c r="R1735" s="64" t="str">
        <f>IF(OR(_xlfn.XLOOKUP(C1735,'Export Action'!$A$3:$A$1999,'Export Action'!$AO$3:$AO$1999)="Communes ZRR./bassins de vie pop &gt; 50% ZRR",_xlfn.XLOOKUP(C1735,'Export Action'!$A$3:$A$1999,'Export Action'!$AO$3:$AO$1999)="Contrats de relance et de transition écologique (CRTE) rural"),"Oui","Non")</f>
        <v>Non</v>
      </c>
      <c r="S1735" s="73"/>
      <c r="T1735" s="74">
        <f t="shared" si="27"/>
        <v>430</v>
      </c>
      <c r="U1735" s="75"/>
      <c r="V1735" s="8" t="str" cm="1">
        <f t="array" ref="V1735">IF(SUMPRODUCT((Tableau1[NOM DE LA STRUCTURE]=Tableau1[[#This Row],[NOM DE LA STRUCTURE]])*Tableau1[MONTANT PROPOSE POUR L''ACTION])=0,"",SUMPRODUCT((Tableau1[NOM DE LA STRUCTURE]=Tableau1[[#This Row],[NOM DE LA STRUCTURE]])*Tableau1[MONTANT PROPOSE POUR L''ACTION]))</f>
        <v/>
      </c>
      <c r="W1735" s="79"/>
    </row>
    <row r="1736" spans="1:23" ht="47.5" hidden="1" customHeight="1" x14ac:dyDescent="0.25">
      <c r="A1736" s="13">
        <f>_xlfn.XLOOKUP(C1736,'Export Action'!$A$3:$A$1999,'Export Action'!$L$3:$L$1999)</f>
        <v>0</v>
      </c>
      <c r="B1736" s="84"/>
      <c r="C1736" s="1"/>
      <c r="D1736" s="36">
        <f>_xlfn.XLOOKUP(C1736,'Export Action'!$A$3:$A$1999,'Export Action'!$X$3:$X$1999)</f>
        <v>0</v>
      </c>
      <c r="E1736" s="1" t="e">
        <f>_xlfn.XLOOKUP(A1736,'Export Dossier'!$K$3:$K$974,'Export Dossier'!$D$3:$D$974)</f>
        <v>#N/A</v>
      </c>
      <c r="F1736" s="36"/>
      <c r="G1736" s="68"/>
      <c r="H1736" s="71"/>
      <c r="I1736" s="71"/>
      <c r="J1736" s="1"/>
      <c r="K1736" s="1"/>
      <c r="L1736" s="1"/>
      <c r="M1736" s="5"/>
      <c r="N1736" s="5"/>
      <c r="O1736" s="31"/>
      <c r="P1736" s="31"/>
      <c r="Q1736" s="1"/>
      <c r="R1736" s="64" t="str">
        <f>IF(OR(_xlfn.XLOOKUP(C1736,'Export Action'!$A$3:$A$1999,'Export Action'!$AO$3:$AO$1999)="Communes ZRR./bassins de vie pop &gt; 50% ZRR",_xlfn.XLOOKUP(C1736,'Export Action'!$A$3:$A$1999,'Export Action'!$AO$3:$AO$1999)="Contrats de relance et de transition écologique (CRTE) rural"),"Oui","Non")</f>
        <v>Non</v>
      </c>
      <c r="S1736" s="73"/>
      <c r="T1736" s="74">
        <f t="shared" si="27"/>
        <v>430</v>
      </c>
      <c r="U1736" s="75"/>
      <c r="V1736" s="8" t="str" cm="1">
        <f t="array" ref="V1736">IF(SUMPRODUCT((Tableau1[NOM DE LA STRUCTURE]=Tableau1[[#This Row],[NOM DE LA STRUCTURE]])*Tableau1[MONTANT PROPOSE POUR L''ACTION])=0,"",SUMPRODUCT((Tableau1[NOM DE LA STRUCTURE]=Tableau1[[#This Row],[NOM DE LA STRUCTURE]])*Tableau1[MONTANT PROPOSE POUR L''ACTION]))</f>
        <v/>
      </c>
      <c r="W1736" s="79"/>
    </row>
    <row r="1737" spans="1:23" ht="47.5" hidden="1" customHeight="1" x14ac:dyDescent="0.25">
      <c r="A1737" s="13">
        <f>_xlfn.XLOOKUP(C1737,'Export Action'!$A$3:$A$1999,'Export Action'!$L$3:$L$1999)</f>
        <v>0</v>
      </c>
      <c r="B1737" s="84"/>
      <c r="C1737" s="1"/>
      <c r="D1737" s="36">
        <f>_xlfn.XLOOKUP(C1737,'Export Action'!$A$3:$A$1999,'Export Action'!$X$3:$X$1999)</f>
        <v>0</v>
      </c>
      <c r="E1737" s="1" t="e">
        <f>_xlfn.XLOOKUP(A1737,'Export Dossier'!$K$3:$K$974,'Export Dossier'!$D$3:$D$974)</f>
        <v>#N/A</v>
      </c>
      <c r="F1737" s="36"/>
      <c r="G1737" s="68"/>
      <c r="H1737" s="71"/>
      <c r="I1737" s="71"/>
      <c r="J1737" s="1"/>
      <c r="K1737" s="1"/>
      <c r="L1737" s="1"/>
      <c r="M1737" s="5"/>
      <c r="N1737" s="5"/>
      <c r="O1737" s="31"/>
      <c r="P1737" s="31"/>
      <c r="Q1737" s="1"/>
      <c r="R1737" s="64" t="str">
        <f>IF(OR(_xlfn.XLOOKUP(C1737,'Export Action'!$A$3:$A$1999,'Export Action'!$AO$3:$AO$1999)="Communes ZRR./bassins de vie pop &gt; 50% ZRR",_xlfn.XLOOKUP(C1737,'Export Action'!$A$3:$A$1999,'Export Action'!$AO$3:$AO$1999)="Contrats de relance et de transition écologique (CRTE) rural"),"Oui","Non")</f>
        <v>Non</v>
      </c>
      <c r="S1737" s="73"/>
      <c r="T1737" s="74">
        <f t="shared" si="27"/>
        <v>430</v>
      </c>
      <c r="U1737" s="75"/>
      <c r="V1737" s="8" t="str" cm="1">
        <f t="array" ref="V1737">IF(SUMPRODUCT((Tableau1[NOM DE LA STRUCTURE]=Tableau1[[#This Row],[NOM DE LA STRUCTURE]])*Tableau1[MONTANT PROPOSE POUR L''ACTION])=0,"",SUMPRODUCT((Tableau1[NOM DE LA STRUCTURE]=Tableau1[[#This Row],[NOM DE LA STRUCTURE]])*Tableau1[MONTANT PROPOSE POUR L''ACTION]))</f>
        <v/>
      </c>
      <c r="W1737" s="79"/>
    </row>
    <row r="1738" spans="1:23" ht="47.5" hidden="1" customHeight="1" x14ac:dyDescent="0.25">
      <c r="A1738" s="13">
        <f>_xlfn.XLOOKUP(C1738,'Export Action'!$A$3:$A$1999,'Export Action'!$L$3:$L$1999)</f>
        <v>0</v>
      </c>
      <c r="B1738" s="84"/>
      <c r="C1738" s="1"/>
      <c r="D1738" s="36">
        <f>_xlfn.XLOOKUP(C1738,'Export Action'!$A$3:$A$1999,'Export Action'!$X$3:$X$1999)</f>
        <v>0</v>
      </c>
      <c r="E1738" s="1" t="e">
        <f>_xlfn.XLOOKUP(A1738,'Export Dossier'!$K$3:$K$974,'Export Dossier'!$D$3:$D$974)</f>
        <v>#N/A</v>
      </c>
      <c r="F1738" s="36"/>
      <c r="G1738" s="68"/>
      <c r="H1738" s="71"/>
      <c r="I1738" s="71"/>
      <c r="J1738" s="1"/>
      <c r="K1738" s="1"/>
      <c r="L1738" s="1"/>
      <c r="M1738" s="5"/>
      <c r="N1738" s="5"/>
      <c r="O1738" s="31"/>
      <c r="P1738" s="31"/>
      <c r="Q1738" s="1"/>
      <c r="R1738" s="64" t="str">
        <f>IF(OR(_xlfn.XLOOKUP(C1738,'Export Action'!$A$3:$A$1999,'Export Action'!$AO$3:$AO$1999)="Communes ZRR./bassins de vie pop &gt; 50% ZRR",_xlfn.XLOOKUP(C1738,'Export Action'!$A$3:$A$1999,'Export Action'!$AO$3:$AO$1999)="Contrats de relance et de transition écologique (CRTE) rural"),"Oui","Non")</f>
        <v>Non</v>
      </c>
      <c r="S1738" s="73"/>
      <c r="T1738" s="74">
        <f t="shared" si="27"/>
        <v>430</v>
      </c>
      <c r="U1738" s="75"/>
      <c r="V1738" s="8" t="str" cm="1">
        <f t="array" ref="V1738">IF(SUMPRODUCT((Tableau1[NOM DE LA STRUCTURE]=Tableau1[[#This Row],[NOM DE LA STRUCTURE]])*Tableau1[MONTANT PROPOSE POUR L''ACTION])=0,"",SUMPRODUCT((Tableau1[NOM DE LA STRUCTURE]=Tableau1[[#This Row],[NOM DE LA STRUCTURE]])*Tableau1[MONTANT PROPOSE POUR L''ACTION]))</f>
        <v/>
      </c>
      <c r="W1738" s="79"/>
    </row>
    <row r="1739" spans="1:23" ht="47.5" hidden="1" customHeight="1" x14ac:dyDescent="0.25">
      <c r="A1739" s="13">
        <f>_xlfn.XLOOKUP(C1739,'Export Action'!$A$3:$A$1999,'Export Action'!$L$3:$L$1999)</f>
        <v>0</v>
      </c>
      <c r="B1739" s="84"/>
      <c r="C1739" s="1"/>
      <c r="D1739" s="36">
        <f>_xlfn.XLOOKUP(C1739,'Export Action'!$A$3:$A$1999,'Export Action'!$X$3:$X$1999)</f>
        <v>0</v>
      </c>
      <c r="E1739" s="1" t="e">
        <f>_xlfn.XLOOKUP(A1739,'Export Dossier'!$K$3:$K$974,'Export Dossier'!$D$3:$D$974)</f>
        <v>#N/A</v>
      </c>
      <c r="F1739" s="36"/>
      <c r="G1739" s="68"/>
      <c r="H1739" s="71"/>
      <c r="I1739" s="71"/>
      <c r="J1739" s="1"/>
      <c r="K1739" s="1"/>
      <c r="L1739" s="1"/>
      <c r="M1739" s="5"/>
      <c r="N1739" s="5"/>
      <c r="O1739" s="31"/>
      <c r="P1739" s="31"/>
      <c r="Q1739" s="1"/>
      <c r="R1739" s="64" t="str">
        <f>IF(OR(_xlfn.XLOOKUP(C1739,'Export Action'!$A$3:$A$1999,'Export Action'!$AO$3:$AO$1999)="Communes ZRR./bassins de vie pop &gt; 50% ZRR",_xlfn.XLOOKUP(C1739,'Export Action'!$A$3:$A$1999,'Export Action'!$AO$3:$AO$1999)="Contrats de relance et de transition écologique (CRTE) rural"),"Oui","Non")</f>
        <v>Non</v>
      </c>
      <c r="S1739" s="73"/>
      <c r="T1739" s="74">
        <f t="shared" si="27"/>
        <v>430</v>
      </c>
      <c r="U1739" s="75"/>
      <c r="V1739" s="8" t="str" cm="1">
        <f t="array" ref="V1739">IF(SUMPRODUCT((Tableau1[NOM DE LA STRUCTURE]=Tableau1[[#This Row],[NOM DE LA STRUCTURE]])*Tableau1[MONTANT PROPOSE POUR L''ACTION])=0,"",SUMPRODUCT((Tableau1[NOM DE LA STRUCTURE]=Tableau1[[#This Row],[NOM DE LA STRUCTURE]])*Tableau1[MONTANT PROPOSE POUR L''ACTION]))</f>
        <v/>
      </c>
      <c r="W1739" s="79"/>
    </row>
    <row r="1740" spans="1:23" ht="47.5" hidden="1" customHeight="1" x14ac:dyDescent="0.25">
      <c r="A1740" s="13">
        <f>_xlfn.XLOOKUP(C1740,'Export Action'!$A$3:$A$1999,'Export Action'!$L$3:$L$1999)</f>
        <v>0</v>
      </c>
      <c r="B1740" s="84"/>
      <c r="C1740" s="1"/>
      <c r="D1740" s="36">
        <f>_xlfn.XLOOKUP(C1740,'Export Action'!$A$3:$A$1999,'Export Action'!$X$3:$X$1999)</f>
        <v>0</v>
      </c>
      <c r="E1740" s="1" t="e">
        <f>_xlfn.XLOOKUP(A1740,'Export Dossier'!$K$3:$K$974,'Export Dossier'!$D$3:$D$974)</f>
        <v>#N/A</v>
      </c>
      <c r="F1740" s="36"/>
      <c r="G1740" s="68"/>
      <c r="H1740" s="71"/>
      <c r="I1740" s="71"/>
      <c r="J1740" s="1"/>
      <c r="K1740" s="1"/>
      <c r="L1740" s="1"/>
      <c r="M1740" s="5"/>
      <c r="N1740" s="5"/>
      <c r="O1740" s="31"/>
      <c r="P1740" s="31"/>
      <c r="Q1740" s="1"/>
      <c r="R1740" s="64" t="str">
        <f>IF(OR(_xlfn.XLOOKUP(C1740,'Export Action'!$A$3:$A$1999,'Export Action'!$AO$3:$AO$1999)="Communes ZRR./bassins de vie pop &gt; 50% ZRR",_xlfn.XLOOKUP(C1740,'Export Action'!$A$3:$A$1999,'Export Action'!$AO$3:$AO$1999)="Contrats de relance et de transition écologique (CRTE) rural"),"Oui","Non")</f>
        <v>Non</v>
      </c>
      <c r="S1740" s="73"/>
      <c r="T1740" s="74">
        <f t="shared" si="27"/>
        <v>430</v>
      </c>
      <c r="U1740" s="75"/>
      <c r="V1740" s="8" t="str" cm="1">
        <f t="array" ref="V1740">IF(SUMPRODUCT((Tableau1[NOM DE LA STRUCTURE]=Tableau1[[#This Row],[NOM DE LA STRUCTURE]])*Tableau1[MONTANT PROPOSE POUR L''ACTION])=0,"",SUMPRODUCT((Tableau1[NOM DE LA STRUCTURE]=Tableau1[[#This Row],[NOM DE LA STRUCTURE]])*Tableau1[MONTANT PROPOSE POUR L''ACTION]))</f>
        <v/>
      </c>
      <c r="W1740" s="79"/>
    </row>
    <row r="1741" spans="1:23" ht="47.5" hidden="1" customHeight="1" x14ac:dyDescent="0.25">
      <c r="A1741" s="13">
        <f>_xlfn.XLOOKUP(C1741,'Export Action'!$A$3:$A$1999,'Export Action'!$L$3:$L$1999)</f>
        <v>0</v>
      </c>
      <c r="B1741" s="84"/>
      <c r="C1741" s="1"/>
      <c r="D1741" s="36">
        <f>_xlfn.XLOOKUP(C1741,'Export Action'!$A$3:$A$1999,'Export Action'!$X$3:$X$1999)</f>
        <v>0</v>
      </c>
      <c r="E1741" s="1" t="e">
        <f>_xlfn.XLOOKUP(A1741,'Export Dossier'!$K$3:$K$974,'Export Dossier'!$D$3:$D$974)</f>
        <v>#N/A</v>
      </c>
      <c r="F1741" s="36"/>
      <c r="G1741" s="68"/>
      <c r="H1741" s="71"/>
      <c r="I1741" s="71"/>
      <c r="J1741" s="1"/>
      <c r="K1741" s="1"/>
      <c r="L1741" s="1"/>
      <c r="M1741" s="5"/>
      <c r="N1741" s="5"/>
      <c r="O1741" s="31"/>
      <c r="P1741" s="31"/>
      <c r="Q1741" s="1"/>
      <c r="R1741" s="64" t="str">
        <f>IF(OR(_xlfn.XLOOKUP(C1741,'Export Action'!$A$3:$A$1999,'Export Action'!$AO$3:$AO$1999)="Communes ZRR./bassins de vie pop &gt; 50% ZRR",_xlfn.XLOOKUP(C1741,'Export Action'!$A$3:$A$1999,'Export Action'!$AO$3:$AO$1999)="Contrats de relance et de transition écologique (CRTE) rural"),"Oui","Non")</f>
        <v>Non</v>
      </c>
      <c r="S1741" s="73"/>
      <c r="T1741" s="74">
        <f t="shared" si="27"/>
        <v>430</v>
      </c>
      <c r="U1741" s="75"/>
      <c r="V1741" s="8" t="str" cm="1">
        <f t="array" ref="V1741">IF(SUMPRODUCT((Tableau1[NOM DE LA STRUCTURE]=Tableau1[[#This Row],[NOM DE LA STRUCTURE]])*Tableau1[MONTANT PROPOSE POUR L''ACTION])=0,"",SUMPRODUCT((Tableau1[NOM DE LA STRUCTURE]=Tableau1[[#This Row],[NOM DE LA STRUCTURE]])*Tableau1[MONTANT PROPOSE POUR L''ACTION]))</f>
        <v/>
      </c>
      <c r="W1741" s="79"/>
    </row>
    <row r="1742" spans="1:23" ht="47.5" hidden="1" customHeight="1" x14ac:dyDescent="0.25">
      <c r="A1742" s="13">
        <f>_xlfn.XLOOKUP(C1742,'Export Action'!$A$3:$A$1999,'Export Action'!$L$3:$L$1999)</f>
        <v>0</v>
      </c>
      <c r="B1742" s="84"/>
      <c r="C1742" s="1"/>
      <c r="D1742" s="36">
        <f>_xlfn.XLOOKUP(C1742,'Export Action'!$A$3:$A$1999,'Export Action'!$X$3:$X$1999)</f>
        <v>0</v>
      </c>
      <c r="E1742" s="1" t="e">
        <f>_xlfn.XLOOKUP(A1742,'Export Dossier'!$K$3:$K$974,'Export Dossier'!$D$3:$D$974)</f>
        <v>#N/A</v>
      </c>
      <c r="F1742" s="36"/>
      <c r="G1742" s="68"/>
      <c r="H1742" s="71"/>
      <c r="I1742" s="71"/>
      <c r="J1742" s="1"/>
      <c r="K1742" s="1"/>
      <c r="L1742" s="1"/>
      <c r="M1742" s="5"/>
      <c r="N1742" s="5"/>
      <c r="O1742" s="31"/>
      <c r="P1742" s="31"/>
      <c r="Q1742" s="1"/>
      <c r="R1742" s="64" t="str">
        <f>IF(OR(_xlfn.XLOOKUP(C1742,'Export Action'!$A$3:$A$1999,'Export Action'!$AO$3:$AO$1999)="Communes ZRR./bassins de vie pop &gt; 50% ZRR",_xlfn.XLOOKUP(C1742,'Export Action'!$A$3:$A$1999,'Export Action'!$AO$3:$AO$1999)="Contrats de relance et de transition écologique (CRTE) rural"),"Oui","Non")</f>
        <v>Non</v>
      </c>
      <c r="S1742" s="73"/>
      <c r="T1742" s="74">
        <f t="shared" si="27"/>
        <v>430</v>
      </c>
      <c r="U1742" s="75"/>
      <c r="V1742" s="8" t="str" cm="1">
        <f t="array" ref="V1742">IF(SUMPRODUCT((Tableau1[NOM DE LA STRUCTURE]=Tableau1[[#This Row],[NOM DE LA STRUCTURE]])*Tableau1[MONTANT PROPOSE POUR L''ACTION])=0,"",SUMPRODUCT((Tableau1[NOM DE LA STRUCTURE]=Tableau1[[#This Row],[NOM DE LA STRUCTURE]])*Tableau1[MONTANT PROPOSE POUR L''ACTION]))</f>
        <v/>
      </c>
      <c r="W1742" s="79"/>
    </row>
    <row r="1743" spans="1:23" ht="47.5" hidden="1" customHeight="1" x14ac:dyDescent="0.25">
      <c r="A1743" s="13">
        <f>_xlfn.XLOOKUP(C1743,'Export Action'!$A$3:$A$1999,'Export Action'!$L$3:$L$1999)</f>
        <v>0</v>
      </c>
      <c r="B1743" s="84"/>
      <c r="C1743" s="1"/>
      <c r="D1743" s="36">
        <f>_xlfn.XLOOKUP(C1743,'Export Action'!$A$3:$A$1999,'Export Action'!$X$3:$X$1999)</f>
        <v>0</v>
      </c>
      <c r="E1743" s="1" t="e">
        <f>_xlfn.XLOOKUP(A1743,'Export Dossier'!$K$3:$K$974,'Export Dossier'!$D$3:$D$974)</f>
        <v>#N/A</v>
      </c>
      <c r="F1743" s="36"/>
      <c r="G1743" s="68"/>
      <c r="H1743" s="71"/>
      <c r="I1743" s="71"/>
      <c r="J1743" s="1"/>
      <c r="K1743" s="1"/>
      <c r="L1743" s="1"/>
      <c r="M1743" s="5"/>
      <c r="N1743" s="5"/>
      <c r="O1743" s="31"/>
      <c r="P1743" s="31"/>
      <c r="Q1743" s="1"/>
      <c r="R1743" s="64" t="str">
        <f>IF(OR(_xlfn.XLOOKUP(C1743,'Export Action'!$A$3:$A$1999,'Export Action'!$AO$3:$AO$1999)="Communes ZRR./bassins de vie pop &gt; 50% ZRR",_xlfn.XLOOKUP(C1743,'Export Action'!$A$3:$A$1999,'Export Action'!$AO$3:$AO$1999)="Contrats de relance et de transition écologique (CRTE) rural"),"Oui","Non")</f>
        <v>Non</v>
      </c>
      <c r="S1743" s="73"/>
      <c r="T1743" s="74">
        <f t="shared" si="27"/>
        <v>430</v>
      </c>
      <c r="U1743" s="75"/>
      <c r="V1743" s="8" t="str" cm="1">
        <f t="array" ref="V1743">IF(SUMPRODUCT((Tableau1[NOM DE LA STRUCTURE]=Tableau1[[#This Row],[NOM DE LA STRUCTURE]])*Tableau1[MONTANT PROPOSE POUR L''ACTION])=0,"",SUMPRODUCT((Tableau1[NOM DE LA STRUCTURE]=Tableau1[[#This Row],[NOM DE LA STRUCTURE]])*Tableau1[MONTANT PROPOSE POUR L''ACTION]))</f>
        <v/>
      </c>
      <c r="W1743" s="79"/>
    </row>
    <row r="1744" spans="1:23" ht="47.5" hidden="1" customHeight="1" x14ac:dyDescent="0.25">
      <c r="A1744" s="13">
        <f>_xlfn.XLOOKUP(C1744,'Export Action'!$A$3:$A$1999,'Export Action'!$L$3:$L$1999)</f>
        <v>0</v>
      </c>
      <c r="B1744" s="84"/>
      <c r="C1744" s="1"/>
      <c r="D1744" s="36">
        <f>_xlfn.XLOOKUP(C1744,'Export Action'!$A$3:$A$1999,'Export Action'!$X$3:$X$1999)</f>
        <v>0</v>
      </c>
      <c r="E1744" s="1" t="e">
        <f>_xlfn.XLOOKUP(A1744,'Export Dossier'!$K$3:$K$974,'Export Dossier'!$D$3:$D$974)</f>
        <v>#N/A</v>
      </c>
      <c r="F1744" s="36"/>
      <c r="G1744" s="68"/>
      <c r="H1744" s="71"/>
      <c r="I1744" s="71"/>
      <c r="J1744" s="1"/>
      <c r="K1744" s="1"/>
      <c r="L1744" s="1"/>
      <c r="M1744" s="5"/>
      <c r="N1744" s="5"/>
      <c r="O1744" s="31"/>
      <c r="P1744" s="31"/>
      <c r="Q1744" s="1"/>
      <c r="R1744" s="64" t="str">
        <f>IF(OR(_xlfn.XLOOKUP(C1744,'Export Action'!$A$3:$A$1999,'Export Action'!$AO$3:$AO$1999)="Communes ZRR./bassins de vie pop &gt; 50% ZRR",_xlfn.XLOOKUP(C1744,'Export Action'!$A$3:$A$1999,'Export Action'!$AO$3:$AO$1999)="Contrats de relance et de transition écologique (CRTE) rural"),"Oui","Non")</f>
        <v>Non</v>
      </c>
      <c r="S1744" s="73"/>
      <c r="T1744" s="74">
        <f t="shared" si="27"/>
        <v>430</v>
      </c>
      <c r="U1744" s="75"/>
      <c r="V1744" s="8" t="str" cm="1">
        <f t="array" ref="V1744">IF(SUMPRODUCT((Tableau1[NOM DE LA STRUCTURE]=Tableau1[[#This Row],[NOM DE LA STRUCTURE]])*Tableau1[MONTANT PROPOSE POUR L''ACTION])=0,"",SUMPRODUCT((Tableau1[NOM DE LA STRUCTURE]=Tableau1[[#This Row],[NOM DE LA STRUCTURE]])*Tableau1[MONTANT PROPOSE POUR L''ACTION]))</f>
        <v/>
      </c>
      <c r="W1744" s="79"/>
    </row>
    <row r="1745" spans="1:23" ht="47.5" hidden="1" customHeight="1" x14ac:dyDescent="0.25">
      <c r="A1745" s="13">
        <f>_xlfn.XLOOKUP(C1745,'Export Action'!$A$3:$A$1999,'Export Action'!$L$3:$L$1999)</f>
        <v>0</v>
      </c>
      <c r="B1745" s="84"/>
      <c r="C1745" s="1"/>
      <c r="D1745" s="36">
        <f>_xlfn.XLOOKUP(C1745,'Export Action'!$A$3:$A$1999,'Export Action'!$X$3:$X$1999)</f>
        <v>0</v>
      </c>
      <c r="E1745" s="1" t="e">
        <f>_xlfn.XLOOKUP(A1745,'Export Dossier'!$K$3:$K$974,'Export Dossier'!$D$3:$D$974)</f>
        <v>#N/A</v>
      </c>
      <c r="F1745" s="36"/>
      <c r="G1745" s="68"/>
      <c r="H1745" s="71"/>
      <c r="I1745" s="71"/>
      <c r="J1745" s="1"/>
      <c r="K1745" s="1"/>
      <c r="L1745" s="1"/>
      <c r="M1745" s="5"/>
      <c r="N1745" s="5"/>
      <c r="O1745" s="31"/>
      <c r="P1745" s="31"/>
      <c r="Q1745" s="1"/>
      <c r="R1745" s="64" t="str">
        <f>IF(OR(_xlfn.XLOOKUP(C1745,'Export Action'!$A$3:$A$1999,'Export Action'!$AO$3:$AO$1999)="Communes ZRR./bassins de vie pop &gt; 50% ZRR",_xlfn.XLOOKUP(C1745,'Export Action'!$A$3:$A$1999,'Export Action'!$AO$3:$AO$1999)="Contrats de relance et de transition écologique (CRTE) rural"),"Oui","Non")</f>
        <v>Non</v>
      </c>
      <c r="S1745" s="73"/>
      <c r="T1745" s="74">
        <f t="shared" si="27"/>
        <v>430</v>
      </c>
      <c r="U1745" s="75"/>
      <c r="V1745" s="8" t="str" cm="1">
        <f t="array" ref="V1745">IF(SUMPRODUCT((Tableau1[NOM DE LA STRUCTURE]=Tableau1[[#This Row],[NOM DE LA STRUCTURE]])*Tableau1[MONTANT PROPOSE POUR L''ACTION])=0,"",SUMPRODUCT((Tableau1[NOM DE LA STRUCTURE]=Tableau1[[#This Row],[NOM DE LA STRUCTURE]])*Tableau1[MONTANT PROPOSE POUR L''ACTION]))</f>
        <v/>
      </c>
      <c r="W1745" s="79"/>
    </row>
    <row r="1746" spans="1:23" ht="47.5" hidden="1" customHeight="1" x14ac:dyDescent="0.25">
      <c r="A1746" s="13">
        <f>_xlfn.XLOOKUP(C1746,'Export Action'!$A$3:$A$1999,'Export Action'!$L$3:$L$1999)</f>
        <v>0</v>
      </c>
      <c r="B1746" s="84"/>
      <c r="C1746" s="1"/>
      <c r="D1746" s="36">
        <f>_xlfn.XLOOKUP(C1746,'Export Action'!$A$3:$A$1999,'Export Action'!$X$3:$X$1999)</f>
        <v>0</v>
      </c>
      <c r="E1746" s="1" t="e">
        <f>_xlfn.XLOOKUP(A1746,'Export Dossier'!$K$3:$K$974,'Export Dossier'!$D$3:$D$974)</f>
        <v>#N/A</v>
      </c>
      <c r="F1746" s="36"/>
      <c r="G1746" s="68"/>
      <c r="H1746" s="71"/>
      <c r="I1746" s="71"/>
      <c r="J1746" s="1"/>
      <c r="K1746" s="1"/>
      <c r="L1746" s="1"/>
      <c r="M1746" s="5"/>
      <c r="N1746" s="5"/>
      <c r="O1746" s="31"/>
      <c r="P1746" s="31"/>
      <c r="Q1746" s="1"/>
      <c r="R1746" s="64" t="str">
        <f>IF(OR(_xlfn.XLOOKUP(C1746,'Export Action'!$A$3:$A$1999,'Export Action'!$AO$3:$AO$1999)="Communes ZRR./bassins de vie pop &gt; 50% ZRR",_xlfn.XLOOKUP(C1746,'Export Action'!$A$3:$A$1999,'Export Action'!$AO$3:$AO$1999)="Contrats de relance et de transition écologique (CRTE) rural"),"Oui","Non")</f>
        <v>Non</v>
      </c>
      <c r="S1746" s="73"/>
      <c r="T1746" s="74">
        <f t="shared" si="27"/>
        <v>430</v>
      </c>
      <c r="U1746" s="75"/>
      <c r="V1746" s="8" t="str" cm="1">
        <f t="array" ref="V1746">IF(SUMPRODUCT((Tableau1[NOM DE LA STRUCTURE]=Tableau1[[#This Row],[NOM DE LA STRUCTURE]])*Tableau1[MONTANT PROPOSE POUR L''ACTION])=0,"",SUMPRODUCT((Tableau1[NOM DE LA STRUCTURE]=Tableau1[[#This Row],[NOM DE LA STRUCTURE]])*Tableau1[MONTANT PROPOSE POUR L''ACTION]))</f>
        <v/>
      </c>
      <c r="W1746" s="79"/>
    </row>
    <row r="1747" spans="1:23" ht="47.5" hidden="1" customHeight="1" x14ac:dyDescent="0.25">
      <c r="A1747" s="13">
        <f>_xlfn.XLOOKUP(C1747,'Export Action'!$A$3:$A$1999,'Export Action'!$L$3:$L$1999)</f>
        <v>0</v>
      </c>
      <c r="B1747" s="84"/>
      <c r="C1747" s="1"/>
      <c r="D1747" s="36">
        <f>_xlfn.XLOOKUP(C1747,'Export Action'!$A$3:$A$1999,'Export Action'!$X$3:$X$1999)</f>
        <v>0</v>
      </c>
      <c r="E1747" s="1" t="e">
        <f>_xlfn.XLOOKUP(A1747,'Export Dossier'!$K$3:$K$974,'Export Dossier'!$D$3:$D$974)</f>
        <v>#N/A</v>
      </c>
      <c r="F1747" s="36"/>
      <c r="G1747" s="68"/>
      <c r="H1747" s="71"/>
      <c r="I1747" s="71"/>
      <c r="J1747" s="1"/>
      <c r="K1747" s="1"/>
      <c r="L1747" s="1"/>
      <c r="M1747" s="5"/>
      <c r="N1747" s="5"/>
      <c r="O1747" s="31"/>
      <c r="P1747" s="31"/>
      <c r="Q1747" s="1"/>
      <c r="R1747" s="64" t="str">
        <f>IF(OR(_xlfn.XLOOKUP(C1747,'Export Action'!$A$3:$A$1999,'Export Action'!$AO$3:$AO$1999)="Communes ZRR./bassins de vie pop &gt; 50% ZRR",_xlfn.XLOOKUP(C1747,'Export Action'!$A$3:$A$1999,'Export Action'!$AO$3:$AO$1999)="Contrats de relance et de transition écologique (CRTE) rural"),"Oui","Non")</f>
        <v>Non</v>
      </c>
      <c r="S1747" s="73"/>
      <c r="T1747" s="74">
        <f t="shared" si="27"/>
        <v>430</v>
      </c>
      <c r="U1747" s="75"/>
      <c r="V1747" s="8" t="str" cm="1">
        <f t="array" ref="V1747">IF(SUMPRODUCT((Tableau1[NOM DE LA STRUCTURE]=Tableau1[[#This Row],[NOM DE LA STRUCTURE]])*Tableau1[MONTANT PROPOSE POUR L''ACTION])=0,"",SUMPRODUCT((Tableau1[NOM DE LA STRUCTURE]=Tableau1[[#This Row],[NOM DE LA STRUCTURE]])*Tableau1[MONTANT PROPOSE POUR L''ACTION]))</f>
        <v/>
      </c>
      <c r="W1747" s="79"/>
    </row>
    <row r="1748" spans="1:23" ht="47.5" hidden="1" customHeight="1" x14ac:dyDescent="0.25">
      <c r="A1748" s="13">
        <f>_xlfn.XLOOKUP(C1748,'Export Action'!$A$3:$A$1999,'Export Action'!$L$3:$L$1999)</f>
        <v>0</v>
      </c>
      <c r="B1748" s="84"/>
      <c r="C1748" s="1"/>
      <c r="D1748" s="36">
        <f>_xlfn.XLOOKUP(C1748,'Export Action'!$A$3:$A$1999,'Export Action'!$X$3:$X$1999)</f>
        <v>0</v>
      </c>
      <c r="E1748" s="1" t="e">
        <f>_xlfn.XLOOKUP(A1748,'Export Dossier'!$K$3:$K$974,'Export Dossier'!$D$3:$D$974)</f>
        <v>#N/A</v>
      </c>
      <c r="F1748" s="36"/>
      <c r="G1748" s="68"/>
      <c r="H1748" s="71"/>
      <c r="I1748" s="71"/>
      <c r="J1748" s="1"/>
      <c r="K1748" s="1"/>
      <c r="L1748" s="1"/>
      <c r="M1748" s="5"/>
      <c r="N1748" s="5"/>
      <c r="O1748" s="31"/>
      <c r="P1748" s="31"/>
      <c r="Q1748" s="1"/>
      <c r="R1748" s="64" t="str">
        <f>IF(OR(_xlfn.XLOOKUP(C1748,'Export Action'!$A$3:$A$1999,'Export Action'!$AO$3:$AO$1999)="Communes ZRR./bassins de vie pop &gt; 50% ZRR",_xlfn.XLOOKUP(C1748,'Export Action'!$A$3:$A$1999,'Export Action'!$AO$3:$AO$1999)="Contrats de relance et de transition écologique (CRTE) rural"),"Oui","Non")</f>
        <v>Non</v>
      </c>
      <c r="S1748" s="73"/>
      <c r="T1748" s="74">
        <f t="shared" si="27"/>
        <v>430</v>
      </c>
      <c r="U1748" s="75"/>
      <c r="V1748" s="8" t="str" cm="1">
        <f t="array" ref="V1748">IF(SUMPRODUCT((Tableau1[NOM DE LA STRUCTURE]=Tableau1[[#This Row],[NOM DE LA STRUCTURE]])*Tableau1[MONTANT PROPOSE POUR L''ACTION])=0,"",SUMPRODUCT((Tableau1[NOM DE LA STRUCTURE]=Tableau1[[#This Row],[NOM DE LA STRUCTURE]])*Tableau1[MONTANT PROPOSE POUR L''ACTION]))</f>
        <v/>
      </c>
      <c r="W1748" s="79"/>
    </row>
    <row r="1749" spans="1:23" ht="47.5" hidden="1" customHeight="1" x14ac:dyDescent="0.25">
      <c r="A1749" s="13">
        <f>_xlfn.XLOOKUP(C1749,'Export Action'!$A$3:$A$1999,'Export Action'!$L$3:$L$1999)</f>
        <v>0</v>
      </c>
      <c r="B1749" s="84"/>
      <c r="C1749" s="1"/>
      <c r="D1749" s="36">
        <f>_xlfn.XLOOKUP(C1749,'Export Action'!$A$3:$A$1999,'Export Action'!$X$3:$X$1999)</f>
        <v>0</v>
      </c>
      <c r="E1749" s="1" t="e">
        <f>_xlfn.XLOOKUP(A1749,'Export Dossier'!$K$3:$K$974,'Export Dossier'!$D$3:$D$974)</f>
        <v>#N/A</v>
      </c>
      <c r="F1749" s="36"/>
      <c r="G1749" s="68"/>
      <c r="H1749" s="71"/>
      <c r="I1749" s="71"/>
      <c r="J1749" s="1"/>
      <c r="K1749" s="1"/>
      <c r="L1749" s="1"/>
      <c r="M1749" s="5"/>
      <c r="N1749" s="5"/>
      <c r="O1749" s="31"/>
      <c r="P1749" s="31"/>
      <c r="Q1749" s="1"/>
      <c r="R1749" s="64" t="str">
        <f>IF(OR(_xlfn.XLOOKUP(C1749,'Export Action'!$A$3:$A$1999,'Export Action'!$AO$3:$AO$1999)="Communes ZRR./bassins de vie pop &gt; 50% ZRR",_xlfn.XLOOKUP(C1749,'Export Action'!$A$3:$A$1999,'Export Action'!$AO$3:$AO$1999)="Contrats de relance et de transition écologique (CRTE) rural"),"Oui","Non")</f>
        <v>Non</v>
      </c>
      <c r="S1749" s="73"/>
      <c r="T1749" s="74">
        <f t="shared" si="27"/>
        <v>430</v>
      </c>
      <c r="U1749" s="75"/>
      <c r="V1749" s="8" t="str" cm="1">
        <f t="array" ref="V1749">IF(SUMPRODUCT((Tableau1[NOM DE LA STRUCTURE]=Tableau1[[#This Row],[NOM DE LA STRUCTURE]])*Tableau1[MONTANT PROPOSE POUR L''ACTION])=0,"",SUMPRODUCT((Tableau1[NOM DE LA STRUCTURE]=Tableau1[[#This Row],[NOM DE LA STRUCTURE]])*Tableau1[MONTANT PROPOSE POUR L''ACTION]))</f>
        <v/>
      </c>
      <c r="W1749" s="79"/>
    </row>
    <row r="1750" spans="1:23" ht="47.5" hidden="1" customHeight="1" x14ac:dyDescent="0.25">
      <c r="A1750" s="13">
        <f>_xlfn.XLOOKUP(C1750,'Export Action'!$A$3:$A$1999,'Export Action'!$L$3:$L$1999)</f>
        <v>0</v>
      </c>
      <c r="B1750" s="84"/>
      <c r="C1750" s="1"/>
      <c r="D1750" s="36">
        <f>_xlfn.XLOOKUP(C1750,'Export Action'!$A$3:$A$1999,'Export Action'!$X$3:$X$1999)</f>
        <v>0</v>
      </c>
      <c r="E1750" s="1" t="e">
        <f>_xlfn.XLOOKUP(A1750,'Export Dossier'!$K$3:$K$974,'Export Dossier'!$D$3:$D$974)</f>
        <v>#N/A</v>
      </c>
      <c r="F1750" s="36"/>
      <c r="G1750" s="68"/>
      <c r="H1750" s="71"/>
      <c r="I1750" s="71"/>
      <c r="J1750" s="1"/>
      <c r="K1750" s="1"/>
      <c r="L1750" s="1"/>
      <c r="M1750" s="5"/>
      <c r="N1750" s="5"/>
      <c r="O1750" s="31"/>
      <c r="P1750" s="31"/>
      <c r="Q1750" s="1"/>
      <c r="R1750" s="64" t="str">
        <f>IF(OR(_xlfn.XLOOKUP(C1750,'Export Action'!$A$3:$A$1999,'Export Action'!$AO$3:$AO$1999)="Communes ZRR./bassins de vie pop &gt; 50% ZRR",_xlfn.XLOOKUP(C1750,'Export Action'!$A$3:$A$1999,'Export Action'!$AO$3:$AO$1999)="Contrats de relance et de transition écologique (CRTE) rural"),"Oui","Non")</f>
        <v>Non</v>
      </c>
      <c r="S1750" s="73"/>
      <c r="T1750" s="74">
        <f t="shared" si="27"/>
        <v>430</v>
      </c>
      <c r="U1750" s="75"/>
      <c r="V1750" s="8" t="str" cm="1">
        <f t="array" ref="V1750">IF(SUMPRODUCT((Tableau1[NOM DE LA STRUCTURE]=Tableau1[[#This Row],[NOM DE LA STRUCTURE]])*Tableau1[MONTANT PROPOSE POUR L''ACTION])=0,"",SUMPRODUCT((Tableau1[NOM DE LA STRUCTURE]=Tableau1[[#This Row],[NOM DE LA STRUCTURE]])*Tableau1[MONTANT PROPOSE POUR L''ACTION]))</f>
        <v/>
      </c>
      <c r="W1750" s="79"/>
    </row>
    <row r="1751" spans="1:23" ht="47.5" hidden="1" customHeight="1" x14ac:dyDescent="0.25">
      <c r="A1751" s="13">
        <f>_xlfn.XLOOKUP(C1751,'Export Action'!$A$3:$A$1999,'Export Action'!$L$3:$L$1999)</f>
        <v>0</v>
      </c>
      <c r="B1751" s="84"/>
      <c r="C1751" s="1"/>
      <c r="D1751" s="36">
        <f>_xlfn.XLOOKUP(C1751,'Export Action'!$A$3:$A$1999,'Export Action'!$X$3:$X$1999)</f>
        <v>0</v>
      </c>
      <c r="E1751" s="1" t="e">
        <f>_xlfn.XLOOKUP(A1751,'Export Dossier'!$K$3:$K$974,'Export Dossier'!$D$3:$D$974)</f>
        <v>#N/A</v>
      </c>
      <c r="F1751" s="36"/>
      <c r="G1751" s="68"/>
      <c r="H1751" s="71"/>
      <c r="I1751" s="71"/>
      <c r="J1751" s="1"/>
      <c r="K1751" s="1"/>
      <c r="L1751" s="1"/>
      <c r="M1751" s="5"/>
      <c r="N1751" s="5"/>
      <c r="O1751" s="31"/>
      <c r="P1751" s="31"/>
      <c r="Q1751" s="1"/>
      <c r="R1751" s="64" t="str">
        <f>IF(OR(_xlfn.XLOOKUP(C1751,'Export Action'!$A$3:$A$1999,'Export Action'!$AO$3:$AO$1999)="Communes ZRR./bassins de vie pop &gt; 50% ZRR",_xlfn.XLOOKUP(C1751,'Export Action'!$A$3:$A$1999,'Export Action'!$AO$3:$AO$1999)="Contrats de relance et de transition écologique (CRTE) rural"),"Oui","Non")</f>
        <v>Non</v>
      </c>
      <c r="S1751" s="73"/>
      <c r="T1751" s="74">
        <f t="shared" si="27"/>
        <v>430</v>
      </c>
      <c r="U1751" s="75"/>
      <c r="V1751" s="8" t="str" cm="1">
        <f t="array" ref="V1751">IF(SUMPRODUCT((Tableau1[NOM DE LA STRUCTURE]=Tableau1[[#This Row],[NOM DE LA STRUCTURE]])*Tableau1[MONTANT PROPOSE POUR L''ACTION])=0,"",SUMPRODUCT((Tableau1[NOM DE LA STRUCTURE]=Tableau1[[#This Row],[NOM DE LA STRUCTURE]])*Tableau1[MONTANT PROPOSE POUR L''ACTION]))</f>
        <v/>
      </c>
      <c r="W1751" s="79"/>
    </row>
    <row r="1752" spans="1:23" ht="47.5" hidden="1" customHeight="1" x14ac:dyDescent="0.25">
      <c r="A1752" s="13">
        <f>_xlfn.XLOOKUP(C1752,'Export Action'!$A$3:$A$1999,'Export Action'!$L$3:$L$1999)</f>
        <v>0</v>
      </c>
      <c r="B1752" s="84"/>
      <c r="C1752" s="1"/>
      <c r="D1752" s="36">
        <f>_xlfn.XLOOKUP(C1752,'Export Action'!$A$3:$A$1999,'Export Action'!$X$3:$X$1999)</f>
        <v>0</v>
      </c>
      <c r="E1752" s="1" t="e">
        <f>_xlfn.XLOOKUP(A1752,'Export Dossier'!$K$3:$K$974,'Export Dossier'!$D$3:$D$974)</f>
        <v>#N/A</v>
      </c>
      <c r="F1752" s="36"/>
      <c r="G1752" s="68"/>
      <c r="H1752" s="71"/>
      <c r="I1752" s="71"/>
      <c r="J1752" s="1"/>
      <c r="K1752" s="1"/>
      <c r="L1752" s="1"/>
      <c r="M1752" s="5"/>
      <c r="N1752" s="5"/>
      <c r="O1752" s="31"/>
      <c r="P1752" s="31"/>
      <c r="Q1752" s="1"/>
      <c r="R1752" s="64" t="str">
        <f>IF(OR(_xlfn.XLOOKUP(C1752,'Export Action'!$A$3:$A$1999,'Export Action'!$AO$3:$AO$1999)="Communes ZRR./bassins de vie pop &gt; 50% ZRR",_xlfn.XLOOKUP(C1752,'Export Action'!$A$3:$A$1999,'Export Action'!$AO$3:$AO$1999)="Contrats de relance et de transition écologique (CRTE) rural"),"Oui","Non")</f>
        <v>Non</v>
      </c>
      <c r="S1752" s="73"/>
      <c r="T1752" s="74">
        <f t="shared" si="27"/>
        <v>430</v>
      </c>
      <c r="U1752" s="75"/>
      <c r="V1752" s="8" t="str" cm="1">
        <f t="array" ref="V1752">IF(SUMPRODUCT((Tableau1[NOM DE LA STRUCTURE]=Tableau1[[#This Row],[NOM DE LA STRUCTURE]])*Tableau1[MONTANT PROPOSE POUR L''ACTION])=0,"",SUMPRODUCT((Tableau1[NOM DE LA STRUCTURE]=Tableau1[[#This Row],[NOM DE LA STRUCTURE]])*Tableau1[MONTANT PROPOSE POUR L''ACTION]))</f>
        <v/>
      </c>
      <c r="W1752" s="79"/>
    </row>
    <row r="1753" spans="1:23" ht="47.5" hidden="1" customHeight="1" x14ac:dyDescent="0.25">
      <c r="A1753" s="13">
        <f>_xlfn.XLOOKUP(C1753,'Export Action'!$A$3:$A$1999,'Export Action'!$L$3:$L$1999)</f>
        <v>0</v>
      </c>
      <c r="B1753" s="84"/>
      <c r="C1753" s="1"/>
      <c r="D1753" s="36">
        <f>_xlfn.XLOOKUP(C1753,'Export Action'!$A$3:$A$1999,'Export Action'!$X$3:$X$1999)</f>
        <v>0</v>
      </c>
      <c r="E1753" s="1" t="e">
        <f>_xlfn.XLOOKUP(A1753,'Export Dossier'!$K$3:$K$974,'Export Dossier'!$D$3:$D$974)</f>
        <v>#N/A</v>
      </c>
      <c r="F1753" s="36"/>
      <c r="G1753" s="68"/>
      <c r="H1753" s="71"/>
      <c r="I1753" s="71"/>
      <c r="J1753" s="1"/>
      <c r="K1753" s="1"/>
      <c r="L1753" s="1"/>
      <c r="M1753" s="5"/>
      <c r="N1753" s="5"/>
      <c r="O1753" s="31"/>
      <c r="P1753" s="31"/>
      <c r="Q1753" s="1"/>
      <c r="R1753" s="64" t="str">
        <f>IF(OR(_xlfn.XLOOKUP(C1753,'Export Action'!$A$3:$A$1999,'Export Action'!$AO$3:$AO$1999)="Communes ZRR./bassins de vie pop &gt; 50% ZRR",_xlfn.XLOOKUP(C1753,'Export Action'!$A$3:$A$1999,'Export Action'!$AO$3:$AO$1999)="Contrats de relance et de transition écologique (CRTE) rural"),"Oui","Non")</f>
        <v>Non</v>
      </c>
      <c r="S1753" s="73"/>
      <c r="T1753" s="74">
        <f t="shared" si="27"/>
        <v>430</v>
      </c>
      <c r="U1753" s="75"/>
      <c r="V1753" s="8" t="str" cm="1">
        <f t="array" ref="V1753">IF(SUMPRODUCT((Tableau1[NOM DE LA STRUCTURE]=Tableau1[[#This Row],[NOM DE LA STRUCTURE]])*Tableau1[MONTANT PROPOSE POUR L''ACTION])=0,"",SUMPRODUCT((Tableau1[NOM DE LA STRUCTURE]=Tableau1[[#This Row],[NOM DE LA STRUCTURE]])*Tableau1[MONTANT PROPOSE POUR L''ACTION]))</f>
        <v/>
      </c>
      <c r="W1753" s="79"/>
    </row>
    <row r="1754" spans="1:23" ht="47.5" hidden="1" customHeight="1" x14ac:dyDescent="0.25">
      <c r="A1754" s="13">
        <f>_xlfn.XLOOKUP(C1754,'Export Action'!$A$3:$A$1999,'Export Action'!$L$3:$L$1999)</f>
        <v>0</v>
      </c>
      <c r="B1754" s="84"/>
      <c r="C1754" s="1"/>
      <c r="D1754" s="36">
        <f>_xlfn.XLOOKUP(C1754,'Export Action'!$A$3:$A$1999,'Export Action'!$X$3:$X$1999)</f>
        <v>0</v>
      </c>
      <c r="E1754" s="1" t="e">
        <f>_xlfn.XLOOKUP(A1754,'Export Dossier'!$K$3:$K$974,'Export Dossier'!$D$3:$D$974)</f>
        <v>#N/A</v>
      </c>
      <c r="F1754" s="36"/>
      <c r="G1754" s="68"/>
      <c r="H1754" s="71"/>
      <c r="I1754" s="71"/>
      <c r="J1754" s="1"/>
      <c r="K1754" s="1"/>
      <c r="L1754" s="1"/>
      <c r="M1754" s="5"/>
      <c r="N1754" s="5"/>
      <c r="O1754" s="31"/>
      <c r="P1754" s="31"/>
      <c r="Q1754" s="1"/>
      <c r="R1754" s="64" t="str">
        <f>IF(OR(_xlfn.XLOOKUP(C1754,'Export Action'!$A$3:$A$1999,'Export Action'!$AO$3:$AO$1999)="Communes ZRR./bassins de vie pop &gt; 50% ZRR",_xlfn.XLOOKUP(C1754,'Export Action'!$A$3:$A$1999,'Export Action'!$AO$3:$AO$1999)="Contrats de relance et de transition écologique (CRTE) rural"),"Oui","Non")</f>
        <v>Non</v>
      </c>
      <c r="S1754" s="73"/>
      <c r="T1754" s="74">
        <f t="shared" si="27"/>
        <v>430</v>
      </c>
      <c r="U1754" s="75"/>
      <c r="V1754" s="8" t="str" cm="1">
        <f t="array" ref="V1754">IF(SUMPRODUCT((Tableau1[NOM DE LA STRUCTURE]=Tableau1[[#This Row],[NOM DE LA STRUCTURE]])*Tableau1[MONTANT PROPOSE POUR L''ACTION])=0,"",SUMPRODUCT((Tableau1[NOM DE LA STRUCTURE]=Tableau1[[#This Row],[NOM DE LA STRUCTURE]])*Tableau1[MONTANT PROPOSE POUR L''ACTION]))</f>
        <v/>
      </c>
      <c r="W1754" s="79"/>
    </row>
    <row r="1755" spans="1:23" ht="47.5" hidden="1" customHeight="1" x14ac:dyDescent="0.25">
      <c r="A1755" s="13">
        <f>_xlfn.XLOOKUP(C1755,'Export Action'!$A$3:$A$1999,'Export Action'!$L$3:$L$1999)</f>
        <v>0</v>
      </c>
      <c r="B1755" s="84"/>
      <c r="C1755" s="1"/>
      <c r="D1755" s="36">
        <f>_xlfn.XLOOKUP(C1755,'Export Action'!$A$3:$A$1999,'Export Action'!$X$3:$X$1999)</f>
        <v>0</v>
      </c>
      <c r="E1755" s="1" t="e">
        <f>_xlfn.XLOOKUP(A1755,'Export Dossier'!$K$3:$K$974,'Export Dossier'!$D$3:$D$974)</f>
        <v>#N/A</v>
      </c>
      <c r="F1755" s="36"/>
      <c r="G1755" s="68"/>
      <c r="H1755" s="71"/>
      <c r="I1755" s="71"/>
      <c r="J1755" s="1"/>
      <c r="K1755" s="1"/>
      <c r="L1755" s="1"/>
      <c r="M1755" s="5"/>
      <c r="N1755" s="5"/>
      <c r="O1755" s="31"/>
      <c r="P1755" s="31"/>
      <c r="Q1755" s="1"/>
      <c r="R1755" s="64" t="str">
        <f>IF(OR(_xlfn.XLOOKUP(C1755,'Export Action'!$A$3:$A$1999,'Export Action'!$AO$3:$AO$1999)="Communes ZRR./bassins de vie pop &gt; 50% ZRR",_xlfn.XLOOKUP(C1755,'Export Action'!$A$3:$A$1999,'Export Action'!$AO$3:$AO$1999)="Contrats de relance et de transition écologique (CRTE) rural"),"Oui","Non")</f>
        <v>Non</v>
      </c>
      <c r="S1755" s="73"/>
      <c r="T1755" s="74">
        <f t="shared" si="27"/>
        <v>430</v>
      </c>
      <c r="U1755" s="75"/>
      <c r="V1755" s="8" t="str" cm="1">
        <f t="array" ref="V1755">IF(SUMPRODUCT((Tableau1[NOM DE LA STRUCTURE]=Tableau1[[#This Row],[NOM DE LA STRUCTURE]])*Tableau1[MONTANT PROPOSE POUR L''ACTION])=0,"",SUMPRODUCT((Tableau1[NOM DE LA STRUCTURE]=Tableau1[[#This Row],[NOM DE LA STRUCTURE]])*Tableau1[MONTANT PROPOSE POUR L''ACTION]))</f>
        <v/>
      </c>
      <c r="W1755" s="79"/>
    </row>
    <row r="1756" spans="1:23" ht="47.5" hidden="1" customHeight="1" x14ac:dyDescent="0.25">
      <c r="A1756" s="13">
        <f>_xlfn.XLOOKUP(C1756,'Export Action'!$A$3:$A$1999,'Export Action'!$L$3:$L$1999)</f>
        <v>0</v>
      </c>
      <c r="B1756" s="84"/>
      <c r="C1756" s="1"/>
      <c r="D1756" s="36">
        <f>_xlfn.XLOOKUP(C1756,'Export Action'!$A$3:$A$1999,'Export Action'!$X$3:$X$1999)</f>
        <v>0</v>
      </c>
      <c r="E1756" s="1" t="e">
        <f>_xlfn.XLOOKUP(A1756,'Export Dossier'!$K$3:$K$974,'Export Dossier'!$D$3:$D$974)</f>
        <v>#N/A</v>
      </c>
      <c r="F1756" s="36"/>
      <c r="G1756" s="68"/>
      <c r="H1756" s="71"/>
      <c r="I1756" s="71"/>
      <c r="J1756" s="1"/>
      <c r="K1756" s="1"/>
      <c r="L1756" s="1"/>
      <c r="M1756" s="5"/>
      <c r="N1756" s="5"/>
      <c r="O1756" s="31"/>
      <c r="P1756" s="31"/>
      <c r="Q1756" s="1"/>
      <c r="R1756" s="64" t="str">
        <f>IF(OR(_xlfn.XLOOKUP(C1756,'Export Action'!$A$3:$A$1999,'Export Action'!$AO$3:$AO$1999)="Communes ZRR./bassins de vie pop &gt; 50% ZRR",_xlfn.XLOOKUP(C1756,'Export Action'!$A$3:$A$1999,'Export Action'!$AO$3:$AO$1999)="Contrats de relance et de transition écologique (CRTE) rural"),"Oui","Non")</f>
        <v>Non</v>
      </c>
      <c r="S1756" s="73"/>
      <c r="T1756" s="74">
        <f t="shared" si="27"/>
        <v>430</v>
      </c>
      <c r="U1756" s="75"/>
      <c r="V1756" s="8" t="str" cm="1">
        <f t="array" ref="V1756">IF(SUMPRODUCT((Tableau1[NOM DE LA STRUCTURE]=Tableau1[[#This Row],[NOM DE LA STRUCTURE]])*Tableau1[MONTANT PROPOSE POUR L''ACTION])=0,"",SUMPRODUCT((Tableau1[NOM DE LA STRUCTURE]=Tableau1[[#This Row],[NOM DE LA STRUCTURE]])*Tableau1[MONTANT PROPOSE POUR L''ACTION]))</f>
        <v/>
      </c>
      <c r="W1756" s="79"/>
    </row>
    <row r="1757" spans="1:23" ht="47.5" hidden="1" customHeight="1" x14ac:dyDescent="0.25">
      <c r="A1757" s="13">
        <f>_xlfn.XLOOKUP(C1757,'Export Action'!$A$3:$A$1999,'Export Action'!$L$3:$L$1999)</f>
        <v>0</v>
      </c>
      <c r="B1757" s="84"/>
      <c r="C1757" s="1"/>
      <c r="D1757" s="36">
        <f>_xlfn.XLOOKUP(C1757,'Export Action'!$A$3:$A$1999,'Export Action'!$X$3:$X$1999)</f>
        <v>0</v>
      </c>
      <c r="E1757" s="1" t="e">
        <f>_xlfn.XLOOKUP(A1757,'Export Dossier'!$K$3:$K$974,'Export Dossier'!$D$3:$D$974)</f>
        <v>#N/A</v>
      </c>
      <c r="F1757" s="36"/>
      <c r="G1757" s="68"/>
      <c r="H1757" s="71"/>
      <c r="I1757" s="71"/>
      <c r="J1757" s="1"/>
      <c r="K1757" s="1"/>
      <c r="L1757" s="1"/>
      <c r="M1757" s="5"/>
      <c r="N1757" s="5"/>
      <c r="O1757" s="31"/>
      <c r="P1757" s="31"/>
      <c r="Q1757" s="1"/>
      <c r="R1757" s="64" t="str">
        <f>IF(OR(_xlfn.XLOOKUP(C1757,'Export Action'!$A$3:$A$1999,'Export Action'!$AO$3:$AO$1999)="Communes ZRR./bassins de vie pop &gt; 50% ZRR",_xlfn.XLOOKUP(C1757,'Export Action'!$A$3:$A$1999,'Export Action'!$AO$3:$AO$1999)="Contrats de relance et de transition écologique (CRTE) rural"),"Oui","Non")</f>
        <v>Non</v>
      </c>
      <c r="S1757" s="73"/>
      <c r="T1757" s="74">
        <f t="shared" si="27"/>
        <v>430</v>
      </c>
      <c r="U1757" s="75"/>
      <c r="V1757" s="8" t="str" cm="1">
        <f t="array" ref="V1757">IF(SUMPRODUCT((Tableau1[NOM DE LA STRUCTURE]=Tableau1[[#This Row],[NOM DE LA STRUCTURE]])*Tableau1[MONTANT PROPOSE POUR L''ACTION])=0,"",SUMPRODUCT((Tableau1[NOM DE LA STRUCTURE]=Tableau1[[#This Row],[NOM DE LA STRUCTURE]])*Tableau1[MONTANT PROPOSE POUR L''ACTION]))</f>
        <v/>
      </c>
      <c r="W1757" s="79"/>
    </row>
    <row r="1758" spans="1:23" ht="47.5" hidden="1" customHeight="1" x14ac:dyDescent="0.25">
      <c r="A1758" s="13">
        <f>_xlfn.XLOOKUP(C1758,'Export Action'!$A$3:$A$1999,'Export Action'!$L$3:$L$1999)</f>
        <v>0</v>
      </c>
      <c r="B1758" s="84"/>
      <c r="C1758" s="1"/>
      <c r="D1758" s="36">
        <f>_xlfn.XLOOKUP(C1758,'Export Action'!$A$3:$A$1999,'Export Action'!$X$3:$X$1999)</f>
        <v>0</v>
      </c>
      <c r="E1758" s="1" t="e">
        <f>_xlfn.XLOOKUP(A1758,'Export Dossier'!$K$3:$K$974,'Export Dossier'!$D$3:$D$974)</f>
        <v>#N/A</v>
      </c>
      <c r="F1758" s="36"/>
      <c r="G1758" s="68"/>
      <c r="H1758" s="71"/>
      <c r="I1758" s="71"/>
      <c r="J1758" s="1"/>
      <c r="K1758" s="1"/>
      <c r="L1758" s="1"/>
      <c r="M1758" s="5"/>
      <c r="N1758" s="5"/>
      <c r="O1758" s="31"/>
      <c r="P1758" s="31"/>
      <c r="Q1758" s="1"/>
      <c r="R1758" s="64" t="str">
        <f>IF(OR(_xlfn.XLOOKUP(C1758,'Export Action'!$A$3:$A$1999,'Export Action'!$AO$3:$AO$1999)="Communes ZRR./bassins de vie pop &gt; 50% ZRR",_xlfn.XLOOKUP(C1758,'Export Action'!$A$3:$A$1999,'Export Action'!$AO$3:$AO$1999)="Contrats de relance et de transition écologique (CRTE) rural"),"Oui","Non")</f>
        <v>Non</v>
      </c>
      <c r="S1758" s="73"/>
      <c r="T1758" s="74">
        <f t="shared" si="27"/>
        <v>430</v>
      </c>
      <c r="U1758" s="75"/>
      <c r="V1758" s="8" t="str" cm="1">
        <f t="array" ref="V1758">IF(SUMPRODUCT((Tableau1[NOM DE LA STRUCTURE]=Tableau1[[#This Row],[NOM DE LA STRUCTURE]])*Tableau1[MONTANT PROPOSE POUR L''ACTION])=0,"",SUMPRODUCT((Tableau1[NOM DE LA STRUCTURE]=Tableau1[[#This Row],[NOM DE LA STRUCTURE]])*Tableau1[MONTANT PROPOSE POUR L''ACTION]))</f>
        <v/>
      </c>
      <c r="W1758" s="79"/>
    </row>
    <row r="1759" spans="1:23" ht="47.5" hidden="1" customHeight="1" x14ac:dyDescent="0.25">
      <c r="A1759" s="13">
        <f>_xlfn.XLOOKUP(C1759,'Export Action'!$A$3:$A$1999,'Export Action'!$L$3:$L$1999)</f>
        <v>0</v>
      </c>
      <c r="B1759" s="84"/>
      <c r="C1759" s="1"/>
      <c r="D1759" s="36">
        <f>_xlfn.XLOOKUP(C1759,'Export Action'!$A$3:$A$1999,'Export Action'!$X$3:$X$1999)</f>
        <v>0</v>
      </c>
      <c r="E1759" s="1" t="e">
        <f>_xlfn.XLOOKUP(A1759,'Export Dossier'!$K$3:$K$974,'Export Dossier'!$D$3:$D$974)</f>
        <v>#N/A</v>
      </c>
      <c r="F1759" s="36"/>
      <c r="G1759" s="68"/>
      <c r="H1759" s="71"/>
      <c r="I1759" s="71"/>
      <c r="J1759" s="1"/>
      <c r="K1759" s="1"/>
      <c r="L1759" s="1"/>
      <c r="M1759" s="5"/>
      <c r="N1759" s="5"/>
      <c r="O1759" s="31"/>
      <c r="P1759" s="31"/>
      <c r="Q1759" s="1"/>
      <c r="R1759" s="64" t="str">
        <f>IF(OR(_xlfn.XLOOKUP(C1759,'Export Action'!$A$3:$A$1999,'Export Action'!$AO$3:$AO$1999)="Communes ZRR./bassins de vie pop &gt; 50% ZRR",_xlfn.XLOOKUP(C1759,'Export Action'!$A$3:$A$1999,'Export Action'!$AO$3:$AO$1999)="Contrats de relance et de transition écologique (CRTE) rural"),"Oui","Non")</f>
        <v>Non</v>
      </c>
      <c r="S1759" s="73"/>
      <c r="T1759" s="74">
        <f t="shared" si="27"/>
        <v>430</v>
      </c>
      <c r="U1759" s="75"/>
      <c r="V1759" s="8" t="str" cm="1">
        <f t="array" ref="V1759">IF(SUMPRODUCT((Tableau1[NOM DE LA STRUCTURE]=Tableau1[[#This Row],[NOM DE LA STRUCTURE]])*Tableau1[MONTANT PROPOSE POUR L''ACTION])=0,"",SUMPRODUCT((Tableau1[NOM DE LA STRUCTURE]=Tableau1[[#This Row],[NOM DE LA STRUCTURE]])*Tableau1[MONTANT PROPOSE POUR L''ACTION]))</f>
        <v/>
      </c>
      <c r="W1759" s="79"/>
    </row>
    <row r="1760" spans="1:23" ht="47.5" hidden="1" customHeight="1" x14ac:dyDescent="0.25">
      <c r="A1760" s="13">
        <f>_xlfn.XLOOKUP(C1760,'Export Action'!$A$3:$A$1999,'Export Action'!$L$3:$L$1999)</f>
        <v>0</v>
      </c>
      <c r="B1760" s="84"/>
      <c r="C1760" s="1"/>
      <c r="D1760" s="36">
        <f>_xlfn.XLOOKUP(C1760,'Export Action'!$A$3:$A$1999,'Export Action'!$X$3:$X$1999)</f>
        <v>0</v>
      </c>
      <c r="E1760" s="1" t="e">
        <f>_xlfn.XLOOKUP(A1760,'Export Dossier'!$K$3:$K$974,'Export Dossier'!$D$3:$D$974)</f>
        <v>#N/A</v>
      </c>
      <c r="F1760" s="36"/>
      <c r="G1760" s="68"/>
      <c r="H1760" s="71"/>
      <c r="I1760" s="71"/>
      <c r="J1760" s="1"/>
      <c r="K1760" s="1"/>
      <c r="L1760" s="1"/>
      <c r="M1760" s="5"/>
      <c r="N1760" s="5"/>
      <c r="O1760" s="31"/>
      <c r="P1760" s="31"/>
      <c r="Q1760" s="1"/>
      <c r="R1760" s="64" t="str">
        <f>IF(OR(_xlfn.XLOOKUP(C1760,'Export Action'!$A$3:$A$1999,'Export Action'!$AO$3:$AO$1999)="Communes ZRR./bassins de vie pop &gt; 50% ZRR",_xlfn.XLOOKUP(C1760,'Export Action'!$A$3:$A$1999,'Export Action'!$AO$3:$AO$1999)="Contrats de relance et de transition écologique (CRTE) rural"),"Oui","Non")</f>
        <v>Non</v>
      </c>
      <c r="S1760" s="73"/>
      <c r="T1760" s="74">
        <f t="shared" si="27"/>
        <v>430</v>
      </c>
      <c r="U1760" s="75"/>
      <c r="V1760" s="8" t="str" cm="1">
        <f t="array" ref="V1760">IF(SUMPRODUCT((Tableau1[NOM DE LA STRUCTURE]=Tableau1[[#This Row],[NOM DE LA STRUCTURE]])*Tableau1[MONTANT PROPOSE POUR L''ACTION])=0,"",SUMPRODUCT((Tableau1[NOM DE LA STRUCTURE]=Tableau1[[#This Row],[NOM DE LA STRUCTURE]])*Tableau1[MONTANT PROPOSE POUR L''ACTION]))</f>
        <v/>
      </c>
      <c r="W1760" s="79"/>
    </row>
    <row r="1761" spans="1:23" ht="47.5" hidden="1" customHeight="1" x14ac:dyDescent="0.25">
      <c r="A1761" s="13">
        <f>_xlfn.XLOOKUP(C1761,'Export Action'!$A$3:$A$1999,'Export Action'!$L$3:$L$1999)</f>
        <v>0</v>
      </c>
      <c r="B1761" s="84"/>
      <c r="C1761" s="1"/>
      <c r="D1761" s="36">
        <f>_xlfn.XLOOKUP(C1761,'Export Action'!$A$3:$A$1999,'Export Action'!$X$3:$X$1999)</f>
        <v>0</v>
      </c>
      <c r="E1761" s="1" t="e">
        <f>_xlfn.XLOOKUP(A1761,'Export Dossier'!$K$3:$K$974,'Export Dossier'!$D$3:$D$974)</f>
        <v>#N/A</v>
      </c>
      <c r="F1761" s="36"/>
      <c r="G1761" s="68"/>
      <c r="H1761" s="71"/>
      <c r="I1761" s="71"/>
      <c r="J1761" s="1"/>
      <c r="K1761" s="1"/>
      <c r="L1761" s="1"/>
      <c r="M1761" s="5"/>
      <c r="N1761" s="5"/>
      <c r="O1761" s="31"/>
      <c r="P1761" s="31"/>
      <c r="Q1761" s="1"/>
      <c r="R1761" s="64" t="str">
        <f>IF(OR(_xlfn.XLOOKUP(C1761,'Export Action'!$A$3:$A$1999,'Export Action'!$AO$3:$AO$1999)="Communes ZRR./bassins de vie pop &gt; 50% ZRR",_xlfn.XLOOKUP(C1761,'Export Action'!$A$3:$A$1999,'Export Action'!$AO$3:$AO$1999)="Contrats de relance et de transition écologique (CRTE) rural"),"Oui","Non")</f>
        <v>Non</v>
      </c>
      <c r="S1761" s="73"/>
      <c r="T1761" s="74">
        <f t="shared" si="27"/>
        <v>430</v>
      </c>
      <c r="U1761" s="75"/>
      <c r="V1761" s="8" t="str" cm="1">
        <f t="array" ref="V1761">IF(SUMPRODUCT((Tableau1[NOM DE LA STRUCTURE]=Tableau1[[#This Row],[NOM DE LA STRUCTURE]])*Tableau1[MONTANT PROPOSE POUR L''ACTION])=0,"",SUMPRODUCT((Tableau1[NOM DE LA STRUCTURE]=Tableau1[[#This Row],[NOM DE LA STRUCTURE]])*Tableau1[MONTANT PROPOSE POUR L''ACTION]))</f>
        <v/>
      </c>
      <c r="W1761" s="79"/>
    </row>
    <row r="1762" spans="1:23" ht="47.5" hidden="1" customHeight="1" x14ac:dyDescent="0.25">
      <c r="A1762" s="13">
        <f>_xlfn.XLOOKUP(C1762,'Export Action'!$A$3:$A$1999,'Export Action'!$L$3:$L$1999)</f>
        <v>0</v>
      </c>
      <c r="B1762" s="84"/>
      <c r="C1762" s="1"/>
      <c r="D1762" s="36">
        <f>_xlfn.XLOOKUP(C1762,'Export Action'!$A$3:$A$1999,'Export Action'!$X$3:$X$1999)</f>
        <v>0</v>
      </c>
      <c r="E1762" s="1" t="e">
        <f>_xlfn.XLOOKUP(A1762,'Export Dossier'!$K$3:$K$974,'Export Dossier'!$D$3:$D$974)</f>
        <v>#N/A</v>
      </c>
      <c r="F1762" s="36"/>
      <c r="G1762" s="68"/>
      <c r="H1762" s="71"/>
      <c r="I1762" s="71"/>
      <c r="J1762" s="1"/>
      <c r="K1762" s="1"/>
      <c r="L1762" s="1"/>
      <c r="M1762" s="5"/>
      <c r="N1762" s="5"/>
      <c r="O1762" s="31"/>
      <c r="P1762" s="31"/>
      <c r="Q1762" s="1"/>
      <c r="R1762" s="64" t="str">
        <f>IF(OR(_xlfn.XLOOKUP(C1762,'Export Action'!$A$3:$A$1999,'Export Action'!$AO$3:$AO$1999)="Communes ZRR./bassins de vie pop &gt; 50% ZRR",_xlfn.XLOOKUP(C1762,'Export Action'!$A$3:$A$1999,'Export Action'!$AO$3:$AO$1999)="Contrats de relance et de transition écologique (CRTE) rural"),"Oui","Non")</f>
        <v>Non</v>
      </c>
      <c r="S1762" s="73"/>
      <c r="T1762" s="74">
        <f t="shared" si="27"/>
        <v>430</v>
      </c>
      <c r="U1762" s="75"/>
      <c r="V1762" s="8" t="str" cm="1">
        <f t="array" ref="V1762">IF(SUMPRODUCT((Tableau1[NOM DE LA STRUCTURE]=Tableau1[[#This Row],[NOM DE LA STRUCTURE]])*Tableau1[MONTANT PROPOSE POUR L''ACTION])=0,"",SUMPRODUCT((Tableau1[NOM DE LA STRUCTURE]=Tableau1[[#This Row],[NOM DE LA STRUCTURE]])*Tableau1[MONTANT PROPOSE POUR L''ACTION]))</f>
        <v/>
      </c>
      <c r="W1762" s="79"/>
    </row>
    <row r="1763" spans="1:23" ht="47.5" hidden="1" customHeight="1" x14ac:dyDescent="0.25">
      <c r="A1763" s="13">
        <f>_xlfn.XLOOKUP(C1763,'Export Action'!$A$3:$A$1999,'Export Action'!$L$3:$L$1999)</f>
        <v>0</v>
      </c>
      <c r="B1763" s="84"/>
      <c r="C1763" s="1"/>
      <c r="D1763" s="36">
        <f>_xlfn.XLOOKUP(C1763,'Export Action'!$A$3:$A$1999,'Export Action'!$X$3:$X$1999)</f>
        <v>0</v>
      </c>
      <c r="E1763" s="1" t="e">
        <f>_xlfn.XLOOKUP(A1763,'Export Dossier'!$K$3:$K$974,'Export Dossier'!$D$3:$D$974)</f>
        <v>#N/A</v>
      </c>
      <c r="F1763" s="36"/>
      <c r="G1763" s="68"/>
      <c r="H1763" s="71"/>
      <c r="I1763" s="71"/>
      <c r="J1763" s="1"/>
      <c r="K1763" s="1"/>
      <c r="L1763" s="1"/>
      <c r="M1763" s="5"/>
      <c r="N1763" s="5"/>
      <c r="O1763" s="31"/>
      <c r="P1763" s="31"/>
      <c r="Q1763" s="1"/>
      <c r="R1763" s="64" t="str">
        <f>IF(OR(_xlfn.XLOOKUP(C1763,'Export Action'!$A$3:$A$1999,'Export Action'!$AO$3:$AO$1999)="Communes ZRR./bassins de vie pop &gt; 50% ZRR",_xlfn.XLOOKUP(C1763,'Export Action'!$A$3:$A$1999,'Export Action'!$AO$3:$AO$1999)="Contrats de relance et de transition écologique (CRTE) rural"),"Oui","Non")</f>
        <v>Non</v>
      </c>
      <c r="S1763" s="73"/>
      <c r="T1763" s="74">
        <f t="shared" si="27"/>
        <v>430</v>
      </c>
      <c r="U1763" s="75"/>
      <c r="V1763" s="8" t="str" cm="1">
        <f t="array" ref="V1763">IF(SUMPRODUCT((Tableau1[NOM DE LA STRUCTURE]=Tableau1[[#This Row],[NOM DE LA STRUCTURE]])*Tableau1[MONTANT PROPOSE POUR L''ACTION])=0,"",SUMPRODUCT((Tableau1[NOM DE LA STRUCTURE]=Tableau1[[#This Row],[NOM DE LA STRUCTURE]])*Tableau1[MONTANT PROPOSE POUR L''ACTION]))</f>
        <v/>
      </c>
      <c r="W1763" s="79"/>
    </row>
    <row r="1764" spans="1:23" ht="47.5" hidden="1" customHeight="1" x14ac:dyDescent="0.25">
      <c r="A1764" s="13">
        <f>_xlfn.XLOOKUP(C1764,'Export Action'!$A$3:$A$1999,'Export Action'!$L$3:$L$1999)</f>
        <v>0</v>
      </c>
      <c r="B1764" s="84"/>
      <c r="C1764" s="1"/>
      <c r="D1764" s="36">
        <f>_xlfn.XLOOKUP(C1764,'Export Action'!$A$3:$A$1999,'Export Action'!$X$3:$X$1999)</f>
        <v>0</v>
      </c>
      <c r="E1764" s="1" t="e">
        <f>_xlfn.XLOOKUP(A1764,'Export Dossier'!$K$3:$K$974,'Export Dossier'!$D$3:$D$974)</f>
        <v>#N/A</v>
      </c>
      <c r="F1764" s="36"/>
      <c r="G1764" s="68"/>
      <c r="H1764" s="71"/>
      <c r="I1764" s="71"/>
      <c r="J1764" s="1"/>
      <c r="K1764" s="1"/>
      <c r="L1764" s="1"/>
      <c r="M1764" s="5"/>
      <c r="N1764" s="5"/>
      <c r="O1764" s="31"/>
      <c r="P1764" s="31"/>
      <c r="Q1764" s="1"/>
      <c r="R1764" s="64" t="str">
        <f>IF(OR(_xlfn.XLOOKUP(C1764,'Export Action'!$A$3:$A$1999,'Export Action'!$AO$3:$AO$1999)="Communes ZRR./bassins de vie pop &gt; 50% ZRR",_xlfn.XLOOKUP(C1764,'Export Action'!$A$3:$A$1999,'Export Action'!$AO$3:$AO$1999)="Contrats de relance et de transition écologique (CRTE) rural"),"Oui","Non")</f>
        <v>Non</v>
      </c>
      <c r="S1764" s="73"/>
      <c r="T1764" s="74">
        <f t="shared" si="27"/>
        <v>430</v>
      </c>
      <c r="U1764" s="75"/>
      <c r="V1764" s="8" t="str" cm="1">
        <f t="array" ref="V1764">IF(SUMPRODUCT((Tableau1[NOM DE LA STRUCTURE]=Tableau1[[#This Row],[NOM DE LA STRUCTURE]])*Tableau1[MONTANT PROPOSE POUR L''ACTION])=0,"",SUMPRODUCT((Tableau1[NOM DE LA STRUCTURE]=Tableau1[[#This Row],[NOM DE LA STRUCTURE]])*Tableau1[MONTANT PROPOSE POUR L''ACTION]))</f>
        <v/>
      </c>
      <c r="W1764" s="79"/>
    </row>
    <row r="1765" spans="1:23" ht="47.5" hidden="1" customHeight="1" x14ac:dyDescent="0.25">
      <c r="A1765" s="13">
        <f>_xlfn.XLOOKUP(C1765,'Export Action'!$A$3:$A$1999,'Export Action'!$L$3:$L$1999)</f>
        <v>0</v>
      </c>
      <c r="B1765" s="84"/>
      <c r="C1765" s="1"/>
      <c r="D1765" s="36">
        <f>_xlfn.XLOOKUP(C1765,'Export Action'!$A$3:$A$1999,'Export Action'!$X$3:$X$1999)</f>
        <v>0</v>
      </c>
      <c r="E1765" s="1" t="e">
        <f>_xlfn.XLOOKUP(A1765,'Export Dossier'!$K$3:$K$974,'Export Dossier'!$D$3:$D$974)</f>
        <v>#N/A</v>
      </c>
      <c r="F1765" s="36"/>
      <c r="G1765" s="68"/>
      <c r="H1765" s="71"/>
      <c r="I1765" s="71"/>
      <c r="J1765" s="1"/>
      <c r="K1765" s="1"/>
      <c r="L1765" s="1"/>
      <c r="M1765" s="5"/>
      <c r="N1765" s="5"/>
      <c r="O1765" s="31"/>
      <c r="P1765" s="31"/>
      <c r="Q1765" s="1"/>
      <c r="R1765" s="64" t="str">
        <f>IF(OR(_xlfn.XLOOKUP(C1765,'Export Action'!$A$3:$A$1999,'Export Action'!$AO$3:$AO$1999)="Communes ZRR./bassins de vie pop &gt; 50% ZRR",_xlfn.XLOOKUP(C1765,'Export Action'!$A$3:$A$1999,'Export Action'!$AO$3:$AO$1999)="Contrats de relance et de transition écologique (CRTE) rural"),"Oui","Non")</f>
        <v>Non</v>
      </c>
      <c r="S1765" s="73"/>
      <c r="T1765" s="74">
        <f t="shared" ref="T1765:T1828" si="28">IF(A1765=A1764,T1764,T1764+1)</f>
        <v>430</v>
      </c>
      <c r="U1765" s="75"/>
      <c r="V1765" s="8" t="str" cm="1">
        <f t="array" ref="V1765">IF(SUMPRODUCT((Tableau1[NOM DE LA STRUCTURE]=Tableau1[[#This Row],[NOM DE LA STRUCTURE]])*Tableau1[MONTANT PROPOSE POUR L''ACTION])=0,"",SUMPRODUCT((Tableau1[NOM DE LA STRUCTURE]=Tableau1[[#This Row],[NOM DE LA STRUCTURE]])*Tableau1[MONTANT PROPOSE POUR L''ACTION]))</f>
        <v/>
      </c>
      <c r="W1765" s="79"/>
    </row>
    <row r="1766" spans="1:23" ht="47.5" hidden="1" customHeight="1" x14ac:dyDescent="0.25">
      <c r="A1766" s="13">
        <f>_xlfn.XLOOKUP(C1766,'Export Action'!$A$3:$A$1999,'Export Action'!$L$3:$L$1999)</f>
        <v>0</v>
      </c>
      <c r="B1766" s="84"/>
      <c r="C1766" s="1"/>
      <c r="D1766" s="36">
        <f>_xlfn.XLOOKUP(C1766,'Export Action'!$A$3:$A$1999,'Export Action'!$X$3:$X$1999)</f>
        <v>0</v>
      </c>
      <c r="E1766" s="1" t="e">
        <f>_xlfn.XLOOKUP(A1766,'Export Dossier'!$K$3:$K$974,'Export Dossier'!$D$3:$D$974)</f>
        <v>#N/A</v>
      </c>
      <c r="F1766" s="36"/>
      <c r="G1766" s="68"/>
      <c r="H1766" s="71"/>
      <c r="I1766" s="71"/>
      <c r="J1766" s="1"/>
      <c r="K1766" s="1"/>
      <c r="L1766" s="1"/>
      <c r="M1766" s="5"/>
      <c r="N1766" s="5"/>
      <c r="O1766" s="31"/>
      <c r="P1766" s="31"/>
      <c r="Q1766" s="1"/>
      <c r="R1766" s="64" t="str">
        <f>IF(OR(_xlfn.XLOOKUP(C1766,'Export Action'!$A$3:$A$1999,'Export Action'!$AO$3:$AO$1999)="Communes ZRR./bassins de vie pop &gt; 50% ZRR",_xlfn.XLOOKUP(C1766,'Export Action'!$A$3:$A$1999,'Export Action'!$AO$3:$AO$1999)="Contrats de relance et de transition écologique (CRTE) rural"),"Oui","Non")</f>
        <v>Non</v>
      </c>
      <c r="S1766" s="73"/>
      <c r="T1766" s="74">
        <f t="shared" si="28"/>
        <v>430</v>
      </c>
      <c r="U1766" s="75"/>
      <c r="V1766" s="8" t="str" cm="1">
        <f t="array" ref="V1766">IF(SUMPRODUCT((Tableau1[NOM DE LA STRUCTURE]=Tableau1[[#This Row],[NOM DE LA STRUCTURE]])*Tableau1[MONTANT PROPOSE POUR L''ACTION])=0,"",SUMPRODUCT((Tableau1[NOM DE LA STRUCTURE]=Tableau1[[#This Row],[NOM DE LA STRUCTURE]])*Tableau1[MONTANT PROPOSE POUR L''ACTION]))</f>
        <v/>
      </c>
      <c r="W1766" s="79"/>
    </row>
    <row r="1767" spans="1:23" ht="47.5" hidden="1" customHeight="1" x14ac:dyDescent="0.25">
      <c r="A1767" s="13">
        <f>_xlfn.XLOOKUP(C1767,'Export Action'!$A$3:$A$1999,'Export Action'!$L$3:$L$1999)</f>
        <v>0</v>
      </c>
      <c r="B1767" s="84"/>
      <c r="C1767" s="1"/>
      <c r="D1767" s="36">
        <f>_xlfn.XLOOKUP(C1767,'Export Action'!$A$3:$A$1999,'Export Action'!$X$3:$X$1999)</f>
        <v>0</v>
      </c>
      <c r="E1767" s="1" t="e">
        <f>_xlfn.XLOOKUP(A1767,'Export Dossier'!$K$3:$K$974,'Export Dossier'!$D$3:$D$974)</f>
        <v>#N/A</v>
      </c>
      <c r="F1767" s="36"/>
      <c r="G1767" s="68"/>
      <c r="H1767" s="71"/>
      <c r="I1767" s="71"/>
      <c r="J1767" s="1"/>
      <c r="K1767" s="1"/>
      <c r="L1767" s="1"/>
      <c r="M1767" s="5"/>
      <c r="N1767" s="5"/>
      <c r="O1767" s="31"/>
      <c r="P1767" s="31"/>
      <c r="Q1767" s="1"/>
      <c r="R1767" s="64" t="str">
        <f>IF(OR(_xlfn.XLOOKUP(C1767,'Export Action'!$A$3:$A$1999,'Export Action'!$AO$3:$AO$1999)="Communes ZRR./bassins de vie pop &gt; 50% ZRR",_xlfn.XLOOKUP(C1767,'Export Action'!$A$3:$A$1999,'Export Action'!$AO$3:$AO$1999)="Contrats de relance et de transition écologique (CRTE) rural"),"Oui","Non")</f>
        <v>Non</v>
      </c>
      <c r="S1767" s="73"/>
      <c r="T1767" s="74">
        <f t="shared" si="28"/>
        <v>430</v>
      </c>
      <c r="U1767" s="75"/>
      <c r="V1767" s="8" t="str" cm="1">
        <f t="array" ref="V1767">IF(SUMPRODUCT((Tableau1[NOM DE LA STRUCTURE]=Tableau1[[#This Row],[NOM DE LA STRUCTURE]])*Tableau1[MONTANT PROPOSE POUR L''ACTION])=0,"",SUMPRODUCT((Tableau1[NOM DE LA STRUCTURE]=Tableau1[[#This Row],[NOM DE LA STRUCTURE]])*Tableau1[MONTANT PROPOSE POUR L''ACTION]))</f>
        <v/>
      </c>
      <c r="W1767" s="79"/>
    </row>
    <row r="1768" spans="1:23" ht="47.5" hidden="1" customHeight="1" x14ac:dyDescent="0.25">
      <c r="A1768" s="13">
        <f>_xlfn.XLOOKUP(C1768,'Export Action'!$A$3:$A$1999,'Export Action'!$L$3:$L$1999)</f>
        <v>0</v>
      </c>
      <c r="B1768" s="84"/>
      <c r="C1768" s="1"/>
      <c r="D1768" s="36">
        <f>_xlfn.XLOOKUP(C1768,'Export Action'!$A$3:$A$1999,'Export Action'!$X$3:$X$1999)</f>
        <v>0</v>
      </c>
      <c r="E1768" s="1" t="e">
        <f>_xlfn.XLOOKUP(A1768,'Export Dossier'!$K$3:$K$974,'Export Dossier'!$D$3:$D$974)</f>
        <v>#N/A</v>
      </c>
      <c r="F1768" s="36"/>
      <c r="G1768" s="68"/>
      <c r="H1768" s="71"/>
      <c r="I1768" s="71"/>
      <c r="J1768" s="1"/>
      <c r="K1768" s="1"/>
      <c r="L1768" s="1"/>
      <c r="M1768" s="5"/>
      <c r="N1768" s="5"/>
      <c r="O1768" s="31"/>
      <c r="P1768" s="31"/>
      <c r="Q1768" s="1"/>
      <c r="R1768" s="64" t="str">
        <f>IF(OR(_xlfn.XLOOKUP(C1768,'Export Action'!$A$3:$A$1999,'Export Action'!$AO$3:$AO$1999)="Communes ZRR./bassins de vie pop &gt; 50% ZRR",_xlfn.XLOOKUP(C1768,'Export Action'!$A$3:$A$1999,'Export Action'!$AO$3:$AO$1999)="Contrats de relance et de transition écologique (CRTE) rural"),"Oui","Non")</f>
        <v>Non</v>
      </c>
      <c r="S1768" s="73"/>
      <c r="T1768" s="74">
        <f t="shared" si="28"/>
        <v>430</v>
      </c>
      <c r="U1768" s="75"/>
      <c r="V1768" s="8" t="str" cm="1">
        <f t="array" ref="V1768">IF(SUMPRODUCT((Tableau1[NOM DE LA STRUCTURE]=Tableau1[[#This Row],[NOM DE LA STRUCTURE]])*Tableau1[MONTANT PROPOSE POUR L''ACTION])=0,"",SUMPRODUCT((Tableau1[NOM DE LA STRUCTURE]=Tableau1[[#This Row],[NOM DE LA STRUCTURE]])*Tableau1[MONTANT PROPOSE POUR L''ACTION]))</f>
        <v/>
      </c>
      <c r="W1768" s="79"/>
    </row>
    <row r="1769" spans="1:23" ht="47.5" hidden="1" customHeight="1" x14ac:dyDescent="0.25">
      <c r="A1769" s="13">
        <f>_xlfn.XLOOKUP(C1769,'Export Action'!$A$3:$A$1999,'Export Action'!$L$3:$L$1999)</f>
        <v>0</v>
      </c>
      <c r="B1769" s="84"/>
      <c r="C1769" s="1"/>
      <c r="D1769" s="36">
        <f>_xlfn.XLOOKUP(C1769,'Export Action'!$A$3:$A$1999,'Export Action'!$X$3:$X$1999)</f>
        <v>0</v>
      </c>
      <c r="E1769" s="1" t="e">
        <f>_xlfn.XLOOKUP(A1769,'Export Dossier'!$K$3:$K$974,'Export Dossier'!$D$3:$D$974)</f>
        <v>#N/A</v>
      </c>
      <c r="F1769" s="36"/>
      <c r="G1769" s="68"/>
      <c r="H1769" s="71"/>
      <c r="I1769" s="71"/>
      <c r="J1769" s="1"/>
      <c r="K1769" s="1"/>
      <c r="L1769" s="1"/>
      <c r="M1769" s="5"/>
      <c r="N1769" s="5"/>
      <c r="O1769" s="31"/>
      <c r="P1769" s="31"/>
      <c r="Q1769" s="1"/>
      <c r="R1769" s="64" t="str">
        <f>IF(OR(_xlfn.XLOOKUP(C1769,'Export Action'!$A$3:$A$1999,'Export Action'!$AO$3:$AO$1999)="Communes ZRR./bassins de vie pop &gt; 50% ZRR",_xlfn.XLOOKUP(C1769,'Export Action'!$A$3:$A$1999,'Export Action'!$AO$3:$AO$1999)="Contrats de relance et de transition écologique (CRTE) rural"),"Oui","Non")</f>
        <v>Non</v>
      </c>
      <c r="S1769" s="73"/>
      <c r="T1769" s="74">
        <f t="shared" si="28"/>
        <v>430</v>
      </c>
      <c r="U1769" s="75"/>
      <c r="V1769" s="8" t="str" cm="1">
        <f t="array" ref="V1769">IF(SUMPRODUCT((Tableau1[NOM DE LA STRUCTURE]=Tableau1[[#This Row],[NOM DE LA STRUCTURE]])*Tableau1[MONTANT PROPOSE POUR L''ACTION])=0,"",SUMPRODUCT((Tableau1[NOM DE LA STRUCTURE]=Tableau1[[#This Row],[NOM DE LA STRUCTURE]])*Tableau1[MONTANT PROPOSE POUR L''ACTION]))</f>
        <v/>
      </c>
      <c r="W1769" s="79"/>
    </row>
    <row r="1770" spans="1:23" ht="47.5" hidden="1" customHeight="1" x14ac:dyDescent="0.25">
      <c r="A1770" s="13">
        <f>_xlfn.XLOOKUP(C1770,'Export Action'!$A$3:$A$1999,'Export Action'!$L$3:$L$1999)</f>
        <v>0</v>
      </c>
      <c r="B1770" s="84"/>
      <c r="C1770" s="1"/>
      <c r="D1770" s="36">
        <f>_xlfn.XLOOKUP(C1770,'Export Action'!$A$3:$A$1999,'Export Action'!$X$3:$X$1999)</f>
        <v>0</v>
      </c>
      <c r="E1770" s="1" t="e">
        <f>_xlfn.XLOOKUP(A1770,'Export Dossier'!$K$3:$K$974,'Export Dossier'!$D$3:$D$974)</f>
        <v>#N/A</v>
      </c>
      <c r="F1770" s="36"/>
      <c r="G1770" s="68"/>
      <c r="H1770" s="71"/>
      <c r="I1770" s="71"/>
      <c r="J1770" s="1"/>
      <c r="K1770" s="1"/>
      <c r="L1770" s="1"/>
      <c r="M1770" s="5"/>
      <c r="N1770" s="5"/>
      <c r="O1770" s="31"/>
      <c r="P1770" s="31"/>
      <c r="Q1770" s="1"/>
      <c r="R1770" s="64" t="str">
        <f>IF(OR(_xlfn.XLOOKUP(C1770,'Export Action'!$A$3:$A$1999,'Export Action'!$AO$3:$AO$1999)="Communes ZRR./bassins de vie pop &gt; 50% ZRR",_xlfn.XLOOKUP(C1770,'Export Action'!$A$3:$A$1999,'Export Action'!$AO$3:$AO$1999)="Contrats de relance et de transition écologique (CRTE) rural"),"Oui","Non")</f>
        <v>Non</v>
      </c>
      <c r="S1770" s="73"/>
      <c r="T1770" s="74">
        <f t="shared" si="28"/>
        <v>430</v>
      </c>
      <c r="U1770" s="75"/>
      <c r="V1770" s="8" t="str" cm="1">
        <f t="array" ref="V1770">IF(SUMPRODUCT((Tableau1[NOM DE LA STRUCTURE]=Tableau1[[#This Row],[NOM DE LA STRUCTURE]])*Tableau1[MONTANT PROPOSE POUR L''ACTION])=0,"",SUMPRODUCT((Tableau1[NOM DE LA STRUCTURE]=Tableau1[[#This Row],[NOM DE LA STRUCTURE]])*Tableau1[MONTANT PROPOSE POUR L''ACTION]))</f>
        <v/>
      </c>
      <c r="W1770" s="79"/>
    </row>
    <row r="1771" spans="1:23" ht="47.5" hidden="1" customHeight="1" x14ac:dyDescent="0.25">
      <c r="A1771" s="13">
        <f>_xlfn.XLOOKUP(C1771,'Export Action'!$A$3:$A$1999,'Export Action'!$L$3:$L$1999)</f>
        <v>0</v>
      </c>
      <c r="B1771" s="84"/>
      <c r="C1771" s="1"/>
      <c r="D1771" s="36">
        <f>_xlfn.XLOOKUP(C1771,'Export Action'!$A$3:$A$1999,'Export Action'!$X$3:$X$1999)</f>
        <v>0</v>
      </c>
      <c r="E1771" s="1" t="e">
        <f>_xlfn.XLOOKUP(A1771,'Export Dossier'!$K$3:$K$974,'Export Dossier'!$D$3:$D$974)</f>
        <v>#N/A</v>
      </c>
      <c r="F1771" s="36"/>
      <c r="G1771" s="68"/>
      <c r="H1771" s="71"/>
      <c r="I1771" s="71"/>
      <c r="J1771" s="1"/>
      <c r="K1771" s="1"/>
      <c r="L1771" s="1"/>
      <c r="M1771" s="5"/>
      <c r="N1771" s="5"/>
      <c r="O1771" s="31"/>
      <c r="P1771" s="31"/>
      <c r="Q1771" s="1"/>
      <c r="R1771" s="64" t="str">
        <f>IF(OR(_xlfn.XLOOKUP(C1771,'Export Action'!$A$3:$A$1999,'Export Action'!$AO$3:$AO$1999)="Communes ZRR./bassins de vie pop &gt; 50% ZRR",_xlfn.XLOOKUP(C1771,'Export Action'!$A$3:$A$1999,'Export Action'!$AO$3:$AO$1999)="Contrats de relance et de transition écologique (CRTE) rural"),"Oui","Non")</f>
        <v>Non</v>
      </c>
      <c r="S1771" s="73"/>
      <c r="T1771" s="74">
        <f t="shared" si="28"/>
        <v>430</v>
      </c>
      <c r="U1771" s="75"/>
      <c r="V1771" s="8" t="str" cm="1">
        <f t="array" ref="V1771">IF(SUMPRODUCT((Tableau1[NOM DE LA STRUCTURE]=Tableau1[[#This Row],[NOM DE LA STRUCTURE]])*Tableau1[MONTANT PROPOSE POUR L''ACTION])=0,"",SUMPRODUCT((Tableau1[NOM DE LA STRUCTURE]=Tableau1[[#This Row],[NOM DE LA STRUCTURE]])*Tableau1[MONTANT PROPOSE POUR L''ACTION]))</f>
        <v/>
      </c>
      <c r="W1771" s="79"/>
    </row>
    <row r="1772" spans="1:23" ht="47.5" hidden="1" customHeight="1" x14ac:dyDescent="0.25">
      <c r="A1772" s="13">
        <f>_xlfn.XLOOKUP(C1772,'Export Action'!$A$3:$A$1999,'Export Action'!$L$3:$L$1999)</f>
        <v>0</v>
      </c>
      <c r="B1772" s="84"/>
      <c r="C1772" s="1"/>
      <c r="D1772" s="36">
        <f>_xlfn.XLOOKUP(C1772,'Export Action'!$A$3:$A$1999,'Export Action'!$X$3:$X$1999)</f>
        <v>0</v>
      </c>
      <c r="E1772" s="1" t="e">
        <f>_xlfn.XLOOKUP(A1772,'Export Dossier'!$K$3:$K$974,'Export Dossier'!$D$3:$D$974)</f>
        <v>#N/A</v>
      </c>
      <c r="F1772" s="36"/>
      <c r="G1772" s="68"/>
      <c r="H1772" s="71"/>
      <c r="I1772" s="71"/>
      <c r="J1772" s="1"/>
      <c r="K1772" s="1"/>
      <c r="L1772" s="1"/>
      <c r="M1772" s="5"/>
      <c r="N1772" s="5"/>
      <c r="O1772" s="31"/>
      <c r="P1772" s="31"/>
      <c r="Q1772" s="1"/>
      <c r="R1772" s="64" t="str">
        <f>IF(OR(_xlfn.XLOOKUP(C1772,'Export Action'!$A$3:$A$1999,'Export Action'!$AO$3:$AO$1999)="Communes ZRR./bassins de vie pop &gt; 50% ZRR",_xlfn.XLOOKUP(C1772,'Export Action'!$A$3:$A$1999,'Export Action'!$AO$3:$AO$1999)="Contrats de relance et de transition écologique (CRTE) rural"),"Oui","Non")</f>
        <v>Non</v>
      </c>
      <c r="S1772" s="73"/>
      <c r="T1772" s="74">
        <f t="shared" si="28"/>
        <v>430</v>
      </c>
      <c r="U1772" s="75"/>
      <c r="V1772" s="8" t="str" cm="1">
        <f t="array" ref="V1772">IF(SUMPRODUCT((Tableau1[NOM DE LA STRUCTURE]=Tableau1[[#This Row],[NOM DE LA STRUCTURE]])*Tableau1[MONTANT PROPOSE POUR L''ACTION])=0,"",SUMPRODUCT((Tableau1[NOM DE LA STRUCTURE]=Tableau1[[#This Row],[NOM DE LA STRUCTURE]])*Tableau1[MONTANT PROPOSE POUR L''ACTION]))</f>
        <v/>
      </c>
      <c r="W1772" s="79"/>
    </row>
    <row r="1773" spans="1:23" ht="47.5" hidden="1" customHeight="1" x14ac:dyDescent="0.25">
      <c r="A1773" s="13">
        <f>_xlfn.XLOOKUP(C1773,'Export Action'!$A$3:$A$1999,'Export Action'!$L$3:$L$1999)</f>
        <v>0</v>
      </c>
      <c r="B1773" s="84"/>
      <c r="C1773" s="1"/>
      <c r="D1773" s="36">
        <f>_xlfn.XLOOKUP(C1773,'Export Action'!$A$3:$A$1999,'Export Action'!$X$3:$X$1999)</f>
        <v>0</v>
      </c>
      <c r="E1773" s="1" t="e">
        <f>_xlfn.XLOOKUP(A1773,'Export Dossier'!$K$3:$K$974,'Export Dossier'!$D$3:$D$974)</f>
        <v>#N/A</v>
      </c>
      <c r="F1773" s="36"/>
      <c r="G1773" s="68"/>
      <c r="H1773" s="71"/>
      <c r="I1773" s="71"/>
      <c r="J1773" s="1"/>
      <c r="K1773" s="1"/>
      <c r="L1773" s="1"/>
      <c r="M1773" s="5"/>
      <c r="N1773" s="5"/>
      <c r="O1773" s="31"/>
      <c r="P1773" s="31"/>
      <c r="Q1773" s="1"/>
      <c r="R1773" s="64" t="str">
        <f>IF(OR(_xlfn.XLOOKUP(C1773,'Export Action'!$A$3:$A$1999,'Export Action'!$AO$3:$AO$1999)="Communes ZRR./bassins de vie pop &gt; 50% ZRR",_xlfn.XLOOKUP(C1773,'Export Action'!$A$3:$A$1999,'Export Action'!$AO$3:$AO$1999)="Contrats de relance et de transition écologique (CRTE) rural"),"Oui","Non")</f>
        <v>Non</v>
      </c>
      <c r="S1773" s="73"/>
      <c r="T1773" s="74">
        <f t="shared" si="28"/>
        <v>430</v>
      </c>
      <c r="U1773" s="75"/>
      <c r="V1773" s="8" t="str" cm="1">
        <f t="array" ref="V1773">IF(SUMPRODUCT((Tableau1[NOM DE LA STRUCTURE]=Tableau1[[#This Row],[NOM DE LA STRUCTURE]])*Tableau1[MONTANT PROPOSE POUR L''ACTION])=0,"",SUMPRODUCT((Tableau1[NOM DE LA STRUCTURE]=Tableau1[[#This Row],[NOM DE LA STRUCTURE]])*Tableau1[MONTANT PROPOSE POUR L''ACTION]))</f>
        <v/>
      </c>
      <c r="W1773" s="79"/>
    </row>
    <row r="1774" spans="1:23" ht="47.5" hidden="1" customHeight="1" x14ac:dyDescent="0.25">
      <c r="A1774" s="13">
        <f>_xlfn.XLOOKUP(C1774,'Export Action'!$A$3:$A$1999,'Export Action'!$L$3:$L$1999)</f>
        <v>0</v>
      </c>
      <c r="B1774" s="84"/>
      <c r="C1774" s="1"/>
      <c r="D1774" s="36">
        <f>_xlfn.XLOOKUP(C1774,'Export Action'!$A$3:$A$1999,'Export Action'!$X$3:$X$1999)</f>
        <v>0</v>
      </c>
      <c r="E1774" s="1" t="e">
        <f>_xlfn.XLOOKUP(A1774,'Export Dossier'!$K$3:$K$974,'Export Dossier'!$D$3:$D$974)</f>
        <v>#N/A</v>
      </c>
      <c r="F1774" s="36"/>
      <c r="G1774" s="68"/>
      <c r="H1774" s="71"/>
      <c r="I1774" s="71"/>
      <c r="J1774" s="1"/>
      <c r="K1774" s="1"/>
      <c r="L1774" s="1"/>
      <c r="M1774" s="5"/>
      <c r="N1774" s="5"/>
      <c r="O1774" s="31"/>
      <c r="P1774" s="31"/>
      <c r="Q1774" s="1"/>
      <c r="R1774" s="64" t="str">
        <f>IF(OR(_xlfn.XLOOKUP(C1774,'Export Action'!$A$3:$A$1999,'Export Action'!$AO$3:$AO$1999)="Communes ZRR./bassins de vie pop &gt; 50% ZRR",_xlfn.XLOOKUP(C1774,'Export Action'!$A$3:$A$1999,'Export Action'!$AO$3:$AO$1999)="Contrats de relance et de transition écologique (CRTE) rural"),"Oui","Non")</f>
        <v>Non</v>
      </c>
      <c r="S1774" s="73"/>
      <c r="T1774" s="74">
        <f t="shared" si="28"/>
        <v>430</v>
      </c>
      <c r="U1774" s="75"/>
      <c r="V1774" s="8" t="str" cm="1">
        <f t="array" ref="V1774">IF(SUMPRODUCT((Tableau1[NOM DE LA STRUCTURE]=Tableau1[[#This Row],[NOM DE LA STRUCTURE]])*Tableau1[MONTANT PROPOSE POUR L''ACTION])=0,"",SUMPRODUCT((Tableau1[NOM DE LA STRUCTURE]=Tableau1[[#This Row],[NOM DE LA STRUCTURE]])*Tableau1[MONTANT PROPOSE POUR L''ACTION]))</f>
        <v/>
      </c>
      <c r="W1774" s="79"/>
    </row>
    <row r="1775" spans="1:23" ht="47.5" hidden="1" customHeight="1" x14ac:dyDescent="0.25">
      <c r="A1775" s="13">
        <f>_xlfn.XLOOKUP(C1775,'Export Action'!$A$3:$A$1999,'Export Action'!$L$3:$L$1999)</f>
        <v>0</v>
      </c>
      <c r="B1775" s="84"/>
      <c r="C1775" s="1"/>
      <c r="D1775" s="36">
        <f>_xlfn.XLOOKUP(C1775,'Export Action'!$A$3:$A$1999,'Export Action'!$X$3:$X$1999)</f>
        <v>0</v>
      </c>
      <c r="E1775" s="1" t="e">
        <f>_xlfn.XLOOKUP(A1775,'Export Dossier'!$K$3:$K$974,'Export Dossier'!$D$3:$D$974)</f>
        <v>#N/A</v>
      </c>
      <c r="F1775" s="36"/>
      <c r="G1775" s="68"/>
      <c r="H1775" s="71"/>
      <c r="I1775" s="71"/>
      <c r="J1775" s="1"/>
      <c r="K1775" s="1"/>
      <c r="L1775" s="1"/>
      <c r="M1775" s="5"/>
      <c r="N1775" s="5"/>
      <c r="O1775" s="31"/>
      <c r="P1775" s="31"/>
      <c r="Q1775" s="1"/>
      <c r="R1775" s="64" t="str">
        <f>IF(OR(_xlfn.XLOOKUP(C1775,'Export Action'!$A$3:$A$1999,'Export Action'!$AO$3:$AO$1999)="Communes ZRR./bassins de vie pop &gt; 50% ZRR",_xlfn.XLOOKUP(C1775,'Export Action'!$A$3:$A$1999,'Export Action'!$AO$3:$AO$1999)="Contrats de relance et de transition écologique (CRTE) rural"),"Oui","Non")</f>
        <v>Non</v>
      </c>
      <c r="S1775" s="73"/>
      <c r="T1775" s="74">
        <f t="shared" si="28"/>
        <v>430</v>
      </c>
      <c r="U1775" s="75"/>
      <c r="V1775" s="8" t="str" cm="1">
        <f t="array" ref="V1775">IF(SUMPRODUCT((Tableau1[NOM DE LA STRUCTURE]=Tableau1[[#This Row],[NOM DE LA STRUCTURE]])*Tableau1[MONTANT PROPOSE POUR L''ACTION])=0,"",SUMPRODUCT((Tableau1[NOM DE LA STRUCTURE]=Tableau1[[#This Row],[NOM DE LA STRUCTURE]])*Tableau1[MONTANT PROPOSE POUR L''ACTION]))</f>
        <v/>
      </c>
      <c r="W1775" s="79"/>
    </row>
    <row r="1776" spans="1:23" ht="47.5" hidden="1" customHeight="1" x14ac:dyDescent="0.25">
      <c r="A1776" s="13">
        <f>_xlfn.XLOOKUP(C1776,'Export Action'!$A$3:$A$1999,'Export Action'!$L$3:$L$1999)</f>
        <v>0</v>
      </c>
      <c r="B1776" s="84"/>
      <c r="C1776" s="1"/>
      <c r="D1776" s="36">
        <f>_xlfn.XLOOKUP(C1776,'Export Action'!$A$3:$A$1999,'Export Action'!$X$3:$X$1999)</f>
        <v>0</v>
      </c>
      <c r="E1776" s="1" t="e">
        <f>_xlfn.XLOOKUP(A1776,'Export Dossier'!$K$3:$K$974,'Export Dossier'!$D$3:$D$974)</f>
        <v>#N/A</v>
      </c>
      <c r="F1776" s="36"/>
      <c r="G1776" s="68"/>
      <c r="H1776" s="71"/>
      <c r="I1776" s="71"/>
      <c r="J1776" s="1"/>
      <c r="K1776" s="1"/>
      <c r="L1776" s="1"/>
      <c r="M1776" s="5"/>
      <c r="N1776" s="5"/>
      <c r="O1776" s="31"/>
      <c r="P1776" s="31"/>
      <c r="Q1776" s="1"/>
      <c r="R1776" s="64" t="str">
        <f>IF(OR(_xlfn.XLOOKUP(C1776,'Export Action'!$A$3:$A$1999,'Export Action'!$AO$3:$AO$1999)="Communes ZRR./bassins de vie pop &gt; 50% ZRR",_xlfn.XLOOKUP(C1776,'Export Action'!$A$3:$A$1999,'Export Action'!$AO$3:$AO$1999)="Contrats de relance et de transition écologique (CRTE) rural"),"Oui","Non")</f>
        <v>Non</v>
      </c>
      <c r="S1776" s="73"/>
      <c r="T1776" s="74">
        <f t="shared" si="28"/>
        <v>430</v>
      </c>
      <c r="U1776" s="75"/>
      <c r="V1776" s="8" t="str" cm="1">
        <f t="array" ref="V1776">IF(SUMPRODUCT((Tableau1[NOM DE LA STRUCTURE]=Tableau1[[#This Row],[NOM DE LA STRUCTURE]])*Tableau1[MONTANT PROPOSE POUR L''ACTION])=0,"",SUMPRODUCT((Tableau1[NOM DE LA STRUCTURE]=Tableau1[[#This Row],[NOM DE LA STRUCTURE]])*Tableau1[MONTANT PROPOSE POUR L''ACTION]))</f>
        <v/>
      </c>
      <c r="W1776" s="79"/>
    </row>
    <row r="1777" spans="1:23" ht="47.5" hidden="1" customHeight="1" x14ac:dyDescent="0.25">
      <c r="A1777" s="13">
        <f>_xlfn.XLOOKUP(C1777,'Export Action'!$A$3:$A$1999,'Export Action'!$L$3:$L$1999)</f>
        <v>0</v>
      </c>
      <c r="B1777" s="84"/>
      <c r="C1777" s="1"/>
      <c r="D1777" s="36">
        <f>_xlfn.XLOOKUP(C1777,'Export Action'!$A$3:$A$1999,'Export Action'!$X$3:$X$1999)</f>
        <v>0</v>
      </c>
      <c r="E1777" s="1" t="e">
        <f>_xlfn.XLOOKUP(A1777,'Export Dossier'!$K$3:$K$974,'Export Dossier'!$D$3:$D$974)</f>
        <v>#N/A</v>
      </c>
      <c r="F1777" s="36"/>
      <c r="G1777" s="68"/>
      <c r="H1777" s="71"/>
      <c r="I1777" s="71"/>
      <c r="J1777" s="1"/>
      <c r="K1777" s="1"/>
      <c r="L1777" s="1"/>
      <c r="M1777" s="5"/>
      <c r="N1777" s="5"/>
      <c r="O1777" s="31"/>
      <c r="P1777" s="31"/>
      <c r="Q1777" s="1"/>
      <c r="R1777" s="64" t="str">
        <f>IF(OR(_xlfn.XLOOKUP(C1777,'Export Action'!$A$3:$A$1999,'Export Action'!$AO$3:$AO$1999)="Communes ZRR./bassins de vie pop &gt; 50% ZRR",_xlfn.XLOOKUP(C1777,'Export Action'!$A$3:$A$1999,'Export Action'!$AO$3:$AO$1999)="Contrats de relance et de transition écologique (CRTE) rural"),"Oui","Non")</f>
        <v>Non</v>
      </c>
      <c r="S1777" s="73"/>
      <c r="T1777" s="74">
        <f t="shared" si="28"/>
        <v>430</v>
      </c>
      <c r="U1777" s="75"/>
      <c r="V1777" s="8" t="str" cm="1">
        <f t="array" ref="V1777">IF(SUMPRODUCT((Tableau1[NOM DE LA STRUCTURE]=Tableau1[[#This Row],[NOM DE LA STRUCTURE]])*Tableau1[MONTANT PROPOSE POUR L''ACTION])=0,"",SUMPRODUCT((Tableau1[NOM DE LA STRUCTURE]=Tableau1[[#This Row],[NOM DE LA STRUCTURE]])*Tableau1[MONTANT PROPOSE POUR L''ACTION]))</f>
        <v/>
      </c>
      <c r="W1777" s="79"/>
    </row>
    <row r="1778" spans="1:23" ht="47.5" hidden="1" customHeight="1" x14ac:dyDescent="0.25">
      <c r="A1778" s="13">
        <f>_xlfn.XLOOKUP(C1778,'Export Action'!$A$3:$A$1999,'Export Action'!$L$3:$L$1999)</f>
        <v>0</v>
      </c>
      <c r="B1778" s="84"/>
      <c r="C1778" s="1"/>
      <c r="D1778" s="36">
        <f>_xlfn.XLOOKUP(C1778,'Export Action'!$A$3:$A$1999,'Export Action'!$X$3:$X$1999)</f>
        <v>0</v>
      </c>
      <c r="E1778" s="1" t="e">
        <f>_xlfn.XLOOKUP(A1778,'Export Dossier'!$K$3:$K$974,'Export Dossier'!$D$3:$D$974)</f>
        <v>#N/A</v>
      </c>
      <c r="F1778" s="36"/>
      <c r="G1778" s="68"/>
      <c r="H1778" s="71"/>
      <c r="I1778" s="71"/>
      <c r="J1778" s="1"/>
      <c r="K1778" s="1"/>
      <c r="L1778" s="1"/>
      <c r="M1778" s="5"/>
      <c r="N1778" s="5"/>
      <c r="O1778" s="31"/>
      <c r="P1778" s="31"/>
      <c r="Q1778" s="1"/>
      <c r="R1778" s="64" t="str">
        <f>IF(OR(_xlfn.XLOOKUP(C1778,'Export Action'!$A$3:$A$1999,'Export Action'!$AO$3:$AO$1999)="Communes ZRR./bassins de vie pop &gt; 50% ZRR",_xlfn.XLOOKUP(C1778,'Export Action'!$A$3:$A$1999,'Export Action'!$AO$3:$AO$1999)="Contrats de relance et de transition écologique (CRTE) rural"),"Oui","Non")</f>
        <v>Non</v>
      </c>
      <c r="S1778" s="73"/>
      <c r="T1778" s="74">
        <f t="shared" si="28"/>
        <v>430</v>
      </c>
      <c r="U1778" s="75"/>
      <c r="V1778" s="8" t="str" cm="1">
        <f t="array" ref="V1778">IF(SUMPRODUCT((Tableau1[NOM DE LA STRUCTURE]=Tableau1[[#This Row],[NOM DE LA STRUCTURE]])*Tableau1[MONTANT PROPOSE POUR L''ACTION])=0,"",SUMPRODUCT((Tableau1[NOM DE LA STRUCTURE]=Tableau1[[#This Row],[NOM DE LA STRUCTURE]])*Tableau1[MONTANT PROPOSE POUR L''ACTION]))</f>
        <v/>
      </c>
      <c r="W1778" s="79"/>
    </row>
    <row r="1779" spans="1:23" ht="47.5" hidden="1" customHeight="1" x14ac:dyDescent="0.25">
      <c r="A1779" s="13">
        <f>_xlfn.XLOOKUP(C1779,'Export Action'!$A$3:$A$1999,'Export Action'!$L$3:$L$1999)</f>
        <v>0</v>
      </c>
      <c r="B1779" s="84"/>
      <c r="C1779" s="1"/>
      <c r="D1779" s="36">
        <f>_xlfn.XLOOKUP(C1779,'Export Action'!$A$3:$A$1999,'Export Action'!$X$3:$X$1999)</f>
        <v>0</v>
      </c>
      <c r="E1779" s="1" t="e">
        <f>_xlfn.XLOOKUP(A1779,'Export Dossier'!$K$3:$K$974,'Export Dossier'!$D$3:$D$974)</f>
        <v>#N/A</v>
      </c>
      <c r="F1779" s="36"/>
      <c r="G1779" s="68"/>
      <c r="H1779" s="71"/>
      <c r="I1779" s="71"/>
      <c r="J1779" s="1"/>
      <c r="K1779" s="1"/>
      <c r="L1779" s="1"/>
      <c r="M1779" s="5"/>
      <c r="N1779" s="5"/>
      <c r="O1779" s="31"/>
      <c r="P1779" s="31"/>
      <c r="Q1779" s="1"/>
      <c r="R1779" s="64" t="str">
        <f>IF(OR(_xlfn.XLOOKUP(C1779,'Export Action'!$A$3:$A$1999,'Export Action'!$AO$3:$AO$1999)="Communes ZRR./bassins de vie pop &gt; 50% ZRR",_xlfn.XLOOKUP(C1779,'Export Action'!$A$3:$A$1999,'Export Action'!$AO$3:$AO$1999)="Contrats de relance et de transition écologique (CRTE) rural"),"Oui","Non")</f>
        <v>Non</v>
      </c>
      <c r="S1779" s="73"/>
      <c r="T1779" s="74">
        <f t="shared" si="28"/>
        <v>430</v>
      </c>
      <c r="U1779" s="75"/>
      <c r="V1779" s="8" t="str" cm="1">
        <f t="array" ref="V1779">IF(SUMPRODUCT((Tableau1[NOM DE LA STRUCTURE]=Tableau1[[#This Row],[NOM DE LA STRUCTURE]])*Tableau1[MONTANT PROPOSE POUR L''ACTION])=0,"",SUMPRODUCT((Tableau1[NOM DE LA STRUCTURE]=Tableau1[[#This Row],[NOM DE LA STRUCTURE]])*Tableau1[MONTANT PROPOSE POUR L''ACTION]))</f>
        <v/>
      </c>
      <c r="W1779" s="79"/>
    </row>
    <row r="1780" spans="1:23" ht="47.5" hidden="1" customHeight="1" x14ac:dyDescent="0.25">
      <c r="A1780" s="13">
        <f>_xlfn.XLOOKUP(C1780,'Export Action'!$A$3:$A$1999,'Export Action'!$L$3:$L$1999)</f>
        <v>0</v>
      </c>
      <c r="B1780" s="84"/>
      <c r="C1780" s="1"/>
      <c r="D1780" s="36">
        <f>_xlfn.XLOOKUP(C1780,'Export Action'!$A$3:$A$1999,'Export Action'!$X$3:$X$1999)</f>
        <v>0</v>
      </c>
      <c r="E1780" s="1" t="e">
        <f>_xlfn.XLOOKUP(A1780,'Export Dossier'!$K$3:$K$974,'Export Dossier'!$D$3:$D$974)</f>
        <v>#N/A</v>
      </c>
      <c r="F1780" s="36"/>
      <c r="G1780" s="68"/>
      <c r="H1780" s="71"/>
      <c r="I1780" s="71"/>
      <c r="J1780" s="1"/>
      <c r="K1780" s="1"/>
      <c r="L1780" s="1"/>
      <c r="M1780" s="5"/>
      <c r="N1780" s="5"/>
      <c r="O1780" s="31"/>
      <c r="P1780" s="31"/>
      <c r="Q1780" s="1"/>
      <c r="R1780" s="64" t="str">
        <f>IF(OR(_xlfn.XLOOKUP(C1780,'Export Action'!$A$3:$A$1999,'Export Action'!$AO$3:$AO$1999)="Communes ZRR./bassins de vie pop &gt; 50% ZRR",_xlfn.XLOOKUP(C1780,'Export Action'!$A$3:$A$1999,'Export Action'!$AO$3:$AO$1999)="Contrats de relance et de transition écologique (CRTE) rural"),"Oui","Non")</f>
        <v>Non</v>
      </c>
      <c r="S1780" s="73"/>
      <c r="T1780" s="74">
        <f t="shared" si="28"/>
        <v>430</v>
      </c>
      <c r="U1780" s="75"/>
      <c r="V1780" s="8" t="str" cm="1">
        <f t="array" ref="V1780">IF(SUMPRODUCT((Tableau1[NOM DE LA STRUCTURE]=Tableau1[[#This Row],[NOM DE LA STRUCTURE]])*Tableau1[MONTANT PROPOSE POUR L''ACTION])=0,"",SUMPRODUCT((Tableau1[NOM DE LA STRUCTURE]=Tableau1[[#This Row],[NOM DE LA STRUCTURE]])*Tableau1[MONTANT PROPOSE POUR L''ACTION]))</f>
        <v/>
      </c>
      <c r="W1780" s="79"/>
    </row>
    <row r="1781" spans="1:23" ht="47.5" hidden="1" customHeight="1" x14ac:dyDescent="0.25">
      <c r="A1781" s="13">
        <f>_xlfn.XLOOKUP(C1781,'Export Action'!$A$3:$A$1999,'Export Action'!$L$3:$L$1999)</f>
        <v>0</v>
      </c>
      <c r="B1781" s="84"/>
      <c r="C1781" s="1"/>
      <c r="D1781" s="36">
        <f>_xlfn.XLOOKUP(C1781,'Export Action'!$A$3:$A$1999,'Export Action'!$X$3:$X$1999)</f>
        <v>0</v>
      </c>
      <c r="E1781" s="1" t="e">
        <f>_xlfn.XLOOKUP(A1781,'Export Dossier'!$K$3:$K$974,'Export Dossier'!$D$3:$D$974)</f>
        <v>#N/A</v>
      </c>
      <c r="F1781" s="36"/>
      <c r="G1781" s="68"/>
      <c r="H1781" s="71"/>
      <c r="I1781" s="71"/>
      <c r="J1781" s="1"/>
      <c r="K1781" s="1"/>
      <c r="L1781" s="1"/>
      <c r="M1781" s="5"/>
      <c r="N1781" s="5"/>
      <c r="O1781" s="31"/>
      <c r="P1781" s="31"/>
      <c r="Q1781" s="1"/>
      <c r="R1781" s="64" t="str">
        <f>IF(OR(_xlfn.XLOOKUP(C1781,'Export Action'!$A$3:$A$1999,'Export Action'!$AO$3:$AO$1999)="Communes ZRR./bassins de vie pop &gt; 50% ZRR",_xlfn.XLOOKUP(C1781,'Export Action'!$A$3:$A$1999,'Export Action'!$AO$3:$AO$1999)="Contrats de relance et de transition écologique (CRTE) rural"),"Oui","Non")</f>
        <v>Non</v>
      </c>
      <c r="S1781" s="73"/>
      <c r="T1781" s="74">
        <f t="shared" si="28"/>
        <v>430</v>
      </c>
      <c r="U1781" s="75"/>
      <c r="V1781" s="8" t="str" cm="1">
        <f t="array" ref="V1781">IF(SUMPRODUCT((Tableau1[NOM DE LA STRUCTURE]=Tableau1[[#This Row],[NOM DE LA STRUCTURE]])*Tableau1[MONTANT PROPOSE POUR L''ACTION])=0,"",SUMPRODUCT((Tableau1[NOM DE LA STRUCTURE]=Tableau1[[#This Row],[NOM DE LA STRUCTURE]])*Tableau1[MONTANT PROPOSE POUR L''ACTION]))</f>
        <v/>
      </c>
      <c r="W1781" s="79"/>
    </row>
    <row r="1782" spans="1:23" ht="47.5" hidden="1" customHeight="1" x14ac:dyDescent="0.25">
      <c r="A1782" s="13">
        <f>_xlfn.XLOOKUP(C1782,'Export Action'!$A$3:$A$1999,'Export Action'!$L$3:$L$1999)</f>
        <v>0</v>
      </c>
      <c r="B1782" s="84"/>
      <c r="C1782" s="1"/>
      <c r="D1782" s="36">
        <f>_xlfn.XLOOKUP(C1782,'Export Action'!$A$3:$A$1999,'Export Action'!$X$3:$X$1999)</f>
        <v>0</v>
      </c>
      <c r="E1782" s="1" t="e">
        <f>_xlfn.XLOOKUP(A1782,'Export Dossier'!$K$3:$K$974,'Export Dossier'!$D$3:$D$974)</f>
        <v>#N/A</v>
      </c>
      <c r="F1782" s="36"/>
      <c r="G1782" s="68"/>
      <c r="H1782" s="71"/>
      <c r="I1782" s="71"/>
      <c r="J1782" s="1"/>
      <c r="K1782" s="1"/>
      <c r="L1782" s="1"/>
      <c r="M1782" s="5"/>
      <c r="N1782" s="5"/>
      <c r="O1782" s="31"/>
      <c r="P1782" s="31"/>
      <c r="Q1782" s="1"/>
      <c r="R1782" s="64" t="str">
        <f>IF(OR(_xlfn.XLOOKUP(C1782,'Export Action'!$A$3:$A$1999,'Export Action'!$AO$3:$AO$1999)="Communes ZRR./bassins de vie pop &gt; 50% ZRR",_xlfn.XLOOKUP(C1782,'Export Action'!$A$3:$A$1999,'Export Action'!$AO$3:$AO$1999)="Contrats de relance et de transition écologique (CRTE) rural"),"Oui","Non")</f>
        <v>Non</v>
      </c>
      <c r="S1782" s="73"/>
      <c r="T1782" s="74">
        <f t="shared" si="28"/>
        <v>430</v>
      </c>
      <c r="U1782" s="75"/>
      <c r="V1782" s="8" t="str" cm="1">
        <f t="array" ref="V1782">IF(SUMPRODUCT((Tableau1[NOM DE LA STRUCTURE]=Tableau1[[#This Row],[NOM DE LA STRUCTURE]])*Tableau1[MONTANT PROPOSE POUR L''ACTION])=0,"",SUMPRODUCT((Tableau1[NOM DE LA STRUCTURE]=Tableau1[[#This Row],[NOM DE LA STRUCTURE]])*Tableau1[MONTANT PROPOSE POUR L''ACTION]))</f>
        <v/>
      </c>
      <c r="W1782" s="79"/>
    </row>
    <row r="1783" spans="1:23" ht="47.5" hidden="1" customHeight="1" x14ac:dyDescent="0.25">
      <c r="A1783" s="13">
        <f>_xlfn.XLOOKUP(C1783,'Export Action'!$A$3:$A$1999,'Export Action'!$L$3:$L$1999)</f>
        <v>0</v>
      </c>
      <c r="B1783" s="84"/>
      <c r="C1783" s="1"/>
      <c r="D1783" s="36">
        <f>_xlfn.XLOOKUP(C1783,'Export Action'!$A$3:$A$1999,'Export Action'!$X$3:$X$1999)</f>
        <v>0</v>
      </c>
      <c r="E1783" s="1" t="e">
        <f>_xlfn.XLOOKUP(A1783,'Export Dossier'!$K$3:$K$974,'Export Dossier'!$D$3:$D$974)</f>
        <v>#N/A</v>
      </c>
      <c r="F1783" s="36"/>
      <c r="G1783" s="68"/>
      <c r="H1783" s="71"/>
      <c r="I1783" s="71"/>
      <c r="J1783" s="1"/>
      <c r="K1783" s="1"/>
      <c r="L1783" s="1"/>
      <c r="M1783" s="5"/>
      <c r="N1783" s="5"/>
      <c r="O1783" s="31"/>
      <c r="P1783" s="31"/>
      <c r="Q1783" s="1"/>
      <c r="R1783" s="64" t="str">
        <f>IF(OR(_xlfn.XLOOKUP(C1783,'Export Action'!$A$3:$A$1999,'Export Action'!$AO$3:$AO$1999)="Communes ZRR./bassins de vie pop &gt; 50% ZRR",_xlfn.XLOOKUP(C1783,'Export Action'!$A$3:$A$1999,'Export Action'!$AO$3:$AO$1999)="Contrats de relance et de transition écologique (CRTE) rural"),"Oui","Non")</f>
        <v>Non</v>
      </c>
      <c r="S1783" s="73"/>
      <c r="T1783" s="74">
        <f t="shared" si="28"/>
        <v>430</v>
      </c>
      <c r="U1783" s="75"/>
      <c r="V1783" s="8" t="str" cm="1">
        <f t="array" ref="V1783">IF(SUMPRODUCT((Tableau1[NOM DE LA STRUCTURE]=Tableau1[[#This Row],[NOM DE LA STRUCTURE]])*Tableau1[MONTANT PROPOSE POUR L''ACTION])=0,"",SUMPRODUCT((Tableau1[NOM DE LA STRUCTURE]=Tableau1[[#This Row],[NOM DE LA STRUCTURE]])*Tableau1[MONTANT PROPOSE POUR L''ACTION]))</f>
        <v/>
      </c>
      <c r="W1783" s="79"/>
    </row>
    <row r="1784" spans="1:23" ht="47.5" hidden="1" customHeight="1" x14ac:dyDescent="0.25">
      <c r="A1784" s="13">
        <f>_xlfn.XLOOKUP(C1784,'Export Action'!$A$3:$A$1999,'Export Action'!$L$3:$L$1999)</f>
        <v>0</v>
      </c>
      <c r="B1784" s="84"/>
      <c r="C1784" s="1"/>
      <c r="D1784" s="36">
        <f>_xlfn.XLOOKUP(C1784,'Export Action'!$A$3:$A$1999,'Export Action'!$X$3:$X$1999)</f>
        <v>0</v>
      </c>
      <c r="E1784" s="1" t="e">
        <f>_xlfn.XLOOKUP(A1784,'Export Dossier'!$K$3:$K$974,'Export Dossier'!$D$3:$D$974)</f>
        <v>#N/A</v>
      </c>
      <c r="F1784" s="36"/>
      <c r="G1784" s="68"/>
      <c r="H1784" s="71"/>
      <c r="I1784" s="71"/>
      <c r="J1784" s="1"/>
      <c r="K1784" s="1"/>
      <c r="L1784" s="1"/>
      <c r="M1784" s="5"/>
      <c r="N1784" s="5"/>
      <c r="O1784" s="31"/>
      <c r="P1784" s="31"/>
      <c r="Q1784" s="1"/>
      <c r="R1784" s="64" t="str">
        <f>IF(OR(_xlfn.XLOOKUP(C1784,'Export Action'!$A$3:$A$1999,'Export Action'!$AO$3:$AO$1999)="Communes ZRR./bassins de vie pop &gt; 50% ZRR",_xlfn.XLOOKUP(C1784,'Export Action'!$A$3:$A$1999,'Export Action'!$AO$3:$AO$1999)="Contrats de relance et de transition écologique (CRTE) rural"),"Oui","Non")</f>
        <v>Non</v>
      </c>
      <c r="S1784" s="73"/>
      <c r="T1784" s="74">
        <f t="shared" si="28"/>
        <v>430</v>
      </c>
      <c r="U1784" s="75"/>
      <c r="V1784" s="8" t="str" cm="1">
        <f t="array" ref="V1784">IF(SUMPRODUCT((Tableau1[NOM DE LA STRUCTURE]=Tableau1[[#This Row],[NOM DE LA STRUCTURE]])*Tableau1[MONTANT PROPOSE POUR L''ACTION])=0,"",SUMPRODUCT((Tableau1[NOM DE LA STRUCTURE]=Tableau1[[#This Row],[NOM DE LA STRUCTURE]])*Tableau1[MONTANT PROPOSE POUR L''ACTION]))</f>
        <v/>
      </c>
      <c r="W1784" s="79"/>
    </row>
    <row r="1785" spans="1:23" ht="47.5" hidden="1" customHeight="1" x14ac:dyDescent="0.25">
      <c r="A1785" s="13">
        <f>_xlfn.XLOOKUP(C1785,'Export Action'!$A$3:$A$1999,'Export Action'!$L$3:$L$1999)</f>
        <v>0</v>
      </c>
      <c r="B1785" s="84"/>
      <c r="C1785" s="1"/>
      <c r="D1785" s="36">
        <f>_xlfn.XLOOKUP(C1785,'Export Action'!$A$3:$A$1999,'Export Action'!$X$3:$X$1999)</f>
        <v>0</v>
      </c>
      <c r="E1785" s="1" t="e">
        <f>_xlfn.XLOOKUP(A1785,'Export Dossier'!$K$3:$K$974,'Export Dossier'!$D$3:$D$974)</f>
        <v>#N/A</v>
      </c>
      <c r="F1785" s="36"/>
      <c r="G1785" s="68"/>
      <c r="H1785" s="71"/>
      <c r="I1785" s="71"/>
      <c r="J1785" s="1"/>
      <c r="K1785" s="1"/>
      <c r="L1785" s="1"/>
      <c r="M1785" s="5"/>
      <c r="N1785" s="5"/>
      <c r="O1785" s="31"/>
      <c r="P1785" s="31"/>
      <c r="Q1785" s="1"/>
      <c r="R1785" s="64" t="str">
        <f>IF(OR(_xlfn.XLOOKUP(C1785,'Export Action'!$A$3:$A$1999,'Export Action'!$AO$3:$AO$1999)="Communes ZRR./bassins de vie pop &gt; 50% ZRR",_xlfn.XLOOKUP(C1785,'Export Action'!$A$3:$A$1999,'Export Action'!$AO$3:$AO$1999)="Contrats de relance et de transition écologique (CRTE) rural"),"Oui","Non")</f>
        <v>Non</v>
      </c>
      <c r="S1785" s="73"/>
      <c r="T1785" s="74">
        <f t="shared" si="28"/>
        <v>430</v>
      </c>
      <c r="U1785" s="75"/>
      <c r="V1785" s="8" t="str" cm="1">
        <f t="array" ref="V1785">IF(SUMPRODUCT((Tableau1[NOM DE LA STRUCTURE]=Tableau1[[#This Row],[NOM DE LA STRUCTURE]])*Tableau1[MONTANT PROPOSE POUR L''ACTION])=0,"",SUMPRODUCT((Tableau1[NOM DE LA STRUCTURE]=Tableau1[[#This Row],[NOM DE LA STRUCTURE]])*Tableau1[MONTANT PROPOSE POUR L''ACTION]))</f>
        <v/>
      </c>
      <c r="W1785" s="79"/>
    </row>
    <row r="1786" spans="1:23" ht="47.5" hidden="1" customHeight="1" x14ac:dyDescent="0.25">
      <c r="A1786" s="13">
        <f>_xlfn.XLOOKUP(C1786,'Export Action'!$A$3:$A$1999,'Export Action'!$L$3:$L$1999)</f>
        <v>0</v>
      </c>
      <c r="B1786" s="84"/>
      <c r="C1786" s="1"/>
      <c r="D1786" s="36">
        <f>_xlfn.XLOOKUP(C1786,'Export Action'!$A$3:$A$1999,'Export Action'!$X$3:$X$1999)</f>
        <v>0</v>
      </c>
      <c r="E1786" s="1" t="e">
        <f>_xlfn.XLOOKUP(A1786,'Export Dossier'!$K$3:$K$974,'Export Dossier'!$D$3:$D$974)</f>
        <v>#N/A</v>
      </c>
      <c r="F1786" s="36"/>
      <c r="G1786" s="68"/>
      <c r="H1786" s="71"/>
      <c r="I1786" s="71"/>
      <c r="J1786" s="1"/>
      <c r="K1786" s="1"/>
      <c r="L1786" s="1"/>
      <c r="M1786" s="5"/>
      <c r="N1786" s="5"/>
      <c r="O1786" s="31"/>
      <c r="P1786" s="31"/>
      <c r="Q1786" s="1"/>
      <c r="R1786" s="64" t="str">
        <f>IF(OR(_xlfn.XLOOKUP(C1786,'Export Action'!$A$3:$A$1999,'Export Action'!$AO$3:$AO$1999)="Communes ZRR./bassins de vie pop &gt; 50% ZRR",_xlfn.XLOOKUP(C1786,'Export Action'!$A$3:$A$1999,'Export Action'!$AO$3:$AO$1999)="Contrats de relance et de transition écologique (CRTE) rural"),"Oui","Non")</f>
        <v>Non</v>
      </c>
      <c r="S1786" s="73"/>
      <c r="T1786" s="74">
        <f t="shared" si="28"/>
        <v>430</v>
      </c>
      <c r="U1786" s="75"/>
      <c r="V1786" s="8" t="str" cm="1">
        <f t="array" ref="V1786">IF(SUMPRODUCT((Tableau1[NOM DE LA STRUCTURE]=Tableau1[[#This Row],[NOM DE LA STRUCTURE]])*Tableau1[MONTANT PROPOSE POUR L''ACTION])=0,"",SUMPRODUCT((Tableau1[NOM DE LA STRUCTURE]=Tableau1[[#This Row],[NOM DE LA STRUCTURE]])*Tableau1[MONTANT PROPOSE POUR L''ACTION]))</f>
        <v/>
      </c>
      <c r="W1786" s="79"/>
    </row>
    <row r="1787" spans="1:23" ht="47.5" hidden="1" customHeight="1" x14ac:dyDescent="0.25">
      <c r="A1787" s="13">
        <f>_xlfn.XLOOKUP(C1787,'Export Action'!$A$3:$A$1999,'Export Action'!$L$3:$L$1999)</f>
        <v>0</v>
      </c>
      <c r="B1787" s="84"/>
      <c r="C1787" s="1"/>
      <c r="D1787" s="36">
        <f>_xlfn.XLOOKUP(C1787,'Export Action'!$A$3:$A$1999,'Export Action'!$X$3:$X$1999)</f>
        <v>0</v>
      </c>
      <c r="E1787" s="1" t="e">
        <f>_xlfn.XLOOKUP(A1787,'Export Dossier'!$K$3:$K$974,'Export Dossier'!$D$3:$D$974)</f>
        <v>#N/A</v>
      </c>
      <c r="F1787" s="36"/>
      <c r="G1787" s="68"/>
      <c r="H1787" s="71"/>
      <c r="I1787" s="71"/>
      <c r="J1787" s="1"/>
      <c r="K1787" s="1"/>
      <c r="L1787" s="1"/>
      <c r="M1787" s="5"/>
      <c r="N1787" s="5"/>
      <c r="O1787" s="31"/>
      <c r="P1787" s="31"/>
      <c r="Q1787" s="1"/>
      <c r="R1787" s="64" t="str">
        <f>IF(OR(_xlfn.XLOOKUP(C1787,'Export Action'!$A$3:$A$1999,'Export Action'!$AO$3:$AO$1999)="Communes ZRR./bassins de vie pop &gt; 50% ZRR",_xlfn.XLOOKUP(C1787,'Export Action'!$A$3:$A$1999,'Export Action'!$AO$3:$AO$1999)="Contrats de relance et de transition écologique (CRTE) rural"),"Oui","Non")</f>
        <v>Non</v>
      </c>
      <c r="S1787" s="73"/>
      <c r="T1787" s="74">
        <f t="shared" si="28"/>
        <v>430</v>
      </c>
      <c r="U1787" s="75"/>
      <c r="V1787" s="8" t="str" cm="1">
        <f t="array" ref="V1787">IF(SUMPRODUCT((Tableau1[NOM DE LA STRUCTURE]=Tableau1[[#This Row],[NOM DE LA STRUCTURE]])*Tableau1[MONTANT PROPOSE POUR L''ACTION])=0,"",SUMPRODUCT((Tableau1[NOM DE LA STRUCTURE]=Tableau1[[#This Row],[NOM DE LA STRUCTURE]])*Tableau1[MONTANT PROPOSE POUR L''ACTION]))</f>
        <v/>
      </c>
      <c r="W1787" s="79"/>
    </row>
    <row r="1788" spans="1:23" ht="47.5" hidden="1" customHeight="1" x14ac:dyDescent="0.25">
      <c r="A1788" s="13">
        <f>_xlfn.XLOOKUP(C1788,'Export Action'!$A$3:$A$1999,'Export Action'!$L$3:$L$1999)</f>
        <v>0</v>
      </c>
      <c r="B1788" s="84"/>
      <c r="C1788" s="1"/>
      <c r="D1788" s="36">
        <f>_xlfn.XLOOKUP(C1788,'Export Action'!$A$3:$A$1999,'Export Action'!$X$3:$X$1999)</f>
        <v>0</v>
      </c>
      <c r="E1788" s="1" t="e">
        <f>_xlfn.XLOOKUP(A1788,'Export Dossier'!$K$3:$K$974,'Export Dossier'!$D$3:$D$974)</f>
        <v>#N/A</v>
      </c>
      <c r="F1788" s="36"/>
      <c r="G1788" s="68"/>
      <c r="H1788" s="71"/>
      <c r="I1788" s="71"/>
      <c r="J1788" s="1"/>
      <c r="K1788" s="1"/>
      <c r="L1788" s="1"/>
      <c r="M1788" s="5"/>
      <c r="N1788" s="5"/>
      <c r="O1788" s="31"/>
      <c r="P1788" s="31"/>
      <c r="Q1788" s="1"/>
      <c r="R1788" s="64" t="str">
        <f>IF(OR(_xlfn.XLOOKUP(C1788,'Export Action'!$A$3:$A$1999,'Export Action'!$AO$3:$AO$1999)="Communes ZRR./bassins de vie pop &gt; 50% ZRR",_xlfn.XLOOKUP(C1788,'Export Action'!$A$3:$A$1999,'Export Action'!$AO$3:$AO$1999)="Contrats de relance et de transition écologique (CRTE) rural"),"Oui","Non")</f>
        <v>Non</v>
      </c>
      <c r="S1788" s="73"/>
      <c r="T1788" s="74">
        <f t="shared" si="28"/>
        <v>430</v>
      </c>
      <c r="U1788" s="75"/>
      <c r="V1788" s="8" t="str" cm="1">
        <f t="array" ref="V1788">IF(SUMPRODUCT((Tableau1[NOM DE LA STRUCTURE]=Tableau1[[#This Row],[NOM DE LA STRUCTURE]])*Tableau1[MONTANT PROPOSE POUR L''ACTION])=0,"",SUMPRODUCT((Tableau1[NOM DE LA STRUCTURE]=Tableau1[[#This Row],[NOM DE LA STRUCTURE]])*Tableau1[MONTANT PROPOSE POUR L''ACTION]))</f>
        <v/>
      </c>
      <c r="W1788" s="79"/>
    </row>
    <row r="1789" spans="1:23" ht="47.5" hidden="1" customHeight="1" x14ac:dyDescent="0.25">
      <c r="A1789" s="13">
        <f>_xlfn.XLOOKUP(C1789,'Export Action'!$A$3:$A$1999,'Export Action'!$L$3:$L$1999)</f>
        <v>0</v>
      </c>
      <c r="B1789" s="84"/>
      <c r="C1789" s="1"/>
      <c r="D1789" s="36">
        <f>_xlfn.XLOOKUP(C1789,'Export Action'!$A$3:$A$1999,'Export Action'!$X$3:$X$1999)</f>
        <v>0</v>
      </c>
      <c r="E1789" s="1" t="e">
        <f>_xlfn.XLOOKUP(A1789,'Export Dossier'!$K$3:$K$974,'Export Dossier'!$D$3:$D$974)</f>
        <v>#N/A</v>
      </c>
      <c r="F1789" s="36"/>
      <c r="G1789" s="68"/>
      <c r="H1789" s="71"/>
      <c r="I1789" s="71"/>
      <c r="J1789" s="1"/>
      <c r="K1789" s="1"/>
      <c r="L1789" s="1"/>
      <c r="M1789" s="5"/>
      <c r="N1789" s="5"/>
      <c r="O1789" s="31"/>
      <c r="P1789" s="31"/>
      <c r="Q1789" s="1"/>
      <c r="R1789" s="64" t="str">
        <f>IF(OR(_xlfn.XLOOKUP(C1789,'Export Action'!$A$3:$A$1999,'Export Action'!$AO$3:$AO$1999)="Communes ZRR./bassins de vie pop &gt; 50% ZRR",_xlfn.XLOOKUP(C1789,'Export Action'!$A$3:$A$1999,'Export Action'!$AO$3:$AO$1999)="Contrats de relance et de transition écologique (CRTE) rural"),"Oui","Non")</f>
        <v>Non</v>
      </c>
      <c r="S1789" s="73"/>
      <c r="T1789" s="74">
        <f t="shared" si="28"/>
        <v>430</v>
      </c>
      <c r="U1789" s="75"/>
      <c r="V1789" s="8" t="str" cm="1">
        <f t="array" ref="V1789">IF(SUMPRODUCT((Tableau1[NOM DE LA STRUCTURE]=Tableau1[[#This Row],[NOM DE LA STRUCTURE]])*Tableau1[MONTANT PROPOSE POUR L''ACTION])=0,"",SUMPRODUCT((Tableau1[NOM DE LA STRUCTURE]=Tableau1[[#This Row],[NOM DE LA STRUCTURE]])*Tableau1[MONTANT PROPOSE POUR L''ACTION]))</f>
        <v/>
      </c>
      <c r="W1789" s="79"/>
    </row>
    <row r="1790" spans="1:23" ht="47.5" hidden="1" customHeight="1" x14ac:dyDescent="0.25">
      <c r="A1790" s="13">
        <f>_xlfn.XLOOKUP(C1790,'Export Action'!$A$3:$A$1999,'Export Action'!$L$3:$L$1999)</f>
        <v>0</v>
      </c>
      <c r="B1790" s="84"/>
      <c r="C1790" s="1"/>
      <c r="D1790" s="36">
        <f>_xlfn.XLOOKUP(C1790,'Export Action'!$A$3:$A$1999,'Export Action'!$X$3:$X$1999)</f>
        <v>0</v>
      </c>
      <c r="E1790" s="1" t="e">
        <f>_xlfn.XLOOKUP(A1790,'Export Dossier'!$K$3:$K$974,'Export Dossier'!$D$3:$D$974)</f>
        <v>#N/A</v>
      </c>
      <c r="F1790" s="36"/>
      <c r="G1790" s="68"/>
      <c r="H1790" s="71"/>
      <c r="I1790" s="71"/>
      <c r="J1790" s="1"/>
      <c r="K1790" s="1"/>
      <c r="L1790" s="1"/>
      <c r="M1790" s="5"/>
      <c r="N1790" s="5"/>
      <c r="O1790" s="31"/>
      <c r="P1790" s="31"/>
      <c r="Q1790" s="1"/>
      <c r="R1790" s="64" t="str">
        <f>IF(OR(_xlfn.XLOOKUP(C1790,'Export Action'!$A$3:$A$1999,'Export Action'!$AO$3:$AO$1999)="Communes ZRR./bassins de vie pop &gt; 50% ZRR",_xlfn.XLOOKUP(C1790,'Export Action'!$A$3:$A$1999,'Export Action'!$AO$3:$AO$1999)="Contrats de relance et de transition écologique (CRTE) rural"),"Oui","Non")</f>
        <v>Non</v>
      </c>
      <c r="S1790" s="73"/>
      <c r="T1790" s="74">
        <f t="shared" si="28"/>
        <v>430</v>
      </c>
      <c r="U1790" s="75"/>
      <c r="V1790" s="8" t="str" cm="1">
        <f t="array" ref="V1790">IF(SUMPRODUCT((Tableau1[NOM DE LA STRUCTURE]=Tableau1[[#This Row],[NOM DE LA STRUCTURE]])*Tableau1[MONTANT PROPOSE POUR L''ACTION])=0,"",SUMPRODUCT((Tableau1[NOM DE LA STRUCTURE]=Tableau1[[#This Row],[NOM DE LA STRUCTURE]])*Tableau1[MONTANT PROPOSE POUR L''ACTION]))</f>
        <v/>
      </c>
      <c r="W1790" s="79"/>
    </row>
    <row r="1791" spans="1:23" ht="47.5" hidden="1" customHeight="1" x14ac:dyDescent="0.25">
      <c r="A1791" s="13">
        <f>_xlfn.XLOOKUP(C1791,'Export Action'!$A$3:$A$1999,'Export Action'!$L$3:$L$1999)</f>
        <v>0</v>
      </c>
      <c r="B1791" s="84"/>
      <c r="C1791" s="1"/>
      <c r="D1791" s="36">
        <f>_xlfn.XLOOKUP(C1791,'Export Action'!$A$3:$A$1999,'Export Action'!$X$3:$X$1999)</f>
        <v>0</v>
      </c>
      <c r="E1791" s="1" t="e">
        <f>_xlfn.XLOOKUP(A1791,'Export Dossier'!$K$3:$K$974,'Export Dossier'!$D$3:$D$974)</f>
        <v>#N/A</v>
      </c>
      <c r="F1791" s="36"/>
      <c r="G1791" s="68"/>
      <c r="H1791" s="71"/>
      <c r="I1791" s="71"/>
      <c r="J1791" s="1"/>
      <c r="K1791" s="1"/>
      <c r="L1791" s="1"/>
      <c r="M1791" s="5"/>
      <c r="N1791" s="5"/>
      <c r="O1791" s="31"/>
      <c r="P1791" s="31"/>
      <c r="Q1791" s="1"/>
      <c r="R1791" s="64" t="str">
        <f>IF(OR(_xlfn.XLOOKUP(C1791,'Export Action'!$A$3:$A$1999,'Export Action'!$AO$3:$AO$1999)="Communes ZRR./bassins de vie pop &gt; 50% ZRR",_xlfn.XLOOKUP(C1791,'Export Action'!$A$3:$A$1999,'Export Action'!$AO$3:$AO$1999)="Contrats de relance et de transition écologique (CRTE) rural"),"Oui","Non")</f>
        <v>Non</v>
      </c>
      <c r="S1791" s="73"/>
      <c r="T1791" s="74">
        <f t="shared" si="28"/>
        <v>430</v>
      </c>
      <c r="U1791" s="75"/>
      <c r="V1791" s="8" t="str" cm="1">
        <f t="array" ref="V1791">IF(SUMPRODUCT((Tableau1[NOM DE LA STRUCTURE]=Tableau1[[#This Row],[NOM DE LA STRUCTURE]])*Tableau1[MONTANT PROPOSE POUR L''ACTION])=0,"",SUMPRODUCT((Tableau1[NOM DE LA STRUCTURE]=Tableau1[[#This Row],[NOM DE LA STRUCTURE]])*Tableau1[MONTANT PROPOSE POUR L''ACTION]))</f>
        <v/>
      </c>
      <c r="W1791" s="79"/>
    </row>
    <row r="1792" spans="1:23" ht="47.5" hidden="1" customHeight="1" x14ac:dyDescent="0.25">
      <c r="A1792" s="13">
        <f>_xlfn.XLOOKUP(C1792,'Export Action'!$A$3:$A$1999,'Export Action'!$L$3:$L$1999)</f>
        <v>0</v>
      </c>
      <c r="B1792" s="84"/>
      <c r="C1792" s="1"/>
      <c r="D1792" s="36">
        <f>_xlfn.XLOOKUP(C1792,'Export Action'!$A$3:$A$1999,'Export Action'!$X$3:$X$1999)</f>
        <v>0</v>
      </c>
      <c r="E1792" s="1" t="e">
        <f>_xlfn.XLOOKUP(A1792,'Export Dossier'!$K$3:$K$974,'Export Dossier'!$D$3:$D$974)</f>
        <v>#N/A</v>
      </c>
      <c r="F1792" s="36"/>
      <c r="G1792" s="68"/>
      <c r="H1792" s="71"/>
      <c r="I1792" s="71"/>
      <c r="J1792" s="1"/>
      <c r="K1792" s="1"/>
      <c r="L1792" s="1"/>
      <c r="M1792" s="5"/>
      <c r="N1792" s="5"/>
      <c r="O1792" s="31"/>
      <c r="P1792" s="31"/>
      <c r="Q1792" s="1"/>
      <c r="R1792" s="64" t="str">
        <f>IF(OR(_xlfn.XLOOKUP(C1792,'Export Action'!$A$3:$A$1999,'Export Action'!$AO$3:$AO$1999)="Communes ZRR./bassins de vie pop &gt; 50% ZRR",_xlfn.XLOOKUP(C1792,'Export Action'!$A$3:$A$1999,'Export Action'!$AO$3:$AO$1999)="Contrats de relance et de transition écologique (CRTE) rural"),"Oui","Non")</f>
        <v>Non</v>
      </c>
      <c r="S1792" s="73"/>
      <c r="T1792" s="74">
        <f t="shared" si="28"/>
        <v>430</v>
      </c>
      <c r="U1792" s="75"/>
      <c r="V1792" s="8" t="str" cm="1">
        <f t="array" ref="V1792">IF(SUMPRODUCT((Tableau1[NOM DE LA STRUCTURE]=Tableau1[[#This Row],[NOM DE LA STRUCTURE]])*Tableau1[MONTANT PROPOSE POUR L''ACTION])=0,"",SUMPRODUCT((Tableau1[NOM DE LA STRUCTURE]=Tableau1[[#This Row],[NOM DE LA STRUCTURE]])*Tableau1[MONTANT PROPOSE POUR L''ACTION]))</f>
        <v/>
      </c>
      <c r="W1792" s="79"/>
    </row>
    <row r="1793" spans="1:23" ht="47.5" hidden="1" customHeight="1" x14ac:dyDescent="0.25">
      <c r="A1793" s="13">
        <f>_xlfn.XLOOKUP(C1793,'Export Action'!$A$3:$A$1999,'Export Action'!$L$3:$L$1999)</f>
        <v>0</v>
      </c>
      <c r="B1793" s="84"/>
      <c r="C1793" s="1"/>
      <c r="D1793" s="36">
        <f>_xlfn.XLOOKUP(C1793,'Export Action'!$A$3:$A$1999,'Export Action'!$X$3:$X$1999)</f>
        <v>0</v>
      </c>
      <c r="E1793" s="1" t="e">
        <f>_xlfn.XLOOKUP(A1793,'Export Dossier'!$K$3:$K$974,'Export Dossier'!$D$3:$D$974)</f>
        <v>#N/A</v>
      </c>
      <c r="F1793" s="36"/>
      <c r="G1793" s="68"/>
      <c r="H1793" s="71"/>
      <c r="I1793" s="71"/>
      <c r="J1793" s="1"/>
      <c r="K1793" s="1"/>
      <c r="L1793" s="1"/>
      <c r="M1793" s="5"/>
      <c r="N1793" s="5"/>
      <c r="O1793" s="31"/>
      <c r="P1793" s="31"/>
      <c r="Q1793" s="1"/>
      <c r="R1793" s="64" t="str">
        <f>IF(OR(_xlfn.XLOOKUP(C1793,'Export Action'!$A$3:$A$1999,'Export Action'!$AO$3:$AO$1999)="Communes ZRR./bassins de vie pop &gt; 50% ZRR",_xlfn.XLOOKUP(C1793,'Export Action'!$A$3:$A$1999,'Export Action'!$AO$3:$AO$1999)="Contrats de relance et de transition écologique (CRTE) rural"),"Oui","Non")</f>
        <v>Non</v>
      </c>
      <c r="S1793" s="73"/>
      <c r="T1793" s="74">
        <f t="shared" si="28"/>
        <v>430</v>
      </c>
      <c r="U1793" s="75"/>
      <c r="V1793" s="8" t="str" cm="1">
        <f t="array" ref="V1793">IF(SUMPRODUCT((Tableau1[NOM DE LA STRUCTURE]=Tableau1[[#This Row],[NOM DE LA STRUCTURE]])*Tableau1[MONTANT PROPOSE POUR L''ACTION])=0,"",SUMPRODUCT((Tableau1[NOM DE LA STRUCTURE]=Tableau1[[#This Row],[NOM DE LA STRUCTURE]])*Tableau1[MONTANT PROPOSE POUR L''ACTION]))</f>
        <v/>
      </c>
      <c r="W1793" s="79"/>
    </row>
    <row r="1794" spans="1:23" ht="47.5" hidden="1" customHeight="1" x14ac:dyDescent="0.25">
      <c r="A1794" s="13">
        <f>_xlfn.XLOOKUP(C1794,'Export Action'!$A$3:$A$1999,'Export Action'!$L$3:$L$1999)</f>
        <v>0</v>
      </c>
      <c r="B1794" s="84"/>
      <c r="C1794" s="1"/>
      <c r="D1794" s="36">
        <f>_xlfn.XLOOKUP(C1794,'Export Action'!$A$3:$A$1999,'Export Action'!$X$3:$X$1999)</f>
        <v>0</v>
      </c>
      <c r="E1794" s="1" t="e">
        <f>_xlfn.XLOOKUP(A1794,'Export Dossier'!$K$3:$K$974,'Export Dossier'!$D$3:$D$974)</f>
        <v>#N/A</v>
      </c>
      <c r="F1794" s="36"/>
      <c r="G1794" s="68"/>
      <c r="H1794" s="71"/>
      <c r="I1794" s="71"/>
      <c r="J1794" s="1"/>
      <c r="K1794" s="1"/>
      <c r="L1794" s="1"/>
      <c r="M1794" s="5"/>
      <c r="N1794" s="5"/>
      <c r="O1794" s="31"/>
      <c r="P1794" s="31"/>
      <c r="Q1794" s="1"/>
      <c r="R1794" s="64" t="str">
        <f>IF(OR(_xlfn.XLOOKUP(C1794,'Export Action'!$A$3:$A$1999,'Export Action'!$AO$3:$AO$1999)="Communes ZRR./bassins de vie pop &gt; 50% ZRR",_xlfn.XLOOKUP(C1794,'Export Action'!$A$3:$A$1999,'Export Action'!$AO$3:$AO$1999)="Contrats de relance et de transition écologique (CRTE) rural"),"Oui","Non")</f>
        <v>Non</v>
      </c>
      <c r="S1794" s="73"/>
      <c r="T1794" s="74">
        <f t="shared" si="28"/>
        <v>430</v>
      </c>
      <c r="U1794" s="75"/>
      <c r="V1794" s="8" t="str" cm="1">
        <f t="array" ref="V1794">IF(SUMPRODUCT((Tableau1[NOM DE LA STRUCTURE]=Tableau1[[#This Row],[NOM DE LA STRUCTURE]])*Tableau1[MONTANT PROPOSE POUR L''ACTION])=0,"",SUMPRODUCT((Tableau1[NOM DE LA STRUCTURE]=Tableau1[[#This Row],[NOM DE LA STRUCTURE]])*Tableau1[MONTANT PROPOSE POUR L''ACTION]))</f>
        <v/>
      </c>
      <c r="W1794" s="79"/>
    </row>
    <row r="1795" spans="1:23" ht="47.5" hidden="1" customHeight="1" x14ac:dyDescent="0.25">
      <c r="A1795" s="13">
        <f>_xlfn.XLOOKUP(C1795,'Export Action'!$A$3:$A$1999,'Export Action'!$L$3:$L$1999)</f>
        <v>0</v>
      </c>
      <c r="B1795" s="84"/>
      <c r="C1795" s="1"/>
      <c r="D1795" s="36">
        <f>_xlfn.XLOOKUP(C1795,'Export Action'!$A$3:$A$1999,'Export Action'!$X$3:$X$1999)</f>
        <v>0</v>
      </c>
      <c r="E1795" s="1" t="e">
        <f>_xlfn.XLOOKUP(A1795,'Export Dossier'!$K$3:$K$974,'Export Dossier'!$D$3:$D$974)</f>
        <v>#N/A</v>
      </c>
      <c r="F1795" s="36"/>
      <c r="G1795" s="68"/>
      <c r="H1795" s="71"/>
      <c r="I1795" s="71"/>
      <c r="J1795" s="1"/>
      <c r="K1795" s="1"/>
      <c r="L1795" s="1"/>
      <c r="M1795" s="5"/>
      <c r="N1795" s="5"/>
      <c r="O1795" s="31"/>
      <c r="P1795" s="31"/>
      <c r="Q1795" s="1"/>
      <c r="R1795" s="64" t="str">
        <f>IF(OR(_xlfn.XLOOKUP(C1795,'Export Action'!$A$3:$A$1999,'Export Action'!$AO$3:$AO$1999)="Communes ZRR./bassins de vie pop &gt; 50% ZRR",_xlfn.XLOOKUP(C1795,'Export Action'!$A$3:$A$1999,'Export Action'!$AO$3:$AO$1999)="Contrats de relance et de transition écologique (CRTE) rural"),"Oui","Non")</f>
        <v>Non</v>
      </c>
      <c r="S1795" s="73"/>
      <c r="T1795" s="74">
        <f t="shared" si="28"/>
        <v>430</v>
      </c>
      <c r="U1795" s="75"/>
      <c r="V1795" s="8" t="str" cm="1">
        <f t="array" ref="V1795">IF(SUMPRODUCT((Tableau1[NOM DE LA STRUCTURE]=Tableau1[[#This Row],[NOM DE LA STRUCTURE]])*Tableau1[MONTANT PROPOSE POUR L''ACTION])=0,"",SUMPRODUCT((Tableau1[NOM DE LA STRUCTURE]=Tableau1[[#This Row],[NOM DE LA STRUCTURE]])*Tableau1[MONTANT PROPOSE POUR L''ACTION]))</f>
        <v/>
      </c>
      <c r="W1795" s="79"/>
    </row>
    <row r="1796" spans="1:23" ht="47.5" hidden="1" customHeight="1" x14ac:dyDescent="0.25">
      <c r="A1796" s="13">
        <f>_xlfn.XLOOKUP(C1796,'Export Action'!$A$3:$A$1999,'Export Action'!$L$3:$L$1999)</f>
        <v>0</v>
      </c>
      <c r="B1796" s="84"/>
      <c r="C1796" s="1"/>
      <c r="D1796" s="36">
        <f>_xlfn.XLOOKUP(C1796,'Export Action'!$A$3:$A$1999,'Export Action'!$X$3:$X$1999)</f>
        <v>0</v>
      </c>
      <c r="E1796" s="1" t="e">
        <f>_xlfn.XLOOKUP(A1796,'Export Dossier'!$K$3:$K$974,'Export Dossier'!$D$3:$D$974)</f>
        <v>#N/A</v>
      </c>
      <c r="F1796" s="36"/>
      <c r="G1796" s="68"/>
      <c r="H1796" s="71"/>
      <c r="I1796" s="71"/>
      <c r="J1796" s="1"/>
      <c r="K1796" s="1"/>
      <c r="L1796" s="1"/>
      <c r="M1796" s="5"/>
      <c r="N1796" s="5"/>
      <c r="O1796" s="31"/>
      <c r="P1796" s="31"/>
      <c r="Q1796" s="1"/>
      <c r="R1796" s="64" t="str">
        <f>IF(OR(_xlfn.XLOOKUP(C1796,'Export Action'!$A$3:$A$1999,'Export Action'!$AO$3:$AO$1999)="Communes ZRR./bassins de vie pop &gt; 50% ZRR",_xlfn.XLOOKUP(C1796,'Export Action'!$A$3:$A$1999,'Export Action'!$AO$3:$AO$1999)="Contrats de relance et de transition écologique (CRTE) rural"),"Oui","Non")</f>
        <v>Non</v>
      </c>
      <c r="S1796" s="73"/>
      <c r="T1796" s="74">
        <f t="shared" si="28"/>
        <v>430</v>
      </c>
      <c r="U1796" s="75"/>
      <c r="V1796" s="8" t="str" cm="1">
        <f t="array" ref="V1796">IF(SUMPRODUCT((Tableau1[NOM DE LA STRUCTURE]=Tableau1[[#This Row],[NOM DE LA STRUCTURE]])*Tableau1[MONTANT PROPOSE POUR L''ACTION])=0,"",SUMPRODUCT((Tableau1[NOM DE LA STRUCTURE]=Tableau1[[#This Row],[NOM DE LA STRUCTURE]])*Tableau1[MONTANT PROPOSE POUR L''ACTION]))</f>
        <v/>
      </c>
      <c r="W1796" s="79"/>
    </row>
    <row r="1797" spans="1:23" ht="47.5" hidden="1" customHeight="1" x14ac:dyDescent="0.25">
      <c r="A1797" s="13">
        <f>_xlfn.XLOOKUP(C1797,'Export Action'!$A$3:$A$1999,'Export Action'!$L$3:$L$1999)</f>
        <v>0</v>
      </c>
      <c r="B1797" s="84"/>
      <c r="C1797" s="1"/>
      <c r="D1797" s="36">
        <f>_xlfn.XLOOKUP(C1797,'Export Action'!$A$3:$A$1999,'Export Action'!$X$3:$X$1999)</f>
        <v>0</v>
      </c>
      <c r="E1797" s="1" t="e">
        <f>_xlfn.XLOOKUP(A1797,'Export Dossier'!$K$3:$K$974,'Export Dossier'!$D$3:$D$974)</f>
        <v>#N/A</v>
      </c>
      <c r="F1797" s="36"/>
      <c r="G1797" s="68"/>
      <c r="H1797" s="71"/>
      <c r="I1797" s="71"/>
      <c r="J1797" s="1"/>
      <c r="K1797" s="1"/>
      <c r="L1797" s="1"/>
      <c r="M1797" s="5"/>
      <c r="N1797" s="5"/>
      <c r="O1797" s="31"/>
      <c r="P1797" s="31"/>
      <c r="Q1797" s="1"/>
      <c r="R1797" s="64" t="str">
        <f>IF(OR(_xlfn.XLOOKUP(C1797,'Export Action'!$A$3:$A$1999,'Export Action'!$AO$3:$AO$1999)="Communes ZRR./bassins de vie pop &gt; 50% ZRR",_xlfn.XLOOKUP(C1797,'Export Action'!$A$3:$A$1999,'Export Action'!$AO$3:$AO$1999)="Contrats de relance et de transition écologique (CRTE) rural"),"Oui","Non")</f>
        <v>Non</v>
      </c>
      <c r="S1797" s="73"/>
      <c r="T1797" s="74">
        <f t="shared" si="28"/>
        <v>430</v>
      </c>
      <c r="U1797" s="75"/>
      <c r="V1797" s="8" t="str" cm="1">
        <f t="array" ref="V1797">IF(SUMPRODUCT((Tableau1[NOM DE LA STRUCTURE]=Tableau1[[#This Row],[NOM DE LA STRUCTURE]])*Tableau1[MONTANT PROPOSE POUR L''ACTION])=0,"",SUMPRODUCT((Tableau1[NOM DE LA STRUCTURE]=Tableau1[[#This Row],[NOM DE LA STRUCTURE]])*Tableau1[MONTANT PROPOSE POUR L''ACTION]))</f>
        <v/>
      </c>
      <c r="W1797" s="79"/>
    </row>
    <row r="1798" spans="1:23" ht="47.5" hidden="1" customHeight="1" x14ac:dyDescent="0.25">
      <c r="A1798" s="13">
        <f>_xlfn.XLOOKUP(C1798,'Export Action'!$A$3:$A$1999,'Export Action'!$L$3:$L$1999)</f>
        <v>0</v>
      </c>
      <c r="B1798" s="84"/>
      <c r="C1798" s="1"/>
      <c r="D1798" s="36">
        <f>_xlfn.XLOOKUP(C1798,'Export Action'!$A$3:$A$1999,'Export Action'!$X$3:$X$1999)</f>
        <v>0</v>
      </c>
      <c r="E1798" s="1" t="e">
        <f>_xlfn.XLOOKUP(A1798,'Export Dossier'!$K$3:$K$974,'Export Dossier'!$D$3:$D$974)</f>
        <v>#N/A</v>
      </c>
      <c r="F1798" s="36"/>
      <c r="G1798" s="68"/>
      <c r="H1798" s="71"/>
      <c r="I1798" s="71"/>
      <c r="J1798" s="1"/>
      <c r="K1798" s="1"/>
      <c r="L1798" s="1"/>
      <c r="M1798" s="5"/>
      <c r="N1798" s="5"/>
      <c r="O1798" s="31"/>
      <c r="P1798" s="31"/>
      <c r="Q1798" s="1"/>
      <c r="R1798" s="64" t="str">
        <f>IF(OR(_xlfn.XLOOKUP(C1798,'Export Action'!$A$3:$A$1999,'Export Action'!$AO$3:$AO$1999)="Communes ZRR./bassins de vie pop &gt; 50% ZRR",_xlfn.XLOOKUP(C1798,'Export Action'!$A$3:$A$1999,'Export Action'!$AO$3:$AO$1999)="Contrats de relance et de transition écologique (CRTE) rural"),"Oui","Non")</f>
        <v>Non</v>
      </c>
      <c r="S1798" s="73"/>
      <c r="T1798" s="74">
        <f t="shared" si="28"/>
        <v>430</v>
      </c>
      <c r="U1798" s="75"/>
      <c r="V1798" s="8" t="str" cm="1">
        <f t="array" ref="V1798">IF(SUMPRODUCT((Tableau1[NOM DE LA STRUCTURE]=Tableau1[[#This Row],[NOM DE LA STRUCTURE]])*Tableau1[MONTANT PROPOSE POUR L''ACTION])=0,"",SUMPRODUCT((Tableau1[NOM DE LA STRUCTURE]=Tableau1[[#This Row],[NOM DE LA STRUCTURE]])*Tableau1[MONTANT PROPOSE POUR L''ACTION]))</f>
        <v/>
      </c>
      <c r="W1798" s="79"/>
    </row>
    <row r="1799" spans="1:23" ht="47.5" hidden="1" customHeight="1" x14ac:dyDescent="0.25">
      <c r="A1799" s="13">
        <f>_xlfn.XLOOKUP(C1799,'Export Action'!$A$3:$A$1999,'Export Action'!$L$3:$L$1999)</f>
        <v>0</v>
      </c>
      <c r="B1799" s="84"/>
      <c r="C1799" s="1"/>
      <c r="D1799" s="36">
        <f>_xlfn.XLOOKUP(C1799,'Export Action'!$A$3:$A$1999,'Export Action'!$X$3:$X$1999)</f>
        <v>0</v>
      </c>
      <c r="E1799" s="1" t="e">
        <f>_xlfn.XLOOKUP(A1799,'Export Dossier'!$K$3:$K$974,'Export Dossier'!$D$3:$D$974)</f>
        <v>#N/A</v>
      </c>
      <c r="F1799" s="36"/>
      <c r="G1799" s="68"/>
      <c r="H1799" s="71"/>
      <c r="I1799" s="71"/>
      <c r="J1799" s="1"/>
      <c r="K1799" s="1"/>
      <c r="L1799" s="1"/>
      <c r="M1799" s="5"/>
      <c r="N1799" s="5"/>
      <c r="O1799" s="31"/>
      <c r="P1799" s="31"/>
      <c r="Q1799" s="1"/>
      <c r="R1799" s="64" t="str">
        <f>IF(OR(_xlfn.XLOOKUP(C1799,'Export Action'!$A$3:$A$1999,'Export Action'!$AO$3:$AO$1999)="Communes ZRR./bassins de vie pop &gt; 50% ZRR",_xlfn.XLOOKUP(C1799,'Export Action'!$A$3:$A$1999,'Export Action'!$AO$3:$AO$1999)="Contrats de relance et de transition écologique (CRTE) rural"),"Oui","Non")</f>
        <v>Non</v>
      </c>
      <c r="S1799" s="73"/>
      <c r="T1799" s="74">
        <f t="shared" si="28"/>
        <v>430</v>
      </c>
      <c r="U1799" s="75"/>
      <c r="V1799" s="8" t="str" cm="1">
        <f t="array" ref="V1799">IF(SUMPRODUCT((Tableau1[NOM DE LA STRUCTURE]=Tableau1[[#This Row],[NOM DE LA STRUCTURE]])*Tableau1[MONTANT PROPOSE POUR L''ACTION])=0,"",SUMPRODUCT((Tableau1[NOM DE LA STRUCTURE]=Tableau1[[#This Row],[NOM DE LA STRUCTURE]])*Tableau1[MONTANT PROPOSE POUR L''ACTION]))</f>
        <v/>
      </c>
      <c r="W1799" s="79"/>
    </row>
    <row r="1800" spans="1:23" ht="47.5" hidden="1" customHeight="1" x14ac:dyDescent="0.25">
      <c r="A1800" s="13">
        <f>_xlfn.XLOOKUP(C1800,'Export Action'!$A$3:$A$1999,'Export Action'!$L$3:$L$1999)</f>
        <v>0</v>
      </c>
      <c r="B1800" s="84"/>
      <c r="C1800" s="1"/>
      <c r="D1800" s="36">
        <f>_xlfn.XLOOKUP(C1800,'Export Action'!$A$3:$A$1999,'Export Action'!$X$3:$X$1999)</f>
        <v>0</v>
      </c>
      <c r="E1800" s="1" t="e">
        <f>_xlfn.XLOOKUP(A1800,'Export Dossier'!$K$3:$K$974,'Export Dossier'!$D$3:$D$974)</f>
        <v>#N/A</v>
      </c>
      <c r="F1800" s="36"/>
      <c r="G1800" s="68"/>
      <c r="H1800" s="71"/>
      <c r="I1800" s="71"/>
      <c r="J1800" s="1"/>
      <c r="K1800" s="1"/>
      <c r="L1800" s="1"/>
      <c r="M1800" s="5"/>
      <c r="N1800" s="5"/>
      <c r="O1800" s="31"/>
      <c r="P1800" s="31"/>
      <c r="Q1800" s="1"/>
      <c r="R1800" s="64" t="str">
        <f>IF(OR(_xlfn.XLOOKUP(C1800,'Export Action'!$A$3:$A$1999,'Export Action'!$AO$3:$AO$1999)="Communes ZRR./bassins de vie pop &gt; 50% ZRR",_xlfn.XLOOKUP(C1800,'Export Action'!$A$3:$A$1999,'Export Action'!$AO$3:$AO$1999)="Contrats de relance et de transition écologique (CRTE) rural"),"Oui","Non")</f>
        <v>Non</v>
      </c>
      <c r="S1800" s="73"/>
      <c r="T1800" s="74">
        <f t="shared" si="28"/>
        <v>430</v>
      </c>
      <c r="U1800" s="75"/>
      <c r="V1800" s="8" t="str" cm="1">
        <f t="array" ref="V1800">IF(SUMPRODUCT((Tableau1[NOM DE LA STRUCTURE]=Tableau1[[#This Row],[NOM DE LA STRUCTURE]])*Tableau1[MONTANT PROPOSE POUR L''ACTION])=0,"",SUMPRODUCT((Tableau1[NOM DE LA STRUCTURE]=Tableau1[[#This Row],[NOM DE LA STRUCTURE]])*Tableau1[MONTANT PROPOSE POUR L''ACTION]))</f>
        <v/>
      </c>
      <c r="W1800" s="79"/>
    </row>
    <row r="1801" spans="1:23" ht="47.5" hidden="1" customHeight="1" x14ac:dyDescent="0.25">
      <c r="A1801" s="13">
        <f>_xlfn.XLOOKUP(C1801,'Export Action'!$A$3:$A$1999,'Export Action'!$L$3:$L$1999)</f>
        <v>0</v>
      </c>
      <c r="B1801" s="84"/>
      <c r="C1801" s="1"/>
      <c r="D1801" s="36">
        <f>_xlfn.XLOOKUP(C1801,'Export Action'!$A$3:$A$1999,'Export Action'!$X$3:$X$1999)</f>
        <v>0</v>
      </c>
      <c r="E1801" s="1" t="e">
        <f>_xlfn.XLOOKUP(A1801,'Export Dossier'!$K$3:$K$974,'Export Dossier'!$D$3:$D$974)</f>
        <v>#N/A</v>
      </c>
      <c r="F1801" s="36"/>
      <c r="G1801" s="68"/>
      <c r="H1801" s="71"/>
      <c r="I1801" s="71"/>
      <c r="J1801" s="1"/>
      <c r="K1801" s="1"/>
      <c r="L1801" s="1"/>
      <c r="M1801" s="5"/>
      <c r="N1801" s="5"/>
      <c r="O1801" s="31"/>
      <c r="P1801" s="31"/>
      <c r="Q1801" s="1"/>
      <c r="R1801" s="64" t="str">
        <f>IF(OR(_xlfn.XLOOKUP(C1801,'Export Action'!$A$3:$A$1999,'Export Action'!$AO$3:$AO$1999)="Communes ZRR./bassins de vie pop &gt; 50% ZRR",_xlfn.XLOOKUP(C1801,'Export Action'!$A$3:$A$1999,'Export Action'!$AO$3:$AO$1999)="Contrats de relance et de transition écologique (CRTE) rural"),"Oui","Non")</f>
        <v>Non</v>
      </c>
      <c r="S1801" s="73"/>
      <c r="T1801" s="74">
        <f t="shared" si="28"/>
        <v>430</v>
      </c>
      <c r="U1801" s="75"/>
      <c r="V1801" s="8" t="str" cm="1">
        <f t="array" ref="V1801">IF(SUMPRODUCT((Tableau1[NOM DE LA STRUCTURE]=Tableau1[[#This Row],[NOM DE LA STRUCTURE]])*Tableau1[MONTANT PROPOSE POUR L''ACTION])=0,"",SUMPRODUCT((Tableau1[NOM DE LA STRUCTURE]=Tableau1[[#This Row],[NOM DE LA STRUCTURE]])*Tableau1[MONTANT PROPOSE POUR L''ACTION]))</f>
        <v/>
      </c>
      <c r="W1801" s="79"/>
    </row>
    <row r="1802" spans="1:23" ht="47.5" hidden="1" customHeight="1" x14ac:dyDescent="0.25">
      <c r="A1802" s="13">
        <f>_xlfn.XLOOKUP(C1802,'Export Action'!$A$3:$A$1999,'Export Action'!$L$3:$L$1999)</f>
        <v>0</v>
      </c>
      <c r="B1802" s="84"/>
      <c r="C1802" s="1"/>
      <c r="D1802" s="36">
        <f>_xlfn.XLOOKUP(C1802,'Export Action'!$A$3:$A$1999,'Export Action'!$X$3:$X$1999)</f>
        <v>0</v>
      </c>
      <c r="E1802" s="1" t="e">
        <f>_xlfn.XLOOKUP(A1802,'Export Dossier'!$K$3:$K$974,'Export Dossier'!$D$3:$D$974)</f>
        <v>#N/A</v>
      </c>
      <c r="F1802" s="36"/>
      <c r="G1802" s="68"/>
      <c r="H1802" s="71"/>
      <c r="I1802" s="71"/>
      <c r="J1802" s="1"/>
      <c r="K1802" s="1"/>
      <c r="L1802" s="1"/>
      <c r="M1802" s="5"/>
      <c r="N1802" s="5"/>
      <c r="O1802" s="31"/>
      <c r="P1802" s="31"/>
      <c r="Q1802" s="1"/>
      <c r="R1802" s="64" t="str">
        <f>IF(OR(_xlfn.XLOOKUP(C1802,'Export Action'!$A$3:$A$1999,'Export Action'!$AO$3:$AO$1999)="Communes ZRR./bassins de vie pop &gt; 50% ZRR",_xlfn.XLOOKUP(C1802,'Export Action'!$A$3:$A$1999,'Export Action'!$AO$3:$AO$1999)="Contrats de relance et de transition écologique (CRTE) rural"),"Oui","Non")</f>
        <v>Non</v>
      </c>
      <c r="S1802" s="73"/>
      <c r="T1802" s="74">
        <f t="shared" si="28"/>
        <v>430</v>
      </c>
      <c r="U1802" s="75"/>
      <c r="V1802" s="8" t="str" cm="1">
        <f t="array" ref="V1802">IF(SUMPRODUCT((Tableau1[NOM DE LA STRUCTURE]=Tableau1[[#This Row],[NOM DE LA STRUCTURE]])*Tableau1[MONTANT PROPOSE POUR L''ACTION])=0,"",SUMPRODUCT((Tableau1[NOM DE LA STRUCTURE]=Tableau1[[#This Row],[NOM DE LA STRUCTURE]])*Tableau1[MONTANT PROPOSE POUR L''ACTION]))</f>
        <v/>
      </c>
      <c r="W1802" s="79"/>
    </row>
    <row r="1803" spans="1:23" ht="47.5" hidden="1" customHeight="1" x14ac:dyDescent="0.25">
      <c r="A1803" s="13">
        <f>_xlfn.XLOOKUP(C1803,'Export Action'!$A$3:$A$1999,'Export Action'!$L$3:$L$1999)</f>
        <v>0</v>
      </c>
      <c r="B1803" s="84"/>
      <c r="C1803" s="1"/>
      <c r="D1803" s="36">
        <f>_xlfn.XLOOKUP(C1803,'Export Action'!$A$3:$A$1999,'Export Action'!$X$3:$X$1999)</f>
        <v>0</v>
      </c>
      <c r="E1803" s="1" t="e">
        <f>_xlfn.XLOOKUP(A1803,'Export Dossier'!$K$3:$K$974,'Export Dossier'!$D$3:$D$974)</f>
        <v>#N/A</v>
      </c>
      <c r="F1803" s="36"/>
      <c r="G1803" s="68"/>
      <c r="H1803" s="71"/>
      <c r="I1803" s="71"/>
      <c r="J1803" s="1"/>
      <c r="K1803" s="1"/>
      <c r="L1803" s="1"/>
      <c r="M1803" s="5"/>
      <c r="N1803" s="5"/>
      <c r="O1803" s="31"/>
      <c r="P1803" s="31"/>
      <c r="Q1803" s="1"/>
      <c r="R1803" s="64" t="str">
        <f>IF(OR(_xlfn.XLOOKUP(C1803,'Export Action'!$A$3:$A$1999,'Export Action'!$AO$3:$AO$1999)="Communes ZRR./bassins de vie pop &gt; 50% ZRR",_xlfn.XLOOKUP(C1803,'Export Action'!$A$3:$A$1999,'Export Action'!$AO$3:$AO$1999)="Contrats de relance et de transition écologique (CRTE) rural"),"Oui","Non")</f>
        <v>Non</v>
      </c>
      <c r="S1803" s="73"/>
      <c r="T1803" s="74">
        <f t="shared" si="28"/>
        <v>430</v>
      </c>
      <c r="U1803" s="75"/>
      <c r="V1803" s="8" t="str" cm="1">
        <f t="array" ref="V1803">IF(SUMPRODUCT((Tableau1[NOM DE LA STRUCTURE]=Tableau1[[#This Row],[NOM DE LA STRUCTURE]])*Tableau1[MONTANT PROPOSE POUR L''ACTION])=0,"",SUMPRODUCT((Tableau1[NOM DE LA STRUCTURE]=Tableau1[[#This Row],[NOM DE LA STRUCTURE]])*Tableau1[MONTANT PROPOSE POUR L''ACTION]))</f>
        <v/>
      </c>
      <c r="W1803" s="79"/>
    </row>
    <row r="1804" spans="1:23" ht="47.5" hidden="1" customHeight="1" x14ac:dyDescent="0.25">
      <c r="A1804" s="13">
        <f>_xlfn.XLOOKUP(C1804,'Export Action'!$A$3:$A$1999,'Export Action'!$L$3:$L$1999)</f>
        <v>0</v>
      </c>
      <c r="B1804" s="84"/>
      <c r="C1804" s="1"/>
      <c r="D1804" s="36">
        <f>_xlfn.XLOOKUP(C1804,'Export Action'!$A$3:$A$1999,'Export Action'!$X$3:$X$1999)</f>
        <v>0</v>
      </c>
      <c r="E1804" s="1" t="e">
        <f>_xlfn.XLOOKUP(A1804,'Export Dossier'!$K$3:$K$974,'Export Dossier'!$D$3:$D$974)</f>
        <v>#N/A</v>
      </c>
      <c r="F1804" s="36"/>
      <c r="G1804" s="68"/>
      <c r="H1804" s="71"/>
      <c r="I1804" s="71"/>
      <c r="J1804" s="1"/>
      <c r="K1804" s="1"/>
      <c r="L1804" s="1"/>
      <c r="M1804" s="5"/>
      <c r="N1804" s="5"/>
      <c r="O1804" s="31"/>
      <c r="P1804" s="31"/>
      <c r="Q1804" s="1"/>
      <c r="R1804" s="64" t="str">
        <f>IF(OR(_xlfn.XLOOKUP(C1804,'Export Action'!$A$3:$A$1999,'Export Action'!$AO$3:$AO$1999)="Communes ZRR./bassins de vie pop &gt; 50% ZRR",_xlfn.XLOOKUP(C1804,'Export Action'!$A$3:$A$1999,'Export Action'!$AO$3:$AO$1999)="Contrats de relance et de transition écologique (CRTE) rural"),"Oui","Non")</f>
        <v>Non</v>
      </c>
      <c r="S1804" s="73"/>
      <c r="T1804" s="74">
        <f t="shared" si="28"/>
        <v>430</v>
      </c>
      <c r="U1804" s="75"/>
      <c r="V1804" s="8" t="str" cm="1">
        <f t="array" ref="V1804">IF(SUMPRODUCT((Tableau1[NOM DE LA STRUCTURE]=Tableau1[[#This Row],[NOM DE LA STRUCTURE]])*Tableau1[MONTANT PROPOSE POUR L''ACTION])=0,"",SUMPRODUCT((Tableau1[NOM DE LA STRUCTURE]=Tableau1[[#This Row],[NOM DE LA STRUCTURE]])*Tableau1[MONTANT PROPOSE POUR L''ACTION]))</f>
        <v/>
      </c>
      <c r="W1804" s="79"/>
    </row>
    <row r="1805" spans="1:23" ht="47.5" hidden="1" customHeight="1" x14ac:dyDescent="0.25">
      <c r="A1805" s="13">
        <f>_xlfn.XLOOKUP(C1805,'Export Action'!$A$3:$A$1999,'Export Action'!$L$3:$L$1999)</f>
        <v>0</v>
      </c>
      <c r="B1805" s="84"/>
      <c r="C1805" s="1"/>
      <c r="D1805" s="36">
        <f>_xlfn.XLOOKUP(C1805,'Export Action'!$A$3:$A$1999,'Export Action'!$X$3:$X$1999)</f>
        <v>0</v>
      </c>
      <c r="E1805" s="1" t="e">
        <f>_xlfn.XLOOKUP(A1805,'Export Dossier'!$K$3:$K$974,'Export Dossier'!$D$3:$D$974)</f>
        <v>#N/A</v>
      </c>
      <c r="F1805" s="36"/>
      <c r="G1805" s="68"/>
      <c r="H1805" s="71"/>
      <c r="I1805" s="71"/>
      <c r="J1805" s="1"/>
      <c r="K1805" s="1"/>
      <c r="L1805" s="1"/>
      <c r="M1805" s="5"/>
      <c r="N1805" s="5"/>
      <c r="O1805" s="31"/>
      <c r="P1805" s="31"/>
      <c r="Q1805" s="1"/>
      <c r="R1805" s="64" t="str">
        <f>IF(OR(_xlfn.XLOOKUP(C1805,'Export Action'!$A$3:$A$1999,'Export Action'!$AO$3:$AO$1999)="Communes ZRR./bassins de vie pop &gt; 50% ZRR",_xlfn.XLOOKUP(C1805,'Export Action'!$A$3:$A$1999,'Export Action'!$AO$3:$AO$1999)="Contrats de relance et de transition écologique (CRTE) rural"),"Oui","Non")</f>
        <v>Non</v>
      </c>
      <c r="S1805" s="73"/>
      <c r="T1805" s="74">
        <f t="shared" si="28"/>
        <v>430</v>
      </c>
      <c r="U1805" s="75"/>
      <c r="V1805" s="8" t="str" cm="1">
        <f t="array" ref="V1805">IF(SUMPRODUCT((Tableau1[NOM DE LA STRUCTURE]=Tableau1[[#This Row],[NOM DE LA STRUCTURE]])*Tableau1[MONTANT PROPOSE POUR L''ACTION])=0,"",SUMPRODUCT((Tableau1[NOM DE LA STRUCTURE]=Tableau1[[#This Row],[NOM DE LA STRUCTURE]])*Tableau1[MONTANT PROPOSE POUR L''ACTION]))</f>
        <v/>
      </c>
      <c r="W1805" s="79"/>
    </row>
    <row r="1806" spans="1:23" ht="47.5" hidden="1" customHeight="1" x14ac:dyDescent="0.25">
      <c r="A1806" s="13">
        <f>_xlfn.XLOOKUP(C1806,'Export Action'!$A$3:$A$1999,'Export Action'!$L$3:$L$1999)</f>
        <v>0</v>
      </c>
      <c r="B1806" s="84"/>
      <c r="C1806" s="1"/>
      <c r="D1806" s="36">
        <f>_xlfn.XLOOKUP(C1806,'Export Action'!$A$3:$A$1999,'Export Action'!$X$3:$X$1999)</f>
        <v>0</v>
      </c>
      <c r="E1806" s="1" t="e">
        <f>_xlfn.XLOOKUP(A1806,'Export Dossier'!$K$3:$K$974,'Export Dossier'!$D$3:$D$974)</f>
        <v>#N/A</v>
      </c>
      <c r="F1806" s="36"/>
      <c r="G1806" s="68"/>
      <c r="H1806" s="71"/>
      <c r="I1806" s="71"/>
      <c r="J1806" s="1"/>
      <c r="K1806" s="1"/>
      <c r="L1806" s="1"/>
      <c r="M1806" s="5"/>
      <c r="N1806" s="5"/>
      <c r="O1806" s="31"/>
      <c r="P1806" s="31"/>
      <c r="Q1806" s="1"/>
      <c r="R1806" s="64" t="str">
        <f>IF(OR(_xlfn.XLOOKUP(C1806,'Export Action'!$A$3:$A$1999,'Export Action'!$AO$3:$AO$1999)="Communes ZRR./bassins de vie pop &gt; 50% ZRR",_xlfn.XLOOKUP(C1806,'Export Action'!$A$3:$A$1999,'Export Action'!$AO$3:$AO$1999)="Contrats de relance et de transition écologique (CRTE) rural"),"Oui","Non")</f>
        <v>Non</v>
      </c>
      <c r="S1806" s="73"/>
      <c r="T1806" s="74">
        <f t="shared" si="28"/>
        <v>430</v>
      </c>
      <c r="U1806" s="75"/>
      <c r="V1806" s="8" t="str" cm="1">
        <f t="array" ref="V1806">IF(SUMPRODUCT((Tableau1[NOM DE LA STRUCTURE]=Tableau1[[#This Row],[NOM DE LA STRUCTURE]])*Tableau1[MONTANT PROPOSE POUR L''ACTION])=0,"",SUMPRODUCT((Tableau1[NOM DE LA STRUCTURE]=Tableau1[[#This Row],[NOM DE LA STRUCTURE]])*Tableau1[MONTANT PROPOSE POUR L''ACTION]))</f>
        <v/>
      </c>
      <c r="W1806" s="79"/>
    </row>
    <row r="1807" spans="1:23" ht="47.5" hidden="1" customHeight="1" x14ac:dyDescent="0.25">
      <c r="A1807" s="13">
        <f>_xlfn.XLOOKUP(C1807,'Export Action'!$A$3:$A$1999,'Export Action'!$L$3:$L$1999)</f>
        <v>0</v>
      </c>
      <c r="B1807" s="84"/>
      <c r="C1807" s="1"/>
      <c r="D1807" s="36">
        <f>_xlfn.XLOOKUP(C1807,'Export Action'!$A$3:$A$1999,'Export Action'!$X$3:$X$1999)</f>
        <v>0</v>
      </c>
      <c r="E1807" s="1" t="e">
        <f>_xlfn.XLOOKUP(A1807,'Export Dossier'!$K$3:$K$974,'Export Dossier'!$D$3:$D$974)</f>
        <v>#N/A</v>
      </c>
      <c r="F1807" s="36"/>
      <c r="G1807" s="68"/>
      <c r="H1807" s="71"/>
      <c r="I1807" s="71"/>
      <c r="J1807" s="1"/>
      <c r="K1807" s="1"/>
      <c r="L1807" s="1"/>
      <c r="M1807" s="5"/>
      <c r="N1807" s="5"/>
      <c r="O1807" s="31"/>
      <c r="P1807" s="31"/>
      <c r="Q1807" s="1"/>
      <c r="R1807" s="64" t="str">
        <f>IF(OR(_xlfn.XLOOKUP(C1807,'Export Action'!$A$3:$A$1999,'Export Action'!$AO$3:$AO$1999)="Communes ZRR./bassins de vie pop &gt; 50% ZRR",_xlfn.XLOOKUP(C1807,'Export Action'!$A$3:$A$1999,'Export Action'!$AO$3:$AO$1999)="Contrats de relance et de transition écologique (CRTE) rural"),"Oui","Non")</f>
        <v>Non</v>
      </c>
      <c r="S1807" s="73"/>
      <c r="T1807" s="74">
        <f t="shared" si="28"/>
        <v>430</v>
      </c>
      <c r="U1807" s="75"/>
      <c r="V1807" s="8" t="str" cm="1">
        <f t="array" ref="V1807">IF(SUMPRODUCT((Tableau1[NOM DE LA STRUCTURE]=Tableau1[[#This Row],[NOM DE LA STRUCTURE]])*Tableau1[MONTANT PROPOSE POUR L''ACTION])=0,"",SUMPRODUCT((Tableau1[NOM DE LA STRUCTURE]=Tableau1[[#This Row],[NOM DE LA STRUCTURE]])*Tableau1[MONTANT PROPOSE POUR L''ACTION]))</f>
        <v/>
      </c>
      <c r="W1807" s="79"/>
    </row>
    <row r="1808" spans="1:23" ht="47.5" hidden="1" customHeight="1" x14ac:dyDescent="0.25">
      <c r="A1808" s="13">
        <f>_xlfn.XLOOKUP(C1808,'Export Action'!$A$3:$A$1999,'Export Action'!$L$3:$L$1999)</f>
        <v>0</v>
      </c>
      <c r="B1808" s="84"/>
      <c r="C1808" s="1"/>
      <c r="D1808" s="36">
        <f>_xlfn.XLOOKUP(C1808,'Export Action'!$A$3:$A$1999,'Export Action'!$X$3:$X$1999)</f>
        <v>0</v>
      </c>
      <c r="E1808" s="1" t="e">
        <f>_xlfn.XLOOKUP(A1808,'Export Dossier'!$K$3:$K$974,'Export Dossier'!$D$3:$D$974)</f>
        <v>#N/A</v>
      </c>
      <c r="F1808" s="36"/>
      <c r="G1808" s="68"/>
      <c r="H1808" s="71"/>
      <c r="I1808" s="71"/>
      <c r="J1808" s="1"/>
      <c r="K1808" s="1"/>
      <c r="L1808" s="1"/>
      <c r="M1808" s="5"/>
      <c r="N1808" s="5"/>
      <c r="O1808" s="31"/>
      <c r="P1808" s="31"/>
      <c r="Q1808" s="1"/>
      <c r="R1808" s="64" t="str">
        <f>IF(OR(_xlfn.XLOOKUP(C1808,'Export Action'!$A$3:$A$1999,'Export Action'!$AO$3:$AO$1999)="Communes ZRR./bassins de vie pop &gt; 50% ZRR",_xlfn.XLOOKUP(C1808,'Export Action'!$A$3:$A$1999,'Export Action'!$AO$3:$AO$1999)="Contrats de relance et de transition écologique (CRTE) rural"),"Oui","Non")</f>
        <v>Non</v>
      </c>
      <c r="S1808" s="73"/>
      <c r="T1808" s="74">
        <f t="shared" si="28"/>
        <v>430</v>
      </c>
      <c r="U1808" s="75"/>
      <c r="V1808" s="8" t="str" cm="1">
        <f t="array" ref="V1808">IF(SUMPRODUCT((Tableau1[NOM DE LA STRUCTURE]=Tableau1[[#This Row],[NOM DE LA STRUCTURE]])*Tableau1[MONTANT PROPOSE POUR L''ACTION])=0,"",SUMPRODUCT((Tableau1[NOM DE LA STRUCTURE]=Tableau1[[#This Row],[NOM DE LA STRUCTURE]])*Tableau1[MONTANT PROPOSE POUR L''ACTION]))</f>
        <v/>
      </c>
      <c r="W1808" s="79"/>
    </row>
    <row r="1809" spans="1:23" ht="47.5" hidden="1" customHeight="1" x14ac:dyDescent="0.25">
      <c r="A1809" s="13">
        <f>_xlfn.XLOOKUP(C1809,'Export Action'!$A$3:$A$1999,'Export Action'!$L$3:$L$1999)</f>
        <v>0</v>
      </c>
      <c r="B1809" s="84"/>
      <c r="C1809" s="1"/>
      <c r="D1809" s="36">
        <f>_xlfn.XLOOKUP(C1809,'Export Action'!$A$3:$A$1999,'Export Action'!$X$3:$X$1999)</f>
        <v>0</v>
      </c>
      <c r="E1809" s="1" t="e">
        <f>_xlfn.XLOOKUP(A1809,'Export Dossier'!$K$3:$K$974,'Export Dossier'!$D$3:$D$974)</f>
        <v>#N/A</v>
      </c>
      <c r="F1809" s="36"/>
      <c r="G1809" s="68"/>
      <c r="H1809" s="71"/>
      <c r="I1809" s="71"/>
      <c r="J1809" s="1"/>
      <c r="K1809" s="1"/>
      <c r="L1809" s="1"/>
      <c r="M1809" s="5"/>
      <c r="N1809" s="5"/>
      <c r="O1809" s="31"/>
      <c r="P1809" s="31"/>
      <c r="Q1809" s="1"/>
      <c r="R1809" s="64" t="str">
        <f>IF(OR(_xlfn.XLOOKUP(C1809,'Export Action'!$A$3:$A$1999,'Export Action'!$AO$3:$AO$1999)="Communes ZRR./bassins de vie pop &gt; 50% ZRR",_xlfn.XLOOKUP(C1809,'Export Action'!$A$3:$A$1999,'Export Action'!$AO$3:$AO$1999)="Contrats de relance et de transition écologique (CRTE) rural"),"Oui","Non")</f>
        <v>Non</v>
      </c>
      <c r="S1809" s="73"/>
      <c r="T1809" s="74">
        <f t="shared" si="28"/>
        <v>430</v>
      </c>
      <c r="U1809" s="75"/>
      <c r="V1809" s="8" t="str" cm="1">
        <f t="array" ref="V1809">IF(SUMPRODUCT((Tableau1[NOM DE LA STRUCTURE]=Tableau1[[#This Row],[NOM DE LA STRUCTURE]])*Tableau1[MONTANT PROPOSE POUR L''ACTION])=0,"",SUMPRODUCT((Tableau1[NOM DE LA STRUCTURE]=Tableau1[[#This Row],[NOM DE LA STRUCTURE]])*Tableau1[MONTANT PROPOSE POUR L''ACTION]))</f>
        <v/>
      </c>
      <c r="W1809" s="79"/>
    </row>
    <row r="1810" spans="1:23" ht="47.5" hidden="1" customHeight="1" x14ac:dyDescent="0.25">
      <c r="A1810" s="13">
        <f>_xlfn.XLOOKUP(C1810,'Export Action'!$A$3:$A$1999,'Export Action'!$L$3:$L$1999)</f>
        <v>0</v>
      </c>
      <c r="B1810" s="84"/>
      <c r="C1810" s="1"/>
      <c r="D1810" s="36">
        <f>_xlfn.XLOOKUP(C1810,'Export Action'!$A$3:$A$1999,'Export Action'!$X$3:$X$1999)</f>
        <v>0</v>
      </c>
      <c r="E1810" s="1" t="e">
        <f>_xlfn.XLOOKUP(A1810,'Export Dossier'!$K$3:$K$974,'Export Dossier'!$D$3:$D$974)</f>
        <v>#N/A</v>
      </c>
      <c r="F1810" s="36"/>
      <c r="G1810" s="68"/>
      <c r="H1810" s="71"/>
      <c r="I1810" s="71"/>
      <c r="J1810" s="1"/>
      <c r="K1810" s="1"/>
      <c r="L1810" s="1"/>
      <c r="M1810" s="5"/>
      <c r="N1810" s="5"/>
      <c r="O1810" s="31"/>
      <c r="P1810" s="31"/>
      <c r="Q1810" s="1"/>
      <c r="R1810" s="64" t="str">
        <f>IF(OR(_xlfn.XLOOKUP(C1810,'Export Action'!$A$3:$A$1999,'Export Action'!$AO$3:$AO$1999)="Communes ZRR./bassins de vie pop &gt; 50% ZRR",_xlfn.XLOOKUP(C1810,'Export Action'!$A$3:$A$1999,'Export Action'!$AO$3:$AO$1999)="Contrats de relance et de transition écologique (CRTE) rural"),"Oui","Non")</f>
        <v>Non</v>
      </c>
      <c r="S1810" s="73"/>
      <c r="T1810" s="74">
        <f t="shared" si="28"/>
        <v>430</v>
      </c>
      <c r="U1810" s="75"/>
      <c r="V1810" s="8" t="str" cm="1">
        <f t="array" ref="V1810">IF(SUMPRODUCT((Tableau1[NOM DE LA STRUCTURE]=Tableau1[[#This Row],[NOM DE LA STRUCTURE]])*Tableau1[MONTANT PROPOSE POUR L''ACTION])=0,"",SUMPRODUCT((Tableau1[NOM DE LA STRUCTURE]=Tableau1[[#This Row],[NOM DE LA STRUCTURE]])*Tableau1[MONTANT PROPOSE POUR L''ACTION]))</f>
        <v/>
      </c>
      <c r="W1810" s="79"/>
    </row>
    <row r="1811" spans="1:23" ht="47.5" hidden="1" customHeight="1" x14ac:dyDescent="0.25">
      <c r="A1811" s="13">
        <f>_xlfn.XLOOKUP(C1811,'Export Action'!$A$3:$A$1999,'Export Action'!$L$3:$L$1999)</f>
        <v>0</v>
      </c>
      <c r="B1811" s="84"/>
      <c r="C1811" s="1"/>
      <c r="D1811" s="36">
        <f>_xlfn.XLOOKUP(C1811,'Export Action'!$A$3:$A$1999,'Export Action'!$X$3:$X$1999)</f>
        <v>0</v>
      </c>
      <c r="E1811" s="1" t="e">
        <f>_xlfn.XLOOKUP(A1811,'Export Dossier'!$K$3:$K$974,'Export Dossier'!$D$3:$D$974)</f>
        <v>#N/A</v>
      </c>
      <c r="F1811" s="36"/>
      <c r="G1811" s="68"/>
      <c r="H1811" s="71"/>
      <c r="I1811" s="71"/>
      <c r="J1811" s="1"/>
      <c r="K1811" s="1"/>
      <c r="L1811" s="1"/>
      <c r="M1811" s="5"/>
      <c r="N1811" s="5"/>
      <c r="O1811" s="31"/>
      <c r="P1811" s="31"/>
      <c r="Q1811" s="1"/>
      <c r="R1811" s="64" t="str">
        <f>IF(OR(_xlfn.XLOOKUP(C1811,'Export Action'!$A$3:$A$1999,'Export Action'!$AO$3:$AO$1999)="Communes ZRR./bassins de vie pop &gt; 50% ZRR",_xlfn.XLOOKUP(C1811,'Export Action'!$A$3:$A$1999,'Export Action'!$AO$3:$AO$1999)="Contrats de relance et de transition écologique (CRTE) rural"),"Oui","Non")</f>
        <v>Non</v>
      </c>
      <c r="S1811" s="73"/>
      <c r="T1811" s="74">
        <f t="shared" si="28"/>
        <v>430</v>
      </c>
      <c r="U1811" s="75"/>
      <c r="V1811" s="8" t="str" cm="1">
        <f t="array" ref="V1811">IF(SUMPRODUCT((Tableau1[NOM DE LA STRUCTURE]=Tableau1[[#This Row],[NOM DE LA STRUCTURE]])*Tableau1[MONTANT PROPOSE POUR L''ACTION])=0,"",SUMPRODUCT((Tableau1[NOM DE LA STRUCTURE]=Tableau1[[#This Row],[NOM DE LA STRUCTURE]])*Tableau1[MONTANT PROPOSE POUR L''ACTION]))</f>
        <v/>
      </c>
      <c r="W1811" s="79"/>
    </row>
    <row r="1812" spans="1:23" ht="47.5" hidden="1" customHeight="1" x14ac:dyDescent="0.25">
      <c r="A1812" s="13">
        <f>_xlfn.XLOOKUP(C1812,'Export Action'!$A$3:$A$1999,'Export Action'!$L$3:$L$1999)</f>
        <v>0</v>
      </c>
      <c r="B1812" s="84"/>
      <c r="C1812" s="1"/>
      <c r="D1812" s="36">
        <f>_xlfn.XLOOKUP(C1812,'Export Action'!$A$3:$A$1999,'Export Action'!$X$3:$X$1999)</f>
        <v>0</v>
      </c>
      <c r="E1812" s="1" t="e">
        <f>_xlfn.XLOOKUP(A1812,'Export Dossier'!$K$3:$K$974,'Export Dossier'!$D$3:$D$974)</f>
        <v>#N/A</v>
      </c>
      <c r="F1812" s="36"/>
      <c r="G1812" s="68"/>
      <c r="H1812" s="71"/>
      <c r="I1812" s="71"/>
      <c r="J1812" s="1"/>
      <c r="K1812" s="1"/>
      <c r="L1812" s="1"/>
      <c r="M1812" s="5"/>
      <c r="N1812" s="5"/>
      <c r="O1812" s="31"/>
      <c r="P1812" s="31"/>
      <c r="Q1812" s="1"/>
      <c r="R1812" s="64" t="str">
        <f>IF(OR(_xlfn.XLOOKUP(C1812,'Export Action'!$A$3:$A$1999,'Export Action'!$AO$3:$AO$1999)="Communes ZRR./bassins de vie pop &gt; 50% ZRR",_xlfn.XLOOKUP(C1812,'Export Action'!$A$3:$A$1999,'Export Action'!$AO$3:$AO$1999)="Contrats de relance et de transition écologique (CRTE) rural"),"Oui","Non")</f>
        <v>Non</v>
      </c>
      <c r="S1812" s="73"/>
      <c r="T1812" s="74">
        <f t="shared" si="28"/>
        <v>430</v>
      </c>
      <c r="U1812" s="75"/>
      <c r="V1812" s="8" t="str" cm="1">
        <f t="array" ref="V1812">IF(SUMPRODUCT((Tableau1[NOM DE LA STRUCTURE]=Tableau1[[#This Row],[NOM DE LA STRUCTURE]])*Tableau1[MONTANT PROPOSE POUR L''ACTION])=0,"",SUMPRODUCT((Tableau1[NOM DE LA STRUCTURE]=Tableau1[[#This Row],[NOM DE LA STRUCTURE]])*Tableau1[MONTANT PROPOSE POUR L''ACTION]))</f>
        <v/>
      </c>
      <c r="W1812" s="79"/>
    </row>
    <row r="1813" spans="1:23" ht="47.5" hidden="1" customHeight="1" x14ac:dyDescent="0.25">
      <c r="A1813" s="13">
        <f>_xlfn.XLOOKUP(C1813,'Export Action'!$A$3:$A$1999,'Export Action'!$L$3:$L$1999)</f>
        <v>0</v>
      </c>
      <c r="B1813" s="84"/>
      <c r="C1813" s="1"/>
      <c r="D1813" s="36">
        <f>_xlfn.XLOOKUP(C1813,'Export Action'!$A$3:$A$1999,'Export Action'!$X$3:$X$1999)</f>
        <v>0</v>
      </c>
      <c r="E1813" s="1" t="e">
        <f>_xlfn.XLOOKUP(A1813,'Export Dossier'!$K$3:$K$974,'Export Dossier'!$D$3:$D$974)</f>
        <v>#N/A</v>
      </c>
      <c r="F1813" s="36"/>
      <c r="G1813" s="68"/>
      <c r="H1813" s="71"/>
      <c r="I1813" s="71"/>
      <c r="J1813" s="1"/>
      <c r="K1813" s="1"/>
      <c r="L1813" s="1"/>
      <c r="M1813" s="5"/>
      <c r="N1813" s="5"/>
      <c r="O1813" s="31"/>
      <c r="P1813" s="31"/>
      <c r="Q1813" s="1"/>
      <c r="R1813" s="64" t="str">
        <f>IF(OR(_xlfn.XLOOKUP(C1813,'Export Action'!$A$3:$A$1999,'Export Action'!$AO$3:$AO$1999)="Communes ZRR./bassins de vie pop &gt; 50% ZRR",_xlfn.XLOOKUP(C1813,'Export Action'!$A$3:$A$1999,'Export Action'!$AO$3:$AO$1999)="Contrats de relance et de transition écologique (CRTE) rural"),"Oui","Non")</f>
        <v>Non</v>
      </c>
      <c r="S1813" s="73"/>
      <c r="T1813" s="74">
        <f t="shared" si="28"/>
        <v>430</v>
      </c>
      <c r="U1813" s="75"/>
      <c r="V1813" s="8" t="str" cm="1">
        <f t="array" ref="V1813">IF(SUMPRODUCT((Tableau1[NOM DE LA STRUCTURE]=Tableau1[[#This Row],[NOM DE LA STRUCTURE]])*Tableau1[MONTANT PROPOSE POUR L''ACTION])=0,"",SUMPRODUCT((Tableau1[NOM DE LA STRUCTURE]=Tableau1[[#This Row],[NOM DE LA STRUCTURE]])*Tableau1[MONTANT PROPOSE POUR L''ACTION]))</f>
        <v/>
      </c>
      <c r="W1813" s="79"/>
    </row>
    <row r="1814" spans="1:23" ht="47.5" hidden="1" customHeight="1" x14ac:dyDescent="0.25">
      <c r="A1814" s="13">
        <f>_xlfn.XLOOKUP(C1814,'Export Action'!$A$3:$A$1999,'Export Action'!$L$3:$L$1999)</f>
        <v>0</v>
      </c>
      <c r="B1814" s="84"/>
      <c r="C1814" s="1"/>
      <c r="D1814" s="36">
        <f>_xlfn.XLOOKUP(C1814,'Export Action'!$A$3:$A$1999,'Export Action'!$X$3:$X$1999)</f>
        <v>0</v>
      </c>
      <c r="E1814" s="1" t="e">
        <f>_xlfn.XLOOKUP(A1814,'Export Dossier'!$K$3:$K$974,'Export Dossier'!$D$3:$D$974)</f>
        <v>#N/A</v>
      </c>
      <c r="F1814" s="36"/>
      <c r="G1814" s="68"/>
      <c r="H1814" s="71"/>
      <c r="I1814" s="71"/>
      <c r="J1814" s="1"/>
      <c r="K1814" s="1"/>
      <c r="L1814" s="1"/>
      <c r="M1814" s="5"/>
      <c r="N1814" s="5"/>
      <c r="O1814" s="31"/>
      <c r="P1814" s="31"/>
      <c r="Q1814" s="1"/>
      <c r="R1814" s="64" t="str">
        <f>IF(OR(_xlfn.XLOOKUP(C1814,'Export Action'!$A$3:$A$1999,'Export Action'!$AO$3:$AO$1999)="Communes ZRR./bassins de vie pop &gt; 50% ZRR",_xlfn.XLOOKUP(C1814,'Export Action'!$A$3:$A$1999,'Export Action'!$AO$3:$AO$1999)="Contrats de relance et de transition écologique (CRTE) rural"),"Oui","Non")</f>
        <v>Non</v>
      </c>
      <c r="S1814" s="73"/>
      <c r="T1814" s="74">
        <f t="shared" si="28"/>
        <v>430</v>
      </c>
      <c r="U1814" s="75"/>
      <c r="V1814" s="8" t="str" cm="1">
        <f t="array" ref="V1814">IF(SUMPRODUCT((Tableau1[NOM DE LA STRUCTURE]=Tableau1[[#This Row],[NOM DE LA STRUCTURE]])*Tableau1[MONTANT PROPOSE POUR L''ACTION])=0,"",SUMPRODUCT((Tableau1[NOM DE LA STRUCTURE]=Tableau1[[#This Row],[NOM DE LA STRUCTURE]])*Tableau1[MONTANT PROPOSE POUR L''ACTION]))</f>
        <v/>
      </c>
      <c r="W1814" s="79"/>
    </row>
    <row r="1815" spans="1:23" ht="47.5" hidden="1" customHeight="1" x14ac:dyDescent="0.25">
      <c r="A1815" s="13">
        <f>_xlfn.XLOOKUP(C1815,'Export Action'!$A$3:$A$1999,'Export Action'!$L$3:$L$1999)</f>
        <v>0</v>
      </c>
      <c r="B1815" s="84"/>
      <c r="C1815" s="1"/>
      <c r="D1815" s="36">
        <f>_xlfn.XLOOKUP(C1815,'Export Action'!$A$3:$A$1999,'Export Action'!$X$3:$X$1999)</f>
        <v>0</v>
      </c>
      <c r="E1815" s="1" t="e">
        <f>_xlfn.XLOOKUP(A1815,'Export Dossier'!$K$3:$K$974,'Export Dossier'!$D$3:$D$974)</f>
        <v>#N/A</v>
      </c>
      <c r="F1815" s="36"/>
      <c r="G1815" s="68"/>
      <c r="H1815" s="71"/>
      <c r="I1815" s="71"/>
      <c r="J1815" s="1"/>
      <c r="K1815" s="1"/>
      <c r="L1815" s="1"/>
      <c r="M1815" s="5"/>
      <c r="N1815" s="5"/>
      <c r="O1815" s="31"/>
      <c r="P1815" s="31"/>
      <c r="Q1815" s="1"/>
      <c r="R1815" s="64" t="str">
        <f>IF(OR(_xlfn.XLOOKUP(C1815,'Export Action'!$A$3:$A$1999,'Export Action'!$AO$3:$AO$1999)="Communes ZRR./bassins de vie pop &gt; 50% ZRR",_xlfn.XLOOKUP(C1815,'Export Action'!$A$3:$A$1999,'Export Action'!$AO$3:$AO$1999)="Contrats de relance et de transition écologique (CRTE) rural"),"Oui","Non")</f>
        <v>Non</v>
      </c>
      <c r="S1815" s="73"/>
      <c r="T1815" s="74">
        <f t="shared" si="28"/>
        <v>430</v>
      </c>
      <c r="U1815" s="75"/>
      <c r="V1815" s="8" t="str" cm="1">
        <f t="array" ref="V1815">IF(SUMPRODUCT((Tableau1[NOM DE LA STRUCTURE]=Tableau1[[#This Row],[NOM DE LA STRUCTURE]])*Tableau1[MONTANT PROPOSE POUR L''ACTION])=0,"",SUMPRODUCT((Tableau1[NOM DE LA STRUCTURE]=Tableau1[[#This Row],[NOM DE LA STRUCTURE]])*Tableau1[MONTANT PROPOSE POUR L''ACTION]))</f>
        <v/>
      </c>
      <c r="W1815" s="79"/>
    </row>
    <row r="1816" spans="1:23" ht="47.5" hidden="1" customHeight="1" x14ac:dyDescent="0.25">
      <c r="A1816" s="13">
        <f>_xlfn.XLOOKUP(C1816,'Export Action'!$A$3:$A$1999,'Export Action'!$L$3:$L$1999)</f>
        <v>0</v>
      </c>
      <c r="B1816" s="84"/>
      <c r="C1816" s="1"/>
      <c r="D1816" s="36">
        <f>_xlfn.XLOOKUP(C1816,'Export Action'!$A$3:$A$1999,'Export Action'!$X$3:$X$1999)</f>
        <v>0</v>
      </c>
      <c r="E1816" s="1" t="e">
        <f>_xlfn.XLOOKUP(A1816,'Export Dossier'!$K$3:$K$974,'Export Dossier'!$D$3:$D$974)</f>
        <v>#N/A</v>
      </c>
      <c r="F1816" s="36"/>
      <c r="G1816" s="68"/>
      <c r="H1816" s="71"/>
      <c r="I1816" s="71"/>
      <c r="J1816" s="1"/>
      <c r="K1816" s="1"/>
      <c r="L1816" s="1"/>
      <c r="M1816" s="5"/>
      <c r="N1816" s="5"/>
      <c r="O1816" s="31"/>
      <c r="P1816" s="31"/>
      <c r="Q1816" s="1"/>
      <c r="R1816" s="64" t="str">
        <f>IF(OR(_xlfn.XLOOKUP(C1816,'Export Action'!$A$3:$A$1999,'Export Action'!$AO$3:$AO$1999)="Communes ZRR./bassins de vie pop &gt; 50% ZRR",_xlfn.XLOOKUP(C1816,'Export Action'!$A$3:$A$1999,'Export Action'!$AO$3:$AO$1999)="Contrats de relance et de transition écologique (CRTE) rural"),"Oui","Non")</f>
        <v>Non</v>
      </c>
      <c r="S1816" s="73"/>
      <c r="T1816" s="74">
        <f t="shared" si="28"/>
        <v>430</v>
      </c>
      <c r="U1816" s="75"/>
      <c r="V1816" s="8" t="str" cm="1">
        <f t="array" ref="V1816">IF(SUMPRODUCT((Tableau1[NOM DE LA STRUCTURE]=Tableau1[[#This Row],[NOM DE LA STRUCTURE]])*Tableau1[MONTANT PROPOSE POUR L''ACTION])=0,"",SUMPRODUCT((Tableau1[NOM DE LA STRUCTURE]=Tableau1[[#This Row],[NOM DE LA STRUCTURE]])*Tableau1[MONTANT PROPOSE POUR L''ACTION]))</f>
        <v/>
      </c>
      <c r="W1816" s="79"/>
    </row>
    <row r="1817" spans="1:23" ht="47.5" hidden="1" customHeight="1" x14ac:dyDescent="0.25">
      <c r="A1817" s="13">
        <f>_xlfn.XLOOKUP(C1817,'Export Action'!$A$3:$A$1999,'Export Action'!$L$3:$L$1999)</f>
        <v>0</v>
      </c>
      <c r="B1817" s="84"/>
      <c r="C1817" s="1"/>
      <c r="D1817" s="36">
        <f>_xlfn.XLOOKUP(C1817,'Export Action'!$A$3:$A$1999,'Export Action'!$X$3:$X$1999)</f>
        <v>0</v>
      </c>
      <c r="E1817" s="1" t="e">
        <f>_xlfn.XLOOKUP(A1817,'Export Dossier'!$K$3:$K$974,'Export Dossier'!$D$3:$D$974)</f>
        <v>#N/A</v>
      </c>
      <c r="F1817" s="36"/>
      <c r="G1817" s="68"/>
      <c r="H1817" s="71"/>
      <c r="I1817" s="71"/>
      <c r="J1817" s="1"/>
      <c r="K1817" s="1"/>
      <c r="L1817" s="1"/>
      <c r="M1817" s="5"/>
      <c r="N1817" s="5"/>
      <c r="O1817" s="31"/>
      <c r="P1817" s="31"/>
      <c r="Q1817" s="1"/>
      <c r="R1817" s="64" t="str">
        <f>IF(OR(_xlfn.XLOOKUP(C1817,'Export Action'!$A$3:$A$1999,'Export Action'!$AO$3:$AO$1999)="Communes ZRR./bassins de vie pop &gt; 50% ZRR",_xlfn.XLOOKUP(C1817,'Export Action'!$A$3:$A$1999,'Export Action'!$AO$3:$AO$1999)="Contrats de relance et de transition écologique (CRTE) rural"),"Oui","Non")</f>
        <v>Non</v>
      </c>
      <c r="S1817" s="73"/>
      <c r="T1817" s="74">
        <f t="shared" si="28"/>
        <v>430</v>
      </c>
      <c r="U1817" s="75"/>
      <c r="V1817" s="8" t="str" cm="1">
        <f t="array" ref="V1817">IF(SUMPRODUCT((Tableau1[NOM DE LA STRUCTURE]=Tableau1[[#This Row],[NOM DE LA STRUCTURE]])*Tableau1[MONTANT PROPOSE POUR L''ACTION])=0,"",SUMPRODUCT((Tableau1[NOM DE LA STRUCTURE]=Tableau1[[#This Row],[NOM DE LA STRUCTURE]])*Tableau1[MONTANT PROPOSE POUR L''ACTION]))</f>
        <v/>
      </c>
      <c r="W1817" s="79"/>
    </row>
    <row r="1818" spans="1:23" ht="47.5" hidden="1" customHeight="1" x14ac:dyDescent="0.25">
      <c r="A1818" s="13">
        <f>_xlfn.XLOOKUP(C1818,'Export Action'!$A$3:$A$1999,'Export Action'!$L$3:$L$1999)</f>
        <v>0</v>
      </c>
      <c r="B1818" s="84"/>
      <c r="C1818" s="1"/>
      <c r="D1818" s="36">
        <f>_xlfn.XLOOKUP(C1818,'Export Action'!$A$3:$A$1999,'Export Action'!$X$3:$X$1999)</f>
        <v>0</v>
      </c>
      <c r="E1818" s="1" t="e">
        <f>_xlfn.XLOOKUP(A1818,'Export Dossier'!$K$3:$K$974,'Export Dossier'!$D$3:$D$974)</f>
        <v>#N/A</v>
      </c>
      <c r="F1818" s="36"/>
      <c r="G1818" s="68"/>
      <c r="H1818" s="71"/>
      <c r="I1818" s="71"/>
      <c r="J1818" s="1"/>
      <c r="K1818" s="1"/>
      <c r="L1818" s="1"/>
      <c r="M1818" s="5"/>
      <c r="N1818" s="5"/>
      <c r="O1818" s="31"/>
      <c r="P1818" s="31"/>
      <c r="Q1818" s="1"/>
      <c r="R1818" s="64" t="str">
        <f>IF(OR(_xlfn.XLOOKUP(C1818,'Export Action'!$A$3:$A$1999,'Export Action'!$AO$3:$AO$1999)="Communes ZRR./bassins de vie pop &gt; 50% ZRR",_xlfn.XLOOKUP(C1818,'Export Action'!$A$3:$A$1999,'Export Action'!$AO$3:$AO$1999)="Contrats de relance et de transition écologique (CRTE) rural"),"Oui","Non")</f>
        <v>Non</v>
      </c>
      <c r="S1818" s="73"/>
      <c r="T1818" s="74">
        <f t="shared" si="28"/>
        <v>430</v>
      </c>
      <c r="U1818" s="75"/>
      <c r="V1818" s="8" t="str" cm="1">
        <f t="array" ref="V1818">IF(SUMPRODUCT((Tableau1[NOM DE LA STRUCTURE]=Tableau1[[#This Row],[NOM DE LA STRUCTURE]])*Tableau1[MONTANT PROPOSE POUR L''ACTION])=0,"",SUMPRODUCT((Tableau1[NOM DE LA STRUCTURE]=Tableau1[[#This Row],[NOM DE LA STRUCTURE]])*Tableau1[MONTANT PROPOSE POUR L''ACTION]))</f>
        <v/>
      </c>
      <c r="W1818" s="79"/>
    </row>
    <row r="1819" spans="1:23" ht="47.5" hidden="1" customHeight="1" x14ac:dyDescent="0.25">
      <c r="A1819" s="13">
        <f>_xlfn.XLOOKUP(C1819,'Export Action'!$A$3:$A$1999,'Export Action'!$L$3:$L$1999)</f>
        <v>0</v>
      </c>
      <c r="B1819" s="84"/>
      <c r="C1819" s="1"/>
      <c r="D1819" s="36">
        <f>_xlfn.XLOOKUP(C1819,'Export Action'!$A$3:$A$1999,'Export Action'!$X$3:$X$1999)</f>
        <v>0</v>
      </c>
      <c r="E1819" s="1" t="e">
        <f>_xlfn.XLOOKUP(A1819,'Export Dossier'!$K$3:$K$974,'Export Dossier'!$D$3:$D$974)</f>
        <v>#N/A</v>
      </c>
      <c r="F1819" s="36"/>
      <c r="G1819" s="68"/>
      <c r="H1819" s="71"/>
      <c r="I1819" s="71"/>
      <c r="J1819" s="1"/>
      <c r="K1819" s="1"/>
      <c r="L1819" s="1"/>
      <c r="M1819" s="5"/>
      <c r="N1819" s="5"/>
      <c r="O1819" s="31"/>
      <c r="P1819" s="31"/>
      <c r="Q1819" s="1"/>
      <c r="R1819" s="64" t="str">
        <f>IF(OR(_xlfn.XLOOKUP(C1819,'Export Action'!$A$3:$A$1999,'Export Action'!$AO$3:$AO$1999)="Communes ZRR./bassins de vie pop &gt; 50% ZRR",_xlfn.XLOOKUP(C1819,'Export Action'!$A$3:$A$1999,'Export Action'!$AO$3:$AO$1999)="Contrats de relance et de transition écologique (CRTE) rural"),"Oui","Non")</f>
        <v>Non</v>
      </c>
      <c r="S1819" s="73"/>
      <c r="T1819" s="74">
        <f t="shared" si="28"/>
        <v>430</v>
      </c>
      <c r="U1819" s="75"/>
      <c r="V1819" s="8" t="str" cm="1">
        <f t="array" ref="V1819">IF(SUMPRODUCT((Tableau1[NOM DE LA STRUCTURE]=Tableau1[[#This Row],[NOM DE LA STRUCTURE]])*Tableau1[MONTANT PROPOSE POUR L''ACTION])=0,"",SUMPRODUCT((Tableau1[NOM DE LA STRUCTURE]=Tableau1[[#This Row],[NOM DE LA STRUCTURE]])*Tableau1[MONTANT PROPOSE POUR L''ACTION]))</f>
        <v/>
      </c>
      <c r="W1819" s="79"/>
    </row>
    <row r="1820" spans="1:23" ht="47.5" hidden="1" customHeight="1" x14ac:dyDescent="0.25">
      <c r="A1820" s="13">
        <f>_xlfn.XLOOKUP(C1820,'Export Action'!$A$3:$A$1999,'Export Action'!$L$3:$L$1999)</f>
        <v>0</v>
      </c>
      <c r="B1820" s="84"/>
      <c r="C1820" s="1"/>
      <c r="D1820" s="36">
        <f>_xlfn.XLOOKUP(C1820,'Export Action'!$A$3:$A$1999,'Export Action'!$X$3:$X$1999)</f>
        <v>0</v>
      </c>
      <c r="E1820" s="1" t="e">
        <f>_xlfn.XLOOKUP(A1820,'Export Dossier'!$K$3:$K$974,'Export Dossier'!$D$3:$D$974)</f>
        <v>#N/A</v>
      </c>
      <c r="F1820" s="36"/>
      <c r="G1820" s="68"/>
      <c r="H1820" s="71"/>
      <c r="I1820" s="71"/>
      <c r="J1820" s="1"/>
      <c r="K1820" s="1"/>
      <c r="L1820" s="1"/>
      <c r="M1820" s="5"/>
      <c r="N1820" s="5"/>
      <c r="O1820" s="31"/>
      <c r="P1820" s="31"/>
      <c r="Q1820" s="1"/>
      <c r="R1820" s="64" t="str">
        <f>IF(OR(_xlfn.XLOOKUP(C1820,'Export Action'!$A$3:$A$1999,'Export Action'!$AO$3:$AO$1999)="Communes ZRR./bassins de vie pop &gt; 50% ZRR",_xlfn.XLOOKUP(C1820,'Export Action'!$A$3:$A$1999,'Export Action'!$AO$3:$AO$1999)="Contrats de relance et de transition écologique (CRTE) rural"),"Oui","Non")</f>
        <v>Non</v>
      </c>
      <c r="S1820" s="73"/>
      <c r="T1820" s="74">
        <f t="shared" si="28"/>
        <v>430</v>
      </c>
      <c r="U1820" s="75"/>
      <c r="V1820" s="8" t="str" cm="1">
        <f t="array" ref="V1820">IF(SUMPRODUCT((Tableau1[NOM DE LA STRUCTURE]=Tableau1[[#This Row],[NOM DE LA STRUCTURE]])*Tableau1[MONTANT PROPOSE POUR L''ACTION])=0,"",SUMPRODUCT((Tableau1[NOM DE LA STRUCTURE]=Tableau1[[#This Row],[NOM DE LA STRUCTURE]])*Tableau1[MONTANT PROPOSE POUR L''ACTION]))</f>
        <v/>
      </c>
      <c r="W1820" s="79"/>
    </row>
    <row r="1821" spans="1:23" ht="47.5" hidden="1" customHeight="1" x14ac:dyDescent="0.25">
      <c r="A1821" s="13">
        <f>_xlfn.XLOOKUP(C1821,'Export Action'!$A$3:$A$1999,'Export Action'!$L$3:$L$1999)</f>
        <v>0</v>
      </c>
      <c r="B1821" s="84"/>
      <c r="C1821" s="1"/>
      <c r="D1821" s="36">
        <f>_xlfn.XLOOKUP(C1821,'Export Action'!$A$3:$A$1999,'Export Action'!$X$3:$X$1999)</f>
        <v>0</v>
      </c>
      <c r="E1821" s="1" t="e">
        <f>_xlfn.XLOOKUP(A1821,'Export Dossier'!$K$3:$K$974,'Export Dossier'!$D$3:$D$974)</f>
        <v>#N/A</v>
      </c>
      <c r="F1821" s="36"/>
      <c r="G1821" s="68"/>
      <c r="H1821" s="71"/>
      <c r="I1821" s="71"/>
      <c r="J1821" s="1"/>
      <c r="K1821" s="1"/>
      <c r="L1821" s="1"/>
      <c r="M1821" s="5"/>
      <c r="N1821" s="5"/>
      <c r="O1821" s="31"/>
      <c r="P1821" s="31"/>
      <c r="Q1821" s="1"/>
      <c r="R1821" s="64" t="str">
        <f>IF(OR(_xlfn.XLOOKUP(C1821,'Export Action'!$A$3:$A$1999,'Export Action'!$AO$3:$AO$1999)="Communes ZRR./bassins de vie pop &gt; 50% ZRR",_xlfn.XLOOKUP(C1821,'Export Action'!$A$3:$A$1999,'Export Action'!$AO$3:$AO$1999)="Contrats de relance et de transition écologique (CRTE) rural"),"Oui","Non")</f>
        <v>Non</v>
      </c>
      <c r="S1821" s="73"/>
      <c r="T1821" s="74">
        <f t="shared" si="28"/>
        <v>430</v>
      </c>
      <c r="U1821" s="75"/>
      <c r="V1821" s="8" t="str" cm="1">
        <f t="array" ref="V1821">IF(SUMPRODUCT((Tableau1[NOM DE LA STRUCTURE]=Tableau1[[#This Row],[NOM DE LA STRUCTURE]])*Tableau1[MONTANT PROPOSE POUR L''ACTION])=0,"",SUMPRODUCT((Tableau1[NOM DE LA STRUCTURE]=Tableau1[[#This Row],[NOM DE LA STRUCTURE]])*Tableau1[MONTANT PROPOSE POUR L''ACTION]))</f>
        <v/>
      </c>
      <c r="W1821" s="79"/>
    </row>
    <row r="1822" spans="1:23" ht="47.5" hidden="1" customHeight="1" x14ac:dyDescent="0.25">
      <c r="A1822" s="13">
        <f>_xlfn.XLOOKUP(C1822,'Export Action'!$A$3:$A$1999,'Export Action'!$L$3:$L$1999)</f>
        <v>0</v>
      </c>
      <c r="B1822" s="84"/>
      <c r="C1822" s="1"/>
      <c r="D1822" s="36">
        <f>_xlfn.XLOOKUP(C1822,'Export Action'!$A$3:$A$1999,'Export Action'!$X$3:$X$1999)</f>
        <v>0</v>
      </c>
      <c r="E1822" s="1" t="e">
        <f>_xlfn.XLOOKUP(A1822,'Export Dossier'!$K$3:$K$974,'Export Dossier'!$D$3:$D$974)</f>
        <v>#N/A</v>
      </c>
      <c r="F1822" s="36"/>
      <c r="G1822" s="68"/>
      <c r="H1822" s="71"/>
      <c r="I1822" s="71"/>
      <c r="J1822" s="1"/>
      <c r="K1822" s="1"/>
      <c r="L1822" s="1"/>
      <c r="M1822" s="5"/>
      <c r="N1822" s="5"/>
      <c r="O1822" s="31"/>
      <c r="P1822" s="31"/>
      <c r="Q1822" s="1"/>
      <c r="R1822" s="64" t="str">
        <f>IF(OR(_xlfn.XLOOKUP(C1822,'Export Action'!$A$3:$A$1999,'Export Action'!$AO$3:$AO$1999)="Communes ZRR./bassins de vie pop &gt; 50% ZRR",_xlfn.XLOOKUP(C1822,'Export Action'!$A$3:$A$1999,'Export Action'!$AO$3:$AO$1999)="Contrats de relance et de transition écologique (CRTE) rural"),"Oui","Non")</f>
        <v>Non</v>
      </c>
      <c r="S1822" s="73"/>
      <c r="T1822" s="74">
        <f t="shared" si="28"/>
        <v>430</v>
      </c>
      <c r="U1822" s="75"/>
      <c r="V1822" s="8" t="str" cm="1">
        <f t="array" ref="V1822">IF(SUMPRODUCT((Tableau1[NOM DE LA STRUCTURE]=Tableau1[[#This Row],[NOM DE LA STRUCTURE]])*Tableau1[MONTANT PROPOSE POUR L''ACTION])=0,"",SUMPRODUCT((Tableau1[NOM DE LA STRUCTURE]=Tableau1[[#This Row],[NOM DE LA STRUCTURE]])*Tableau1[MONTANT PROPOSE POUR L''ACTION]))</f>
        <v/>
      </c>
      <c r="W1822" s="79"/>
    </row>
    <row r="1823" spans="1:23" ht="47.5" hidden="1" customHeight="1" x14ac:dyDescent="0.25">
      <c r="A1823" s="13">
        <f>_xlfn.XLOOKUP(C1823,'Export Action'!$A$3:$A$1999,'Export Action'!$L$3:$L$1999)</f>
        <v>0</v>
      </c>
      <c r="B1823" s="84"/>
      <c r="C1823" s="1"/>
      <c r="D1823" s="36">
        <f>_xlfn.XLOOKUP(C1823,'Export Action'!$A$3:$A$1999,'Export Action'!$X$3:$X$1999)</f>
        <v>0</v>
      </c>
      <c r="E1823" s="1" t="e">
        <f>_xlfn.XLOOKUP(A1823,'Export Dossier'!$K$3:$K$974,'Export Dossier'!$D$3:$D$974)</f>
        <v>#N/A</v>
      </c>
      <c r="F1823" s="36"/>
      <c r="G1823" s="68"/>
      <c r="H1823" s="71"/>
      <c r="I1823" s="71"/>
      <c r="J1823" s="1"/>
      <c r="K1823" s="1"/>
      <c r="L1823" s="1"/>
      <c r="M1823" s="5"/>
      <c r="N1823" s="5"/>
      <c r="O1823" s="31"/>
      <c r="P1823" s="31"/>
      <c r="Q1823" s="1"/>
      <c r="R1823" s="64" t="str">
        <f>IF(OR(_xlfn.XLOOKUP(C1823,'Export Action'!$A$3:$A$1999,'Export Action'!$AO$3:$AO$1999)="Communes ZRR./bassins de vie pop &gt; 50% ZRR",_xlfn.XLOOKUP(C1823,'Export Action'!$A$3:$A$1999,'Export Action'!$AO$3:$AO$1999)="Contrats de relance et de transition écologique (CRTE) rural"),"Oui","Non")</f>
        <v>Non</v>
      </c>
      <c r="S1823" s="73"/>
      <c r="T1823" s="74">
        <f t="shared" si="28"/>
        <v>430</v>
      </c>
      <c r="U1823" s="75"/>
      <c r="V1823" s="8" t="str" cm="1">
        <f t="array" ref="V1823">IF(SUMPRODUCT((Tableau1[NOM DE LA STRUCTURE]=Tableau1[[#This Row],[NOM DE LA STRUCTURE]])*Tableau1[MONTANT PROPOSE POUR L''ACTION])=0,"",SUMPRODUCT((Tableau1[NOM DE LA STRUCTURE]=Tableau1[[#This Row],[NOM DE LA STRUCTURE]])*Tableau1[MONTANT PROPOSE POUR L''ACTION]))</f>
        <v/>
      </c>
      <c r="W1823" s="79"/>
    </row>
    <row r="1824" spans="1:23" ht="47.5" hidden="1" customHeight="1" x14ac:dyDescent="0.25">
      <c r="A1824" s="13">
        <f>_xlfn.XLOOKUP(C1824,'Export Action'!$A$3:$A$1999,'Export Action'!$L$3:$L$1999)</f>
        <v>0</v>
      </c>
      <c r="B1824" s="84"/>
      <c r="C1824" s="1"/>
      <c r="D1824" s="36">
        <f>_xlfn.XLOOKUP(C1824,'Export Action'!$A$3:$A$1999,'Export Action'!$X$3:$X$1999)</f>
        <v>0</v>
      </c>
      <c r="E1824" s="1" t="e">
        <f>_xlfn.XLOOKUP(A1824,'Export Dossier'!$K$3:$K$974,'Export Dossier'!$D$3:$D$974)</f>
        <v>#N/A</v>
      </c>
      <c r="F1824" s="36"/>
      <c r="G1824" s="68"/>
      <c r="H1824" s="71"/>
      <c r="I1824" s="71"/>
      <c r="J1824" s="1"/>
      <c r="K1824" s="1"/>
      <c r="L1824" s="1"/>
      <c r="M1824" s="5"/>
      <c r="N1824" s="5"/>
      <c r="O1824" s="31"/>
      <c r="P1824" s="31"/>
      <c r="Q1824" s="1"/>
      <c r="R1824" s="64" t="str">
        <f>IF(OR(_xlfn.XLOOKUP(C1824,'Export Action'!$A$3:$A$1999,'Export Action'!$AO$3:$AO$1999)="Communes ZRR./bassins de vie pop &gt; 50% ZRR",_xlfn.XLOOKUP(C1824,'Export Action'!$A$3:$A$1999,'Export Action'!$AO$3:$AO$1999)="Contrats de relance et de transition écologique (CRTE) rural"),"Oui","Non")</f>
        <v>Non</v>
      </c>
      <c r="S1824" s="73"/>
      <c r="T1824" s="74">
        <f t="shared" si="28"/>
        <v>430</v>
      </c>
      <c r="U1824" s="75"/>
      <c r="V1824" s="8" t="str" cm="1">
        <f t="array" ref="V1824">IF(SUMPRODUCT((Tableau1[NOM DE LA STRUCTURE]=Tableau1[[#This Row],[NOM DE LA STRUCTURE]])*Tableau1[MONTANT PROPOSE POUR L''ACTION])=0,"",SUMPRODUCT((Tableau1[NOM DE LA STRUCTURE]=Tableau1[[#This Row],[NOM DE LA STRUCTURE]])*Tableau1[MONTANT PROPOSE POUR L''ACTION]))</f>
        <v/>
      </c>
      <c r="W1824" s="79"/>
    </row>
    <row r="1825" spans="1:23" ht="47.5" hidden="1" customHeight="1" x14ac:dyDescent="0.25">
      <c r="A1825" s="13">
        <f>_xlfn.XLOOKUP(C1825,'Export Action'!$A$3:$A$1999,'Export Action'!$L$3:$L$1999)</f>
        <v>0</v>
      </c>
      <c r="B1825" s="84"/>
      <c r="C1825" s="1"/>
      <c r="D1825" s="36">
        <f>_xlfn.XLOOKUP(C1825,'Export Action'!$A$3:$A$1999,'Export Action'!$X$3:$X$1999)</f>
        <v>0</v>
      </c>
      <c r="E1825" s="1" t="e">
        <f>_xlfn.XLOOKUP(A1825,'Export Dossier'!$K$3:$K$974,'Export Dossier'!$D$3:$D$974)</f>
        <v>#N/A</v>
      </c>
      <c r="F1825" s="36"/>
      <c r="G1825" s="68"/>
      <c r="H1825" s="71"/>
      <c r="I1825" s="71"/>
      <c r="J1825" s="1"/>
      <c r="K1825" s="1"/>
      <c r="L1825" s="1"/>
      <c r="M1825" s="5"/>
      <c r="N1825" s="5"/>
      <c r="O1825" s="31"/>
      <c r="P1825" s="31"/>
      <c r="Q1825" s="1"/>
      <c r="R1825" s="64" t="str">
        <f>IF(OR(_xlfn.XLOOKUP(C1825,'Export Action'!$A$3:$A$1999,'Export Action'!$AO$3:$AO$1999)="Communes ZRR./bassins de vie pop &gt; 50% ZRR",_xlfn.XLOOKUP(C1825,'Export Action'!$A$3:$A$1999,'Export Action'!$AO$3:$AO$1999)="Contrats de relance et de transition écologique (CRTE) rural"),"Oui","Non")</f>
        <v>Non</v>
      </c>
      <c r="S1825" s="73"/>
      <c r="T1825" s="74">
        <f t="shared" si="28"/>
        <v>430</v>
      </c>
      <c r="U1825" s="75"/>
      <c r="V1825" s="8" t="str" cm="1">
        <f t="array" ref="V1825">IF(SUMPRODUCT((Tableau1[NOM DE LA STRUCTURE]=Tableau1[[#This Row],[NOM DE LA STRUCTURE]])*Tableau1[MONTANT PROPOSE POUR L''ACTION])=0,"",SUMPRODUCT((Tableau1[NOM DE LA STRUCTURE]=Tableau1[[#This Row],[NOM DE LA STRUCTURE]])*Tableau1[MONTANT PROPOSE POUR L''ACTION]))</f>
        <v/>
      </c>
      <c r="W1825" s="79"/>
    </row>
    <row r="1826" spans="1:23" ht="47.5" hidden="1" customHeight="1" x14ac:dyDescent="0.25">
      <c r="A1826" s="13">
        <f>_xlfn.XLOOKUP(C1826,'Export Action'!$A$3:$A$1999,'Export Action'!$L$3:$L$1999)</f>
        <v>0</v>
      </c>
      <c r="B1826" s="84"/>
      <c r="C1826" s="1"/>
      <c r="D1826" s="36">
        <f>_xlfn.XLOOKUP(C1826,'Export Action'!$A$3:$A$1999,'Export Action'!$X$3:$X$1999)</f>
        <v>0</v>
      </c>
      <c r="E1826" s="1" t="e">
        <f>_xlfn.XLOOKUP(A1826,'Export Dossier'!$K$3:$K$974,'Export Dossier'!$D$3:$D$974)</f>
        <v>#N/A</v>
      </c>
      <c r="F1826" s="36"/>
      <c r="G1826" s="68"/>
      <c r="H1826" s="71"/>
      <c r="I1826" s="71"/>
      <c r="J1826" s="1"/>
      <c r="K1826" s="1"/>
      <c r="L1826" s="1"/>
      <c r="M1826" s="5"/>
      <c r="N1826" s="5"/>
      <c r="O1826" s="31"/>
      <c r="P1826" s="31"/>
      <c r="Q1826" s="1"/>
      <c r="R1826" s="64" t="str">
        <f>IF(OR(_xlfn.XLOOKUP(C1826,'Export Action'!$A$3:$A$1999,'Export Action'!$AO$3:$AO$1999)="Communes ZRR./bassins de vie pop &gt; 50% ZRR",_xlfn.XLOOKUP(C1826,'Export Action'!$A$3:$A$1999,'Export Action'!$AO$3:$AO$1999)="Contrats de relance et de transition écologique (CRTE) rural"),"Oui","Non")</f>
        <v>Non</v>
      </c>
      <c r="S1826" s="73"/>
      <c r="T1826" s="74">
        <f t="shared" si="28"/>
        <v>430</v>
      </c>
      <c r="U1826" s="75"/>
      <c r="V1826" s="8" t="str" cm="1">
        <f t="array" ref="V1826">IF(SUMPRODUCT((Tableau1[NOM DE LA STRUCTURE]=Tableau1[[#This Row],[NOM DE LA STRUCTURE]])*Tableau1[MONTANT PROPOSE POUR L''ACTION])=0,"",SUMPRODUCT((Tableau1[NOM DE LA STRUCTURE]=Tableau1[[#This Row],[NOM DE LA STRUCTURE]])*Tableau1[MONTANT PROPOSE POUR L''ACTION]))</f>
        <v/>
      </c>
      <c r="W1826" s="79"/>
    </row>
    <row r="1827" spans="1:23" ht="47.5" hidden="1" customHeight="1" x14ac:dyDescent="0.25">
      <c r="A1827" s="13">
        <f>_xlfn.XLOOKUP(C1827,'Export Action'!$A$3:$A$1999,'Export Action'!$L$3:$L$1999)</f>
        <v>0</v>
      </c>
      <c r="B1827" s="84"/>
      <c r="C1827" s="1"/>
      <c r="D1827" s="36">
        <f>_xlfn.XLOOKUP(C1827,'Export Action'!$A$3:$A$1999,'Export Action'!$X$3:$X$1999)</f>
        <v>0</v>
      </c>
      <c r="E1827" s="1" t="e">
        <f>_xlfn.XLOOKUP(A1827,'Export Dossier'!$K$3:$K$974,'Export Dossier'!$D$3:$D$974)</f>
        <v>#N/A</v>
      </c>
      <c r="F1827" s="36"/>
      <c r="G1827" s="68"/>
      <c r="H1827" s="71"/>
      <c r="I1827" s="71"/>
      <c r="J1827" s="1"/>
      <c r="K1827" s="1"/>
      <c r="L1827" s="1"/>
      <c r="M1827" s="5"/>
      <c r="N1827" s="5"/>
      <c r="O1827" s="31"/>
      <c r="P1827" s="31"/>
      <c r="Q1827" s="1"/>
      <c r="R1827" s="64" t="str">
        <f>IF(OR(_xlfn.XLOOKUP(C1827,'Export Action'!$A$3:$A$1999,'Export Action'!$AO$3:$AO$1999)="Communes ZRR./bassins de vie pop &gt; 50% ZRR",_xlfn.XLOOKUP(C1827,'Export Action'!$A$3:$A$1999,'Export Action'!$AO$3:$AO$1999)="Contrats de relance et de transition écologique (CRTE) rural"),"Oui","Non")</f>
        <v>Non</v>
      </c>
      <c r="S1827" s="73"/>
      <c r="T1827" s="74">
        <f t="shared" si="28"/>
        <v>430</v>
      </c>
      <c r="U1827" s="75"/>
      <c r="V1827" s="8" t="str" cm="1">
        <f t="array" ref="V1827">IF(SUMPRODUCT((Tableau1[NOM DE LA STRUCTURE]=Tableau1[[#This Row],[NOM DE LA STRUCTURE]])*Tableau1[MONTANT PROPOSE POUR L''ACTION])=0,"",SUMPRODUCT((Tableau1[NOM DE LA STRUCTURE]=Tableau1[[#This Row],[NOM DE LA STRUCTURE]])*Tableau1[MONTANT PROPOSE POUR L''ACTION]))</f>
        <v/>
      </c>
      <c r="W1827" s="79"/>
    </row>
    <row r="1828" spans="1:23" ht="47.5" hidden="1" customHeight="1" x14ac:dyDescent="0.25">
      <c r="A1828" s="13">
        <f>_xlfn.XLOOKUP(C1828,'Export Action'!$A$3:$A$1999,'Export Action'!$L$3:$L$1999)</f>
        <v>0</v>
      </c>
      <c r="B1828" s="84"/>
      <c r="C1828" s="1"/>
      <c r="D1828" s="36">
        <f>_xlfn.XLOOKUP(C1828,'Export Action'!$A$3:$A$1999,'Export Action'!$X$3:$X$1999)</f>
        <v>0</v>
      </c>
      <c r="E1828" s="1" t="e">
        <f>_xlfn.XLOOKUP(A1828,'Export Dossier'!$K$3:$K$974,'Export Dossier'!$D$3:$D$974)</f>
        <v>#N/A</v>
      </c>
      <c r="F1828" s="36"/>
      <c r="G1828" s="68"/>
      <c r="H1828" s="71"/>
      <c r="I1828" s="71"/>
      <c r="J1828" s="1"/>
      <c r="K1828" s="1"/>
      <c r="L1828" s="1"/>
      <c r="M1828" s="5"/>
      <c r="N1828" s="5"/>
      <c r="O1828" s="31"/>
      <c r="P1828" s="31"/>
      <c r="Q1828" s="1"/>
      <c r="R1828" s="64" t="str">
        <f>IF(OR(_xlfn.XLOOKUP(C1828,'Export Action'!$A$3:$A$1999,'Export Action'!$AO$3:$AO$1999)="Communes ZRR./bassins de vie pop &gt; 50% ZRR",_xlfn.XLOOKUP(C1828,'Export Action'!$A$3:$A$1999,'Export Action'!$AO$3:$AO$1999)="Contrats de relance et de transition écologique (CRTE) rural"),"Oui","Non")</f>
        <v>Non</v>
      </c>
      <c r="S1828" s="73"/>
      <c r="T1828" s="74">
        <f t="shared" si="28"/>
        <v>430</v>
      </c>
      <c r="U1828" s="75"/>
      <c r="V1828" s="8" t="str" cm="1">
        <f t="array" ref="V1828">IF(SUMPRODUCT((Tableau1[NOM DE LA STRUCTURE]=Tableau1[[#This Row],[NOM DE LA STRUCTURE]])*Tableau1[MONTANT PROPOSE POUR L''ACTION])=0,"",SUMPRODUCT((Tableau1[NOM DE LA STRUCTURE]=Tableau1[[#This Row],[NOM DE LA STRUCTURE]])*Tableau1[MONTANT PROPOSE POUR L''ACTION]))</f>
        <v/>
      </c>
      <c r="W1828" s="79"/>
    </row>
    <row r="1829" spans="1:23" ht="47.5" hidden="1" customHeight="1" x14ac:dyDescent="0.25">
      <c r="A1829" s="13">
        <f>_xlfn.XLOOKUP(C1829,'Export Action'!$A$3:$A$1999,'Export Action'!$L$3:$L$1999)</f>
        <v>0</v>
      </c>
      <c r="B1829" s="84"/>
      <c r="C1829" s="1"/>
      <c r="D1829" s="36">
        <f>_xlfn.XLOOKUP(C1829,'Export Action'!$A$3:$A$1999,'Export Action'!$X$3:$X$1999)</f>
        <v>0</v>
      </c>
      <c r="E1829" s="1" t="e">
        <f>_xlfn.XLOOKUP(A1829,'Export Dossier'!$K$3:$K$974,'Export Dossier'!$D$3:$D$974)</f>
        <v>#N/A</v>
      </c>
      <c r="F1829" s="36"/>
      <c r="G1829" s="68"/>
      <c r="H1829" s="71"/>
      <c r="I1829" s="71"/>
      <c r="J1829" s="1"/>
      <c r="K1829" s="1"/>
      <c r="L1829" s="1"/>
      <c r="M1829" s="5"/>
      <c r="N1829" s="5"/>
      <c r="O1829" s="31"/>
      <c r="P1829" s="31"/>
      <c r="Q1829" s="1"/>
      <c r="R1829" s="64" t="str">
        <f>IF(OR(_xlfn.XLOOKUP(C1829,'Export Action'!$A$3:$A$1999,'Export Action'!$AO$3:$AO$1999)="Communes ZRR./bassins de vie pop &gt; 50% ZRR",_xlfn.XLOOKUP(C1829,'Export Action'!$A$3:$A$1999,'Export Action'!$AO$3:$AO$1999)="Contrats de relance et de transition écologique (CRTE) rural"),"Oui","Non")</f>
        <v>Non</v>
      </c>
      <c r="S1829" s="73"/>
      <c r="T1829" s="74">
        <f t="shared" ref="T1829:T1892" si="29">IF(A1829=A1828,T1828,T1828+1)</f>
        <v>430</v>
      </c>
      <c r="U1829" s="75"/>
      <c r="V1829" s="8" t="str" cm="1">
        <f t="array" ref="V1829">IF(SUMPRODUCT((Tableau1[NOM DE LA STRUCTURE]=Tableau1[[#This Row],[NOM DE LA STRUCTURE]])*Tableau1[MONTANT PROPOSE POUR L''ACTION])=0,"",SUMPRODUCT((Tableau1[NOM DE LA STRUCTURE]=Tableau1[[#This Row],[NOM DE LA STRUCTURE]])*Tableau1[MONTANT PROPOSE POUR L''ACTION]))</f>
        <v/>
      </c>
      <c r="W1829" s="79"/>
    </row>
    <row r="1830" spans="1:23" ht="47.5" hidden="1" customHeight="1" x14ac:dyDescent="0.25">
      <c r="A1830" s="13">
        <f>_xlfn.XLOOKUP(C1830,'Export Action'!$A$3:$A$1999,'Export Action'!$L$3:$L$1999)</f>
        <v>0</v>
      </c>
      <c r="B1830" s="84"/>
      <c r="C1830" s="1"/>
      <c r="D1830" s="36">
        <f>_xlfn.XLOOKUP(C1830,'Export Action'!$A$3:$A$1999,'Export Action'!$X$3:$X$1999)</f>
        <v>0</v>
      </c>
      <c r="E1830" s="1" t="e">
        <f>_xlfn.XLOOKUP(A1830,'Export Dossier'!$K$3:$K$974,'Export Dossier'!$D$3:$D$974)</f>
        <v>#N/A</v>
      </c>
      <c r="F1830" s="36"/>
      <c r="G1830" s="68"/>
      <c r="H1830" s="71"/>
      <c r="I1830" s="71"/>
      <c r="J1830" s="1"/>
      <c r="K1830" s="1"/>
      <c r="L1830" s="1"/>
      <c r="M1830" s="5"/>
      <c r="N1830" s="5"/>
      <c r="O1830" s="31"/>
      <c r="P1830" s="31"/>
      <c r="Q1830" s="1"/>
      <c r="R1830" s="64" t="str">
        <f>IF(OR(_xlfn.XLOOKUP(C1830,'Export Action'!$A$3:$A$1999,'Export Action'!$AO$3:$AO$1999)="Communes ZRR./bassins de vie pop &gt; 50% ZRR",_xlfn.XLOOKUP(C1830,'Export Action'!$A$3:$A$1999,'Export Action'!$AO$3:$AO$1999)="Contrats de relance et de transition écologique (CRTE) rural"),"Oui","Non")</f>
        <v>Non</v>
      </c>
      <c r="S1830" s="73"/>
      <c r="T1830" s="74">
        <f t="shared" si="29"/>
        <v>430</v>
      </c>
      <c r="U1830" s="75"/>
      <c r="V1830" s="8" t="str" cm="1">
        <f t="array" ref="V1830">IF(SUMPRODUCT((Tableau1[NOM DE LA STRUCTURE]=Tableau1[[#This Row],[NOM DE LA STRUCTURE]])*Tableau1[MONTANT PROPOSE POUR L''ACTION])=0,"",SUMPRODUCT((Tableau1[NOM DE LA STRUCTURE]=Tableau1[[#This Row],[NOM DE LA STRUCTURE]])*Tableau1[MONTANT PROPOSE POUR L''ACTION]))</f>
        <v/>
      </c>
      <c r="W1830" s="79"/>
    </row>
    <row r="1831" spans="1:23" ht="47.5" hidden="1" customHeight="1" x14ac:dyDescent="0.25">
      <c r="A1831" s="13">
        <f>_xlfn.XLOOKUP(C1831,'Export Action'!$A$3:$A$1999,'Export Action'!$L$3:$L$1999)</f>
        <v>0</v>
      </c>
      <c r="B1831" s="84"/>
      <c r="C1831" s="1"/>
      <c r="D1831" s="36">
        <f>_xlfn.XLOOKUP(C1831,'Export Action'!$A$3:$A$1999,'Export Action'!$X$3:$X$1999)</f>
        <v>0</v>
      </c>
      <c r="E1831" s="1" t="e">
        <f>_xlfn.XLOOKUP(A1831,'Export Dossier'!$K$3:$K$974,'Export Dossier'!$D$3:$D$974)</f>
        <v>#N/A</v>
      </c>
      <c r="F1831" s="36"/>
      <c r="G1831" s="68"/>
      <c r="H1831" s="71"/>
      <c r="I1831" s="71"/>
      <c r="J1831" s="1"/>
      <c r="K1831" s="1"/>
      <c r="L1831" s="1"/>
      <c r="M1831" s="5"/>
      <c r="N1831" s="5"/>
      <c r="O1831" s="31"/>
      <c r="P1831" s="31"/>
      <c r="Q1831" s="1"/>
      <c r="R1831" s="64" t="str">
        <f>IF(OR(_xlfn.XLOOKUP(C1831,'Export Action'!$A$3:$A$1999,'Export Action'!$AO$3:$AO$1999)="Communes ZRR./bassins de vie pop &gt; 50% ZRR",_xlfn.XLOOKUP(C1831,'Export Action'!$A$3:$A$1999,'Export Action'!$AO$3:$AO$1999)="Contrats de relance et de transition écologique (CRTE) rural"),"Oui","Non")</f>
        <v>Non</v>
      </c>
      <c r="S1831" s="73"/>
      <c r="T1831" s="74">
        <f t="shared" si="29"/>
        <v>430</v>
      </c>
      <c r="U1831" s="75"/>
      <c r="V1831" s="8" t="str" cm="1">
        <f t="array" ref="V1831">IF(SUMPRODUCT((Tableau1[NOM DE LA STRUCTURE]=Tableau1[[#This Row],[NOM DE LA STRUCTURE]])*Tableau1[MONTANT PROPOSE POUR L''ACTION])=0,"",SUMPRODUCT((Tableau1[NOM DE LA STRUCTURE]=Tableau1[[#This Row],[NOM DE LA STRUCTURE]])*Tableau1[MONTANT PROPOSE POUR L''ACTION]))</f>
        <v/>
      </c>
      <c r="W1831" s="79"/>
    </row>
    <row r="1832" spans="1:23" ht="47.5" hidden="1" customHeight="1" x14ac:dyDescent="0.25">
      <c r="A1832" s="13">
        <f>_xlfn.XLOOKUP(C1832,'Export Action'!$A$3:$A$1999,'Export Action'!$L$3:$L$1999)</f>
        <v>0</v>
      </c>
      <c r="B1832" s="84"/>
      <c r="C1832" s="1"/>
      <c r="D1832" s="36">
        <f>_xlfn.XLOOKUP(C1832,'Export Action'!$A$3:$A$1999,'Export Action'!$X$3:$X$1999)</f>
        <v>0</v>
      </c>
      <c r="E1832" s="1" t="e">
        <f>_xlfn.XLOOKUP(A1832,'Export Dossier'!$K$3:$K$974,'Export Dossier'!$D$3:$D$974)</f>
        <v>#N/A</v>
      </c>
      <c r="F1832" s="36"/>
      <c r="G1832" s="68"/>
      <c r="H1832" s="71"/>
      <c r="I1832" s="71"/>
      <c r="J1832" s="1"/>
      <c r="K1832" s="1"/>
      <c r="L1832" s="1"/>
      <c r="M1832" s="5"/>
      <c r="N1832" s="5"/>
      <c r="O1832" s="31"/>
      <c r="P1832" s="31"/>
      <c r="Q1832" s="1"/>
      <c r="R1832" s="64" t="str">
        <f>IF(OR(_xlfn.XLOOKUP(C1832,'Export Action'!$A$3:$A$1999,'Export Action'!$AO$3:$AO$1999)="Communes ZRR./bassins de vie pop &gt; 50% ZRR",_xlfn.XLOOKUP(C1832,'Export Action'!$A$3:$A$1999,'Export Action'!$AO$3:$AO$1999)="Contrats de relance et de transition écologique (CRTE) rural"),"Oui","Non")</f>
        <v>Non</v>
      </c>
      <c r="S1832" s="73"/>
      <c r="T1832" s="74">
        <f t="shared" si="29"/>
        <v>430</v>
      </c>
      <c r="U1832" s="75"/>
      <c r="V1832" s="8" t="str" cm="1">
        <f t="array" ref="V1832">IF(SUMPRODUCT((Tableau1[NOM DE LA STRUCTURE]=Tableau1[[#This Row],[NOM DE LA STRUCTURE]])*Tableau1[MONTANT PROPOSE POUR L''ACTION])=0,"",SUMPRODUCT((Tableau1[NOM DE LA STRUCTURE]=Tableau1[[#This Row],[NOM DE LA STRUCTURE]])*Tableau1[MONTANT PROPOSE POUR L''ACTION]))</f>
        <v/>
      </c>
      <c r="W1832" s="79"/>
    </row>
    <row r="1833" spans="1:23" ht="47.5" hidden="1" customHeight="1" x14ac:dyDescent="0.25">
      <c r="A1833" s="13">
        <f>_xlfn.XLOOKUP(C1833,'Export Action'!$A$3:$A$1999,'Export Action'!$L$3:$L$1999)</f>
        <v>0</v>
      </c>
      <c r="B1833" s="84"/>
      <c r="C1833" s="1"/>
      <c r="D1833" s="36">
        <f>_xlfn.XLOOKUP(C1833,'Export Action'!$A$3:$A$1999,'Export Action'!$X$3:$X$1999)</f>
        <v>0</v>
      </c>
      <c r="E1833" s="1" t="e">
        <f>_xlfn.XLOOKUP(A1833,'Export Dossier'!$K$3:$K$974,'Export Dossier'!$D$3:$D$974)</f>
        <v>#N/A</v>
      </c>
      <c r="F1833" s="36"/>
      <c r="G1833" s="68"/>
      <c r="H1833" s="71"/>
      <c r="I1833" s="71"/>
      <c r="J1833" s="1"/>
      <c r="K1833" s="1"/>
      <c r="L1833" s="1"/>
      <c r="M1833" s="5"/>
      <c r="N1833" s="5"/>
      <c r="O1833" s="31"/>
      <c r="P1833" s="31"/>
      <c r="Q1833" s="1"/>
      <c r="R1833" s="64" t="str">
        <f>IF(OR(_xlfn.XLOOKUP(C1833,'Export Action'!$A$3:$A$1999,'Export Action'!$AO$3:$AO$1999)="Communes ZRR./bassins de vie pop &gt; 50% ZRR",_xlfn.XLOOKUP(C1833,'Export Action'!$A$3:$A$1999,'Export Action'!$AO$3:$AO$1999)="Contrats de relance et de transition écologique (CRTE) rural"),"Oui","Non")</f>
        <v>Non</v>
      </c>
      <c r="S1833" s="73"/>
      <c r="T1833" s="74">
        <f t="shared" si="29"/>
        <v>430</v>
      </c>
      <c r="U1833" s="75"/>
      <c r="V1833" s="8" t="str" cm="1">
        <f t="array" ref="V1833">IF(SUMPRODUCT((Tableau1[NOM DE LA STRUCTURE]=Tableau1[[#This Row],[NOM DE LA STRUCTURE]])*Tableau1[MONTANT PROPOSE POUR L''ACTION])=0,"",SUMPRODUCT((Tableau1[NOM DE LA STRUCTURE]=Tableau1[[#This Row],[NOM DE LA STRUCTURE]])*Tableau1[MONTANT PROPOSE POUR L''ACTION]))</f>
        <v/>
      </c>
      <c r="W1833" s="79"/>
    </row>
    <row r="1834" spans="1:23" ht="47.5" hidden="1" customHeight="1" x14ac:dyDescent="0.25">
      <c r="A1834" s="13">
        <f>_xlfn.XLOOKUP(C1834,'Export Action'!$A$3:$A$1999,'Export Action'!$L$3:$L$1999)</f>
        <v>0</v>
      </c>
      <c r="B1834" s="84"/>
      <c r="C1834" s="1"/>
      <c r="D1834" s="36">
        <f>_xlfn.XLOOKUP(C1834,'Export Action'!$A$3:$A$1999,'Export Action'!$X$3:$X$1999)</f>
        <v>0</v>
      </c>
      <c r="E1834" s="1" t="e">
        <f>_xlfn.XLOOKUP(A1834,'Export Dossier'!$K$3:$K$974,'Export Dossier'!$D$3:$D$974)</f>
        <v>#N/A</v>
      </c>
      <c r="F1834" s="36"/>
      <c r="G1834" s="68"/>
      <c r="H1834" s="71"/>
      <c r="I1834" s="71"/>
      <c r="J1834" s="1"/>
      <c r="K1834" s="1"/>
      <c r="L1834" s="1"/>
      <c r="M1834" s="5"/>
      <c r="N1834" s="5"/>
      <c r="O1834" s="31"/>
      <c r="P1834" s="31"/>
      <c r="Q1834" s="1"/>
      <c r="R1834" s="64" t="str">
        <f>IF(OR(_xlfn.XLOOKUP(C1834,'Export Action'!$A$3:$A$1999,'Export Action'!$AO$3:$AO$1999)="Communes ZRR./bassins de vie pop &gt; 50% ZRR",_xlfn.XLOOKUP(C1834,'Export Action'!$A$3:$A$1999,'Export Action'!$AO$3:$AO$1999)="Contrats de relance et de transition écologique (CRTE) rural"),"Oui","Non")</f>
        <v>Non</v>
      </c>
      <c r="S1834" s="73"/>
      <c r="T1834" s="74">
        <f t="shared" si="29"/>
        <v>430</v>
      </c>
      <c r="U1834" s="75"/>
      <c r="V1834" s="8" t="str" cm="1">
        <f t="array" ref="V1834">IF(SUMPRODUCT((Tableau1[NOM DE LA STRUCTURE]=Tableau1[[#This Row],[NOM DE LA STRUCTURE]])*Tableau1[MONTANT PROPOSE POUR L''ACTION])=0,"",SUMPRODUCT((Tableau1[NOM DE LA STRUCTURE]=Tableau1[[#This Row],[NOM DE LA STRUCTURE]])*Tableau1[MONTANT PROPOSE POUR L''ACTION]))</f>
        <v/>
      </c>
      <c r="W1834" s="79"/>
    </row>
    <row r="1835" spans="1:23" ht="47.5" hidden="1" customHeight="1" x14ac:dyDescent="0.25">
      <c r="A1835" s="13">
        <f>_xlfn.XLOOKUP(C1835,'Export Action'!$A$3:$A$1999,'Export Action'!$L$3:$L$1999)</f>
        <v>0</v>
      </c>
      <c r="B1835" s="84"/>
      <c r="C1835" s="1"/>
      <c r="D1835" s="36">
        <f>_xlfn.XLOOKUP(C1835,'Export Action'!$A$3:$A$1999,'Export Action'!$X$3:$X$1999)</f>
        <v>0</v>
      </c>
      <c r="E1835" s="1" t="e">
        <f>_xlfn.XLOOKUP(A1835,'Export Dossier'!$K$3:$K$974,'Export Dossier'!$D$3:$D$974)</f>
        <v>#N/A</v>
      </c>
      <c r="F1835" s="36"/>
      <c r="G1835" s="68"/>
      <c r="H1835" s="71"/>
      <c r="I1835" s="71"/>
      <c r="J1835" s="1"/>
      <c r="K1835" s="1"/>
      <c r="L1835" s="1"/>
      <c r="M1835" s="5"/>
      <c r="N1835" s="5"/>
      <c r="O1835" s="31"/>
      <c r="P1835" s="31"/>
      <c r="Q1835" s="1"/>
      <c r="R1835" s="64" t="str">
        <f>IF(OR(_xlfn.XLOOKUP(C1835,'Export Action'!$A$3:$A$1999,'Export Action'!$AO$3:$AO$1999)="Communes ZRR./bassins de vie pop &gt; 50% ZRR",_xlfn.XLOOKUP(C1835,'Export Action'!$A$3:$A$1999,'Export Action'!$AO$3:$AO$1999)="Contrats de relance et de transition écologique (CRTE) rural"),"Oui","Non")</f>
        <v>Non</v>
      </c>
      <c r="S1835" s="73"/>
      <c r="T1835" s="74">
        <f t="shared" si="29"/>
        <v>430</v>
      </c>
      <c r="U1835" s="75"/>
      <c r="V1835" s="8" t="str" cm="1">
        <f t="array" ref="V1835">IF(SUMPRODUCT((Tableau1[NOM DE LA STRUCTURE]=Tableau1[[#This Row],[NOM DE LA STRUCTURE]])*Tableau1[MONTANT PROPOSE POUR L''ACTION])=0,"",SUMPRODUCT((Tableau1[NOM DE LA STRUCTURE]=Tableau1[[#This Row],[NOM DE LA STRUCTURE]])*Tableau1[MONTANT PROPOSE POUR L''ACTION]))</f>
        <v/>
      </c>
      <c r="W1835" s="79"/>
    </row>
    <row r="1836" spans="1:23" ht="47.5" hidden="1" customHeight="1" x14ac:dyDescent="0.25">
      <c r="A1836" s="13">
        <f>_xlfn.XLOOKUP(C1836,'Export Action'!$A$3:$A$1999,'Export Action'!$L$3:$L$1999)</f>
        <v>0</v>
      </c>
      <c r="B1836" s="84"/>
      <c r="C1836" s="1"/>
      <c r="D1836" s="36">
        <f>_xlfn.XLOOKUP(C1836,'Export Action'!$A$3:$A$1999,'Export Action'!$X$3:$X$1999)</f>
        <v>0</v>
      </c>
      <c r="E1836" s="1" t="e">
        <f>_xlfn.XLOOKUP(A1836,'Export Dossier'!$K$3:$K$974,'Export Dossier'!$D$3:$D$974)</f>
        <v>#N/A</v>
      </c>
      <c r="F1836" s="36"/>
      <c r="G1836" s="68"/>
      <c r="H1836" s="71"/>
      <c r="I1836" s="71"/>
      <c r="J1836" s="1"/>
      <c r="K1836" s="1"/>
      <c r="L1836" s="1"/>
      <c r="M1836" s="5"/>
      <c r="N1836" s="5"/>
      <c r="O1836" s="31"/>
      <c r="P1836" s="31"/>
      <c r="Q1836" s="1"/>
      <c r="R1836" s="64" t="str">
        <f>IF(OR(_xlfn.XLOOKUP(C1836,'Export Action'!$A$3:$A$1999,'Export Action'!$AO$3:$AO$1999)="Communes ZRR./bassins de vie pop &gt; 50% ZRR",_xlfn.XLOOKUP(C1836,'Export Action'!$A$3:$A$1999,'Export Action'!$AO$3:$AO$1999)="Contrats de relance et de transition écologique (CRTE) rural"),"Oui","Non")</f>
        <v>Non</v>
      </c>
      <c r="S1836" s="73"/>
      <c r="T1836" s="74">
        <f t="shared" si="29"/>
        <v>430</v>
      </c>
      <c r="U1836" s="75"/>
      <c r="V1836" s="8" t="str" cm="1">
        <f t="array" ref="V1836">IF(SUMPRODUCT((Tableau1[NOM DE LA STRUCTURE]=Tableau1[[#This Row],[NOM DE LA STRUCTURE]])*Tableau1[MONTANT PROPOSE POUR L''ACTION])=0,"",SUMPRODUCT((Tableau1[NOM DE LA STRUCTURE]=Tableau1[[#This Row],[NOM DE LA STRUCTURE]])*Tableau1[MONTANT PROPOSE POUR L''ACTION]))</f>
        <v/>
      </c>
      <c r="W1836" s="79"/>
    </row>
    <row r="1837" spans="1:23" ht="47.5" hidden="1" customHeight="1" x14ac:dyDescent="0.25">
      <c r="A1837" s="13">
        <f>_xlfn.XLOOKUP(C1837,'Export Action'!$A$3:$A$1999,'Export Action'!$L$3:$L$1999)</f>
        <v>0</v>
      </c>
      <c r="B1837" s="84"/>
      <c r="C1837" s="1"/>
      <c r="D1837" s="36">
        <f>_xlfn.XLOOKUP(C1837,'Export Action'!$A$3:$A$1999,'Export Action'!$X$3:$X$1999)</f>
        <v>0</v>
      </c>
      <c r="E1837" s="1" t="e">
        <f>_xlfn.XLOOKUP(A1837,'Export Dossier'!$K$3:$K$974,'Export Dossier'!$D$3:$D$974)</f>
        <v>#N/A</v>
      </c>
      <c r="F1837" s="36"/>
      <c r="G1837" s="68"/>
      <c r="H1837" s="71"/>
      <c r="I1837" s="71"/>
      <c r="J1837" s="1"/>
      <c r="K1837" s="1"/>
      <c r="L1837" s="1"/>
      <c r="M1837" s="5"/>
      <c r="N1837" s="5"/>
      <c r="O1837" s="31"/>
      <c r="P1837" s="31"/>
      <c r="Q1837" s="1"/>
      <c r="R1837" s="64" t="str">
        <f>IF(OR(_xlfn.XLOOKUP(C1837,'Export Action'!$A$3:$A$1999,'Export Action'!$AO$3:$AO$1999)="Communes ZRR./bassins de vie pop &gt; 50% ZRR",_xlfn.XLOOKUP(C1837,'Export Action'!$A$3:$A$1999,'Export Action'!$AO$3:$AO$1999)="Contrats de relance et de transition écologique (CRTE) rural"),"Oui","Non")</f>
        <v>Non</v>
      </c>
      <c r="S1837" s="73"/>
      <c r="T1837" s="74">
        <f t="shared" si="29"/>
        <v>430</v>
      </c>
      <c r="U1837" s="75"/>
      <c r="V1837" s="8" t="str" cm="1">
        <f t="array" ref="V1837">IF(SUMPRODUCT((Tableau1[NOM DE LA STRUCTURE]=Tableau1[[#This Row],[NOM DE LA STRUCTURE]])*Tableau1[MONTANT PROPOSE POUR L''ACTION])=0,"",SUMPRODUCT((Tableau1[NOM DE LA STRUCTURE]=Tableau1[[#This Row],[NOM DE LA STRUCTURE]])*Tableau1[MONTANT PROPOSE POUR L''ACTION]))</f>
        <v/>
      </c>
      <c r="W1837" s="79"/>
    </row>
    <row r="1838" spans="1:23" ht="47.5" hidden="1" customHeight="1" x14ac:dyDescent="0.25">
      <c r="A1838" s="13">
        <f>_xlfn.XLOOKUP(C1838,'Export Action'!$A$3:$A$1999,'Export Action'!$L$3:$L$1999)</f>
        <v>0</v>
      </c>
      <c r="B1838" s="84"/>
      <c r="C1838" s="1"/>
      <c r="D1838" s="36">
        <f>_xlfn.XLOOKUP(C1838,'Export Action'!$A$3:$A$1999,'Export Action'!$X$3:$X$1999)</f>
        <v>0</v>
      </c>
      <c r="E1838" s="1" t="e">
        <f>_xlfn.XLOOKUP(A1838,'Export Dossier'!$K$3:$K$974,'Export Dossier'!$D$3:$D$974)</f>
        <v>#N/A</v>
      </c>
      <c r="F1838" s="36"/>
      <c r="G1838" s="68"/>
      <c r="H1838" s="71"/>
      <c r="I1838" s="71"/>
      <c r="J1838" s="1"/>
      <c r="K1838" s="1"/>
      <c r="L1838" s="1"/>
      <c r="M1838" s="5"/>
      <c r="N1838" s="5"/>
      <c r="O1838" s="31"/>
      <c r="P1838" s="31"/>
      <c r="Q1838" s="1"/>
      <c r="R1838" s="64" t="str">
        <f>IF(OR(_xlfn.XLOOKUP(C1838,'Export Action'!$A$3:$A$1999,'Export Action'!$AO$3:$AO$1999)="Communes ZRR./bassins de vie pop &gt; 50% ZRR",_xlfn.XLOOKUP(C1838,'Export Action'!$A$3:$A$1999,'Export Action'!$AO$3:$AO$1999)="Contrats de relance et de transition écologique (CRTE) rural"),"Oui","Non")</f>
        <v>Non</v>
      </c>
      <c r="S1838" s="73"/>
      <c r="T1838" s="74">
        <f t="shared" si="29"/>
        <v>430</v>
      </c>
      <c r="U1838" s="75"/>
      <c r="V1838" s="8" t="str" cm="1">
        <f t="array" ref="V1838">IF(SUMPRODUCT((Tableau1[NOM DE LA STRUCTURE]=Tableau1[[#This Row],[NOM DE LA STRUCTURE]])*Tableau1[MONTANT PROPOSE POUR L''ACTION])=0,"",SUMPRODUCT((Tableau1[NOM DE LA STRUCTURE]=Tableau1[[#This Row],[NOM DE LA STRUCTURE]])*Tableau1[MONTANT PROPOSE POUR L''ACTION]))</f>
        <v/>
      </c>
      <c r="W1838" s="79"/>
    </row>
    <row r="1839" spans="1:23" ht="47.5" hidden="1" customHeight="1" x14ac:dyDescent="0.25">
      <c r="A1839" s="13">
        <f>_xlfn.XLOOKUP(C1839,'Export Action'!$A$3:$A$1999,'Export Action'!$L$3:$L$1999)</f>
        <v>0</v>
      </c>
      <c r="B1839" s="84"/>
      <c r="C1839" s="1"/>
      <c r="D1839" s="36">
        <f>_xlfn.XLOOKUP(C1839,'Export Action'!$A$3:$A$1999,'Export Action'!$X$3:$X$1999)</f>
        <v>0</v>
      </c>
      <c r="E1839" s="1" t="e">
        <f>_xlfn.XLOOKUP(A1839,'Export Dossier'!$K$3:$K$974,'Export Dossier'!$D$3:$D$974)</f>
        <v>#N/A</v>
      </c>
      <c r="F1839" s="36"/>
      <c r="G1839" s="68"/>
      <c r="H1839" s="71"/>
      <c r="I1839" s="71"/>
      <c r="J1839" s="1"/>
      <c r="K1839" s="1"/>
      <c r="L1839" s="1"/>
      <c r="M1839" s="5"/>
      <c r="N1839" s="5"/>
      <c r="O1839" s="31"/>
      <c r="P1839" s="31"/>
      <c r="Q1839" s="1"/>
      <c r="R1839" s="64" t="str">
        <f>IF(OR(_xlfn.XLOOKUP(C1839,'Export Action'!$A$3:$A$1999,'Export Action'!$AO$3:$AO$1999)="Communes ZRR./bassins de vie pop &gt; 50% ZRR",_xlfn.XLOOKUP(C1839,'Export Action'!$A$3:$A$1999,'Export Action'!$AO$3:$AO$1999)="Contrats de relance et de transition écologique (CRTE) rural"),"Oui","Non")</f>
        <v>Non</v>
      </c>
      <c r="S1839" s="73"/>
      <c r="T1839" s="74">
        <f t="shared" si="29"/>
        <v>430</v>
      </c>
      <c r="U1839" s="75"/>
      <c r="V1839" s="8" t="str" cm="1">
        <f t="array" ref="V1839">IF(SUMPRODUCT((Tableau1[NOM DE LA STRUCTURE]=Tableau1[[#This Row],[NOM DE LA STRUCTURE]])*Tableau1[MONTANT PROPOSE POUR L''ACTION])=0,"",SUMPRODUCT((Tableau1[NOM DE LA STRUCTURE]=Tableau1[[#This Row],[NOM DE LA STRUCTURE]])*Tableau1[MONTANT PROPOSE POUR L''ACTION]))</f>
        <v/>
      </c>
      <c r="W1839" s="79"/>
    </row>
    <row r="1840" spans="1:23" ht="47.5" hidden="1" customHeight="1" x14ac:dyDescent="0.25">
      <c r="A1840" s="13">
        <f>_xlfn.XLOOKUP(C1840,'Export Action'!$A$3:$A$1999,'Export Action'!$L$3:$L$1999)</f>
        <v>0</v>
      </c>
      <c r="B1840" s="84"/>
      <c r="C1840" s="1"/>
      <c r="D1840" s="36">
        <f>_xlfn.XLOOKUP(C1840,'Export Action'!$A$3:$A$1999,'Export Action'!$X$3:$X$1999)</f>
        <v>0</v>
      </c>
      <c r="E1840" s="1" t="e">
        <f>_xlfn.XLOOKUP(A1840,'Export Dossier'!$K$3:$K$974,'Export Dossier'!$D$3:$D$974)</f>
        <v>#N/A</v>
      </c>
      <c r="F1840" s="36"/>
      <c r="G1840" s="68"/>
      <c r="H1840" s="71"/>
      <c r="I1840" s="71"/>
      <c r="J1840" s="1"/>
      <c r="K1840" s="1"/>
      <c r="L1840" s="1"/>
      <c r="M1840" s="5"/>
      <c r="N1840" s="5"/>
      <c r="O1840" s="31"/>
      <c r="P1840" s="31"/>
      <c r="Q1840" s="1"/>
      <c r="R1840" s="64" t="str">
        <f>IF(OR(_xlfn.XLOOKUP(C1840,'Export Action'!$A$3:$A$1999,'Export Action'!$AO$3:$AO$1999)="Communes ZRR./bassins de vie pop &gt; 50% ZRR",_xlfn.XLOOKUP(C1840,'Export Action'!$A$3:$A$1999,'Export Action'!$AO$3:$AO$1999)="Contrats de relance et de transition écologique (CRTE) rural"),"Oui","Non")</f>
        <v>Non</v>
      </c>
      <c r="S1840" s="73"/>
      <c r="T1840" s="74">
        <f t="shared" si="29"/>
        <v>430</v>
      </c>
      <c r="U1840" s="75"/>
      <c r="V1840" s="8" t="str" cm="1">
        <f t="array" ref="V1840">IF(SUMPRODUCT((Tableau1[NOM DE LA STRUCTURE]=Tableau1[[#This Row],[NOM DE LA STRUCTURE]])*Tableau1[MONTANT PROPOSE POUR L''ACTION])=0,"",SUMPRODUCT((Tableau1[NOM DE LA STRUCTURE]=Tableau1[[#This Row],[NOM DE LA STRUCTURE]])*Tableau1[MONTANT PROPOSE POUR L''ACTION]))</f>
        <v/>
      </c>
      <c r="W1840" s="79"/>
    </row>
    <row r="1841" spans="1:23" ht="47.5" hidden="1" customHeight="1" x14ac:dyDescent="0.25">
      <c r="A1841" s="13">
        <f>_xlfn.XLOOKUP(C1841,'Export Action'!$A$3:$A$1999,'Export Action'!$L$3:$L$1999)</f>
        <v>0</v>
      </c>
      <c r="B1841" s="84"/>
      <c r="C1841" s="1"/>
      <c r="D1841" s="36">
        <f>_xlfn.XLOOKUP(C1841,'Export Action'!$A$3:$A$1999,'Export Action'!$X$3:$X$1999)</f>
        <v>0</v>
      </c>
      <c r="E1841" s="1" t="e">
        <f>_xlfn.XLOOKUP(A1841,'Export Dossier'!$K$3:$K$974,'Export Dossier'!$D$3:$D$974)</f>
        <v>#N/A</v>
      </c>
      <c r="F1841" s="36"/>
      <c r="G1841" s="68"/>
      <c r="H1841" s="71"/>
      <c r="I1841" s="71"/>
      <c r="J1841" s="1"/>
      <c r="K1841" s="1"/>
      <c r="L1841" s="1"/>
      <c r="M1841" s="5"/>
      <c r="N1841" s="5"/>
      <c r="O1841" s="31"/>
      <c r="P1841" s="31"/>
      <c r="Q1841" s="1"/>
      <c r="R1841" s="64" t="str">
        <f>IF(OR(_xlfn.XLOOKUP(C1841,'Export Action'!$A$3:$A$1999,'Export Action'!$AO$3:$AO$1999)="Communes ZRR./bassins de vie pop &gt; 50% ZRR",_xlfn.XLOOKUP(C1841,'Export Action'!$A$3:$A$1999,'Export Action'!$AO$3:$AO$1999)="Contrats de relance et de transition écologique (CRTE) rural"),"Oui","Non")</f>
        <v>Non</v>
      </c>
      <c r="S1841" s="73"/>
      <c r="T1841" s="74">
        <f t="shared" si="29"/>
        <v>430</v>
      </c>
      <c r="U1841" s="75"/>
      <c r="V1841" s="8" t="str" cm="1">
        <f t="array" ref="V1841">IF(SUMPRODUCT((Tableau1[NOM DE LA STRUCTURE]=Tableau1[[#This Row],[NOM DE LA STRUCTURE]])*Tableau1[MONTANT PROPOSE POUR L''ACTION])=0,"",SUMPRODUCT((Tableau1[NOM DE LA STRUCTURE]=Tableau1[[#This Row],[NOM DE LA STRUCTURE]])*Tableau1[MONTANT PROPOSE POUR L''ACTION]))</f>
        <v/>
      </c>
      <c r="W1841" s="79"/>
    </row>
    <row r="1842" spans="1:23" ht="47.5" hidden="1" customHeight="1" x14ac:dyDescent="0.25">
      <c r="A1842" s="13">
        <f>_xlfn.XLOOKUP(C1842,'Export Action'!$A$3:$A$1999,'Export Action'!$L$3:$L$1999)</f>
        <v>0</v>
      </c>
      <c r="B1842" s="84"/>
      <c r="C1842" s="1"/>
      <c r="D1842" s="36">
        <f>_xlfn.XLOOKUP(C1842,'Export Action'!$A$3:$A$1999,'Export Action'!$X$3:$X$1999)</f>
        <v>0</v>
      </c>
      <c r="E1842" s="1" t="e">
        <f>_xlfn.XLOOKUP(A1842,'Export Dossier'!$K$3:$K$974,'Export Dossier'!$D$3:$D$974)</f>
        <v>#N/A</v>
      </c>
      <c r="F1842" s="36"/>
      <c r="G1842" s="68"/>
      <c r="H1842" s="71"/>
      <c r="I1842" s="71"/>
      <c r="J1842" s="1"/>
      <c r="K1842" s="1"/>
      <c r="L1842" s="1"/>
      <c r="M1842" s="5"/>
      <c r="N1842" s="5"/>
      <c r="O1842" s="31"/>
      <c r="P1842" s="31"/>
      <c r="Q1842" s="1"/>
      <c r="R1842" s="64" t="str">
        <f>IF(OR(_xlfn.XLOOKUP(C1842,'Export Action'!$A$3:$A$1999,'Export Action'!$AO$3:$AO$1999)="Communes ZRR./bassins de vie pop &gt; 50% ZRR",_xlfn.XLOOKUP(C1842,'Export Action'!$A$3:$A$1999,'Export Action'!$AO$3:$AO$1999)="Contrats de relance et de transition écologique (CRTE) rural"),"Oui","Non")</f>
        <v>Non</v>
      </c>
      <c r="S1842" s="73"/>
      <c r="T1842" s="74">
        <f t="shared" si="29"/>
        <v>430</v>
      </c>
      <c r="U1842" s="75"/>
      <c r="V1842" s="8" t="str" cm="1">
        <f t="array" ref="V1842">IF(SUMPRODUCT((Tableau1[NOM DE LA STRUCTURE]=Tableau1[[#This Row],[NOM DE LA STRUCTURE]])*Tableau1[MONTANT PROPOSE POUR L''ACTION])=0,"",SUMPRODUCT((Tableau1[NOM DE LA STRUCTURE]=Tableau1[[#This Row],[NOM DE LA STRUCTURE]])*Tableau1[MONTANT PROPOSE POUR L''ACTION]))</f>
        <v/>
      </c>
      <c r="W1842" s="79"/>
    </row>
    <row r="1843" spans="1:23" ht="47.5" hidden="1" customHeight="1" x14ac:dyDescent="0.25">
      <c r="A1843" s="13">
        <f>_xlfn.XLOOKUP(C1843,'Export Action'!$A$3:$A$1999,'Export Action'!$L$3:$L$1999)</f>
        <v>0</v>
      </c>
      <c r="B1843" s="84"/>
      <c r="C1843" s="1"/>
      <c r="D1843" s="36">
        <f>_xlfn.XLOOKUP(C1843,'Export Action'!$A$3:$A$1999,'Export Action'!$X$3:$X$1999)</f>
        <v>0</v>
      </c>
      <c r="E1843" s="1" t="e">
        <f>_xlfn.XLOOKUP(A1843,'Export Dossier'!$K$3:$K$974,'Export Dossier'!$D$3:$D$974)</f>
        <v>#N/A</v>
      </c>
      <c r="F1843" s="36"/>
      <c r="G1843" s="68"/>
      <c r="H1843" s="71"/>
      <c r="I1843" s="71"/>
      <c r="J1843" s="1"/>
      <c r="K1843" s="1"/>
      <c r="L1843" s="1"/>
      <c r="M1843" s="5"/>
      <c r="N1843" s="5"/>
      <c r="O1843" s="31"/>
      <c r="P1843" s="31"/>
      <c r="Q1843" s="1"/>
      <c r="R1843" s="64" t="str">
        <f>IF(OR(_xlfn.XLOOKUP(C1843,'Export Action'!$A$3:$A$1999,'Export Action'!$AO$3:$AO$1999)="Communes ZRR./bassins de vie pop &gt; 50% ZRR",_xlfn.XLOOKUP(C1843,'Export Action'!$A$3:$A$1999,'Export Action'!$AO$3:$AO$1999)="Contrats de relance et de transition écologique (CRTE) rural"),"Oui","Non")</f>
        <v>Non</v>
      </c>
      <c r="S1843" s="73"/>
      <c r="T1843" s="74">
        <f t="shared" si="29"/>
        <v>430</v>
      </c>
      <c r="U1843" s="75"/>
      <c r="V1843" s="8" t="str" cm="1">
        <f t="array" ref="V1843">IF(SUMPRODUCT((Tableau1[NOM DE LA STRUCTURE]=Tableau1[[#This Row],[NOM DE LA STRUCTURE]])*Tableau1[MONTANT PROPOSE POUR L''ACTION])=0,"",SUMPRODUCT((Tableau1[NOM DE LA STRUCTURE]=Tableau1[[#This Row],[NOM DE LA STRUCTURE]])*Tableau1[MONTANT PROPOSE POUR L''ACTION]))</f>
        <v/>
      </c>
      <c r="W1843" s="79"/>
    </row>
    <row r="1844" spans="1:23" ht="47.5" hidden="1" customHeight="1" x14ac:dyDescent="0.25">
      <c r="A1844" s="13">
        <f>_xlfn.XLOOKUP(C1844,'Export Action'!$A$3:$A$1999,'Export Action'!$L$3:$L$1999)</f>
        <v>0</v>
      </c>
      <c r="B1844" s="84"/>
      <c r="C1844" s="1"/>
      <c r="D1844" s="36">
        <f>_xlfn.XLOOKUP(C1844,'Export Action'!$A$3:$A$1999,'Export Action'!$X$3:$X$1999)</f>
        <v>0</v>
      </c>
      <c r="E1844" s="1" t="e">
        <f>_xlfn.XLOOKUP(A1844,'Export Dossier'!$K$3:$K$974,'Export Dossier'!$D$3:$D$974)</f>
        <v>#N/A</v>
      </c>
      <c r="F1844" s="36"/>
      <c r="G1844" s="68"/>
      <c r="H1844" s="71"/>
      <c r="I1844" s="71"/>
      <c r="J1844" s="1"/>
      <c r="K1844" s="1"/>
      <c r="L1844" s="1"/>
      <c r="M1844" s="5"/>
      <c r="N1844" s="5"/>
      <c r="O1844" s="31"/>
      <c r="P1844" s="31"/>
      <c r="Q1844" s="1"/>
      <c r="R1844" s="64" t="str">
        <f>IF(OR(_xlfn.XLOOKUP(C1844,'Export Action'!$A$3:$A$1999,'Export Action'!$AO$3:$AO$1999)="Communes ZRR./bassins de vie pop &gt; 50% ZRR",_xlfn.XLOOKUP(C1844,'Export Action'!$A$3:$A$1999,'Export Action'!$AO$3:$AO$1999)="Contrats de relance et de transition écologique (CRTE) rural"),"Oui","Non")</f>
        <v>Non</v>
      </c>
      <c r="S1844" s="73"/>
      <c r="T1844" s="74">
        <f t="shared" si="29"/>
        <v>430</v>
      </c>
      <c r="U1844" s="75"/>
      <c r="V1844" s="8" t="str" cm="1">
        <f t="array" ref="V1844">IF(SUMPRODUCT((Tableau1[NOM DE LA STRUCTURE]=Tableau1[[#This Row],[NOM DE LA STRUCTURE]])*Tableau1[MONTANT PROPOSE POUR L''ACTION])=0,"",SUMPRODUCT((Tableau1[NOM DE LA STRUCTURE]=Tableau1[[#This Row],[NOM DE LA STRUCTURE]])*Tableau1[MONTANT PROPOSE POUR L''ACTION]))</f>
        <v/>
      </c>
      <c r="W1844" s="79"/>
    </row>
    <row r="1845" spans="1:23" ht="47.5" hidden="1" customHeight="1" x14ac:dyDescent="0.25">
      <c r="A1845" s="13">
        <f>_xlfn.XLOOKUP(C1845,'Export Action'!$A$3:$A$1999,'Export Action'!$L$3:$L$1999)</f>
        <v>0</v>
      </c>
      <c r="B1845" s="84"/>
      <c r="C1845" s="1"/>
      <c r="D1845" s="36">
        <f>_xlfn.XLOOKUP(C1845,'Export Action'!$A$3:$A$1999,'Export Action'!$X$3:$X$1999)</f>
        <v>0</v>
      </c>
      <c r="E1845" s="1" t="e">
        <f>_xlfn.XLOOKUP(A1845,'Export Dossier'!$K$3:$K$974,'Export Dossier'!$D$3:$D$974)</f>
        <v>#N/A</v>
      </c>
      <c r="F1845" s="36"/>
      <c r="G1845" s="68"/>
      <c r="H1845" s="71"/>
      <c r="I1845" s="71"/>
      <c r="J1845" s="1"/>
      <c r="K1845" s="1"/>
      <c r="L1845" s="1"/>
      <c r="M1845" s="5"/>
      <c r="N1845" s="5"/>
      <c r="O1845" s="31"/>
      <c r="P1845" s="31"/>
      <c r="Q1845" s="1"/>
      <c r="R1845" s="64" t="str">
        <f>IF(OR(_xlfn.XLOOKUP(C1845,'Export Action'!$A$3:$A$1999,'Export Action'!$AO$3:$AO$1999)="Communes ZRR./bassins de vie pop &gt; 50% ZRR",_xlfn.XLOOKUP(C1845,'Export Action'!$A$3:$A$1999,'Export Action'!$AO$3:$AO$1999)="Contrats de relance et de transition écologique (CRTE) rural"),"Oui","Non")</f>
        <v>Non</v>
      </c>
      <c r="S1845" s="73"/>
      <c r="T1845" s="74">
        <f t="shared" si="29"/>
        <v>430</v>
      </c>
      <c r="U1845" s="75"/>
      <c r="V1845" s="8" t="str" cm="1">
        <f t="array" ref="V1845">IF(SUMPRODUCT((Tableau1[NOM DE LA STRUCTURE]=Tableau1[[#This Row],[NOM DE LA STRUCTURE]])*Tableau1[MONTANT PROPOSE POUR L''ACTION])=0,"",SUMPRODUCT((Tableau1[NOM DE LA STRUCTURE]=Tableau1[[#This Row],[NOM DE LA STRUCTURE]])*Tableau1[MONTANT PROPOSE POUR L''ACTION]))</f>
        <v/>
      </c>
      <c r="W1845" s="79"/>
    </row>
    <row r="1846" spans="1:23" ht="47.5" hidden="1" customHeight="1" x14ac:dyDescent="0.25">
      <c r="A1846" s="13">
        <f>_xlfn.XLOOKUP(C1846,'Export Action'!$A$3:$A$1999,'Export Action'!$L$3:$L$1999)</f>
        <v>0</v>
      </c>
      <c r="B1846" s="84"/>
      <c r="C1846" s="1"/>
      <c r="D1846" s="36">
        <f>_xlfn.XLOOKUP(C1846,'Export Action'!$A$3:$A$1999,'Export Action'!$X$3:$X$1999)</f>
        <v>0</v>
      </c>
      <c r="E1846" s="1" t="e">
        <f>_xlfn.XLOOKUP(A1846,'Export Dossier'!$K$3:$K$974,'Export Dossier'!$D$3:$D$974)</f>
        <v>#N/A</v>
      </c>
      <c r="F1846" s="36"/>
      <c r="G1846" s="68"/>
      <c r="H1846" s="71"/>
      <c r="I1846" s="71"/>
      <c r="J1846" s="1"/>
      <c r="K1846" s="1"/>
      <c r="L1846" s="1"/>
      <c r="M1846" s="5"/>
      <c r="N1846" s="5"/>
      <c r="O1846" s="31"/>
      <c r="P1846" s="31"/>
      <c r="Q1846" s="1"/>
      <c r="R1846" s="64" t="str">
        <f>IF(OR(_xlfn.XLOOKUP(C1846,'Export Action'!$A$3:$A$1999,'Export Action'!$AO$3:$AO$1999)="Communes ZRR./bassins de vie pop &gt; 50% ZRR",_xlfn.XLOOKUP(C1846,'Export Action'!$A$3:$A$1999,'Export Action'!$AO$3:$AO$1999)="Contrats de relance et de transition écologique (CRTE) rural"),"Oui","Non")</f>
        <v>Non</v>
      </c>
      <c r="S1846" s="73"/>
      <c r="T1846" s="74">
        <f t="shared" si="29"/>
        <v>430</v>
      </c>
      <c r="U1846" s="75"/>
      <c r="V1846" s="8" t="str" cm="1">
        <f t="array" ref="V1846">IF(SUMPRODUCT((Tableau1[NOM DE LA STRUCTURE]=Tableau1[[#This Row],[NOM DE LA STRUCTURE]])*Tableau1[MONTANT PROPOSE POUR L''ACTION])=0,"",SUMPRODUCT((Tableau1[NOM DE LA STRUCTURE]=Tableau1[[#This Row],[NOM DE LA STRUCTURE]])*Tableau1[MONTANT PROPOSE POUR L''ACTION]))</f>
        <v/>
      </c>
      <c r="W1846" s="79"/>
    </row>
    <row r="1847" spans="1:23" ht="47.5" hidden="1" customHeight="1" x14ac:dyDescent="0.25">
      <c r="A1847" s="13">
        <f>_xlfn.XLOOKUP(C1847,'Export Action'!$A$3:$A$1999,'Export Action'!$L$3:$L$1999)</f>
        <v>0</v>
      </c>
      <c r="B1847" s="84"/>
      <c r="C1847" s="1"/>
      <c r="D1847" s="36">
        <f>_xlfn.XLOOKUP(C1847,'Export Action'!$A$3:$A$1999,'Export Action'!$X$3:$X$1999)</f>
        <v>0</v>
      </c>
      <c r="E1847" s="1" t="e">
        <f>_xlfn.XLOOKUP(A1847,'Export Dossier'!$K$3:$K$974,'Export Dossier'!$D$3:$D$974)</f>
        <v>#N/A</v>
      </c>
      <c r="F1847" s="36"/>
      <c r="G1847" s="68"/>
      <c r="H1847" s="71"/>
      <c r="I1847" s="71"/>
      <c r="J1847" s="1"/>
      <c r="K1847" s="1"/>
      <c r="L1847" s="1"/>
      <c r="M1847" s="5"/>
      <c r="N1847" s="5"/>
      <c r="O1847" s="31"/>
      <c r="P1847" s="31"/>
      <c r="Q1847" s="1"/>
      <c r="R1847" s="64" t="str">
        <f>IF(OR(_xlfn.XLOOKUP(C1847,'Export Action'!$A$3:$A$1999,'Export Action'!$AO$3:$AO$1999)="Communes ZRR./bassins de vie pop &gt; 50% ZRR",_xlfn.XLOOKUP(C1847,'Export Action'!$A$3:$A$1999,'Export Action'!$AO$3:$AO$1999)="Contrats de relance et de transition écologique (CRTE) rural"),"Oui","Non")</f>
        <v>Non</v>
      </c>
      <c r="S1847" s="73"/>
      <c r="T1847" s="74">
        <f t="shared" si="29"/>
        <v>430</v>
      </c>
      <c r="U1847" s="75"/>
      <c r="V1847" s="8" t="str" cm="1">
        <f t="array" ref="V1847">IF(SUMPRODUCT((Tableau1[NOM DE LA STRUCTURE]=Tableau1[[#This Row],[NOM DE LA STRUCTURE]])*Tableau1[MONTANT PROPOSE POUR L''ACTION])=0,"",SUMPRODUCT((Tableau1[NOM DE LA STRUCTURE]=Tableau1[[#This Row],[NOM DE LA STRUCTURE]])*Tableau1[MONTANT PROPOSE POUR L''ACTION]))</f>
        <v/>
      </c>
      <c r="W1847" s="79"/>
    </row>
    <row r="1848" spans="1:23" ht="47.5" hidden="1" customHeight="1" x14ac:dyDescent="0.25">
      <c r="A1848" s="13">
        <f>_xlfn.XLOOKUP(C1848,'Export Action'!$A$3:$A$1999,'Export Action'!$L$3:$L$1999)</f>
        <v>0</v>
      </c>
      <c r="B1848" s="84"/>
      <c r="C1848" s="1"/>
      <c r="D1848" s="36">
        <f>_xlfn.XLOOKUP(C1848,'Export Action'!$A$3:$A$1999,'Export Action'!$X$3:$X$1999)</f>
        <v>0</v>
      </c>
      <c r="E1848" s="1" t="e">
        <f>_xlfn.XLOOKUP(A1848,'Export Dossier'!$K$3:$K$974,'Export Dossier'!$D$3:$D$974)</f>
        <v>#N/A</v>
      </c>
      <c r="F1848" s="36"/>
      <c r="G1848" s="68"/>
      <c r="H1848" s="71"/>
      <c r="I1848" s="71"/>
      <c r="J1848" s="1"/>
      <c r="K1848" s="1"/>
      <c r="L1848" s="1"/>
      <c r="M1848" s="5"/>
      <c r="N1848" s="5"/>
      <c r="O1848" s="31"/>
      <c r="P1848" s="31"/>
      <c r="Q1848" s="1"/>
      <c r="R1848" s="64" t="str">
        <f>IF(OR(_xlfn.XLOOKUP(C1848,'Export Action'!$A$3:$A$1999,'Export Action'!$AO$3:$AO$1999)="Communes ZRR./bassins de vie pop &gt; 50% ZRR",_xlfn.XLOOKUP(C1848,'Export Action'!$A$3:$A$1999,'Export Action'!$AO$3:$AO$1999)="Contrats de relance et de transition écologique (CRTE) rural"),"Oui","Non")</f>
        <v>Non</v>
      </c>
      <c r="S1848" s="73"/>
      <c r="T1848" s="74">
        <f t="shared" si="29"/>
        <v>430</v>
      </c>
      <c r="U1848" s="75"/>
      <c r="V1848" s="8" t="str" cm="1">
        <f t="array" ref="V1848">IF(SUMPRODUCT((Tableau1[NOM DE LA STRUCTURE]=Tableau1[[#This Row],[NOM DE LA STRUCTURE]])*Tableau1[MONTANT PROPOSE POUR L''ACTION])=0,"",SUMPRODUCT((Tableau1[NOM DE LA STRUCTURE]=Tableau1[[#This Row],[NOM DE LA STRUCTURE]])*Tableau1[MONTANT PROPOSE POUR L''ACTION]))</f>
        <v/>
      </c>
      <c r="W1848" s="79"/>
    </row>
    <row r="1849" spans="1:23" ht="47.5" hidden="1" customHeight="1" x14ac:dyDescent="0.25">
      <c r="A1849" s="13">
        <f>_xlfn.XLOOKUP(C1849,'Export Action'!$A$3:$A$1999,'Export Action'!$L$3:$L$1999)</f>
        <v>0</v>
      </c>
      <c r="B1849" s="84"/>
      <c r="C1849" s="1"/>
      <c r="D1849" s="36">
        <f>_xlfn.XLOOKUP(C1849,'Export Action'!$A$3:$A$1999,'Export Action'!$X$3:$X$1999)</f>
        <v>0</v>
      </c>
      <c r="E1849" s="1" t="e">
        <f>_xlfn.XLOOKUP(A1849,'Export Dossier'!$K$3:$K$974,'Export Dossier'!$D$3:$D$974)</f>
        <v>#N/A</v>
      </c>
      <c r="F1849" s="36"/>
      <c r="G1849" s="68"/>
      <c r="H1849" s="71"/>
      <c r="I1849" s="71"/>
      <c r="J1849" s="1"/>
      <c r="K1849" s="1"/>
      <c r="L1849" s="1"/>
      <c r="M1849" s="5"/>
      <c r="N1849" s="5"/>
      <c r="O1849" s="31"/>
      <c r="P1849" s="31"/>
      <c r="Q1849" s="1"/>
      <c r="R1849" s="64" t="str">
        <f>IF(OR(_xlfn.XLOOKUP(C1849,'Export Action'!$A$3:$A$1999,'Export Action'!$AO$3:$AO$1999)="Communes ZRR./bassins de vie pop &gt; 50% ZRR",_xlfn.XLOOKUP(C1849,'Export Action'!$A$3:$A$1999,'Export Action'!$AO$3:$AO$1999)="Contrats de relance et de transition écologique (CRTE) rural"),"Oui","Non")</f>
        <v>Non</v>
      </c>
      <c r="S1849" s="73"/>
      <c r="T1849" s="74">
        <f t="shared" si="29"/>
        <v>430</v>
      </c>
      <c r="U1849" s="75"/>
      <c r="V1849" s="8" t="str" cm="1">
        <f t="array" ref="V1849">IF(SUMPRODUCT((Tableau1[NOM DE LA STRUCTURE]=Tableau1[[#This Row],[NOM DE LA STRUCTURE]])*Tableau1[MONTANT PROPOSE POUR L''ACTION])=0,"",SUMPRODUCT((Tableau1[NOM DE LA STRUCTURE]=Tableau1[[#This Row],[NOM DE LA STRUCTURE]])*Tableau1[MONTANT PROPOSE POUR L''ACTION]))</f>
        <v/>
      </c>
      <c r="W1849" s="79"/>
    </row>
    <row r="1850" spans="1:23" ht="47.5" hidden="1" customHeight="1" x14ac:dyDescent="0.25">
      <c r="A1850" s="13">
        <f>_xlfn.XLOOKUP(C1850,'Export Action'!$A$3:$A$1999,'Export Action'!$L$3:$L$1999)</f>
        <v>0</v>
      </c>
      <c r="B1850" s="84"/>
      <c r="C1850" s="1"/>
      <c r="D1850" s="36">
        <f>_xlfn.XLOOKUP(C1850,'Export Action'!$A$3:$A$1999,'Export Action'!$X$3:$X$1999)</f>
        <v>0</v>
      </c>
      <c r="E1850" s="1" t="e">
        <f>_xlfn.XLOOKUP(A1850,'Export Dossier'!$K$3:$K$974,'Export Dossier'!$D$3:$D$974)</f>
        <v>#N/A</v>
      </c>
      <c r="F1850" s="36"/>
      <c r="G1850" s="68"/>
      <c r="H1850" s="71"/>
      <c r="I1850" s="71"/>
      <c r="J1850" s="1"/>
      <c r="K1850" s="1"/>
      <c r="L1850" s="1"/>
      <c r="M1850" s="5"/>
      <c r="N1850" s="5"/>
      <c r="O1850" s="31"/>
      <c r="P1850" s="31"/>
      <c r="Q1850" s="1"/>
      <c r="R1850" s="64" t="str">
        <f>IF(OR(_xlfn.XLOOKUP(C1850,'Export Action'!$A$3:$A$1999,'Export Action'!$AO$3:$AO$1999)="Communes ZRR./bassins de vie pop &gt; 50% ZRR",_xlfn.XLOOKUP(C1850,'Export Action'!$A$3:$A$1999,'Export Action'!$AO$3:$AO$1999)="Contrats de relance et de transition écologique (CRTE) rural"),"Oui","Non")</f>
        <v>Non</v>
      </c>
      <c r="S1850" s="73"/>
      <c r="T1850" s="74">
        <f t="shared" si="29"/>
        <v>430</v>
      </c>
      <c r="U1850" s="75"/>
      <c r="V1850" s="8" t="str" cm="1">
        <f t="array" ref="V1850">IF(SUMPRODUCT((Tableau1[NOM DE LA STRUCTURE]=Tableau1[[#This Row],[NOM DE LA STRUCTURE]])*Tableau1[MONTANT PROPOSE POUR L''ACTION])=0,"",SUMPRODUCT((Tableau1[NOM DE LA STRUCTURE]=Tableau1[[#This Row],[NOM DE LA STRUCTURE]])*Tableau1[MONTANT PROPOSE POUR L''ACTION]))</f>
        <v/>
      </c>
      <c r="W1850" s="79"/>
    </row>
    <row r="1851" spans="1:23" ht="47.5" hidden="1" customHeight="1" x14ac:dyDescent="0.25">
      <c r="A1851" s="13">
        <f>_xlfn.XLOOKUP(C1851,'Export Action'!$A$3:$A$1999,'Export Action'!$L$3:$L$1999)</f>
        <v>0</v>
      </c>
      <c r="B1851" s="84"/>
      <c r="C1851" s="1"/>
      <c r="D1851" s="36">
        <f>_xlfn.XLOOKUP(C1851,'Export Action'!$A$3:$A$1999,'Export Action'!$X$3:$X$1999)</f>
        <v>0</v>
      </c>
      <c r="E1851" s="1" t="e">
        <f>_xlfn.XLOOKUP(A1851,'Export Dossier'!$K$3:$K$974,'Export Dossier'!$D$3:$D$974)</f>
        <v>#N/A</v>
      </c>
      <c r="F1851" s="36"/>
      <c r="G1851" s="68"/>
      <c r="H1851" s="71"/>
      <c r="I1851" s="71"/>
      <c r="J1851" s="1"/>
      <c r="K1851" s="1"/>
      <c r="L1851" s="1"/>
      <c r="M1851" s="5"/>
      <c r="N1851" s="5"/>
      <c r="O1851" s="31"/>
      <c r="P1851" s="31"/>
      <c r="Q1851" s="1"/>
      <c r="R1851" s="64" t="str">
        <f>IF(OR(_xlfn.XLOOKUP(C1851,'Export Action'!$A$3:$A$1999,'Export Action'!$AO$3:$AO$1999)="Communes ZRR./bassins de vie pop &gt; 50% ZRR",_xlfn.XLOOKUP(C1851,'Export Action'!$A$3:$A$1999,'Export Action'!$AO$3:$AO$1999)="Contrats de relance et de transition écologique (CRTE) rural"),"Oui","Non")</f>
        <v>Non</v>
      </c>
      <c r="S1851" s="73"/>
      <c r="T1851" s="74">
        <f t="shared" si="29"/>
        <v>430</v>
      </c>
      <c r="U1851" s="75"/>
      <c r="V1851" s="8" t="str" cm="1">
        <f t="array" ref="V1851">IF(SUMPRODUCT((Tableau1[NOM DE LA STRUCTURE]=Tableau1[[#This Row],[NOM DE LA STRUCTURE]])*Tableau1[MONTANT PROPOSE POUR L''ACTION])=0,"",SUMPRODUCT((Tableau1[NOM DE LA STRUCTURE]=Tableau1[[#This Row],[NOM DE LA STRUCTURE]])*Tableau1[MONTANT PROPOSE POUR L''ACTION]))</f>
        <v/>
      </c>
      <c r="W1851" s="79"/>
    </row>
    <row r="1852" spans="1:23" ht="47.5" hidden="1" customHeight="1" x14ac:dyDescent="0.25">
      <c r="A1852" s="13">
        <f>_xlfn.XLOOKUP(C1852,'Export Action'!$A$3:$A$1999,'Export Action'!$L$3:$L$1999)</f>
        <v>0</v>
      </c>
      <c r="B1852" s="84"/>
      <c r="C1852" s="1"/>
      <c r="D1852" s="36">
        <f>_xlfn.XLOOKUP(C1852,'Export Action'!$A$3:$A$1999,'Export Action'!$X$3:$X$1999)</f>
        <v>0</v>
      </c>
      <c r="E1852" s="1" t="e">
        <f>_xlfn.XLOOKUP(A1852,'Export Dossier'!$K$3:$K$974,'Export Dossier'!$D$3:$D$974)</f>
        <v>#N/A</v>
      </c>
      <c r="F1852" s="36"/>
      <c r="G1852" s="68"/>
      <c r="H1852" s="71"/>
      <c r="I1852" s="71"/>
      <c r="J1852" s="1"/>
      <c r="K1852" s="1"/>
      <c r="L1852" s="1"/>
      <c r="M1852" s="5"/>
      <c r="N1852" s="5"/>
      <c r="O1852" s="31"/>
      <c r="P1852" s="31"/>
      <c r="Q1852" s="1"/>
      <c r="R1852" s="64" t="str">
        <f>IF(OR(_xlfn.XLOOKUP(C1852,'Export Action'!$A$3:$A$1999,'Export Action'!$AO$3:$AO$1999)="Communes ZRR./bassins de vie pop &gt; 50% ZRR",_xlfn.XLOOKUP(C1852,'Export Action'!$A$3:$A$1999,'Export Action'!$AO$3:$AO$1999)="Contrats de relance et de transition écologique (CRTE) rural"),"Oui","Non")</f>
        <v>Non</v>
      </c>
      <c r="S1852" s="73"/>
      <c r="T1852" s="74">
        <f t="shared" si="29"/>
        <v>430</v>
      </c>
      <c r="U1852" s="75"/>
      <c r="V1852" s="8" t="str" cm="1">
        <f t="array" ref="V1852">IF(SUMPRODUCT((Tableau1[NOM DE LA STRUCTURE]=Tableau1[[#This Row],[NOM DE LA STRUCTURE]])*Tableau1[MONTANT PROPOSE POUR L''ACTION])=0,"",SUMPRODUCT((Tableau1[NOM DE LA STRUCTURE]=Tableau1[[#This Row],[NOM DE LA STRUCTURE]])*Tableau1[MONTANT PROPOSE POUR L''ACTION]))</f>
        <v/>
      </c>
      <c r="W1852" s="79"/>
    </row>
    <row r="1853" spans="1:23" ht="47.5" hidden="1" customHeight="1" x14ac:dyDescent="0.25">
      <c r="A1853" s="13">
        <f>_xlfn.XLOOKUP(C1853,'Export Action'!$A$3:$A$1999,'Export Action'!$L$3:$L$1999)</f>
        <v>0</v>
      </c>
      <c r="B1853" s="84"/>
      <c r="C1853" s="1"/>
      <c r="D1853" s="36">
        <f>_xlfn.XLOOKUP(C1853,'Export Action'!$A$3:$A$1999,'Export Action'!$X$3:$X$1999)</f>
        <v>0</v>
      </c>
      <c r="E1853" s="1" t="e">
        <f>_xlfn.XLOOKUP(A1853,'Export Dossier'!$K$3:$K$974,'Export Dossier'!$D$3:$D$974)</f>
        <v>#N/A</v>
      </c>
      <c r="F1853" s="36"/>
      <c r="G1853" s="68"/>
      <c r="H1853" s="71"/>
      <c r="I1853" s="71"/>
      <c r="J1853" s="1"/>
      <c r="K1853" s="1"/>
      <c r="L1853" s="1"/>
      <c r="M1853" s="5"/>
      <c r="N1853" s="5"/>
      <c r="O1853" s="31"/>
      <c r="P1853" s="31"/>
      <c r="Q1853" s="1"/>
      <c r="R1853" s="64" t="str">
        <f>IF(OR(_xlfn.XLOOKUP(C1853,'Export Action'!$A$3:$A$1999,'Export Action'!$AO$3:$AO$1999)="Communes ZRR./bassins de vie pop &gt; 50% ZRR",_xlfn.XLOOKUP(C1853,'Export Action'!$A$3:$A$1999,'Export Action'!$AO$3:$AO$1999)="Contrats de relance et de transition écologique (CRTE) rural"),"Oui","Non")</f>
        <v>Non</v>
      </c>
      <c r="S1853" s="73"/>
      <c r="T1853" s="74">
        <f t="shared" si="29"/>
        <v>430</v>
      </c>
      <c r="U1853" s="75"/>
      <c r="V1853" s="8" t="str" cm="1">
        <f t="array" ref="V1853">IF(SUMPRODUCT((Tableau1[NOM DE LA STRUCTURE]=Tableau1[[#This Row],[NOM DE LA STRUCTURE]])*Tableau1[MONTANT PROPOSE POUR L''ACTION])=0,"",SUMPRODUCT((Tableau1[NOM DE LA STRUCTURE]=Tableau1[[#This Row],[NOM DE LA STRUCTURE]])*Tableau1[MONTANT PROPOSE POUR L''ACTION]))</f>
        <v/>
      </c>
      <c r="W1853" s="79"/>
    </row>
    <row r="1854" spans="1:23" ht="47.5" hidden="1" customHeight="1" x14ac:dyDescent="0.25">
      <c r="A1854" s="13">
        <f>_xlfn.XLOOKUP(C1854,'Export Action'!$A$3:$A$1999,'Export Action'!$L$3:$L$1999)</f>
        <v>0</v>
      </c>
      <c r="B1854" s="84"/>
      <c r="C1854" s="1"/>
      <c r="D1854" s="36">
        <f>_xlfn.XLOOKUP(C1854,'Export Action'!$A$3:$A$1999,'Export Action'!$X$3:$X$1999)</f>
        <v>0</v>
      </c>
      <c r="E1854" s="1" t="e">
        <f>_xlfn.XLOOKUP(A1854,'Export Dossier'!$K$3:$K$974,'Export Dossier'!$D$3:$D$974)</f>
        <v>#N/A</v>
      </c>
      <c r="F1854" s="36"/>
      <c r="G1854" s="68"/>
      <c r="H1854" s="71"/>
      <c r="I1854" s="71"/>
      <c r="J1854" s="1"/>
      <c r="K1854" s="1"/>
      <c r="L1854" s="1"/>
      <c r="M1854" s="5"/>
      <c r="N1854" s="5"/>
      <c r="O1854" s="31"/>
      <c r="P1854" s="31"/>
      <c r="Q1854" s="1"/>
      <c r="R1854" s="64" t="str">
        <f>IF(OR(_xlfn.XLOOKUP(C1854,'Export Action'!$A$3:$A$1999,'Export Action'!$AO$3:$AO$1999)="Communes ZRR./bassins de vie pop &gt; 50% ZRR",_xlfn.XLOOKUP(C1854,'Export Action'!$A$3:$A$1999,'Export Action'!$AO$3:$AO$1999)="Contrats de relance et de transition écologique (CRTE) rural"),"Oui","Non")</f>
        <v>Non</v>
      </c>
      <c r="S1854" s="73"/>
      <c r="T1854" s="74">
        <f t="shared" si="29"/>
        <v>430</v>
      </c>
      <c r="U1854" s="75"/>
      <c r="V1854" s="8" t="str" cm="1">
        <f t="array" ref="V1854">IF(SUMPRODUCT((Tableau1[NOM DE LA STRUCTURE]=Tableau1[[#This Row],[NOM DE LA STRUCTURE]])*Tableau1[MONTANT PROPOSE POUR L''ACTION])=0,"",SUMPRODUCT((Tableau1[NOM DE LA STRUCTURE]=Tableau1[[#This Row],[NOM DE LA STRUCTURE]])*Tableau1[MONTANT PROPOSE POUR L''ACTION]))</f>
        <v/>
      </c>
      <c r="W1854" s="79"/>
    </row>
    <row r="1855" spans="1:23" ht="47.5" hidden="1" customHeight="1" x14ac:dyDescent="0.25">
      <c r="A1855" s="13">
        <f>_xlfn.XLOOKUP(C1855,'Export Action'!$A$3:$A$1999,'Export Action'!$L$3:$L$1999)</f>
        <v>0</v>
      </c>
      <c r="B1855" s="84"/>
      <c r="C1855" s="1"/>
      <c r="D1855" s="36">
        <f>_xlfn.XLOOKUP(C1855,'Export Action'!$A$3:$A$1999,'Export Action'!$X$3:$X$1999)</f>
        <v>0</v>
      </c>
      <c r="E1855" s="1" t="e">
        <f>_xlfn.XLOOKUP(A1855,'Export Dossier'!$K$3:$K$974,'Export Dossier'!$D$3:$D$974)</f>
        <v>#N/A</v>
      </c>
      <c r="F1855" s="36"/>
      <c r="G1855" s="68"/>
      <c r="H1855" s="71"/>
      <c r="I1855" s="71"/>
      <c r="J1855" s="1"/>
      <c r="K1855" s="1"/>
      <c r="L1855" s="1"/>
      <c r="M1855" s="5"/>
      <c r="N1855" s="5"/>
      <c r="O1855" s="31"/>
      <c r="P1855" s="31"/>
      <c r="Q1855" s="1"/>
      <c r="R1855" s="64" t="str">
        <f>IF(OR(_xlfn.XLOOKUP(C1855,'Export Action'!$A$3:$A$1999,'Export Action'!$AO$3:$AO$1999)="Communes ZRR./bassins de vie pop &gt; 50% ZRR",_xlfn.XLOOKUP(C1855,'Export Action'!$A$3:$A$1999,'Export Action'!$AO$3:$AO$1999)="Contrats de relance et de transition écologique (CRTE) rural"),"Oui","Non")</f>
        <v>Non</v>
      </c>
      <c r="S1855" s="73"/>
      <c r="T1855" s="74">
        <f t="shared" si="29"/>
        <v>430</v>
      </c>
      <c r="U1855" s="75"/>
      <c r="V1855" s="8" t="str" cm="1">
        <f t="array" ref="V1855">IF(SUMPRODUCT((Tableau1[NOM DE LA STRUCTURE]=Tableau1[[#This Row],[NOM DE LA STRUCTURE]])*Tableau1[MONTANT PROPOSE POUR L''ACTION])=0,"",SUMPRODUCT((Tableau1[NOM DE LA STRUCTURE]=Tableau1[[#This Row],[NOM DE LA STRUCTURE]])*Tableau1[MONTANT PROPOSE POUR L''ACTION]))</f>
        <v/>
      </c>
      <c r="W1855" s="79"/>
    </row>
    <row r="1856" spans="1:23" ht="47.5" hidden="1" customHeight="1" x14ac:dyDescent="0.25">
      <c r="A1856" s="13">
        <f>_xlfn.XLOOKUP(C1856,'Export Action'!$A$3:$A$1999,'Export Action'!$L$3:$L$1999)</f>
        <v>0</v>
      </c>
      <c r="B1856" s="84"/>
      <c r="C1856" s="1"/>
      <c r="D1856" s="36">
        <f>_xlfn.XLOOKUP(C1856,'Export Action'!$A$3:$A$1999,'Export Action'!$X$3:$X$1999)</f>
        <v>0</v>
      </c>
      <c r="E1856" s="1" t="e">
        <f>_xlfn.XLOOKUP(A1856,'Export Dossier'!$K$3:$K$974,'Export Dossier'!$D$3:$D$974)</f>
        <v>#N/A</v>
      </c>
      <c r="F1856" s="36"/>
      <c r="G1856" s="68"/>
      <c r="H1856" s="71"/>
      <c r="I1856" s="71"/>
      <c r="J1856" s="1"/>
      <c r="K1856" s="1"/>
      <c r="L1856" s="1"/>
      <c r="M1856" s="5"/>
      <c r="N1856" s="5"/>
      <c r="O1856" s="31"/>
      <c r="P1856" s="31"/>
      <c r="Q1856" s="1"/>
      <c r="R1856" s="64" t="str">
        <f>IF(OR(_xlfn.XLOOKUP(C1856,'Export Action'!$A$3:$A$1999,'Export Action'!$AO$3:$AO$1999)="Communes ZRR./bassins de vie pop &gt; 50% ZRR",_xlfn.XLOOKUP(C1856,'Export Action'!$A$3:$A$1999,'Export Action'!$AO$3:$AO$1999)="Contrats de relance et de transition écologique (CRTE) rural"),"Oui","Non")</f>
        <v>Non</v>
      </c>
      <c r="S1856" s="73"/>
      <c r="T1856" s="74">
        <f t="shared" si="29"/>
        <v>430</v>
      </c>
      <c r="U1856" s="75"/>
      <c r="V1856" s="8" t="str" cm="1">
        <f t="array" ref="V1856">IF(SUMPRODUCT((Tableau1[NOM DE LA STRUCTURE]=Tableau1[[#This Row],[NOM DE LA STRUCTURE]])*Tableau1[MONTANT PROPOSE POUR L''ACTION])=0,"",SUMPRODUCT((Tableau1[NOM DE LA STRUCTURE]=Tableau1[[#This Row],[NOM DE LA STRUCTURE]])*Tableau1[MONTANT PROPOSE POUR L''ACTION]))</f>
        <v/>
      </c>
      <c r="W1856" s="79"/>
    </row>
    <row r="1857" spans="1:23" ht="47.5" hidden="1" customHeight="1" x14ac:dyDescent="0.25">
      <c r="A1857" s="13">
        <f>_xlfn.XLOOKUP(C1857,'Export Action'!$A$3:$A$1999,'Export Action'!$L$3:$L$1999)</f>
        <v>0</v>
      </c>
      <c r="B1857" s="84"/>
      <c r="C1857" s="1"/>
      <c r="D1857" s="36">
        <f>_xlfn.XLOOKUP(C1857,'Export Action'!$A$3:$A$1999,'Export Action'!$X$3:$X$1999)</f>
        <v>0</v>
      </c>
      <c r="E1857" s="1" t="e">
        <f>_xlfn.XLOOKUP(A1857,'Export Dossier'!$K$3:$K$974,'Export Dossier'!$D$3:$D$974)</f>
        <v>#N/A</v>
      </c>
      <c r="F1857" s="36"/>
      <c r="G1857" s="68"/>
      <c r="H1857" s="71"/>
      <c r="I1857" s="71"/>
      <c r="J1857" s="1"/>
      <c r="K1857" s="1"/>
      <c r="L1857" s="1"/>
      <c r="M1857" s="5"/>
      <c r="N1857" s="5"/>
      <c r="O1857" s="31"/>
      <c r="P1857" s="31"/>
      <c r="Q1857" s="1"/>
      <c r="R1857" s="64" t="str">
        <f>IF(OR(_xlfn.XLOOKUP(C1857,'Export Action'!$A$3:$A$1999,'Export Action'!$AO$3:$AO$1999)="Communes ZRR./bassins de vie pop &gt; 50% ZRR",_xlfn.XLOOKUP(C1857,'Export Action'!$A$3:$A$1999,'Export Action'!$AO$3:$AO$1999)="Contrats de relance et de transition écologique (CRTE) rural"),"Oui","Non")</f>
        <v>Non</v>
      </c>
      <c r="S1857" s="73"/>
      <c r="T1857" s="74">
        <f t="shared" si="29"/>
        <v>430</v>
      </c>
      <c r="U1857" s="75"/>
      <c r="V1857" s="8" t="str" cm="1">
        <f t="array" ref="V1857">IF(SUMPRODUCT((Tableau1[NOM DE LA STRUCTURE]=Tableau1[[#This Row],[NOM DE LA STRUCTURE]])*Tableau1[MONTANT PROPOSE POUR L''ACTION])=0,"",SUMPRODUCT((Tableau1[NOM DE LA STRUCTURE]=Tableau1[[#This Row],[NOM DE LA STRUCTURE]])*Tableau1[MONTANT PROPOSE POUR L''ACTION]))</f>
        <v/>
      </c>
      <c r="W1857" s="79"/>
    </row>
    <row r="1858" spans="1:23" ht="47.5" hidden="1" customHeight="1" x14ac:dyDescent="0.25">
      <c r="A1858" s="13">
        <f>_xlfn.XLOOKUP(C1858,'Export Action'!$A$3:$A$1999,'Export Action'!$L$3:$L$1999)</f>
        <v>0</v>
      </c>
      <c r="B1858" s="84"/>
      <c r="C1858" s="1"/>
      <c r="D1858" s="36">
        <f>_xlfn.XLOOKUP(C1858,'Export Action'!$A$3:$A$1999,'Export Action'!$X$3:$X$1999)</f>
        <v>0</v>
      </c>
      <c r="E1858" s="1" t="e">
        <f>_xlfn.XLOOKUP(A1858,'Export Dossier'!$K$3:$K$974,'Export Dossier'!$D$3:$D$974)</f>
        <v>#N/A</v>
      </c>
      <c r="F1858" s="36"/>
      <c r="G1858" s="68"/>
      <c r="H1858" s="71"/>
      <c r="I1858" s="71"/>
      <c r="J1858" s="1"/>
      <c r="K1858" s="1"/>
      <c r="L1858" s="1"/>
      <c r="M1858" s="5"/>
      <c r="N1858" s="5"/>
      <c r="O1858" s="31"/>
      <c r="P1858" s="31"/>
      <c r="Q1858" s="1"/>
      <c r="R1858" s="64" t="str">
        <f>IF(OR(_xlfn.XLOOKUP(C1858,'Export Action'!$A$3:$A$1999,'Export Action'!$AO$3:$AO$1999)="Communes ZRR./bassins de vie pop &gt; 50% ZRR",_xlfn.XLOOKUP(C1858,'Export Action'!$A$3:$A$1999,'Export Action'!$AO$3:$AO$1999)="Contrats de relance et de transition écologique (CRTE) rural"),"Oui","Non")</f>
        <v>Non</v>
      </c>
      <c r="S1858" s="73"/>
      <c r="T1858" s="74">
        <f t="shared" si="29"/>
        <v>430</v>
      </c>
      <c r="U1858" s="75"/>
      <c r="V1858" s="8" t="str" cm="1">
        <f t="array" ref="V1858">IF(SUMPRODUCT((Tableau1[NOM DE LA STRUCTURE]=Tableau1[[#This Row],[NOM DE LA STRUCTURE]])*Tableau1[MONTANT PROPOSE POUR L''ACTION])=0,"",SUMPRODUCT((Tableau1[NOM DE LA STRUCTURE]=Tableau1[[#This Row],[NOM DE LA STRUCTURE]])*Tableau1[MONTANT PROPOSE POUR L''ACTION]))</f>
        <v/>
      </c>
      <c r="W1858" s="79"/>
    </row>
    <row r="1859" spans="1:23" ht="47.5" hidden="1" customHeight="1" x14ac:dyDescent="0.25">
      <c r="A1859" s="13">
        <f>_xlfn.XLOOKUP(C1859,'Export Action'!$A$3:$A$1999,'Export Action'!$L$3:$L$1999)</f>
        <v>0</v>
      </c>
      <c r="B1859" s="84"/>
      <c r="C1859" s="1"/>
      <c r="D1859" s="36">
        <f>_xlfn.XLOOKUP(C1859,'Export Action'!$A$3:$A$1999,'Export Action'!$X$3:$X$1999)</f>
        <v>0</v>
      </c>
      <c r="E1859" s="1" t="e">
        <f>_xlfn.XLOOKUP(A1859,'Export Dossier'!$K$3:$K$974,'Export Dossier'!$D$3:$D$974)</f>
        <v>#N/A</v>
      </c>
      <c r="F1859" s="36"/>
      <c r="G1859" s="68"/>
      <c r="H1859" s="71"/>
      <c r="I1859" s="71"/>
      <c r="J1859" s="1"/>
      <c r="K1859" s="1"/>
      <c r="L1859" s="1"/>
      <c r="M1859" s="5"/>
      <c r="N1859" s="5"/>
      <c r="O1859" s="31"/>
      <c r="P1859" s="31"/>
      <c r="Q1859" s="1"/>
      <c r="R1859" s="64" t="str">
        <f>IF(OR(_xlfn.XLOOKUP(C1859,'Export Action'!$A$3:$A$1999,'Export Action'!$AO$3:$AO$1999)="Communes ZRR./bassins de vie pop &gt; 50% ZRR",_xlfn.XLOOKUP(C1859,'Export Action'!$A$3:$A$1999,'Export Action'!$AO$3:$AO$1999)="Contrats de relance et de transition écologique (CRTE) rural"),"Oui","Non")</f>
        <v>Non</v>
      </c>
      <c r="S1859" s="73"/>
      <c r="T1859" s="74">
        <f t="shared" si="29"/>
        <v>430</v>
      </c>
      <c r="U1859" s="75"/>
      <c r="V1859" s="8" t="str" cm="1">
        <f t="array" ref="V1859">IF(SUMPRODUCT((Tableau1[NOM DE LA STRUCTURE]=Tableau1[[#This Row],[NOM DE LA STRUCTURE]])*Tableau1[MONTANT PROPOSE POUR L''ACTION])=0,"",SUMPRODUCT((Tableau1[NOM DE LA STRUCTURE]=Tableau1[[#This Row],[NOM DE LA STRUCTURE]])*Tableau1[MONTANT PROPOSE POUR L''ACTION]))</f>
        <v/>
      </c>
      <c r="W1859" s="79"/>
    </row>
    <row r="1860" spans="1:23" ht="47.5" hidden="1" customHeight="1" x14ac:dyDescent="0.25">
      <c r="A1860" s="13">
        <f>_xlfn.XLOOKUP(C1860,'Export Action'!$A$3:$A$1999,'Export Action'!$L$3:$L$1999)</f>
        <v>0</v>
      </c>
      <c r="B1860" s="84"/>
      <c r="C1860" s="1"/>
      <c r="D1860" s="36">
        <f>_xlfn.XLOOKUP(C1860,'Export Action'!$A$3:$A$1999,'Export Action'!$X$3:$X$1999)</f>
        <v>0</v>
      </c>
      <c r="E1860" s="1" t="e">
        <f>_xlfn.XLOOKUP(A1860,'Export Dossier'!$K$3:$K$974,'Export Dossier'!$D$3:$D$974)</f>
        <v>#N/A</v>
      </c>
      <c r="F1860" s="36"/>
      <c r="G1860" s="68"/>
      <c r="H1860" s="71"/>
      <c r="I1860" s="71"/>
      <c r="J1860" s="1"/>
      <c r="K1860" s="1"/>
      <c r="L1860" s="1"/>
      <c r="M1860" s="5"/>
      <c r="N1860" s="5"/>
      <c r="O1860" s="31"/>
      <c r="P1860" s="31"/>
      <c r="Q1860" s="1"/>
      <c r="R1860" s="64" t="str">
        <f>IF(OR(_xlfn.XLOOKUP(C1860,'Export Action'!$A$3:$A$1999,'Export Action'!$AO$3:$AO$1999)="Communes ZRR./bassins de vie pop &gt; 50% ZRR",_xlfn.XLOOKUP(C1860,'Export Action'!$A$3:$A$1999,'Export Action'!$AO$3:$AO$1999)="Contrats de relance et de transition écologique (CRTE) rural"),"Oui","Non")</f>
        <v>Non</v>
      </c>
      <c r="S1860" s="73"/>
      <c r="T1860" s="74">
        <f t="shared" si="29"/>
        <v>430</v>
      </c>
      <c r="U1860" s="75"/>
      <c r="V1860" s="8" t="str" cm="1">
        <f t="array" ref="V1860">IF(SUMPRODUCT((Tableau1[NOM DE LA STRUCTURE]=Tableau1[[#This Row],[NOM DE LA STRUCTURE]])*Tableau1[MONTANT PROPOSE POUR L''ACTION])=0,"",SUMPRODUCT((Tableau1[NOM DE LA STRUCTURE]=Tableau1[[#This Row],[NOM DE LA STRUCTURE]])*Tableau1[MONTANT PROPOSE POUR L''ACTION]))</f>
        <v/>
      </c>
      <c r="W1860" s="79"/>
    </row>
    <row r="1861" spans="1:23" ht="47.5" hidden="1" customHeight="1" x14ac:dyDescent="0.25">
      <c r="A1861" s="13">
        <f>_xlfn.XLOOKUP(C1861,'Export Action'!$A$3:$A$1999,'Export Action'!$L$3:$L$1999)</f>
        <v>0</v>
      </c>
      <c r="B1861" s="84"/>
      <c r="C1861" s="1"/>
      <c r="D1861" s="36">
        <f>_xlfn.XLOOKUP(C1861,'Export Action'!$A$3:$A$1999,'Export Action'!$X$3:$X$1999)</f>
        <v>0</v>
      </c>
      <c r="E1861" s="1" t="e">
        <f>_xlfn.XLOOKUP(A1861,'Export Dossier'!$K$3:$K$974,'Export Dossier'!$D$3:$D$974)</f>
        <v>#N/A</v>
      </c>
      <c r="F1861" s="36"/>
      <c r="G1861" s="68"/>
      <c r="H1861" s="71"/>
      <c r="I1861" s="71"/>
      <c r="J1861" s="1"/>
      <c r="K1861" s="1"/>
      <c r="L1861" s="1"/>
      <c r="M1861" s="5"/>
      <c r="N1861" s="5"/>
      <c r="O1861" s="31"/>
      <c r="P1861" s="31"/>
      <c r="Q1861" s="1"/>
      <c r="R1861" s="64" t="str">
        <f>IF(OR(_xlfn.XLOOKUP(C1861,'Export Action'!$A$3:$A$1999,'Export Action'!$AO$3:$AO$1999)="Communes ZRR./bassins de vie pop &gt; 50% ZRR",_xlfn.XLOOKUP(C1861,'Export Action'!$A$3:$A$1999,'Export Action'!$AO$3:$AO$1999)="Contrats de relance et de transition écologique (CRTE) rural"),"Oui","Non")</f>
        <v>Non</v>
      </c>
      <c r="S1861" s="73"/>
      <c r="T1861" s="74">
        <f t="shared" si="29"/>
        <v>430</v>
      </c>
      <c r="U1861" s="75"/>
      <c r="V1861" s="8" t="str" cm="1">
        <f t="array" ref="V1861">IF(SUMPRODUCT((Tableau1[NOM DE LA STRUCTURE]=Tableau1[[#This Row],[NOM DE LA STRUCTURE]])*Tableau1[MONTANT PROPOSE POUR L''ACTION])=0,"",SUMPRODUCT((Tableau1[NOM DE LA STRUCTURE]=Tableau1[[#This Row],[NOM DE LA STRUCTURE]])*Tableau1[MONTANT PROPOSE POUR L''ACTION]))</f>
        <v/>
      </c>
      <c r="W1861" s="79"/>
    </row>
    <row r="1862" spans="1:23" ht="47.5" hidden="1" customHeight="1" x14ac:dyDescent="0.25">
      <c r="A1862" s="13">
        <f>_xlfn.XLOOKUP(C1862,'Export Action'!$A$3:$A$1999,'Export Action'!$L$3:$L$1999)</f>
        <v>0</v>
      </c>
      <c r="B1862" s="84"/>
      <c r="C1862" s="1"/>
      <c r="D1862" s="36">
        <f>_xlfn.XLOOKUP(C1862,'Export Action'!$A$3:$A$1999,'Export Action'!$X$3:$X$1999)</f>
        <v>0</v>
      </c>
      <c r="E1862" s="1" t="e">
        <f>_xlfn.XLOOKUP(A1862,'Export Dossier'!$K$3:$K$974,'Export Dossier'!$D$3:$D$974)</f>
        <v>#N/A</v>
      </c>
      <c r="F1862" s="36"/>
      <c r="G1862" s="68"/>
      <c r="H1862" s="71"/>
      <c r="I1862" s="71"/>
      <c r="J1862" s="1"/>
      <c r="K1862" s="1"/>
      <c r="L1862" s="1"/>
      <c r="M1862" s="5"/>
      <c r="N1862" s="5"/>
      <c r="O1862" s="31"/>
      <c r="P1862" s="31"/>
      <c r="Q1862" s="1"/>
      <c r="R1862" s="64" t="str">
        <f>IF(OR(_xlfn.XLOOKUP(C1862,'Export Action'!$A$3:$A$1999,'Export Action'!$AO$3:$AO$1999)="Communes ZRR./bassins de vie pop &gt; 50% ZRR",_xlfn.XLOOKUP(C1862,'Export Action'!$A$3:$A$1999,'Export Action'!$AO$3:$AO$1999)="Contrats de relance et de transition écologique (CRTE) rural"),"Oui","Non")</f>
        <v>Non</v>
      </c>
      <c r="S1862" s="73"/>
      <c r="T1862" s="74">
        <f t="shared" si="29"/>
        <v>430</v>
      </c>
      <c r="U1862" s="75"/>
      <c r="V1862" s="8" t="str" cm="1">
        <f t="array" ref="V1862">IF(SUMPRODUCT((Tableau1[NOM DE LA STRUCTURE]=Tableau1[[#This Row],[NOM DE LA STRUCTURE]])*Tableau1[MONTANT PROPOSE POUR L''ACTION])=0,"",SUMPRODUCT((Tableau1[NOM DE LA STRUCTURE]=Tableau1[[#This Row],[NOM DE LA STRUCTURE]])*Tableau1[MONTANT PROPOSE POUR L''ACTION]))</f>
        <v/>
      </c>
      <c r="W1862" s="79"/>
    </row>
    <row r="1863" spans="1:23" ht="47.5" hidden="1" customHeight="1" x14ac:dyDescent="0.25">
      <c r="A1863" s="13">
        <f>_xlfn.XLOOKUP(C1863,'Export Action'!$A$3:$A$1999,'Export Action'!$L$3:$L$1999)</f>
        <v>0</v>
      </c>
      <c r="B1863" s="84"/>
      <c r="C1863" s="1"/>
      <c r="D1863" s="36">
        <f>_xlfn.XLOOKUP(C1863,'Export Action'!$A$3:$A$1999,'Export Action'!$X$3:$X$1999)</f>
        <v>0</v>
      </c>
      <c r="E1863" s="1" t="e">
        <f>_xlfn.XLOOKUP(A1863,'Export Dossier'!$K$3:$K$974,'Export Dossier'!$D$3:$D$974)</f>
        <v>#N/A</v>
      </c>
      <c r="F1863" s="36"/>
      <c r="G1863" s="68"/>
      <c r="H1863" s="71"/>
      <c r="I1863" s="71"/>
      <c r="J1863" s="1"/>
      <c r="K1863" s="1"/>
      <c r="L1863" s="1"/>
      <c r="M1863" s="5"/>
      <c r="N1863" s="5"/>
      <c r="O1863" s="31"/>
      <c r="P1863" s="31"/>
      <c r="Q1863" s="1"/>
      <c r="R1863" s="64" t="str">
        <f>IF(OR(_xlfn.XLOOKUP(C1863,'Export Action'!$A$3:$A$1999,'Export Action'!$AO$3:$AO$1999)="Communes ZRR./bassins de vie pop &gt; 50% ZRR",_xlfn.XLOOKUP(C1863,'Export Action'!$A$3:$A$1999,'Export Action'!$AO$3:$AO$1999)="Contrats de relance et de transition écologique (CRTE) rural"),"Oui","Non")</f>
        <v>Non</v>
      </c>
      <c r="S1863" s="73"/>
      <c r="T1863" s="74">
        <f t="shared" si="29"/>
        <v>430</v>
      </c>
      <c r="U1863" s="75"/>
      <c r="V1863" s="8" t="str" cm="1">
        <f t="array" ref="V1863">IF(SUMPRODUCT((Tableau1[NOM DE LA STRUCTURE]=Tableau1[[#This Row],[NOM DE LA STRUCTURE]])*Tableau1[MONTANT PROPOSE POUR L''ACTION])=0,"",SUMPRODUCT((Tableau1[NOM DE LA STRUCTURE]=Tableau1[[#This Row],[NOM DE LA STRUCTURE]])*Tableau1[MONTANT PROPOSE POUR L''ACTION]))</f>
        <v/>
      </c>
      <c r="W1863" s="79"/>
    </row>
    <row r="1864" spans="1:23" ht="47.5" hidden="1" customHeight="1" x14ac:dyDescent="0.25">
      <c r="A1864" s="13">
        <f>_xlfn.XLOOKUP(C1864,'Export Action'!$A$3:$A$1999,'Export Action'!$L$3:$L$1999)</f>
        <v>0</v>
      </c>
      <c r="B1864" s="84"/>
      <c r="C1864" s="1"/>
      <c r="D1864" s="36">
        <f>_xlfn.XLOOKUP(C1864,'Export Action'!$A$3:$A$1999,'Export Action'!$X$3:$X$1999)</f>
        <v>0</v>
      </c>
      <c r="E1864" s="1" t="e">
        <f>_xlfn.XLOOKUP(A1864,'Export Dossier'!$K$3:$K$974,'Export Dossier'!$D$3:$D$974)</f>
        <v>#N/A</v>
      </c>
      <c r="F1864" s="36"/>
      <c r="G1864" s="68"/>
      <c r="H1864" s="71"/>
      <c r="I1864" s="71"/>
      <c r="J1864" s="1"/>
      <c r="K1864" s="1"/>
      <c r="L1864" s="1"/>
      <c r="M1864" s="5"/>
      <c r="N1864" s="5"/>
      <c r="O1864" s="31"/>
      <c r="P1864" s="31"/>
      <c r="Q1864" s="1"/>
      <c r="R1864" s="64" t="str">
        <f>IF(OR(_xlfn.XLOOKUP(C1864,'Export Action'!$A$3:$A$1999,'Export Action'!$AO$3:$AO$1999)="Communes ZRR./bassins de vie pop &gt; 50% ZRR",_xlfn.XLOOKUP(C1864,'Export Action'!$A$3:$A$1999,'Export Action'!$AO$3:$AO$1999)="Contrats de relance et de transition écologique (CRTE) rural"),"Oui","Non")</f>
        <v>Non</v>
      </c>
      <c r="S1864" s="73"/>
      <c r="T1864" s="74">
        <f t="shared" si="29"/>
        <v>430</v>
      </c>
      <c r="U1864" s="75"/>
      <c r="V1864" s="8" t="str" cm="1">
        <f t="array" ref="V1864">IF(SUMPRODUCT((Tableau1[NOM DE LA STRUCTURE]=Tableau1[[#This Row],[NOM DE LA STRUCTURE]])*Tableau1[MONTANT PROPOSE POUR L''ACTION])=0,"",SUMPRODUCT((Tableau1[NOM DE LA STRUCTURE]=Tableau1[[#This Row],[NOM DE LA STRUCTURE]])*Tableau1[MONTANT PROPOSE POUR L''ACTION]))</f>
        <v/>
      </c>
      <c r="W1864" s="79"/>
    </row>
    <row r="1865" spans="1:23" ht="47.5" hidden="1" customHeight="1" x14ac:dyDescent="0.25">
      <c r="A1865" s="13">
        <f>_xlfn.XLOOKUP(C1865,'Export Action'!$A$3:$A$1999,'Export Action'!$L$3:$L$1999)</f>
        <v>0</v>
      </c>
      <c r="B1865" s="84"/>
      <c r="C1865" s="1"/>
      <c r="D1865" s="36">
        <f>_xlfn.XLOOKUP(C1865,'Export Action'!$A$3:$A$1999,'Export Action'!$X$3:$X$1999)</f>
        <v>0</v>
      </c>
      <c r="E1865" s="1" t="e">
        <f>_xlfn.XLOOKUP(A1865,'Export Dossier'!$K$3:$K$974,'Export Dossier'!$D$3:$D$974)</f>
        <v>#N/A</v>
      </c>
      <c r="F1865" s="36"/>
      <c r="G1865" s="68"/>
      <c r="H1865" s="71"/>
      <c r="I1865" s="71"/>
      <c r="J1865" s="1"/>
      <c r="K1865" s="1"/>
      <c r="L1865" s="1"/>
      <c r="M1865" s="5"/>
      <c r="N1865" s="5"/>
      <c r="O1865" s="31"/>
      <c r="P1865" s="31"/>
      <c r="Q1865" s="1"/>
      <c r="R1865" s="64" t="str">
        <f>IF(OR(_xlfn.XLOOKUP(C1865,'Export Action'!$A$3:$A$1999,'Export Action'!$AO$3:$AO$1999)="Communes ZRR./bassins de vie pop &gt; 50% ZRR",_xlfn.XLOOKUP(C1865,'Export Action'!$A$3:$A$1999,'Export Action'!$AO$3:$AO$1999)="Contrats de relance et de transition écologique (CRTE) rural"),"Oui","Non")</f>
        <v>Non</v>
      </c>
      <c r="S1865" s="73"/>
      <c r="T1865" s="74">
        <f t="shared" si="29"/>
        <v>430</v>
      </c>
      <c r="U1865" s="75"/>
      <c r="V1865" s="8" t="str" cm="1">
        <f t="array" ref="V1865">IF(SUMPRODUCT((Tableau1[NOM DE LA STRUCTURE]=Tableau1[[#This Row],[NOM DE LA STRUCTURE]])*Tableau1[MONTANT PROPOSE POUR L''ACTION])=0,"",SUMPRODUCT((Tableau1[NOM DE LA STRUCTURE]=Tableau1[[#This Row],[NOM DE LA STRUCTURE]])*Tableau1[MONTANT PROPOSE POUR L''ACTION]))</f>
        <v/>
      </c>
      <c r="W1865" s="79"/>
    </row>
    <row r="1866" spans="1:23" ht="47.5" hidden="1" customHeight="1" x14ac:dyDescent="0.25">
      <c r="A1866" s="13">
        <f>_xlfn.XLOOKUP(C1866,'Export Action'!$A$3:$A$1999,'Export Action'!$L$3:$L$1999)</f>
        <v>0</v>
      </c>
      <c r="B1866" s="84"/>
      <c r="C1866" s="1"/>
      <c r="D1866" s="36">
        <f>_xlfn.XLOOKUP(C1866,'Export Action'!$A$3:$A$1999,'Export Action'!$X$3:$X$1999)</f>
        <v>0</v>
      </c>
      <c r="E1866" s="1" t="e">
        <f>_xlfn.XLOOKUP(A1866,'Export Dossier'!$K$3:$K$974,'Export Dossier'!$D$3:$D$974)</f>
        <v>#N/A</v>
      </c>
      <c r="F1866" s="36"/>
      <c r="G1866" s="68"/>
      <c r="H1866" s="71"/>
      <c r="I1866" s="71"/>
      <c r="J1866" s="1"/>
      <c r="K1866" s="1"/>
      <c r="L1866" s="1"/>
      <c r="M1866" s="5"/>
      <c r="N1866" s="5"/>
      <c r="O1866" s="31"/>
      <c r="P1866" s="31"/>
      <c r="Q1866" s="1"/>
      <c r="R1866" s="64" t="str">
        <f>IF(OR(_xlfn.XLOOKUP(C1866,'Export Action'!$A$3:$A$1999,'Export Action'!$AO$3:$AO$1999)="Communes ZRR./bassins de vie pop &gt; 50% ZRR",_xlfn.XLOOKUP(C1866,'Export Action'!$A$3:$A$1999,'Export Action'!$AO$3:$AO$1999)="Contrats de relance et de transition écologique (CRTE) rural"),"Oui","Non")</f>
        <v>Non</v>
      </c>
      <c r="S1866" s="73"/>
      <c r="T1866" s="74">
        <f t="shared" si="29"/>
        <v>430</v>
      </c>
      <c r="U1866" s="75"/>
      <c r="V1866" s="8" t="str" cm="1">
        <f t="array" ref="V1866">IF(SUMPRODUCT((Tableau1[NOM DE LA STRUCTURE]=Tableau1[[#This Row],[NOM DE LA STRUCTURE]])*Tableau1[MONTANT PROPOSE POUR L''ACTION])=0,"",SUMPRODUCT((Tableau1[NOM DE LA STRUCTURE]=Tableau1[[#This Row],[NOM DE LA STRUCTURE]])*Tableau1[MONTANT PROPOSE POUR L''ACTION]))</f>
        <v/>
      </c>
      <c r="W1866" s="79"/>
    </row>
    <row r="1867" spans="1:23" ht="47.5" hidden="1" customHeight="1" x14ac:dyDescent="0.25">
      <c r="A1867" s="13">
        <f>_xlfn.XLOOKUP(C1867,'Export Action'!$A$3:$A$1999,'Export Action'!$L$3:$L$1999)</f>
        <v>0</v>
      </c>
      <c r="B1867" s="84"/>
      <c r="C1867" s="1"/>
      <c r="D1867" s="36">
        <f>_xlfn.XLOOKUP(C1867,'Export Action'!$A$3:$A$1999,'Export Action'!$X$3:$X$1999)</f>
        <v>0</v>
      </c>
      <c r="E1867" s="1" t="e">
        <f>_xlfn.XLOOKUP(A1867,'Export Dossier'!$K$3:$K$974,'Export Dossier'!$D$3:$D$974)</f>
        <v>#N/A</v>
      </c>
      <c r="F1867" s="36"/>
      <c r="G1867" s="68"/>
      <c r="H1867" s="71"/>
      <c r="I1867" s="71"/>
      <c r="J1867" s="1"/>
      <c r="K1867" s="1"/>
      <c r="L1867" s="1"/>
      <c r="M1867" s="5"/>
      <c r="N1867" s="5"/>
      <c r="O1867" s="31"/>
      <c r="P1867" s="31"/>
      <c r="Q1867" s="1"/>
      <c r="R1867" s="64" t="str">
        <f>IF(OR(_xlfn.XLOOKUP(C1867,'Export Action'!$A$3:$A$1999,'Export Action'!$AO$3:$AO$1999)="Communes ZRR./bassins de vie pop &gt; 50% ZRR",_xlfn.XLOOKUP(C1867,'Export Action'!$A$3:$A$1999,'Export Action'!$AO$3:$AO$1999)="Contrats de relance et de transition écologique (CRTE) rural"),"Oui","Non")</f>
        <v>Non</v>
      </c>
      <c r="S1867" s="73"/>
      <c r="T1867" s="74">
        <f t="shared" si="29"/>
        <v>430</v>
      </c>
      <c r="U1867" s="75"/>
      <c r="V1867" s="8" t="str" cm="1">
        <f t="array" ref="V1867">IF(SUMPRODUCT((Tableau1[NOM DE LA STRUCTURE]=Tableau1[[#This Row],[NOM DE LA STRUCTURE]])*Tableau1[MONTANT PROPOSE POUR L''ACTION])=0,"",SUMPRODUCT((Tableau1[NOM DE LA STRUCTURE]=Tableau1[[#This Row],[NOM DE LA STRUCTURE]])*Tableau1[MONTANT PROPOSE POUR L''ACTION]))</f>
        <v/>
      </c>
      <c r="W1867" s="79"/>
    </row>
    <row r="1868" spans="1:23" ht="47.5" hidden="1" customHeight="1" x14ac:dyDescent="0.25">
      <c r="A1868" s="13">
        <f>_xlfn.XLOOKUP(C1868,'Export Action'!$A$3:$A$1999,'Export Action'!$L$3:$L$1999)</f>
        <v>0</v>
      </c>
      <c r="B1868" s="84"/>
      <c r="C1868" s="1"/>
      <c r="D1868" s="36">
        <f>_xlfn.XLOOKUP(C1868,'Export Action'!$A$3:$A$1999,'Export Action'!$X$3:$X$1999)</f>
        <v>0</v>
      </c>
      <c r="E1868" s="1" t="e">
        <f>_xlfn.XLOOKUP(A1868,'Export Dossier'!$K$3:$K$974,'Export Dossier'!$D$3:$D$974)</f>
        <v>#N/A</v>
      </c>
      <c r="F1868" s="36"/>
      <c r="G1868" s="68"/>
      <c r="H1868" s="71"/>
      <c r="I1868" s="71"/>
      <c r="J1868" s="1"/>
      <c r="K1868" s="1"/>
      <c r="L1868" s="1"/>
      <c r="M1868" s="5"/>
      <c r="N1868" s="5"/>
      <c r="O1868" s="31"/>
      <c r="P1868" s="31"/>
      <c r="Q1868" s="1"/>
      <c r="R1868" s="64" t="str">
        <f>IF(OR(_xlfn.XLOOKUP(C1868,'Export Action'!$A$3:$A$1999,'Export Action'!$AO$3:$AO$1999)="Communes ZRR./bassins de vie pop &gt; 50% ZRR",_xlfn.XLOOKUP(C1868,'Export Action'!$A$3:$A$1999,'Export Action'!$AO$3:$AO$1999)="Contrats de relance et de transition écologique (CRTE) rural"),"Oui","Non")</f>
        <v>Non</v>
      </c>
      <c r="S1868" s="73"/>
      <c r="T1868" s="74">
        <f t="shared" si="29"/>
        <v>430</v>
      </c>
      <c r="U1868" s="75"/>
      <c r="V1868" s="8" t="str" cm="1">
        <f t="array" ref="V1868">IF(SUMPRODUCT((Tableau1[NOM DE LA STRUCTURE]=Tableau1[[#This Row],[NOM DE LA STRUCTURE]])*Tableau1[MONTANT PROPOSE POUR L''ACTION])=0,"",SUMPRODUCT((Tableau1[NOM DE LA STRUCTURE]=Tableau1[[#This Row],[NOM DE LA STRUCTURE]])*Tableau1[MONTANT PROPOSE POUR L''ACTION]))</f>
        <v/>
      </c>
      <c r="W1868" s="79"/>
    </row>
    <row r="1869" spans="1:23" ht="47.5" hidden="1" customHeight="1" x14ac:dyDescent="0.25">
      <c r="A1869" s="13">
        <f>_xlfn.XLOOKUP(C1869,'Export Action'!$A$3:$A$1999,'Export Action'!$L$3:$L$1999)</f>
        <v>0</v>
      </c>
      <c r="B1869" s="84"/>
      <c r="C1869" s="1"/>
      <c r="D1869" s="36">
        <f>_xlfn.XLOOKUP(C1869,'Export Action'!$A$3:$A$1999,'Export Action'!$X$3:$X$1999)</f>
        <v>0</v>
      </c>
      <c r="E1869" s="1" t="e">
        <f>_xlfn.XLOOKUP(A1869,'Export Dossier'!$K$3:$K$974,'Export Dossier'!$D$3:$D$974)</f>
        <v>#N/A</v>
      </c>
      <c r="F1869" s="36"/>
      <c r="G1869" s="68"/>
      <c r="H1869" s="71"/>
      <c r="I1869" s="71"/>
      <c r="J1869" s="1"/>
      <c r="K1869" s="1"/>
      <c r="L1869" s="1"/>
      <c r="M1869" s="5"/>
      <c r="N1869" s="5"/>
      <c r="O1869" s="31"/>
      <c r="P1869" s="31"/>
      <c r="Q1869" s="1"/>
      <c r="R1869" s="64" t="str">
        <f>IF(OR(_xlfn.XLOOKUP(C1869,'Export Action'!$A$3:$A$1999,'Export Action'!$AO$3:$AO$1999)="Communes ZRR./bassins de vie pop &gt; 50% ZRR",_xlfn.XLOOKUP(C1869,'Export Action'!$A$3:$A$1999,'Export Action'!$AO$3:$AO$1999)="Contrats de relance et de transition écologique (CRTE) rural"),"Oui","Non")</f>
        <v>Non</v>
      </c>
      <c r="S1869" s="73"/>
      <c r="T1869" s="74">
        <f t="shared" si="29"/>
        <v>430</v>
      </c>
      <c r="U1869" s="75"/>
      <c r="V1869" s="8" t="str" cm="1">
        <f t="array" ref="V1869">IF(SUMPRODUCT((Tableau1[NOM DE LA STRUCTURE]=Tableau1[[#This Row],[NOM DE LA STRUCTURE]])*Tableau1[MONTANT PROPOSE POUR L''ACTION])=0,"",SUMPRODUCT((Tableau1[NOM DE LA STRUCTURE]=Tableau1[[#This Row],[NOM DE LA STRUCTURE]])*Tableau1[MONTANT PROPOSE POUR L''ACTION]))</f>
        <v/>
      </c>
      <c r="W1869" s="79"/>
    </row>
    <row r="1870" spans="1:23" ht="47.5" hidden="1" customHeight="1" x14ac:dyDescent="0.25">
      <c r="A1870" s="13">
        <f>_xlfn.XLOOKUP(C1870,'Export Action'!$A$3:$A$1999,'Export Action'!$L$3:$L$1999)</f>
        <v>0</v>
      </c>
      <c r="B1870" s="84"/>
      <c r="C1870" s="1"/>
      <c r="D1870" s="36">
        <f>_xlfn.XLOOKUP(C1870,'Export Action'!$A$3:$A$1999,'Export Action'!$X$3:$X$1999)</f>
        <v>0</v>
      </c>
      <c r="E1870" s="1" t="e">
        <f>_xlfn.XLOOKUP(A1870,'Export Dossier'!$K$3:$K$974,'Export Dossier'!$D$3:$D$974)</f>
        <v>#N/A</v>
      </c>
      <c r="F1870" s="36"/>
      <c r="G1870" s="68"/>
      <c r="H1870" s="71"/>
      <c r="I1870" s="71"/>
      <c r="J1870" s="1"/>
      <c r="K1870" s="1"/>
      <c r="L1870" s="1"/>
      <c r="M1870" s="5"/>
      <c r="N1870" s="5"/>
      <c r="O1870" s="31"/>
      <c r="P1870" s="31"/>
      <c r="Q1870" s="1"/>
      <c r="R1870" s="64" t="str">
        <f>IF(OR(_xlfn.XLOOKUP(C1870,'Export Action'!$A$3:$A$1999,'Export Action'!$AO$3:$AO$1999)="Communes ZRR./bassins de vie pop &gt; 50% ZRR",_xlfn.XLOOKUP(C1870,'Export Action'!$A$3:$A$1999,'Export Action'!$AO$3:$AO$1999)="Contrats de relance et de transition écologique (CRTE) rural"),"Oui","Non")</f>
        <v>Non</v>
      </c>
      <c r="S1870" s="73"/>
      <c r="T1870" s="74">
        <f t="shared" si="29"/>
        <v>430</v>
      </c>
      <c r="U1870" s="75"/>
      <c r="V1870" s="8" t="str" cm="1">
        <f t="array" ref="V1870">IF(SUMPRODUCT((Tableau1[NOM DE LA STRUCTURE]=Tableau1[[#This Row],[NOM DE LA STRUCTURE]])*Tableau1[MONTANT PROPOSE POUR L''ACTION])=0,"",SUMPRODUCT((Tableau1[NOM DE LA STRUCTURE]=Tableau1[[#This Row],[NOM DE LA STRUCTURE]])*Tableau1[MONTANT PROPOSE POUR L''ACTION]))</f>
        <v/>
      </c>
      <c r="W1870" s="79"/>
    </row>
    <row r="1871" spans="1:23" ht="47.5" hidden="1" customHeight="1" x14ac:dyDescent="0.25">
      <c r="A1871" s="13">
        <f>_xlfn.XLOOKUP(C1871,'Export Action'!$A$3:$A$1999,'Export Action'!$L$3:$L$1999)</f>
        <v>0</v>
      </c>
      <c r="B1871" s="84"/>
      <c r="C1871" s="1"/>
      <c r="D1871" s="36">
        <f>_xlfn.XLOOKUP(C1871,'Export Action'!$A$3:$A$1999,'Export Action'!$X$3:$X$1999)</f>
        <v>0</v>
      </c>
      <c r="E1871" s="1" t="e">
        <f>_xlfn.XLOOKUP(A1871,'Export Dossier'!$K$3:$K$974,'Export Dossier'!$D$3:$D$974)</f>
        <v>#N/A</v>
      </c>
      <c r="F1871" s="36"/>
      <c r="G1871" s="68"/>
      <c r="H1871" s="71"/>
      <c r="I1871" s="71"/>
      <c r="J1871" s="1"/>
      <c r="K1871" s="1"/>
      <c r="L1871" s="1"/>
      <c r="M1871" s="5"/>
      <c r="N1871" s="5"/>
      <c r="O1871" s="31"/>
      <c r="P1871" s="31"/>
      <c r="Q1871" s="1"/>
      <c r="R1871" s="64" t="str">
        <f>IF(OR(_xlfn.XLOOKUP(C1871,'Export Action'!$A$3:$A$1999,'Export Action'!$AO$3:$AO$1999)="Communes ZRR./bassins de vie pop &gt; 50% ZRR",_xlfn.XLOOKUP(C1871,'Export Action'!$A$3:$A$1999,'Export Action'!$AO$3:$AO$1999)="Contrats de relance et de transition écologique (CRTE) rural"),"Oui","Non")</f>
        <v>Non</v>
      </c>
      <c r="S1871" s="73"/>
      <c r="T1871" s="74">
        <f t="shared" si="29"/>
        <v>430</v>
      </c>
      <c r="U1871" s="75"/>
      <c r="V1871" s="8" t="str" cm="1">
        <f t="array" ref="V1871">IF(SUMPRODUCT((Tableau1[NOM DE LA STRUCTURE]=Tableau1[[#This Row],[NOM DE LA STRUCTURE]])*Tableau1[MONTANT PROPOSE POUR L''ACTION])=0,"",SUMPRODUCT((Tableau1[NOM DE LA STRUCTURE]=Tableau1[[#This Row],[NOM DE LA STRUCTURE]])*Tableau1[MONTANT PROPOSE POUR L''ACTION]))</f>
        <v/>
      </c>
      <c r="W1871" s="79"/>
    </row>
    <row r="1872" spans="1:23" ht="47.5" hidden="1" customHeight="1" x14ac:dyDescent="0.25">
      <c r="A1872" s="13">
        <f>_xlfn.XLOOKUP(C1872,'Export Action'!$A$3:$A$1999,'Export Action'!$L$3:$L$1999)</f>
        <v>0</v>
      </c>
      <c r="B1872" s="84"/>
      <c r="C1872" s="1"/>
      <c r="D1872" s="36">
        <f>_xlfn.XLOOKUP(C1872,'Export Action'!$A$3:$A$1999,'Export Action'!$X$3:$X$1999)</f>
        <v>0</v>
      </c>
      <c r="E1872" s="1" t="e">
        <f>_xlfn.XLOOKUP(A1872,'Export Dossier'!$K$3:$K$974,'Export Dossier'!$D$3:$D$974)</f>
        <v>#N/A</v>
      </c>
      <c r="F1872" s="36"/>
      <c r="G1872" s="68"/>
      <c r="H1872" s="71"/>
      <c r="I1872" s="71"/>
      <c r="J1872" s="1"/>
      <c r="K1872" s="1"/>
      <c r="L1872" s="1"/>
      <c r="M1872" s="5"/>
      <c r="N1872" s="5"/>
      <c r="O1872" s="31"/>
      <c r="P1872" s="31"/>
      <c r="Q1872" s="1"/>
      <c r="R1872" s="64" t="str">
        <f>IF(OR(_xlfn.XLOOKUP(C1872,'Export Action'!$A$3:$A$1999,'Export Action'!$AO$3:$AO$1999)="Communes ZRR./bassins de vie pop &gt; 50% ZRR",_xlfn.XLOOKUP(C1872,'Export Action'!$A$3:$A$1999,'Export Action'!$AO$3:$AO$1999)="Contrats de relance et de transition écologique (CRTE) rural"),"Oui","Non")</f>
        <v>Non</v>
      </c>
      <c r="S1872" s="73"/>
      <c r="T1872" s="74">
        <f t="shared" si="29"/>
        <v>430</v>
      </c>
      <c r="U1872" s="75"/>
      <c r="V1872" s="8" t="str" cm="1">
        <f t="array" ref="V1872">IF(SUMPRODUCT((Tableau1[NOM DE LA STRUCTURE]=Tableau1[[#This Row],[NOM DE LA STRUCTURE]])*Tableau1[MONTANT PROPOSE POUR L''ACTION])=0,"",SUMPRODUCT((Tableau1[NOM DE LA STRUCTURE]=Tableau1[[#This Row],[NOM DE LA STRUCTURE]])*Tableau1[MONTANT PROPOSE POUR L''ACTION]))</f>
        <v/>
      </c>
      <c r="W1872" s="79"/>
    </row>
    <row r="1873" spans="1:23" ht="47.5" hidden="1" customHeight="1" x14ac:dyDescent="0.25">
      <c r="A1873" s="13">
        <f>_xlfn.XLOOKUP(C1873,'Export Action'!$A$3:$A$1999,'Export Action'!$L$3:$L$1999)</f>
        <v>0</v>
      </c>
      <c r="B1873" s="84"/>
      <c r="C1873" s="1"/>
      <c r="D1873" s="36">
        <f>_xlfn.XLOOKUP(C1873,'Export Action'!$A$3:$A$1999,'Export Action'!$X$3:$X$1999)</f>
        <v>0</v>
      </c>
      <c r="E1873" s="1" t="e">
        <f>_xlfn.XLOOKUP(A1873,'Export Dossier'!$K$3:$K$974,'Export Dossier'!$D$3:$D$974)</f>
        <v>#N/A</v>
      </c>
      <c r="F1873" s="36"/>
      <c r="G1873" s="68"/>
      <c r="H1873" s="71"/>
      <c r="I1873" s="71"/>
      <c r="J1873" s="1"/>
      <c r="K1873" s="1"/>
      <c r="L1873" s="1"/>
      <c r="M1873" s="5"/>
      <c r="N1873" s="5"/>
      <c r="O1873" s="31"/>
      <c r="P1873" s="31"/>
      <c r="Q1873" s="1"/>
      <c r="R1873" s="64" t="str">
        <f>IF(OR(_xlfn.XLOOKUP(C1873,'Export Action'!$A$3:$A$1999,'Export Action'!$AO$3:$AO$1999)="Communes ZRR./bassins de vie pop &gt; 50% ZRR",_xlfn.XLOOKUP(C1873,'Export Action'!$A$3:$A$1999,'Export Action'!$AO$3:$AO$1999)="Contrats de relance et de transition écologique (CRTE) rural"),"Oui","Non")</f>
        <v>Non</v>
      </c>
      <c r="S1873" s="73"/>
      <c r="T1873" s="74">
        <f t="shared" si="29"/>
        <v>430</v>
      </c>
      <c r="U1873" s="75"/>
      <c r="V1873" s="8" t="str" cm="1">
        <f t="array" ref="V1873">IF(SUMPRODUCT((Tableau1[NOM DE LA STRUCTURE]=Tableau1[[#This Row],[NOM DE LA STRUCTURE]])*Tableau1[MONTANT PROPOSE POUR L''ACTION])=0,"",SUMPRODUCT((Tableau1[NOM DE LA STRUCTURE]=Tableau1[[#This Row],[NOM DE LA STRUCTURE]])*Tableau1[MONTANT PROPOSE POUR L''ACTION]))</f>
        <v/>
      </c>
      <c r="W1873" s="79"/>
    </row>
    <row r="1874" spans="1:23" ht="47.5" hidden="1" customHeight="1" x14ac:dyDescent="0.25">
      <c r="A1874" s="13">
        <f>_xlfn.XLOOKUP(C1874,'Export Action'!$A$3:$A$1999,'Export Action'!$L$3:$L$1999)</f>
        <v>0</v>
      </c>
      <c r="B1874" s="84"/>
      <c r="C1874" s="1"/>
      <c r="D1874" s="36">
        <f>_xlfn.XLOOKUP(C1874,'Export Action'!$A$3:$A$1999,'Export Action'!$X$3:$X$1999)</f>
        <v>0</v>
      </c>
      <c r="E1874" s="1" t="e">
        <f>_xlfn.XLOOKUP(A1874,'Export Dossier'!$K$3:$K$974,'Export Dossier'!$D$3:$D$974)</f>
        <v>#N/A</v>
      </c>
      <c r="F1874" s="36"/>
      <c r="G1874" s="68"/>
      <c r="H1874" s="71"/>
      <c r="I1874" s="71"/>
      <c r="J1874" s="1"/>
      <c r="K1874" s="1"/>
      <c r="L1874" s="1"/>
      <c r="M1874" s="5"/>
      <c r="N1874" s="5"/>
      <c r="O1874" s="31"/>
      <c r="P1874" s="31"/>
      <c r="Q1874" s="1"/>
      <c r="R1874" s="64" t="str">
        <f>IF(OR(_xlfn.XLOOKUP(C1874,'Export Action'!$A$3:$A$1999,'Export Action'!$AO$3:$AO$1999)="Communes ZRR./bassins de vie pop &gt; 50% ZRR",_xlfn.XLOOKUP(C1874,'Export Action'!$A$3:$A$1999,'Export Action'!$AO$3:$AO$1999)="Contrats de relance et de transition écologique (CRTE) rural"),"Oui","Non")</f>
        <v>Non</v>
      </c>
      <c r="S1874" s="73"/>
      <c r="T1874" s="74">
        <f t="shared" si="29"/>
        <v>430</v>
      </c>
      <c r="U1874" s="75"/>
      <c r="V1874" s="8" t="str" cm="1">
        <f t="array" ref="V1874">IF(SUMPRODUCT((Tableau1[NOM DE LA STRUCTURE]=Tableau1[[#This Row],[NOM DE LA STRUCTURE]])*Tableau1[MONTANT PROPOSE POUR L''ACTION])=0,"",SUMPRODUCT((Tableau1[NOM DE LA STRUCTURE]=Tableau1[[#This Row],[NOM DE LA STRUCTURE]])*Tableau1[MONTANT PROPOSE POUR L''ACTION]))</f>
        <v/>
      </c>
      <c r="W1874" s="79"/>
    </row>
    <row r="1875" spans="1:23" ht="47.5" hidden="1" customHeight="1" x14ac:dyDescent="0.25">
      <c r="A1875" s="13">
        <f>_xlfn.XLOOKUP(C1875,'Export Action'!$A$3:$A$1999,'Export Action'!$L$3:$L$1999)</f>
        <v>0</v>
      </c>
      <c r="B1875" s="84"/>
      <c r="C1875" s="1"/>
      <c r="D1875" s="36">
        <f>_xlfn.XLOOKUP(C1875,'Export Action'!$A$3:$A$1999,'Export Action'!$X$3:$X$1999)</f>
        <v>0</v>
      </c>
      <c r="E1875" s="1" t="e">
        <f>_xlfn.XLOOKUP(A1875,'Export Dossier'!$K$3:$K$974,'Export Dossier'!$D$3:$D$974)</f>
        <v>#N/A</v>
      </c>
      <c r="F1875" s="36"/>
      <c r="G1875" s="68"/>
      <c r="H1875" s="71"/>
      <c r="I1875" s="71"/>
      <c r="J1875" s="1"/>
      <c r="K1875" s="1"/>
      <c r="L1875" s="1"/>
      <c r="M1875" s="5"/>
      <c r="N1875" s="5"/>
      <c r="O1875" s="31"/>
      <c r="P1875" s="31"/>
      <c r="Q1875" s="1"/>
      <c r="R1875" s="64" t="str">
        <f>IF(OR(_xlfn.XLOOKUP(C1875,'Export Action'!$A$3:$A$1999,'Export Action'!$AO$3:$AO$1999)="Communes ZRR./bassins de vie pop &gt; 50% ZRR",_xlfn.XLOOKUP(C1875,'Export Action'!$A$3:$A$1999,'Export Action'!$AO$3:$AO$1999)="Contrats de relance et de transition écologique (CRTE) rural"),"Oui","Non")</f>
        <v>Non</v>
      </c>
      <c r="S1875" s="73"/>
      <c r="T1875" s="74">
        <f t="shared" si="29"/>
        <v>430</v>
      </c>
      <c r="U1875" s="75"/>
      <c r="V1875" s="8" t="str" cm="1">
        <f t="array" ref="V1875">IF(SUMPRODUCT((Tableau1[NOM DE LA STRUCTURE]=Tableau1[[#This Row],[NOM DE LA STRUCTURE]])*Tableau1[MONTANT PROPOSE POUR L''ACTION])=0,"",SUMPRODUCT((Tableau1[NOM DE LA STRUCTURE]=Tableau1[[#This Row],[NOM DE LA STRUCTURE]])*Tableau1[MONTANT PROPOSE POUR L''ACTION]))</f>
        <v/>
      </c>
      <c r="W1875" s="79"/>
    </row>
    <row r="1876" spans="1:23" ht="47.5" hidden="1" customHeight="1" x14ac:dyDescent="0.25">
      <c r="A1876" s="13">
        <f>_xlfn.XLOOKUP(C1876,'Export Action'!$A$3:$A$1999,'Export Action'!$L$3:$L$1999)</f>
        <v>0</v>
      </c>
      <c r="B1876" s="84"/>
      <c r="C1876" s="1"/>
      <c r="D1876" s="36">
        <f>_xlfn.XLOOKUP(C1876,'Export Action'!$A$3:$A$1999,'Export Action'!$X$3:$X$1999)</f>
        <v>0</v>
      </c>
      <c r="E1876" s="1" t="e">
        <f>_xlfn.XLOOKUP(A1876,'Export Dossier'!$K$3:$K$974,'Export Dossier'!$D$3:$D$974)</f>
        <v>#N/A</v>
      </c>
      <c r="F1876" s="36"/>
      <c r="G1876" s="68"/>
      <c r="H1876" s="71"/>
      <c r="I1876" s="71"/>
      <c r="J1876" s="1"/>
      <c r="K1876" s="1"/>
      <c r="L1876" s="1"/>
      <c r="M1876" s="5"/>
      <c r="N1876" s="5"/>
      <c r="O1876" s="31"/>
      <c r="P1876" s="31"/>
      <c r="Q1876" s="1"/>
      <c r="R1876" s="64" t="str">
        <f>IF(OR(_xlfn.XLOOKUP(C1876,'Export Action'!$A$3:$A$1999,'Export Action'!$AO$3:$AO$1999)="Communes ZRR./bassins de vie pop &gt; 50% ZRR",_xlfn.XLOOKUP(C1876,'Export Action'!$A$3:$A$1999,'Export Action'!$AO$3:$AO$1999)="Contrats de relance et de transition écologique (CRTE) rural"),"Oui","Non")</f>
        <v>Non</v>
      </c>
      <c r="S1876" s="73"/>
      <c r="T1876" s="74">
        <f t="shared" si="29"/>
        <v>430</v>
      </c>
      <c r="U1876" s="75"/>
      <c r="V1876" s="8" t="str" cm="1">
        <f t="array" ref="V1876">IF(SUMPRODUCT((Tableau1[NOM DE LA STRUCTURE]=Tableau1[[#This Row],[NOM DE LA STRUCTURE]])*Tableau1[MONTANT PROPOSE POUR L''ACTION])=0,"",SUMPRODUCT((Tableau1[NOM DE LA STRUCTURE]=Tableau1[[#This Row],[NOM DE LA STRUCTURE]])*Tableau1[MONTANT PROPOSE POUR L''ACTION]))</f>
        <v/>
      </c>
      <c r="W1876" s="79"/>
    </row>
    <row r="1877" spans="1:23" ht="47.5" hidden="1" customHeight="1" x14ac:dyDescent="0.25">
      <c r="A1877" s="13">
        <f>_xlfn.XLOOKUP(C1877,'Export Action'!$A$3:$A$1999,'Export Action'!$L$3:$L$1999)</f>
        <v>0</v>
      </c>
      <c r="B1877" s="84"/>
      <c r="C1877" s="1"/>
      <c r="D1877" s="36">
        <f>_xlfn.XLOOKUP(C1877,'Export Action'!$A$3:$A$1999,'Export Action'!$X$3:$X$1999)</f>
        <v>0</v>
      </c>
      <c r="E1877" s="1" t="e">
        <f>_xlfn.XLOOKUP(A1877,'Export Dossier'!$K$3:$K$974,'Export Dossier'!$D$3:$D$974)</f>
        <v>#N/A</v>
      </c>
      <c r="F1877" s="36"/>
      <c r="G1877" s="68"/>
      <c r="H1877" s="71"/>
      <c r="I1877" s="71"/>
      <c r="J1877" s="1"/>
      <c r="K1877" s="1"/>
      <c r="L1877" s="1"/>
      <c r="M1877" s="5"/>
      <c r="N1877" s="5"/>
      <c r="O1877" s="31"/>
      <c r="P1877" s="31"/>
      <c r="Q1877" s="1"/>
      <c r="R1877" s="64" t="str">
        <f>IF(OR(_xlfn.XLOOKUP(C1877,'Export Action'!$A$3:$A$1999,'Export Action'!$AO$3:$AO$1999)="Communes ZRR./bassins de vie pop &gt; 50% ZRR",_xlfn.XLOOKUP(C1877,'Export Action'!$A$3:$A$1999,'Export Action'!$AO$3:$AO$1999)="Contrats de relance et de transition écologique (CRTE) rural"),"Oui","Non")</f>
        <v>Non</v>
      </c>
      <c r="S1877" s="73"/>
      <c r="T1877" s="74">
        <f t="shared" si="29"/>
        <v>430</v>
      </c>
      <c r="U1877" s="75"/>
      <c r="V1877" s="8" t="str" cm="1">
        <f t="array" ref="V1877">IF(SUMPRODUCT((Tableau1[NOM DE LA STRUCTURE]=Tableau1[[#This Row],[NOM DE LA STRUCTURE]])*Tableau1[MONTANT PROPOSE POUR L''ACTION])=0,"",SUMPRODUCT((Tableau1[NOM DE LA STRUCTURE]=Tableau1[[#This Row],[NOM DE LA STRUCTURE]])*Tableau1[MONTANT PROPOSE POUR L''ACTION]))</f>
        <v/>
      </c>
      <c r="W1877" s="79"/>
    </row>
    <row r="1878" spans="1:23" ht="47.5" hidden="1" customHeight="1" x14ac:dyDescent="0.25">
      <c r="A1878" s="13">
        <f>_xlfn.XLOOKUP(C1878,'Export Action'!$A$3:$A$1999,'Export Action'!$L$3:$L$1999)</f>
        <v>0</v>
      </c>
      <c r="B1878" s="84"/>
      <c r="C1878" s="1"/>
      <c r="D1878" s="36">
        <f>_xlfn.XLOOKUP(C1878,'Export Action'!$A$3:$A$1999,'Export Action'!$X$3:$X$1999)</f>
        <v>0</v>
      </c>
      <c r="E1878" s="1" t="e">
        <f>_xlfn.XLOOKUP(A1878,'Export Dossier'!$K$3:$K$974,'Export Dossier'!$D$3:$D$974)</f>
        <v>#N/A</v>
      </c>
      <c r="F1878" s="36"/>
      <c r="G1878" s="68"/>
      <c r="H1878" s="71"/>
      <c r="I1878" s="71"/>
      <c r="J1878" s="1"/>
      <c r="K1878" s="1"/>
      <c r="L1878" s="1"/>
      <c r="M1878" s="5"/>
      <c r="N1878" s="5"/>
      <c r="O1878" s="31"/>
      <c r="P1878" s="31"/>
      <c r="Q1878" s="1"/>
      <c r="R1878" s="64" t="str">
        <f>IF(OR(_xlfn.XLOOKUP(C1878,'Export Action'!$A$3:$A$1999,'Export Action'!$AO$3:$AO$1999)="Communes ZRR./bassins de vie pop &gt; 50% ZRR",_xlfn.XLOOKUP(C1878,'Export Action'!$A$3:$A$1999,'Export Action'!$AO$3:$AO$1999)="Contrats de relance et de transition écologique (CRTE) rural"),"Oui","Non")</f>
        <v>Non</v>
      </c>
      <c r="S1878" s="73"/>
      <c r="T1878" s="74">
        <f t="shared" si="29"/>
        <v>430</v>
      </c>
      <c r="U1878" s="75"/>
      <c r="V1878" s="8" t="str" cm="1">
        <f t="array" ref="V1878">IF(SUMPRODUCT((Tableau1[NOM DE LA STRUCTURE]=Tableau1[[#This Row],[NOM DE LA STRUCTURE]])*Tableau1[MONTANT PROPOSE POUR L''ACTION])=0,"",SUMPRODUCT((Tableau1[NOM DE LA STRUCTURE]=Tableau1[[#This Row],[NOM DE LA STRUCTURE]])*Tableau1[MONTANT PROPOSE POUR L''ACTION]))</f>
        <v/>
      </c>
      <c r="W1878" s="79"/>
    </row>
    <row r="1879" spans="1:23" ht="47.5" hidden="1" customHeight="1" x14ac:dyDescent="0.25">
      <c r="A1879" s="13">
        <f>_xlfn.XLOOKUP(C1879,'Export Action'!$A$3:$A$1999,'Export Action'!$L$3:$L$1999)</f>
        <v>0</v>
      </c>
      <c r="B1879" s="84"/>
      <c r="C1879" s="1"/>
      <c r="D1879" s="36">
        <f>_xlfn.XLOOKUP(C1879,'Export Action'!$A$3:$A$1999,'Export Action'!$X$3:$X$1999)</f>
        <v>0</v>
      </c>
      <c r="E1879" s="1" t="e">
        <f>_xlfn.XLOOKUP(A1879,'Export Dossier'!$K$3:$K$974,'Export Dossier'!$D$3:$D$974)</f>
        <v>#N/A</v>
      </c>
      <c r="F1879" s="36"/>
      <c r="G1879" s="68"/>
      <c r="H1879" s="71"/>
      <c r="I1879" s="71"/>
      <c r="J1879" s="1"/>
      <c r="K1879" s="1"/>
      <c r="L1879" s="1"/>
      <c r="M1879" s="5"/>
      <c r="N1879" s="5"/>
      <c r="O1879" s="31"/>
      <c r="P1879" s="31"/>
      <c r="Q1879" s="1"/>
      <c r="R1879" s="64" t="str">
        <f>IF(OR(_xlfn.XLOOKUP(C1879,'Export Action'!$A$3:$A$1999,'Export Action'!$AO$3:$AO$1999)="Communes ZRR./bassins de vie pop &gt; 50% ZRR",_xlfn.XLOOKUP(C1879,'Export Action'!$A$3:$A$1999,'Export Action'!$AO$3:$AO$1999)="Contrats de relance et de transition écologique (CRTE) rural"),"Oui","Non")</f>
        <v>Non</v>
      </c>
      <c r="S1879" s="73"/>
      <c r="T1879" s="74">
        <f t="shared" si="29"/>
        <v>430</v>
      </c>
      <c r="U1879" s="75"/>
      <c r="V1879" s="8" t="str" cm="1">
        <f t="array" ref="V1879">IF(SUMPRODUCT((Tableau1[NOM DE LA STRUCTURE]=Tableau1[[#This Row],[NOM DE LA STRUCTURE]])*Tableau1[MONTANT PROPOSE POUR L''ACTION])=0,"",SUMPRODUCT((Tableau1[NOM DE LA STRUCTURE]=Tableau1[[#This Row],[NOM DE LA STRUCTURE]])*Tableau1[MONTANT PROPOSE POUR L''ACTION]))</f>
        <v/>
      </c>
      <c r="W1879" s="79"/>
    </row>
    <row r="1880" spans="1:23" ht="47.5" hidden="1" customHeight="1" x14ac:dyDescent="0.25">
      <c r="A1880" s="13">
        <f>_xlfn.XLOOKUP(C1880,'Export Action'!$A$3:$A$1999,'Export Action'!$L$3:$L$1999)</f>
        <v>0</v>
      </c>
      <c r="B1880" s="84"/>
      <c r="C1880" s="1"/>
      <c r="D1880" s="36">
        <f>_xlfn.XLOOKUP(C1880,'Export Action'!$A$3:$A$1999,'Export Action'!$X$3:$X$1999)</f>
        <v>0</v>
      </c>
      <c r="E1880" s="1" t="e">
        <f>_xlfn.XLOOKUP(A1880,'Export Dossier'!$K$3:$K$974,'Export Dossier'!$D$3:$D$974)</f>
        <v>#N/A</v>
      </c>
      <c r="F1880" s="36"/>
      <c r="G1880" s="68"/>
      <c r="H1880" s="71"/>
      <c r="I1880" s="71"/>
      <c r="J1880" s="1"/>
      <c r="K1880" s="1"/>
      <c r="L1880" s="1"/>
      <c r="M1880" s="5"/>
      <c r="N1880" s="5"/>
      <c r="O1880" s="31"/>
      <c r="P1880" s="31"/>
      <c r="Q1880" s="1"/>
      <c r="R1880" s="64" t="str">
        <f>IF(OR(_xlfn.XLOOKUP(C1880,'Export Action'!$A$3:$A$1999,'Export Action'!$AO$3:$AO$1999)="Communes ZRR./bassins de vie pop &gt; 50% ZRR",_xlfn.XLOOKUP(C1880,'Export Action'!$A$3:$A$1999,'Export Action'!$AO$3:$AO$1999)="Contrats de relance et de transition écologique (CRTE) rural"),"Oui","Non")</f>
        <v>Non</v>
      </c>
      <c r="S1880" s="73"/>
      <c r="T1880" s="74">
        <f t="shared" si="29"/>
        <v>430</v>
      </c>
      <c r="U1880" s="75"/>
      <c r="V1880" s="8" t="str" cm="1">
        <f t="array" ref="V1880">IF(SUMPRODUCT((Tableau1[NOM DE LA STRUCTURE]=Tableau1[[#This Row],[NOM DE LA STRUCTURE]])*Tableau1[MONTANT PROPOSE POUR L''ACTION])=0,"",SUMPRODUCT((Tableau1[NOM DE LA STRUCTURE]=Tableau1[[#This Row],[NOM DE LA STRUCTURE]])*Tableau1[MONTANT PROPOSE POUR L''ACTION]))</f>
        <v/>
      </c>
      <c r="W1880" s="79"/>
    </row>
    <row r="1881" spans="1:23" ht="47.5" hidden="1" customHeight="1" x14ac:dyDescent="0.25">
      <c r="A1881" s="13">
        <f>_xlfn.XLOOKUP(C1881,'Export Action'!$A$3:$A$1999,'Export Action'!$L$3:$L$1999)</f>
        <v>0</v>
      </c>
      <c r="B1881" s="84"/>
      <c r="C1881" s="1"/>
      <c r="D1881" s="36">
        <f>_xlfn.XLOOKUP(C1881,'Export Action'!$A$3:$A$1999,'Export Action'!$X$3:$X$1999)</f>
        <v>0</v>
      </c>
      <c r="E1881" s="1" t="e">
        <f>_xlfn.XLOOKUP(A1881,'Export Dossier'!$K$3:$K$974,'Export Dossier'!$D$3:$D$974)</f>
        <v>#N/A</v>
      </c>
      <c r="F1881" s="36"/>
      <c r="G1881" s="68"/>
      <c r="H1881" s="71"/>
      <c r="I1881" s="71"/>
      <c r="J1881" s="1"/>
      <c r="K1881" s="1"/>
      <c r="L1881" s="1"/>
      <c r="M1881" s="5"/>
      <c r="N1881" s="5"/>
      <c r="O1881" s="31"/>
      <c r="P1881" s="31"/>
      <c r="Q1881" s="1"/>
      <c r="R1881" s="64" t="str">
        <f>IF(OR(_xlfn.XLOOKUP(C1881,'Export Action'!$A$3:$A$1999,'Export Action'!$AO$3:$AO$1999)="Communes ZRR./bassins de vie pop &gt; 50% ZRR",_xlfn.XLOOKUP(C1881,'Export Action'!$A$3:$A$1999,'Export Action'!$AO$3:$AO$1999)="Contrats de relance et de transition écologique (CRTE) rural"),"Oui","Non")</f>
        <v>Non</v>
      </c>
      <c r="S1881" s="73"/>
      <c r="T1881" s="74">
        <f t="shared" si="29"/>
        <v>430</v>
      </c>
      <c r="U1881" s="75"/>
      <c r="V1881" s="8" t="str" cm="1">
        <f t="array" ref="V1881">IF(SUMPRODUCT((Tableau1[NOM DE LA STRUCTURE]=Tableau1[[#This Row],[NOM DE LA STRUCTURE]])*Tableau1[MONTANT PROPOSE POUR L''ACTION])=0,"",SUMPRODUCT((Tableau1[NOM DE LA STRUCTURE]=Tableau1[[#This Row],[NOM DE LA STRUCTURE]])*Tableau1[MONTANT PROPOSE POUR L''ACTION]))</f>
        <v/>
      </c>
      <c r="W1881" s="79"/>
    </row>
    <row r="1882" spans="1:23" ht="47.5" hidden="1" customHeight="1" x14ac:dyDescent="0.25">
      <c r="A1882" s="13">
        <f>_xlfn.XLOOKUP(C1882,'Export Action'!$A$3:$A$1999,'Export Action'!$L$3:$L$1999)</f>
        <v>0</v>
      </c>
      <c r="B1882" s="84"/>
      <c r="C1882" s="1"/>
      <c r="D1882" s="36">
        <f>_xlfn.XLOOKUP(C1882,'Export Action'!$A$3:$A$1999,'Export Action'!$X$3:$X$1999)</f>
        <v>0</v>
      </c>
      <c r="E1882" s="1" t="e">
        <f>_xlfn.XLOOKUP(A1882,'Export Dossier'!$K$3:$K$974,'Export Dossier'!$D$3:$D$974)</f>
        <v>#N/A</v>
      </c>
      <c r="F1882" s="36"/>
      <c r="G1882" s="68"/>
      <c r="H1882" s="71"/>
      <c r="I1882" s="71"/>
      <c r="J1882" s="1"/>
      <c r="K1882" s="1"/>
      <c r="L1882" s="1"/>
      <c r="M1882" s="5"/>
      <c r="N1882" s="5"/>
      <c r="O1882" s="31"/>
      <c r="P1882" s="31"/>
      <c r="Q1882" s="1"/>
      <c r="R1882" s="64" t="str">
        <f>IF(OR(_xlfn.XLOOKUP(C1882,'Export Action'!$A$3:$A$1999,'Export Action'!$AO$3:$AO$1999)="Communes ZRR./bassins de vie pop &gt; 50% ZRR",_xlfn.XLOOKUP(C1882,'Export Action'!$A$3:$A$1999,'Export Action'!$AO$3:$AO$1999)="Contrats de relance et de transition écologique (CRTE) rural"),"Oui","Non")</f>
        <v>Non</v>
      </c>
      <c r="S1882" s="73"/>
      <c r="T1882" s="74">
        <f t="shared" si="29"/>
        <v>430</v>
      </c>
      <c r="U1882" s="75"/>
      <c r="V1882" s="8" t="str" cm="1">
        <f t="array" ref="V1882">IF(SUMPRODUCT((Tableau1[NOM DE LA STRUCTURE]=Tableau1[[#This Row],[NOM DE LA STRUCTURE]])*Tableau1[MONTANT PROPOSE POUR L''ACTION])=0,"",SUMPRODUCT((Tableau1[NOM DE LA STRUCTURE]=Tableau1[[#This Row],[NOM DE LA STRUCTURE]])*Tableau1[MONTANT PROPOSE POUR L''ACTION]))</f>
        <v/>
      </c>
      <c r="W1882" s="79"/>
    </row>
    <row r="1883" spans="1:23" ht="47.5" hidden="1" customHeight="1" x14ac:dyDescent="0.25">
      <c r="A1883" s="13">
        <f>_xlfn.XLOOKUP(C1883,'Export Action'!$A$3:$A$1999,'Export Action'!$L$3:$L$1999)</f>
        <v>0</v>
      </c>
      <c r="B1883" s="84"/>
      <c r="C1883" s="1"/>
      <c r="D1883" s="36">
        <f>_xlfn.XLOOKUP(C1883,'Export Action'!$A$3:$A$1999,'Export Action'!$X$3:$X$1999)</f>
        <v>0</v>
      </c>
      <c r="E1883" s="1" t="e">
        <f>_xlfn.XLOOKUP(A1883,'Export Dossier'!$K$3:$K$974,'Export Dossier'!$D$3:$D$974)</f>
        <v>#N/A</v>
      </c>
      <c r="F1883" s="36"/>
      <c r="G1883" s="68"/>
      <c r="H1883" s="71"/>
      <c r="I1883" s="71"/>
      <c r="J1883" s="1"/>
      <c r="K1883" s="1"/>
      <c r="L1883" s="1"/>
      <c r="M1883" s="5"/>
      <c r="N1883" s="5"/>
      <c r="O1883" s="31"/>
      <c r="P1883" s="31"/>
      <c r="Q1883" s="1"/>
      <c r="R1883" s="64" t="str">
        <f>IF(OR(_xlfn.XLOOKUP(C1883,'Export Action'!$A$3:$A$1999,'Export Action'!$AO$3:$AO$1999)="Communes ZRR./bassins de vie pop &gt; 50% ZRR",_xlfn.XLOOKUP(C1883,'Export Action'!$A$3:$A$1999,'Export Action'!$AO$3:$AO$1999)="Contrats de relance et de transition écologique (CRTE) rural"),"Oui","Non")</f>
        <v>Non</v>
      </c>
      <c r="S1883" s="73"/>
      <c r="T1883" s="74">
        <f t="shared" si="29"/>
        <v>430</v>
      </c>
      <c r="U1883" s="75"/>
      <c r="V1883" s="8" t="str" cm="1">
        <f t="array" ref="V1883">IF(SUMPRODUCT((Tableau1[NOM DE LA STRUCTURE]=Tableau1[[#This Row],[NOM DE LA STRUCTURE]])*Tableau1[MONTANT PROPOSE POUR L''ACTION])=0,"",SUMPRODUCT((Tableau1[NOM DE LA STRUCTURE]=Tableau1[[#This Row],[NOM DE LA STRUCTURE]])*Tableau1[MONTANT PROPOSE POUR L''ACTION]))</f>
        <v/>
      </c>
      <c r="W1883" s="79"/>
    </row>
    <row r="1884" spans="1:23" ht="47.5" hidden="1" customHeight="1" x14ac:dyDescent="0.25">
      <c r="A1884" s="13">
        <f>_xlfn.XLOOKUP(C1884,'Export Action'!$A$3:$A$1999,'Export Action'!$L$3:$L$1999)</f>
        <v>0</v>
      </c>
      <c r="B1884" s="84"/>
      <c r="C1884" s="1"/>
      <c r="D1884" s="36">
        <f>_xlfn.XLOOKUP(C1884,'Export Action'!$A$3:$A$1999,'Export Action'!$X$3:$X$1999)</f>
        <v>0</v>
      </c>
      <c r="E1884" s="1" t="e">
        <f>_xlfn.XLOOKUP(A1884,'Export Dossier'!$K$3:$K$974,'Export Dossier'!$D$3:$D$974)</f>
        <v>#N/A</v>
      </c>
      <c r="F1884" s="36"/>
      <c r="G1884" s="68"/>
      <c r="H1884" s="71"/>
      <c r="I1884" s="71"/>
      <c r="J1884" s="1"/>
      <c r="K1884" s="1"/>
      <c r="L1884" s="1"/>
      <c r="M1884" s="5"/>
      <c r="N1884" s="5"/>
      <c r="O1884" s="31"/>
      <c r="P1884" s="31"/>
      <c r="Q1884" s="1"/>
      <c r="R1884" s="64" t="str">
        <f>IF(OR(_xlfn.XLOOKUP(C1884,'Export Action'!$A$3:$A$1999,'Export Action'!$AO$3:$AO$1999)="Communes ZRR./bassins de vie pop &gt; 50% ZRR",_xlfn.XLOOKUP(C1884,'Export Action'!$A$3:$A$1999,'Export Action'!$AO$3:$AO$1999)="Contrats de relance et de transition écologique (CRTE) rural"),"Oui","Non")</f>
        <v>Non</v>
      </c>
      <c r="S1884" s="73"/>
      <c r="T1884" s="74">
        <f t="shared" si="29"/>
        <v>430</v>
      </c>
      <c r="U1884" s="75"/>
      <c r="V1884" s="8" t="str" cm="1">
        <f t="array" ref="V1884">IF(SUMPRODUCT((Tableau1[NOM DE LA STRUCTURE]=Tableau1[[#This Row],[NOM DE LA STRUCTURE]])*Tableau1[MONTANT PROPOSE POUR L''ACTION])=0,"",SUMPRODUCT((Tableau1[NOM DE LA STRUCTURE]=Tableau1[[#This Row],[NOM DE LA STRUCTURE]])*Tableau1[MONTANT PROPOSE POUR L''ACTION]))</f>
        <v/>
      </c>
      <c r="W1884" s="79"/>
    </row>
    <row r="1885" spans="1:23" ht="47.5" hidden="1" customHeight="1" x14ac:dyDescent="0.25">
      <c r="A1885" s="13">
        <f>_xlfn.XLOOKUP(C1885,'Export Action'!$A$3:$A$1999,'Export Action'!$L$3:$L$1999)</f>
        <v>0</v>
      </c>
      <c r="B1885" s="84"/>
      <c r="C1885" s="1"/>
      <c r="D1885" s="36">
        <f>_xlfn.XLOOKUP(C1885,'Export Action'!$A$3:$A$1999,'Export Action'!$X$3:$X$1999)</f>
        <v>0</v>
      </c>
      <c r="E1885" s="1" t="e">
        <f>_xlfn.XLOOKUP(A1885,'Export Dossier'!$K$3:$K$974,'Export Dossier'!$D$3:$D$974)</f>
        <v>#N/A</v>
      </c>
      <c r="F1885" s="36"/>
      <c r="G1885" s="68"/>
      <c r="H1885" s="71"/>
      <c r="I1885" s="71"/>
      <c r="J1885" s="1"/>
      <c r="K1885" s="1"/>
      <c r="L1885" s="1"/>
      <c r="M1885" s="5"/>
      <c r="N1885" s="5"/>
      <c r="O1885" s="31"/>
      <c r="P1885" s="31"/>
      <c r="Q1885" s="1"/>
      <c r="R1885" s="64" t="str">
        <f>IF(OR(_xlfn.XLOOKUP(C1885,'Export Action'!$A$3:$A$1999,'Export Action'!$AO$3:$AO$1999)="Communes ZRR./bassins de vie pop &gt; 50% ZRR",_xlfn.XLOOKUP(C1885,'Export Action'!$A$3:$A$1999,'Export Action'!$AO$3:$AO$1999)="Contrats de relance et de transition écologique (CRTE) rural"),"Oui","Non")</f>
        <v>Non</v>
      </c>
      <c r="S1885" s="73"/>
      <c r="T1885" s="74">
        <f t="shared" si="29"/>
        <v>430</v>
      </c>
      <c r="U1885" s="75"/>
      <c r="V1885" s="8" t="str" cm="1">
        <f t="array" ref="V1885">IF(SUMPRODUCT((Tableau1[NOM DE LA STRUCTURE]=Tableau1[[#This Row],[NOM DE LA STRUCTURE]])*Tableau1[MONTANT PROPOSE POUR L''ACTION])=0,"",SUMPRODUCT((Tableau1[NOM DE LA STRUCTURE]=Tableau1[[#This Row],[NOM DE LA STRUCTURE]])*Tableau1[MONTANT PROPOSE POUR L''ACTION]))</f>
        <v/>
      </c>
      <c r="W1885" s="79"/>
    </row>
    <row r="1886" spans="1:23" ht="47.5" hidden="1" customHeight="1" x14ac:dyDescent="0.25">
      <c r="A1886" s="13">
        <f>_xlfn.XLOOKUP(C1886,'Export Action'!$A$3:$A$1999,'Export Action'!$L$3:$L$1999)</f>
        <v>0</v>
      </c>
      <c r="B1886" s="84"/>
      <c r="C1886" s="1"/>
      <c r="D1886" s="36">
        <f>_xlfn.XLOOKUP(C1886,'Export Action'!$A$3:$A$1999,'Export Action'!$X$3:$X$1999)</f>
        <v>0</v>
      </c>
      <c r="E1886" s="1" t="e">
        <f>_xlfn.XLOOKUP(A1886,'Export Dossier'!$K$3:$K$974,'Export Dossier'!$D$3:$D$974)</f>
        <v>#N/A</v>
      </c>
      <c r="F1886" s="36"/>
      <c r="G1886" s="68"/>
      <c r="H1886" s="71"/>
      <c r="I1886" s="71"/>
      <c r="J1886" s="1"/>
      <c r="K1886" s="1"/>
      <c r="L1886" s="1"/>
      <c r="M1886" s="5"/>
      <c r="N1886" s="5"/>
      <c r="O1886" s="31"/>
      <c r="P1886" s="31"/>
      <c r="Q1886" s="1"/>
      <c r="R1886" s="64" t="str">
        <f>IF(OR(_xlfn.XLOOKUP(C1886,'Export Action'!$A$3:$A$1999,'Export Action'!$AO$3:$AO$1999)="Communes ZRR./bassins de vie pop &gt; 50% ZRR",_xlfn.XLOOKUP(C1886,'Export Action'!$A$3:$A$1999,'Export Action'!$AO$3:$AO$1999)="Contrats de relance et de transition écologique (CRTE) rural"),"Oui","Non")</f>
        <v>Non</v>
      </c>
      <c r="S1886" s="73"/>
      <c r="T1886" s="74">
        <f t="shared" si="29"/>
        <v>430</v>
      </c>
      <c r="U1886" s="75"/>
      <c r="V1886" s="8" t="str" cm="1">
        <f t="array" ref="V1886">IF(SUMPRODUCT((Tableau1[NOM DE LA STRUCTURE]=Tableau1[[#This Row],[NOM DE LA STRUCTURE]])*Tableau1[MONTANT PROPOSE POUR L''ACTION])=0,"",SUMPRODUCT((Tableau1[NOM DE LA STRUCTURE]=Tableau1[[#This Row],[NOM DE LA STRUCTURE]])*Tableau1[MONTANT PROPOSE POUR L''ACTION]))</f>
        <v/>
      </c>
      <c r="W1886" s="79"/>
    </row>
    <row r="1887" spans="1:23" ht="47.5" hidden="1" customHeight="1" x14ac:dyDescent="0.25">
      <c r="A1887" s="13">
        <f>_xlfn.XLOOKUP(C1887,'Export Action'!$A$3:$A$1999,'Export Action'!$L$3:$L$1999)</f>
        <v>0</v>
      </c>
      <c r="B1887" s="84"/>
      <c r="C1887" s="1"/>
      <c r="D1887" s="36">
        <f>_xlfn.XLOOKUP(C1887,'Export Action'!$A$3:$A$1999,'Export Action'!$X$3:$X$1999)</f>
        <v>0</v>
      </c>
      <c r="E1887" s="1" t="e">
        <f>_xlfn.XLOOKUP(A1887,'Export Dossier'!$K$3:$K$974,'Export Dossier'!$D$3:$D$974)</f>
        <v>#N/A</v>
      </c>
      <c r="F1887" s="36"/>
      <c r="G1887" s="68"/>
      <c r="H1887" s="71"/>
      <c r="I1887" s="71"/>
      <c r="J1887" s="1"/>
      <c r="K1887" s="1"/>
      <c r="L1887" s="1"/>
      <c r="M1887" s="5"/>
      <c r="N1887" s="5"/>
      <c r="O1887" s="31"/>
      <c r="P1887" s="31"/>
      <c r="Q1887" s="1"/>
      <c r="R1887" s="64" t="str">
        <f>IF(OR(_xlfn.XLOOKUP(C1887,'Export Action'!$A$3:$A$1999,'Export Action'!$AO$3:$AO$1999)="Communes ZRR./bassins de vie pop &gt; 50% ZRR",_xlfn.XLOOKUP(C1887,'Export Action'!$A$3:$A$1999,'Export Action'!$AO$3:$AO$1999)="Contrats de relance et de transition écologique (CRTE) rural"),"Oui","Non")</f>
        <v>Non</v>
      </c>
      <c r="S1887" s="73"/>
      <c r="T1887" s="74">
        <f t="shared" si="29"/>
        <v>430</v>
      </c>
      <c r="U1887" s="75"/>
      <c r="V1887" s="8" t="str" cm="1">
        <f t="array" ref="V1887">IF(SUMPRODUCT((Tableau1[NOM DE LA STRUCTURE]=Tableau1[[#This Row],[NOM DE LA STRUCTURE]])*Tableau1[MONTANT PROPOSE POUR L''ACTION])=0,"",SUMPRODUCT((Tableau1[NOM DE LA STRUCTURE]=Tableau1[[#This Row],[NOM DE LA STRUCTURE]])*Tableau1[MONTANT PROPOSE POUR L''ACTION]))</f>
        <v/>
      </c>
      <c r="W1887" s="79"/>
    </row>
    <row r="1888" spans="1:23" ht="47.5" hidden="1" customHeight="1" x14ac:dyDescent="0.25">
      <c r="A1888" s="13">
        <f>_xlfn.XLOOKUP(C1888,'Export Action'!$A$3:$A$1999,'Export Action'!$L$3:$L$1999)</f>
        <v>0</v>
      </c>
      <c r="B1888" s="84"/>
      <c r="C1888" s="1"/>
      <c r="D1888" s="36">
        <f>_xlfn.XLOOKUP(C1888,'Export Action'!$A$3:$A$1999,'Export Action'!$X$3:$X$1999)</f>
        <v>0</v>
      </c>
      <c r="E1888" s="1" t="e">
        <f>_xlfn.XLOOKUP(A1888,'Export Dossier'!$K$3:$K$974,'Export Dossier'!$D$3:$D$974)</f>
        <v>#N/A</v>
      </c>
      <c r="F1888" s="36"/>
      <c r="G1888" s="68"/>
      <c r="H1888" s="71"/>
      <c r="I1888" s="71"/>
      <c r="J1888" s="1"/>
      <c r="K1888" s="1"/>
      <c r="L1888" s="1"/>
      <c r="M1888" s="5"/>
      <c r="N1888" s="5"/>
      <c r="O1888" s="31"/>
      <c r="P1888" s="31"/>
      <c r="Q1888" s="1"/>
      <c r="R1888" s="64" t="str">
        <f>IF(OR(_xlfn.XLOOKUP(C1888,'Export Action'!$A$3:$A$1999,'Export Action'!$AO$3:$AO$1999)="Communes ZRR./bassins de vie pop &gt; 50% ZRR",_xlfn.XLOOKUP(C1888,'Export Action'!$A$3:$A$1999,'Export Action'!$AO$3:$AO$1999)="Contrats de relance et de transition écologique (CRTE) rural"),"Oui","Non")</f>
        <v>Non</v>
      </c>
      <c r="S1888" s="73"/>
      <c r="T1888" s="74">
        <f t="shared" si="29"/>
        <v>430</v>
      </c>
      <c r="U1888" s="75"/>
      <c r="V1888" s="8" t="str" cm="1">
        <f t="array" ref="V1888">IF(SUMPRODUCT((Tableau1[NOM DE LA STRUCTURE]=Tableau1[[#This Row],[NOM DE LA STRUCTURE]])*Tableau1[MONTANT PROPOSE POUR L''ACTION])=0,"",SUMPRODUCT((Tableau1[NOM DE LA STRUCTURE]=Tableau1[[#This Row],[NOM DE LA STRUCTURE]])*Tableau1[MONTANT PROPOSE POUR L''ACTION]))</f>
        <v/>
      </c>
      <c r="W1888" s="79"/>
    </row>
    <row r="1889" spans="1:23" ht="47.5" hidden="1" customHeight="1" x14ac:dyDescent="0.25">
      <c r="A1889" s="13">
        <f>_xlfn.XLOOKUP(C1889,'Export Action'!$A$3:$A$1999,'Export Action'!$L$3:$L$1999)</f>
        <v>0</v>
      </c>
      <c r="B1889" s="84"/>
      <c r="C1889" s="1"/>
      <c r="D1889" s="36">
        <f>_xlfn.XLOOKUP(C1889,'Export Action'!$A$3:$A$1999,'Export Action'!$X$3:$X$1999)</f>
        <v>0</v>
      </c>
      <c r="E1889" s="1" t="e">
        <f>_xlfn.XLOOKUP(A1889,'Export Dossier'!$K$3:$K$974,'Export Dossier'!$D$3:$D$974)</f>
        <v>#N/A</v>
      </c>
      <c r="F1889" s="36"/>
      <c r="G1889" s="68"/>
      <c r="H1889" s="71"/>
      <c r="I1889" s="71"/>
      <c r="J1889" s="1"/>
      <c r="K1889" s="1"/>
      <c r="L1889" s="1"/>
      <c r="M1889" s="5"/>
      <c r="N1889" s="5"/>
      <c r="O1889" s="31"/>
      <c r="P1889" s="31"/>
      <c r="Q1889" s="1"/>
      <c r="R1889" s="64" t="str">
        <f>IF(OR(_xlfn.XLOOKUP(C1889,'Export Action'!$A$3:$A$1999,'Export Action'!$AO$3:$AO$1999)="Communes ZRR./bassins de vie pop &gt; 50% ZRR",_xlfn.XLOOKUP(C1889,'Export Action'!$A$3:$A$1999,'Export Action'!$AO$3:$AO$1999)="Contrats de relance et de transition écologique (CRTE) rural"),"Oui","Non")</f>
        <v>Non</v>
      </c>
      <c r="S1889" s="73"/>
      <c r="T1889" s="74">
        <f t="shared" si="29"/>
        <v>430</v>
      </c>
      <c r="U1889" s="75"/>
      <c r="V1889" s="8" t="str" cm="1">
        <f t="array" ref="V1889">IF(SUMPRODUCT((Tableau1[NOM DE LA STRUCTURE]=Tableau1[[#This Row],[NOM DE LA STRUCTURE]])*Tableau1[MONTANT PROPOSE POUR L''ACTION])=0,"",SUMPRODUCT((Tableau1[NOM DE LA STRUCTURE]=Tableau1[[#This Row],[NOM DE LA STRUCTURE]])*Tableau1[MONTANT PROPOSE POUR L''ACTION]))</f>
        <v/>
      </c>
      <c r="W1889" s="79"/>
    </row>
    <row r="1890" spans="1:23" ht="47.5" hidden="1" customHeight="1" x14ac:dyDescent="0.25">
      <c r="A1890" s="13">
        <f>_xlfn.XLOOKUP(C1890,'Export Action'!$A$3:$A$1999,'Export Action'!$L$3:$L$1999)</f>
        <v>0</v>
      </c>
      <c r="B1890" s="84"/>
      <c r="C1890" s="1"/>
      <c r="D1890" s="36">
        <f>_xlfn.XLOOKUP(C1890,'Export Action'!$A$3:$A$1999,'Export Action'!$X$3:$X$1999)</f>
        <v>0</v>
      </c>
      <c r="E1890" s="1" t="e">
        <f>_xlfn.XLOOKUP(A1890,'Export Dossier'!$K$3:$K$974,'Export Dossier'!$D$3:$D$974)</f>
        <v>#N/A</v>
      </c>
      <c r="F1890" s="36"/>
      <c r="G1890" s="68"/>
      <c r="H1890" s="71"/>
      <c r="I1890" s="71"/>
      <c r="J1890" s="1"/>
      <c r="K1890" s="1"/>
      <c r="L1890" s="1"/>
      <c r="M1890" s="5"/>
      <c r="N1890" s="5"/>
      <c r="O1890" s="31"/>
      <c r="P1890" s="31"/>
      <c r="Q1890" s="1"/>
      <c r="R1890" s="64" t="str">
        <f>IF(OR(_xlfn.XLOOKUP(C1890,'Export Action'!$A$3:$A$1999,'Export Action'!$AO$3:$AO$1999)="Communes ZRR./bassins de vie pop &gt; 50% ZRR",_xlfn.XLOOKUP(C1890,'Export Action'!$A$3:$A$1999,'Export Action'!$AO$3:$AO$1999)="Contrats de relance et de transition écologique (CRTE) rural"),"Oui","Non")</f>
        <v>Non</v>
      </c>
      <c r="S1890" s="73"/>
      <c r="T1890" s="74">
        <f t="shared" si="29"/>
        <v>430</v>
      </c>
      <c r="U1890" s="75"/>
      <c r="V1890" s="8" t="str" cm="1">
        <f t="array" ref="V1890">IF(SUMPRODUCT((Tableau1[NOM DE LA STRUCTURE]=Tableau1[[#This Row],[NOM DE LA STRUCTURE]])*Tableau1[MONTANT PROPOSE POUR L''ACTION])=0,"",SUMPRODUCT((Tableau1[NOM DE LA STRUCTURE]=Tableau1[[#This Row],[NOM DE LA STRUCTURE]])*Tableau1[MONTANT PROPOSE POUR L''ACTION]))</f>
        <v/>
      </c>
      <c r="W1890" s="79"/>
    </row>
    <row r="1891" spans="1:23" ht="47.5" hidden="1" customHeight="1" x14ac:dyDescent="0.25">
      <c r="A1891" s="13">
        <f>_xlfn.XLOOKUP(C1891,'Export Action'!$A$3:$A$1999,'Export Action'!$L$3:$L$1999)</f>
        <v>0</v>
      </c>
      <c r="B1891" s="84"/>
      <c r="C1891" s="1"/>
      <c r="D1891" s="36">
        <f>_xlfn.XLOOKUP(C1891,'Export Action'!$A$3:$A$1999,'Export Action'!$X$3:$X$1999)</f>
        <v>0</v>
      </c>
      <c r="E1891" s="1" t="e">
        <f>_xlfn.XLOOKUP(A1891,'Export Dossier'!$K$3:$K$974,'Export Dossier'!$D$3:$D$974)</f>
        <v>#N/A</v>
      </c>
      <c r="F1891" s="36"/>
      <c r="G1891" s="68"/>
      <c r="H1891" s="71"/>
      <c r="I1891" s="71"/>
      <c r="J1891" s="1"/>
      <c r="K1891" s="1"/>
      <c r="L1891" s="1"/>
      <c r="M1891" s="5"/>
      <c r="N1891" s="5"/>
      <c r="O1891" s="31"/>
      <c r="P1891" s="31"/>
      <c r="Q1891" s="1"/>
      <c r="R1891" s="64" t="str">
        <f>IF(OR(_xlfn.XLOOKUP(C1891,'Export Action'!$A$3:$A$1999,'Export Action'!$AO$3:$AO$1999)="Communes ZRR./bassins de vie pop &gt; 50% ZRR",_xlfn.XLOOKUP(C1891,'Export Action'!$A$3:$A$1999,'Export Action'!$AO$3:$AO$1999)="Contrats de relance et de transition écologique (CRTE) rural"),"Oui","Non")</f>
        <v>Non</v>
      </c>
      <c r="S1891" s="73"/>
      <c r="T1891" s="74">
        <f t="shared" si="29"/>
        <v>430</v>
      </c>
      <c r="U1891" s="75"/>
      <c r="V1891" s="8" t="str" cm="1">
        <f t="array" ref="V1891">IF(SUMPRODUCT((Tableau1[NOM DE LA STRUCTURE]=Tableau1[[#This Row],[NOM DE LA STRUCTURE]])*Tableau1[MONTANT PROPOSE POUR L''ACTION])=0,"",SUMPRODUCT((Tableau1[NOM DE LA STRUCTURE]=Tableau1[[#This Row],[NOM DE LA STRUCTURE]])*Tableau1[MONTANT PROPOSE POUR L''ACTION]))</f>
        <v/>
      </c>
      <c r="W1891" s="79"/>
    </row>
    <row r="1892" spans="1:23" ht="47.5" hidden="1" customHeight="1" x14ac:dyDescent="0.25">
      <c r="A1892" s="13">
        <f>_xlfn.XLOOKUP(C1892,'Export Action'!$A$3:$A$1999,'Export Action'!$L$3:$L$1999)</f>
        <v>0</v>
      </c>
      <c r="B1892" s="84"/>
      <c r="C1892" s="1"/>
      <c r="D1892" s="36">
        <f>_xlfn.XLOOKUP(C1892,'Export Action'!$A$3:$A$1999,'Export Action'!$X$3:$X$1999)</f>
        <v>0</v>
      </c>
      <c r="E1892" s="1" t="e">
        <f>_xlfn.XLOOKUP(A1892,'Export Dossier'!$K$3:$K$974,'Export Dossier'!$D$3:$D$974)</f>
        <v>#N/A</v>
      </c>
      <c r="F1892" s="36"/>
      <c r="G1892" s="68"/>
      <c r="H1892" s="71"/>
      <c r="I1892" s="71"/>
      <c r="J1892" s="1"/>
      <c r="K1892" s="1"/>
      <c r="L1892" s="1"/>
      <c r="M1892" s="5"/>
      <c r="N1892" s="5"/>
      <c r="O1892" s="31"/>
      <c r="P1892" s="31"/>
      <c r="Q1892" s="1"/>
      <c r="R1892" s="64" t="str">
        <f>IF(OR(_xlfn.XLOOKUP(C1892,'Export Action'!$A$3:$A$1999,'Export Action'!$AO$3:$AO$1999)="Communes ZRR./bassins de vie pop &gt; 50% ZRR",_xlfn.XLOOKUP(C1892,'Export Action'!$A$3:$A$1999,'Export Action'!$AO$3:$AO$1999)="Contrats de relance et de transition écologique (CRTE) rural"),"Oui","Non")</f>
        <v>Non</v>
      </c>
      <c r="S1892" s="73"/>
      <c r="T1892" s="74">
        <f t="shared" si="29"/>
        <v>430</v>
      </c>
      <c r="U1892" s="75"/>
      <c r="V1892" s="8" t="str" cm="1">
        <f t="array" ref="V1892">IF(SUMPRODUCT((Tableau1[NOM DE LA STRUCTURE]=Tableau1[[#This Row],[NOM DE LA STRUCTURE]])*Tableau1[MONTANT PROPOSE POUR L''ACTION])=0,"",SUMPRODUCT((Tableau1[NOM DE LA STRUCTURE]=Tableau1[[#This Row],[NOM DE LA STRUCTURE]])*Tableau1[MONTANT PROPOSE POUR L''ACTION]))</f>
        <v/>
      </c>
      <c r="W1892" s="79"/>
    </row>
    <row r="1893" spans="1:23" ht="47.5" hidden="1" customHeight="1" x14ac:dyDescent="0.25">
      <c r="A1893" s="13">
        <f>_xlfn.XLOOKUP(C1893,'Export Action'!$A$3:$A$1999,'Export Action'!$L$3:$L$1999)</f>
        <v>0</v>
      </c>
      <c r="B1893" s="84"/>
      <c r="C1893" s="1"/>
      <c r="D1893" s="36">
        <f>_xlfn.XLOOKUP(C1893,'Export Action'!$A$3:$A$1999,'Export Action'!$X$3:$X$1999)</f>
        <v>0</v>
      </c>
      <c r="E1893" s="1" t="e">
        <f>_xlfn.XLOOKUP(A1893,'Export Dossier'!$K$3:$K$974,'Export Dossier'!$D$3:$D$974)</f>
        <v>#N/A</v>
      </c>
      <c r="F1893" s="36"/>
      <c r="G1893" s="68"/>
      <c r="H1893" s="71"/>
      <c r="I1893" s="71"/>
      <c r="J1893" s="1"/>
      <c r="K1893" s="1"/>
      <c r="L1893" s="1"/>
      <c r="M1893" s="5"/>
      <c r="N1893" s="5"/>
      <c r="O1893" s="31"/>
      <c r="P1893" s="31"/>
      <c r="Q1893" s="1"/>
      <c r="R1893" s="64" t="str">
        <f>IF(OR(_xlfn.XLOOKUP(C1893,'Export Action'!$A$3:$A$1999,'Export Action'!$AO$3:$AO$1999)="Communes ZRR./bassins de vie pop &gt; 50% ZRR",_xlfn.XLOOKUP(C1893,'Export Action'!$A$3:$A$1999,'Export Action'!$AO$3:$AO$1999)="Contrats de relance et de transition écologique (CRTE) rural"),"Oui","Non")</f>
        <v>Non</v>
      </c>
      <c r="S1893" s="73"/>
      <c r="T1893" s="74">
        <f t="shared" ref="T1893:T1904" si="30">IF(A1893=A1892,T1892,T1892+1)</f>
        <v>430</v>
      </c>
      <c r="U1893" s="75"/>
      <c r="V1893" s="8" t="str" cm="1">
        <f t="array" ref="V1893">IF(SUMPRODUCT((Tableau1[NOM DE LA STRUCTURE]=Tableau1[[#This Row],[NOM DE LA STRUCTURE]])*Tableau1[MONTANT PROPOSE POUR L''ACTION])=0,"",SUMPRODUCT((Tableau1[NOM DE LA STRUCTURE]=Tableau1[[#This Row],[NOM DE LA STRUCTURE]])*Tableau1[MONTANT PROPOSE POUR L''ACTION]))</f>
        <v/>
      </c>
      <c r="W1893" s="79"/>
    </row>
    <row r="1894" spans="1:23" ht="47.5" hidden="1" customHeight="1" x14ac:dyDescent="0.25">
      <c r="A1894" s="13">
        <f>_xlfn.XLOOKUP(C1894,'Export Action'!$A$3:$A$1999,'Export Action'!$L$3:$L$1999)</f>
        <v>0</v>
      </c>
      <c r="B1894" s="84"/>
      <c r="C1894" s="1"/>
      <c r="D1894" s="36">
        <f>_xlfn.XLOOKUP(C1894,'Export Action'!$A$3:$A$1999,'Export Action'!$X$3:$X$1999)</f>
        <v>0</v>
      </c>
      <c r="E1894" s="1" t="e">
        <f>_xlfn.XLOOKUP(A1894,'Export Dossier'!$K$3:$K$974,'Export Dossier'!$D$3:$D$974)</f>
        <v>#N/A</v>
      </c>
      <c r="F1894" s="36"/>
      <c r="G1894" s="68"/>
      <c r="H1894" s="71"/>
      <c r="I1894" s="71"/>
      <c r="J1894" s="1"/>
      <c r="K1894" s="1"/>
      <c r="L1894" s="1"/>
      <c r="M1894" s="5"/>
      <c r="N1894" s="5"/>
      <c r="O1894" s="31"/>
      <c r="P1894" s="31"/>
      <c r="Q1894" s="1"/>
      <c r="R1894" s="64" t="str">
        <f>IF(OR(_xlfn.XLOOKUP(C1894,'Export Action'!$A$3:$A$1999,'Export Action'!$AO$3:$AO$1999)="Communes ZRR./bassins de vie pop &gt; 50% ZRR",_xlfn.XLOOKUP(C1894,'Export Action'!$A$3:$A$1999,'Export Action'!$AO$3:$AO$1999)="Contrats de relance et de transition écologique (CRTE) rural"),"Oui","Non")</f>
        <v>Non</v>
      </c>
      <c r="S1894" s="73"/>
      <c r="T1894" s="74">
        <f t="shared" si="30"/>
        <v>430</v>
      </c>
      <c r="U1894" s="75"/>
      <c r="V1894" s="8" t="str" cm="1">
        <f t="array" ref="V1894">IF(SUMPRODUCT((Tableau1[NOM DE LA STRUCTURE]=Tableau1[[#This Row],[NOM DE LA STRUCTURE]])*Tableau1[MONTANT PROPOSE POUR L''ACTION])=0,"",SUMPRODUCT((Tableau1[NOM DE LA STRUCTURE]=Tableau1[[#This Row],[NOM DE LA STRUCTURE]])*Tableau1[MONTANT PROPOSE POUR L''ACTION]))</f>
        <v/>
      </c>
      <c r="W1894" s="79"/>
    </row>
    <row r="1895" spans="1:23" ht="47.5" hidden="1" customHeight="1" x14ac:dyDescent="0.25">
      <c r="A1895" s="13">
        <f>_xlfn.XLOOKUP(C1895,'Export Action'!$A$3:$A$1999,'Export Action'!$L$3:$L$1999)</f>
        <v>0</v>
      </c>
      <c r="B1895" s="84"/>
      <c r="C1895" s="1"/>
      <c r="D1895" s="36">
        <f>_xlfn.XLOOKUP(C1895,'Export Action'!$A$3:$A$1999,'Export Action'!$X$3:$X$1999)</f>
        <v>0</v>
      </c>
      <c r="E1895" s="1" t="e">
        <f>_xlfn.XLOOKUP(A1895,'Export Dossier'!$K$3:$K$974,'Export Dossier'!$D$3:$D$974)</f>
        <v>#N/A</v>
      </c>
      <c r="F1895" s="36"/>
      <c r="G1895" s="68"/>
      <c r="H1895" s="71"/>
      <c r="I1895" s="71"/>
      <c r="J1895" s="1"/>
      <c r="K1895" s="1"/>
      <c r="L1895" s="1"/>
      <c r="M1895" s="5"/>
      <c r="N1895" s="5"/>
      <c r="O1895" s="31"/>
      <c r="P1895" s="31"/>
      <c r="Q1895" s="1"/>
      <c r="R1895" s="64" t="str">
        <f>IF(OR(_xlfn.XLOOKUP(C1895,'Export Action'!$A$3:$A$1999,'Export Action'!$AO$3:$AO$1999)="Communes ZRR./bassins de vie pop &gt; 50% ZRR",_xlfn.XLOOKUP(C1895,'Export Action'!$A$3:$A$1999,'Export Action'!$AO$3:$AO$1999)="Contrats de relance et de transition écologique (CRTE) rural"),"Oui","Non")</f>
        <v>Non</v>
      </c>
      <c r="S1895" s="73"/>
      <c r="T1895" s="74">
        <f t="shared" si="30"/>
        <v>430</v>
      </c>
      <c r="U1895" s="75"/>
      <c r="V1895" s="8" t="str" cm="1">
        <f t="array" ref="V1895">IF(SUMPRODUCT((Tableau1[NOM DE LA STRUCTURE]=Tableau1[[#This Row],[NOM DE LA STRUCTURE]])*Tableau1[MONTANT PROPOSE POUR L''ACTION])=0,"",SUMPRODUCT((Tableau1[NOM DE LA STRUCTURE]=Tableau1[[#This Row],[NOM DE LA STRUCTURE]])*Tableau1[MONTANT PROPOSE POUR L''ACTION]))</f>
        <v/>
      </c>
      <c r="W1895" s="79"/>
    </row>
    <row r="1896" spans="1:23" ht="47.5" hidden="1" customHeight="1" x14ac:dyDescent="0.25">
      <c r="A1896" s="13">
        <f>_xlfn.XLOOKUP(C1896,'Export Action'!$A$3:$A$1999,'Export Action'!$L$3:$L$1999)</f>
        <v>0</v>
      </c>
      <c r="B1896" s="84"/>
      <c r="C1896" s="1"/>
      <c r="D1896" s="36">
        <f>_xlfn.XLOOKUP(C1896,'Export Action'!$A$3:$A$1999,'Export Action'!$X$3:$X$1999)</f>
        <v>0</v>
      </c>
      <c r="E1896" s="1" t="e">
        <f>_xlfn.XLOOKUP(A1896,'Export Dossier'!$K$3:$K$974,'Export Dossier'!$D$3:$D$974)</f>
        <v>#N/A</v>
      </c>
      <c r="F1896" s="36"/>
      <c r="G1896" s="68"/>
      <c r="H1896" s="71"/>
      <c r="I1896" s="71"/>
      <c r="J1896" s="1"/>
      <c r="K1896" s="1"/>
      <c r="L1896" s="1"/>
      <c r="M1896" s="5"/>
      <c r="N1896" s="5"/>
      <c r="O1896" s="31"/>
      <c r="P1896" s="31"/>
      <c r="Q1896" s="1"/>
      <c r="R1896" s="64" t="str">
        <f>IF(OR(_xlfn.XLOOKUP(C1896,'Export Action'!$A$3:$A$1999,'Export Action'!$AO$3:$AO$1999)="Communes ZRR./bassins de vie pop &gt; 50% ZRR",_xlfn.XLOOKUP(C1896,'Export Action'!$A$3:$A$1999,'Export Action'!$AO$3:$AO$1999)="Contrats de relance et de transition écologique (CRTE) rural"),"Oui","Non")</f>
        <v>Non</v>
      </c>
      <c r="S1896" s="73"/>
      <c r="T1896" s="74">
        <f t="shared" si="30"/>
        <v>430</v>
      </c>
      <c r="U1896" s="75"/>
      <c r="V1896" s="8" t="str" cm="1">
        <f t="array" ref="V1896">IF(SUMPRODUCT((Tableau1[NOM DE LA STRUCTURE]=Tableau1[[#This Row],[NOM DE LA STRUCTURE]])*Tableau1[MONTANT PROPOSE POUR L''ACTION])=0,"",SUMPRODUCT((Tableau1[NOM DE LA STRUCTURE]=Tableau1[[#This Row],[NOM DE LA STRUCTURE]])*Tableau1[MONTANT PROPOSE POUR L''ACTION]))</f>
        <v/>
      </c>
      <c r="W1896" s="79"/>
    </row>
    <row r="1897" spans="1:23" ht="47.5" hidden="1" customHeight="1" x14ac:dyDescent="0.25">
      <c r="A1897" s="13">
        <f>_xlfn.XLOOKUP(C1897,'Export Action'!$A$3:$A$1999,'Export Action'!$L$3:$L$1999)</f>
        <v>0</v>
      </c>
      <c r="B1897" s="84"/>
      <c r="C1897" s="1"/>
      <c r="D1897" s="36">
        <f>_xlfn.XLOOKUP(C1897,'Export Action'!$A$3:$A$1999,'Export Action'!$X$3:$X$1999)</f>
        <v>0</v>
      </c>
      <c r="E1897" s="1" t="e">
        <f>_xlfn.XLOOKUP(A1897,'Export Dossier'!$K$3:$K$974,'Export Dossier'!$D$3:$D$974)</f>
        <v>#N/A</v>
      </c>
      <c r="F1897" s="36"/>
      <c r="G1897" s="68"/>
      <c r="H1897" s="71"/>
      <c r="I1897" s="71"/>
      <c r="J1897" s="1"/>
      <c r="K1897" s="1"/>
      <c r="L1897" s="1"/>
      <c r="M1897" s="5"/>
      <c r="N1897" s="5"/>
      <c r="O1897" s="31"/>
      <c r="P1897" s="31"/>
      <c r="Q1897" s="1"/>
      <c r="R1897" s="64" t="str">
        <f>IF(OR(_xlfn.XLOOKUP(C1897,'Export Action'!$A$3:$A$1999,'Export Action'!$AO$3:$AO$1999)="Communes ZRR./bassins de vie pop &gt; 50% ZRR",_xlfn.XLOOKUP(C1897,'Export Action'!$A$3:$A$1999,'Export Action'!$AO$3:$AO$1999)="Contrats de relance et de transition écologique (CRTE) rural"),"Oui","Non")</f>
        <v>Non</v>
      </c>
      <c r="S1897" s="73"/>
      <c r="T1897" s="74">
        <f t="shared" si="30"/>
        <v>430</v>
      </c>
      <c r="U1897" s="75"/>
      <c r="V1897" s="8" t="str" cm="1">
        <f t="array" ref="V1897">IF(SUMPRODUCT((Tableau1[NOM DE LA STRUCTURE]=Tableau1[[#This Row],[NOM DE LA STRUCTURE]])*Tableau1[MONTANT PROPOSE POUR L''ACTION])=0,"",SUMPRODUCT((Tableau1[NOM DE LA STRUCTURE]=Tableau1[[#This Row],[NOM DE LA STRUCTURE]])*Tableau1[MONTANT PROPOSE POUR L''ACTION]))</f>
        <v/>
      </c>
      <c r="W1897" s="79"/>
    </row>
    <row r="1898" spans="1:23" ht="47.5" hidden="1" customHeight="1" x14ac:dyDescent="0.25">
      <c r="A1898" s="13">
        <f>_xlfn.XLOOKUP(C1898,'Export Action'!$A$3:$A$1999,'Export Action'!$L$3:$L$1999)</f>
        <v>0</v>
      </c>
      <c r="B1898" s="84"/>
      <c r="C1898" s="1"/>
      <c r="D1898" s="36">
        <f>_xlfn.XLOOKUP(C1898,'Export Action'!$A$3:$A$1999,'Export Action'!$X$3:$X$1999)</f>
        <v>0</v>
      </c>
      <c r="E1898" s="1" t="e">
        <f>_xlfn.XLOOKUP(A1898,'Export Dossier'!$K$3:$K$974,'Export Dossier'!$D$3:$D$974)</f>
        <v>#N/A</v>
      </c>
      <c r="F1898" s="36"/>
      <c r="G1898" s="68"/>
      <c r="H1898" s="71"/>
      <c r="I1898" s="71"/>
      <c r="J1898" s="1"/>
      <c r="K1898" s="1"/>
      <c r="L1898" s="1"/>
      <c r="M1898" s="5"/>
      <c r="N1898" s="5"/>
      <c r="O1898" s="31"/>
      <c r="P1898" s="31"/>
      <c r="Q1898" s="1"/>
      <c r="R1898" s="64" t="str">
        <f>IF(OR(_xlfn.XLOOKUP(C1898,'Export Action'!$A$3:$A$1999,'Export Action'!$AO$3:$AO$1999)="Communes ZRR./bassins de vie pop &gt; 50% ZRR",_xlfn.XLOOKUP(C1898,'Export Action'!$A$3:$A$1999,'Export Action'!$AO$3:$AO$1999)="Contrats de relance et de transition écologique (CRTE) rural"),"Oui","Non")</f>
        <v>Non</v>
      </c>
      <c r="S1898" s="73"/>
      <c r="T1898" s="74">
        <f t="shared" si="30"/>
        <v>430</v>
      </c>
      <c r="U1898" s="75"/>
      <c r="V1898" s="8" t="str" cm="1">
        <f t="array" ref="V1898">IF(SUMPRODUCT((Tableau1[NOM DE LA STRUCTURE]=Tableau1[[#This Row],[NOM DE LA STRUCTURE]])*Tableau1[MONTANT PROPOSE POUR L''ACTION])=0,"",SUMPRODUCT((Tableau1[NOM DE LA STRUCTURE]=Tableau1[[#This Row],[NOM DE LA STRUCTURE]])*Tableau1[MONTANT PROPOSE POUR L''ACTION]))</f>
        <v/>
      </c>
      <c r="W1898" s="79"/>
    </row>
    <row r="1899" spans="1:23" ht="47.5" hidden="1" customHeight="1" x14ac:dyDescent="0.25">
      <c r="A1899" s="13">
        <f>_xlfn.XLOOKUP(C1899,'Export Action'!$A$3:$A$1999,'Export Action'!$L$3:$L$1999)</f>
        <v>0</v>
      </c>
      <c r="B1899" s="84"/>
      <c r="C1899" s="1"/>
      <c r="D1899" s="36">
        <f>_xlfn.XLOOKUP(C1899,'Export Action'!$A$3:$A$1999,'Export Action'!$X$3:$X$1999)</f>
        <v>0</v>
      </c>
      <c r="E1899" s="1" t="e">
        <f>_xlfn.XLOOKUP(A1899,'Export Dossier'!$K$3:$K$974,'Export Dossier'!$D$3:$D$974)</f>
        <v>#N/A</v>
      </c>
      <c r="F1899" s="36"/>
      <c r="G1899" s="68"/>
      <c r="H1899" s="71"/>
      <c r="I1899" s="71"/>
      <c r="J1899" s="1"/>
      <c r="K1899" s="1"/>
      <c r="L1899" s="1"/>
      <c r="M1899" s="5"/>
      <c r="N1899" s="5"/>
      <c r="O1899" s="31"/>
      <c r="P1899" s="31"/>
      <c r="Q1899" s="1"/>
      <c r="R1899" s="64" t="str">
        <f>IF(OR(_xlfn.XLOOKUP(C1899,'Export Action'!$A$3:$A$1999,'Export Action'!$AO$3:$AO$1999)="Communes ZRR./bassins de vie pop &gt; 50% ZRR",_xlfn.XLOOKUP(C1899,'Export Action'!$A$3:$A$1999,'Export Action'!$AO$3:$AO$1999)="Contrats de relance et de transition écologique (CRTE) rural"),"Oui","Non")</f>
        <v>Non</v>
      </c>
      <c r="S1899" s="73"/>
      <c r="T1899" s="74">
        <f t="shared" si="30"/>
        <v>430</v>
      </c>
      <c r="U1899" s="75"/>
      <c r="V1899" s="8" t="str" cm="1">
        <f t="array" ref="V1899">IF(SUMPRODUCT((Tableau1[NOM DE LA STRUCTURE]=Tableau1[[#This Row],[NOM DE LA STRUCTURE]])*Tableau1[MONTANT PROPOSE POUR L''ACTION])=0,"",SUMPRODUCT((Tableau1[NOM DE LA STRUCTURE]=Tableau1[[#This Row],[NOM DE LA STRUCTURE]])*Tableau1[MONTANT PROPOSE POUR L''ACTION]))</f>
        <v/>
      </c>
      <c r="W1899" s="79"/>
    </row>
    <row r="1900" spans="1:23" ht="47.5" hidden="1" customHeight="1" x14ac:dyDescent="0.25">
      <c r="A1900" s="13">
        <f>_xlfn.XLOOKUP(C1900,'Export Action'!$A$3:$A$1999,'Export Action'!$L$3:$L$1999)</f>
        <v>0</v>
      </c>
      <c r="B1900" s="84"/>
      <c r="C1900" s="1"/>
      <c r="D1900" s="36">
        <f>_xlfn.XLOOKUP(C1900,'Export Action'!$A$3:$A$1999,'Export Action'!$X$3:$X$1999)</f>
        <v>0</v>
      </c>
      <c r="E1900" s="1" t="e">
        <f>_xlfn.XLOOKUP(A1900,'Export Dossier'!$K$3:$K$974,'Export Dossier'!$D$3:$D$974)</f>
        <v>#N/A</v>
      </c>
      <c r="F1900" s="36"/>
      <c r="G1900" s="68"/>
      <c r="H1900" s="71"/>
      <c r="I1900" s="71"/>
      <c r="J1900" s="1"/>
      <c r="K1900" s="1"/>
      <c r="L1900" s="1"/>
      <c r="M1900" s="5"/>
      <c r="N1900" s="5"/>
      <c r="O1900" s="31"/>
      <c r="P1900" s="31"/>
      <c r="Q1900" s="1"/>
      <c r="R1900" s="64" t="str">
        <f>IF(OR(_xlfn.XLOOKUP(C1900,'Export Action'!$A$3:$A$1999,'Export Action'!$AO$3:$AO$1999)="Communes ZRR./bassins de vie pop &gt; 50% ZRR",_xlfn.XLOOKUP(C1900,'Export Action'!$A$3:$A$1999,'Export Action'!$AO$3:$AO$1999)="Contrats de relance et de transition écologique (CRTE) rural"),"Oui","Non")</f>
        <v>Non</v>
      </c>
      <c r="S1900" s="73"/>
      <c r="T1900" s="74">
        <f t="shared" si="30"/>
        <v>430</v>
      </c>
      <c r="U1900" s="75"/>
      <c r="V1900" s="8" t="str" cm="1">
        <f t="array" ref="V1900">IF(SUMPRODUCT((Tableau1[NOM DE LA STRUCTURE]=Tableau1[[#This Row],[NOM DE LA STRUCTURE]])*Tableau1[MONTANT PROPOSE POUR L''ACTION])=0,"",SUMPRODUCT((Tableau1[NOM DE LA STRUCTURE]=Tableau1[[#This Row],[NOM DE LA STRUCTURE]])*Tableau1[MONTANT PROPOSE POUR L''ACTION]))</f>
        <v/>
      </c>
      <c r="W1900" s="79"/>
    </row>
    <row r="1901" spans="1:23" ht="47.5" hidden="1" customHeight="1" x14ac:dyDescent="0.25">
      <c r="A1901" s="13">
        <f>_xlfn.XLOOKUP(C1901,'Export Action'!$A$3:$A$1999,'Export Action'!$L$3:$L$1999)</f>
        <v>0</v>
      </c>
      <c r="B1901" s="84"/>
      <c r="C1901" s="1"/>
      <c r="D1901" s="36">
        <f>_xlfn.XLOOKUP(C1901,'Export Action'!$A$3:$A$1999,'Export Action'!$X$3:$X$1999)</f>
        <v>0</v>
      </c>
      <c r="E1901" s="1" t="e">
        <f>_xlfn.XLOOKUP(A1901,'Export Dossier'!$K$3:$K$974,'Export Dossier'!$D$3:$D$974)</f>
        <v>#N/A</v>
      </c>
      <c r="F1901" s="36"/>
      <c r="G1901" s="68"/>
      <c r="H1901" s="71"/>
      <c r="I1901" s="71"/>
      <c r="J1901" s="1"/>
      <c r="K1901" s="1"/>
      <c r="L1901" s="1"/>
      <c r="M1901" s="5"/>
      <c r="N1901" s="5"/>
      <c r="O1901" s="31"/>
      <c r="P1901" s="31"/>
      <c r="Q1901" s="1"/>
      <c r="R1901" s="64" t="str">
        <f>IF(OR(_xlfn.XLOOKUP(C1901,'Export Action'!$A$3:$A$1999,'Export Action'!$AO$3:$AO$1999)="Communes ZRR./bassins de vie pop &gt; 50% ZRR",_xlfn.XLOOKUP(C1901,'Export Action'!$A$3:$A$1999,'Export Action'!$AO$3:$AO$1999)="Contrats de relance et de transition écologique (CRTE) rural"),"Oui","Non")</f>
        <v>Non</v>
      </c>
      <c r="S1901" s="73"/>
      <c r="T1901" s="74">
        <f t="shared" si="30"/>
        <v>430</v>
      </c>
      <c r="U1901" s="75"/>
      <c r="V1901" s="8" t="str" cm="1">
        <f t="array" ref="V1901">IF(SUMPRODUCT((Tableau1[NOM DE LA STRUCTURE]=Tableau1[[#This Row],[NOM DE LA STRUCTURE]])*Tableau1[MONTANT PROPOSE POUR L''ACTION])=0,"",SUMPRODUCT((Tableau1[NOM DE LA STRUCTURE]=Tableau1[[#This Row],[NOM DE LA STRUCTURE]])*Tableau1[MONTANT PROPOSE POUR L''ACTION]))</f>
        <v/>
      </c>
      <c r="W1901" s="79"/>
    </row>
    <row r="1902" spans="1:23" ht="47.5" hidden="1" customHeight="1" x14ac:dyDescent="0.25">
      <c r="A1902" s="13">
        <f>_xlfn.XLOOKUP(C1902,'Export Action'!$A$3:$A$1999,'Export Action'!$L$3:$L$1999)</f>
        <v>0</v>
      </c>
      <c r="B1902" s="84"/>
      <c r="C1902" s="1"/>
      <c r="D1902" s="36">
        <f>_xlfn.XLOOKUP(C1902,'Export Action'!$A$3:$A$1999,'Export Action'!$X$3:$X$1999)</f>
        <v>0</v>
      </c>
      <c r="E1902" s="1" t="e">
        <f>_xlfn.XLOOKUP(A1902,'Export Dossier'!$K$3:$K$974,'Export Dossier'!$D$3:$D$974)</f>
        <v>#N/A</v>
      </c>
      <c r="F1902" s="36"/>
      <c r="G1902" s="68"/>
      <c r="H1902" s="71"/>
      <c r="I1902" s="71"/>
      <c r="J1902" s="1"/>
      <c r="K1902" s="1"/>
      <c r="L1902" s="1"/>
      <c r="M1902" s="5"/>
      <c r="N1902" s="5"/>
      <c r="O1902" s="31"/>
      <c r="P1902" s="31"/>
      <c r="Q1902" s="1"/>
      <c r="R1902" s="64" t="str">
        <f>IF(OR(_xlfn.XLOOKUP(C1902,'Export Action'!$A$3:$A$1999,'Export Action'!$AO$3:$AO$1999)="Communes ZRR./bassins de vie pop &gt; 50% ZRR",_xlfn.XLOOKUP(C1902,'Export Action'!$A$3:$A$1999,'Export Action'!$AO$3:$AO$1999)="Contrats de relance et de transition écologique (CRTE) rural"),"Oui","Non")</f>
        <v>Non</v>
      </c>
      <c r="S1902" s="73"/>
      <c r="T1902" s="74">
        <f t="shared" si="30"/>
        <v>430</v>
      </c>
      <c r="U1902" s="75"/>
      <c r="V1902" s="8" t="str" cm="1">
        <f t="array" ref="V1902">IF(SUMPRODUCT((Tableau1[NOM DE LA STRUCTURE]=Tableau1[[#This Row],[NOM DE LA STRUCTURE]])*Tableau1[MONTANT PROPOSE POUR L''ACTION])=0,"",SUMPRODUCT((Tableau1[NOM DE LA STRUCTURE]=Tableau1[[#This Row],[NOM DE LA STRUCTURE]])*Tableau1[MONTANT PROPOSE POUR L''ACTION]))</f>
        <v/>
      </c>
      <c r="W1902" s="79"/>
    </row>
    <row r="1903" spans="1:23" ht="47.5" hidden="1" customHeight="1" x14ac:dyDescent="0.25">
      <c r="A1903" s="13">
        <f>_xlfn.XLOOKUP(C1903,'Export Action'!$A$3:$A$1999,'Export Action'!$L$3:$L$1999)</f>
        <v>0</v>
      </c>
      <c r="B1903" s="84"/>
      <c r="C1903" s="1"/>
      <c r="D1903" s="36">
        <f>_xlfn.XLOOKUP(C1903,'Export Action'!$A$3:$A$1999,'Export Action'!$X$3:$X$1999)</f>
        <v>0</v>
      </c>
      <c r="E1903" s="1" t="e">
        <f>_xlfn.XLOOKUP(A1903,'Export Dossier'!$K$3:$K$974,'Export Dossier'!$D$3:$D$974)</f>
        <v>#N/A</v>
      </c>
      <c r="F1903" s="36"/>
      <c r="G1903" s="68"/>
      <c r="H1903" s="71"/>
      <c r="I1903" s="71"/>
      <c r="J1903" s="1"/>
      <c r="K1903" s="1"/>
      <c r="L1903" s="1"/>
      <c r="M1903" s="5"/>
      <c r="N1903" s="5"/>
      <c r="O1903" s="31"/>
      <c r="P1903" s="31"/>
      <c r="Q1903" s="1"/>
      <c r="R1903" s="64" t="str">
        <f>IF(OR(_xlfn.XLOOKUP(C1903,'Export Action'!$A$3:$A$1999,'Export Action'!$AO$3:$AO$1999)="Communes ZRR./bassins de vie pop &gt; 50% ZRR",_xlfn.XLOOKUP(C1903,'Export Action'!$A$3:$A$1999,'Export Action'!$AO$3:$AO$1999)="Contrats de relance et de transition écologique (CRTE) rural"),"Oui","Non")</f>
        <v>Non</v>
      </c>
      <c r="S1903" s="73"/>
      <c r="T1903" s="74">
        <f t="shared" si="30"/>
        <v>430</v>
      </c>
      <c r="U1903" s="75"/>
      <c r="V1903" s="8" t="str" cm="1">
        <f t="array" ref="V1903">IF(SUMPRODUCT((Tableau1[NOM DE LA STRUCTURE]=Tableau1[[#This Row],[NOM DE LA STRUCTURE]])*Tableau1[MONTANT PROPOSE POUR L''ACTION])=0,"",SUMPRODUCT((Tableau1[NOM DE LA STRUCTURE]=Tableau1[[#This Row],[NOM DE LA STRUCTURE]])*Tableau1[MONTANT PROPOSE POUR L''ACTION]))</f>
        <v/>
      </c>
      <c r="W1903" s="79"/>
    </row>
    <row r="1904" spans="1:23" ht="47.5" hidden="1" customHeight="1" x14ac:dyDescent="0.25">
      <c r="A1904" s="13">
        <f>_xlfn.XLOOKUP(C1904,'Export Action'!$A$3:$A$1999,'Export Action'!$L$3:$L$1999)</f>
        <v>0</v>
      </c>
      <c r="B1904" s="85"/>
      <c r="C1904" s="21"/>
      <c r="D1904" s="37">
        <f>_xlfn.XLOOKUP(C1904,'Export Action'!$A$3:$A$1999,'Export Action'!$X$3:$X$1999)</f>
        <v>0</v>
      </c>
      <c r="E1904" s="1" t="e">
        <f>_xlfn.XLOOKUP(A1904,'Export Dossier'!$K$3:$K$974,'Export Dossier'!$D$3:$D$974)</f>
        <v>#N/A</v>
      </c>
      <c r="F1904" s="37"/>
      <c r="G1904" s="69"/>
      <c r="H1904" s="72"/>
      <c r="I1904" s="72"/>
      <c r="J1904" s="21"/>
      <c r="K1904" s="21"/>
      <c r="L1904" s="21"/>
      <c r="M1904" s="22"/>
      <c r="N1904" s="22"/>
      <c r="O1904" s="32"/>
      <c r="P1904" s="32"/>
      <c r="Q1904" s="21"/>
      <c r="R1904" s="65" t="str">
        <f>IF(OR(_xlfn.XLOOKUP(C1904,'Export Action'!$A$3:$A$1999,'Export Action'!$AO$3:$AO$1999)="Communes ZRR./bassins de vie pop &gt; 50% ZRR",_xlfn.XLOOKUP(C1904,'Export Action'!$A$3:$A$1999,'Export Action'!$AO$3:$AO$1999)="Contrats de relance et de transition écologique (CRTE) rural"),"Oui","Non")</f>
        <v>Non</v>
      </c>
      <c r="S1904" s="76"/>
      <c r="T1904" s="74">
        <f t="shared" si="30"/>
        <v>430</v>
      </c>
      <c r="U1904" s="78"/>
      <c r="V1904" s="8" t="str" cm="1">
        <f t="array" ref="V1904">IF(SUMPRODUCT((Tableau1[NOM DE LA STRUCTURE]=Tableau1[[#This Row],[NOM DE LA STRUCTURE]])*Tableau1[MONTANT PROPOSE POUR L''ACTION])=0,"",SUMPRODUCT((Tableau1[NOM DE LA STRUCTURE]=Tableau1[[#This Row],[NOM DE LA STRUCTURE]])*Tableau1[MONTANT PROPOSE POUR L''ACTION]))</f>
        <v/>
      </c>
      <c r="W1904" s="79"/>
    </row>
  </sheetData>
  <sheetProtection algorithmName="SHA-512" hashValue="xjnr3L2nxtJSbj6NigEgoFIrbpF+pqmef4Rx+h3NllpE0qeK29ulUVDZ/OFkePAEqeNrPkgFmT6MNZzUh2WItQ==" saltValue="KyC+x3AflJ2MxBfzNp2Jiw==" spinCount="100000" sheet="1" objects="1" scenarios="1"/>
  <autoFilter ref="V3:W3" xr:uid="{153A9187-A41C-4684-8FF2-4A5C567DCB5A}"/>
  <phoneticPr fontId="14" type="noConversion"/>
  <conditionalFormatting sqref="A4:T1904">
    <cfRule type="expression" dxfId="88" priority="27">
      <formula>AND(LEN($A4)&gt;0,MOD($T4,2)=0)</formula>
    </cfRule>
  </conditionalFormatting>
  <conditionalFormatting sqref="A4:W259 A260:T260 V260:W260 A311:W1525 A305:T310 V305:V310 A289:W292 A288:T288 V288:W288 A296:W304 A293:T295 V293:W295 A261:W287">
    <cfRule type="expression" dxfId="87" priority="6">
      <formula>$F4="Animations vacances Olympiques et Paralympiques"</formula>
    </cfRule>
  </conditionalFormatting>
  <conditionalFormatting sqref="C2">
    <cfRule type="cellIs" dxfId="86" priority="7" operator="notEqual">
      <formula>$C$1</formula>
    </cfRule>
    <cfRule type="cellIs" dxfId="85" priority="8" operator="equal">
      <formula>$C$1</formula>
    </cfRule>
  </conditionalFormatting>
  <conditionalFormatting sqref="V2">
    <cfRule type="cellIs" dxfId="84" priority="28" operator="lessThan">
      <formula>$V$1</formula>
    </cfRule>
    <cfRule type="cellIs" dxfId="83" priority="29" operator="greaterThanOrEqual">
      <formula>$V$1</formula>
    </cfRule>
  </conditionalFormatting>
  <conditionalFormatting sqref="U260">
    <cfRule type="expression" dxfId="82" priority="5">
      <formula>$F260="Animations vacances Olympiques et Paralympiques"</formula>
    </cfRule>
  </conditionalFormatting>
  <conditionalFormatting sqref="U305:U310">
    <cfRule type="expression" dxfId="81" priority="4">
      <formula>$F305="Animations vacances Olympiques et Paralympiques"</formula>
    </cfRule>
  </conditionalFormatting>
  <conditionalFormatting sqref="W305:W310">
    <cfRule type="expression" dxfId="80" priority="3">
      <formula>$F305="Animations vacances Olympiques et Paralympiques"</formula>
    </cfRule>
  </conditionalFormatting>
  <conditionalFormatting sqref="U288">
    <cfRule type="expression" dxfId="79" priority="2">
      <formula>$F288="Animations vacances Olympiques et Paralympiques"</formula>
    </cfRule>
  </conditionalFormatting>
  <conditionalFormatting sqref="U293:U295">
    <cfRule type="expression" dxfId="78" priority="1">
      <formula>$F293="Animations vacances Olympiques et Paralympiques"</formula>
    </cfRule>
  </conditionalFormatting>
  <dataValidations count="3">
    <dataValidation type="list" allowBlank="1" showInputMessage="1" showErrorMessage="1" sqref="G4:G1904" xr:uid="{AA35AEA8-4D96-40A7-A682-48257781035F}">
      <formula1>Complétude</formula1>
    </dataValidation>
    <dataValidation type="list" allowBlank="1" showInputMessage="1" showErrorMessage="1" sqref="S4:S1904" xr:uid="{B4F6B75C-29A3-4B15-AB54-AC2EF5187681}">
      <formula1>Notation</formula1>
    </dataValidation>
    <dataValidation type="list" allowBlank="1" showInputMessage="1" showErrorMessage="1" sqref="H4:I1904" xr:uid="{B3FDB522-0404-4985-A93B-D08EE78C1E8C}">
      <formula1>GAAP</formula1>
    </dataValidation>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9" operator="containsText" id="{16602641-5D73-4293-9155-49FC1C2E36B9}">
            <xm:f>NOT(ISERROR(SEARCH('F(X)'!$A$2,G4)))</xm:f>
            <xm:f>'F(X)'!$A$2</xm:f>
            <x14:dxf>
              <fill>
                <patternFill>
                  <bgColor rgb="FFFF9999"/>
                </patternFill>
              </fill>
            </x14:dxf>
          </x14:cfRule>
          <x14:cfRule type="containsText" priority="20" operator="containsText" id="{25F08D14-EB1B-4111-AA18-B7380EC2436D}">
            <xm:f>NOT(ISERROR(SEARCH('F(X)'!$A$1,G4)))</xm:f>
            <xm:f>'F(X)'!$A$1</xm:f>
            <x14:dxf>
              <fill>
                <patternFill>
                  <bgColor rgb="FF75FFA0"/>
                </patternFill>
              </fill>
            </x14:dxf>
          </x14:cfRule>
          <xm:sqref>G4:G1904</xm:sqref>
        </x14:conditionalFormatting>
        <x14:conditionalFormatting xmlns:xm="http://schemas.microsoft.com/office/excel/2006/main">
          <x14:cfRule type="containsText" priority="11" operator="containsText" id="{5E1F96F0-DF92-4EB7-82E5-D61C7F8A53A2}">
            <xm:f>NOT(ISERROR(SEARCH('F(X)'!$C$2,H4)))</xm:f>
            <xm:f>'F(X)'!$C$2</xm:f>
            <x14:dxf>
              <fill>
                <patternFill>
                  <bgColor rgb="FFFF9999"/>
                </patternFill>
              </fill>
            </x14:dxf>
          </x14:cfRule>
          <x14:cfRule type="containsText" priority="12" operator="containsText" id="{2DB41015-E3D6-4628-8648-B173B0197478}">
            <xm:f>NOT(ISERROR(SEARCH('F(X)'!$C$1,H4)))</xm:f>
            <xm:f>'F(X)'!$C$1</xm:f>
            <x14:dxf>
              <fill>
                <patternFill>
                  <bgColor rgb="FF66FF99"/>
                </patternFill>
              </fill>
            </x14:dxf>
          </x14:cfRule>
          <xm:sqref>H4:J1904</xm:sqref>
        </x14:conditionalFormatting>
        <x14:conditionalFormatting xmlns:xm="http://schemas.microsoft.com/office/excel/2006/main">
          <x14:cfRule type="containsText" priority="15" operator="containsText" id="{EC170CD2-7808-40CB-87C5-53B4E51FE458}">
            <xm:f>NOT(ISERROR(SEARCH('F(X)'!$E$4,S4)))</xm:f>
            <xm:f>'F(X)'!$E$4</xm:f>
            <x14:dxf>
              <fill>
                <patternFill>
                  <bgColor rgb="FF99FF99"/>
                </patternFill>
              </fill>
            </x14:dxf>
          </x14:cfRule>
          <x14:cfRule type="containsText" priority="16" operator="containsText" id="{5464C223-4A84-4846-8356-3FC530BFD67D}">
            <xm:f>NOT(ISERROR(SEARCH('F(X)'!$E$3,S4)))</xm:f>
            <xm:f>'F(X)'!$E$3</xm:f>
            <x14:dxf>
              <fill>
                <patternFill>
                  <bgColor rgb="FFD8FF99"/>
                </patternFill>
              </fill>
            </x14:dxf>
          </x14:cfRule>
          <x14:cfRule type="containsText" priority="17" operator="containsText" id="{6A437B69-F777-4A68-AEFB-BC908843F157}">
            <xm:f>NOT(ISERROR(SEARCH('F(X)'!$E$2,S4)))</xm:f>
            <xm:f>'F(X)'!$E$2</xm:f>
            <x14:dxf>
              <fill>
                <patternFill>
                  <bgColor rgb="FFFFD48F"/>
                </patternFill>
              </fill>
            </x14:dxf>
          </x14:cfRule>
          <x14:cfRule type="containsText" priority="18" operator="containsText" id="{4E1F07B0-80BF-49B3-9D13-387897ECADC1}">
            <xm:f>NOT(ISERROR(SEARCH('F(X)'!$E$1,S4)))</xm:f>
            <xm:f>'F(X)'!$E$1</xm:f>
            <x14:dxf>
              <fill>
                <patternFill>
                  <bgColor rgb="FFFF7C80"/>
                </patternFill>
              </fill>
            </x14:dxf>
          </x14:cfRule>
          <xm:sqref>S4:S1904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AE812-4385-428C-86C3-E4C1361DA403}">
  <dimension ref="A1:X1645"/>
  <sheetViews>
    <sheetView tabSelected="1" zoomScale="70" zoomScaleNormal="73" workbookViewId="0">
      <pane xSplit="4" ySplit="3" topLeftCell="N84" activePane="bottomRight" state="frozen"/>
      <selection activeCell="B1" sqref="B1"/>
      <selection pane="topRight" activeCell="E1" sqref="E1"/>
      <selection pane="bottomLeft" activeCell="B4" sqref="B4"/>
      <selection pane="bottomRight" activeCell="U91" sqref="U91"/>
    </sheetView>
  </sheetViews>
  <sheetFormatPr baseColWidth="10" defaultRowHeight="33" customHeight="1" x14ac:dyDescent="0.25"/>
  <cols>
    <col min="1" max="1" width="12.83203125" style="9" hidden="1" customWidth="1"/>
    <col min="2" max="2" width="55.5" style="86" customWidth="1"/>
    <col min="3" max="3" width="24.6640625" customWidth="1"/>
    <col min="4" max="4" width="39" style="38" customWidth="1"/>
    <col min="5" max="5" width="32.5" customWidth="1"/>
    <col min="6" max="6" width="44.33203125" bestFit="1" customWidth="1"/>
    <col min="7" max="7" width="19" style="4" customWidth="1"/>
    <col min="8" max="8" width="19.33203125" customWidth="1"/>
    <col min="9" max="9" width="17.83203125" customWidth="1"/>
    <col min="10" max="10" width="19.1640625" customWidth="1"/>
    <col min="11" max="11" width="18.1640625" customWidth="1"/>
    <col min="12" max="12" width="19.33203125" customWidth="1"/>
    <col min="13" max="13" width="35.33203125" style="7" hidden="1" customWidth="1"/>
    <col min="14" max="14" width="25.5" style="7" customWidth="1"/>
    <col min="15" max="15" width="21.5" customWidth="1"/>
    <col min="16" max="16" width="22.33203125" style="33" customWidth="1"/>
    <col min="17" max="17" width="19.83203125" customWidth="1"/>
    <col min="18" max="18" width="16.33203125" style="66" customWidth="1"/>
    <col min="19" max="19" width="16.33203125" customWidth="1"/>
    <col min="20" max="20" width="17.1640625" hidden="1" customWidth="1"/>
    <col min="21" max="21" width="21.6640625" style="12" customWidth="1"/>
    <col min="22" max="22" width="22.6640625" customWidth="1"/>
    <col min="23" max="23" width="57.1640625" customWidth="1"/>
  </cols>
  <sheetData>
    <row r="1" spans="1:24" s="47" customFormat="1" ht="42.5" customHeight="1" x14ac:dyDescent="0.2">
      <c r="A1" s="26"/>
      <c r="B1" s="24" t="s">
        <v>1</v>
      </c>
      <c r="C1" s="41">
        <f>'Instruction CLUB'!C1</f>
        <v>84918</v>
      </c>
      <c r="D1" s="62"/>
      <c r="E1" s="23" t="s">
        <v>2</v>
      </c>
      <c r="F1" s="53" t="str">
        <f>'Instruction CLUB'!F1</f>
        <v>Ligue Centre-Val-de-Loire</v>
      </c>
      <c r="G1" s="44"/>
      <c r="H1" s="44"/>
      <c r="I1" s="44"/>
      <c r="J1" s="44"/>
      <c r="K1" s="44"/>
      <c r="L1" s="44"/>
      <c r="M1" s="44"/>
      <c r="N1" s="44"/>
      <c r="O1" s="45"/>
      <c r="R1" s="52"/>
      <c r="T1" s="42"/>
      <c r="U1" s="25" t="s">
        <v>13210</v>
      </c>
      <c r="V1" s="42">
        <f>'Instruction CLUB'!C1-'Instruction CLUB'!V1</f>
        <v>28957</v>
      </c>
      <c r="W1" s="46"/>
      <c r="X1" s="46"/>
    </row>
    <row r="2" spans="1:24" ht="37.25" customHeight="1" x14ac:dyDescent="0.2">
      <c r="A2" s="10"/>
      <c r="B2" s="40" t="s">
        <v>13214</v>
      </c>
      <c r="C2" s="55">
        <f>T2+'Instruction CD'!V2</f>
        <v>30557</v>
      </c>
      <c r="D2" s="35"/>
      <c r="E2" s="2"/>
      <c r="F2" s="35"/>
      <c r="G2" s="2"/>
      <c r="H2" s="2"/>
      <c r="I2" s="2"/>
      <c r="J2" s="2"/>
      <c r="K2" s="2"/>
      <c r="L2" s="6"/>
      <c r="M2" s="6"/>
      <c r="N2" s="2"/>
      <c r="O2" s="30"/>
      <c r="P2" s="2"/>
      <c r="Q2" s="34"/>
      <c r="R2" s="67"/>
      <c r="S2" s="34"/>
      <c r="T2" s="2"/>
      <c r="U2" s="24" t="s">
        <v>13216</v>
      </c>
      <c r="V2" s="43">
        <f>SUM(U4:U1645)</f>
        <v>30557</v>
      </c>
    </row>
    <row r="3" spans="1:24" s="12" customFormat="1" ht="44.5" customHeight="1" x14ac:dyDescent="0.2">
      <c r="A3" s="80" t="s">
        <v>2473</v>
      </c>
      <c r="B3" s="17" t="s">
        <v>11929</v>
      </c>
      <c r="C3" s="15" t="s">
        <v>4</v>
      </c>
      <c r="D3" s="17" t="s">
        <v>6</v>
      </c>
      <c r="E3" s="15" t="s">
        <v>3</v>
      </c>
      <c r="F3" s="15" t="s">
        <v>5</v>
      </c>
      <c r="G3" s="16" t="s">
        <v>7</v>
      </c>
      <c r="H3" s="17" t="s">
        <v>15</v>
      </c>
      <c r="I3" s="17" t="s">
        <v>13209</v>
      </c>
      <c r="J3" s="17" t="s">
        <v>11925</v>
      </c>
      <c r="K3" s="15" t="s">
        <v>8</v>
      </c>
      <c r="L3" s="15" t="s">
        <v>9</v>
      </c>
      <c r="M3" s="18" t="s">
        <v>11926</v>
      </c>
      <c r="N3" s="18" t="s">
        <v>11927</v>
      </c>
      <c r="O3" s="18" t="s">
        <v>10</v>
      </c>
      <c r="P3" s="18" t="s">
        <v>11</v>
      </c>
      <c r="Q3" s="17" t="s">
        <v>12</v>
      </c>
      <c r="R3" s="17" t="s">
        <v>13217</v>
      </c>
      <c r="S3" s="17" t="s">
        <v>13</v>
      </c>
      <c r="T3" s="19" t="s">
        <v>11930</v>
      </c>
      <c r="U3" s="19" t="s">
        <v>14</v>
      </c>
      <c r="V3" s="11" t="s">
        <v>11928</v>
      </c>
      <c r="W3" s="11" t="s">
        <v>13213</v>
      </c>
    </row>
    <row r="4" spans="1:24" ht="33" hidden="1" customHeight="1" x14ac:dyDescent="0.25">
      <c r="A4" s="13" t="str">
        <f>_xlfn.XLOOKUP(C4,'Export Action'!$A$3:$A$1999,'Export Action'!$L$3:$L$1999)</f>
        <v>34892360800049</v>
      </c>
      <c r="B4" s="84" t="str">
        <f>_xlfn.XLOOKUP(A4,'Export Action'!$L$3:$L$1999,'Export Action'!$O$3:$O$1999)</f>
        <v>COMITE DEPARTEMENTAL DE L'ISERE DE TENNIS DE TABLE</v>
      </c>
      <c r="C4" s="1" t="s">
        <v>251</v>
      </c>
      <c r="D4" s="36" t="str">
        <f>_xlfn.XLOOKUP(C4,'Export Action'!$A$3:$A$1999,'Export Action'!$X$3:$X$1999)</f>
        <v>Initiation au Tennis de Table en milieu scolaire</v>
      </c>
      <c r="E4" s="1" t="str">
        <f>_xlfn.XLOOKUP(A4,'Export Dossier'!$K$3:$K$974,'Export Dossier'!$D$3:$D$974)</f>
        <v>FFTT-AURA-24-0006</v>
      </c>
      <c r="F4" s="1" t="str">
        <f>_xlfn.XLOOKUP(C4,'Export Action'!$A$3:$A$1999,'Export Action'!$AE$3:$AE$1999)</f>
        <v>Ping Educatif</v>
      </c>
      <c r="G4" s="68" t="s">
        <v>16</v>
      </c>
      <c r="H4" s="71" t="s">
        <v>3112</v>
      </c>
      <c r="I4" s="71" t="s">
        <v>3112</v>
      </c>
      <c r="J4" s="1" t="str">
        <f>_xlfn.XLOOKUP(C4,'Export Action'!$A$3:$A$1999,'Export Action'!$J$3:$J$1999)</f>
        <v>Renouvellement</v>
      </c>
      <c r="K4" s="1" t="str">
        <f>_xlfn.XLOOKUP(C4,'Export Action'!$A$3:$A$1999,'Export Action'!$AL$3:$AL$1999)</f>
        <v>Mixte</v>
      </c>
      <c r="L4" s="1">
        <v>4</v>
      </c>
      <c r="M4" s="5">
        <f>_xlfn.XLOOKUP(A4,'Export 2022'!$K$3:$K$1000,'Export 2022'!$AF$3:$AF$1000)</f>
        <v>8444</v>
      </c>
      <c r="N4" s="5">
        <f>_xlfn.XLOOKUP(A4,'Export 2023'!$K$3:$K$1000,'Export 2023'!$AF$3:$AF$1000)</f>
        <v>7800</v>
      </c>
      <c r="O4" s="5">
        <f>_xlfn.XLOOKUP(A4,'Export Dossier'!$K$3:$K$974,'Export Dossier'!$AD$3:$AD$974)</f>
        <v>15000</v>
      </c>
      <c r="P4" s="31">
        <f>_xlfn.XLOOKUP(C4,'Export Action'!$A$3:$A$1999,'Export Action'!$AS$3:$AS$1999)</f>
        <v>4000</v>
      </c>
      <c r="Q4" s="29">
        <f>(_xlfn.XLOOKUP(C4,'Export Action'!$A$3:$A$1999,'Export Action'!$AS$3:$AS$1999))/_xlfn.XLOOKUP(C4,'Export Action'!$A$3:$A$1999,'Export Action'!$AR$3:$AR$1999)</f>
        <v>0.37037037037037035</v>
      </c>
      <c r="R4" s="63" t="str">
        <f>IF(OR(_xlfn.XLOOKUP(C4,'Export Action'!$A$3:$A$1999,'Export Action'!$AO$3:$AO$1999)="Communes ZRR./bassins de vie pop &gt; 50% ZRR",_xlfn.XLOOKUP(C4,'Export Action'!$A$3:$A$1999,'Export Action'!$AO$3:$AO$1999)="Contrats de relance et de transition écologique (CRTE) rural"),"Oui","Non")</f>
        <v>Non</v>
      </c>
      <c r="S4" s="73" t="s">
        <v>18</v>
      </c>
      <c r="T4" s="74">
        <f t="shared" ref="T4:T35" si="0">IF(A4=A3,T3,T3+1)</f>
        <v>1</v>
      </c>
      <c r="U4" s="75"/>
      <c r="V4" s="8" t="str" cm="1">
        <f t="array" ref="V4">IF(SUMPRODUCT((Tableau13[NOM DE LA STRUCTURE]=Tableau13[[#This Row],[NOM DE LA STRUCTURE]])*Tableau13[MONTANT PROPOSE POUR L''ACTION])=0,"",SUMPRODUCT((Tableau13[NOM DE LA STRUCTURE]=Tableau13[[#This Row],[NOM DE LA STRUCTURE]])*Tableau13[MONTANT PROPOSE POUR L''ACTION]))</f>
        <v/>
      </c>
      <c r="W4" s="79"/>
    </row>
    <row r="5" spans="1:24" ht="33" hidden="1" customHeight="1" x14ac:dyDescent="0.25">
      <c r="A5" s="13" t="str">
        <f>_xlfn.XLOOKUP(C5,'Export Action'!$A$3:$A$1999,'Export Action'!$L$3:$L$1999)</f>
        <v>34892360800049</v>
      </c>
      <c r="B5" s="84" t="str">
        <f>_xlfn.XLOOKUP(A5,'Export Action'!$L$3:$L$1999,'Export Action'!$O$3:$O$1999)</f>
        <v>COMITE DEPARTEMENTAL DE L'ISERE DE TENNIS DE TABLE</v>
      </c>
      <c r="C5" s="1" t="s">
        <v>266</v>
      </c>
      <c r="D5" s="36" t="str">
        <f>_xlfn.XLOOKUP(C5,'Export Action'!$A$3:$A$1999,'Export Action'!$X$3:$X$1999)</f>
        <v>Encadrer, structurer, développer les clubs en difficulté</v>
      </c>
      <c r="E5" s="1" t="str">
        <f>_xlfn.XLOOKUP(A5,'Export Dossier'!$K$3:$K$974,'Export Dossier'!$D$3:$D$974)</f>
        <v>FFTT-AURA-24-0006</v>
      </c>
      <c r="F5" s="1" t="str">
        <f>_xlfn.XLOOKUP(C5,'Export Action'!$A$3:$A$1999,'Export Action'!$AE$3:$AE$1999)</f>
        <v>Structuration clubs/comités de demain</v>
      </c>
      <c r="G5" s="68"/>
      <c r="H5" s="71"/>
      <c r="I5" s="71"/>
      <c r="J5" s="1" t="str">
        <f>_xlfn.XLOOKUP(C5,'Export Action'!$A$3:$A$1999,'Export Action'!$J$3:$J$1999)</f>
        <v>Renouvellement</v>
      </c>
      <c r="K5" s="1" t="str">
        <f>_xlfn.XLOOKUP(C5,'Export Action'!$A$3:$A$1999,'Export Action'!$AL$3:$AL$1999)</f>
        <v>Mixte</v>
      </c>
      <c r="L5" s="1">
        <f>_xlfn.XLOOKUP(C5,'Export Action'!$A$3:$A$1999,'Export Action'!$AM$3:$AM$1999)</f>
        <v>600</v>
      </c>
      <c r="M5" s="5">
        <f>_xlfn.XLOOKUP(A5,'Export 2022'!$K$3:$K$1000,'Export 2022'!$AF$3:$AF$1000)</f>
        <v>8444</v>
      </c>
      <c r="N5" s="5">
        <f>_xlfn.XLOOKUP(A5,'Export 2023'!$K$3:$K$1000,'Export 2023'!$AF$3:$AF$1000)</f>
        <v>7800</v>
      </c>
      <c r="O5" s="5">
        <f>_xlfn.XLOOKUP(A5,'Export Dossier'!$K$3:$K$974,'Export Dossier'!$AD$3:$AD$974)</f>
        <v>15000</v>
      </c>
      <c r="P5" s="31">
        <f>_xlfn.XLOOKUP(C5,'Export Action'!$A$3:$A$1999,'Export Action'!$AS$3:$AS$1999)</f>
        <v>4000</v>
      </c>
      <c r="Q5" s="29">
        <f>(_xlfn.XLOOKUP(C5,'Export Action'!$A$3:$A$1999,'Export Action'!$AS$3:$AS$1999))/_xlfn.XLOOKUP(C5,'Export Action'!$A$3:$A$1999,'Export Action'!$AR$3:$AR$1999)</f>
        <v>0.23952095808383234</v>
      </c>
      <c r="R5" s="63" t="str">
        <f>IF(OR(_xlfn.XLOOKUP(C5,'Export Action'!$A$3:$A$1999,'Export Action'!$AO$3:$AO$1999)="Communes ZRR./bassins de vie pop &gt; 50% ZRR",_xlfn.XLOOKUP(C5,'Export Action'!$A$3:$A$1999,'Export Action'!$AO$3:$AO$1999)="Contrats de relance et de transition écologique (CRTE) rural"),"Oui","Non")</f>
        <v>Non</v>
      </c>
      <c r="S5" s="73" t="s">
        <v>19</v>
      </c>
      <c r="T5" s="74">
        <f t="shared" si="0"/>
        <v>1</v>
      </c>
      <c r="U5" s="75"/>
      <c r="V5" s="8" t="str" cm="1">
        <f t="array" ref="V5">IF(SUMPRODUCT((Tableau13[NOM DE LA STRUCTURE]=Tableau13[[#This Row],[NOM DE LA STRUCTURE]])*Tableau13[MONTANT PROPOSE POUR L''ACTION])=0,"",SUMPRODUCT((Tableau13[NOM DE LA STRUCTURE]=Tableau13[[#This Row],[NOM DE LA STRUCTURE]])*Tableau13[MONTANT PROPOSE POUR L''ACTION]))</f>
        <v/>
      </c>
      <c r="W5" s="79"/>
    </row>
    <row r="6" spans="1:24" ht="33" hidden="1" customHeight="1" x14ac:dyDescent="0.25">
      <c r="A6" s="13" t="str">
        <f>_xlfn.XLOOKUP(C6,'Export Action'!$A$3:$A$1999,'Export Action'!$L$3:$L$1999)</f>
        <v>34892360800049</v>
      </c>
      <c r="B6" s="84" t="str">
        <f>_xlfn.XLOOKUP(A6,'Export Action'!$L$3:$L$1999,'Export Action'!$O$3:$O$1999)</f>
        <v>COMITE DEPARTEMENTAL DE L'ISERE DE TENNIS DE TABLE</v>
      </c>
      <c r="C6" s="1" t="s">
        <v>272</v>
      </c>
      <c r="D6" s="36" t="str">
        <f>_xlfn.XLOOKUP(C6,'Export Action'!$A$3:$A$1999,'Export Action'!$X$3:$X$1999)</f>
        <v>Formations Initiateur de club et Animateur Fédéral</v>
      </c>
      <c r="E6" s="1" t="str">
        <f>_xlfn.XLOOKUP(A6,'Export Dossier'!$K$3:$K$974,'Export Dossier'!$D$3:$D$974)</f>
        <v>FFTT-AURA-24-0006</v>
      </c>
      <c r="F6" s="1" t="str">
        <f>_xlfn.XLOOKUP(C6,'Export Action'!$A$3:$A$1999,'Export Action'!$AE$3:$AE$1999)</f>
        <v>Structuration clubs/comités de demain</v>
      </c>
      <c r="G6" s="68"/>
      <c r="H6" s="71"/>
      <c r="I6" s="71"/>
      <c r="J6" s="1" t="str">
        <f>_xlfn.XLOOKUP(C6,'Export Action'!$A$3:$A$1999,'Export Action'!$J$3:$J$1999)</f>
        <v>Première demande</v>
      </c>
      <c r="K6" s="1" t="str">
        <f>_xlfn.XLOOKUP(C6,'Export Action'!$A$3:$A$1999,'Export Action'!$AL$3:$AL$1999)</f>
        <v>Mixte</v>
      </c>
      <c r="L6" s="1">
        <f>_xlfn.XLOOKUP(C6,'Export Action'!$A$3:$A$1999,'Export Action'!$AM$3:$AM$1999)</f>
        <v>20</v>
      </c>
      <c r="M6" s="5">
        <f>_xlfn.XLOOKUP(A6,'Export 2022'!$K$3:$K$1000,'Export 2022'!$AF$3:$AF$1000)</f>
        <v>8444</v>
      </c>
      <c r="N6" s="5">
        <f>_xlfn.XLOOKUP(A6,'Export 2023'!$K$3:$K$1000,'Export 2023'!$AF$3:$AF$1000)</f>
        <v>7800</v>
      </c>
      <c r="O6" s="5">
        <f>_xlfn.XLOOKUP(A6,'Export Dossier'!$K$3:$K$974,'Export Dossier'!$AD$3:$AD$974)</f>
        <v>15000</v>
      </c>
      <c r="P6" s="31">
        <f>_xlfn.XLOOKUP(C6,'Export Action'!$A$3:$A$1999,'Export Action'!$AS$3:$AS$1999)</f>
        <v>3000</v>
      </c>
      <c r="Q6" s="29">
        <f>(_xlfn.XLOOKUP(C6,'Export Action'!$A$3:$A$1999,'Export Action'!$AS$3:$AS$1999))/_xlfn.XLOOKUP(C6,'Export Action'!$A$3:$A$1999,'Export Action'!$AR$3:$AR$1999)</f>
        <v>0.73891625615763545</v>
      </c>
      <c r="R6" s="63" t="str">
        <f>IF(OR(_xlfn.XLOOKUP(C6,'Export Action'!$A$3:$A$1999,'Export Action'!$AO$3:$AO$1999)="Communes ZRR./bassins de vie pop &gt; 50% ZRR",_xlfn.XLOOKUP(C6,'Export Action'!$A$3:$A$1999,'Export Action'!$AO$3:$AO$1999)="Contrats de relance et de transition écologique (CRTE) rural"),"Oui","Non")</f>
        <v>Non</v>
      </c>
      <c r="S6" s="73" t="s">
        <v>20</v>
      </c>
      <c r="T6" s="74">
        <f t="shared" si="0"/>
        <v>1</v>
      </c>
      <c r="U6" s="75"/>
      <c r="V6" s="8" t="str" cm="1">
        <f t="array" ref="V6">IF(SUMPRODUCT((Tableau13[NOM DE LA STRUCTURE]=Tableau13[[#This Row],[NOM DE LA STRUCTURE]])*Tableau13[MONTANT PROPOSE POUR L''ACTION])=0,"",SUMPRODUCT((Tableau13[NOM DE LA STRUCTURE]=Tableau13[[#This Row],[NOM DE LA STRUCTURE]])*Tableau13[MONTANT PROPOSE POUR L''ACTION]))</f>
        <v/>
      </c>
      <c r="W6" s="79"/>
    </row>
    <row r="7" spans="1:24" ht="33" hidden="1" customHeight="1" x14ac:dyDescent="0.25">
      <c r="A7" s="13" t="str">
        <f>_xlfn.XLOOKUP(C7,'Export Action'!$A$3:$A$1999,'Export Action'!$L$3:$L$1999)</f>
        <v>34892360800049</v>
      </c>
      <c r="B7" s="84" t="str">
        <f>_xlfn.XLOOKUP(A7,'Export Action'!$L$3:$L$1999,'Export Action'!$O$3:$O$1999)</f>
        <v>COMITE DEPARTEMENTAL DE L'ISERE DE TENNIS DE TABLE</v>
      </c>
      <c r="C7" s="1" t="s">
        <v>278</v>
      </c>
      <c r="D7" s="36" t="str">
        <f>_xlfn.XLOOKUP(C7,'Export Action'!$A$3:$A$1999,'Export Action'!$X$3:$X$1999)</f>
        <v>Animations Ping VR</v>
      </c>
      <c r="E7" s="1" t="str">
        <f>_xlfn.XLOOKUP(A7,'Export Dossier'!$K$3:$K$974,'Export Dossier'!$D$3:$D$974)</f>
        <v>FFTT-AURA-24-0006</v>
      </c>
      <c r="F7" s="1" t="str">
        <f>_xlfn.XLOOKUP(C7,'Export Action'!$A$3:$A$1999,'Export Action'!$AE$3:$AE$1999)</f>
        <v>Nouvelles pratiques</v>
      </c>
      <c r="G7" s="68"/>
      <c r="H7" s="71"/>
      <c r="I7" s="71"/>
      <c r="J7" s="1" t="str">
        <f>_xlfn.XLOOKUP(C7,'Export Action'!$A$3:$A$1999,'Export Action'!$J$3:$J$1999)</f>
        <v>Première demande</v>
      </c>
      <c r="K7" s="1" t="str">
        <f>_xlfn.XLOOKUP(C7,'Export Action'!$A$3:$A$1999,'Export Action'!$AL$3:$AL$1999)</f>
        <v>Mixte</v>
      </c>
      <c r="L7" s="1">
        <f>_xlfn.XLOOKUP(C7,'Export Action'!$A$3:$A$1999,'Export Action'!$AM$3:$AM$1999)</f>
        <v>1000</v>
      </c>
      <c r="M7" s="5">
        <f>_xlfn.XLOOKUP(A7,'Export 2022'!$K$3:$K$1000,'Export 2022'!$AF$3:$AF$1000)</f>
        <v>8444</v>
      </c>
      <c r="N7" s="5">
        <f>_xlfn.XLOOKUP(A7,'Export 2023'!$K$3:$K$1000,'Export 2023'!$AF$3:$AF$1000)</f>
        <v>7800</v>
      </c>
      <c r="O7" s="5">
        <f>_xlfn.XLOOKUP(A7,'Export Dossier'!$K$3:$K$974,'Export Dossier'!$AD$3:$AD$974)</f>
        <v>15000</v>
      </c>
      <c r="P7" s="31">
        <f>_xlfn.XLOOKUP(C7,'Export Action'!$A$3:$A$1999,'Export Action'!$AS$3:$AS$1999)</f>
        <v>4000</v>
      </c>
      <c r="Q7" s="29">
        <f>(_xlfn.XLOOKUP(C7,'Export Action'!$A$3:$A$1999,'Export Action'!$AS$3:$AS$1999))/_xlfn.XLOOKUP(C7,'Export Action'!$A$3:$A$1999,'Export Action'!$AR$3:$AR$1999)</f>
        <v>0.72727272727272729</v>
      </c>
      <c r="R7" s="63" t="str">
        <f>IF(OR(_xlfn.XLOOKUP(C7,'Export Action'!$A$3:$A$1999,'Export Action'!$AO$3:$AO$1999)="Communes ZRR./bassins de vie pop &gt; 50% ZRR",_xlfn.XLOOKUP(C7,'Export Action'!$A$3:$A$1999,'Export Action'!$AO$3:$AO$1999)="Contrats de relance et de transition écologique (CRTE) rural"),"Oui","Non")</f>
        <v>Non</v>
      </c>
      <c r="S7" s="73" t="s">
        <v>21</v>
      </c>
      <c r="T7" s="74">
        <f t="shared" si="0"/>
        <v>1</v>
      </c>
      <c r="U7" s="75"/>
      <c r="V7" s="8" t="str" cm="1">
        <f t="array" ref="V7">IF(SUMPRODUCT((Tableau13[NOM DE LA STRUCTURE]=Tableau13[[#This Row],[NOM DE LA STRUCTURE]])*Tableau13[MONTANT PROPOSE POUR L''ACTION])=0,"",SUMPRODUCT((Tableau13[NOM DE LA STRUCTURE]=Tableau13[[#This Row],[NOM DE LA STRUCTURE]])*Tableau13[MONTANT PROPOSE POUR L''ACTION]))</f>
        <v/>
      </c>
      <c r="W7" s="79"/>
    </row>
    <row r="8" spans="1:24" ht="33" hidden="1" customHeight="1" x14ac:dyDescent="0.25">
      <c r="A8" s="13" t="str">
        <f>_xlfn.XLOOKUP(C8,'Export Action'!$A$3:$A$1999,'Export Action'!$L$3:$L$1999)</f>
        <v>38157723800045</v>
      </c>
      <c r="B8" s="84" t="str">
        <f>_xlfn.XLOOKUP(A8,'Export Action'!$L$3:$L$1999,'Export Action'!$O$3:$O$1999)</f>
        <v>COMITE DROME-ARDECHE DE TENNIS DE TABLE</v>
      </c>
      <c r="C8" s="1" t="s">
        <v>382</v>
      </c>
      <c r="D8" s="36" t="str">
        <f>_xlfn.XLOOKUP(C8,'Export Action'!$A$3:$A$1999,'Export Action'!$X$3:$X$1999)</f>
        <v>Recrutement et fidélisation des jeunes</v>
      </c>
      <c r="E8" s="1" t="str">
        <f>_xlfn.XLOOKUP(A8,'Export Dossier'!$K$3:$K$974,'Export Dossier'!$D$3:$D$974)</f>
        <v>FFTT-AURA-24-0011</v>
      </c>
      <c r="F8" s="1" t="str">
        <f>_xlfn.XLOOKUP(C8,'Export Action'!$A$3:$A$1999,'Export Action'!$AE$3:$AE$1999)</f>
        <v>Ping Educatif</v>
      </c>
      <c r="G8" s="68"/>
      <c r="H8" s="71"/>
      <c r="I8" s="71"/>
      <c r="J8" s="1" t="str">
        <f>_xlfn.XLOOKUP(C8,'Export Action'!$A$3:$A$1999,'Export Action'!$J$3:$J$1999)</f>
        <v>Renouvellement</v>
      </c>
      <c r="K8" s="1" t="str">
        <f>_xlfn.XLOOKUP(C8,'Export Action'!$A$3:$A$1999,'Export Action'!$AL$3:$AL$1999)</f>
        <v>Mixte</v>
      </c>
      <c r="L8" s="1">
        <f>_xlfn.XLOOKUP(C8,'Export Action'!$A$3:$A$1999,'Export Action'!$AM$3:$AM$1999)</f>
        <v>1000</v>
      </c>
      <c r="M8" s="5">
        <f>_xlfn.XLOOKUP(A8,'Export 2022'!$K$3:$K$1000,'Export 2022'!$AF$3:$AF$1000)</f>
        <v>4750</v>
      </c>
      <c r="N8" s="5">
        <f>_xlfn.XLOOKUP(A8,'Export 2023'!$K$3:$K$1000,'Export 2023'!$AF$3:$AF$1000)</f>
        <v>4000</v>
      </c>
      <c r="O8" s="5">
        <f>_xlfn.XLOOKUP(A8,'Export Dossier'!$K$3:$K$974,'Export Dossier'!$AD$3:$AD$974)</f>
        <v>12000</v>
      </c>
      <c r="P8" s="31">
        <f>_xlfn.XLOOKUP(C8,'Export Action'!$A$3:$A$1999,'Export Action'!$AS$3:$AS$1999)</f>
        <v>4000</v>
      </c>
      <c r="Q8" s="29">
        <f>(_xlfn.XLOOKUP(C8,'Export Action'!$A$3:$A$1999,'Export Action'!$AS$3:$AS$1999))/_xlfn.XLOOKUP(C8,'Export Action'!$A$3:$A$1999,'Export Action'!$AR$3:$AR$1999)</f>
        <v>0.32454361054766734</v>
      </c>
      <c r="R8" s="63" t="str">
        <f>IF(OR(_xlfn.XLOOKUP(C8,'Export Action'!$A$3:$A$1999,'Export Action'!$AO$3:$AO$1999)="Communes ZRR./bassins de vie pop &gt; 50% ZRR",_xlfn.XLOOKUP(C8,'Export Action'!$A$3:$A$1999,'Export Action'!$AO$3:$AO$1999)="Contrats de relance et de transition écologique (CRTE) rural"),"Oui","Non")</f>
        <v>Non</v>
      </c>
      <c r="S8" s="73"/>
      <c r="T8" s="74">
        <f t="shared" si="0"/>
        <v>2</v>
      </c>
      <c r="U8" s="75"/>
      <c r="V8" s="8" t="str" cm="1">
        <f t="array" ref="V8">IF(SUMPRODUCT((Tableau13[NOM DE LA STRUCTURE]=Tableau13[[#This Row],[NOM DE LA STRUCTURE]])*Tableau13[MONTANT PROPOSE POUR L''ACTION])=0,"",SUMPRODUCT((Tableau13[NOM DE LA STRUCTURE]=Tableau13[[#This Row],[NOM DE LA STRUCTURE]])*Tableau13[MONTANT PROPOSE POUR L''ACTION]))</f>
        <v/>
      </c>
      <c r="W8" s="79"/>
    </row>
    <row r="9" spans="1:24" ht="33" hidden="1" customHeight="1" x14ac:dyDescent="0.25">
      <c r="A9" s="13" t="str">
        <f>_xlfn.XLOOKUP(C9,'Export Action'!$A$3:$A$1999,'Export Action'!$L$3:$L$1999)</f>
        <v>38157723800045</v>
      </c>
      <c r="B9" s="84" t="str">
        <f>_xlfn.XLOOKUP(A9,'Export Action'!$L$3:$L$1999,'Export Action'!$O$3:$O$1999)</f>
        <v>COMITE DROME-ARDECHE DE TENNIS DE TABLE</v>
      </c>
      <c r="C9" s="1" t="s">
        <v>392</v>
      </c>
      <c r="D9" s="36" t="str">
        <f>_xlfn.XLOOKUP(C9,'Export Action'!$A$3:$A$1999,'Export Action'!$X$3:$X$1999)</f>
        <v>aide à la Structuration des clubs</v>
      </c>
      <c r="E9" s="1" t="str">
        <f>_xlfn.XLOOKUP(A9,'Export Dossier'!$K$3:$K$974,'Export Dossier'!$D$3:$D$974)</f>
        <v>FFTT-AURA-24-0011</v>
      </c>
      <c r="F9" s="1" t="str">
        <f>_xlfn.XLOOKUP(C9,'Export Action'!$A$3:$A$1999,'Export Action'!$AE$3:$AE$1999)</f>
        <v>Structuration clubs/comités de demain</v>
      </c>
      <c r="G9" s="68"/>
      <c r="H9" s="71"/>
      <c r="I9" s="71"/>
      <c r="J9" s="1" t="str">
        <f>_xlfn.XLOOKUP(C9,'Export Action'!$A$3:$A$1999,'Export Action'!$J$3:$J$1999)</f>
        <v>Renouvellement</v>
      </c>
      <c r="K9" s="1" t="str">
        <f>_xlfn.XLOOKUP(C9,'Export Action'!$A$3:$A$1999,'Export Action'!$AL$3:$AL$1999)</f>
        <v>Mixte</v>
      </c>
      <c r="L9" s="1">
        <f>_xlfn.XLOOKUP(C9,'Export Action'!$A$3:$A$1999,'Export Action'!$AM$3:$AM$1999)</f>
        <v>60</v>
      </c>
      <c r="M9" s="5">
        <f>_xlfn.XLOOKUP(A9,'Export 2022'!$K$3:$K$1000,'Export 2022'!$AF$3:$AF$1000)</f>
        <v>4750</v>
      </c>
      <c r="N9" s="5">
        <f>_xlfn.XLOOKUP(A9,'Export 2023'!$K$3:$K$1000,'Export 2023'!$AF$3:$AF$1000)</f>
        <v>4000</v>
      </c>
      <c r="O9" s="5">
        <f>_xlfn.XLOOKUP(A9,'Export Dossier'!$K$3:$K$974,'Export Dossier'!$AD$3:$AD$974)</f>
        <v>12000</v>
      </c>
      <c r="P9" s="31">
        <f>_xlfn.XLOOKUP(C9,'Export Action'!$A$3:$A$1999,'Export Action'!$AS$3:$AS$1999)</f>
        <v>3000</v>
      </c>
      <c r="Q9" s="29">
        <f>(_xlfn.XLOOKUP(C9,'Export Action'!$A$3:$A$1999,'Export Action'!$AS$3:$AS$1999))/_xlfn.XLOOKUP(C9,'Export Action'!$A$3:$A$1999,'Export Action'!$AR$3:$AR$1999)</f>
        <v>0.43478260869565216</v>
      </c>
      <c r="R9" s="63" t="str">
        <f>IF(OR(_xlfn.XLOOKUP(C9,'Export Action'!$A$3:$A$1999,'Export Action'!$AO$3:$AO$1999)="Communes ZRR./bassins de vie pop &gt; 50% ZRR",_xlfn.XLOOKUP(C9,'Export Action'!$A$3:$A$1999,'Export Action'!$AO$3:$AO$1999)="Contrats de relance et de transition écologique (CRTE) rural"),"Oui","Non")</f>
        <v>Non</v>
      </c>
      <c r="S9" s="73"/>
      <c r="T9" s="74">
        <f t="shared" si="0"/>
        <v>2</v>
      </c>
      <c r="U9" s="75"/>
      <c r="V9" s="8" t="str" cm="1">
        <f t="array" ref="V9">IF(SUMPRODUCT((Tableau13[NOM DE LA STRUCTURE]=Tableau13[[#This Row],[NOM DE LA STRUCTURE]])*Tableau13[MONTANT PROPOSE POUR L''ACTION])=0,"",SUMPRODUCT((Tableau13[NOM DE LA STRUCTURE]=Tableau13[[#This Row],[NOM DE LA STRUCTURE]])*Tableau13[MONTANT PROPOSE POUR L''ACTION]))</f>
        <v/>
      </c>
      <c r="W9" s="79"/>
    </row>
    <row r="10" spans="1:24" ht="33" hidden="1" customHeight="1" x14ac:dyDescent="0.25">
      <c r="A10" s="13" t="str">
        <f>_xlfn.XLOOKUP(C10,'Export Action'!$A$3:$A$1999,'Export Action'!$L$3:$L$1999)</f>
        <v>38157723800045</v>
      </c>
      <c r="B10" s="84" t="str">
        <f>_xlfn.XLOOKUP(A10,'Export Action'!$L$3:$L$1999,'Export Action'!$O$3:$O$1999)</f>
        <v>COMITE DROME-ARDECHE DE TENNIS DE TABLE</v>
      </c>
      <c r="C10" s="1" t="s">
        <v>399</v>
      </c>
      <c r="D10" s="36" t="str">
        <f>_xlfn.XLOOKUP(C10,'Export Action'!$A$3:$A$1999,'Export Action'!$X$3:$X$1999)</f>
        <v>Ping en milieu carcéral</v>
      </c>
      <c r="E10" s="1" t="str">
        <f>_xlfn.XLOOKUP(A10,'Export Dossier'!$K$3:$K$974,'Export Dossier'!$D$3:$D$974)</f>
        <v>FFTT-AURA-24-0011</v>
      </c>
      <c r="F10" s="1" t="str">
        <f>_xlfn.XLOOKUP(C10,'Export Action'!$A$3:$A$1999,'Export Action'!$AE$3:$AE$1999)</f>
        <v>Ping Inclusif</v>
      </c>
      <c r="G10" s="68"/>
      <c r="H10" s="71"/>
      <c r="I10" s="71"/>
      <c r="J10" s="1" t="str">
        <f>_xlfn.XLOOKUP(C10,'Export Action'!$A$3:$A$1999,'Export Action'!$J$3:$J$1999)</f>
        <v>Première demande</v>
      </c>
      <c r="K10" s="1" t="str">
        <f>_xlfn.XLOOKUP(C10,'Export Action'!$A$3:$A$1999,'Export Action'!$AL$3:$AL$1999)</f>
        <v>Mixte</v>
      </c>
      <c r="L10" s="1">
        <f>_xlfn.XLOOKUP(C10,'Export Action'!$A$3:$A$1999,'Export Action'!$AM$3:$AM$1999)</f>
        <v>32</v>
      </c>
      <c r="M10" s="5">
        <f>_xlfn.XLOOKUP(A10,'Export 2022'!$K$3:$K$1000,'Export 2022'!$AF$3:$AF$1000)</f>
        <v>4750</v>
      </c>
      <c r="N10" s="5">
        <f>_xlfn.XLOOKUP(A10,'Export 2023'!$K$3:$K$1000,'Export 2023'!$AF$3:$AF$1000)</f>
        <v>4000</v>
      </c>
      <c r="O10" s="5">
        <f>_xlfn.XLOOKUP(A10,'Export Dossier'!$K$3:$K$974,'Export Dossier'!$AD$3:$AD$974)</f>
        <v>12000</v>
      </c>
      <c r="P10" s="31">
        <f>_xlfn.XLOOKUP(C10,'Export Action'!$A$3:$A$1999,'Export Action'!$AS$3:$AS$1999)</f>
        <v>2500</v>
      </c>
      <c r="Q10" s="29">
        <f>(_xlfn.XLOOKUP(C10,'Export Action'!$A$3:$A$1999,'Export Action'!$AS$3:$AS$1999))/_xlfn.XLOOKUP(C10,'Export Action'!$A$3:$A$1999,'Export Action'!$AR$3:$AR$1999)</f>
        <v>0.60430263475948753</v>
      </c>
      <c r="R10" s="63" t="str">
        <f>IF(OR(_xlfn.XLOOKUP(C10,'Export Action'!$A$3:$A$1999,'Export Action'!$AO$3:$AO$1999)="Communes ZRR./bassins de vie pop &gt; 50% ZRR",_xlfn.XLOOKUP(C10,'Export Action'!$A$3:$A$1999,'Export Action'!$AO$3:$AO$1999)="Contrats de relance et de transition écologique (CRTE) rural"),"Oui","Non")</f>
        <v>Non</v>
      </c>
      <c r="S10" s="73"/>
      <c r="T10" s="74">
        <f t="shared" si="0"/>
        <v>2</v>
      </c>
      <c r="U10" s="75"/>
      <c r="V10" s="8" t="str" cm="1">
        <f t="array" ref="V10">IF(SUMPRODUCT((Tableau13[NOM DE LA STRUCTURE]=Tableau13[[#This Row],[NOM DE LA STRUCTURE]])*Tableau13[MONTANT PROPOSE POUR L''ACTION])=0,"",SUMPRODUCT((Tableau13[NOM DE LA STRUCTURE]=Tableau13[[#This Row],[NOM DE LA STRUCTURE]])*Tableau13[MONTANT PROPOSE POUR L''ACTION]))</f>
        <v/>
      </c>
      <c r="W10" s="79"/>
    </row>
    <row r="11" spans="1:24" ht="33" hidden="1" customHeight="1" x14ac:dyDescent="0.25">
      <c r="A11" s="13" t="str">
        <f>_xlfn.XLOOKUP(C11,'Export Action'!$A$3:$A$1999,'Export Action'!$L$3:$L$1999)</f>
        <v>38157723800045</v>
      </c>
      <c r="B11" s="84" t="str">
        <f>_xlfn.XLOOKUP(A11,'Export Action'!$L$3:$L$1999,'Export Action'!$O$3:$O$1999)</f>
        <v>COMITE DROME-ARDECHE DE TENNIS DE TABLE</v>
      </c>
      <c r="C11" s="1" t="s">
        <v>405</v>
      </c>
      <c r="D11" s="36" t="str">
        <f>_xlfn.XLOOKUP(C11,'Export Action'!$A$3:$A$1999,'Export Action'!$X$3:$X$1999)</f>
        <v>Le Ping VR</v>
      </c>
      <c r="E11" s="1" t="str">
        <f>_xlfn.XLOOKUP(A11,'Export Dossier'!$K$3:$K$974,'Export Dossier'!$D$3:$D$974)</f>
        <v>FFTT-AURA-24-0011</v>
      </c>
      <c r="F11" s="1" t="str">
        <f>_xlfn.XLOOKUP(C11,'Export Action'!$A$3:$A$1999,'Export Action'!$AE$3:$AE$1999)</f>
        <v>Nouvelles pratiques</v>
      </c>
      <c r="G11" s="68"/>
      <c r="H11" s="71"/>
      <c r="I11" s="71"/>
      <c r="J11" s="1" t="str">
        <f>_xlfn.XLOOKUP(C11,'Export Action'!$A$3:$A$1999,'Export Action'!$J$3:$J$1999)</f>
        <v>Première demande</v>
      </c>
      <c r="K11" s="1" t="str">
        <f>_xlfn.XLOOKUP(C11,'Export Action'!$A$3:$A$1999,'Export Action'!$AL$3:$AL$1999)</f>
        <v>Mixte</v>
      </c>
      <c r="L11" s="1">
        <f>_xlfn.XLOOKUP(C11,'Export Action'!$A$3:$A$1999,'Export Action'!$AM$3:$AM$1999)</f>
        <v>500</v>
      </c>
      <c r="M11" s="5">
        <f>_xlfn.XLOOKUP(A11,'Export 2022'!$K$3:$K$1000,'Export 2022'!$AF$3:$AF$1000)</f>
        <v>4750</v>
      </c>
      <c r="N11" s="5">
        <f>_xlfn.XLOOKUP(A11,'Export 2023'!$K$3:$K$1000,'Export 2023'!$AF$3:$AF$1000)</f>
        <v>4000</v>
      </c>
      <c r="O11" s="5">
        <f>_xlfn.XLOOKUP(A11,'Export Dossier'!$K$3:$K$974,'Export Dossier'!$AD$3:$AD$974)</f>
        <v>12000</v>
      </c>
      <c r="P11" s="31">
        <f>_xlfn.XLOOKUP(C11,'Export Action'!$A$3:$A$1999,'Export Action'!$AS$3:$AS$1999)</f>
        <v>2500</v>
      </c>
      <c r="Q11" s="29">
        <f>(_xlfn.XLOOKUP(C11,'Export Action'!$A$3:$A$1999,'Export Action'!$AS$3:$AS$1999))/_xlfn.XLOOKUP(C11,'Export Action'!$A$3:$A$1999,'Export Action'!$AR$3:$AR$1999)</f>
        <v>0.40012804097311139</v>
      </c>
      <c r="R11" s="63" t="str">
        <f>IF(OR(_xlfn.XLOOKUP(C11,'Export Action'!$A$3:$A$1999,'Export Action'!$AO$3:$AO$1999)="Communes ZRR./bassins de vie pop &gt; 50% ZRR",_xlfn.XLOOKUP(C11,'Export Action'!$A$3:$A$1999,'Export Action'!$AO$3:$AO$1999)="Contrats de relance et de transition écologique (CRTE) rural"),"Oui","Non")</f>
        <v>Non</v>
      </c>
      <c r="S11" s="73"/>
      <c r="T11" s="74">
        <f t="shared" si="0"/>
        <v>2</v>
      </c>
      <c r="U11" s="75"/>
      <c r="V11" s="8" t="str" cm="1">
        <f t="array" ref="V11">IF(SUMPRODUCT((Tableau13[NOM DE LA STRUCTURE]=Tableau13[[#This Row],[NOM DE LA STRUCTURE]])*Tableau13[MONTANT PROPOSE POUR L''ACTION])=0,"",SUMPRODUCT((Tableau13[NOM DE LA STRUCTURE]=Tableau13[[#This Row],[NOM DE LA STRUCTURE]])*Tableau13[MONTANT PROPOSE POUR L''ACTION]))</f>
        <v/>
      </c>
      <c r="W11" s="79"/>
    </row>
    <row r="12" spans="1:24" ht="33" hidden="1" customHeight="1" x14ac:dyDescent="0.25">
      <c r="A12" s="13" t="str">
        <f>_xlfn.XLOOKUP(C12,'Export Action'!$A$3:$A$1999,'Export Action'!$L$3:$L$1999)</f>
        <v>37936136300029</v>
      </c>
      <c r="B12" s="84" t="str">
        <f>_xlfn.XLOOKUP(A12,'Export Action'!$L$3:$L$1999,'Export Action'!$O$3:$O$1999)</f>
        <v>COMITÉ DÉPARTEMENTAL DE LA LOIRE HAUTE-LOIRE DE TENNIS DE TABLE</v>
      </c>
      <c r="C12" s="1" t="s">
        <v>12026</v>
      </c>
      <c r="D12" s="36" t="str">
        <f>_xlfn.XLOOKUP(C12,'Export Action'!$A$3:$A$1999,'Export Action'!$X$3:$X$1999)</f>
        <v>Jeunes</v>
      </c>
      <c r="E12" s="1" t="str">
        <f>_xlfn.XLOOKUP(A12,'Export Dossier'!$K$3:$K$974,'Export Dossier'!$D$3:$D$974)</f>
        <v>FFTT-AURA-24-0021</v>
      </c>
      <c r="F12" s="1" t="str">
        <f>_xlfn.XLOOKUP(C12,'Export Action'!$A$3:$A$1999,'Export Action'!$AE$3:$AE$1999)</f>
        <v>Ping Educatif</v>
      </c>
      <c r="G12" s="68"/>
      <c r="H12" s="71"/>
      <c r="I12" s="71"/>
      <c r="J12" s="1" t="str">
        <f>_xlfn.XLOOKUP(C12,'Export Action'!$A$3:$A$1999,'Export Action'!$J$3:$J$1999)</f>
        <v>Renouvellement</v>
      </c>
      <c r="K12" s="1" t="str">
        <f>_xlfn.XLOOKUP(C12,'Export Action'!$A$3:$A$1999,'Export Action'!$AL$3:$AL$1999)</f>
        <v>Mixte</v>
      </c>
      <c r="L12" s="1">
        <f>_xlfn.XLOOKUP(C12,'Export Action'!$A$3:$A$1999,'Export Action'!$AM$3:$AM$1999)</f>
        <v>1500</v>
      </c>
      <c r="M12" s="5">
        <f>_xlfn.XLOOKUP(A12,'Export 2022'!$K$3:$K$1000,'Export 2022'!$AF$3:$AF$1000)</f>
        <v>6750</v>
      </c>
      <c r="N12" s="5">
        <f>_xlfn.XLOOKUP(A12,'Export 2023'!$K$3:$K$1000,'Export 2023'!$AF$3:$AF$1000)</f>
        <v>5000</v>
      </c>
      <c r="O12" s="5">
        <f>_xlfn.XLOOKUP(A12,'Export Dossier'!$K$3:$K$974,'Export Dossier'!$AD$3:$AD$974)</f>
        <v>20000</v>
      </c>
      <c r="P12" s="31">
        <f>_xlfn.XLOOKUP(C12,'Export Action'!$A$3:$A$1999,'Export Action'!$AS$3:$AS$1999)</f>
        <v>6000</v>
      </c>
      <c r="Q12" s="29">
        <f>(_xlfn.XLOOKUP(C12,'Export Action'!$A$3:$A$1999,'Export Action'!$AS$3:$AS$1999))/_xlfn.XLOOKUP(C12,'Export Action'!$A$3:$A$1999,'Export Action'!$AR$3:$AR$1999)</f>
        <v>0.16129032258064516</v>
      </c>
      <c r="R12" s="63" t="str">
        <f>IF(OR(_xlfn.XLOOKUP(C12,'Export Action'!$A$3:$A$1999,'Export Action'!$AO$3:$AO$1999)="Communes ZRR./bassins de vie pop &gt; 50% ZRR",_xlfn.XLOOKUP(C12,'Export Action'!$A$3:$A$1999,'Export Action'!$AO$3:$AO$1999)="Contrats de relance et de transition écologique (CRTE) rural"),"Oui","Non")</f>
        <v>Non</v>
      </c>
      <c r="S12" s="73"/>
      <c r="T12" s="74">
        <f t="shared" si="0"/>
        <v>3</v>
      </c>
      <c r="U12" s="75"/>
      <c r="V12" s="8" t="str" cm="1">
        <f t="array" ref="V12">IF(SUMPRODUCT((Tableau13[NOM DE LA STRUCTURE]=Tableau13[[#This Row],[NOM DE LA STRUCTURE]])*Tableau13[MONTANT PROPOSE POUR L''ACTION])=0,"",SUMPRODUCT((Tableau13[NOM DE LA STRUCTURE]=Tableau13[[#This Row],[NOM DE LA STRUCTURE]])*Tableau13[MONTANT PROPOSE POUR L''ACTION]))</f>
        <v/>
      </c>
      <c r="W12" s="79"/>
    </row>
    <row r="13" spans="1:24" ht="33" hidden="1" customHeight="1" x14ac:dyDescent="0.25">
      <c r="A13" s="13" t="str">
        <f>_xlfn.XLOOKUP(C13,'Export Action'!$A$3:$A$1999,'Export Action'!$L$3:$L$1999)</f>
        <v>37936136300029</v>
      </c>
      <c r="B13" s="84" t="str">
        <f>_xlfn.XLOOKUP(A13,'Export Action'!$L$3:$L$1999,'Export Action'!$O$3:$O$1999)</f>
        <v>COMITÉ DÉPARTEMENTAL DE LA LOIRE HAUTE-LOIRE DE TENNIS DE TABLE</v>
      </c>
      <c r="C13" s="1" t="s">
        <v>12033</v>
      </c>
      <c r="D13" s="36" t="str">
        <f>_xlfn.XLOOKUP(C13,'Export Action'!$A$3:$A$1999,'Export Action'!$X$3:$X$1999)</f>
        <v>Ping au Féminin</v>
      </c>
      <c r="E13" s="1" t="str">
        <f>_xlfn.XLOOKUP(A13,'Export Dossier'!$K$3:$K$974,'Export Dossier'!$D$3:$D$974)</f>
        <v>FFTT-AURA-24-0021</v>
      </c>
      <c r="F13" s="1" t="str">
        <f>_xlfn.XLOOKUP(C13,'Export Action'!$A$3:$A$1999,'Export Action'!$AE$3:$AE$1999)</f>
        <v>Ping Inclusif</v>
      </c>
      <c r="G13" s="68"/>
      <c r="H13" s="71"/>
      <c r="I13" s="71"/>
      <c r="J13" s="1" t="str">
        <f>_xlfn.XLOOKUP(C13,'Export Action'!$A$3:$A$1999,'Export Action'!$J$3:$J$1999)</f>
        <v>Renouvellement</v>
      </c>
      <c r="K13" s="1" t="str">
        <f>_xlfn.XLOOKUP(C13,'Export Action'!$A$3:$A$1999,'Export Action'!$AL$3:$AL$1999)</f>
        <v>Féminin</v>
      </c>
      <c r="L13" s="1">
        <f>_xlfn.XLOOKUP(C13,'Export Action'!$A$3:$A$1999,'Export Action'!$AM$3:$AM$1999)</f>
        <v>600</v>
      </c>
      <c r="M13" s="5">
        <f>_xlfn.XLOOKUP(A13,'Export 2022'!$K$3:$K$1000,'Export 2022'!$AF$3:$AF$1000)</f>
        <v>6750</v>
      </c>
      <c r="N13" s="5">
        <f>_xlfn.XLOOKUP(A13,'Export 2023'!$K$3:$K$1000,'Export 2023'!$AF$3:$AF$1000)</f>
        <v>5000</v>
      </c>
      <c r="O13" s="5">
        <f>_xlfn.XLOOKUP(A13,'Export Dossier'!$K$3:$K$974,'Export Dossier'!$AD$3:$AD$974)</f>
        <v>20000</v>
      </c>
      <c r="P13" s="31">
        <f>_xlfn.XLOOKUP(C13,'Export Action'!$A$3:$A$1999,'Export Action'!$AS$3:$AS$1999)</f>
        <v>3000</v>
      </c>
      <c r="Q13" s="29">
        <f>(_xlfn.XLOOKUP(C13,'Export Action'!$A$3:$A$1999,'Export Action'!$AS$3:$AS$1999))/_xlfn.XLOOKUP(C13,'Export Action'!$A$3:$A$1999,'Export Action'!$AR$3:$AR$1999)</f>
        <v>0.4838709677419355</v>
      </c>
      <c r="R13" s="63" t="str">
        <f>IF(OR(_xlfn.XLOOKUP(C13,'Export Action'!$A$3:$A$1999,'Export Action'!$AO$3:$AO$1999)="Communes ZRR./bassins de vie pop &gt; 50% ZRR",_xlfn.XLOOKUP(C13,'Export Action'!$A$3:$A$1999,'Export Action'!$AO$3:$AO$1999)="Contrats de relance et de transition écologique (CRTE) rural"),"Oui","Non")</f>
        <v>Oui</v>
      </c>
      <c r="S13" s="73"/>
      <c r="T13" s="74">
        <f t="shared" si="0"/>
        <v>3</v>
      </c>
      <c r="U13" s="75"/>
      <c r="V13" s="8" t="str" cm="1">
        <f t="array" ref="V13">IF(SUMPRODUCT((Tableau13[NOM DE LA STRUCTURE]=Tableau13[[#This Row],[NOM DE LA STRUCTURE]])*Tableau13[MONTANT PROPOSE POUR L''ACTION])=0,"",SUMPRODUCT((Tableau13[NOM DE LA STRUCTURE]=Tableau13[[#This Row],[NOM DE LA STRUCTURE]])*Tableau13[MONTANT PROPOSE POUR L''ACTION]))</f>
        <v/>
      </c>
      <c r="W13" s="79"/>
    </row>
    <row r="14" spans="1:24" ht="33" hidden="1" customHeight="1" x14ac:dyDescent="0.25">
      <c r="A14" s="13" t="str">
        <f>_xlfn.XLOOKUP(C14,'Export Action'!$A$3:$A$1999,'Export Action'!$L$3:$L$1999)</f>
        <v>37936136300029</v>
      </c>
      <c r="B14" s="84" t="str">
        <f>_xlfn.XLOOKUP(A14,'Export Action'!$L$3:$L$1999,'Export Action'!$O$3:$O$1999)</f>
        <v>COMITÉ DÉPARTEMENTAL DE LA LOIRE HAUTE-LOIRE DE TENNIS DE TABLE</v>
      </c>
      <c r="C14" s="1" t="s">
        <v>12039</v>
      </c>
      <c r="D14" s="36" t="str">
        <f>_xlfn.XLOOKUP(C14,'Export Action'!$A$3:$A$1999,'Export Action'!$X$3:$X$1999)</f>
        <v>"Le Ping C'est la Classe" (Ping Tour des écoles)</v>
      </c>
      <c r="E14" s="1" t="str">
        <f>_xlfn.XLOOKUP(A14,'Export Dossier'!$K$3:$K$974,'Export Dossier'!$D$3:$D$974)</f>
        <v>FFTT-AURA-24-0021</v>
      </c>
      <c r="F14" s="1" t="str">
        <f>_xlfn.XLOOKUP(C14,'Export Action'!$A$3:$A$1999,'Export Action'!$AE$3:$AE$1999)</f>
        <v>Ping Educatif</v>
      </c>
      <c r="G14" s="68"/>
      <c r="H14" s="71"/>
      <c r="I14" s="71"/>
      <c r="J14" s="1" t="str">
        <f>_xlfn.XLOOKUP(C14,'Export Action'!$A$3:$A$1999,'Export Action'!$J$3:$J$1999)</f>
        <v>Renouvellement</v>
      </c>
      <c r="K14" s="1" t="str">
        <f>_xlfn.XLOOKUP(C14,'Export Action'!$A$3:$A$1999,'Export Action'!$AL$3:$AL$1999)</f>
        <v>Mixte</v>
      </c>
      <c r="L14" s="1">
        <f>_xlfn.XLOOKUP(C14,'Export Action'!$A$3:$A$1999,'Export Action'!$AM$3:$AM$1999)</f>
        <v>2000</v>
      </c>
      <c r="M14" s="5">
        <f>_xlfn.XLOOKUP(A14,'Export 2022'!$K$3:$K$1000,'Export 2022'!$AF$3:$AF$1000)</f>
        <v>6750</v>
      </c>
      <c r="N14" s="5">
        <f>_xlfn.XLOOKUP(A14,'Export 2023'!$K$3:$K$1000,'Export 2023'!$AF$3:$AF$1000)</f>
        <v>5000</v>
      </c>
      <c r="O14" s="5">
        <f>_xlfn.XLOOKUP(A14,'Export Dossier'!$K$3:$K$974,'Export Dossier'!$AD$3:$AD$974)</f>
        <v>20000</v>
      </c>
      <c r="P14" s="31">
        <f>_xlfn.XLOOKUP(C14,'Export Action'!$A$3:$A$1999,'Export Action'!$AS$3:$AS$1999)</f>
        <v>5000</v>
      </c>
      <c r="Q14" s="29">
        <f>(_xlfn.XLOOKUP(C14,'Export Action'!$A$3:$A$1999,'Export Action'!$AS$3:$AS$1999))/_xlfn.XLOOKUP(C14,'Export Action'!$A$3:$A$1999,'Export Action'!$AR$3:$AR$1999)</f>
        <v>0.42372881355932202</v>
      </c>
      <c r="R14" s="63" t="str">
        <f>IF(OR(_xlfn.XLOOKUP(C14,'Export Action'!$A$3:$A$1999,'Export Action'!$AO$3:$AO$1999)="Communes ZRR./bassins de vie pop &gt; 50% ZRR",_xlfn.XLOOKUP(C14,'Export Action'!$A$3:$A$1999,'Export Action'!$AO$3:$AO$1999)="Contrats de relance et de transition écologique (CRTE) rural"),"Oui","Non")</f>
        <v>Oui</v>
      </c>
      <c r="S14" s="73"/>
      <c r="T14" s="74">
        <f t="shared" si="0"/>
        <v>3</v>
      </c>
      <c r="U14" s="75"/>
      <c r="V14" s="8" t="str" cm="1">
        <f t="array" ref="V14">IF(SUMPRODUCT((Tableau13[NOM DE LA STRUCTURE]=Tableau13[[#This Row],[NOM DE LA STRUCTURE]])*Tableau13[MONTANT PROPOSE POUR L''ACTION])=0,"",SUMPRODUCT((Tableau13[NOM DE LA STRUCTURE]=Tableau13[[#This Row],[NOM DE LA STRUCTURE]])*Tableau13[MONTANT PROPOSE POUR L''ACTION]))</f>
        <v/>
      </c>
      <c r="W14" s="79"/>
    </row>
    <row r="15" spans="1:24" ht="33" hidden="1" customHeight="1" x14ac:dyDescent="0.25">
      <c r="A15" s="13" t="str">
        <f>_xlfn.XLOOKUP(C15,'Export Action'!$A$3:$A$1999,'Export Action'!$L$3:$L$1999)</f>
        <v>37936136300029</v>
      </c>
      <c r="B15" s="84" t="str">
        <f>_xlfn.XLOOKUP(A15,'Export Action'!$L$3:$L$1999,'Export Action'!$O$3:$O$1999)</f>
        <v>COMITÉ DÉPARTEMENTAL DE LA LOIRE HAUTE-LOIRE DE TENNIS DE TABLE</v>
      </c>
      <c r="C15" s="1" t="s">
        <v>12045</v>
      </c>
      <c r="D15" s="36" t="str">
        <f>_xlfn.XLOOKUP(C15,'Export Action'!$A$3:$A$1999,'Export Action'!$X$3:$X$1999)</f>
        <v>Formation des entraîneurs, arbitres et dirigeants</v>
      </c>
      <c r="E15" s="1" t="str">
        <f>_xlfn.XLOOKUP(A15,'Export Dossier'!$K$3:$K$974,'Export Dossier'!$D$3:$D$974)</f>
        <v>FFTT-AURA-24-0021</v>
      </c>
      <c r="F15" s="1" t="str">
        <f>_xlfn.XLOOKUP(C15,'Export Action'!$A$3:$A$1999,'Export Action'!$AE$3:$AE$1999)</f>
        <v>Structuration clubs/comités de demain</v>
      </c>
      <c r="G15" s="68"/>
      <c r="H15" s="71"/>
      <c r="I15" s="71"/>
      <c r="J15" s="1" t="str">
        <f>_xlfn.XLOOKUP(C15,'Export Action'!$A$3:$A$1999,'Export Action'!$J$3:$J$1999)</f>
        <v>Renouvellement</v>
      </c>
      <c r="K15" s="1" t="str">
        <f>_xlfn.XLOOKUP(C15,'Export Action'!$A$3:$A$1999,'Export Action'!$AL$3:$AL$1999)</f>
        <v>Mixte</v>
      </c>
      <c r="L15" s="1">
        <f>_xlfn.XLOOKUP(C15,'Export Action'!$A$3:$A$1999,'Export Action'!$AM$3:$AM$1999)</f>
        <v>500</v>
      </c>
      <c r="M15" s="5">
        <f>_xlfn.XLOOKUP(A15,'Export 2022'!$K$3:$K$1000,'Export 2022'!$AF$3:$AF$1000)</f>
        <v>6750</v>
      </c>
      <c r="N15" s="5">
        <f>_xlfn.XLOOKUP(A15,'Export 2023'!$K$3:$K$1000,'Export 2023'!$AF$3:$AF$1000)</f>
        <v>5000</v>
      </c>
      <c r="O15" s="5">
        <f>_xlfn.XLOOKUP(A15,'Export Dossier'!$K$3:$K$974,'Export Dossier'!$AD$3:$AD$974)</f>
        <v>20000</v>
      </c>
      <c r="P15" s="31">
        <f>_xlfn.XLOOKUP(C15,'Export Action'!$A$3:$A$1999,'Export Action'!$AS$3:$AS$1999)</f>
        <v>6000</v>
      </c>
      <c r="Q15" s="29">
        <f>(_xlfn.XLOOKUP(C15,'Export Action'!$A$3:$A$1999,'Export Action'!$AS$3:$AS$1999))/_xlfn.XLOOKUP(C15,'Export Action'!$A$3:$A$1999,'Export Action'!$AR$3:$AR$1999)</f>
        <v>0.40816326530612246</v>
      </c>
      <c r="R15" s="63" t="str">
        <f>IF(OR(_xlfn.XLOOKUP(C15,'Export Action'!$A$3:$A$1999,'Export Action'!$AO$3:$AO$1999)="Communes ZRR./bassins de vie pop &gt; 50% ZRR",_xlfn.XLOOKUP(C15,'Export Action'!$A$3:$A$1999,'Export Action'!$AO$3:$AO$1999)="Contrats de relance et de transition écologique (CRTE) rural"),"Oui","Non")</f>
        <v>Non</v>
      </c>
      <c r="S15" s="73"/>
      <c r="T15" s="74">
        <f t="shared" si="0"/>
        <v>3</v>
      </c>
      <c r="U15" s="75"/>
      <c r="V15" s="8" t="str" cm="1">
        <f t="array" ref="V15">IF(SUMPRODUCT((Tableau13[NOM DE LA STRUCTURE]=Tableau13[[#This Row],[NOM DE LA STRUCTURE]])*Tableau13[MONTANT PROPOSE POUR L''ACTION])=0,"",SUMPRODUCT((Tableau13[NOM DE LA STRUCTURE]=Tableau13[[#This Row],[NOM DE LA STRUCTURE]])*Tableau13[MONTANT PROPOSE POUR L''ACTION]))</f>
        <v/>
      </c>
      <c r="W15" s="79"/>
    </row>
    <row r="16" spans="1:24" ht="33" hidden="1" customHeight="1" x14ac:dyDescent="0.25">
      <c r="A16" s="13" t="str">
        <f>_xlfn.XLOOKUP(C16,'Export Action'!$A$3:$A$1999,'Export Action'!$L$3:$L$1999)</f>
        <v>34200409000037</v>
      </c>
      <c r="B16" s="84" t="str">
        <f>_xlfn.XLOOKUP(A16,'Export Action'!$L$3:$L$1999,'Export Action'!$O$3:$O$1999)</f>
        <v>COMITE DEPARTEMENTAL DE L'AIN DE TENNIS DE TABLE</v>
      </c>
      <c r="C16" s="1" t="s">
        <v>12086</v>
      </c>
      <c r="D16" s="36" t="str">
        <f>_xlfn.XLOOKUP(C16,'Export Action'!$A$3:$A$1999,'Export Action'!$X$3:$X$1999)</f>
        <v>Développement de nouvelles pratiques</v>
      </c>
      <c r="E16" s="1" t="str">
        <f>_xlfn.XLOOKUP(A16,'Export Dossier'!$K$3:$K$974,'Export Dossier'!$D$3:$D$974)</f>
        <v>FFTT-AURA-24-0024</v>
      </c>
      <c r="F16" s="1" t="str">
        <f>_xlfn.XLOOKUP(C16,'Export Action'!$A$3:$A$1999,'Export Action'!$AE$3:$AE$1999)</f>
        <v>Nouvelles pratiques</v>
      </c>
      <c r="G16" s="68"/>
      <c r="H16" s="71"/>
      <c r="I16" s="71"/>
      <c r="J16" s="1" t="str">
        <f>_xlfn.XLOOKUP(C16,'Export Action'!$A$3:$A$1999,'Export Action'!$J$3:$J$1999)</f>
        <v>Première demande</v>
      </c>
      <c r="K16" s="1" t="str">
        <f>_xlfn.XLOOKUP(C16,'Export Action'!$A$3:$A$1999,'Export Action'!$AL$3:$AL$1999)</f>
        <v>Mixte</v>
      </c>
      <c r="L16" s="1">
        <f>_xlfn.XLOOKUP(C16,'Export Action'!$A$3:$A$1999,'Export Action'!$AM$3:$AM$1999)</f>
        <v>2000</v>
      </c>
      <c r="M16" s="5">
        <f>_xlfn.XLOOKUP(A16,'Export 2022'!$K$3:$K$1000,'Export 2022'!$AF$3:$AF$1000)</f>
        <v>6500</v>
      </c>
      <c r="N16" s="5">
        <f>_xlfn.XLOOKUP(A16,'Export 2023'!$K$3:$K$1000,'Export 2023'!$AF$3:$AF$1000)</f>
        <v>4500</v>
      </c>
      <c r="O16" s="5">
        <f>_xlfn.XLOOKUP(A16,'Export Dossier'!$K$3:$K$974,'Export Dossier'!$AD$3:$AD$974)</f>
        <v>14000</v>
      </c>
      <c r="P16" s="31">
        <f>_xlfn.XLOOKUP(C16,'Export Action'!$A$3:$A$1999,'Export Action'!$AS$3:$AS$1999)</f>
        <v>4000</v>
      </c>
      <c r="Q16" s="29">
        <f>(_xlfn.XLOOKUP(C16,'Export Action'!$A$3:$A$1999,'Export Action'!$AS$3:$AS$1999))/_xlfn.XLOOKUP(C16,'Export Action'!$A$3:$A$1999,'Export Action'!$AR$3:$AR$1999)</f>
        <v>0.29850746268656714</v>
      </c>
      <c r="R16" s="63" t="str">
        <f>IF(OR(_xlfn.XLOOKUP(C16,'Export Action'!$A$3:$A$1999,'Export Action'!$AO$3:$AO$1999)="Communes ZRR./bassins de vie pop &gt; 50% ZRR",_xlfn.XLOOKUP(C16,'Export Action'!$A$3:$A$1999,'Export Action'!$AO$3:$AO$1999)="Contrats de relance et de transition écologique (CRTE) rural"),"Oui","Non")</f>
        <v>Non</v>
      </c>
      <c r="S16" s="73"/>
      <c r="T16" s="74">
        <f t="shared" si="0"/>
        <v>4</v>
      </c>
      <c r="U16" s="75"/>
      <c r="V16" s="8" t="str" cm="1">
        <f t="array" ref="V16">IF(SUMPRODUCT((Tableau13[NOM DE LA STRUCTURE]=Tableau13[[#This Row],[NOM DE LA STRUCTURE]])*Tableau13[MONTANT PROPOSE POUR L''ACTION])=0,"",SUMPRODUCT((Tableau13[NOM DE LA STRUCTURE]=Tableau13[[#This Row],[NOM DE LA STRUCTURE]])*Tableau13[MONTANT PROPOSE POUR L''ACTION]))</f>
        <v/>
      </c>
      <c r="W16" s="79"/>
    </row>
    <row r="17" spans="1:23" ht="33" hidden="1" customHeight="1" x14ac:dyDescent="0.25">
      <c r="A17" s="13" t="str">
        <f>_xlfn.XLOOKUP(C17,'Export Action'!$A$3:$A$1999,'Export Action'!$L$3:$L$1999)</f>
        <v>34200409000037</v>
      </c>
      <c r="B17" s="84" t="str">
        <f>_xlfn.XLOOKUP(A17,'Export Action'!$L$3:$L$1999,'Export Action'!$O$3:$O$1999)</f>
        <v>COMITE DEPARTEMENTAL DE L'AIN DE TENNIS DE TABLE</v>
      </c>
      <c r="C17" s="1" t="s">
        <v>12092</v>
      </c>
      <c r="D17" s="36" t="str">
        <f>_xlfn.XLOOKUP(C17,'Export Action'!$A$3:$A$1999,'Export Action'!$X$3:$X$1999)</f>
        <v>Soutien aux clubs affiliés</v>
      </c>
      <c r="E17" s="1" t="str">
        <f>_xlfn.XLOOKUP(A17,'Export Dossier'!$K$3:$K$974,'Export Dossier'!$D$3:$D$974)</f>
        <v>FFTT-AURA-24-0024</v>
      </c>
      <c r="F17" s="1" t="str">
        <f>_xlfn.XLOOKUP(C17,'Export Action'!$A$3:$A$1999,'Export Action'!$AE$3:$AE$1999)</f>
        <v>Structuration clubs/comités de demain</v>
      </c>
      <c r="G17" s="68"/>
      <c r="H17" s="71"/>
      <c r="I17" s="71"/>
      <c r="J17" s="1" t="str">
        <f>_xlfn.XLOOKUP(C17,'Export Action'!$A$3:$A$1999,'Export Action'!$J$3:$J$1999)</f>
        <v>Renouvellement</v>
      </c>
      <c r="K17" s="1" t="str">
        <f>_xlfn.XLOOKUP(C17,'Export Action'!$A$3:$A$1999,'Export Action'!$AL$3:$AL$1999)</f>
        <v>Mixte</v>
      </c>
      <c r="L17" s="1">
        <f>_xlfn.XLOOKUP(C17,'Export Action'!$A$3:$A$1999,'Export Action'!$AM$3:$AM$1999)</f>
        <v>1370</v>
      </c>
      <c r="M17" s="5">
        <f>_xlfn.XLOOKUP(A17,'Export 2022'!$K$3:$K$1000,'Export 2022'!$AF$3:$AF$1000)</f>
        <v>6500</v>
      </c>
      <c r="N17" s="5">
        <f>_xlfn.XLOOKUP(A17,'Export 2023'!$K$3:$K$1000,'Export 2023'!$AF$3:$AF$1000)</f>
        <v>4500</v>
      </c>
      <c r="O17" s="5">
        <f>_xlfn.XLOOKUP(A17,'Export Dossier'!$K$3:$K$974,'Export Dossier'!$AD$3:$AD$974)</f>
        <v>14000</v>
      </c>
      <c r="P17" s="31">
        <f>_xlfn.XLOOKUP(C17,'Export Action'!$A$3:$A$1999,'Export Action'!$AS$3:$AS$1999)</f>
        <v>4000</v>
      </c>
      <c r="Q17" s="29">
        <f>(_xlfn.XLOOKUP(C17,'Export Action'!$A$3:$A$1999,'Export Action'!$AS$3:$AS$1999))/_xlfn.XLOOKUP(C17,'Export Action'!$A$3:$A$1999,'Export Action'!$AR$3:$AR$1999)</f>
        <v>0.18587360594795538</v>
      </c>
      <c r="R17" s="63" t="str">
        <f>IF(OR(_xlfn.XLOOKUP(C17,'Export Action'!$A$3:$A$1999,'Export Action'!$AO$3:$AO$1999)="Communes ZRR./bassins de vie pop &gt; 50% ZRR",_xlfn.XLOOKUP(C17,'Export Action'!$A$3:$A$1999,'Export Action'!$AO$3:$AO$1999)="Contrats de relance et de transition écologique (CRTE) rural"),"Oui","Non")</f>
        <v>Non</v>
      </c>
      <c r="S17" s="73"/>
      <c r="T17" s="74">
        <f t="shared" si="0"/>
        <v>4</v>
      </c>
      <c r="U17" s="75"/>
      <c r="V17" s="8" t="str" cm="1">
        <f t="array" ref="V17">IF(SUMPRODUCT((Tableau13[NOM DE LA STRUCTURE]=Tableau13[[#This Row],[NOM DE LA STRUCTURE]])*Tableau13[MONTANT PROPOSE POUR L''ACTION])=0,"",SUMPRODUCT((Tableau13[NOM DE LA STRUCTURE]=Tableau13[[#This Row],[NOM DE LA STRUCTURE]])*Tableau13[MONTANT PROPOSE POUR L''ACTION]))</f>
        <v/>
      </c>
      <c r="W17" s="79"/>
    </row>
    <row r="18" spans="1:23" ht="33" hidden="1" customHeight="1" x14ac:dyDescent="0.25">
      <c r="A18" s="13" t="str">
        <f>_xlfn.XLOOKUP(C18,'Export Action'!$A$3:$A$1999,'Export Action'!$L$3:$L$1999)</f>
        <v>34200409000037</v>
      </c>
      <c r="B18" s="84" t="str">
        <f>_xlfn.XLOOKUP(A18,'Export Action'!$L$3:$L$1999,'Export Action'!$O$3:$O$1999)</f>
        <v>COMITE DEPARTEMENTAL DE L'AIN DE TENNIS DE TABLE</v>
      </c>
      <c r="C18" s="1" t="s">
        <v>12098</v>
      </c>
      <c r="D18" s="36" t="str">
        <f>_xlfn.XLOOKUP(C18,'Export Action'!$A$3:$A$1999,'Export Action'!$X$3:$X$1999)</f>
        <v>Fidélisation des jeunes licenciés (4-11ans)</v>
      </c>
      <c r="E18" s="1" t="str">
        <f>_xlfn.XLOOKUP(A18,'Export Dossier'!$K$3:$K$974,'Export Dossier'!$D$3:$D$974)</f>
        <v>FFTT-AURA-24-0024</v>
      </c>
      <c r="F18" s="1" t="str">
        <f>_xlfn.XLOOKUP(C18,'Export Action'!$A$3:$A$1999,'Export Action'!$AE$3:$AE$1999)</f>
        <v>Ping Educatif</v>
      </c>
      <c r="G18" s="68"/>
      <c r="H18" s="71"/>
      <c r="I18" s="71"/>
      <c r="J18" s="1" t="str">
        <f>_xlfn.XLOOKUP(C18,'Export Action'!$A$3:$A$1999,'Export Action'!$J$3:$J$1999)</f>
        <v>Renouvellement</v>
      </c>
      <c r="K18" s="1" t="str">
        <f>_xlfn.XLOOKUP(C18,'Export Action'!$A$3:$A$1999,'Export Action'!$AL$3:$AL$1999)</f>
        <v>Mixte</v>
      </c>
      <c r="L18" s="1">
        <f>_xlfn.XLOOKUP(C18,'Export Action'!$A$3:$A$1999,'Export Action'!$AM$3:$AM$1999)</f>
        <v>2000</v>
      </c>
      <c r="M18" s="5">
        <f>_xlfn.XLOOKUP(A18,'Export 2022'!$K$3:$K$1000,'Export 2022'!$AF$3:$AF$1000)</f>
        <v>6500</v>
      </c>
      <c r="N18" s="5">
        <f>_xlfn.XLOOKUP(A18,'Export 2023'!$K$3:$K$1000,'Export 2023'!$AF$3:$AF$1000)</f>
        <v>4500</v>
      </c>
      <c r="O18" s="5">
        <f>_xlfn.XLOOKUP(A18,'Export Dossier'!$K$3:$K$974,'Export Dossier'!$AD$3:$AD$974)</f>
        <v>14000</v>
      </c>
      <c r="P18" s="31">
        <f>_xlfn.XLOOKUP(C18,'Export Action'!$A$3:$A$1999,'Export Action'!$AS$3:$AS$1999)</f>
        <v>5000</v>
      </c>
      <c r="Q18" s="29">
        <f>(_xlfn.XLOOKUP(C18,'Export Action'!$A$3:$A$1999,'Export Action'!$AS$3:$AS$1999))/_xlfn.XLOOKUP(C18,'Export Action'!$A$3:$A$1999,'Export Action'!$AR$3:$AR$1999)</f>
        <v>0.28901734104046245</v>
      </c>
      <c r="R18" s="63" t="str">
        <f>IF(OR(_xlfn.XLOOKUP(C18,'Export Action'!$A$3:$A$1999,'Export Action'!$AO$3:$AO$1999)="Communes ZRR./bassins de vie pop &gt; 50% ZRR",_xlfn.XLOOKUP(C18,'Export Action'!$A$3:$A$1999,'Export Action'!$AO$3:$AO$1999)="Contrats de relance et de transition écologique (CRTE) rural"),"Oui","Non")</f>
        <v>Non</v>
      </c>
      <c r="S18" s="73"/>
      <c r="T18" s="74">
        <f t="shared" si="0"/>
        <v>4</v>
      </c>
      <c r="U18" s="75"/>
      <c r="V18" s="8" t="str" cm="1">
        <f t="array" ref="V18">IF(SUMPRODUCT((Tableau13[NOM DE LA STRUCTURE]=Tableau13[[#This Row],[NOM DE LA STRUCTURE]])*Tableau13[MONTANT PROPOSE POUR L''ACTION])=0,"",SUMPRODUCT((Tableau13[NOM DE LA STRUCTURE]=Tableau13[[#This Row],[NOM DE LA STRUCTURE]])*Tableau13[MONTANT PROPOSE POUR L''ACTION]))</f>
        <v/>
      </c>
      <c r="W18" s="79"/>
    </row>
    <row r="19" spans="1:23" ht="33" hidden="1" customHeight="1" x14ac:dyDescent="0.25">
      <c r="A19" s="13" t="str">
        <f>_xlfn.XLOOKUP(C19,'Export Action'!$A$3:$A$1999,'Export Action'!$L$3:$L$1999)</f>
        <v>34200409000037</v>
      </c>
      <c r="B19" s="84" t="str">
        <f>_xlfn.XLOOKUP(A19,'Export Action'!$L$3:$L$1999,'Export Action'!$O$3:$O$1999)</f>
        <v>COMITE DEPARTEMENTAL DE L'AIN DE TENNIS DE TABLE</v>
      </c>
      <c r="C19" s="1" t="s">
        <v>12103</v>
      </c>
      <c r="D19" s="36" t="str">
        <f>_xlfn.XLOOKUP(C19,'Export Action'!$A$3:$A$1999,'Export Action'!$X$3:$X$1999)</f>
        <v>Développement du lien avec les entreprises</v>
      </c>
      <c r="E19" s="1" t="str">
        <f>_xlfn.XLOOKUP(A19,'Export Dossier'!$K$3:$K$974,'Export Dossier'!$D$3:$D$974)</f>
        <v>FFTT-AURA-24-0024</v>
      </c>
      <c r="F19" s="1" t="str">
        <f>_xlfn.XLOOKUP(C19,'Export Action'!$A$3:$A$1999,'Export Action'!$AE$3:$AE$1999)</f>
        <v>Ping Inclusif</v>
      </c>
      <c r="G19" s="68"/>
      <c r="H19" s="71"/>
      <c r="I19" s="71"/>
      <c r="J19" s="1" t="str">
        <f>_xlfn.XLOOKUP(C19,'Export Action'!$A$3:$A$1999,'Export Action'!$J$3:$J$1999)</f>
        <v>Première demande</v>
      </c>
      <c r="K19" s="1" t="str">
        <f>_xlfn.XLOOKUP(C19,'Export Action'!$A$3:$A$1999,'Export Action'!$AL$3:$AL$1999)</f>
        <v>Mixte</v>
      </c>
      <c r="L19" s="1">
        <f>_xlfn.XLOOKUP(C19,'Export Action'!$A$3:$A$1999,'Export Action'!$AM$3:$AM$1999)</f>
        <v>300</v>
      </c>
      <c r="M19" s="5">
        <f>_xlfn.XLOOKUP(A19,'Export 2022'!$K$3:$K$1000,'Export 2022'!$AF$3:$AF$1000)</f>
        <v>6500</v>
      </c>
      <c r="N19" s="5">
        <f>_xlfn.XLOOKUP(A19,'Export 2023'!$K$3:$K$1000,'Export 2023'!$AF$3:$AF$1000)</f>
        <v>4500</v>
      </c>
      <c r="O19" s="5">
        <f>_xlfn.XLOOKUP(A19,'Export Dossier'!$K$3:$K$974,'Export Dossier'!$AD$3:$AD$974)</f>
        <v>14000</v>
      </c>
      <c r="P19" s="31">
        <f>_xlfn.XLOOKUP(C19,'Export Action'!$A$3:$A$1999,'Export Action'!$AS$3:$AS$1999)</f>
        <v>1000</v>
      </c>
      <c r="Q19" s="29">
        <f>(_xlfn.XLOOKUP(C19,'Export Action'!$A$3:$A$1999,'Export Action'!$AS$3:$AS$1999))/_xlfn.XLOOKUP(C19,'Export Action'!$A$3:$A$1999,'Export Action'!$AR$3:$AR$1999)</f>
        <v>0.2857142857142857</v>
      </c>
      <c r="R19" s="63" t="str">
        <f>IF(OR(_xlfn.XLOOKUP(C19,'Export Action'!$A$3:$A$1999,'Export Action'!$AO$3:$AO$1999)="Communes ZRR./bassins de vie pop &gt; 50% ZRR",_xlfn.XLOOKUP(C19,'Export Action'!$A$3:$A$1999,'Export Action'!$AO$3:$AO$1999)="Contrats de relance et de transition écologique (CRTE) rural"),"Oui","Non")</f>
        <v>Non</v>
      </c>
      <c r="S19" s="73"/>
      <c r="T19" s="74">
        <f t="shared" si="0"/>
        <v>4</v>
      </c>
      <c r="U19" s="75"/>
      <c r="V19" s="8" t="str" cm="1">
        <f t="array" ref="V19">IF(SUMPRODUCT((Tableau13[NOM DE LA STRUCTURE]=Tableau13[[#This Row],[NOM DE LA STRUCTURE]])*Tableau13[MONTANT PROPOSE POUR L''ACTION])=0,"",SUMPRODUCT((Tableau13[NOM DE LA STRUCTURE]=Tableau13[[#This Row],[NOM DE LA STRUCTURE]])*Tableau13[MONTANT PROPOSE POUR L''ACTION]))</f>
        <v/>
      </c>
      <c r="W19" s="79"/>
    </row>
    <row r="20" spans="1:23" ht="33" hidden="1" customHeight="1" x14ac:dyDescent="0.25">
      <c r="A20" s="13" t="str">
        <f>_xlfn.XLOOKUP(C20,'Export Action'!$A$3:$A$1999,'Export Action'!$L$3:$L$1999)</f>
        <v>41994294100032</v>
      </c>
      <c r="B20" s="84" t="str">
        <f>_xlfn.XLOOKUP(A20,'Export Action'!$L$3:$L$1999,'Export Action'!$O$3:$O$1999)</f>
        <v>COMITE DEPARTEMENTAL DE L'ALLIER DE TENNIS DE TABLE</v>
      </c>
      <c r="C20" s="1" t="s">
        <v>12166</v>
      </c>
      <c r="D20" s="36" t="str">
        <f>_xlfn.XLOOKUP(C20,'Export Action'!$A$3:$A$1999,'Export Action'!$X$3:$X$1999)</f>
        <v>AIDE AU DÉVELOPPEMENT DU PING VR</v>
      </c>
      <c r="E20" s="1" t="str">
        <f>_xlfn.XLOOKUP(A20,'Export Dossier'!$K$3:$K$974,'Export Dossier'!$D$3:$D$974)</f>
        <v>FFTT-AURA-24-0030</v>
      </c>
      <c r="F20" s="1" t="str">
        <f>_xlfn.XLOOKUP(C20,'Export Action'!$A$3:$A$1999,'Export Action'!$AE$3:$AE$1999)</f>
        <v>Nouvelles pratiques</v>
      </c>
      <c r="G20" s="68"/>
      <c r="H20" s="71"/>
      <c r="I20" s="71"/>
      <c r="J20" s="1" t="str">
        <f>_xlfn.XLOOKUP(C20,'Export Action'!$A$3:$A$1999,'Export Action'!$J$3:$J$1999)</f>
        <v>Première demande</v>
      </c>
      <c r="K20" s="1" t="str">
        <f>_xlfn.XLOOKUP(C20,'Export Action'!$A$3:$A$1999,'Export Action'!$AL$3:$AL$1999)</f>
        <v>Mixte</v>
      </c>
      <c r="L20" s="1">
        <f>_xlfn.XLOOKUP(C20,'Export Action'!$A$3:$A$1999,'Export Action'!$AM$3:$AM$1999)</f>
        <v>50</v>
      </c>
      <c r="M20" s="5" t="e">
        <f>_xlfn.XLOOKUP(A20,'Export 2022'!$K$3:$K$1000,'Export 2022'!$AF$3:$AF$1000)</f>
        <v>#N/A</v>
      </c>
      <c r="N20" s="5" t="e">
        <f>_xlfn.XLOOKUP(A20,'Export 2023'!$K$3:$K$1000,'Export 2023'!$AF$3:$AF$1000)</f>
        <v>#N/A</v>
      </c>
      <c r="O20" s="5">
        <f>_xlfn.XLOOKUP(A20,'Export Dossier'!$K$3:$K$974,'Export Dossier'!$AD$3:$AD$974)</f>
        <v>1180</v>
      </c>
      <c r="P20" s="31">
        <f>_xlfn.XLOOKUP(C20,'Export Action'!$A$3:$A$1999,'Export Action'!$AS$3:$AS$1999)</f>
        <v>350</v>
      </c>
      <c r="Q20" s="29">
        <f>(_xlfn.XLOOKUP(C20,'Export Action'!$A$3:$A$1999,'Export Action'!$AS$3:$AS$1999))/_xlfn.XLOOKUP(C20,'Export Action'!$A$3:$A$1999,'Export Action'!$AR$3:$AR$1999)</f>
        <v>0.5852842809364549</v>
      </c>
      <c r="R20" s="63" t="str">
        <f>IF(OR(_xlfn.XLOOKUP(C20,'Export Action'!$A$3:$A$1999,'Export Action'!$AO$3:$AO$1999)="Communes ZRR./bassins de vie pop &gt; 50% ZRR",_xlfn.XLOOKUP(C20,'Export Action'!$A$3:$A$1999,'Export Action'!$AO$3:$AO$1999)="Contrats de relance et de transition écologique (CRTE) rural"),"Oui","Non")</f>
        <v>Non</v>
      </c>
      <c r="S20" s="73"/>
      <c r="T20" s="74">
        <f t="shared" si="0"/>
        <v>5</v>
      </c>
      <c r="U20" s="75"/>
      <c r="V20" s="8" t="str" cm="1">
        <f t="array" ref="V20">IF(SUMPRODUCT((Tableau13[NOM DE LA STRUCTURE]=Tableau13[[#This Row],[NOM DE LA STRUCTURE]])*Tableau13[MONTANT PROPOSE POUR L''ACTION])=0,"",SUMPRODUCT((Tableau13[NOM DE LA STRUCTURE]=Tableau13[[#This Row],[NOM DE LA STRUCTURE]])*Tableau13[MONTANT PROPOSE POUR L''ACTION]))</f>
        <v/>
      </c>
      <c r="W20" s="79"/>
    </row>
    <row r="21" spans="1:23" ht="33" hidden="1" customHeight="1" x14ac:dyDescent="0.25">
      <c r="A21" s="13" t="str">
        <f>_xlfn.XLOOKUP(C21,'Export Action'!$A$3:$A$1999,'Export Action'!$L$3:$L$1999)</f>
        <v>41994294100032</v>
      </c>
      <c r="B21" s="84" t="str">
        <f>_xlfn.XLOOKUP(A21,'Export Action'!$L$3:$L$1999,'Export Action'!$O$3:$O$1999)</f>
        <v>COMITE DEPARTEMENTAL DE L'ALLIER DE TENNIS DE TABLE</v>
      </c>
      <c r="C21" s="1" t="s">
        <v>12179</v>
      </c>
      <c r="D21" s="36" t="str">
        <f>_xlfn.XLOOKUP(C21,'Export Action'!$A$3:$A$1999,'Export Action'!$X$3:$X$1999)</f>
        <v>ANIMATION TERRITORIALE ET FORMATIONS</v>
      </c>
      <c r="E21" s="1" t="str">
        <f>_xlfn.XLOOKUP(A21,'Export Dossier'!$K$3:$K$974,'Export Dossier'!$D$3:$D$974)</f>
        <v>FFTT-AURA-24-0030</v>
      </c>
      <c r="F21" s="1" t="str">
        <f>_xlfn.XLOOKUP(C21,'Export Action'!$A$3:$A$1999,'Export Action'!$AE$3:$AE$1999)</f>
        <v>Structuration clubs/comités de demain</v>
      </c>
      <c r="G21" s="68"/>
      <c r="H21" s="71"/>
      <c r="I21" s="71"/>
      <c r="J21" s="1" t="str">
        <f>_xlfn.XLOOKUP(C21,'Export Action'!$A$3:$A$1999,'Export Action'!$J$3:$J$1999)</f>
        <v>Première demande</v>
      </c>
      <c r="K21" s="1" t="str">
        <f>_xlfn.XLOOKUP(C21,'Export Action'!$A$3:$A$1999,'Export Action'!$AL$3:$AL$1999)</f>
        <v>Mixte</v>
      </c>
      <c r="L21" s="1">
        <f>_xlfn.XLOOKUP(C21,'Export Action'!$A$3:$A$1999,'Export Action'!$AM$3:$AM$1999)</f>
        <v>50</v>
      </c>
      <c r="M21" s="5" t="e">
        <f>_xlfn.XLOOKUP(A21,'Export 2022'!$K$3:$K$1000,'Export 2022'!$AF$3:$AF$1000)</f>
        <v>#N/A</v>
      </c>
      <c r="N21" s="5" t="e">
        <f>_xlfn.XLOOKUP(A21,'Export 2023'!$K$3:$K$1000,'Export 2023'!$AF$3:$AF$1000)</f>
        <v>#N/A</v>
      </c>
      <c r="O21" s="5">
        <f>_xlfn.XLOOKUP(A21,'Export Dossier'!$K$3:$K$974,'Export Dossier'!$AD$3:$AD$974)</f>
        <v>1180</v>
      </c>
      <c r="P21" s="31">
        <f>_xlfn.XLOOKUP(C21,'Export Action'!$A$3:$A$1999,'Export Action'!$AS$3:$AS$1999)</f>
        <v>780</v>
      </c>
      <c r="Q21" s="29">
        <f>(_xlfn.XLOOKUP(C21,'Export Action'!$A$3:$A$1999,'Export Action'!$AS$3:$AS$1999))/_xlfn.XLOOKUP(C21,'Export Action'!$A$3:$A$1999,'Export Action'!$AR$3:$AR$1999)</f>
        <v>0.59953881629515759</v>
      </c>
      <c r="R21" s="63" t="str">
        <f>IF(OR(_xlfn.XLOOKUP(C21,'Export Action'!$A$3:$A$1999,'Export Action'!$AO$3:$AO$1999)="Communes ZRR./bassins de vie pop &gt; 50% ZRR",_xlfn.XLOOKUP(C21,'Export Action'!$A$3:$A$1999,'Export Action'!$AO$3:$AO$1999)="Contrats de relance et de transition écologique (CRTE) rural"),"Oui","Non")</f>
        <v>Non</v>
      </c>
      <c r="S21" s="73"/>
      <c r="T21" s="74">
        <f t="shared" si="0"/>
        <v>5</v>
      </c>
      <c r="U21" s="75"/>
      <c r="V21" s="8" t="str" cm="1">
        <f t="array" ref="V21">IF(SUMPRODUCT((Tableau13[NOM DE LA STRUCTURE]=Tableau13[[#This Row],[NOM DE LA STRUCTURE]])*Tableau13[MONTANT PROPOSE POUR L''ACTION])=0,"",SUMPRODUCT((Tableau13[NOM DE LA STRUCTURE]=Tableau13[[#This Row],[NOM DE LA STRUCTURE]])*Tableau13[MONTANT PROPOSE POUR L''ACTION]))</f>
        <v/>
      </c>
      <c r="W21" s="79"/>
    </row>
    <row r="22" spans="1:23" ht="33" hidden="1" customHeight="1" x14ac:dyDescent="0.25">
      <c r="A22" s="13" t="str">
        <f>_xlfn.XLOOKUP(C22,'Export Action'!$A$3:$A$1999,'Export Action'!$L$3:$L$1999)</f>
        <v>41994294100032</v>
      </c>
      <c r="B22" s="84" t="str">
        <f>_xlfn.XLOOKUP(A22,'Export Action'!$L$3:$L$1999,'Export Action'!$O$3:$O$1999)</f>
        <v>COMITE DEPARTEMENTAL DE L'ALLIER DE TENNIS DE TABLE</v>
      </c>
      <c r="C22" s="1" t="s">
        <v>12184</v>
      </c>
      <c r="D22" s="36" t="str">
        <f>_xlfn.XLOOKUP(C22,'Export Action'!$A$3:$A$1999,'Export Action'!$X$3:$X$1999)</f>
        <v>ACTIONS VISANT A PROMOUVOIR LE PING</v>
      </c>
      <c r="E22" s="1" t="str">
        <f>_xlfn.XLOOKUP(A22,'Export Dossier'!$K$3:$K$974,'Export Dossier'!$D$3:$D$974)</f>
        <v>FFTT-AURA-24-0030</v>
      </c>
      <c r="F22" s="1" t="str">
        <f>_xlfn.XLOOKUP(C22,'Export Action'!$A$3:$A$1999,'Export Action'!$AE$3:$AE$1999)</f>
        <v>Ping Actif</v>
      </c>
      <c r="G22" s="68"/>
      <c r="H22" s="71"/>
      <c r="I22" s="71"/>
      <c r="J22" s="1" t="str">
        <f>_xlfn.XLOOKUP(C22,'Export Action'!$A$3:$A$1999,'Export Action'!$J$3:$J$1999)</f>
        <v>Première demande</v>
      </c>
      <c r="K22" s="1" t="str">
        <f>_xlfn.XLOOKUP(C22,'Export Action'!$A$3:$A$1999,'Export Action'!$AL$3:$AL$1999)</f>
        <v>Féminin</v>
      </c>
      <c r="L22" s="1">
        <f>_xlfn.XLOOKUP(C22,'Export Action'!$A$3:$A$1999,'Export Action'!$AM$3:$AM$1999)</f>
        <v>50</v>
      </c>
      <c r="M22" s="5" t="e">
        <f>_xlfn.XLOOKUP(A22,'Export 2022'!$K$3:$K$1000,'Export 2022'!$AF$3:$AF$1000)</f>
        <v>#N/A</v>
      </c>
      <c r="N22" s="5" t="e">
        <f>_xlfn.XLOOKUP(A22,'Export 2023'!$K$3:$K$1000,'Export 2023'!$AF$3:$AF$1000)</f>
        <v>#N/A</v>
      </c>
      <c r="O22" s="5">
        <f>_xlfn.XLOOKUP(A22,'Export Dossier'!$K$3:$K$974,'Export Dossier'!$AD$3:$AD$974)</f>
        <v>1180</v>
      </c>
      <c r="P22" s="31">
        <f>_xlfn.XLOOKUP(C22,'Export Action'!$A$3:$A$1999,'Export Action'!$AS$3:$AS$1999)</f>
        <v>370</v>
      </c>
      <c r="Q22" s="29">
        <f>(_xlfn.XLOOKUP(C22,'Export Action'!$A$3:$A$1999,'Export Action'!$AS$3:$AS$1999))/_xlfn.XLOOKUP(C22,'Export Action'!$A$3:$A$1999,'Export Action'!$AR$3:$AR$1999)</f>
        <v>0.58730158730158732</v>
      </c>
      <c r="R22" s="63" t="str">
        <f>IF(OR(_xlfn.XLOOKUP(C22,'Export Action'!$A$3:$A$1999,'Export Action'!$AO$3:$AO$1999)="Communes ZRR./bassins de vie pop &gt; 50% ZRR",_xlfn.XLOOKUP(C22,'Export Action'!$A$3:$A$1999,'Export Action'!$AO$3:$AO$1999)="Contrats de relance et de transition écologique (CRTE) rural"),"Oui","Non")</f>
        <v>Non</v>
      </c>
      <c r="S22" s="73"/>
      <c r="T22" s="74">
        <f t="shared" si="0"/>
        <v>5</v>
      </c>
      <c r="U22" s="75"/>
      <c r="V22" s="8" t="str" cm="1">
        <f t="array" ref="V22">IF(SUMPRODUCT((Tableau13[NOM DE LA STRUCTURE]=Tableau13[[#This Row],[NOM DE LA STRUCTURE]])*Tableau13[MONTANT PROPOSE POUR L''ACTION])=0,"",SUMPRODUCT((Tableau13[NOM DE LA STRUCTURE]=Tableau13[[#This Row],[NOM DE LA STRUCTURE]])*Tableau13[MONTANT PROPOSE POUR L''ACTION]))</f>
        <v/>
      </c>
      <c r="W22" s="79"/>
    </row>
    <row r="23" spans="1:23" ht="33" hidden="1" customHeight="1" x14ac:dyDescent="0.25">
      <c r="A23" s="13" t="str">
        <f>_xlfn.XLOOKUP(C23,'Export Action'!$A$3:$A$1999,'Export Action'!$L$3:$L$1999)</f>
        <v>34887065000051</v>
      </c>
      <c r="B23" s="84" t="str">
        <f>_xlfn.XLOOKUP(A23,'Export Action'!$L$3:$L$1999,'Export Action'!$O$3:$O$1999)</f>
        <v>COMITE DEPARTEMENTAL DE TENNIS DE TABLE DE LA HAUTE-SAVOIE</v>
      </c>
      <c r="C23" s="1" t="s">
        <v>13301</v>
      </c>
      <c r="D23" s="36" t="str">
        <f>_xlfn.XLOOKUP(C23,'Export Action'!$A$3:$A$1999,'Export Action'!$X$3:$X$1999)</f>
        <v>Recrutement et Fidélisation des jeunes par la mise en place de compétitions, d'entrainements et d'action de developpement</v>
      </c>
      <c r="E23" s="1" t="str">
        <f>_xlfn.XLOOKUP(A23,'Export Dossier'!$K$3:$K$974,'Export Dossier'!$D$3:$D$974)</f>
        <v>FFTT-AURA-24-0035</v>
      </c>
      <c r="F23" s="1" t="str">
        <f>_xlfn.XLOOKUP(C23,'Export Action'!$A$3:$A$1999,'Export Action'!$AE$3:$AE$1999)</f>
        <v>Ping Educatif</v>
      </c>
      <c r="G23" s="68"/>
      <c r="H23" s="71"/>
      <c r="I23" s="71"/>
      <c r="J23" s="1" t="str">
        <f>_xlfn.XLOOKUP(C23,'Export Action'!$A$3:$A$1999,'Export Action'!$J$3:$J$1999)</f>
        <v>Renouvellement</v>
      </c>
      <c r="K23" s="1" t="str">
        <f>_xlfn.XLOOKUP(C23,'Export Action'!$A$3:$A$1999,'Export Action'!$AL$3:$AL$1999)</f>
        <v>Mixte</v>
      </c>
      <c r="L23" s="1">
        <f>_xlfn.XLOOKUP(C23,'Export Action'!$A$3:$A$1999,'Export Action'!$AM$3:$AM$1999)</f>
        <v>1000</v>
      </c>
      <c r="M23" s="5" t="e">
        <f>_xlfn.XLOOKUP(A23,'Export 2022'!$K$3:$K$1000,'Export 2022'!$AF$3:$AF$1000)</f>
        <v>#N/A</v>
      </c>
      <c r="N23" s="5">
        <f>_xlfn.XLOOKUP(A23,'Export 2023'!$K$3:$K$1000,'Export 2023'!$AF$3:$AF$1000)</f>
        <v>6300</v>
      </c>
      <c r="O23" s="5">
        <f>_xlfn.XLOOKUP(A23,'Export Dossier'!$K$3:$K$974,'Export Dossier'!$AD$3:$AD$974)</f>
        <v>10900</v>
      </c>
      <c r="P23" s="31">
        <f>_xlfn.XLOOKUP(C23,'Export Action'!$A$3:$A$1999,'Export Action'!$AS$3:$AS$1999)</f>
        <v>2200</v>
      </c>
      <c r="Q23" s="29">
        <f>(_xlfn.XLOOKUP(C23,'Export Action'!$A$3:$A$1999,'Export Action'!$AS$3:$AS$1999))/_xlfn.XLOOKUP(C23,'Export Action'!$A$3:$A$1999,'Export Action'!$AR$3:$AR$1999)</f>
        <v>0.26993865030674846</v>
      </c>
      <c r="R23" s="63" t="str">
        <f>IF(OR(_xlfn.XLOOKUP(C23,'Export Action'!$A$3:$A$1999,'Export Action'!$AO$3:$AO$1999)="Communes ZRR./bassins de vie pop &gt; 50% ZRR",_xlfn.XLOOKUP(C23,'Export Action'!$A$3:$A$1999,'Export Action'!$AO$3:$AO$1999)="Contrats de relance et de transition écologique (CRTE) rural"),"Oui","Non")</f>
        <v>Non</v>
      </c>
      <c r="S23" s="73"/>
      <c r="T23" s="74">
        <f t="shared" si="0"/>
        <v>6</v>
      </c>
      <c r="U23" s="75"/>
      <c r="V23" s="8" t="str" cm="1">
        <f t="array" ref="V23">IF(SUMPRODUCT((Tableau13[NOM DE LA STRUCTURE]=Tableau13[[#This Row],[NOM DE LA STRUCTURE]])*Tableau13[MONTANT PROPOSE POUR L''ACTION])=0,"",SUMPRODUCT((Tableau13[NOM DE LA STRUCTURE]=Tableau13[[#This Row],[NOM DE LA STRUCTURE]])*Tableau13[MONTANT PROPOSE POUR L''ACTION]))</f>
        <v/>
      </c>
      <c r="W23" s="79"/>
    </row>
    <row r="24" spans="1:23" ht="33" hidden="1" customHeight="1" x14ac:dyDescent="0.25">
      <c r="A24" s="13" t="str">
        <f>_xlfn.XLOOKUP(C24,'Export Action'!$A$3:$A$1999,'Export Action'!$L$3:$L$1999)</f>
        <v>34887065000051</v>
      </c>
      <c r="B24" s="84" t="str">
        <f>_xlfn.XLOOKUP(A24,'Export Action'!$L$3:$L$1999,'Export Action'!$O$3:$O$1999)</f>
        <v>COMITE DEPARTEMENTAL DE TENNIS DE TABLE DE LA HAUTE-SAVOIE</v>
      </c>
      <c r="C24" s="1" t="s">
        <v>13308</v>
      </c>
      <c r="D24" s="36" t="str">
        <f>_xlfn.XLOOKUP(C24,'Export Action'!$A$3:$A$1999,'Export Action'!$X$3:$X$1999)</f>
        <v>Développement de la pratique féminine du TT</v>
      </c>
      <c r="E24" s="1" t="str">
        <f>_xlfn.XLOOKUP(A24,'Export Dossier'!$K$3:$K$974,'Export Dossier'!$D$3:$D$974)</f>
        <v>FFTT-AURA-24-0035</v>
      </c>
      <c r="F24" s="1" t="str">
        <f>_xlfn.XLOOKUP(C24,'Export Action'!$A$3:$A$1999,'Export Action'!$AE$3:$AE$1999)</f>
        <v>Ping Educatif</v>
      </c>
      <c r="G24" s="68"/>
      <c r="H24" s="71"/>
      <c r="I24" s="71"/>
      <c r="J24" s="1" t="str">
        <f>_xlfn.XLOOKUP(C24,'Export Action'!$A$3:$A$1999,'Export Action'!$J$3:$J$1999)</f>
        <v>Première demande</v>
      </c>
      <c r="K24" s="1" t="str">
        <f>_xlfn.XLOOKUP(C24,'Export Action'!$A$3:$A$1999,'Export Action'!$AL$3:$AL$1999)</f>
        <v>Féminin</v>
      </c>
      <c r="L24" s="1">
        <f>_xlfn.XLOOKUP(C24,'Export Action'!$A$3:$A$1999,'Export Action'!$AM$3:$AM$1999)</f>
        <v>500</v>
      </c>
      <c r="M24" s="5" t="e">
        <f>_xlfn.XLOOKUP(A24,'Export 2022'!$K$3:$K$1000,'Export 2022'!$AF$3:$AF$1000)</f>
        <v>#N/A</v>
      </c>
      <c r="N24" s="5">
        <f>_xlfn.XLOOKUP(A24,'Export 2023'!$K$3:$K$1000,'Export 2023'!$AF$3:$AF$1000)</f>
        <v>6300</v>
      </c>
      <c r="O24" s="5">
        <f>_xlfn.XLOOKUP(A24,'Export Dossier'!$K$3:$K$974,'Export Dossier'!$AD$3:$AD$974)</f>
        <v>10900</v>
      </c>
      <c r="P24" s="31">
        <f>_xlfn.XLOOKUP(C24,'Export Action'!$A$3:$A$1999,'Export Action'!$AS$3:$AS$1999)</f>
        <v>4900</v>
      </c>
      <c r="Q24" s="29">
        <f>(_xlfn.XLOOKUP(C24,'Export Action'!$A$3:$A$1999,'Export Action'!$AS$3:$AS$1999))/_xlfn.XLOOKUP(C24,'Export Action'!$A$3:$A$1999,'Export Action'!$AR$3:$AR$1999)</f>
        <v>0.34385964912280703</v>
      </c>
      <c r="R24" s="63" t="str">
        <f>IF(OR(_xlfn.XLOOKUP(C24,'Export Action'!$A$3:$A$1999,'Export Action'!$AO$3:$AO$1999)="Communes ZRR./bassins de vie pop &gt; 50% ZRR",_xlfn.XLOOKUP(C24,'Export Action'!$A$3:$A$1999,'Export Action'!$AO$3:$AO$1999)="Contrats de relance et de transition écologique (CRTE) rural"),"Oui","Non")</f>
        <v>Non</v>
      </c>
      <c r="S24" s="73"/>
      <c r="T24" s="74">
        <f t="shared" si="0"/>
        <v>6</v>
      </c>
      <c r="U24" s="75"/>
      <c r="V24" s="8" t="str" cm="1">
        <f t="array" ref="V24">IF(SUMPRODUCT((Tableau13[NOM DE LA STRUCTURE]=Tableau13[[#This Row],[NOM DE LA STRUCTURE]])*Tableau13[MONTANT PROPOSE POUR L''ACTION])=0,"",SUMPRODUCT((Tableau13[NOM DE LA STRUCTURE]=Tableau13[[#This Row],[NOM DE LA STRUCTURE]])*Tableau13[MONTANT PROPOSE POUR L''ACTION]))</f>
        <v/>
      </c>
      <c r="W24" s="79"/>
    </row>
    <row r="25" spans="1:23" ht="33" hidden="1" customHeight="1" x14ac:dyDescent="0.25">
      <c r="A25" s="13" t="str">
        <f>_xlfn.XLOOKUP(C25,'Export Action'!$A$3:$A$1999,'Export Action'!$L$3:$L$1999)</f>
        <v>34887065000051</v>
      </c>
      <c r="B25" s="84" t="str">
        <f>_xlfn.XLOOKUP(A25,'Export Action'!$L$3:$L$1999,'Export Action'!$O$3:$O$1999)</f>
        <v>COMITE DEPARTEMENTAL DE TENNIS DE TABLE DE LA HAUTE-SAVOIE</v>
      </c>
      <c r="C25" s="1" t="s">
        <v>13313</v>
      </c>
      <c r="D25" s="36" t="str">
        <f>_xlfn.XLOOKUP(C25,'Export Action'!$A$3:$A$1999,'Export Action'!$X$3:$X$1999)</f>
        <v>Développement des nouvelles pratiques du TT</v>
      </c>
      <c r="E25" s="1" t="str">
        <f>_xlfn.XLOOKUP(A25,'Export Dossier'!$K$3:$K$974,'Export Dossier'!$D$3:$D$974)</f>
        <v>FFTT-AURA-24-0035</v>
      </c>
      <c r="F25" s="1" t="str">
        <f>_xlfn.XLOOKUP(C25,'Export Action'!$A$3:$A$1999,'Export Action'!$AE$3:$AE$1999)</f>
        <v>Nouvelles pratiques</v>
      </c>
      <c r="G25" s="68"/>
      <c r="H25" s="71"/>
      <c r="I25" s="71"/>
      <c r="J25" s="1" t="str">
        <f>_xlfn.XLOOKUP(C25,'Export Action'!$A$3:$A$1999,'Export Action'!$J$3:$J$1999)</f>
        <v>Renouvellement</v>
      </c>
      <c r="K25" s="1" t="str">
        <f>_xlfn.XLOOKUP(C25,'Export Action'!$A$3:$A$1999,'Export Action'!$AL$3:$AL$1999)</f>
        <v>Mixte</v>
      </c>
      <c r="L25" s="1">
        <f>_xlfn.XLOOKUP(C25,'Export Action'!$A$3:$A$1999,'Export Action'!$AM$3:$AM$1999)</f>
        <v>1000</v>
      </c>
      <c r="M25" s="5" t="e">
        <f>_xlfn.XLOOKUP(A25,'Export 2022'!$K$3:$K$1000,'Export 2022'!$AF$3:$AF$1000)</f>
        <v>#N/A</v>
      </c>
      <c r="N25" s="5">
        <f>_xlfn.XLOOKUP(A25,'Export 2023'!$K$3:$K$1000,'Export 2023'!$AF$3:$AF$1000)</f>
        <v>6300</v>
      </c>
      <c r="O25" s="5">
        <f>_xlfn.XLOOKUP(A25,'Export Dossier'!$K$3:$K$974,'Export Dossier'!$AD$3:$AD$974)</f>
        <v>10900</v>
      </c>
      <c r="P25" s="31">
        <f>_xlfn.XLOOKUP(C25,'Export Action'!$A$3:$A$1999,'Export Action'!$AS$3:$AS$1999)</f>
        <v>1400</v>
      </c>
      <c r="Q25" s="29">
        <f>(_xlfn.XLOOKUP(C25,'Export Action'!$A$3:$A$1999,'Export Action'!$AS$3:$AS$1999))/_xlfn.XLOOKUP(C25,'Export Action'!$A$3:$A$1999,'Export Action'!$AR$3:$AR$1999)</f>
        <v>0.32558139534883723</v>
      </c>
      <c r="R25" s="63" t="str">
        <f>IF(OR(_xlfn.XLOOKUP(C25,'Export Action'!$A$3:$A$1999,'Export Action'!$AO$3:$AO$1999)="Communes ZRR./bassins de vie pop &gt; 50% ZRR",_xlfn.XLOOKUP(C25,'Export Action'!$A$3:$A$1999,'Export Action'!$AO$3:$AO$1999)="Contrats de relance et de transition écologique (CRTE) rural"),"Oui","Non")</f>
        <v>Non</v>
      </c>
      <c r="S25" s="73"/>
      <c r="T25" s="74">
        <f t="shared" si="0"/>
        <v>6</v>
      </c>
      <c r="U25" s="75"/>
      <c r="V25" s="8" t="str" cm="1">
        <f t="array" ref="V25">IF(SUMPRODUCT((Tableau13[NOM DE LA STRUCTURE]=Tableau13[[#This Row],[NOM DE LA STRUCTURE]])*Tableau13[MONTANT PROPOSE POUR L''ACTION])=0,"",SUMPRODUCT((Tableau13[NOM DE LA STRUCTURE]=Tableau13[[#This Row],[NOM DE LA STRUCTURE]])*Tableau13[MONTANT PROPOSE POUR L''ACTION]))</f>
        <v/>
      </c>
      <c r="W25" s="79"/>
    </row>
    <row r="26" spans="1:23" ht="33" hidden="1" customHeight="1" x14ac:dyDescent="0.25">
      <c r="A26" s="13" t="str">
        <f>_xlfn.XLOOKUP(C26,'Export Action'!$A$3:$A$1999,'Export Action'!$L$3:$L$1999)</f>
        <v>34887065000051</v>
      </c>
      <c r="B26" s="84" t="str">
        <f>_xlfn.XLOOKUP(A26,'Export Action'!$L$3:$L$1999,'Export Action'!$O$3:$O$1999)</f>
        <v>COMITE DEPARTEMENTAL DE TENNIS DE TABLE DE LA HAUTE-SAVOIE</v>
      </c>
      <c r="C26" s="1" t="s">
        <v>13319</v>
      </c>
      <c r="D26" s="36" t="str">
        <f>_xlfn.XLOOKUP(C26,'Export Action'!$A$3:$A$1999,'Export Action'!$X$3:$X$1999)</f>
        <v>Structuration de la pratique du TT et aide aux clubs</v>
      </c>
      <c r="E26" s="1" t="str">
        <f>_xlfn.XLOOKUP(A26,'Export Dossier'!$K$3:$K$974,'Export Dossier'!$D$3:$D$974)</f>
        <v>FFTT-AURA-24-0035</v>
      </c>
      <c r="F26" s="1" t="str">
        <f>_xlfn.XLOOKUP(C26,'Export Action'!$A$3:$A$1999,'Export Action'!$AE$3:$AE$1999)</f>
        <v>Structuration clubs/comités de demain</v>
      </c>
      <c r="G26" s="68"/>
      <c r="H26" s="71"/>
      <c r="I26" s="71"/>
      <c r="J26" s="1" t="str">
        <f>_xlfn.XLOOKUP(C26,'Export Action'!$A$3:$A$1999,'Export Action'!$J$3:$J$1999)</f>
        <v>Renouvellement</v>
      </c>
      <c r="K26" s="1" t="str">
        <f>_xlfn.XLOOKUP(C26,'Export Action'!$A$3:$A$1999,'Export Action'!$AL$3:$AL$1999)</f>
        <v>Mixte</v>
      </c>
      <c r="L26" s="1">
        <f>_xlfn.XLOOKUP(C26,'Export Action'!$A$3:$A$1999,'Export Action'!$AM$3:$AM$1999)</f>
        <v>1500</v>
      </c>
      <c r="M26" s="5" t="e">
        <f>_xlfn.XLOOKUP(A26,'Export 2022'!$K$3:$K$1000,'Export 2022'!$AF$3:$AF$1000)</f>
        <v>#N/A</v>
      </c>
      <c r="N26" s="5">
        <f>_xlfn.XLOOKUP(A26,'Export 2023'!$K$3:$K$1000,'Export 2023'!$AF$3:$AF$1000)</f>
        <v>6300</v>
      </c>
      <c r="O26" s="5">
        <f>_xlfn.XLOOKUP(A26,'Export Dossier'!$K$3:$K$974,'Export Dossier'!$AD$3:$AD$974)</f>
        <v>10900</v>
      </c>
      <c r="P26" s="31">
        <f>_xlfn.XLOOKUP(C26,'Export Action'!$A$3:$A$1999,'Export Action'!$AS$3:$AS$1999)</f>
        <v>2400</v>
      </c>
      <c r="Q26" s="29">
        <f>(_xlfn.XLOOKUP(C26,'Export Action'!$A$3:$A$1999,'Export Action'!$AS$3:$AS$1999))/_xlfn.XLOOKUP(C26,'Export Action'!$A$3:$A$1999,'Export Action'!$AR$3:$AR$1999)</f>
        <v>0.2807017543859649</v>
      </c>
      <c r="R26" s="63" t="str">
        <f>IF(OR(_xlfn.XLOOKUP(C26,'Export Action'!$A$3:$A$1999,'Export Action'!$AO$3:$AO$1999)="Communes ZRR./bassins de vie pop &gt; 50% ZRR",_xlfn.XLOOKUP(C26,'Export Action'!$A$3:$A$1999,'Export Action'!$AO$3:$AO$1999)="Contrats de relance et de transition écologique (CRTE) rural"),"Oui","Non")</f>
        <v>Non</v>
      </c>
      <c r="S26" s="73"/>
      <c r="T26" s="74">
        <f t="shared" si="0"/>
        <v>6</v>
      </c>
      <c r="U26" s="75"/>
      <c r="V26" s="8" t="str" cm="1">
        <f t="array" ref="V26">IF(SUMPRODUCT((Tableau13[NOM DE LA STRUCTURE]=Tableau13[[#This Row],[NOM DE LA STRUCTURE]])*Tableau13[MONTANT PROPOSE POUR L''ACTION])=0,"",SUMPRODUCT((Tableau13[NOM DE LA STRUCTURE]=Tableau13[[#This Row],[NOM DE LA STRUCTURE]])*Tableau13[MONTANT PROPOSE POUR L''ACTION]))</f>
        <v/>
      </c>
      <c r="W26" s="79"/>
    </row>
    <row r="27" spans="1:23" ht="33" hidden="1" customHeight="1" x14ac:dyDescent="0.25">
      <c r="A27" s="13" t="str">
        <f>_xlfn.XLOOKUP(C27,'Export Action'!$A$3:$A$1999,'Export Action'!$L$3:$L$1999)</f>
        <v>34796029600031</v>
      </c>
      <c r="B27" s="84" t="str">
        <f>_xlfn.XLOOKUP(A27,'Export Action'!$L$3:$L$1999,'Export Action'!$O$3:$O$1999)</f>
        <v>COMITE DEPARTEMENTAL DU PUY DE DOME DE TENNIS DE TABLE</v>
      </c>
      <c r="C27" s="1" t="s">
        <v>13325</v>
      </c>
      <c r="D27" s="36" t="str">
        <f>_xlfn.XLOOKUP(C27,'Export Action'!$A$3:$A$1999,'Export Action'!$X$3:$X$1999)</f>
        <v>Nouvelles pratiques</v>
      </c>
      <c r="E27" s="1" t="str">
        <f>_xlfn.XLOOKUP(A27,'Export Dossier'!$K$3:$K$974,'Export Dossier'!$D$3:$D$974)</f>
        <v>FFTT-AURA-24-0036</v>
      </c>
      <c r="F27" s="1" t="str">
        <f>_xlfn.XLOOKUP(C27,'Export Action'!$A$3:$A$1999,'Export Action'!$AE$3:$AE$1999)</f>
        <v>Nouvelles pratiques</v>
      </c>
      <c r="G27" s="68"/>
      <c r="H27" s="71"/>
      <c r="I27" s="71"/>
      <c r="J27" s="1" t="str">
        <f>_xlfn.XLOOKUP(C27,'Export Action'!$A$3:$A$1999,'Export Action'!$J$3:$J$1999)</f>
        <v>Première demande</v>
      </c>
      <c r="K27" s="1" t="str">
        <f>_xlfn.XLOOKUP(C27,'Export Action'!$A$3:$A$1999,'Export Action'!$AL$3:$AL$1999)</f>
        <v>Mixte</v>
      </c>
      <c r="L27" s="1">
        <f>_xlfn.XLOOKUP(C27,'Export Action'!$A$3:$A$1999,'Export Action'!$AM$3:$AM$1999)</f>
        <v>1000</v>
      </c>
      <c r="M27" s="5" t="e">
        <f>_xlfn.XLOOKUP(A27,'Export 2022'!$K$3:$K$1000,'Export 2022'!$AF$3:$AF$1000)</f>
        <v>#N/A</v>
      </c>
      <c r="N27" s="5">
        <f>_xlfn.XLOOKUP(A27,'Export 2023'!$K$3:$K$1000,'Export 2023'!$AF$3:$AF$1000)</f>
        <v>4000</v>
      </c>
      <c r="O27" s="5">
        <f>_xlfn.XLOOKUP(A27,'Export Dossier'!$K$3:$K$974,'Export Dossier'!$AD$3:$AD$974)</f>
        <v>8000</v>
      </c>
      <c r="P27" s="31">
        <f>_xlfn.XLOOKUP(C27,'Export Action'!$A$3:$A$1999,'Export Action'!$AS$3:$AS$1999)</f>
        <v>1200</v>
      </c>
      <c r="Q27" s="29">
        <f>(_xlfn.XLOOKUP(C27,'Export Action'!$A$3:$A$1999,'Export Action'!$AS$3:$AS$1999))/_xlfn.XLOOKUP(C27,'Export Action'!$A$3:$A$1999,'Export Action'!$AR$3:$AR$1999)</f>
        <v>0.5714285714285714</v>
      </c>
      <c r="R27" s="63" t="str">
        <f>IF(OR(_xlfn.XLOOKUP(C27,'Export Action'!$A$3:$A$1999,'Export Action'!$AO$3:$AO$1999)="Communes ZRR./bassins de vie pop &gt; 50% ZRR",_xlfn.XLOOKUP(C27,'Export Action'!$A$3:$A$1999,'Export Action'!$AO$3:$AO$1999)="Contrats de relance et de transition écologique (CRTE) rural"),"Oui","Non")</f>
        <v>Non</v>
      </c>
      <c r="S27" s="73"/>
      <c r="T27" s="74">
        <f t="shared" si="0"/>
        <v>7</v>
      </c>
      <c r="U27" s="75"/>
      <c r="V27" s="8" t="str" cm="1">
        <f t="array" ref="V27">IF(SUMPRODUCT((Tableau13[NOM DE LA STRUCTURE]=Tableau13[[#This Row],[NOM DE LA STRUCTURE]])*Tableau13[MONTANT PROPOSE POUR L''ACTION])=0,"",SUMPRODUCT((Tableau13[NOM DE LA STRUCTURE]=Tableau13[[#This Row],[NOM DE LA STRUCTURE]])*Tableau13[MONTANT PROPOSE POUR L''ACTION]))</f>
        <v/>
      </c>
      <c r="W27" s="79"/>
    </row>
    <row r="28" spans="1:23" ht="33" hidden="1" customHeight="1" x14ac:dyDescent="0.25">
      <c r="A28" s="13" t="str">
        <f>_xlfn.XLOOKUP(C28,'Export Action'!$A$3:$A$1999,'Export Action'!$L$3:$L$1999)</f>
        <v>34796029600031</v>
      </c>
      <c r="B28" s="84" t="str">
        <f>_xlfn.XLOOKUP(A28,'Export Action'!$L$3:$L$1999,'Export Action'!$O$3:$O$1999)</f>
        <v>COMITE DEPARTEMENTAL DU PUY DE DOME DE TENNIS DE TABLE</v>
      </c>
      <c r="C28" s="1" t="s">
        <v>13330</v>
      </c>
      <c r="D28" s="36" t="str">
        <f>_xlfn.XLOOKUP(C28,'Export Action'!$A$3:$A$1999,'Export Action'!$X$3:$X$1999)</f>
        <v>Animation territoriale</v>
      </c>
      <c r="E28" s="1" t="str">
        <f>_xlfn.XLOOKUP(A28,'Export Dossier'!$K$3:$K$974,'Export Dossier'!$D$3:$D$974)</f>
        <v>FFTT-AURA-24-0036</v>
      </c>
      <c r="F28" s="1" t="str">
        <f>_xlfn.XLOOKUP(C28,'Export Action'!$A$3:$A$1999,'Export Action'!$AE$3:$AE$1999)</f>
        <v>Structuration clubs/comités de demain</v>
      </c>
      <c r="G28" s="68"/>
      <c r="H28" s="71"/>
      <c r="I28" s="71"/>
      <c r="J28" s="1" t="str">
        <f>_xlfn.XLOOKUP(C28,'Export Action'!$A$3:$A$1999,'Export Action'!$J$3:$J$1999)</f>
        <v>Première demande</v>
      </c>
      <c r="K28" s="1" t="str">
        <f>_xlfn.XLOOKUP(C28,'Export Action'!$A$3:$A$1999,'Export Action'!$AL$3:$AL$1999)</f>
        <v>Mixte</v>
      </c>
      <c r="L28" s="1">
        <f>_xlfn.XLOOKUP(C28,'Export Action'!$A$3:$A$1999,'Export Action'!$AM$3:$AM$1999)</f>
        <v>50</v>
      </c>
      <c r="M28" s="5" t="e">
        <f>_xlfn.XLOOKUP(A28,'Export 2022'!$K$3:$K$1000,'Export 2022'!$AF$3:$AF$1000)</f>
        <v>#N/A</v>
      </c>
      <c r="N28" s="5">
        <f>_xlfn.XLOOKUP(A28,'Export 2023'!$K$3:$K$1000,'Export 2023'!$AF$3:$AF$1000)</f>
        <v>4000</v>
      </c>
      <c r="O28" s="5">
        <f>_xlfn.XLOOKUP(A28,'Export Dossier'!$K$3:$K$974,'Export Dossier'!$AD$3:$AD$974)</f>
        <v>8000</v>
      </c>
      <c r="P28" s="31">
        <f>_xlfn.XLOOKUP(C28,'Export Action'!$A$3:$A$1999,'Export Action'!$AS$3:$AS$1999)</f>
        <v>1500</v>
      </c>
      <c r="Q28" s="29">
        <f>(_xlfn.XLOOKUP(C28,'Export Action'!$A$3:$A$1999,'Export Action'!$AS$3:$AS$1999))/_xlfn.XLOOKUP(C28,'Export Action'!$A$3:$A$1999,'Export Action'!$AR$3:$AR$1999)</f>
        <v>0.51724137931034486</v>
      </c>
      <c r="R28" s="63" t="str">
        <f>IF(OR(_xlfn.XLOOKUP(C28,'Export Action'!$A$3:$A$1999,'Export Action'!$AO$3:$AO$1999)="Communes ZRR./bassins de vie pop &gt; 50% ZRR",_xlfn.XLOOKUP(C28,'Export Action'!$A$3:$A$1999,'Export Action'!$AO$3:$AO$1999)="Contrats de relance et de transition écologique (CRTE) rural"),"Oui","Non")</f>
        <v>Non</v>
      </c>
      <c r="S28" s="73"/>
      <c r="T28" s="74">
        <f t="shared" si="0"/>
        <v>7</v>
      </c>
      <c r="U28" s="75"/>
      <c r="V28" s="8" t="str" cm="1">
        <f t="array" ref="V28">IF(SUMPRODUCT((Tableau13[NOM DE LA STRUCTURE]=Tableau13[[#This Row],[NOM DE LA STRUCTURE]])*Tableau13[MONTANT PROPOSE POUR L''ACTION])=0,"",SUMPRODUCT((Tableau13[NOM DE LA STRUCTURE]=Tableau13[[#This Row],[NOM DE LA STRUCTURE]])*Tableau13[MONTANT PROPOSE POUR L''ACTION]))</f>
        <v/>
      </c>
      <c r="W28" s="79"/>
    </row>
    <row r="29" spans="1:23" ht="33" hidden="1" customHeight="1" x14ac:dyDescent="0.25">
      <c r="A29" s="13" t="str">
        <f>_xlfn.XLOOKUP(C29,'Export Action'!$A$3:$A$1999,'Export Action'!$L$3:$L$1999)</f>
        <v>34796029600031</v>
      </c>
      <c r="B29" s="84" t="str">
        <f>_xlfn.XLOOKUP(A29,'Export Action'!$L$3:$L$1999,'Export Action'!$O$3:$O$1999)</f>
        <v>COMITE DEPARTEMENTAL DU PUY DE DOME DE TENNIS DE TABLE</v>
      </c>
      <c r="C29" s="1" t="s">
        <v>13335</v>
      </c>
      <c r="D29" s="36" t="str">
        <f>_xlfn.XLOOKUP(C29,'Export Action'!$A$3:$A$1999,'Export Action'!$X$3:$X$1999)</f>
        <v>Recrutement et fidélisation des jeunes</v>
      </c>
      <c r="E29" s="1" t="str">
        <f>_xlfn.XLOOKUP(A29,'Export Dossier'!$K$3:$K$974,'Export Dossier'!$D$3:$D$974)</f>
        <v>FFTT-AURA-24-0036</v>
      </c>
      <c r="F29" s="1" t="str">
        <f>_xlfn.XLOOKUP(C29,'Export Action'!$A$3:$A$1999,'Export Action'!$AE$3:$AE$1999)</f>
        <v>Ping Educatif</v>
      </c>
      <c r="G29" s="68"/>
      <c r="H29" s="71"/>
      <c r="I29" s="71"/>
      <c r="J29" s="1" t="str">
        <f>_xlfn.XLOOKUP(C29,'Export Action'!$A$3:$A$1999,'Export Action'!$J$3:$J$1999)</f>
        <v>Renouvellement</v>
      </c>
      <c r="K29" s="1" t="str">
        <f>_xlfn.XLOOKUP(C29,'Export Action'!$A$3:$A$1999,'Export Action'!$AL$3:$AL$1999)</f>
        <v>Mixte</v>
      </c>
      <c r="L29" s="1">
        <f>_xlfn.XLOOKUP(C29,'Export Action'!$A$3:$A$1999,'Export Action'!$AM$3:$AM$1999)</f>
        <v>400</v>
      </c>
      <c r="M29" s="5" t="e">
        <f>_xlfn.XLOOKUP(A29,'Export 2022'!$K$3:$K$1000,'Export 2022'!$AF$3:$AF$1000)</f>
        <v>#N/A</v>
      </c>
      <c r="N29" s="5">
        <f>_xlfn.XLOOKUP(A29,'Export 2023'!$K$3:$K$1000,'Export 2023'!$AF$3:$AF$1000)</f>
        <v>4000</v>
      </c>
      <c r="O29" s="5">
        <f>_xlfn.XLOOKUP(A29,'Export Dossier'!$K$3:$K$974,'Export Dossier'!$AD$3:$AD$974)</f>
        <v>8000</v>
      </c>
      <c r="P29" s="31">
        <f>_xlfn.XLOOKUP(C29,'Export Action'!$A$3:$A$1999,'Export Action'!$AS$3:$AS$1999)</f>
        <v>2800</v>
      </c>
      <c r="Q29" s="29">
        <f>(_xlfn.XLOOKUP(C29,'Export Action'!$A$3:$A$1999,'Export Action'!$AS$3:$AS$1999))/_xlfn.XLOOKUP(C29,'Export Action'!$A$3:$A$1999,'Export Action'!$AR$3:$AR$1999)</f>
        <v>0.47457627118644069</v>
      </c>
      <c r="R29" s="63" t="str">
        <f>IF(OR(_xlfn.XLOOKUP(C29,'Export Action'!$A$3:$A$1999,'Export Action'!$AO$3:$AO$1999)="Communes ZRR./bassins de vie pop &gt; 50% ZRR",_xlfn.XLOOKUP(C29,'Export Action'!$A$3:$A$1999,'Export Action'!$AO$3:$AO$1999)="Contrats de relance et de transition écologique (CRTE) rural"),"Oui","Non")</f>
        <v>Non</v>
      </c>
      <c r="S29" s="73"/>
      <c r="T29" s="74">
        <f t="shared" si="0"/>
        <v>7</v>
      </c>
      <c r="U29" s="75"/>
      <c r="V29" s="8" t="str" cm="1">
        <f t="array" ref="V29">IF(SUMPRODUCT((Tableau13[NOM DE LA STRUCTURE]=Tableau13[[#This Row],[NOM DE LA STRUCTURE]])*Tableau13[MONTANT PROPOSE POUR L''ACTION])=0,"",SUMPRODUCT((Tableau13[NOM DE LA STRUCTURE]=Tableau13[[#This Row],[NOM DE LA STRUCTURE]])*Tableau13[MONTANT PROPOSE POUR L''ACTION]))</f>
        <v/>
      </c>
      <c r="W29" s="79"/>
    </row>
    <row r="30" spans="1:23" ht="33" hidden="1" customHeight="1" x14ac:dyDescent="0.25">
      <c r="A30" s="13" t="str">
        <f>_xlfn.XLOOKUP(C30,'Export Action'!$A$3:$A$1999,'Export Action'!$L$3:$L$1999)</f>
        <v>34796029600031</v>
      </c>
      <c r="B30" s="84" t="str">
        <f>_xlfn.XLOOKUP(A30,'Export Action'!$L$3:$L$1999,'Export Action'!$O$3:$O$1999)</f>
        <v>COMITE DEPARTEMENTAL DU PUY DE DOME DE TENNIS DE TABLE</v>
      </c>
      <c r="C30" s="1" t="s">
        <v>13340</v>
      </c>
      <c r="D30" s="36" t="str">
        <f>_xlfn.XLOOKUP(C30,'Export Action'!$A$3:$A$1999,'Export Action'!$X$3:$X$1999)</f>
        <v>Ping bien-être et ping santé</v>
      </c>
      <c r="E30" s="1" t="str">
        <f>_xlfn.XLOOKUP(A30,'Export Dossier'!$K$3:$K$974,'Export Dossier'!$D$3:$D$974)</f>
        <v>FFTT-AURA-24-0036</v>
      </c>
      <c r="F30" s="1" t="str">
        <f>_xlfn.XLOOKUP(C30,'Export Action'!$A$3:$A$1999,'Export Action'!$AE$3:$AE$1999)</f>
        <v>Ping Actif</v>
      </c>
      <c r="G30" s="68"/>
      <c r="H30" s="71"/>
      <c r="I30" s="71"/>
      <c r="J30" s="1" t="str">
        <f>_xlfn.XLOOKUP(C30,'Export Action'!$A$3:$A$1999,'Export Action'!$J$3:$J$1999)</f>
        <v>Première demande</v>
      </c>
      <c r="K30" s="1" t="str">
        <f>_xlfn.XLOOKUP(C30,'Export Action'!$A$3:$A$1999,'Export Action'!$AL$3:$AL$1999)</f>
        <v>Mixte</v>
      </c>
      <c r="L30" s="1">
        <f>_xlfn.XLOOKUP(C30,'Export Action'!$A$3:$A$1999,'Export Action'!$AM$3:$AM$1999)</f>
        <v>250</v>
      </c>
      <c r="M30" s="5" t="e">
        <f>_xlfn.XLOOKUP(A30,'Export 2022'!$K$3:$K$1000,'Export 2022'!$AF$3:$AF$1000)</f>
        <v>#N/A</v>
      </c>
      <c r="N30" s="5">
        <f>_xlfn.XLOOKUP(A30,'Export 2023'!$K$3:$K$1000,'Export 2023'!$AF$3:$AF$1000)</f>
        <v>4000</v>
      </c>
      <c r="O30" s="5">
        <f>_xlfn.XLOOKUP(A30,'Export Dossier'!$K$3:$K$974,'Export Dossier'!$AD$3:$AD$974)</f>
        <v>8000</v>
      </c>
      <c r="P30" s="31">
        <f>_xlfn.XLOOKUP(C30,'Export Action'!$A$3:$A$1999,'Export Action'!$AS$3:$AS$1999)</f>
        <v>2500</v>
      </c>
      <c r="Q30" s="29">
        <f>(_xlfn.XLOOKUP(C30,'Export Action'!$A$3:$A$1999,'Export Action'!$AS$3:$AS$1999))/_xlfn.XLOOKUP(C30,'Export Action'!$A$3:$A$1999,'Export Action'!$AR$3:$AR$1999)</f>
        <v>0.43706293706293708</v>
      </c>
      <c r="R30" s="63" t="str">
        <f>IF(OR(_xlfn.XLOOKUP(C30,'Export Action'!$A$3:$A$1999,'Export Action'!$AO$3:$AO$1999)="Communes ZRR./bassins de vie pop &gt; 50% ZRR",_xlfn.XLOOKUP(C30,'Export Action'!$A$3:$A$1999,'Export Action'!$AO$3:$AO$1999)="Contrats de relance et de transition écologique (CRTE) rural"),"Oui","Non")</f>
        <v>Non</v>
      </c>
      <c r="S30" s="73"/>
      <c r="T30" s="74">
        <f t="shared" si="0"/>
        <v>7</v>
      </c>
      <c r="U30" s="75"/>
      <c r="V30" s="8" t="str" cm="1">
        <f t="array" ref="V30">IF(SUMPRODUCT((Tableau13[NOM DE LA STRUCTURE]=Tableau13[[#This Row],[NOM DE LA STRUCTURE]])*Tableau13[MONTANT PROPOSE POUR L''ACTION])=0,"",SUMPRODUCT((Tableau13[NOM DE LA STRUCTURE]=Tableau13[[#This Row],[NOM DE LA STRUCTURE]])*Tableau13[MONTANT PROPOSE POUR L''ACTION]))</f>
        <v/>
      </c>
      <c r="W30" s="79"/>
    </row>
    <row r="31" spans="1:23" ht="33" hidden="1" customHeight="1" x14ac:dyDescent="0.25">
      <c r="A31" s="13" t="str">
        <f>_xlfn.XLOOKUP(C31,'Export Action'!$A$3:$A$1999,'Export Action'!$L$3:$L$1999)</f>
        <v>40970567000019</v>
      </c>
      <c r="B31" s="84" t="str">
        <f>_xlfn.XLOOKUP(A31,'Export Action'!$L$3:$L$1999,'Export Action'!$O$3:$O$1999)</f>
        <v>COMITE DEPARTEMENTAL DE TENNIS DE TABLE DE LA SAVOIE</v>
      </c>
      <c r="C31" s="1" t="s">
        <v>13608</v>
      </c>
      <c r="D31" s="36" t="str">
        <f>_xlfn.XLOOKUP(C31,'Export Action'!$A$3:$A$1999,'Export Action'!$X$3:$X$1999)</f>
        <v>Ping en Extérieur</v>
      </c>
      <c r="E31" s="1" t="str">
        <f>_xlfn.XLOOKUP(A31,'Export Dossier'!$K$3:$K$974,'Export Dossier'!$D$3:$D$974)</f>
        <v>FFTT-AURA-24-0059</v>
      </c>
      <c r="F31" s="1" t="str">
        <f>_xlfn.XLOOKUP(C31,'Export Action'!$A$3:$A$1999,'Export Action'!$AE$3:$AE$1999)</f>
        <v>Nouvelles pratiques</v>
      </c>
      <c r="G31" s="68"/>
      <c r="H31" s="71"/>
      <c r="I31" s="71"/>
      <c r="J31" s="1" t="str">
        <f>_xlfn.XLOOKUP(C31,'Export Action'!$A$3:$A$1999,'Export Action'!$J$3:$J$1999)</f>
        <v>Renouvellement</v>
      </c>
      <c r="K31" s="1" t="str">
        <f>_xlfn.XLOOKUP(C31,'Export Action'!$A$3:$A$1999,'Export Action'!$AL$3:$AL$1999)</f>
        <v>Mixte</v>
      </c>
      <c r="L31" s="1">
        <f>_xlfn.XLOOKUP(C31,'Export Action'!$A$3:$A$1999,'Export Action'!$AM$3:$AM$1999)</f>
        <v>100</v>
      </c>
      <c r="M31" s="5">
        <f>_xlfn.XLOOKUP(A31,'Export 2022'!$K$3:$K$1000,'Export 2022'!$AF$3:$AF$1000)</f>
        <v>2000</v>
      </c>
      <c r="N31" s="5">
        <f>_xlfn.XLOOKUP(A31,'Export 2023'!$K$3:$K$1000,'Export 2023'!$AF$3:$AF$1000)</f>
        <v>2000</v>
      </c>
      <c r="O31" s="5">
        <f>_xlfn.XLOOKUP(A31,'Export Dossier'!$K$3:$K$974,'Export Dossier'!$AD$3:$AD$974)</f>
        <v>5100</v>
      </c>
      <c r="P31" s="31">
        <f>_xlfn.XLOOKUP(C31,'Export Action'!$A$3:$A$1999,'Export Action'!$AS$3:$AS$1999)</f>
        <v>500</v>
      </c>
      <c r="Q31" s="29">
        <f>(_xlfn.XLOOKUP(C31,'Export Action'!$A$3:$A$1999,'Export Action'!$AS$3:$AS$1999))/_xlfn.XLOOKUP(C31,'Export Action'!$A$3:$A$1999,'Export Action'!$AR$3:$AR$1999)</f>
        <v>0.5</v>
      </c>
      <c r="R31" s="63" t="str">
        <f>IF(OR(_xlfn.XLOOKUP(C31,'Export Action'!$A$3:$A$1999,'Export Action'!$AO$3:$AO$1999)="Communes ZRR./bassins de vie pop &gt; 50% ZRR",_xlfn.XLOOKUP(C31,'Export Action'!$A$3:$A$1999,'Export Action'!$AO$3:$AO$1999)="Contrats de relance et de transition écologique (CRTE) rural"),"Oui","Non")</f>
        <v>Non</v>
      </c>
      <c r="S31" s="73"/>
      <c r="T31" s="74">
        <f t="shared" si="0"/>
        <v>8</v>
      </c>
      <c r="U31" s="75"/>
      <c r="V31" s="8" t="str" cm="1">
        <f t="array" ref="V31">IF(SUMPRODUCT((Tableau13[NOM DE LA STRUCTURE]=Tableau13[[#This Row],[NOM DE LA STRUCTURE]])*Tableau13[MONTANT PROPOSE POUR L''ACTION])=0,"",SUMPRODUCT((Tableau13[NOM DE LA STRUCTURE]=Tableau13[[#This Row],[NOM DE LA STRUCTURE]])*Tableau13[MONTANT PROPOSE POUR L''ACTION]))</f>
        <v/>
      </c>
      <c r="W31" s="79"/>
    </row>
    <row r="32" spans="1:23" ht="33" hidden="1" customHeight="1" x14ac:dyDescent="0.25">
      <c r="A32" s="13" t="str">
        <f>_xlfn.XLOOKUP(C32,'Export Action'!$A$3:$A$1999,'Export Action'!$L$3:$L$1999)</f>
        <v>40970567000019</v>
      </c>
      <c r="B32" s="84" t="str">
        <f>_xlfn.XLOOKUP(A32,'Export Action'!$L$3:$L$1999,'Export Action'!$O$3:$O$1999)</f>
        <v>COMITE DEPARTEMENTAL DE TENNIS DE TABLE DE LA SAVOIE</v>
      </c>
      <c r="C32" s="1" t="s">
        <v>13615</v>
      </c>
      <c r="D32" s="36" t="str">
        <f>_xlfn.XLOOKUP(C32,'Export Action'!$A$3:$A$1999,'Export Action'!$X$3:$X$1999)</f>
        <v>La féminisation</v>
      </c>
      <c r="E32" s="1" t="str">
        <f>_xlfn.XLOOKUP(A32,'Export Dossier'!$K$3:$K$974,'Export Dossier'!$D$3:$D$974)</f>
        <v>FFTT-AURA-24-0059</v>
      </c>
      <c r="F32" s="1" t="str">
        <f>_xlfn.XLOOKUP(C32,'Export Action'!$A$3:$A$1999,'Export Action'!$AE$3:$AE$1999)</f>
        <v>Ping Actif</v>
      </c>
      <c r="G32" s="68"/>
      <c r="H32" s="71"/>
      <c r="I32" s="71"/>
      <c r="J32" s="1" t="str">
        <f>_xlfn.XLOOKUP(C32,'Export Action'!$A$3:$A$1999,'Export Action'!$J$3:$J$1999)</f>
        <v>Renouvellement</v>
      </c>
      <c r="K32" s="1" t="str">
        <f>_xlfn.XLOOKUP(C32,'Export Action'!$A$3:$A$1999,'Export Action'!$AL$3:$AL$1999)</f>
        <v>Féminin</v>
      </c>
      <c r="L32" s="1">
        <f>_xlfn.XLOOKUP(C32,'Export Action'!$A$3:$A$1999,'Export Action'!$AM$3:$AM$1999)</f>
        <v>50</v>
      </c>
      <c r="M32" s="5">
        <f>_xlfn.XLOOKUP(A32,'Export 2022'!$K$3:$K$1000,'Export 2022'!$AF$3:$AF$1000)</f>
        <v>2000</v>
      </c>
      <c r="N32" s="5">
        <f>_xlfn.XLOOKUP(A32,'Export 2023'!$K$3:$K$1000,'Export 2023'!$AF$3:$AF$1000)</f>
        <v>2000</v>
      </c>
      <c r="O32" s="5">
        <f>_xlfn.XLOOKUP(A32,'Export Dossier'!$K$3:$K$974,'Export Dossier'!$AD$3:$AD$974)</f>
        <v>5100</v>
      </c>
      <c r="P32" s="31">
        <f>_xlfn.XLOOKUP(C32,'Export Action'!$A$3:$A$1999,'Export Action'!$AS$3:$AS$1999)</f>
        <v>2600</v>
      </c>
      <c r="Q32" s="29">
        <f>(_xlfn.XLOOKUP(C32,'Export Action'!$A$3:$A$1999,'Export Action'!$AS$3:$AS$1999))/_xlfn.XLOOKUP(C32,'Export Action'!$A$3:$A$1999,'Export Action'!$AR$3:$AR$1999)</f>
        <v>0.56521739130434778</v>
      </c>
      <c r="R32" s="63" t="str">
        <f>IF(OR(_xlfn.XLOOKUP(C32,'Export Action'!$A$3:$A$1999,'Export Action'!$AO$3:$AO$1999)="Communes ZRR./bassins de vie pop &gt; 50% ZRR",_xlfn.XLOOKUP(C32,'Export Action'!$A$3:$A$1999,'Export Action'!$AO$3:$AO$1999)="Contrats de relance et de transition écologique (CRTE) rural"),"Oui","Non")</f>
        <v>Non</v>
      </c>
      <c r="S32" s="73"/>
      <c r="T32" s="74">
        <f t="shared" si="0"/>
        <v>8</v>
      </c>
      <c r="U32" s="75"/>
      <c r="V32" s="8" t="str" cm="1">
        <f t="array" ref="V32">IF(SUMPRODUCT((Tableau13[NOM DE LA STRUCTURE]=Tableau13[[#This Row],[NOM DE LA STRUCTURE]])*Tableau13[MONTANT PROPOSE POUR L''ACTION])=0,"",SUMPRODUCT((Tableau13[NOM DE LA STRUCTURE]=Tableau13[[#This Row],[NOM DE LA STRUCTURE]])*Tableau13[MONTANT PROPOSE POUR L''ACTION]))</f>
        <v/>
      </c>
      <c r="W32" s="79"/>
    </row>
    <row r="33" spans="1:23" ht="33" hidden="1" customHeight="1" x14ac:dyDescent="0.25">
      <c r="A33" s="13" t="str">
        <f>_xlfn.XLOOKUP(C33,'Export Action'!$A$3:$A$1999,'Export Action'!$L$3:$L$1999)</f>
        <v>40970567000019</v>
      </c>
      <c r="B33" s="84" t="str">
        <f>_xlfn.XLOOKUP(A33,'Export Action'!$L$3:$L$1999,'Export Action'!$O$3:$O$1999)</f>
        <v>COMITE DEPARTEMENTAL DE TENNIS DE TABLE DE LA SAVOIE</v>
      </c>
      <c r="C33" s="1" t="s">
        <v>13620</v>
      </c>
      <c r="D33" s="36" t="str">
        <f>_xlfn.XLOOKUP(C33,'Export Action'!$A$3:$A$1999,'Export Action'!$X$3:$X$1999)</f>
        <v>Recrutement et fidélisation des jeunes</v>
      </c>
      <c r="E33" s="1" t="str">
        <f>_xlfn.XLOOKUP(A33,'Export Dossier'!$K$3:$K$974,'Export Dossier'!$D$3:$D$974)</f>
        <v>FFTT-AURA-24-0059</v>
      </c>
      <c r="F33" s="1" t="str">
        <f>_xlfn.XLOOKUP(C33,'Export Action'!$A$3:$A$1999,'Export Action'!$AE$3:$AE$1999)</f>
        <v>Ping Educatif</v>
      </c>
      <c r="G33" s="68"/>
      <c r="H33" s="71"/>
      <c r="I33" s="71"/>
      <c r="J33" s="1" t="str">
        <f>_xlfn.XLOOKUP(C33,'Export Action'!$A$3:$A$1999,'Export Action'!$J$3:$J$1999)</f>
        <v>Renouvellement</v>
      </c>
      <c r="K33" s="1" t="str">
        <f>_xlfn.XLOOKUP(C33,'Export Action'!$A$3:$A$1999,'Export Action'!$AL$3:$AL$1999)</f>
        <v>Mixte</v>
      </c>
      <c r="L33" s="1">
        <f>_xlfn.XLOOKUP(C33,'Export Action'!$A$3:$A$1999,'Export Action'!$AM$3:$AM$1999)</f>
        <v>200</v>
      </c>
      <c r="M33" s="5">
        <f>_xlfn.XLOOKUP(A33,'Export 2022'!$K$3:$K$1000,'Export 2022'!$AF$3:$AF$1000)</f>
        <v>2000</v>
      </c>
      <c r="N33" s="5">
        <f>_xlfn.XLOOKUP(A33,'Export 2023'!$K$3:$K$1000,'Export 2023'!$AF$3:$AF$1000)</f>
        <v>2000</v>
      </c>
      <c r="O33" s="5">
        <f>_xlfn.XLOOKUP(A33,'Export Dossier'!$K$3:$K$974,'Export Dossier'!$AD$3:$AD$974)</f>
        <v>5100</v>
      </c>
      <c r="P33" s="31">
        <f>_xlfn.XLOOKUP(C33,'Export Action'!$A$3:$A$1999,'Export Action'!$AS$3:$AS$1999)</f>
        <v>2000</v>
      </c>
      <c r="Q33" s="29">
        <f>(_xlfn.XLOOKUP(C33,'Export Action'!$A$3:$A$1999,'Export Action'!$AS$3:$AS$1999))/_xlfn.XLOOKUP(C33,'Export Action'!$A$3:$A$1999,'Export Action'!$AR$3:$AR$1999)</f>
        <v>0.5</v>
      </c>
      <c r="R33" s="63" t="str">
        <f>IF(OR(_xlfn.XLOOKUP(C33,'Export Action'!$A$3:$A$1999,'Export Action'!$AO$3:$AO$1999)="Communes ZRR./bassins de vie pop &gt; 50% ZRR",_xlfn.XLOOKUP(C33,'Export Action'!$A$3:$A$1999,'Export Action'!$AO$3:$AO$1999)="Contrats de relance et de transition écologique (CRTE) rural"),"Oui","Non")</f>
        <v>Non</v>
      </c>
      <c r="S33" s="73"/>
      <c r="T33" s="74">
        <f t="shared" si="0"/>
        <v>8</v>
      </c>
      <c r="U33" s="75"/>
      <c r="V33" s="8" t="str" cm="1">
        <f t="array" ref="V33">IF(SUMPRODUCT((Tableau13[NOM DE LA STRUCTURE]=Tableau13[[#This Row],[NOM DE LA STRUCTURE]])*Tableau13[MONTANT PROPOSE POUR L''ACTION])=0,"",SUMPRODUCT((Tableau13[NOM DE LA STRUCTURE]=Tableau13[[#This Row],[NOM DE LA STRUCTURE]])*Tableau13[MONTANT PROPOSE POUR L''ACTION]))</f>
        <v/>
      </c>
      <c r="W33" s="79"/>
    </row>
    <row r="34" spans="1:23" ht="33" hidden="1" customHeight="1" x14ac:dyDescent="0.25">
      <c r="A34" s="13" t="str">
        <f>_xlfn.XLOOKUP(C34,'Export Action'!$A$3:$A$1999,'Export Action'!$L$3:$L$1999)</f>
        <v>33412982200055</v>
      </c>
      <c r="B34" s="84" t="str">
        <f>_xlfn.XLOOKUP(A34,'Export Action'!$L$3:$L$1999,'Export Action'!$O$3:$O$1999)</f>
        <v>COMITE DEPARTEMENTAL DU RHONE - METROPOLE DE LYON DE TENNIS DE TABLE</v>
      </c>
      <c r="C34" s="1" t="s">
        <v>13625</v>
      </c>
      <c r="D34" s="36" t="str">
        <f>_xlfn.XLOOKUP(C34,'Export Action'!$A$3:$A$1999,'Export Action'!$X$3:$X$1999)</f>
        <v>Le Ping c'est la Classe ! / Les entrainements de secteurs</v>
      </c>
      <c r="E34" s="1" t="str">
        <f>_xlfn.XLOOKUP(A34,'Export Dossier'!$K$3:$K$974,'Export Dossier'!$D$3:$D$974)</f>
        <v>FFTT-AURA-24-0060</v>
      </c>
      <c r="F34" s="1" t="str">
        <f>_xlfn.XLOOKUP(C34,'Export Action'!$A$3:$A$1999,'Export Action'!$AE$3:$AE$1999)</f>
        <v>Ping Educatif</v>
      </c>
      <c r="G34" s="68"/>
      <c r="H34" s="71"/>
      <c r="I34" s="71"/>
      <c r="J34" s="1" t="str">
        <f>_xlfn.XLOOKUP(C34,'Export Action'!$A$3:$A$1999,'Export Action'!$J$3:$J$1999)</f>
        <v>Renouvellement</v>
      </c>
      <c r="K34" s="1" t="str">
        <f>_xlfn.XLOOKUP(C34,'Export Action'!$A$3:$A$1999,'Export Action'!$AL$3:$AL$1999)</f>
        <v>Mixte</v>
      </c>
      <c r="L34" s="1">
        <f>_xlfn.XLOOKUP(C34,'Export Action'!$A$3:$A$1999,'Export Action'!$AM$3:$AM$1999)</f>
        <v>600</v>
      </c>
      <c r="M34" s="5">
        <f>_xlfn.XLOOKUP(A34,'Export 2022'!$K$3:$K$1000,'Export 2022'!$AF$3:$AF$1000)</f>
        <v>4500</v>
      </c>
      <c r="N34" s="5">
        <f>_xlfn.XLOOKUP(A34,'Export 2023'!$K$3:$K$1000,'Export 2023'!$AF$3:$AF$1000)</f>
        <v>4500</v>
      </c>
      <c r="O34" s="5">
        <f>_xlfn.XLOOKUP(A34,'Export Dossier'!$K$3:$K$974,'Export Dossier'!$AD$3:$AD$974)</f>
        <v>15565</v>
      </c>
      <c r="P34" s="31">
        <f>_xlfn.XLOOKUP(C34,'Export Action'!$A$3:$A$1999,'Export Action'!$AS$3:$AS$1999)</f>
        <v>6700</v>
      </c>
      <c r="Q34" s="29">
        <f>(_xlfn.XLOOKUP(C34,'Export Action'!$A$3:$A$1999,'Export Action'!$AS$3:$AS$1999))/_xlfn.XLOOKUP(C34,'Export Action'!$A$3:$A$1999,'Export Action'!$AR$3:$AR$1999)</f>
        <v>0.42138364779874216</v>
      </c>
      <c r="R34" s="63" t="str">
        <f>IF(OR(_xlfn.XLOOKUP(C34,'Export Action'!$A$3:$A$1999,'Export Action'!$AO$3:$AO$1999)="Communes ZRR./bassins de vie pop &gt; 50% ZRR",_xlfn.XLOOKUP(C34,'Export Action'!$A$3:$A$1999,'Export Action'!$AO$3:$AO$1999)="Contrats de relance et de transition écologique (CRTE) rural"),"Oui","Non")</f>
        <v>Non</v>
      </c>
      <c r="S34" s="73"/>
      <c r="T34" s="74">
        <f t="shared" si="0"/>
        <v>9</v>
      </c>
      <c r="U34" s="75"/>
      <c r="V34" s="8" t="str" cm="1">
        <f t="array" ref="V34">IF(SUMPRODUCT((Tableau13[NOM DE LA STRUCTURE]=Tableau13[[#This Row],[NOM DE LA STRUCTURE]])*Tableau13[MONTANT PROPOSE POUR L''ACTION])=0,"",SUMPRODUCT((Tableau13[NOM DE LA STRUCTURE]=Tableau13[[#This Row],[NOM DE LA STRUCTURE]])*Tableau13[MONTANT PROPOSE POUR L''ACTION]))</f>
        <v/>
      </c>
      <c r="W34" s="79"/>
    </row>
    <row r="35" spans="1:23" ht="33" hidden="1" customHeight="1" x14ac:dyDescent="0.25">
      <c r="A35" s="13" t="str">
        <f>_xlfn.XLOOKUP(C35,'Export Action'!$A$3:$A$1999,'Export Action'!$L$3:$L$1999)</f>
        <v>33412982200055</v>
      </c>
      <c r="B35" s="84" t="str">
        <f>_xlfn.XLOOKUP(A35,'Export Action'!$L$3:$L$1999,'Export Action'!$O$3:$O$1999)</f>
        <v>COMITE DEPARTEMENTAL DU RHONE - METROPOLE DE LYON DE TENNIS DE TABLE</v>
      </c>
      <c r="C35" s="1" t="s">
        <v>13632</v>
      </c>
      <c r="D35" s="36" t="str">
        <f>_xlfn.XLOOKUP(C35,'Export Action'!$A$3:$A$1999,'Export Action'!$X$3:$X$1999)</f>
        <v>Ping santé</v>
      </c>
      <c r="E35" s="1" t="str">
        <f>_xlfn.XLOOKUP(A35,'Export Dossier'!$K$3:$K$974,'Export Dossier'!$D$3:$D$974)</f>
        <v>FFTT-AURA-24-0060</v>
      </c>
      <c r="F35" s="1" t="str">
        <f>_xlfn.XLOOKUP(C35,'Export Action'!$A$3:$A$1999,'Export Action'!$AE$3:$AE$1999)</f>
        <v>Ping Actif</v>
      </c>
      <c r="G35" s="68"/>
      <c r="H35" s="71"/>
      <c r="I35" s="71"/>
      <c r="J35" s="1" t="str">
        <f>_xlfn.XLOOKUP(C35,'Export Action'!$A$3:$A$1999,'Export Action'!$J$3:$J$1999)</f>
        <v>Renouvellement</v>
      </c>
      <c r="K35" s="1" t="str">
        <f>_xlfn.XLOOKUP(C35,'Export Action'!$A$3:$A$1999,'Export Action'!$AL$3:$AL$1999)</f>
        <v>Mixte</v>
      </c>
      <c r="L35" s="1">
        <f>_xlfn.XLOOKUP(C35,'Export Action'!$A$3:$A$1999,'Export Action'!$AM$3:$AM$1999)</f>
        <v>200</v>
      </c>
      <c r="M35" s="5">
        <f>_xlfn.XLOOKUP(A35,'Export 2022'!$K$3:$K$1000,'Export 2022'!$AF$3:$AF$1000)</f>
        <v>4500</v>
      </c>
      <c r="N35" s="5">
        <f>_xlfn.XLOOKUP(A35,'Export 2023'!$K$3:$K$1000,'Export 2023'!$AF$3:$AF$1000)</f>
        <v>4500</v>
      </c>
      <c r="O35" s="5">
        <f>_xlfn.XLOOKUP(A35,'Export Dossier'!$K$3:$K$974,'Export Dossier'!$AD$3:$AD$974)</f>
        <v>15565</v>
      </c>
      <c r="P35" s="31">
        <f>_xlfn.XLOOKUP(C35,'Export Action'!$A$3:$A$1999,'Export Action'!$AS$3:$AS$1999)</f>
        <v>3500</v>
      </c>
      <c r="Q35" s="29">
        <f>(_xlfn.XLOOKUP(C35,'Export Action'!$A$3:$A$1999,'Export Action'!$AS$3:$AS$1999))/_xlfn.XLOOKUP(C35,'Export Action'!$A$3:$A$1999,'Export Action'!$AR$3:$AR$1999)</f>
        <v>0.49295774647887325</v>
      </c>
      <c r="R35" s="63" t="str">
        <f>IF(OR(_xlfn.XLOOKUP(C35,'Export Action'!$A$3:$A$1999,'Export Action'!$AO$3:$AO$1999)="Communes ZRR./bassins de vie pop &gt; 50% ZRR",_xlfn.XLOOKUP(C35,'Export Action'!$A$3:$A$1999,'Export Action'!$AO$3:$AO$1999)="Contrats de relance et de transition écologique (CRTE) rural"),"Oui","Non")</f>
        <v>Non</v>
      </c>
      <c r="S35" s="73"/>
      <c r="T35" s="74">
        <f t="shared" si="0"/>
        <v>9</v>
      </c>
      <c r="U35" s="75"/>
      <c r="V35" s="8" t="str" cm="1">
        <f t="array" ref="V35">IF(SUMPRODUCT((Tableau13[NOM DE LA STRUCTURE]=Tableau13[[#This Row],[NOM DE LA STRUCTURE]])*Tableau13[MONTANT PROPOSE POUR L''ACTION])=0,"",SUMPRODUCT((Tableau13[NOM DE LA STRUCTURE]=Tableau13[[#This Row],[NOM DE LA STRUCTURE]])*Tableau13[MONTANT PROPOSE POUR L''ACTION]))</f>
        <v/>
      </c>
      <c r="W35" s="79"/>
    </row>
    <row r="36" spans="1:23" ht="33" hidden="1" customHeight="1" x14ac:dyDescent="0.25">
      <c r="A36" s="13" t="str">
        <f>_xlfn.XLOOKUP(C36,'Export Action'!$A$3:$A$1999,'Export Action'!$L$3:$L$1999)</f>
        <v>33412982200055</v>
      </c>
      <c r="B36" s="84" t="str">
        <f>_xlfn.XLOOKUP(A36,'Export Action'!$L$3:$L$1999,'Export Action'!$O$3:$O$1999)</f>
        <v>COMITE DEPARTEMENTAL DU RHONE - METROPOLE DE LYON DE TENNIS DE TABLE</v>
      </c>
      <c r="C36" s="1" t="s">
        <v>13638</v>
      </c>
      <c r="D36" s="36" t="str">
        <f>_xlfn.XLOOKUP(C36,'Export Action'!$A$3:$A$1999,'Export Action'!$X$3:$X$1999)</f>
        <v>Accompagnement des clubs</v>
      </c>
      <c r="E36" s="1" t="str">
        <f>_xlfn.XLOOKUP(A36,'Export Dossier'!$K$3:$K$974,'Export Dossier'!$D$3:$D$974)</f>
        <v>FFTT-AURA-24-0060</v>
      </c>
      <c r="F36" s="1" t="str">
        <f>_xlfn.XLOOKUP(C36,'Export Action'!$A$3:$A$1999,'Export Action'!$AE$3:$AE$1999)</f>
        <v>Structuration clubs/comités de demain</v>
      </c>
      <c r="G36" s="68"/>
      <c r="H36" s="71"/>
      <c r="I36" s="71"/>
      <c r="J36" s="1" t="str">
        <f>_xlfn.XLOOKUP(C36,'Export Action'!$A$3:$A$1999,'Export Action'!$J$3:$J$1999)</f>
        <v>Renouvellement</v>
      </c>
      <c r="K36" s="1" t="str">
        <f>_xlfn.XLOOKUP(C36,'Export Action'!$A$3:$A$1999,'Export Action'!$AL$3:$AL$1999)</f>
        <v>Masculin</v>
      </c>
      <c r="L36" s="1">
        <f>_xlfn.XLOOKUP(C36,'Export Action'!$A$3:$A$1999,'Export Action'!$AM$3:$AM$1999)</f>
        <v>20</v>
      </c>
      <c r="M36" s="5">
        <f>_xlfn.XLOOKUP(A36,'Export 2022'!$K$3:$K$1000,'Export 2022'!$AF$3:$AF$1000)</f>
        <v>4500</v>
      </c>
      <c r="N36" s="5">
        <f>_xlfn.XLOOKUP(A36,'Export 2023'!$K$3:$K$1000,'Export 2023'!$AF$3:$AF$1000)</f>
        <v>4500</v>
      </c>
      <c r="O36" s="5">
        <f>_xlfn.XLOOKUP(A36,'Export Dossier'!$K$3:$K$974,'Export Dossier'!$AD$3:$AD$974)</f>
        <v>15565</v>
      </c>
      <c r="P36" s="31">
        <f>_xlfn.XLOOKUP(C36,'Export Action'!$A$3:$A$1999,'Export Action'!$AS$3:$AS$1999)</f>
        <v>2865</v>
      </c>
      <c r="Q36" s="29">
        <f>(_xlfn.XLOOKUP(C36,'Export Action'!$A$3:$A$1999,'Export Action'!$AS$3:$AS$1999))/_xlfn.XLOOKUP(C36,'Export Action'!$A$3:$A$1999,'Export Action'!$AR$3:$AR$1999)</f>
        <v>0.5</v>
      </c>
      <c r="R36" s="63" t="str">
        <f>IF(OR(_xlfn.XLOOKUP(C36,'Export Action'!$A$3:$A$1999,'Export Action'!$AO$3:$AO$1999)="Communes ZRR./bassins de vie pop &gt; 50% ZRR",_xlfn.XLOOKUP(C36,'Export Action'!$A$3:$A$1999,'Export Action'!$AO$3:$AO$1999)="Contrats de relance et de transition écologique (CRTE) rural"),"Oui","Non")</f>
        <v>Non</v>
      </c>
      <c r="S36" s="73"/>
      <c r="T36" s="74">
        <f t="shared" ref="T36:T67" si="1">IF(A36=A35,T35,T35+1)</f>
        <v>9</v>
      </c>
      <c r="U36" s="75"/>
      <c r="V36" s="8" t="str" cm="1">
        <f t="array" ref="V36">IF(SUMPRODUCT((Tableau13[NOM DE LA STRUCTURE]=Tableau13[[#This Row],[NOM DE LA STRUCTURE]])*Tableau13[MONTANT PROPOSE POUR L''ACTION])=0,"",SUMPRODUCT((Tableau13[NOM DE LA STRUCTURE]=Tableau13[[#This Row],[NOM DE LA STRUCTURE]])*Tableau13[MONTANT PROPOSE POUR L''ACTION]))</f>
        <v/>
      </c>
      <c r="W36" s="79"/>
    </row>
    <row r="37" spans="1:23" ht="33" hidden="1" customHeight="1" x14ac:dyDescent="0.25">
      <c r="A37" s="13" t="str">
        <f>_xlfn.XLOOKUP(C37,'Export Action'!$A$3:$A$1999,'Export Action'!$L$3:$L$1999)</f>
        <v>33412982200055</v>
      </c>
      <c r="B37" s="84" t="str">
        <f>_xlfn.XLOOKUP(A37,'Export Action'!$L$3:$L$1999,'Export Action'!$O$3:$O$1999)</f>
        <v>COMITE DEPARTEMENTAL DU RHONE - METROPOLE DE LYON DE TENNIS DE TABLE</v>
      </c>
      <c r="C37" s="1" t="s">
        <v>13644</v>
      </c>
      <c r="D37" s="36" t="str">
        <f>_xlfn.XLOOKUP(C37,'Export Action'!$A$3:$A$1999,'Export Action'!$X$3:$X$1999)</f>
        <v>Ping VR</v>
      </c>
      <c r="E37" s="1" t="str">
        <f>_xlfn.XLOOKUP(A37,'Export Dossier'!$K$3:$K$974,'Export Dossier'!$D$3:$D$974)</f>
        <v>FFTT-AURA-24-0060</v>
      </c>
      <c r="F37" s="1" t="str">
        <f>_xlfn.XLOOKUP(C37,'Export Action'!$A$3:$A$1999,'Export Action'!$AE$3:$AE$1999)</f>
        <v>Nouvelles pratiques</v>
      </c>
      <c r="G37" s="68"/>
      <c r="H37" s="71"/>
      <c r="I37" s="71"/>
      <c r="J37" s="1" t="str">
        <f>_xlfn.XLOOKUP(C37,'Export Action'!$A$3:$A$1999,'Export Action'!$J$3:$J$1999)</f>
        <v>Première demande</v>
      </c>
      <c r="K37" s="1" t="str">
        <f>_xlfn.XLOOKUP(C37,'Export Action'!$A$3:$A$1999,'Export Action'!$AL$3:$AL$1999)</f>
        <v>Mixte</v>
      </c>
      <c r="L37" s="1">
        <f>_xlfn.XLOOKUP(C37,'Export Action'!$A$3:$A$1999,'Export Action'!$AM$3:$AM$1999)</f>
        <v>300</v>
      </c>
      <c r="M37" s="5">
        <f>_xlfn.XLOOKUP(A37,'Export 2022'!$K$3:$K$1000,'Export 2022'!$AF$3:$AF$1000)</f>
        <v>4500</v>
      </c>
      <c r="N37" s="5">
        <f>_xlfn.XLOOKUP(A37,'Export 2023'!$K$3:$K$1000,'Export 2023'!$AF$3:$AF$1000)</f>
        <v>4500</v>
      </c>
      <c r="O37" s="5">
        <f>_xlfn.XLOOKUP(A37,'Export Dossier'!$K$3:$K$974,'Export Dossier'!$AD$3:$AD$974)</f>
        <v>15565</v>
      </c>
      <c r="P37" s="31">
        <f>_xlfn.XLOOKUP(C37,'Export Action'!$A$3:$A$1999,'Export Action'!$AS$3:$AS$1999)</f>
        <v>2500</v>
      </c>
      <c r="Q37" s="29">
        <f>(_xlfn.XLOOKUP(C37,'Export Action'!$A$3:$A$1999,'Export Action'!$AS$3:$AS$1999))/_xlfn.XLOOKUP(C37,'Export Action'!$A$3:$A$1999,'Export Action'!$AR$3:$AR$1999)</f>
        <v>0.49019607843137253</v>
      </c>
      <c r="R37" s="63" t="str">
        <f>IF(OR(_xlfn.XLOOKUP(C37,'Export Action'!$A$3:$A$1999,'Export Action'!$AO$3:$AO$1999)="Communes ZRR./bassins de vie pop &gt; 50% ZRR",_xlfn.XLOOKUP(C37,'Export Action'!$A$3:$A$1999,'Export Action'!$AO$3:$AO$1999)="Contrats de relance et de transition écologique (CRTE) rural"),"Oui","Non")</f>
        <v>Non</v>
      </c>
      <c r="S37" s="73"/>
      <c r="T37" s="74">
        <f t="shared" si="1"/>
        <v>9</v>
      </c>
      <c r="U37" s="75"/>
      <c r="V37" s="8" t="str" cm="1">
        <f t="array" ref="V37">IF(SUMPRODUCT((Tableau13[NOM DE LA STRUCTURE]=Tableau13[[#This Row],[NOM DE LA STRUCTURE]])*Tableau13[MONTANT PROPOSE POUR L''ACTION])=0,"",SUMPRODUCT((Tableau13[NOM DE LA STRUCTURE]=Tableau13[[#This Row],[NOM DE LA STRUCTURE]])*Tableau13[MONTANT PROPOSE POUR L''ACTION]))</f>
        <v/>
      </c>
      <c r="W37" s="79"/>
    </row>
    <row r="38" spans="1:23" ht="33" hidden="1" customHeight="1" x14ac:dyDescent="0.25">
      <c r="A38" s="13" t="str">
        <f>_xlfn.XLOOKUP(C38,'Export Action'!$A$3:$A$1999,'Export Action'!$L$3:$L$1999)</f>
        <v>40049184100047</v>
      </c>
      <c r="B38" s="84" t="str">
        <f>_xlfn.XLOOKUP(A38,'Export Action'!$L$3:$L$1999,'Export Action'!$O$3:$O$1999)</f>
        <v>COMITE DEPARTEMENTAL DE SAONE-ET-LOIRE DE TENNIS DE TABLE</v>
      </c>
      <c r="C38" s="1" t="s">
        <v>565</v>
      </c>
      <c r="D38" s="36" t="str">
        <f>_xlfn.XLOOKUP(C38,'Export Action'!$A$3:$A$1999,'Export Action'!$X$3:$X$1999)</f>
        <v>Recrutement et fidélisation des jeunes</v>
      </c>
      <c r="E38" s="1" t="str">
        <f>_xlfn.XLOOKUP(A38,'Export Dossier'!$K$3:$K$974,'Export Dossier'!$D$3:$D$974)</f>
        <v>FFTT-BFC-24-0006</v>
      </c>
      <c r="F38" s="1" t="str">
        <f>_xlfn.XLOOKUP(C38,'Export Action'!$A$3:$A$1999,'Export Action'!$AE$3:$AE$1999)</f>
        <v>Ping Educatif</v>
      </c>
      <c r="G38" s="68"/>
      <c r="H38" s="71"/>
      <c r="I38" s="71"/>
      <c r="J38" s="1" t="str">
        <f>_xlfn.XLOOKUP(C38,'Export Action'!$A$3:$A$1999,'Export Action'!$J$3:$J$1999)</f>
        <v>Renouvellement</v>
      </c>
      <c r="K38" s="1" t="str">
        <f>_xlfn.XLOOKUP(C38,'Export Action'!$A$3:$A$1999,'Export Action'!$AL$3:$AL$1999)</f>
        <v>Mixte</v>
      </c>
      <c r="L38" s="1">
        <f>_xlfn.XLOOKUP(C38,'Export Action'!$A$3:$A$1999,'Export Action'!$AM$3:$AM$1999)</f>
        <v>500</v>
      </c>
      <c r="M38" s="5">
        <f>_xlfn.XLOOKUP(A38,'Export 2022'!$K$3:$K$1000,'Export 2022'!$AF$3:$AF$1000)</f>
        <v>4200</v>
      </c>
      <c r="N38" s="5">
        <f>_xlfn.XLOOKUP(A38,'Export 2023'!$K$3:$K$1000,'Export 2023'!$AF$3:$AF$1000)</f>
        <v>4450</v>
      </c>
      <c r="O38" s="5">
        <f>_xlfn.XLOOKUP(A38,'Export Dossier'!$K$3:$K$974,'Export Dossier'!$AD$3:$AD$974)</f>
        <v>9500</v>
      </c>
      <c r="P38" s="31">
        <f>_xlfn.XLOOKUP(C38,'Export Action'!$A$3:$A$1999,'Export Action'!$AS$3:$AS$1999)</f>
        <v>2500</v>
      </c>
      <c r="Q38" s="29">
        <f>(_xlfn.XLOOKUP(C38,'Export Action'!$A$3:$A$1999,'Export Action'!$AS$3:$AS$1999))/_xlfn.XLOOKUP(C38,'Export Action'!$A$3:$A$1999,'Export Action'!$AR$3:$AR$1999)</f>
        <v>0.30098723814110284</v>
      </c>
      <c r="R38" s="63" t="str">
        <f>IF(OR(_xlfn.XLOOKUP(C38,'Export Action'!$A$3:$A$1999,'Export Action'!$AO$3:$AO$1999)="Communes ZRR./bassins de vie pop &gt; 50% ZRR",_xlfn.XLOOKUP(C38,'Export Action'!$A$3:$A$1999,'Export Action'!$AO$3:$AO$1999)="Contrats de relance et de transition écologique (CRTE) rural"),"Oui","Non")</f>
        <v>Non</v>
      </c>
      <c r="S38" s="73"/>
      <c r="T38" s="74">
        <f t="shared" si="1"/>
        <v>10</v>
      </c>
      <c r="U38" s="75"/>
      <c r="V38" s="8" t="str" cm="1">
        <f t="array" ref="V38">IF(SUMPRODUCT((Tableau13[NOM DE LA STRUCTURE]=Tableau13[[#This Row],[NOM DE LA STRUCTURE]])*Tableau13[MONTANT PROPOSE POUR L''ACTION])=0,"",SUMPRODUCT((Tableau13[NOM DE LA STRUCTURE]=Tableau13[[#This Row],[NOM DE LA STRUCTURE]])*Tableau13[MONTANT PROPOSE POUR L''ACTION]))</f>
        <v/>
      </c>
      <c r="W38" s="79"/>
    </row>
    <row r="39" spans="1:23" ht="33" hidden="1" customHeight="1" x14ac:dyDescent="0.25">
      <c r="A39" s="13" t="str">
        <f>_xlfn.XLOOKUP(C39,'Export Action'!$A$3:$A$1999,'Export Action'!$L$3:$L$1999)</f>
        <v>40049184100047</v>
      </c>
      <c r="B39" s="84" t="str">
        <f>_xlfn.XLOOKUP(A39,'Export Action'!$L$3:$L$1999,'Export Action'!$O$3:$O$1999)</f>
        <v>COMITE DEPARTEMENTAL DE SAONE-ET-LOIRE DE TENNIS DE TABLE</v>
      </c>
      <c r="C39" s="1" t="s">
        <v>578</v>
      </c>
      <c r="D39" s="36" t="str">
        <f>_xlfn.XLOOKUP(C39,'Export Action'!$A$3:$A$1999,'Export Action'!$X$3:$X$1999)</f>
        <v>accession territoriale au sport de haut niveau</v>
      </c>
      <c r="E39" s="1" t="str">
        <f>_xlfn.XLOOKUP(A39,'Export Dossier'!$K$3:$K$974,'Export Dossier'!$D$3:$D$974)</f>
        <v>FFTT-BFC-24-0006</v>
      </c>
      <c r="F39" s="1" t="str">
        <f>_xlfn.XLOOKUP(C39,'Export Action'!$A$3:$A$1999,'Export Action'!$AE$3:$AE$1999)</f>
        <v>PPF - Actions sportives</v>
      </c>
      <c r="G39" s="68"/>
      <c r="H39" s="71"/>
      <c r="I39" s="71"/>
      <c r="J39" s="1" t="str">
        <f>_xlfn.XLOOKUP(C39,'Export Action'!$A$3:$A$1999,'Export Action'!$J$3:$J$1999)</f>
        <v>Renouvellement</v>
      </c>
      <c r="K39" s="1" t="str">
        <f>_xlfn.XLOOKUP(C39,'Export Action'!$A$3:$A$1999,'Export Action'!$AL$3:$AL$1999)</f>
        <v>Mixte</v>
      </c>
      <c r="L39" s="1">
        <f>_xlfn.XLOOKUP(C39,'Export Action'!$A$3:$A$1999,'Export Action'!$AM$3:$AM$1999)</f>
        <v>50</v>
      </c>
      <c r="M39" s="5">
        <f>_xlfn.XLOOKUP(A39,'Export 2022'!$K$3:$K$1000,'Export 2022'!$AF$3:$AF$1000)</f>
        <v>4200</v>
      </c>
      <c r="N39" s="5">
        <f>_xlfn.XLOOKUP(A39,'Export 2023'!$K$3:$K$1000,'Export 2023'!$AF$3:$AF$1000)</f>
        <v>4450</v>
      </c>
      <c r="O39" s="5">
        <f>_xlfn.XLOOKUP(A39,'Export Dossier'!$K$3:$K$974,'Export Dossier'!$AD$3:$AD$974)</f>
        <v>9500</v>
      </c>
      <c r="P39" s="31">
        <f>_xlfn.XLOOKUP(C39,'Export Action'!$A$3:$A$1999,'Export Action'!$AS$3:$AS$1999)</f>
        <v>3500</v>
      </c>
      <c r="Q39" s="29">
        <f>(_xlfn.XLOOKUP(C39,'Export Action'!$A$3:$A$1999,'Export Action'!$AS$3:$AS$1999))/_xlfn.XLOOKUP(C39,'Export Action'!$A$3:$A$1999,'Export Action'!$AR$3:$AR$1999)</f>
        <v>0.14553014553014554</v>
      </c>
      <c r="R39" s="63" t="str">
        <f>IF(OR(_xlfn.XLOOKUP(C39,'Export Action'!$A$3:$A$1999,'Export Action'!$AO$3:$AO$1999)="Communes ZRR./bassins de vie pop &gt; 50% ZRR",_xlfn.XLOOKUP(C39,'Export Action'!$A$3:$A$1999,'Export Action'!$AO$3:$AO$1999)="Contrats de relance et de transition écologique (CRTE) rural"),"Oui","Non")</f>
        <v>Non</v>
      </c>
      <c r="S39" s="73"/>
      <c r="T39" s="74">
        <f t="shared" si="1"/>
        <v>10</v>
      </c>
      <c r="U39" s="75"/>
      <c r="V39" s="8" t="str" cm="1">
        <f t="array" ref="V39">IF(SUMPRODUCT((Tableau13[NOM DE LA STRUCTURE]=Tableau13[[#This Row],[NOM DE LA STRUCTURE]])*Tableau13[MONTANT PROPOSE POUR L''ACTION])=0,"",SUMPRODUCT((Tableau13[NOM DE LA STRUCTURE]=Tableau13[[#This Row],[NOM DE LA STRUCTURE]])*Tableau13[MONTANT PROPOSE POUR L''ACTION]))</f>
        <v/>
      </c>
      <c r="W39" s="79"/>
    </row>
    <row r="40" spans="1:23" ht="33" hidden="1" customHeight="1" x14ac:dyDescent="0.25">
      <c r="A40" s="13" t="str">
        <f>_xlfn.XLOOKUP(C40,'Export Action'!$A$3:$A$1999,'Export Action'!$L$3:$L$1999)</f>
        <v>40049184100047</v>
      </c>
      <c r="B40" s="84" t="str">
        <f>_xlfn.XLOOKUP(A40,'Export Action'!$L$3:$L$1999,'Export Action'!$O$3:$O$1999)</f>
        <v>COMITE DEPARTEMENTAL DE SAONE-ET-LOIRE DE TENNIS DE TABLE</v>
      </c>
      <c r="C40" s="1" t="s">
        <v>583</v>
      </c>
      <c r="D40" s="36" t="str">
        <f>_xlfn.XLOOKUP(C40,'Export Action'!$A$3:$A$1999,'Export Action'!$X$3:$X$1999)</f>
        <v>La formation, accompagnement</v>
      </c>
      <c r="E40" s="1" t="str">
        <f>_xlfn.XLOOKUP(A40,'Export Dossier'!$K$3:$K$974,'Export Dossier'!$D$3:$D$974)</f>
        <v>FFTT-BFC-24-0006</v>
      </c>
      <c r="F40" s="1" t="str">
        <f>_xlfn.XLOOKUP(C40,'Export Action'!$A$3:$A$1999,'Export Action'!$AE$3:$AE$1999)</f>
        <v>Structuration clubs/comités de demain</v>
      </c>
      <c r="G40" s="68"/>
      <c r="H40" s="71"/>
      <c r="I40" s="71"/>
      <c r="J40" s="1" t="str">
        <f>_xlfn.XLOOKUP(C40,'Export Action'!$A$3:$A$1999,'Export Action'!$J$3:$J$1999)</f>
        <v>Renouvellement</v>
      </c>
      <c r="K40" s="1" t="str">
        <f>_xlfn.XLOOKUP(C40,'Export Action'!$A$3:$A$1999,'Export Action'!$AL$3:$AL$1999)</f>
        <v>Mixte</v>
      </c>
      <c r="L40" s="1">
        <f>_xlfn.XLOOKUP(C40,'Export Action'!$A$3:$A$1999,'Export Action'!$AM$3:$AM$1999)</f>
        <v>90</v>
      </c>
      <c r="M40" s="5">
        <f>_xlfn.XLOOKUP(A40,'Export 2022'!$K$3:$K$1000,'Export 2022'!$AF$3:$AF$1000)</f>
        <v>4200</v>
      </c>
      <c r="N40" s="5">
        <f>_xlfn.XLOOKUP(A40,'Export 2023'!$K$3:$K$1000,'Export 2023'!$AF$3:$AF$1000)</f>
        <v>4450</v>
      </c>
      <c r="O40" s="5">
        <f>_xlfn.XLOOKUP(A40,'Export Dossier'!$K$3:$K$974,'Export Dossier'!$AD$3:$AD$974)</f>
        <v>9500</v>
      </c>
      <c r="P40" s="31">
        <f>_xlfn.XLOOKUP(C40,'Export Action'!$A$3:$A$1999,'Export Action'!$AS$3:$AS$1999)</f>
        <v>2000</v>
      </c>
      <c r="Q40" s="29">
        <f>(_xlfn.XLOOKUP(C40,'Export Action'!$A$3:$A$1999,'Export Action'!$AS$3:$AS$1999))/_xlfn.XLOOKUP(C40,'Export Action'!$A$3:$A$1999,'Export Action'!$AR$3:$AR$1999)</f>
        <v>0.23679848448969926</v>
      </c>
      <c r="R40" s="63" t="str">
        <f>IF(OR(_xlfn.XLOOKUP(C40,'Export Action'!$A$3:$A$1999,'Export Action'!$AO$3:$AO$1999)="Communes ZRR./bassins de vie pop &gt; 50% ZRR",_xlfn.XLOOKUP(C40,'Export Action'!$A$3:$A$1999,'Export Action'!$AO$3:$AO$1999)="Contrats de relance et de transition écologique (CRTE) rural"),"Oui","Non")</f>
        <v>Non</v>
      </c>
      <c r="S40" s="73"/>
      <c r="T40" s="74">
        <f t="shared" si="1"/>
        <v>10</v>
      </c>
      <c r="U40" s="75"/>
      <c r="V40" s="8" t="str" cm="1">
        <f t="array" ref="V40">IF(SUMPRODUCT((Tableau13[NOM DE LA STRUCTURE]=Tableau13[[#This Row],[NOM DE LA STRUCTURE]])*Tableau13[MONTANT PROPOSE POUR L''ACTION])=0,"",SUMPRODUCT((Tableau13[NOM DE LA STRUCTURE]=Tableau13[[#This Row],[NOM DE LA STRUCTURE]])*Tableau13[MONTANT PROPOSE POUR L''ACTION]))</f>
        <v/>
      </c>
      <c r="W40" s="79"/>
    </row>
    <row r="41" spans="1:23" ht="33" hidden="1" customHeight="1" x14ac:dyDescent="0.25">
      <c r="A41" s="13" t="str">
        <f>_xlfn.XLOOKUP(C41,'Export Action'!$A$3:$A$1999,'Export Action'!$L$3:$L$1999)</f>
        <v>40049184100047</v>
      </c>
      <c r="B41" s="84" t="str">
        <f>_xlfn.XLOOKUP(A41,'Export Action'!$L$3:$L$1999,'Export Action'!$O$3:$O$1999)</f>
        <v>COMITE DEPARTEMENTAL DE SAONE-ET-LOIRE DE TENNIS DE TABLE</v>
      </c>
      <c r="C41" s="1" t="s">
        <v>587</v>
      </c>
      <c r="D41" s="36" t="str">
        <f>_xlfn.XLOOKUP(C41,'Export Action'!$A$3:$A$1999,'Export Action'!$X$3:$X$1999)</f>
        <v>nouvelles pratiques</v>
      </c>
      <c r="E41" s="1" t="str">
        <f>_xlfn.XLOOKUP(A41,'Export Dossier'!$K$3:$K$974,'Export Dossier'!$D$3:$D$974)</f>
        <v>FFTT-BFC-24-0006</v>
      </c>
      <c r="F41" s="1" t="str">
        <f>_xlfn.XLOOKUP(C41,'Export Action'!$A$3:$A$1999,'Export Action'!$AE$3:$AE$1999)</f>
        <v>Nouvelles pratiques</v>
      </c>
      <c r="G41" s="68"/>
      <c r="H41" s="71"/>
      <c r="I41" s="71"/>
      <c r="J41" s="1" t="str">
        <f>_xlfn.XLOOKUP(C41,'Export Action'!$A$3:$A$1999,'Export Action'!$J$3:$J$1999)</f>
        <v>Renouvellement</v>
      </c>
      <c r="K41" s="1" t="str">
        <f>_xlfn.XLOOKUP(C41,'Export Action'!$A$3:$A$1999,'Export Action'!$AL$3:$AL$1999)</f>
        <v>Mixte</v>
      </c>
      <c r="L41" s="1">
        <f>_xlfn.XLOOKUP(C41,'Export Action'!$A$3:$A$1999,'Export Action'!$AM$3:$AM$1999)</f>
        <v>470</v>
      </c>
      <c r="M41" s="5">
        <f>_xlfn.XLOOKUP(A41,'Export 2022'!$K$3:$K$1000,'Export 2022'!$AF$3:$AF$1000)</f>
        <v>4200</v>
      </c>
      <c r="N41" s="5">
        <f>_xlfn.XLOOKUP(A41,'Export 2023'!$K$3:$K$1000,'Export 2023'!$AF$3:$AF$1000)</f>
        <v>4450</v>
      </c>
      <c r="O41" s="5">
        <f>_xlfn.XLOOKUP(A41,'Export Dossier'!$K$3:$K$974,'Export Dossier'!$AD$3:$AD$974)</f>
        <v>9500</v>
      </c>
      <c r="P41" s="31">
        <f>_xlfn.XLOOKUP(C41,'Export Action'!$A$3:$A$1999,'Export Action'!$AS$3:$AS$1999)</f>
        <v>1500</v>
      </c>
      <c r="Q41" s="29">
        <f>(_xlfn.XLOOKUP(C41,'Export Action'!$A$3:$A$1999,'Export Action'!$AS$3:$AS$1999))/_xlfn.XLOOKUP(C41,'Export Action'!$A$3:$A$1999,'Export Action'!$AR$3:$AR$1999)</f>
        <v>0.19788918205804748</v>
      </c>
      <c r="R41" s="63" t="str">
        <f>IF(OR(_xlfn.XLOOKUP(C41,'Export Action'!$A$3:$A$1999,'Export Action'!$AO$3:$AO$1999)="Communes ZRR./bassins de vie pop &gt; 50% ZRR",_xlfn.XLOOKUP(C41,'Export Action'!$A$3:$A$1999,'Export Action'!$AO$3:$AO$1999)="Contrats de relance et de transition écologique (CRTE) rural"),"Oui","Non")</f>
        <v>Non</v>
      </c>
      <c r="S41" s="73"/>
      <c r="T41" s="74">
        <f t="shared" si="1"/>
        <v>10</v>
      </c>
      <c r="U41" s="75"/>
      <c r="V41" s="8" t="str" cm="1">
        <f t="array" ref="V41">IF(SUMPRODUCT((Tableau13[NOM DE LA STRUCTURE]=Tableau13[[#This Row],[NOM DE LA STRUCTURE]])*Tableau13[MONTANT PROPOSE POUR L''ACTION])=0,"",SUMPRODUCT((Tableau13[NOM DE LA STRUCTURE]=Tableau13[[#This Row],[NOM DE LA STRUCTURE]])*Tableau13[MONTANT PROPOSE POUR L''ACTION]))</f>
        <v/>
      </c>
      <c r="W41" s="79"/>
    </row>
    <row r="42" spans="1:23" ht="33" hidden="1" customHeight="1" x14ac:dyDescent="0.25">
      <c r="A42" s="13" t="str">
        <f>_xlfn.XLOOKUP(C42,'Export Action'!$A$3:$A$1999,'Export Action'!$L$3:$L$1999)</f>
        <v>39261990400031</v>
      </c>
      <c r="B42" s="84" t="str">
        <f>_xlfn.XLOOKUP(A42,'Export Action'!$L$3:$L$1999,'Export Action'!$O$3:$O$1999)</f>
        <v>COMITE DEPARTEMENTAL DE LA NIEVRE DE TENNIS DE TABLE</v>
      </c>
      <c r="C42" s="1" t="s">
        <v>12198</v>
      </c>
      <c r="D42" s="36" t="str">
        <f>_xlfn.XLOOKUP(C42,'Export Action'!$A$3:$A$1999,'Export Action'!$X$3:$X$1999)</f>
        <v>RECRUTEMENT ET FIDELISATION DES JEUNES</v>
      </c>
      <c r="E42" s="1" t="str">
        <f>_xlfn.XLOOKUP(A42,'Export Dossier'!$K$3:$K$974,'Export Dossier'!$D$3:$D$974)</f>
        <v>FFTT-BFC-24-0009</v>
      </c>
      <c r="F42" s="1" t="str">
        <f>_xlfn.XLOOKUP(C42,'Export Action'!$A$3:$A$1999,'Export Action'!$AE$3:$AE$1999)</f>
        <v>Ping Educatif</v>
      </c>
      <c r="G42" s="68"/>
      <c r="H42" s="71"/>
      <c r="I42" s="71"/>
      <c r="J42" s="1" t="str">
        <f>_xlfn.XLOOKUP(C42,'Export Action'!$A$3:$A$1999,'Export Action'!$J$3:$J$1999)</f>
        <v>Renouvellement</v>
      </c>
      <c r="K42" s="1" t="str">
        <f>_xlfn.XLOOKUP(C42,'Export Action'!$A$3:$A$1999,'Export Action'!$AL$3:$AL$1999)</f>
        <v>Mixte</v>
      </c>
      <c r="L42" s="1">
        <f>_xlfn.XLOOKUP(C42,'Export Action'!$A$3:$A$1999,'Export Action'!$AM$3:$AM$1999)</f>
        <v>1200</v>
      </c>
      <c r="M42" s="5">
        <f>_xlfn.XLOOKUP(A42,'Export 2022'!$K$3:$K$1000,'Export 2022'!$AF$3:$AF$1000)</f>
        <v>6157</v>
      </c>
      <c r="N42" s="5">
        <f>_xlfn.XLOOKUP(A42,'Export 2023'!$K$3:$K$1000,'Export 2023'!$AF$3:$AF$1000)</f>
        <v>3500</v>
      </c>
      <c r="O42" s="5">
        <f>_xlfn.XLOOKUP(A42,'Export Dossier'!$K$3:$K$974,'Export Dossier'!$AD$3:$AD$974)</f>
        <v>10000</v>
      </c>
      <c r="P42" s="31">
        <f>_xlfn.XLOOKUP(C42,'Export Action'!$A$3:$A$1999,'Export Action'!$AS$3:$AS$1999)</f>
        <v>4000</v>
      </c>
      <c r="Q42" s="29">
        <f>(_xlfn.XLOOKUP(C42,'Export Action'!$A$3:$A$1999,'Export Action'!$AS$3:$AS$1999))/_xlfn.XLOOKUP(C42,'Export Action'!$A$3:$A$1999,'Export Action'!$AR$3:$AR$1999)</f>
        <v>0.38095238095238093</v>
      </c>
      <c r="R42" s="63" t="str">
        <f>IF(OR(_xlfn.XLOOKUP(C42,'Export Action'!$A$3:$A$1999,'Export Action'!$AO$3:$AO$1999)="Communes ZRR./bassins de vie pop &gt; 50% ZRR",_xlfn.XLOOKUP(C42,'Export Action'!$A$3:$A$1999,'Export Action'!$AO$3:$AO$1999)="Contrats de relance et de transition écologique (CRTE) rural"),"Oui","Non")</f>
        <v>Oui</v>
      </c>
      <c r="S42" s="73"/>
      <c r="T42" s="74">
        <f t="shared" si="1"/>
        <v>11</v>
      </c>
      <c r="U42" s="75"/>
      <c r="V42" s="8" t="str" cm="1">
        <f t="array" ref="V42">IF(SUMPRODUCT((Tableau13[NOM DE LA STRUCTURE]=Tableau13[[#This Row],[NOM DE LA STRUCTURE]])*Tableau13[MONTANT PROPOSE POUR L''ACTION])=0,"",SUMPRODUCT((Tableau13[NOM DE LA STRUCTURE]=Tableau13[[#This Row],[NOM DE LA STRUCTURE]])*Tableau13[MONTANT PROPOSE POUR L''ACTION]))</f>
        <v/>
      </c>
      <c r="W42" s="79"/>
    </row>
    <row r="43" spans="1:23" ht="33" hidden="1" customHeight="1" x14ac:dyDescent="0.25">
      <c r="A43" s="13" t="str">
        <f>_xlfn.XLOOKUP(C43,'Export Action'!$A$3:$A$1999,'Export Action'!$L$3:$L$1999)</f>
        <v>39261990400031</v>
      </c>
      <c r="B43" s="84" t="str">
        <f>_xlfn.XLOOKUP(A43,'Export Action'!$L$3:$L$1999,'Export Action'!$O$3:$O$1999)</f>
        <v>COMITE DEPARTEMENTAL DE LA NIEVRE DE TENNIS DE TABLE</v>
      </c>
      <c r="C43" s="1" t="s">
        <v>12205</v>
      </c>
      <c r="D43" s="36" t="str">
        <f>_xlfn.XLOOKUP(C43,'Export Action'!$A$3:$A$1999,'Export Action'!$X$3:$X$1999)</f>
        <v>DEVELOPPEMENT DU PING EN EXTERIEUR ET ETE PING</v>
      </c>
      <c r="E43" s="1" t="str">
        <f>_xlfn.XLOOKUP(A43,'Export Dossier'!$K$3:$K$974,'Export Dossier'!$D$3:$D$974)</f>
        <v>FFTT-BFC-24-0009</v>
      </c>
      <c r="F43" s="1" t="str">
        <f>_xlfn.XLOOKUP(C43,'Export Action'!$A$3:$A$1999,'Export Action'!$AE$3:$AE$1999)</f>
        <v>Nouvelles pratiques</v>
      </c>
      <c r="G43" s="68"/>
      <c r="H43" s="71"/>
      <c r="I43" s="71"/>
      <c r="J43" s="1" t="str">
        <f>_xlfn.XLOOKUP(C43,'Export Action'!$A$3:$A$1999,'Export Action'!$J$3:$J$1999)</f>
        <v>Renouvellement</v>
      </c>
      <c r="K43" s="1" t="str">
        <f>_xlfn.XLOOKUP(C43,'Export Action'!$A$3:$A$1999,'Export Action'!$AL$3:$AL$1999)</f>
        <v>Mixte</v>
      </c>
      <c r="L43" s="1">
        <f>_xlfn.XLOOKUP(C43,'Export Action'!$A$3:$A$1999,'Export Action'!$AM$3:$AM$1999)</f>
        <v>300</v>
      </c>
      <c r="M43" s="5">
        <f>_xlfn.XLOOKUP(A43,'Export 2022'!$K$3:$K$1000,'Export 2022'!$AF$3:$AF$1000)</f>
        <v>6157</v>
      </c>
      <c r="N43" s="5">
        <f>_xlfn.XLOOKUP(A43,'Export 2023'!$K$3:$K$1000,'Export 2023'!$AF$3:$AF$1000)</f>
        <v>3500</v>
      </c>
      <c r="O43" s="5">
        <f>_xlfn.XLOOKUP(A43,'Export Dossier'!$K$3:$K$974,'Export Dossier'!$AD$3:$AD$974)</f>
        <v>10000</v>
      </c>
      <c r="P43" s="31">
        <f>_xlfn.XLOOKUP(C43,'Export Action'!$A$3:$A$1999,'Export Action'!$AS$3:$AS$1999)</f>
        <v>1500</v>
      </c>
      <c r="Q43" s="29">
        <f>(_xlfn.XLOOKUP(C43,'Export Action'!$A$3:$A$1999,'Export Action'!$AS$3:$AS$1999))/_xlfn.XLOOKUP(C43,'Export Action'!$A$3:$A$1999,'Export Action'!$AR$3:$AR$1999)</f>
        <v>0.42857142857142855</v>
      </c>
      <c r="R43" s="63" t="str">
        <f>IF(OR(_xlfn.XLOOKUP(C43,'Export Action'!$A$3:$A$1999,'Export Action'!$AO$3:$AO$1999)="Communes ZRR./bassins de vie pop &gt; 50% ZRR",_xlfn.XLOOKUP(C43,'Export Action'!$A$3:$A$1999,'Export Action'!$AO$3:$AO$1999)="Contrats de relance et de transition écologique (CRTE) rural"),"Oui","Non")</f>
        <v>Oui</v>
      </c>
      <c r="S43" s="73"/>
      <c r="T43" s="74">
        <f t="shared" si="1"/>
        <v>11</v>
      </c>
      <c r="U43" s="75"/>
      <c r="V43" s="8" t="str" cm="1">
        <f t="array" ref="V43">IF(SUMPRODUCT((Tableau13[NOM DE LA STRUCTURE]=Tableau13[[#This Row],[NOM DE LA STRUCTURE]])*Tableau13[MONTANT PROPOSE POUR L''ACTION])=0,"",SUMPRODUCT((Tableau13[NOM DE LA STRUCTURE]=Tableau13[[#This Row],[NOM DE LA STRUCTURE]])*Tableau13[MONTANT PROPOSE POUR L''ACTION]))</f>
        <v/>
      </c>
      <c r="W43" s="79"/>
    </row>
    <row r="44" spans="1:23" ht="33" hidden="1" customHeight="1" x14ac:dyDescent="0.25">
      <c r="A44" s="13" t="str">
        <f>_xlfn.XLOOKUP(C44,'Export Action'!$A$3:$A$1999,'Export Action'!$L$3:$L$1999)</f>
        <v>39261990400031</v>
      </c>
      <c r="B44" s="84" t="str">
        <f>_xlfn.XLOOKUP(A44,'Export Action'!$L$3:$L$1999,'Export Action'!$O$3:$O$1999)</f>
        <v>COMITE DEPARTEMENTAL DE LA NIEVRE DE TENNIS DE TABLE</v>
      </c>
      <c r="C44" s="1" t="s">
        <v>12210</v>
      </c>
      <c r="D44" s="36" t="str">
        <f>_xlfn.XLOOKUP(C44,'Export Action'!$A$3:$A$1999,'Export Action'!$X$3:$X$1999)</f>
        <v>DEVELOPPEMENT ET PROMOTION DE LA PRATIQUE FEMININE</v>
      </c>
      <c r="E44" s="1" t="str">
        <f>_xlfn.XLOOKUP(A44,'Export Dossier'!$K$3:$K$974,'Export Dossier'!$D$3:$D$974)</f>
        <v>FFTT-BFC-24-0009</v>
      </c>
      <c r="F44" s="1" t="str">
        <f>_xlfn.XLOOKUP(C44,'Export Action'!$A$3:$A$1999,'Export Action'!$AE$3:$AE$1999)</f>
        <v>Ping Inclusif</v>
      </c>
      <c r="G44" s="68"/>
      <c r="H44" s="71"/>
      <c r="I44" s="71"/>
      <c r="J44" s="1" t="str">
        <f>_xlfn.XLOOKUP(C44,'Export Action'!$A$3:$A$1999,'Export Action'!$J$3:$J$1999)</f>
        <v>Renouvellement</v>
      </c>
      <c r="K44" s="1" t="str">
        <f>_xlfn.XLOOKUP(C44,'Export Action'!$A$3:$A$1999,'Export Action'!$AL$3:$AL$1999)</f>
        <v>Féminin</v>
      </c>
      <c r="L44" s="1">
        <f>_xlfn.XLOOKUP(C44,'Export Action'!$A$3:$A$1999,'Export Action'!$AM$3:$AM$1999)</f>
        <v>350</v>
      </c>
      <c r="M44" s="5">
        <f>_xlfn.XLOOKUP(A44,'Export 2022'!$K$3:$K$1000,'Export 2022'!$AF$3:$AF$1000)</f>
        <v>6157</v>
      </c>
      <c r="N44" s="5">
        <f>_xlfn.XLOOKUP(A44,'Export 2023'!$K$3:$K$1000,'Export 2023'!$AF$3:$AF$1000)</f>
        <v>3500</v>
      </c>
      <c r="O44" s="5">
        <f>_xlfn.XLOOKUP(A44,'Export Dossier'!$K$3:$K$974,'Export Dossier'!$AD$3:$AD$974)</f>
        <v>10000</v>
      </c>
      <c r="P44" s="31">
        <f>_xlfn.XLOOKUP(C44,'Export Action'!$A$3:$A$1999,'Export Action'!$AS$3:$AS$1999)</f>
        <v>3000</v>
      </c>
      <c r="Q44" s="29">
        <f>(_xlfn.XLOOKUP(C44,'Export Action'!$A$3:$A$1999,'Export Action'!$AS$3:$AS$1999))/_xlfn.XLOOKUP(C44,'Export Action'!$A$3:$A$1999,'Export Action'!$AR$3:$AR$1999)</f>
        <v>0.37831021437578816</v>
      </c>
      <c r="R44" s="63" t="str">
        <f>IF(OR(_xlfn.XLOOKUP(C44,'Export Action'!$A$3:$A$1999,'Export Action'!$AO$3:$AO$1999)="Communes ZRR./bassins de vie pop &gt; 50% ZRR",_xlfn.XLOOKUP(C44,'Export Action'!$A$3:$A$1999,'Export Action'!$AO$3:$AO$1999)="Contrats de relance et de transition écologique (CRTE) rural"),"Oui","Non")</f>
        <v>Oui</v>
      </c>
      <c r="S44" s="73"/>
      <c r="T44" s="74">
        <f t="shared" si="1"/>
        <v>11</v>
      </c>
      <c r="U44" s="75"/>
      <c r="V44" s="8" t="str" cm="1">
        <f t="array" ref="V44">IF(SUMPRODUCT((Tableau13[NOM DE LA STRUCTURE]=Tableau13[[#This Row],[NOM DE LA STRUCTURE]])*Tableau13[MONTANT PROPOSE POUR L''ACTION])=0,"",SUMPRODUCT((Tableau13[NOM DE LA STRUCTURE]=Tableau13[[#This Row],[NOM DE LA STRUCTURE]])*Tableau13[MONTANT PROPOSE POUR L''ACTION]))</f>
        <v/>
      </c>
      <c r="W44" s="79"/>
    </row>
    <row r="45" spans="1:23" ht="33" hidden="1" customHeight="1" x14ac:dyDescent="0.25">
      <c r="A45" s="13" t="str">
        <f>_xlfn.XLOOKUP(C45,'Export Action'!$A$3:$A$1999,'Export Action'!$L$3:$L$1999)</f>
        <v>39261990400031</v>
      </c>
      <c r="B45" s="84" t="str">
        <f>_xlfn.XLOOKUP(A45,'Export Action'!$L$3:$L$1999,'Export Action'!$O$3:$O$1999)</f>
        <v>COMITE DEPARTEMENTAL DE LA NIEVRE DE TENNIS DE TABLE</v>
      </c>
      <c r="C45" s="1" t="s">
        <v>12215</v>
      </c>
      <c r="D45" s="36" t="str">
        <f>_xlfn.XLOOKUP(C45,'Export Action'!$A$3:$A$1999,'Export Action'!$X$3:$X$1999)</f>
        <v>SOUTIEN AUX CLUBS</v>
      </c>
      <c r="E45" s="1" t="str">
        <f>_xlfn.XLOOKUP(A45,'Export Dossier'!$K$3:$K$974,'Export Dossier'!$D$3:$D$974)</f>
        <v>FFTT-BFC-24-0009</v>
      </c>
      <c r="F45" s="1" t="str">
        <f>_xlfn.XLOOKUP(C45,'Export Action'!$A$3:$A$1999,'Export Action'!$AE$3:$AE$1999)</f>
        <v>Structuration clubs/comités de demain</v>
      </c>
      <c r="G45" s="68"/>
      <c r="H45" s="71"/>
      <c r="I45" s="71"/>
      <c r="J45" s="1" t="str">
        <f>_xlfn.XLOOKUP(C45,'Export Action'!$A$3:$A$1999,'Export Action'!$J$3:$J$1999)</f>
        <v>Renouvellement</v>
      </c>
      <c r="K45" s="1" t="str">
        <f>_xlfn.XLOOKUP(C45,'Export Action'!$A$3:$A$1999,'Export Action'!$AL$3:$AL$1999)</f>
        <v>Mixte</v>
      </c>
      <c r="L45" s="1">
        <f>_xlfn.XLOOKUP(C45,'Export Action'!$A$3:$A$1999,'Export Action'!$AM$3:$AM$1999)</f>
        <v>50</v>
      </c>
      <c r="M45" s="5">
        <f>_xlfn.XLOOKUP(A45,'Export 2022'!$K$3:$K$1000,'Export 2022'!$AF$3:$AF$1000)</f>
        <v>6157</v>
      </c>
      <c r="N45" s="5">
        <f>_xlfn.XLOOKUP(A45,'Export 2023'!$K$3:$K$1000,'Export 2023'!$AF$3:$AF$1000)</f>
        <v>3500</v>
      </c>
      <c r="O45" s="5">
        <f>_xlfn.XLOOKUP(A45,'Export Dossier'!$K$3:$K$974,'Export Dossier'!$AD$3:$AD$974)</f>
        <v>10000</v>
      </c>
      <c r="P45" s="31">
        <f>_xlfn.XLOOKUP(C45,'Export Action'!$A$3:$A$1999,'Export Action'!$AS$3:$AS$1999)</f>
        <v>1500</v>
      </c>
      <c r="Q45" s="29">
        <f>(_xlfn.XLOOKUP(C45,'Export Action'!$A$3:$A$1999,'Export Action'!$AS$3:$AS$1999))/_xlfn.XLOOKUP(C45,'Export Action'!$A$3:$A$1999,'Export Action'!$AR$3:$AR$1999)</f>
        <v>0.3</v>
      </c>
      <c r="R45" s="63" t="str">
        <f>IF(OR(_xlfn.XLOOKUP(C45,'Export Action'!$A$3:$A$1999,'Export Action'!$AO$3:$AO$1999)="Communes ZRR./bassins de vie pop &gt; 50% ZRR",_xlfn.XLOOKUP(C45,'Export Action'!$A$3:$A$1999,'Export Action'!$AO$3:$AO$1999)="Contrats de relance et de transition écologique (CRTE) rural"),"Oui","Non")</f>
        <v>Oui</v>
      </c>
      <c r="S45" s="73"/>
      <c r="T45" s="74">
        <f t="shared" si="1"/>
        <v>11</v>
      </c>
      <c r="U45" s="75"/>
      <c r="V45" s="8" t="str" cm="1">
        <f t="array" ref="V45">IF(SUMPRODUCT((Tableau13[NOM DE LA STRUCTURE]=Tableau13[[#This Row],[NOM DE LA STRUCTURE]])*Tableau13[MONTANT PROPOSE POUR L''ACTION])=0,"",SUMPRODUCT((Tableau13[NOM DE LA STRUCTURE]=Tableau13[[#This Row],[NOM DE LA STRUCTURE]])*Tableau13[MONTANT PROPOSE POUR L''ACTION]))</f>
        <v/>
      </c>
      <c r="W45" s="79"/>
    </row>
    <row r="46" spans="1:23" ht="33" hidden="1" customHeight="1" x14ac:dyDescent="0.25">
      <c r="A46" s="13" t="str">
        <f>_xlfn.XLOOKUP(C46,'Export Action'!$A$3:$A$1999,'Export Action'!$L$3:$L$1999)</f>
        <v>35211324500042</v>
      </c>
      <c r="B46" s="84" t="str">
        <f>_xlfn.XLOOKUP(A46,'Export Action'!$L$3:$L$1999,'Export Action'!$O$3:$O$1999)</f>
        <v>COMITE DEPARTEMENTAL DU DOUBS DE TENNIS DE TABLE</v>
      </c>
      <c r="C46" s="1" t="s">
        <v>13920</v>
      </c>
      <c r="D46" s="36" t="str">
        <f>_xlfn.XLOOKUP(C46,'Export Action'!$A$3:$A$1999,'Export Action'!$X$3:$X$1999)</f>
        <v>nouvelles pratiques</v>
      </c>
      <c r="E46" s="1" t="str">
        <f>_xlfn.XLOOKUP(A46,'Export Dossier'!$K$3:$K$974,'Export Dossier'!$D$3:$D$974)</f>
        <v>FFTT-BFC-24-0019</v>
      </c>
      <c r="F46" s="1" t="str">
        <f>_xlfn.XLOOKUP(C46,'Export Action'!$A$3:$A$1999,'Export Action'!$AE$3:$AE$1999)</f>
        <v>Nouvelles pratiques</v>
      </c>
      <c r="G46" s="68"/>
      <c r="H46" s="71"/>
      <c r="I46" s="71"/>
      <c r="J46" s="1" t="str">
        <f>_xlfn.XLOOKUP(C46,'Export Action'!$A$3:$A$1999,'Export Action'!$J$3:$J$1999)</f>
        <v>Première demande</v>
      </c>
      <c r="K46" s="1" t="str">
        <f>_xlfn.XLOOKUP(C46,'Export Action'!$A$3:$A$1999,'Export Action'!$AL$3:$AL$1999)</f>
        <v>Mixte</v>
      </c>
      <c r="L46" s="1">
        <f>_xlfn.XLOOKUP(C46,'Export Action'!$A$3:$A$1999,'Export Action'!$AM$3:$AM$1999)</f>
        <v>500</v>
      </c>
      <c r="M46" s="5">
        <f>_xlfn.XLOOKUP(A46,'Export 2022'!$K$3:$K$1000,'Export 2022'!$AF$3:$AF$1000)</f>
        <v>8000</v>
      </c>
      <c r="N46" s="5">
        <f>_xlfn.XLOOKUP(A46,'Export 2023'!$K$3:$K$1000,'Export 2023'!$AF$3:$AF$1000)</f>
        <v>0</v>
      </c>
      <c r="O46" s="5">
        <f>_xlfn.XLOOKUP(A46,'Export Dossier'!$K$3:$K$974,'Export Dossier'!$AD$3:$AD$974)</f>
        <v>11500</v>
      </c>
      <c r="P46" s="31">
        <f>_xlfn.XLOOKUP(C46,'Export Action'!$A$3:$A$1999,'Export Action'!$AS$3:$AS$1999)</f>
        <v>2000</v>
      </c>
      <c r="Q46" s="29">
        <f>(_xlfn.XLOOKUP(C46,'Export Action'!$A$3:$A$1999,'Export Action'!$AS$3:$AS$1999))/_xlfn.XLOOKUP(C46,'Export Action'!$A$3:$A$1999,'Export Action'!$AR$3:$AR$1999)</f>
        <v>0.36363636363636365</v>
      </c>
      <c r="R46" s="63" t="str">
        <f>IF(OR(_xlfn.XLOOKUP(C46,'Export Action'!$A$3:$A$1999,'Export Action'!$AO$3:$AO$1999)="Communes ZRR./bassins de vie pop &gt; 50% ZRR",_xlfn.XLOOKUP(C46,'Export Action'!$A$3:$A$1999,'Export Action'!$AO$3:$AO$1999)="Contrats de relance et de transition écologique (CRTE) rural"),"Oui","Non")</f>
        <v>Non</v>
      </c>
      <c r="S46" s="73"/>
      <c r="T46" s="74">
        <f t="shared" si="1"/>
        <v>12</v>
      </c>
      <c r="U46" s="75"/>
      <c r="V46" s="8" t="str" cm="1">
        <f t="array" ref="V46">IF(SUMPRODUCT((Tableau13[NOM DE LA STRUCTURE]=Tableau13[[#This Row],[NOM DE LA STRUCTURE]])*Tableau13[MONTANT PROPOSE POUR L''ACTION])=0,"",SUMPRODUCT((Tableau13[NOM DE LA STRUCTURE]=Tableau13[[#This Row],[NOM DE LA STRUCTURE]])*Tableau13[MONTANT PROPOSE POUR L''ACTION]))</f>
        <v/>
      </c>
      <c r="W46" s="79"/>
    </row>
    <row r="47" spans="1:23" ht="33" hidden="1" customHeight="1" x14ac:dyDescent="0.25">
      <c r="A47" s="13" t="str">
        <f>_xlfn.XLOOKUP(C47,'Export Action'!$A$3:$A$1999,'Export Action'!$L$3:$L$1999)</f>
        <v>35211324500042</v>
      </c>
      <c r="B47" s="84" t="str">
        <f>_xlfn.XLOOKUP(A47,'Export Action'!$L$3:$L$1999,'Export Action'!$O$3:$O$1999)</f>
        <v>COMITE DEPARTEMENTAL DU DOUBS DE TENNIS DE TABLE</v>
      </c>
      <c r="C47" s="1" t="s">
        <v>13927</v>
      </c>
      <c r="D47" s="36" t="str">
        <f>_xlfn.XLOOKUP(C47,'Export Action'!$A$3:$A$1999,'Export Action'!$X$3:$X$1999)</f>
        <v>STRUCTURATION DU COMITE ET CLUBS</v>
      </c>
      <c r="E47" s="1" t="str">
        <f>_xlfn.XLOOKUP(A47,'Export Dossier'!$K$3:$K$974,'Export Dossier'!$D$3:$D$974)</f>
        <v>FFTT-BFC-24-0019</v>
      </c>
      <c r="F47" s="1" t="str">
        <f>_xlfn.XLOOKUP(C47,'Export Action'!$A$3:$A$1999,'Export Action'!$AE$3:$AE$1999)</f>
        <v>Structuration clubs/comités de demain</v>
      </c>
      <c r="G47" s="68"/>
      <c r="H47" s="71"/>
      <c r="I47" s="71"/>
      <c r="J47" s="1" t="str">
        <f>_xlfn.XLOOKUP(C47,'Export Action'!$A$3:$A$1999,'Export Action'!$J$3:$J$1999)</f>
        <v>Première demande</v>
      </c>
      <c r="K47" s="1" t="str">
        <f>_xlfn.XLOOKUP(C47,'Export Action'!$A$3:$A$1999,'Export Action'!$AL$3:$AL$1999)</f>
        <v>Mixte</v>
      </c>
      <c r="L47" s="1">
        <f>_xlfn.XLOOKUP(C47,'Export Action'!$A$3:$A$1999,'Export Action'!$AM$3:$AM$1999)</f>
        <v>50</v>
      </c>
      <c r="M47" s="5">
        <f>_xlfn.XLOOKUP(A47,'Export 2022'!$K$3:$K$1000,'Export 2022'!$AF$3:$AF$1000)</f>
        <v>8000</v>
      </c>
      <c r="N47" s="5">
        <f>_xlfn.XLOOKUP(A47,'Export 2023'!$K$3:$K$1000,'Export 2023'!$AF$3:$AF$1000)</f>
        <v>0</v>
      </c>
      <c r="O47" s="5">
        <f>_xlfn.XLOOKUP(A47,'Export Dossier'!$K$3:$K$974,'Export Dossier'!$AD$3:$AD$974)</f>
        <v>11500</v>
      </c>
      <c r="P47" s="31">
        <f>_xlfn.XLOOKUP(C47,'Export Action'!$A$3:$A$1999,'Export Action'!$AS$3:$AS$1999)</f>
        <v>2500</v>
      </c>
      <c r="Q47" s="29">
        <f>(_xlfn.XLOOKUP(C47,'Export Action'!$A$3:$A$1999,'Export Action'!$AS$3:$AS$1999))/_xlfn.XLOOKUP(C47,'Export Action'!$A$3:$A$1999,'Export Action'!$AR$3:$AR$1999)</f>
        <v>0.37313432835820898</v>
      </c>
      <c r="R47" s="63" t="str">
        <f>IF(OR(_xlfn.XLOOKUP(C47,'Export Action'!$A$3:$A$1999,'Export Action'!$AO$3:$AO$1999)="Communes ZRR./bassins de vie pop &gt; 50% ZRR",_xlfn.XLOOKUP(C47,'Export Action'!$A$3:$A$1999,'Export Action'!$AO$3:$AO$1999)="Contrats de relance et de transition écologique (CRTE) rural"),"Oui","Non")</f>
        <v>Non</v>
      </c>
      <c r="S47" s="73"/>
      <c r="T47" s="74">
        <f t="shared" si="1"/>
        <v>12</v>
      </c>
      <c r="U47" s="75"/>
      <c r="V47" s="8" t="str" cm="1">
        <f t="array" ref="V47">IF(SUMPRODUCT((Tableau13[NOM DE LA STRUCTURE]=Tableau13[[#This Row],[NOM DE LA STRUCTURE]])*Tableau13[MONTANT PROPOSE POUR L''ACTION])=0,"",SUMPRODUCT((Tableau13[NOM DE LA STRUCTURE]=Tableau13[[#This Row],[NOM DE LA STRUCTURE]])*Tableau13[MONTANT PROPOSE POUR L''ACTION]))</f>
        <v/>
      </c>
      <c r="W47" s="79"/>
    </row>
    <row r="48" spans="1:23" ht="33" hidden="1" customHeight="1" x14ac:dyDescent="0.25">
      <c r="A48" s="13" t="str">
        <f>_xlfn.XLOOKUP(C48,'Export Action'!$A$3:$A$1999,'Export Action'!$L$3:$L$1999)</f>
        <v>35211324500042</v>
      </c>
      <c r="B48" s="84" t="str">
        <f>_xlfn.XLOOKUP(A48,'Export Action'!$L$3:$L$1999,'Export Action'!$O$3:$O$1999)</f>
        <v>COMITE DEPARTEMENTAL DU DOUBS DE TENNIS DE TABLE</v>
      </c>
      <c r="C48" s="1" t="s">
        <v>13933</v>
      </c>
      <c r="D48" s="36" t="str">
        <f>_xlfn.XLOOKUP(C48,'Export Action'!$A$3:$A$1999,'Export Action'!$X$3:$X$1999)</f>
        <v>PING INCLUSIF</v>
      </c>
      <c r="E48" s="1" t="str">
        <f>_xlfn.XLOOKUP(A48,'Export Dossier'!$K$3:$K$974,'Export Dossier'!$D$3:$D$974)</f>
        <v>FFTT-BFC-24-0019</v>
      </c>
      <c r="F48" s="1" t="str">
        <f>_xlfn.XLOOKUP(C48,'Export Action'!$A$3:$A$1999,'Export Action'!$AE$3:$AE$1999)</f>
        <v>Ping Inclusif</v>
      </c>
      <c r="G48" s="68"/>
      <c r="H48" s="71"/>
      <c r="I48" s="71"/>
      <c r="J48" s="1" t="str">
        <f>_xlfn.XLOOKUP(C48,'Export Action'!$A$3:$A$1999,'Export Action'!$J$3:$J$1999)</f>
        <v>Première demande</v>
      </c>
      <c r="K48" s="1" t="str">
        <f>_xlfn.XLOOKUP(C48,'Export Action'!$A$3:$A$1999,'Export Action'!$AL$3:$AL$1999)</f>
        <v>Mixte</v>
      </c>
      <c r="L48" s="1">
        <f>_xlfn.XLOOKUP(C48,'Export Action'!$A$3:$A$1999,'Export Action'!$AM$3:$AM$1999)</f>
        <v>1000</v>
      </c>
      <c r="M48" s="5">
        <f>_xlfn.XLOOKUP(A48,'Export 2022'!$K$3:$K$1000,'Export 2022'!$AF$3:$AF$1000)</f>
        <v>8000</v>
      </c>
      <c r="N48" s="5">
        <f>_xlfn.XLOOKUP(A48,'Export 2023'!$K$3:$K$1000,'Export 2023'!$AF$3:$AF$1000)</f>
        <v>0</v>
      </c>
      <c r="O48" s="5">
        <f>_xlfn.XLOOKUP(A48,'Export Dossier'!$K$3:$K$974,'Export Dossier'!$AD$3:$AD$974)</f>
        <v>11500</v>
      </c>
      <c r="P48" s="31">
        <f>_xlfn.XLOOKUP(C48,'Export Action'!$A$3:$A$1999,'Export Action'!$AS$3:$AS$1999)</f>
        <v>5000</v>
      </c>
      <c r="Q48" s="29">
        <f>(_xlfn.XLOOKUP(C48,'Export Action'!$A$3:$A$1999,'Export Action'!$AS$3:$AS$1999))/_xlfn.XLOOKUP(C48,'Export Action'!$A$3:$A$1999,'Export Action'!$AR$3:$AR$1999)</f>
        <v>0.22026431718061673</v>
      </c>
      <c r="R48" s="63" t="str">
        <f>IF(OR(_xlfn.XLOOKUP(C48,'Export Action'!$A$3:$A$1999,'Export Action'!$AO$3:$AO$1999)="Communes ZRR./bassins de vie pop &gt; 50% ZRR",_xlfn.XLOOKUP(C48,'Export Action'!$A$3:$A$1999,'Export Action'!$AO$3:$AO$1999)="Contrats de relance et de transition écologique (CRTE) rural"),"Oui","Non")</f>
        <v>Non</v>
      </c>
      <c r="S48" s="73"/>
      <c r="T48" s="74">
        <f t="shared" si="1"/>
        <v>12</v>
      </c>
      <c r="U48" s="75"/>
      <c r="V48" s="8" t="str" cm="1">
        <f t="array" ref="V48">IF(SUMPRODUCT((Tableau13[NOM DE LA STRUCTURE]=Tableau13[[#This Row],[NOM DE LA STRUCTURE]])*Tableau13[MONTANT PROPOSE POUR L''ACTION])=0,"",SUMPRODUCT((Tableau13[NOM DE LA STRUCTURE]=Tableau13[[#This Row],[NOM DE LA STRUCTURE]])*Tableau13[MONTANT PROPOSE POUR L''ACTION]))</f>
        <v/>
      </c>
      <c r="W48" s="79"/>
    </row>
    <row r="49" spans="1:23" ht="33" hidden="1" customHeight="1" x14ac:dyDescent="0.25">
      <c r="A49" s="13" t="str">
        <f>_xlfn.XLOOKUP(C49,'Export Action'!$A$3:$A$1999,'Export Action'!$L$3:$L$1999)</f>
        <v>35211324500042</v>
      </c>
      <c r="B49" s="84" t="str">
        <f>_xlfn.XLOOKUP(A49,'Export Action'!$L$3:$L$1999,'Export Action'!$O$3:$O$1999)</f>
        <v>COMITE DEPARTEMENTAL DU DOUBS DE TENNIS DE TABLE</v>
      </c>
      <c r="C49" s="1" t="s">
        <v>13939</v>
      </c>
      <c r="D49" s="36" t="str">
        <f>_xlfn.XLOOKUP(C49,'Export Action'!$A$3:$A$1999,'Export Action'!$X$3:$X$1999)</f>
        <v>sport santé</v>
      </c>
      <c r="E49" s="1" t="str">
        <f>_xlfn.XLOOKUP(A49,'Export Dossier'!$K$3:$K$974,'Export Dossier'!$D$3:$D$974)</f>
        <v>FFTT-BFC-24-0019</v>
      </c>
      <c r="F49" s="1" t="str">
        <f>_xlfn.XLOOKUP(C49,'Export Action'!$A$3:$A$1999,'Export Action'!$AE$3:$AE$1999)</f>
        <v>Ping Actif</v>
      </c>
      <c r="G49" s="68"/>
      <c r="H49" s="71"/>
      <c r="I49" s="71"/>
      <c r="J49" s="1" t="str">
        <f>_xlfn.XLOOKUP(C49,'Export Action'!$A$3:$A$1999,'Export Action'!$J$3:$J$1999)</f>
        <v>Première demande</v>
      </c>
      <c r="K49" s="1" t="str">
        <f>_xlfn.XLOOKUP(C49,'Export Action'!$A$3:$A$1999,'Export Action'!$AL$3:$AL$1999)</f>
        <v>Mixte</v>
      </c>
      <c r="L49" s="1">
        <f>_xlfn.XLOOKUP(C49,'Export Action'!$A$3:$A$1999,'Export Action'!$AM$3:$AM$1999)</f>
        <v>50</v>
      </c>
      <c r="M49" s="5">
        <f>_xlfn.XLOOKUP(A49,'Export 2022'!$K$3:$K$1000,'Export 2022'!$AF$3:$AF$1000)</f>
        <v>8000</v>
      </c>
      <c r="N49" s="5">
        <f>_xlfn.XLOOKUP(A49,'Export 2023'!$K$3:$K$1000,'Export 2023'!$AF$3:$AF$1000)</f>
        <v>0</v>
      </c>
      <c r="O49" s="5">
        <f>_xlfn.XLOOKUP(A49,'Export Dossier'!$K$3:$K$974,'Export Dossier'!$AD$3:$AD$974)</f>
        <v>11500</v>
      </c>
      <c r="P49" s="31">
        <f>_xlfn.XLOOKUP(C49,'Export Action'!$A$3:$A$1999,'Export Action'!$AS$3:$AS$1999)</f>
        <v>2000</v>
      </c>
      <c r="Q49" s="29">
        <f>(_xlfn.XLOOKUP(C49,'Export Action'!$A$3:$A$1999,'Export Action'!$AS$3:$AS$1999))/_xlfn.XLOOKUP(C49,'Export Action'!$A$3:$A$1999,'Export Action'!$AR$3:$AR$1999)</f>
        <v>0.19230769230769232</v>
      </c>
      <c r="R49" s="63" t="str">
        <f>IF(OR(_xlfn.XLOOKUP(C49,'Export Action'!$A$3:$A$1999,'Export Action'!$AO$3:$AO$1999)="Communes ZRR./bassins de vie pop &gt; 50% ZRR",_xlfn.XLOOKUP(C49,'Export Action'!$A$3:$A$1999,'Export Action'!$AO$3:$AO$1999)="Contrats de relance et de transition écologique (CRTE) rural"),"Oui","Non")</f>
        <v>Non</v>
      </c>
      <c r="S49" s="73"/>
      <c r="T49" s="74">
        <f t="shared" si="1"/>
        <v>12</v>
      </c>
      <c r="U49" s="75"/>
      <c r="V49" s="8" t="str" cm="1">
        <f t="array" ref="V49">IF(SUMPRODUCT((Tableau13[NOM DE LA STRUCTURE]=Tableau13[[#This Row],[NOM DE LA STRUCTURE]])*Tableau13[MONTANT PROPOSE POUR L''ACTION])=0,"",SUMPRODUCT((Tableau13[NOM DE LA STRUCTURE]=Tableau13[[#This Row],[NOM DE LA STRUCTURE]])*Tableau13[MONTANT PROPOSE POUR L''ACTION]))</f>
        <v/>
      </c>
      <c r="W49" s="79"/>
    </row>
    <row r="50" spans="1:23" ht="33" hidden="1" customHeight="1" x14ac:dyDescent="0.25">
      <c r="A50" s="13" t="str">
        <f>_xlfn.XLOOKUP(C50,'Export Action'!$A$3:$A$1999,'Export Action'!$L$3:$L$1999)</f>
        <v>44778578300013</v>
      </c>
      <c r="B50" s="84" t="str">
        <f>_xlfn.XLOOKUP(A50,'Export Action'!$L$3:$L$1999,'Export Action'!$O$3:$O$1999)</f>
        <v>COMITÉ DÉPARTEMENTAL DE LA HAUTE-SAÔNE DE TENNIS DE TABLE</v>
      </c>
      <c r="C50" s="1" t="s">
        <v>13945</v>
      </c>
      <c r="D50" s="36" t="str">
        <f>_xlfn.XLOOKUP(C50,'Export Action'!$A$3:$A$1999,'Export Action'!$X$3:$X$1999)</f>
        <v>Recrutement &amp; fidélisation des jeunes</v>
      </c>
      <c r="E50" s="1" t="str">
        <f>_xlfn.XLOOKUP(A50,'Export Dossier'!$K$3:$K$974,'Export Dossier'!$D$3:$D$974)</f>
        <v>FFTT-BFC-24-0020</v>
      </c>
      <c r="F50" s="1" t="str">
        <f>_xlfn.XLOOKUP(C50,'Export Action'!$A$3:$A$1999,'Export Action'!$AE$3:$AE$1999)</f>
        <v>Ping Educatif</v>
      </c>
      <c r="G50" s="68"/>
      <c r="H50" s="71"/>
      <c r="I50" s="71"/>
      <c r="J50" s="1" t="str">
        <f>_xlfn.XLOOKUP(C50,'Export Action'!$A$3:$A$1999,'Export Action'!$J$3:$J$1999)</f>
        <v>Renouvellement</v>
      </c>
      <c r="K50" s="1" t="str">
        <f>_xlfn.XLOOKUP(C50,'Export Action'!$A$3:$A$1999,'Export Action'!$AL$3:$AL$1999)</f>
        <v>Mixte</v>
      </c>
      <c r="L50" s="1">
        <f>_xlfn.XLOOKUP(C50,'Export Action'!$A$3:$A$1999,'Export Action'!$AM$3:$AM$1999)</f>
        <v>250</v>
      </c>
      <c r="M50" s="5">
        <f>_xlfn.XLOOKUP(A50,'Export 2022'!$K$3:$K$1000,'Export 2022'!$AF$3:$AF$1000)</f>
        <v>4000</v>
      </c>
      <c r="N50" s="5">
        <f>_xlfn.XLOOKUP(A50,'Export 2023'!$K$3:$K$1000,'Export 2023'!$AF$3:$AF$1000)</f>
        <v>4700</v>
      </c>
      <c r="O50" s="5">
        <f>_xlfn.XLOOKUP(A50,'Export Dossier'!$K$3:$K$974,'Export Dossier'!$AD$3:$AD$974)</f>
        <v>7200</v>
      </c>
      <c r="P50" s="31">
        <f>_xlfn.XLOOKUP(C50,'Export Action'!$A$3:$A$1999,'Export Action'!$AS$3:$AS$1999)</f>
        <v>5000</v>
      </c>
      <c r="Q50" s="29">
        <f>(_xlfn.XLOOKUP(C50,'Export Action'!$A$3:$A$1999,'Export Action'!$AS$3:$AS$1999))/_xlfn.XLOOKUP(C50,'Export Action'!$A$3:$A$1999,'Export Action'!$AR$3:$AR$1999)</f>
        <v>0.4366812227074236</v>
      </c>
      <c r="R50" s="63" t="str">
        <f>IF(OR(_xlfn.XLOOKUP(C50,'Export Action'!$A$3:$A$1999,'Export Action'!$AO$3:$AO$1999)="Communes ZRR./bassins de vie pop &gt; 50% ZRR",_xlfn.XLOOKUP(C50,'Export Action'!$A$3:$A$1999,'Export Action'!$AO$3:$AO$1999)="Contrats de relance et de transition écologique (CRTE) rural"),"Oui","Non")</f>
        <v>Oui</v>
      </c>
      <c r="S50" s="73"/>
      <c r="T50" s="74">
        <f t="shared" si="1"/>
        <v>13</v>
      </c>
      <c r="U50" s="75"/>
      <c r="V50" s="8" t="str" cm="1">
        <f t="array" ref="V50">IF(SUMPRODUCT((Tableau13[NOM DE LA STRUCTURE]=Tableau13[[#This Row],[NOM DE LA STRUCTURE]])*Tableau13[MONTANT PROPOSE POUR L''ACTION])=0,"",SUMPRODUCT((Tableau13[NOM DE LA STRUCTURE]=Tableau13[[#This Row],[NOM DE LA STRUCTURE]])*Tableau13[MONTANT PROPOSE POUR L''ACTION]))</f>
        <v/>
      </c>
      <c r="W50" s="79"/>
    </row>
    <row r="51" spans="1:23" ht="33" hidden="1" customHeight="1" x14ac:dyDescent="0.25">
      <c r="A51" s="13" t="str">
        <f>_xlfn.XLOOKUP(C51,'Export Action'!$A$3:$A$1999,'Export Action'!$L$3:$L$1999)</f>
        <v>44778578300013</v>
      </c>
      <c r="B51" s="84" t="str">
        <f>_xlfn.XLOOKUP(A51,'Export Action'!$L$3:$L$1999,'Export Action'!$O$3:$O$1999)</f>
        <v>COMITÉ DÉPARTEMENTAL DE LA HAUTE-SAÔNE DE TENNIS DE TABLE</v>
      </c>
      <c r="C51" s="1" t="s">
        <v>13953</v>
      </c>
      <c r="D51" s="36" t="str">
        <f>_xlfn.XLOOKUP(C51,'Export Action'!$A$3:$A$1999,'Export Action'!$X$3:$X$1999)</f>
        <v>Soutien aux clubs</v>
      </c>
      <c r="E51" s="1" t="str">
        <f>_xlfn.XLOOKUP(A51,'Export Dossier'!$K$3:$K$974,'Export Dossier'!$D$3:$D$974)</f>
        <v>FFTT-BFC-24-0020</v>
      </c>
      <c r="F51" s="1" t="str">
        <f>_xlfn.XLOOKUP(C51,'Export Action'!$A$3:$A$1999,'Export Action'!$AE$3:$AE$1999)</f>
        <v>Structuration clubs/comités de demain</v>
      </c>
      <c r="G51" s="68"/>
      <c r="H51" s="71"/>
      <c r="I51" s="71"/>
      <c r="J51" s="1" t="str">
        <f>_xlfn.XLOOKUP(C51,'Export Action'!$A$3:$A$1999,'Export Action'!$J$3:$J$1999)</f>
        <v>Renouvellement</v>
      </c>
      <c r="K51" s="1" t="str">
        <f>_xlfn.XLOOKUP(C51,'Export Action'!$A$3:$A$1999,'Export Action'!$AL$3:$AL$1999)</f>
        <v>Mixte</v>
      </c>
      <c r="L51" s="1">
        <f>_xlfn.XLOOKUP(C51,'Export Action'!$A$3:$A$1999,'Export Action'!$AM$3:$AM$1999)</f>
        <v>250</v>
      </c>
      <c r="M51" s="5">
        <f>_xlfn.XLOOKUP(A51,'Export 2022'!$K$3:$K$1000,'Export 2022'!$AF$3:$AF$1000)</f>
        <v>4000</v>
      </c>
      <c r="N51" s="5">
        <f>_xlfn.XLOOKUP(A51,'Export 2023'!$K$3:$K$1000,'Export 2023'!$AF$3:$AF$1000)</f>
        <v>4700</v>
      </c>
      <c r="O51" s="5">
        <f>_xlfn.XLOOKUP(A51,'Export Dossier'!$K$3:$K$974,'Export Dossier'!$AD$3:$AD$974)</f>
        <v>7200</v>
      </c>
      <c r="P51" s="31">
        <f>_xlfn.XLOOKUP(C51,'Export Action'!$A$3:$A$1999,'Export Action'!$AS$3:$AS$1999)</f>
        <v>2000</v>
      </c>
      <c r="Q51" s="29">
        <f>(_xlfn.XLOOKUP(C51,'Export Action'!$A$3:$A$1999,'Export Action'!$AS$3:$AS$1999))/_xlfn.XLOOKUP(C51,'Export Action'!$A$3:$A$1999,'Export Action'!$AR$3:$AR$1999)</f>
        <v>0.32786885245901637</v>
      </c>
      <c r="R51" s="63" t="str">
        <f>IF(OR(_xlfn.XLOOKUP(C51,'Export Action'!$A$3:$A$1999,'Export Action'!$AO$3:$AO$1999)="Communes ZRR./bassins de vie pop &gt; 50% ZRR",_xlfn.XLOOKUP(C51,'Export Action'!$A$3:$A$1999,'Export Action'!$AO$3:$AO$1999)="Contrats de relance et de transition écologique (CRTE) rural"),"Oui","Non")</f>
        <v>Oui</v>
      </c>
      <c r="S51" s="73"/>
      <c r="T51" s="74">
        <f t="shared" si="1"/>
        <v>13</v>
      </c>
      <c r="U51" s="75"/>
      <c r="V51" s="8" t="str" cm="1">
        <f t="array" ref="V51">IF(SUMPRODUCT((Tableau13[NOM DE LA STRUCTURE]=Tableau13[[#This Row],[NOM DE LA STRUCTURE]])*Tableau13[MONTANT PROPOSE POUR L''ACTION])=0,"",SUMPRODUCT((Tableau13[NOM DE LA STRUCTURE]=Tableau13[[#This Row],[NOM DE LA STRUCTURE]])*Tableau13[MONTANT PROPOSE POUR L''ACTION]))</f>
        <v/>
      </c>
      <c r="W51" s="79"/>
    </row>
    <row r="52" spans="1:23" ht="33" hidden="1" customHeight="1" x14ac:dyDescent="0.25">
      <c r="A52" s="13" t="str">
        <f>_xlfn.XLOOKUP(C52,'Export Action'!$A$3:$A$1999,'Export Action'!$L$3:$L$1999)</f>
        <v>44778578300013</v>
      </c>
      <c r="B52" s="84" t="str">
        <f>_xlfn.XLOOKUP(A52,'Export Action'!$L$3:$L$1999,'Export Action'!$O$3:$O$1999)</f>
        <v>COMITÉ DÉPARTEMENTAL DE LA HAUTE-SAÔNE DE TENNIS DE TABLE</v>
      </c>
      <c r="C52" s="1" t="s">
        <v>13958</v>
      </c>
      <c r="D52" s="36" t="str">
        <f>_xlfn.XLOOKUP(C52,'Export Action'!$A$3:$A$1999,'Export Action'!$X$3:$X$1999)</f>
        <v>Nouvelle pratique</v>
      </c>
      <c r="E52" s="1" t="str">
        <f>_xlfn.XLOOKUP(A52,'Export Dossier'!$K$3:$K$974,'Export Dossier'!$D$3:$D$974)</f>
        <v>FFTT-BFC-24-0020</v>
      </c>
      <c r="F52" s="1" t="str">
        <f>_xlfn.XLOOKUP(C52,'Export Action'!$A$3:$A$1999,'Export Action'!$AE$3:$AE$1999)</f>
        <v>Nouvelles pratiques</v>
      </c>
      <c r="G52" s="68"/>
      <c r="H52" s="71"/>
      <c r="I52" s="71"/>
      <c r="J52" s="1" t="str">
        <f>_xlfn.XLOOKUP(C52,'Export Action'!$A$3:$A$1999,'Export Action'!$J$3:$J$1999)</f>
        <v>Renouvellement</v>
      </c>
      <c r="K52" s="1" t="str">
        <f>_xlfn.XLOOKUP(C52,'Export Action'!$A$3:$A$1999,'Export Action'!$AL$3:$AL$1999)</f>
        <v>Mixte</v>
      </c>
      <c r="L52" s="1">
        <f>_xlfn.XLOOKUP(C52,'Export Action'!$A$3:$A$1999,'Export Action'!$AM$3:$AM$1999)</f>
        <v>100</v>
      </c>
      <c r="M52" s="5">
        <f>_xlfn.XLOOKUP(A52,'Export 2022'!$K$3:$K$1000,'Export 2022'!$AF$3:$AF$1000)</f>
        <v>4000</v>
      </c>
      <c r="N52" s="5">
        <f>_xlfn.XLOOKUP(A52,'Export 2023'!$K$3:$K$1000,'Export 2023'!$AF$3:$AF$1000)</f>
        <v>4700</v>
      </c>
      <c r="O52" s="5">
        <f>_xlfn.XLOOKUP(A52,'Export Dossier'!$K$3:$K$974,'Export Dossier'!$AD$3:$AD$974)</f>
        <v>7200</v>
      </c>
      <c r="P52" s="31">
        <f>_xlfn.XLOOKUP(C52,'Export Action'!$A$3:$A$1999,'Export Action'!$AS$3:$AS$1999)</f>
        <v>200</v>
      </c>
      <c r="Q52" s="29">
        <f>(_xlfn.XLOOKUP(C52,'Export Action'!$A$3:$A$1999,'Export Action'!$AS$3:$AS$1999))/_xlfn.XLOOKUP(C52,'Export Action'!$A$3:$A$1999,'Export Action'!$AR$3:$AR$1999)</f>
        <v>0.33333333333333331</v>
      </c>
      <c r="R52" s="63" t="str">
        <f>IF(OR(_xlfn.XLOOKUP(C52,'Export Action'!$A$3:$A$1999,'Export Action'!$AO$3:$AO$1999)="Communes ZRR./bassins de vie pop &gt; 50% ZRR",_xlfn.XLOOKUP(C52,'Export Action'!$A$3:$A$1999,'Export Action'!$AO$3:$AO$1999)="Contrats de relance et de transition écologique (CRTE) rural"),"Oui","Non")</f>
        <v>Oui</v>
      </c>
      <c r="S52" s="73"/>
      <c r="T52" s="74">
        <f t="shared" si="1"/>
        <v>13</v>
      </c>
      <c r="U52" s="75"/>
      <c r="V52" s="8" t="str" cm="1">
        <f t="array" ref="V52">IF(SUMPRODUCT((Tableau13[NOM DE LA STRUCTURE]=Tableau13[[#This Row],[NOM DE LA STRUCTURE]])*Tableau13[MONTANT PROPOSE POUR L''ACTION])=0,"",SUMPRODUCT((Tableau13[NOM DE LA STRUCTURE]=Tableau13[[#This Row],[NOM DE LA STRUCTURE]])*Tableau13[MONTANT PROPOSE POUR L''ACTION]))</f>
        <v/>
      </c>
      <c r="W52" s="79"/>
    </row>
    <row r="53" spans="1:23" ht="33" hidden="1" customHeight="1" x14ac:dyDescent="0.25">
      <c r="A53" s="13" t="str">
        <f>_xlfn.XLOOKUP(C53,'Export Action'!$A$3:$A$1999,'Export Action'!$L$3:$L$1999)</f>
        <v>40973285600037</v>
      </c>
      <c r="B53" s="84" t="str">
        <f>_xlfn.XLOOKUP(A53,'Export Action'!$L$3:$L$1999,'Export Action'!$O$3:$O$1999)</f>
        <v>COMITE DEPARTEMENTAL DE COTE D'OR DE TENNIS DE TABLE</v>
      </c>
      <c r="C53" s="1" t="s">
        <v>14097</v>
      </c>
      <c r="D53" s="36" t="str">
        <f>_xlfn.XLOOKUP(C53,'Export Action'!$A$3:$A$1999,'Export Action'!$X$3:$X$1999)</f>
        <v>Ethique, Fidélisation et developpement des jeunes licenciés</v>
      </c>
      <c r="E53" s="1" t="str">
        <f>_xlfn.XLOOKUP(A53,'Export Dossier'!$K$3:$K$974,'Export Dossier'!$D$3:$D$974)</f>
        <v>FFTT-BFC-24-0029</v>
      </c>
      <c r="F53" s="1" t="str">
        <f>_xlfn.XLOOKUP(C53,'Export Action'!$A$3:$A$1999,'Export Action'!$AE$3:$AE$1999)</f>
        <v>Ping Educatif</v>
      </c>
      <c r="G53" s="68"/>
      <c r="H53" s="71"/>
      <c r="I53" s="71"/>
      <c r="J53" s="1" t="str">
        <f>_xlfn.XLOOKUP(C53,'Export Action'!$A$3:$A$1999,'Export Action'!$J$3:$J$1999)</f>
        <v>Renouvellement</v>
      </c>
      <c r="K53" s="1" t="str">
        <f>_xlfn.XLOOKUP(C53,'Export Action'!$A$3:$A$1999,'Export Action'!$AL$3:$AL$1999)</f>
        <v>Mixte</v>
      </c>
      <c r="L53" s="1">
        <f>_xlfn.XLOOKUP(C53,'Export Action'!$A$3:$A$1999,'Export Action'!$AM$3:$AM$1999)</f>
        <v>200</v>
      </c>
      <c r="M53" s="5">
        <f>_xlfn.XLOOKUP(A53,'Export 2022'!$K$3:$K$1000,'Export 2022'!$AF$3:$AF$1000)</f>
        <v>4400</v>
      </c>
      <c r="N53" s="5">
        <f>_xlfn.XLOOKUP(A53,'Export 2023'!$K$3:$K$1000,'Export 2023'!$AF$3:$AF$1000)</f>
        <v>6900</v>
      </c>
      <c r="O53" s="5">
        <f>_xlfn.XLOOKUP(A53,'Export Dossier'!$K$3:$K$974,'Export Dossier'!$AD$3:$AD$974)</f>
        <v>5000</v>
      </c>
      <c r="P53" s="31">
        <f>_xlfn.XLOOKUP(C53,'Export Action'!$A$3:$A$1999,'Export Action'!$AS$3:$AS$1999)</f>
        <v>2000</v>
      </c>
      <c r="Q53" s="29">
        <f>(_xlfn.XLOOKUP(C53,'Export Action'!$A$3:$A$1999,'Export Action'!$AS$3:$AS$1999))/_xlfn.XLOOKUP(C53,'Export Action'!$A$3:$A$1999,'Export Action'!$AR$3:$AR$1999)</f>
        <v>0.18132366273798731</v>
      </c>
      <c r="R53" s="63" t="str">
        <f>IF(OR(_xlfn.XLOOKUP(C53,'Export Action'!$A$3:$A$1999,'Export Action'!$AO$3:$AO$1999)="Communes ZRR./bassins de vie pop &gt; 50% ZRR",_xlfn.XLOOKUP(C53,'Export Action'!$A$3:$A$1999,'Export Action'!$AO$3:$AO$1999)="Contrats de relance et de transition écologique (CRTE) rural"),"Oui","Non")</f>
        <v>Non</v>
      </c>
      <c r="S53" s="73"/>
      <c r="T53" s="74">
        <f t="shared" si="1"/>
        <v>14</v>
      </c>
      <c r="U53" s="75"/>
      <c r="V53" s="8" t="str" cm="1">
        <f t="array" ref="V53">IF(SUMPRODUCT((Tableau13[NOM DE LA STRUCTURE]=Tableau13[[#This Row],[NOM DE LA STRUCTURE]])*Tableau13[MONTANT PROPOSE POUR L''ACTION])=0,"",SUMPRODUCT((Tableau13[NOM DE LA STRUCTURE]=Tableau13[[#This Row],[NOM DE LA STRUCTURE]])*Tableau13[MONTANT PROPOSE POUR L''ACTION]))</f>
        <v/>
      </c>
      <c r="W53" s="79"/>
    </row>
    <row r="54" spans="1:23" ht="33" hidden="1" customHeight="1" x14ac:dyDescent="0.25">
      <c r="A54" s="13" t="str">
        <f>_xlfn.XLOOKUP(C54,'Export Action'!$A$3:$A$1999,'Export Action'!$L$3:$L$1999)</f>
        <v>40973285600037</v>
      </c>
      <c r="B54" s="84" t="str">
        <f>_xlfn.XLOOKUP(A54,'Export Action'!$L$3:$L$1999,'Export Action'!$O$3:$O$1999)</f>
        <v>COMITE DEPARTEMENTAL DE COTE D'OR DE TENNIS DE TABLE</v>
      </c>
      <c r="C54" s="1" t="s">
        <v>14104</v>
      </c>
      <c r="D54" s="36" t="str">
        <f>_xlfn.XLOOKUP(C54,'Export Action'!$A$3:$A$1999,'Export Action'!$X$3:$X$1999)</f>
        <v>Ping VR</v>
      </c>
      <c r="E54" s="1" t="str">
        <f>_xlfn.XLOOKUP(A54,'Export Dossier'!$K$3:$K$974,'Export Dossier'!$D$3:$D$974)</f>
        <v>FFTT-BFC-24-0029</v>
      </c>
      <c r="F54" s="1" t="str">
        <f>_xlfn.XLOOKUP(C54,'Export Action'!$A$3:$A$1999,'Export Action'!$AE$3:$AE$1999)</f>
        <v>Nouvelles pratiques</v>
      </c>
      <c r="G54" s="68"/>
      <c r="H54" s="71"/>
      <c r="I54" s="71"/>
      <c r="J54" s="1" t="str">
        <f>_xlfn.XLOOKUP(C54,'Export Action'!$A$3:$A$1999,'Export Action'!$J$3:$J$1999)</f>
        <v>Première demande</v>
      </c>
      <c r="K54" s="1" t="str">
        <f>_xlfn.XLOOKUP(C54,'Export Action'!$A$3:$A$1999,'Export Action'!$AL$3:$AL$1999)</f>
        <v>Mixte</v>
      </c>
      <c r="L54" s="1">
        <f>_xlfn.XLOOKUP(C54,'Export Action'!$A$3:$A$1999,'Export Action'!$AM$3:$AM$1999)</f>
        <v>200</v>
      </c>
      <c r="M54" s="5">
        <f>_xlfn.XLOOKUP(A54,'Export 2022'!$K$3:$K$1000,'Export 2022'!$AF$3:$AF$1000)</f>
        <v>4400</v>
      </c>
      <c r="N54" s="5">
        <f>_xlfn.XLOOKUP(A54,'Export 2023'!$K$3:$K$1000,'Export 2023'!$AF$3:$AF$1000)</f>
        <v>6900</v>
      </c>
      <c r="O54" s="5">
        <f>_xlfn.XLOOKUP(A54,'Export Dossier'!$K$3:$K$974,'Export Dossier'!$AD$3:$AD$974)</f>
        <v>5000</v>
      </c>
      <c r="P54" s="31">
        <f>_xlfn.XLOOKUP(C54,'Export Action'!$A$3:$A$1999,'Export Action'!$AS$3:$AS$1999)</f>
        <v>1500</v>
      </c>
      <c r="Q54" s="29">
        <f>(_xlfn.XLOOKUP(C54,'Export Action'!$A$3:$A$1999,'Export Action'!$AS$3:$AS$1999))/_xlfn.XLOOKUP(C54,'Export Action'!$A$3:$A$1999,'Export Action'!$AR$3:$AR$1999)</f>
        <v>0.36558615647087495</v>
      </c>
      <c r="R54" s="63" t="str">
        <f>IF(OR(_xlfn.XLOOKUP(C54,'Export Action'!$A$3:$A$1999,'Export Action'!$AO$3:$AO$1999)="Communes ZRR./bassins de vie pop &gt; 50% ZRR",_xlfn.XLOOKUP(C54,'Export Action'!$A$3:$A$1999,'Export Action'!$AO$3:$AO$1999)="Contrats de relance et de transition écologique (CRTE) rural"),"Oui","Non")</f>
        <v>Non</v>
      </c>
      <c r="S54" s="73"/>
      <c r="T54" s="74">
        <f t="shared" si="1"/>
        <v>14</v>
      </c>
      <c r="U54" s="75"/>
      <c r="V54" s="8" t="str" cm="1">
        <f t="array" ref="V54">IF(SUMPRODUCT((Tableau13[NOM DE LA STRUCTURE]=Tableau13[[#This Row],[NOM DE LA STRUCTURE]])*Tableau13[MONTANT PROPOSE POUR L''ACTION])=0,"",SUMPRODUCT((Tableau13[NOM DE LA STRUCTURE]=Tableau13[[#This Row],[NOM DE LA STRUCTURE]])*Tableau13[MONTANT PROPOSE POUR L''ACTION]))</f>
        <v/>
      </c>
      <c r="W54" s="79"/>
    </row>
    <row r="55" spans="1:23" ht="33" hidden="1" customHeight="1" x14ac:dyDescent="0.25">
      <c r="A55" s="13" t="str">
        <f>_xlfn.XLOOKUP(C55,'Export Action'!$A$3:$A$1999,'Export Action'!$L$3:$L$1999)</f>
        <v>40973285600037</v>
      </c>
      <c r="B55" s="84" t="str">
        <f>_xlfn.XLOOKUP(A55,'Export Action'!$L$3:$L$1999,'Export Action'!$O$3:$O$1999)</f>
        <v>COMITE DEPARTEMENTAL DE COTE D'OR DE TENNIS DE TABLE</v>
      </c>
      <c r="C55" s="1" t="s">
        <v>14109</v>
      </c>
      <c r="D55" s="36" t="str">
        <f>_xlfn.XLOOKUP(C55,'Export Action'!$A$3:$A$1999,'Export Action'!$X$3:$X$1999)</f>
        <v>Développement du Sport Santé</v>
      </c>
      <c r="E55" s="1" t="str">
        <f>_xlfn.XLOOKUP(A55,'Export Dossier'!$K$3:$K$974,'Export Dossier'!$D$3:$D$974)</f>
        <v>FFTT-BFC-24-0029</v>
      </c>
      <c r="F55" s="1" t="str">
        <f>_xlfn.XLOOKUP(C55,'Export Action'!$A$3:$A$1999,'Export Action'!$AE$3:$AE$1999)</f>
        <v>Ping Actif</v>
      </c>
      <c r="G55" s="68"/>
      <c r="H55" s="71"/>
      <c r="I55" s="71"/>
      <c r="J55" s="1" t="str">
        <f>_xlfn.XLOOKUP(C55,'Export Action'!$A$3:$A$1999,'Export Action'!$J$3:$J$1999)</f>
        <v>Première demande</v>
      </c>
      <c r="K55" s="1" t="str">
        <f>_xlfn.XLOOKUP(C55,'Export Action'!$A$3:$A$1999,'Export Action'!$AL$3:$AL$1999)</f>
        <v>Mixte</v>
      </c>
      <c r="L55" s="1">
        <f>_xlfn.XLOOKUP(C55,'Export Action'!$A$3:$A$1999,'Export Action'!$AM$3:$AM$1999)</f>
        <v>50</v>
      </c>
      <c r="M55" s="5">
        <f>_xlfn.XLOOKUP(A55,'Export 2022'!$K$3:$K$1000,'Export 2022'!$AF$3:$AF$1000)</f>
        <v>4400</v>
      </c>
      <c r="N55" s="5">
        <f>_xlfn.XLOOKUP(A55,'Export 2023'!$K$3:$K$1000,'Export 2023'!$AF$3:$AF$1000)</f>
        <v>6900</v>
      </c>
      <c r="O55" s="5">
        <f>_xlfn.XLOOKUP(A55,'Export Dossier'!$K$3:$K$974,'Export Dossier'!$AD$3:$AD$974)</f>
        <v>5000</v>
      </c>
      <c r="P55" s="31">
        <f>_xlfn.XLOOKUP(C55,'Export Action'!$A$3:$A$1999,'Export Action'!$AS$3:$AS$1999)</f>
        <v>1000</v>
      </c>
      <c r="Q55" s="29">
        <f>(_xlfn.XLOOKUP(C55,'Export Action'!$A$3:$A$1999,'Export Action'!$AS$3:$AS$1999))/_xlfn.XLOOKUP(C55,'Export Action'!$A$3:$A$1999,'Export Action'!$AR$3:$AR$1999)</f>
        <v>0.21172983273343213</v>
      </c>
      <c r="R55" s="63" t="str">
        <f>IF(OR(_xlfn.XLOOKUP(C55,'Export Action'!$A$3:$A$1999,'Export Action'!$AO$3:$AO$1999)="Communes ZRR./bassins de vie pop &gt; 50% ZRR",_xlfn.XLOOKUP(C55,'Export Action'!$A$3:$A$1999,'Export Action'!$AO$3:$AO$1999)="Contrats de relance et de transition écologique (CRTE) rural"),"Oui","Non")</f>
        <v>Non</v>
      </c>
      <c r="S55" s="73"/>
      <c r="T55" s="74">
        <f t="shared" si="1"/>
        <v>14</v>
      </c>
      <c r="U55" s="75"/>
      <c r="V55" s="8" t="str" cm="1">
        <f t="array" ref="V55">IF(SUMPRODUCT((Tableau13[NOM DE LA STRUCTURE]=Tableau13[[#This Row],[NOM DE LA STRUCTURE]])*Tableau13[MONTANT PROPOSE POUR L''ACTION])=0,"",SUMPRODUCT((Tableau13[NOM DE LA STRUCTURE]=Tableau13[[#This Row],[NOM DE LA STRUCTURE]])*Tableau13[MONTANT PROPOSE POUR L''ACTION]))</f>
        <v/>
      </c>
      <c r="W55" s="79"/>
    </row>
    <row r="56" spans="1:23" ht="33" hidden="1" customHeight="1" x14ac:dyDescent="0.25">
      <c r="A56" s="13" t="str">
        <f>_xlfn.XLOOKUP(C56,'Export Action'!$A$3:$A$1999,'Export Action'!$L$3:$L$1999)</f>
        <v>40973285600037</v>
      </c>
      <c r="B56" s="84" t="str">
        <f>_xlfn.XLOOKUP(A56,'Export Action'!$L$3:$L$1999,'Export Action'!$O$3:$O$1999)</f>
        <v>COMITE DEPARTEMENTAL DE COTE D'OR DE TENNIS DE TABLE</v>
      </c>
      <c r="C56" s="1" t="s">
        <v>14115</v>
      </c>
      <c r="D56" s="36" t="str">
        <f>_xlfn.XLOOKUP(C56,'Export Action'!$A$3:$A$1999,'Export Action'!$X$3:$X$1999)</f>
        <v>Developpement Détection Departementale</v>
      </c>
      <c r="E56" s="1" t="str">
        <f>_xlfn.XLOOKUP(A56,'Export Dossier'!$K$3:$K$974,'Export Dossier'!$D$3:$D$974)</f>
        <v>FFTT-BFC-24-0029</v>
      </c>
      <c r="F56" s="1" t="str">
        <f>_xlfn.XLOOKUP(C56,'Export Action'!$A$3:$A$1999,'Export Action'!$AE$3:$AE$1999)</f>
        <v>ETR - Actions sportives</v>
      </c>
      <c r="G56" s="68"/>
      <c r="H56" s="71"/>
      <c r="I56" s="71"/>
      <c r="J56" s="1" t="str">
        <f>_xlfn.XLOOKUP(C56,'Export Action'!$A$3:$A$1999,'Export Action'!$J$3:$J$1999)</f>
        <v>Première demande</v>
      </c>
      <c r="K56" s="1" t="str">
        <f>_xlfn.XLOOKUP(C56,'Export Action'!$A$3:$A$1999,'Export Action'!$AL$3:$AL$1999)</f>
        <v>Mixte</v>
      </c>
      <c r="L56" s="1">
        <f>_xlfn.XLOOKUP(C56,'Export Action'!$A$3:$A$1999,'Export Action'!$AM$3:$AM$1999)</f>
        <v>6</v>
      </c>
      <c r="M56" s="5">
        <f>_xlfn.XLOOKUP(A56,'Export 2022'!$K$3:$K$1000,'Export 2022'!$AF$3:$AF$1000)</f>
        <v>4400</v>
      </c>
      <c r="N56" s="5">
        <f>_xlfn.XLOOKUP(A56,'Export 2023'!$K$3:$K$1000,'Export 2023'!$AF$3:$AF$1000)</f>
        <v>6900</v>
      </c>
      <c r="O56" s="5">
        <f>_xlfn.XLOOKUP(A56,'Export Dossier'!$K$3:$K$974,'Export Dossier'!$AD$3:$AD$974)</f>
        <v>5000</v>
      </c>
      <c r="P56" s="31">
        <f>_xlfn.XLOOKUP(C56,'Export Action'!$A$3:$A$1999,'Export Action'!$AS$3:$AS$1999)</f>
        <v>500</v>
      </c>
      <c r="Q56" s="29">
        <f>(_xlfn.XLOOKUP(C56,'Export Action'!$A$3:$A$1999,'Export Action'!$AS$3:$AS$1999))/_xlfn.XLOOKUP(C56,'Export Action'!$A$3:$A$1999,'Export Action'!$AR$3:$AR$1999)</f>
        <v>0.13259082471492972</v>
      </c>
      <c r="R56" s="63" t="str">
        <f>IF(OR(_xlfn.XLOOKUP(C56,'Export Action'!$A$3:$A$1999,'Export Action'!$AO$3:$AO$1999)="Communes ZRR./bassins de vie pop &gt; 50% ZRR",_xlfn.XLOOKUP(C56,'Export Action'!$A$3:$A$1999,'Export Action'!$AO$3:$AO$1999)="Contrats de relance et de transition écologique (CRTE) rural"),"Oui","Non")</f>
        <v>Non</v>
      </c>
      <c r="S56" s="73"/>
      <c r="T56" s="74">
        <f t="shared" si="1"/>
        <v>14</v>
      </c>
      <c r="U56" s="75"/>
      <c r="V56" s="8" t="str" cm="1">
        <f t="array" ref="V56">IF(SUMPRODUCT((Tableau13[NOM DE LA STRUCTURE]=Tableau13[[#This Row],[NOM DE LA STRUCTURE]])*Tableau13[MONTANT PROPOSE POUR L''ACTION])=0,"",SUMPRODUCT((Tableau13[NOM DE LA STRUCTURE]=Tableau13[[#This Row],[NOM DE LA STRUCTURE]])*Tableau13[MONTANT PROPOSE POUR L''ACTION]))</f>
        <v/>
      </c>
      <c r="W56" s="79"/>
    </row>
    <row r="57" spans="1:23" ht="33" hidden="1" customHeight="1" x14ac:dyDescent="0.25">
      <c r="A57" s="13" t="str">
        <f>_xlfn.XLOOKUP(C57,'Export Action'!$A$3:$A$1999,'Export Action'!$L$3:$L$1999)</f>
        <v>40096845900034</v>
      </c>
      <c r="B57" s="84" t="str">
        <f>_xlfn.XLOOKUP(A57,'Export Action'!$L$3:$L$1999,'Export Action'!$O$3:$O$1999)</f>
        <v>FEDERATION FRANCAISE DE TENNIS DE TABLE COMITE DEPARTEMENTAL DE L'YONNE</v>
      </c>
      <c r="C57" s="1" t="s">
        <v>14148</v>
      </c>
      <c r="D57" s="36" t="str">
        <f>_xlfn.XLOOKUP(C57,'Export Action'!$A$3:$A$1999,'Export Action'!$X$3:$X$1999)</f>
        <v>STRUCTURATION CLUB DE DEMAIN - La formation</v>
      </c>
      <c r="E57" s="1" t="str">
        <f>_xlfn.XLOOKUP(A57,'Export Dossier'!$K$3:$K$974,'Export Dossier'!$D$3:$D$974)</f>
        <v>FFTT-BFC-24-0031</v>
      </c>
      <c r="F57" s="1" t="str">
        <f>_xlfn.XLOOKUP(C57,'Export Action'!$A$3:$A$1999,'Export Action'!$AE$3:$AE$1999)</f>
        <v>Structuration clubs/comités de demain</v>
      </c>
      <c r="G57" s="68"/>
      <c r="H57" s="71"/>
      <c r="I57" s="71"/>
      <c r="J57" s="1" t="str">
        <f>_xlfn.XLOOKUP(C57,'Export Action'!$A$3:$A$1999,'Export Action'!$J$3:$J$1999)</f>
        <v>Renouvellement</v>
      </c>
      <c r="K57" s="1" t="str">
        <f>_xlfn.XLOOKUP(C57,'Export Action'!$A$3:$A$1999,'Export Action'!$AL$3:$AL$1999)</f>
        <v>Mixte</v>
      </c>
      <c r="L57" s="1">
        <f>_xlfn.XLOOKUP(C57,'Export Action'!$A$3:$A$1999,'Export Action'!$AM$3:$AM$1999)</f>
        <v>30</v>
      </c>
      <c r="M57" s="5">
        <f>_xlfn.XLOOKUP(A57,'Export 2022'!$K$3:$K$1000,'Export 2022'!$AF$3:$AF$1000)</f>
        <v>4850</v>
      </c>
      <c r="N57" s="5">
        <f>_xlfn.XLOOKUP(A57,'Export 2023'!$K$3:$K$1000,'Export 2023'!$AF$3:$AF$1000)</f>
        <v>4600</v>
      </c>
      <c r="O57" s="5">
        <f>_xlfn.XLOOKUP(A57,'Export Dossier'!$K$3:$K$974,'Export Dossier'!$AD$3:$AD$974)</f>
        <v>7000</v>
      </c>
      <c r="P57" s="31">
        <f>_xlfn.XLOOKUP(C57,'Export Action'!$A$3:$A$1999,'Export Action'!$AS$3:$AS$1999)</f>
        <v>1600</v>
      </c>
      <c r="Q57" s="29">
        <f>(_xlfn.XLOOKUP(C57,'Export Action'!$A$3:$A$1999,'Export Action'!$AS$3:$AS$1999))/_xlfn.XLOOKUP(C57,'Export Action'!$A$3:$A$1999,'Export Action'!$AR$3:$AR$1999)</f>
        <v>0.30769230769230771</v>
      </c>
      <c r="R57" s="63" t="str">
        <f>IF(OR(_xlfn.XLOOKUP(C57,'Export Action'!$A$3:$A$1999,'Export Action'!$AO$3:$AO$1999)="Communes ZRR./bassins de vie pop &gt; 50% ZRR",_xlfn.XLOOKUP(C57,'Export Action'!$A$3:$A$1999,'Export Action'!$AO$3:$AO$1999)="Contrats de relance et de transition écologique (CRTE) rural"),"Oui","Non")</f>
        <v>Non</v>
      </c>
      <c r="S57" s="73"/>
      <c r="T57" s="74">
        <f t="shared" si="1"/>
        <v>15</v>
      </c>
      <c r="U57" s="75"/>
      <c r="V57" s="8" t="str" cm="1">
        <f t="array" ref="V57">IF(SUMPRODUCT((Tableau13[NOM DE LA STRUCTURE]=Tableau13[[#This Row],[NOM DE LA STRUCTURE]])*Tableau13[MONTANT PROPOSE POUR L''ACTION])=0,"",SUMPRODUCT((Tableau13[NOM DE LA STRUCTURE]=Tableau13[[#This Row],[NOM DE LA STRUCTURE]])*Tableau13[MONTANT PROPOSE POUR L''ACTION]))</f>
        <v/>
      </c>
      <c r="W57" s="79"/>
    </row>
    <row r="58" spans="1:23" ht="33" hidden="1" customHeight="1" x14ac:dyDescent="0.25">
      <c r="A58" s="13" t="str">
        <f>_xlfn.XLOOKUP(C58,'Export Action'!$A$3:$A$1999,'Export Action'!$L$3:$L$1999)</f>
        <v>40096845900034</v>
      </c>
      <c r="B58" s="84" t="str">
        <f>_xlfn.XLOOKUP(A58,'Export Action'!$L$3:$L$1999,'Export Action'!$O$3:$O$1999)</f>
        <v>FEDERATION FRANCAISE DE TENNIS DE TABLE COMITE DEPARTEMENTAL DE L'YONNE</v>
      </c>
      <c r="C58" s="1" t="s">
        <v>14155</v>
      </c>
      <c r="D58" s="36" t="str">
        <f>_xlfn.XLOOKUP(C58,'Export Action'!$A$3:$A$1999,'Export Action'!$X$3:$X$1999)</f>
        <v>PING CITOYEN - Recrutement et fidélisation des jeunes</v>
      </c>
      <c r="E58" s="1" t="str">
        <f>_xlfn.XLOOKUP(A58,'Export Dossier'!$K$3:$K$974,'Export Dossier'!$D$3:$D$974)</f>
        <v>FFTT-BFC-24-0031</v>
      </c>
      <c r="F58" s="1" t="str">
        <f>_xlfn.XLOOKUP(C58,'Export Action'!$A$3:$A$1999,'Export Action'!$AE$3:$AE$1999)</f>
        <v>Ping Educatif</v>
      </c>
      <c r="G58" s="68"/>
      <c r="H58" s="71"/>
      <c r="I58" s="71"/>
      <c r="J58" s="1" t="str">
        <f>_xlfn.XLOOKUP(C58,'Export Action'!$A$3:$A$1999,'Export Action'!$J$3:$J$1999)</f>
        <v>Renouvellement</v>
      </c>
      <c r="K58" s="1" t="str">
        <f>_xlfn.XLOOKUP(C58,'Export Action'!$A$3:$A$1999,'Export Action'!$AL$3:$AL$1999)</f>
        <v>Mixte</v>
      </c>
      <c r="L58" s="1">
        <f>_xlfn.XLOOKUP(C58,'Export Action'!$A$3:$A$1999,'Export Action'!$AM$3:$AM$1999)</f>
        <v>800</v>
      </c>
      <c r="M58" s="5">
        <f>_xlfn.XLOOKUP(A58,'Export 2022'!$K$3:$K$1000,'Export 2022'!$AF$3:$AF$1000)</f>
        <v>4850</v>
      </c>
      <c r="N58" s="5">
        <f>_xlfn.XLOOKUP(A58,'Export 2023'!$K$3:$K$1000,'Export 2023'!$AF$3:$AF$1000)</f>
        <v>4600</v>
      </c>
      <c r="O58" s="5">
        <f>_xlfn.XLOOKUP(A58,'Export Dossier'!$K$3:$K$974,'Export Dossier'!$AD$3:$AD$974)</f>
        <v>7000</v>
      </c>
      <c r="P58" s="31">
        <f>_xlfn.XLOOKUP(C58,'Export Action'!$A$3:$A$1999,'Export Action'!$AS$3:$AS$1999)</f>
        <v>3300</v>
      </c>
      <c r="Q58" s="29">
        <f>(_xlfn.XLOOKUP(C58,'Export Action'!$A$3:$A$1999,'Export Action'!$AS$3:$AS$1999))/_xlfn.XLOOKUP(C58,'Export Action'!$A$3:$A$1999,'Export Action'!$AR$3:$AR$1999)</f>
        <v>0.29203539823008851</v>
      </c>
      <c r="R58" s="63" t="str">
        <f>IF(OR(_xlfn.XLOOKUP(C58,'Export Action'!$A$3:$A$1999,'Export Action'!$AO$3:$AO$1999)="Communes ZRR./bassins de vie pop &gt; 50% ZRR",_xlfn.XLOOKUP(C58,'Export Action'!$A$3:$A$1999,'Export Action'!$AO$3:$AO$1999)="Contrats de relance et de transition écologique (CRTE) rural"),"Oui","Non")</f>
        <v>Non</v>
      </c>
      <c r="S58" s="73"/>
      <c r="T58" s="74">
        <f t="shared" si="1"/>
        <v>15</v>
      </c>
      <c r="U58" s="75"/>
      <c r="V58" s="8" t="str" cm="1">
        <f t="array" ref="V58">IF(SUMPRODUCT((Tableau13[NOM DE LA STRUCTURE]=Tableau13[[#This Row],[NOM DE LA STRUCTURE]])*Tableau13[MONTANT PROPOSE POUR L''ACTION])=0,"",SUMPRODUCT((Tableau13[NOM DE LA STRUCTURE]=Tableau13[[#This Row],[NOM DE LA STRUCTURE]])*Tableau13[MONTANT PROPOSE POUR L''ACTION]))</f>
        <v/>
      </c>
      <c r="W58" s="79"/>
    </row>
    <row r="59" spans="1:23" ht="33" hidden="1" customHeight="1" x14ac:dyDescent="0.25">
      <c r="A59" s="13" t="str">
        <f>_xlfn.XLOOKUP(C59,'Export Action'!$A$3:$A$1999,'Export Action'!$L$3:$L$1999)</f>
        <v>40096845900034</v>
      </c>
      <c r="B59" s="84" t="str">
        <f>_xlfn.XLOOKUP(A59,'Export Action'!$L$3:$L$1999,'Export Action'!$O$3:$O$1999)</f>
        <v>FEDERATION FRANCAISE DE TENNIS DE TABLE COMITE DEPARTEMENTAL DE L'YONNE</v>
      </c>
      <c r="C59" s="1" t="s">
        <v>14161</v>
      </c>
      <c r="D59" s="36" t="str">
        <f>_xlfn.XLOOKUP(C59,'Export Action'!$A$3:$A$1999,'Export Action'!$X$3:$X$1999)</f>
        <v>Détection et encadrement des jeunes à potentiel</v>
      </c>
      <c r="E59" s="1" t="str">
        <f>_xlfn.XLOOKUP(A59,'Export Dossier'!$K$3:$K$974,'Export Dossier'!$D$3:$D$974)</f>
        <v>FFTT-BFC-24-0031</v>
      </c>
      <c r="F59" s="1" t="str">
        <f>_xlfn.XLOOKUP(C59,'Export Action'!$A$3:$A$1999,'Export Action'!$AE$3:$AE$1999)</f>
        <v>PPF - Optimisation de l’entraînement</v>
      </c>
      <c r="G59" s="68"/>
      <c r="H59" s="71"/>
      <c r="I59" s="71"/>
      <c r="J59" s="1" t="str">
        <f>_xlfn.XLOOKUP(C59,'Export Action'!$A$3:$A$1999,'Export Action'!$J$3:$J$1999)</f>
        <v>Première demande</v>
      </c>
      <c r="K59" s="1" t="str">
        <f>_xlfn.XLOOKUP(C59,'Export Action'!$A$3:$A$1999,'Export Action'!$AL$3:$AL$1999)</f>
        <v>Mixte</v>
      </c>
      <c r="L59" s="1">
        <f>_xlfn.XLOOKUP(C59,'Export Action'!$A$3:$A$1999,'Export Action'!$AM$3:$AM$1999)</f>
        <v>10</v>
      </c>
      <c r="M59" s="5">
        <f>_xlfn.XLOOKUP(A59,'Export 2022'!$K$3:$K$1000,'Export 2022'!$AF$3:$AF$1000)</f>
        <v>4850</v>
      </c>
      <c r="N59" s="5">
        <f>_xlfn.XLOOKUP(A59,'Export 2023'!$K$3:$K$1000,'Export 2023'!$AF$3:$AF$1000)</f>
        <v>4600</v>
      </c>
      <c r="O59" s="5">
        <f>_xlfn.XLOOKUP(A59,'Export Dossier'!$K$3:$K$974,'Export Dossier'!$AD$3:$AD$974)</f>
        <v>7000</v>
      </c>
      <c r="P59" s="31">
        <f>_xlfn.XLOOKUP(C59,'Export Action'!$A$3:$A$1999,'Export Action'!$AS$3:$AS$1999)</f>
        <v>1500</v>
      </c>
      <c r="Q59" s="29">
        <f>(_xlfn.XLOOKUP(C59,'Export Action'!$A$3:$A$1999,'Export Action'!$AS$3:$AS$1999))/_xlfn.XLOOKUP(C59,'Export Action'!$A$3:$A$1999,'Export Action'!$AR$3:$AR$1999)</f>
        <v>0.20134228187919462</v>
      </c>
      <c r="R59" s="63" t="str">
        <f>IF(OR(_xlfn.XLOOKUP(C59,'Export Action'!$A$3:$A$1999,'Export Action'!$AO$3:$AO$1999)="Communes ZRR./bassins de vie pop &gt; 50% ZRR",_xlfn.XLOOKUP(C59,'Export Action'!$A$3:$A$1999,'Export Action'!$AO$3:$AO$1999)="Contrats de relance et de transition écologique (CRTE) rural"),"Oui","Non")</f>
        <v>Non</v>
      </c>
      <c r="S59" s="73"/>
      <c r="T59" s="74">
        <f t="shared" si="1"/>
        <v>15</v>
      </c>
      <c r="U59" s="75"/>
      <c r="V59" s="8" t="str" cm="1">
        <f t="array" ref="V59">IF(SUMPRODUCT((Tableau13[NOM DE LA STRUCTURE]=Tableau13[[#This Row],[NOM DE LA STRUCTURE]])*Tableau13[MONTANT PROPOSE POUR L''ACTION])=0,"",SUMPRODUCT((Tableau13[NOM DE LA STRUCTURE]=Tableau13[[#This Row],[NOM DE LA STRUCTURE]])*Tableau13[MONTANT PROPOSE POUR L''ACTION]))</f>
        <v/>
      </c>
      <c r="W59" s="79"/>
    </row>
    <row r="60" spans="1:23" ht="33" hidden="1" customHeight="1" x14ac:dyDescent="0.25">
      <c r="A60" s="13" t="str">
        <f>_xlfn.XLOOKUP(C60,'Export Action'!$A$3:$A$1999,'Export Action'!$L$3:$L$1999)</f>
        <v>40096845900034</v>
      </c>
      <c r="B60" s="84" t="str">
        <f>_xlfn.XLOOKUP(A60,'Export Action'!$L$3:$L$1999,'Export Action'!$O$3:$O$1999)</f>
        <v>FEDERATION FRANCAISE DE TENNIS DE TABLE COMITE DEPARTEMENTAL DE L'YONNE</v>
      </c>
      <c r="C60" s="1" t="s">
        <v>14167</v>
      </c>
      <c r="D60" s="36" t="str">
        <f>_xlfn.XLOOKUP(C60,'Export Action'!$A$3:$A$1999,'Export Action'!$X$3:$X$1999)</f>
        <v>Nouvelles pratiques</v>
      </c>
      <c r="E60" s="1" t="str">
        <f>_xlfn.XLOOKUP(A60,'Export Dossier'!$K$3:$K$974,'Export Dossier'!$D$3:$D$974)</f>
        <v>FFTT-BFC-24-0031</v>
      </c>
      <c r="F60" s="1" t="str">
        <f>_xlfn.XLOOKUP(C60,'Export Action'!$A$3:$A$1999,'Export Action'!$AE$3:$AE$1999)</f>
        <v>Nouvelles pratiques</v>
      </c>
      <c r="G60" s="68"/>
      <c r="H60" s="71"/>
      <c r="I60" s="71"/>
      <c r="J60" s="1" t="str">
        <f>_xlfn.XLOOKUP(C60,'Export Action'!$A$3:$A$1999,'Export Action'!$J$3:$J$1999)</f>
        <v>Première demande</v>
      </c>
      <c r="K60" s="1" t="str">
        <f>_xlfn.XLOOKUP(C60,'Export Action'!$A$3:$A$1999,'Export Action'!$AL$3:$AL$1999)</f>
        <v>Mixte</v>
      </c>
      <c r="L60" s="1">
        <f>_xlfn.XLOOKUP(C60,'Export Action'!$A$3:$A$1999,'Export Action'!$AM$3:$AM$1999)</f>
        <v>100</v>
      </c>
      <c r="M60" s="5">
        <f>_xlfn.XLOOKUP(A60,'Export 2022'!$K$3:$K$1000,'Export 2022'!$AF$3:$AF$1000)</f>
        <v>4850</v>
      </c>
      <c r="N60" s="5">
        <f>_xlfn.XLOOKUP(A60,'Export 2023'!$K$3:$K$1000,'Export 2023'!$AF$3:$AF$1000)</f>
        <v>4600</v>
      </c>
      <c r="O60" s="5">
        <f>_xlfn.XLOOKUP(A60,'Export Dossier'!$K$3:$K$974,'Export Dossier'!$AD$3:$AD$974)</f>
        <v>7000</v>
      </c>
      <c r="P60" s="31">
        <f>_xlfn.XLOOKUP(C60,'Export Action'!$A$3:$A$1999,'Export Action'!$AS$3:$AS$1999)</f>
        <v>600</v>
      </c>
      <c r="Q60" s="29">
        <f>(_xlfn.XLOOKUP(C60,'Export Action'!$A$3:$A$1999,'Export Action'!$AS$3:$AS$1999))/_xlfn.XLOOKUP(C60,'Export Action'!$A$3:$A$1999,'Export Action'!$AR$3:$AR$1999)</f>
        <v>0.16666666666666666</v>
      </c>
      <c r="R60" s="63" t="str">
        <f>IF(OR(_xlfn.XLOOKUP(C60,'Export Action'!$A$3:$A$1999,'Export Action'!$AO$3:$AO$1999)="Communes ZRR./bassins de vie pop &gt; 50% ZRR",_xlfn.XLOOKUP(C60,'Export Action'!$A$3:$A$1999,'Export Action'!$AO$3:$AO$1999)="Contrats de relance et de transition écologique (CRTE) rural"),"Oui","Non")</f>
        <v>Non</v>
      </c>
      <c r="S60" s="73"/>
      <c r="T60" s="74">
        <f t="shared" si="1"/>
        <v>15</v>
      </c>
      <c r="U60" s="75"/>
      <c r="V60" s="8" t="str" cm="1">
        <f t="array" ref="V60">IF(SUMPRODUCT((Tableau13[NOM DE LA STRUCTURE]=Tableau13[[#This Row],[NOM DE LA STRUCTURE]])*Tableau13[MONTANT PROPOSE POUR L''ACTION])=0,"",SUMPRODUCT((Tableau13[NOM DE LA STRUCTURE]=Tableau13[[#This Row],[NOM DE LA STRUCTURE]])*Tableau13[MONTANT PROPOSE POUR L''ACTION]))</f>
        <v/>
      </c>
      <c r="W60" s="79"/>
    </row>
    <row r="61" spans="1:23" ht="33" hidden="1" customHeight="1" x14ac:dyDescent="0.25">
      <c r="A61" s="13" t="str">
        <f>_xlfn.XLOOKUP(C61,'Export Action'!$A$3:$A$1999,'Export Action'!$L$3:$L$1999)</f>
        <v>40326530900027</v>
      </c>
      <c r="B61" s="84" t="str">
        <f>_xlfn.XLOOKUP(A61,'Export Action'!$L$3:$L$1999,'Export Action'!$O$3:$O$1999)</f>
        <v>COMITE DEPARTEMENTAL DE TENNIS DE TABLE DU FINISTERE</v>
      </c>
      <c r="C61" s="1" t="s">
        <v>606</v>
      </c>
      <c r="D61" s="36" t="str">
        <f>_xlfn.XLOOKUP(C61,'Export Action'!$A$3:$A$1999,'Export Action'!$X$3:$X$1999)</f>
        <v>Nouvelles pratiques</v>
      </c>
      <c r="E61" s="1" t="str">
        <f>_xlfn.XLOOKUP(A61,'Export Dossier'!$K$3:$K$974,'Export Dossier'!$D$3:$D$974)</f>
        <v>FFTT-BRET-24-0002</v>
      </c>
      <c r="F61" s="1" t="str">
        <f>_xlfn.XLOOKUP(C61,'Export Action'!$A$3:$A$1999,'Export Action'!$AE$3:$AE$1999)</f>
        <v>Nouvelles pratiques</v>
      </c>
      <c r="G61" s="68"/>
      <c r="H61" s="71"/>
      <c r="I61" s="71"/>
      <c r="J61" s="1" t="str">
        <f>_xlfn.XLOOKUP(C61,'Export Action'!$A$3:$A$1999,'Export Action'!$J$3:$J$1999)</f>
        <v>Renouvellement</v>
      </c>
      <c r="K61" s="1" t="str">
        <f>_xlfn.XLOOKUP(C61,'Export Action'!$A$3:$A$1999,'Export Action'!$AL$3:$AL$1999)</f>
        <v>Mixte</v>
      </c>
      <c r="L61" s="1">
        <f>_xlfn.XLOOKUP(C61,'Export Action'!$A$3:$A$1999,'Export Action'!$AM$3:$AM$1999)</f>
        <v>300</v>
      </c>
      <c r="M61" s="5">
        <f>_xlfn.XLOOKUP(A61,'Export 2022'!$K$3:$K$1000,'Export 2022'!$AF$3:$AF$1000)</f>
        <v>7104</v>
      </c>
      <c r="N61" s="5">
        <f>_xlfn.XLOOKUP(A61,'Export 2023'!$K$3:$K$1000,'Export 2023'!$AF$3:$AF$1000)</f>
        <v>9677</v>
      </c>
      <c r="O61" s="5">
        <f>_xlfn.XLOOKUP(A61,'Export Dossier'!$K$3:$K$974,'Export Dossier'!$AD$3:$AD$974)</f>
        <v>11600</v>
      </c>
      <c r="P61" s="31">
        <f>_xlfn.XLOOKUP(C61,'Export Action'!$A$3:$A$1999,'Export Action'!$AS$3:$AS$1999)</f>
        <v>2000</v>
      </c>
      <c r="Q61" s="29">
        <f>(_xlfn.XLOOKUP(C61,'Export Action'!$A$3:$A$1999,'Export Action'!$AS$3:$AS$1999))/_xlfn.XLOOKUP(C61,'Export Action'!$A$3:$A$1999,'Export Action'!$AR$3:$AR$1999)</f>
        <v>0.5</v>
      </c>
      <c r="R61" s="63" t="str">
        <f>IF(OR(_xlfn.XLOOKUP(C61,'Export Action'!$A$3:$A$1999,'Export Action'!$AO$3:$AO$1999)="Communes ZRR./bassins de vie pop &gt; 50% ZRR",_xlfn.XLOOKUP(C61,'Export Action'!$A$3:$A$1999,'Export Action'!$AO$3:$AO$1999)="Contrats de relance et de transition écologique (CRTE) rural"),"Oui","Non")</f>
        <v>Oui</v>
      </c>
      <c r="S61" s="73"/>
      <c r="T61" s="74">
        <f t="shared" si="1"/>
        <v>16</v>
      </c>
      <c r="U61" s="75"/>
      <c r="V61" s="8" t="str" cm="1">
        <f t="array" ref="V61">IF(SUMPRODUCT((Tableau13[NOM DE LA STRUCTURE]=Tableau13[[#This Row],[NOM DE LA STRUCTURE]])*Tableau13[MONTANT PROPOSE POUR L''ACTION])=0,"",SUMPRODUCT((Tableau13[NOM DE LA STRUCTURE]=Tableau13[[#This Row],[NOM DE LA STRUCTURE]])*Tableau13[MONTANT PROPOSE POUR L''ACTION]))</f>
        <v/>
      </c>
      <c r="W61" s="79"/>
    </row>
    <row r="62" spans="1:23" ht="33" hidden="1" customHeight="1" x14ac:dyDescent="0.25">
      <c r="A62" s="13" t="str">
        <f>_xlfn.XLOOKUP(C62,'Export Action'!$A$3:$A$1999,'Export Action'!$L$3:$L$1999)</f>
        <v>40326530900027</v>
      </c>
      <c r="B62" s="84" t="str">
        <f>_xlfn.XLOOKUP(A62,'Export Action'!$L$3:$L$1999,'Export Action'!$O$3:$O$1999)</f>
        <v>COMITE DEPARTEMENTAL DE TENNIS DE TABLE DU FINISTERE</v>
      </c>
      <c r="C62" s="1" t="s">
        <v>619</v>
      </c>
      <c r="D62" s="36" t="str">
        <f>_xlfn.XLOOKUP(C62,'Export Action'!$A$3:$A$1999,'Export Action'!$X$3:$X$1999)</f>
        <v>Structuration club de demain</v>
      </c>
      <c r="E62" s="1" t="str">
        <f>_xlfn.XLOOKUP(A62,'Export Dossier'!$K$3:$K$974,'Export Dossier'!$D$3:$D$974)</f>
        <v>FFTT-BRET-24-0002</v>
      </c>
      <c r="F62" s="1" t="str">
        <f>_xlfn.XLOOKUP(C62,'Export Action'!$A$3:$A$1999,'Export Action'!$AE$3:$AE$1999)</f>
        <v>Structuration clubs/comités de demain</v>
      </c>
      <c r="G62" s="68"/>
      <c r="H62" s="71"/>
      <c r="I62" s="71"/>
      <c r="J62" s="1" t="str">
        <f>_xlfn.XLOOKUP(C62,'Export Action'!$A$3:$A$1999,'Export Action'!$J$3:$J$1999)</f>
        <v>Renouvellement</v>
      </c>
      <c r="K62" s="1" t="str">
        <f>_xlfn.XLOOKUP(C62,'Export Action'!$A$3:$A$1999,'Export Action'!$AL$3:$AL$1999)</f>
        <v>Mixte</v>
      </c>
      <c r="L62" s="1">
        <f>_xlfn.XLOOKUP(C62,'Export Action'!$A$3:$A$1999,'Export Action'!$AM$3:$AM$1999)</f>
        <v>60</v>
      </c>
      <c r="M62" s="5">
        <f>_xlfn.XLOOKUP(A62,'Export 2022'!$K$3:$K$1000,'Export 2022'!$AF$3:$AF$1000)</f>
        <v>7104</v>
      </c>
      <c r="N62" s="5">
        <f>_xlfn.XLOOKUP(A62,'Export 2023'!$K$3:$K$1000,'Export 2023'!$AF$3:$AF$1000)</f>
        <v>9677</v>
      </c>
      <c r="O62" s="5">
        <f>_xlfn.XLOOKUP(A62,'Export Dossier'!$K$3:$K$974,'Export Dossier'!$AD$3:$AD$974)</f>
        <v>11600</v>
      </c>
      <c r="P62" s="31">
        <f>_xlfn.XLOOKUP(C62,'Export Action'!$A$3:$A$1999,'Export Action'!$AS$3:$AS$1999)</f>
        <v>2000</v>
      </c>
      <c r="Q62" s="29">
        <f>(_xlfn.XLOOKUP(C62,'Export Action'!$A$3:$A$1999,'Export Action'!$AS$3:$AS$1999))/_xlfn.XLOOKUP(C62,'Export Action'!$A$3:$A$1999,'Export Action'!$AR$3:$AR$1999)</f>
        <v>0.5</v>
      </c>
      <c r="R62" s="63" t="str">
        <f>IF(OR(_xlfn.XLOOKUP(C62,'Export Action'!$A$3:$A$1999,'Export Action'!$AO$3:$AO$1999)="Communes ZRR./bassins de vie pop &gt; 50% ZRR",_xlfn.XLOOKUP(C62,'Export Action'!$A$3:$A$1999,'Export Action'!$AO$3:$AO$1999)="Contrats de relance et de transition écologique (CRTE) rural"),"Oui","Non")</f>
        <v>Non</v>
      </c>
      <c r="S62" s="73"/>
      <c r="T62" s="74">
        <f t="shared" si="1"/>
        <v>16</v>
      </c>
      <c r="U62" s="75"/>
      <c r="V62" s="8" t="str" cm="1">
        <f t="array" ref="V62">IF(SUMPRODUCT((Tableau13[NOM DE LA STRUCTURE]=Tableau13[[#This Row],[NOM DE LA STRUCTURE]])*Tableau13[MONTANT PROPOSE POUR L''ACTION])=0,"",SUMPRODUCT((Tableau13[NOM DE LA STRUCTURE]=Tableau13[[#This Row],[NOM DE LA STRUCTURE]])*Tableau13[MONTANT PROPOSE POUR L''ACTION]))</f>
        <v/>
      </c>
      <c r="W62" s="79"/>
    </row>
    <row r="63" spans="1:23" ht="33" hidden="1" customHeight="1" x14ac:dyDescent="0.25">
      <c r="A63" s="13" t="str">
        <f>_xlfn.XLOOKUP(C63,'Export Action'!$A$3:$A$1999,'Export Action'!$L$3:$L$1999)</f>
        <v>40326530900027</v>
      </c>
      <c r="B63" s="84" t="str">
        <f>_xlfn.XLOOKUP(A63,'Export Action'!$L$3:$L$1999,'Export Action'!$O$3:$O$1999)</f>
        <v>COMITE DEPARTEMENTAL DE TENNIS DE TABLE DU FINISTERE</v>
      </c>
      <c r="C63" s="1" t="s">
        <v>625</v>
      </c>
      <c r="D63" s="36" t="str">
        <f>_xlfn.XLOOKUP(C63,'Export Action'!$A$3:$A$1999,'Export Action'!$X$3:$X$1999)</f>
        <v>Ping Citoyen</v>
      </c>
      <c r="E63" s="1" t="str">
        <f>_xlfn.XLOOKUP(A63,'Export Dossier'!$K$3:$K$974,'Export Dossier'!$D$3:$D$974)</f>
        <v>FFTT-BRET-24-0002</v>
      </c>
      <c r="F63" s="1" t="str">
        <f>_xlfn.XLOOKUP(C63,'Export Action'!$A$3:$A$1999,'Export Action'!$AE$3:$AE$1999)</f>
        <v>Ping Educatif</v>
      </c>
      <c r="G63" s="68"/>
      <c r="H63" s="71"/>
      <c r="I63" s="71"/>
      <c r="J63" s="1" t="str">
        <f>_xlfn.XLOOKUP(C63,'Export Action'!$A$3:$A$1999,'Export Action'!$J$3:$J$1999)</f>
        <v>Renouvellement</v>
      </c>
      <c r="K63" s="1" t="str">
        <f>_xlfn.XLOOKUP(C63,'Export Action'!$A$3:$A$1999,'Export Action'!$AL$3:$AL$1999)</f>
        <v>Mixte</v>
      </c>
      <c r="L63" s="1">
        <f>_xlfn.XLOOKUP(C63,'Export Action'!$A$3:$A$1999,'Export Action'!$AM$3:$AM$1999)</f>
        <v>500</v>
      </c>
      <c r="M63" s="5">
        <f>_xlfn.XLOOKUP(A63,'Export 2022'!$K$3:$K$1000,'Export 2022'!$AF$3:$AF$1000)</f>
        <v>7104</v>
      </c>
      <c r="N63" s="5">
        <f>_xlfn.XLOOKUP(A63,'Export 2023'!$K$3:$K$1000,'Export 2023'!$AF$3:$AF$1000)</f>
        <v>9677</v>
      </c>
      <c r="O63" s="5">
        <f>_xlfn.XLOOKUP(A63,'Export Dossier'!$K$3:$K$974,'Export Dossier'!$AD$3:$AD$974)</f>
        <v>11600</v>
      </c>
      <c r="P63" s="31">
        <f>_xlfn.XLOOKUP(C63,'Export Action'!$A$3:$A$1999,'Export Action'!$AS$3:$AS$1999)</f>
        <v>3000</v>
      </c>
      <c r="Q63" s="29">
        <f>(_xlfn.XLOOKUP(C63,'Export Action'!$A$3:$A$1999,'Export Action'!$AS$3:$AS$1999))/_xlfn.XLOOKUP(C63,'Export Action'!$A$3:$A$1999,'Export Action'!$AR$3:$AR$1999)</f>
        <v>0.5</v>
      </c>
      <c r="R63" s="63" t="str">
        <f>IF(OR(_xlfn.XLOOKUP(C63,'Export Action'!$A$3:$A$1999,'Export Action'!$AO$3:$AO$1999)="Communes ZRR./bassins de vie pop &gt; 50% ZRR",_xlfn.XLOOKUP(C63,'Export Action'!$A$3:$A$1999,'Export Action'!$AO$3:$AO$1999)="Contrats de relance et de transition écologique (CRTE) rural"),"Oui","Non")</f>
        <v>Non</v>
      </c>
      <c r="S63" s="73"/>
      <c r="T63" s="74">
        <f t="shared" si="1"/>
        <v>16</v>
      </c>
      <c r="U63" s="75"/>
      <c r="V63" s="8" t="str" cm="1">
        <f t="array" ref="V63">IF(SUMPRODUCT((Tableau13[NOM DE LA STRUCTURE]=Tableau13[[#This Row],[NOM DE LA STRUCTURE]])*Tableau13[MONTANT PROPOSE POUR L''ACTION])=0,"",SUMPRODUCT((Tableau13[NOM DE LA STRUCTURE]=Tableau13[[#This Row],[NOM DE LA STRUCTURE]])*Tableau13[MONTANT PROPOSE POUR L''ACTION]))</f>
        <v/>
      </c>
      <c r="W63" s="79"/>
    </row>
    <row r="64" spans="1:23" ht="33" hidden="1" customHeight="1" x14ac:dyDescent="0.25">
      <c r="A64" s="13" t="str">
        <f>_xlfn.XLOOKUP(C64,'Export Action'!$A$3:$A$1999,'Export Action'!$L$3:$L$1999)</f>
        <v>40326530900027</v>
      </c>
      <c r="B64" s="84" t="str">
        <f>_xlfn.XLOOKUP(A64,'Export Action'!$L$3:$L$1999,'Export Action'!$O$3:$O$1999)</f>
        <v>COMITE DEPARTEMENTAL DE TENNIS DE TABLE DU FINISTERE</v>
      </c>
      <c r="C64" s="1" t="s">
        <v>631</v>
      </c>
      <c r="D64" s="36" t="str">
        <f>_xlfn.XLOOKUP(C64,'Export Action'!$A$3:$A$1999,'Export Action'!$X$3:$X$1999)</f>
        <v>Ping Citoyen - Féminisation</v>
      </c>
      <c r="E64" s="1" t="str">
        <f>_xlfn.XLOOKUP(A64,'Export Dossier'!$K$3:$K$974,'Export Dossier'!$D$3:$D$974)</f>
        <v>FFTT-BRET-24-0002</v>
      </c>
      <c r="F64" s="1" t="str">
        <f>_xlfn.XLOOKUP(C64,'Export Action'!$A$3:$A$1999,'Export Action'!$AE$3:$AE$1999)</f>
        <v>Ping Actif</v>
      </c>
      <c r="G64" s="68"/>
      <c r="H64" s="71"/>
      <c r="I64" s="71"/>
      <c r="J64" s="1" t="str">
        <f>_xlfn.XLOOKUP(C64,'Export Action'!$A$3:$A$1999,'Export Action'!$J$3:$J$1999)</f>
        <v>Renouvellement</v>
      </c>
      <c r="K64" s="1" t="str">
        <f>_xlfn.XLOOKUP(C64,'Export Action'!$A$3:$A$1999,'Export Action'!$AL$3:$AL$1999)</f>
        <v>Féminin</v>
      </c>
      <c r="L64" s="1">
        <f>_xlfn.XLOOKUP(C64,'Export Action'!$A$3:$A$1999,'Export Action'!$AM$3:$AM$1999)</f>
        <v>110</v>
      </c>
      <c r="M64" s="5">
        <f>_xlfn.XLOOKUP(A64,'Export 2022'!$K$3:$K$1000,'Export 2022'!$AF$3:$AF$1000)</f>
        <v>7104</v>
      </c>
      <c r="N64" s="5">
        <f>_xlfn.XLOOKUP(A64,'Export 2023'!$K$3:$K$1000,'Export 2023'!$AF$3:$AF$1000)</f>
        <v>9677</v>
      </c>
      <c r="O64" s="5">
        <f>_xlfn.XLOOKUP(A64,'Export Dossier'!$K$3:$K$974,'Export Dossier'!$AD$3:$AD$974)</f>
        <v>11600</v>
      </c>
      <c r="P64" s="31">
        <f>_xlfn.XLOOKUP(C64,'Export Action'!$A$3:$A$1999,'Export Action'!$AS$3:$AS$1999)</f>
        <v>3000</v>
      </c>
      <c r="Q64" s="29">
        <f>(_xlfn.XLOOKUP(C64,'Export Action'!$A$3:$A$1999,'Export Action'!$AS$3:$AS$1999))/_xlfn.XLOOKUP(C64,'Export Action'!$A$3:$A$1999,'Export Action'!$AR$3:$AR$1999)</f>
        <v>0.5</v>
      </c>
      <c r="R64" s="63" t="str">
        <f>IF(OR(_xlfn.XLOOKUP(C64,'Export Action'!$A$3:$A$1999,'Export Action'!$AO$3:$AO$1999)="Communes ZRR./bassins de vie pop &gt; 50% ZRR",_xlfn.XLOOKUP(C64,'Export Action'!$A$3:$A$1999,'Export Action'!$AO$3:$AO$1999)="Contrats de relance et de transition écologique (CRTE) rural"),"Oui","Non")</f>
        <v>Non</v>
      </c>
      <c r="S64" s="73"/>
      <c r="T64" s="74">
        <f t="shared" si="1"/>
        <v>16</v>
      </c>
      <c r="U64" s="75"/>
      <c r="V64" s="8" t="str" cm="1">
        <f t="array" ref="V64">IF(SUMPRODUCT((Tableau13[NOM DE LA STRUCTURE]=Tableau13[[#This Row],[NOM DE LA STRUCTURE]])*Tableau13[MONTANT PROPOSE POUR L''ACTION])=0,"",SUMPRODUCT((Tableau13[NOM DE LA STRUCTURE]=Tableau13[[#This Row],[NOM DE LA STRUCTURE]])*Tableau13[MONTANT PROPOSE POUR L''ACTION]))</f>
        <v/>
      </c>
      <c r="W64" s="79"/>
    </row>
    <row r="65" spans="1:23" ht="33" hidden="1" customHeight="1" x14ac:dyDescent="0.25">
      <c r="A65" s="13" t="str">
        <f>_xlfn.XLOOKUP(C65,'Export Action'!$A$3:$A$1999,'Export Action'!$L$3:$L$1999)</f>
        <v>40326530900027</v>
      </c>
      <c r="B65" s="84" t="str">
        <f>_xlfn.XLOOKUP(A65,'Export Action'!$L$3:$L$1999,'Export Action'!$O$3:$O$1999)</f>
        <v>COMITE DEPARTEMENTAL DE TENNIS DE TABLE DU FINISTERE</v>
      </c>
      <c r="C65" s="1" t="s">
        <v>636</v>
      </c>
      <c r="D65" s="36" t="str">
        <f>_xlfn.XLOOKUP(C65,'Export Action'!$A$3:$A$1999,'Export Action'!$X$3:$X$1999)</f>
        <v>Ping VR et Fit Ping</v>
      </c>
      <c r="E65" s="1" t="str">
        <f>_xlfn.XLOOKUP(A65,'Export Dossier'!$K$3:$K$974,'Export Dossier'!$D$3:$D$974)</f>
        <v>FFTT-BRET-24-0002</v>
      </c>
      <c r="F65" s="1" t="str">
        <f>_xlfn.XLOOKUP(C65,'Export Action'!$A$3:$A$1999,'Export Action'!$AE$3:$AE$1999)</f>
        <v>Nouvelles pratiques</v>
      </c>
      <c r="G65" s="68"/>
      <c r="H65" s="71"/>
      <c r="I65" s="71"/>
      <c r="J65" s="1" t="str">
        <f>_xlfn.XLOOKUP(C65,'Export Action'!$A$3:$A$1999,'Export Action'!$J$3:$J$1999)</f>
        <v>Première demande</v>
      </c>
      <c r="K65" s="1" t="str">
        <f>_xlfn.XLOOKUP(C65,'Export Action'!$A$3:$A$1999,'Export Action'!$AL$3:$AL$1999)</f>
        <v>Mixte</v>
      </c>
      <c r="L65" s="1">
        <f>_xlfn.XLOOKUP(C65,'Export Action'!$A$3:$A$1999,'Export Action'!$AM$3:$AM$1999)</f>
        <v>200</v>
      </c>
      <c r="M65" s="5">
        <f>_xlfn.XLOOKUP(A65,'Export 2022'!$K$3:$K$1000,'Export 2022'!$AF$3:$AF$1000)</f>
        <v>7104</v>
      </c>
      <c r="N65" s="5">
        <f>_xlfn.XLOOKUP(A65,'Export 2023'!$K$3:$K$1000,'Export 2023'!$AF$3:$AF$1000)</f>
        <v>9677</v>
      </c>
      <c r="O65" s="5">
        <f>_xlfn.XLOOKUP(A65,'Export Dossier'!$K$3:$K$974,'Export Dossier'!$AD$3:$AD$974)</f>
        <v>11600</v>
      </c>
      <c r="P65" s="31">
        <f>_xlfn.XLOOKUP(C65,'Export Action'!$A$3:$A$1999,'Export Action'!$AS$3:$AS$1999)</f>
        <v>1600</v>
      </c>
      <c r="Q65" s="29">
        <f>(_xlfn.XLOOKUP(C65,'Export Action'!$A$3:$A$1999,'Export Action'!$AS$3:$AS$1999))/_xlfn.XLOOKUP(C65,'Export Action'!$A$3:$A$1999,'Export Action'!$AR$3:$AR$1999)</f>
        <v>0.5</v>
      </c>
      <c r="R65" s="63" t="str">
        <f>IF(OR(_xlfn.XLOOKUP(C65,'Export Action'!$A$3:$A$1999,'Export Action'!$AO$3:$AO$1999)="Communes ZRR./bassins de vie pop &gt; 50% ZRR",_xlfn.XLOOKUP(C65,'Export Action'!$A$3:$A$1999,'Export Action'!$AO$3:$AO$1999)="Contrats de relance et de transition écologique (CRTE) rural"),"Oui","Non")</f>
        <v>Non</v>
      </c>
      <c r="S65" s="73"/>
      <c r="T65" s="74">
        <f t="shared" si="1"/>
        <v>16</v>
      </c>
      <c r="U65" s="75"/>
      <c r="V65" s="8" t="str" cm="1">
        <f t="array" ref="V65">IF(SUMPRODUCT((Tableau13[NOM DE LA STRUCTURE]=Tableau13[[#This Row],[NOM DE LA STRUCTURE]])*Tableau13[MONTANT PROPOSE POUR L''ACTION])=0,"",SUMPRODUCT((Tableau13[NOM DE LA STRUCTURE]=Tableau13[[#This Row],[NOM DE LA STRUCTURE]])*Tableau13[MONTANT PROPOSE POUR L''ACTION]))</f>
        <v/>
      </c>
      <c r="W65" s="79"/>
    </row>
    <row r="66" spans="1:23" ht="33" hidden="1" customHeight="1" x14ac:dyDescent="0.25">
      <c r="A66" s="13" t="str">
        <f>_xlfn.XLOOKUP(C66,'Export Action'!$A$3:$A$1999,'Export Action'!$L$3:$L$1999)</f>
        <v>38903583300034</v>
      </c>
      <c r="B66" s="84" t="str">
        <f>_xlfn.XLOOKUP(A66,'Export Action'!$L$3:$L$1999,'Export Action'!$O$3:$O$1999)</f>
        <v>COMITE DEPARTEMENTAL DE TENNIS DE TABLE DES COTES D'ARMOR</v>
      </c>
      <c r="C66" s="1" t="s">
        <v>14292</v>
      </c>
      <c r="D66" s="36" t="str">
        <f>_xlfn.XLOOKUP(C66,'Export Action'!$A$3:$A$1999,'Export Action'!$X$3:$X$1999)</f>
        <v>Recrutement et fidélisation des jeunes</v>
      </c>
      <c r="E66" s="1" t="str">
        <f>_xlfn.XLOOKUP(A66,'Export Dossier'!$K$3:$K$974,'Export Dossier'!$D$3:$D$974)</f>
        <v>FFTT-BRET-24-0013</v>
      </c>
      <c r="F66" s="1" t="str">
        <f>_xlfn.XLOOKUP(C66,'Export Action'!$A$3:$A$1999,'Export Action'!$AE$3:$AE$1999)</f>
        <v>Ping Educatif</v>
      </c>
      <c r="G66" s="68"/>
      <c r="H66" s="71"/>
      <c r="I66" s="71"/>
      <c r="J66" s="1" t="str">
        <f>_xlfn.XLOOKUP(C66,'Export Action'!$A$3:$A$1999,'Export Action'!$J$3:$J$1999)</f>
        <v>Renouvellement</v>
      </c>
      <c r="K66" s="1" t="str">
        <f>_xlfn.XLOOKUP(C66,'Export Action'!$A$3:$A$1999,'Export Action'!$AL$3:$AL$1999)</f>
        <v>Mixte</v>
      </c>
      <c r="L66" s="1">
        <f>_xlfn.XLOOKUP(C66,'Export Action'!$A$3:$A$1999,'Export Action'!$AM$3:$AM$1999)</f>
        <v>714</v>
      </c>
      <c r="M66" s="5">
        <f>_xlfn.XLOOKUP(A66,'Export 2022'!$K$3:$K$1000,'Export 2022'!$AF$3:$AF$1000)</f>
        <v>4128</v>
      </c>
      <c r="N66" s="5">
        <f>_xlfn.XLOOKUP(A66,'Export 2023'!$K$3:$K$1000,'Export 2023'!$AF$3:$AF$1000)</f>
        <v>4482</v>
      </c>
      <c r="O66" s="5">
        <f>_xlfn.XLOOKUP(A66,'Export Dossier'!$K$3:$K$974,'Export Dossier'!$AD$3:$AD$974)</f>
        <v>7300</v>
      </c>
      <c r="P66" s="31">
        <f>_xlfn.XLOOKUP(C66,'Export Action'!$A$3:$A$1999,'Export Action'!$AS$3:$AS$1999)</f>
        <v>4000</v>
      </c>
      <c r="Q66" s="29">
        <f>(_xlfn.XLOOKUP(C66,'Export Action'!$A$3:$A$1999,'Export Action'!$AS$3:$AS$1999))/_xlfn.XLOOKUP(C66,'Export Action'!$A$3:$A$1999,'Export Action'!$AR$3:$AR$1999)</f>
        <v>0.41237113402061853</v>
      </c>
      <c r="R66" s="63" t="str">
        <f>IF(OR(_xlfn.XLOOKUP(C66,'Export Action'!$A$3:$A$1999,'Export Action'!$AO$3:$AO$1999)="Communes ZRR./bassins de vie pop &gt; 50% ZRR",_xlfn.XLOOKUP(C66,'Export Action'!$A$3:$A$1999,'Export Action'!$AO$3:$AO$1999)="Contrats de relance et de transition écologique (CRTE) rural"),"Oui","Non")</f>
        <v>Non</v>
      </c>
      <c r="S66" s="73"/>
      <c r="T66" s="74">
        <f t="shared" si="1"/>
        <v>17</v>
      </c>
      <c r="U66" s="75"/>
      <c r="V66" s="8" t="str" cm="1">
        <f t="array" ref="V66">IF(SUMPRODUCT((Tableau13[NOM DE LA STRUCTURE]=Tableau13[[#This Row],[NOM DE LA STRUCTURE]])*Tableau13[MONTANT PROPOSE POUR L''ACTION])=0,"",SUMPRODUCT((Tableau13[NOM DE LA STRUCTURE]=Tableau13[[#This Row],[NOM DE LA STRUCTURE]])*Tableau13[MONTANT PROPOSE POUR L''ACTION]))</f>
        <v/>
      </c>
      <c r="W66" s="79"/>
    </row>
    <row r="67" spans="1:23" ht="33" hidden="1" customHeight="1" x14ac:dyDescent="0.25">
      <c r="A67" s="13" t="str">
        <f>_xlfn.XLOOKUP(C67,'Export Action'!$A$3:$A$1999,'Export Action'!$L$3:$L$1999)</f>
        <v>38903583300034</v>
      </c>
      <c r="B67" s="84" t="str">
        <f>_xlfn.XLOOKUP(A67,'Export Action'!$L$3:$L$1999,'Export Action'!$O$3:$O$1999)</f>
        <v>COMITE DEPARTEMENTAL DE TENNIS DE TABLE DES COTES D'ARMOR</v>
      </c>
      <c r="C67" s="1" t="s">
        <v>14298</v>
      </c>
      <c r="D67" s="36" t="str">
        <f>_xlfn.XLOOKUP(C67,'Export Action'!$A$3:$A$1999,'Export Action'!$X$3:$X$1999)</f>
        <v>Animation Territoriale</v>
      </c>
      <c r="E67" s="1" t="str">
        <f>_xlfn.XLOOKUP(A67,'Export Dossier'!$K$3:$K$974,'Export Dossier'!$D$3:$D$974)</f>
        <v>FFTT-BRET-24-0013</v>
      </c>
      <c r="F67" s="1" t="str">
        <f>_xlfn.XLOOKUP(C67,'Export Action'!$A$3:$A$1999,'Export Action'!$AE$3:$AE$1999)</f>
        <v>Structuration clubs/comités de demain</v>
      </c>
      <c r="G67" s="68"/>
      <c r="H67" s="71"/>
      <c r="I67" s="71"/>
      <c r="J67" s="1" t="str">
        <f>_xlfn.XLOOKUP(C67,'Export Action'!$A$3:$A$1999,'Export Action'!$J$3:$J$1999)</f>
        <v>Renouvellement</v>
      </c>
      <c r="K67" s="1" t="str">
        <f>_xlfn.XLOOKUP(C67,'Export Action'!$A$3:$A$1999,'Export Action'!$AL$3:$AL$1999)</f>
        <v>Mixte</v>
      </c>
      <c r="L67" s="1">
        <f>_xlfn.XLOOKUP(C67,'Export Action'!$A$3:$A$1999,'Export Action'!$AM$3:$AM$1999)</f>
        <v>300</v>
      </c>
      <c r="M67" s="5">
        <f>_xlfn.XLOOKUP(A67,'Export 2022'!$K$3:$K$1000,'Export 2022'!$AF$3:$AF$1000)</f>
        <v>4128</v>
      </c>
      <c r="N67" s="5">
        <f>_xlfn.XLOOKUP(A67,'Export 2023'!$K$3:$K$1000,'Export 2023'!$AF$3:$AF$1000)</f>
        <v>4482</v>
      </c>
      <c r="O67" s="5">
        <f>_xlfn.XLOOKUP(A67,'Export Dossier'!$K$3:$K$974,'Export Dossier'!$AD$3:$AD$974)</f>
        <v>7300</v>
      </c>
      <c r="P67" s="31">
        <f>_xlfn.XLOOKUP(C67,'Export Action'!$A$3:$A$1999,'Export Action'!$AS$3:$AS$1999)</f>
        <v>2500</v>
      </c>
      <c r="Q67" s="29">
        <f>(_xlfn.XLOOKUP(C67,'Export Action'!$A$3:$A$1999,'Export Action'!$AS$3:$AS$1999))/_xlfn.XLOOKUP(C67,'Export Action'!$A$3:$A$1999,'Export Action'!$AR$3:$AR$1999)</f>
        <v>0.45454545454545453</v>
      </c>
      <c r="R67" s="63" t="str">
        <f>IF(OR(_xlfn.XLOOKUP(C67,'Export Action'!$A$3:$A$1999,'Export Action'!$AO$3:$AO$1999)="Communes ZRR./bassins de vie pop &gt; 50% ZRR",_xlfn.XLOOKUP(C67,'Export Action'!$A$3:$A$1999,'Export Action'!$AO$3:$AO$1999)="Contrats de relance et de transition écologique (CRTE) rural"),"Oui","Non")</f>
        <v>Non</v>
      </c>
      <c r="S67" s="73"/>
      <c r="T67" s="74">
        <f t="shared" si="1"/>
        <v>17</v>
      </c>
      <c r="U67" s="75"/>
      <c r="V67" s="8" t="str" cm="1">
        <f t="array" ref="V67">IF(SUMPRODUCT((Tableau13[NOM DE LA STRUCTURE]=Tableau13[[#This Row],[NOM DE LA STRUCTURE]])*Tableau13[MONTANT PROPOSE POUR L''ACTION])=0,"",SUMPRODUCT((Tableau13[NOM DE LA STRUCTURE]=Tableau13[[#This Row],[NOM DE LA STRUCTURE]])*Tableau13[MONTANT PROPOSE POUR L''ACTION]))</f>
        <v/>
      </c>
      <c r="W67" s="79"/>
    </row>
    <row r="68" spans="1:23" ht="33" hidden="1" customHeight="1" x14ac:dyDescent="0.25">
      <c r="A68" s="13" t="str">
        <f>_xlfn.XLOOKUP(C68,'Export Action'!$A$3:$A$1999,'Export Action'!$L$3:$L$1999)</f>
        <v>38903583300034</v>
      </c>
      <c r="B68" s="84" t="str">
        <f>_xlfn.XLOOKUP(A68,'Export Action'!$L$3:$L$1999,'Export Action'!$O$3:$O$1999)</f>
        <v>COMITE DEPARTEMENTAL DE TENNIS DE TABLE DES COTES D'ARMOR</v>
      </c>
      <c r="C68" s="1" t="s">
        <v>14303</v>
      </c>
      <c r="D68" s="36" t="str">
        <f>_xlfn.XLOOKUP(C68,'Export Action'!$A$3:$A$1999,'Export Action'!$X$3:$X$1999)</f>
        <v>Opérations été ping</v>
      </c>
      <c r="E68" s="1" t="str">
        <f>_xlfn.XLOOKUP(A68,'Export Dossier'!$K$3:$K$974,'Export Dossier'!$D$3:$D$974)</f>
        <v>FFTT-BRET-24-0013</v>
      </c>
      <c r="F68" s="1" t="str">
        <f>_xlfn.XLOOKUP(C68,'Export Action'!$A$3:$A$1999,'Export Action'!$AE$3:$AE$1999)</f>
        <v>Nouvelles pratiques</v>
      </c>
      <c r="G68" s="68"/>
      <c r="H68" s="71"/>
      <c r="I68" s="71"/>
      <c r="J68" s="1" t="str">
        <f>_xlfn.XLOOKUP(C68,'Export Action'!$A$3:$A$1999,'Export Action'!$J$3:$J$1999)</f>
        <v>Première demande</v>
      </c>
      <c r="K68" s="1" t="str">
        <f>_xlfn.XLOOKUP(C68,'Export Action'!$A$3:$A$1999,'Export Action'!$AL$3:$AL$1999)</f>
        <v>Mixte</v>
      </c>
      <c r="L68" s="1">
        <f>_xlfn.XLOOKUP(C68,'Export Action'!$A$3:$A$1999,'Export Action'!$AM$3:$AM$1999)</f>
        <v>100</v>
      </c>
      <c r="M68" s="5">
        <f>_xlfn.XLOOKUP(A68,'Export 2022'!$K$3:$K$1000,'Export 2022'!$AF$3:$AF$1000)</f>
        <v>4128</v>
      </c>
      <c r="N68" s="5">
        <f>_xlfn.XLOOKUP(A68,'Export 2023'!$K$3:$K$1000,'Export 2023'!$AF$3:$AF$1000)</f>
        <v>4482</v>
      </c>
      <c r="O68" s="5">
        <f>_xlfn.XLOOKUP(A68,'Export Dossier'!$K$3:$K$974,'Export Dossier'!$AD$3:$AD$974)</f>
        <v>7300</v>
      </c>
      <c r="P68" s="31">
        <f>_xlfn.XLOOKUP(C68,'Export Action'!$A$3:$A$1999,'Export Action'!$AS$3:$AS$1999)</f>
        <v>800</v>
      </c>
      <c r="Q68" s="29">
        <f>(_xlfn.XLOOKUP(C68,'Export Action'!$A$3:$A$1999,'Export Action'!$AS$3:$AS$1999))/_xlfn.XLOOKUP(C68,'Export Action'!$A$3:$A$1999,'Export Action'!$AR$3:$AR$1999)</f>
        <v>0.44444444444444442</v>
      </c>
      <c r="R68" s="63" t="str">
        <f>IF(OR(_xlfn.XLOOKUP(C68,'Export Action'!$A$3:$A$1999,'Export Action'!$AO$3:$AO$1999)="Communes ZRR./bassins de vie pop &gt; 50% ZRR",_xlfn.XLOOKUP(C68,'Export Action'!$A$3:$A$1999,'Export Action'!$AO$3:$AO$1999)="Contrats de relance et de transition écologique (CRTE) rural"),"Oui","Non")</f>
        <v>Non</v>
      </c>
      <c r="S68" s="73"/>
      <c r="T68" s="74">
        <f t="shared" ref="T68:T96" si="2">IF(A68=A67,T67,T67+1)</f>
        <v>17</v>
      </c>
      <c r="U68" s="75"/>
      <c r="V68" s="8" t="str" cm="1">
        <f t="array" ref="V68">IF(SUMPRODUCT((Tableau13[NOM DE LA STRUCTURE]=Tableau13[[#This Row],[NOM DE LA STRUCTURE]])*Tableau13[MONTANT PROPOSE POUR L''ACTION])=0,"",SUMPRODUCT((Tableau13[NOM DE LA STRUCTURE]=Tableau13[[#This Row],[NOM DE LA STRUCTURE]])*Tableau13[MONTANT PROPOSE POUR L''ACTION]))</f>
        <v/>
      </c>
      <c r="W68" s="79"/>
    </row>
    <row r="69" spans="1:23" ht="33" hidden="1" customHeight="1" x14ac:dyDescent="0.25">
      <c r="A69" s="13" t="str">
        <f>_xlfn.XLOOKUP(C69,'Export Action'!$A$3:$A$1999,'Export Action'!$L$3:$L$1999)</f>
        <v>32872442200048</v>
      </c>
      <c r="B69" s="84" t="str">
        <f>_xlfn.XLOOKUP(A69,'Export Action'!$L$3:$L$1999,'Export Action'!$O$3:$O$1999)</f>
        <v>COMITE D'ILLE-ET-VILAINE DE TENNIS DE TABLE</v>
      </c>
      <c r="C69" s="1" t="s">
        <v>14352</v>
      </c>
      <c r="D69" s="36" t="str">
        <f>_xlfn.XLOOKUP(C69,'Export Action'!$A$3:$A$1999,'Export Action'!$X$3:$X$1999)</f>
        <v>Journées de recensement et de fidélisation _ Action 2.11 du PST et 1.1 CD04 du PSF</v>
      </c>
      <c r="E69" s="1" t="str">
        <f>_xlfn.XLOOKUP(A69,'Export Dossier'!$K$3:$K$974,'Export Dossier'!$D$3:$D$974)</f>
        <v>FFTT-BRET-24-0016</v>
      </c>
      <c r="F69" s="1" t="str">
        <f>_xlfn.XLOOKUP(C69,'Export Action'!$A$3:$A$1999,'Export Action'!$AE$3:$AE$1999)</f>
        <v>Ping Educatif</v>
      </c>
      <c r="G69" s="68"/>
      <c r="H69" s="71"/>
      <c r="I69" s="71"/>
      <c r="J69" s="1" t="str">
        <f>_xlfn.XLOOKUP(C69,'Export Action'!$A$3:$A$1999,'Export Action'!$J$3:$J$1999)</f>
        <v>Renouvellement</v>
      </c>
      <c r="K69" s="1" t="str">
        <f>_xlfn.XLOOKUP(C69,'Export Action'!$A$3:$A$1999,'Export Action'!$AL$3:$AL$1999)</f>
        <v>Mixte</v>
      </c>
      <c r="L69" s="1">
        <f>_xlfn.XLOOKUP(C69,'Export Action'!$A$3:$A$1999,'Export Action'!$AM$3:$AM$1999)</f>
        <v>2000</v>
      </c>
      <c r="M69" s="5">
        <f>_xlfn.XLOOKUP(A69,'Export 2022'!$K$3:$K$1000,'Export 2022'!$AF$3:$AF$1000)</f>
        <v>7761</v>
      </c>
      <c r="N69" s="5">
        <f>_xlfn.XLOOKUP(A69,'Export 2023'!$K$3:$K$1000,'Export 2023'!$AF$3:$AF$1000)</f>
        <v>10217</v>
      </c>
      <c r="O69" s="5">
        <f>_xlfn.XLOOKUP(A69,'Export Dossier'!$K$3:$K$974,'Export Dossier'!$AD$3:$AD$974)</f>
        <v>11800</v>
      </c>
      <c r="P69" s="31">
        <f>_xlfn.XLOOKUP(C69,'Export Action'!$A$3:$A$1999,'Export Action'!$AS$3:$AS$1999)</f>
        <v>3000</v>
      </c>
      <c r="Q69" s="29">
        <f>(_xlfn.XLOOKUP(C69,'Export Action'!$A$3:$A$1999,'Export Action'!$AS$3:$AS$1999))/_xlfn.XLOOKUP(C69,'Export Action'!$A$3:$A$1999,'Export Action'!$AR$3:$AR$1999)</f>
        <v>0.46153846153846156</v>
      </c>
      <c r="R69" s="63" t="str">
        <f>IF(OR(_xlfn.XLOOKUP(C69,'Export Action'!$A$3:$A$1999,'Export Action'!$AO$3:$AO$1999)="Communes ZRR./bassins de vie pop &gt; 50% ZRR",_xlfn.XLOOKUP(C69,'Export Action'!$A$3:$A$1999,'Export Action'!$AO$3:$AO$1999)="Contrats de relance et de transition écologique (CRTE) rural"),"Oui","Non")</f>
        <v>Non</v>
      </c>
      <c r="S69" s="73"/>
      <c r="T69" s="74">
        <f t="shared" si="2"/>
        <v>18</v>
      </c>
      <c r="U69" s="75"/>
      <c r="V69" s="8" t="str" cm="1">
        <f t="array" ref="V69">IF(SUMPRODUCT((Tableau13[NOM DE LA STRUCTURE]=Tableau13[[#This Row],[NOM DE LA STRUCTURE]])*Tableau13[MONTANT PROPOSE POUR L''ACTION])=0,"",SUMPRODUCT((Tableau13[NOM DE LA STRUCTURE]=Tableau13[[#This Row],[NOM DE LA STRUCTURE]])*Tableau13[MONTANT PROPOSE POUR L''ACTION]))</f>
        <v/>
      </c>
      <c r="W69" s="79"/>
    </row>
    <row r="70" spans="1:23" ht="33" hidden="1" customHeight="1" x14ac:dyDescent="0.25">
      <c r="A70" s="13" t="str">
        <f>_xlfn.XLOOKUP(C70,'Export Action'!$A$3:$A$1999,'Export Action'!$L$3:$L$1999)</f>
        <v>32872442200048</v>
      </c>
      <c r="B70" s="84" t="str">
        <f>_xlfn.XLOOKUP(A70,'Export Action'!$L$3:$L$1999,'Export Action'!$O$3:$O$1999)</f>
        <v>COMITE D'ILLE-ET-VILAINE DE TENNIS DE TABLE</v>
      </c>
      <c r="C70" s="1" t="s">
        <v>14359</v>
      </c>
      <c r="D70" s="36" t="str">
        <f>_xlfn.XLOOKUP(C70,'Export Action'!$A$3:$A$1999,'Export Action'!$X$3:$X$1999)</f>
        <v>Former -action 3.11 et 3.12 du PST et 1.3.1_CD01 du PSF</v>
      </c>
      <c r="E70" s="1" t="str">
        <f>_xlfn.XLOOKUP(A70,'Export Dossier'!$K$3:$K$974,'Export Dossier'!$D$3:$D$974)</f>
        <v>FFTT-BRET-24-0016</v>
      </c>
      <c r="F70" s="1" t="str">
        <f>_xlfn.XLOOKUP(C70,'Export Action'!$A$3:$A$1999,'Export Action'!$AE$3:$AE$1999)</f>
        <v>Structuration clubs/comités de demain</v>
      </c>
      <c r="G70" s="68"/>
      <c r="H70" s="71"/>
      <c r="I70" s="71"/>
      <c r="J70" s="1" t="str">
        <f>_xlfn.XLOOKUP(C70,'Export Action'!$A$3:$A$1999,'Export Action'!$J$3:$J$1999)</f>
        <v>Renouvellement</v>
      </c>
      <c r="K70" s="1" t="str">
        <f>_xlfn.XLOOKUP(C70,'Export Action'!$A$3:$A$1999,'Export Action'!$AL$3:$AL$1999)</f>
        <v>Mixte</v>
      </c>
      <c r="L70" s="1">
        <f>_xlfn.XLOOKUP(C70,'Export Action'!$A$3:$A$1999,'Export Action'!$AM$3:$AM$1999)</f>
        <v>12</v>
      </c>
      <c r="M70" s="5">
        <f>_xlfn.XLOOKUP(A70,'Export 2022'!$K$3:$K$1000,'Export 2022'!$AF$3:$AF$1000)</f>
        <v>7761</v>
      </c>
      <c r="N70" s="5">
        <f>_xlfn.XLOOKUP(A70,'Export 2023'!$K$3:$K$1000,'Export 2023'!$AF$3:$AF$1000)</f>
        <v>10217</v>
      </c>
      <c r="O70" s="5">
        <f>_xlfn.XLOOKUP(A70,'Export Dossier'!$K$3:$K$974,'Export Dossier'!$AD$3:$AD$974)</f>
        <v>11800</v>
      </c>
      <c r="P70" s="31">
        <f>_xlfn.XLOOKUP(C70,'Export Action'!$A$3:$A$1999,'Export Action'!$AS$3:$AS$1999)</f>
        <v>3500</v>
      </c>
      <c r="Q70" s="29">
        <f>(_xlfn.XLOOKUP(C70,'Export Action'!$A$3:$A$1999,'Export Action'!$AS$3:$AS$1999))/_xlfn.XLOOKUP(C70,'Export Action'!$A$3:$A$1999,'Export Action'!$AR$3:$AR$1999)</f>
        <v>0.39772727272727271</v>
      </c>
      <c r="R70" s="63" t="str">
        <f>IF(OR(_xlfn.XLOOKUP(C70,'Export Action'!$A$3:$A$1999,'Export Action'!$AO$3:$AO$1999)="Communes ZRR./bassins de vie pop &gt; 50% ZRR",_xlfn.XLOOKUP(C70,'Export Action'!$A$3:$A$1999,'Export Action'!$AO$3:$AO$1999)="Contrats de relance et de transition écologique (CRTE) rural"),"Oui","Non")</f>
        <v>Non</v>
      </c>
      <c r="S70" s="73"/>
      <c r="T70" s="74">
        <f t="shared" si="2"/>
        <v>18</v>
      </c>
      <c r="U70" s="75"/>
      <c r="V70" s="8" t="str" cm="1">
        <f t="array" ref="V70">IF(SUMPRODUCT((Tableau13[NOM DE LA STRUCTURE]=Tableau13[[#This Row],[NOM DE LA STRUCTURE]])*Tableau13[MONTANT PROPOSE POUR L''ACTION])=0,"",SUMPRODUCT((Tableau13[NOM DE LA STRUCTURE]=Tableau13[[#This Row],[NOM DE LA STRUCTURE]])*Tableau13[MONTANT PROPOSE POUR L''ACTION]))</f>
        <v/>
      </c>
      <c r="W70" s="79"/>
    </row>
    <row r="71" spans="1:23" ht="33" hidden="1" customHeight="1" x14ac:dyDescent="0.25">
      <c r="A71" s="13" t="str">
        <f>_xlfn.XLOOKUP(C71,'Export Action'!$A$3:$A$1999,'Export Action'!$L$3:$L$1999)</f>
        <v>32872442200048</v>
      </c>
      <c r="B71" s="84" t="str">
        <f>_xlfn.XLOOKUP(A71,'Export Action'!$L$3:$L$1999,'Export Action'!$O$3:$O$1999)</f>
        <v>COMITE D'ILLE-ET-VILAINE DE TENNIS DE TABLE</v>
      </c>
      <c r="C71" s="1" t="s">
        <v>14364</v>
      </c>
      <c r="D71" s="36" t="str">
        <f>_xlfn.XLOOKUP(C71,'Export Action'!$A$3:$A$1999,'Export Action'!$X$3:$X$1999)</f>
        <v>Soirées thématiques  _ action 1.22 du PST et 1.3.5 CD02 du PSF</v>
      </c>
      <c r="E71" s="1" t="str">
        <f>_xlfn.XLOOKUP(A71,'Export Dossier'!$K$3:$K$974,'Export Dossier'!$D$3:$D$974)</f>
        <v>FFTT-BRET-24-0016</v>
      </c>
      <c r="F71" s="1" t="str">
        <f>_xlfn.XLOOKUP(C71,'Export Action'!$A$3:$A$1999,'Export Action'!$AE$3:$AE$1999)</f>
        <v>Structuration clubs/comités de demain</v>
      </c>
      <c r="G71" s="68"/>
      <c r="H71" s="71"/>
      <c r="I71" s="71"/>
      <c r="J71" s="1" t="str">
        <f>_xlfn.XLOOKUP(C71,'Export Action'!$A$3:$A$1999,'Export Action'!$J$3:$J$1999)</f>
        <v>Renouvellement</v>
      </c>
      <c r="K71" s="1" t="str">
        <f>_xlfn.XLOOKUP(C71,'Export Action'!$A$3:$A$1999,'Export Action'!$AL$3:$AL$1999)</f>
        <v>Mixte</v>
      </c>
      <c r="L71" s="1">
        <f>_xlfn.XLOOKUP(C71,'Export Action'!$A$3:$A$1999,'Export Action'!$AM$3:$AM$1999)</f>
        <v>20</v>
      </c>
      <c r="M71" s="5">
        <f>_xlfn.XLOOKUP(A71,'Export 2022'!$K$3:$K$1000,'Export 2022'!$AF$3:$AF$1000)</f>
        <v>7761</v>
      </c>
      <c r="N71" s="5">
        <f>_xlfn.XLOOKUP(A71,'Export 2023'!$K$3:$K$1000,'Export 2023'!$AF$3:$AF$1000)</f>
        <v>10217</v>
      </c>
      <c r="O71" s="5">
        <f>_xlfn.XLOOKUP(A71,'Export Dossier'!$K$3:$K$974,'Export Dossier'!$AD$3:$AD$974)</f>
        <v>11800</v>
      </c>
      <c r="P71" s="31">
        <f>_xlfn.XLOOKUP(C71,'Export Action'!$A$3:$A$1999,'Export Action'!$AS$3:$AS$1999)</f>
        <v>2300</v>
      </c>
      <c r="Q71" s="29">
        <f>(_xlfn.XLOOKUP(C71,'Export Action'!$A$3:$A$1999,'Export Action'!$AS$3:$AS$1999))/_xlfn.XLOOKUP(C71,'Export Action'!$A$3:$A$1999,'Export Action'!$AR$3:$AR$1999)</f>
        <v>0.46</v>
      </c>
      <c r="R71" s="63" t="str">
        <f>IF(OR(_xlfn.XLOOKUP(C71,'Export Action'!$A$3:$A$1999,'Export Action'!$AO$3:$AO$1999)="Communes ZRR./bassins de vie pop &gt; 50% ZRR",_xlfn.XLOOKUP(C71,'Export Action'!$A$3:$A$1999,'Export Action'!$AO$3:$AO$1999)="Contrats de relance et de transition écologique (CRTE) rural"),"Oui","Non")</f>
        <v>Non</v>
      </c>
      <c r="S71" s="73"/>
      <c r="T71" s="74">
        <f t="shared" si="2"/>
        <v>18</v>
      </c>
      <c r="U71" s="75"/>
      <c r="V71" s="8" t="str" cm="1">
        <f t="array" ref="V71">IF(SUMPRODUCT((Tableau13[NOM DE LA STRUCTURE]=Tableau13[[#This Row],[NOM DE LA STRUCTURE]])*Tableau13[MONTANT PROPOSE POUR L''ACTION])=0,"",SUMPRODUCT((Tableau13[NOM DE LA STRUCTURE]=Tableau13[[#This Row],[NOM DE LA STRUCTURE]])*Tableau13[MONTANT PROPOSE POUR L''ACTION]))</f>
        <v/>
      </c>
      <c r="W71" s="79"/>
    </row>
    <row r="72" spans="1:23" ht="33" hidden="1" customHeight="1" x14ac:dyDescent="0.25">
      <c r="A72" s="13" t="str">
        <f>_xlfn.XLOOKUP(C72,'Export Action'!$A$3:$A$1999,'Export Action'!$L$3:$L$1999)</f>
        <v>32872442200048</v>
      </c>
      <c r="B72" s="84" t="str">
        <f>_xlfn.XLOOKUP(A72,'Export Action'!$L$3:$L$1999,'Export Action'!$O$3:$O$1999)</f>
        <v>COMITE D'ILLE-ET-VILAINE DE TENNIS DE TABLE</v>
      </c>
      <c r="C72" s="1" t="s">
        <v>14369</v>
      </c>
      <c r="D72" s="36" t="str">
        <f>_xlfn.XLOOKUP(C72,'Export Action'!$A$3:$A$1999,'Export Action'!$X$3:$X$1999)</f>
        <v>Évaluer et faire découvrir la compétition _ action 2.32 du PST</v>
      </c>
      <c r="E72" s="1" t="str">
        <f>_xlfn.XLOOKUP(A72,'Export Dossier'!$K$3:$K$974,'Export Dossier'!$D$3:$D$974)</f>
        <v>FFTT-BRET-24-0016</v>
      </c>
      <c r="F72" s="1" t="str">
        <f>_xlfn.XLOOKUP(C72,'Export Action'!$A$3:$A$1999,'Export Action'!$AE$3:$AE$1999)</f>
        <v>Ping Educatif</v>
      </c>
      <c r="G72" s="68"/>
      <c r="H72" s="71"/>
      <c r="I72" s="71"/>
      <c r="J72" s="1" t="str">
        <f>_xlfn.XLOOKUP(C72,'Export Action'!$A$3:$A$1999,'Export Action'!$J$3:$J$1999)</f>
        <v>Renouvellement</v>
      </c>
      <c r="K72" s="1" t="str">
        <f>_xlfn.XLOOKUP(C72,'Export Action'!$A$3:$A$1999,'Export Action'!$AL$3:$AL$1999)</f>
        <v>Mixte</v>
      </c>
      <c r="L72" s="1">
        <f>_xlfn.XLOOKUP(C72,'Export Action'!$A$3:$A$1999,'Export Action'!$AM$3:$AM$1999)</f>
        <v>30</v>
      </c>
      <c r="M72" s="5">
        <f>_xlfn.XLOOKUP(A72,'Export 2022'!$K$3:$K$1000,'Export 2022'!$AF$3:$AF$1000)</f>
        <v>7761</v>
      </c>
      <c r="N72" s="5">
        <f>_xlfn.XLOOKUP(A72,'Export 2023'!$K$3:$K$1000,'Export 2023'!$AF$3:$AF$1000)</f>
        <v>10217</v>
      </c>
      <c r="O72" s="5">
        <f>_xlfn.XLOOKUP(A72,'Export Dossier'!$K$3:$K$974,'Export Dossier'!$AD$3:$AD$974)</f>
        <v>11800</v>
      </c>
      <c r="P72" s="31">
        <f>_xlfn.XLOOKUP(C72,'Export Action'!$A$3:$A$1999,'Export Action'!$AS$3:$AS$1999)</f>
        <v>3000</v>
      </c>
      <c r="Q72" s="29">
        <f>(_xlfn.XLOOKUP(C72,'Export Action'!$A$3:$A$1999,'Export Action'!$AS$3:$AS$1999))/_xlfn.XLOOKUP(C72,'Export Action'!$A$3:$A$1999,'Export Action'!$AR$3:$AR$1999)</f>
        <v>0.50933786078098475</v>
      </c>
      <c r="R72" s="63" t="str">
        <f>IF(OR(_xlfn.XLOOKUP(C72,'Export Action'!$A$3:$A$1999,'Export Action'!$AO$3:$AO$1999)="Communes ZRR./bassins de vie pop &gt; 50% ZRR",_xlfn.XLOOKUP(C72,'Export Action'!$A$3:$A$1999,'Export Action'!$AO$3:$AO$1999)="Contrats de relance et de transition écologique (CRTE) rural"),"Oui","Non")</f>
        <v>Non</v>
      </c>
      <c r="S72" s="73"/>
      <c r="T72" s="74">
        <f t="shared" si="2"/>
        <v>18</v>
      </c>
      <c r="U72" s="75"/>
      <c r="V72" s="8" t="str" cm="1">
        <f t="array" ref="V72">IF(SUMPRODUCT((Tableau13[NOM DE LA STRUCTURE]=Tableau13[[#This Row],[NOM DE LA STRUCTURE]])*Tableau13[MONTANT PROPOSE POUR L''ACTION])=0,"",SUMPRODUCT((Tableau13[NOM DE LA STRUCTURE]=Tableau13[[#This Row],[NOM DE LA STRUCTURE]])*Tableau13[MONTANT PROPOSE POUR L''ACTION]))</f>
        <v/>
      </c>
      <c r="W72" s="79"/>
    </row>
    <row r="73" spans="1:23" ht="33" hidden="1" customHeight="1" x14ac:dyDescent="0.25">
      <c r="A73" s="13" t="str">
        <f>_xlfn.XLOOKUP(C73,'Export Action'!$A$3:$A$1999,'Export Action'!$L$3:$L$1999)</f>
        <v>39854025200028</v>
      </c>
      <c r="B73" s="84" t="str">
        <f>_xlfn.XLOOKUP(A73,'Export Action'!$L$3:$L$1999,'Export Action'!$O$3:$O$1999)</f>
        <v>COMITE DEPARTEMENTAL DE TENNIS DE TABLE DU MORBIHAN</v>
      </c>
      <c r="C73" s="1" t="s">
        <v>14388</v>
      </c>
      <c r="D73" s="36" t="str">
        <f>_xlfn.XLOOKUP(C73,'Export Action'!$A$3:$A$1999,'Export Action'!$X$3:$X$1999)</f>
        <v>Recrutement et fidélisation des jeunes</v>
      </c>
      <c r="E73" s="1" t="str">
        <f>_xlfn.XLOOKUP(A73,'Export Dossier'!$K$3:$K$974,'Export Dossier'!$D$3:$D$974)</f>
        <v>FFTT-BRET-24-0018</v>
      </c>
      <c r="F73" s="1" t="str">
        <f>_xlfn.XLOOKUP(C73,'Export Action'!$A$3:$A$1999,'Export Action'!$AE$3:$AE$1999)</f>
        <v>Ping Educatif</v>
      </c>
      <c r="G73" s="68"/>
      <c r="H73" s="71"/>
      <c r="I73" s="71"/>
      <c r="J73" s="1" t="str">
        <f>_xlfn.XLOOKUP(C73,'Export Action'!$A$3:$A$1999,'Export Action'!$J$3:$J$1999)</f>
        <v>Renouvellement</v>
      </c>
      <c r="K73" s="1" t="str">
        <f>_xlfn.XLOOKUP(C73,'Export Action'!$A$3:$A$1999,'Export Action'!$AL$3:$AL$1999)</f>
        <v>Mixte</v>
      </c>
      <c r="L73" s="1">
        <f>_xlfn.XLOOKUP(C73,'Export Action'!$A$3:$A$1999,'Export Action'!$AM$3:$AM$1999)</f>
        <v>2000</v>
      </c>
      <c r="M73" s="5">
        <f>_xlfn.XLOOKUP(A73,'Export 2022'!$K$3:$K$1000,'Export 2022'!$AF$3:$AF$1000)</f>
        <v>0</v>
      </c>
      <c r="N73" s="5">
        <f>_xlfn.XLOOKUP(A73,'Export 2023'!$K$3:$K$1000,'Export 2023'!$AF$3:$AF$1000)</f>
        <v>6048</v>
      </c>
      <c r="O73" s="5">
        <f>_xlfn.XLOOKUP(A73,'Export Dossier'!$K$3:$K$974,'Export Dossier'!$AD$3:$AD$974)</f>
        <v>12100</v>
      </c>
      <c r="P73" s="31">
        <f>_xlfn.XLOOKUP(C73,'Export Action'!$A$3:$A$1999,'Export Action'!$AS$3:$AS$1999)</f>
        <v>4000</v>
      </c>
      <c r="Q73" s="29">
        <f>(_xlfn.XLOOKUP(C73,'Export Action'!$A$3:$A$1999,'Export Action'!$AS$3:$AS$1999))/_xlfn.XLOOKUP(C73,'Export Action'!$A$3:$A$1999,'Export Action'!$AR$3:$AR$1999)</f>
        <v>0.3125</v>
      </c>
      <c r="R73" s="63" t="str">
        <f>IF(OR(_xlfn.XLOOKUP(C73,'Export Action'!$A$3:$A$1999,'Export Action'!$AO$3:$AO$1999)="Communes ZRR./bassins de vie pop &gt; 50% ZRR",_xlfn.XLOOKUP(C73,'Export Action'!$A$3:$A$1999,'Export Action'!$AO$3:$AO$1999)="Contrats de relance et de transition écologique (CRTE) rural"),"Oui","Non")</f>
        <v>Non</v>
      </c>
      <c r="S73" s="73"/>
      <c r="T73" s="74">
        <f t="shared" si="2"/>
        <v>19</v>
      </c>
      <c r="U73" s="75"/>
      <c r="V73" s="8" t="str" cm="1">
        <f t="array" ref="V73">IF(SUMPRODUCT((Tableau13[NOM DE LA STRUCTURE]=Tableau13[[#This Row],[NOM DE LA STRUCTURE]])*Tableau13[MONTANT PROPOSE POUR L''ACTION])=0,"",SUMPRODUCT((Tableau13[NOM DE LA STRUCTURE]=Tableau13[[#This Row],[NOM DE LA STRUCTURE]])*Tableau13[MONTANT PROPOSE POUR L''ACTION]))</f>
        <v/>
      </c>
      <c r="W73" s="79"/>
    </row>
    <row r="74" spans="1:23" ht="33" hidden="1" customHeight="1" x14ac:dyDescent="0.25">
      <c r="A74" s="13" t="str">
        <f>_xlfn.XLOOKUP(C74,'Export Action'!$A$3:$A$1999,'Export Action'!$L$3:$L$1999)</f>
        <v>39854025200028</v>
      </c>
      <c r="B74" s="84" t="str">
        <f>_xlfn.XLOOKUP(A74,'Export Action'!$L$3:$L$1999,'Export Action'!$O$3:$O$1999)</f>
        <v>COMITE DEPARTEMENTAL DE TENNIS DE TABLE DU MORBIHAN</v>
      </c>
      <c r="C74" s="1" t="s">
        <v>14394</v>
      </c>
      <c r="D74" s="36" t="str">
        <f>_xlfn.XLOOKUP(C74,'Export Action'!$A$3:$A$1999,'Export Action'!$X$3:$X$1999)</f>
        <v>Soutien aux clubs: structuration, accompagnement de leur développement et organisation de sessions de formation</v>
      </c>
      <c r="E74" s="1" t="str">
        <f>_xlfn.XLOOKUP(A74,'Export Dossier'!$K$3:$K$974,'Export Dossier'!$D$3:$D$974)</f>
        <v>FFTT-BRET-24-0018</v>
      </c>
      <c r="F74" s="1" t="str">
        <f>_xlfn.XLOOKUP(C74,'Export Action'!$A$3:$A$1999,'Export Action'!$AE$3:$AE$1999)</f>
        <v>Structuration clubs/comités de demain</v>
      </c>
      <c r="G74" s="68"/>
      <c r="H74" s="71"/>
      <c r="I74" s="71"/>
      <c r="J74" s="1" t="str">
        <f>_xlfn.XLOOKUP(C74,'Export Action'!$A$3:$A$1999,'Export Action'!$J$3:$J$1999)</f>
        <v>Renouvellement</v>
      </c>
      <c r="K74" s="1" t="str">
        <f>_xlfn.XLOOKUP(C74,'Export Action'!$A$3:$A$1999,'Export Action'!$AL$3:$AL$1999)</f>
        <v>Mixte</v>
      </c>
      <c r="L74" s="1">
        <f>_xlfn.XLOOKUP(C74,'Export Action'!$A$3:$A$1999,'Export Action'!$AM$3:$AM$1999)</f>
        <v>54</v>
      </c>
      <c r="M74" s="5">
        <f>_xlfn.XLOOKUP(A74,'Export 2022'!$K$3:$K$1000,'Export 2022'!$AF$3:$AF$1000)</f>
        <v>0</v>
      </c>
      <c r="N74" s="5">
        <f>_xlfn.XLOOKUP(A74,'Export 2023'!$K$3:$K$1000,'Export 2023'!$AF$3:$AF$1000)</f>
        <v>6048</v>
      </c>
      <c r="O74" s="5">
        <f>_xlfn.XLOOKUP(A74,'Export Dossier'!$K$3:$K$974,'Export Dossier'!$AD$3:$AD$974)</f>
        <v>12100</v>
      </c>
      <c r="P74" s="31">
        <f>_xlfn.XLOOKUP(C74,'Export Action'!$A$3:$A$1999,'Export Action'!$AS$3:$AS$1999)</f>
        <v>4600</v>
      </c>
      <c r="Q74" s="29">
        <f>(_xlfn.XLOOKUP(C74,'Export Action'!$A$3:$A$1999,'Export Action'!$AS$3:$AS$1999))/_xlfn.XLOOKUP(C74,'Export Action'!$A$3:$A$1999,'Export Action'!$AR$3:$AR$1999)</f>
        <v>0.48936170212765956</v>
      </c>
      <c r="R74" s="63" t="str">
        <f>IF(OR(_xlfn.XLOOKUP(C74,'Export Action'!$A$3:$A$1999,'Export Action'!$AO$3:$AO$1999)="Communes ZRR./bassins de vie pop &gt; 50% ZRR",_xlfn.XLOOKUP(C74,'Export Action'!$A$3:$A$1999,'Export Action'!$AO$3:$AO$1999)="Contrats de relance et de transition écologique (CRTE) rural"),"Oui","Non")</f>
        <v>Non</v>
      </c>
      <c r="S74" s="73"/>
      <c r="T74" s="74">
        <f t="shared" si="2"/>
        <v>19</v>
      </c>
      <c r="U74" s="75"/>
      <c r="V74" s="8" t="str" cm="1">
        <f t="array" ref="V74">IF(SUMPRODUCT((Tableau13[NOM DE LA STRUCTURE]=Tableau13[[#This Row],[NOM DE LA STRUCTURE]])*Tableau13[MONTANT PROPOSE POUR L''ACTION])=0,"",SUMPRODUCT((Tableau13[NOM DE LA STRUCTURE]=Tableau13[[#This Row],[NOM DE LA STRUCTURE]])*Tableau13[MONTANT PROPOSE POUR L''ACTION]))</f>
        <v/>
      </c>
      <c r="W74" s="79"/>
    </row>
    <row r="75" spans="1:23" ht="33" hidden="1" customHeight="1" x14ac:dyDescent="0.25">
      <c r="A75" s="13" t="str">
        <f>_xlfn.XLOOKUP(C75,'Export Action'!$A$3:$A$1999,'Export Action'!$L$3:$L$1999)</f>
        <v>39854025200028</v>
      </c>
      <c r="B75" s="84" t="str">
        <f>_xlfn.XLOOKUP(A75,'Export Action'!$L$3:$L$1999,'Export Action'!$O$3:$O$1999)</f>
        <v>COMITE DEPARTEMENTAL DE TENNIS DE TABLE DU MORBIHAN</v>
      </c>
      <c r="C75" s="1" t="s">
        <v>14400</v>
      </c>
      <c r="D75" s="36" t="str">
        <f>_xlfn.XLOOKUP(C75,'Export Action'!$A$3:$A$1999,'Export Action'!$X$3:$X$1999)</f>
        <v>Développement des dispositifs de Ping Bien-Etre et Ping Santé</v>
      </c>
      <c r="E75" s="1" t="str">
        <f>_xlfn.XLOOKUP(A75,'Export Dossier'!$K$3:$K$974,'Export Dossier'!$D$3:$D$974)</f>
        <v>FFTT-BRET-24-0018</v>
      </c>
      <c r="F75" s="1" t="str">
        <f>_xlfn.XLOOKUP(C75,'Export Action'!$A$3:$A$1999,'Export Action'!$AE$3:$AE$1999)</f>
        <v>Ping Actif</v>
      </c>
      <c r="G75" s="68"/>
      <c r="H75" s="71"/>
      <c r="I75" s="71"/>
      <c r="J75" s="1" t="str">
        <f>_xlfn.XLOOKUP(C75,'Export Action'!$A$3:$A$1999,'Export Action'!$J$3:$J$1999)</f>
        <v>Première demande</v>
      </c>
      <c r="K75" s="1" t="str">
        <f>_xlfn.XLOOKUP(C75,'Export Action'!$A$3:$A$1999,'Export Action'!$AL$3:$AL$1999)</f>
        <v>Mixte</v>
      </c>
      <c r="L75" s="1">
        <f>_xlfn.XLOOKUP(C75,'Export Action'!$A$3:$A$1999,'Export Action'!$AM$3:$AM$1999)</f>
        <v>100</v>
      </c>
      <c r="M75" s="5">
        <f>_xlfn.XLOOKUP(A75,'Export 2022'!$K$3:$K$1000,'Export 2022'!$AF$3:$AF$1000)</f>
        <v>0</v>
      </c>
      <c r="N75" s="5">
        <f>_xlfn.XLOOKUP(A75,'Export 2023'!$K$3:$K$1000,'Export 2023'!$AF$3:$AF$1000)</f>
        <v>6048</v>
      </c>
      <c r="O75" s="5">
        <f>_xlfn.XLOOKUP(A75,'Export Dossier'!$K$3:$K$974,'Export Dossier'!$AD$3:$AD$974)</f>
        <v>12100</v>
      </c>
      <c r="P75" s="31">
        <f>_xlfn.XLOOKUP(C75,'Export Action'!$A$3:$A$1999,'Export Action'!$AS$3:$AS$1999)</f>
        <v>2000</v>
      </c>
      <c r="Q75" s="29">
        <f>(_xlfn.XLOOKUP(C75,'Export Action'!$A$3:$A$1999,'Export Action'!$AS$3:$AS$1999))/_xlfn.XLOOKUP(C75,'Export Action'!$A$3:$A$1999,'Export Action'!$AR$3:$AR$1999)</f>
        <v>0.3686635944700461</v>
      </c>
      <c r="R75" s="63" t="str">
        <f>IF(OR(_xlfn.XLOOKUP(C75,'Export Action'!$A$3:$A$1999,'Export Action'!$AO$3:$AO$1999)="Communes ZRR./bassins de vie pop &gt; 50% ZRR",_xlfn.XLOOKUP(C75,'Export Action'!$A$3:$A$1999,'Export Action'!$AO$3:$AO$1999)="Contrats de relance et de transition écologique (CRTE) rural"),"Oui","Non")</f>
        <v>Non</v>
      </c>
      <c r="S75" s="73"/>
      <c r="T75" s="74">
        <f t="shared" si="2"/>
        <v>19</v>
      </c>
      <c r="U75" s="75"/>
      <c r="V75" s="8" t="str" cm="1">
        <f t="array" ref="V75">IF(SUMPRODUCT((Tableau13[NOM DE LA STRUCTURE]=Tableau13[[#This Row],[NOM DE LA STRUCTURE]])*Tableau13[MONTANT PROPOSE POUR L''ACTION])=0,"",SUMPRODUCT((Tableau13[NOM DE LA STRUCTURE]=Tableau13[[#This Row],[NOM DE LA STRUCTURE]])*Tableau13[MONTANT PROPOSE POUR L''ACTION]))</f>
        <v/>
      </c>
      <c r="W75" s="79"/>
    </row>
    <row r="76" spans="1:23" ht="33" hidden="1" customHeight="1" x14ac:dyDescent="0.25">
      <c r="A76" s="13" t="str">
        <f>_xlfn.XLOOKUP(C76,'Export Action'!$A$3:$A$1999,'Export Action'!$L$3:$L$1999)</f>
        <v>39854025200028</v>
      </c>
      <c r="B76" s="84" t="str">
        <f>_xlfn.XLOOKUP(A76,'Export Action'!$L$3:$L$1999,'Export Action'!$O$3:$O$1999)</f>
        <v>COMITE DEPARTEMENTAL DE TENNIS DE TABLE DU MORBIHAN</v>
      </c>
      <c r="C76" s="1" t="s">
        <v>14406</v>
      </c>
      <c r="D76" s="36" t="str">
        <f>_xlfn.XLOOKUP(C76,'Export Action'!$A$3:$A$1999,'Export Action'!$X$3:$X$1999)</f>
        <v>Nouvelles pratiques, été ping, Ping en extérieur, Ping VR....</v>
      </c>
      <c r="E76" s="1" t="str">
        <f>_xlfn.XLOOKUP(A76,'Export Dossier'!$K$3:$K$974,'Export Dossier'!$D$3:$D$974)</f>
        <v>FFTT-BRET-24-0018</v>
      </c>
      <c r="F76" s="1" t="str">
        <f>_xlfn.XLOOKUP(C76,'Export Action'!$A$3:$A$1999,'Export Action'!$AE$3:$AE$1999)</f>
        <v>Nouvelles pratiques</v>
      </c>
      <c r="G76" s="68"/>
      <c r="H76" s="71"/>
      <c r="I76" s="71"/>
      <c r="J76" s="1" t="str">
        <f>_xlfn.XLOOKUP(C76,'Export Action'!$A$3:$A$1999,'Export Action'!$J$3:$J$1999)</f>
        <v>Première demande</v>
      </c>
      <c r="K76" s="1" t="str">
        <f>_xlfn.XLOOKUP(C76,'Export Action'!$A$3:$A$1999,'Export Action'!$AL$3:$AL$1999)</f>
        <v>Mixte</v>
      </c>
      <c r="L76" s="1">
        <f>_xlfn.XLOOKUP(C76,'Export Action'!$A$3:$A$1999,'Export Action'!$AM$3:$AM$1999)</f>
        <v>500</v>
      </c>
      <c r="M76" s="5">
        <f>_xlfn.XLOOKUP(A76,'Export 2022'!$K$3:$K$1000,'Export 2022'!$AF$3:$AF$1000)</f>
        <v>0</v>
      </c>
      <c r="N76" s="5">
        <f>_xlfn.XLOOKUP(A76,'Export 2023'!$K$3:$K$1000,'Export 2023'!$AF$3:$AF$1000)</f>
        <v>6048</v>
      </c>
      <c r="O76" s="5">
        <f>_xlfn.XLOOKUP(A76,'Export Dossier'!$K$3:$K$974,'Export Dossier'!$AD$3:$AD$974)</f>
        <v>12100</v>
      </c>
      <c r="P76" s="31">
        <f>_xlfn.XLOOKUP(C76,'Export Action'!$A$3:$A$1999,'Export Action'!$AS$3:$AS$1999)</f>
        <v>1500</v>
      </c>
      <c r="Q76" s="29">
        <f>(_xlfn.XLOOKUP(C76,'Export Action'!$A$3:$A$1999,'Export Action'!$AS$3:$AS$1999))/_xlfn.XLOOKUP(C76,'Export Action'!$A$3:$A$1999,'Export Action'!$AR$3:$AR$1999)</f>
        <v>0.28301886792452829</v>
      </c>
      <c r="R76" s="63" t="str">
        <f>IF(OR(_xlfn.XLOOKUP(C76,'Export Action'!$A$3:$A$1999,'Export Action'!$AO$3:$AO$1999)="Communes ZRR./bassins de vie pop &gt; 50% ZRR",_xlfn.XLOOKUP(C76,'Export Action'!$A$3:$A$1999,'Export Action'!$AO$3:$AO$1999)="Contrats de relance et de transition écologique (CRTE) rural"),"Oui","Non")</f>
        <v>Non</v>
      </c>
      <c r="S76" s="73"/>
      <c r="T76" s="74">
        <f t="shared" si="2"/>
        <v>19</v>
      </c>
      <c r="U76" s="75"/>
      <c r="V76" s="8" t="str" cm="1">
        <f t="array" ref="V76">IF(SUMPRODUCT((Tableau13[NOM DE LA STRUCTURE]=Tableau13[[#This Row],[NOM DE LA STRUCTURE]])*Tableau13[MONTANT PROPOSE POUR L''ACTION])=0,"",SUMPRODUCT((Tableau13[NOM DE LA STRUCTURE]=Tableau13[[#This Row],[NOM DE LA STRUCTURE]])*Tableau13[MONTANT PROPOSE POUR L''ACTION]))</f>
        <v/>
      </c>
      <c r="W76" s="79"/>
    </row>
    <row r="77" spans="1:23" ht="33" customHeight="1" x14ac:dyDescent="0.25">
      <c r="A77" s="13" t="str">
        <f>_xlfn.XLOOKUP(C77,'Export Action'!$A$3:$A$1999,'Export Action'!$L$3:$L$1999)</f>
        <v>38979412400047</v>
      </c>
      <c r="B77" s="84" t="str">
        <f>_xlfn.XLOOKUP(A77,'Export Action'!$L$3:$L$1999,'Export Action'!$O$3:$O$1999)</f>
        <v>COMITE DEPARTEMENTAL DU CHER DE TENNIS DE TABLE</v>
      </c>
      <c r="C77" s="1" t="s">
        <v>752</v>
      </c>
      <c r="D77" s="36" t="str">
        <f>_xlfn.XLOOKUP(C77,'Export Action'!$A$3:$A$1999,'Export Action'!$X$3:$X$1999)</f>
        <v>Nouvelles pratiques : Ping en extérieur-été ping</v>
      </c>
      <c r="E77" s="1" t="str">
        <f>_xlfn.XLOOKUP(A77,'Export Dossier'!$K$3:$K$974,'Export Dossier'!$D$3:$D$974)</f>
        <v>FFTT-CENT-24-0004</v>
      </c>
      <c r="F77" s="1" t="str">
        <f>_xlfn.XLOOKUP(C77,'Export Action'!$A$3:$A$1999,'Export Action'!$AE$3:$AE$1999)</f>
        <v>Nouvelles pratiques</v>
      </c>
      <c r="G77" s="68" t="s">
        <v>16</v>
      </c>
      <c r="H77" s="71" t="s">
        <v>3112</v>
      </c>
      <c r="I77" s="71" t="s">
        <v>3112</v>
      </c>
      <c r="J77" s="1" t="str">
        <f>_xlfn.XLOOKUP(C77,'Export Action'!$A$3:$A$1999,'Export Action'!$J$3:$J$1999)</f>
        <v>Renouvellement</v>
      </c>
      <c r="K77" s="1" t="str">
        <f>_xlfn.XLOOKUP(C77,'Export Action'!$A$3:$A$1999,'Export Action'!$AL$3:$AL$1999)</f>
        <v>Mixte</v>
      </c>
      <c r="L77" s="1">
        <f>_xlfn.XLOOKUP(C77,'Export Action'!$A$3:$A$1999,'Export Action'!$AM$3:$AM$1999)</f>
        <v>4500</v>
      </c>
      <c r="M77" s="5">
        <f>_xlfn.XLOOKUP(A77,'Export 2022'!$K$3:$K$1000,'Export 2022'!$AF$3:$AF$1000)</f>
        <v>5200</v>
      </c>
      <c r="N77" s="5">
        <f>_xlfn.XLOOKUP(A77,'Export 2023'!$K$3:$K$1000,'Export 2023'!$AF$3:$AF$1000)</f>
        <v>5200</v>
      </c>
      <c r="O77" s="5">
        <f>_xlfn.XLOOKUP(A77,'Export Dossier'!$K$3:$K$974,'Export Dossier'!$AD$3:$AD$974)</f>
        <v>9000</v>
      </c>
      <c r="P77" s="31">
        <f>_xlfn.XLOOKUP(C77,'Export Action'!$A$3:$A$1999,'Export Action'!$AS$3:$AS$1999)</f>
        <v>4000</v>
      </c>
      <c r="Q77" s="29">
        <f>(_xlfn.XLOOKUP(C77,'Export Action'!$A$3:$A$1999,'Export Action'!$AS$3:$AS$1999))/_xlfn.XLOOKUP(C77,'Export Action'!$A$3:$A$1999,'Export Action'!$AR$3:$AR$1999)</f>
        <v>0.27303754266211605</v>
      </c>
      <c r="R77" s="63" t="str">
        <f>IF(OR(_xlfn.XLOOKUP(C77,'Export Action'!$A$3:$A$1999,'Export Action'!$AO$3:$AO$1999)="Communes ZRR./bassins de vie pop &gt; 50% ZRR",_xlfn.XLOOKUP(C77,'Export Action'!$A$3:$A$1999,'Export Action'!$AO$3:$AO$1999)="Contrats de relance et de transition écologique (CRTE) rural"),"Oui","Non")</f>
        <v>Oui</v>
      </c>
      <c r="S77" s="73" t="s">
        <v>21</v>
      </c>
      <c r="T77" s="74">
        <f t="shared" si="2"/>
        <v>20</v>
      </c>
      <c r="U77" s="75">
        <v>2300</v>
      </c>
      <c r="V77" s="8" cm="1">
        <f t="array" ref="V77">IF(SUMPRODUCT((Tableau13[NOM DE LA STRUCTURE]=Tableau13[[#This Row],[NOM DE LA STRUCTURE]])*Tableau13[MONTANT PROPOSE POUR L''ACTION])=0,"",SUMPRODUCT((Tableau13[NOM DE LA STRUCTURE]=Tableau13[[#This Row],[NOM DE LA STRUCTURE]])*Tableau13[MONTANT PROPOSE POUR L''ACTION]))</f>
        <v>5050</v>
      </c>
      <c r="W77" s="79" t="s">
        <v>20027</v>
      </c>
    </row>
    <row r="78" spans="1:23" ht="33" customHeight="1" x14ac:dyDescent="0.25">
      <c r="A78" s="13" t="str">
        <f>_xlfn.XLOOKUP(C78,'Export Action'!$A$3:$A$1999,'Export Action'!$L$3:$L$1999)</f>
        <v>38979412400047</v>
      </c>
      <c r="B78" s="84" t="str">
        <f>_xlfn.XLOOKUP(A78,'Export Action'!$L$3:$L$1999,'Export Action'!$O$3:$O$1999)</f>
        <v>COMITE DEPARTEMENTAL DU CHER DE TENNIS DE TABLE</v>
      </c>
      <c r="C78" s="1" t="s">
        <v>767</v>
      </c>
      <c r="D78" s="36" t="str">
        <f>_xlfn.XLOOKUP(C78,'Export Action'!$A$3:$A$1999,'Export Action'!$X$3:$X$1999)</f>
        <v>Structuration comités de demain : Animation Territoriale</v>
      </c>
      <c r="E78" s="1" t="str">
        <f>_xlfn.XLOOKUP(A78,'Export Dossier'!$K$3:$K$974,'Export Dossier'!$D$3:$D$974)</f>
        <v>FFTT-CENT-24-0004</v>
      </c>
      <c r="F78" s="1" t="str">
        <f>_xlfn.XLOOKUP(C78,'Export Action'!$A$3:$A$1999,'Export Action'!$AE$3:$AE$1999)</f>
        <v>Structuration clubs/comités de demain</v>
      </c>
      <c r="G78" s="68" t="s">
        <v>16</v>
      </c>
      <c r="H78" s="71" t="s">
        <v>3112</v>
      </c>
      <c r="I78" s="71" t="s">
        <v>3112</v>
      </c>
      <c r="J78" s="1" t="str">
        <f>_xlfn.XLOOKUP(C78,'Export Action'!$A$3:$A$1999,'Export Action'!$J$3:$J$1999)</f>
        <v>Renouvellement</v>
      </c>
      <c r="K78" s="1" t="str">
        <f>_xlfn.XLOOKUP(C78,'Export Action'!$A$3:$A$1999,'Export Action'!$AL$3:$AL$1999)</f>
        <v>Mixte</v>
      </c>
      <c r="L78" s="1">
        <f>_xlfn.XLOOKUP(C78,'Export Action'!$A$3:$A$1999,'Export Action'!$AM$3:$AM$1999)</f>
        <v>75</v>
      </c>
      <c r="M78" s="5">
        <f>_xlfn.XLOOKUP(A78,'Export 2022'!$K$3:$K$1000,'Export 2022'!$AF$3:$AF$1000)</f>
        <v>5200</v>
      </c>
      <c r="N78" s="5">
        <f>_xlfn.XLOOKUP(A78,'Export 2023'!$K$3:$K$1000,'Export 2023'!$AF$3:$AF$1000)</f>
        <v>5200</v>
      </c>
      <c r="O78" s="5">
        <f>_xlfn.XLOOKUP(A78,'Export Dossier'!$K$3:$K$974,'Export Dossier'!$AD$3:$AD$974)</f>
        <v>9000</v>
      </c>
      <c r="P78" s="31">
        <f>_xlfn.XLOOKUP(C78,'Export Action'!$A$3:$A$1999,'Export Action'!$AS$3:$AS$1999)</f>
        <v>2500</v>
      </c>
      <c r="Q78" s="29">
        <f>(_xlfn.XLOOKUP(C78,'Export Action'!$A$3:$A$1999,'Export Action'!$AS$3:$AS$1999))/_xlfn.XLOOKUP(C78,'Export Action'!$A$3:$A$1999,'Export Action'!$AR$3:$AR$1999)</f>
        <v>0.18796992481203006</v>
      </c>
      <c r="R78" s="63" t="str">
        <f>IF(OR(_xlfn.XLOOKUP(C78,'Export Action'!$A$3:$A$1999,'Export Action'!$AO$3:$AO$1999)="Communes ZRR./bassins de vie pop &gt; 50% ZRR",_xlfn.XLOOKUP(C78,'Export Action'!$A$3:$A$1999,'Export Action'!$AO$3:$AO$1999)="Contrats de relance et de transition écologique (CRTE) rural"),"Oui","Non")</f>
        <v>Oui</v>
      </c>
      <c r="S78" s="73" t="s">
        <v>20</v>
      </c>
      <c r="T78" s="74">
        <f t="shared" si="2"/>
        <v>20</v>
      </c>
      <c r="U78" s="75">
        <v>750</v>
      </c>
      <c r="V78" s="8" cm="1">
        <f t="array" ref="V78">IF(SUMPRODUCT((Tableau13[NOM DE LA STRUCTURE]=Tableau13[[#This Row],[NOM DE LA STRUCTURE]])*Tableau13[MONTANT PROPOSE POUR L''ACTION])=0,"",SUMPRODUCT((Tableau13[NOM DE LA STRUCTURE]=Tableau13[[#This Row],[NOM DE LA STRUCTURE]])*Tableau13[MONTANT PROPOSE POUR L''ACTION]))</f>
        <v>5050</v>
      </c>
      <c r="W78" s="79" t="s">
        <v>20072</v>
      </c>
    </row>
    <row r="79" spans="1:23" ht="33" customHeight="1" x14ac:dyDescent="0.25">
      <c r="A79" s="13" t="str">
        <f>_xlfn.XLOOKUP(C79,'Export Action'!$A$3:$A$1999,'Export Action'!$L$3:$L$1999)</f>
        <v>38979412400047</v>
      </c>
      <c r="B79" s="84" t="str">
        <f>_xlfn.XLOOKUP(A79,'Export Action'!$L$3:$L$1999,'Export Action'!$O$3:$O$1999)</f>
        <v>COMITE DEPARTEMENTAL DU CHER DE TENNIS DE TABLE</v>
      </c>
      <c r="C79" s="1" t="s">
        <v>774</v>
      </c>
      <c r="D79" s="36" t="str">
        <f>_xlfn.XLOOKUP(C79,'Export Action'!$A$3:$A$1999,'Export Action'!$X$3:$X$1999)</f>
        <v>Ping éducatif : Recrutement et fidélisation des jeunes</v>
      </c>
      <c r="E79" s="1" t="str">
        <f>_xlfn.XLOOKUP(A79,'Export Dossier'!$K$3:$K$974,'Export Dossier'!$D$3:$D$974)</f>
        <v>FFTT-CENT-24-0004</v>
      </c>
      <c r="F79" s="1" t="str">
        <f>_xlfn.XLOOKUP(C79,'Export Action'!$A$3:$A$1999,'Export Action'!$AE$3:$AE$1999)</f>
        <v>Ping Educatif</v>
      </c>
      <c r="G79" s="68" t="s">
        <v>16</v>
      </c>
      <c r="H79" s="71" t="s">
        <v>3112</v>
      </c>
      <c r="I79" s="71" t="s">
        <v>3112</v>
      </c>
      <c r="J79" s="1" t="str">
        <f>_xlfn.XLOOKUP(C79,'Export Action'!$A$3:$A$1999,'Export Action'!$J$3:$J$1999)</f>
        <v>Renouvellement</v>
      </c>
      <c r="K79" s="1" t="str">
        <f>_xlfn.XLOOKUP(C79,'Export Action'!$A$3:$A$1999,'Export Action'!$AL$3:$AL$1999)</f>
        <v>Mixte</v>
      </c>
      <c r="L79" s="1">
        <f>_xlfn.XLOOKUP(C79,'Export Action'!$A$3:$A$1999,'Export Action'!$AM$3:$AM$1999)</f>
        <v>250</v>
      </c>
      <c r="M79" s="5">
        <f>_xlfn.XLOOKUP(A79,'Export 2022'!$K$3:$K$1000,'Export 2022'!$AF$3:$AF$1000)</f>
        <v>5200</v>
      </c>
      <c r="N79" s="5">
        <f>_xlfn.XLOOKUP(A79,'Export 2023'!$K$3:$K$1000,'Export 2023'!$AF$3:$AF$1000)</f>
        <v>5200</v>
      </c>
      <c r="O79" s="5">
        <f>_xlfn.XLOOKUP(A79,'Export Dossier'!$K$3:$K$974,'Export Dossier'!$AD$3:$AD$974)</f>
        <v>9000</v>
      </c>
      <c r="P79" s="31">
        <f>_xlfn.XLOOKUP(C79,'Export Action'!$A$3:$A$1999,'Export Action'!$AS$3:$AS$1999)</f>
        <v>2500</v>
      </c>
      <c r="Q79" s="29">
        <f>(_xlfn.XLOOKUP(C79,'Export Action'!$A$3:$A$1999,'Export Action'!$AS$3:$AS$1999))/_xlfn.XLOOKUP(C79,'Export Action'!$A$3:$A$1999,'Export Action'!$AR$3:$AR$1999)</f>
        <v>0.13297872340425532</v>
      </c>
      <c r="R79" s="63" t="str">
        <f>IF(OR(_xlfn.XLOOKUP(C79,'Export Action'!$A$3:$A$1999,'Export Action'!$AO$3:$AO$1999)="Communes ZRR./bassins de vie pop &gt; 50% ZRR",_xlfn.XLOOKUP(C79,'Export Action'!$A$3:$A$1999,'Export Action'!$AO$3:$AO$1999)="Contrats de relance et de transition écologique (CRTE) rural"),"Oui","Non")</f>
        <v>Oui</v>
      </c>
      <c r="S79" s="73" t="s">
        <v>20</v>
      </c>
      <c r="T79" s="74">
        <f t="shared" si="2"/>
        <v>20</v>
      </c>
      <c r="U79" s="75">
        <v>2000</v>
      </c>
      <c r="V79" s="8" cm="1">
        <f t="array" ref="V79">IF(SUMPRODUCT((Tableau13[NOM DE LA STRUCTURE]=Tableau13[[#This Row],[NOM DE LA STRUCTURE]])*Tableau13[MONTANT PROPOSE POUR L''ACTION])=0,"",SUMPRODUCT((Tableau13[NOM DE LA STRUCTURE]=Tableau13[[#This Row],[NOM DE LA STRUCTURE]])*Tableau13[MONTANT PROPOSE POUR L''ACTION]))</f>
        <v>5050</v>
      </c>
      <c r="W79" s="79" t="s">
        <v>20073</v>
      </c>
    </row>
    <row r="80" spans="1:23" ht="33" customHeight="1" x14ac:dyDescent="0.25">
      <c r="A80" s="13" t="str">
        <f>_xlfn.XLOOKUP(C80,'Export Action'!$A$3:$A$1999,'Export Action'!$L$3:$L$1999)</f>
        <v>34025747600028</v>
      </c>
      <c r="B80" s="84" t="str">
        <f>_xlfn.XLOOKUP(A80,'Export Action'!$L$3:$L$1999,'Export Action'!$O$3:$O$1999)</f>
        <v>COMITE DEPARTEMENTAL D'INDRE-ET-LOIRE DE TENNIS DE TABLE</v>
      </c>
      <c r="C80" s="1" t="s">
        <v>842</v>
      </c>
      <c r="D80" s="36" t="str">
        <f>_xlfn.XLOOKUP(C80,'Export Action'!$A$3:$A$1999,'Export Action'!$X$3:$X$1999)</f>
        <v>Développement de la pratique</v>
      </c>
      <c r="E80" s="1" t="str">
        <f>_xlfn.XLOOKUP(A80,'Export Dossier'!$K$3:$K$974,'Export Dossier'!$D$3:$D$974)</f>
        <v>FFTT-CENT-24-0008</v>
      </c>
      <c r="F80" s="1" t="str">
        <f>_xlfn.XLOOKUP(C80,'Export Action'!$A$3:$A$1999,'Export Action'!$AE$3:$AE$1999)</f>
        <v>Nouvelles pratiques</v>
      </c>
      <c r="G80" s="68" t="s">
        <v>16</v>
      </c>
      <c r="H80" s="71" t="s">
        <v>3112</v>
      </c>
      <c r="I80" s="71" t="s">
        <v>3112</v>
      </c>
      <c r="J80" s="1" t="str">
        <f>_xlfn.XLOOKUP(C80,'Export Action'!$A$3:$A$1999,'Export Action'!$J$3:$J$1999)</f>
        <v>Première demande</v>
      </c>
      <c r="K80" s="1" t="str">
        <f>_xlfn.XLOOKUP(C80,'Export Action'!$A$3:$A$1999,'Export Action'!$AL$3:$AL$1999)</f>
        <v>Mixte</v>
      </c>
      <c r="L80" s="1">
        <f>_xlfn.XLOOKUP(C80,'Export Action'!$A$3:$A$1999,'Export Action'!$AM$3:$AM$1999)</f>
        <v>2000</v>
      </c>
      <c r="M80" s="5">
        <f>_xlfn.XLOOKUP(A80,'Export 2022'!$K$3:$K$1000,'Export 2022'!$AF$3:$AF$1000)</f>
        <v>8500</v>
      </c>
      <c r="N80" s="5">
        <f>_xlfn.XLOOKUP(A80,'Export 2023'!$K$3:$K$1000,'Export 2023'!$AF$3:$AF$1000)</f>
        <v>5800</v>
      </c>
      <c r="O80" s="5">
        <f>_xlfn.XLOOKUP(A80,'Export Dossier'!$K$3:$K$974,'Export Dossier'!$AD$3:$AD$974)</f>
        <v>22000</v>
      </c>
      <c r="P80" s="31">
        <f>_xlfn.XLOOKUP(C80,'Export Action'!$A$3:$A$1999,'Export Action'!$AS$3:$AS$1999)</f>
        <v>10000</v>
      </c>
      <c r="Q80" s="29">
        <f>(_xlfn.XLOOKUP(C80,'Export Action'!$A$3:$A$1999,'Export Action'!$AS$3:$AS$1999))/_xlfn.XLOOKUP(C80,'Export Action'!$A$3:$A$1999,'Export Action'!$AR$3:$AR$1999)</f>
        <v>0.28985507246376813</v>
      </c>
      <c r="R80" s="63" t="str">
        <f>IF(OR(_xlfn.XLOOKUP(C80,'Export Action'!$A$3:$A$1999,'Export Action'!$AO$3:$AO$1999)="Communes ZRR./bassins de vie pop &gt; 50% ZRR",_xlfn.XLOOKUP(C80,'Export Action'!$A$3:$A$1999,'Export Action'!$AO$3:$AO$1999)="Contrats de relance et de transition écologique (CRTE) rural"),"Oui","Non")</f>
        <v>Oui</v>
      </c>
      <c r="S80" s="73" t="s">
        <v>20</v>
      </c>
      <c r="T80" s="74">
        <f t="shared" si="2"/>
        <v>21</v>
      </c>
      <c r="U80" s="75">
        <v>1250</v>
      </c>
      <c r="V80" s="8" cm="1">
        <f t="array" ref="V80">IF(SUMPRODUCT((Tableau13[NOM DE LA STRUCTURE]=Tableau13[[#This Row],[NOM DE LA STRUCTURE]])*Tableau13[MONTANT PROPOSE POUR L''ACTION])=0,"",SUMPRODUCT((Tableau13[NOM DE LA STRUCTURE]=Tableau13[[#This Row],[NOM DE LA STRUCTURE]])*Tableau13[MONTANT PROPOSE POUR L''ACTION]))</f>
        <v>5750</v>
      </c>
      <c r="W80" s="79" t="s">
        <v>20079</v>
      </c>
    </row>
    <row r="81" spans="1:23" ht="33" customHeight="1" x14ac:dyDescent="0.25">
      <c r="A81" s="13" t="str">
        <f>_xlfn.XLOOKUP(C81,'Export Action'!$A$3:$A$1999,'Export Action'!$L$3:$L$1999)</f>
        <v>34025747600028</v>
      </c>
      <c r="B81" s="84" t="str">
        <f>_xlfn.XLOOKUP(A81,'Export Action'!$L$3:$L$1999,'Export Action'!$O$3:$O$1999)</f>
        <v>COMITE DEPARTEMENTAL D'INDRE-ET-LOIRE DE TENNIS DE TABLE</v>
      </c>
      <c r="C81" s="1" t="s">
        <v>856</v>
      </c>
      <c r="D81" s="36" t="str">
        <f>_xlfn.XLOOKUP(C81,'Export Action'!$A$3:$A$1999,'Export Action'!$X$3:$X$1999)</f>
        <v>Développement de la pratique</v>
      </c>
      <c r="E81" s="1" t="str">
        <f>_xlfn.XLOOKUP(A81,'Export Dossier'!$K$3:$K$974,'Export Dossier'!$D$3:$D$974)</f>
        <v>FFTT-CENT-24-0008</v>
      </c>
      <c r="F81" s="1" t="str">
        <f>_xlfn.XLOOKUP(C81,'Export Action'!$A$3:$A$1999,'Export Action'!$AE$3:$AE$1999)</f>
        <v>Structuration clubs/comités de demain</v>
      </c>
      <c r="G81" s="68" t="s">
        <v>16</v>
      </c>
      <c r="H81" s="71" t="s">
        <v>3112</v>
      </c>
      <c r="I81" s="71" t="s">
        <v>3112</v>
      </c>
      <c r="J81" s="1" t="str">
        <f>_xlfn.XLOOKUP(C81,'Export Action'!$A$3:$A$1999,'Export Action'!$J$3:$J$1999)</f>
        <v>Première demande</v>
      </c>
      <c r="K81" s="1" t="str">
        <f>_xlfn.XLOOKUP(C81,'Export Action'!$A$3:$A$1999,'Export Action'!$AL$3:$AL$1999)</f>
        <v>Mixte</v>
      </c>
      <c r="L81" s="1">
        <f>_xlfn.XLOOKUP(C81,'Export Action'!$A$3:$A$1999,'Export Action'!$AM$3:$AM$1999)</f>
        <v>150</v>
      </c>
      <c r="M81" s="5">
        <f>_xlfn.XLOOKUP(A81,'Export 2022'!$K$3:$K$1000,'Export 2022'!$AF$3:$AF$1000)</f>
        <v>8500</v>
      </c>
      <c r="N81" s="5">
        <f>_xlfn.XLOOKUP(A81,'Export 2023'!$K$3:$K$1000,'Export 2023'!$AF$3:$AF$1000)</f>
        <v>5800</v>
      </c>
      <c r="O81" s="5">
        <f>_xlfn.XLOOKUP(A81,'Export Dossier'!$K$3:$K$974,'Export Dossier'!$AD$3:$AD$974)</f>
        <v>22000</v>
      </c>
      <c r="P81" s="31">
        <f>_xlfn.XLOOKUP(C81,'Export Action'!$A$3:$A$1999,'Export Action'!$AS$3:$AS$1999)</f>
        <v>1500</v>
      </c>
      <c r="Q81" s="29">
        <f>(_xlfn.XLOOKUP(C81,'Export Action'!$A$3:$A$1999,'Export Action'!$AS$3:$AS$1999))/_xlfn.XLOOKUP(C81,'Export Action'!$A$3:$A$1999,'Export Action'!$AR$3:$AR$1999)</f>
        <v>0.40540540540540543</v>
      </c>
      <c r="R81" s="63" t="str">
        <f>IF(OR(_xlfn.XLOOKUP(C81,'Export Action'!$A$3:$A$1999,'Export Action'!$AO$3:$AO$1999)="Communes ZRR./bassins de vie pop &gt; 50% ZRR",_xlfn.XLOOKUP(C81,'Export Action'!$A$3:$A$1999,'Export Action'!$AO$3:$AO$1999)="Contrats de relance et de transition écologique (CRTE) rural"),"Oui","Non")</f>
        <v>Oui</v>
      </c>
      <c r="S81" s="73" t="s">
        <v>20</v>
      </c>
      <c r="T81" s="74">
        <f t="shared" si="2"/>
        <v>21</v>
      </c>
      <c r="U81" s="75">
        <v>500</v>
      </c>
      <c r="V81" s="8" cm="1">
        <f t="array" ref="V81">IF(SUMPRODUCT((Tableau13[NOM DE LA STRUCTURE]=Tableau13[[#This Row],[NOM DE LA STRUCTURE]])*Tableau13[MONTANT PROPOSE POUR L''ACTION])=0,"",SUMPRODUCT((Tableau13[NOM DE LA STRUCTURE]=Tableau13[[#This Row],[NOM DE LA STRUCTURE]])*Tableau13[MONTANT PROPOSE POUR L''ACTION]))</f>
        <v>5750</v>
      </c>
      <c r="W81" s="79" t="s">
        <v>20078</v>
      </c>
    </row>
    <row r="82" spans="1:23" ht="33" customHeight="1" x14ac:dyDescent="0.25">
      <c r="A82" s="13" t="str">
        <f>_xlfn.XLOOKUP(C82,'Export Action'!$A$3:$A$1999,'Export Action'!$L$3:$L$1999)</f>
        <v>34025747600028</v>
      </c>
      <c r="B82" s="84" t="str">
        <f>_xlfn.XLOOKUP(A82,'Export Action'!$L$3:$L$1999,'Export Action'!$O$3:$O$1999)</f>
        <v>COMITE DEPARTEMENTAL D'INDRE-ET-LOIRE DE TENNIS DE TABLE</v>
      </c>
      <c r="C82" s="1" t="s">
        <v>861</v>
      </c>
      <c r="D82" s="36" t="str">
        <f>_xlfn.XLOOKUP(C82,'Export Action'!$A$3:$A$1999,'Export Action'!$X$3:$X$1999)</f>
        <v>Développement de la pratique</v>
      </c>
      <c r="E82" s="1" t="str">
        <f>_xlfn.XLOOKUP(A82,'Export Dossier'!$K$3:$K$974,'Export Dossier'!$D$3:$D$974)</f>
        <v>FFTT-CENT-24-0008</v>
      </c>
      <c r="F82" s="1" t="str">
        <f>_xlfn.XLOOKUP(C82,'Export Action'!$A$3:$A$1999,'Export Action'!$AE$3:$AE$1999)</f>
        <v>Ping Inclusif</v>
      </c>
      <c r="G82" s="68" t="s">
        <v>16</v>
      </c>
      <c r="H82" s="71" t="s">
        <v>3112</v>
      </c>
      <c r="I82" s="71" t="s">
        <v>3112</v>
      </c>
      <c r="J82" s="1" t="str">
        <f>_xlfn.XLOOKUP(C82,'Export Action'!$A$3:$A$1999,'Export Action'!$J$3:$J$1999)</f>
        <v>Première demande</v>
      </c>
      <c r="K82" s="1" t="str">
        <f>_xlfn.XLOOKUP(C82,'Export Action'!$A$3:$A$1999,'Export Action'!$AL$3:$AL$1999)</f>
        <v>Mixte</v>
      </c>
      <c r="L82" s="1">
        <f>_xlfn.XLOOKUP(C82,'Export Action'!$A$3:$A$1999,'Export Action'!$AM$3:$AM$1999)</f>
        <v>200</v>
      </c>
      <c r="M82" s="5">
        <f>_xlfn.XLOOKUP(A82,'Export 2022'!$K$3:$K$1000,'Export 2022'!$AF$3:$AF$1000)</f>
        <v>8500</v>
      </c>
      <c r="N82" s="5">
        <f>_xlfn.XLOOKUP(A82,'Export 2023'!$K$3:$K$1000,'Export 2023'!$AF$3:$AF$1000)</f>
        <v>5800</v>
      </c>
      <c r="O82" s="5">
        <f>_xlfn.XLOOKUP(A82,'Export Dossier'!$K$3:$K$974,'Export Dossier'!$AD$3:$AD$974)</f>
        <v>22000</v>
      </c>
      <c r="P82" s="31">
        <f>_xlfn.XLOOKUP(C82,'Export Action'!$A$3:$A$1999,'Export Action'!$AS$3:$AS$1999)</f>
        <v>1500</v>
      </c>
      <c r="Q82" s="29">
        <f>(_xlfn.XLOOKUP(C82,'Export Action'!$A$3:$A$1999,'Export Action'!$AS$3:$AS$1999))/_xlfn.XLOOKUP(C82,'Export Action'!$A$3:$A$1999,'Export Action'!$AR$3:$AR$1999)</f>
        <v>0.5</v>
      </c>
      <c r="R82" s="63" t="str">
        <f>IF(OR(_xlfn.XLOOKUP(C82,'Export Action'!$A$3:$A$1999,'Export Action'!$AO$3:$AO$1999)="Communes ZRR./bassins de vie pop &gt; 50% ZRR",_xlfn.XLOOKUP(C82,'Export Action'!$A$3:$A$1999,'Export Action'!$AO$3:$AO$1999)="Contrats de relance et de transition écologique (CRTE) rural"),"Oui","Non")</f>
        <v>Oui</v>
      </c>
      <c r="S82" s="73" t="s">
        <v>21</v>
      </c>
      <c r="T82" s="74">
        <f t="shared" si="2"/>
        <v>21</v>
      </c>
      <c r="U82" s="75">
        <v>1000</v>
      </c>
      <c r="V82" s="8" cm="1">
        <f t="array" ref="V82">IF(SUMPRODUCT((Tableau13[NOM DE LA STRUCTURE]=Tableau13[[#This Row],[NOM DE LA STRUCTURE]])*Tableau13[MONTANT PROPOSE POUR L''ACTION])=0,"",SUMPRODUCT((Tableau13[NOM DE LA STRUCTURE]=Tableau13[[#This Row],[NOM DE LA STRUCTURE]])*Tableau13[MONTANT PROPOSE POUR L''ACTION]))</f>
        <v>5750</v>
      </c>
      <c r="W82" s="79" t="s">
        <v>20077</v>
      </c>
    </row>
    <row r="83" spans="1:23" ht="33" customHeight="1" x14ac:dyDescent="0.25">
      <c r="A83" s="13" t="str">
        <f>_xlfn.XLOOKUP(C83,'Export Action'!$A$3:$A$1999,'Export Action'!$L$3:$L$1999)</f>
        <v>34025747600028</v>
      </c>
      <c r="B83" s="84" t="str">
        <f>_xlfn.XLOOKUP(A83,'Export Action'!$L$3:$L$1999,'Export Action'!$O$3:$O$1999)</f>
        <v>COMITE DEPARTEMENTAL D'INDRE-ET-LOIRE DE TENNIS DE TABLE</v>
      </c>
      <c r="C83" s="1" t="s">
        <v>866</v>
      </c>
      <c r="D83" s="36" t="str">
        <f>_xlfn.XLOOKUP(C83,'Export Action'!$A$3:$A$1999,'Export Action'!$X$3:$X$1999)</f>
        <v>Développement de la pratique</v>
      </c>
      <c r="E83" s="1" t="str">
        <f>_xlfn.XLOOKUP(A83,'Export Dossier'!$K$3:$K$974,'Export Dossier'!$D$3:$D$974)</f>
        <v>FFTT-CENT-24-0008</v>
      </c>
      <c r="F83" s="1" t="str">
        <f>_xlfn.XLOOKUP(C83,'Export Action'!$A$3:$A$1999,'Export Action'!$AE$3:$AE$1999)</f>
        <v>Ping Educatif</v>
      </c>
      <c r="G83" s="68" t="s">
        <v>16</v>
      </c>
      <c r="H83" s="71" t="s">
        <v>3112</v>
      </c>
      <c r="I83" s="71" t="s">
        <v>3112</v>
      </c>
      <c r="J83" s="1" t="str">
        <f>_xlfn.XLOOKUP(C83,'Export Action'!$A$3:$A$1999,'Export Action'!$J$3:$J$1999)</f>
        <v>Première demande</v>
      </c>
      <c r="K83" s="1" t="str">
        <f>_xlfn.XLOOKUP(C83,'Export Action'!$A$3:$A$1999,'Export Action'!$AL$3:$AL$1999)</f>
        <v>Mixte</v>
      </c>
      <c r="L83" s="1">
        <f>_xlfn.XLOOKUP(C83,'Export Action'!$A$3:$A$1999,'Export Action'!$AM$3:$AM$1999)</f>
        <v>1200</v>
      </c>
      <c r="M83" s="5">
        <f>_xlfn.XLOOKUP(A83,'Export 2022'!$K$3:$K$1000,'Export 2022'!$AF$3:$AF$1000)</f>
        <v>8500</v>
      </c>
      <c r="N83" s="5">
        <f>_xlfn.XLOOKUP(A83,'Export 2023'!$K$3:$K$1000,'Export 2023'!$AF$3:$AF$1000)</f>
        <v>5800</v>
      </c>
      <c r="O83" s="5">
        <f>_xlfn.XLOOKUP(A83,'Export Dossier'!$K$3:$K$974,'Export Dossier'!$AD$3:$AD$974)</f>
        <v>22000</v>
      </c>
      <c r="P83" s="31">
        <f>_xlfn.XLOOKUP(C83,'Export Action'!$A$3:$A$1999,'Export Action'!$AS$3:$AS$1999)</f>
        <v>9000</v>
      </c>
      <c r="Q83" s="29">
        <f>(_xlfn.XLOOKUP(C83,'Export Action'!$A$3:$A$1999,'Export Action'!$AS$3:$AS$1999))/_xlfn.XLOOKUP(C83,'Export Action'!$A$3:$A$1999,'Export Action'!$AR$3:$AR$1999)</f>
        <v>0.24456521739130435</v>
      </c>
      <c r="R83" s="63" t="str">
        <f>IF(OR(_xlfn.XLOOKUP(C83,'Export Action'!$A$3:$A$1999,'Export Action'!$AO$3:$AO$1999)="Communes ZRR./bassins de vie pop &gt; 50% ZRR",_xlfn.XLOOKUP(C83,'Export Action'!$A$3:$A$1999,'Export Action'!$AO$3:$AO$1999)="Contrats de relance et de transition écologique (CRTE) rural"),"Oui","Non")</f>
        <v>Oui</v>
      </c>
      <c r="S83" s="73" t="s">
        <v>20</v>
      </c>
      <c r="T83" s="74">
        <f t="shared" si="2"/>
        <v>21</v>
      </c>
      <c r="U83" s="75">
        <v>3000</v>
      </c>
      <c r="V83" s="8" cm="1">
        <f t="array" ref="V83">IF(SUMPRODUCT((Tableau13[NOM DE LA STRUCTURE]=Tableau13[[#This Row],[NOM DE LA STRUCTURE]])*Tableau13[MONTANT PROPOSE POUR L''ACTION])=0,"",SUMPRODUCT((Tableau13[NOM DE LA STRUCTURE]=Tableau13[[#This Row],[NOM DE LA STRUCTURE]])*Tableau13[MONTANT PROPOSE POUR L''ACTION]))</f>
        <v>5750</v>
      </c>
      <c r="W83" s="79" t="s">
        <v>20076</v>
      </c>
    </row>
    <row r="84" spans="1:23" ht="33" customHeight="1" x14ac:dyDescent="0.25">
      <c r="A84" s="13" t="str">
        <f>_xlfn.XLOOKUP(C84,'Export Action'!$A$3:$A$1999,'Export Action'!$L$3:$L$1999)</f>
        <v>38863837100046</v>
      </c>
      <c r="B84" s="84" t="str">
        <f>_xlfn.XLOOKUP(A84,'Export Action'!$L$3:$L$1999,'Export Action'!$O$3:$O$1999)</f>
        <v>COMITE DE L'INDRE DE TENNIS DE TABLE</v>
      </c>
      <c r="C84" s="1" t="s">
        <v>872</v>
      </c>
      <c r="D84" s="36" t="str">
        <f>_xlfn.XLOOKUP(C84,'Export Action'!$A$3:$A$1999,'Export Action'!$X$3:$X$1999)</f>
        <v>Ping loisirs et nouvelles pratiques</v>
      </c>
      <c r="E84" s="1" t="str">
        <f>_xlfn.XLOOKUP(A84,'Export Dossier'!$K$3:$K$974,'Export Dossier'!$D$3:$D$974)</f>
        <v>FFTT-CENT-24-0009</v>
      </c>
      <c r="F84" s="1" t="str">
        <f>_xlfn.XLOOKUP(C84,'Export Action'!$A$3:$A$1999,'Export Action'!$AE$3:$AE$1999)</f>
        <v>Nouvelles pratiques</v>
      </c>
      <c r="G84" s="68" t="s">
        <v>16</v>
      </c>
      <c r="H84" s="71" t="s">
        <v>3112</v>
      </c>
      <c r="I84" s="71" t="s">
        <v>3112</v>
      </c>
      <c r="J84" s="1" t="str">
        <f>_xlfn.XLOOKUP(C84,'Export Action'!$A$3:$A$1999,'Export Action'!$J$3:$J$1999)</f>
        <v>Renouvellement</v>
      </c>
      <c r="K84" s="1" t="str">
        <f>_xlfn.XLOOKUP(C84,'Export Action'!$A$3:$A$1999,'Export Action'!$AL$3:$AL$1999)</f>
        <v>Mixte</v>
      </c>
      <c r="L84" s="1">
        <f>_xlfn.XLOOKUP(C84,'Export Action'!$A$3:$A$1999,'Export Action'!$AM$3:$AM$1999)</f>
        <v>600</v>
      </c>
      <c r="M84" s="5">
        <f>_xlfn.XLOOKUP(A84,'Export 2022'!$K$3:$K$1000,'Export 2022'!$AF$3:$AF$1000)</f>
        <v>4500</v>
      </c>
      <c r="N84" s="5">
        <f>_xlfn.XLOOKUP(A84,'Export 2023'!$K$3:$K$1000,'Export 2023'!$AF$3:$AF$1000)</f>
        <v>5300</v>
      </c>
      <c r="O84" s="5">
        <f>_xlfn.XLOOKUP(A84,'Export Dossier'!$K$3:$K$974,'Export Dossier'!$AD$3:$AD$974)</f>
        <v>8000</v>
      </c>
      <c r="P84" s="31">
        <f>_xlfn.XLOOKUP(C84,'Export Action'!$A$3:$A$1999,'Export Action'!$AS$3:$AS$1999)</f>
        <v>2500</v>
      </c>
      <c r="Q84" s="29">
        <f>(_xlfn.XLOOKUP(C84,'Export Action'!$A$3:$A$1999,'Export Action'!$AS$3:$AS$1999))/_xlfn.XLOOKUP(C84,'Export Action'!$A$3:$A$1999,'Export Action'!$AR$3:$AR$1999)</f>
        <v>0.22026431718061673</v>
      </c>
      <c r="R84" s="63" t="str">
        <f>IF(OR(_xlfn.XLOOKUP(C84,'Export Action'!$A$3:$A$1999,'Export Action'!$AO$3:$AO$1999)="Communes ZRR./bassins de vie pop &gt; 50% ZRR",_xlfn.XLOOKUP(C84,'Export Action'!$A$3:$A$1999,'Export Action'!$AO$3:$AO$1999)="Contrats de relance et de transition écologique (CRTE) rural"),"Oui","Non")</f>
        <v>Oui</v>
      </c>
      <c r="S84" s="73" t="s">
        <v>21</v>
      </c>
      <c r="T84" s="74">
        <f t="shared" si="2"/>
        <v>22</v>
      </c>
      <c r="U84" s="75">
        <v>1957</v>
      </c>
      <c r="V84" s="8" cm="1">
        <f t="array" ref="V84">IF(SUMPRODUCT((Tableau13[NOM DE LA STRUCTURE]=Tableau13[[#This Row],[NOM DE LA STRUCTURE]])*Tableau13[MONTANT PROPOSE POUR L''ACTION])=0,"",SUMPRODUCT((Tableau13[NOM DE LA STRUCTURE]=Tableau13[[#This Row],[NOM DE LA STRUCTURE]])*Tableau13[MONTANT PROPOSE POUR L''ACTION]))</f>
        <v>4657</v>
      </c>
      <c r="W84" s="79" t="s">
        <v>20026</v>
      </c>
    </row>
    <row r="85" spans="1:23" ht="33" customHeight="1" x14ac:dyDescent="0.25">
      <c r="A85" s="13" t="str">
        <f>_xlfn.XLOOKUP(C85,'Export Action'!$A$3:$A$1999,'Export Action'!$L$3:$L$1999)</f>
        <v>38863837100046</v>
      </c>
      <c r="B85" s="84" t="str">
        <f>_xlfn.XLOOKUP(A85,'Export Action'!$L$3:$L$1999,'Export Action'!$O$3:$O$1999)</f>
        <v>COMITE DE L'INDRE DE TENNIS DE TABLE</v>
      </c>
      <c r="C85" s="1" t="s">
        <v>883</v>
      </c>
      <c r="D85" s="36" t="str">
        <f>_xlfn.XLOOKUP(C85,'Export Action'!$A$3:$A$1999,'Export Action'!$X$3:$X$1999)</f>
        <v>Ping citoyen</v>
      </c>
      <c r="E85" s="1" t="str">
        <f>_xlfn.XLOOKUP(A85,'Export Dossier'!$K$3:$K$974,'Export Dossier'!$D$3:$D$974)</f>
        <v>FFTT-CENT-24-0009</v>
      </c>
      <c r="F85" s="1" t="str">
        <f>_xlfn.XLOOKUP(C85,'Export Action'!$A$3:$A$1999,'Export Action'!$AE$3:$AE$1999)</f>
        <v>Animations vacances Olympiques et Paralympiques</v>
      </c>
      <c r="G85" s="87"/>
      <c r="H85" s="1"/>
      <c r="I85" s="1"/>
      <c r="J85" s="1" t="str">
        <f>_xlfn.XLOOKUP(C85,'Export Action'!$A$3:$A$1999,'Export Action'!$J$3:$J$1999)</f>
        <v>Première demande</v>
      </c>
      <c r="K85" s="1" t="str">
        <f>_xlfn.XLOOKUP(C85,'Export Action'!$A$3:$A$1999,'Export Action'!$AL$3:$AL$1999)</f>
        <v>Mixte</v>
      </c>
      <c r="L85" s="1">
        <f>_xlfn.XLOOKUP(C85,'Export Action'!$A$3:$A$1999,'Export Action'!$AM$3:$AM$1999)</f>
        <v>1000</v>
      </c>
      <c r="M85" s="5">
        <f>_xlfn.XLOOKUP(A85,'Export 2022'!$K$3:$K$1000,'Export 2022'!$AF$3:$AF$1000)</f>
        <v>4500</v>
      </c>
      <c r="N85" s="5">
        <f>_xlfn.XLOOKUP(A85,'Export 2023'!$K$3:$K$1000,'Export 2023'!$AF$3:$AF$1000)</f>
        <v>5300</v>
      </c>
      <c r="O85" s="5">
        <f>_xlfn.XLOOKUP(A85,'Export Dossier'!$K$3:$K$974,'Export Dossier'!$AD$3:$AD$974)</f>
        <v>8000</v>
      </c>
      <c r="P85" s="31">
        <f>_xlfn.XLOOKUP(C85,'Export Action'!$A$3:$A$1999,'Export Action'!$AS$3:$AS$1999)</f>
        <v>2000</v>
      </c>
      <c r="Q85" s="29">
        <f>(_xlfn.XLOOKUP(C85,'Export Action'!$A$3:$A$1999,'Export Action'!$AS$3:$AS$1999))/_xlfn.XLOOKUP(C85,'Export Action'!$A$3:$A$1999,'Export Action'!$AR$3:$AR$1999)</f>
        <v>0.15444015444015444</v>
      </c>
      <c r="R85" s="63" t="str">
        <f>IF(OR(_xlfn.XLOOKUP(C85,'Export Action'!$A$3:$A$1999,'Export Action'!$AO$3:$AO$1999)="Communes ZRR./bassins de vie pop &gt; 50% ZRR",_xlfn.XLOOKUP(C85,'Export Action'!$A$3:$A$1999,'Export Action'!$AO$3:$AO$1999)="Contrats de relance et de transition écologique (CRTE) rural"),"Oui","Non")</f>
        <v>Oui</v>
      </c>
      <c r="S85" s="88"/>
      <c r="T85" s="74">
        <f t="shared" si="2"/>
        <v>22</v>
      </c>
      <c r="U85" s="89"/>
      <c r="V85" s="8" cm="1">
        <f t="array" ref="V85">IF(SUMPRODUCT((Tableau13[NOM DE LA STRUCTURE]=Tableau13[[#This Row],[NOM DE LA STRUCTURE]])*Tableau13[MONTANT PROPOSE POUR L''ACTION])=0,"",SUMPRODUCT((Tableau13[NOM DE LA STRUCTURE]=Tableau13[[#This Row],[NOM DE LA STRUCTURE]])*Tableau13[MONTANT PROPOSE POUR L''ACTION]))</f>
        <v>4657</v>
      </c>
      <c r="W85" s="90"/>
    </row>
    <row r="86" spans="1:23" ht="33" customHeight="1" x14ac:dyDescent="0.25">
      <c r="A86" s="13" t="str">
        <f>_xlfn.XLOOKUP(C86,'Export Action'!$A$3:$A$1999,'Export Action'!$L$3:$L$1999)</f>
        <v>38863837100046</v>
      </c>
      <c r="B86" s="84" t="str">
        <f>_xlfn.XLOOKUP(A86,'Export Action'!$L$3:$L$1999,'Export Action'!$O$3:$O$1999)</f>
        <v>COMITE DE L'INDRE DE TENNIS DE TABLE</v>
      </c>
      <c r="C86" s="1" t="s">
        <v>888</v>
      </c>
      <c r="D86" s="36" t="str">
        <f>_xlfn.XLOOKUP(C86,'Export Action'!$A$3:$A$1999,'Export Action'!$X$3:$X$1999)</f>
        <v>Structuration club de demain</v>
      </c>
      <c r="E86" s="1" t="str">
        <f>_xlfn.XLOOKUP(A86,'Export Dossier'!$K$3:$K$974,'Export Dossier'!$D$3:$D$974)</f>
        <v>FFTT-CENT-24-0009</v>
      </c>
      <c r="F86" s="1" t="str">
        <f>_xlfn.XLOOKUP(C86,'Export Action'!$A$3:$A$1999,'Export Action'!$AE$3:$AE$1999)</f>
        <v>Ping Educatif</v>
      </c>
      <c r="G86" s="68" t="s">
        <v>16</v>
      </c>
      <c r="H86" s="71" t="s">
        <v>3112</v>
      </c>
      <c r="I86" s="71" t="s">
        <v>3112</v>
      </c>
      <c r="J86" s="1" t="str">
        <f>_xlfn.XLOOKUP(C86,'Export Action'!$A$3:$A$1999,'Export Action'!$J$3:$J$1999)</f>
        <v>Renouvellement</v>
      </c>
      <c r="K86" s="1" t="str">
        <f>_xlfn.XLOOKUP(C86,'Export Action'!$A$3:$A$1999,'Export Action'!$AL$3:$AL$1999)</f>
        <v>Mixte</v>
      </c>
      <c r="L86" s="1">
        <f>_xlfn.XLOOKUP(C86,'Export Action'!$A$3:$A$1999,'Export Action'!$AM$3:$AM$1999)</f>
        <v>800</v>
      </c>
      <c r="M86" s="5">
        <f>_xlfn.XLOOKUP(A86,'Export 2022'!$K$3:$K$1000,'Export 2022'!$AF$3:$AF$1000)</f>
        <v>4500</v>
      </c>
      <c r="N86" s="5">
        <f>_xlfn.XLOOKUP(A86,'Export 2023'!$K$3:$K$1000,'Export 2023'!$AF$3:$AF$1000)</f>
        <v>5300</v>
      </c>
      <c r="O86" s="5">
        <f>_xlfn.XLOOKUP(A86,'Export Dossier'!$K$3:$K$974,'Export Dossier'!$AD$3:$AD$974)</f>
        <v>8000</v>
      </c>
      <c r="P86" s="31">
        <f>_xlfn.XLOOKUP(C86,'Export Action'!$A$3:$A$1999,'Export Action'!$AS$3:$AS$1999)</f>
        <v>2000</v>
      </c>
      <c r="Q86" s="29">
        <f>(_xlfn.XLOOKUP(C86,'Export Action'!$A$3:$A$1999,'Export Action'!$AS$3:$AS$1999))/_xlfn.XLOOKUP(C86,'Export Action'!$A$3:$A$1999,'Export Action'!$AR$3:$AR$1999)</f>
        <v>0.25</v>
      </c>
      <c r="R86" s="63" t="str">
        <f>IF(OR(_xlfn.XLOOKUP(C86,'Export Action'!$A$3:$A$1999,'Export Action'!$AO$3:$AO$1999)="Communes ZRR./bassins de vie pop &gt; 50% ZRR",_xlfn.XLOOKUP(C86,'Export Action'!$A$3:$A$1999,'Export Action'!$AO$3:$AO$1999)="Contrats de relance et de transition écologique (CRTE) rural"),"Oui","Non")</f>
        <v>Oui</v>
      </c>
      <c r="S86" s="73" t="s">
        <v>20</v>
      </c>
      <c r="T86" s="74">
        <f t="shared" si="2"/>
        <v>22</v>
      </c>
      <c r="U86" s="75">
        <v>2000</v>
      </c>
      <c r="V86" s="8" cm="1">
        <f t="array" ref="V86">IF(SUMPRODUCT((Tableau13[NOM DE LA STRUCTURE]=Tableau13[[#This Row],[NOM DE LA STRUCTURE]])*Tableau13[MONTANT PROPOSE POUR L''ACTION])=0,"",SUMPRODUCT((Tableau13[NOM DE LA STRUCTURE]=Tableau13[[#This Row],[NOM DE LA STRUCTURE]])*Tableau13[MONTANT PROPOSE POUR L''ACTION]))</f>
        <v>4657</v>
      </c>
      <c r="W86" s="79" t="s">
        <v>20074</v>
      </c>
    </row>
    <row r="87" spans="1:23" ht="33" customHeight="1" x14ac:dyDescent="0.25">
      <c r="A87" s="13" t="str">
        <f>_xlfn.XLOOKUP(C87,'Export Action'!$A$3:$A$1999,'Export Action'!$L$3:$L$1999)</f>
        <v>38863837100046</v>
      </c>
      <c r="B87" s="84" t="str">
        <f>_xlfn.XLOOKUP(A87,'Export Action'!$L$3:$L$1999,'Export Action'!$O$3:$O$1999)</f>
        <v>COMITE DE L'INDRE DE TENNIS DE TABLE</v>
      </c>
      <c r="C87" s="1" t="s">
        <v>893</v>
      </c>
      <c r="D87" s="36" t="str">
        <f>_xlfn.XLOOKUP(C87,'Export Action'!$A$3:$A$1999,'Export Action'!$X$3:$X$1999)</f>
        <v>Formation des bénévoles</v>
      </c>
      <c r="E87" s="1" t="str">
        <f>_xlfn.XLOOKUP(A87,'Export Dossier'!$K$3:$K$974,'Export Dossier'!$D$3:$D$974)</f>
        <v>FFTT-CENT-24-0009</v>
      </c>
      <c r="F87" s="1" t="str">
        <f>_xlfn.XLOOKUP(C87,'Export Action'!$A$3:$A$1999,'Export Action'!$AE$3:$AE$1999)</f>
        <v>Structuration clubs/comités de demain</v>
      </c>
      <c r="G87" s="68" t="s">
        <v>16</v>
      </c>
      <c r="H87" s="71" t="s">
        <v>3112</v>
      </c>
      <c r="I87" s="71" t="s">
        <v>3112</v>
      </c>
      <c r="J87" s="1" t="str">
        <f>_xlfn.XLOOKUP(C87,'Export Action'!$A$3:$A$1999,'Export Action'!$J$3:$J$1999)</f>
        <v>Première demande</v>
      </c>
      <c r="K87" s="1" t="str">
        <f>_xlfn.XLOOKUP(C87,'Export Action'!$A$3:$A$1999,'Export Action'!$AL$3:$AL$1999)</f>
        <v>Mixte</v>
      </c>
      <c r="L87" s="1">
        <f>_xlfn.XLOOKUP(C87,'Export Action'!$A$3:$A$1999,'Export Action'!$AM$3:$AM$1999)</f>
        <v>50</v>
      </c>
      <c r="M87" s="5">
        <f>_xlfn.XLOOKUP(A87,'Export 2022'!$K$3:$K$1000,'Export 2022'!$AF$3:$AF$1000)</f>
        <v>4500</v>
      </c>
      <c r="N87" s="5">
        <f>_xlfn.XLOOKUP(A87,'Export 2023'!$K$3:$K$1000,'Export 2023'!$AF$3:$AF$1000)</f>
        <v>5300</v>
      </c>
      <c r="O87" s="5">
        <f>_xlfn.XLOOKUP(A87,'Export Dossier'!$K$3:$K$974,'Export Dossier'!$AD$3:$AD$974)</f>
        <v>8000</v>
      </c>
      <c r="P87" s="31">
        <f>_xlfn.XLOOKUP(C87,'Export Action'!$A$3:$A$1999,'Export Action'!$AS$3:$AS$1999)</f>
        <v>1500</v>
      </c>
      <c r="Q87" s="29">
        <f>(_xlfn.XLOOKUP(C87,'Export Action'!$A$3:$A$1999,'Export Action'!$AS$3:$AS$1999))/_xlfn.XLOOKUP(C87,'Export Action'!$A$3:$A$1999,'Export Action'!$AR$3:$AR$1999)</f>
        <v>0.25</v>
      </c>
      <c r="R87" s="63" t="str">
        <f>IF(OR(_xlfn.XLOOKUP(C87,'Export Action'!$A$3:$A$1999,'Export Action'!$AO$3:$AO$1999)="Communes ZRR./bassins de vie pop &gt; 50% ZRR",_xlfn.XLOOKUP(C87,'Export Action'!$A$3:$A$1999,'Export Action'!$AO$3:$AO$1999)="Contrats de relance et de transition écologique (CRTE) rural"),"Oui","Non")</f>
        <v>Oui</v>
      </c>
      <c r="S87" s="73" t="s">
        <v>20</v>
      </c>
      <c r="T87" s="74">
        <f t="shared" si="2"/>
        <v>22</v>
      </c>
      <c r="U87" s="75">
        <v>700</v>
      </c>
      <c r="V87" s="8" cm="1">
        <f t="array" ref="V87">IF(SUMPRODUCT((Tableau13[NOM DE LA STRUCTURE]=Tableau13[[#This Row],[NOM DE LA STRUCTURE]])*Tableau13[MONTANT PROPOSE POUR L''ACTION])=0,"",SUMPRODUCT((Tableau13[NOM DE LA STRUCTURE]=Tableau13[[#This Row],[NOM DE LA STRUCTURE]])*Tableau13[MONTANT PROPOSE POUR L''ACTION]))</f>
        <v>4657</v>
      </c>
      <c r="W87" s="79" t="s">
        <v>20075</v>
      </c>
    </row>
    <row r="88" spans="1:23" ht="33" customHeight="1" x14ac:dyDescent="0.25">
      <c r="A88" s="13" t="str">
        <f>_xlfn.XLOOKUP(C88,'Export Action'!$A$3:$A$1999,'Export Action'!$L$3:$L$1999)</f>
        <v>38906554100077</v>
      </c>
      <c r="B88" s="84" t="str">
        <f>_xlfn.XLOOKUP(A88,'Export Action'!$L$3:$L$1999,'Export Action'!$O$3:$O$1999)</f>
        <v>COMITE DEPARTEMENTAL D'EURE ET LOIR DE TENNIS DE TABLE</v>
      </c>
      <c r="C88" s="1" t="s">
        <v>14662</v>
      </c>
      <c r="D88" s="36" t="str">
        <f>_xlfn.XLOOKUP(C88,'Export Action'!$A$3:$A$1999,'Export Action'!$X$3:$X$1999)</f>
        <v>Nouvelles pratiques</v>
      </c>
      <c r="E88" s="1" t="str">
        <f>_xlfn.XLOOKUP(A88,'Export Dossier'!$K$3:$K$974,'Export Dossier'!$D$3:$D$974)</f>
        <v>FFTT-CENT-24-0014</v>
      </c>
      <c r="F88" s="1" t="str">
        <f>_xlfn.XLOOKUP(C88,'Export Action'!$A$3:$A$1999,'Export Action'!$AE$3:$AE$1999)</f>
        <v>Nouvelles pratiques</v>
      </c>
      <c r="G88" s="68" t="s">
        <v>16</v>
      </c>
      <c r="H88" s="71" t="s">
        <v>3112</v>
      </c>
      <c r="I88" s="71" t="s">
        <v>3112</v>
      </c>
      <c r="J88" s="1" t="str">
        <f>_xlfn.XLOOKUP(C88,'Export Action'!$A$3:$A$1999,'Export Action'!$J$3:$J$1999)</f>
        <v>Renouvellement</v>
      </c>
      <c r="K88" s="1" t="str">
        <f>_xlfn.XLOOKUP(C88,'Export Action'!$A$3:$A$1999,'Export Action'!$AL$3:$AL$1999)</f>
        <v>Mixte</v>
      </c>
      <c r="L88" s="1">
        <f>_xlfn.XLOOKUP(C88,'Export Action'!$A$3:$A$1999,'Export Action'!$AM$3:$AM$1999)</f>
        <v>40</v>
      </c>
      <c r="M88" s="5" t="e">
        <f>_xlfn.XLOOKUP(A88,'Export 2022'!$K$3:$K$1000,'Export 2022'!$AF$3:$AF$1000)</f>
        <v>#N/A</v>
      </c>
      <c r="N88" s="5" t="e">
        <f>_xlfn.XLOOKUP(A88,'Export 2023'!$K$3:$K$1000,'Export 2023'!$AF$3:$AF$1000)</f>
        <v>#N/A</v>
      </c>
      <c r="O88" s="5">
        <f>_xlfn.XLOOKUP(A88,'Export Dossier'!$K$3:$K$974,'Export Dossier'!$AD$3:$AD$974)</f>
        <v>6500</v>
      </c>
      <c r="P88" s="31">
        <f>_xlfn.XLOOKUP(C88,'Export Action'!$A$3:$A$1999,'Export Action'!$AS$3:$AS$1999)</f>
        <v>500</v>
      </c>
      <c r="Q88" s="29">
        <f>(_xlfn.XLOOKUP(C88,'Export Action'!$A$3:$A$1999,'Export Action'!$AS$3:$AS$1999))/_xlfn.XLOOKUP(C88,'Export Action'!$A$3:$A$1999,'Export Action'!$AR$3:$AR$1999)</f>
        <v>0.35714285714285715</v>
      </c>
      <c r="R88" s="63" t="str">
        <f>IF(OR(_xlfn.XLOOKUP(C88,'Export Action'!$A$3:$A$1999,'Export Action'!$AO$3:$AO$1999)="Communes ZRR./bassins de vie pop &gt; 50% ZRR",_xlfn.XLOOKUP(C88,'Export Action'!$A$3:$A$1999,'Export Action'!$AO$3:$AO$1999)="Contrats de relance et de transition écologique (CRTE) rural"),"Oui","Non")</f>
        <v>Non</v>
      </c>
      <c r="S88" s="73" t="s">
        <v>20</v>
      </c>
      <c r="T88" s="74">
        <f t="shared" si="2"/>
        <v>23</v>
      </c>
      <c r="U88" s="75">
        <v>200</v>
      </c>
      <c r="V88" s="8" cm="1">
        <f t="array" ref="V88">IF(SUMPRODUCT((Tableau13[NOM DE LA STRUCTURE]=Tableau13[[#This Row],[NOM DE LA STRUCTURE]])*Tableau13[MONTANT PROPOSE POUR L''ACTION])=0,"",SUMPRODUCT((Tableau13[NOM DE LA STRUCTURE]=Tableau13[[#This Row],[NOM DE LA STRUCTURE]])*Tableau13[MONTANT PROPOSE POUR L''ACTION]))</f>
        <v>4800</v>
      </c>
      <c r="W88" s="79" t="s">
        <v>20018</v>
      </c>
    </row>
    <row r="89" spans="1:23" ht="33" customHeight="1" x14ac:dyDescent="0.25">
      <c r="A89" s="13" t="str">
        <f>_xlfn.XLOOKUP(C89,'Export Action'!$A$3:$A$1999,'Export Action'!$L$3:$L$1999)</f>
        <v>38906554100077</v>
      </c>
      <c r="B89" s="84" t="str">
        <f>_xlfn.XLOOKUP(A89,'Export Action'!$L$3:$L$1999,'Export Action'!$O$3:$O$1999)</f>
        <v>COMITE DEPARTEMENTAL D'EURE ET LOIR DE TENNIS DE TABLE</v>
      </c>
      <c r="C89" s="1" t="s">
        <v>14672</v>
      </c>
      <c r="D89" s="36" t="str">
        <f>_xlfn.XLOOKUP(C89,'Export Action'!$A$3:$A$1999,'Export Action'!$X$3:$X$1999)</f>
        <v>Ping éducatif - Recrutement et fidélisation des jeunes</v>
      </c>
      <c r="E89" s="1" t="str">
        <f>_xlfn.XLOOKUP(A89,'Export Dossier'!$K$3:$K$974,'Export Dossier'!$D$3:$D$974)</f>
        <v>FFTT-CENT-24-0014</v>
      </c>
      <c r="F89" s="1" t="str">
        <f>_xlfn.XLOOKUP(C89,'Export Action'!$A$3:$A$1999,'Export Action'!$AE$3:$AE$1999)</f>
        <v>Ping Educatif</v>
      </c>
      <c r="G89" s="68" t="s">
        <v>16</v>
      </c>
      <c r="H89" s="71" t="s">
        <v>3112</v>
      </c>
      <c r="I89" s="71" t="s">
        <v>3112</v>
      </c>
      <c r="J89" s="1" t="str">
        <f>_xlfn.XLOOKUP(C89,'Export Action'!$A$3:$A$1999,'Export Action'!$J$3:$J$1999)</f>
        <v>Renouvellement</v>
      </c>
      <c r="K89" s="1" t="str">
        <f>_xlfn.XLOOKUP(C89,'Export Action'!$A$3:$A$1999,'Export Action'!$AL$3:$AL$1999)</f>
        <v>Mixte</v>
      </c>
      <c r="L89" s="1">
        <f>_xlfn.XLOOKUP(C89,'Export Action'!$A$3:$A$1999,'Export Action'!$AM$3:$AM$1999)</f>
        <v>1520</v>
      </c>
      <c r="M89" s="5" t="e">
        <f>_xlfn.XLOOKUP(A89,'Export 2022'!$K$3:$K$1000,'Export 2022'!$AF$3:$AF$1000)</f>
        <v>#N/A</v>
      </c>
      <c r="N89" s="5" t="e">
        <f>_xlfn.XLOOKUP(A89,'Export 2023'!$K$3:$K$1000,'Export 2023'!$AF$3:$AF$1000)</f>
        <v>#N/A</v>
      </c>
      <c r="O89" s="5">
        <f>_xlfn.XLOOKUP(A89,'Export Dossier'!$K$3:$K$974,'Export Dossier'!$AD$3:$AD$974)</f>
        <v>6500</v>
      </c>
      <c r="P89" s="31">
        <f>_xlfn.XLOOKUP(C89,'Export Action'!$A$3:$A$1999,'Export Action'!$AS$3:$AS$1999)</f>
        <v>5000</v>
      </c>
      <c r="Q89" s="29">
        <f>(_xlfn.XLOOKUP(C89,'Export Action'!$A$3:$A$1999,'Export Action'!$AS$3:$AS$1999))/_xlfn.XLOOKUP(C89,'Export Action'!$A$3:$A$1999,'Export Action'!$AR$3:$AR$1999)</f>
        <v>0.23923444976076555</v>
      </c>
      <c r="R89" s="63" t="str">
        <f>IF(OR(_xlfn.XLOOKUP(C89,'Export Action'!$A$3:$A$1999,'Export Action'!$AO$3:$AO$1999)="Communes ZRR./bassins de vie pop &gt; 50% ZRR",_xlfn.XLOOKUP(C89,'Export Action'!$A$3:$A$1999,'Export Action'!$AO$3:$AO$1999)="Contrats de relance et de transition écologique (CRTE) rural"),"Oui","Non")</f>
        <v>Non</v>
      </c>
      <c r="S89" s="73" t="s">
        <v>21</v>
      </c>
      <c r="T89" s="74">
        <f t="shared" si="2"/>
        <v>23</v>
      </c>
      <c r="U89" s="75">
        <v>3600</v>
      </c>
      <c r="V89" s="8" cm="1">
        <f t="array" ref="V89">IF(SUMPRODUCT((Tableau13[NOM DE LA STRUCTURE]=Tableau13[[#This Row],[NOM DE LA STRUCTURE]])*Tableau13[MONTANT PROPOSE POUR L''ACTION])=0,"",SUMPRODUCT((Tableau13[NOM DE LA STRUCTURE]=Tableau13[[#This Row],[NOM DE LA STRUCTURE]])*Tableau13[MONTANT PROPOSE POUR L''ACTION]))</f>
        <v>4800</v>
      </c>
      <c r="W89" s="79" t="s">
        <v>20019</v>
      </c>
    </row>
    <row r="90" spans="1:23" ht="33" customHeight="1" x14ac:dyDescent="0.25">
      <c r="A90" s="13" t="str">
        <f>_xlfn.XLOOKUP(C90,'Export Action'!$A$3:$A$1999,'Export Action'!$L$3:$L$1999)</f>
        <v>38906554100077</v>
      </c>
      <c r="B90" s="84" t="str">
        <f>_xlfn.XLOOKUP(A90,'Export Action'!$L$3:$L$1999,'Export Action'!$O$3:$O$1999)</f>
        <v>COMITE DEPARTEMENTAL D'EURE ET LOIR DE TENNIS DE TABLE</v>
      </c>
      <c r="C90" s="1" t="s">
        <v>14678</v>
      </c>
      <c r="D90" s="36" t="str">
        <f>_xlfn.XLOOKUP(C90,'Export Action'!$A$3:$A$1999,'Export Action'!$X$3:$X$1999)</f>
        <v>Structuration clubs et comités de demain : animation territoriale</v>
      </c>
      <c r="E90" s="1" t="str">
        <f>_xlfn.XLOOKUP(A90,'Export Dossier'!$K$3:$K$974,'Export Dossier'!$D$3:$D$974)</f>
        <v>FFTT-CENT-24-0014</v>
      </c>
      <c r="F90" s="1" t="str">
        <f>_xlfn.XLOOKUP(C90,'Export Action'!$A$3:$A$1999,'Export Action'!$AE$3:$AE$1999)</f>
        <v>Structuration clubs/comités de demain</v>
      </c>
      <c r="G90" s="68" t="s">
        <v>16</v>
      </c>
      <c r="H90" s="71" t="s">
        <v>3112</v>
      </c>
      <c r="I90" s="71" t="s">
        <v>3112</v>
      </c>
      <c r="J90" s="1" t="str">
        <f>_xlfn.XLOOKUP(C90,'Export Action'!$A$3:$A$1999,'Export Action'!$J$3:$J$1999)</f>
        <v>Renouvellement</v>
      </c>
      <c r="K90" s="1" t="str">
        <f>_xlfn.XLOOKUP(C90,'Export Action'!$A$3:$A$1999,'Export Action'!$AL$3:$AL$1999)</f>
        <v>Mixte</v>
      </c>
      <c r="L90" s="1">
        <f>_xlfn.XLOOKUP(C90,'Export Action'!$A$3:$A$1999,'Export Action'!$AM$3:$AM$1999)</f>
        <v>30</v>
      </c>
      <c r="M90" s="5" t="e">
        <f>_xlfn.XLOOKUP(A90,'Export 2022'!$K$3:$K$1000,'Export 2022'!$AF$3:$AF$1000)</f>
        <v>#N/A</v>
      </c>
      <c r="N90" s="5" t="e">
        <f>_xlfn.XLOOKUP(A90,'Export 2023'!$K$3:$K$1000,'Export 2023'!$AF$3:$AF$1000)</f>
        <v>#N/A</v>
      </c>
      <c r="O90" s="5">
        <f>_xlfn.XLOOKUP(A90,'Export Dossier'!$K$3:$K$974,'Export Dossier'!$AD$3:$AD$974)</f>
        <v>6500</v>
      </c>
      <c r="P90" s="31">
        <f>_xlfn.XLOOKUP(C90,'Export Action'!$A$3:$A$1999,'Export Action'!$AS$3:$AS$1999)</f>
        <v>500</v>
      </c>
      <c r="Q90" s="29">
        <f>(_xlfn.XLOOKUP(C90,'Export Action'!$A$3:$A$1999,'Export Action'!$AS$3:$AS$1999))/_xlfn.XLOOKUP(C90,'Export Action'!$A$3:$A$1999,'Export Action'!$AR$3:$AR$1999)</f>
        <v>0.20833333333333334</v>
      </c>
      <c r="R90" s="63" t="str">
        <f>IF(OR(_xlfn.XLOOKUP(C90,'Export Action'!$A$3:$A$1999,'Export Action'!$AO$3:$AO$1999)="Communes ZRR./bassins de vie pop &gt; 50% ZRR",_xlfn.XLOOKUP(C90,'Export Action'!$A$3:$A$1999,'Export Action'!$AO$3:$AO$1999)="Contrats de relance et de transition écologique (CRTE) rural"),"Oui","Non")</f>
        <v>Non</v>
      </c>
      <c r="S90" s="73" t="s">
        <v>20</v>
      </c>
      <c r="T90" s="74">
        <f t="shared" si="2"/>
        <v>23</v>
      </c>
      <c r="U90" s="75">
        <v>500</v>
      </c>
      <c r="V90" s="8" cm="1">
        <f t="array" ref="V90">IF(SUMPRODUCT((Tableau13[NOM DE LA STRUCTURE]=Tableau13[[#This Row],[NOM DE LA STRUCTURE]])*Tableau13[MONTANT PROPOSE POUR L''ACTION])=0,"",SUMPRODUCT((Tableau13[NOM DE LA STRUCTURE]=Tableau13[[#This Row],[NOM DE LA STRUCTURE]])*Tableau13[MONTANT PROPOSE POUR L''ACTION]))</f>
        <v>4800</v>
      </c>
      <c r="W90" s="79" t="s">
        <v>20020</v>
      </c>
    </row>
    <row r="91" spans="1:23" ht="33" customHeight="1" x14ac:dyDescent="0.25">
      <c r="A91" s="13" t="str">
        <f>_xlfn.XLOOKUP(C91,'Export Action'!$A$3:$A$1999,'Export Action'!$L$3:$L$1999)</f>
        <v>38906554100077</v>
      </c>
      <c r="B91" s="84" t="str">
        <f>_xlfn.XLOOKUP(A91,'Export Action'!$L$3:$L$1999,'Export Action'!$O$3:$O$1999)</f>
        <v>COMITE DEPARTEMENTAL D'EURE ET LOIR DE TENNIS DE TABLE</v>
      </c>
      <c r="C91" s="1" t="s">
        <v>14684</v>
      </c>
      <c r="D91" s="36" t="str">
        <f>_xlfn.XLOOKUP(C91,'Export Action'!$A$3:$A$1999,'Export Action'!$X$3:$X$1999)</f>
        <v>Ping inclusif - Développement des dispositifs d'inclusion ou de réduction des inégalités d'accès à la pratique</v>
      </c>
      <c r="E91" s="1" t="str">
        <f>_xlfn.XLOOKUP(A91,'Export Dossier'!$K$3:$K$974,'Export Dossier'!$D$3:$D$974)</f>
        <v>FFTT-CENT-24-0014</v>
      </c>
      <c r="F91" s="1" t="str">
        <f>_xlfn.XLOOKUP(C91,'Export Action'!$A$3:$A$1999,'Export Action'!$AE$3:$AE$1999)</f>
        <v>Ping Inclusif</v>
      </c>
      <c r="G91" s="68" t="s">
        <v>16</v>
      </c>
      <c r="H91" s="71" t="s">
        <v>3112</v>
      </c>
      <c r="I91" s="71" t="s">
        <v>3112</v>
      </c>
      <c r="J91" s="1" t="str">
        <f>_xlfn.XLOOKUP(C91,'Export Action'!$A$3:$A$1999,'Export Action'!$J$3:$J$1999)</f>
        <v>Première demande</v>
      </c>
      <c r="K91" s="1" t="str">
        <f>_xlfn.XLOOKUP(C91,'Export Action'!$A$3:$A$1999,'Export Action'!$AL$3:$AL$1999)</f>
        <v>Mixte</v>
      </c>
      <c r="L91" s="1">
        <f>_xlfn.XLOOKUP(C91,'Export Action'!$A$3:$A$1999,'Export Action'!$AM$3:$AM$1999)</f>
        <v>450</v>
      </c>
      <c r="M91" s="5" t="e">
        <f>_xlfn.XLOOKUP(A91,'Export 2022'!$K$3:$K$1000,'Export 2022'!$AF$3:$AF$1000)</f>
        <v>#N/A</v>
      </c>
      <c r="N91" s="5" t="e">
        <f>_xlfn.XLOOKUP(A91,'Export 2023'!$K$3:$K$1000,'Export 2023'!$AF$3:$AF$1000)</f>
        <v>#N/A</v>
      </c>
      <c r="O91" s="5">
        <f>_xlfn.XLOOKUP(A91,'Export Dossier'!$K$3:$K$974,'Export Dossier'!$AD$3:$AD$974)</f>
        <v>6500</v>
      </c>
      <c r="P91" s="31">
        <f>_xlfn.XLOOKUP(C91,'Export Action'!$A$3:$A$1999,'Export Action'!$AS$3:$AS$1999)</f>
        <v>500</v>
      </c>
      <c r="Q91" s="29">
        <f>(_xlfn.XLOOKUP(C91,'Export Action'!$A$3:$A$1999,'Export Action'!$AS$3:$AS$1999))/_xlfn.XLOOKUP(C91,'Export Action'!$A$3:$A$1999,'Export Action'!$AR$3:$AR$1999)</f>
        <v>8.771929824561403E-2</v>
      </c>
      <c r="R91" s="63" t="str">
        <f>IF(OR(_xlfn.XLOOKUP(C91,'Export Action'!$A$3:$A$1999,'Export Action'!$AO$3:$AO$1999)="Communes ZRR./bassins de vie pop &gt; 50% ZRR",_xlfn.XLOOKUP(C91,'Export Action'!$A$3:$A$1999,'Export Action'!$AO$3:$AO$1999)="Contrats de relance et de transition écologique (CRTE) rural"),"Oui","Non")</f>
        <v>Oui</v>
      </c>
      <c r="S91" s="73" t="s">
        <v>20</v>
      </c>
      <c r="T91" s="74">
        <f t="shared" si="2"/>
        <v>23</v>
      </c>
      <c r="U91" s="75">
        <v>500</v>
      </c>
      <c r="V91" s="8" cm="1">
        <f t="array" ref="V91">IF(SUMPRODUCT((Tableau13[NOM DE LA STRUCTURE]=Tableau13[[#This Row],[NOM DE LA STRUCTURE]])*Tableau13[MONTANT PROPOSE POUR L''ACTION])=0,"",SUMPRODUCT((Tableau13[NOM DE LA STRUCTURE]=Tableau13[[#This Row],[NOM DE LA STRUCTURE]])*Tableau13[MONTANT PROPOSE POUR L''ACTION]))</f>
        <v>4800</v>
      </c>
      <c r="W91" s="79" t="s">
        <v>20021</v>
      </c>
    </row>
    <row r="92" spans="1:23" ht="33" customHeight="1" x14ac:dyDescent="0.25">
      <c r="A92" s="13" t="str">
        <f>_xlfn.XLOOKUP(C92,'Export Action'!$A$3:$A$1999,'Export Action'!$L$3:$L$1999)</f>
        <v>41114352200026</v>
      </c>
      <c r="B92" s="84" t="str">
        <f>_xlfn.XLOOKUP(A92,'Export Action'!$L$3:$L$1999,'Export Action'!$O$3:$O$1999)</f>
        <v>COMITE DEPARTEMENTAL DE LOIR-ET-CHER DE TENNIS DE TABLE</v>
      </c>
      <c r="C92" s="1" t="s">
        <v>14845</v>
      </c>
      <c r="D92" s="36" t="str">
        <f>_xlfn.XLOOKUP(C92,'Export Action'!$A$3:$A$1999,'Export Action'!$X$3:$X$1999)</f>
        <v>Nouvelles pratiques : ping en extérieur</v>
      </c>
      <c r="E92" s="1" t="str">
        <f>_xlfn.XLOOKUP(A92,'Export Dossier'!$K$3:$K$974,'Export Dossier'!$D$3:$D$974)</f>
        <v>FFTT-CENT-24-0024</v>
      </c>
      <c r="F92" s="1" t="str">
        <f>_xlfn.XLOOKUP(C92,'Export Action'!$A$3:$A$1999,'Export Action'!$AE$3:$AE$1999)</f>
        <v>Nouvelles pratiques</v>
      </c>
      <c r="G92" s="68" t="s">
        <v>16</v>
      </c>
      <c r="H92" s="71" t="s">
        <v>3112</v>
      </c>
      <c r="I92" s="71" t="s">
        <v>3112</v>
      </c>
      <c r="J92" s="1" t="str">
        <f>_xlfn.XLOOKUP(C92,'Export Action'!$A$3:$A$1999,'Export Action'!$J$3:$J$1999)</f>
        <v>Renouvellement</v>
      </c>
      <c r="K92" s="1" t="str">
        <f>_xlfn.XLOOKUP(C92,'Export Action'!$A$3:$A$1999,'Export Action'!$AL$3:$AL$1999)</f>
        <v>Mixte</v>
      </c>
      <c r="L92" s="1">
        <f>_xlfn.XLOOKUP(C92,'Export Action'!$A$3:$A$1999,'Export Action'!$AM$3:$AM$1999)</f>
        <v>1000</v>
      </c>
      <c r="M92" s="5">
        <f>_xlfn.XLOOKUP(A92,'Export 2022'!$K$3:$K$1000,'Export 2022'!$AF$3:$AF$1000)</f>
        <v>5700</v>
      </c>
      <c r="N92" s="5">
        <f>_xlfn.XLOOKUP(A92,'Export 2023'!$K$3:$K$1000,'Export 2023'!$AF$3:$AF$1000)</f>
        <v>6200</v>
      </c>
      <c r="O92" s="5">
        <f>_xlfn.XLOOKUP(A92,'Export Dossier'!$K$3:$K$974,'Export Dossier'!$AD$3:$AD$974)</f>
        <v>7300</v>
      </c>
      <c r="P92" s="31">
        <f>_xlfn.XLOOKUP(C92,'Export Action'!$A$3:$A$1999,'Export Action'!$AS$3:$AS$1999)</f>
        <v>2000</v>
      </c>
      <c r="Q92" s="29">
        <f>(_xlfn.XLOOKUP(C92,'Export Action'!$A$3:$A$1999,'Export Action'!$AS$3:$AS$1999))/_xlfn.XLOOKUP(C92,'Export Action'!$A$3:$A$1999,'Export Action'!$AR$3:$AR$1999)</f>
        <v>0.3105590062111801</v>
      </c>
      <c r="R92" s="63" t="str">
        <f>IF(OR(_xlfn.XLOOKUP(C92,'Export Action'!$A$3:$A$1999,'Export Action'!$AO$3:$AO$1999)="Communes ZRR./bassins de vie pop &gt; 50% ZRR",_xlfn.XLOOKUP(C92,'Export Action'!$A$3:$A$1999,'Export Action'!$AO$3:$AO$1999)="Contrats de relance et de transition écologique (CRTE) rural"),"Oui","Non")</f>
        <v>Oui</v>
      </c>
      <c r="S92" s="73" t="s">
        <v>20</v>
      </c>
      <c r="T92" s="74">
        <f t="shared" si="2"/>
        <v>24</v>
      </c>
      <c r="U92" s="75">
        <v>1000</v>
      </c>
      <c r="V92" s="8" cm="1">
        <f t="array" ref="V92">IF(SUMPRODUCT((Tableau13[NOM DE LA STRUCTURE]=Tableau13[[#This Row],[NOM DE LA STRUCTURE]])*Tableau13[MONTANT PROPOSE POUR L''ACTION])=0,"",SUMPRODUCT((Tableau13[NOM DE LA STRUCTURE]=Tableau13[[#This Row],[NOM DE LA STRUCTURE]])*Tableau13[MONTANT PROPOSE POUR L''ACTION]))</f>
        <v>5100</v>
      </c>
      <c r="W92" s="79" t="s">
        <v>20029</v>
      </c>
    </row>
    <row r="93" spans="1:23" ht="33" customHeight="1" x14ac:dyDescent="0.25">
      <c r="A93" s="13" t="str">
        <f>_xlfn.XLOOKUP(C93,'Export Action'!$A$3:$A$1999,'Export Action'!$L$3:$L$1999)</f>
        <v>41114352200026</v>
      </c>
      <c r="B93" s="84" t="str">
        <f>_xlfn.XLOOKUP(A93,'Export Action'!$L$3:$L$1999,'Export Action'!$O$3:$O$1999)</f>
        <v>COMITE DEPARTEMENTAL DE LOIR-ET-CHER DE TENNIS DE TABLE</v>
      </c>
      <c r="C93" s="1" t="s">
        <v>14852</v>
      </c>
      <c r="D93" s="36" t="str">
        <f>_xlfn.XLOOKUP(C93,'Export Action'!$A$3:$A$1999,'Export Action'!$X$3:$X$1999)</f>
        <v>Structuration Club de demain : la formation</v>
      </c>
      <c r="E93" s="1" t="str">
        <f>_xlfn.XLOOKUP(A93,'Export Dossier'!$K$3:$K$974,'Export Dossier'!$D$3:$D$974)</f>
        <v>FFTT-CENT-24-0024</v>
      </c>
      <c r="F93" s="1" t="str">
        <f>_xlfn.XLOOKUP(C93,'Export Action'!$A$3:$A$1999,'Export Action'!$AE$3:$AE$1999)</f>
        <v>Structuration clubs/comités de demain</v>
      </c>
      <c r="G93" s="68" t="s">
        <v>16</v>
      </c>
      <c r="H93" s="71" t="s">
        <v>3113</v>
      </c>
      <c r="I93" s="71" t="s">
        <v>3112</v>
      </c>
      <c r="J93" s="1" t="str">
        <f>_xlfn.XLOOKUP(C93,'Export Action'!$A$3:$A$1999,'Export Action'!$J$3:$J$1999)</f>
        <v>Renouvellement</v>
      </c>
      <c r="K93" s="1" t="str">
        <f>_xlfn.XLOOKUP(C93,'Export Action'!$A$3:$A$1999,'Export Action'!$AL$3:$AL$1999)</f>
        <v>Mixte</v>
      </c>
      <c r="L93" s="1">
        <f>_xlfn.XLOOKUP(C93,'Export Action'!$A$3:$A$1999,'Export Action'!$AM$3:$AM$1999)</f>
        <v>35</v>
      </c>
      <c r="M93" s="5">
        <f>_xlfn.XLOOKUP(A93,'Export 2022'!$K$3:$K$1000,'Export 2022'!$AF$3:$AF$1000)</f>
        <v>5700</v>
      </c>
      <c r="N93" s="5">
        <f>_xlfn.XLOOKUP(A93,'Export 2023'!$K$3:$K$1000,'Export 2023'!$AF$3:$AF$1000)</f>
        <v>6200</v>
      </c>
      <c r="O93" s="5">
        <f>_xlfn.XLOOKUP(A93,'Export Dossier'!$K$3:$K$974,'Export Dossier'!$AD$3:$AD$974)</f>
        <v>7300</v>
      </c>
      <c r="P93" s="31">
        <f>_xlfn.XLOOKUP(C93,'Export Action'!$A$3:$A$1999,'Export Action'!$AS$3:$AS$1999)</f>
        <v>800</v>
      </c>
      <c r="Q93" s="29">
        <f>(_xlfn.XLOOKUP(C93,'Export Action'!$A$3:$A$1999,'Export Action'!$AS$3:$AS$1999))/_xlfn.XLOOKUP(C93,'Export Action'!$A$3:$A$1999,'Export Action'!$AR$3:$AR$1999)</f>
        <v>0.23391812865497075</v>
      </c>
      <c r="R93" s="63" t="str">
        <f>IF(OR(_xlfn.XLOOKUP(C93,'Export Action'!$A$3:$A$1999,'Export Action'!$AO$3:$AO$1999)="Communes ZRR./bassins de vie pop &gt; 50% ZRR",_xlfn.XLOOKUP(C93,'Export Action'!$A$3:$A$1999,'Export Action'!$AO$3:$AO$1999)="Contrats de relance et de transition écologique (CRTE) rural"),"Oui","Non")</f>
        <v>Oui</v>
      </c>
      <c r="S93" s="73" t="s">
        <v>20</v>
      </c>
      <c r="T93" s="74">
        <f t="shared" si="2"/>
        <v>24</v>
      </c>
      <c r="U93" s="75">
        <v>700</v>
      </c>
      <c r="V93" s="8" cm="1">
        <f t="array" ref="V93">IF(SUMPRODUCT((Tableau13[NOM DE LA STRUCTURE]=Tableau13[[#This Row],[NOM DE LA STRUCTURE]])*Tableau13[MONTANT PROPOSE POUR L''ACTION])=0,"",SUMPRODUCT((Tableau13[NOM DE LA STRUCTURE]=Tableau13[[#This Row],[NOM DE LA STRUCTURE]])*Tableau13[MONTANT PROPOSE POUR L''ACTION]))</f>
        <v>5100</v>
      </c>
      <c r="W93" s="79" t="s">
        <v>20080</v>
      </c>
    </row>
    <row r="94" spans="1:23" ht="33" customHeight="1" x14ac:dyDescent="0.25">
      <c r="A94" s="13" t="str">
        <f>_xlfn.XLOOKUP(C94,'Export Action'!$A$3:$A$1999,'Export Action'!$L$3:$L$1999)</f>
        <v>41114352200026</v>
      </c>
      <c r="B94" s="84" t="str">
        <f>_xlfn.XLOOKUP(A94,'Export Action'!$L$3:$L$1999,'Export Action'!$O$3:$O$1999)</f>
        <v>COMITE DEPARTEMENTAL DE LOIR-ET-CHER DE TENNIS DE TABLE</v>
      </c>
      <c r="C94" s="1" t="s">
        <v>14858</v>
      </c>
      <c r="D94" s="36" t="str">
        <f>_xlfn.XLOOKUP(C94,'Export Action'!$A$3:$A$1999,'Export Action'!$X$3:$X$1999)</f>
        <v>Ping Citoyen : recrutement et fidélisation des jeunes</v>
      </c>
      <c r="E94" s="1" t="str">
        <f>_xlfn.XLOOKUP(A94,'Export Dossier'!$K$3:$K$974,'Export Dossier'!$D$3:$D$974)</f>
        <v>FFTT-CENT-24-0024</v>
      </c>
      <c r="F94" s="1" t="str">
        <f>_xlfn.XLOOKUP(C94,'Export Action'!$A$3:$A$1999,'Export Action'!$AE$3:$AE$1999)</f>
        <v>Ping Educatif</v>
      </c>
      <c r="G94" s="68" t="s">
        <v>16</v>
      </c>
      <c r="H94" s="71" t="s">
        <v>3112</v>
      </c>
      <c r="I94" s="71" t="s">
        <v>3112</v>
      </c>
      <c r="J94" s="1" t="str">
        <f>_xlfn.XLOOKUP(C94,'Export Action'!$A$3:$A$1999,'Export Action'!$J$3:$J$1999)</f>
        <v>Renouvellement</v>
      </c>
      <c r="K94" s="1" t="str">
        <f>_xlfn.XLOOKUP(C94,'Export Action'!$A$3:$A$1999,'Export Action'!$AL$3:$AL$1999)</f>
        <v>Mixte</v>
      </c>
      <c r="L94" s="1">
        <f>_xlfn.XLOOKUP(C94,'Export Action'!$A$3:$A$1999,'Export Action'!$AM$3:$AM$1999)</f>
        <v>600</v>
      </c>
      <c r="M94" s="5">
        <f>_xlfn.XLOOKUP(A94,'Export 2022'!$K$3:$K$1000,'Export 2022'!$AF$3:$AF$1000)</f>
        <v>5700</v>
      </c>
      <c r="N94" s="5">
        <f>_xlfn.XLOOKUP(A94,'Export 2023'!$K$3:$K$1000,'Export 2023'!$AF$3:$AF$1000)</f>
        <v>6200</v>
      </c>
      <c r="O94" s="5">
        <f>_xlfn.XLOOKUP(A94,'Export Dossier'!$K$3:$K$974,'Export Dossier'!$AD$3:$AD$974)</f>
        <v>7300</v>
      </c>
      <c r="P94" s="31">
        <f>_xlfn.XLOOKUP(C94,'Export Action'!$A$3:$A$1999,'Export Action'!$AS$3:$AS$1999)</f>
        <v>3000</v>
      </c>
      <c r="Q94" s="29">
        <f>(_xlfn.XLOOKUP(C94,'Export Action'!$A$3:$A$1999,'Export Action'!$AS$3:$AS$1999))/_xlfn.XLOOKUP(C94,'Export Action'!$A$3:$A$1999,'Export Action'!$AR$3:$AR$1999)</f>
        <v>0.39318479685452162</v>
      </c>
      <c r="R94" s="63" t="str">
        <f>IF(OR(_xlfn.XLOOKUP(C94,'Export Action'!$A$3:$A$1999,'Export Action'!$AO$3:$AO$1999)="Communes ZRR./bassins de vie pop &gt; 50% ZRR",_xlfn.XLOOKUP(C94,'Export Action'!$A$3:$A$1999,'Export Action'!$AO$3:$AO$1999)="Contrats de relance et de transition écologique (CRTE) rural"),"Oui","Non")</f>
        <v>Oui</v>
      </c>
      <c r="S94" s="73" t="s">
        <v>20</v>
      </c>
      <c r="T94" s="74">
        <f t="shared" si="2"/>
        <v>24</v>
      </c>
      <c r="U94" s="75">
        <v>2000</v>
      </c>
      <c r="V94" s="8" cm="1">
        <f t="array" ref="V94">IF(SUMPRODUCT((Tableau13[NOM DE LA STRUCTURE]=Tableau13[[#This Row],[NOM DE LA STRUCTURE]])*Tableau13[MONTANT PROPOSE POUR L''ACTION])=0,"",SUMPRODUCT((Tableau13[NOM DE LA STRUCTURE]=Tableau13[[#This Row],[NOM DE LA STRUCTURE]])*Tableau13[MONTANT PROPOSE POUR L''ACTION]))</f>
        <v>5100</v>
      </c>
      <c r="W94" s="79" t="s">
        <v>20081</v>
      </c>
    </row>
    <row r="95" spans="1:23" ht="33" customHeight="1" x14ac:dyDescent="0.25">
      <c r="A95" s="13" t="str">
        <f>_xlfn.XLOOKUP(C95,'Export Action'!$A$3:$A$1999,'Export Action'!$L$3:$L$1999)</f>
        <v>41114352200026</v>
      </c>
      <c r="B95" s="84" t="str">
        <f>_xlfn.XLOOKUP(A95,'Export Action'!$L$3:$L$1999,'Export Action'!$O$3:$O$1999)</f>
        <v>COMITE DEPARTEMENTAL DE LOIR-ET-CHER DE TENNIS DE TABLE</v>
      </c>
      <c r="C95" s="1" t="s">
        <v>14864</v>
      </c>
      <c r="D95" s="36" t="str">
        <f>_xlfn.XLOOKUP(C95,'Export Action'!$A$3:$A$1999,'Export Action'!$X$3:$X$1999)</f>
        <v>Ping Santé et Bien-être</v>
      </c>
      <c r="E95" s="1" t="str">
        <f>_xlfn.XLOOKUP(A95,'Export Dossier'!$K$3:$K$974,'Export Dossier'!$D$3:$D$974)</f>
        <v>FFTT-CENT-24-0024</v>
      </c>
      <c r="F95" s="1" t="str">
        <f>_xlfn.XLOOKUP(C95,'Export Action'!$A$3:$A$1999,'Export Action'!$AE$3:$AE$1999)</f>
        <v>Ping Actif</v>
      </c>
      <c r="G95" s="68" t="s">
        <v>16</v>
      </c>
      <c r="H95" s="71" t="s">
        <v>3112</v>
      </c>
      <c r="I95" s="71" t="s">
        <v>3112</v>
      </c>
      <c r="J95" s="1" t="str">
        <f>_xlfn.XLOOKUP(C95,'Export Action'!$A$3:$A$1999,'Export Action'!$J$3:$J$1999)</f>
        <v>Renouvellement</v>
      </c>
      <c r="K95" s="1" t="str">
        <f>_xlfn.XLOOKUP(C95,'Export Action'!$A$3:$A$1999,'Export Action'!$AL$3:$AL$1999)</f>
        <v>Mixte</v>
      </c>
      <c r="L95" s="1">
        <f>_xlfn.XLOOKUP(C95,'Export Action'!$A$3:$A$1999,'Export Action'!$AM$3:$AM$1999)</f>
        <v>300</v>
      </c>
      <c r="M95" s="5">
        <f>_xlfn.XLOOKUP(A95,'Export 2022'!$K$3:$K$1000,'Export 2022'!$AF$3:$AF$1000)</f>
        <v>5700</v>
      </c>
      <c r="N95" s="5">
        <f>_xlfn.XLOOKUP(A95,'Export 2023'!$K$3:$K$1000,'Export 2023'!$AF$3:$AF$1000)</f>
        <v>6200</v>
      </c>
      <c r="O95" s="5">
        <f>_xlfn.XLOOKUP(A95,'Export Dossier'!$K$3:$K$974,'Export Dossier'!$AD$3:$AD$974)</f>
        <v>7300</v>
      </c>
      <c r="P95" s="31">
        <f>_xlfn.XLOOKUP(C95,'Export Action'!$A$3:$A$1999,'Export Action'!$AS$3:$AS$1999)</f>
        <v>1500</v>
      </c>
      <c r="Q95" s="29">
        <f>(_xlfn.XLOOKUP(C95,'Export Action'!$A$3:$A$1999,'Export Action'!$AS$3:$AS$1999))/_xlfn.XLOOKUP(C95,'Export Action'!$A$3:$A$1999,'Export Action'!$AR$3:$AR$1999)</f>
        <v>0.30800821355236141</v>
      </c>
      <c r="R95" s="63" t="str">
        <f>IF(OR(_xlfn.XLOOKUP(C95,'Export Action'!$A$3:$A$1999,'Export Action'!$AO$3:$AO$1999)="Communes ZRR./bassins de vie pop &gt; 50% ZRR",_xlfn.XLOOKUP(C95,'Export Action'!$A$3:$A$1999,'Export Action'!$AO$3:$AO$1999)="Contrats de relance et de transition écologique (CRTE) rural"),"Oui","Non")</f>
        <v>Oui</v>
      </c>
      <c r="S95" s="73" t="s">
        <v>21</v>
      </c>
      <c r="T95" s="74">
        <f t="shared" si="2"/>
        <v>24</v>
      </c>
      <c r="U95" s="75">
        <v>1400</v>
      </c>
      <c r="V95" s="8" cm="1">
        <f t="array" ref="V95">IF(SUMPRODUCT((Tableau13[NOM DE LA STRUCTURE]=Tableau13[[#This Row],[NOM DE LA STRUCTURE]])*Tableau13[MONTANT PROPOSE POUR L''ACTION])=0,"",SUMPRODUCT((Tableau13[NOM DE LA STRUCTURE]=Tableau13[[#This Row],[NOM DE LA STRUCTURE]])*Tableau13[MONTANT PROPOSE POUR L''ACTION]))</f>
        <v>5100</v>
      </c>
      <c r="W95" s="79" t="s">
        <v>20082</v>
      </c>
    </row>
    <row r="96" spans="1:23" ht="33" customHeight="1" x14ac:dyDescent="0.25">
      <c r="A96" s="13" t="str">
        <f>_xlfn.XLOOKUP(C96,'Export Action'!$A$3:$A$1999,'Export Action'!$L$3:$L$1999)</f>
        <v>37914622800026</v>
      </c>
      <c r="B96" s="84" t="str">
        <f>_xlfn.XLOOKUP(A96,'Export Action'!$L$3:$L$1999,'Export Action'!$O$3:$O$1999)</f>
        <v>COMITE DEPARTEMENTAL LOIRET TENNIS DE TABLE</v>
      </c>
      <c r="C96" s="1" t="s">
        <v>14986</v>
      </c>
      <c r="D96" s="36" t="str">
        <f>_xlfn.XLOOKUP(C96,'Export Action'!$A$3:$A$1999,'Export Action'!$X$3:$X$1999)</f>
        <v>Recrutement et Fidélisation des jeunes</v>
      </c>
      <c r="E96" s="1" t="str">
        <f>_xlfn.XLOOKUP(A96,'Export Dossier'!$K$3:$K$974,'Export Dossier'!$D$3:$D$974)</f>
        <v>FFTT-CENT-24-0031</v>
      </c>
      <c r="F96" s="1" t="str">
        <f>_xlfn.XLOOKUP(C96,'Export Action'!$A$3:$A$1999,'Export Action'!$AE$3:$AE$1999)</f>
        <v>Ping Educatif</v>
      </c>
      <c r="G96" s="68" t="s">
        <v>16</v>
      </c>
      <c r="H96" s="71" t="s">
        <v>3112</v>
      </c>
      <c r="I96" s="71" t="s">
        <v>3112</v>
      </c>
      <c r="J96" s="1" t="str">
        <f>_xlfn.XLOOKUP(C96,'Export Action'!$A$3:$A$1999,'Export Action'!$J$3:$J$1999)</f>
        <v>Renouvellement</v>
      </c>
      <c r="K96" s="1" t="str">
        <f>_xlfn.XLOOKUP(C96,'Export Action'!$A$3:$A$1999,'Export Action'!$AL$3:$AL$1999)</f>
        <v>Mixte</v>
      </c>
      <c r="L96" s="1">
        <f>_xlfn.XLOOKUP(C96,'Export Action'!$A$3:$A$1999,'Export Action'!$AM$3:$AM$1999)</f>
        <v>2000</v>
      </c>
      <c r="M96" s="5">
        <f>_xlfn.XLOOKUP(A96,'Export 2022'!$K$3:$K$1000,'Export 2022'!$AF$3:$AF$1000)</f>
        <v>6200</v>
      </c>
      <c r="N96" s="5">
        <f>_xlfn.XLOOKUP(A96,'Export 2023'!$K$3:$K$1000,'Export 2023'!$AF$3:$AF$1000)</f>
        <v>6165</v>
      </c>
      <c r="O96" s="5">
        <f>_xlfn.XLOOKUP(A96,'Export Dossier'!$K$3:$K$974,'Export Dossier'!$AD$3:$AD$974)</f>
        <v>10000</v>
      </c>
      <c r="P96" s="31">
        <f>_xlfn.XLOOKUP(C96,'Export Action'!$A$3:$A$1999,'Export Action'!$AS$3:$AS$1999)</f>
        <v>6000</v>
      </c>
      <c r="Q96" s="29">
        <f>(_xlfn.XLOOKUP(C96,'Export Action'!$A$3:$A$1999,'Export Action'!$AS$3:$AS$1999))/_xlfn.XLOOKUP(C96,'Export Action'!$A$3:$A$1999,'Export Action'!$AR$3:$AR$1999)</f>
        <v>0.39603960396039606</v>
      </c>
      <c r="R96" s="63" t="str">
        <f>IF(OR(_xlfn.XLOOKUP(C96,'Export Action'!$A$3:$A$1999,'Export Action'!$AO$3:$AO$1999)="Communes ZRR./bassins de vie pop &gt; 50% ZRR",_xlfn.XLOOKUP(C96,'Export Action'!$A$3:$A$1999,'Export Action'!$AO$3:$AO$1999)="Contrats de relance et de transition écologique (CRTE) rural"),"Oui","Non")</f>
        <v>Non</v>
      </c>
      <c r="S96" s="73" t="s">
        <v>20</v>
      </c>
      <c r="T96" s="74">
        <f t="shared" si="2"/>
        <v>25</v>
      </c>
      <c r="U96" s="75">
        <v>2800</v>
      </c>
      <c r="V96" s="8" cm="1">
        <f t="array" ref="V96">IF(SUMPRODUCT((Tableau13[NOM DE LA STRUCTURE]=Tableau13[[#This Row],[NOM DE LA STRUCTURE]])*Tableau13[MONTANT PROPOSE POUR L''ACTION])=0,"",SUMPRODUCT((Tableau13[NOM DE LA STRUCTURE]=Tableau13[[#This Row],[NOM DE LA STRUCTURE]])*Tableau13[MONTANT PROPOSE POUR L''ACTION]))</f>
        <v>5200</v>
      </c>
      <c r="W96" s="79" t="s">
        <v>20008</v>
      </c>
    </row>
    <row r="97" spans="1:23" ht="33" customHeight="1" x14ac:dyDescent="0.25">
      <c r="A97" s="13" t="str">
        <f>_xlfn.XLOOKUP(C97,'Export Action'!$A$3:$A$1999,'Export Action'!$L$3:$L$1999)</f>
        <v>37914622800026</v>
      </c>
      <c r="B97" s="84" t="str">
        <f>_xlfn.XLOOKUP(A97,'Export Action'!$L$3:$L$1999,'Export Action'!$O$3:$O$1999)</f>
        <v>COMITE DEPARTEMENTAL LOIRET TENNIS DE TABLE</v>
      </c>
      <c r="C97" s="1" t="s">
        <v>14992</v>
      </c>
      <c r="D97" s="36" t="str">
        <f>_xlfn.XLOOKUP(C97,'Export Action'!$A$3:$A$1999,'Export Action'!$X$3:$X$1999)</f>
        <v>Nouvelles pratiques</v>
      </c>
      <c r="E97" s="1" t="str">
        <f>_xlfn.XLOOKUP(A97,'Export Dossier'!$K$3:$K$974,'Export Dossier'!$D$3:$D$974)</f>
        <v>FFTT-CENT-24-0031</v>
      </c>
      <c r="F97" s="1" t="str">
        <f>_xlfn.XLOOKUP(C97,'Export Action'!$A$3:$A$1999,'Export Action'!$AE$3:$AE$1999)</f>
        <v>Nouvelles pratiques</v>
      </c>
      <c r="G97" s="68" t="s">
        <v>16</v>
      </c>
      <c r="H97" s="71" t="s">
        <v>3112</v>
      </c>
      <c r="I97" s="71" t="s">
        <v>3112</v>
      </c>
      <c r="J97" s="1" t="str">
        <f>_xlfn.XLOOKUP(C97,'Export Action'!$A$3:$A$1999,'Export Action'!$J$3:$J$1999)</f>
        <v>Renouvellement</v>
      </c>
      <c r="K97" s="1" t="str">
        <f>_xlfn.XLOOKUP(C97,'Export Action'!$A$3:$A$1999,'Export Action'!$AL$3:$AL$1999)</f>
        <v>Mixte</v>
      </c>
      <c r="L97" s="1">
        <f>_xlfn.XLOOKUP(C97,'Export Action'!$A$3:$A$1999,'Export Action'!$AM$3:$AM$1999)</f>
        <v>250</v>
      </c>
      <c r="M97" s="5">
        <f>_xlfn.XLOOKUP(A97,'Export 2022'!$K$3:$K$1000,'Export 2022'!$AF$3:$AF$1000)</f>
        <v>6200</v>
      </c>
      <c r="N97" s="5">
        <f>_xlfn.XLOOKUP(A97,'Export 2023'!$K$3:$K$1000,'Export 2023'!$AF$3:$AF$1000)</f>
        <v>6165</v>
      </c>
      <c r="O97" s="5">
        <f>_xlfn.XLOOKUP(A97,'Export Dossier'!$K$3:$K$974,'Export Dossier'!$AD$3:$AD$974)</f>
        <v>10000</v>
      </c>
      <c r="P97" s="31">
        <f>_xlfn.XLOOKUP(C97,'Export Action'!$A$3:$A$1999,'Export Action'!$AS$3:$AS$1999)</f>
        <v>1000</v>
      </c>
      <c r="Q97" s="29">
        <f>(_xlfn.XLOOKUP(C97,'Export Action'!$A$3:$A$1999,'Export Action'!$AS$3:$AS$1999))/_xlfn.XLOOKUP(C97,'Export Action'!$A$3:$A$1999,'Export Action'!$AR$3:$AR$1999)</f>
        <v>0.35714285714285715</v>
      </c>
      <c r="R97" s="63" t="str">
        <f>IF(OR(_xlfn.XLOOKUP(C97,'Export Action'!$A$3:$A$1999,'Export Action'!$AO$3:$AO$1999)="Communes ZRR./bassins de vie pop &gt; 50% ZRR",_xlfn.XLOOKUP(C97,'Export Action'!$A$3:$A$1999,'Export Action'!$AO$3:$AO$1999)="Contrats de relance et de transition écologique (CRTE) rural"),"Oui","Non")</f>
        <v>Non</v>
      </c>
      <c r="S97" s="73" t="s">
        <v>20</v>
      </c>
      <c r="T97" s="74">
        <f t="shared" ref="T97:T160" si="3">IF(A97=A96,T96,T96+1)</f>
        <v>25</v>
      </c>
      <c r="U97" s="75">
        <v>850</v>
      </c>
      <c r="V97" s="8" cm="1">
        <f t="array" ref="V97">IF(SUMPRODUCT((Tableau13[NOM DE LA STRUCTURE]=Tableau13[[#This Row],[NOM DE LA STRUCTURE]])*Tableau13[MONTANT PROPOSE POUR L''ACTION])=0,"",SUMPRODUCT((Tableau13[NOM DE LA STRUCTURE]=Tableau13[[#This Row],[NOM DE LA STRUCTURE]])*Tableau13[MONTANT PROPOSE POUR L''ACTION]))</f>
        <v>5200</v>
      </c>
      <c r="W97" s="79" t="s">
        <v>20009</v>
      </c>
    </row>
    <row r="98" spans="1:23" ht="33" customHeight="1" x14ac:dyDescent="0.25">
      <c r="A98" s="13" t="str">
        <f>_xlfn.XLOOKUP(C98,'Export Action'!$A$3:$A$1999,'Export Action'!$L$3:$L$1999)</f>
        <v>37914622800026</v>
      </c>
      <c r="B98" s="84" t="str">
        <f>_xlfn.XLOOKUP(A98,'Export Action'!$L$3:$L$1999,'Export Action'!$O$3:$O$1999)</f>
        <v>COMITE DEPARTEMENTAL LOIRET TENNIS DE TABLE</v>
      </c>
      <c r="C98" s="1" t="s">
        <v>14997</v>
      </c>
      <c r="D98" s="36" t="str">
        <f>_xlfn.XLOOKUP(C98,'Export Action'!$A$3:$A$1999,'Export Action'!$X$3:$X$1999)</f>
        <v>Animation Territoriale</v>
      </c>
      <c r="E98" s="1" t="str">
        <f>_xlfn.XLOOKUP(A98,'Export Dossier'!$K$3:$K$974,'Export Dossier'!$D$3:$D$974)</f>
        <v>FFTT-CENT-24-0031</v>
      </c>
      <c r="F98" s="1" t="str">
        <f>_xlfn.XLOOKUP(C98,'Export Action'!$A$3:$A$1999,'Export Action'!$AE$3:$AE$1999)</f>
        <v>Structuration clubs/comités de demain</v>
      </c>
      <c r="G98" s="68" t="s">
        <v>16</v>
      </c>
      <c r="H98" s="71" t="s">
        <v>3112</v>
      </c>
      <c r="I98" s="71" t="s">
        <v>3112</v>
      </c>
      <c r="J98" s="1" t="str">
        <f>_xlfn.XLOOKUP(C98,'Export Action'!$A$3:$A$1999,'Export Action'!$J$3:$J$1999)</f>
        <v>Renouvellement</v>
      </c>
      <c r="K98" s="1" t="str">
        <f>_xlfn.XLOOKUP(C98,'Export Action'!$A$3:$A$1999,'Export Action'!$AL$3:$AL$1999)</f>
        <v>Mixte</v>
      </c>
      <c r="L98" s="1">
        <f>_xlfn.XLOOKUP(C98,'Export Action'!$A$3:$A$1999,'Export Action'!$AM$3:$AM$1999)</f>
        <v>300</v>
      </c>
      <c r="M98" s="5">
        <f>_xlfn.XLOOKUP(A98,'Export 2022'!$K$3:$K$1000,'Export 2022'!$AF$3:$AF$1000)</f>
        <v>6200</v>
      </c>
      <c r="N98" s="5">
        <f>_xlfn.XLOOKUP(A98,'Export 2023'!$K$3:$K$1000,'Export 2023'!$AF$3:$AF$1000)</f>
        <v>6165</v>
      </c>
      <c r="O98" s="5">
        <f>_xlfn.XLOOKUP(A98,'Export Dossier'!$K$3:$K$974,'Export Dossier'!$AD$3:$AD$974)</f>
        <v>10000</v>
      </c>
      <c r="P98" s="31">
        <f>_xlfn.XLOOKUP(C98,'Export Action'!$A$3:$A$1999,'Export Action'!$AS$3:$AS$1999)</f>
        <v>1000</v>
      </c>
      <c r="Q98" s="29">
        <f>(_xlfn.XLOOKUP(C98,'Export Action'!$A$3:$A$1999,'Export Action'!$AS$3:$AS$1999))/_xlfn.XLOOKUP(C98,'Export Action'!$A$3:$A$1999,'Export Action'!$AR$3:$AR$1999)</f>
        <v>0.37037037037037035</v>
      </c>
      <c r="R98" s="63" t="str">
        <f>IF(OR(_xlfn.XLOOKUP(C98,'Export Action'!$A$3:$A$1999,'Export Action'!$AO$3:$AO$1999)="Communes ZRR./bassins de vie pop &gt; 50% ZRR",_xlfn.XLOOKUP(C98,'Export Action'!$A$3:$A$1999,'Export Action'!$AO$3:$AO$1999)="Contrats de relance et de transition écologique (CRTE) rural"),"Oui","Non")</f>
        <v>Non</v>
      </c>
      <c r="S98" s="73" t="s">
        <v>21</v>
      </c>
      <c r="T98" s="74">
        <f t="shared" si="3"/>
        <v>25</v>
      </c>
      <c r="U98" s="75">
        <v>750</v>
      </c>
      <c r="V98" s="8" cm="1">
        <f t="array" ref="V98">IF(SUMPRODUCT((Tableau13[NOM DE LA STRUCTURE]=Tableau13[[#This Row],[NOM DE LA STRUCTURE]])*Tableau13[MONTANT PROPOSE POUR L''ACTION])=0,"",SUMPRODUCT((Tableau13[NOM DE LA STRUCTURE]=Tableau13[[#This Row],[NOM DE LA STRUCTURE]])*Tableau13[MONTANT PROPOSE POUR L''ACTION]))</f>
        <v>5200</v>
      </c>
      <c r="W98" s="79" t="s">
        <v>20010</v>
      </c>
    </row>
    <row r="99" spans="1:23" ht="33" customHeight="1" x14ac:dyDescent="0.25">
      <c r="A99" s="13" t="str">
        <f>_xlfn.XLOOKUP(C99,'Export Action'!$A$3:$A$1999,'Export Action'!$L$3:$L$1999)</f>
        <v>37914622800026</v>
      </c>
      <c r="B99" s="84" t="str">
        <f>_xlfn.XLOOKUP(A99,'Export Action'!$L$3:$L$1999,'Export Action'!$O$3:$O$1999)</f>
        <v>COMITE DEPARTEMENTAL LOIRET TENNIS DE TABLE</v>
      </c>
      <c r="C99" s="1" t="s">
        <v>15002</v>
      </c>
      <c r="D99" s="36" t="str">
        <f>_xlfn.XLOOKUP(C99,'Export Action'!$A$3:$A$1999,'Export Action'!$X$3:$X$1999)</f>
        <v>Actions sportives (Détection)</v>
      </c>
      <c r="E99" s="1" t="str">
        <f>_xlfn.XLOOKUP(A99,'Export Dossier'!$K$3:$K$974,'Export Dossier'!$D$3:$D$974)</f>
        <v>FFTT-CENT-24-0031</v>
      </c>
      <c r="F99" s="1" t="str">
        <f>_xlfn.XLOOKUP(C99,'Export Action'!$A$3:$A$1999,'Export Action'!$AE$3:$AE$1999)</f>
        <v>PPF - Optimisation de l’entraînement</v>
      </c>
      <c r="G99" s="68" t="s">
        <v>16</v>
      </c>
      <c r="H99" s="71" t="s">
        <v>3112</v>
      </c>
      <c r="I99" s="71" t="s">
        <v>3112</v>
      </c>
      <c r="J99" s="1" t="str">
        <f>_xlfn.XLOOKUP(C99,'Export Action'!$A$3:$A$1999,'Export Action'!$J$3:$J$1999)</f>
        <v>Première demande</v>
      </c>
      <c r="K99" s="1" t="str">
        <f>_xlfn.XLOOKUP(C99,'Export Action'!$A$3:$A$1999,'Export Action'!$AL$3:$AL$1999)</f>
        <v>Mixte</v>
      </c>
      <c r="L99" s="1">
        <f>_xlfn.XLOOKUP(C99,'Export Action'!$A$3:$A$1999,'Export Action'!$AM$3:$AM$1999)</f>
        <v>12</v>
      </c>
      <c r="M99" s="5">
        <f>_xlfn.XLOOKUP(A99,'Export 2022'!$K$3:$K$1000,'Export 2022'!$AF$3:$AF$1000)</f>
        <v>6200</v>
      </c>
      <c r="N99" s="5">
        <f>_xlfn.XLOOKUP(A99,'Export 2023'!$K$3:$K$1000,'Export 2023'!$AF$3:$AF$1000)</f>
        <v>6165</v>
      </c>
      <c r="O99" s="5">
        <f>_xlfn.XLOOKUP(A99,'Export Dossier'!$K$3:$K$974,'Export Dossier'!$AD$3:$AD$974)</f>
        <v>10000</v>
      </c>
      <c r="P99" s="31">
        <f>_xlfn.XLOOKUP(C99,'Export Action'!$A$3:$A$1999,'Export Action'!$AS$3:$AS$1999)</f>
        <v>2000</v>
      </c>
      <c r="Q99" s="29">
        <f>(_xlfn.XLOOKUP(C99,'Export Action'!$A$3:$A$1999,'Export Action'!$AS$3:$AS$1999))/_xlfn.XLOOKUP(C99,'Export Action'!$A$3:$A$1999,'Export Action'!$AR$3:$AR$1999)</f>
        <v>0.37037037037037035</v>
      </c>
      <c r="R99" s="63" t="str">
        <f>IF(OR(_xlfn.XLOOKUP(C99,'Export Action'!$A$3:$A$1999,'Export Action'!$AO$3:$AO$1999)="Communes ZRR./bassins de vie pop &gt; 50% ZRR",_xlfn.XLOOKUP(C99,'Export Action'!$A$3:$A$1999,'Export Action'!$AO$3:$AO$1999)="Contrats de relance et de transition écologique (CRTE) rural"),"Oui","Non")</f>
        <v>Non</v>
      </c>
      <c r="S99" s="73" t="s">
        <v>20</v>
      </c>
      <c r="T99" s="74">
        <f t="shared" si="3"/>
        <v>25</v>
      </c>
      <c r="U99" s="75">
        <v>800</v>
      </c>
      <c r="V99" s="8" cm="1">
        <f t="array" ref="V99">IF(SUMPRODUCT((Tableau13[NOM DE LA STRUCTURE]=Tableau13[[#This Row],[NOM DE LA STRUCTURE]])*Tableau13[MONTANT PROPOSE POUR L''ACTION])=0,"",SUMPRODUCT((Tableau13[NOM DE LA STRUCTURE]=Tableau13[[#This Row],[NOM DE LA STRUCTURE]])*Tableau13[MONTANT PROPOSE POUR L''ACTION]))</f>
        <v>5200</v>
      </c>
      <c r="W99" s="79" t="s">
        <v>20011</v>
      </c>
    </row>
    <row r="100" spans="1:23" ht="33" hidden="1" customHeight="1" x14ac:dyDescent="0.25">
      <c r="A100" s="13" t="str">
        <f>_xlfn.XLOOKUP(C100,'Export Action'!$A$3:$A$1999,'Export Action'!$L$3:$L$1999)</f>
        <v>39994385100028</v>
      </c>
      <c r="B100" s="84" t="str">
        <f>_xlfn.XLOOKUP(A100,'Export Action'!$L$3:$L$1999,'Export Action'!$O$3:$O$1999)</f>
        <v>COMITE DEPARTEMENTAL DE LA MEUSE DE TENNIS DE TABLE</v>
      </c>
      <c r="C100" s="1" t="s">
        <v>15011</v>
      </c>
      <c r="D100" s="36" t="str">
        <f>_xlfn.XLOOKUP(C100,'Export Action'!$A$3:$A$1999,'Export Action'!$X$3:$X$1999)</f>
        <v>Recrutement et fidélisation des  jeunes</v>
      </c>
      <c r="E100" s="1" t="str">
        <f>_xlfn.XLOOKUP(A100,'Export Dossier'!$K$3:$K$974,'Export Dossier'!$D$3:$D$974)</f>
        <v>FFTT-GEST-24-0008</v>
      </c>
      <c r="F100" s="1" t="str">
        <f>_xlfn.XLOOKUP(C100,'Export Action'!$A$3:$A$1999,'Export Action'!$AE$3:$AE$1999)</f>
        <v>Ping Educatif</v>
      </c>
      <c r="G100" s="68"/>
      <c r="H100" s="71"/>
      <c r="I100" s="71"/>
      <c r="J100" s="1" t="str">
        <f>_xlfn.XLOOKUP(C100,'Export Action'!$A$3:$A$1999,'Export Action'!$J$3:$J$1999)</f>
        <v>Renouvellement</v>
      </c>
      <c r="K100" s="1" t="str">
        <f>_xlfn.XLOOKUP(C100,'Export Action'!$A$3:$A$1999,'Export Action'!$AL$3:$AL$1999)</f>
        <v>Mixte</v>
      </c>
      <c r="L100" s="1">
        <f>_xlfn.XLOOKUP(C100,'Export Action'!$A$3:$A$1999,'Export Action'!$AM$3:$AM$1999)</f>
        <v>700</v>
      </c>
      <c r="M100" s="5">
        <f>_xlfn.XLOOKUP(A100,'Export 2022'!$K$3:$K$1000,'Export 2022'!$AF$3:$AF$1000)</f>
        <v>3600</v>
      </c>
      <c r="N100" s="5">
        <f>_xlfn.XLOOKUP(A100,'Export 2023'!$K$3:$K$1000,'Export 2023'!$AF$3:$AF$1000)</f>
        <v>4700</v>
      </c>
      <c r="O100" s="5">
        <f>_xlfn.XLOOKUP(A100,'Export Dossier'!$K$3:$K$974,'Export Dossier'!$AD$3:$AD$974)</f>
        <v>5000</v>
      </c>
      <c r="P100" s="31">
        <f>_xlfn.XLOOKUP(C100,'Export Action'!$A$3:$A$1999,'Export Action'!$AS$3:$AS$1999)</f>
        <v>3000</v>
      </c>
      <c r="Q100" s="29">
        <f>(_xlfn.XLOOKUP(C100,'Export Action'!$A$3:$A$1999,'Export Action'!$AS$3:$AS$1999))/_xlfn.XLOOKUP(C100,'Export Action'!$A$3:$A$1999,'Export Action'!$AR$3:$AR$1999)</f>
        <v>0.33898305084745761</v>
      </c>
      <c r="R100" s="63" t="str">
        <f>IF(OR(_xlfn.XLOOKUP(C100,'Export Action'!$A$3:$A$1999,'Export Action'!$AO$3:$AO$1999)="Communes ZRR./bassins de vie pop &gt; 50% ZRR",_xlfn.XLOOKUP(C100,'Export Action'!$A$3:$A$1999,'Export Action'!$AO$3:$AO$1999)="Contrats de relance et de transition écologique (CRTE) rural"),"Oui","Non")</f>
        <v>Non</v>
      </c>
      <c r="S100" s="73"/>
      <c r="T100" s="74">
        <f t="shared" si="3"/>
        <v>26</v>
      </c>
      <c r="U100" s="75"/>
      <c r="V100" s="8" t="str" cm="1">
        <f t="array" ref="V100">IF(SUMPRODUCT((Tableau13[NOM DE LA STRUCTURE]=Tableau13[[#This Row],[NOM DE LA STRUCTURE]])*Tableau13[MONTANT PROPOSE POUR L''ACTION])=0,"",SUMPRODUCT((Tableau13[NOM DE LA STRUCTURE]=Tableau13[[#This Row],[NOM DE LA STRUCTURE]])*Tableau13[MONTANT PROPOSE POUR L''ACTION]))</f>
        <v/>
      </c>
      <c r="W100" s="79"/>
    </row>
    <row r="101" spans="1:23" ht="33" hidden="1" customHeight="1" x14ac:dyDescent="0.25">
      <c r="A101" s="13" t="str">
        <f>_xlfn.XLOOKUP(C101,'Export Action'!$A$3:$A$1999,'Export Action'!$L$3:$L$1999)</f>
        <v>39994385100028</v>
      </c>
      <c r="B101" s="84" t="str">
        <f>_xlfn.XLOOKUP(A101,'Export Action'!$L$3:$L$1999,'Export Action'!$O$3:$O$1999)</f>
        <v>COMITE DEPARTEMENTAL DE LA MEUSE DE TENNIS DE TABLE</v>
      </c>
      <c r="C101" s="1" t="s">
        <v>15019</v>
      </c>
      <c r="D101" s="36" t="str">
        <f>_xlfn.XLOOKUP(C101,'Export Action'!$A$3:$A$1999,'Export Action'!$X$3:$X$1999)</f>
        <v>Animations teritoriales</v>
      </c>
      <c r="E101" s="1" t="str">
        <f>_xlfn.XLOOKUP(A101,'Export Dossier'!$K$3:$K$974,'Export Dossier'!$D$3:$D$974)</f>
        <v>FFTT-GEST-24-0008</v>
      </c>
      <c r="F101" s="1" t="str">
        <f>_xlfn.XLOOKUP(C101,'Export Action'!$A$3:$A$1999,'Export Action'!$AE$3:$AE$1999)</f>
        <v>Structuration clubs/comités de demain</v>
      </c>
      <c r="G101" s="68"/>
      <c r="H101" s="71"/>
      <c r="I101" s="71"/>
      <c r="J101" s="1" t="str">
        <f>_xlfn.XLOOKUP(C101,'Export Action'!$A$3:$A$1999,'Export Action'!$J$3:$J$1999)</f>
        <v>Renouvellement</v>
      </c>
      <c r="K101" s="1" t="str">
        <f>_xlfn.XLOOKUP(C101,'Export Action'!$A$3:$A$1999,'Export Action'!$AL$3:$AL$1999)</f>
        <v>Mixte</v>
      </c>
      <c r="L101" s="1">
        <f>_xlfn.XLOOKUP(C101,'Export Action'!$A$3:$A$1999,'Export Action'!$AM$3:$AM$1999)</f>
        <v>25</v>
      </c>
      <c r="M101" s="5">
        <f>_xlfn.XLOOKUP(A101,'Export 2022'!$K$3:$K$1000,'Export 2022'!$AF$3:$AF$1000)</f>
        <v>3600</v>
      </c>
      <c r="N101" s="5">
        <f>_xlfn.XLOOKUP(A101,'Export 2023'!$K$3:$K$1000,'Export 2023'!$AF$3:$AF$1000)</f>
        <v>4700</v>
      </c>
      <c r="O101" s="5">
        <f>_xlfn.XLOOKUP(A101,'Export Dossier'!$K$3:$K$974,'Export Dossier'!$AD$3:$AD$974)</f>
        <v>5000</v>
      </c>
      <c r="P101" s="31">
        <f>_xlfn.XLOOKUP(C101,'Export Action'!$A$3:$A$1999,'Export Action'!$AS$3:$AS$1999)</f>
        <v>1000</v>
      </c>
      <c r="Q101" s="29">
        <f>(_xlfn.XLOOKUP(C101,'Export Action'!$A$3:$A$1999,'Export Action'!$AS$3:$AS$1999))/_xlfn.XLOOKUP(C101,'Export Action'!$A$3:$A$1999,'Export Action'!$AR$3:$AR$1999)</f>
        <v>0.26315789473684209</v>
      </c>
      <c r="R101" s="63" t="str">
        <f>IF(OR(_xlfn.XLOOKUP(C101,'Export Action'!$A$3:$A$1999,'Export Action'!$AO$3:$AO$1999)="Communes ZRR./bassins de vie pop &gt; 50% ZRR",_xlfn.XLOOKUP(C101,'Export Action'!$A$3:$A$1999,'Export Action'!$AO$3:$AO$1999)="Contrats de relance et de transition écologique (CRTE) rural"),"Oui","Non")</f>
        <v>Non</v>
      </c>
      <c r="S101" s="73"/>
      <c r="T101" s="74">
        <f t="shared" si="3"/>
        <v>26</v>
      </c>
      <c r="U101" s="75"/>
      <c r="V101" s="8" t="str" cm="1">
        <f t="array" ref="V101">IF(SUMPRODUCT((Tableau13[NOM DE LA STRUCTURE]=Tableau13[[#This Row],[NOM DE LA STRUCTURE]])*Tableau13[MONTANT PROPOSE POUR L''ACTION])=0,"",SUMPRODUCT((Tableau13[NOM DE LA STRUCTURE]=Tableau13[[#This Row],[NOM DE LA STRUCTURE]])*Tableau13[MONTANT PROPOSE POUR L''ACTION]))</f>
        <v/>
      </c>
      <c r="W101" s="79"/>
    </row>
    <row r="102" spans="1:23" ht="33" hidden="1" customHeight="1" x14ac:dyDescent="0.25">
      <c r="A102" s="13" t="str">
        <f>_xlfn.XLOOKUP(C102,'Export Action'!$A$3:$A$1999,'Export Action'!$L$3:$L$1999)</f>
        <v>39994385100028</v>
      </c>
      <c r="B102" s="84" t="str">
        <f>_xlfn.XLOOKUP(A102,'Export Action'!$L$3:$L$1999,'Export Action'!$O$3:$O$1999)</f>
        <v>COMITE DEPARTEMENTAL DE LA MEUSE DE TENNIS DE TABLE</v>
      </c>
      <c r="C102" s="1" t="s">
        <v>15026</v>
      </c>
      <c r="D102" s="36" t="str">
        <f>_xlfn.XLOOKUP(C102,'Export Action'!$A$3:$A$1999,'Export Action'!$X$3:$X$1999)</f>
        <v>Nouvelles pratiques</v>
      </c>
      <c r="E102" s="1" t="str">
        <f>_xlfn.XLOOKUP(A102,'Export Dossier'!$K$3:$K$974,'Export Dossier'!$D$3:$D$974)</f>
        <v>FFTT-GEST-24-0008</v>
      </c>
      <c r="F102" s="1" t="str">
        <f>_xlfn.XLOOKUP(C102,'Export Action'!$A$3:$A$1999,'Export Action'!$AE$3:$AE$1999)</f>
        <v>Nouvelles pratiques</v>
      </c>
      <c r="G102" s="68"/>
      <c r="H102" s="71"/>
      <c r="I102" s="71"/>
      <c r="J102" s="1" t="str">
        <f>_xlfn.XLOOKUP(C102,'Export Action'!$A$3:$A$1999,'Export Action'!$J$3:$J$1999)</f>
        <v>Première demande</v>
      </c>
      <c r="K102" s="1" t="str">
        <f>_xlfn.XLOOKUP(C102,'Export Action'!$A$3:$A$1999,'Export Action'!$AL$3:$AL$1999)</f>
        <v>Mixte</v>
      </c>
      <c r="L102" s="1">
        <f>_xlfn.XLOOKUP(C102,'Export Action'!$A$3:$A$1999,'Export Action'!$AM$3:$AM$1999)</f>
        <v>700</v>
      </c>
      <c r="M102" s="5">
        <f>_xlfn.XLOOKUP(A102,'Export 2022'!$K$3:$K$1000,'Export 2022'!$AF$3:$AF$1000)</f>
        <v>3600</v>
      </c>
      <c r="N102" s="5">
        <f>_xlfn.XLOOKUP(A102,'Export 2023'!$K$3:$K$1000,'Export 2023'!$AF$3:$AF$1000)</f>
        <v>4700</v>
      </c>
      <c r="O102" s="5">
        <f>_xlfn.XLOOKUP(A102,'Export Dossier'!$K$3:$K$974,'Export Dossier'!$AD$3:$AD$974)</f>
        <v>5000</v>
      </c>
      <c r="P102" s="31">
        <f>_xlfn.XLOOKUP(C102,'Export Action'!$A$3:$A$1999,'Export Action'!$AS$3:$AS$1999)</f>
        <v>1000</v>
      </c>
      <c r="Q102" s="29">
        <f>(_xlfn.XLOOKUP(C102,'Export Action'!$A$3:$A$1999,'Export Action'!$AS$3:$AS$1999))/_xlfn.XLOOKUP(C102,'Export Action'!$A$3:$A$1999,'Export Action'!$AR$3:$AR$1999)</f>
        <v>0.24691358024691357</v>
      </c>
      <c r="R102" s="63" t="str">
        <f>IF(OR(_xlfn.XLOOKUP(C102,'Export Action'!$A$3:$A$1999,'Export Action'!$AO$3:$AO$1999)="Communes ZRR./bassins de vie pop &gt; 50% ZRR",_xlfn.XLOOKUP(C102,'Export Action'!$A$3:$A$1999,'Export Action'!$AO$3:$AO$1999)="Contrats de relance et de transition écologique (CRTE) rural"),"Oui","Non")</f>
        <v>Non</v>
      </c>
      <c r="S102" s="73"/>
      <c r="T102" s="74">
        <f t="shared" si="3"/>
        <v>26</v>
      </c>
      <c r="U102" s="75"/>
      <c r="V102" s="8" t="str" cm="1">
        <f t="array" ref="V102">IF(SUMPRODUCT((Tableau13[NOM DE LA STRUCTURE]=Tableau13[[#This Row],[NOM DE LA STRUCTURE]])*Tableau13[MONTANT PROPOSE POUR L''ACTION])=0,"",SUMPRODUCT((Tableau13[NOM DE LA STRUCTURE]=Tableau13[[#This Row],[NOM DE LA STRUCTURE]])*Tableau13[MONTANT PROPOSE POUR L''ACTION]))</f>
        <v/>
      </c>
      <c r="W102" s="79"/>
    </row>
    <row r="103" spans="1:23" ht="33" hidden="1" customHeight="1" x14ac:dyDescent="0.25">
      <c r="A103" s="13" t="str">
        <f>_xlfn.XLOOKUP(C103,'Export Action'!$A$3:$A$1999,'Export Action'!$L$3:$L$1999)</f>
        <v>39167764800043</v>
      </c>
      <c r="B103" s="84" t="str">
        <f>_xlfn.XLOOKUP(A103,'Export Action'!$L$3:$L$1999,'Export Action'!$O$3:$O$1999)</f>
        <v>COMITE DES VOSGES DE TENNIS DE TABLE</v>
      </c>
      <c r="C103" s="1" t="s">
        <v>15048</v>
      </c>
      <c r="D103" s="36" t="str">
        <f>_xlfn.XLOOKUP(C103,'Export Action'!$A$3:$A$1999,'Export Action'!$X$3:$X$1999)</f>
        <v>Nouvelles pratiques</v>
      </c>
      <c r="E103" s="1" t="str">
        <f>_xlfn.XLOOKUP(A103,'Export Dossier'!$K$3:$K$974,'Export Dossier'!$D$3:$D$974)</f>
        <v>FFTT-GEST-24-0010</v>
      </c>
      <c r="F103" s="1" t="str">
        <f>_xlfn.XLOOKUP(C103,'Export Action'!$A$3:$A$1999,'Export Action'!$AE$3:$AE$1999)</f>
        <v>Nouvelles pratiques</v>
      </c>
      <c r="G103" s="68"/>
      <c r="H103" s="71"/>
      <c r="I103" s="71"/>
      <c r="J103" s="1" t="str">
        <f>_xlfn.XLOOKUP(C103,'Export Action'!$A$3:$A$1999,'Export Action'!$J$3:$J$1999)</f>
        <v>Première demande</v>
      </c>
      <c r="K103" s="1" t="str">
        <f>_xlfn.XLOOKUP(C103,'Export Action'!$A$3:$A$1999,'Export Action'!$AL$3:$AL$1999)</f>
        <v>Mixte</v>
      </c>
      <c r="L103" s="1">
        <f>_xlfn.XLOOKUP(C103,'Export Action'!$A$3:$A$1999,'Export Action'!$AM$3:$AM$1999)</f>
        <v>500</v>
      </c>
      <c r="M103" s="5">
        <f>_xlfn.XLOOKUP(A103,'Export 2022'!$K$3:$K$1000,'Export 2022'!$AF$3:$AF$1000)</f>
        <v>4500</v>
      </c>
      <c r="N103" s="5">
        <f>_xlfn.XLOOKUP(A103,'Export 2023'!$K$3:$K$1000,'Export 2023'!$AF$3:$AF$1000)</f>
        <v>3700</v>
      </c>
      <c r="O103" s="5">
        <f>_xlfn.XLOOKUP(A103,'Export Dossier'!$K$3:$K$974,'Export Dossier'!$AD$3:$AD$974)</f>
        <v>8100</v>
      </c>
      <c r="P103" s="31">
        <f>_xlfn.XLOOKUP(C103,'Export Action'!$A$3:$A$1999,'Export Action'!$AS$3:$AS$1999)</f>
        <v>1200</v>
      </c>
      <c r="Q103" s="29">
        <f>(_xlfn.XLOOKUP(C103,'Export Action'!$A$3:$A$1999,'Export Action'!$AS$3:$AS$1999))/_xlfn.XLOOKUP(C103,'Export Action'!$A$3:$A$1999,'Export Action'!$AR$3:$AR$1999)</f>
        <v>0.5714285714285714</v>
      </c>
      <c r="R103" s="63" t="str">
        <f>IF(OR(_xlfn.XLOOKUP(C103,'Export Action'!$A$3:$A$1999,'Export Action'!$AO$3:$AO$1999)="Communes ZRR./bassins de vie pop &gt; 50% ZRR",_xlfn.XLOOKUP(C103,'Export Action'!$A$3:$A$1999,'Export Action'!$AO$3:$AO$1999)="Contrats de relance et de transition écologique (CRTE) rural"),"Oui","Non")</f>
        <v>Non</v>
      </c>
      <c r="S103" s="73"/>
      <c r="T103" s="74">
        <f t="shared" si="3"/>
        <v>27</v>
      </c>
      <c r="U103" s="75"/>
      <c r="V103" s="8" t="str" cm="1">
        <f t="array" ref="V103">IF(SUMPRODUCT((Tableau13[NOM DE LA STRUCTURE]=Tableau13[[#This Row],[NOM DE LA STRUCTURE]])*Tableau13[MONTANT PROPOSE POUR L''ACTION])=0,"",SUMPRODUCT((Tableau13[NOM DE LA STRUCTURE]=Tableau13[[#This Row],[NOM DE LA STRUCTURE]])*Tableau13[MONTANT PROPOSE POUR L''ACTION]))</f>
        <v/>
      </c>
      <c r="W103" s="79"/>
    </row>
    <row r="104" spans="1:23" ht="33" hidden="1" customHeight="1" x14ac:dyDescent="0.25">
      <c r="A104" s="13" t="str">
        <f>_xlfn.XLOOKUP(C104,'Export Action'!$A$3:$A$1999,'Export Action'!$L$3:$L$1999)</f>
        <v>39167764800043</v>
      </c>
      <c r="B104" s="84" t="str">
        <f>_xlfn.XLOOKUP(A104,'Export Action'!$L$3:$L$1999,'Export Action'!$O$3:$O$1999)</f>
        <v>COMITE DES VOSGES DE TENNIS DE TABLE</v>
      </c>
      <c r="C104" s="1" t="s">
        <v>15054</v>
      </c>
      <c r="D104" s="36" t="str">
        <f>_xlfn.XLOOKUP(C104,'Export Action'!$A$3:$A$1999,'Export Action'!$X$3:$X$1999)</f>
        <v>ANIMATION TERRITORIALE</v>
      </c>
      <c r="E104" s="1" t="str">
        <f>_xlfn.XLOOKUP(A104,'Export Dossier'!$K$3:$K$974,'Export Dossier'!$D$3:$D$974)</f>
        <v>FFTT-GEST-24-0010</v>
      </c>
      <c r="F104" s="1" t="str">
        <f>_xlfn.XLOOKUP(C104,'Export Action'!$A$3:$A$1999,'Export Action'!$AE$3:$AE$1999)</f>
        <v>Structuration clubs/comités de demain</v>
      </c>
      <c r="G104" s="68"/>
      <c r="H104" s="71"/>
      <c r="I104" s="71"/>
      <c r="J104" s="1" t="str">
        <f>_xlfn.XLOOKUP(C104,'Export Action'!$A$3:$A$1999,'Export Action'!$J$3:$J$1999)</f>
        <v>Première demande</v>
      </c>
      <c r="K104" s="1" t="str">
        <f>_xlfn.XLOOKUP(C104,'Export Action'!$A$3:$A$1999,'Export Action'!$AL$3:$AL$1999)</f>
        <v>Mixte</v>
      </c>
      <c r="L104" s="1">
        <f>_xlfn.XLOOKUP(C104,'Export Action'!$A$3:$A$1999,'Export Action'!$AM$3:$AM$1999)</f>
        <v>200</v>
      </c>
      <c r="M104" s="5">
        <f>_xlfn.XLOOKUP(A104,'Export 2022'!$K$3:$K$1000,'Export 2022'!$AF$3:$AF$1000)</f>
        <v>4500</v>
      </c>
      <c r="N104" s="5">
        <f>_xlfn.XLOOKUP(A104,'Export 2023'!$K$3:$K$1000,'Export 2023'!$AF$3:$AF$1000)</f>
        <v>3700</v>
      </c>
      <c r="O104" s="5">
        <f>_xlfn.XLOOKUP(A104,'Export Dossier'!$K$3:$K$974,'Export Dossier'!$AD$3:$AD$974)</f>
        <v>8100</v>
      </c>
      <c r="P104" s="31">
        <f>_xlfn.XLOOKUP(C104,'Export Action'!$A$3:$A$1999,'Export Action'!$AS$3:$AS$1999)</f>
        <v>4500</v>
      </c>
      <c r="Q104" s="29">
        <f>(_xlfn.XLOOKUP(C104,'Export Action'!$A$3:$A$1999,'Export Action'!$AS$3:$AS$1999))/_xlfn.XLOOKUP(C104,'Export Action'!$A$3:$A$1999,'Export Action'!$AR$3:$AR$1999)</f>
        <v>0.569620253164557</v>
      </c>
      <c r="R104" s="63" t="str">
        <f>IF(OR(_xlfn.XLOOKUP(C104,'Export Action'!$A$3:$A$1999,'Export Action'!$AO$3:$AO$1999)="Communes ZRR./bassins de vie pop &gt; 50% ZRR",_xlfn.XLOOKUP(C104,'Export Action'!$A$3:$A$1999,'Export Action'!$AO$3:$AO$1999)="Contrats de relance et de transition écologique (CRTE) rural"),"Oui","Non")</f>
        <v>Non</v>
      </c>
      <c r="S104" s="73"/>
      <c r="T104" s="74">
        <f t="shared" si="3"/>
        <v>27</v>
      </c>
      <c r="U104" s="75"/>
      <c r="V104" s="8" t="str" cm="1">
        <f t="array" ref="V104">IF(SUMPRODUCT((Tableau13[NOM DE LA STRUCTURE]=Tableau13[[#This Row],[NOM DE LA STRUCTURE]])*Tableau13[MONTANT PROPOSE POUR L''ACTION])=0,"",SUMPRODUCT((Tableau13[NOM DE LA STRUCTURE]=Tableau13[[#This Row],[NOM DE LA STRUCTURE]])*Tableau13[MONTANT PROPOSE POUR L''ACTION]))</f>
        <v/>
      </c>
      <c r="W104" s="79"/>
    </row>
    <row r="105" spans="1:23" ht="33" hidden="1" customHeight="1" x14ac:dyDescent="0.25">
      <c r="A105" s="13" t="str">
        <f>_xlfn.XLOOKUP(C105,'Export Action'!$A$3:$A$1999,'Export Action'!$L$3:$L$1999)</f>
        <v>39167764800043</v>
      </c>
      <c r="B105" s="84" t="str">
        <f>_xlfn.XLOOKUP(A105,'Export Action'!$L$3:$L$1999,'Export Action'!$O$3:$O$1999)</f>
        <v>COMITE DES VOSGES DE TENNIS DE TABLE</v>
      </c>
      <c r="C105" s="1" t="s">
        <v>15059</v>
      </c>
      <c r="D105" s="36" t="str">
        <f>_xlfn.XLOOKUP(C105,'Export Action'!$A$3:$A$1999,'Export Action'!$X$3:$X$1999)</f>
        <v>Ping Educatif</v>
      </c>
      <c r="E105" s="1" t="str">
        <f>_xlfn.XLOOKUP(A105,'Export Dossier'!$K$3:$K$974,'Export Dossier'!$D$3:$D$974)</f>
        <v>FFTT-GEST-24-0010</v>
      </c>
      <c r="F105" s="1" t="str">
        <f>_xlfn.XLOOKUP(C105,'Export Action'!$A$3:$A$1999,'Export Action'!$AE$3:$AE$1999)</f>
        <v>Ping Educatif</v>
      </c>
      <c r="G105" s="68"/>
      <c r="H105" s="71"/>
      <c r="I105" s="71"/>
      <c r="J105" s="1" t="str">
        <f>_xlfn.XLOOKUP(C105,'Export Action'!$A$3:$A$1999,'Export Action'!$J$3:$J$1999)</f>
        <v>Première demande</v>
      </c>
      <c r="K105" s="1" t="str">
        <f>_xlfn.XLOOKUP(C105,'Export Action'!$A$3:$A$1999,'Export Action'!$AL$3:$AL$1999)</f>
        <v>Mixte</v>
      </c>
      <c r="L105" s="1">
        <f>_xlfn.XLOOKUP(C105,'Export Action'!$A$3:$A$1999,'Export Action'!$AM$3:$AM$1999)</f>
        <v>350</v>
      </c>
      <c r="M105" s="5">
        <f>_xlfn.XLOOKUP(A105,'Export 2022'!$K$3:$K$1000,'Export 2022'!$AF$3:$AF$1000)</f>
        <v>4500</v>
      </c>
      <c r="N105" s="5">
        <f>_xlfn.XLOOKUP(A105,'Export 2023'!$K$3:$K$1000,'Export 2023'!$AF$3:$AF$1000)</f>
        <v>3700</v>
      </c>
      <c r="O105" s="5">
        <f>_xlfn.XLOOKUP(A105,'Export Dossier'!$K$3:$K$974,'Export Dossier'!$AD$3:$AD$974)</f>
        <v>8100</v>
      </c>
      <c r="P105" s="31">
        <f>_xlfn.XLOOKUP(C105,'Export Action'!$A$3:$A$1999,'Export Action'!$AS$3:$AS$1999)</f>
        <v>2400</v>
      </c>
      <c r="Q105" s="29">
        <f>(_xlfn.XLOOKUP(C105,'Export Action'!$A$3:$A$1999,'Export Action'!$AS$3:$AS$1999))/_xlfn.XLOOKUP(C105,'Export Action'!$A$3:$A$1999,'Export Action'!$AR$3:$AR$1999)</f>
        <v>0.46153846153846156</v>
      </c>
      <c r="R105" s="63" t="str">
        <f>IF(OR(_xlfn.XLOOKUP(C105,'Export Action'!$A$3:$A$1999,'Export Action'!$AO$3:$AO$1999)="Communes ZRR./bassins de vie pop &gt; 50% ZRR",_xlfn.XLOOKUP(C105,'Export Action'!$A$3:$A$1999,'Export Action'!$AO$3:$AO$1999)="Contrats de relance et de transition écologique (CRTE) rural"),"Oui","Non")</f>
        <v>Non</v>
      </c>
      <c r="S105" s="73"/>
      <c r="T105" s="74">
        <f t="shared" si="3"/>
        <v>27</v>
      </c>
      <c r="U105" s="75"/>
      <c r="V105" s="8" t="str" cm="1">
        <f t="array" ref="V105">IF(SUMPRODUCT((Tableau13[NOM DE LA STRUCTURE]=Tableau13[[#This Row],[NOM DE LA STRUCTURE]])*Tableau13[MONTANT PROPOSE POUR L''ACTION])=0,"",SUMPRODUCT((Tableau13[NOM DE LA STRUCTURE]=Tableau13[[#This Row],[NOM DE LA STRUCTURE]])*Tableau13[MONTANT PROPOSE POUR L''ACTION]))</f>
        <v/>
      </c>
      <c r="W105" s="79"/>
    </row>
    <row r="106" spans="1:23" ht="33" hidden="1" customHeight="1" x14ac:dyDescent="0.25">
      <c r="A106" s="13" t="str">
        <f>_xlfn.XLOOKUP(C106,'Export Action'!$A$3:$A$1999,'Export Action'!$L$3:$L$1999)</f>
        <v>34389535500034</v>
      </c>
      <c r="B106" s="84" t="str">
        <f>_xlfn.XLOOKUP(A106,'Export Action'!$L$3:$L$1999,'Export Action'!$O$3:$O$1999)</f>
        <v>COMITE DEPARTEMENTAL DE MEURTHE ET MOSELLE DE TENNIS DE TABLE</v>
      </c>
      <c r="C106" s="1" t="s">
        <v>15145</v>
      </c>
      <c r="D106" s="36" t="str">
        <f>_xlfn.XLOOKUP(C106,'Export Action'!$A$3:$A$1999,'Export Action'!$X$3:$X$1999)</f>
        <v>Recrutement et fidélisation des jeunes</v>
      </c>
      <c r="E106" s="1" t="str">
        <f>_xlfn.XLOOKUP(A106,'Export Dossier'!$K$3:$K$974,'Export Dossier'!$D$3:$D$974)</f>
        <v>FFTT-GEST-24-0015</v>
      </c>
      <c r="F106" s="1" t="str">
        <f>_xlfn.XLOOKUP(C106,'Export Action'!$A$3:$A$1999,'Export Action'!$AE$3:$AE$1999)</f>
        <v>Ping Educatif</v>
      </c>
      <c r="G106" s="68"/>
      <c r="H106" s="71"/>
      <c r="I106" s="71"/>
      <c r="J106" s="1" t="str">
        <f>_xlfn.XLOOKUP(C106,'Export Action'!$A$3:$A$1999,'Export Action'!$J$3:$J$1999)</f>
        <v>Renouvellement</v>
      </c>
      <c r="K106" s="1" t="str">
        <f>_xlfn.XLOOKUP(C106,'Export Action'!$A$3:$A$1999,'Export Action'!$AL$3:$AL$1999)</f>
        <v>Mixte</v>
      </c>
      <c r="L106" s="1">
        <f>_xlfn.XLOOKUP(C106,'Export Action'!$A$3:$A$1999,'Export Action'!$AM$3:$AM$1999)</f>
        <v>3000</v>
      </c>
      <c r="M106" s="5">
        <f>_xlfn.XLOOKUP(A106,'Export 2022'!$K$3:$K$1000,'Export 2022'!$AF$3:$AF$1000)</f>
        <v>7900</v>
      </c>
      <c r="N106" s="5">
        <f>_xlfn.XLOOKUP(A106,'Export 2023'!$K$3:$K$1000,'Export 2023'!$AF$3:$AF$1000)</f>
        <v>7500</v>
      </c>
      <c r="O106" s="5">
        <f>_xlfn.XLOOKUP(A106,'Export Dossier'!$K$3:$K$974,'Export Dossier'!$AD$3:$AD$974)</f>
        <v>10500</v>
      </c>
      <c r="P106" s="31">
        <f>_xlfn.XLOOKUP(C106,'Export Action'!$A$3:$A$1999,'Export Action'!$AS$3:$AS$1999)</f>
        <v>4000</v>
      </c>
      <c r="Q106" s="29">
        <f>(_xlfn.XLOOKUP(C106,'Export Action'!$A$3:$A$1999,'Export Action'!$AS$3:$AS$1999))/_xlfn.XLOOKUP(C106,'Export Action'!$A$3:$A$1999,'Export Action'!$AR$3:$AR$1999)</f>
        <v>0.2857142857142857</v>
      </c>
      <c r="R106" s="63" t="str">
        <f>IF(OR(_xlfn.XLOOKUP(C106,'Export Action'!$A$3:$A$1999,'Export Action'!$AO$3:$AO$1999)="Communes ZRR./bassins de vie pop &gt; 50% ZRR",_xlfn.XLOOKUP(C106,'Export Action'!$A$3:$A$1999,'Export Action'!$AO$3:$AO$1999)="Contrats de relance et de transition écologique (CRTE) rural"),"Oui","Non")</f>
        <v>Non</v>
      </c>
      <c r="S106" s="73"/>
      <c r="T106" s="74">
        <f t="shared" si="3"/>
        <v>28</v>
      </c>
      <c r="U106" s="75"/>
      <c r="V106" s="8" t="str" cm="1">
        <f t="array" ref="V106">IF(SUMPRODUCT((Tableau13[NOM DE LA STRUCTURE]=Tableau13[[#This Row],[NOM DE LA STRUCTURE]])*Tableau13[MONTANT PROPOSE POUR L''ACTION])=0,"",SUMPRODUCT((Tableau13[NOM DE LA STRUCTURE]=Tableau13[[#This Row],[NOM DE LA STRUCTURE]])*Tableau13[MONTANT PROPOSE POUR L''ACTION]))</f>
        <v/>
      </c>
      <c r="W106" s="79"/>
    </row>
    <row r="107" spans="1:23" ht="33" hidden="1" customHeight="1" x14ac:dyDescent="0.25">
      <c r="A107" s="13" t="str">
        <f>_xlfn.XLOOKUP(C107,'Export Action'!$A$3:$A$1999,'Export Action'!$L$3:$L$1999)</f>
        <v>34389535500034</v>
      </c>
      <c r="B107" s="84" t="str">
        <f>_xlfn.XLOOKUP(A107,'Export Action'!$L$3:$L$1999,'Export Action'!$O$3:$O$1999)</f>
        <v>COMITE DEPARTEMENTAL DE MEURTHE ET MOSELLE DE TENNIS DE TABLE</v>
      </c>
      <c r="C107" s="1" t="s">
        <v>15152</v>
      </c>
      <c r="D107" s="36" t="str">
        <f>_xlfn.XLOOKUP(C107,'Export Action'!$A$3:$A$1999,'Export Action'!$X$3:$X$1999)</f>
        <v>Soutien aux clubs</v>
      </c>
      <c r="E107" s="1" t="str">
        <f>_xlfn.XLOOKUP(A107,'Export Dossier'!$K$3:$K$974,'Export Dossier'!$D$3:$D$974)</f>
        <v>FFTT-GEST-24-0015</v>
      </c>
      <c r="F107" s="1" t="str">
        <f>_xlfn.XLOOKUP(C107,'Export Action'!$A$3:$A$1999,'Export Action'!$AE$3:$AE$1999)</f>
        <v>Structuration clubs/comités de demain</v>
      </c>
      <c r="G107" s="68"/>
      <c r="H107" s="71"/>
      <c r="I107" s="71"/>
      <c r="J107" s="1" t="str">
        <f>_xlfn.XLOOKUP(C107,'Export Action'!$A$3:$A$1999,'Export Action'!$J$3:$J$1999)</f>
        <v>Renouvellement</v>
      </c>
      <c r="K107" s="1" t="str">
        <f>_xlfn.XLOOKUP(C107,'Export Action'!$A$3:$A$1999,'Export Action'!$AL$3:$AL$1999)</f>
        <v>Mixte</v>
      </c>
      <c r="L107" s="1">
        <f>_xlfn.XLOOKUP(C107,'Export Action'!$A$3:$A$1999,'Export Action'!$AM$3:$AM$1999)</f>
        <v>200</v>
      </c>
      <c r="M107" s="5">
        <f>_xlfn.XLOOKUP(A107,'Export 2022'!$K$3:$K$1000,'Export 2022'!$AF$3:$AF$1000)</f>
        <v>7900</v>
      </c>
      <c r="N107" s="5">
        <f>_xlfn.XLOOKUP(A107,'Export 2023'!$K$3:$K$1000,'Export 2023'!$AF$3:$AF$1000)</f>
        <v>7500</v>
      </c>
      <c r="O107" s="5">
        <f>_xlfn.XLOOKUP(A107,'Export Dossier'!$K$3:$K$974,'Export Dossier'!$AD$3:$AD$974)</f>
        <v>10500</v>
      </c>
      <c r="P107" s="31">
        <f>_xlfn.XLOOKUP(C107,'Export Action'!$A$3:$A$1999,'Export Action'!$AS$3:$AS$1999)</f>
        <v>2000</v>
      </c>
      <c r="Q107" s="29">
        <f>(_xlfn.XLOOKUP(C107,'Export Action'!$A$3:$A$1999,'Export Action'!$AS$3:$AS$1999))/_xlfn.XLOOKUP(C107,'Export Action'!$A$3:$A$1999,'Export Action'!$AR$3:$AR$1999)</f>
        <v>0.36363636363636365</v>
      </c>
      <c r="R107" s="63" t="str">
        <f>IF(OR(_xlfn.XLOOKUP(C107,'Export Action'!$A$3:$A$1999,'Export Action'!$AO$3:$AO$1999)="Communes ZRR./bassins de vie pop &gt; 50% ZRR",_xlfn.XLOOKUP(C107,'Export Action'!$A$3:$A$1999,'Export Action'!$AO$3:$AO$1999)="Contrats de relance et de transition écologique (CRTE) rural"),"Oui","Non")</f>
        <v>Non</v>
      </c>
      <c r="S107" s="73"/>
      <c r="T107" s="74">
        <f t="shared" si="3"/>
        <v>28</v>
      </c>
      <c r="U107" s="75"/>
      <c r="V107" s="8" t="str" cm="1">
        <f t="array" ref="V107">IF(SUMPRODUCT((Tableau13[NOM DE LA STRUCTURE]=Tableau13[[#This Row],[NOM DE LA STRUCTURE]])*Tableau13[MONTANT PROPOSE POUR L''ACTION])=0,"",SUMPRODUCT((Tableau13[NOM DE LA STRUCTURE]=Tableau13[[#This Row],[NOM DE LA STRUCTURE]])*Tableau13[MONTANT PROPOSE POUR L''ACTION]))</f>
        <v/>
      </c>
      <c r="W107" s="79"/>
    </row>
    <row r="108" spans="1:23" ht="33" hidden="1" customHeight="1" x14ac:dyDescent="0.25">
      <c r="A108" s="13" t="str">
        <f>_xlfn.XLOOKUP(C108,'Export Action'!$A$3:$A$1999,'Export Action'!$L$3:$L$1999)</f>
        <v>34389535500034</v>
      </c>
      <c r="B108" s="84" t="str">
        <f>_xlfn.XLOOKUP(A108,'Export Action'!$L$3:$L$1999,'Export Action'!$O$3:$O$1999)</f>
        <v>COMITE DEPARTEMENTAL DE MEURTHE ET MOSELLE DE TENNIS DE TABLE</v>
      </c>
      <c r="C108" s="1" t="s">
        <v>15158</v>
      </c>
      <c r="D108" s="36" t="str">
        <f>_xlfn.XLOOKUP(C108,'Export Action'!$A$3:$A$1999,'Export Action'!$X$3:$X$1999)</f>
        <v>Nouvelles pratiques</v>
      </c>
      <c r="E108" s="1" t="str">
        <f>_xlfn.XLOOKUP(A108,'Export Dossier'!$K$3:$K$974,'Export Dossier'!$D$3:$D$974)</f>
        <v>FFTT-GEST-24-0015</v>
      </c>
      <c r="F108" s="1" t="str">
        <f>_xlfn.XLOOKUP(C108,'Export Action'!$A$3:$A$1999,'Export Action'!$AE$3:$AE$1999)</f>
        <v>Nouvelles pratiques</v>
      </c>
      <c r="G108" s="68"/>
      <c r="H108" s="71"/>
      <c r="I108" s="71"/>
      <c r="J108" s="1" t="str">
        <f>_xlfn.XLOOKUP(C108,'Export Action'!$A$3:$A$1999,'Export Action'!$J$3:$J$1999)</f>
        <v>Renouvellement</v>
      </c>
      <c r="K108" s="1" t="str">
        <f>_xlfn.XLOOKUP(C108,'Export Action'!$A$3:$A$1999,'Export Action'!$AL$3:$AL$1999)</f>
        <v>Mixte</v>
      </c>
      <c r="L108" s="1">
        <f>_xlfn.XLOOKUP(C108,'Export Action'!$A$3:$A$1999,'Export Action'!$AM$3:$AM$1999)</f>
        <v>1000</v>
      </c>
      <c r="M108" s="5">
        <f>_xlfn.XLOOKUP(A108,'Export 2022'!$K$3:$K$1000,'Export 2022'!$AF$3:$AF$1000)</f>
        <v>7900</v>
      </c>
      <c r="N108" s="5">
        <f>_xlfn.XLOOKUP(A108,'Export 2023'!$K$3:$K$1000,'Export 2023'!$AF$3:$AF$1000)</f>
        <v>7500</v>
      </c>
      <c r="O108" s="5">
        <f>_xlfn.XLOOKUP(A108,'Export Dossier'!$K$3:$K$974,'Export Dossier'!$AD$3:$AD$974)</f>
        <v>10500</v>
      </c>
      <c r="P108" s="31">
        <f>_xlfn.XLOOKUP(C108,'Export Action'!$A$3:$A$1999,'Export Action'!$AS$3:$AS$1999)</f>
        <v>3000</v>
      </c>
      <c r="Q108" s="29">
        <f>(_xlfn.XLOOKUP(C108,'Export Action'!$A$3:$A$1999,'Export Action'!$AS$3:$AS$1999))/_xlfn.XLOOKUP(C108,'Export Action'!$A$3:$A$1999,'Export Action'!$AR$3:$AR$1999)</f>
        <v>0.36363636363636365</v>
      </c>
      <c r="R108" s="63" t="str">
        <f>IF(OR(_xlfn.XLOOKUP(C108,'Export Action'!$A$3:$A$1999,'Export Action'!$AO$3:$AO$1999)="Communes ZRR./bassins de vie pop &gt; 50% ZRR",_xlfn.XLOOKUP(C108,'Export Action'!$A$3:$A$1999,'Export Action'!$AO$3:$AO$1999)="Contrats de relance et de transition écologique (CRTE) rural"),"Oui","Non")</f>
        <v>Non</v>
      </c>
      <c r="S108" s="73"/>
      <c r="T108" s="74">
        <f t="shared" si="3"/>
        <v>28</v>
      </c>
      <c r="U108" s="75"/>
      <c r="V108" s="8" t="str" cm="1">
        <f t="array" ref="V108">IF(SUMPRODUCT((Tableau13[NOM DE LA STRUCTURE]=Tableau13[[#This Row],[NOM DE LA STRUCTURE]])*Tableau13[MONTANT PROPOSE POUR L''ACTION])=0,"",SUMPRODUCT((Tableau13[NOM DE LA STRUCTURE]=Tableau13[[#This Row],[NOM DE LA STRUCTURE]])*Tableau13[MONTANT PROPOSE POUR L''ACTION]))</f>
        <v/>
      </c>
      <c r="W108" s="79"/>
    </row>
    <row r="109" spans="1:23" ht="33" hidden="1" customHeight="1" x14ac:dyDescent="0.25">
      <c r="A109" s="13" t="str">
        <f>_xlfn.XLOOKUP(C109,'Export Action'!$A$3:$A$1999,'Export Action'!$L$3:$L$1999)</f>
        <v>34389535500034</v>
      </c>
      <c r="B109" s="84" t="str">
        <f>_xlfn.XLOOKUP(A109,'Export Action'!$L$3:$L$1999,'Export Action'!$O$3:$O$1999)</f>
        <v>COMITE DEPARTEMENTAL DE MEURTHE ET MOSELLE DE TENNIS DE TABLE</v>
      </c>
      <c r="C109" s="1" t="s">
        <v>15164</v>
      </c>
      <c r="D109" s="36" t="str">
        <f>_xlfn.XLOOKUP(C109,'Export Action'!$A$3:$A$1999,'Export Action'!$X$3:$X$1999)</f>
        <v>Actions sportives (Détection)</v>
      </c>
      <c r="E109" s="1" t="str">
        <f>_xlfn.XLOOKUP(A109,'Export Dossier'!$K$3:$K$974,'Export Dossier'!$D$3:$D$974)</f>
        <v>FFTT-GEST-24-0015</v>
      </c>
      <c r="F109" s="1" t="str">
        <f>_xlfn.XLOOKUP(C109,'Export Action'!$A$3:$A$1999,'Export Action'!$AE$3:$AE$1999)</f>
        <v>ETR - Actions sportives</v>
      </c>
      <c r="G109" s="68"/>
      <c r="H109" s="71"/>
      <c r="I109" s="71"/>
      <c r="J109" s="1" t="str">
        <f>_xlfn.XLOOKUP(C109,'Export Action'!$A$3:$A$1999,'Export Action'!$J$3:$J$1999)</f>
        <v>Première demande</v>
      </c>
      <c r="K109" s="1" t="str">
        <f>_xlfn.XLOOKUP(C109,'Export Action'!$A$3:$A$1999,'Export Action'!$AL$3:$AL$1999)</f>
        <v>Mixte</v>
      </c>
      <c r="L109" s="1">
        <f>_xlfn.XLOOKUP(C109,'Export Action'!$A$3:$A$1999,'Export Action'!$AM$3:$AM$1999)</f>
        <v>300</v>
      </c>
      <c r="M109" s="5">
        <f>_xlfn.XLOOKUP(A109,'Export 2022'!$K$3:$K$1000,'Export 2022'!$AF$3:$AF$1000)</f>
        <v>7900</v>
      </c>
      <c r="N109" s="5">
        <f>_xlfn.XLOOKUP(A109,'Export 2023'!$K$3:$K$1000,'Export 2023'!$AF$3:$AF$1000)</f>
        <v>7500</v>
      </c>
      <c r="O109" s="5">
        <f>_xlfn.XLOOKUP(A109,'Export Dossier'!$K$3:$K$974,'Export Dossier'!$AD$3:$AD$974)</f>
        <v>10500</v>
      </c>
      <c r="P109" s="31">
        <f>_xlfn.XLOOKUP(C109,'Export Action'!$A$3:$A$1999,'Export Action'!$AS$3:$AS$1999)</f>
        <v>1500</v>
      </c>
      <c r="Q109" s="29">
        <f>(_xlfn.XLOOKUP(C109,'Export Action'!$A$3:$A$1999,'Export Action'!$AS$3:$AS$1999))/_xlfn.XLOOKUP(C109,'Export Action'!$A$3:$A$1999,'Export Action'!$AR$3:$AR$1999)</f>
        <v>0.22727272727272727</v>
      </c>
      <c r="R109" s="63" t="str">
        <f>IF(OR(_xlfn.XLOOKUP(C109,'Export Action'!$A$3:$A$1999,'Export Action'!$AO$3:$AO$1999)="Communes ZRR./bassins de vie pop &gt; 50% ZRR",_xlfn.XLOOKUP(C109,'Export Action'!$A$3:$A$1999,'Export Action'!$AO$3:$AO$1999)="Contrats de relance et de transition écologique (CRTE) rural"),"Oui","Non")</f>
        <v>Non</v>
      </c>
      <c r="S109" s="73"/>
      <c r="T109" s="74">
        <f t="shared" si="3"/>
        <v>28</v>
      </c>
      <c r="U109" s="75"/>
      <c r="V109" s="8" t="str" cm="1">
        <f t="array" ref="V109">IF(SUMPRODUCT((Tableau13[NOM DE LA STRUCTURE]=Tableau13[[#This Row],[NOM DE LA STRUCTURE]])*Tableau13[MONTANT PROPOSE POUR L''ACTION])=0,"",SUMPRODUCT((Tableau13[NOM DE LA STRUCTURE]=Tableau13[[#This Row],[NOM DE LA STRUCTURE]])*Tableau13[MONTANT PROPOSE POUR L''ACTION]))</f>
        <v/>
      </c>
      <c r="W109" s="79"/>
    </row>
    <row r="110" spans="1:23" ht="33" hidden="1" customHeight="1" x14ac:dyDescent="0.25">
      <c r="A110" s="13" t="str">
        <f>_xlfn.XLOOKUP(C110,'Export Action'!$A$3:$A$1999,'Export Action'!$L$3:$L$1999)</f>
        <v>40309935100021</v>
      </c>
      <c r="B110" s="84" t="str">
        <f>_xlfn.XLOOKUP(A110,'Export Action'!$L$3:$L$1999,'Export Action'!$O$3:$O$1999)</f>
        <v>COMITE DEP DU BAS-RHIN TENNIS DE TABLE</v>
      </c>
      <c r="C110" s="1" t="s">
        <v>15309</v>
      </c>
      <c r="D110" s="36" t="str">
        <f>_xlfn.XLOOKUP(C110,'Export Action'!$A$3:$A$1999,'Export Action'!$X$3:$X$1999)</f>
        <v>Recrutement et Fidélisation des Jeunes</v>
      </c>
      <c r="E110" s="1" t="str">
        <f>_xlfn.XLOOKUP(A110,'Export Dossier'!$K$3:$K$974,'Export Dossier'!$D$3:$D$974)</f>
        <v>FFTT-GEST-24-0023</v>
      </c>
      <c r="F110" s="1" t="str">
        <f>_xlfn.XLOOKUP(C110,'Export Action'!$A$3:$A$1999,'Export Action'!$AE$3:$AE$1999)</f>
        <v>Ping Educatif</v>
      </c>
      <c r="G110" s="68"/>
      <c r="H110" s="71"/>
      <c r="I110" s="71"/>
      <c r="J110" s="1" t="str">
        <f>_xlfn.XLOOKUP(C110,'Export Action'!$A$3:$A$1999,'Export Action'!$J$3:$J$1999)</f>
        <v>Renouvellement</v>
      </c>
      <c r="K110" s="1" t="str">
        <f>_xlfn.XLOOKUP(C110,'Export Action'!$A$3:$A$1999,'Export Action'!$AL$3:$AL$1999)</f>
        <v>Mixte</v>
      </c>
      <c r="L110" s="1">
        <f>_xlfn.XLOOKUP(C110,'Export Action'!$A$3:$A$1999,'Export Action'!$AM$3:$AM$1999)</f>
        <v>1800</v>
      </c>
      <c r="M110" s="5">
        <f>_xlfn.XLOOKUP(A110,'Export 2022'!$K$3:$K$1000,'Export 2022'!$AF$3:$AF$1000)</f>
        <v>8000</v>
      </c>
      <c r="N110" s="5">
        <f>_xlfn.XLOOKUP(A110,'Export 2023'!$K$3:$K$1000,'Export 2023'!$AF$3:$AF$1000)</f>
        <v>8300</v>
      </c>
      <c r="O110" s="5">
        <f>_xlfn.XLOOKUP(A110,'Export Dossier'!$K$3:$K$974,'Export Dossier'!$AD$3:$AD$974)</f>
        <v>14000</v>
      </c>
      <c r="P110" s="31">
        <f>_xlfn.XLOOKUP(C110,'Export Action'!$A$3:$A$1999,'Export Action'!$AS$3:$AS$1999)</f>
        <v>4000</v>
      </c>
      <c r="Q110" s="29">
        <f>(_xlfn.XLOOKUP(C110,'Export Action'!$A$3:$A$1999,'Export Action'!$AS$3:$AS$1999))/_xlfn.XLOOKUP(C110,'Export Action'!$A$3:$A$1999,'Export Action'!$AR$3:$AR$1999)</f>
        <v>0.2857142857142857</v>
      </c>
      <c r="R110" s="63" t="str">
        <f>IF(OR(_xlfn.XLOOKUP(C110,'Export Action'!$A$3:$A$1999,'Export Action'!$AO$3:$AO$1999)="Communes ZRR./bassins de vie pop &gt; 50% ZRR",_xlfn.XLOOKUP(C110,'Export Action'!$A$3:$A$1999,'Export Action'!$AO$3:$AO$1999)="Contrats de relance et de transition écologique (CRTE) rural"),"Oui","Non")</f>
        <v>Non</v>
      </c>
      <c r="S110" s="73"/>
      <c r="T110" s="74">
        <f t="shared" si="3"/>
        <v>29</v>
      </c>
      <c r="U110" s="75"/>
      <c r="V110" s="8" t="str" cm="1">
        <f t="array" ref="V110">IF(SUMPRODUCT((Tableau13[NOM DE LA STRUCTURE]=Tableau13[[#This Row],[NOM DE LA STRUCTURE]])*Tableau13[MONTANT PROPOSE POUR L''ACTION])=0,"",SUMPRODUCT((Tableau13[NOM DE LA STRUCTURE]=Tableau13[[#This Row],[NOM DE LA STRUCTURE]])*Tableau13[MONTANT PROPOSE POUR L''ACTION]))</f>
        <v/>
      </c>
      <c r="W110" s="79"/>
    </row>
    <row r="111" spans="1:23" ht="33" hidden="1" customHeight="1" x14ac:dyDescent="0.25">
      <c r="A111" s="13" t="str">
        <f>_xlfn.XLOOKUP(C111,'Export Action'!$A$3:$A$1999,'Export Action'!$L$3:$L$1999)</f>
        <v>40309935100021</v>
      </c>
      <c r="B111" s="84" t="str">
        <f>_xlfn.XLOOKUP(A111,'Export Action'!$L$3:$L$1999,'Export Action'!$O$3:$O$1999)</f>
        <v>COMITE DEP DU BAS-RHIN TENNIS DE TABLE</v>
      </c>
      <c r="C111" s="1" t="s">
        <v>15317</v>
      </c>
      <c r="D111" s="36" t="str">
        <f>_xlfn.XLOOKUP(C111,'Export Action'!$A$3:$A$1999,'Export Action'!$X$3:$X$1999)</f>
        <v>Innove ton Ping !</v>
      </c>
      <c r="E111" s="1" t="str">
        <f>_xlfn.XLOOKUP(A111,'Export Dossier'!$K$3:$K$974,'Export Dossier'!$D$3:$D$974)</f>
        <v>FFTT-GEST-24-0023</v>
      </c>
      <c r="F111" s="1" t="str">
        <f>_xlfn.XLOOKUP(C111,'Export Action'!$A$3:$A$1999,'Export Action'!$AE$3:$AE$1999)</f>
        <v>Nouvelles pratiques</v>
      </c>
      <c r="G111" s="68"/>
      <c r="H111" s="71"/>
      <c r="I111" s="71"/>
      <c r="J111" s="1" t="str">
        <f>_xlfn.XLOOKUP(C111,'Export Action'!$A$3:$A$1999,'Export Action'!$J$3:$J$1999)</f>
        <v>Première demande</v>
      </c>
      <c r="K111" s="1" t="str">
        <f>_xlfn.XLOOKUP(C111,'Export Action'!$A$3:$A$1999,'Export Action'!$AL$3:$AL$1999)</f>
        <v>Mixte</v>
      </c>
      <c r="L111" s="1">
        <f>_xlfn.XLOOKUP(C111,'Export Action'!$A$3:$A$1999,'Export Action'!$AM$3:$AM$1999)</f>
        <v>1200</v>
      </c>
      <c r="M111" s="5">
        <f>_xlfn.XLOOKUP(A111,'Export 2022'!$K$3:$K$1000,'Export 2022'!$AF$3:$AF$1000)</f>
        <v>8000</v>
      </c>
      <c r="N111" s="5">
        <f>_xlfn.XLOOKUP(A111,'Export 2023'!$K$3:$K$1000,'Export 2023'!$AF$3:$AF$1000)</f>
        <v>8300</v>
      </c>
      <c r="O111" s="5">
        <f>_xlfn.XLOOKUP(A111,'Export Dossier'!$K$3:$K$974,'Export Dossier'!$AD$3:$AD$974)</f>
        <v>14000</v>
      </c>
      <c r="P111" s="31">
        <f>_xlfn.XLOOKUP(C111,'Export Action'!$A$3:$A$1999,'Export Action'!$AS$3:$AS$1999)</f>
        <v>4000</v>
      </c>
      <c r="Q111" s="29">
        <f>(_xlfn.XLOOKUP(C111,'Export Action'!$A$3:$A$1999,'Export Action'!$AS$3:$AS$1999))/_xlfn.XLOOKUP(C111,'Export Action'!$A$3:$A$1999,'Export Action'!$AR$3:$AR$1999)</f>
        <v>0.58823529411764708</v>
      </c>
      <c r="R111" s="63" t="str">
        <f>IF(OR(_xlfn.XLOOKUP(C111,'Export Action'!$A$3:$A$1999,'Export Action'!$AO$3:$AO$1999)="Communes ZRR./bassins de vie pop &gt; 50% ZRR",_xlfn.XLOOKUP(C111,'Export Action'!$A$3:$A$1999,'Export Action'!$AO$3:$AO$1999)="Contrats de relance et de transition écologique (CRTE) rural"),"Oui","Non")</f>
        <v>Non</v>
      </c>
      <c r="S111" s="73"/>
      <c r="T111" s="74">
        <f t="shared" si="3"/>
        <v>29</v>
      </c>
      <c r="U111" s="75"/>
      <c r="V111" s="8" t="str" cm="1">
        <f t="array" ref="V111">IF(SUMPRODUCT((Tableau13[NOM DE LA STRUCTURE]=Tableau13[[#This Row],[NOM DE LA STRUCTURE]])*Tableau13[MONTANT PROPOSE POUR L''ACTION])=0,"",SUMPRODUCT((Tableau13[NOM DE LA STRUCTURE]=Tableau13[[#This Row],[NOM DE LA STRUCTURE]])*Tableau13[MONTANT PROPOSE POUR L''ACTION]))</f>
        <v/>
      </c>
      <c r="W111" s="79"/>
    </row>
    <row r="112" spans="1:23" ht="33" hidden="1" customHeight="1" x14ac:dyDescent="0.25">
      <c r="A112" s="13" t="str">
        <f>_xlfn.XLOOKUP(C112,'Export Action'!$A$3:$A$1999,'Export Action'!$L$3:$L$1999)</f>
        <v>40309935100021</v>
      </c>
      <c r="B112" s="84" t="str">
        <f>_xlfn.XLOOKUP(A112,'Export Action'!$L$3:$L$1999,'Export Action'!$O$3:$O$1999)</f>
        <v>COMITE DEP DU BAS-RHIN TENNIS DE TABLE</v>
      </c>
      <c r="C112" s="1" t="s">
        <v>15323</v>
      </c>
      <c r="D112" s="36" t="str">
        <f>_xlfn.XLOOKUP(C112,'Export Action'!$A$3:$A$1999,'Export Action'!$X$3:$X$1999)</f>
        <v>Renforcement et Dynamisme du comité et des Clubs Bas-Rhinois</v>
      </c>
      <c r="E112" s="1" t="str">
        <f>_xlfn.XLOOKUP(A112,'Export Dossier'!$K$3:$K$974,'Export Dossier'!$D$3:$D$974)</f>
        <v>FFTT-GEST-24-0023</v>
      </c>
      <c r="F112" s="1" t="str">
        <f>_xlfn.XLOOKUP(C112,'Export Action'!$A$3:$A$1999,'Export Action'!$AE$3:$AE$1999)</f>
        <v>Structuration clubs/comités de demain</v>
      </c>
      <c r="G112" s="68"/>
      <c r="H112" s="71"/>
      <c r="I112" s="71"/>
      <c r="J112" s="1" t="str">
        <f>_xlfn.XLOOKUP(C112,'Export Action'!$A$3:$A$1999,'Export Action'!$J$3:$J$1999)</f>
        <v>Première demande</v>
      </c>
      <c r="K112" s="1" t="str">
        <f>_xlfn.XLOOKUP(C112,'Export Action'!$A$3:$A$1999,'Export Action'!$AL$3:$AL$1999)</f>
        <v>Mixte</v>
      </c>
      <c r="L112" s="1">
        <f>_xlfn.XLOOKUP(C112,'Export Action'!$A$3:$A$1999,'Export Action'!$AM$3:$AM$1999)</f>
        <v>40</v>
      </c>
      <c r="M112" s="5">
        <f>_xlfn.XLOOKUP(A112,'Export 2022'!$K$3:$K$1000,'Export 2022'!$AF$3:$AF$1000)</f>
        <v>8000</v>
      </c>
      <c r="N112" s="5">
        <f>_xlfn.XLOOKUP(A112,'Export 2023'!$K$3:$K$1000,'Export 2023'!$AF$3:$AF$1000)</f>
        <v>8300</v>
      </c>
      <c r="O112" s="5">
        <f>_xlfn.XLOOKUP(A112,'Export Dossier'!$K$3:$K$974,'Export Dossier'!$AD$3:$AD$974)</f>
        <v>14000</v>
      </c>
      <c r="P112" s="31">
        <f>_xlfn.XLOOKUP(C112,'Export Action'!$A$3:$A$1999,'Export Action'!$AS$3:$AS$1999)</f>
        <v>3000</v>
      </c>
      <c r="Q112" s="29">
        <f>(_xlfn.XLOOKUP(C112,'Export Action'!$A$3:$A$1999,'Export Action'!$AS$3:$AS$1999))/_xlfn.XLOOKUP(C112,'Export Action'!$A$3:$A$1999,'Export Action'!$AR$3:$AR$1999)</f>
        <v>0.1875</v>
      </c>
      <c r="R112" s="63" t="str">
        <f>IF(OR(_xlfn.XLOOKUP(C112,'Export Action'!$A$3:$A$1999,'Export Action'!$AO$3:$AO$1999)="Communes ZRR./bassins de vie pop &gt; 50% ZRR",_xlfn.XLOOKUP(C112,'Export Action'!$A$3:$A$1999,'Export Action'!$AO$3:$AO$1999)="Contrats de relance et de transition écologique (CRTE) rural"),"Oui","Non")</f>
        <v>Non</v>
      </c>
      <c r="S112" s="73"/>
      <c r="T112" s="74">
        <f t="shared" si="3"/>
        <v>29</v>
      </c>
      <c r="U112" s="75"/>
      <c r="V112" s="8" t="str" cm="1">
        <f t="array" ref="V112">IF(SUMPRODUCT((Tableau13[NOM DE LA STRUCTURE]=Tableau13[[#This Row],[NOM DE LA STRUCTURE]])*Tableau13[MONTANT PROPOSE POUR L''ACTION])=0,"",SUMPRODUCT((Tableau13[NOM DE LA STRUCTURE]=Tableau13[[#This Row],[NOM DE LA STRUCTURE]])*Tableau13[MONTANT PROPOSE POUR L''ACTION]))</f>
        <v/>
      </c>
      <c r="W112" s="79"/>
    </row>
    <row r="113" spans="1:23" ht="33" hidden="1" customHeight="1" x14ac:dyDescent="0.25">
      <c r="A113" s="13" t="str">
        <f>_xlfn.XLOOKUP(C113,'Export Action'!$A$3:$A$1999,'Export Action'!$L$3:$L$1999)</f>
        <v>40309935100021</v>
      </c>
      <c r="B113" s="84" t="str">
        <f>_xlfn.XLOOKUP(A113,'Export Action'!$L$3:$L$1999,'Export Action'!$O$3:$O$1999)</f>
        <v>COMITE DEP DU BAS-RHIN TENNIS DE TABLE</v>
      </c>
      <c r="C113" s="1" t="s">
        <v>15328</v>
      </c>
      <c r="D113" s="36" t="str">
        <f>_xlfn.XLOOKUP(C113,'Export Action'!$A$3:$A$1999,'Export Action'!$X$3:$X$1999)</f>
        <v>Ping Santé - Bien-Être: Promotion de l'Activité Physique Adaptée par le Ping</v>
      </c>
      <c r="E113" s="1" t="str">
        <f>_xlfn.XLOOKUP(A113,'Export Dossier'!$K$3:$K$974,'Export Dossier'!$D$3:$D$974)</f>
        <v>FFTT-GEST-24-0023</v>
      </c>
      <c r="F113" s="1" t="str">
        <f>_xlfn.XLOOKUP(C113,'Export Action'!$A$3:$A$1999,'Export Action'!$AE$3:$AE$1999)</f>
        <v>Ping Actif</v>
      </c>
      <c r="G113" s="68"/>
      <c r="H113" s="71"/>
      <c r="I113" s="71"/>
      <c r="J113" s="1" t="str">
        <f>_xlfn.XLOOKUP(C113,'Export Action'!$A$3:$A$1999,'Export Action'!$J$3:$J$1999)</f>
        <v>Première demande</v>
      </c>
      <c r="K113" s="1" t="str">
        <f>_xlfn.XLOOKUP(C113,'Export Action'!$A$3:$A$1999,'Export Action'!$AL$3:$AL$1999)</f>
        <v>Mixte</v>
      </c>
      <c r="L113" s="1">
        <f>_xlfn.XLOOKUP(C113,'Export Action'!$A$3:$A$1999,'Export Action'!$AM$3:$AM$1999)</f>
        <v>50</v>
      </c>
      <c r="M113" s="5">
        <f>_xlfn.XLOOKUP(A113,'Export 2022'!$K$3:$K$1000,'Export 2022'!$AF$3:$AF$1000)</f>
        <v>8000</v>
      </c>
      <c r="N113" s="5">
        <f>_xlfn.XLOOKUP(A113,'Export 2023'!$K$3:$K$1000,'Export 2023'!$AF$3:$AF$1000)</f>
        <v>8300</v>
      </c>
      <c r="O113" s="5">
        <f>_xlfn.XLOOKUP(A113,'Export Dossier'!$K$3:$K$974,'Export Dossier'!$AD$3:$AD$974)</f>
        <v>14000</v>
      </c>
      <c r="P113" s="31">
        <f>_xlfn.XLOOKUP(C113,'Export Action'!$A$3:$A$1999,'Export Action'!$AS$3:$AS$1999)</f>
        <v>3000</v>
      </c>
      <c r="Q113" s="29">
        <f>(_xlfn.XLOOKUP(C113,'Export Action'!$A$3:$A$1999,'Export Action'!$AS$3:$AS$1999))/_xlfn.XLOOKUP(C113,'Export Action'!$A$3:$A$1999,'Export Action'!$AR$3:$AR$1999)</f>
        <v>0.5</v>
      </c>
      <c r="R113" s="63" t="str">
        <f>IF(OR(_xlfn.XLOOKUP(C113,'Export Action'!$A$3:$A$1999,'Export Action'!$AO$3:$AO$1999)="Communes ZRR./bassins de vie pop &gt; 50% ZRR",_xlfn.XLOOKUP(C113,'Export Action'!$A$3:$A$1999,'Export Action'!$AO$3:$AO$1999)="Contrats de relance et de transition écologique (CRTE) rural"),"Oui","Non")</f>
        <v>Non</v>
      </c>
      <c r="S113" s="73"/>
      <c r="T113" s="74">
        <f t="shared" si="3"/>
        <v>29</v>
      </c>
      <c r="U113" s="75"/>
      <c r="V113" s="8" t="str" cm="1">
        <f t="array" ref="V113">IF(SUMPRODUCT((Tableau13[NOM DE LA STRUCTURE]=Tableau13[[#This Row],[NOM DE LA STRUCTURE]])*Tableau13[MONTANT PROPOSE POUR L''ACTION])=0,"",SUMPRODUCT((Tableau13[NOM DE LA STRUCTURE]=Tableau13[[#This Row],[NOM DE LA STRUCTURE]])*Tableau13[MONTANT PROPOSE POUR L''ACTION]))</f>
        <v/>
      </c>
      <c r="W113" s="79"/>
    </row>
    <row r="114" spans="1:23" ht="33" hidden="1" customHeight="1" x14ac:dyDescent="0.25">
      <c r="A114" s="13" t="str">
        <f>_xlfn.XLOOKUP(C114,'Export Action'!$A$3:$A$1999,'Export Action'!$L$3:$L$1999)</f>
        <v>35239376300045</v>
      </c>
      <c r="B114" s="84" t="str">
        <f>_xlfn.XLOOKUP(A114,'Export Action'!$L$3:$L$1999,'Export Action'!$O$3:$O$1999)</f>
        <v>COMITE DEPARTEMENTAL TENNIS DE TABLE</v>
      </c>
      <c r="C114" s="1" t="s">
        <v>15333</v>
      </c>
      <c r="D114" s="36" t="str">
        <f>_xlfn.XLOOKUP(C114,'Export Action'!$A$3:$A$1999,'Export Action'!$X$3:$X$1999)</f>
        <v>Ping jeunes Moselle</v>
      </c>
      <c r="E114" s="1" t="str">
        <f>_xlfn.XLOOKUP(A114,'Export Dossier'!$K$3:$K$974,'Export Dossier'!$D$3:$D$974)</f>
        <v>FFTT-GEST-24-0024</v>
      </c>
      <c r="F114" s="1" t="str">
        <f>_xlfn.XLOOKUP(C114,'Export Action'!$A$3:$A$1999,'Export Action'!$AE$3:$AE$1999)</f>
        <v>Ping Educatif</v>
      </c>
      <c r="G114" s="68"/>
      <c r="H114" s="71"/>
      <c r="I114" s="71"/>
      <c r="J114" s="1" t="str">
        <f>_xlfn.XLOOKUP(C114,'Export Action'!$A$3:$A$1999,'Export Action'!$J$3:$J$1999)</f>
        <v>Renouvellement</v>
      </c>
      <c r="K114" s="1" t="str">
        <f>_xlfn.XLOOKUP(C114,'Export Action'!$A$3:$A$1999,'Export Action'!$AL$3:$AL$1999)</f>
        <v>Mixte</v>
      </c>
      <c r="L114" s="1">
        <f>_xlfn.XLOOKUP(C114,'Export Action'!$A$3:$A$1999,'Export Action'!$AM$3:$AM$1999)</f>
        <v>2000</v>
      </c>
      <c r="M114" s="5">
        <f>_xlfn.XLOOKUP(A114,'Export 2022'!$K$3:$K$1000,'Export 2022'!$AF$3:$AF$1000)</f>
        <v>8500</v>
      </c>
      <c r="N114" s="5">
        <f>_xlfn.XLOOKUP(A114,'Export 2023'!$K$3:$K$1000,'Export 2023'!$AF$3:$AF$1000)</f>
        <v>8300</v>
      </c>
      <c r="O114" s="5">
        <f>_xlfn.XLOOKUP(A114,'Export Dossier'!$K$3:$K$974,'Export Dossier'!$AD$3:$AD$974)</f>
        <v>13500</v>
      </c>
      <c r="P114" s="31">
        <f>_xlfn.XLOOKUP(C114,'Export Action'!$A$3:$A$1999,'Export Action'!$AS$3:$AS$1999)</f>
        <v>4500</v>
      </c>
      <c r="Q114" s="29">
        <f>(_xlfn.XLOOKUP(C114,'Export Action'!$A$3:$A$1999,'Export Action'!$AS$3:$AS$1999))/_xlfn.XLOOKUP(C114,'Export Action'!$A$3:$A$1999,'Export Action'!$AR$3:$AR$1999)</f>
        <v>0.34883720930232559</v>
      </c>
      <c r="R114" s="63" t="str">
        <f>IF(OR(_xlfn.XLOOKUP(C114,'Export Action'!$A$3:$A$1999,'Export Action'!$AO$3:$AO$1999)="Communes ZRR./bassins de vie pop &gt; 50% ZRR",_xlfn.XLOOKUP(C114,'Export Action'!$A$3:$A$1999,'Export Action'!$AO$3:$AO$1999)="Contrats de relance et de transition écologique (CRTE) rural"),"Oui","Non")</f>
        <v>Non</v>
      </c>
      <c r="S114" s="73"/>
      <c r="T114" s="74">
        <f t="shared" si="3"/>
        <v>30</v>
      </c>
      <c r="U114" s="75"/>
      <c r="V114" s="8" t="str" cm="1">
        <f t="array" ref="V114">IF(SUMPRODUCT((Tableau13[NOM DE LA STRUCTURE]=Tableau13[[#This Row],[NOM DE LA STRUCTURE]])*Tableau13[MONTANT PROPOSE POUR L''ACTION])=0,"",SUMPRODUCT((Tableau13[NOM DE LA STRUCTURE]=Tableau13[[#This Row],[NOM DE LA STRUCTURE]])*Tableau13[MONTANT PROPOSE POUR L''ACTION]))</f>
        <v/>
      </c>
      <c r="W114" s="79"/>
    </row>
    <row r="115" spans="1:23" ht="33" hidden="1" customHeight="1" x14ac:dyDescent="0.25">
      <c r="A115" s="13" t="str">
        <f>_xlfn.XLOOKUP(C115,'Export Action'!$A$3:$A$1999,'Export Action'!$L$3:$L$1999)</f>
        <v>35239376300045</v>
      </c>
      <c r="B115" s="84" t="str">
        <f>_xlfn.XLOOKUP(A115,'Export Action'!$L$3:$L$1999,'Export Action'!$O$3:$O$1999)</f>
        <v>COMITE DEPARTEMENTAL TENNIS DE TABLE</v>
      </c>
      <c r="C115" s="1" t="s">
        <v>15341</v>
      </c>
      <c r="D115" s="36" t="str">
        <f>_xlfn.XLOOKUP(C115,'Export Action'!$A$3:$A$1999,'Export Action'!$X$3:$X$1999)</f>
        <v>Diversifions la pratique</v>
      </c>
      <c r="E115" s="1" t="str">
        <f>_xlfn.XLOOKUP(A115,'Export Dossier'!$K$3:$K$974,'Export Dossier'!$D$3:$D$974)</f>
        <v>FFTT-GEST-24-0024</v>
      </c>
      <c r="F115" s="1" t="str">
        <f>_xlfn.XLOOKUP(C115,'Export Action'!$A$3:$A$1999,'Export Action'!$AE$3:$AE$1999)</f>
        <v>Nouvelles pratiques</v>
      </c>
      <c r="G115" s="68"/>
      <c r="H115" s="71"/>
      <c r="I115" s="71"/>
      <c r="J115" s="1" t="str">
        <f>_xlfn.XLOOKUP(C115,'Export Action'!$A$3:$A$1999,'Export Action'!$J$3:$J$1999)</f>
        <v>Renouvellement</v>
      </c>
      <c r="K115" s="1" t="str">
        <f>_xlfn.XLOOKUP(C115,'Export Action'!$A$3:$A$1999,'Export Action'!$AL$3:$AL$1999)</f>
        <v>Mixte</v>
      </c>
      <c r="L115" s="1">
        <f>_xlfn.XLOOKUP(C115,'Export Action'!$A$3:$A$1999,'Export Action'!$AM$3:$AM$1999)</f>
        <v>10000</v>
      </c>
      <c r="M115" s="5">
        <f>_xlfn.XLOOKUP(A115,'Export 2022'!$K$3:$K$1000,'Export 2022'!$AF$3:$AF$1000)</f>
        <v>8500</v>
      </c>
      <c r="N115" s="5">
        <f>_xlfn.XLOOKUP(A115,'Export 2023'!$K$3:$K$1000,'Export 2023'!$AF$3:$AF$1000)</f>
        <v>8300</v>
      </c>
      <c r="O115" s="5">
        <f>_xlfn.XLOOKUP(A115,'Export Dossier'!$K$3:$K$974,'Export Dossier'!$AD$3:$AD$974)</f>
        <v>13500</v>
      </c>
      <c r="P115" s="31">
        <f>_xlfn.XLOOKUP(C115,'Export Action'!$A$3:$A$1999,'Export Action'!$AS$3:$AS$1999)</f>
        <v>6500</v>
      </c>
      <c r="Q115" s="29">
        <f>(_xlfn.XLOOKUP(C115,'Export Action'!$A$3:$A$1999,'Export Action'!$AS$3:$AS$1999))/_xlfn.XLOOKUP(C115,'Export Action'!$A$3:$A$1999,'Export Action'!$AR$3:$AR$1999)</f>
        <v>0.4642857142857143</v>
      </c>
      <c r="R115" s="63" t="str">
        <f>IF(OR(_xlfn.XLOOKUP(C115,'Export Action'!$A$3:$A$1999,'Export Action'!$AO$3:$AO$1999)="Communes ZRR./bassins de vie pop &gt; 50% ZRR",_xlfn.XLOOKUP(C115,'Export Action'!$A$3:$A$1999,'Export Action'!$AO$3:$AO$1999)="Contrats de relance et de transition écologique (CRTE) rural"),"Oui","Non")</f>
        <v>Non</v>
      </c>
      <c r="S115" s="73"/>
      <c r="T115" s="74">
        <f t="shared" si="3"/>
        <v>30</v>
      </c>
      <c r="U115" s="75"/>
      <c r="V115" s="8" t="str" cm="1">
        <f t="array" ref="V115">IF(SUMPRODUCT((Tableau13[NOM DE LA STRUCTURE]=Tableau13[[#This Row],[NOM DE LA STRUCTURE]])*Tableau13[MONTANT PROPOSE POUR L''ACTION])=0,"",SUMPRODUCT((Tableau13[NOM DE LA STRUCTURE]=Tableau13[[#This Row],[NOM DE LA STRUCTURE]])*Tableau13[MONTANT PROPOSE POUR L''ACTION]))</f>
        <v/>
      </c>
      <c r="W115" s="79"/>
    </row>
    <row r="116" spans="1:23" ht="33" hidden="1" customHeight="1" x14ac:dyDescent="0.25">
      <c r="A116" s="13" t="str">
        <f>_xlfn.XLOOKUP(C116,'Export Action'!$A$3:$A$1999,'Export Action'!$L$3:$L$1999)</f>
        <v>35239376300045</v>
      </c>
      <c r="B116" s="84" t="str">
        <f>_xlfn.XLOOKUP(A116,'Export Action'!$L$3:$L$1999,'Export Action'!$O$3:$O$1999)</f>
        <v>COMITE DEPARTEMENTAL TENNIS DE TABLE</v>
      </c>
      <c r="C116" s="1" t="s">
        <v>15347</v>
      </c>
      <c r="D116" s="36" t="str">
        <f>_xlfn.XLOOKUP(C116,'Export Action'!$A$3:$A$1999,'Export Action'!$X$3:$X$1999)</f>
        <v>Le futur Ping avec les clubs</v>
      </c>
      <c r="E116" s="1" t="str">
        <f>_xlfn.XLOOKUP(A116,'Export Dossier'!$K$3:$K$974,'Export Dossier'!$D$3:$D$974)</f>
        <v>FFTT-GEST-24-0024</v>
      </c>
      <c r="F116" s="1" t="str">
        <f>_xlfn.XLOOKUP(C116,'Export Action'!$A$3:$A$1999,'Export Action'!$AE$3:$AE$1999)</f>
        <v>Structuration clubs/comités de demain</v>
      </c>
      <c r="G116" s="68"/>
      <c r="H116" s="71"/>
      <c r="I116" s="71"/>
      <c r="J116" s="1" t="str">
        <f>_xlfn.XLOOKUP(C116,'Export Action'!$A$3:$A$1999,'Export Action'!$J$3:$J$1999)</f>
        <v>Renouvellement</v>
      </c>
      <c r="K116" s="1" t="str">
        <f>_xlfn.XLOOKUP(C116,'Export Action'!$A$3:$A$1999,'Export Action'!$AL$3:$AL$1999)</f>
        <v>Mixte</v>
      </c>
      <c r="L116" s="1">
        <f>_xlfn.XLOOKUP(C116,'Export Action'!$A$3:$A$1999,'Export Action'!$AM$3:$AM$1999)</f>
        <v>200</v>
      </c>
      <c r="M116" s="5">
        <f>_xlfn.XLOOKUP(A116,'Export 2022'!$K$3:$K$1000,'Export 2022'!$AF$3:$AF$1000)</f>
        <v>8500</v>
      </c>
      <c r="N116" s="5">
        <f>_xlfn.XLOOKUP(A116,'Export 2023'!$K$3:$K$1000,'Export 2023'!$AF$3:$AF$1000)</f>
        <v>8300</v>
      </c>
      <c r="O116" s="5">
        <f>_xlfn.XLOOKUP(A116,'Export Dossier'!$K$3:$K$974,'Export Dossier'!$AD$3:$AD$974)</f>
        <v>13500</v>
      </c>
      <c r="P116" s="31">
        <f>_xlfn.XLOOKUP(C116,'Export Action'!$A$3:$A$1999,'Export Action'!$AS$3:$AS$1999)</f>
        <v>2500</v>
      </c>
      <c r="Q116" s="29">
        <f>(_xlfn.XLOOKUP(C116,'Export Action'!$A$3:$A$1999,'Export Action'!$AS$3:$AS$1999))/_xlfn.XLOOKUP(C116,'Export Action'!$A$3:$A$1999,'Export Action'!$AR$3:$AR$1999)</f>
        <v>0.45454545454545453</v>
      </c>
      <c r="R116" s="63" t="str">
        <f>IF(OR(_xlfn.XLOOKUP(C116,'Export Action'!$A$3:$A$1999,'Export Action'!$AO$3:$AO$1999)="Communes ZRR./bassins de vie pop &gt; 50% ZRR",_xlfn.XLOOKUP(C116,'Export Action'!$A$3:$A$1999,'Export Action'!$AO$3:$AO$1999)="Contrats de relance et de transition écologique (CRTE) rural"),"Oui","Non")</f>
        <v>Non</v>
      </c>
      <c r="S116" s="73"/>
      <c r="T116" s="74">
        <f t="shared" si="3"/>
        <v>30</v>
      </c>
      <c r="U116" s="75"/>
      <c r="V116" s="8" t="str" cm="1">
        <f t="array" ref="V116">IF(SUMPRODUCT((Tableau13[NOM DE LA STRUCTURE]=Tableau13[[#This Row],[NOM DE LA STRUCTURE]])*Tableau13[MONTANT PROPOSE POUR L''ACTION])=0,"",SUMPRODUCT((Tableau13[NOM DE LA STRUCTURE]=Tableau13[[#This Row],[NOM DE LA STRUCTURE]])*Tableau13[MONTANT PROPOSE POUR L''ACTION]))</f>
        <v/>
      </c>
      <c r="W116" s="79"/>
    </row>
    <row r="117" spans="1:23" ht="33" hidden="1" customHeight="1" x14ac:dyDescent="0.25">
      <c r="A117" s="13" t="str">
        <f>_xlfn.XLOOKUP(C117,'Export Action'!$A$3:$A$1999,'Export Action'!$L$3:$L$1999)</f>
        <v>32514825200068</v>
      </c>
      <c r="B117" s="84" t="str">
        <f>_xlfn.XLOOKUP(A117,'Export Action'!$L$3:$L$1999,'Export Action'!$O$3:$O$1999)</f>
        <v>COMITE DEPARTEMENTAL MARNE DE TENNIS DE TABLE</v>
      </c>
      <c r="C117" s="1" t="s">
        <v>15386</v>
      </c>
      <c r="D117" s="36" t="str">
        <f>_xlfn.XLOOKUP(C117,'Export Action'!$A$3:$A$1999,'Export Action'!$X$3:$X$1999)</f>
        <v>Opération été Ping</v>
      </c>
      <c r="E117" s="1" t="str">
        <f>_xlfn.XLOOKUP(A117,'Export Dossier'!$K$3:$K$974,'Export Dossier'!$D$3:$D$974)</f>
        <v>FFTT-GEST-24-0027</v>
      </c>
      <c r="F117" s="1" t="str">
        <f>_xlfn.XLOOKUP(C117,'Export Action'!$A$3:$A$1999,'Export Action'!$AE$3:$AE$1999)</f>
        <v>Nouvelles pratiques</v>
      </c>
      <c r="G117" s="68"/>
      <c r="H117" s="71"/>
      <c r="I117" s="71"/>
      <c r="J117" s="1" t="str">
        <f>_xlfn.XLOOKUP(C117,'Export Action'!$A$3:$A$1999,'Export Action'!$J$3:$J$1999)</f>
        <v>Renouvellement</v>
      </c>
      <c r="K117" s="1" t="str">
        <f>_xlfn.XLOOKUP(C117,'Export Action'!$A$3:$A$1999,'Export Action'!$AL$3:$AL$1999)</f>
        <v>Mixte</v>
      </c>
      <c r="L117" s="1">
        <f>_xlfn.XLOOKUP(C117,'Export Action'!$A$3:$A$1999,'Export Action'!$AM$3:$AM$1999)</f>
        <v>130</v>
      </c>
      <c r="M117" s="5">
        <f>_xlfn.XLOOKUP(A117,'Export 2022'!$K$3:$K$1000,'Export 2022'!$AF$3:$AF$1000)</f>
        <v>4400</v>
      </c>
      <c r="N117" s="5">
        <f>_xlfn.XLOOKUP(A117,'Export 2023'!$K$3:$K$1000,'Export 2023'!$AF$3:$AF$1000)</f>
        <v>4900</v>
      </c>
      <c r="O117" s="5">
        <f>_xlfn.XLOOKUP(A117,'Export Dossier'!$K$3:$K$974,'Export Dossier'!$AD$3:$AD$974)</f>
        <v>8200</v>
      </c>
      <c r="P117" s="31">
        <f>_xlfn.XLOOKUP(C117,'Export Action'!$A$3:$A$1999,'Export Action'!$AS$3:$AS$1999)</f>
        <v>500</v>
      </c>
      <c r="Q117" s="29">
        <f>(_xlfn.XLOOKUP(C117,'Export Action'!$A$3:$A$1999,'Export Action'!$AS$3:$AS$1999))/_xlfn.XLOOKUP(C117,'Export Action'!$A$3:$A$1999,'Export Action'!$AR$3:$AR$1999)</f>
        <v>0.27472527472527475</v>
      </c>
      <c r="R117" s="63" t="str">
        <f>IF(OR(_xlfn.XLOOKUP(C117,'Export Action'!$A$3:$A$1999,'Export Action'!$AO$3:$AO$1999)="Communes ZRR./bassins de vie pop &gt; 50% ZRR",_xlfn.XLOOKUP(C117,'Export Action'!$A$3:$A$1999,'Export Action'!$AO$3:$AO$1999)="Contrats de relance et de transition écologique (CRTE) rural"),"Oui","Non")</f>
        <v>Non</v>
      </c>
      <c r="S117" s="73"/>
      <c r="T117" s="74">
        <f t="shared" si="3"/>
        <v>31</v>
      </c>
      <c r="U117" s="75"/>
      <c r="V117" s="8" t="str" cm="1">
        <f t="array" ref="V117">IF(SUMPRODUCT((Tableau13[NOM DE LA STRUCTURE]=Tableau13[[#This Row],[NOM DE LA STRUCTURE]])*Tableau13[MONTANT PROPOSE POUR L''ACTION])=0,"",SUMPRODUCT((Tableau13[NOM DE LA STRUCTURE]=Tableau13[[#This Row],[NOM DE LA STRUCTURE]])*Tableau13[MONTANT PROPOSE POUR L''ACTION]))</f>
        <v/>
      </c>
      <c r="W117" s="79"/>
    </row>
    <row r="118" spans="1:23" ht="33" hidden="1" customHeight="1" x14ac:dyDescent="0.25">
      <c r="A118" s="13" t="str">
        <f>_xlfn.XLOOKUP(C118,'Export Action'!$A$3:$A$1999,'Export Action'!$L$3:$L$1999)</f>
        <v>32514825200068</v>
      </c>
      <c r="B118" s="84" t="str">
        <f>_xlfn.XLOOKUP(A118,'Export Action'!$L$3:$L$1999,'Export Action'!$O$3:$O$1999)</f>
        <v>COMITE DEPARTEMENTAL MARNE DE TENNIS DE TABLE</v>
      </c>
      <c r="C118" s="1" t="s">
        <v>15392</v>
      </c>
      <c r="D118" s="36" t="str">
        <f>_xlfn.XLOOKUP(C118,'Export Action'!$A$3:$A$1999,'Export Action'!$X$3:$X$1999)</f>
        <v>Opération Entraineur Club</v>
      </c>
      <c r="E118" s="1" t="str">
        <f>_xlfn.XLOOKUP(A118,'Export Dossier'!$K$3:$K$974,'Export Dossier'!$D$3:$D$974)</f>
        <v>FFTT-GEST-24-0027</v>
      </c>
      <c r="F118" s="1" t="str">
        <f>_xlfn.XLOOKUP(C118,'Export Action'!$A$3:$A$1999,'Export Action'!$AE$3:$AE$1999)</f>
        <v>Ping Inclusif</v>
      </c>
      <c r="G118" s="68"/>
      <c r="H118" s="71"/>
      <c r="I118" s="71"/>
      <c r="J118" s="1" t="str">
        <f>_xlfn.XLOOKUP(C118,'Export Action'!$A$3:$A$1999,'Export Action'!$J$3:$J$1999)</f>
        <v>Renouvellement</v>
      </c>
      <c r="K118" s="1" t="str">
        <f>_xlfn.XLOOKUP(C118,'Export Action'!$A$3:$A$1999,'Export Action'!$AL$3:$AL$1999)</f>
        <v>Mixte</v>
      </c>
      <c r="L118" s="1">
        <f>_xlfn.XLOOKUP(C118,'Export Action'!$A$3:$A$1999,'Export Action'!$AM$3:$AM$1999)</f>
        <v>200</v>
      </c>
      <c r="M118" s="5">
        <f>_xlfn.XLOOKUP(A118,'Export 2022'!$K$3:$K$1000,'Export 2022'!$AF$3:$AF$1000)</f>
        <v>4400</v>
      </c>
      <c r="N118" s="5">
        <f>_xlfn.XLOOKUP(A118,'Export 2023'!$K$3:$K$1000,'Export 2023'!$AF$3:$AF$1000)</f>
        <v>4900</v>
      </c>
      <c r="O118" s="5">
        <f>_xlfn.XLOOKUP(A118,'Export Dossier'!$K$3:$K$974,'Export Dossier'!$AD$3:$AD$974)</f>
        <v>8200</v>
      </c>
      <c r="P118" s="31">
        <f>_xlfn.XLOOKUP(C118,'Export Action'!$A$3:$A$1999,'Export Action'!$AS$3:$AS$1999)</f>
        <v>2000</v>
      </c>
      <c r="Q118" s="29">
        <f>(_xlfn.XLOOKUP(C118,'Export Action'!$A$3:$A$1999,'Export Action'!$AS$3:$AS$1999))/_xlfn.XLOOKUP(C118,'Export Action'!$A$3:$A$1999,'Export Action'!$AR$3:$AR$1999)</f>
        <v>7.2859744990892539E-2</v>
      </c>
      <c r="R118" s="63" t="str">
        <f>IF(OR(_xlfn.XLOOKUP(C118,'Export Action'!$A$3:$A$1999,'Export Action'!$AO$3:$AO$1999)="Communes ZRR./bassins de vie pop &gt; 50% ZRR",_xlfn.XLOOKUP(C118,'Export Action'!$A$3:$A$1999,'Export Action'!$AO$3:$AO$1999)="Contrats de relance et de transition écologique (CRTE) rural"),"Oui","Non")</f>
        <v>Oui</v>
      </c>
      <c r="S118" s="73"/>
      <c r="T118" s="74">
        <f t="shared" si="3"/>
        <v>31</v>
      </c>
      <c r="U118" s="75"/>
      <c r="V118" s="8" t="str" cm="1">
        <f t="array" ref="V118">IF(SUMPRODUCT((Tableau13[NOM DE LA STRUCTURE]=Tableau13[[#This Row],[NOM DE LA STRUCTURE]])*Tableau13[MONTANT PROPOSE POUR L''ACTION])=0,"",SUMPRODUCT((Tableau13[NOM DE LA STRUCTURE]=Tableau13[[#This Row],[NOM DE LA STRUCTURE]])*Tableau13[MONTANT PROPOSE POUR L''ACTION]))</f>
        <v/>
      </c>
      <c r="W118" s="79"/>
    </row>
    <row r="119" spans="1:23" ht="33" hidden="1" customHeight="1" x14ac:dyDescent="0.25">
      <c r="A119" s="13" t="str">
        <f>_xlfn.XLOOKUP(C119,'Export Action'!$A$3:$A$1999,'Export Action'!$L$3:$L$1999)</f>
        <v>32514825200068</v>
      </c>
      <c r="B119" s="84" t="str">
        <f>_xlfn.XLOOKUP(A119,'Export Action'!$L$3:$L$1999,'Export Action'!$O$3:$O$1999)</f>
        <v>COMITE DEPARTEMENTAL MARNE DE TENNIS DE TABLE</v>
      </c>
      <c r="C119" s="1" t="s">
        <v>15399</v>
      </c>
      <c r="D119" s="36" t="str">
        <f>_xlfn.XLOOKUP(C119,'Export Action'!$A$3:$A$1999,'Export Action'!$X$3:$X$1999)</f>
        <v>Actions sportives de détections</v>
      </c>
      <c r="E119" s="1" t="str">
        <f>_xlfn.XLOOKUP(A119,'Export Dossier'!$K$3:$K$974,'Export Dossier'!$D$3:$D$974)</f>
        <v>FFTT-GEST-24-0027</v>
      </c>
      <c r="F119" s="1" t="str">
        <f>_xlfn.XLOOKUP(C119,'Export Action'!$A$3:$A$1999,'Export Action'!$AE$3:$AE$1999)</f>
        <v>PPF - Actions sportives</v>
      </c>
      <c r="G119" s="68"/>
      <c r="H119" s="71"/>
      <c r="I119" s="71"/>
      <c r="J119" s="1" t="str">
        <f>_xlfn.XLOOKUP(C119,'Export Action'!$A$3:$A$1999,'Export Action'!$J$3:$J$1999)</f>
        <v>Renouvellement</v>
      </c>
      <c r="K119" s="1" t="str">
        <f>_xlfn.XLOOKUP(C119,'Export Action'!$A$3:$A$1999,'Export Action'!$AL$3:$AL$1999)</f>
        <v>Mixte</v>
      </c>
      <c r="L119" s="1">
        <f>_xlfn.XLOOKUP(C119,'Export Action'!$A$3:$A$1999,'Export Action'!$AM$3:$AM$1999)</f>
        <v>70</v>
      </c>
      <c r="M119" s="5">
        <f>_xlfn.XLOOKUP(A119,'Export 2022'!$K$3:$K$1000,'Export 2022'!$AF$3:$AF$1000)</f>
        <v>4400</v>
      </c>
      <c r="N119" s="5">
        <f>_xlfn.XLOOKUP(A119,'Export 2023'!$K$3:$K$1000,'Export 2023'!$AF$3:$AF$1000)</f>
        <v>4900</v>
      </c>
      <c r="O119" s="5">
        <f>_xlfn.XLOOKUP(A119,'Export Dossier'!$K$3:$K$974,'Export Dossier'!$AD$3:$AD$974)</f>
        <v>8200</v>
      </c>
      <c r="P119" s="31">
        <f>_xlfn.XLOOKUP(C119,'Export Action'!$A$3:$A$1999,'Export Action'!$AS$3:$AS$1999)</f>
        <v>2500</v>
      </c>
      <c r="Q119" s="29">
        <f>(_xlfn.XLOOKUP(C119,'Export Action'!$A$3:$A$1999,'Export Action'!$AS$3:$AS$1999))/_xlfn.XLOOKUP(C119,'Export Action'!$A$3:$A$1999,'Export Action'!$AR$3:$AR$1999)</f>
        <v>0.17123287671232876</v>
      </c>
      <c r="R119" s="63" t="str">
        <f>IF(OR(_xlfn.XLOOKUP(C119,'Export Action'!$A$3:$A$1999,'Export Action'!$AO$3:$AO$1999)="Communes ZRR./bassins de vie pop &gt; 50% ZRR",_xlfn.XLOOKUP(C119,'Export Action'!$A$3:$A$1999,'Export Action'!$AO$3:$AO$1999)="Contrats de relance et de transition écologique (CRTE) rural"),"Oui","Non")</f>
        <v>Non</v>
      </c>
      <c r="S119" s="73"/>
      <c r="T119" s="74">
        <f t="shared" si="3"/>
        <v>31</v>
      </c>
      <c r="U119" s="75"/>
      <c r="V119" s="8" t="str" cm="1">
        <f t="array" ref="V119">IF(SUMPRODUCT((Tableau13[NOM DE LA STRUCTURE]=Tableau13[[#This Row],[NOM DE LA STRUCTURE]])*Tableau13[MONTANT PROPOSE POUR L''ACTION])=0,"",SUMPRODUCT((Tableau13[NOM DE LA STRUCTURE]=Tableau13[[#This Row],[NOM DE LA STRUCTURE]])*Tableau13[MONTANT PROPOSE POUR L''ACTION]))</f>
        <v/>
      </c>
      <c r="W119" s="79"/>
    </row>
    <row r="120" spans="1:23" ht="33" hidden="1" customHeight="1" x14ac:dyDescent="0.25">
      <c r="A120" s="13" t="str">
        <f>_xlfn.XLOOKUP(C120,'Export Action'!$A$3:$A$1999,'Export Action'!$L$3:$L$1999)</f>
        <v>32514825200068</v>
      </c>
      <c r="B120" s="84" t="str">
        <f>_xlfn.XLOOKUP(A120,'Export Action'!$L$3:$L$1999,'Export Action'!$O$3:$O$1999)</f>
        <v>COMITE DEPARTEMENTAL MARNE DE TENNIS DE TABLE</v>
      </c>
      <c r="C120" s="1" t="s">
        <v>15405</v>
      </c>
      <c r="D120" s="36" t="str">
        <f>_xlfn.XLOOKUP(C120,'Export Action'!$A$3:$A$1999,'Export Action'!$X$3:$X$1999)</f>
        <v>Recrutement et fidelisation des jeunes</v>
      </c>
      <c r="E120" s="1" t="str">
        <f>_xlfn.XLOOKUP(A120,'Export Dossier'!$K$3:$K$974,'Export Dossier'!$D$3:$D$974)</f>
        <v>FFTT-GEST-24-0027</v>
      </c>
      <c r="F120" s="1" t="str">
        <f>_xlfn.XLOOKUP(C120,'Export Action'!$A$3:$A$1999,'Export Action'!$AE$3:$AE$1999)</f>
        <v>Ping Educatif</v>
      </c>
      <c r="G120" s="68"/>
      <c r="H120" s="71"/>
      <c r="I120" s="71"/>
      <c r="J120" s="1" t="str">
        <f>_xlfn.XLOOKUP(C120,'Export Action'!$A$3:$A$1999,'Export Action'!$J$3:$J$1999)</f>
        <v>Première demande</v>
      </c>
      <c r="K120" s="1" t="str">
        <f>_xlfn.XLOOKUP(C120,'Export Action'!$A$3:$A$1999,'Export Action'!$AL$3:$AL$1999)</f>
        <v>Mixte</v>
      </c>
      <c r="L120" s="1">
        <f>_xlfn.XLOOKUP(C120,'Export Action'!$A$3:$A$1999,'Export Action'!$AM$3:$AM$1999)</f>
        <v>400</v>
      </c>
      <c r="M120" s="5">
        <f>_xlfn.XLOOKUP(A120,'Export 2022'!$K$3:$K$1000,'Export 2022'!$AF$3:$AF$1000)</f>
        <v>4400</v>
      </c>
      <c r="N120" s="5">
        <f>_xlfn.XLOOKUP(A120,'Export 2023'!$K$3:$K$1000,'Export 2023'!$AF$3:$AF$1000)</f>
        <v>4900</v>
      </c>
      <c r="O120" s="5">
        <f>_xlfn.XLOOKUP(A120,'Export Dossier'!$K$3:$K$974,'Export Dossier'!$AD$3:$AD$974)</f>
        <v>8200</v>
      </c>
      <c r="P120" s="31">
        <f>_xlfn.XLOOKUP(C120,'Export Action'!$A$3:$A$1999,'Export Action'!$AS$3:$AS$1999)</f>
        <v>3200</v>
      </c>
      <c r="Q120" s="29">
        <f>(_xlfn.XLOOKUP(C120,'Export Action'!$A$3:$A$1999,'Export Action'!$AS$3:$AS$1999))/_xlfn.XLOOKUP(C120,'Export Action'!$A$3:$A$1999,'Export Action'!$AR$3:$AR$1999)</f>
        <v>0.32</v>
      </c>
      <c r="R120" s="63" t="str">
        <f>IF(OR(_xlfn.XLOOKUP(C120,'Export Action'!$A$3:$A$1999,'Export Action'!$AO$3:$AO$1999)="Communes ZRR./bassins de vie pop &gt; 50% ZRR",_xlfn.XLOOKUP(C120,'Export Action'!$A$3:$A$1999,'Export Action'!$AO$3:$AO$1999)="Contrats de relance et de transition écologique (CRTE) rural"),"Oui","Non")</f>
        <v>Oui</v>
      </c>
      <c r="S120" s="73"/>
      <c r="T120" s="74">
        <f t="shared" si="3"/>
        <v>31</v>
      </c>
      <c r="U120" s="75"/>
      <c r="V120" s="8" t="str" cm="1">
        <f t="array" ref="V120">IF(SUMPRODUCT((Tableau13[NOM DE LA STRUCTURE]=Tableau13[[#This Row],[NOM DE LA STRUCTURE]])*Tableau13[MONTANT PROPOSE POUR L''ACTION])=0,"",SUMPRODUCT((Tableau13[NOM DE LA STRUCTURE]=Tableau13[[#This Row],[NOM DE LA STRUCTURE]])*Tableau13[MONTANT PROPOSE POUR L''ACTION]))</f>
        <v/>
      </c>
      <c r="W120" s="79"/>
    </row>
    <row r="121" spans="1:23" ht="33" hidden="1" customHeight="1" x14ac:dyDescent="0.25">
      <c r="A121" s="13" t="str">
        <f>_xlfn.XLOOKUP(C121,'Export Action'!$A$3:$A$1999,'Export Action'!$L$3:$L$1999)</f>
        <v>39966032300029</v>
      </c>
      <c r="B121" s="84" t="str">
        <f>_xlfn.XLOOKUP(A121,'Export Action'!$L$3:$L$1999,'Export Action'!$O$3:$O$1999)</f>
        <v>COMITE DEPARTEMENTAL DE L'OISE DE TENNIS DE TABLE</v>
      </c>
      <c r="C121" s="1" t="s">
        <v>1200</v>
      </c>
      <c r="D121" s="36" t="str">
        <f>_xlfn.XLOOKUP(C121,'Export Action'!$A$3:$A$1999,'Export Action'!$X$3:$X$1999)</f>
        <v>Ping Educatif: Recruter et fidéliser les jeunes</v>
      </c>
      <c r="E121" s="1" t="str">
        <f>_xlfn.XLOOKUP(A121,'Export Dossier'!$K$3:$K$974,'Export Dossier'!$D$3:$D$974)</f>
        <v>FFTT-HDF-24-0011</v>
      </c>
      <c r="F121" s="1" t="str">
        <f>_xlfn.XLOOKUP(C121,'Export Action'!$A$3:$A$1999,'Export Action'!$AE$3:$AE$1999)</f>
        <v>Ping Educatif</v>
      </c>
      <c r="G121" s="68"/>
      <c r="H121" s="71"/>
      <c r="I121" s="71"/>
      <c r="J121" s="1" t="str">
        <f>_xlfn.XLOOKUP(C121,'Export Action'!$A$3:$A$1999,'Export Action'!$J$3:$J$1999)</f>
        <v>Renouvellement</v>
      </c>
      <c r="K121" s="1" t="str">
        <f>_xlfn.XLOOKUP(C121,'Export Action'!$A$3:$A$1999,'Export Action'!$AL$3:$AL$1999)</f>
        <v>Mixte</v>
      </c>
      <c r="L121" s="1">
        <f>_xlfn.XLOOKUP(C121,'Export Action'!$A$3:$A$1999,'Export Action'!$AM$3:$AM$1999)</f>
        <v>150</v>
      </c>
      <c r="M121" s="5">
        <f>_xlfn.XLOOKUP(A121,'Export 2022'!$K$3:$K$1000,'Export 2022'!$AF$3:$AF$1000)</f>
        <v>7070</v>
      </c>
      <c r="N121" s="5">
        <f>_xlfn.XLOOKUP(A121,'Export 2023'!$K$3:$K$1000,'Export 2023'!$AF$3:$AF$1000)</f>
        <v>7500</v>
      </c>
      <c r="O121" s="5">
        <f>_xlfn.XLOOKUP(A121,'Export Dossier'!$K$3:$K$974,'Export Dossier'!$AD$3:$AD$974)</f>
        <v>9500</v>
      </c>
      <c r="P121" s="31">
        <f>_xlfn.XLOOKUP(C121,'Export Action'!$A$3:$A$1999,'Export Action'!$AS$3:$AS$1999)</f>
        <v>5000</v>
      </c>
      <c r="Q121" s="29">
        <f>(_xlfn.XLOOKUP(C121,'Export Action'!$A$3:$A$1999,'Export Action'!$AS$3:$AS$1999))/_xlfn.XLOOKUP(C121,'Export Action'!$A$3:$A$1999,'Export Action'!$AR$3:$AR$1999)</f>
        <v>0.29850746268656714</v>
      </c>
      <c r="R121" s="63" t="str">
        <f>IF(OR(_xlfn.XLOOKUP(C121,'Export Action'!$A$3:$A$1999,'Export Action'!$AO$3:$AO$1999)="Communes ZRR./bassins de vie pop &gt; 50% ZRR",_xlfn.XLOOKUP(C121,'Export Action'!$A$3:$A$1999,'Export Action'!$AO$3:$AO$1999)="Contrats de relance et de transition écologique (CRTE) rural"),"Oui","Non")</f>
        <v>Non</v>
      </c>
      <c r="S121" s="73"/>
      <c r="T121" s="74">
        <f t="shared" si="3"/>
        <v>32</v>
      </c>
      <c r="U121" s="75"/>
      <c r="V121" s="8" t="str" cm="1">
        <f t="array" ref="V121">IF(SUMPRODUCT((Tableau13[NOM DE LA STRUCTURE]=Tableau13[[#This Row],[NOM DE LA STRUCTURE]])*Tableau13[MONTANT PROPOSE POUR L''ACTION])=0,"",SUMPRODUCT((Tableau13[NOM DE LA STRUCTURE]=Tableau13[[#This Row],[NOM DE LA STRUCTURE]])*Tableau13[MONTANT PROPOSE POUR L''ACTION]))</f>
        <v/>
      </c>
      <c r="W121" s="79"/>
    </row>
    <row r="122" spans="1:23" ht="33" hidden="1" customHeight="1" x14ac:dyDescent="0.25">
      <c r="A122" s="13" t="str">
        <f>_xlfn.XLOOKUP(C122,'Export Action'!$A$3:$A$1999,'Export Action'!$L$3:$L$1999)</f>
        <v>39966032300029</v>
      </c>
      <c r="B122" s="84" t="str">
        <f>_xlfn.XLOOKUP(A122,'Export Action'!$L$3:$L$1999,'Export Action'!$O$3:$O$1999)</f>
        <v>COMITE DEPARTEMENTAL DE L'OISE DE TENNIS DE TABLE</v>
      </c>
      <c r="C122" s="1" t="s">
        <v>1213</v>
      </c>
      <c r="D122" s="36" t="str">
        <f>_xlfn.XLOOKUP(C122,'Export Action'!$A$3:$A$1999,'Export Action'!$X$3:$X$1999)</f>
        <v>Structuration des clubs</v>
      </c>
      <c r="E122" s="1" t="str">
        <f>_xlfn.XLOOKUP(A122,'Export Dossier'!$K$3:$K$974,'Export Dossier'!$D$3:$D$974)</f>
        <v>FFTT-HDF-24-0011</v>
      </c>
      <c r="F122" s="1" t="str">
        <f>_xlfn.XLOOKUP(C122,'Export Action'!$A$3:$A$1999,'Export Action'!$AE$3:$AE$1999)</f>
        <v>Structuration clubs/comités de demain</v>
      </c>
      <c r="G122" s="68"/>
      <c r="H122" s="71"/>
      <c r="I122" s="71"/>
      <c r="J122" s="1" t="str">
        <f>_xlfn.XLOOKUP(C122,'Export Action'!$A$3:$A$1999,'Export Action'!$J$3:$J$1999)</f>
        <v>Renouvellement</v>
      </c>
      <c r="K122" s="1" t="str">
        <f>_xlfn.XLOOKUP(C122,'Export Action'!$A$3:$A$1999,'Export Action'!$AL$3:$AL$1999)</f>
        <v>Mixte</v>
      </c>
      <c r="L122" s="1">
        <f>_xlfn.XLOOKUP(C122,'Export Action'!$A$3:$A$1999,'Export Action'!$AM$3:$AM$1999)</f>
        <v>150</v>
      </c>
      <c r="M122" s="5">
        <f>_xlfn.XLOOKUP(A122,'Export 2022'!$K$3:$K$1000,'Export 2022'!$AF$3:$AF$1000)</f>
        <v>7070</v>
      </c>
      <c r="N122" s="5">
        <f>_xlfn.XLOOKUP(A122,'Export 2023'!$K$3:$K$1000,'Export 2023'!$AF$3:$AF$1000)</f>
        <v>7500</v>
      </c>
      <c r="O122" s="5">
        <f>_xlfn.XLOOKUP(A122,'Export Dossier'!$K$3:$K$974,'Export Dossier'!$AD$3:$AD$974)</f>
        <v>9500</v>
      </c>
      <c r="P122" s="31">
        <f>_xlfn.XLOOKUP(C122,'Export Action'!$A$3:$A$1999,'Export Action'!$AS$3:$AS$1999)</f>
        <v>2500</v>
      </c>
      <c r="Q122" s="29">
        <f>(_xlfn.XLOOKUP(C122,'Export Action'!$A$3:$A$1999,'Export Action'!$AS$3:$AS$1999))/_xlfn.XLOOKUP(C122,'Export Action'!$A$3:$A$1999,'Export Action'!$AR$3:$AR$1999)</f>
        <v>0.29761904761904762</v>
      </c>
      <c r="R122" s="63" t="str">
        <f>IF(OR(_xlfn.XLOOKUP(C122,'Export Action'!$A$3:$A$1999,'Export Action'!$AO$3:$AO$1999)="Communes ZRR./bassins de vie pop &gt; 50% ZRR",_xlfn.XLOOKUP(C122,'Export Action'!$A$3:$A$1999,'Export Action'!$AO$3:$AO$1999)="Contrats de relance et de transition écologique (CRTE) rural"),"Oui","Non")</f>
        <v>Non</v>
      </c>
      <c r="S122" s="73"/>
      <c r="T122" s="74">
        <f t="shared" si="3"/>
        <v>32</v>
      </c>
      <c r="U122" s="75"/>
      <c r="V122" s="8" t="str" cm="1">
        <f t="array" ref="V122">IF(SUMPRODUCT((Tableau13[NOM DE LA STRUCTURE]=Tableau13[[#This Row],[NOM DE LA STRUCTURE]])*Tableau13[MONTANT PROPOSE POUR L''ACTION])=0,"",SUMPRODUCT((Tableau13[NOM DE LA STRUCTURE]=Tableau13[[#This Row],[NOM DE LA STRUCTURE]])*Tableau13[MONTANT PROPOSE POUR L''ACTION]))</f>
        <v/>
      </c>
      <c r="W122" s="79"/>
    </row>
    <row r="123" spans="1:23" ht="33" hidden="1" customHeight="1" x14ac:dyDescent="0.25">
      <c r="A123" s="13" t="str">
        <f>_xlfn.XLOOKUP(C123,'Export Action'!$A$3:$A$1999,'Export Action'!$L$3:$L$1999)</f>
        <v>39966032300029</v>
      </c>
      <c r="B123" s="84" t="str">
        <f>_xlfn.XLOOKUP(A123,'Export Action'!$L$3:$L$1999,'Export Action'!$O$3:$O$1999)</f>
        <v>COMITE DEPARTEMENTAL DE L'OISE DE TENNIS DE TABLE</v>
      </c>
      <c r="C123" s="1" t="s">
        <v>1219</v>
      </c>
      <c r="D123" s="36" t="str">
        <f>_xlfn.XLOOKUP(C123,'Export Action'!$A$3:$A$1999,'Export Action'!$X$3:$X$1999)</f>
        <v>Nouvelles pratiques: développer les pratiques autre que la compétition</v>
      </c>
      <c r="E123" s="1" t="str">
        <f>_xlfn.XLOOKUP(A123,'Export Dossier'!$K$3:$K$974,'Export Dossier'!$D$3:$D$974)</f>
        <v>FFTT-HDF-24-0011</v>
      </c>
      <c r="F123" s="1" t="str">
        <f>_xlfn.XLOOKUP(C123,'Export Action'!$A$3:$A$1999,'Export Action'!$AE$3:$AE$1999)</f>
        <v>Nouvelles pratiques</v>
      </c>
      <c r="G123" s="68"/>
      <c r="H123" s="71"/>
      <c r="I123" s="71"/>
      <c r="J123" s="1" t="str">
        <f>_xlfn.XLOOKUP(C123,'Export Action'!$A$3:$A$1999,'Export Action'!$J$3:$J$1999)</f>
        <v>Première demande</v>
      </c>
      <c r="K123" s="1" t="str">
        <f>_xlfn.XLOOKUP(C123,'Export Action'!$A$3:$A$1999,'Export Action'!$AL$3:$AL$1999)</f>
        <v>Mixte</v>
      </c>
      <c r="L123" s="1">
        <f>_xlfn.XLOOKUP(C123,'Export Action'!$A$3:$A$1999,'Export Action'!$AM$3:$AM$1999)</f>
        <v>100</v>
      </c>
      <c r="M123" s="5">
        <f>_xlfn.XLOOKUP(A123,'Export 2022'!$K$3:$K$1000,'Export 2022'!$AF$3:$AF$1000)</f>
        <v>7070</v>
      </c>
      <c r="N123" s="5">
        <f>_xlfn.XLOOKUP(A123,'Export 2023'!$K$3:$K$1000,'Export 2023'!$AF$3:$AF$1000)</f>
        <v>7500</v>
      </c>
      <c r="O123" s="5">
        <f>_xlfn.XLOOKUP(A123,'Export Dossier'!$K$3:$K$974,'Export Dossier'!$AD$3:$AD$974)</f>
        <v>9500</v>
      </c>
      <c r="P123" s="31">
        <f>_xlfn.XLOOKUP(C123,'Export Action'!$A$3:$A$1999,'Export Action'!$AS$3:$AS$1999)</f>
        <v>2000</v>
      </c>
      <c r="Q123" s="29">
        <f>(_xlfn.XLOOKUP(C123,'Export Action'!$A$3:$A$1999,'Export Action'!$AS$3:$AS$1999))/_xlfn.XLOOKUP(C123,'Export Action'!$A$3:$A$1999,'Export Action'!$AR$3:$AR$1999)</f>
        <v>0.29850746268656714</v>
      </c>
      <c r="R123" s="63" t="str">
        <f>IF(OR(_xlfn.XLOOKUP(C123,'Export Action'!$A$3:$A$1999,'Export Action'!$AO$3:$AO$1999)="Communes ZRR./bassins de vie pop &gt; 50% ZRR",_xlfn.XLOOKUP(C123,'Export Action'!$A$3:$A$1999,'Export Action'!$AO$3:$AO$1999)="Contrats de relance et de transition écologique (CRTE) rural"),"Oui","Non")</f>
        <v>Non</v>
      </c>
      <c r="S123" s="73"/>
      <c r="T123" s="74">
        <f t="shared" si="3"/>
        <v>32</v>
      </c>
      <c r="U123" s="75"/>
      <c r="V123" s="8" t="str" cm="1">
        <f t="array" ref="V123">IF(SUMPRODUCT((Tableau13[NOM DE LA STRUCTURE]=Tableau13[[#This Row],[NOM DE LA STRUCTURE]])*Tableau13[MONTANT PROPOSE POUR L''ACTION])=0,"",SUMPRODUCT((Tableau13[NOM DE LA STRUCTURE]=Tableau13[[#This Row],[NOM DE LA STRUCTURE]])*Tableau13[MONTANT PROPOSE POUR L''ACTION]))</f>
        <v/>
      </c>
      <c r="W123" s="79"/>
    </row>
    <row r="124" spans="1:23" ht="33" hidden="1" customHeight="1" x14ac:dyDescent="0.25">
      <c r="A124" s="13" t="str">
        <f>_xlfn.XLOOKUP(C124,'Export Action'!$A$3:$A$1999,'Export Action'!$L$3:$L$1999)</f>
        <v>39327820500041</v>
      </c>
      <c r="B124" s="84" t="str">
        <f>_xlfn.XLOOKUP(A124,'Export Action'!$L$3:$L$1999,'Export Action'!$O$3:$O$1999)</f>
        <v>COMITE DEPARTEMENTAL DE TENNIS DE TABLE DE L'AISNE</v>
      </c>
      <c r="C124" s="1" t="s">
        <v>15490</v>
      </c>
      <c r="D124" s="36" t="str">
        <f>_xlfn.XLOOKUP(C124,'Export Action'!$A$3:$A$1999,'Export Action'!$X$3:$X$1999)</f>
        <v>Nouvelles pratiques AIDE ET ACCOMPAGNEMENT POUR LES OPERATIONS ETE PING</v>
      </c>
      <c r="E124" s="1" t="str">
        <f>_xlfn.XLOOKUP(A124,'Export Dossier'!$K$3:$K$974,'Export Dossier'!$D$3:$D$974)</f>
        <v>FFTT-HDF-24-0021</v>
      </c>
      <c r="F124" s="1" t="str">
        <f>_xlfn.XLOOKUP(C124,'Export Action'!$A$3:$A$1999,'Export Action'!$AE$3:$AE$1999)</f>
        <v>Nouvelles pratiques</v>
      </c>
      <c r="G124" s="68"/>
      <c r="H124" s="71"/>
      <c r="I124" s="71"/>
      <c r="J124" s="1" t="str">
        <f>_xlfn.XLOOKUP(C124,'Export Action'!$A$3:$A$1999,'Export Action'!$J$3:$J$1999)</f>
        <v>Première demande</v>
      </c>
      <c r="K124" s="1" t="str">
        <f>_xlfn.XLOOKUP(C124,'Export Action'!$A$3:$A$1999,'Export Action'!$AL$3:$AL$1999)</f>
        <v>Mixte</v>
      </c>
      <c r="L124" s="1">
        <f>_xlfn.XLOOKUP(C124,'Export Action'!$A$3:$A$1999,'Export Action'!$AM$3:$AM$1999)</f>
        <v>300</v>
      </c>
      <c r="M124" s="5">
        <f>_xlfn.XLOOKUP(A124,'Export 2022'!$K$3:$K$1000,'Export 2022'!$AF$3:$AF$1000)</f>
        <v>4000</v>
      </c>
      <c r="N124" s="5">
        <f>_xlfn.XLOOKUP(A124,'Export 2023'!$K$3:$K$1000,'Export 2023'!$AF$3:$AF$1000)</f>
        <v>5200</v>
      </c>
      <c r="O124" s="5">
        <f>_xlfn.XLOOKUP(A124,'Export Dossier'!$K$3:$K$974,'Export Dossier'!$AD$3:$AD$974)</f>
        <v>4300</v>
      </c>
      <c r="P124" s="31">
        <f>_xlfn.XLOOKUP(C124,'Export Action'!$A$3:$A$1999,'Export Action'!$AS$3:$AS$1999)</f>
        <v>800</v>
      </c>
      <c r="Q124" s="29">
        <f>(_xlfn.XLOOKUP(C124,'Export Action'!$A$3:$A$1999,'Export Action'!$AS$3:$AS$1999))/_xlfn.XLOOKUP(C124,'Export Action'!$A$3:$A$1999,'Export Action'!$AR$3:$AR$1999)</f>
        <v>0.5</v>
      </c>
      <c r="R124" s="63" t="str">
        <f>IF(OR(_xlfn.XLOOKUP(C124,'Export Action'!$A$3:$A$1999,'Export Action'!$AO$3:$AO$1999)="Communes ZRR./bassins de vie pop &gt; 50% ZRR",_xlfn.XLOOKUP(C124,'Export Action'!$A$3:$A$1999,'Export Action'!$AO$3:$AO$1999)="Contrats de relance et de transition écologique (CRTE) rural"),"Oui","Non")</f>
        <v>Non</v>
      </c>
      <c r="S124" s="73"/>
      <c r="T124" s="74">
        <f t="shared" si="3"/>
        <v>33</v>
      </c>
      <c r="U124" s="75"/>
      <c r="V124" s="8" t="str" cm="1">
        <f t="array" ref="V124">IF(SUMPRODUCT((Tableau13[NOM DE LA STRUCTURE]=Tableau13[[#This Row],[NOM DE LA STRUCTURE]])*Tableau13[MONTANT PROPOSE POUR L''ACTION])=0,"",SUMPRODUCT((Tableau13[NOM DE LA STRUCTURE]=Tableau13[[#This Row],[NOM DE LA STRUCTURE]])*Tableau13[MONTANT PROPOSE POUR L''ACTION]))</f>
        <v/>
      </c>
      <c r="W124" s="79"/>
    </row>
    <row r="125" spans="1:23" ht="33" hidden="1" customHeight="1" x14ac:dyDescent="0.25">
      <c r="A125" s="13" t="str">
        <f>_xlfn.XLOOKUP(C125,'Export Action'!$A$3:$A$1999,'Export Action'!$L$3:$L$1999)</f>
        <v>39327820500041</v>
      </c>
      <c r="B125" s="84" t="str">
        <f>_xlfn.XLOOKUP(A125,'Export Action'!$L$3:$L$1999,'Export Action'!$O$3:$O$1999)</f>
        <v>COMITE DEPARTEMENTAL DE TENNIS DE TABLE DE L'AISNE</v>
      </c>
      <c r="C125" s="1" t="s">
        <v>15497</v>
      </c>
      <c r="D125" s="36" t="str">
        <f>_xlfn.XLOOKUP(C125,'Export Action'!$A$3:$A$1999,'Export Action'!$X$3:$X$1999)</f>
        <v>Structuration ORGANISATION DE FORMATION ARBITRE REGIONAL</v>
      </c>
      <c r="E125" s="1" t="str">
        <f>_xlfn.XLOOKUP(A125,'Export Dossier'!$K$3:$K$974,'Export Dossier'!$D$3:$D$974)</f>
        <v>FFTT-HDF-24-0021</v>
      </c>
      <c r="F125" s="1" t="str">
        <f>_xlfn.XLOOKUP(C125,'Export Action'!$A$3:$A$1999,'Export Action'!$AE$3:$AE$1999)</f>
        <v>Structuration clubs/comités de demain</v>
      </c>
      <c r="G125" s="68"/>
      <c r="H125" s="71"/>
      <c r="I125" s="71"/>
      <c r="J125" s="1" t="str">
        <f>_xlfn.XLOOKUP(C125,'Export Action'!$A$3:$A$1999,'Export Action'!$J$3:$J$1999)</f>
        <v>Première demande</v>
      </c>
      <c r="K125" s="1" t="str">
        <f>_xlfn.XLOOKUP(C125,'Export Action'!$A$3:$A$1999,'Export Action'!$AL$3:$AL$1999)</f>
        <v>Mixte</v>
      </c>
      <c r="L125" s="1">
        <f>_xlfn.XLOOKUP(C125,'Export Action'!$A$3:$A$1999,'Export Action'!$AM$3:$AM$1999)</f>
        <v>20</v>
      </c>
      <c r="M125" s="5">
        <f>_xlfn.XLOOKUP(A125,'Export 2022'!$K$3:$K$1000,'Export 2022'!$AF$3:$AF$1000)</f>
        <v>4000</v>
      </c>
      <c r="N125" s="5">
        <f>_xlfn.XLOOKUP(A125,'Export 2023'!$K$3:$K$1000,'Export 2023'!$AF$3:$AF$1000)</f>
        <v>5200</v>
      </c>
      <c r="O125" s="5">
        <f>_xlfn.XLOOKUP(A125,'Export Dossier'!$K$3:$K$974,'Export Dossier'!$AD$3:$AD$974)</f>
        <v>4300</v>
      </c>
      <c r="P125" s="31">
        <f>_xlfn.XLOOKUP(C125,'Export Action'!$A$3:$A$1999,'Export Action'!$AS$3:$AS$1999)</f>
        <v>1500</v>
      </c>
      <c r="Q125" s="29">
        <f>(_xlfn.XLOOKUP(C125,'Export Action'!$A$3:$A$1999,'Export Action'!$AS$3:$AS$1999))/_xlfn.XLOOKUP(C125,'Export Action'!$A$3:$A$1999,'Export Action'!$AR$3:$AR$1999)</f>
        <v>0.45454545454545453</v>
      </c>
      <c r="R125" s="63" t="str">
        <f>IF(OR(_xlfn.XLOOKUP(C125,'Export Action'!$A$3:$A$1999,'Export Action'!$AO$3:$AO$1999)="Communes ZRR./bassins de vie pop &gt; 50% ZRR",_xlfn.XLOOKUP(C125,'Export Action'!$A$3:$A$1999,'Export Action'!$AO$3:$AO$1999)="Contrats de relance et de transition écologique (CRTE) rural"),"Oui","Non")</f>
        <v>Non</v>
      </c>
      <c r="S125" s="73"/>
      <c r="T125" s="74">
        <f t="shared" si="3"/>
        <v>33</v>
      </c>
      <c r="U125" s="75"/>
      <c r="V125" s="8" t="str" cm="1">
        <f t="array" ref="V125">IF(SUMPRODUCT((Tableau13[NOM DE LA STRUCTURE]=Tableau13[[#This Row],[NOM DE LA STRUCTURE]])*Tableau13[MONTANT PROPOSE POUR L''ACTION])=0,"",SUMPRODUCT((Tableau13[NOM DE LA STRUCTURE]=Tableau13[[#This Row],[NOM DE LA STRUCTURE]])*Tableau13[MONTANT PROPOSE POUR L''ACTION]))</f>
        <v/>
      </c>
      <c r="W125" s="79"/>
    </row>
    <row r="126" spans="1:23" ht="33" hidden="1" customHeight="1" x14ac:dyDescent="0.25">
      <c r="A126" s="13" t="str">
        <f>_xlfn.XLOOKUP(C126,'Export Action'!$A$3:$A$1999,'Export Action'!$L$3:$L$1999)</f>
        <v>39327820500041</v>
      </c>
      <c r="B126" s="84" t="str">
        <f>_xlfn.XLOOKUP(A126,'Export Action'!$L$3:$L$1999,'Export Action'!$O$3:$O$1999)</f>
        <v>COMITE DEPARTEMENTAL DE TENNIS DE TABLE DE L'AISNE</v>
      </c>
      <c r="C126" s="1" t="s">
        <v>15503</v>
      </c>
      <c r="D126" s="36" t="str">
        <f>_xlfn.XLOOKUP(C126,'Export Action'!$A$3:$A$1999,'Export Action'!$X$3:$X$1999)</f>
        <v>Educatif Développer le nombre de jeunes licenciés au sein de notre département et dynamiser la détection</v>
      </c>
      <c r="E126" s="1" t="str">
        <f>_xlfn.XLOOKUP(A126,'Export Dossier'!$K$3:$K$974,'Export Dossier'!$D$3:$D$974)</f>
        <v>FFTT-HDF-24-0021</v>
      </c>
      <c r="F126" s="1" t="str">
        <f>_xlfn.XLOOKUP(C126,'Export Action'!$A$3:$A$1999,'Export Action'!$AE$3:$AE$1999)</f>
        <v>Ping Educatif</v>
      </c>
      <c r="G126" s="68"/>
      <c r="H126" s="71"/>
      <c r="I126" s="71"/>
      <c r="J126" s="1" t="str">
        <f>_xlfn.XLOOKUP(C126,'Export Action'!$A$3:$A$1999,'Export Action'!$J$3:$J$1999)</f>
        <v>Renouvellement</v>
      </c>
      <c r="K126" s="1" t="str">
        <f>_xlfn.XLOOKUP(C126,'Export Action'!$A$3:$A$1999,'Export Action'!$AL$3:$AL$1999)</f>
        <v>Mixte</v>
      </c>
      <c r="L126" s="1">
        <f>_xlfn.XLOOKUP(C126,'Export Action'!$A$3:$A$1999,'Export Action'!$AM$3:$AM$1999)</f>
        <v>800</v>
      </c>
      <c r="M126" s="5">
        <f>_xlfn.XLOOKUP(A126,'Export 2022'!$K$3:$K$1000,'Export 2022'!$AF$3:$AF$1000)</f>
        <v>4000</v>
      </c>
      <c r="N126" s="5">
        <f>_xlfn.XLOOKUP(A126,'Export 2023'!$K$3:$K$1000,'Export 2023'!$AF$3:$AF$1000)</f>
        <v>5200</v>
      </c>
      <c r="O126" s="5">
        <f>_xlfn.XLOOKUP(A126,'Export Dossier'!$K$3:$K$974,'Export Dossier'!$AD$3:$AD$974)</f>
        <v>4300</v>
      </c>
      <c r="P126" s="31">
        <f>_xlfn.XLOOKUP(C126,'Export Action'!$A$3:$A$1999,'Export Action'!$AS$3:$AS$1999)</f>
        <v>2000</v>
      </c>
      <c r="Q126" s="29">
        <f>(_xlfn.XLOOKUP(C126,'Export Action'!$A$3:$A$1999,'Export Action'!$AS$3:$AS$1999))/_xlfn.XLOOKUP(C126,'Export Action'!$A$3:$A$1999,'Export Action'!$AR$3:$AR$1999)</f>
        <v>0.18181818181818182</v>
      </c>
      <c r="R126" s="63" t="str">
        <f>IF(OR(_xlfn.XLOOKUP(C126,'Export Action'!$A$3:$A$1999,'Export Action'!$AO$3:$AO$1999)="Communes ZRR./bassins de vie pop &gt; 50% ZRR",_xlfn.XLOOKUP(C126,'Export Action'!$A$3:$A$1999,'Export Action'!$AO$3:$AO$1999)="Contrats de relance et de transition écologique (CRTE) rural"),"Oui","Non")</f>
        <v>Oui</v>
      </c>
      <c r="S126" s="73"/>
      <c r="T126" s="74">
        <f t="shared" si="3"/>
        <v>33</v>
      </c>
      <c r="U126" s="75"/>
      <c r="V126" s="8" t="str" cm="1">
        <f t="array" ref="V126">IF(SUMPRODUCT((Tableau13[NOM DE LA STRUCTURE]=Tableau13[[#This Row],[NOM DE LA STRUCTURE]])*Tableau13[MONTANT PROPOSE POUR L''ACTION])=0,"",SUMPRODUCT((Tableau13[NOM DE LA STRUCTURE]=Tableau13[[#This Row],[NOM DE LA STRUCTURE]])*Tableau13[MONTANT PROPOSE POUR L''ACTION]))</f>
        <v/>
      </c>
      <c r="W126" s="79"/>
    </row>
    <row r="127" spans="1:23" ht="33" hidden="1" customHeight="1" x14ac:dyDescent="0.25">
      <c r="A127" s="13" t="str">
        <f>_xlfn.XLOOKUP(C127,'Export Action'!$A$3:$A$1999,'Export Action'!$L$3:$L$1999)</f>
        <v>34056322000045</v>
      </c>
      <c r="B127" s="84" t="str">
        <f>_xlfn.XLOOKUP(A127,'Export Action'!$L$3:$L$1999,'Export Action'!$O$3:$O$1999)</f>
        <v>COMITE DU NORD DE TENNIS DE TABLE</v>
      </c>
      <c r="C127" s="1" t="s">
        <v>15519</v>
      </c>
      <c r="D127" s="36" t="str">
        <f>_xlfn.XLOOKUP(C127,'Export Action'!$A$3:$A$1999,'Export Action'!$X$3:$X$1999)</f>
        <v>Ping Actif - Développement des dispositifs Ping Bien être et Ping Santé</v>
      </c>
      <c r="E127" s="1" t="str">
        <f>_xlfn.XLOOKUP(A127,'Export Dossier'!$K$3:$K$974,'Export Dossier'!$D$3:$D$974)</f>
        <v>FFTT-HDF-24-0023</v>
      </c>
      <c r="F127" s="1" t="str">
        <f>_xlfn.XLOOKUP(C127,'Export Action'!$A$3:$A$1999,'Export Action'!$AE$3:$AE$1999)</f>
        <v>Ping Actif</v>
      </c>
      <c r="G127" s="68"/>
      <c r="H127" s="71"/>
      <c r="I127" s="71"/>
      <c r="J127" s="1" t="str">
        <f>_xlfn.XLOOKUP(C127,'Export Action'!$A$3:$A$1999,'Export Action'!$J$3:$J$1999)</f>
        <v>Première demande</v>
      </c>
      <c r="K127" s="1" t="str">
        <f>_xlfn.XLOOKUP(C127,'Export Action'!$A$3:$A$1999,'Export Action'!$AL$3:$AL$1999)</f>
        <v>Mixte</v>
      </c>
      <c r="L127" s="1">
        <f>_xlfn.XLOOKUP(C127,'Export Action'!$A$3:$A$1999,'Export Action'!$AM$3:$AM$1999)</f>
        <v>300</v>
      </c>
      <c r="M127" s="5">
        <f>_xlfn.XLOOKUP(A127,'Export 2022'!$K$3:$K$1000,'Export 2022'!$AF$3:$AF$1000)</f>
        <v>32143</v>
      </c>
      <c r="N127" s="5">
        <f>_xlfn.XLOOKUP(A127,'Export 2023'!$K$3:$K$1000,'Export 2023'!$AF$3:$AF$1000)</f>
        <v>31320</v>
      </c>
      <c r="O127" s="5">
        <f>_xlfn.XLOOKUP(A127,'Export Dossier'!$K$3:$K$974,'Export Dossier'!$AD$3:$AD$974)</f>
        <v>41500</v>
      </c>
      <c r="P127" s="31">
        <f>_xlfn.XLOOKUP(C127,'Export Action'!$A$3:$A$1999,'Export Action'!$AS$3:$AS$1999)</f>
        <v>7000</v>
      </c>
      <c r="Q127" s="29">
        <f>(_xlfn.XLOOKUP(C127,'Export Action'!$A$3:$A$1999,'Export Action'!$AS$3:$AS$1999))/_xlfn.XLOOKUP(C127,'Export Action'!$A$3:$A$1999,'Export Action'!$AR$3:$AR$1999)</f>
        <v>0.227125243348475</v>
      </c>
      <c r="R127" s="63" t="str">
        <f>IF(OR(_xlfn.XLOOKUP(C127,'Export Action'!$A$3:$A$1999,'Export Action'!$AO$3:$AO$1999)="Communes ZRR./bassins de vie pop &gt; 50% ZRR",_xlfn.XLOOKUP(C127,'Export Action'!$A$3:$A$1999,'Export Action'!$AO$3:$AO$1999)="Contrats de relance et de transition écologique (CRTE) rural"),"Oui","Non")</f>
        <v>Non</v>
      </c>
      <c r="S127" s="73"/>
      <c r="T127" s="74">
        <f t="shared" si="3"/>
        <v>34</v>
      </c>
      <c r="U127" s="75"/>
      <c r="V127" s="8" t="str" cm="1">
        <f t="array" ref="V127">IF(SUMPRODUCT((Tableau13[NOM DE LA STRUCTURE]=Tableau13[[#This Row],[NOM DE LA STRUCTURE]])*Tableau13[MONTANT PROPOSE POUR L''ACTION])=0,"",SUMPRODUCT((Tableau13[NOM DE LA STRUCTURE]=Tableau13[[#This Row],[NOM DE LA STRUCTURE]])*Tableau13[MONTANT PROPOSE POUR L''ACTION]))</f>
        <v/>
      </c>
      <c r="W127" s="79"/>
    </row>
    <row r="128" spans="1:23" ht="33" hidden="1" customHeight="1" x14ac:dyDescent="0.25">
      <c r="A128" s="13" t="str">
        <f>_xlfn.XLOOKUP(C128,'Export Action'!$A$3:$A$1999,'Export Action'!$L$3:$L$1999)</f>
        <v>34056322000045</v>
      </c>
      <c r="B128" s="84" t="str">
        <f>_xlfn.XLOOKUP(A128,'Export Action'!$L$3:$L$1999,'Export Action'!$O$3:$O$1999)</f>
        <v>COMITE DU NORD DE TENNIS DE TABLE</v>
      </c>
      <c r="C128" s="1" t="s">
        <v>15526</v>
      </c>
      <c r="D128" s="36" t="str">
        <f>_xlfn.XLOOKUP(C128,'Export Action'!$A$3:$A$1999,'Export Action'!$X$3:$X$1999)</f>
        <v>Ping Educatif - Recrutement et Fidélisation des jeunes</v>
      </c>
      <c r="E128" s="1" t="str">
        <f>_xlfn.XLOOKUP(A128,'Export Dossier'!$K$3:$K$974,'Export Dossier'!$D$3:$D$974)</f>
        <v>FFTT-HDF-24-0023</v>
      </c>
      <c r="F128" s="1" t="str">
        <f>_xlfn.XLOOKUP(C128,'Export Action'!$A$3:$A$1999,'Export Action'!$AE$3:$AE$1999)</f>
        <v>Ping Educatif</v>
      </c>
      <c r="G128" s="68"/>
      <c r="H128" s="71"/>
      <c r="I128" s="71"/>
      <c r="J128" s="1" t="str">
        <f>_xlfn.XLOOKUP(C128,'Export Action'!$A$3:$A$1999,'Export Action'!$J$3:$J$1999)</f>
        <v>Première demande</v>
      </c>
      <c r="K128" s="1" t="str">
        <f>_xlfn.XLOOKUP(C128,'Export Action'!$A$3:$A$1999,'Export Action'!$AL$3:$AL$1999)</f>
        <v>Mixte</v>
      </c>
      <c r="L128" s="1">
        <f>_xlfn.XLOOKUP(C128,'Export Action'!$A$3:$A$1999,'Export Action'!$AM$3:$AM$1999)</f>
        <v>5000</v>
      </c>
      <c r="M128" s="5">
        <f>_xlfn.XLOOKUP(A128,'Export 2022'!$K$3:$K$1000,'Export 2022'!$AF$3:$AF$1000)</f>
        <v>32143</v>
      </c>
      <c r="N128" s="5">
        <f>_xlfn.XLOOKUP(A128,'Export 2023'!$K$3:$K$1000,'Export 2023'!$AF$3:$AF$1000)</f>
        <v>31320</v>
      </c>
      <c r="O128" s="5">
        <f>_xlfn.XLOOKUP(A128,'Export Dossier'!$K$3:$K$974,'Export Dossier'!$AD$3:$AD$974)</f>
        <v>41500</v>
      </c>
      <c r="P128" s="31">
        <f>_xlfn.XLOOKUP(C128,'Export Action'!$A$3:$A$1999,'Export Action'!$AS$3:$AS$1999)</f>
        <v>17000</v>
      </c>
      <c r="Q128" s="29">
        <f>(_xlfn.XLOOKUP(C128,'Export Action'!$A$3:$A$1999,'Export Action'!$AS$3:$AS$1999))/_xlfn.XLOOKUP(C128,'Export Action'!$A$3:$A$1999,'Export Action'!$AR$3:$AR$1999)</f>
        <v>0.29310344827586204</v>
      </c>
      <c r="R128" s="63" t="str">
        <f>IF(OR(_xlfn.XLOOKUP(C128,'Export Action'!$A$3:$A$1999,'Export Action'!$AO$3:$AO$1999)="Communes ZRR./bassins de vie pop &gt; 50% ZRR",_xlfn.XLOOKUP(C128,'Export Action'!$A$3:$A$1999,'Export Action'!$AO$3:$AO$1999)="Contrats de relance et de transition écologique (CRTE) rural"),"Oui","Non")</f>
        <v>Non</v>
      </c>
      <c r="S128" s="73"/>
      <c r="T128" s="74">
        <f t="shared" si="3"/>
        <v>34</v>
      </c>
      <c r="U128" s="75"/>
      <c r="V128" s="8" t="str" cm="1">
        <f t="array" ref="V128">IF(SUMPRODUCT((Tableau13[NOM DE LA STRUCTURE]=Tableau13[[#This Row],[NOM DE LA STRUCTURE]])*Tableau13[MONTANT PROPOSE POUR L''ACTION])=0,"",SUMPRODUCT((Tableau13[NOM DE LA STRUCTURE]=Tableau13[[#This Row],[NOM DE LA STRUCTURE]])*Tableau13[MONTANT PROPOSE POUR L''ACTION]))</f>
        <v/>
      </c>
      <c r="W128" s="79"/>
    </row>
    <row r="129" spans="1:23" ht="33" hidden="1" customHeight="1" x14ac:dyDescent="0.25">
      <c r="A129" s="13" t="str">
        <f>_xlfn.XLOOKUP(C129,'Export Action'!$A$3:$A$1999,'Export Action'!$L$3:$L$1999)</f>
        <v>34056322000045</v>
      </c>
      <c r="B129" s="84" t="str">
        <f>_xlfn.XLOOKUP(A129,'Export Action'!$L$3:$L$1999,'Export Action'!$O$3:$O$1999)</f>
        <v>COMITE DU NORD DE TENNIS DE TABLE</v>
      </c>
      <c r="C129" s="1" t="s">
        <v>15533</v>
      </c>
      <c r="D129" s="36" t="str">
        <f>_xlfn.XLOOKUP(C129,'Export Action'!$A$3:$A$1999,'Export Action'!$X$3:$X$1999)</f>
        <v>Nouvelles Pratiques - Développement des nouvelles pratiques</v>
      </c>
      <c r="E129" s="1" t="str">
        <f>_xlfn.XLOOKUP(A129,'Export Dossier'!$K$3:$K$974,'Export Dossier'!$D$3:$D$974)</f>
        <v>FFTT-HDF-24-0023</v>
      </c>
      <c r="F129" s="1" t="str">
        <f>_xlfn.XLOOKUP(C129,'Export Action'!$A$3:$A$1999,'Export Action'!$AE$3:$AE$1999)</f>
        <v>Nouvelles pratiques</v>
      </c>
      <c r="G129" s="68"/>
      <c r="H129" s="71"/>
      <c r="I129" s="71"/>
      <c r="J129" s="1" t="str">
        <f>_xlfn.XLOOKUP(C129,'Export Action'!$A$3:$A$1999,'Export Action'!$J$3:$J$1999)</f>
        <v>Première demande</v>
      </c>
      <c r="K129" s="1" t="str">
        <f>_xlfn.XLOOKUP(C129,'Export Action'!$A$3:$A$1999,'Export Action'!$AL$3:$AL$1999)</f>
        <v>Mixte</v>
      </c>
      <c r="L129" s="1">
        <f>_xlfn.XLOOKUP(C129,'Export Action'!$A$3:$A$1999,'Export Action'!$AM$3:$AM$1999)</f>
        <v>1000</v>
      </c>
      <c r="M129" s="5">
        <f>_xlfn.XLOOKUP(A129,'Export 2022'!$K$3:$K$1000,'Export 2022'!$AF$3:$AF$1000)</f>
        <v>32143</v>
      </c>
      <c r="N129" s="5">
        <f>_xlfn.XLOOKUP(A129,'Export 2023'!$K$3:$K$1000,'Export 2023'!$AF$3:$AF$1000)</f>
        <v>31320</v>
      </c>
      <c r="O129" s="5">
        <f>_xlfn.XLOOKUP(A129,'Export Dossier'!$K$3:$K$974,'Export Dossier'!$AD$3:$AD$974)</f>
        <v>41500</v>
      </c>
      <c r="P129" s="31">
        <f>_xlfn.XLOOKUP(C129,'Export Action'!$A$3:$A$1999,'Export Action'!$AS$3:$AS$1999)</f>
        <v>6000</v>
      </c>
      <c r="Q129" s="29">
        <f>(_xlfn.XLOOKUP(C129,'Export Action'!$A$3:$A$1999,'Export Action'!$AS$3:$AS$1999))/_xlfn.XLOOKUP(C129,'Export Action'!$A$3:$A$1999,'Export Action'!$AR$3:$AR$1999)</f>
        <v>0.27649769585253459</v>
      </c>
      <c r="R129" s="63" t="str">
        <f>IF(OR(_xlfn.XLOOKUP(C129,'Export Action'!$A$3:$A$1999,'Export Action'!$AO$3:$AO$1999)="Communes ZRR./bassins de vie pop &gt; 50% ZRR",_xlfn.XLOOKUP(C129,'Export Action'!$A$3:$A$1999,'Export Action'!$AO$3:$AO$1999)="Contrats de relance et de transition écologique (CRTE) rural"),"Oui","Non")</f>
        <v>Non</v>
      </c>
      <c r="S129" s="73"/>
      <c r="T129" s="74">
        <f t="shared" si="3"/>
        <v>34</v>
      </c>
      <c r="U129" s="75"/>
      <c r="V129" s="8" t="str" cm="1">
        <f t="array" ref="V129">IF(SUMPRODUCT((Tableau13[NOM DE LA STRUCTURE]=Tableau13[[#This Row],[NOM DE LA STRUCTURE]])*Tableau13[MONTANT PROPOSE POUR L''ACTION])=0,"",SUMPRODUCT((Tableau13[NOM DE LA STRUCTURE]=Tableau13[[#This Row],[NOM DE LA STRUCTURE]])*Tableau13[MONTANT PROPOSE POUR L''ACTION]))</f>
        <v/>
      </c>
      <c r="W129" s="79"/>
    </row>
    <row r="130" spans="1:23" ht="33" hidden="1" customHeight="1" x14ac:dyDescent="0.25">
      <c r="A130" s="13" t="str">
        <f>_xlfn.XLOOKUP(C130,'Export Action'!$A$3:$A$1999,'Export Action'!$L$3:$L$1999)</f>
        <v>34056322000045</v>
      </c>
      <c r="B130" s="84" t="str">
        <f>_xlfn.XLOOKUP(A130,'Export Action'!$L$3:$L$1999,'Export Action'!$O$3:$O$1999)</f>
        <v>COMITE DU NORD DE TENNIS DE TABLE</v>
      </c>
      <c r="C130" s="1" t="s">
        <v>15538</v>
      </c>
      <c r="D130" s="36" t="str">
        <f>_xlfn.XLOOKUP(C130,'Export Action'!$A$3:$A$1999,'Export Action'!$X$3:$X$1999)</f>
        <v>Accession territoriale au sport de haut niveau</v>
      </c>
      <c r="E130" s="1" t="str">
        <f>_xlfn.XLOOKUP(A130,'Export Dossier'!$K$3:$K$974,'Export Dossier'!$D$3:$D$974)</f>
        <v>FFTT-HDF-24-0023</v>
      </c>
      <c r="F130" s="1" t="str">
        <f>_xlfn.XLOOKUP(C130,'Export Action'!$A$3:$A$1999,'Export Action'!$AE$3:$AE$1999)</f>
        <v>PPF - Actions sportives</v>
      </c>
      <c r="G130" s="68"/>
      <c r="H130" s="71"/>
      <c r="I130" s="71"/>
      <c r="J130" s="1" t="str">
        <f>_xlfn.XLOOKUP(C130,'Export Action'!$A$3:$A$1999,'Export Action'!$J$3:$J$1999)</f>
        <v>Première demande</v>
      </c>
      <c r="K130" s="1" t="str">
        <f>_xlfn.XLOOKUP(C130,'Export Action'!$A$3:$A$1999,'Export Action'!$AL$3:$AL$1999)</f>
        <v>Mixte</v>
      </c>
      <c r="L130" s="1">
        <f>_xlfn.XLOOKUP(C130,'Export Action'!$A$3:$A$1999,'Export Action'!$AM$3:$AM$1999)</f>
        <v>32</v>
      </c>
      <c r="M130" s="5">
        <f>_xlfn.XLOOKUP(A130,'Export 2022'!$K$3:$K$1000,'Export 2022'!$AF$3:$AF$1000)</f>
        <v>32143</v>
      </c>
      <c r="N130" s="5">
        <f>_xlfn.XLOOKUP(A130,'Export 2023'!$K$3:$K$1000,'Export 2023'!$AF$3:$AF$1000)</f>
        <v>31320</v>
      </c>
      <c r="O130" s="5">
        <f>_xlfn.XLOOKUP(A130,'Export Dossier'!$K$3:$K$974,'Export Dossier'!$AD$3:$AD$974)</f>
        <v>41500</v>
      </c>
      <c r="P130" s="31">
        <f>_xlfn.XLOOKUP(C130,'Export Action'!$A$3:$A$1999,'Export Action'!$AS$3:$AS$1999)</f>
        <v>11500</v>
      </c>
      <c r="Q130" s="29">
        <f>(_xlfn.XLOOKUP(C130,'Export Action'!$A$3:$A$1999,'Export Action'!$AS$3:$AS$1999))/_xlfn.XLOOKUP(C130,'Export Action'!$A$3:$A$1999,'Export Action'!$AR$3:$AR$1999)</f>
        <v>0.26657394529439038</v>
      </c>
      <c r="R130" s="63" t="str">
        <f>IF(OR(_xlfn.XLOOKUP(C130,'Export Action'!$A$3:$A$1999,'Export Action'!$AO$3:$AO$1999)="Communes ZRR./bassins de vie pop &gt; 50% ZRR",_xlfn.XLOOKUP(C130,'Export Action'!$A$3:$A$1999,'Export Action'!$AO$3:$AO$1999)="Contrats de relance et de transition écologique (CRTE) rural"),"Oui","Non")</f>
        <v>Non</v>
      </c>
      <c r="S130" s="73"/>
      <c r="T130" s="74">
        <f t="shared" si="3"/>
        <v>34</v>
      </c>
      <c r="U130" s="75"/>
      <c r="V130" s="8" t="str" cm="1">
        <f t="array" ref="V130">IF(SUMPRODUCT((Tableau13[NOM DE LA STRUCTURE]=Tableau13[[#This Row],[NOM DE LA STRUCTURE]])*Tableau13[MONTANT PROPOSE POUR L''ACTION])=0,"",SUMPRODUCT((Tableau13[NOM DE LA STRUCTURE]=Tableau13[[#This Row],[NOM DE LA STRUCTURE]])*Tableau13[MONTANT PROPOSE POUR L''ACTION]))</f>
        <v/>
      </c>
      <c r="W130" s="79"/>
    </row>
    <row r="131" spans="1:23" ht="33" hidden="1" customHeight="1" x14ac:dyDescent="0.25">
      <c r="A131" s="13" t="str">
        <f>_xlfn.XLOOKUP(C131,'Export Action'!$A$3:$A$1999,'Export Action'!$L$3:$L$1999)</f>
        <v>41970348300034</v>
      </c>
      <c r="B131" s="84" t="str">
        <f>_xlfn.XLOOKUP(A131,'Export Action'!$L$3:$L$1999,'Export Action'!$O$3:$O$1999)</f>
        <v>COMITE DEPARTEMENTAL DE LA SOMME DE TENNIS DE TABLE</v>
      </c>
      <c r="C131" s="1" t="s">
        <v>15626</v>
      </c>
      <c r="D131" s="36" t="str">
        <f>_xlfn.XLOOKUP(C131,'Export Action'!$A$3:$A$1999,'Export Action'!$X$3:$X$1999)</f>
        <v>PING EDUCATIF : De l’initiation au perfectionnement</v>
      </c>
      <c r="E131" s="1" t="str">
        <f>_xlfn.XLOOKUP(A131,'Export Dossier'!$K$3:$K$974,'Export Dossier'!$D$3:$D$974)</f>
        <v>FFTT-HDF-24-0029</v>
      </c>
      <c r="F131" s="1" t="str">
        <f>_xlfn.XLOOKUP(C131,'Export Action'!$A$3:$A$1999,'Export Action'!$AE$3:$AE$1999)</f>
        <v>Ping Educatif</v>
      </c>
      <c r="G131" s="68"/>
      <c r="H131" s="71"/>
      <c r="I131" s="71"/>
      <c r="J131" s="1" t="str">
        <f>_xlfn.XLOOKUP(C131,'Export Action'!$A$3:$A$1999,'Export Action'!$J$3:$J$1999)</f>
        <v>Renouvellement</v>
      </c>
      <c r="K131" s="1" t="str">
        <f>_xlfn.XLOOKUP(C131,'Export Action'!$A$3:$A$1999,'Export Action'!$AL$3:$AL$1999)</f>
        <v>Mixte</v>
      </c>
      <c r="L131" s="1">
        <f>_xlfn.XLOOKUP(C131,'Export Action'!$A$3:$A$1999,'Export Action'!$AM$3:$AM$1999)</f>
        <v>250</v>
      </c>
      <c r="M131" s="5">
        <f>_xlfn.XLOOKUP(A131,'Export 2022'!$K$3:$K$1000,'Export 2022'!$AF$3:$AF$1000)</f>
        <v>0</v>
      </c>
      <c r="N131" s="5">
        <f>_xlfn.XLOOKUP(A131,'Export 2023'!$K$3:$K$1000,'Export 2023'!$AF$3:$AF$1000)</f>
        <v>3500</v>
      </c>
      <c r="O131" s="5">
        <f>_xlfn.XLOOKUP(A131,'Export Dossier'!$K$3:$K$974,'Export Dossier'!$AD$3:$AD$974)</f>
        <v>6500</v>
      </c>
      <c r="P131" s="31">
        <f>_xlfn.XLOOKUP(C131,'Export Action'!$A$3:$A$1999,'Export Action'!$AS$3:$AS$1999)</f>
        <v>5000</v>
      </c>
      <c r="Q131" s="29">
        <f>(_xlfn.XLOOKUP(C131,'Export Action'!$A$3:$A$1999,'Export Action'!$AS$3:$AS$1999))/_xlfn.XLOOKUP(C131,'Export Action'!$A$3:$A$1999,'Export Action'!$AR$3:$AR$1999)</f>
        <v>0.2</v>
      </c>
      <c r="R131" s="63" t="str">
        <f>IF(OR(_xlfn.XLOOKUP(C131,'Export Action'!$A$3:$A$1999,'Export Action'!$AO$3:$AO$1999)="Communes ZRR./bassins de vie pop &gt; 50% ZRR",_xlfn.XLOOKUP(C131,'Export Action'!$A$3:$A$1999,'Export Action'!$AO$3:$AO$1999)="Contrats de relance et de transition écologique (CRTE) rural"),"Oui","Non")</f>
        <v>Oui</v>
      </c>
      <c r="S131" s="73"/>
      <c r="T131" s="74">
        <f t="shared" si="3"/>
        <v>35</v>
      </c>
      <c r="U131" s="75"/>
      <c r="V131" s="8" t="str" cm="1">
        <f t="array" ref="V131">IF(SUMPRODUCT((Tableau13[NOM DE LA STRUCTURE]=Tableau13[[#This Row],[NOM DE LA STRUCTURE]])*Tableau13[MONTANT PROPOSE POUR L''ACTION])=0,"",SUMPRODUCT((Tableau13[NOM DE LA STRUCTURE]=Tableau13[[#This Row],[NOM DE LA STRUCTURE]])*Tableau13[MONTANT PROPOSE POUR L''ACTION]))</f>
        <v/>
      </c>
      <c r="W131" s="79"/>
    </row>
    <row r="132" spans="1:23" ht="33" hidden="1" customHeight="1" x14ac:dyDescent="0.25">
      <c r="A132" s="13" t="str">
        <f>_xlfn.XLOOKUP(C132,'Export Action'!$A$3:$A$1999,'Export Action'!$L$3:$L$1999)</f>
        <v>41970348300034</v>
      </c>
      <c r="B132" s="84" t="str">
        <f>_xlfn.XLOOKUP(A132,'Export Action'!$L$3:$L$1999,'Export Action'!$O$3:$O$1999)</f>
        <v>COMITE DEPARTEMENTAL DE LA SOMME DE TENNIS DE TABLE</v>
      </c>
      <c r="C132" s="1" t="s">
        <v>15634</v>
      </c>
      <c r="D132" s="36" t="str">
        <f>_xlfn.XLOOKUP(C132,'Export Action'!$A$3:$A$1999,'Export Action'!$X$3:$X$1999)</f>
        <v>NOUVELLES PRATIQUES : Du Ping hors saison et hors les murs !</v>
      </c>
      <c r="E132" s="1" t="str">
        <f>_xlfn.XLOOKUP(A132,'Export Dossier'!$K$3:$K$974,'Export Dossier'!$D$3:$D$974)</f>
        <v>FFTT-HDF-24-0029</v>
      </c>
      <c r="F132" s="1" t="str">
        <f>_xlfn.XLOOKUP(C132,'Export Action'!$A$3:$A$1999,'Export Action'!$AE$3:$AE$1999)</f>
        <v>Nouvelles pratiques</v>
      </c>
      <c r="G132" s="68"/>
      <c r="H132" s="71"/>
      <c r="I132" s="71"/>
      <c r="J132" s="1" t="str">
        <f>_xlfn.XLOOKUP(C132,'Export Action'!$A$3:$A$1999,'Export Action'!$J$3:$J$1999)</f>
        <v>Renouvellement</v>
      </c>
      <c r="K132" s="1" t="str">
        <f>_xlfn.XLOOKUP(C132,'Export Action'!$A$3:$A$1999,'Export Action'!$AL$3:$AL$1999)</f>
        <v>Mixte</v>
      </c>
      <c r="L132" s="1">
        <f>_xlfn.XLOOKUP(C132,'Export Action'!$A$3:$A$1999,'Export Action'!$AM$3:$AM$1999)</f>
        <v>300</v>
      </c>
      <c r="M132" s="5">
        <f>_xlfn.XLOOKUP(A132,'Export 2022'!$K$3:$K$1000,'Export 2022'!$AF$3:$AF$1000)</f>
        <v>0</v>
      </c>
      <c r="N132" s="5">
        <f>_xlfn.XLOOKUP(A132,'Export 2023'!$K$3:$K$1000,'Export 2023'!$AF$3:$AF$1000)</f>
        <v>3500</v>
      </c>
      <c r="O132" s="5">
        <f>_xlfn.XLOOKUP(A132,'Export Dossier'!$K$3:$K$974,'Export Dossier'!$AD$3:$AD$974)</f>
        <v>6500</v>
      </c>
      <c r="P132" s="31">
        <f>_xlfn.XLOOKUP(C132,'Export Action'!$A$3:$A$1999,'Export Action'!$AS$3:$AS$1999)</f>
        <v>1500</v>
      </c>
      <c r="Q132" s="29">
        <f>(_xlfn.XLOOKUP(C132,'Export Action'!$A$3:$A$1999,'Export Action'!$AS$3:$AS$1999))/_xlfn.XLOOKUP(C132,'Export Action'!$A$3:$A$1999,'Export Action'!$AR$3:$AR$1999)</f>
        <v>0.42857142857142855</v>
      </c>
      <c r="R132" s="63" t="str">
        <f>IF(OR(_xlfn.XLOOKUP(C132,'Export Action'!$A$3:$A$1999,'Export Action'!$AO$3:$AO$1999)="Communes ZRR./bassins de vie pop &gt; 50% ZRR",_xlfn.XLOOKUP(C132,'Export Action'!$A$3:$A$1999,'Export Action'!$AO$3:$AO$1999)="Contrats de relance et de transition écologique (CRTE) rural"),"Oui","Non")</f>
        <v>Oui</v>
      </c>
      <c r="S132" s="73"/>
      <c r="T132" s="74">
        <f t="shared" si="3"/>
        <v>35</v>
      </c>
      <c r="U132" s="75"/>
      <c r="V132" s="8" t="str" cm="1">
        <f t="array" ref="V132">IF(SUMPRODUCT((Tableau13[NOM DE LA STRUCTURE]=Tableau13[[#This Row],[NOM DE LA STRUCTURE]])*Tableau13[MONTANT PROPOSE POUR L''ACTION])=0,"",SUMPRODUCT((Tableau13[NOM DE LA STRUCTURE]=Tableau13[[#This Row],[NOM DE LA STRUCTURE]])*Tableau13[MONTANT PROPOSE POUR L''ACTION]))</f>
        <v/>
      </c>
      <c r="W132" s="79"/>
    </row>
    <row r="133" spans="1:23" ht="33" hidden="1" customHeight="1" x14ac:dyDescent="0.25">
      <c r="A133" s="13" t="str">
        <f>_xlfn.XLOOKUP(C133,'Export Action'!$A$3:$A$1999,'Export Action'!$L$3:$L$1999)</f>
        <v>38282731900023</v>
      </c>
      <c r="B133" s="84" t="str">
        <f>_xlfn.XLOOKUP(A133,'Export Action'!$L$3:$L$1999,'Export Action'!$O$3:$O$1999)</f>
        <v>COMITE DEPARTEMENTAL DU PAS DE CALAIS DE TENNIS DE TABLE</v>
      </c>
      <c r="C133" s="1" t="s">
        <v>15734</v>
      </c>
      <c r="D133" s="36" t="str">
        <f>_xlfn.XLOOKUP(C133,'Export Action'!$A$3:$A$1999,'Export Action'!$X$3:$X$1999)</f>
        <v>Nouvelles Pratiques</v>
      </c>
      <c r="E133" s="1" t="str">
        <f>_xlfn.XLOOKUP(A133,'Export Dossier'!$K$3:$K$974,'Export Dossier'!$D$3:$D$974)</f>
        <v>FFTT-HDF-24-0035</v>
      </c>
      <c r="F133" s="1" t="str">
        <f>_xlfn.XLOOKUP(C133,'Export Action'!$A$3:$A$1999,'Export Action'!$AE$3:$AE$1999)</f>
        <v>Nouvelles pratiques</v>
      </c>
      <c r="G133" s="68"/>
      <c r="H133" s="71"/>
      <c r="I133" s="71"/>
      <c r="J133" s="1" t="str">
        <f>_xlfn.XLOOKUP(C133,'Export Action'!$A$3:$A$1999,'Export Action'!$J$3:$J$1999)</f>
        <v>Première demande</v>
      </c>
      <c r="K133" s="1" t="str">
        <f>_xlfn.XLOOKUP(C133,'Export Action'!$A$3:$A$1999,'Export Action'!$AL$3:$AL$1999)</f>
        <v>Mixte</v>
      </c>
      <c r="L133" s="1">
        <f>_xlfn.XLOOKUP(C133,'Export Action'!$A$3:$A$1999,'Export Action'!$AM$3:$AM$1999)</f>
        <v>500</v>
      </c>
      <c r="M133" s="5">
        <f>_xlfn.XLOOKUP(A133,'Export 2022'!$K$3:$K$1000,'Export 2022'!$AF$3:$AF$1000)</f>
        <v>7714</v>
      </c>
      <c r="N133" s="5">
        <f>_xlfn.XLOOKUP(A133,'Export 2023'!$K$3:$K$1000,'Export 2023'!$AF$3:$AF$1000)</f>
        <v>9200</v>
      </c>
      <c r="O133" s="5">
        <f>_xlfn.XLOOKUP(A133,'Export Dossier'!$K$3:$K$974,'Export Dossier'!$AD$3:$AD$974)</f>
        <v>23500</v>
      </c>
      <c r="P133" s="31">
        <f>_xlfn.XLOOKUP(C133,'Export Action'!$A$3:$A$1999,'Export Action'!$AS$3:$AS$1999)</f>
        <v>3000</v>
      </c>
      <c r="Q133" s="29">
        <f>(_xlfn.XLOOKUP(C133,'Export Action'!$A$3:$A$1999,'Export Action'!$AS$3:$AS$1999))/_xlfn.XLOOKUP(C133,'Export Action'!$A$3:$A$1999,'Export Action'!$AR$3:$AR$1999)</f>
        <v>0.390625</v>
      </c>
      <c r="R133" s="63" t="str">
        <f>IF(OR(_xlfn.XLOOKUP(C133,'Export Action'!$A$3:$A$1999,'Export Action'!$AO$3:$AO$1999)="Communes ZRR./bassins de vie pop &gt; 50% ZRR",_xlfn.XLOOKUP(C133,'Export Action'!$A$3:$A$1999,'Export Action'!$AO$3:$AO$1999)="Contrats de relance et de transition écologique (CRTE) rural"),"Oui","Non")</f>
        <v>Non</v>
      </c>
      <c r="S133" s="73"/>
      <c r="T133" s="74">
        <f t="shared" si="3"/>
        <v>36</v>
      </c>
      <c r="U133" s="75"/>
      <c r="V133" s="8" t="str" cm="1">
        <f t="array" ref="V133">IF(SUMPRODUCT((Tableau13[NOM DE LA STRUCTURE]=Tableau13[[#This Row],[NOM DE LA STRUCTURE]])*Tableau13[MONTANT PROPOSE POUR L''ACTION])=0,"",SUMPRODUCT((Tableau13[NOM DE LA STRUCTURE]=Tableau13[[#This Row],[NOM DE LA STRUCTURE]])*Tableau13[MONTANT PROPOSE POUR L''ACTION]))</f>
        <v/>
      </c>
      <c r="W133" s="79"/>
    </row>
    <row r="134" spans="1:23" ht="33" hidden="1" customHeight="1" x14ac:dyDescent="0.25">
      <c r="A134" s="13" t="str">
        <f>_xlfn.XLOOKUP(C134,'Export Action'!$A$3:$A$1999,'Export Action'!$L$3:$L$1999)</f>
        <v>38282731900023</v>
      </c>
      <c r="B134" s="84" t="str">
        <f>_xlfn.XLOOKUP(A134,'Export Action'!$L$3:$L$1999,'Export Action'!$O$3:$O$1999)</f>
        <v>COMITE DEPARTEMENTAL DU PAS DE CALAIS DE TENNIS DE TABLE</v>
      </c>
      <c r="C134" s="1" t="s">
        <v>15742</v>
      </c>
      <c r="D134" s="36" t="str">
        <f>_xlfn.XLOOKUP(C134,'Export Action'!$A$3:$A$1999,'Export Action'!$X$3:$X$1999)</f>
        <v>Structuration des clubs de demain - Animation Territorial</v>
      </c>
      <c r="E134" s="1" t="str">
        <f>_xlfn.XLOOKUP(A134,'Export Dossier'!$K$3:$K$974,'Export Dossier'!$D$3:$D$974)</f>
        <v>FFTT-HDF-24-0035</v>
      </c>
      <c r="F134" s="1" t="str">
        <f>_xlfn.XLOOKUP(C134,'Export Action'!$A$3:$A$1999,'Export Action'!$AE$3:$AE$1999)</f>
        <v>Structuration clubs/comités de demain</v>
      </c>
      <c r="G134" s="68"/>
      <c r="H134" s="71"/>
      <c r="I134" s="71"/>
      <c r="J134" s="1" t="str">
        <f>_xlfn.XLOOKUP(C134,'Export Action'!$A$3:$A$1999,'Export Action'!$J$3:$J$1999)</f>
        <v>Première demande</v>
      </c>
      <c r="K134" s="1" t="str">
        <f>_xlfn.XLOOKUP(C134,'Export Action'!$A$3:$A$1999,'Export Action'!$AL$3:$AL$1999)</f>
        <v>Mixte</v>
      </c>
      <c r="L134" s="1">
        <f>_xlfn.XLOOKUP(C134,'Export Action'!$A$3:$A$1999,'Export Action'!$AM$3:$AM$1999)</f>
        <v>250</v>
      </c>
      <c r="M134" s="5">
        <f>_xlfn.XLOOKUP(A134,'Export 2022'!$K$3:$K$1000,'Export 2022'!$AF$3:$AF$1000)</f>
        <v>7714</v>
      </c>
      <c r="N134" s="5">
        <f>_xlfn.XLOOKUP(A134,'Export 2023'!$K$3:$K$1000,'Export 2023'!$AF$3:$AF$1000)</f>
        <v>9200</v>
      </c>
      <c r="O134" s="5">
        <f>_xlfn.XLOOKUP(A134,'Export Dossier'!$K$3:$K$974,'Export Dossier'!$AD$3:$AD$974)</f>
        <v>23500</v>
      </c>
      <c r="P134" s="31">
        <f>_xlfn.XLOOKUP(C134,'Export Action'!$A$3:$A$1999,'Export Action'!$AS$3:$AS$1999)</f>
        <v>3000</v>
      </c>
      <c r="Q134" s="29">
        <f>(_xlfn.XLOOKUP(C134,'Export Action'!$A$3:$A$1999,'Export Action'!$AS$3:$AS$1999))/_xlfn.XLOOKUP(C134,'Export Action'!$A$3:$A$1999,'Export Action'!$AR$3:$AR$1999)</f>
        <v>0.33928975344944584</v>
      </c>
      <c r="R134" s="63" t="str">
        <f>IF(OR(_xlfn.XLOOKUP(C134,'Export Action'!$A$3:$A$1999,'Export Action'!$AO$3:$AO$1999)="Communes ZRR./bassins de vie pop &gt; 50% ZRR",_xlfn.XLOOKUP(C134,'Export Action'!$A$3:$A$1999,'Export Action'!$AO$3:$AO$1999)="Contrats de relance et de transition écologique (CRTE) rural"),"Oui","Non")</f>
        <v>Non</v>
      </c>
      <c r="S134" s="73"/>
      <c r="T134" s="74">
        <f t="shared" si="3"/>
        <v>36</v>
      </c>
      <c r="U134" s="75"/>
      <c r="V134" s="8" t="str" cm="1">
        <f t="array" ref="V134">IF(SUMPRODUCT((Tableau13[NOM DE LA STRUCTURE]=Tableau13[[#This Row],[NOM DE LA STRUCTURE]])*Tableau13[MONTANT PROPOSE POUR L''ACTION])=0,"",SUMPRODUCT((Tableau13[NOM DE LA STRUCTURE]=Tableau13[[#This Row],[NOM DE LA STRUCTURE]])*Tableau13[MONTANT PROPOSE POUR L''ACTION]))</f>
        <v/>
      </c>
      <c r="W134" s="79"/>
    </row>
    <row r="135" spans="1:23" ht="33" hidden="1" customHeight="1" x14ac:dyDescent="0.25">
      <c r="A135" s="13" t="str">
        <f>_xlfn.XLOOKUP(C135,'Export Action'!$A$3:$A$1999,'Export Action'!$L$3:$L$1999)</f>
        <v>38282731900023</v>
      </c>
      <c r="B135" s="84" t="str">
        <f>_xlfn.XLOOKUP(A135,'Export Action'!$L$3:$L$1999,'Export Action'!$O$3:$O$1999)</f>
        <v>COMITE DEPARTEMENTAL DU PAS DE CALAIS DE TENNIS DE TABLE</v>
      </c>
      <c r="C135" s="1" t="s">
        <v>15747</v>
      </c>
      <c r="D135" s="36" t="str">
        <f>_xlfn.XLOOKUP(C135,'Export Action'!$A$3:$A$1999,'Export Action'!$X$3:$X$1999)</f>
        <v>Développement de la pratique - Ping éducatif</v>
      </c>
      <c r="E135" s="1" t="str">
        <f>_xlfn.XLOOKUP(A135,'Export Dossier'!$K$3:$K$974,'Export Dossier'!$D$3:$D$974)</f>
        <v>FFTT-HDF-24-0035</v>
      </c>
      <c r="F135" s="1" t="str">
        <f>_xlfn.XLOOKUP(C135,'Export Action'!$A$3:$A$1999,'Export Action'!$AE$3:$AE$1999)</f>
        <v>Ping Educatif</v>
      </c>
      <c r="G135" s="68"/>
      <c r="H135" s="71"/>
      <c r="I135" s="71"/>
      <c r="J135" s="1" t="str">
        <f>_xlfn.XLOOKUP(C135,'Export Action'!$A$3:$A$1999,'Export Action'!$J$3:$J$1999)</f>
        <v>Première demande</v>
      </c>
      <c r="K135" s="1" t="str">
        <f>_xlfn.XLOOKUP(C135,'Export Action'!$A$3:$A$1999,'Export Action'!$AL$3:$AL$1999)</f>
        <v>Mixte</v>
      </c>
      <c r="L135" s="1">
        <f>_xlfn.XLOOKUP(C135,'Export Action'!$A$3:$A$1999,'Export Action'!$AM$3:$AM$1999)</f>
        <v>500</v>
      </c>
      <c r="M135" s="5">
        <f>_xlfn.XLOOKUP(A135,'Export 2022'!$K$3:$K$1000,'Export 2022'!$AF$3:$AF$1000)</f>
        <v>7714</v>
      </c>
      <c r="N135" s="5">
        <f>_xlfn.XLOOKUP(A135,'Export 2023'!$K$3:$K$1000,'Export 2023'!$AF$3:$AF$1000)</f>
        <v>9200</v>
      </c>
      <c r="O135" s="5">
        <f>_xlfn.XLOOKUP(A135,'Export Dossier'!$K$3:$K$974,'Export Dossier'!$AD$3:$AD$974)</f>
        <v>23500</v>
      </c>
      <c r="P135" s="31">
        <f>_xlfn.XLOOKUP(C135,'Export Action'!$A$3:$A$1999,'Export Action'!$AS$3:$AS$1999)</f>
        <v>7500</v>
      </c>
      <c r="Q135" s="29">
        <f>(_xlfn.XLOOKUP(C135,'Export Action'!$A$3:$A$1999,'Export Action'!$AS$3:$AS$1999))/_xlfn.XLOOKUP(C135,'Export Action'!$A$3:$A$1999,'Export Action'!$AR$3:$AR$1999)</f>
        <v>0.21777003484320556</v>
      </c>
      <c r="R135" s="63" t="str">
        <f>IF(OR(_xlfn.XLOOKUP(C135,'Export Action'!$A$3:$A$1999,'Export Action'!$AO$3:$AO$1999)="Communes ZRR./bassins de vie pop &gt; 50% ZRR",_xlfn.XLOOKUP(C135,'Export Action'!$A$3:$A$1999,'Export Action'!$AO$3:$AO$1999)="Contrats de relance et de transition écologique (CRTE) rural"),"Oui","Non")</f>
        <v>Non</v>
      </c>
      <c r="S135" s="73"/>
      <c r="T135" s="74">
        <f t="shared" si="3"/>
        <v>36</v>
      </c>
      <c r="U135" s="75"/>
      <c r="V135" s="8" t="str" cm="1">
        <f t="array" ref="V135">IF(SUMPRODUCT((Tableau13[NOM DE LA STRUCTURE]=Tableau13[[#This Row],[NOM DE LA STRUCTURE]])*Tableau13[MONTANT PROPOSE POUR L''ACTION])=0,"",SUMPRODUCT((Tableau13[NOM DE LA STRUCTURE]=Tableau13[[#This Row],[NOM DE LA STRUCTURE]])*Tableau13[MONTANT PROPOSE POUR L''ACTION]))</f>
        <v/>
      </c>
      <c r="W135" s="79"/>
    </row>
    <row r="136" spans="1:23" ht="33" hidden="1" customHeight="1" x14ac:dyDescent="0.25">
      <c r="A136" s="13" t="str">
        <f>_xlfn.XLOOKUP(C136,'Export Action'!$A$3:$A$1999,'Export Action'!$L$3:$L$1999)</f>
        <v>38282731900023</v>
      </c>
      <c r="B136" s="84" t="str">
        <f>_xlfn.XLOOKUP(A136,'Export Action'!$L$3:$L$1999,'Export Action'!$O$3:$O$1999)</f>
        <v>COMITE DEPARTEMENTAL DU PAS DE CALAIS DE TENNIS DE TABLE</v>
      </c>
      <c r="C136" s="1" t="s">
        <v>15752</v>
      </c>
      <c r="D136" s="36" t="str">
        <f>_xlfn.XLOOKUP(C136,'Export Action'!$A$3:$A$1999,'Export Action'!$X$3:$X$1999)</f>
        <v>Accession territorial au sport de  haut niveau - Actions sportives de détection</v>
      </c>
      <c r="E136" s="1" t="str">
        <f>_xlfn.XLOOKUP(A136,'Export Dossier'!$K$3:$K$974,'Export Dossier'!$D$3:$D$974)</f>
        <v>FFTT-HDF-24-0035</v>
      </c>
      <c r="F136" s="1" t="str">
        <f>_xlfn.XLOOKUP(C136,'Export Action'!$A$3:$A$1999,'Export Action'!$AE$3:$AE$1999)</f>
        <v>ETR - Actions sportives</v>
      </c>
      <c r="G136" s="68"/>
      <c r="H136" s="71"/>
      <c r="I136" s="71"/>
      <c r="J136" s="1" t="str">
        <f>_xlfn.XLOOKUP(C136,'Export Action'!$A$3:$A$1999,'Export Action'!$J$3:$J$1999)</f>
        <v>Première demande</v>
      </c>
      <c r="K136" s="1" t="str">
        <f>_xlfn.XLOOKUP(C136,'Export Action'!$A$3:$A$1999,'Export Action'!$AL$3:$AL$1999)</f>
        <v>Mixte</v>
      </c>
      <c r="L136" s="1">
        <f>_xlfn.XLOOKUP(C136,'Export Action'!$A$3:$A$1999,'Export Action'!$AM$3:$AM$1999)</f>
        <v>20</v>
      </c>
      <c r="M136" s="5">
        <f>_xlfn.XLOOKUP(A136,'Export 2022'!$K$3:$K$1000,'Export 2022'!$AF$3:$AF$1000)</f>
        <v>7714</v>
      </c>
      <c r="N136" s="5">
        <f>_xlfn.XLOOKUP(A136,'Export 2023'!$K$3:$K$1000,'Export 2023'!$AF$3:$AF$1000)</f>
        <v>9200</v>
      </c>
      <c r="O136" s="5">
        <f>_xlfn.XLOOKUP(A136,'Export Dossier'!$K$3:$K$974,'Export Dossier'!$AD$3:$AD$974)</f>
        <v>23500</v>
      </c>
      <c r="P136" s="31">
        <f>_xlfn.XLOOKUP(C136,'Export Action'!$A$3:$A$1999,'Export Action'!$AS$3:$AS$1999)</f>
        <v>10000</v>
      </c>
      <c r="Q136" s="29">
        <f>(_xlfn.XLOOKUP(C136,'Export Action'!$A$3:$A$1999,'Export Action'!$AS$3:$AS$1999))/_xlfn.XLOOKUP(C136,'Export Action'!$A$3:$A$1999,'Export Action'!$AR$3:$AR$1999)</f>
        <v>0.38975718127606501</v>
      </c>
      <c r="R136" s="63" t="str">
        <f>IF(OR(_xlfn.XLOOKUP(C136,'Export Action'!$A$3:$A$1999,'Export Action'!$AO$3:$AO$1999)="Communes ZRR./bassins de vie pop &gt; 50% ZRR",_xlfn.XLOOKUP(C136,'Export Action'!$A$3:$A$1999,'Export Action'!$AO$3:$AO$1999)="Contrats de relance et de transition écologique (CRTE) rural"),"Oui","Non")</f>
        <v>Non</v>
      </c>
      <c r="S136" s="73"/>
      <c r="T136" s="74">
        <f t="shared" si="3"/>
        <v>36</v>
      </c>
      <c r="U136" s="75"/>
      <c r="V136" s="8" t="str" cm="1">
        <f t="array" ref="V136">IF(SUMPRODUCT((Tableau13[NOM DE LA STRUCTURE]=Tableau13[[#This Row],[NOM DE LA STRUCTURE]])*Tableau13[MONTANT PROPOSE POUR L''ACTION])=0,"",SUMPRODUCT((Tableau13[NOM DE LA STRUCTURE]=Tableau13[[#This Row],[NOM DE LA STRUCTURE]])*Tableau13[MONTANT PROPOSE POUR L''ACTION]))</f>
        <v/>
      </c>
      <c r="W136" s="79"/>
    </row>
    <row r="137" spans="1:23" ht="33" hidden="1" customHeight="1" x14ac:dyDescent="0.25">
      <c r="A137" s="13" t="str">
        <f>_xlfn.XLOOKUP(C137,'Export Action'!$A$3:$A$1999,'Export Action'!$L$3:$L$1999)</f>
        <v>34168016300035</v>
      </c>
      <c r="B137" s="84" t="str">
        <f>_xlfn.XLOOKUP(A137,'Export Action'!$L$3:$L$1999,'Export Action'!$O$3:$O$1999)</f>
        <v>COMITE DEPARTEMENTAL DES YVELINES DE TENNIS DE TABLE</v>
      </c>
      <c r="C137" s="1" t="s">
        <v>1548</v>
      </c>
      <c r="D137" s="36" t="str">
        <f>_xlfn.XLOOKUP(C137,'Export Action'!$A$3:$A$1999,'Export Action'!$X$3:$X$1999)</f>
        <v>Nouvelles pratiques : PING VR</v>
      </c>
      <c r="E137" s="1" t="str">
        <f>_xlfn.XLOOKUP(A137,'Export Dossier'!$K$3:$K$974,'Export Dossier'!$D$3:$D$974)</f>
        <v>FFTT-IDF-24-0016</v>
      </c>
      <c r="F137" s="1" t="str">
        <f>_xlfn.XLOOKUP(C137,'Export Action'!$A$3:$A$1999,'Export Action'!$AE$3:$AE$1999)</f>
        <v>Nouvelles pratiques</v>
      </c>
      <c r="G137" s="68"/>
      <c r="H137" s="71"/>
      <c r="I137" s="71"/>
      <c r="J137" s="1" t="str">
        <f>_xlfn.XLOOKUP(C137,'Export Action'!$A$3:$A$1999,'Export Action'!$J$3:$J$1999)</f>
        <v>Première demande</v>
      </c>
      <c r="K137" s="1" t="str">
        <f>_xlfn.XLOOKUP(C137,'Export Action'!$A$3:$A$1999,'Export Action'!$AL$3:$AL$1999)</f>
        <v>Mixte</v>
      </c>
      <c r="L137" s="1">
        <f>_xlfn.XLOOKUP(C137,'Export Action'!$A$3:$A$1999,'Export Action'!$AM$3:$AM$1999)</f>
        <v>1500</v>
      </c>
      <c r="M137" s="5" t="e">
        <f>_xlfn.XLOOKUP(A137,'Export 2022'!$K$3:$K$1000,'Export 2022'!$AF$3:$AF$1000)</f>
        <v>#N/A</v>
      </c>
      <c r="N137" s="5">
        <f>_xlfn.XLOOKUP(A137,'Export 2023'!$K$3:$K$1000,'Export 2023'!$AF$3:$AF$1000)</f>
        <v>11927</v>
      </c>
      <c r="O137" s="5">
        <f>_xlfn.XLOOKUP(A137,'Export Dossier'!$K$3:$K$974,'Export Dossier'!$AD$3:$AD$974)</f>
        <v>14500</v>
      </c>
      <c r="P137" s="31">
        <f>_xlfn.XLOOKUP(C137,'Export Action'!$A$3:$A$1999,'Export Action'!$AS$3:$AS$1999)</f>
        <v>5000</v>
      </c>
      <c r="Q137" s="29">
        <f>(_xlfn.XLOOKUP(C137,'Export Action'!$A$3:$A$1999,'Export Action'!$AS$3:$AS$1999))/_xlfn.XLOOKUP(C137,'Export Action'!$A$3:$A$1999,'Export Action'!$AR$3:$AR$1999)</f>
        <v>0.20533880903490759</v>
      </c>
      <c r="R137" s="63" t="str">
        <f>IF(OR(_xlfn.XLOOKUP(C137,'Export Action'!$A$3:$A$1999,'Export Action'!$AO$3:$AO$1999)="Communes ZRR./bassins de vie pop &gt; 50% ZRR",_xlfn.XLOOKUP(C137,'Export Action'!$A$3:$A$1999,'Export Action'!$AO$3:$AO$1999)="Contrats de relance et de transition écologique (CRTE) rural"),"Oui","Non")</f>
        <v>Non</v>
      </c>
      <c r="S137" s="73"/>
      <c r="T137" s="74">
        <f t="shared" si="3"/>
        <v>37</v>
      </c>
      <c r="U137" s="75"/>
      <c r="V137" s="8" t="str" cm="1">
        <f t="array" ref="V137">IF(SUMPRODUCT((Tableau13[NOM DE LA STRUCTURE]=Tableau13[[#This Row],[NOM DE LA STRUCTURE]])*Tableau13[MONTANT PROPOSE POUR L''ACTION])=0,"",SUMPRODUCT((Tableau13[NOM DE LA STRUCTURE]=Tableau13[[#This Row],[NOM DE LA STRUCTURE]])*Tableau13[MONTANT PROPOSE POUR L''ACTION]))</f>
        <v/>
      </c>
      <c r="W137" s="79"/>
    </row>
    <row r="138" spans="1:23" ht="33" hidden="1" customHeight="1" x14ac:dyDescent="0.25">
      <c r="A138" s="13" t="str">
        <f>_xlfn.XLOOKUP(C138,'Export Action'!$A$3:$A$1999,'Export Action'!$L$3:$L$1999)</f>
        <v>34168016300035</v>
      </c>
      <c r="B138" s="84" t="str">
        <f>_xlfn.XLOOKUP(A138,'Export Action'!$L$3:$L$1999,'Export Action'!$O$3:$O$1999)</f>
        <v>COMITE DEPARTEMENTAL DES YVELINES DE TENNIS DE TABLE</v>
      </c>
      <c r="C138" s="1" t="s">
        <v>1561</v>
      </c>
      <c r="D138" s="36" t="str">
        <f>_xlfn.XLOOKUP(C138,'Export Action'!$A$3:$A$1999,'Export Action'!$X$3:$X$1999)</f>
        <v>Structuration de demain - Formations</v>
      </c>
      <c r="E138" s="1" t="str">
        <f>_xlfn.XLOOKUP(A138,'Export Dossier'!$K$3:$K$974,'Export Dossier'!$D$3:$D$974)</f>
        <v>FFTT-IDF-24-0016</v>
      </c>
      <c r="F138" s="1" t="str">
        <f>_xlfn.XLOOKUP(C138,'Export Action'!$A$3:$A$1999,'Export Action'!$AE$3:$AE$1999)</f>
        <v>Structuration clubs/comités de demain</v>
      </c>
      <c r="G138" s="68"/>
      <c r="H138" s="71"/>
      <c r="I138" s="71"/>
      <c r="J138" s="1" t="str">
        <f>_xlfn.XLOOKUP(C138,'Export Action'!$A$3:$A$1999,'Export Action'!$J$3:$J$1999)</f>
        <v>Première demande</v>
      </c>
      <c r="K138" s="1" t="str">
        <f>_xlfn.XLOOKUP(C138,'Export Action'!$A$3:$A$1999,'Export Action'!$AL$3:$AL$1999)</f>
        <v>Mixte</v>
      </c>
      <c r="L138" s="1">
        <f>_xlfn.XLOOKUP(C138,'Export Action'!$A$3:$A$1999,'Export Action'!$AM$3:$AM$1999)</f>
        <v>70</v>
      </c>
      <c r="M138" s="5" t="e">
        <f>_xlfn.XLOOKUP(A138,'Export 2022'!$K$3:$K$1000,'Export 2022'!$AF$3:$AF$1000)</f>
        <v>#N/A</v>
      </c>
      <c r="N138" s="5">
        <f>_xlfn.XLOOKUP(A138,'Export 2023'!$K$3:$K$1000,'Export 2023'!$AF$3:$AF$1000)</f>
        <v>11927</v>
      </c>
      <c r="O138" s="5">
        <f>_xlfn.XLOOKUP(A138,'Export Dossier'!$K$3:$K$974,'Export Dossier'!$AD$3:$AD$974)</f>
        <v>14500</v>
      </c>
      <c r="P138" s="31">
        <f>_xlfn.XLOOKUP(C138,'Export Action'!$A$3:$A$1999,'Export Action'!$AS$3:$AS$1999)</f>
        <v>1500</v>
      </c>
      <c r="Q138" s="29">
        <f>(_xlfn.XLOOKUP(C138,'Export Action'!$A$3:$A$1999,'Export Action'!$AS$3:$AS$1999))/_xlfn.XLOOKUP(C138,'Export Action'!$A$3:$A$1999,'Export Action'!$AR$3:$AR$1999)</f>
        <v>0.24793388429752067</v>
      </c>
      <c r="R138" s="63" t="str">
        <f>IF(OR(_xlfn.XLOOKUP(C138,'Export Action'!$A$3:$A$1999,'Export Action'!$AO$3:$AO$1999)="Communes ZRR./bassins de vie pop &gt; 50% ZRR",_xlfn.XLOOKUP(C138,'Export Action'!$A$3:$A$1999,'Export Action'!$AO$3:$AO$1999)="Contrats de relance et de transition écologique (CRTE) rural"),"Oui","Non")</f>
        <v>Non</v>
      </c>
      <c r="S138" s="73"/>
      <c r="T138" s="74">
        <f t="shared" si="3"/>
        <v>37</v>
      </c>
      <c r="U138" s="75"/>
      <c r="V138" s="8" t="str" cm="1">
        <f t="array" ref="V138">IF(SUMPRODUCT((Tableau13[NOM DE LA STRUCTURE]=Tableau13[[#This Row],[NOM DE LA STRUCTURE]])*Tableau13[MONTANT PROPOSE POUR L''ACTION])=0,"",SUMPRODUCT((Tableau13[NOM DE LA STRUCTURE]=Tableau13[[#This Row],[NOM DE LA STRUCTURE]])*Tableau13[MONTANT PROPOSE POUR L''ACTION]))</f>
        <v/>
      </c>
      <c r="W138" s="79"/>
    </row>
    <row r="139" spans="1:23" ht="33" hidden="1" customHeight="1" x14ac:dyDescent="0.25">
      <c r="A139" s="13" t="str">
        <f>_xlfn.XLOOKUP(C139,'Export Action'!$A$3:$A$1999,'Export Action'!$L$3:$L$1999)</f>
        <v>34168016300035</v>
      </c>
      <c r="B139" s="84" t="str">
        <f>_xlfn.XLOOKUP(A139,'Export Action'!$L$3:$L$1999,'Export Action'!$O$3:$O$1999)</f>
        <v>COMITE DEPARTEMENTAL DES YVELINES DE TENNIS DE TABLE</v>
      </c>
      <c r="C139" s="1" t="s">
        <v>1566</v>
      </c>
      <c r="D139" s="36" t="str">
        <f>_xlfn.XLOOKUP(C139,'Export Action'!$A$3:$A$1999,'Export Action'!$X$3:$X$1999)</f>
        <v>Recrutement et fidélisation des jeunes</v>
      </c>
      <c r="E139" s="1" t="str">
        <f>_xlfn.XLOOKUP(A139,'Export Dossier'!$K$3:$K$974,'Export Dossier'!$D$3:$D$974)</f>
        <v>FFTT-IDF-24-0016</v>
      </c>
      <c r="F139" s="1" t="str">
        <f>_xlfn.XLOOKUP(C139,'Export Action'!$A$3:$A$1999,'Export Action'!$AE$3:$AE$1999)</f>
        <v>Ping Educatif</v>
      </c>
      <c r="G139" s="68"/>
      <c r="H139" s="71"/>
      <c r="I139" s="71"/>
      <c r="J139" s="1" t="str">
        <f>_xlfn.XLOOKUP(C139,'Export Action'!$A$3:$A$1999,'Export Action'!$J$3:$J$1999)</f>
        <v>Renouvellement</v>
      </c>
      <c r="K139" s="1" t="str">
        <f>_xlfn.XLOOKUP(C139,'Export Action'!$A$3:$A$1999,'Export Action'!$AL$3:$AL$1999)</f>
        <v>Mixte</v>
      </c>
      <c r="L139" s="1">
        <f>_xlfn.XLOOKUP(C139,'Export Action'!$A$3:$A$1999,'Export Action'!$AM$3:$AM$1999)</f>
        <v>3500</v>
      </c>
      <c r="M139" s="5" t="e">
        <f>_xlfn.XLOOKUP(A139,'Export 2022'!$K$3:$K$1000,'Export 2022'!$AF$3:$AF$1000)</f>
        <v>#N/A</v>
      </c>
      <c r="N139" s="5">
        <f>_xlfn.XLOOKUP(A139,'Export 2023'!$K$3:$K$1000,'Export 2023'!$AF$3:$AF$1000)</f>
        <v>11927</v>
      </c>
      <c r="O139" s="5">
        <f>_xlfn.XLOOKUP(A139,'Export Dossier'!$K$3:$K$974,'Export Dossier'!$AD$3:$AD$974)</f>
        <v>14500</v>
      </c>
      <c r="P139" s="31">
        <f>_xlfn.XLOOKUP(C139,'Export Action'!$A$3:$A$1999,'Export Action'!$AS$3:$AS$1999)</f>
        <v>6000</v>
      </c>
      <c r="Q139" s="29">
        <f>(_xlfn.XLOOKUP(C139,'Export Action'!$A$3:$A$1999,'Export Action'!$AS$3:$AS$1999))/_xlfn.XLOOKUP(C139,'Export Action'!$A$3:$A$1999,'Export Action'!$AR$3:$AR$1999)</f>
        <v>0.24048096192384769</v>
      </c>
      <c r="R139" s="63" t="str">
        <f>IF(OR(_xlfn.XLOOKUP(C139,'Export Action'!$A$3:$A$1999,'Export Action'!$AO$3:$AO$1999)="Communes ZRR./bassins de vie pop &gt; 50% ZRR",_xlfn.XLOOKUP(C139,'Export Action'!$A$3:$A$1999,'Export Action'!$AO$3:$AO$1999)="Contrats de relance et de transition écologique (CRTE) rural"),"Oui","Non")</f>
        <v>Non</v>
      </c>
      <c r="S139" s="73"/>
      <c r="T139" s="74">
        <f t="shared" si="3"/>
        <v>37</v>
      </c>
      <c r="U139" s="75"/>
      <c r="V139" s="8" t="str" cm="1">
        <f t="array" ref="V139">IF(SUMPRODUCT((Tableau13[NOM DE LA STRUCTURE]=Tableau13[[#This Row],[NOM DE LA STRUCTURE]])*Tableau13[MONTANT PROPOSE POUR L''ACTION])=0,"",SUMPRODUCT((Tableau13[NOM DE LA STRUCTURE]=Tableau13[[#This Row],[NOM DE LA STRUCTURE]])*Tableau13[MONTANT PROPOSE POUR L''ACTION]))</f>
        <v/>
      </c>
      <c r="W139" s="79"/>
    </row>
    <row r="140" spans="1:23" ht="33" hidden="1" customHeight="1" x14ac:dyDescent="0.25">
      <c r="A140" s="13" t="str">
        <f>_xlfn.XLOOKUP(C140,'Export Action'!$A$3:$A$1999,'Export Action'!$L$3:$L$1999)</f>
        <v>34168016300035</v>
      </c>
      <c r="B140" s="84" t="str">
        <f>_xlfn.XLOOKUP(A140,'Export Action'!$L$3:$L$1999,'Export Action'!$O$3:$O$1999)</f>
        <v>COMITE DEPARTEMENTAL DES YVELINES DE TENNIS DE TABLE</v>
      </c>
      <c r="C140" s="1" t="s">
        <v>1570</v>
      </c>
      <c r="D140" s="36" t="str">
        <f>_xlfn.XLOOKUP(C140,'Export Action'!$A$3:$A$1999,'Export Action'!$X$3:$X$1999)</f>
        <v>Ping Actif</v>
      </c>
      <c r="E140" s="1" t="str">
        <f>_xlfn.XLOOKUP(A140,'Export Dossier'!$K$3:$K$974,'Export Dossier'!$D$3:$D$974)</f>
        <v>FFTT-IDF-24-0016</v>
      </c>
      <c r="F140" s="1" t="str">
        <f>_xlfn.XLOOKUP(C140,'Export Action'!$A$3:$A$1999,'Export Action'!$AE$3:$AE$1999)</f>
        <v>Ping Actif</v>
      </c>
      <c r="G140" s="68"/>
      <c r="H140" s="71"/>
      <c r="I140" s="71"/>
      <c r="J140" s="1" t="str">
        <f>_xlfn.XLOOKUP(C140,'Export Action'!$A$3:$A$1999,'Export Action'!$J$3:$J$1999)</f>
        <v>Première demande</v>
      </c>
      <c r="K140" s="1" t="str">
        <f>_xlfn.XLOOKUP(C140,'Export Action'!$A$3:$A$1999,'Export Action'!$AL$3:$AL$1999)</f>
        <v>Mixte</v>
      </c>
      <c r="L140" s="1">
        <f>_xlfn.XLOOKUP(C140,'Export Action'!$A$3:$A$1999,'Export Action'!$AM$3:$AM$1999)</f>
        <v>100</v>
      </c>
      <c r="M140" s="5" t="e">
        <f>_xlfn.XLOOKUP(A140,'Export 2022'!$K$3:$K$1000,'Export 2022'!$AF$3:$AF$1000)</f>
        <v>#N/A</v>
      </c>
      <c r="N140" s="5">
        <f>_xlfn.XLOOKUP(A140,'Export 2023'!$K$3:$K$1000,'Export 2023'!$AF$3:$AF$1000)</f>
        <v>11927</v>
      </c>
      <c r="O140" s="5">
        <f>_xlfn.XLOOKUP(A140,'Export Dossier'!$K$3:$K$974,'Export Dossier'!$AD$3:$AD$974)</f>
        <v>14500</v>
      </c>
      <c r="P140" s="31">
        <f>_xlfn.XLOOKUP(C140,'Export Action'!$A$3:$A$1999,'Export Action'!$AS$3:$AS$1999)</f>
        <v>2000</v>
      </c>
      <c r="Q140" s="29">
        <f>(_xlfn.XLOOKUP(C140,'Export Action'!$A$3:$A$1999,'Export Action'!$AS$3:$AS$1999))/_xlfn.XLOOKUP(C140,'Export Action'!$A$3:$A$1999,'Export Action'!$AR$3:$AR$1999)</f>
        <v>0.30534351145038169</v>
      </c>
      <c r="R140" s="63" t="str">
        <f>IF(OR(_xlfn.XLOOKUP(C140,'Export Action'!$A$3:$A$1999,'Export Action'!$AO$3:$AO$1999)="Communes ZRR./bassins de vie pop &gt; 50% ZRR",_xlfn.XLOOKUP(C140,'Export Action'!$A$3:$A$1999,'Export Action'!$AO$3:$AO$1999)="Contrats de relance et de transition écologique (CRTE) rural"),"Oui","Non")</f>
        <v>Non</v>
      </c>
      <c r="S140" s="73"/>
      <c r="T140" s="74">
        <f t="shared" si="3"/>
        <v>37</v>
      </c>
      <c r="U140" s="75"/>
      <c r="V140" s="8" t="str" cm="1">
        <f t="array" ref="V140">IF(SUMPRODUCT((Tableau13[NOM DE LA STRUCTURE]=Tableau13[[#This Row],[NOM DE LA STRUCTURE]])*Tableau13[MONTANT PROPOSE POUR L''ACTION])=0,"",SUMPRODUCT((Tableau13[NOM DE LA STRUCTURE]=Tableau13[[#This Row],[NOM DE LA STRUCTURE]])*Tableau13[MONTANT PROPOSE POUR L''ACTION]))</f>
        <v/>
      </c>
      <c r="W140" s="79"/>
    </row>
    <row r="141" spans="1:23" ht="33" hidden="1" customHeight="1" x14ac:dyDescent="0.25">
      <c r="A141" s="13" t="str">
        <f>_xlfn.XLOOKUP(C141,'Export Action'!$A$3:$A$1999,'Export Action'!$L$3:$L$1999)</f>
        <v>34098372500029</v>
      </c>
      <c r="B141" s="84" t="str">
        <f>_xlfn.XLOOKUP(A141,'Export Action'!$L$3:$L$1999,'Export Action'!$O$3:$O$1999)</f>
        <v>COMITE DEPARTEMENTAL DE TENNIS DE TABLE DES HAUTS-DE-SEINE</v>
      </c>
      <c r="C141" s="1" t="s">
        <v>15981</v>
      </c>
      <c r="D141" s="36" t="str">
        <f>_xlfn.XLOOKUP(C141,'Export Action'!$A$3:$A$1999,'Export Action'!$X$3:$X$1999)</f>
        <v>Organisation de formations de la filière fédérale (technique et arbitres)  - Actions visant à la structuration des clubs ou à l'accompagnement de leur développement</v>
      </c>
      <c r="E141" s="1" t="str">
        <f>_xlfn.XLOOKUP(A141,'Export Dossier'!$K$3:$K$974,'Export Dossier'!$D$3:$D$974)</f>
        <v>FFTT-IDF-24-0031</v>
      </c>
      <c r="F141" s="1" t="str">
        <f>_xlfn.XLOOKUP(C141,'Export Action'!$A$3:$A$1999,'Export Action'!$AE$3:$AE$1999)</f>
        <v>Structuration clubs/comités de demain</v>
      </c>
      <c r="G141" s="68"/>
      <c r="H141" s="71"/>
      <c r="I141" s="71"/>
      <c r="J141" s="1" t="str">
        <f>_xlfn.XLOOKUP(C141,'Export Action'!$A$3:$A$1999,'Export Action'!$J$3:$J$1999)</f>
        <v>Renouvellement</v>
      </c>
      <c r="K141" s="1" t="str">
        <f>_xlfn.XLOOKUP(C141,'Export Action'!$A$3:$A$1999,'Export Action'!$AL$3:$AL$1999)</f>
        <v>Mixte</v>
      </c>
      <c r="L141" s="1">
        <f>_xlfn.XLOOKUP(C141,'Export Action'!$A$3:$A$1999,'Export Action'!$AM$3:$AM$1999)</f>
        <v>90</v>
      </c>
      <c r="M141" s="5">
        <f>_xlfn.XLOOKUP(A141,'Export 2022'!$K$3:$K$1000,'Export 2022'!$AF$3:$AF$1000)</f>
        <v>19254</v>
      </c>
      <c r="N141" s="5">
        <f>_xlfn.XLOOKUP(A141,'Export 2023'!$K$3:$K$1000,'Export 2023'!$AF$3:$AF$1000)</f>
        <v>14941</v>
      </c>
      <c r="O141" s="5">
        <f>_xlfn.XLOOKUP(A141,'Export Dossier'!$K$3:$K$974,'Export Dossier'!$AD$3:$AD$974)</f>
        <v>32500</v>
      </c>
      <c r="P141" s="31">
        <f>_xlfn.XLOOKUP(C141,'Export Action'!$A$3:$A$1999,'Export Action'!$AS$3:$AS$1999)</f>
        <v>5000</v>
      </c>
      <c r="Q141" s="29">
        <f>(_xlfn.XLOOKUP(C141,'Export Action'!$A$3:$A$1999,'Export Action'!$AS$3:$AS$1999))/_xlfn.XLOOKUP(C141,'Export Action'!$A$3:$A$1999,'Export Action'!$AR$3:$AR$1999)</f>
        <v>0.49780963759458385</v>
      </c>
      <c r="R141" s="63" t="str">
        <f>IF(OR(_xlfn.XLOOKUP(C141,'Export Action'!$A$3:$A$1999,'Export Action'!$AO$3:$AO$1999)="Communes ZRR./bassins de vie pop &gt; 50% ZRR",_xlfn.XLOOKUP(C141,'Export Action'!$A$3:$A$1999,'Export Action'!$AO$3:$AO$1999)="Contrats de relance et de transition écologique (CRTE) rural"),"Oui","Non")</f>
        <v>Non</v>
      </c>
      <c r="S141" s="73"/>
      <c r="T141" s="74">
        <f t="shared" si="3"/>
        <v>38</v>
      </c>
      <c r="U141" s="75"/>
      <c r="V141" s="8" t="str" cm="1">
        <f t="array" ref="V141">IF(SUMPRODUCT((Tableau13[NOM DE LA STRUCTURE]=Tableau13[[#This Row],[NOM DE LA STRUCTURE]])*Tableau13[MONTANT PROPOSE POUR L''ACTION])=0,"",SUMPRODUCT((Tableau13[NOM DE LA STRUCTURE]=Tableau13[[#This Row],[NOM DE LA STRUCTURE]])*Tableau13[MONTANT PROPOSE POUR L''ACTION]))</f>
        <v/>
      </c>
      <c r="W141" s="79"/>
    </row>
    <row r="142" spans="1:23" ht="33" hidden="1" customHeight="1" x14ac:dyDescent="0.25">
      <c r="A142" s="13" t="str">
        <f>_xlfn.XLOOKUP(C142,'Export Action'!$A$3:$A$1999,'Export Action'!$L$3:$L$1999)</f>
        <v>34098372500029</v>
      </c>
      <c r="B142" s="84" t="str">
        <f>_xlfn.XLOOKUP(A142,'Export Action'!$L$3:$L$1999,'Export Action'!$O$3:$O$1999)</f>
        <v>COMITE DEPARTEMENTAL DE TENNIS DE TABLE DES HAUTS-DE-SEINE</v>
      </c>
      <c r="C142" s="1" t="s">
        <v>15988</v>
      </c>
      <c r="D142" s="36" t="str">
        <f>_xlfn.XLOOKUP(C142,'Export Action'!$A$3:$A$1999,'Export Action'!$X$3:$X$1999)</f>
        <v>Recrutement et fidélisation des jeunes</v>
      </c>
      <c r="E142" s="1" t="str">
        <f>_xlfn.XLOOKUP(A142,'Export Dossier'!$K$3:$K$974,'Export Dossier'!$D$3:$D$974)</f>
        <v>FFTT-IDF-24-0031</v>
      </c>
      <c r="F142" s="1" t="str">
        <f>_xlfn.XLOOKUP(C142,'Export Action'!$A$3:$A$1999,'Export Action'!$AE$3:$AE$1999)</f>
        <v>Ping Educatif</v>
      </c>
      <c r="G142" s="68"/>
      <c r="H142" s="71"/>
      <c r="I142" s="71"/>
      <c r="J142" s="1" t="str">
        <f>_xlfn.XLOOKUP(C142,'Export Action'!$A$3:$A$1999,'Export Action'!$J$3:$J$1999)</f>
        <v>Renouvellement</v>
      </c>
      <c r="K142" s="1" t="str">
        <f>_xlfn.XLOOKUP(C142,'Export Action'!$A$3:$A$1999,'Export Action'!$AL$3:$AL$1999)</f>
        <v>Mixte</v>
      </c>
      <c r="L142" s="1">
        <f>_xlfn.XLOOKUP(C142,'Export Action'!$A$3:$A$1999,'Export Action'!$AM$3:$AM$1999)</f>
        <v>800</v>
      </c>
      <c r="M142" s="5">
        <f>_xlfn.XLOOKUP(A142,'Export 2022'!$K$3:$K$1000,'Export 2022'!$AF$3:$AF$1000)</f>
        <v>19254</v>
      </c>
      <c r="N142" s="5">
        <f>_xlfn.XLOOKUP(A142,'Export 2023'!$K$3:$K$1000,'Export 2023'!$AF$3:$AF$1000)</f>
        <v>14941</v>
      </c>
      <c r="O142" s="5">
        <f>_xlfn.XLOOKUP(A142,'Export Dossier'!$K$3:$K$974,'Export Dossier'!$AD$3:$AD$974)</f>
        <v>32500</v>
      </c>
      <c r="P142" s="31">
        <f>_xlfn.XLOOKUP(C142,'Export Action'!$A$3:$A$1999,'Export Action'!$AS$3:$AS$1999)</f>
        <v>16000</v>
      </c>
      <c r="Q142" s="29">
        <f>(_xlfn.XLOOKUP(C142,'Export Action'!$A$3:$A$1999,'Export Action'!$AS$3:$AS$1999))/_xlfn.XLOOKUP(C142,'Export Action'!$A$3:$A$1999,'Export Action'!$AR$3:$AR$1999)</f>
        <v>0.35950208960589586</v>
      </c>
      <c r="R142" s="63" t="str">
        <f>IF(OR(_xlfn.XLOOKUP(C142,'Export Action'!$A$3:$A$1999,'Export Action'!$AO$3:$AO$1999)="Communes ZRR./bassins de vie pop &gt; 50% ZRR",_xlfn.XLOOKUP(C142,'Export Action'!$A$3:$A$1999,'Export Action'!$AO$3:$AO$1999)="Contrats de relance et de transition écologique (CRTE) rural"),"Oui","Non")</f>
        <v>Non</v>
      </c>
      <c r="S142" s="73"/>
      <c r="T142" s="74">
        <f t="shared" si="3"/>
        <v>38</v>
      </c>
      <c r="U142" s="75"/>
      <c r="V142" s="8" t="str" cm="1">
        <f t="array" ref="V142">IF(SUMPRODUCT((Tableau13[NOM DE LA STRUCTURE]=Tableau13[[#This Row],[NOM DE LA STRUCTURE]])*Tableau13[MONTANT PROPOSE POUR L''ACTION])=0,"",SUMPRODUCT((Tableau13[NOM DE LA STRUCTURE]=Tableau13[[#This Row],[NOM DE LA STRUCTURE]])*Tableau13[MONTANT PROPOSE POUR L''ACTION]))</f>
        <v/>
      </c>
      <c r="W142" s="79"/>
    </row>
    <row r="143" spans="1:23" ht="33" hidden="1" customHeight="1" x14ac:dyDescent="0.25">
      <c r="A143" s="13" t="str">
        <f>_xlfn.XLOOKUP(C143,'Export Action'!$A$3:$A$1999,'Export Action'!$L$3:$L$1999)</f>
        <v>34098372500029</v>
      </c>
      <c r="B143" s="84" t="str">
        <f>_xlfn.XLOOKUP(A143,'Export Action'!$L$3:$L$1999,'Export Action'!$O$3:$O$1999)</f>
        <v>COMITE DEPARTEMENTAL DE TENNIS DE TABLE DES HAUTS-DE-SEINE</v>
      </c>
      <c r="C143" s="1" t="s">
        <v>15993</v>
      </c>
      <c r="D143" s="36" t="str">
        <f>_xlfn.XLOOKUP(C143,'Export Action'!$A$3:$A$1999,'Export Action'!$X$3:$X$1999)</f>
        <v>Nouvelles pratiques - Ping VR dans le 92</v>
      </c>
      <c r="E143" s="1" t="str">
        <f>_xlfn.XLOOKUP(A143,'Export Dossier'!$K$3:$K$974,'Export Dossier'!$D$3:$D$974)</f>
        <v>FFTT-IDF-24-0031</v>
      </c>
      <c r="F143" s="1" t="str">
        <f>_xlfn.XLOOKUP(C143,'Export Action'!$A$3:$A$1999,'Export Action'!$AE$3:$AE$1999)</f>
        <v>Nouvelles pratiques</v>
      </c>
      <c r="G143" s="68"/>
      <c r="H143" s="71"/>
      <c r="I143" s="71"/>
      <c r="J143" s="1" t="str">
        <f>_xlfn.XLOOKUP(C143,'Export Action'!$A$3:$A$1999,'Export Action'!$J$3:$J$1999)</f>
        <v>Première demande</v>
      </c>
      <c r="K143" s="1" t="str">
        <f>_xlfn.XLOOKUP(C143,'Export Action'!$A$3:$A$1999,'Export Action'!$AL$3:$AL$1999)</f>
        <v>Mixte</v>
      </c>
      <c r="L143" s="1">
        <f>_xlfn.XLOOKUP(C143,'Export Action'!$A$3:$A$1999,'Export Action'!$AM$3:$AM$1999)</f>
        <v>5000</v>
      </c>
      <c r="M143" s="5">
        <f>_xlfn.XLOOKUP(A143,'Export 2022'!$K$3:$K$1000,'Export 2022'!$AF$3:$AF$1000)</f>
        <v>19254</v>
      </c>
      <c r="N143" s="5">
        <f>_xlfn.XLOOKUP(A143,'Export 2023'!$K$3:$K$1000,'Export 2023'!$AF$3:$AF$1000)</f>
        <v>14941</v>
      </c>
      <c r="O143" s="5">
        <f>_xlfn.XLOOKUP(A143,'Export Dossier'!$K$3:$K$974,'Export Dossier'!$AD$3:$AD$974)</f>
        <v>32500</v>
      </c>
      <c r="P143" s="31">
        <f>_xlfn.XLOOKUP(C143,'Export Action'!$A$3:$A$1999,'Export Action'!$AS$3:$AS$1999)</f>
        <v>4500</v>
      </c>
      <c r="Q143" s="29">
        <f>(_xlfn.XLOOKUP(C143,'Export Action'!$A$3:$A$1999,'Export Action'!$AS$3:$AS$1999))/_xlfn.XLOOKUP(C143,'Export Action'!$A$3:$A$1999,'Export Action'!$AR$3:$AR$1999)</f>
        <v>0.58207217694994184</v>
      </c>
      <c r="R143" s="63" t="str">
        <f>IF(OR(_xlfn.XLOOKUP(C143,'Export Action'!$A$3:$A$1999,'Export Action'!$AO$3:$AO$1999)="Communes ZRR./bassins de vie pop &gt; 50% ZRR",_xlfn.XLOOKUP(C143,'Export Action'!$A$3:$A$1999,'Export Action'!$AO$3:$AO$1999)="Contrats de relance et de transition écologique (CRTE) rural"),"Oui","Non")</f>
        <v>Non</v>
      </c>
      <c r="S143" s="73"/>
      <c r="T143" s="74">
        <f t="shared" si="3"/>
        <v>38</v>
      </c>
      <c r="U143" s="75"/>
      <c r="V143" s="8" t="str" cm="1">
        <f t="array" ref="V143">IF(SUMPRODUCT((Tableau13[NOM DE LA STRUCTURE]=Tableau13[[#This Row],[NOM DE LA STRUCTURE]])*Tableau13[MONTANT PROPOSE POUR L''ACTION])=0,"",SUMPRODUCT((Tableau13[NOM DE LA STRUCTURE]=Tableau13[[#This Row],[NOM DE LA STRUCTURE]])*Tableau13[MONTANT PROPOSE POUR L''ACTION]))</f>
        <v/>
      </c>
      <c r="W143" s="79"/>
    </row>
    <row r="144" spans="1:23" ht="33" hidden="1" customHeight="1" x14ac:dyDescent="0.25">
      <c r="A144" s="13" t="str">
        <f>_xlfn.XLOOKUP(C144,'Export Action'!$A$3:$A$1999,'Export Action'!$L$3:$L$1999)</f>
        <v>34098372500029</v>
      </c>
      <c r="B144" s="84" t="str">
        <f>_xlfn.XLOOKUP(A144,'Export Action'!$L$3:$L$1999,'Export Action'!$O$3:$O$1999)</f>
        <v>COMITE DEPARTEMENTAL DE TENNIS DE TABLE DES HAUTS-DE-SEINE</v>
      </c>
      <c r="C144" s="1" t="s">
        <v>15998</v>
      </c>
      <c r="D144" s="36" t="str">
        <f>_xlfn.XLOOKUP(C144,'Export Action'!$A$3:$A$1999,'Export Action'!$X$3:$X$1999)</f>
        <v>Développement des dispositifs d'inclusion et de réduction des inégalités d'accès à la pratique</v>
      </c>
      <c r="E144" s="1" t="str">
        <f>_xlfn.XLOOKUP(A144,'Export Dossier'!$K$3:$K$974,'Export Dossier'!$D$3:$D$974)</f>
        <v>FFTT-IDF-24-0031</v>
      </c>
      <c r="F144" s="1" t="str">
        <f>_xlfn.XLOOKUP(C144,'Export Action'!$A$3:$A$1999,'Export Action'!$AE$3:$AE$1999)</f>
        <v>Ping Inclusif</v>
      </c>
      <c r="G144" s="68"/>
      <c r="H144" s="71"/>
      <c r="I144" s="71"/>
      <c r="J144" s="1" t="str">
        <f>_xlfn.XLOOKUP(C144,'Export Action'!$A$3:$A$1999,'Export Action'!$J$3:$J$1999)</f>
        <v>Première demande</v>
      </c>
      <c r="K144" s="1" t="str">
        <f>_xlfn.XLOOKUP(C144,'Export Action'!$A$3:$A$1999,'Export Action'!$AL$3:$AL$1999)</f>
        <v>Mixte</v>
      </c>
      <c r="L144" s="1">
        <f>_xlfn.XLOOKUP(C144,'Export Action'!$A$3:$A$1999,'Export Action'!$AM$3:$AM$1999)</f>
        <v>500</v>
      </c>
      <c r="M144" s="5">
        <f>_xlfn.XLOOKUP(A144,'Export 2022'!$K$3:$K$1000,'Export 2022'!$AF$3:$AF$1000)</f>
        <v>19254</v>
      </c>
      <c r="N144" s="5">
        <f>_xlfn.XLOOKUP(A144,'Export 2023'!$K$3:$K$1000,'Export 2023'!$AF$3:$AF$1000)</f>
        <v>14941</v>
      </c>
      <c r="O144" s="5">
        <f>_xlfn.XLOOKUP(A144,'Export Dossier'!$K$3:$K$974,'Export Dossier'!$AD$3:$AD$974)</f>
        <v>32500</v>
      </c>
      <c r="P144" s="31">
        <f>_xlfn.XLOOKUP(C144,'Export Action'!$A$3:$A$1999,'Export Action'!$AS$3:$AS$1999)</f>
        <v>7000</v>
      </c>
      <c r="Q144" s="29">
        <f>(_xlfn.XLOOKUP(C144,'Export Action'!$A$3:$A$1999,'Export Action'!$AS$3:$AS$1999))/_xlfn.XLOOKUP(C144,'Export Action'!$A$3:$A$1999,'Export Action'!$AR$3:$AR$1999)</f>
        <v>0.50100200400801598</v>
      </c>
      <c r="R144" s="63" t="str">
        <f>IF(OR(_xlfn.XLOOKUP(C144,'Export Action'!$A$3:$A$1999,'Export Action'!$AO$3:$AO$1999)="Communes ZRR./bassins de vie pop &gt; 50% ZRR",_xlfn.XLOOKUP(C144,'Export Action'!$A$3:$A$1999,'Export Action'!$AO$3:$AO$1999)="Contrats de relance et de transition écologique (CRTE) rural"),"Oui","Non")</f>
        <v>Non</v>
      </c>
      <c r="S144" s="73"/>
      <c r="T144" s="74">
        <f t="shared" si="3"/>
        <v>38</v>
      </c>
      <c r="U144" s="75"/>
      <c r="V144" s="8" t="str" cm="1">
        <f t="array" ref="V144">IF(SUMPRODUCT((Tableau13[NOM DE LA STRUCTURE]=Tableau13[[#This Row],[NOM DE LA STRUCTURE]])*Tableau13[MONTANT PROPOSE POUR L''ACTION])=0,"",SUMPRODUCT((Tableau13[NOM DE LA STRUCTURE]=Tableau13[[#This Row],[NOM DE LA STRUCTURE]])*Tableau13[MONTANT PROPOSE POUR L''ACTION]))</f>
        <v/>
      </c>
      <c r="W144" s="79"/>
    </row>
    <row r="145" spans="1:23" ht="33" hidden="1" customHeight="1" x14ac:dyDescent="0.25">
      <c r="A145" s="13" t="str">
        <f>_xlfn.XLOOKUP(C145,'Export Action'!$A$3:$A$1999,'Export Action'!$L$3:$L$1999)</f>
        <v>33098391700056</v>
      </c>
      <c r="B145" s="84" t="str">
        <f>_xlfn.XLOOKUP(A145,'Export Action'!$L$3:$L$1999,'Export Action'!$O$3:$O$1999)</f>
        <v>COMITE DEPARTEMENTAL DE TENNIS DE TABLE DU VAL DE MARNE</v>
      </c>
      <c r="C145" s="1" t="s">
        <v>16062</v>
      </c>
      <c r="D145" s="36" t="str">
        <f>_xlfn.XLOOKUP(C145,'Export Action'!$A$3:$A$1999,'Export Action'!$X$3:$X$1999)</f>
        <v>Ping actif - bien vieillir avec le tennis de table</v>
      </c>
      <c r="E145" s="1" t="str">
        <f>_xlfn.XLOOKUP(A145,'Export Dossier'!$K$3:$K$974,'Export Dossier'!$D$3:$D$974)</f>
        <v>FFTT-IDF-24-0035</v>
      </c>
      <c r="F145" s="1" t="str">
        <f>_xlfn.XLOOKUP(C145,'Export Action'!$A$3:$A$1999,'Export Action'!$AE$3:$AE$1999)</f>
        <v>Ping Actif</v>
      </c>
      <c r="G145" s="68"/>
      <c r="H145" s="71"/>
      <c r="I145" s="71"/>
      <c r="J145" s="1" t="str">
        <f>_xlfn.XLOOKUP(C145,'Export Action'!$A$3:$A$1999,'Export Action'!$J$3:$J$1999)</f>
        <v>Première demande</v>
      </c>
      <c r="K145" s="1" t="str">
        <f>_xlfn.XLOOKUP(C145,'Export Action'!$A$3:$A$1999,'Export Action'!$AL$3:$AL$1999)</f>
        <v>Mixte</v>
      </c>
      <c r="L145" s="1">
        <f>_xlfn.XLOOKUP(C145,'Export Action'!$A$3:$A$1999,'Export Action'!$AM$3:$AM$1999)</f>
        <v>160</v>
      </c>
      <c r="M145" s="5">
        <f>_xlfn.XLOOKUP(A145,'Export 2022'!$K$3:$K$1000,'Export 2022'!$AF$3:$AF$1000)</f>
        <v>11016</v>
      </c>
      <c r="N145" s="5">
        <f>_xlfn.XLOOKUP(A145,'Export 2023'!$K$3:$K$1000,'Export 2023'!$AF$3:$AF$1000)</f>
        <v>8467</v>
      </c>
      <c r="O145" s="5">
        <f>_xlfn.XLOOKUP(A145,'Export Dossier'!$K$3:$K$974,'Export Dossier'!$AD$3:$AD$974)</f>
        <v>16000</v>
      </c>
      <c r="P145" s="31">
        <f>_xlfn.XLOOKUP(C145,'Export Action'!$A$3:$A$1999,'Export Action'!$AS$3:$AS$1999)</f>
        <v>8000</v>
      </c>
      <c r="Q145" s="29">
        <f>(_xlfn.XLOOKUP(C145,'Export Action'!$A$3:$A$1999,'Export Action'!$AS$3:$AS$1999))/_xlfn.XLOOKUP(C145,'Export Action'!$A$3:$A$1999,'Export Action'!$AR$3:$AR$1999)</f>
        <v>0.47337278106508873</v>
      </c>
      <c r="R145" s="63" t="str">
        <f>IF(OR(_xlfn.XLOOKUP(C145,'Export Action'!$A$3:$A$1999,'Export Action'!$AO$3:$AO$1999)="Communes ZRR./bassins de vie pop &gt; 50% ZRR",_xlfn.XLOOKUP(C145,'Export Action'!$A$3:$A$1999,'Export Action'!$AO$3:$AO$1999)="Contrats de relance et de transition écologique (CRTE) rural"),"Oui","Non")</f>
        <v>Non</v>
      </c>
      <c r="S145" s="73"/>
      <c r="T145" s="74">
        <f t="shared" si="3"/>
        <v>39</v>
      </c>
      <c r="U145" s="75"/>
      <c r="V145" s="8" t="str" cm="1">
        <f t="array" ref="V145">IF(SUMPRODUCT((Tableau13[NOM DE LA STRUCTURE]=Tableau13[[#This Row],[NOM DE LA STRUCTURE]])*Tableau13[MONTANT PROPOSE POUR L''ACTION])=0,"",SUMPRODUCT((Tableau13[NOM DE LA STRUCTURE]=Tableau13[[#This Row],[NOM DE LA STRUCTURE]])*Tableau13[MONTANT PROPOSE POUR L''ACTION]))</f>
        <v/>
      </c>
      <c r="W145" s="79"/>
    </row>
    <row r="146" spans="1:23" ht="33" hidden="1" customHeight="1" x14ac:dyDescent="0.25">
      <c r="A146" s="13" t="str">
        <f>_xlfn.XLOOKUP(C146,'Export Action'!$A$3:$A$1999,'Export Action'!$L$3:$L$1999)</f>
        <v>33098391700056</v>
      </c>
      <c r="B146" s="84" t="str">
        <f>_xlfn.XLOOKUP(A146,'Export Action'!$L$3:$L$1999,'Export Action'!$O$3:$O$1999)</f>
        <v>COMITE DEPARTEMENTAL DE TENNIS DE TABLE DU VAL DE MARNE</v>
      </c>
      <c r="C146" s="1" t="s">
        <v>16069</v>
      </c>
      <c r="D146" s="36" t="str">
        <f>_xlfn.XLOOKUP(C146,'Export Action'!$A$3:$A$1999,'Export Action'!$X$3:$X$1999)</f>
        <v>Animation de la fan zone de Créteil- en route vers les jeux</v>
      </c>
      <c r="E146" s="1" t="str">
        <f>_xlfn.XLOOKUP(A146,'Export Dossier'!$K$3:$K$974,'Export Dossier'!$D$3:$D$974)</f>
        <v>FFTT-IDF-24-0035</v>
      </c>
      <c r="F146" s="1" t="str">
        <f>_xlfn.XLOOKUP(C146,'Export Action'!$A$3:$A$1999,'Export Action'!$AE$3:$AE$1999)</f>
        <v>Nouvelles pratiques</v>
      </c>
      <c r="G146" s="68"/>
      <c r="H146" s="71"/>
      <c r="I146" s="71"/>
      <c r="J146" s="1" t="str">
        <f>_xlfn.XLOOKUP(C146,'Export Action'!$A$3:$A$1999,'Export Action'!$J$3:$J$1999)</f>
        <v>Première demande</v>
      </c>
      <c r="K146" s="1" t="str">
        <f>_xlfn.XLOOKUP(C146,'Export Action'!$A$3:$A$1999,'Export Action'!$AL$3:$AL$1999)</f>
        <v>Mixte</v>
      </c>
      <c r="L146" s="1">
        <f>_xlfn.XLOOKUP(C146,'Export Action'!$A$3:$A$1999,'Export Action'!$AM$3:$AM$1999)</f>
        <v>6000</v>
      </c>
      <c r="M146" s="5">
        <f>_xlfn.XLOOKUP(A146,'Export 2022'!$K$3:$K$1000,'Export 2022'!$AF$3:$AF$1000)</f>
        <v>11016</v>
      </c>
      <c r="N146" s="5">
        <f>_xlfn.XLOOKUP(A146,'Export 2023'!$K$3:$K$1000,'Export 2023'!$AF$3:$AF$1000)</f>
        <v>8467</v>
      </c>
      <c r="O146" s="5">
        <f>_xlfn.XLOOKUP(A146,'Export Dossier'!$K$3:$K$974,'Export Dossier'!$AD$3:$AD$974)</f>
        <v>16000</v>
      </c>
      <c r="P146" s="31">
        <f>_xlfn.XLOOKUP(C146,'Export Action'!$A$3:$A$1999,'Export Action'!$AS$3:$AS$1999)</f>
        <v>3000</v>
      </c>
      <c r="Q146" s="29">
        <f>(_xlfn.XLOOKUP(C146,'Export Action'!$A$3:$A$1999,'Export Action'!$AS$3:$AS$1999))/_xlfn.XLOOKUP(C146,'Export Action'!$A$3:$A$1999,'Export Action'!$AR$3:$AR$1999)</f>
        <v>0.36144578313253012</v>
      </c>
      <c r="R146" s="63" t="str">
        <f>IF(OR(_xlfn.XLOOKUP(C146,'Export Action'!$A$3:$A$1999,'Export Action'!$AO$3:$AO$1999)="Communes ZRR./bassins de vie pop &gt; 50% ZRR",_xlfn.XLOOKUP(C146,'Export Action'!$A$3:$A$1999,'Export Action'!$AO$3:$AO$1999)="Contrats de relance et de transition écologique (CRTE) rural"),"Oui","Non")</f>
        <v>Non</v>
      </c>
      <c r="S146" s="73"/>
      <c r="T146" s="74">
        <f t="shared" si="3"/>
        <v>39</v>
      </c>
      <c r="U146" s="75"/>
      <c r="V146" s="8" t="str" cm="1">
        <f t="array" ref="V146">IF(SUMPRODUCT((Tableau13[NOM DE LA STRUCTURE]=Tableau13[[#This Row],[NOM DE LA STRUCTURE]])*Tableau13[MONTANT PROPOSE POUR L''ACTION])=0,"",SUMPRODUCT((Tableau13[NOM DE LA STRUCTURE]=Tableau13[[#This Row],[NOM DE LA STRUCTURE]])*Tableau13[MONTANT PROPOSE POUR L''ACTION]))</f>
        <v/>
      </c>
      <c r="W146" s="79"/>
    </row>
    <row r="147" spans="1:23" ht="33" hidden="1" customHeight="1" x14ac:dyDescent="0.25">
      <c r="A147" s="13" t="str">
        <f>_xlfn.XLOOKUP(C147,'Export Action'!$A$3:$A$1999,'Export Action'!$L$3:$L$1999)</f>
        <v>33098391700056</v>
      </c>
      <c r="B147" s="84" t="str">
        <f>_xlfn.XLOOKUP(A147,'Export Action'!$L$3:$L$1999,'Export Action'!$O$3:$O$1999)</f>
        <v>COMITE DEPARTEMENTAL DE TENNIS DE TABLE DU VAL DE MARNE</v>
      </c>
      <c r="C147" s="1" t="s">
        <v>16075</v>
      </c>
      <c r="D147" s="36" t="str">
        <f>_xlfn.XLOOKUP(C147,'Export Action'!$A$3:$A$1999,'Export Action'!$X$3:$X$1999)</f>
        <v>accompagnement des clubs</v>
      </c>
      <c r="E147" s="1" t="str">
        <f>_xlfn.XLOOKUP(A147,'Export Dossier'!$K$3:$K$974,'Export Dossier'!$D$3:$D$974)</f>
        <v>FFTT-IDF-24-0035</v>
      </c>
      <c r="F147" s="1" t="str">
        <f>_xlfn.XLOOKUP(C147,'Export Action'!$A$3:$A$1999,'Export Action'!$AE$3:$AE$1999)</f>
        <v>Structuration clubs/comités de demain</v>
      </c>
      <c r="G147" s="68"/>
      <c r="H147" s="71"/>
      <c r="I147" s="71"/>
      <c r="J147" s="1" t="str">
        <f>_xlfn.XLOOKUP(C147,'Export Action'!$A$3:$A$1999,'Export Action'!$J$3:$J$1999)</f>
        <v>Première demande</v>
      </c>
      <c r="K147" s="1" t="str">
        <f>_xlfn.XLOOKUP(C147,'Export Action'!$A$3:$A$1999,'Export Action'!$AL$3:$AL$1999)</f>
        <v>Mixte</v>
      </c>
      <c r="L147" s="1">
        <f>_xlfn.XLOOKUP(C147,'Export Action'!$A$3:$A$1999,'Export Action'!$AM$3:$AM$1999)</f>
        <v>70</v>
      </c>
      <c r="M147" s="5">
        <f>_xlfn.XLOOKUP(A147,'Export 2022'!$K$3:$K$1000,'Export 2022'!$AF$3:$AF$1000)</f>
        <v>11016</v>
      </c>
      <c r="N147" s="5">
        <f>_xlfn.XLOOKUP(A147,'Export 2023'!$K$3:$K$1000,'Export 2023'!$AF$3:$AF$1000)</f>
        <v>8467</v>
      </c>
      <c r="O147" s="5">
        <f>_xlfn.XLOOKUP(A147,'Export Dossier'!$K$3:$K$974,'Export Dossier'!$AD$3:$AD$974)</f>
        <v>16000</v>
      </c>
      <c r="P147" s="31">
        <f>_xlfn.XLOOKUP(C147,'Export Action'!$A$3:$A$1999,'Export Action'!$AS$3:$AS$1999)</f>
        <v>5000</v>
      </c>
      <c r="Q147" s="29">
        <f>(_xlfn.XLOOKUP(C147,'Export Action'!$A$3:$A$1999,'Export Action'!$AS$3:$AS$1999))/_xlfn.XLOOKUP(C147,'Export Action'!$A$3:$A$1999,'Export Action'!$AR$3:$AR$1999)</f>
        <v>0.45372050816696913</v>
      </c>
      <c r="R147" s="63" t="str">
        <f>IF(OR(_xlfn.XLOOKUP(C147,'Export Action'!$A$3:$A$1999,'Export Action'!$AO$3:$AO$1999)="Communes ZRR./bassins de vie pop &gt; 50% ZRR",_xlfn.XLOOKUP(C147,'Export Action'!$A$3:$A$1999,'Export Action'!$AO$3:$AO$1999)="Contrats de relance et de transition écologique (CRTE) rural"),"Oui","Non")</f>
        <v>Non</v>
      </c>
      <c r="S147" s="73"/>
      <c r="T147" s="74">
        <f t="shared" si="3"/>
        <v>39</v>
      </c>
      <c r="U147" s="75"/>
      <c r="V147" s="8" t="str" cm="1">
        <f t="array" ref="V147">IF(SUMPRODUCT((Tableau13[NOM DE LA STRUCTURE]=Tableau13[[#This Row],[NOM DE LA STRUCTURE]])*Tableau13[MONTANT PROPOSE POUR L''ACTION])=0,"",SUMPRODUCT((Tableau13[NOM DE LA STRUCTURE]=Tableau13[[#This Row],[NOM DE LA STRUCTURE]])*Tableau13[MONTANT PROPOSE POUR L''ACTION]))</f>
        <v/>
      </c>
      <c r="W147" s="79"/>
    </row>
    <row r="148" spans="1:23" ht="33" hidden="1" customHeight="1" x14ac:dyDescent="0.25">
      <c r="A148" s="13" t="str">
        <f>_xlfn.XLOOKUP(C148,'Export Action'!$A$3:$A$1999,'Export Action'!$L$3:$L$1999)</f>
        <v>34310989800043</v>
      </c>
      <c r="B148" s="84" t="str">
        <f>_xlfn.XLOOKUP(A148,'Export Action'!$L$3:$L$1999,'Export Action'!$O$3:$O$1999)</f>
        <v>FEDERATION FRANCAISE DE TENNIS DE TABLE - LIGUE DE L’ILE DE FRANCE - COMITE DEPARTEMENTAL DE LA SEINE-SAINT-DENIS</v>
      </c>
      <c r="C148" s="1" t="s">
        <v>16232</v>
      </c>
      <c r="D148" s="36" t="str">
        <f>_xlfn.XLOOKUP(C148,'Export Action'!$A$3:$A$1999,'Export Action'!$X$3:$X$1999)</f>
        <v>Nouvelles pratiques  / Ping en Extérieur et Ping VR</v>
      </c>
      <c r="E148" s="1" t="str">
        <f>_xlfn.XLOOKUP(A148,'Export Dossier'!$K$3:$K$974,'Export Dossier'!$D$3:$D$974)</f>
        <v>FFTT-IDF-24-0043</v>
      </c>
      <c r="F148" s="1" t="str">
        <f>_xlfn.XLOOKUP(C148,'Export Action'!$A$3:$A$1999,'Export Action'!$AE$3:$AE$1999)</f>
        <v>Nouvelles pratiques</v>
      </c>
      <c r="G148" s="68"/>
      <c r="H148" s="71"/>
      <c r="I148" s="71"/>
      <c r="J148" s="1" t="str">
        <f>_xlfn.XLOOKUP(C148,'Export Action'!$A$3:$A$1999,'Export Action'!$J$3:$J$1999)</f>
        <v>Renouvellement</v>
      </c>
      <c r="K148" s="1" t="str">
        <f>_xlfn.XLOOKUP(C148,'Export Action'!$A$3:$A$1999,'Export Action'!$AL$3:$AL$1999)</f>
        <v>Mixte</v>
      </c>
      <c r="L148" s="1">
        <f>_xlfn.XLOOKUP(C148,'Export Action'!$A$3:$A$1999,'Export Action'!$AM$3:$AM$1999)</f>
        <v>2100</v>
      </c>
      <c r="M148" s="5">
        <f>_xlfn.XLOOKUP(A148,'Export 2022'!$K$3:$K$1000,'Export 2022'!$AF$3:$AF$1000)</f>
        <v>17052</v>
      </c>
      <c r="N148" s="5">
        <f>_xlfn.XLOOKUP(A148,'Export 2023'!$K$3:$K$1000,'Export 2023'!$AF$3:$AF$1000)</f>
        <v>14061</v>
      </c>
      <c r="O148" s="5">
        <f>_xlfn.XLOOKUP(A148,'Export Dossier'!$K$3:$K$974,'Export Dossier'!$AD$3:$AD$974)</f>
        <v>13000</v>
      </c>
      <c r="P148" s="31">
        <f>_xlfn.XLOOKUP(C148,'Export Action'!$A$3:$A$1999,'Export Action'!$AS$3:$AS$1999)</f>
        <v>2000</v>
      </c>
      <c r="Q148" s="29">
        <f>(_xlfn.XLOOKUP(C148,'Export Action'!$A$3:$A$1999,'Export Action'!$AS$3:$AS$1999))/_xlfn.XLOOKUP(C148,'Export Action'!$A$3:$A$1999,'Export Action'!$AR$3:$AR$1999)</f>
        <v>0.46511627906976744</v>
      </c>
      <c r="R148" s="63" t="str">
        <f>IF(OR(_xlfn.XLOOKUP(C148,'Export Action'!$A$3:$A$1999,'Export Action'!$AO$3:$AO$1999)="Communes ZRR./bassins de vie pop &gt; 50% ZRR",_xlfn.XLOOKUP(C148,'Export Action'!$A$3:$A$1999,'Export Action'!$AO$3:$AO$1999)="Contrats de relance et de transition écologique (CRTE) rural"),"Oui","Non")</f>
        <v>Non</v>
      </c>
      <c r="S148" s="73"/>
      <c r="T148" s="74">
        <f t="shared" si="3"/>
        <v>40</v>
      </c>
      <c r="U148" s="75"/>
      <c r="V148" s="8" t="str" cm="1">
        <f t="array" ref="V148">IF(SUMPRODUCT((Tableau13[NOM DE LA STRUCTURE]=Tableau13[[#This Row],[NOM DE LA STRUCTURE]])*Tableau13[MONTANT PROPOSE POUR L''ACTION])=0,"",SUMPRODUCT((Tableau13[NOM DE LA STRUCTURE]=Tableau13[[#This Row],[NOM DE LA STRUCTURE]])*Tableau13[MONTANT PROPOSE POUR L''ACTION]))</f>
        <v/>
      </c>
      <c r="W148" s="79"/>
    </row>
    <row r="149" spans="1:23" ht="33" hidden="1" customHeight="1" x14ac:dyDescent="0.25">
      <c r="A149" s="13" t="str">
        <f>_xlfn.XLOOKUP(C149,'Export Action'!$A$3:$A$1999,'Export Action'!$L$3:$L$1999)</f>
        <v>34310989800043</v>
      </c>
      <c r="B149" s="84" t="str">
        <f>_xlfn.XLOOKUP(A149,'Export Action'!$L$3:$L$1999,'Export Action'!$O$3:$O$1999)</f>
        <v>FEDERATION FRANCAISE DE TENNIS DE TABLE - LIGUE DE L’ILE DE FRANCE - COMITE DEPARTEMENTAL DE LA SEINE-SAINT-DENIS</v>
      </c>
      <c r="C149" s="1" t="s">
        <v>16241</v>
      </c>
      <c r="D149" s="36" t="str">
        <f>_xlfn.XLOOKUP(C149,'Export Action'!$A$3:$A$1999,'Export Action'!$X$3:$X$1999)</f>
        <v>Ping Éducatif _ Recrutement et fidélisation des jeunes</v>
      </c>
      <c r="E149" s="1" t="str">
        <f>_xlfn.XLOOKUP(A149,'Export Dossier'!$K$3:$K$974,'Export Dossier'!$D$3:$D$974)</f>
        <v>FFTT-IDF-24-0043</v>
      </c>
      <c r="F149" s="1" t="str">
        <f>_xlfn.XLOOKUP(C149,'Export Action'!$A$3:$A$1999,'Export Action'!$AE$3:$AE$1999)</f>
        <v>Ping Educatif</v>
      </c>
      <c r="G149" s="68"/>
      <c r="H149" s="71"/>
      <c r="I149" s="71"/>
      <c r="J149" s="1" t="str">
        <f>_xlfn.XLOOKUP(C149,'Export Action'!$A$3:$A$1999,'Export Action'!$J$3:$J$1999)</f>
        <v>Renouvellement</v>
      </c>
      <c r="K149" s="1" t="str">
        <f>_xlfn.XLOOKUP(C149,'Export Action'!$A$3:$A$1999,'Export Action'!$AL$3:$AL$1999)</f>
        <v>Mixte</v>
      </c>
      <c r="L149" s="1">
        <f>_xlfn.XLOOKUP(C149,'Export Action'!$A$3:$A$1999,'Export Action'!$AM$3:$AM$1999)</f>
        <v>600</v>
      </c>
      <c r="M149" s="5">
        <f>_xlfn.XLOOKUP(A149,'Export 2022'!$K$3:$K$1000,'Export 2022'!$AF$3:$AF$1000)</f>
        <v>17052</v>
      </c>
      <c r="N149" s="5">
        <f>_xlfn.XLOOKUP(A149,'Export 2023'!$K$3:$K$1000,'Export 2023'!$AF$3:$AF$1000)</f>
        <v>14061</v>
      </c>
      <c r="O149" s="5">
        <f>_xlfn.XLOOKUP(A149,'Export Dossier'!$K$3:$K$974,'Export Dossier'!$AD$3:$AD$974)</f>
        <v>13000</v>
      </c>
      <c r="P149" s="31">
        <f>_xlfn.XLOOKUP(C149,'Export Action'!$A$3:$A$1999,'Export Action'!$AS$3:$AS$1999)</f>
        <v>6000</v>
      </c>
      <c r="Q149" s="29">
        <f>(_xlfn.XLOOKUP(C149,'Export Action'!$A$3:$A$1999,'Export Action'!$AS$3:$AS$1999))/_xlfn.XLOOKUP(C149,'Export Action'!$A$3:$A$1999,'Export Action'!$AR$3:$AR$1999)</f>
        <v>0.48504446240905419</v>
      </c>
      <c r="R149" s="63" t="str">
        <f>IF(OR(_xlfn.XLOOKUP(C149,'Export Action'!$A$3:$A$1999,'Export Action'!$AO$3:$AO$1999)="Communes ZRR./bassins de vie pop &gt; 50% ZRR",_xlfn.XLOOKUP(C149,'Export Action'!$A$3:$A$1999,'Export Action'!$AO$3:$AO$1999)="Contrats de relance et de transition écologique (CRTE) rural"),"Oui","Non")</f>
        <v>Non</v>
      </c>
      <c r="S149" s="73"/>
      <c r="T149" s="74">
        <f t="shared" si="3"/>
        <v>40</v>
      </c>
      <c r="U149" s="75"/>
      <c r="V149" s="8" t="str" cm="1">
        <f t="array" ref="V149">IF(SUMPRODUCT((Tableau13[NOM DE LA STRUCTURE]=Tableau13[[#This Row],[NOM DE LA STRUCTURE]])*Tableau13[MONTANT PROPOSE POUR L''ACTION])=0,"",SUMPRODUCT((Tableau13[NOM DE LA STRUCTURE]=Tableau13[[#This Row],[NOM DE LA STRUCTURE]])*Tableau13[MONTANT PROPOSE POUR L''ACTION]))</f>
        <v/>
      </c>
      <c r="W149" s="79"/>
    </row>
    <row r="150" spans="1:23" ht="33" hidden="1" customHeight="1" x14ac:dyDescent="0.25">
      <c r="A150" s="13" t="str">
        <f>_xlfn.XLOOKUP(C150,'Export Action'!$A$3:$A$1999,'Export Action'!$L$3:$L$1999)</f>
        <v>34310989800043</v>
      </c>
      <c r="B150" s="84" t="str">
        <f>_xlfn.XLOOKUP(A150,'Export Action'!$L$3:$L$1999,'Export Action'!$O$3:$O$1999)</f>
        <v>FEDERATION FRANCAISE DE TENNIS DE TABLE - LIGUE DE L’ILE DE FRANCE - COMITE DEPARTEMENTAL DE LA SEINE-SAINT-DENIS</v>
      </c>
      <c r="C150" s="1" t="s">
        <v>16247</v>
      </c>
      <c r="D150" s="36" t="str">
        <f>_xlfn.XLOOKUP(C150,'Export Action'!$A$3:$A$1999,'Export Action'!$X$3:$X$1999)</f>
        <v>Ping Inclusif _ Développement des dispositifs d'inclusion ou de réduction des inégalités d'accès à la pratique</v>
      </c>
      <c r="E150" s="1" t="str">
        <f>_xlfn.XLOOKUP(A150,'Export Dossier'!$K$3:$K$974,'Export Dossier'!$D$3:$D$974)</f>
        <v>FFTT-IDF-24-0043</v>
      </c>
      <c r="F150" s="1" t="str">
        <f>_xlfn.XLOOKUP(C150,'Export Action'!$A$3:$A$1999,'Export Action'!$AE$3:$AE$1999)</f>
        <v>Ping Inclusif</v>
      </c>
      <c r="G150" s="68"/>
      <c r="H150" s="71"/>
      <c r="I150" s="71"/>
      <c r="J150" s="1" t="str">
        <f>_xlfn.XLOOKUP(C150,'Export Action'!$A$3:$A$1999,'Export Action'!$J$3:$J$1999)</f>
        <v>Première demande</v>
      </c>
      <c r="K150" s="1" t="str">
        <f>_xlfn.XLOOKUP(C150,'Export Action'!$A$3:$A$1999,'Export Action'!$AL$3:$AL$1999)</f>
        <v>Masculin</v>
      </c>
      <c r="L150" s="1">
        <f>_xlfn.XLOOKUP(C150,'Export Action'!$A$3:$A$1999,'Export Action'!$AM$3:$AM$1999)</f>
        <v>200</v>
      </c>
      <c r="M150" s="5">
        <f>_xlfn.XLOOKUP(A150,'Export 2022'!$K$3:$K$1000,'Export 2022'!$AF$3:$AF$1000)</f>
        <v>17052</v>
      </c>
      <c r="N150" s="5">
        <f>_xlfn.XLOOKUP(A150,'Export 2023'!$K$3:$K$1000,'Export 2023'!$AF$3:$AF$1000)</f>
        <v>14061</v>
      </c>
      <c r="O150" s="5">
        <f>_xlfn.XLOOKUP(A150,'Export Dossier'!$K$3:$K$974,'Export Dossier'!$AD$3:$AD$974)</f>
        <v>13000</v>
      </c>
      <c r="P150" s="31">
        <f>_xlfn.XLOOKUP(C150,'Export Action'!$A$3:$A$1999,'Export Action'!$AS$3:$AS$1999)</f>
        <v>5000</v>
      </c>
      <c r="Q150" s="29">
        <f>(_xlfn.XLOOKUP(C150,'Export Action'!$A$3:$A$1999,'Export Action'!$AS$3:$AS$1999))/_xlfn.XLOOKUP(C150,'Export Action'!$A$3:$A$1999,'Export Action'!$AR$3:$AR$1999)</f>
        <v>0.46816479400749061</v>
      </c>
      <c r="R150" s="63" t="str">
        <f>IF(OR(_xlfn.XLOOKUP(C150,'Export Action'!$A$3:$A$1999,'Export Action'!$AO$3:$AO$1999)="Communes ZRR./bassins de vie pop &gt; 50% ZRR",_xlfn.XLOOKUP(C150,'Export Action'!$A$3:$A$1999,'Export Action'!$AO$3:$AO$1999)="Contrats de relance et de transition écologique (CRTE) rural"),"Oui","Non")</f>
        <v>Non</v>
      </c>
      <c r="S150" s="73"/>
      <c r="T150" s="74">
        <f t="shared" si="3"/>
        <v>40</v>
      </c>
      <c r="U150" s="75"/>
      <c r="V150" s="8" t="str" cm="1">
        <f t="array" ref="V150">IF(SUMPRODUCT((Tableau13[NOM DE LA STRUCTURE]=Tableau13[[#This Row],[NOM DE LA STRUCTURE]])*Tableau13[MONTANT PROPOSE POUR L''ACTION])=0,"",SUMPRODUCT((Tableau13[NOM DE LA STRUCTURE]=Tableau13[[#This Row],[NOM DE LA STRUCTURE]])*Tableau13[MONTANT PROPOSE POUR L''ACTION]))</f>
        <v/>
      </c>
      <c r="W150" s="79"/>
    </row>
    <row r="151" spans="1:23" ht="33" hidden="1" customHeight="1" x14ac:dyDescent="0.25">
      <c r="A151" s="13" t="str">
        <f>_xlfn.XLOOKUP(C151,'Export Action'!$A$3:$A$1999,'Export Action'!$L$3:$L$1999)</f>
        <v>38461226300036</v>
      </c>
      <c r="B151" s="84" t="str">
        <f>_xlfn.XLOOKUP(A151,'Export Action'!$L$3:$L$1999,'Export Action'!$O$3:$O$1999)</f>
        <v>COMITE DEPARTEMENTAL DE TENNIS DE TABLE DE SEINE-ET-MARNE</v>
      </c>
      <c r="C151" s="1" t="s">
        <v>16274</v>
      </c>
      <c r="D151" s="36" t="str">
        <f>_xlfn.XLOOKUP(C151,'Export Action'!$A$3:$A$1999,'Export Action'!$X$3:$X$1999)</f>
        <v>Eté Ping</v>
      </c>
      <c r="E151" s="1" t="str">
        <f>_xlfn.XLOOKUP(A151,'Export Dossier'!$K$3:$K$974,'Export Dossier'!$D$3:$D$974)</f>
        <v>FFTT-IDF-24-0045</v>
      </c>
      <c r="F151" s="1" t="str">
        <f>_xlfn.XLOOKUP(C151,'Export Action'!$A$3:$A$1999,'Export Action'!$AE$3:$AE$1999)</f>
        <v>Nouvelles pratiques</v>
      </c>
      <c r="G151" s="68"/>
      <c r="H151" s="71"/>
      <c r="I151" s="71"/>
      <c r="J151" s="1" t="str">
        <f>_xlfn.XLOOKUP(C151,'Export Action'!$A$3:$A$1999,'Export Action'!$J$3:$J$1999)</f>
        <v>Renouvellement</v>
      </c>
      <c r="K151" s="1" t="str">
        <f>_xlfn.XLOOKUP(C151,'Export Action'!$A$3:$A$1999,'Export Action'!$AL$3:$AL$1999)</f>
        <v>Mixte</v>
      </c>
      <c r="L151" s="1">
        <f>_xlfn.XLOOKUP(C151,'Export Action'!$A$3:$A$1999,'Export Action'!$AM$3:$AM$1999)</f>
        <v>500</v>
      </c>
      <c r="M151" s="5">
        <f>_xlfn.XLOOKUP(A151,'Export 2022'!$K$3:$K$1000,'Export 2022'!$AF$3:$AF$1000)</f>
        <v>11631</v>
      </c>
      <c r="N151" s="5">
        <f>_xlfn.XLOOKUP(A151,'Export 2023'!$K$3:$K$1000,'Export 2023'!$AF$3:$AF$1000)</f>
        <v>11869</v>
      </c>
      <c r="O151" s="5">
        <f>_xlfn.XLOOKUP(A151,'Export Dossier'!$K$3:$K$974,'Export Dossier'!$AD$3:$AD$974)</f>
        <v>11750</v>
      </c>
      <c r="P151" s="31">
        <f>_xlfn.XLOOKUP(C151,'Export Action'!$A$3:$A$1999,'Export Action'!$AS$3:$AS$1999)</f>
        <v>4000</v>
      </c>
      <c r="Q151" s="29">
        <f>(_xlfn.XLOOKUP(C151,'Export Action'!$A$3:$A$1999,'Export Action'!$AS$3:$AS$1999))/_xlfn.XLOOKUP(C151,'Export Action'!$A$3:$A$1999,'Export Action'!$AR$3:$AR$1999)</f>
        <v>0.24024024024024024</v>
      </c>
      <c r="R151" s="63" t="str">
        <f>IF(OR(_xlfn.XLOOKUP(C151,'Export Action'!$A$3:$A$1999,'Export Action'!$AO$3:$AO$1999)="Communes ZRR./bassins de vie pop &gt; 50% ZRR",_xlfn.XLOOKUP(C151,'Export Action'!$A$3:$A$1999,'Export Action'!$AO$3:$AO$1999)="Contrats de relance et de transition écologique (CRTE) rural"),"Oui","Non")</f>
        <v>Non</v>
      </c>
      <c r="S151" s="73"/>
      <c r="T151" s="74">
        <f t="shared" si="3"/>
        <v>41</v>
      </c>
      <c r="U151" s="75"/>
      <c r="V151" s="8" t="str" cm="1">
        <f t="array" ref="V151">IF(SUMPRODUCT((Tableau13[NOM DE LA STRUCTURE]=Tableau13[[#This Row],[NOM DE LA STRUCTURE]])*Tableau13[MONTANT PROPOSE POUR L''ACTION])=0,"",SUMPRODUCT((Tableau13[NOM DE LA STRUCTURE]=Tableau13[[#This Row],[NOM DE LA STRUCTURE]])*Tableau13[MONTANT PROPOSE POUR L''ACTION]))</f>
        <v/>
      </c>
      <c r="W151" s="79"/>
    </row>
    <row r="152" spans="1:23" ht="33" hidden="1" customHeight="1" x14ac:dyDescent="0.25">
      <c r="A152" s="13" t="str">
        <f>_xlfn.XLOOKUP(C152,'Export Action'!$A$3:$A$1999,'Export Action'!$L$3:$L$1999)</f>
        <v>38461226300036</v>
      </c>
      <c r="B152" s="84" t="str">
        <f>_xlfn.XLOOKUP(A152,'Export Action'!$L$3:$L$1999,'Export Action'!$O$3:$O$1999)</f>
        <v>COMITE DEPARTEMENTAL DE TENNIS DE TABLE DE SEINE-ET-MARNE</v>
      </c>
      <c r="C152" s="1" t="s">
        <v>16281</v>
      </c>
      <c r="D152" s="36" t="str">
        <f>_xlfn.XLOOKUP(C152,'Export Action'!$A$3:$A$1999,'Export Action'!$X$3:$X$1999)</f>
        <v>Aider nos jeunes à atteindre le haut niveau</v>
      </c>
      <c r="E152" s="1" t="str">
        <f>_xlfn.XLOOKUP(A152,'Export Dossier'!$K$3:$K$974,'Export Dossier'!$D$3:$D$974)</f>
        <v>FFTT-IDF-24-0045</v>
      </c>
      <c r="F152" s="1" t="str">
        <f>_xlfn.XLOOKUP(C152,'Export Action'!$A$3:$A$1999,'Export Action'!$AE$3:$AE$1999)</f>
        <v>PPF - Optimisation de l’entraînement</v>
      </c>
      <c r="G152" s="68"/>
      <c r="H152" s="71"/>
      <c r="I152" s="71"/>
      <c r="J152" s="1" t="str">
        <f>_xlfn.XLOOKUP(C152,'Export Action'!$A$3:$A$1999,'Export Action'!$J$3:$J$1999)</f>
        <v>Renouvellement</v>
      </c>
      <c r="K152" s="1" t="str">
        <f>_xlfn.XLOOKUP(C152,'Export Action'!$A$3:$A$1999,'Export Action'!$AL$3:$AL$1999)</f>
        <v>Mixte</v>
      </c>
      <c r="L152" s="1">
        <f>_xlfn.XLOOKUP(C152,'Export Action'!$A$3:$A$1999,'Export Action'!$AM$3:$AM$1999)</f>
        <v>24</v>
      </c>
      <c r="M152" s="5">
        <f>_xlfn.XLOOKUP(A152,'Export 2022'!$K$3:$K$1000,'Export 2022'!$AF$3:$AF$1000)</f>
        <v>11631</v>
      </c>
      <c r="N152" s="5">
        <f>_xlfn.XLOOKUP(A152,'Export 2023'!$K$3:$K$1000,'Export 2023'!$AF$3:$AF$1000)</f>
        <v>11869</v>
      </c>
      <c r="O152" s="5">
        <f>_xlfn.XLOOKUP(A152,'Export Dossier'!$K$3:$K$974,'Export Dossier'!$AD$3:$AD$974)</f>
        <v>11750</v>
      </c>
      <c r="P152" s="31">
        <f>_xlfn.XLOOKUP(C152,'Export Action'!$A$3:$A$1999,'Export Action'!$AS$3:$AS$1999)</f>
        <v>2250</v>
      </c>
      <c r="Q152" s="29">
        <f>(_xlfn.XLOOKUP(C152,'Export Action'!$A$3:$A$1999,'Export Action'!$AS$3:$AS$1999))/_xlfn.XLOOKUP(C152,'Export Action'!$A$3:$A$1999,'Export Action'!$AR$3:$AR$1999)</f>
        <v>0.18367346938775511</v>
      </c>
      <c r="R152" s="63" t="str">
        <f>IF(OR(_xlfn.XLOOKUP(C152,'Export Action'!$A$3:$A$1999,'Export Action'!$AO$3:$AO$1999)="Communes ZRR./bassins de vie pop &gt; 50% ZRR",_xlfn.XLOOKUP(C152,'Export Action'!$A$3:$A$1999,'Export Action'!$AO$3:$AO$1999)="Contrats de relance et de transition écologique (CRTE) rural"),"Oui","Non")</f>
        <v>Non</v>
      </c>
      <c r="S152" s="73"/>
      <c r="T152" s="74">
        <f t="shared" si="3"/>
        <v>41</v>
      </c>
      <c r="U152" s="75"/>
      <c r="V152" s="8" t="str" cm="1">
        <f t="array" ref="V152">IF(SUMPRODUCT((Tableau13[NOM DE LA STRUCTURE]=Tableau13[[#This Row],[NOM DE LA STRUCTURE]])*Tableau13[MONTANT PROPOSE POUR L''ACTION])=0,"",SUMPRODUCT((Tableau13[NOM DE LA STRUCTURE]=Tableau13[[#This Row],[NOM DE LA STRUCTURE]])*Tableau13[MONTANT PROPOSE POUR L''ACTION]))</f>
        <v/>
      </c>
      <c r="W152" s="79"/>
    </row>
    <row r="153" spans="1:23" ht="33" hidden="1" customHeight="1" x14ac:dyDescent="0.25">
      <c r="A153" s="13" t="str">
        <f>_xlfn.XLOOKUP(C153,'Export Action'!$A$3:$A$1999,'Export Action'!$L$3:$L$1999)</f>
        <v>38461226300036</v>
      </c>
      <c r="B153" s="84" t="str">
        <f>_xlfn.XLOOKUP(A153,'Export Action'!$L$3:$L$1999,'Export Action'!$O$3:$O$1999)</f>
        <v>COMITE DEPARTEMENTAL DE TENNIS DE TABLE DE SEINE-ET-MARNE</v>
      </c>
      <c r="C153" s="1" t="s">
        <v>16287</v>
      </c>
      <c r="D153" s="36" t="str">
        <f>_xlfn.XLOOKUP(C153,'Export Action'!$A$3:$A$1999,'Export Action'!$X$3:$X$1999)</f>
        <v>Former nos responsables d'associations et nos bénévoles</v>
      </c>
      <c r="E153" s="1" t="str">
        <f>_xlfn.XLOOKUP(A153,'Export Dossier'!$K$3:$K$974,'Export Dossier'!$D$3:$D$974)</f>
        <v>FFTT-IDF-24-0045</v>
      </c>
      <c r="F153" s="1" t="str">
        <f>_xlfn.XLOOKUP(C153,'Export Action'!$A$3:$A$1999,'Export Action'!$AE$3:$AE$1999)</f>
        <v>Structuration clubs/comités de demain</v>
      </c>
      <c r="G153" s="68"/>
      <c r="H153" s="71"/>
      <c r="I153" s="71"/>
      <c r="J153" s="1" t="str">
        <f>_xlfn.XLOOKUP(C153,'Export Action'!$A$3:$A$1999,'Export Action'!$J$3:$J$1999)</f>
        <v>Première demande</v>
      </c>
      <c r="K153" s="1" t="str">
        <f>_xlfn.XLOOKUP(C153,'Export Action'!$A$3:$A$1999,'Export Action'!$AL$3:$AL$1999)</f>
        <v>Mixte</v>
      </c>
      <c r="L153" s="1">
        <f>_xlfn.XLOOKUP(C153,'Export Action'!$A$3:$A$1999,'Export Action'!$AM$3:$AM$1999)</f>
        <v>50</v>
      </c>
      <c r="M153" s="5">
        <f>_xlfn.XLOOKUP(A153,'Export 2022'!$K$3:$K$1000,'Export 2022'!$AF$3:$AF$1000)</f>
        <v>11631</v>
      </c>
      <c r="N153" s="5">
        <f>_xlfn.XLOOKUP(A153,'Export 2023'!$K$3:$K$1000,'Export 2023'!$AF$3:$AF$1000)</f>
        <v>11869</v>
      </c>
      <c r="O153" s="5">
        <f>_xlfn.XLOOKUP(A153,'Export Dossier'!$K$3:$K$974,'Export Dossier'!$AD$3:$AD$974)</f>
        <v>11750</v>
      </c>
      <c r="P153" s="31">
        <f>_xlfn.XLOOKUP(C153,'Export Action'!$A$3:$A$1999,'Export Action'!$AS$3:$AS$1999)</f>
        <v>3500</v>
      </c>
      <c r="Q153" s="29">
        <f>(_xlfn.XLOOKUP(C153,'Export Action'!$A$3:$A$1999,'Export Action'!$AS$3:$AS$1999))/_xlfn.XLOOKUP(C153,'Export Action'!$A$3:$A$1999,'Export Action'!$AR$3:$AR$1999)</f>
        <v>0.36082474226804123</v>
      </c>
      <c r="R153" s="63" t="str">
        <f>IF(OR(_xlfn.XLOOKUP(C153,'Export Action'!$A$3:$A$1999,'Export Action'!$AO$3:$AO$1999)="Communes ZRR./bassins de vie pop &gt; 50% ZRR",_xlfn.XLOOKUP(C153,'Export Action'!$A$3:$A$1999,'Export Action'!$AO$3:$AO$1999)="Contrats de relance et de transition écologique (CRTE) rural"),"Oui","Non")</f>
        <v>Non</v>
      </c>
      <c r="S153" s="73"/>
      <c r="T153" s="74">
        <f t="shared" si="3"/>
        <v>41</v>
      </c>
      <c r="U153" s="75"/>
      <c r="V153" s="8" t="str" cm="1">
        <f t="array" ref="V153">IF(SUMPRODUCT((Tableau13[NOM DE LA STRUCTURE]=Tableau13[[#This Row],[NOM DE LA STRUCTURE]])*Tableau13[MONTANT PROPOSE POUR L''ACTION])=0,"",SUMPRODUCT((Tableau13[NOM DE LA STRUCTURE]=Tableau13[[#This Row],[NOM DE LA STRUCTURE]])*Tableau13[MONTANT PROPOSE POUR L''ACTION]))</f>
        <v/>
      </c>
      <c r="W153" s="79"/>
    </row>
    <row r="154" spans="1:23" ht="33" hidden="1" customHeight="1" x14ac:dyDescent="0.25">
      <c r="A154" s="13" t="str">
        <f>_xlfn.XLOOKUP(C154,'Export Action'!$A$3:$A$1999,'Export Action'!$L$3:$L$1999)</f>
        <v>38461226300036</v>
      </c>
      <c r="B154" s="84" t="str">
        <f>_xlfn.XLOOKUP(A154,'Export Action'!$L$3:$L$1999,'Export Action'!$O$3:$O$1999)</f>
        <v>COMITE DEPARTEMENTAL DE TENNIS DE TABLE DE SEINE-ET-MARNE</v>
      </c>
      <c r="C154" s="1" t="s">
        <v>16293</v>
      </c>
      <c r="D154" s="36" t="str">
        <f>_xlfn.XLOOKUP(C154,'Export Action'!$A$3:$A$1999,'Export Action'!$X$3:$X$1999)</f>
        <v>Du Stade vers l'Emploi</v>
      </c>
      <c r="E154" s="1" t="str">
        <f>_xlfn.XLOOKUP(A154,'Export Dossier'!$K$3:$K$974,'Export Dossier'!$D$3:$D$974)</f>
        <v>FFTT-IDF-24-0045</v>
      </c>
      <c r="F154" s="1">
        <f>_xlfn.XLOOKUP(C154,'Export Action'!$A$3:$A$1999,'Export Action'!$AE$3:$AE$1999)</f>
        <v>0</v>
      </c>
      <c r="G154" s="68"/>
      <c r="H154" s="71"/>
      <c r="I154" s="71"/>
      <c r="J154" s="1" t="str">
        <f>_xlfn.XLOOKUP(C154,'Export Action'!$A$3:$A$1999,'Export Action'!$J$3:$J$1999)</f>
        <v>Première demande</v>
      </c>
      <c r="K154" s="1" t="str">
        <f>_xlfn.XLOOKUP(C154,'Export Action'!$A$3:$A$1999,'Export Action'!$AL$3:$AL$1999)</f>
        <v>Mixte</v>
      </c>
      <c r="L154" s="1">
        <f>_xlfn.XLOOKUP(C154,'Export Action'!$A$3:$A$1999,'Export Action'!$AM$3:$AM$1999)</f>
        <v>175</v>
      </c>
      <c r="M154" s="5">
        <f>_xlfn.XLOOKUP(A154,'Export 2022'!$K$3:$K$1000,'Export 2022'!$AF$3:$AF$1000)</f>
        <v>11631</v>
      </c>
      <c r="N154" s="5">
        <f>_xlfn.XLOOKUP(A154,'Export 2023'!$K$3:$K$1000,'Export 2023'!$AF$3:$AF$1000)</f>
        <v>11869</v>
      </c>
      <c r="O154" s="5">
        <f>_xlfn.XLOOKUP(A154,'Export Dossier'!$K$3:$K$974,'Export Dossier'!$AD$3:$AD$974)</f>
        <v>11750</v>
      </c>
      <c r="P154" s="31">
        <f>_xlfn.XLOOKUP(C154,'Export Action'!$A$3:$A$1999,'Export Action'!$AS$3:$AS$1999)</f>
        <v>2000</v>
      </c>
      <c r="Q154" s="29">
        <f>(_xlfn.XLOOKUP(C154,'Export Action'!$A$3:$A$1999,'Export Action'!$AS$3:$AS$1999))/_xlfn.XLOOKUP(C154,'Export Action'!$A$3:$A$1999,'Export Action'!$AR$3:$AR$1999)</f>
        <v>0.28169014084507044</v>
      </c>
      <c r="R154" s="63" t="str">
        <f>IF(OR(_xlfn.XLOOKUP(C154,'Export Action'!$A$3:$A$1999,'Export Action'!$AO$3:$AO$1999)="Communes ZRR./bassins de vie pop &gt; 50% ZRR",_xlfn.XLOOKUP(C154,'Export Action'!$A$3:$A$1999,'Export Action'!$AO$3:$AO$1999)="Contrats de relance et de transition écologique (CRTE) rural"),"Oui","Non")</f>
        <v>Non</v>
      </c>
      <c r="S154" s="73"/>
      <c r="T154" s="74">
        <f t="shared" si="3"/>
        <v>41</v>
      </c>
      <c r="U154" s="75"/>
      <c r="V154" s="8" t="str" cm="1">
        <f t="array" ref="V154">IF(SUMPRODUCT((Tableau13[NOM DE LA STRUCTURE]=Tableau13[[#This Row],[NOM DE LA STRUCTURE]])*Tableau13[MONTANT PROPOSE POUR L''ACTION])=0,"",SUMPRODUCT((Tableau13[NOM DE LA STRUCTURE]=Tableau13[[#This Row],[NOM DE LA STRUCTURE]])*Tableau13[MONTANT PROPOSE POUR L''ACTION]))</f>
        <v/>
      </c>
      <c r="W154" s="79"/>
    </row>
    <row r="155" spans="1:23" ht="33" hidden="1" customHeight="1" x14ac:dyDescent="0.25">
      <c r="A155" s="13" t="str">
        <f>_xlfn.XLOOKUP(C155,'Export Action'!$A$3:$A$1999,'Export Action'!$L$3:$L$1999)</f>
        <v>32719405600047</v>
      </c>
      <c r="B155" s="84" t="str">
        <f>_xlfn.XLOOKUP(A155,'Export Action'!$L$3:$L$1999,'Export Action'!$O$3:$O$1999)</f>
        <v>COMITE DEPARTEMENTAL DU VAL D'OISE DE TENNIS DE TABLE</v>
      </c>
      <c r="C155" s="1" t="s">
        <v>16345</v>
      </c>
      <c r="D155" s="36" t="str">
        <f>_xlfn.XLOOKUP(C155,'Export Action'!$A$3:$A$1999,'Export Action'!$X$3:$X$1999)</f>
        <v>Action directe ou d'aide au développement du Ping VR (organisation de tournois, prêt de matériel, achat de matériel pour faire jouer et faire connaître</v>
      </c>
      <c r="E155" s="1" t="str">
        <f>_xlfn.XLOOKUP(A155,'Export Dossier'!$K$3:$K$974,'Export Dossier'!$D$3:$D$974)</f>
        <v>FFTT-IDF-24-0050</v>
      </c>
      <c r="F155" s="1" t="str">
        <f>_xlfn.XLOOKUP(C155,'Export Action'!$A$3:$A$1999,'Export Action'!$AE$3:$AE$1999)</f>
        <v>Nouvelles pratiques</v>
      </c>
      <c r="G155" s="68"/>
      <c r="H155" s="71"/>
      <c r="I155" s="71"/>
      <c r="J155" s="1" t="str">
        <f>_xlfn.XLOOKUP(C155,'Export Action'!$A$3:$A$1999,'Export Action'!$J$3:$J$1999)</f>
        <v>Première demande</v>
      </c>
      <c r="K155" s="1" t="str">
        <f>_xlfn.XLOOKUP(C155,'Export Action'!$A$3:$A$1999,'Export Action'!$AL$3:$AL$1999)</f>
        <v>Mixte</v>
      </c>
      <c r="L155" s="1">
        <f>_xlfn.XLOOKUP(C155,'Export Action'!$A$3:$A$1999,'Export Action'!$AM$3:$AM$1999)</f>
        <v>250</v>
      </c>
      <c r="M155" s="5">
        <f>_xlfn.XLOOKUP(A155,'Export 2022'!$K$3:$K$1000,'Export 2022'!$AF$3:$AF$1000)</f>
        <v>10500</v>
      </c>
      <c r="N155" s="5">
        <f>_xlfn.XLOOKUP(A155,'Export 2023'!$K$3:$K$1000,'Export 2023'!$AF$3:$AF$1000)</f>
        <v>10304</v>
      </c>
      <c r="O155" s="5">
        <f>_xlfn.XLOOKUP(A155,'Export Dossier'!$K$3:$K$974,'Export Dossier'!$AD$3:$AD$974)</f>
        <v>8200</v>
      </c>
      <c r="P155" s="31">
        <f>_xlfn.XLOOKUP(C155,'Export Action'!$A$3:$A$1999,'Export Action'!$AS$3:$AS$1999)</f>
        <v>4000</v>
      </c>
      <c r="Q155" s="29">
        <f>(_xlfn.XLOOKUP(C155,'Export Action'!$A$3:$A$1999,'Export Action'!$AS$3:$AS$1999))/_xlfn.XLOOKUP(C155,'Export Action'!$A$3:$A$1999,'Export Action'!$AR$3:$AR$1999)</f>
        <v>0.4</v>
      </c>
      <c r="R155" s="63" t="str">
        <f>IF(OR(_xlfn.XLOOKUP(C155,'Export Action'!$A$3:$A$1999,'Export Action'!$AO$3:$AO$1999)="Communes ZRR./bassins de vie pop &gt; 50% ZRR",_xlfn.XLOOKUP(C155,'Export Action'!$A$3:$A$1999,'Export Action'!$AO$3:$AO$1999)="Contrats de relance et de transition écologique (CRTE) rural"),"Oui","Non")</f>
        <v>Non</v>
      </c>
      <c r="S155" s="73"/>
      <c r="T155" s="74">
        <f t="shared" si="3"/>
        <v>42</v>
      </c>
      <c r="U155" s="75"/>
      <c r="V155" s="8" t="str" cm="1">
        <f t="array" ref="V155">IF(SUMPRODUCT((Tableau13[NOM DE LA STRUCTURE]=Tableau13[[#This Row],[NOM DE LA STRUCTURE]])*Tableau13[MONTANT PROPOSE POUR L''ACTION])=0,"",SUMPRODUCT((Tableau13[NOM DE LA STRUCTURE]=Tableau13[[#This Row],[NOM DE LA STRUCTURE]])*Tableau13[MONTANT PROPOSE POUR L''ACTION]))</f>
        <v/>
      </c>
      <c r="W155" s="79"/>
    </row>
    <row r="156" spans="1:23" ht="33" hidden="1" customHeight="1" x14ac:dyDescent="0.25">
      <c r="A156" s="13" t="str">
        <f>_xlfn.XLOOKUP(C156,'Export Action'!$A$3:$A$1999,'Export Action'!$L$3:$L$1999)</f>
        <v>32719405600047</v>
      </c>
      <c r="B156" s="84" t="str">
        <f>_xlfn.XLOOKUP(A156,'Export Action'!$L$3:$L$1999,'Export Action'!$O$3:$O$1999)</f>
        <v>COMITE DEPARTEMENTAL DU VAL D'OISE DE TENNIS DE TABLE</v>
      </c>
      <c r="C156" s="1" t="s">
        <v>16352</v>
      </c>
      <c r="D156" s="36" t="str">
        <f>_xlfn.XLOOKUP(C156,'Export Action'!$A$3:$A$1999,'Export Action'!$X$3:$X$1999)</f>
        <v>II. Structuration club de demain - Animation territoriale (au choix)</v>
      </c>
      <c r="E156" s="1" t="str">
        <f>_xlfn.XLOOKUP(A156,'Export Dossier'!$K$3:$K$974,'Export Dossier'!$D$3:$D$974)</f>
        <v>FFTT-IDF-24-0050</v>
      </c>
      <c r="F156" s="1" t="str">
        <f>_xlfn.XLOOKUP(C156,'Export Action'!$A$3:$A$1999,'Export Action'!$AE$3:$AE$1999)</f>
        <v>Structuration clubs/comités de demain</v>
      </c>
      <c r="G156" s="68"/>
      <c r="H156" s="71"/>
      <c r="I156" s="71"/>
      <c r="J156" s="1" t="str">
        <f>_xlfn.XLOOKUP(C156,'Export Action'!$A$3:$A$1999,'Export Action'!$J$3:$J$1999)</f>
        <v>Renouvellement</v>
      </c>
      <c r="K156" s="1" t="str">
        <f>_xlfn.XLOOKUP(C156,'Export Action'!$A$3:$A$1999,'Export Action'!$AL$3:$AL$1999)</f>
        <v>Mixte</v>
      </c>
      <c r="L156" s="1">
        <f>_xlfn.XLOOKUP(C156,'Export Action'!$A$3:$A$1999,'Export Action'!$AM$3:$AM$1999)</f>
        <v>100</v>
      </c>
      <c r="M156" s="5">
        <f>_xlfn.XLOOKUP(A156,'Export 2022'!$K$3:$K$1000,'Export 2022'!$AF$3:$AF$1000)</f>
        <v>10500</v>
      </c>
      <c r="N156" s="5">
        <f>_xlfn.XLOOKUP(A156,'Export 2023'!$K$3:$K$1000,'Export 2023'!$AF$3:$AF$1000)</f>
        <v>10304</v>
      </c>
      <c r="O156" s="5">
        <f>_xlfn.XLOOKUP(A156,'Export Dossier'!$K$3:$K$974,'Export Dossier'!$AD$3:$AD$974)</f>
        <v>8200</v>
      </c>
      <c r="P156" s="31">
        <f>_xlfn.XLOOKUP(C156,'Export Action'!$A$3:$A$1999,'Export Action'!$AS$3:$AS$1999)</f>
        <v>2000</v>
      </c>
      <c r="Q156" s="29">
        <f>(_xlfn.XLOOKUP(C156,'Export Action'!$A$3:$A$1999,'Export Action'!$AS$3:$AS$1999))/_xlfn.XLOOKUP(C156,'Export Action'!$A$3:$A$1999,'Export Action'!$AR$3:$AR$1999)</f>
        <v>0.4</v>
      </c>
      <c r="R156" s="63" t="str">
        <f>IF(OR(_xlfn.XLOOKUP(C156,'Export Action'!$A$3:$A$1999,'Export Action'!$AO$3:$AO$1999)="Communes ZRR./bassins de vie pop &gt; 50% ZRR",_xlfn.XLOOKUP(C156,'Export Action'!$A$3:$A$1999,'Export Action'!$AO$3:$AO$1999)="Contrats de relance et de transition écologique (CRTE) rural"),"Oui","Non")</f>
        <v>Non</v>
      </c>
      <c r="S156" s="73"/>
      <c r="T156" s="74">
        <f t="shared" si="3"/>
        <v>42</v>
      </c>
      <c r="U156" s="75"/>
      <c r="V156" s="8" t="str" cm="1">
        <f t="array" ref="V156">IF(SUMPRODUCT((Tableau13[NOM DE LA STRUCTURE]=Tableau13[[#This Row],[NOM DE LA STRUCTURE]])*Tableau13[MONTANT PROPOSE POUR L''ACTION])=0,"",SUMPRODUCT((Tableau13[NOM DE LA STRUCTURE]=Tableau13[[#This Row],[NOM DE LA STRUCTURE]])*Tableau13[MONTANT PROPOSE POUR L''ACTION]))</f>
        <v/>
      </c>
      <c r="W156" s="79"/>
    </row>
    <row r="157" spans="1:23" ht="33" hidden="1" customHeight="1" x14ac:dyDescent="0.25">
      <c r="A157" s="13" t="str">
        <f>_xlfn.XLOOKUP(C157,'Export Action'!$A$3:$A$1999,'Export Action'!$L$3:$L$1999)</f>
        <v>32719405600047</v>
      </c>
      <c r="B157" s="84" t="str">
        <f>_xlfn.XLOOKUP(A157,'Export Action'!$L$3:$L$1999,'Export Action'!$O$3:$O$1999)</f>
        <v>COMITE DEPARTEMENTAL DU VAL D'OISE DE TENNIS DE TABLE</v>
      </c>
      <c r="C157" s="1" t="s">
        <v>16358</v>
      </c>
      <c r="D157" s="36" t="str">
        <f>_xlfn.XLOOKUP(C157,'Export Action'!$A$3:$A$1999,'Export Action'!$X$3:$X$1999)</f>
        <v>Recrutement et fidélisation des jeunes</v>
      </c>
      <c r="E157" s="1" t="str">
        <f>_xlfn.XLOOKUP(A157,'Export Dossier'!$K$3:$K$974,'Export Dossier'!$D$3:$D$974)</f>
        <v>FFTT-IDF-24-0050</v>
      </c>
      <c r="F157" s="1" t="str">
        <f>_xlfn.XLOOKUP(C157,'Export Action'!$A$3:$A$1999,'Export Action'!$AE$3:$AE$1999)</f>
        <v>Ping Educatif</v>
      </c>
      <c r="G157" s="68"/>
      <c r="H157" s="71"/>
      <c r="I157" s="71"/>
      <c r="J157" s="1" t="str">
        <f>_xlfn.XLOOKUP(C157,'Export Action'!$A$3:$A$1999,'Export Action'!$J$3:$J$1999)</f>
        <v>Première demande</v>
      </c>
      <c r="K157" s="1" t="str">
        <f>_xlfn.XLOOKUP(C157,'Export Action'!$A$3:$A$1999,'Export Action'!$AL$3:$AL$1999)</f>
        <v>Mixte</v>
      </c>
      <c r="L157" s="1">
        <f>_xlfn.XLOOKUP(C157,'Export Action'!$A$3:$A$1999,'Export Action'!$AM$3:$AM$1999)</f>
        <v>120</v>
      </c>
      <c r="M157" s="5">
        <f>_xlfn.XLOOKUP(A157,'Export 2022'!$K$3:$K$1000,'Export 2022'!$AF$3:$AF$1000)</f>
        <v>10500</v>
      </c>
      <c r="N157" s="5">
        <f>_xlfn.XLOOKUP(A157,'Export 2023'!$K$3:$K$1000,'Export 2023'!$AF$3:$AF$1000)</f>
        <v>10304</v>
      </c>
      <c r="O157" s="5">
        <f>_xlfn.XLOOKUP(A157,'Export Dossier'!$K$3:$K$974,'Export Dossier'!$AD$3:$AD$974)</f>
        <v>8200</v>
      </c>
      <c r="P157" s="31">
        <f>_xlfn.XLOOKUP(C157,'Export Action'!$A$3:$A$1999,'Export Action'!$AS$3:$AS$1999)</f>
        <v>2200</v>
      </c>
      <c r="Q157" s="29">
        <f>(_xlfn.XLOOKUP(C157,'Export Action'!$A$3:$A$1999,'Export Action'!$AS$3:$AS$1999))/_xlfn.XLOOKUP(C157,'Export Action'!$A$3:$A$1999,'Export Action'!$AR$3:$AR$1999)</f>
        <v>0.35171862509992008</v>
      </c>
      <c r="R157" s="63" t="str">
        <f>IF(OR(_xlfn.XLOOKUP(C157,'Export Action'!$A$3:$A$1999,'Export Action'!$AO$3:$AO$1999)="Communes ZRR./bassins de vie pop &gt; 50% ZRR",_xlfn.XLOOKUP(C157,'Export Action'!$A$3:$A$1999,'Export Action'!$AO$3:$AO$1999)="Contrats de relance et de transition écologique (CRTE) rural"),"Oui","Non")</f>
        <v>Non</v>
      </c>
      <c r="S157" s="73"/>
      <c r="T157" s="74">
        <f t="shared" si="3"/>
        <v>42</v>
      </c>
      <c r="U157" s="75"/>
      <c r="V157" s="8" t="str" cm="1">
        <f t="array" ref="V157">IF(SUMPRODUCT((Tableau13[NOM DE LA STRUCTURE]=Tableau13[[#This Row],[NOM DE LA STRUCTURE]])*Tableau13[MONTANT PROPOSE POUR L''ACTION])=0,"",SUMPRODUCT((Tableau13[NOM DE LA STRUCTURE]=Tableau13[[#This Row],[NOM DE LA STRUCTURE]])*Tableau13[MONTANT PROPOSE POUR L''ACTION]))</f>
        <v/>
      </c>
      <c r="W157" s="79"/>
    </row>
    <row r="158" spans="1:23" ht="33" hidden="1" customHeight="1" x14ac:dyDescent="0.25">
      <c r="A158" s="13" t="str">
        <f>_xlfn.XLOOKUP(C158,'Export Action'!$A$3:$A$1999,'Export Action'!$L$3:$L$1999)</f>
        <v>34196746100037</v>
      </c>
      <c r="B158" s="84" t="str">
        <f>_xlfn.XLOOKUP(A158,'Export Action'!$L$3:$L$1999,'Export Action'!$O$3:$O$1999)</f>
        <v>COMITE DEPARTEMENTAL DE TENNIS DE TABLE DE L'ESSONNE</v>
      </c>
      <c r="C158" s="1" t="s">
        <v>16556</v>
      </c>
      <c r="D158" s="36" t="str">
        <f>_xlfn.XLOOKUP(C158,'Export Action'!$A$3:$A$1999,'Export Action'!$X$3:$X$1999)</f>
        <v>PSF FFTT 2024 - Action 1 (obligatoire) : Nouvelles pratiques - Ping en extérieur et Ping VR</v>
      </c>
      <c r="E158" s="1" t="str">
        <f>_xlfn.XLOOKUP(A158,'Export Dossier'!$K$3:$K$974,'Export Dossier'!$D$3:$D$974)</f>
        <v>FFTT-IDF-24-0062</v>
      </c>
      <c r="F158" s="1" t="str">
        <f>_xlfn.XLOOKUP(C158,'Export Action'!$A$3:$A$1999,'Export Action'!$AE$3:$AE$1999)</f>
        <v>Nouvelles pratiques</v>
      </c>
      <c r="G158" s="68"/>
      <c r="H158" s="71"/>
      <c r="I158" s="71"/>
      <c r="J158" s="1" t="str">
        <f>_xlfn.XLOOKUP(C158,'Export Action'!$A$3:$A$1999,'Export Action'!$J$3:$J$1999)</f>
        <v>Renouvellement</v>
      </c>
      <c r="K158" s="1" t="str">
        <f>_xlfn.XLOOKUP(C158,'Export Action'!$A$3:$A$1999,'Export Action'!$AL$3:$AL$1999)</f>
        <v>Mixte</v>
      </c>
      <c r="L158" s="1">
        <f>_xlfn.XLOOKUP(C158,'Export Action'!$A$3:$A$1999,'Export Action'!$AM$3:$AM$1999)</f>
        <v>500</v>
      </c>
      <c r="M158" s="5">
        <f>_xlfn.XLOOKUP(A158,'Export 2022'!$K$3:$K$1000,'Export 2022'!$AF$3:$AF$1000)</f>
        <v>17852</v>
      </c>
      <c r="N158" s="5">
        <f>_xlfn.XLOOKUP(A158,'Export 2023'!$K$3:$K$1000,'Export 2023'!$AF$3:$AF$1000)</f>
        <v>13061</v>
      </c>
      <c r="O158" s="5">
        <f>_xlfn.XLOOKUP(A158,'Export Dossier'!$K$3:$K$974,'Export Dossier'!$AD$3:$AD$974)</f>
        <v>15400</v>
      </c>
      <c r="P158" s="31">
        <f>_xlfn.XLOOKUP(C158,'Export Action'!$A$3:$A$1999,'Export Action'!$AS$3:$AS$1999)</f>
        <v>4200</v>
      </c>
      <c r="Q158" s="29">
        <f>(_xlfn.XLOOKUP(C158,'Export Action'!$A$3:$A$1999,'Export Action'!$AS$3:$AS$1999))/_xlfn.XLOOKUP(C158,'Export Action'!$A$3:$A$1999,'Export Action'!$AR$3:$AR$1999)</f>
        <v>0.49528301886792453</v>
      </c>
      <c r="R158" s="63" t="str">
        <f>IF(OR(_xlfn.XLOOKUP(C158,'Export Action'!$A$3:$A$1999,'Export Action'!$AO$3:$AO$1999)="Communes ZRR./bassins de vie pop &gt; 50% ZRR",_xlfn.XLOOKUP(C158,'Export Action'!$A$3:$A$1999,'Export Action'!$AO$3:$AO$1999)="Contrats de relance et de transition écologique (CRTE) rural"),"Oui","Non")</f>
        <v>Non</v>
      </c>
      <c r="S158" s="73"/>
      <c r="T158" s="74">
        <f t="shared" si="3"/>
        <v>43</v>
      </c>
      <c r="U158" s="75"/>
      <c r="V158" s="8" t="str" cm="1">
        <f t="array" ref="V158">IF(SUMPRODUCT((Tableau13[NOM DE LA STRUCTURE]=Tableau13[[#This Row],[NOM DE LA STRUCTURE]])*Tableau13[MONTANT PROPOSE POUR L''ACTION])=0,"",SUMPRODUCT((Tableau13[NOM DE LA STRUCTURE]=Tableau13[[#This Row],[NOM DE LA STRUCTURE]])*Tableau13[MONTANT PROPOSE POUR L''ACTION]))</f>
        <v/>
      </c>
      <c r="W158" s="79"/>
    </row>
    <row r="159" spans="1:23" ht="33" hidden="1" customHeight="1" x14ac:dyDescent="0.25">
      <c r="A159" s="13" t="str">
        <f>_xlfn.XLOOKUP(C159,'Export Action'!$A$3:$A$1999,'Export Action'!$L$3:$L$1999)</f>
        <v>34196746100037</v>
      </c>
      <c r="B159" s="84" t="str">
        <f>_xlfn.XLOOKUP(A159,'Export Action'!$L$3:$L$1999,'Export Action'!$O$3:$O$1999)</f>
        <v>COMITE DEPARTEMENTAL DE TENNIS DE TABLE DE L'ESSONNE</v>
      </c>
      <c r="C159" s="1" t="s">
        <v>16563</v>
      </c>
      <c r="D159" s="36" t="str">
        <f>_xlfn.XLOOKUP(C159,'Export Action'!$A$3:$A$1999,'Export Action'!$X$3:$X$1999)</f>
        <v>PSF FFTT 2024 - Action 2 : Animation territoriale - Accompagnement des clubs</v>
      </c>
      <c r="E159" s="1" t="str">
        <f>_xlfn.XLOOKUP(A159,'Export Dossier'!$K$3:$K$974,'Export Dossier'!$D$3:$D$974)</f>
        <v>FFTT-IDF-24-0062</v>
      </c>
      <c r="F159" s="1" t="str">
        <f>_xlfn.XLOOKUP(C159,'Export Action'!$A$3:$A$1999,'Export Action'!$AE$3:$AE$1999)</f>
        <v>Structuration clubs/comités de demain</v>
      </c>
      <c r="G159" s="68"/>
      <c r="H159" s="71"/>
      <c r="I159" s="71"/>
      <c r="J159" s="1" t="str">
        <f>_xlfn.XLOOKUP(C159,'Export Action'!$A$3:$A$1999,'Export Action'!$J$3:$J$1999)</f>
        <v>Renouvellement</v>
      </c>
      <c r="K159" s="1" t="str">
        <f>_xlfn.XLOOKUP(C159,'Export Action'!$A$3:$A$1999,'Export Action'!$AL$3:$AL$1999)</f>
        <v>Mixte</v>
      </c>
      <c r="L159" s="1">
        <f>_xlfn.XLOOKUP(C159,'Export Action'!$A$3:$A$1999,'Export Action'!$AM$3:$AM$1999)</f>
        <v>150</v>
      </c>
      <c r="M159" s="5">
        <f>_xlfn.XLOOKUP(A159,'Export 2022'!$K$3:$K$1000,'Export 2022'!$AF$3:$AF$1000)</f>
        <v>17852</v>
      </c>
      <c r="N159" s="5">
        <f>_xlfn.XLOOKUP(A159,'Export 2023'!$K$3:$K$1000,'Export 2023'!$AF$3:$AF$1000)</f>
        <v>13061</v>
      </c>
      <c r="O159" s="5">
        <f>_xlfn.XLOOKUP(A159,'Export Dossier'!$K$3:$K$974,'Export Dossier'!$AD$3:$AD$974)</f>
        <v>15400</v>
      </c>
      <c r="P159" s="31">
        <f>_xlfn.XLOOKUP(C159,'Export Action'!$A$3:$A$1999,'Export Action'!$AS$3:$AS$1999)</f>
        <v>3200</v>
      </c>
      <c r="Q159" s="29">
        <f>(_xlfn.XLOOKUP(C159,'Export Action'!$A$3:$A$1999,'Export Action'!$AS$3:$AS$1999))/_xlfn.XLOOKUP(C159,'Export Action'!$A$3:$A$1999,'Export Action'!$AR$3:$AR$1999)</f>
        <v>0.52631578947368418</v>
      </c>
      <c r="R159" s="63" t="str">
        <f>IF(OR(_xlfn.XLOOKUP(C159,'Export Action'!$A$3:$A$1999,'Export Action'!$AO$3:$AO$1999)="Communes ZRR./bassins de vie pop &gt; 50% ZRR",_xlfn.XLOOKUP(C159,'Export Action'!$A$3:$A$1999,'Export Action'!$AO$3:$AO$1999)="Contrats de relance et de transition écologique (CRTE) rural"),"Oui","Non")</f>
        <v>Non</v>
      </c>
      <c r="S159" s="73"/>
      <c r="T159" s="74">
        <f t="shared" si="3"/>
        <v>43</v>
      </c>
      <c r="U159" s="75"/>
      <c r="V159" s="8" t="str" cm="1">
        <f t="array" ref="V159">IF(SUMPRODUCT((Tableau13[NOM DE LA STRUCTURE]=Tableau13[[#This Row],[NOM DE LA STRUCTURE]])*Tableau13[MONTANT PROPOSE POUR L''ACTION])=0,"",SUMPRODUCT((Tableau13[NOM DE LA STRUCTURE]=Tableau13[[#This Row],[NOM DE LA STRUCTURE]])*Tableau13[MONTANT PROPOSE POUR L''ACTION]))</f>
        <v/>
      </c>
      <c r="W159" s="79"/>
    </row>
    <row r="160" spans="1:23" ht="33" hidden="1" customHeight="1" x14ac:dyDescent="0.25">
      <c r="A160" s="13" t="str">
        <f>_xlfn.XLOOKUP(C160,'Export Action'!$A$3:$A$1999,'Export Action'!$L$3:$L$1999)</f>
        <v>34196746100037</v>
      </c>
      <c r="B160" s="84" t="str">
        <f>_xlfn.XLOOKUP(A160,'Export Action'!$L$3:$L$1999,'Export Action'!$O$3:$O$1999)</f>
        <v>COMITE DEPARTEMENTAL DE TENNIS DE TABLE DE L'ESSONNE</v>
      </c>
      <c r="C160" s="1" t="s">
        <v>16569</v>
      </c>
      <c r="D160" s="36" t="str">
        <f>_xlfn.XLOOKUP(C160,'Export Action'!$A$3:$A$1999,'Export Action'!$X$3:$X$1999)</f>
        <v>PSF FFTT 2024 - Action 3 : Ping Educatif - Recrutement et fidélisation des jeunes</v>
      </c>
      <c r="E160" s="1" t="str">
        <f>_xlfn.XLOOKUP(A160,'Export Dossier'!$K$3:$K$974,'Export Dossier'!$D$3:$D$974)</f>
        <v>FFTT-IDF-24-0062</v>
      </c>
      <c r="F160" s="1" t="str">
        <f>_xlfn.XLOOKUP(C160,'Export Action'!$A$3:$A$1999,'Export Action'!$AE$3:$AE$1999)</f>
        <v>Ping Educatif</v>
      </c>
      <c r="G160" s="68"/>
      <c r="H160" s="71"/>
      <c r="I160" s="71"/>
      <c r="J160" s="1" t="str">
        <f>_xlfn.XLOOKUP(C160,'Export Action'!$A$3:$A$1999,'Export Action'!$J$3:$J$1999)</f>
        <v>Renouvellement</v>
      </c>
      <c r="K160" s="1" t="str">
        <f>_xlfn.XLOOKUP(C160,'Export Action'!$A$3:$A$1999,'Export Action'!$AL$3:$AL$1999)</f>
        <v>Mixte</v>
      </c>
      <c r="L160" s="1">
        <f>_xlfn.XLOOKUP(C160,'Export Action'!$A$3:$A$1999,'Export Action'!$AM$3:$AM$1999)</f>
        <v>250</v>
      </c>
      <c r="M160" s="5">
        <f>_xlfn.XLOOKUP(A160,'Export 2022'!$K$3:$K$1000,'Export 2022'!$AF$3:$AF$1000)</f>
        <v>17852</v>
      </c>
      <c r="N160" s="5">
        <f>_xlfn.XLOOKUP(A160,'Export 2023'!$K$3:$K$1000,'Export 2023'!$AF$3:$AF$1000)</f>
        <v>13061</v>
      </c>
      <c r="O160" s="5">
        <f>_xlfn.XLOOKUP(A160,'Export Dossier'!$K$3:$K$974,'Export Dossier'!$AD$3:$AD$974)</f>
        <v>15400</v>
      </c>
      <c r="P160" s="31">
        <f>_xlfn.XLOOKUP(C160,'Export Action'!$A$3:$A$1999,'Export Action'!$AS$3:$AS$1999)</f>
        <v>4000</v>
      </c>
      <c r="Q160" s="29">
        <f>(_xlfn.XLOOKUP(C160,'Export Action'!$A$3:$A$1999,'Export Action'!$AS$3:$AS$1999))/_xlfn.XLOOKUP(C160,'Export Action'!$A$3:$A$1999,'Export Action'!$AR$3:$AR$1999)</f>
        <v>0.49850448654037888</v>
      </c>
      <c r="R160" s="63" t="str">
        <f>IF(OR(_xlfn.XLOOKUP(C160,'Export Action'!$A$3:$A$1999,'Export Action'!$AO$3:$AO$1999)="Communes ZRR./bassins de vie pop &gt; 50% ZRR",_xlfn.XLOOKUP(C160,'Export Action'!$A$3:$A$1999,'Export Action'!$AO$3:$AO$1999)="Contrats de relance et de transition écologique (CRTE) rural"),"Oui","Non")</f>
        <v>Non</v>
      </c>
      <c r="S160" s="73"/>
      <c r="T160" s="74">
        <f t="shared" si="3"/>
        <v>43</v>
      </c>
      <c r="U160" s="75"/>
      <c r="V160" s="8" t="str" cm="1">
        <f t="array" ref="V160">IF(SUMPRODUCT((Tableau13[NOM DE LA STRUCTURE]=Tableau13[[#This Row],[NOM DE LA STRUCTURE]])*Tableau13[MONTANT PROPOSE POUR L''ACTION])=0,"",SUMPRODUCT((Tableau13[NOM DE LA STRUCTURE]=Tableau13[[#This Row],[NOM DE LA STRUCTURE]])*Tableau13[MONTANT PROPOSE POUR L''ACTION]))</f>
        <v/>
      </c>
      <c r="W160" s="79"/>
    </row>
    <row r="161" spans="1:23" ht="33" hidden="1" customHeight="1" x14ac:dyDescent="0.25">
      <c r="A161" s="13" t="str">
        <f>_xlfn.XLOOKUP(C161,'Export Action'!$A$3:$A$1999,'Export Action'!$L$3:$L$1999)</f>
        <v>34196746100037</v>
      </c>
      <c r="B161" s="84" t="str">
        <f>_xlfn.XLOOKUP(A161,'Export Action'!$L$3:$L$1999,'Export Action'!$O$3:$O$1999)</f>
        <v>COMITE DEPARTEMENTAL DE TENNIS DE TABLE DE L'ESSONNE</v>
      </c>
      <c r="C161" s="1" t="s">
        <v>16575</v>
      </c>
      <c r="D161" s="36" t="str">
        <f>_xlfn.XLOOKUP(C161,'Export Action'!$A$3:$A$1999,'Export Action'!$X$3:$X$1999)</f>
        <v>PSF FFTT 2024 - Action 4 : Ping Actif - Le Tennis de Table comme Sport-Santé en direction des particuliers, des établissements de santé et des entreprises</v>
      </c>
      <c r="E161" s="1" t="str">
        <f>_xlfn.XLOOKUP(A161,'Export Dossier'!$K$3:$K$974,'Export Dossier'!$D$3:$D$974)</f>
        <v>FFTT-IDF-24-0062</v>
      </c>
      <c r="F161" s="1" t="str">
        <f>_xlfn.XLOOKUP(C161,'Export Action'!$A$3:$A$1999,'Export Action'!$AE$3:$AE$1999)</f>
        <v>Ping Actif</v>
      </c>
      <c r="G161" s="68"/>
      <c r="H161" s="71"/>
      <c r="I161" s="71"/>
      <c r="J161" s="1" t="str">
        <f>_xlfn.XLOOKUP(C161,'Export Action'!$A$3:$A$1999,'Export Action'!$J$3:$J$1999)</f>
        <v>Renouvellement</v>
      </c>
      <c r="K161" s="1" t="str">
        <f>_xlfn.XLOOKUP(C161,'Export Action'!$A$3:$A$1999,'Export Action'!$AL$3:$AL$1999)</f>
        <v>Mixte</v>
      </c>
      <c r="L161" s="1">
        <f>_xlfn.XLOOKUP(C161,'Export Action'!$A$3:$A$1999,'Export Action'!$AM$3:$AM$1999)</f>
        <v>1500</v>
      </c>
      <c r="M161" s="5">
        <f>_xlfn.XLOOKUP(A161,'Export 2022'!$K$3:$K$1000,'Export 2022'!$AF$3:$AF$1000)</f>
        <v>17852</v>
      </c>
      <c r="N161" s="5">
        <f>_xlfn.XLOOKUP(A161,'Export 2023'!$K$3:$K$1000,'Export 2023'!$AF$3:$AF$1000)</f>
        <v>13061</v>
      </c>
      <c r="O161" s="5">
        <f>_xlfn.XLOOKUP(A161,'Export Dossier'!$K$3:$K$974,'Export Dossier'!$AD$3:$AD$974)</f>
        <v>15400</v>
      </c>
      <c r="P161" s="31">
        <f>_xlfn.XLOOKUP(C161,'Export Action'!$A$3:$A$1999,'Export Action'!$AS$3:$AS$1999)</f>
        <v>4000</v>
      </c>
      <c r="Q161" s="29">
        <f>(_xlfn.XLOOKUP(C161,'Export Action'!$A$3:$A$1999,'Export Action'!$AS$3:$AS$1999))/_xlfn.XLOOKUP(C161,'Export Action'!$A$3:$A$1999,'Export Action'!$AR$3:$AR$1999)</f>
        <v>0.44067423157430868</v>
      </c>
      <c r="R161" s="63" t="str">
        <f>IF(OR(_xlfn.XLOOKUP(C161,'Export Action'!$A$3:$A$1999,'Export Action'!$AO$3:$AO$1999)="Communes ZRR./bassins de vie pop &gt; 50% ZRR",_xlfn.XLOOKUP(C161,'Export Action'!$A$3:$A$1999,'Export Action'!$AO$3:$AO$1999)="Contrats de relance et de transition écologique (CRTE) rural"),"Oui","Non")</f>
        <v>Non</v>
      </c>
      <c r="S161" s="73"/>
      <c r="T161" s="74">
        <f t="shared" ref="T161:T224" si="4">IF(A161=A160,T160,T160+1)</f>
        <v>43</v>
      </c>
      <c r="U161" s="75"/>
      <c r="V161" s="8" t="str" cm="1">
        <f t="array" ref="V161">IF(SUMPRODUCT((Tableau13[NOM DE LA STRUCTURE]=Tableau13[[#This Row],[NOM DE LA STRUCTURE]])*Tableau13[MONTANT PROPOSE POUR L''ACTION])=0,"",SUMPRODUCT((Tableau13[NOM DE LA STRUCTURE]=Tableau13[[#This Row],[NOM DE LA STRUCTURE]])*Tableau13[MONTANT PROPOSE POUR L''ACTION]))</f>
        <v/>
      </c>
      <c r="W161" s="79"/>
    </row>
    <row r="162" spans="1:23" ht="33" hidden="1" customHeight="1" x14ac:dyDescent="0.25">
      <c r="A162" s="13" t="str">
        <f>_xlfn.XLOOKUP(C162,'Export Action'!$A$3:$A$1999,'Export Action'!$L$3:$L$1999)</f>
        <v>39360396400056</v>
      </c>
      <c r="B162" s="84" t="str">
        <f>_xlfn.XLOOKUP(A162,'Export Action'!$L$3:$L$1999,'Export Action'!$O$3:$O$1999)</f>
        <v>COMITE DEPARTEMENTAL DE TENNIS DE TABLE DE PARIS</v>
      </c>
      <c r="C162" s="1" t="s">
        <v>16850</v>
      </c>
      <c r="D162" s="36" t="str">
        <f>_xlfn.XLOOKUP(C162,'Export Action'!$A$3:$A$1999,'Export Action'!$X$3:$X$1999)</f>
        <v>Formation des cadres</v>
      </c>
      <c r="E162" s="1" t="str">
        <f>_xlfn.XLOOKUP(A162,'Export Dossier'!$K$3:$K$974,'Export Dossier'!$D$3:$D$974)</f>
        <v>FFTT-IDF-24-0079</v>
      </c>
      <c r="F162" s="1" t="str">
        <f>_xlfn.XLOOKUP(C162,'Export Action'!$A$3:$A$1999,'Export Action'!$AE$3:$AE$1999)</f>
        <v>Structuration clubs/comités de demain</v>
      </c>
      <c r="G162" s="68"/>
      <c r="H162" s="71"/>
      <c r="I162" s="71"/>
      <c r="J162" s="1" t="str">
        <f>_xlfn.XLOOKUP(C162,'Export Action'!$A$3:$A$1999,'Export Action'!$J$3:$J$1999)</f>
        <v>Renouvellement</v>
      </c>
      <c r="K162" s="1" t="str">
        <f>_xlfn.XLOOKUP(C162,'Export Action'!$A$3:$A$1999,'Export Action'!$AL$3:$AL$1999)</f>
        <v>Mixte</v>
      </c>
      <c r="L162" s="1">
        <f>_xlfn.XLOOKUP(C162,'Export Action'!$A$3:$A$1999,'Export Action'!$AM$3:$AM$1999)</f>
        <v>2800</v>
      </c>
      <c r="M162" s="5">
        <f>_xlfn.XLOOKUP(A162,'Export 2022'!$K$3:$K$1000,'Export 2022'!$AF$3:$AF$1000)</f>
        <v>13452</v>
      </c>
      <c r="N162" s="5">
        <f>_xlfn.XLOOKUP(A162,'Export 2023'!$K$3:$K$1000,'Export 2023'!$AF$3:$AF$1000)</f>
        <v>11486</v>
      </c>
      <c r="O162" s="5">
        <f>_xlfn.XLOOKUP(A162,'Export Dossier'!$K$3:$K$974,'Export Dossier'!$AD$3:$AD$974)</f>
        <v>33000</v>
      </c>
      <c r="P162" s="31">
        <f>_xlfn.XLOOKUP(C162,'Export Action'!$A$3:$A$1999,'Export Action'!$AS$3:$AS$1999)</f>
        <v>5000</v>
      </c>
      <c r="Q162" s="29">
        <f>(_xlfn.XLOOKUP(C162,'Export Action'!$A$3:$A$1999,'Export Action'!$AS$3:$AS$1999))/_xlfn.XLOOKUP(C162,'Export Action'!$A$3:$A$1999,'Export Action'!$AR$3:$AR$1999)</f>
        <v>0.34482758620689657</v>
      </c>
      <c r="R162" s="63" t="str">
        <f>IF(OR(_xlfn.XLOOKUP(C162,'Export Action'!$A$3:$A$1999,'Export Action'!$AO$3:$AO$1999)="Communes ZRR./bassins de vie pop &gt; 50% ZRR",_xlfn.XLOOKUP(C162,'Export Action'!$A$3:$A$1999,'Export Action'!$AO$3:$AO$1999)="Contrats de relance et de transition écologique (CRTE) rural"),"Oui","Non")</f>
        <v>Non</v>
      </c>
      <c r="S162" s="73"/>
      <c r="T162" s="74">
        <f t="shared" si="4"/>
        <v>44</v>
      </c>
      <c r="U162" s="75"/>
      <c r="V162" s="8" t="str" cm="1">
        <f t="array" ref="V162">IF(SUMPRODUCT((Tableau13[NOM DE LA STRUCTURE]=Tableau13[[#This Row],[NOM DE LA STRUCTURE]])*Tableau13[MONTANT PROPOSE POUR L''ACTION])=0,"",SUMPRODUCT((Tableau13[NOM DE LA STRUCTURE]=Tableau13[[#This Row],[NOM DE LA STRUCTURE]])*Tableau13[MONTANT PROPOSE POUR L''ACTION]))</f>
        <v/>
      </c>
      <c r="W162" s="79"/>
    </row>
    <row r="163" spans="1:23" ht="33" hidden="1" customHeight="1" x14ac:dyDescent="0.25">
      <c r="A163" s="13" t="str">
        <f>_xlfn.XLOOKUP(C163,'Export Action'!$A$3:$A$1999,'Export Action'!$L$3:$L$1999)</f>
        <v>39360396400056</v>
      </c>
      <c r="B163" s="84" t="str">
        <f>_xlfn.XLOOKUP(A163,'Export Action'!$L$3:$L$1999,'Export Action'!$O$3:$O$1999)</f>
        <v>COMITE DEPARTEMENTAL DE TENNIS DE TABLE DE PARIS</v>
      </c>
      <c r="C163" s="1" t="s">
        <v>16857</v>
      </c>
      <c r="D163" s="36" t="str">
        <f>_xlfn.XLOOKUP(C163,'Export Action'!$A$3:$A$1999,'Export Action'!$X$3:$X$1999)</f>
        <v>PingCity</v>
      </c>
      <c r="E163" s="1" t="str">
        <f>_xlfn.XLOOKUP(A163,'Export Dossier'!$K$3:$K$974,'Export Dossier'!$D$3:$D$974)</f>
        <v>FFTT-IDF-24-0079</v>
      </c>
      <c r="F163" s="1" t="str">
        <f>_xlfn.XLOOKUP(C163,'Export Action'!$A$3:$A$1999,'Export Action'!$AE$3:$AE$1999)</f>
        <v>Nouvelles pratiques</v>
      </c>
      <c r="G163" s="68"/>
      <c r="H163" s="71"/>
      <c r="I163" s="71"/>
      <c r="J163" s="1" t="str">
        <f>_xlfn.XLOOKUP(C163,'Export Action'!$A$3:$A$1999,'Export Action'!$J$3:$J$1999)</f>
        <v>Renouvellement</v>
      </c>
      <c r="K163" s="1" t="str">
        <f>_xlfn.XLOOKUP(C163,'Export Action'!$A$3:$A$1999,'Export Action'!$AL$3:$AL$1999)</f>
        <v>Mixte</v>
      </c>
      <c r="L163" s="1">
        <f>_xlfn.XLOOKUP(C163,'Export Action'!$A$3:$A$1999,'Export Action'!$AM$3:$AM$1999)</f>
        <v>50</v>
      </c>
      <c r="M163" s="5">
        <f>_xlfn.XLOOKUP(A163,'Export 2022'!$K$3:$K$1000,'Export 2022'!$AF$3:$AF$1000)</f>
        <v>13452</v>
      </c>
      <c r="N163" s="5">
        <f>_xlfn.XLOOKUP(A163,'Export 2023'!$K$3:$K$1000,'Export 2023'!$AF$3:$AF$1000)</f>
        <v>11486</v>
      </c>
      <c r="O163" s="5">
        <f>_xlfn.XLOOKUP(A163,'Export Dossier'!$K$3:$K$974,'Export Dossier'!$AD$3:$AD$974)</f>
        <v>33000</v>
      </c>
      <c r="P163" s="31">
        <f>_xlfn.XLOOKUP(C163,'Export Action'!$A$3:$A$1999,'Export Action'!$AS$3:$AS$1999)</f>
        <v>4000</v>
      </c>
      <c r="Q163" s="29">
        <f>(_xlfn.XLOOKUP(C163,'Export Action'!$A$3:$A$1999,'Export Action'!$AS$3:$AS$1999))/_xlfn.XLOOKUP(C163,'Export Action'!$A$3:$A$1999,'Export Action'!$AR$3:$AR$1999)</f>
        <v>0.45454545454545453</v>
      </c>
      <c r="R163" s="63" t="str">
        <f>IF(OR(_xlfn.XLOOKUP(C163,'Export Action'!$A$3:$A$1999,'Export Action'!$AO$3:$AO$1999)="Communes ZRR./bassins de vie pop &gt; 50% ZRR",_xlfn.XLOOKUP(C163,'Export Action'!$A$3:$A$1999,'Export Action'!$AO$3:$AO$1999)="Contrats de relance et de transition écologique (CRTE) rural"),"Oui","Non")</f>
        <v>Non</v>
      </c>
      <c r="S163" s="73"/>
      <c r="T163" s="74">
        <f t="shared" si="4"/>
        <v>44</v>
      </c>
      <c r="U163" s="75"/>
      <c r="V163" s="8" t="str" cm="1">
        <f t="array" ref="V163">IF(SUMPRODUCT((Tableau13[NOM DE LA STRUCTURE]=Tableau13[[#This Row],[NOM DE LA STRUCTURE]])*Tableau13[MONTANT PROPOSE POUR L''ACTION])=0,"",SUMPRODUCT((Tableau13[NOM DE LA STRUCTURE]=Tableau13[[#This Row],[NOM DE LA STRUCTURE]])*Tableau13[MONTANT PROPOSE POUR L''ACTION]))</f>
        <v/>
      </c>
      <c r="W163" s="79"/>
    </row>
    <row r="164" spans="1:23" ht="33" hidden="1" customHeight="1" x14ac:dyDescent="0.25">
      <c r="A164" s="13" t="str">
        <f>_xlfn.XLOOKUP(C164,'Export Action'!$A$3:$A$1999,'Export Action'!$L$3:$L$1999)</f>
        <v>39360396400056</v>
      </c>
      <c r="B164" s="84" t="str">
        <f>_xlfn.XLOOKUP(A164,'Export Action'!$L$3:$L$1999,'Export Action'!$O$3:$O$1999)</f>
        <v>COMITE DEPARTEMENTAL DE TENNIS DE TABLE DE PARIS</v>
      </c>
      <c r="C164" s="1" t="s">
        <v>16862</v>
      </c>
      <c r="D164" s="36" t="str">
        <f>_xlfn.XLOOKUP(C164,'Export Action'!$A$3:$A$1999,'Export Action'!$X$3:$X$1999)</f>
        <v>Recrutement et fidélisation des jeunes</v>
      </c>
      <c r="E164" s="1" t="str">
        <f>_xlfn.XLOOKUP(A164,'Export Dossier'!$K$3:$K$974,'Export Dossier'!$D$3:$D$974)</f>
        <v>FFTT-IDF-24-0079</v>
      </c>
      <c r="F164" s="1" t="str">
        <f>_xlfn.XLOOKUP(C164,'Export Action'!$A$3:$A$1999,'Export Action'!$AE$3:$AE$1999)</f>
        <v>Ping Educatif</v>
      </c>
      <c r="G164" s="68"/>
      <c r="H164" s="71"/>
      <c r="I164" s="71"/>
      <c r="J164" s="1" t="str">
        <f>_xlfn.XLOOKUP(C164,'Export Action'!$A$3:$A$1999,'Export Action'!$J$3:$J$1999)</f>
        <v>Renouvellement</v>
      </c>
      <c r="K164" s="1" t="str">
        <f>_xlfn.XLOOKUP(C164,'Export Action'!$A$3:$A$1999,'Export Action'!$AL$3:$AL$1999)</f>
        <v>Mixte</v>
      </c>
      <c r="L164" s="1">
        <f>_xlfn.XLOOKUP(C164,'Export Action'!$A$3:$A$1999,'Export Action'!$AM$3:$AM$1999)</f>
        <v>500</v>
      </c>
      <c r="M164" s="5">
        <f>_xlfn.XLOOKUP(A164,'Export 2022'!$K$3:$K$1000,'Export 2022'!$AF$3:$AF$1000)</f>
        <v>13452</v>
      </c>
      <c r="N164" s="5">
        <f>_xlfn.XLOOKUP(A164,'Export 2023'!$K$3:$K$1000,'Export 2023'!$AF$3:$AF$1000)</f>
        <v>11486</v>
      </c>
      <c r="O164" s="5">
        <f>_xlfn.XLOOKUP(A164,'Export Dossier'!$K$3:$K$974,'Export Dossier'!$AD$3:$AD$974)</f>
        <v>33000</v>
      </c>
      <c r="P164" s="31">
        <f>_xlfn.XLOOKUP(C164,'Export Action'!$A$3:$A$1999,'Export Action'!$AS$3:$AS$1999)</f>
        <v>24000</v>
      </c>
      <c r="Q164" s="29">
        <f>(_xlfn.XLOOKUP(C164,'Export Action'!$A$3:$A$1999,'Export Action'!$AS$3:$AS$1999))/_xlfn.XLOOKUP(C164,'Export Action'!$A$3:$A$1999,'Export Action'!$AR$3:$AR$1999)</f>
        <v>0.38400000000000001</v>
      </c>
      <c r="R164" s="63" t="str">
        <f>IF(OR(_xlfn.XLOOKUP(C164,'Export Action'!$A$3:$A$1999,'Export Action'!$AO$3:$AO$1999)="Communes ZRR./bassins de vie pop &gt; 50% ZRR",_xlfn.XLOOKUP(C164,'Export Action'!$A$3:$A$1999,'Export Action'!$AO$3:$AO$1999)="Contrats de relance et de transition écologique (CRTE) rural"),"Oui","Non")</f>
        <v>Non</v>
      </c>
      <c r="S164" s="73"/>
      <c r="T164" s="74">
        <f t="shared" si="4"/>
        <v>44</v>
      </c>
      <c r="U164" s="75"/>
      <c r="V164" s="8" t="str" cm="1">
        <f t="array" ref="V164">IF(SUMPRODUCT((Tableau13[NOM DE LA STRUCTURE]=Tableau13[[#This Row],[NOM DE LA STRUCTURE]])*Tableau13[MONTANT PROPOSE POUR L''ACTION])=0,"",SUMPRODUCT((Tableau13[NOM DE LA STRUCTURE]=Tableau13[[#This Row],[NOM DE LA STRUCTURE]])*Tableau13[MONTANT PROPOSE POUR L''ACTION]))</f>
        <v/>
      </c>
      <c r="W164" s="79"/>
    </row>
    <row r="165" spans="1:23" ht="33" hidden="1" customHeight="1" x14ac:dyDescent="0.25">
      <c r="A165" s="13" t="str">
        <f>_xlfn.XLOOKUP(C165,'Export Action'!$A$3:$A$1999,'Export Action'!$L$3:$L$1999)</f>
        <v>41398738900025</v>
      </c>
      <c r="B165" s="84" t="str">
        <f>_xlfn.XLOOKUP(A165,'Export Action'!$L$3:$L$1999,'Export Action'!$O$3:$O$1999)</f>
        <v>COMITE DEPARTEMENTAL DE TENNIS DE TABLE DE LOT ET GARONNE</v>
      </c>
      <c r="C165" s="1" t="s">
        <v>1690</v>
      </c>
      <c r="D165" s="36" t="str">
        <f>_xlfn.XLOOKUP(C165,'Export Action'!$A$3:$A$1999,'Export Action'!$X$3:$X$1999)</f>
        <v>nouvelle pratique</v>
      </c>
      <c r="E165" s="1" t="str">
        <f>_xlfn.XLOOKUP(A165,'Export Dossier'!$K$3:$K$974,'Export Dossier'!$D$3:$D$974)</f>
        <v>FFTT-NAQU-24-0002</v>
      </c>
      <c r="F165" s="1" t="str">
        <f>_xlfn.XLOOKUP(C165,'Export Action'!$A$3:$A$1999,'Export Action'!$AE$3:$AE$1999)</f>
        <v>Nouvelles pratiques</v>
      </c>
      <c r="G165" s="68"/>
      <c r="H165" s="71"/>
      <c r="I165" s="71"/>
      <c r="J165" s="1" t="str">
        <f>_xlfn.XLOOKUP(C165,'Export Action'!$A$3:$A$1999,'Export Action'!$J$3:$J$1999)</f>
        <v>Première demande</v>
      </c>
      <c r="K165" s="1" t="str">
        <f>_xlfn.XLOOKUP(C165,'Export Action'!$A$3:$A$1999,'Export Action'!$AL$3:$AL$1999)</f>
        <v>Mixte</v>
      </c>
      <c r="L165" s="1">
        <f>_xlfn.XLOOKUP(C165,'Export Action'!$A$3:$A$1999,'Export Action'!$AM$3:$AM$1999)</f>
        <v>300</v>
      </c>
      <c r="M165" s="5" t="e">
        <f>_xlfn.XLOOKUP(A165,'Export 2022'!$K$3:$K$1000,'Export 2022'!$AF$3:$AF$1000)</f>
        <v>#N/A</v>
      </c>
      <c r="N165" s="5">
        <f>_xlfn.XLOOKUP(A165,'Export 2023'!$K$3:$K$1000,'Export 2023'!$AF$3:$AF$1000)</f>
        <v>1500</v>
      </c>
      <c r="O165" s="5">
        <f>_xlfn.XLOOKUP(A165,'Export Dossier'!$K$3:$K$974,'Export Dossier'!$AD$3:$AD$974)</f>
        <v>3200</v>
      </c>
      <c r="P165" s="31">
        <f>_xlfn.XLOOKUP(C165,'Export Action'!$A$3:$A$1999,'Export Action'!$AS$3:$AS$1999)</f>
        <v>1200</v>
      </c>
      <c r="Q165" s="29">
        <f>(_xlfn.XLOOKUP(C165,'Export Action'!$A$3:$A$1999,'Export Action'!$AS$3:$AS$1999))/_xlfn.XLOOKUP(C165,'Export Action'!$A$3:$A$1999,'Export Action'!$AR$3:$AR$1999)</f>
        <v>0.5714285714285714</v>
      </c>
      <c r="R165" s="63" t="str">
        <f>IF(OR(_xlfn.XLOOKUP(C165,'Export Action'!$A$3:$A$1999,'Export Action'!$AO$3:$AO$1999)="Communes ZRR./bassins de vie pop &gt; 50% ZRR",_xlfn.XLOOKUP(C165,'Export Action'!$A$3:$A$1999,'Export Action'!$AO$3:$AO$1999)="Contrats de relance et de transition écologique (CRTE) rural"),"Oui","Non")</f>
        <v>Non</v>
      </c>
      <c r="S165" s="73"/>
      <c r="T165" s="74">
        <f t="shared" si="4"/>
        <v>45</v>
      </c>
      <c r="U165" s="75"/>
      <c r="V165" s="8" t="str" cm="1">
        <f t="array" ref="V165">IF(SUMPRODUCT((Tableau13[NOM DE LA STRUCTURE]=Tableau13[[#This Row],[NOM DE LA STRUCTURE]])*Tableau13[MONTANT PROPOSE POUR L''ACTION])=0,"",SUMPRODUCT((Tableau13[NOM DE LA STRUCTURE]=Tableau13[[#This Row],[NOM DE LA STRUCTURE]])*Tableau13[MONTANT PROPOSE POUR L''ACTION]))</f>
        <v/>
      </c>
      <c r="W165" s="79"/>
    </row>
    <row r="166" spans="1:23" ht="33" hidden="1" customHeight="1" x14ac:dyDescent="0.25">
      <c r="A166" s="13" t="str">
        <f>_xlfn.XLOOKUP(C166,'Export Action'!$A$3:$A$1999,'Export Action'!$L$3:$L$1999)</f>
        <v>41398738900025</v>
      </c>
      <c r="B166" s="84" t="str">
        <f>_xlfn.XLOOKUP(A166,'Export Action'!$L$3:$L$1999,'Export Action'!$O$3:$O$1999)</f>
        <v>COMITE DEPARTEMENTAL DE TENNIS DE TABLE DE LOT ET GARONNE</v>
      </c>
      <c r="C166" s="1" t="s">
        <v>1705</v>
      </c>
      <c r="D166" s="36" t="str">
        <f>_xlfn.XLOOKUP(C166,'Export Action'!$A$3:$A$1999,'Export Action'!$X$3:$X$1999)</f>
        <v>Ping educatif</v>
      </c>
      <c r="E166" s="1" t="str">
        <f>_xlfn.XLOOKUP(A166,'Export Dossier'!$K$3:$K$974,'Export Dossier'!$D$3:$D$974)</f>
        <v>FFTT-NAQU-24-0002</v>
      </c>
      <c r="F166" s="1" t="str">
        <f>_xlfn.XLOOKUP(C166,'Export Action'!$A$3:$A$1999,'Export Action'!$AE$3:$AE$1999)</f>
        <v>Ping Educatif</v>
      </c>
      <c r="G166" s="68"/>
      <c r="H166" s="71"/>
      <c r="I166" s="71"/>
      <c r="J166" s="1" t="str">
        <f>_xlfn.XLOOKUP(C166,'Export Action'!$A$3:$A$1999,'Export Action'!$J$3:$J$1999)</f>
        <v>Première demande</v>
      </c>
      <c r="K166" s="1" t="str">
        <f>_xlfn.XLOOKUP(C166,'Export Action'!$A$3:$A$1999,'Export Action'!$AL$3:$AL$1999)</f>
        <v>Mixte</v>
      </c>
      <c r="L166" s="1">
        <f>_xlfn.XLOOKUP(C166,'Export Action'!$A$3:$A$1999,'Export Action'!$AM$3:$AM$1999)</f>
        <v>50</v>
      </c>
      <c r="M166" s="5" t="e">
        <f>_xlfn.XLOOKUP(A166,'Export 2022'!$K$3:$K$1000,'Export 2022'!$AF$3:$AF$1000)</f>
        <v>#N/A</v>
      </c>
      <c r="N166" s="5">
        <f>_xlfn.XLOOKUP(A166,'Export 2023'!$K$3:$K$1000,'Export 2023'!$AF$3:$AF$1000)</f>
        <v>1500</v>
      </c>
      <c r="O166" s="5">
        <f>_xlfn.XLOOKUP(A166,'Export Dossier'!$K$3:$K$974,'Export Dossier'!$AD$3:$AD$974)</f>
        <v>3200</v>
      </c>
      <c r="P166" s="31">
        <f>_xlfn.XLOOKUP(C166,'Export Action'!$A$3:$A$1999,'Export Action'!$AS$3:$AS$1999)</f>
        <v>2000</v>
      </c>
      <c r="Q166" s="29">
        <f>(_xlfn.XLOOKUP(C166,'Export Action'!$A$3:$A$1999,'Export Action'!$AS$3:$AS$1999))/_xlfn.XLOOKUP(C166,'Export Action'!$A$3:$A$1999,'Export Action'!$AR$3:$AR$1999)</f>
        <v>0.5</v>
      </c>
      <c r="R166" s="63" t="str">
        <f>IF(OR(_xlfn.XLOOKUP(C166,'Export Action'!$A$3:$A$1999,'Export Action'!$AO$3:$AO$1999)="Communes ZRR./bassins de vie pop &gt; 50% ZRR",_xlfn.XLOOKUP(C166,'Export Action'!$A$3:$A$1999,'Export Action'!$AO$3:$AO$1999)="Contrats de relance et de transition écologique (CRTE) rural"),"Oui","Non")</f>
        <v>Non</v>
      </c>
      <c r="S166" s="73"/>
      <c r="T166" s="74">
        <f t="shared" si="4"/>
        <v>45</v>
      </c>
      <c r="U166" s="75"/>
      <c r="V166" s="8" t="str" cm="1">
        <f t="array" ref="V166">IF(SUMPRODUCT((Tableau13[NOM DE LA STRUCTURE]=Tableau13[[#This Row],[NOM DE LA STRUCTURE]])*Tableau13[MONTANT PROPOSE POUR L''ACTION])=0,"",SUMPRODUCT((Tableau13[NOM DE LA STRUCTURE]=Tableau13[[#This Row],[NOM DE LA STRUCTURE]])*Tableau13[MONTANT PROPOSE POUR L''ACTION]))</f>
        <v/>
      </c>
      <c r="W166" s="79"/>
    </row>
    <row r="167" spans="1:23" ht="33" hidden="1" customHeight="1" x14ac:dyDescent="0.25">
      <c r="A167" s="13" t="str">
        <f>_xlfn.XLOOKUP(C167,'Export Action'!$A$3:$A$1999,'Export Action'!$L$3:$L$1999)</f>
        <v>39886732500035</v>
      </c>
      <c r="B167" s="84" t="str">
        <f>_xlfn.XLOOKUP(A167,'Export Action'!$L$3:$L$1999,'Export Action'!$O$3:$O$1999)</f>
        <v>COMITE DEPARTEMENTAL DE CHARENTE MARITIME DE TENNIS DE TABLE</v>
      </c>
      <c r="C167" s="1" t="s">
        <v>1766</v>
      </c>
      <c r="D167" s="36" t="str">
        <f>_xlfn.XLOOKUP(C167,'Export Action'!$A$3:$A$1999,'Export Action'!$X$3:$X$1999)</f>
        <v>Développer les nouvelles pratiques / Agir pour et soutenir Été Ping</v>
      </c>
      <c r="E167" s="1" t="str">
        <f>_xlfn.XLOOKUP(A167,'Export Dossier'!$K$3:$K$974,'Export Dossier'!$D$3:$D$974)</f>
        <v>FFTT-NAQU-24-0006</v>
      </c>
      <c r="F167" s="1" t="str">
        <f>_xlfn.XLOOKUP(C167,'Export Action'!$A$3:$A$1999,'Export Action'!$AE$3:$AE$1999)</f>
        <v>Nouvelles pratiques</v>
      </c>
      <c r="G167" s="68"/>
      <c r="H167" s="71"/>
      <c r="I167" s="71"/>
      <c r="J167" s="1" t="str">
        <f>_xlfn.XLOOKUP(C167,'Export Action'!$A$3:$A$1999,'Export Action'!$J$3:$J$1999)</f>
        <v>Première demande</v>
      </c>
      <c r="K167" s="1" t="str">
        <f>_xlfn.XLOOKUP(C167,'Export Action'!$A$3:$A$1999,'Export Action'!$AL$3:$AL$1999)</f>
        <v>Mixte</v>
      </c>
      <c r="L167" s="1">
        <f>_xlfn.XLOOKUP(C167,'Export Action'!$A$3:$A$1999,'Export Action'!$AM$3:$AM$1999)</f>
        <v>600</v>
      </c>
      <c r="M167" s="5">
        <f>_xlfn.XLOOKUP(A167,'Export 2022'!$K$3:$K$1000,'Export 2022'!$AF$3:$AF$1000)</f>
        <v>6000</v>
      </c>
      <c r="N167" s="5">
        <f>_xlfn.XLOOKUP(A167,'Export 2023'!$K$3:$K$1000,'Export 2023'!$AF$3:$AF$1000)</f>
        <v>4160</v>
      </c>
      <c r="O167" s="5">
        <f>_xlfn.XLOOKUP(A167,'Export Dossier'!$K$3:$K$974,'Export Dossier'!$AD$3:$AD$974)</f>
        <v>7900</v>
      </c>
      <c r="P167" s="31">
        <f>_xlfn.XLOOKUP(C167,'Export Action'!$A$3:$A$1999,'Export Action'!$AS$3:$AS$1999)</f>
        <v>2200</v>
      </c>
      <c r="Q167" s="29">
        <f>(_xlfn.XLOOKUP(C167,'Export Action'!$A$3:$A$1999,'Export Action'!$AS$3:$AS$1999))/_xlfn.XLOOKUP(C167,'Export Action'!$A$3:$A$1999,'Export Action'!$AR$3:$AR$1999)</f>
        <v>0.44579533941236071</v>
      </c>
      <c r="R167" s="63" t="str">
        <f>IF(OR(_xlfn.XLOOKUP(C167,'Export Action'!$A$3:$A$1999,'Export Action'!$AO$3:$AO$1999)="Communes ZRR./bassins de vie pop &gt; 50% ZRR",_xlfn.XLOOKUP(C167,'Export Action'!$A$3:$A$1999,'Export Action'!$AO$3:$AO$1999)="Contrats de relance et de transition écologique (CRTE) rural"),"Oui","Non")</f>
        <v>Non</v>
      </c>
      <c r="S167" s="73"/>
      <c r="T167" s="74">
        <f t="shared" si="4"/>
        <v>46</v>
      </c>
      <c r="U167" s="75"/>
      <c r="V167" s="8" t="str" cm="1">
        <f t="array" ref="V167">IF(SUMPRODUCT((Tableau13[NOM DE LA STRUCTURE]=Tableau13[[#This Row],[NOM DE LA STRUCTURE]])*Tableau13[MONTANT PROPOSE POUR L''ACTION])=0,"",SUMPRODUCT((Tableau13[NOM DE LA STRUCTURE]=Tableau13[[#This Row],[NOM DE LA STRUCTURE]])*Tableau13[MONTANT PROPOSE POUR L''ACTION]))</f>
        <v/>
      </c>
      <c r="W167" s="79"/>
    </row>
    <row r="168" spans="1:23" ht="33" hidden="1" customHeight="1" x14ac:dyDescent="0.25">
      <c r="A168" s="13" t="str">
        <f>_xlfn.XLOOKUP(C168,'Export Action'!$A$3:$A$1999,'Export Action'!$L$3:$L$1999)</f>
        <v>39886732500035</v>
      </c>
      <c r="B168" s="84" t="str">
        <f>_xlfn.XLOOKUP(A168,'Export Action'!$L$3:$L$1999,'Export Action'!$O$3:$O$1999)</f>
        <v>COMITE DEPARTEMENTAL DE CHARENTE MARITIME DE TENNIS DE TABLE</v>
      </c>
      <c r="C168" s="1" t="s">
        <v>1780</v>
      </c>
      <c r="D168" s="36" t="str">
        <f>_xlfn.XLOOKUP(C168,'Export Action'!$A$3:$A$1999,'Export Action'!$X$3:$X$1999)</f>
        <v>Structuration des clubs de demain</v>
      </c>
      <c r="E168" s="1" t="str">
        <f>_xlfn.XLOOKUP(A168,'Export Dossier'!$K$3:$K$974,'Export Dossier'!$D$3:$D$974)</f>
        <v>FFTT-NAQU-24-0006</v>
      </c>
      <c r="F168" s="1" t="str">
        <f>_xlfn.XLOOKUP(C168,'Export Action'!$A$3:$A$1999,'Export Action'!$AE$3:$AE$1999)</f>
        <v>Structuration clubs/comités de demain</v>
      </c>
      <c r="G168" s="68"/>
      <c r="H168" s="71"/>
      <c r="I168" s="71"/>
      <c r="J168" s="1" t="str">
        <f>_xlfn.XLOOKUP(C168,'Export Action'!$A$3:$A$1999,'Export Action'!$J$3:$J$1999)</f>
        <v>Renouvellement</v>
      </c>
      <c r="K168" s="1" t="str">
        <f>_xlfn.XLOOKUP(C168,'Export Action'!$A$3:$A$1999,'Export Action'!$AL$3:$AL$1999)</f>
        <v>Mixte</v>
      </c>
      <c r="L168" s="1">
        <f>_xlfn.XLOOKUP(C168,'Export Action'!$A$3:$A$1999,'Export Action'!$AM$3:$AM$1999)</f>
        <v>90</v>
      </c>
      <c r="M168" s="5">
        <f>_xlfn.XLOOKUP(A168,'Export 2022'!$K$3:$K$1000,'Export 2022'!$AF$3:$AF$1000)</f>
        <v>6000</v>
      </c>
      <c r="N168" s="5">
        <f>_xlfn.XLOOKUP(A168,'Export 2023'!$K$3:$K$1000,'Export 2023'!$AF$3:$AF$1000)</f>
        <v>4160</v>
      </c>
      <c r="O168" s="5">
        <f>_xlfn.XLOOKUP(A168,'Export Dossier'!$K$3:$K$974,'Export Dossier'!$AD$3:$AD$974)</f>
        <v>7900</v>
      </c>
      <c r="P168" s="31">
        <f>_xlfn.XLOOKUP(C168,'Export Action'!$A$3:$A$1999,'Export Action'!$AS$3:$AS$1999)</f>
        <v>3500</v>
      </c>
      <c r="Q168" s="29">
        <f>(_xlfn.XLOOKUP(C168,'Export Action'!$A$3:$A$1999,'Export Action'!$AS$3:$AS$1999))/_xlfn.XLOOKUP(C168,'Export Action'!$A$3:$A$1999,'Export Action'!$AR$3:$AR$1999)</f>
        <v>0.4861111111111111</v>
      </c>
      <c r="R168" s="63" t="str">
        <f>IF(OR(_xlfn.XLOOKUP(C168,'Export Action'!$A$3:$A$1999,'Export Action'!$AO$3:$AO$1999)="Communes ZRR./bassins de vie pop &gt; 50% ZRR",_xlfn.XLOOKUP(C168,'Export Action'!$A$3:$A$1999,'Export Action'!$AO$3:$AO$1999)="Contrats de relance et de transition écologique (CRTE) rural"),"Oui","Non")</f>
        <v>Non</v>
      </c>
      <c r="S168" s="73"/>
      <c r="T168" s="74">
        <f t="shared" si="4"/>
        <v>46</v>
      </c>
      <c r="U168" s="75"/>
      <c r="V168" s="8" t="str" cm="1">
        <f t="array" ref="V168">IF(SUMPRODUCT((Tableau13[NOM DE LA STRUCTURE]=Tableau13[[#This Row],[NOM DE LA STRUCTURE]])*Tableau13[MONTANT PROPOSE POUR L''ACTION])=0,"",SUMPRODUCT((Tableau13[NOM DE LA STRUCTURE]=Tableau13[[#This Row],[NOM DE LA STRUCTURE]])*Tableau13[MONTANT PROPOSE POUR L''ACTION]))</f>
        <v/>
      </c>
      <c r="W168" s="79"/>
    </row>
    <row r="169" spans="1:23" ht="33" hidden="1" customHeight="1" x14ac:dyDescent="0.25">
      <c r="A169" s="13" t="str">
        <f>_xlfn.XLOOKUP(C169,'Export Action'!$A$3:$A$1999,'Export Action'!$L$3:$L$1999)</f>
        <v>39886732500035</v>
      </c>
      <c r="B169" s="84" t="str">
        <f>_xlfn.XLOOKUP(A169,'Export Action'!$L$3:$L$1999,'Export Action'!$O$3:$O$1999)</f>
        <v>COMITE DEPARTEMENTAL DE CHARENTE MARITIME DE TENNIS DE TABLE</v>
      </c>
      <c r="C169" s="1" t="s">
        <v>1786</v>
      </c>
      <c r="D169" s="36" t="str">
        <f>_xlfn.XLOOKUP(C169,'Export Action'!$A$3:$A$1999,'Export Action'!$X$3:$X$1999)</f>
        <v>Recrutement et fidélisation des jeunes</v>
      </c>
      <c r="E169" s="1" t="str">
        <f>_xlfn.XLOOKUP(A169,'Export Dossier'!$K$3:$K$974,'Export Dossier'!$D$3:$D$974)</f>
        <v>FFTT-NAQU-24-0006</v>
      </c>
      <c r="F169" s="1" t="str">
        <f>_xlfn.XLOOKUP(C169,'Export Action'!$A$3:$A$1999,'Export Action'!$AE$3:$AE$1999)</f>
        <v>Ping Educatif</v>
      </c>
      <c r="G169" s="68"/>
      <c r="H169" s="71"/>
      <c r="I169" s="71"/>
      <c r="J169" s="1" t="str">
        <f>_xlfn.XLOOKUP(C169,'Export Action'!$A$3:$A$1999,'Export Action'!$J$3:$J$1999)</f>
        <v>Première demande</v>
      </c>
      <c r="K169" s="1" t="str">
        <f>_xlfn.XLOOKUP(C169,'Export Action'!$A$3:$A$1999,'Export Action'!$AL$3:$AL$1999)</f>
        <v>Mixte</v>
      </c>
      <c r="L169" s="1">
        <f>_xlfn.XLOOKUP(C169,'Export Action'!$A$3:$A$1999,'Export Action'!$AM$3:$AM$1999)</f>
        <v>170</v>
      </c>
      <c r="M169" s="5">
        <f>_xlfn.XLOOKUP(A169,'Export 2022'!$K$3:$K$1000,'Export 2022'!$AF$3:$AF$1000)</f>
        <v>6000</v>
      </c>
      <c r="N169" s="5">
        <f>_xlfn.XLOOKUP(A169,'Export 2023'!$K$3:$K$1000,'Export 2023'!$AF$3:$AF$1000)</f>
        <v>4160</v>
      </c>
      <c r="O169" s="5">
        <f>_xlfn.XLOOKUP(A169,'Export Dossier'!$K$3:$K$974,'Export Dossier'!$AD$3:$AD$974)</f>
        <v>7900</v>
      </c>
      <c r="P169" s="31">
        <f>_xlfn.XLOOKUP(C169,'Export Action'!$A$3:$A$1999,'Export Action'!$AS$3:$AS$1999)</f>
        <v>2200</v>
      </c>
      <c r="Q169" s="29">
        <f>(_xlfn.XLOOKUP(C169,'Export Action'!$A$3:$A$1999,'Export Action'!$AS$3:$AS$1999))/_xlfn.XLOOKUP(C169,'Export Action'!$A$3:$A$1999,'Export Action'!$AR$3:$AR$1999)</f>
        <v>0.45314109165808447</v>
      </c>
      <c r="R169" s="63" t="str">
        <f>IF(OR(_xlfn.XLOOKUP(C169,'Export Action'!$A$3:$A$1999,'Export Action'!$AO$3:$AO$1999)="Communes ZRR./bassins de vie pop &gt; 50% ZRR",_xlfn.XLOOKUP(C169,'Export Action'!$A$3:$A$1999,'Export Action'!$AO$3:$AO$1999)="Contrats de relance et de transition écologique (CRTE) rural"),"Oui","Non")</f>
        <v>Non</v>
      </c>
      <c r="S169" s="73"/>
      <c r="T169" s="74">
        <f t="shared" si="4"/>
        <v>46</v>
      </c>
      <c r="U169" s="75"/>
      <c r="V169" s="8" t="str" cm="1">
        <f t="array" ref="V169">IF(SUMPRODUCT((Tableau13[NOM DE LA STRUCTURE]=Tableau13[[#This Row],[NOM DE LA STRUCTURE]])*Tableau13[MONTANT PROPOSE POUR L''ACTION])=0,"",SUMPRODUCT((Tableau13[NOM DE LA STRUCTURE]=Tableau13[[#This Row],[NOM DE LA STRUCTURE]])*Tableau13[MONTANT PROPOSE POUR L''ACTION]))</f>
        <v/>
      </c>
      <c r="W169" s="79"/>
    </row>
    <row r="170" spans="1:23" ht="33" hidden="1" customHeight="1" x14ac:dyDescent="0.25">
      <c r="A170" s="13" t="str">
        <f>_xlfn.XLOOKUP(C170,'Export Action'!$A$3:$A$1999,'Export Action'!$L$3:$L$1999)</f>
        <v>38540987500056</v>
      </c>
      <c r="B170" s="84" t="str">
        <f>_xlfn.XLOOKUP(A170,'Export Action'!$L$3:$L$1999,'Export Action'!$O$3:$O$1999)</f>
        <v>COMITE DE LA VIENNE DE TENNIS DE TABLE</v>
      </c>
      <c r="C170" s="1" t="s">
        <v>12532</v>
      </c>
      <c r="D170" s="36" t="str">
        <f>_xlfn.XLOOKUP(C170,'Export Action'!$A$3:$A$1999,'Export Action'!$X$3:$X$1999)</f>
        <v>Nouvelles pratiques - Ping en extérieur (obligatoire)</v>
      </c>
      <c r="E170" s="1" t="str">
        <f>_xlfn.XLOOKUP(A170,'Export Dossier'!$K$3:$K$974,'Export Dossier'!$D$3:$D$974)</f>
        <v>FFTT-NAQU-24-0012</v>
      </c>
      <c r="F170" s="1" t="str">
        <f>_xlfn.XLOOKUP(C170,'Export Action'!$A$3:$A$1999,'Export Action'!$AE$3:$AE$1999)</f>
        <v>Nouvelles pratiques</v>
      </c>
      <c r="G170" s="68"/>
      <c r="H170" s="71"/>
      <c r="I170" s="71"/>
      <c r="J170" s="1" t="str">
        <f>_xlfn.XLOOKUP(C170,'Export Action'!$A$3:$A$1999,'Export Action'!$J$3:$J$1999)</f>
        <v>Renouvellement</v>
      </c>
      <c r="K170" s="1" t="str">
        <f>_xlfn.XLOOKUP(C170,'Export Action'!$A$3:$A$1999,'Export Action'!$AL$3:$AL$1999)</f>
        <v>Mixte</v>
      </c>
      <c r="L170" s="1">
        <f>_xlfn.XLOOKUP(C170,'Export Action'!$A$3:$A$1999,'Export Action'!$AM$3:$AM$1999)</f>
        <v>500</v>
      </c>
      <c r="M170" s="5">
        <f>_xlfn.XLOOKUP(A170,'Export 2022'!$K$3:$K$1000,'Export 2022'!$AF$3:$AF$1000)</f>
        <v>6300</v>
      </c>
      <c r="N170" s="5">
        <f>_xlfn.XLOOKUP(A170,'Export 2023'!$K$3:$K$1000,'Export 2023'!$AF$3:$AF$1000)</f>
        <v>4350</v>
      </c>
      <c r="O170" s="5">
        <f>_xlfn.XLOOKUP(A170,'Export Dossier'!$K$3:$K$974,'Export Dossier'!$AD$3:$AD$974)</f>
        <v>12000</v>
      </c>
      <c r="P170" s="31">
        <f>_xlfn.XLOOKUP(C170,'Export Action'!$A$3:$A$1999,'Export Action'!$AS$3:$AS$1999)</f>
        <v>2000</v>
      </c>
      <c r="Q170" s="29">
        <f>(_xlfn.XLOOKUP(C170,'Export Action'!$A$3:$A$1999,'Export Action'!$AS$3:$AS$1999))/_xlfn.XLOOKUP(C170,'Export Action'!$A$3:$A$1999,'Export Action'!$AR$3:$AR$1999)</f>
        <v>0.46511627906976744</v>
      </c>
      <c r="R170" s="63" t="str">
        <f>IF(OR(_xlfn.XLOOKUP(C170,'Export Action'!$A$3:$A$1999,'Export Action'!$AO$3:$AO$1999)="Communes ZRR./bassins de vie pop &gt; 50% ZRR",_xlfn.XLOOKUP(C170,'Export Action'!$A$3:$A$1999,'Export Action'!$AO$3:$AO$1999)="Contrats de relance et de transition écologique (CRTE) rural"),"Oui","Non")</f>
        <v>Non</v>
      </c>
      <c r="S170" s="73"/>
      <c r="T170" s="74">
        <f t="shared" si="4"/>
        <v>47</v>
      </c>
      <c r="U170" s="75"/>
      <c r="V170" s="8" t="str" cm="1">
        <f t="array" ref="V170">IF(SUMPRODUCT((Tableau13[NOM DE LA STRUCTURE]=Tableau13[[#This Row],[NOM DE LA STRUCTURE]])*Tableau13[MONTANT PROPOSE POUR L''ACTION])=0,"",SUMPRODUCT((Tableau13[NOM DE LA STRUCTURE]=Tableau13[[#This Row],[NOM DE LA STRUCTURE]])*Tableau13[MONTANT PROPOSE POUR L''ACTION]))</f>
        <v/>
      </c>
      <c r="W170" s="79"/>
    </row>
    <row r="171" spans="1:23" ht="33" hidden="1" customHeight="1" x14ac:dyDescent="0.25">
      <c r="A171" s="13" t="str">
        <f>_xlfn.XLOOKUP(C171,'Export Action'!$A$3:$A$1999,'Export Action'!$L$3:$L$1999)</f>
        <v>38540987500056</v>
      </c>
      <c r="B171" s="84" t="str">
        <f>_xlfn.XLOOKUP(A171,'Export Action'!$L$3:$L$1999,'Export Action'!$O$3:$O$1999)</f>
        <v>COMITE DE LA VIENNE DE TENNIS DE TABLE</v>
      </c>
      <c r="C171" s="1" t="s">
        <v>12537</v>
      </c>
      <c r="D171" s="36" t="str">
        <f>_xlfn.XLOOKUP(C171,'Export Action'!$A$3:$A$1999,'Export Action'!$X$3:$X$1999)</f>
        <v>Structuration clubs/comités de demain</v>
      </c>
      <c r="E171" s="1" t="str">
        <f>_xlfn.XLOOKUP(A171,'Export Dossier'!$K$3:$K$974,'Export Dossier'!$D$3:$D$974)</f>
        <v>FFTT-NAQU-24-0012</v>
      </c>
      <c r="F171" s="1" t="str">
        <f>_xlfn.XLOOKUP(C171,'Export Action'!$A$3:$A$1999,'Export Action'!$AE$3:$AE$1999)</f>
        <v>Structuration clubs/comités de demain</v>
      </c>
      <c r="G171" s="68"/>
      <c r="H171" s="71"/>
      <c r="I171" s="71"/>
      <c r="J171" s="1" t="str">
        <f>_xlfn.XLOOKUP(C171,'Export Action'!$A$3:$A$1999,'Export Action'!$J$3:$J$1999)</f>
        <v>Renouvellement</v>
      </c>
      <c r="K171" s="1" t="str">
        <f>_xlfn.XLOOKUP(C171,'Export Action'!$A$3:$A$1999,'Export Action'!$AL$3:$AL$1999)</f>
        <v>Mixte</v>
      </c>
      <c r="L171" s="1">
        <f>_xlfn.XLOOKUP(C171,'Export Action'!$A$3:$A$1999,'Export Action'!$AM$3:$AM$1999)</f>
        <v>1500</v>
      </c>
      <c r="M171" s="5">
        <f>_xlfn.XLOOKUP(A171,'Export 2022'!$K$3:$K$1000,'Export 2022'!$AF$3:$AF$1000)</f>
        <v>6300</v>
      </c>
      <c r="N171" s="5">
        <f>_xlfn.XLOOKUP(A171,'Export 2023'!$K$3:$K$1000,'Export 2023'!$AF$3:$AF$1000)</f>
        <v>4350</v>
      </c>
      <c r="O171" s="5">
        <f>_xlfn.XLOOKUP(A171,'Export Dossier'!$K$3:$K$974,'Export Dossier'!$AD$3:$AD$974)</f>
        <v>12000</v>
      </c>
      <c r="P171" s="31">
        <f>_xlfn.XLOOKUP(C171,'Export Action'!$A$3:$A$1999,'Export Action'!$AS$3:$AS$1999)</f>
        <v>4000</v>
      </c>
      <c r="Q171" s="29">
        <f>(_xlfn.XLOOKUP(C171,'Export Action'!$A$3:$A$1999,'Export Action'!$AS$3:$AS$1999))/_xlfn.XLOOKUP(C171,'Export Action'!$A$3:$A$1999,'Export Action'!$AR$3:$AR$1999)</f>
        <v>0.25806451612903225</v>
      </c>
      <c r="R171" s="63" t="str">
        <f>IF(OR(_xlfn.XLOOKUP(C171,'Export Action'!$A$3:$A$1999,'Export Action'!$AO$3:$AO$1999)="Communes ZRR./bassins de vie pop &gt; 50% ZRR",_xlfn.XLOOKUP(C171,'Export Action'!$A$3:$A$1999,'Export Action'!$AO$3:$AO$1999)="Contrats de relance et de transition écologique (CRTE) rural"),"Oui","Non")</f>
        <v>Non</v>
      </c>
      <c r="S171" s="73"/>
      <c r="T171" s="74">
        <f t="shared" si="4"/>
        <v>47</v>
      </c>
      <c r="U171" s="75"/>
      <c r="V171" s="8" t="str" cm="1">
        <f t="array" ref="V171">IF(SUMPRODUCT((Tableau13[NOM DE LA STRUCTURE]=Tableau13[[#This Row],[NOM DE LA STRUCTURE]])*Tableau13[MONTANT PROPOSE POUR L''ACTION])=0,"",SUMPRODUCT((Tableau13[NOM DE LA STRUCTURE]=Tableau13[[#This Row],[NOM DE LA STRUCTURE]])*Tableau13[MONTANT PROPOSE POUR L''ACTION]))</f>
        <v/>
      </c>
      <c r="W171" s="79"/>
    </row>
    <row r="172" spans="1:23" ht="33" hidden="1" customHeight="1" x14ac:dyDescent="0.25">
      <c r="A172" s="13" t="str">
        <f>_xlfn.XLOOKUP(C172,'Export Action'!$A$3:$A$1999,'Export Action'!$L$3:$L$1999)</f>
        <v>38540987500056</v>
      </c>
      <c r="B172" s="84" t="str">
        <f>_xlfn.XLOOKUP(A172,'Export Action'!$L$3:$L$1999,'Export Action'!$O$3:$O$1999)</f>
        <v>COMITE DE LA VIENNE DE TENNIS DE TABLE</v>
      </c>
      <c r="C172" s="1" t="s">
        <v>12542</v>
      </c>
      <c r="D172" s="36" t="str">
        <f>_xlfn.XLOOKUP(C172,'Export Action'!$A$3:$A$1999,'Export Action'!$X$3:$X$1999)</f>
        <v>Structuration clubs/comités de demain</v>
      </c>
      <c r="E172" s="1" t="str">
        <f>_xlfn.XLOOKUP(A172,'Export Dossier'!$K$3:$K$974,'Export Dossier'!$D$3:$D$974)</f>
        <v>FFTT-NAQU-24-0012</v>
      </c>
      <c r="F172" s="1" t="str">
        <f>_xlfn.XLOOKUP(C172,'Export Action'!$A$3:$A$1999,'Export Action'!$AE$3:$AE$1999)</f>
        <v>Structuration clubs/comités de demain</v>
      </c>
      <c r="G172" s="68"/>
      <c r="H172" s="71"/>
      <c r="I172" s="71"/>
      <c r="J172" s="1" t="str">
        <f>_xlfn.XLOOKUP(C172,'Export Action'!$A$3:$A$1999,'Export Action'!$J$3:$J$1999)</f>
        <v>Première demande</v>
      </c>
      <c r="K172" s="1" t="str">
        <f>_xlfn.XLOOKUP(C172,'Export Action'!$A$3:$A$1999,'Export Action'!$AL$3:$AL$1999)</f>
        <v>Mixte</v>
      </c>
      <c r="L172" s="1">
        <f>_xlfn.XLOOKUP(C172,'Export Action'!$A$3:$A$1999,'Export Action'!$AM$3:$AM$1999)</f>
        <v>500</v>
      </c>
      <c r="M172" s="5">
        <f>_xlfn.XLOOKUP(A172,'Export 2022'!$K$3:$K$1000,'Export 2022'!$AF$3:$AF$1000)</f>
        <v>6300</v>
      </c>
      <c r="N172" s="5">
        <f>_xlfn.XLOOKUP(A172,'Export 2023'!$K$3:$K$1000,'Export 2023'!$AF$3:$AF$1000)</f>
        <v>4350</v>
      </c>
      <c r="O172" s="5">
        <f>_xlfn.XLOOKUP(A172,'Export Dossier'!$K$3:$K$974,'Export Dossier'!$AD$3:$AD$974)</f>
        <v>12000</v>
      </c>
      <c r="P172" s="31">
        <f>_xlfn.XLOOKUP(C172,'Export Action'!$A$3:$A$1999,'Export Action'!$AS$3:$AS$1999)</f>
        <v>2000</v>
      </c>
      <c r="Q172" s="29">
        <f>(_xlfn.XLOOKUP(C172,'Export Action'!$A$3:$A$1999,'Export Action'!$AS$3:$AS$1999))/_xlfn.XLOOKUP(C172,'Export Action'!$A$3:$A$1999,'Export Action'!$AR$3:$AR$1999)</f>
        <v>0.33333333333333331</v>
      </c>
      <c r="R172" s="63" t="str">
        <f>IF(OR(_xlfn.XLOOKUP(C172,'Export Action'!$A$3:$A$1999,'Export Action'!$AO$3:$AO$1999)="Communes ZRR./bassins de vie pop &gt; 50% ZRR",_xlfn.XLOOKUP(C172,'Export Action'!$A$3:$A$1999,'Export Action'!$AO$3:$AO$1999)="Contrats de relance et de transition écologique (CRTE) rural"),"Oui","Non")</f>
        <v>Non</v>
      </c>
      <c r="S172" s="73"/>
      <c r="T172" s="74">
        <f t="shared" si="4"/>
        <v>47</v>
      </c>
      <c r="U172" s="75"/>
      <c r="V172" s="8" t="str" cm="1">
        <f t="array" ref="V172">IF(SUMPRODUCT((Tableau13[NOM DE LA STRUCTURE]=Tableau13[[#This Row],[NOM DE LA STRUCTURE]])*Tableau13[MONTANT PROPOSE POUR L''ACTION])=0,"",SUMPRODUCT((Tableau13[NOM DE LA STRUCTURE]=Tableau13[[#This Row],[NOM DE LA STRUCTURE]])*Tableau13[MONTANT PROPOSE POUR L''ACTION]))</f>
        <v/>
      </c>
      <c r="W172" s="79"/>
    </row>
    <row r="173" spans="1:23" ht="33" hidden="1" customHeight="1" x14ac:dyDescent="0.25">
      <c r="A173" s="13" t="str">
        <f>_xlfn.XLOOKUP(C173,'Export Action'!$A$3:$A$1999,'Export Action'!$L$3:$L$1999)</f>
        <v>38540987500056</v>
      </c>
      <c r="B173" s="84" t="str">
        <f>_xlfn.XLOOKUP(A173,'Export Action'!$L$3:$L$1999,'Export Action'!$O$3:$O$1999)</f>
        <v>COMITE DE LA VIENNE DE TENNIS DE TABLE</v>
      </c>
      <c r="C173" s="1" t="s">
        <v>12547</v>
      </c>
      <c r="D173" s="36" t="str">
        <f>_xlfn.XLOOKUP(C173,'Export Action'!$A$3:$A$1999,'Export Action'!$X$3:$X$1999)</f>
        <v>PING EDUCATIF : Recrutement et fidélisation des jeunes</v>
      </c>
      <c r="E173" s="1" t="str">
        <f>_xlfn.XLOOKUP(A173,'Export Dossier'!$K$3:$K$974,'Export Dossier'!$D$3:$D$974)</f>
        <v>FFTT-NAQU-24-0012</v>
      </c>
      <c r="F173" s="1" t="str">
        <f>_xlfn.XLOOKUP(C173,'Export Action'!$A$3:$A$1999,'Export Action'!$AE$3:$AE$1999)</f>
        <v>Ping Educatif</v>
      </c>
      <c r="G173" s="68"/>
      <c r="H173" s="71"/>
      <c r="I173" s="71"/>
      <c r="J173" s="1" t="str">
        <f>_xlfn.XLOOKUP(C173,'Export Action'!$A$3:$A$1999,'Export Action'!$J$3:$J$1999)</f>
        <v>Renouvellement</v>
      </c>
      <c r="K173" s="1" t="str">
        <f>_xlfn.XLOOKUP(C173,'Export Action'!$A$3:$A$1999,'Export Action'!$AL$3:$AL$1999)</f>
        <v>Mixte</v>
      </c>
      <c r="L173" s="1">
        <f>_xlfn.XLOOKUP(C173,'Export Action'!$A$3:$A$1999,'Export Action'!$AM$3:$AM$1999)</f>
        <v>500</v>
      </c>
      <c r="M173" s="5">
        <f>_xlfn.XLOOKUP(A173,'Export 2022'!$K$3:$K$1000,'Export 2022'!$AF$3:$AF$1000)</f>
        <v>6300</v>
      </c>
      <c r="N173" s="5">
        <f>_xlfn.XLOOKUP(A173,'Export 2023'!$K$3:$K$1000,'Export 2023'!$AF$3:$AF$1000)</f>
        <v>4350</v>
      </c>
      <c r="O173" s="5">
        <f>_xlfn.XLOOKUP(A173,'Export Dossier'!$K$3:$K$974,'Export Dossier'!$AD$3:$AD$974)</f>
        <v>12000</v>
      </c>
      <c r="P173" s="31">
        <f>_xlfn.XLOOKUP(C173,'Export Action'!$A$3:$A$1999,'Export Action'!$AS$3:$AS$1999)</f>
        <v>4000</v>
      </c>
      <c r="Q173" s="29">
        <f>(_xlfn.XLOOKUP(C173,'Export Action'!$A$3:$A$1999,'Export Action'!$AS$3:$AS$1999))/_xlfn.XLOOKUP(C173,'Export Action'!$A$3:$A$1999,'Export Action'!$AR$3:$AR$1999)</f>
        <v>0.21739130434782608</v>
      </c>
      <c r="R173" s="63" t="str">
        <f>IF(OR(_xlfn.XLOOKUP(C173,'Export Action'!$A$3:$A$1999,'Export Action'!$AO$3:$AO$1999)="Communes ZRR./bassins de vie pop &gt; 50% ZRR",_xlfn.XLOOKUP(C173,'Export Action'!$A$3:$A$1999,'Export Action'!$AO$3:$AO$1999)="Contrats de relance et de transition écologique (CRTE) rural"),"Oui","Non")</f>
        <v>Non</v>
      </c>
      <c r="S173" s="73"/>
      <c r="T173" s="74">
        <f t="shared" si="4"/>
        <v>47</v>
      </c>
      <c r="U173" s="75"/>
      <c r="V173" s="8" t="str" cm="1">
        <f t="array" ref="V173">IF(SUMPRODUCT((Tableau13[NOM DE LA STRUCTURE]=Tableau13[[#This Row],[NOM DE LA STRUCTURE]])*Tableau13[MONTANT PROPOSE POUR L''ACTION])=0,"",SUMPRODUCT((Tableau13[NOM DE LA STRUCTURE]=Tableau13[[#This Row],[NOM DE LA STRUCTURE]])*Tableau13[MONTANT PROPOSE POUR L''ACTION]))</f>
        <v/>
      </c>
      <c r="W173" s="79"/>
    </row>
    <row r="174" spans="1:23" ht="33" hidden="1" customHeight="1" x14ac:dyDescent="0.25">
      <c r="A174" s="13" t="str">
        <f>_xlfn.XLOOKUP(C174,'Export Action'!$A$3:$A$1999,'Export Action'!$L$3:$L$1999)</f>
        <v>42401809100035</v>
      </c>
      <c r="B174" s="84" t="str">
        <f>_xlfn.XLOOKUP(A174,'Export Action'!$L$3:$L$1999,'Export Action'!$O$3:$O$1999)</f>
        <v>COMITE DEPARTEMENTAL DE TENNIS DE TABLE DES PYRENEES ATLANTIQUES</v>
      </c>
      <c r="C174" s="1" t="s">
        <v>12585</v>
      </c>
      <c r="D174" s="36" t="str">
        <f>_xlfn.XLOOKUP(C174,'Export Action'!$A$3:$A$1999,'Export Action'!$X$3:$X$1999)</f>
        <v>Les féminines dans notre département</v>
      </c>
      <c r="E174" s="1" t="str">
        <f>_xlfn.XLOOKUP(A174,'Export Dossier'!$K$3:$K$974,'Export Dossier'!$D$3:$D$974)</f>
        <v>FFTT-NAQU-24-0015</v>
      </c>
      <c r="F174" s="1" t="str">
        <f>_xlfn.XLOOKUP(C174,'Export Action'!$A$3:$A$1999,'Export Action'!$AE$3:$AE$1999)</f>
        <v>Ping Actif</v>
      </c>
      <c r="G174" s="68"/>
      <c r="H174" s="71"/>
      <c r="I174" s="71"/>
      <c r="J174" s="1" t="str">
        <f>_xlfn.XLOOKUP(C174,'Export Action'!$A$3:$A$1999,'Export Action'!$J$3:$J$1999)</f>
        <v>Renouvellement</v>
      </c>
      <c r="K174" s="1" t="str">
        <f>_xlfn.XLOOKUP(C174,'Export Action'!$A$3:$A$1999,'Export Action'!$AL$3:$AL$1999)</f>
        <v>Féminin</v>
      </c>
      <c r="L174" s="1">
        <f>_xlfn.XLOOKUP(C174,'Export Action'!$A$3:$A$1999,'Export Action'!$AM$3:$AM$1999)</f>
        <v>100</v>
      </c>
      <c r="M174" s="5">
        <f>_xlfn.XLOOKUP(A174,'Export 2022'!$K$3:$K$1000,'Export 2022'!$AF$3:$AF$1000)</f>
        <v>3800</v>
      </c>
      <c r="N174" s="5">
        <f>_xlfn.XLOOKUP(A174,'Export 2023'!$K$3:$K$1000,'Export 2023'!$AF$3:$AF$1000)</f>
        <v>2850</v>
      </c>
      <c r="O174" s="5">
        <f>_xlfn.XLOOKUP(A174,'Export Dossier'!$K$3:$K$974,'Export Dossier'!$AD$3:$AD$974)</f>
        <v>16000</v>
      </c>
      <c r="P174" s="31">
        <f>_xlfn.XLOOKUP(C174,'Export Action'!$A$3:$A$1999,'Export Action'!$AS$3:$AS$1999)</f>
        <v>2500</v>
      </c>
      <c r="Q174" s="29">
        <f>(_xlfn.XLOOKUP(C174,'Export Action'!$A$3:$A$1999,'Export Action'!$AS$3:$AS$1999))/_xlfn.XLOOKUP(C174,'Export Action'!$A$3:$A$1999,'Export Action'!$AR$3:$AR$1999)</f>
        <v>0.44642857142857145</v>
      </c>
      <c r="R174" s="63" t="str">
        <f>IF(OR(_xlfn.XLOOKUP(C174,'Export Action'!$A$3:$A$1999,'Export Action'!$AO$3:$AO$1999)="Communes ZRR./bassins de vie pop &gt; 50% ZRR",_xlfn.XLOOKUP(C174,'Export Action'!$A$3:$A$1999,'Export Action'!$AO$3:$AO$1999)="Contrats de relance et de transition écologique (CRTE) rural"),"Oui","Non")</f>
        <v>Non</v>
      </c>
      <c r="S174" s="73"/>
      <c r="T174" s="74">
        <f t="shared" si="4"/>
        <v>48</v>
      </c>
      <c r="U174" s="75"/>
      <c r="V174" s="8" t="str" cm="1">
        <f t="array" ref="V174">IF(SUMPRODUCT((Tableau13[NOM DE LA STRUCTURE]=Tableau13[[#This Row],[NOM DE LA STRUCTURE]])*Tableau13[MONTANT PROPOSE POUR L''ACTION])=0,"",SUMPRODUCT((Tableau13[NOM DE LA STRUCTURE]=Tableau13[[#This Row],[NOM DE LA STRUCTURE]])*Tableau13[MONTANT PROPOSE POUR L''ACTION]))</f>
        <v/>
      </c>
      <c r="W174" s="79"/>
    </row>
    <row r="175" spans="1:23" ht="33" hidden="1" customHeight="1" x14ac:dyDescent="0.25">
      <c r="A175" s="13" t="str">
        <f>_xlfn.XLOOKUP(C175,'Export Action'!$A$3:$A$1999,'Export Action'!$L$3:$L$1999)</f>
        <v>42401809100035</v>
      </c>
      <c r="B175" s="84" t="str">
        <f>_xlfn.XLOOKUP(A175,'Export Action'!$L$3:$L$1999,'Export Action'!$O$3:$O$1999)</f>
        <v>COMITE DEPARTEMENTAL DE TENNIS DE TABLE DES PYRENEES ATLANTIQUES</v>
      </c>
      <c r="C175" s="1" t="s">
        <v>12593</v>
      </c>
      <c r="D175" s="36" t="str">
        <f>_xlfn.XLOOKUP(C175,'Export Action'!$A$3:$A$1999,'Export Action'!$X$3:$X$1999)</f>
        <v>Développement Nouvelles pratiques</v>
      </c>
      <c r="E175" s="1" t="str">
        <f>_xlfn.XLOOKUP(A175,'Export Dossier'!$K$3:$K$974,'Export Dossier'!$D$3:$D$974)</f>
        <v>FFTT-NAQU-24-0015</v>
      </c>
      <c r="F175" s="1" t="str">
        <f>_xlfn.XLOOKUP(C175,'Export Action'!$A$3:$A$1999,'Export Action'!$AE$3:$AE$1999)</f>
        <v>Nouvelles pratiques</v>
      </c>
      <c r="G175" s="68"/>
      <c r="H175" s="71"/>
      <c r="I175" s="71"/>
      <c r="J175" s="1" t="str">
        <f>_xlfn.XLOOKUP(C175,'Export Action'!$A$3:$A$1999,'Export Action'!$J$3:$J$1999)</f>
        <v>Renouvellement</v>
      </c>
      <c r="K175" s="1" t="str">
        <f>_xlfn.XLOOKUP(C175,'Export Action'!$A$3:$A$1999,'Export Action'!$AL$3:$AL$1999)</f>
        <v>Mixte</v>
      </c>
      <c r="L175" s="1">
        <f>_xlfn.XLOOKUP(C175,'Export Action'!$A$3:$A$1999,'Export Action'!$AM$3:$AM$1999)</f>
        <v>2000</v>
      </c>
      <c r="M175" s="5">
        <f>_xlfn.XLOOKUP(A175,'Export 2022'!$K$3:$K$1000,'Export 2022'!$AF$3:$AF$1000)</f>
        <v>3800</v>
      </c>
      <c r="N175" s="5">
        <f>_xlfn.XLOOKUP(A175,'Export 2023'!$K$3:$K$1000,'Export 2023'!$AF$3:$AF$1000)</f>
        <v>2850</v>
      </c>
      <c r="O175" s="5">
        <f>_xlfn.XLOOKUP(A175,'Export Dossier'!$K$3:$K$974,'Export Dossier'!$AD$3:$AD$974)</f>
        <v>16000</v>
      </c>
      <c r="P175" s="31">
        <f>_xlfn.XLOOKUP(C175,'Export Action'!$A$3:$A$1999,'Export Action'!$AS$3:$AS$1999)</f>
        <v>5500</v>
      </c>
      <c r="Q175" s="29">
        <f>(_xlfn.XLOOKUP(C175,'Export Action'!$A$3:$A$1999,'Export Action'!$AS$3:$AS$1999))/_xlfn.XLOOKUP(C175,'Export Action'!$A$3:$A$1999,'Export Action'!$AR$3:$AR$1999)</f>
        <v>0.55000000000000004</v>
      </c>
      <c r="R175" s="63" t="str">
        <f>IF(OR(_xlfn.XLOOKUP(C175,'Export Action'!$A$3:$A$1999,'Export Action'!$AO$3:$AO$1999)="Communes ZRR./bassins de vie pop &gt; 50% ZRR",_xlfn.XLOOKUP(C175,'Export Action'!$A$3:$A$1999,'Export Action'!$AO$3:$AO$1999)="Contrats de relance et de transition écologique (CRTE) rural"),"Oui","Non")</f>
        <v>Non</v>
      </c>
      <c r="S175" s="73"/>
      <c r="T175" s="74">
        <f t="shared" si="4"/>
        <v>48</v>
      </c>
      <c r="U175" s="75"/>
      <c r="V175" s="8" t="str" cm="1">
        <f t="array" ref="V175">IF(SUMPRODUCT((Tableau13[NOM DE LA STRUCTURE]=Tableau13[[#This Row],[NOM DE LA STRUCTURE]])*Tableau13[MONTANT PROPOSE POUR L''ACTION])=0,"",SUMPRODUCT((Tableau13[NOM DE LA STRUCTURE]=Tableau13[[#This Row],[NOM DE LA STRUCTURE]])*Tableau13[MONTANT PROPOSE POUR L''ACTION]))</f>
        <v/>
      </c>
      <c r="W175" s="79"/>
    </row>
    <row r="176" spans="1:23" ht="33" hidden="1" customHeight="1" x14ac:dyDescent="0.25">
      <c r="A176" s="13" t="str">
        <f>_xlfn.XLOOKUP(C176,'Export Action'!$A$3:$A$1999,'Export Action'!$L$3:$L$1999)</f>
        <v>42401809100035</v>
      </c>
      <c r="B176" s="84" t="str">
        <f>_xlfn.XLOOKUP(A176,'Export Action'!$L$3:$L$1999,'Export Action'!$O$3:$O$1999)</f>
        <v>COMITE DEPARTEMENTAL DE TENNIS DE TABLE DES PYRENEES ATLANTIQUES</v>
      </c>
      <c r="C176" s="1" t="s">
        <v>12599</v>
      </c>
      <c r="D176" s="36" t="str">
        <f>_xlfn.XLOOKUP(C176,'Export Action'!$A$3:$A$1999,'Export Action'!$X$3:$X$1999)</f>
        <v>Recrutement et Fidélisation Jeunes</v>
      </c>
      <c r="E176" s="1" t="str">
        <f>_xlfn.XLOOKUP(A176,'Export Dossier'!$K$3:$K$974,'Export Dossier'!$D$3:$D$974)</f>
        <v>FFTT-NAQU-24-0015</v>
      </c>
      <c r="F176" s="1" t="str">
        <f>_xlfn.XLOOKUP(C176,'Export Action'!$A$3:$A$1999,'Export Action'!$AE$3:$AE$1999)</f>
        <v>Ping Educatif</v>
      </c>
      <c r="G176" s="68"/>
      <c r="H176" s="71"/>
      <c r="I176" s="71"/>
      <c r="J176" s="1" t="str">
        <f>_xlfn.XLOOKUP(C176,'Export Action'!$A$3:$A$1999,'Export Action'!$J$3:$J$1999)</f>
        <v>Renouvellement</v>
      </c>
      <c r="K176" s="1" t="str">
        <f>_xlfn.XLOOKUP(C176,'Export Action'!$A$3:$A$1999,'Export Action'!$AL$3:$AL$1999)</f>
        <v>Mixte</v>
      </c>
      <c r="L176" s="1">
        <f>_xlfn.XLOOKUP(C176,'Export Action'!$A$3:$A$1999,'Export Action'!$AM$3:$AM$1999)</f>
        <v>400</v>
      </c>
      <c r="M176" s="5">
        <f>_xlfn.XLOOKUP(A176,'Export 2022'!$K$3:$K$1000,'Export 2022'!$AF$3:$AF$1000)</f>
        <v>3800</v>
      </c>
      <c r="N176" s="5">
        <f>_xlfn.XLOOKUP(A176,'Export 2023'!$K$3:$K$1000,'Export 2023'!$AF$3:$AF$1000)</f>
        <v>2850</v>
      </c>
      <c r="O176" s="5">
        <f>_xlfn.XLOOKUP(A176,'Export Dossier'!$K$3:$K$974,'Export Dossier'!$AD$3:$AD$974)</f>
        <v>16000</v>
      </c>
      <c r="P176" s="31">
        <f>_xlfn.XLOOKUP(C176,'Export Action'!$A$3:$A$1999,'Export Action'!$AS$3:$AS$1999)</f>
        <v>5000</v>
      </c>
      <c r="Q176" s="29">
        <f>(_xlfn.XLOOKUP(C176,'Export Action'!$A$3:$A$1999,'Export Action'!$AS$3:$AS$1999))/_xlfn.XLOOKUP(C176,'Export Action'!$A$3:$A$1999,'Export Action'!$AR$3:$AR$1999)</f>
        <v>0.34482758620689657</v>
      </c>
      <c r="R176" s="63" t="str">
        <f>IF(OR(_xlfn.XLOOKUP(C176,'Export Action'!$A$3:$A$1999,'Export Action'!$AO$3:$AO$1999)="Communes ZRR./bassins de vie pop &gt; 50% ZRR",_xlfn.XLOOKUP(C176,'Export Action'!$A$3:$A$1999,'Export Action'!$AO$3:$AO$1999)="Contrats de relance et de transition écologique (CRTE) rural"),"Oui","Non")</f>
        <v>Non</v>
      </c>
      <c r="S176" s="73"/>
      <c r="T176" s="74">
        <f t="shared" si="4"/>
        <v>48</v>
      </c>
      <c r="U176" s="75"/>
      <c r="V176" s="8" t="str" cm="1">
        <f t="array" ref="V176">IF(SUMPRODUCT((Tableau13[NOM DE LA STRUCTURE]=Tableau13[[#This Row],[NOM DE LA STRUCTURE]])*Tableau13[MONTANT PROPOSE POUR L''ACTION])=0,"",SUMPRODUCT((Tableau13[NOM DE LA STRUCTURE]=Tableau13[[#This Row],[NOM DE LA STRUCTURE]])*Tableau13[MONTANT PROPOSE POUR L''ACTION]))</f>
        <v/>
      </c>
      <c r="W176" s="79"/>
    </row>
    <row r="177" spans="1:23" ht="33" hidden="1" customHeight="1" x14ac:dyDescent="0.25">
      <c r="A177" s="13" t="str">
        <f>_xlfn.XLOOKUP(C177,'Export Action'!$A$3:$A$1999,'Export Action'!$L$3:$L$1999)</f>
        <v>42401809100035</v>
      </c>
      <c r="B177" s="84" t="str">
        <f>_xlfn.XLOOKUP(A177,'Export Action'!$L$3:$L$1999,'Export Action'!$O$3:$O$1999)</f>
        <v>COMITE DEPARTEMENTAL DE TENNIS DE TABLE DES PYRENEES ATLANTIQUES</v>
      </c>
      <c r="C177" s="1" t="s">
        <v>12605</v>
      </c>
      <c r="D177" s="36" t="str">
        <f>_xlfn.XLOOKUP(C177,'Export Action'!$A$3:$A$1999,'Export Action'!$X$3:$X$1999)</f>
        <v>Structuration Club de demain - La Formation</v>
      </c>
      <c r="E177" s="1" t="str">
        <f>_xlfn.XLOOKUP(A177,'Export Dossier'!$K$3:$K$974,'Export Dossier'!$D$3:$D$974)</f>
        <v>FFTT-NAQU-24-0015</v>
      </c>
      <c r="F177" s="1" t="str">
        <f>_xlfn.XLOOKUP(C177,'Export Action'!$A$3:$A$1999,'Export Action'!$AE$3:$AE$1999)</f>
        <v>Structuration clubs/comités de demain</v>
      </c>
      <c r="G177" s="68"/>
      <c r="H177" s="71"/>
      <c r="I177" s="71"/>
      <c r="J177" s="1" t="str">
        <f>_xlfn.XLOOKUP(C177,'Export Action'!$A$3:$A$1999,'Export Action'!$J$3:$J$1999)</f>
        <v>Renouvellement</v>
      </c>
      <c r="K177" s="1" t="str">
        <f>_xlfn.XLOOKUP(C177,'Export Action'!$A$3:$A$1999,'Export Action'!$AL$3:$AL$1999)</f>
        <v>Mixte</v>
      </c>
      <c r="L177" s="1">
        <f>_xlfn.XLOOKUP(C177,'Export Action'!$A$3:$A$1999,'Export Action'!$AM$3:$AM$1999)</f>
        <v>100</v>
      </c>
      <c r="M177" s="5">
        <f>_xlfn.XLOOKUP(A177,'Export 2022'!$K$3:$K$1000,'Export 2022'!$AF$3:$AF$1000)</f>
        <v>3800</v>
      </c>
      <c r="N177" s="5">
        <f>_xlfn.XLOOKUP(A177,'Export 2023'!$K$3:$K$1000,'Export 2023'!$AF$3:$AF$1000)</f>
        <v>2850</v>
      </c>
      <c r="O177" s="5">
        <f>_xlfn.XLOOKUP(A177,'Export Dossier'!$K$3:$K$974,'Export Dossier'!$AD$3:$AD$974)</f>
        <v>16000</v>
      </c>
      <c r="P177" s="31">
        <f>_xlfn.XLOOKUP(C177,'Export Action'!$A$3:$A$1999,'Export Action'!$AS$3:$AS$1999)</f>
        <v>3000</v>
      </c>
      <c r="Q177" s="29">
        <f>(_xlfn.XLOOKUP(C177,'Export Action'!$A$3:$A$1999,'Export Action'!$AS$3:$AS$1999))/_xlfn.XLOOKUP(C177,'Export Action'!$A$3:$A$1999,'Export Action'!$AR$3:$AR$1999)</f>
        <v>0.46153846153846156</v>
      </c>
      <c r="R177" s="63" t="str">
        <f>IF(OR(_xlfn.XLOOKUP(C177,'Export Action'!$A$3:$A$1999,'Export Action'!$AO$3:$AO$1999)="Communes ZRR./bassins de vie pop &gt; 50% ZRR",_xlfn.XLOOKUP(C177,'Export Action'!$A$3:$A$1999,'Export Action'!$AO$3:$AO$1999)="Contrats de relance et de transition écologique (CRTE) rural"),"Oui","Non")</f>
        <v>Non</v>
      </c>
      <c r="S177" s="73"/>
      <c r="T177" s="74">
        <f t="shared" si="4"/>
        <v>48</v>
      </c>
      <c r="U177" s="75"/>
      <c r="V177" s="8" t="str" cm="1">
        <f t="array" ref="V177">IF(SUMPRODUCT((Tableau13[NOM DE LA STRUCTURE]=Tableau13[[#This Row],[NOM DE LA STRUCTURE]])*Tableau13[MONTANT PROPOSE POUR L''ACTION])=0,"",SUMPRODUCT((Tableau13[NOM DE LA STRUCTURE]=Tableau13[[#This Row],[NOM DE LA STRUCTURE]])*Tableau13[MONTANT PROPOSE POUR L''ACTION]))</f>
        <v/>
      </c>
      <c r="W177" s="79"/>
    </row>
    <row r="178" spans="1:23" ht="33" hidden="1" customHeight="1" x14ac:dyDescent="0.25">
      <c r="A178" s="13" t="str">
        <f>_xlfn.XLOOKUP(C178,'Export Action'!$A$3:$A$1999,'Export Action'!$L$3:$L$1999)</f>
        <v>38364292300031</v>
      </c>
      <c r="B178" s="84" t="str">
        <f>_xlfn.XLOOKUP(A178,'Export Action'!$L$3:$L$1999,'Export Action'!$O$3:$O$1999)</f>
        <v>COMITE DEPARTEMENTAL DE TENNIS DE TABLE DES LANDES</v>
      </c>
      <c r="C178" s="1" t="s">
        <v>12611</v>
      </c>
      <c r="D178" s="36" t="str">
        <f>_xlfn.XLOOKUP(C178,'Export Action'!$A$3:$A$1999,'Export Action'!$X$3:$X$1999)</f>
        <v>DEVELOPPER LE PING VR</v>
      </c>
      <c r="E178" s="1" t="str">
        <f>_xlfn.XLOOKUP(A178,'Export Dossier'!$K$3:$K$974,'Export Dossier'!$D$3:$D$974)</f>
        <v>FFTT-NAQU-24-0016</v>
      </c>
      <c r="F178" s="1" t="str">
        <f>_xlfn.XLOOKUP(C178,'Export Action'!$A$3:$A$1999,'Export Action'!$AE$3:$AE$1999)</f>
        <v>Nouvelles pratiques</v>
      </c>
      <c r="G178" s="68"/>
      <c r="H178" s="71"/>
      <c r="I178" s="71"/>
      <c r="J178" s="1" t="str">
        <f>_xlfn.XLOOKUP(C178,'Export Action'!$A$3:$A$1999,'Export Action'!$J$3:$J$1999)</f>
        <v>Renouvellement</v>
      </c>
      <c r="K178" s="1" t="str">
        <f>_xlfn.XLOOKUP(C178,'Export Action'!$A$3:$A$1999,'Export Action'!$AL$3:$AL$1999)</f>
        <v>Mixte</v>
      </c>
      <c r="L178" s="1">
        <f>_xlfn.XLOOKUP(C178,'Export Action'!$A$3:$A$1999,'Export Action'!$AM$3:$AM$1999)</f>
        <v>300</v>
      </c>
      <c r="M178" s="5" t="e">
        <f>_xlfn.XLOOKUP(A178,'Export 2022'!$K$3:$K$1000,'Export 2022'!$AF$3:$AF$1000)</f>
        <v>#N/A</v>
      </c>
      <c r="N178" s="5" t="e">
        <f>_xlfn.XLOOKUP(A178,'Export 2023'!$K$3:$K$1000,'Export 2023'!$AF$3:$AF$1000)</f>
        <v>#N/A</v>
      </c>
      <c r="O178" s="5">
        <f>_xlfn.XLOOKUP(A178,'Export Dossier'!$K$3:$K$974,'Export Dossier'!$AD$3:$AD$974)</f>
        <v>8500</v>
      </c>
      <c r="P178" s="31">
        <f>_xlfn.XLOOKUP(C178,'Export Action'!$A$3:$A$1999,'Export Action'!$AS$3:$AS$1999)</f>
        <v>1500</v>
      </c>
      <c r="Q178" s="29">
        <f>(_xlfn.XLOOKUP(C178,'Export Action'!$A$3:$A$1999,'Export Action'!$AS$3:$AS$1999))/_xlfn.XLOOKUP(C178,'Export Action'!$A$3:$A$1999,'Export Action'!$AR$3:$AR$1999)</f>
        <v>0.35087719298245612</v>
      </c>
      <c r="R178" s="63" t="str">
        <f>IF(OR(_xlfn.XLOOKUP(C178,'Export Action'!$A$3:$A$1999,'Export Action'!$AO$3:$AO$1999)="Communes ZRR./bassins de vie pop &gt; 50% ZRR",_xlfn.XLOOKUP(C178,'Export Action'!$A$3:$A$1999,'Export Action'!$AO$3:$AO$1999)="Contrats de relance et de transition écologique (CRTE) rural"),"Oui","Non")</f>
        <v>Oui</v>
      </c>
      <c r="S178" s="73"/>
      <c r="T178" s="74">
        <f t="shared" si="4"/>
        <v>49</v>
      </c>
      <c r="U178" s="75"/>
      <c r="V178" s="8" t="str" cm="1">
        <f t="array" ref="V178">IF(SUMPRODUCT((Tableau13[NOM DE LA STRUCTURE]=Tableau13[[#This Row],[NOM DE LA STRUCTURE]])*Tableau13[MONTANT PROPOSE POUR L''ACTION])=0,"",SUMPRODUCT((Tableau13[NOM DE LA STRUCTURE]=Tableau13[[#This Row],[NOM DE LA STRUCTURE]])*Tableau13[MONTANT PROPOSE POUR L''ACTION]))</f>
        <v/>
      </c>
      <c r="W178" s="79"/>
    </row>
    <row r="179" spans="1:23" ht="33" hidden="1" customHeight="1" x14ac:dyDescent="0.25">
      <c r="A179" s="13" t="str">
        <f>_xlfn.XLOOKUP(C179,'Export Action'!$A$3:$A$1999,'Export Action'!$L$3:$L$1999)</f>
        <v>38364292300031</v>
      </c>
      <c r="B179" s="84" t="str">
        <f>_xlfn.XLOOKUP(A179,'Export Action'!$L$3:$L$1999,'Export Action'!$O$3:$O$1999)</f>
        <v>COMITE DEPARTEMENTAL DE TENNIS DE TABLE DES LANDES</v>
      </c>
      <c r="C179" s="1" t="s">
        <v>12619</v>
      </c>
      <c r="D179" s="36" t="str">
        <f>_xlfn.XLOOKUP(C179,'Export Action'!$A$3:$A$1999,'Export Action'!$X$3:$X$1999)</f>
        <v>STRUCTURATION ET ACCOMPAGNEMENT DES CLUBS</v>
      </c>
      <c r="E179" s="1" t="str">
        <f>_xlfn.XLOOKUP(A179,'Export Dossier'!$K$3:$K$974,'Export Dossier'!$D$3:$D$974)</f>
        <v>FFTT-NAQU-24-0016</v>
      </c>
      <c r="F179" s="1" t="str">
        <f>_xlfn.XLOOKUP(C179,'Export Action'!$A$3:$A$1999,'Export Action'!$AE$3:$AE$1999)</f>
        <v>Structuration clubs/comités de demain</v>
      </c>
      <c r="G179" s="68"/>
      <c r="H179" s="71"/>
      <c r="I179" s="71"/>
      <c r="J179" s="1" t="str">
        <f>_xlfn.XLOOKUP(C179,'Export Action'!$A$3:$A$1999,'Export Action'!$J$3:$J$1999)</f>
        <v>Première demande</v>
      </c>
      <c r="K179" s="1" t="str">
        <f>_xlfn.XLOOKUP(C179,'Export Action'!$A$3:$A$1999,'Export Action'!$AL$3:$AL$1999)</f>
        <v>Mixte</v>
      </c>
      <c r="L179" s="1">
        <f>_xlfn.XLOOKUP(C179,'Export Action'!$A$3:$A$1999,'Export Action'!$AM$3:$AM$1999)</f>
        <v>25</v>
      </c>
      <c r="M179" s="5" t="e">
        <f>_xlfn.XLOOKUP(A179,'Export 2022'!$K$3:$K$1000,'Export 2022'!$AF$3:$AF$1000)</f>
        <v>#N/A</v>
      </c>
      <c r="N179" s="5" t="e">
        <f>_xlfn.XLOOKUP(A179,'Export 2023'!$K$3:$K$1000,'Export 2023'!$AF$3:$AF$1000)</f>
        <v>#N/A</v>
      </c>
      <c r="O179" s="5">
        <f>_xlfn.XLOOKUP(A179,'Export Dossier'!$K$3:$K$974,'Export Dossier'!$AD$3:$AD$974)</f>
        <v>8500</v>
      </c>
      <c r="P179" s="31">
        <f>_xlfn.XLOOKUP(C179,'Export Action'!$A$3:$A$1999,'Export Action'!$AS$3:$AS$1999)</f>
        <v>4000</v>
      </c>
      <c r="Q179" s="29">
        <f>(_xlfn.XLOOKUP(C179,'Export Action'!$A$3:$A$1999,'Export Action'!$AS$3:$AS$1999))/_xlfn.XLOOKUP(C179,'Export Action'!$A$3:$A$1999,'Export Action'!$AR$3:$AR$1999)</f>
        <v>0.26058631921824105</v>
      </c>
      <c r="R179" s="63" t="str">
        <f>IF(OR(_xlfn.XLOOKUP(C179,'Export Action'!$A$3:$A$1999,'Export Action'!$AO$3:$AO$1999)="Communes ZRR./bassins de vie pop &gt; 50% ZRR",_xlfn.XLOOKUP(C179,'Export Action'!$A$3:$A$1999,'Export Action'!$AO$3:$AO$1999)="Contrats de relance et de transition écologique (CRTE) rural"),"Oui","Non")</f>
        <v>Oui</v>
      </c>
      <c r="S179" s="73"/>
      <c r="T179" s="74">
        <f t="shared" si="4"/>
        <v>49</v>
      </c>
      <c r="U179" s="75"/>
      <c r="V179" s="8" t="str" cm="1">
        <f t="array" ref="V179">IF(SUMPRODUCT((Tableau13[NOM DE LA STRUCTURE]=Tableau13[[#This Row],[NOM DE LA STRUCTURE]])*Tableau13[MONTANT PROPOSE POUR L''ACTION])=0,"",SUMPRODUCT((Tableau13[NOM DE LA STRUCTURE]=Tableau13[[#This Row],[NOM DE LA STRUCTURE]])*Tableau13[MONTANT PROPOSE POUR L''ACTION]))</f>
        <v/>
      </c>
      <c r="W179" s="79"/>
    </row>
    <row r="180" spans="1:23" ht="33" hidden="1" customHeight="1" x14ac:dyDescent="0.25">
      <c r="A180" s="13" t="str">
        <f>_xlfn.XLOOKUP(C180,'Export Action'!$A$3:$A$1999,'Export Action'!$L$3:$L$1999)</f>
        <v>38364292300031</v>
      </c>
      <c r="B180" s="84" t="str">
        <f>_xlfn.XLOOKUP(A180,'Export Action'!$L$3:$L$1999,'Export Action'!$O$3:$O$1999)</f>
        <v>COMITE DEPARTEMENTAL DE TENNIS DE TABLE DES LANDES</v>
      </c>
      <c r="C180" s="1" t="s">
        <v>12624</v>
      </c>
      <c r="D180" s="36" t="str">
        <f>_xlfn.XLOOKUP(C180,'Export Action'!$A$3:$A$1999,'Export Action'!$X$3:$X$1999)</f>
        <v>FIDELISER LES JEUNES LANDAIS</v>
      </c>
      <c r="E180" s="1" t="str">
        <f>_xlfn.XLOOKUP(A180,'Export Dossier'!$K$3:$K$974,'Export Dossier'!$D$3:$D$974)</f>
        <v>FFTT-NAQU-24-0016</v>
      </c>
      <c r="F180" s="1" t="str">
        <f>_xlfn.XLOOKUP(C180,'Export Action'!$A$3:$A$1999,'Export Action'!$AE$3:$AE$1999)</f>
        <v>Ping Educatif</v>
      </c>
      <c r="G180" s="68"/>
      <c r="H180" s="71"/>
      <c r="I180" s="71"/>
      <c r="J180" s="1" t="str">
        <f>_xlfn.XLOOKUP(C180,'Export Action'!$A$3:$A$1999,'Export Action'!$J$3:$J$1999)</f>
        <v>Renouvellement</v>
      </c>
      <c r="K180" s="1" t="str">
        <f>_xlfn.XLOOKUP(C180,'Export Action'!$A$3:$A$1999,'Export Action'!$AL$3:$AL$1999)</f>
        <v>Mixte</v>
      </c>
      <c r="L180" s="1">
        <f>_xlfn.XLOOKUP(C180,'Export Action'!$A$3:$A$1999,'Export Action'!$AM$3:$AM$1999)</f>
        <v>400</v>
      </c>
      <c r="M180" s="5" t="e">
        <f>_xlfn.XLOOKUP(A180,'Export 2022'!$K$3:$K$1000,'Export 2022'!$AF$3:$AF$1000)</f>
        <v>#N/A</v>
      </c>
      <c r="N180" s="5" t="e">
        <f>_xlfn.XLOOKUP(A180,'Export 2023'!$K$3:$K$1000,'Export 2023'!$AF$3:$AF$1000)</f>
        <v>#N/A</v>
      </c>
      <c r="O180" s="5">
        <f>_xlfn.XLOOKUP(A180,'Export Dossier'!$K$3:$K$974,'Export Dossier'!$AD$3:$AD$974)</f>
        <v>8500</v>
      </c>
      <c r="P180" s="31">
        <f>_xlfn.XLOOKUP(C180,'Export Action'!$A$3:$A$1999,'Export Action'!$AS$3:$AS$1999)</f>
        <v>2000</v>
      </c>
      <c r="Q180" s="29">
        <f>(_xlfn.XLOOKUP(C180,'Export Action'!$A$3:$A$1999,'Export Action'!$AS$3:$AS$1999))/_xlfn.XLOOKUP(C180,'Export Action'!$A$3:$A$1999,'Export Action'!$AR$3:$AR$1999)</f>
        <v>0.15151515151515152</v>
      </c>
      <c r="R180" s="63" t="str">
        <f>IF(OR(_xlfn.XLOOKUP(C180,'Export Action'!$A$3:$A$1999,'Export Action'!$AO$3:$AO$1999)="Communes ZRR./bassins de vie pop &gt; 50% ZRR",_xlfn.XLOOKUP(C180,'Export Action'!$A$3:$A$1999,'Export Action'!$AO$3:$AO$1999)="Contrats de relance et de transition écologique (CRTE) rural"),"Oui","Non")</f>
        <v>Oui</v>
      </c>
      <c r="S180" s="73"/>
      <c r="T180" s="74">
        <f t="shared" si="4"/>
        <v>49</v>
      </c>
      <c r="U180" s="75"/>
      <c r="V180" s="8" t="str" cm="1">
        <f t="array" ref="V180">IF(SUMPRODUCT((Tableau13[NOM DE LA STRUCTURE]=Tableau13[[#This Row],[NOM DE LA STRUCTURE]])*Tableau13[MONTANT PROPOSE POUR L''ACTION])=0,"",SUMPRODUCT((Tableau13[NOM DE LA STRUCTURE]=Tableau13[[#This Row],[NOM DE LA STRUCTURE]])*Tableau13[MONTANT PROPOSE POUR L''ACTION]))</f>
        <v/>
      </c>
      <c r="W180" s="79"/>
    </row>
    <row r="181" spans="1:23" ht="33" hidden="1" customHeight="1" x14ac:dyDescent="0.25">
      <c r="A181" s="13" t="str">
        <f>_xlfn.XLOOKUP(C181,'Export Action'!$A$3:$A$1999,'Export Action'!$L$3:$L$1999)</f>
        <v>38364292300031</v>
      </c>
      <c r="B181" s="84" t="str">
        <f>_xlfn.XLOOKUP(A181,'Export Action'!$L$3:$L$1999,'Export Action'!$O$3:$O$1999)</f>
        <v>COMITE DEPARTEMENTAL DE TENNIS DE TABLE DES LANDES</v>
      </c>
      <c r="C181" s="1" t="s">
        <v>12629</v>
      </c>
      <c r="D181" s="36" t="str">
        <f>_xlfn.XLOOKUP(C181,'Export Action'!$A$3:$A$1999,'Export Action'!$X$3:$X$1999)</f>
        <v>AMELIORER L'OFFRE PING SANTE SUR LE DEPARTEMENT</v>
      </c>
      <c r="E181" s="1" t="str">
        <f>_xlfn.XLOOKUP(A181,'Export Dossier'!$K$3:$K$974,'Export Dossier'!$D$3:$D$974)</f>
        <v>FFTT-NAQU-24-0016</v>
      </c>
      <c r="F181" s="1" t="str">
        <f>_xlfn.XLOOKUP(C181,'Export Action'!$A$3:$A$1999,'Export Action'!$AE$3:$AE$1999)</f>
        <v>Ping Actif</v>
      </c>
      <c r="G181" s="68"/>
      <c r="H181" s="71"/>
      <c r="I181" s="71"/>
      <c r="J181" s="1" t="str">
        <f>_xlfn.XLOOKUP(C181,'Export Action'!$A$3:$A$1999,'Export Action'!$J$3:$J$1999)</f>
        <v>Première demande</v>
      </c>
      <c r="K181" s="1" t="str">
        <f>_xlfn.XLOOKUP(C181,'Export Action'!$A$3:$A$1999,'Export Action'!$AL$3:$AL$1999)</f>
        <v>Mixte</v>
      </c>
      <c r="L181" s="1">
        <f>_xlfn.XLOOKUP(C181,'Export Action'!$A$3:$A$1999,'Export Action'!$AM$3:$AM$1999)</f>
        <v>40</v>
      </c>
      <c r="M181" s="5" t="e">
        <f>_xlfn.XLOOKUP(A181,'Export 2022'!$K$3:$K$1000,'Export 2022'!$AF$3:$AF$1000)</f>
        <v>#N/A</v>
      </c>
      <c r="N181" s="5" t="e">
        <f>_xlfn.XLOOKUP(A181,'Export 2023'!$K$3:$K$1000,'Export 2023'!$AF$3:$AF$1000)</f>
        <v>#N/A</v>
      </c>
      <c r="O181" s="5">
        <f>_xlfn.XLOOKUP(A181,'Export Dossier'!$K$3:$K$974,'Export Dossier'!$AD$3:$AD$974)</f>
        <v>8500</v>
      </c>
      <c r="P181" s="31">
        <f>_xlfn.XLOOKUP(C181,'Export Action'!$A$3:$A$1999,'Export Action'!$AS$3:$AS$1999)</f>
        <v>1000</v>
      </c>
      <c r="Q181" s="29">
        <f>(_xlfn.XLOOKUP(C181,'Export Action'!$A$3:$A$1999,'Export Action'!$AS$3:$AS$1999))/_xlfn.XLOOKUP(C181,'Export Action'!$A$3:$A$1999,'Export Action'!$AR$3:$AR$1999)</f>
        <v>0.20470829068577279</v>
      </c>
      <c r="R181" s="63" t="str">
        <f>IF(OR(_xlfn.XLOOKUP(C181,'Export Action'!$A$3:$A$1999,'Export Action'!$AO$3:$AO$1999)="Communes ZRR./bassins de vie pop &gt; 50% ZRR",_xlfn.XLOOKUP(C181,'Export Action'!$A$3:$A$1999,'Export Action'!$AO$3:$AO$1999)="Contrats de relance et de transition écologique (CRTE) rural"),"Oui","Non")</f>
        <v>Oui</v>
      </c>
      <c r="S181" s="73"/>
      <c r="T181" s="74">
        <f t="shared" si="4"/>
        <v>49</v>
      </c>
      <c r="U181" s="75"/>
      <c r="V181" s="8" t="str" cm="1">
        <f t="array" ref="V181">IF(SUMPRODUCT((Tableau13[NOM DE LA STRUCTURE]=Tableau13[[#This Row],[NOM DE LA STRUCTURE]])*Tableau13[MONTANT PROPOSE POUR L''ACTION])=0,"",SUMPRODUCT((Tableau13[NOM DE LA STRUCTURE]=Tableau13[[#This Row],[NOM DE LA STRUCTURE]])*Tableau13[MONTANT PROPOSE POUR L''ACTION]))</f>
        <v/>
      </c>
      <c r="W181" s="79"/>
    </row>
    <row r="182" spans="1:23" ht="33" hidden="1" customHeight="1" x14ac:dyDescent="0.25">
      <c r="A182" s="13" t="str">
        <f>_xlfn.XLOOKUP(C182,'Export Action'!$A$3:$A$1999,'Export Action'!$L$3:$L$1999)</f>
        <v>35037265200023</v>
      </c>
      <c r="B182" s="84" t="str">
        <f>_xlfn.XLOOKUP(A182,'Export Action'!$L$3:$L$1999,'Export Action'!$O$3:$O$1999)</f>
        <v>COMITE DEPARTEMENTAL DE LA GIRONDE DE TENNIS DE TABLE</v>
      </c>
      <c r="C182" s="1" t="s">
        <v>12655</v>
      </c>
      <c r="D182" s="36" t="str">
        <f>_xlfn.XLOOKUP(C182,'Export Action'!$A$3:$A$1999,'Export Action'!$X$3:$X$1999)</f>
        <v>ANIMATION TERRITORIALE</v>
      </c>
      <c r="E182" s="1" t="str">
        <f>_xlfn.XLOOKUP(A182,'Export Dossier'!$K$3:$K$974,'Export Dossier'!$D$3:$D$974)</f>
        <v>FFTT-NAQU-24-0018</v>
      </c>
      <c r="F182" s="1" t="str">
        <f>_xlfn.XLOOKUP(C182,'Export Action'!$A$3:$A$1999,'Export Action'!$AE$3:$AE$1999)</f>
        <v>Structuration clubs/comités de demain</v>
      </c>
      <c r="G182" s="68"/>
      <c r="H182" s="71"/>
      <c r="I182" s="71"/>
      <c r="J182" s="1" t="str">
        <f>_xlfn.XLOOKUP(C182,'Export Action'!$A$3:$A$1999,'Export Action'!$J$3:$J$1999)</f>
        <v>Renouvellement</v>
      </c>
      <c r="K182" s="1" t="str">
        <f>_xlfn.XLOOKUP(C182,'Export Action'!$A$3:$A$1999,'Export Action'!$AL$3:$AL$1999)</f>
        <v>Mixte</v>
      </c>
      <c r="L182" s="1">
        <f>_xlfn.XLOOKUP(C182,'Export Action'!$A$3:$A$1999,'Export Action'!$AM$3:$AM$1999)</f>
        <v>50</v>
      </c>
      <c r="M182" s="5">
        <f>_xlfn.XLOOKUP(A182,'Export 2022'!$K$3:$K$1000,'Export 2022'!$AF$3:$AF$1000)</f>
        <v>5000</v>
      </c>
      <c r="N182" s="5">
        <f>_xlfn.XLOOKUP(A182,'Export 2023'!$K$3:$K$1000,'Export 2023'!$AF$3:$AF$1000)</f>
        <v>4750</v>
      </c>
      <c r="O182" s="5">
        <f>_xlfn.XLOOKUP(A182,'Export Dossier'!$K$3:$K$974,'Export Dossier'!$AD$3:$AD$974)</f>
        <v>14000</v>
      </c>
      <c r="P182" s="31">
        <f>_xlfn.XLOOKUP(C182,'Export Action'!$A$3:$A$1999,'Export Action'!$AS$3:$AS$1999)</f>
        <v>6000</v>
      </c>
      <c r="Q182" s="29">
        <f>(_xlfn.XLOOKUP(C182,'Export Action'!$A$3:$A$1999,'Export Action'!$AS$3:$AS$1999))/_xlfn.XLOOKUP(C182,'Export Action'!$A$3:$A$1999,'Export Action'!$AR$3:$AR$1999)</f>
        <v>0.42553191489361702</v>
      </c>
      <c r="R182" s="63" t="str">
        <f>IF(OR(_xlfn.XLOOKUP(C182,'Export Action'!$A$3:$A$1999,'Export Action'!$AO$3:$AO$1999)="Communes ZRR./bassins de vie pop &gt; 50% ZRR",_xlfn.XLOOKUP(C182,'Export Action'!$A$3:$A$1999,'Export Action'!$AO$3:$AO$1999)="Contrats de relance et de transition écologique (CRTE) rural"),"Oui","Non")</f>
        <v>Non</v>
      </c>
      <c r="S182" s="73"/>
      <c r="T182" s="74">
        <f t="shared" si="4"/>
        <v>50</v>
      </c>
      <c r="U182" s="75"/>
      <c r="V182" s="8" t="str" cm="1">
        <f t="array" ref="V182">IF(SUMPRODUCT((Tableau13[NOM DE LA STRUCTURE]=Tableau13[[#This Row],[NOM DE LA STRUCTURE]])*Tableau13[MONTANT PROPOSE POUR L''ACTION])=0,"",SUMPRODUCT((Tableau13[NOM DE LA STRUCTURE]=Tableau13[[#This Row],[NOM DE LA STRUCTURE]])*Tableau13[MONTANT PROPOSE POUR L''ACTION]))</f>
        <v/>
      </c>
      <c r="W182" s="79"/>
    </row>
    <row r="183" spans="1:23" ht="33" hidden="1" customHeight="1" x14ac:dyDescent="0.25">
      <c r="A183" s="13" t="str">
        <f>_xlfn.XLOOKUP(C183,'Export Action'!$A$3:$A$1999,'Export Action'!$L$3:$L$1999)</f>
        <v>35037265200023</v>
      </c>
      <c r="B183" s="84" t="str">
        <f>_xlfn.XLOOKUP(A183,'Export Action'!$L$3:$L$1999,'Export Action'!$O$3:$O$1999)</f>
        <v>COMITE DEPARTEMENTAL DE LA GIRONDE DE TENNIS DE TABLE</v>
      </c>
      <c r="C183" s="1" t="s">
        <v>12663</v>
      </c>
      <c r="D183" s="36" t="str">
        <f>_xlfn.XLOOKUP(C183,'Export Action'!$A$3:$A$1999,'Export Action'!$X$3:$X$1999)</f>
        <v>NOUVELLES PRATIQUES</v>
      </c>
      <c r="E183" s="1" t="str">
        <f>_xlfn.XLOOKUP(A183,'Export Dossier'!$K$3:$K$974,'Export Dossier'!$D$3:$D$974)</f>
        <v>FFTT-NAQU-24-0018</v>
      </c>
      <c r="F183" s="1" t="str">
        <f>_xlfn.XLOOKUP(C183,'Export Action'!$A$3:$A$1999,'Export Action'!$AE$3:$AE$1999)</f>
        <v>Nouvelles pratiques</v>
      </c>
      <c r="G183" s="68"/>
      <c r="H183" s="71"/>
      <c r="I183" s="71"/>
      <c r="J183" s="1" t="str">
        <f>_xlfn.XLOOKUP(C183,'Export Action'!$A$3:$A$1999,'Export Action'!$J$3:$J$1999)</f>
        <v>Renouvellement</v>
      </c>
      <c r="K183" s="1" t="str">
        <f>_xlfn.XLOOKUP(C183,'Export Action'!$A$3:$A$1999,'Export Action'!$AL$3:$AL$1999)</f>
        <v>Mixte</v>
      </c>
      <c r="L183" s="1">
        <f>_xlfn.XLOOKUP(C183,'Export Action'!$A$3:$A$1999,'Export Action'!$AM$3:$AM$1999)</f>
        <v>300</v>
      </c>
      <c r="M183" s="5">
        <f>_xlfn.XLOOKUP(A183,'Export 2022'!$K$3:$K$1000,'Export 2022'!$AF$3:$AF$1000)</f>
        <v>5000</v>
      </c>
      <c r="N183" s="5">
        <f>_xlfn.XLOOKUP(A183,'Export 2023'!$K$3:$K$1000,'Export 2023'!$AF$3:$AF$1000)</f>
        <v>4750</v>
      </c>
      <c r="O183" s="5">
        <f>_xlfn.XLOOKUP(A183,'Export Dossier'!$K$3:$K$974,'Export Dossier'!$AD$3:$AD$974)</f>
        <v>14000</v>
      </c>
      <c r="P183" s="31">
        <f>_xlfn.XLOOKUP(C183,'Export Action'!$A$3:$A$1999,'Export Action'!$AS$3:$AS$1999)</f>
        <v>2000</v>
      </c>
      <c r="Q183" s="29">
        <f>(_xlfn.XLOOKUP(C183,'Export Action'!$A$3:$A$1999,'Export Action'!$AS$3:$AS$1999))/_xlfn.XLOOKUP(C183,'Export Action'!$A$3:$A$1999,'Export Action'!$AR$3:$AR$1999)</f>
        <v>0.35087719298245612</v>
      </c>
      <c r="R183" s="63" t="str">
        <f>IF(OR(_xlfn.XLOOKUP(C183,'Export Action'!$A$3:$A$1999,'Export Action'!$AO$3:$AO$1999)="Communes ZRR./bassins de vie pop &gt; 50% ZRR",_xlfn.XLOOKUP(C183,'Export Action'!$A$3:$A$1999,'Export Action'!$AO$3:$AO$1999)="Contrats de relance et de transition écologique (CRTE) rural"),"Oui","Non")</f>
        <v>Non</v>
      </c>
      <c r="S183" s="73"/>
      <c r="T183" s="74">
        <f t="shared" si="4"/>
        <v>50</v>
      </c>
      <c r="U183" s="75"/>
      <c r="V183" s="8" t="str" cm="1">
        <f t="array" ref="V183">IF(SUMPRODUCT((Tableau13[NOM DE LA STRUCTURE]=Tableau13[[#This Row],[NOM DE LA STRUCTURE]])*Tableau13[MONTANT PROPOSE POUR L''ACTION])=0,"",SUMPRODUCT((Tableau13[NOM DE LA STRUCTURE]=Tableau13[[#This Row],[NOM DE LA STRUCTURE]])*Tableau13[MONTANT PROPOSE POUR L''ACTION]))</f>
        <v/>
      </c>
      <c r="W183" s="79"/>
    </row>
    <row r="184" spans="1:23" ht="33" hidden="1" customHeight="1" x14ac:dyDescent="0.25">
      <c r="A184" s="13" t="str">
        <f>_xlfn.XLOOKUP(C184,'Export Action'!$A$3:$A$1999,'Export Action'!$L$3:$L$1999)</f>
        <v>35037265200023</v>
      </c>
      <c r="B184" s="84" t="str">
        <f>_xlfn.XLOOKUP(A184,'Export Action'!$L$3:$L$1999,'Export Action'!$O$3:$O$1999)</f>
        <v>COMITE DEPARTEMENTAL DE LA GIRONDE DE TENNIS DE TABLE</v>
      </c>
      <c r="C184" s="1" t="s">
        <v>12669</v>
      </c>
      <c r="D184" s="36" t="str">
        <f>_xlfn.XLOOKUP(C184,'Export Action'!$A$3:$A$1999,'Export Action'!$X$3:$X$1999)</f>
        <v>RECRUTEMENT ET FIDELISATION DES JEUNES</v>
      </c>
      <c r="E184" s="1" t="str">
        <f>_xlfn.XLOOKUP(A184,'Export Dossier'!$K$3:$K$974,'Export Dossier'!$D$3:$D$974)</f>
        <v>FFTT-NAQU-24-0018</v>
      </c>
      <c r="F184" s="1" t="str">
        <f>_xlfn.XLOOKUP(C184,'Export Action'!$A$3:$A$1999,'Export Action'!$AE$3:$AE$1999)</f>
        <v>Ping Educatif</v>
      </c>
      <c r="G184" s="68"/>
      <c r="H184" s="71"/>
      <c r="I184" s="71"/>
      <c r="J184" s="1" t="str">
        <f>_xlfn.XLOOKUP(C184,'Export Action'!$A$3:$A$1999,'Export Action'!$J$3:$J$1999)</f>
        <v>Première demande</v>
      </c>
      <c r="K184" s="1" t="str">
        <f>_xlfn.XLOOKUP(C184,'Export Action'!$A$3:$A$1999,'Export Action'!$AL$3:$AL$1999)</f>
        <v>Mixte</v>
      </c>
      <c r="L184" s="1">
        <f>_xlfn.XLOOKUP(C184,'Export Action'!$A$3:$A$1999,'Export Action'!$AM$3:$AM$1999)</f>
        <v>80</v>
      </c>
      <c r="M184" s="5">
        <f>_xlfn.XLOOKUP(A184,'Export 2022'!$K$3:$K$1000,'Export 2022'!$AF$3:$AF$1000)</f>
        <v>5000</v>
      </c>
      <c r="N184" s="5">
        <f>_xlfn.XLOOKUP(A184,'Export 2023'!$K$3:$K$1000,'Export 2023'!$AF$3:$AF$1000)</f>
        <v>4750</v>
      </c>
      <c r="O184" s="5">
        <f>_xlfn.XLOOKUP(A184,'Export Dossier'!$K$3:$K$974,'Export Dossier'!$AD$3:$AD$974)</f>
        <v>14000</v>
      </c>
      <c r="P184" s="31">
        <f>_xlfn.XLOOKUP(C184,'Export Action'!$A$3:$A$1999,'Export Action'!$AS$3:$AS$1999)</f>
        <v>2000</v>
      </c>
      <c r="Q184" s="29">
        <f>(_xlfn.XLOOKUP(C184,'Export Action'!$A$3:$A$1999,'Export Action'!$AS$3:$AS$1999))/_xlfn.XLOOKUP(C184,'Export Action'!$A$3:$A$1999,'Export Action'!$AR$3:$AR$1999)</f>
        <v>0.46511627906976744</v>
      </c>
      <c r="R184" s="63" t="str">
        <f>IF(OR(_xlfn.XLOOKUP(C184,'Export Action'!$A$3:$A$1999,'Export Action'!$AO$3:$AO$1999)="Communes ZRR./bassins de vie pop &gt; 50% ZRR",_xlfn.XLOOKUP(C184,'Export Action'!$A$3:$A$1999,'Export Action'!$AO$3:$AO$1999)="Contrats de relance et de transition écologique (CRTE) rural"),"Oui","Non")</f>
        <v>Non</v>
      </c>
      <c r="S184" s="73"/>
      <c r="T184" s="74">
        <f t="shared" si="4"/>
        <v>50</v>
      </c>
      <c r="U184" s="75"/>
      <c r="V184" s="8" t="str" cm="1">
        <f t="array" ref="V184">IF(SUMPRODUCT((Tableau13[NOM DE LA STRUCTURE]=Tableau13[[#This Row],[NOM DE LA STRUCTURE]])*Tableau13[MONTANT PROPOSE POUR L''ACTION])=0,"",SUMPRODUCT((Tableau13[NOM DE LA STRUCTURE]=Tableau13[[#This Row],[NOM DE LA STRUCTURE]])*Tableau13[MONTANT PROPOSE POUR L''ACTION]))</f>
        <v/>
      </c>
      <c r="W184" s="79"/>
    </row>
    <row r="185" spans="1:23" ht="33" hidden="1" customHeight="1" x14ac:dyDescent="0.25">
      <c r="A185" s="13" t="str">
        <f>_xlfn.XLOOKUP(C185,'Export Action'!$A$3:$A$1999,'Export Action'!$L$3:$L$1999)</f>
        <v>35037265200023</v>
      </c>
      <c r="B185" s="84" t="str">
        <f>_xlfn.XLOOKUP(A185,'Export Action'!$L$3:$L$1999,'Export Action'!$O$3:$O$1999)</f>
        <v>COMITE DEPARTEMENTAL DE LA GIRONDE DE TENNIS DE TABLE</v>
      </c>
      <c r="C185" s="1" t="s">
        <v>12674</v>
      </c>
      <c r="D185" s="36" t="str">
        <f>_xlfn.XLOOKUP(C185,'Export Action'!$A$3:$A$1999,'Export Action'!$X$3:$X$1999)</f>
        <v>DEVELOPPEMENT DES DISPOSITIFS D'INCLUSION OU DE REDUCTION DES INEGALITES A LA PRATIQUE</v>
      </c>
      <c r="E185" s="1" t="str">
        <f>_xlfn.XLOOKUP(A185,'Export Dossier'!$K$3:$K$974,'Export Dossier'!$D$3:$D$974)</f>
        <v>FFTT-NAQU-24-0018</v>
      </c>
      <c r="F185" s="1" t="str">
        <f>_xlfn.XLOOKUP(C185,'Export Action'!$A$3:$A$1999,'Export Action'!$AE$3:$AE$1999)</f>
        <v>Ping Inclusif</v>
      </c>
      <c r="G185" s="68"/>
      <c r="H185" s="71"/>
      <c r="I185" s="71"/>
      <c r="J185" s="1" t="str">
        <f>_xlfn.XLOOKUP(C185,'Export Action'!$A$3:$A$1999,'Export Action'!$J$3:$J$1999)</f>
        <v>Première demande</v>
      </c>
      <c r="K185" s="1" t="str">
        <f>_xlfn.XLOOKUP(C185,'Export Action'!$A$3:$A$1999,'Export Action'!$AL$3:$AL$1999)</f>
        <v>Mixte</v>
      </c>
      <c r="L185" s="1">
        <f>_xlfn.XLOOKUP(C185,'Export Action'!$A$3:$A$1999,'Export Action'!$AM$3:$AM$1999)</f>
        <v>300</v>
      </c>
      <c r="M185" s="5">
        <f>_xlfn.XLOOKUP(A185,'Export 2022'!$K$3:$K$1000,'Export 2022'!$AF$3:$AF$1000)</f>
        <v>5000</v>
      </c>
      <c r="N185" s="5">
        <f>_xlfn.XLOOKUP(A185,'Export 2023'!$K$3:$K$1000,'Export 2023'!$AF$3:$AF$1000)</f>
        <v>4750</v>
      </c>
      <c r="O185" s="5">
        <f>_xlfn.XLOOKUP(A185,'Export Dossier'!$K$3:$K$974,'Export Dossier'!$AD$3:$AD$974)</f>
        <v>14000</v>
      </c>
      <c r="P185" s="31">
        <f>_xlfn.XLOOKUP(C185,'Export Action'!$A$3:$A$1999,'Export Action'!$AS$3:$AS$1999)</f>
        <v>4000</v>
      </c>
      <c r="Q185" s="29">
        <f>(_xlfn.XLOOKUP(C185,'Export Action'!$A$3:$A$1999,'Export Action'!$AS$3:$AS$1999))/_xlfn.XLOOKUP(C185,'Export Action'!$A$3:$A$1999,'Export Action'!$AR$3:$AR$1999)</f>
        <v>0.17241379310344829</v>
      </c>
      <c r="R185" s="63" t="str">
        <f>IF(OR(_xlfn.XLOOKUP(C185,'Export Action'!$A$3:$A$1999,'Export Action'!$AO$3:$AO$1999)="Communes ZRR./bassins de vie pop &gt; 50% ZRR",_xlfn.XLOOKUP(C185,'Export Action'!$A$3:$A$1999,'Export Action'!$AO$3:$AO$1999)="Contrats de relance et de transition écologique (CRTE) rural"),"Oui","Non")</f>
        <v>Non</v>
      </c>
      <c r="S185" s="73"/>
      <c r="T185" s="74">
        <f t="shared" si="4"/>
        <v>50</v>
      </c>
      <c r="U185" s="75"/>
      <c r="V185" s="8" t="str" cm="1">
        <f t="array" ref="V185">IF(SUMPRODUCT((Tableau13[NOM DE LA STRUCTURE]=Tableau13[[#This Row],[NOM DE LA STRUCTURE]])*Tableau13[MONTANT PROPOSE POUR L''ACTION])=0,"",SUMPRODUCT((Tableau13[NOM DE LA STRUCTURE]=Tableau13[[#This Row],[NOM DE LA STRUCTURE]])*Tableau13[MONTANT PROPOSE POUR L''ACTION]))</f>
        <v/>
      </c>
      <c r="W185" s="79"/>
    </row>
    <row r="186" spans="1:23" ht="33" hidden="1" customHeight="1" x14ac:dyDescent="0.25">
      <c r="A186" s="13" t="str">
        <f>_xlfn.XLOOKUP(C186,'Export Action'!$A$3:$A$1999,'Export Action'!$L$3:$L$1999)</f>
        <v>39237944200024</v>
      </c>
      <c r="B186" s="84" t="str">
        <f>_xlfn.XLOOKUP(A186,'Export Action'!$L$3:$L$1999,'Export Action'!$O$3:$O$1999)</f>
        <v>COMITE DEPARTEMENTAL DE TENNIS DE TABLE DE LA DORDOGNE</v>
      </c>
      <c r="C186" s="1" t="s">
        <v>17128</v>
      </c>
      <c r="D186" s="36" t="str">
        <f>_xlfn.XLOOKUP(C186,'Export Action'!$A$3:$A$1999,'Export Action'!$X$3:$X$1999)</f>
        <v>organisation de sessions de formations à destination des bénévoles</v>
      </c>
      <c r="E186" s="1" t="str">
        <f>_xlfn.XLOOKUP(A186,'Export Dossier'!$K$3:$K$974,'Export Dossier'!$D$3:$D$974)</f>
        <v>FFTT-NAQU-24-0026</v>
      </c>
      <c r="F186" s="1" t="str">
        <f>_xlfn.XLOOKUP(C186,'Export Action'!$A$3:$A$1999,'Export Action'!$AE$3:$AE$1999)</f>
        <v>Structuration clubs/comités de demain</v>
      </c>
      <c r="G186" s="68"/>
      <c r="H186" s="71"/>
      <c r="I186" s="71"/>
      <c r="J186" s="1" t="str">
        <f>_xlfn.XLOOKUP(C186,'Export Action'!$A$3:$A$1999,'Export Action'!$J$3:$J$1999)</f>
        <v>Renouvellement</v>
      </c>
      <c r="K186" s="1" t="str">
        <f>_xlfn.XLOOKUP(C186,'Export Action'!$A$3:$A$1999,'Export Action'!$AL$3:$AL$1999)</f>
        <v>Mixte</v>
      </c>
      <c r="L186" s="1">
        <f>_xlfn.XLOOKUP(C186,'Export Action'!$A$3:$A$1999,'Export Action'!$AM$3:$AM$1999)</f>
        <v>20</v>
      </c>
      <c r="M186" s="5" t="e">
        <f>_xlfn.XLOOKUP(A186,'Export 2022'!$K$3:$K$1000,'Export 2022'!$AF$3:$AF$1000)</f>
        <v>#N/A</v>
      </c>
      <c r="N186" s="5">
        <f>_xlfn.XLOOKUP(A186,'Export 2023'!$K$3:$K$1000,'Export 2023'!$AF$3:$AF$1000)</f>
        <v>1500</v>
      </c>
      <c r="O186" s="5">
        <f>_xlfn.XLOOKUP(A186,'Export Dossier'!$K$3:$K$974,'Export Dossier'!$AD$3:$AD$974)</f>
        <v>3500</v>
      </c>
      <c r="P186" s="31">
        <f>_xlfn.XLOOKUP(C186,'Export Action'!$A$3:$A$1999,'Export Action'!$AS$3:$AS$1999)</f>
        <v>1000</v>
      </c>
      <c r="Q186" s="29">
        <f>(_xlfn.XLOOKUP(C186,'Export Action'!$A$3:$A$1999,'Export Action'!$AS$3:$AS$1999))/_xlfn.XLOOKUP(C186,'Export Action'!$A$3:$A$1999,'Export Action'!$AR$3:$AR$1999)</f>
        <v>0.5</v>
      </c>
      <c r="R186" s="63" t="str">
        <f>IF(OR(_xlfn.XLOOKUP(C186,'Export Action'!$A$3:$A$1999,'Export Action'!$AO$3:$AO$1999)="Communes ZRR./bassins de vie pop &gt; 50% ZRR",_xlfn.XLOOKUP(C186,'Export Action'!$A$3:$A$1999,'Export Action'!$AO$3:$AO$1999)="Contrats de relance et de transition écologique (CRTE) rural"),"Oui","Non")</f>
        <v>Non</v>
      </c>
      <c r="S186" s="73"/>
      <c r="T186" s="74">
        <f t="shared" si="4"/>
        <v>51</v>
      </c>
      <c r="U186" s="75"/>
      <c r="V186" s="8" t="str" cm="1">
        <f t="array" ref="V186">IF(SUMPRODUCT((Tableau13[NOM DE LA STRUCTURE]=Tableau13[[#This Row],[NOM DE LA STRUCTURE]])*Tableau13[MONTANT PROPOSE POUR L''ACTION])=0,"",SUMPRODUCT((Tableau13[NOM DE LA STRUCTURE]=Tableau13[[#This Row],[NOM DE LA STRUCTURE]])*Tableau13[MONTANT PROPOSE POUR L''ACTION]))</f>
        <v/>
      </c>
      <c r="W186" s="79"/>
    </row>
    <row r="187" spans="1:23" ht="33" hidden="1" customHeight="1" x14ac:dyDescent="0.25">
      <c r="A187" s="13" t="str">
        <f>_xlfn.XLOOKUP(C187,'Export Action'!$A$3:$A$1999,'Export Action'!$L$3:$L$1999)</f>
        <v>39237944200024</v>
      </c>
      <c r="B187" s="84" t="str">
        <f>_xlfn.XLOOKUP(A187,'Export Action'!$L$3:$L$1999,'Export Action'!$O$3:$O$1999)</f>
        <v>COMITE DEPARTEMENTAL DE TENNIS DE TABLE DE LA DORDOGNE</v>
      </c>
      <c r="C187" s="1" t="s">
        <v>17135</v>
      </c>
      <c r="D187" s="36" t="str">
        <f>_xlfn.XLOOKUP(C187,'Export Action'!$A$3:$A$1999,'Export Action'!$X$3:$X$1999)</f>
        <v>Actions visant à fidéliser les licenciés jeunes dans les clubs et accueillir les 4/7 ans</v>
      </c>
      <c r="E187" s="1" t="str">
        <f>_xlfn.XLOOKUP(A187,'Export Dossier'!$K$3:$K$974,'Export Dossier'!$D$3:$D$974)</f>
        <v>FFTT-NAQU-24-0026</v>
      </c>
      <c r="F187" s="1" t="str">
        <f>_xlfn.XLOOKUP(C187,'Export Action'!$A$3:$A$1999,'Export Action'!$AE$3:$AE$1999)</f>
        <v>Ping Educatif</v>
      </c>
      <c r="G187" s="68"/>
      <c r="H187" s="71"/>
      <c r="I187" s="71"/>
      <c r="J187" s="1" t="str">
        <f>_xlfn.XLOOKUP(C187,'Export Action'!$A$3:$A$1999,'Export Action'!$J$3:$J$1999)</f>
        <v>Renouvellement</v>
      </c>
      <c r="K187" s="1" t="str">
        <f>_xlfn.XLOOKUP(C187,'Export Action'!$A$3:$A$1999,'Export Action'!$AL$3:$AL$1999)</f>
        <v>Mixte</v>
      </c>
      <c r="L187" s="1">
        <f>_xlfn.XLOOKUP(C187,'Export Action'!$A$3:$A$1999,'Export Action'!$AM$3:$AM$1999)</f>
        <v>283</v>
      </c>
      <c r="M187" s="5" t="e">
        <f>_xlfn.XLOOKUP(A187,'Export 2022'!$K$3:$K$1000,'Export 2022'!$AF$3:$AF$1000)</f>
        <v>#N/A</v>
      </c>
      <c r="N187" s="5">
        <f>_xlfn.XLOOKUP(A187,'Export 2023'!$K$3:$K$1000,'Export 2023'!$AF$3:$AF$1000)</f>
        <v>1500</v>
      </c>
      <c r="O187" s="5">
        <f>_xlfn.XLOOKUP(A187,'Export Dossier'!$K$3:$K$974,'Export Dossier'!$AD$3:$AD$974)</f>
        <v>3500</v>
      </c>
      <c r="P187" s="31">
        <f>_xlfn.XLOOKUP(C187,'Export Action'!$A$3:$A$1999,'Export Action'!$AS$3:$AS$1999)</f>
        <v>2000</v>
      </c>
      <c r="Q187" s="29">
        <f>(_xlfn.XLOOKUP(C187,'Export Action'!$A$3:$A$1999,'Export Action'!$AS$3:$AS$1999))/_xlfn.XLOOKUP(C187,'Export Action'!$A$3:$A$1999,'Export Action'!$AR$3:$AR$1999)</f>
        <v>0.18181818181818182</v>
      </c>
      <c r="R187" s="63" t="str">
        <f>IF(OR(_xlfn.XLOOKUP(C187,'Export Action'!$A$3:$A$1999,'Export Action'!$AO$3:$AO$1999)="Communes ZRR./bassins de vie pop &gt; 50% ZRR",_xlfn.XLOOKUP(C187,'Export Action'!$A$3:$A$1999,'Export Action'!$AO$3:$AO$1999)="Contrats de relance et de transition écologique (CRTE) rural"),"Oui","Non")</f>
        <v>Non</v>
      </c>
      <c r="S187" s="73"/>
      <c r="T187" s="74">
        <f t="shared" si="4"/>
        <v>51</v>
      </c>
      <c r="U187" s="75"/>
      <c r="V187" s="8" t="str" cm="1">
        <f t="array" ref="V187">IF(SUMPRODUCT((Tableau13[NOM DE LA STRUCTURE]=Tableau13[[#This Row],[NOM DE LA STRUCTURE]])*Tableau13[MONTANT PROPOSE POUR L''ACTION])=0,"",SUMPRODUCT((Tableau13[NOM DE LA STRUCTURE]=Tableau13[[#This Row],[NOM DE LA STRUCTURE]])*Tableau13[MONTANT PROPOSE POUR L''ACTION]))</f>
        <v/>
      </c>
      <c r="W187" s="79"/>
    </row>
    <row r="188" spans="1:23" ht="33" hidden="1" customHeight="1" x14ac:dyDescent="0.25">
      <c r="A188" s="13" t="str">
        <f>_xlfn.XLOOKUP(C188,'Export Action'!$A$3:$A$1999,'Export Action'!$L$3:$L$1999)</f>
        <v>39237944200024</v>
      </c>
      <c r="B188" s="84" t="str">
        <f>_xlfn.XLOOKUP(A188,'Export Action'!$L$3:$L$1999,'Export Action'!$O$3:$O$1999)</f>
        <v>COMITE DEPARTEMENTAL DE TENNIS DE TABLE DE LA DORDOGNE</v>
      </c>
      <c r="C188" s="1" t="s">
        <v>17141</v>
      </c>
      <c r="D188" s="36" t="str">
        <f>_xlfn.XLOOKUP(C188,'Export Action'!$A$3:$A$1999,'Export Action'!$X$3:$X$1999)</f>
        <v>aide et accompagnement des clubs pour les opérations été ping</v>
      </c>
      <c r="E188" s="1" t="str">
        <f>_xlfn.XLOOKUP(A188,'Export Dossier'!$K$3:$K$974,'Export Dossier'!$D$3:$D$974)</f>
        <v>FFTT-NAQU-24-0026</v>
      </c>
      <c r="F188" s="1" t="str">
        <f>_xlfn.XLOOKUP(C188,'Export Action'!$A$3:$A$1999,'Export Action'!$AE$3:$AE$1999)</f>
        <v>Nouvelles pratiques</v>
      </c>
      <c r="G188" s="68"/>
      <c r="H188" s="71"/>
      <c r="I188" s="71"/>
      <c r="J188" s="1" t="str">
        <f>_xlfn.XLOOKUP(C188,'Export Action'!$A$3:$A$1999,'Export Action'!$J$3:$J$1999)</f>
        <v>Renouvellement</v>
      </c>
      <c r="K188" s="1" t="str">
        <f>_xlfn.XLOOKUP(C188,'Export Action'!$A$3:$A$1999,'Export Action'!$AL$3:$AL$1999)</f>
        <v>Mixte</v>
      </c>
      <c r="L188" s="1">
        <f>_xlfn.XLOOKUP(C188,'Export Action'!$A$3:$A$1999,'Export Action'!$AM$3:$AM$1999)</f>
        <v>300</v>
      </c>
      <c r="M188" s="5" t="e">
        <f>_xlfn.XLOOKUP(A188,'Export 2022'!$K$3:$K$1000,'Export 2022'!$AF$3:$AF$1000)</f>
        <v>#N/A</v>
      </c>
      <c r="N188" s="5">
        <f>_xlfn.XLOOKUP(A188,'Export 2023'!$K$3:$K$1000,'Export 2023'!$AF$3:$AF$1000)</f>
        <v>1500</v>
      </c>
      <c r="O188" s="5">
        <f>_xlfn.XLOOKUP(A188,'Export Dossier'!$K$3:$K$974,'Export Dossier'!$AD$3:$AD$974)</f>
        <v>3500</v>
      </c>
      <c r="P188" s="31">
        <f>_xlfn.XLOOKUP(C188,'Export Action'!$A$3:$A$1999,'Export Action'!$AS$3:$AS$1999)</f>
        <v>500</v>
      </c>
      <c r="Q188" s="29">
        <f>(_xlfn.XLOOKUP(C188,'Export Action'!$A$3:$A$1999,'Export Action'!$AS$3:$AS$1999))/_xlfn.XLOOKUP(C188,'Export Action'!$A$3:$A$1999,'Export Action'!$AR$3:$AR$1999)</f>
        <v>0.33333333333333331</v>
      </c>
      <c r="R188" s="63" t="str">
        <f>IF(OR(_xlfn.XLOOKUP(C188,'Export Action'!$A$3:$A$1999,'Export Action'!$AO$3:$AO$1999)="Communes ZRR./bassins de vie pop &gt; 50% ZRR",_xlfn.XLOOKUP(C188,'Export Action'!$A$3:$A$1999,'Export Action'!$AO$3:$AO$1999)="Contrats de relance et de transition écologique (CRTE) rural"),"Oui","Non")</f>
        <v>Non</v>
      </c>
      <c r="S188" s="73"/>
      <c r="T188" s="74">
        <f t="shared" si="4"/>
        <v>51</v>
      </c>
      <c r="U188" s="75"/>
      <c r="V188" s="8" t="str" cm="1">
        <f t="array" ref="V188">IF(SUMPRODUCT((Tableau13[NOM DE LA STRUCTURE]=Tableau13[[#This Row],[NOM DE LA STRUCTURE]])*Tableau13[MONTANT PROPOSE POUR L''ACTION])=0,"",SUMPRODUCT((Tableau13[NOM DE LA STRUCTURE]=Tableau13[[#This Row],[NOM DE LA STRUCTURE]])*Tableau13[MONTANT PROPOSE POUR L''ACTION]))</f>
        <v/>
      </c>
      <c r="W188" s="79"/>
    </row>
    <row r="189" spans="1:23" ht="33" hidden="1" customHeight="1" x14ac:dyDescent="0.25">
      <c r="A189" s="13" t="str">
        <f>_xlfn.XLOOKUP(C189,'Export Action'!$A$3:$A$1999,'Export Action'!$L$3:$L$1999)</f>
        <v>38190294900027</v>
      </c>
      <c r="B189" s="84" t="str">
        <f>_xlfn.XLOOKUP(A189,'Export Action'!$L$3:$L$1999,'Export Action'!$O$3:$O$1999)</f>
        <v>COMITE DEPARTEMENTAL DE TENNIS DE TABLE</v>
      </c>
      <c r="C189" s="1" t="s">
        <v>17303</v>
      </c>
      <c r="D189" s="36" t="str">
        <f>_xlfn.XLOOKUP(C189,'Export Action'!$A$3:$A$1999,'Export Action'!$X$3:$X$1999)</f>
        <v>Développement de la pratique Nouvelles pratiques</v>
      </c>
      <c r="E189" s="1" t="str">
        <f>_xlfn.XLOOKUP(A189,'Export Dossier'!$K$3:$K$974,'Export Dossier'!$D$3:$D$974)</f>
        <v>FFTT-NAQU-24-0038</v>
      </c>
      <c r="F189" s="1" t="str">
        <f>_xlfn.XLOOKUP(C189,'Export Action'!$A$3:$A$1999,'Export Action'!$AE$3:$AE$1999)</f>
        <v>Nouvelles pratiques</v>
      </c>
      <c r="G189" s="68"/>
      <c r="H189" s="71"/>
      <c r="I189" s="71"/>
      <c r="J189" s="1" t="str">
        <f>_xlfn.XLOOKUP(C189,'Export Action'!$A$3:$A$1999,'Export Action'!$J$3:$J$1999)</f>
        <v>Renouvellement</v>
      </c>
      <c r="K189" s="1" t="str">
        <f>_xlfn.XLOOKUP(C189,'Export Action'!$A$3:$A$1999,'Export Action'!$AL$3:$AL$1999)</f>
        <v>Mixte</v>
      </c>
      <c r="L189" s="1">
        <f>_xlfn.XLOOKUP(C189,'Export Action'!$A$3:$A$1999,'Export Action'!$AM$3:$AM$1999)</f>
        <v>150</v>
      </c>
      <c r="M189" s="5">
        <f>_xlfn.XLOOKUP(A189,'Export 2022'!$K$3:$K$1000,'Export 2022'!$AF$3:$AF$1000)</f>
        <v>1500</v>
      </c>
      <c r="N189" s="5">
        <f>_xlfn.XLOOKUP(A189,'Export 2023'!$K$3:$K$1000,'Export 2023'!$AF$3:$AF$1000)</f>
        <v>1750</v>
      </c>
      <c r="O189" s="5">
        <f>_xlfn.XLOOKUP(A189,'Export Dossier'!$K$3:$K$974,'Export Dossier'!$AD$3:$AD$974)</f>
        <v>6000</v>
      </c>
      <c r="P189" s="31">
        <f>_xlfn.XLOOKUP(C189,'Export Action'!$A$3:$A$1999,'Export Action'!$AS$3:$AS$1999)</f>
        <v>2000</v>
      </c>
      <c r="Q189" s="29">
        <f>(_xlfn.XLOOKUP(C189,'Export Action'!$A$3:$A$1999,'Export Action'!$AS$3:$AS$1999))/_xlfn.XLOOKUP(C189,'Export Action'!$A$3:$A$1999,'Export Action'!$AR$3:$AR$1999)</f>
        <v>0.21119324181626187</v>
      </c>
      <c r="R189" s="63" t="str">
        <f>IF(OR(_xlfn.XLOOKUP(C189,'Export Action'!$A$3:$A$1999,'Export Action'!$AO$3:$AO$1999)="Communes ZRR./bassins de vie pop &gt; 50% ZRR",_xlfn.XLOOKUP(C189,'Export Action'!$A$3:$A$1999,'Export Action'!$AO$3:$AO$1999)="Contrats de relance et de transition écologique (CRTE) rural"),"Oui","Non")</f>
        <v>Non</v>
      </c>
      <c r="S189" s="73"/>
      <c r="T189" s="74">
        <f t="shared" si="4"/>
        <v>52</v>
      </c>
      <c r="U189" s="75"/>
      <c r="V189" s="8" t="str" cm="1">
        <f t="array" ref="V189">IF(SUMPRODUCT((Tableau13[NOM DE LA STRUCTURE]=Tableau13[[#This Row],[NOM DE LA STRUCTURE]])*Tableau13[MONTANT PROPOSE POUR L''ACTION])=0,"",SUMPRODUCT((Tableau13[NOM DE LA STRUCTURE]=Tableau13[[#This Row],[NOM DE LA STRUCTURE]])*Tableau13[MONTANT PROPOSE POUR L''ACTION]))</f>
        <v/>
      </c>
      <c r="W189" s="79"/>
    </row>
    <row r="190" spans="1:23" ht="33" hidden="1" customHeight="1" x14ac:dyDescent="0.25">
      <c r="A190" s="13" t="str">
        <f>_xlfn.XLOOKUP(C190,'Export Action'!$A$3:$A$1999,'Export Action'!$L$3:$L$1999)</f>
        <v>38190294900027</v>
      </c>
      <c r="B190" s="84" t="str">
        <f>_xlfn.XLOOKUP(A190,'Export Action'!$L$3:$L$1999,'Export Action'!$O$3:$O$1999)</f>
        <v>COMITE DEPARTEMENTAL DE TENNIS DE TABLE</v>
      </c>
      <c r="C190" s="1" t="s">
        <v>17310</v>
      </c>
      <c r="D190" s="36" t="str">
        <f>_xlfn.XLOOKUP(C190,'Export Action'!$A$3:$A$1999,'Export Action'!$X$3:$X$1999)</f>
        <v>Développement de la pratique Structuration clubs-Comité de demain</v>
      </c>
      <c r="E190" s="1" t="str">
        <f>_xlfn.XLOOKUP(A190,'Export Dossier'!$K$3:$K$974,'Export Dossier'!$D$3:$D$974)</f>
        <v>FFTT-NAQU-24-0038</v>
      </c>
      <c r="F190" s="1" t="str">
        <f>_xlfn.XLOOKUP(C190,'Export Action'!$A$3:$A$1999,'Export Action'!$AE$3:$AE$1999)</f>
        <v>Structuration clubs/comités de demain</v>
      </c>
      <c r="G190" s="68"/>
      <c r="H190" s="71"/>
      <c r="I190" s="71"/>
      <c r="J190" s="1" t="str">
        <f>_xlfn.XLOOKUP(C190,'Export Action'!$A$3:$A$1999,'Export Action'!$J$3:$J$1999)</f>
        <v>Première demande</v>
      </c>
      <c r="K190" s="1" t="str">
        <f>_xlfn.XLOOKUP(C190,'Export Action'!$A$3:$A$1999,'Export Action'!$AL$3:$AL$1999)</f>
        <v>Mixte</v>
      </c>
      <c r="L190" s="1">
        <f>_xlfn.XLOOKUP(C190,'Export Action'!$A$3:$A$1999,'Export Action'!$AM$3:$AM$1999)</f>
        <v>50</v>
      </c>
      <c r="M190" s="5">
        <f>_xlfn.XLOOKUP(A190,'Export 2022'!$K$3:$K$1000,'Export 2022'!$AF$3:$AF$1000)</f>
        <v>1500</v>
      </c>
      <c r="N190" s="5">
        <f>_xlfn.XLOOKUP(A190,'Export 2023'!$K$3:$K$1000,'Export 2023'!$AF$3:$AF$1000)</f>
        <v>1750</v>
      </c>
      <c r="O190" s="5">
        <f>_xlfn.XLOOKUP(A190,'Export Dossier'!$K$3:$K$974,'Export Dossier'!$AD$3:$AD$974)</f>
        <v>6000</v>
      </c>
      <c r="P190" s="31">
        <f>_xlfn.XLOOKUP(C190,'Export Action'!$A$3:$A$1999,'Export Action'!$AS$3:$AS$1999)</f>
        <v>1000</v>
      </c>
      <c r="Q190" s="29">
        <f>(_xlfn.XLOOKUP(C190,'Export Action'!$A$3:$A$1999,'Export Action'!$AS$3:$AS$1999))/_xlfn.XLOOKUP(C190,'Export Action'!$A$3:$A$1999,'Export Action'!$AR$3:$AR$1999)</f>
        <v>0.16949152542372881</v>
      </c>
      <c r="R190" s="63" t="str">
        <f>IF(OR(_xlfn.XLOOKUP(C190,'Export Action'!$A$3:$A$1999,'Export Action'!$AO$3:$AO$1999)="Communes ZRR./bassins de vie pop &gt; 50% ZRR",_xlfn.XLOOKUP(C190,'Export Action'!$A$3:$A$1999,'Export Action'!$AO$3:$AO$1999)="Contrats de relance et de transition écologique (CRTE) rural"),"Oui","Non")</f>
        <v>Non</v>
      </c>
      <c r="S190" s="73"/>
      <c r="T190" s="74">
        <f t="shared" si="4"/>
        <v>52</v>
      </c>
      <c r="U190" s="75"/>
      <c r="V190" s="8" t="str" cm="1">
        <f t="array" ref="V190">IF(SUMPRODUCT((Tableau13[NOM DE LA STRUCTURE]=Tableau13[[#This Row],[NOM DE LA STRUCTURE]])*Tableau13[MONTANT PROPOSE POUR L''ACTION])=0,"",SUMPRODUCT((Tableau13[NOM DE LA STRUCTURE]=Tableau13[[#This Row],[NOM DE LA STRUCTURE]])*Tableau13[MONTANT PROPOSE POUR L''ACTION]))</f>
        <v/>
      </c>
      <c r="W190" s="79"/>
    </row>
    <row r="191" spans="1:23" ht="33" hidden="1" customHeight="1" x14ac:dyDescent="0.25">
      <c r="A191" s="13" t="str">
        <f>_xlfn.XLOOKUP(C191,'Export Action'!$A$3:$A$1999,'Export Action'!$L$3:$L$1999)</f>
        <v>38190294900027</v>
      </c>
      <c r="B191" s="84" t="str">
        <f>_xlfn.XLOOKUP(A191,'Export Action'!$L$3:$L$1999,'Export Action'!$O$3:$O$1999)</f>
        <v>COMITE DEPARTEMENTAL DE TENNIS DE TABLE</v>
      </c>
      <c r="C191" s="1" t="s">
        <v>17315</v>
      </c>
      <c r="D191" s="36" t="str">
        <f>_xlfn.XLOOKUP(C191,'Export Action'!$A$3:$A$1999,'Export Action'!$X$3:$X$1999)</f>
        <v>Recrutement et fidélisation des jeunes</v>
      </c>
      <c r="E191" s="1" t="str">
        <f>_xlfn.XLOOKUP(A191,'Export Dossier'!$K$3:$K$974,'Export Dossier'!$D$3:$D$974)</f>
        <v>FFTT-NAQU-24-0038</v>
      </c>
      <c r="F191" s="1" t="str">
        <f>_xlfn.XLOOKUP(C191,'Export Action'!$A$3:$A$1999,'Export Action'!$AE$3:$AE$1999)</f>
        <v>Ping Educatif</v>
      </c>
      <c r="G191" s="68"/>
      <c r="H191" s="71"/>
      <c r="I191" s="71"/>
      <c r="J191" s="1" t="str">
        <f>_xlfn.XLOOKUP(C191,'Export Action'!$A$3:$A$1999,'Export Action'!$J$3:$J$1999)</f>
        <v>Renouvellement</v>
      </c>
      <c r="K191" s="1" t="str">
        <f>_xlfn.XLOOKUP(C191,'Export Action'!$A$3:$A$1999,'Export Action'!$AL$3:$AL$1999)</f>
        <v>Mixte</v>
      </c>
      <c r="L191" s="1">
        <f>_xlfn.XLOOKUP(C191,'Export Action'!$A$3:$A$1999,'Export Action'!$AM$3:$AM$1999)</f>
        <v>300</v>
      </c>
      <c r="M191" s="5">
        <f>_xlfn.XLOOKUP(A191,'Export 2022'!$K$3:$K$1000,'Export 2022'!$AF$3:$AF$1000)</f>
        <v>1500</v>
      </c>
      <c r="N191" s="5">
        <f>_xlfn.XLOOKUP(A191,'Export 2023'!$K$3:$K$1000,'Export 2023'!$AF$3:$AF$1000)</f>
        <v>1750</v>
      </c>
      <c r="O191" s="5">
        <f>_xlfn.XLOOKUP(A191,'Export Dossier'!$K$3:$K$974,'Export Dossier'!$AD$3:$AD$974)</f>
        <v>6000</v>
      </c>
      <c r="P191" s="31">
        <f>_xlfn.XLOOKUP(C191,'Export Action'!$A$3:$A$1999,'Export Action'!$AS$3:$AS$1999)</f>
        <v>1000</v>
      </c>
      <c r="Q191" s="29">
        <f>(_xlfn.XLOOKUP(C191,'Export Action'!$A$3:$A$1999,'Export Action'!$AS$3:$AS$1999))/_xlfn.XLOOKUP(C191,'Export Action'!$A$3:$A$1999,'Export Action'!$AR$3:$AR$1999)</f>
        <v>0.12269938650306748</v>
      </c>
      <c r="R191" s="63" t="str">
        <f>IF(OR(_xlfn.XLOOKUP(C191,'Export Action'!$A$3:$A$1999,'Export Action'!$AO$3:$AO$1999)="Communes ZRR./bassins de vie pop &gt; 50% ZRR",_xlfn.XLOOKUP(C191,'Export Action'!$A$3:$A$1999,'Export Action'!$AO$3:$AO$1999)="Contrats de relance et de transition écologique (CRTE) rural"),"Oui","Non")</f>
        <v>Non</v>
      </c>
      <c r="S191" s="73"/>
      <c r="T191" s="74">
        <f t="shared" si="4"/>
        <v>52</v>
      </c>
      <c r="U191" s="75"/>
      <c r="V191" s="8" t="str" cm="1">
        <f t="array" ref="V191">IF(SUMPRODUCT((Tableau13[NOM DE LA STRUCTURE]=Tableau13[[#This Row],[NOM DE LA STRUCTURE]])*Tableau13[MONTANT PROPOSE POUR L''ACTION])=0,"",SUMPRODUCT((Tableau13[NOM DE LA STRUCTURE]=Tableau13[[#This Row],[NOM DE LA STRUCTURE]])*Tableau13[MONTANT PROPOSE POUR L''ACTION]))</f>
        <v/>
      </c>
      <c r="W191" s="79"/>
    </row>
    <row r="192" spans="1:23" ht="33" hidden="1" customHeight="1" x14ac:dyDescent="0.25">
      <c r="A192" s="13" t="str">
        <f>_xlfn.XLOOKUP(C192,'Export Action'!$A$3:$A$1999,'Export Action'!$L$3:$L$1999)</f>
        <v>38190294900027</v>
      </c>
      <c r="B192" s="84" t="str">
        <f>_xlfn.XLOOKUP(A192,'Export Action'!$L$3:$L$1999,'Export Action'!$O$3:$O$1999)</f>
        <v>COMITE DEPARTEMENTAL DE TENNIS DE TABLE</v>
      </c>
      <c r="C192" s="1" t="s">
        <v>17319</v>
      </c>
      <c r="D192" s="36" t="str">
        <f>_xlfn.XLOOKUP(C192,'Export Action'!$A$3:$A$1999,'Export Action'!$X$3:$X$1999)</f>
        <v>Promotion du sport santé</v>
      </c>
      <c r="E192" s="1" t="str">
        <f>_xlfn.XLOOKUP(A192,'Export Dossier'!$K$3:$K$974,'Export Dossier'!$D$3:$D$974)</f>
        <v>FFTT-NAQU-24-0038</v>
      </c>
      <c r="F192" s="1" t="str">
        <f>_xlfn.XLOOKUP(C192,'Export Action'!$A$3:$A$1999,'Export Action'!$AE$3:$AE$1999)</f>
        <v>Ping Actif</v>
      </c>
      <c r="G192" s="68"/>
      <c r="H192" s="71"/>
      <c r="I192" s="71"/>
      <c r="J192" s="1" t="str">
        <f>_xlfn.XLOOKUP(C192,'Export Action'!$A$3:$A$1999,'Export Action'!$J$3:$J$1999)</f>
        <v>Première demande</v>
      </c>
      <c r="K192" s="1" t="str">
        <f>_xlfn.XLOOKUP(C192,'Export Action'!$A$3:$A$1999,'Export Action'!$AL$3:$AL$1999)</f>
        <v>Mixte</v>
      </c>
      <c r="L192" s="1">
        <f>_xlfn.XLOOKUP(C192,'Export Action'!$A$3:$A$1999,'Export Action'!$AM$3:$AM$1999)</f>
        <v>50</v>
      </c>
      <c r="M192" s="5">
        <f>_xlfn.XLOOKUP(A192,'Export 2022'!$K$3:$K$1000,'Export 2022'!$AF$3:$AF$1000)</f>
        <v>1500</v>
      </c>
      <c r="N192" s="5">
        <f>_xlfn.XLOOKUP(A192,'Export 2023'!$K$3:$K$1000,'Export 2023'!$AF$3:$AF$1000)</f>
        <v>1750</v>
      </c>
      <c r="O192" s="5">
        <f>_xlfn.XLOOKUP(A192,'Export Dossier'!$K$3:$K$974,'Export Dossier'!$AD$3:$AD$974)</f>
        <v>6000</v>
      </c>
      <c r="P192" s="31">
        <f>_xlfn.XLOOKUP(C192,'Export Action'!$A$3:$A$1999,'Export Action'!$AS$3:$AS$1999)</f>
        <v>2000</v>
      </c>
      <c r="Q192" s="29">
        <f>(_xlfn.XLOOKUP(C192,'Export Action'!$A$3:$A$1999,'Export Action'!$AS$3:$AS$1999))/_xlfn.XLOOKUP(C192,'Export Action'!$A$3:$A$1999,'Export Action'!$AR$3:$AR$1999)</f>
        <v>0.20725388601036268</v>
      </c>
      <c r="R192" s="63" t="str">
        <f>IF(OR(_xlfn.XLOOKUP(C192,'Export Action'!$A$3:$A$1999,'Export Action'!$AO$3:$AO$1999)="Communes ZRR./bassins de vie pop &gt; 50% ZRR",_xlfn.XLOOKUP(C192,'Export Action'!$A$3:$A$1999,'Export Action'!$AO$3:$AO$1999)="Contrats de relance et de transition écologique (CRTE) rural"),"Oui","Non")</f>
        <v>Non</v>
      </c>
      <c r="S192" s="73"/>
      <c r="T192" s="74">
        <f t="shared" si="4"/>
        <v>52</v>
      </c>
      <c r="U192" s="75"/>
      <c r="V192" s="8" t="str" cm="1">
        <f t="array" ref="V192">IF(SUMPRODUCT((Tableau13[NOM DE LA STRUCTURE]=Tableau13[[#This Row],[NOM DE LA STRUCTURE]])*Tableau13[MONTANT PROPOSE POUR L''ACTION])=0,"",SUMPRODUCT((Tableau13[NOM DE LA STRUCTURE]=Tableau13[[#This Row],[NOM DE LA STRUCTURE]])*Tableau13[MONTANT PROPOSE POUR L''ACTION]))</f>
        <v/>
      </c>
      <c r="W192" s="79"/>
    </row>
    <row r="193" spans="1:23" ht="33" hidden="1" customHeight="1" x14ac:dyDescent="0.25">
      <c r="A193" s="13" t="str">
        <f>_xlfn.XLOOKUP(C193,'Export Action'!$A$3:$A$1999,'Export Action'!$L$3:$L$1999)</f>
        <v>41119449100014</v>
      </c>
      <c r="B193" s="84" t="str">
        <f>_xlfn.XLOOKUP(A193,'Export Action'!$L$3:$L$1999,'Export Action'!$O$3:$O$1999)</f>
        <v>COMITE DEPARTEMENTAL DE LA HAUTE-VIENNE DE TENNIS DE TABLE</v>
      </c>
      <c r="C193" s="1" t="s">
        <v>17366</v>
      </c>
      <c r="D193" s="36" t="str">
        <f>_xlfn.XLOOKUP(C193,'Export Action'!$A$3:$A$1999,'Export Action'!$X$3:$X$1999)</f>
        <v>Nouvelles pratiques Ping VR</v>
      </c>
      <c r="E193" s="1" t="str">
        <f>_xlfn.XLOOKUP(A193,'Export Dossier'!$K$3:$K$974,'Export Dossier'!$D$3:$D$974)</f>
        <v>FFTT-NAQU-24-0042</v>
      </c>
      <c r="F193" s="1" t="str">
        <f>_xlfn.XLOOKUP(C193,'Export Action'!$A$3:$A$1999,'Export Action'!$AE$3:$AE$1999)</f>
        <v>Nouvelles pratiques</v>
      </c>
      <c r="G193" s="68"/>
      <c r="H193" s="71"/>
      <c r="I193" s="71"/>
      <c r="J193" s="1" t="str">
        <f>_xlfn.XLOOKUP(C193,'Export Action'!$A$3:$A$1999,'Export Action'!$J$3:$J$1999)</f>
        <v>Première demande</v>
      </c>
      <c r="K193" s="1" t="str">
        <f>_xlfn.XLOOKUP(C193,'Export Action'!$A$3:$A$1999,'Export Action'!$AL$3:$AL$1999)</f>
        <v>Mixte</v>
      </c>
      <c r="L193" s="1">
        <f>_xlfn.XLOOKUP(C193,'Export Action'!$A$3:$A$1999,'Export Action'!$AM$3:$AM$1999)</f>
        <v>150</v>
      </c>
      <c r="M193" s="5" t="e">
        <f>_xlfn.XLOOKUP(A193,'Export 2022'!$K$3:$K$1000,'Export 2022'!$AF$3:$AF$1000)</f>
        <v>#N/A</v>
      </c>
      <c r="N193" s="5" t="e">
        <f>_xlfn.XLOOKUP(A193,'Export 2023'!$K$3:$K$1000,'Export 2023'!$AF$3:$AF$1000)</f>
        <v>#N/A</v>
      </c>
      <c r="O193" s="5">
        <f>_xlfn.XLOOKUP(A193,'Export Dossier'!$K$3:$K$974,'Export Dossier'!$AD$3:$AD$974)</f>
        <v>5000</v>
      </c>
      <c r="P193" s="31">
        <f>_xlfn.XLOOKUP(C193,'Export Action'!$A$3:$A$1999,'Export Action'!$AS$3:$AS$1999)</f>
        <v>1350</v>
      </c>
      <c r="Q193" s="29">
        <f>(_xlfn.XLOOKUP(C193,'Export Action'!$A$3:$A$1999,'Export Action'!$AS$3:$AS$1999))/_xlfn.XLOOKUP(C193,'Export Action'!$A$3:$A$1999,'Export Action'!$AR$3:$AR$1999)</f>
        <v>0.5</v>
      </c>
      <c r="R193" s="63" t="str">
        <f>IF(OR(_xlfn.XLOOKUP(C193,'Export Action'!$A$3:$A$1999,'Export Action'!$AO$3:$AO$1999)="Communes ZRR./bassins de vie pop &gt; 50% ZRR",_xlfn.XLOOKUP(C193,'Export Action'!$A$3:$A$1999,'Export Action'!$AO$3:$AO$1999)="Contrats de relance et de transition écologique (CRTE) rural"),"Oui","Non")</f>
        <v>Non</v>
      </c>
      <c r="S193" s="73"/>
      <c r="T193" s="74">
        <f t="shared" si="4"/>
        <v>53</v>
      </c>
      <c r="U193" s="75"/>
      <c r="V193" s="8" t="str" cm="1">
        <f t="array" ref="V193">IF(SUMPRODUCT((Tableau13[NOM DE LA STRUCTURE]=Tableau13[[#This Row],[NOM DE LA STRUCTURE]])*Tableau13[MONTANT PROPOSE POUR L''ACTION])=0,"",SUMPRODUCT((Tableau13[NOM DE LA STRUCTURE]=Tableau13[[#This Row],[NOM DE LA STRUCTURE]])*Tableau13[MONTANT PROPOSE POUR L''ACTION]))</f>
        <v/>
      </c>
      <c r="W193" s="79"/>
    </row>
    <row r="194" spans="1:23" ht="33" hidden="1" customHeight="1" x14ac:dyDescent="0.25">
      <c r="A194" s="13" t="str">
        <f>_xlfn.XLOOKUP(C194,'Export Action'!$A$3:$A$1999,'Export Action'!$L$3:$L$1999)</f>
        <v>41119449100014</v>
      </c>
      <c r="B194" s="84" t="str">
        <f>_xlfn.XLOOKUP(A194,'Export Action'!$L$3:$L$1999,'Export Action'!$O$3:$O$1999)</f>
        <v>COMITE DEPARTEMENTAL DE LA HAUTE-VIENNE DE TENNIS DE TABLE</v>
      </c>
      <c r="C194" s="1" t="s">
        <v>17377</v>
      </c>
      <c r="D194" s="36" t="str">
        <f>_xlfn.XLOOKUP(C194,'Export Action'!$A$3:$A$1999,'Export Action'!$X$3:$X$1999)</f>
        <v>PING SANTE</v>
      </c>
      <c r="E194" s="1" t="str">
        <f>_xlfn.XLOOKUP(A194,'Export Dossier'!$K$3:$K$974,'Export Dossier'!$D$3:$D$974)</f>
        <v>FFTT-NAQU-24-0042</v>
      </c>
      <c r="F194" s="1" t="str">
        <f>_xlfn.XLOOKUP(C194,'Export Action'!$A$3:$A$1999,'Export Action'!$AE$3:$AE$1999)</f>
        <v>Ping Actif</v>
      </c>
      <c r="G194" s="68"/>
      <c r="H194" s="71"/>
      <c r="I194" s="71"/>
      <c r="J194" s="1" t="str">
        <f>_xlfn.XLOOKUP(C194,'Export Action'!$A$3:$A$1999,'Export Action'!$J$3:$J$1999)</f>
        <v>Première demande</v>
      </c>
      <c r="K194" s="1" t="str">
        <f>_xlfn.XLOOKUP(C194,'Export Action'!$A$3:$A$1999,'Export Action'!$AL$3:$AL$1999)</f>
        <v>Mixte</v>
      </c>
      <c r="L194" s="1">
        <f>_xlfn.XLOOKUP(C194,'Export Action'!$A$3:$A$1999,'Export Action'!$AM$3:$AM$1999)</f>
        <v>100</v>
      </c>
      <c r="M194" s="5" t="e">
        <f>_xlfn.XLOOKUP(A194,'Export 2022'!$K$3:$K$1000,'Export 2022'!$AF$3:$AF$1000)</f>
        <v>#N/A</v>
      </c>
      <c r="N194" s="5" t="e">
        <f>_xlfn.XLOOKUP(A194,'Export 2023'!$K$3:$K$1000,'Export 2023'!$AF$3:$AF$1000)</f>
        <v>#N/A</v>
      </c>
      <c r="O194" s="5">
        <f>_xlfn.XLOOKUP(A194,'Export Dossier'!$K$3:$K$974,'Export Dossier'!$AD$3:$AD$974)</f>
        <v>5000</v>
      </c>
      <c r="P194" s="31">
        <f>_xlfn.XLOOKUP(C194,'Export Action'!$A$3:$A$1999,'Export Action'!$AS$3:$AS$1999)</f>
        <v>1350</v>
      </c>
      <c r="Q194" s="29">
        <f>(_xlfn.XLOOKUP(C194,'Export Action'!$A$3:$A$1999,'Export Action'!$AS$3:$AS$1999))/_xlfn.XLOOKUP(C194,'Export Action'!$A$3:$A$1999,'Export Action'!$AR$3:$AR$1999)</f>
        <v>0.5</v>
      </c>
      <c r="R194" s="63" t="str">
        <f>IF(OR(_xlfn.XLOOKUP(C194,'Export Action'!$A$3:$A$1999,'Export Action'!$AO$3:$AO$1999)="Communes ZRR./bassins de vie pop &gt; 50% ZRR",_xlfn.XLOOKUP(C194,'Export Action'!$A$3:$A$1999,'Export Action'!$AO$3:$AO$1999)="Contrats de relance et de transition écologique (CRTE) rural"),"Oui","Non")</f>
        <v>Non</v>
      </c>
      <c r="S194" s="73"/>
      <c r="T194" s="74">
        <f t="shared" si="4"/>
        <v>53</v>
      </c>
      <c r="U194" s="75"/>
      <c r="V194" s="8" t="str" cm="1">
        <f t="array" ref="V194">IF(SUMPRODUCT((Tableau13[NOM DE LA STRUCTURE]=Tableau13[[#This Row],[NOM DE LA STRUCTURE]])*Tableau13[MONTANT PROPOSE POUR L''ACTION])=0,"",SUMPRODUCT((Tableau13[NOM DE LA STRUCTURE]=Tableau13[[#This Row],[NOM DE LA STRUCTURE]])*Tableau13[MONTANT PROPOSE POUR L''ACTION]))</f>
        <v/>
      </c>
      <c r="W194" s="79"/>
    </row>
    <row r="195" spans="1:23" ht="33" hidden="1" customHeight="1" x14ac:dyDescent="0.25">
      <c r="A195" s="13" t="str">
        <f>_xlfn.XLOOKUP(C195,'Export Action'!$A$3:$A$1999,'Export Action'!$L$3:$L$1999)</f>
        <v>41119449100014</v>
      </c>
      <c r="B195" s="84" t="str">
        <f>_xlfn.XLOOKUP(A195,'Export Action'!$L$3:$L$1999,'Export Action'!$O$3:$O$1999)</f>
        <v>COMITE DEPARTEMENTAL DE LA HAUTE-VIENNE DE TENNIS DE TABLE</v>
      </c>
      <c r="C195" s="1" t="s">
        <v>17382</v>
      </c>
      <c r="D195" s="36" t="str">
        <f>_xlfn.XLOOKUP(C195,'Export Action'!$A$3:$A$1999,'Export Action'!$X$3:$X$1999)</f>
        <v>structuration des clubs</v>
      </c>
      <c r="E195" s="1" t="str">
        <f>_xlfn.XLOOKUP(A195,'Export Dossier'!$K$3:$K$974,'Export Dossier'!$D$3:$D$974)</f>
        <v>FFTT-NAQU-24-0042</v>
      </c>
      <c r="F195" s="1" t="str">
        <f>_xlfn.XLOOKUP(C195,'Export Action'!$A$3:$A$1999,'Export Action'!$AE$3:$AE$1999)</f>
        <v>Structuration clubs/comités de demain</v>
      </c>
      <c r="G195" s="68"/>
      <c r="H195" s="71"/>
      <c r="I195" s="71"/>
      <c r="J195" s="1" t="str">
        <f>_xlfn.XLOOKUP(C195,'Export Action'!$A$3:$A$1999,'Export Action'!$J$3:$J$1999)</f>
        <v>Première demande</v>
      </c>
      <c r="K195" s="1" t="str">
        <f>_xlfn.XLOOKUP(C195,'Export Action'!$A$3:$A$1999,'Export Action'!$AL$3:$AL$1999)</f>
        <v>Mixte</v>
      </c>
      <c r="L195" s="1">
        <f>_xlfn.XLOOKUP(C195,'Export Action'!$A$3:$A$1999,'Export Action'!$AM$3:$AM$1999)</f>
        <v>50</v>
      </c>
      <c r="M195" s="5" t="e">
        <f>_xlfn.XLOOKUP(A195,'Export 2022'!$K$3:$K$1000,'Export 2022'!$AF$3:$AF$1000)</f>
        <v>#N/A</v>
      </c>
      <c r="N195" s="5" t="e">
        <f>_xlfn.XLOOKUP(A195,'Export 2023'!$K$3:$K$1000,'Export 2023'!$AF$3:$AF$1000)</f>
        <v>#N/A</v>
      </c>
      <c r="O195" s="5">
        <f>_xlfn.XLOOKUP(A195,'Export Dossier'!$K$3:$K$974,'Export Dossier'!$AD$3:$AD$974)</f>
        <v>5000</v>
      </c>
      <c r="P195" s="31">
        <f>_xlfn.XLOOKUP(C195,'Export Action'!$A$3:$A$1999,'Export Action'!$AS$3:$AS$1999)</f>
        <v>2300</v>
      </c>
      <c r="Q195" s="29">
        <f>(_xlfn.XLOOKUP(C195,'Export Action'!$A$3:$A$1999,'Export Action'!$AS$3:$AS$1999))/_xlfn.XLOOKUP(C195,'Export Action'!$A$3:$A$1999,'Export Action'!$AR$3:$AR$1999)</f>
        <v>0.5</v>
      </c>
      <c r="R195" s="63" t="str">
        <f>IF(OR(_xlfn.XLOOKUP(C195,'Export Action'!$A$3:$A$1999,'Export Action'!$AO$3:$AO$1999)="Communes ZRR./bassins de vie pop &gt; 50% ZRR",_xlfn.XLOOKUP(C195,'Export Action'!$A$3:$A$1999,'Export Action'!$AO$3:$AO$1999)="Contrats de relance et de transition écologique (CRTE) rural"),"Oui","Non")</f>
        <v>Non</v>
      </c>
      <c r="S195" s="73"/>
      <c r="T195" s="74">
        <f t="shared" si="4"/>
        <v>53</v>
      </c>
      <c r="U195" s="75"/>
      <c r="V195" s="8" t="str" cm="1">
        <f t="array" ref="V195">IF(SUMPRODUCT((Tableau13[NOM DE LA STRUCTURE]=Tableau13[[#This Row],[NOM DE LA STRUCTURE]])*Tableau13[MONTANT PROPOSE POUR L''ACTION])=0,"",SUMPRODUCT((Tableau13[NOM DE LA STRUCTURE]=Tableau13[[#This Row],[NOM DE LA STRUCTURE]])*Tableau13[MONTANT PROPOSE POUR L''ACTION]))</f>
        <v/>
      </c>
      <c r="W195" s="79"/>
    </row>
    <row r="196" spans="1:23" ht="33" hidden="1" customHeight="1" x14ac:dyDescent="0.25">
      <c r="A196" s="13" t="str">
        <f>_xlfn.XLOOKUP(C196,'Export Action'!$A$3:$A$1999,'Export Action'!$L$3:$L$1999)</f>
        <v>45051680200011</v>
      </c>
      <c r="B196" s="84" t="str">
        <f>_xlfn.XLOOKUP(A196,'Export Action'!$L$3:$L$1999,'Export Action'!$O$3:$O$1999)</f>
        <v>COMITE DEPARTEMENTAL DE TENNIS DE TABLE DE LA CREUSE</v>
      </c>
      <c r="C196" s="1" t="s">
        <v>17425</v>
      </c>
      <c r="D196" s="36" t="str">
        <f>_xlfn.XLOOKUP(C196,'Export Action'!$A$3:$A$1999,'Export Action'!$X$3:$X$1999)</f>
        <v>Accompagnement des clubs pour l'opération été ping</v>
      </c>
      <c r="E196" s="1" t="str">
        <f>_xlfn.XLOOKUP(A196,'Export Dossier'!$K$3:$K$974,'Export Dossier'!$D$3:$D$974)</f>
        <v>FFTT-NAQU-24-0045</v>
      </c>
      <c r="F196" s="1" t="str">
        <f>_xlfn.XLOOKUP(C196,'Export Action'!$A$3:$A$1999,'Export Action'!$AE$3:$AE$1999)</f>
        <v>Nouvelles pratiques</v>
      </c>
      <c r="G196" s="68"/>
      <c r="H196" s="71"/>
      <c r="I196" s="71"/>
      <c r="J196" s="1" t="str">
        <f>_xlfn.XLOOKUP(C196,'Export Action'!$A$3:$A$1999,'Export Action'!$J$3:$J$1999)</f>
        <v>Première demande</v>
      </c>
      <c r="K196" s="1" t="str">
        <f>_xlfn.XLOOKUP(C196,'Export Action'!$A$3:$A$1999,'Export Action'!$AL$3:$AL$1999)</f>
        <v>Mixte</v>
      </c>
      <c r="L196" s="1">
        <f>_xlfn.XLOOKUP(C196,'Export Action'!$A$3:$A$1999,'Export Action'!$AM$3:$AM$1999)</f>
        <v>30</v>
      </c>
      <c r="M196" s="5">
        <f>_xlfn.XLOOKUP(A196,'Export 2022'!$K$3:$K$1000,'Export 2022'!$AF$3:$AF$1000)</f>
        <v>1500</v>
      </c>
      <c r="N196" s="5" t="e">
        <f>_xlfn.XLOOKUP(A196,'Export 2023'!$K$3:$K$1000,'Export 2023'!$AF$3:$AF$1000)</f>
        <v>#N/A</v>
      </c>
      <c r="O196" s="5">
        <f>_xlfn.XLOOKUP(A196,'Export Dossier'!$K$3:$K$974,'Export Dossier'!$AD$3:$AD$974)</f>
        <v>3400</v>
      </c>
      <c r="P196" s="31">
        <f>_xlfn.XLOOKUP(C196,'Export Action'!$A$3:$A$1999,'Export Action'!$AS$3:$AS$1999)</f>
        <v>500</v>
      </c>
      <c r="Q196" s="29">
        <f>(_xlfn.XLOOKUP(C196,'Export Action'!$A$3:$A$1999,'Export Action'!$AS$3:$AS$1999))/_xlfn.XLOOKUP(C196,'Export Action'!$A$3:$A$1999,'Export Action'!$AR$3:$AR$1999)</f>
        <v>0.58823529411764708</v>
      </c>
      <c r="R196" s="63" t="str">
        <f>IF(OR(_xlfn.XLOOKUP(C196,'Export Action'!$A$3:$A$1999,'Export Action'!$AO$3:$AO$1999)="Communes ZRR./bassins de vie pop &gt; 50% ZRR",_xlfn.XLOOKUP(C196,'Export Action'!$A$3:$A$1999,'Export Action'!$AO$3:$AO$1999)="Contrats de relance et de transition écologique (CRTE) rural"),"Oui","Non")</f>
        <v>Non</v>
      </c>
      <c r="S196" s="73"/>
      <c r="T196" s="74">
        <f t="shared" si="4"/>
        <v>54</v>
      </c>
      <c r="U196" s="75"/>
      <c r="V196" s="8" t="str" cm="1">
        <f t="array" ref="V196">IF(SUMPRODUCT((Tableau13[NOM DE LA STRUCTURE]=Tableau13[[#This Row],[NOM DE LA STRUCTURE]])*Tableau13[MONTANT PROPOSE POUR L''ACTION])=0,"",SUMPRODUCT((Tableau13[NOM DE LA STRUCTURE]=Tableau13[[#This Row],[NOM DE LA STRUCTURE]])*Tableau13[MONTANT PROPOSE POUR L''ACTION]))</f>
        <v/>
      </c>
      <c r="W196" s="79"/>
    </row>
    <row r="197" spans="1:23" ht="33" hidden="1" customHeight="1" x14ac:dyDescent="0.25">
      <c r="A197" s="13" t="str">
        <f>_xlfn.XLOOKUP(C197,'Export Action'!$A$3:$A$1999,'Export Action'!$L$3:$L$1999)</f>
        <v>45051680200011</v>
      </c>
      <c r="B197" s="84" t="str">
        <f>_xlfn.XLOOKUP(A197,'Export Action'!$L$3:$L$1999,'Export Action'!$O$3:$O$1999)</f>
        <v>COMITE DEPARTEMENTAL DE TENNIS DE TABLE DE LA CREUSE</v>
      </c>
      <c r="C197" s="1" t="s">
        <v>17432</v>
      </c>
      <c r="D197" s="36" t="str">
        <f>_xlfn.XLOOKUP(C197,'Export Action'!$A$3:$A$1999,'Export Action'!$X$3:$X$1999)</f>
        <v>Projet 4-7 ans</v>
      </c>
      <c r="E197" s="1" t="str">
        <f>_xlfn.XLOOKUP(A197,'Export Dossier'!$K$3:$K$974,'Export Dossier'!$D$3:$D$974)</f>
        <v>FFTT-NAQU-24-0045</v>
      </c>
      <c r="F197" s="1" t="str">
        <f>_xlfn.XLOOKUP(C197,'Export Action'!$A$3:$A$1999,'Export Action'!$AE$3:$AE$1999)</f>
        <v>Ping Educatif</v>
      </c>
      <c r="G197" s="68"/>
      <c r="H197" s="71"/>
      <c r="I197" s="71"/>
      <c r="J197" s="1" t="str">
        <f>_xlfn.XLOOKUP(C197,'Export Action'!$A$3:$A$1999,'Export Action'!$J$3:$J$1999)</f>
        <v>Première demande</v>
      </c>
      <c r="K197" s="1" t="str">
        <f>_xlfn.XLOOKUP(C197,'Export Action'!$A$3:$A$1999,'Export Action'!$AL$3:$AL$1999)</f>
        <v>Mixte</v>
      </c>
      <c r="L197" s="1">
        <f>_xlfn.XLOOKUP(C197,'Export Action'!$A$3:$A$1999,'Export Action'!$AM$3:$AM$1999)</f>
        <v>10</v>
      </c>
      <c r="M197" s="5">
        <f>_xlfn.XLOOKUP(A197,'Export 2022'!$K$3:$K$1000,'Export 2022'!$AF$3:$AF$1000)</f>
        <v>1500</v>
      </c>
      <c r="N197" s="5" t="e">
        <f>_xlfn.XLOOKUP(A197,'Export 2023'!$K$3:$K$1000,'Export 2023'!$AF$3:$AF$1000)</f>
        <v>#N/A</v>
      </c>
      <c r="O197" s="5">
        <f>_xlfn.XLOOKUP(A197,'Export Dossier'!$K$3:$K$974,'Export Dossier'!$AD$3:$AD$974)</f>
        <v>3400</v>
      </c>
      <c r="P197" s="31">
        <f>_xlfn.XLOOKUP(C197,'Export Action'!$A$3:$A$1999,'Export Action'!$AS$3:$AS$1999)</f>
        <v>500</v>
      </c>
      <c r="Q197" s="29">
        <f>(_xlfn.XLOOKUP(C197,'Export Action'!$A$3:$A$1999,'Export Action'!$AS$3:$AS$1999))/_xlfn.XLOOKUP(C197,'Export Action'!$A$3:$A$1999,'Export Action'!$AR$3:$AR$1999)</f>
        <v>0.42553191489361702</v>
      </c>
      <c r="R197" s="63" t="str">
        <f>IF(OR(_xlfn.XLOOKUP(C197,'Export Action'!$A$3:$A$1999,'Export Action'!$AO$3:$AO$1999)="Communes ZRR./bassins de vie pop &gt; 50% ZRR",_xlfn.XLOOKUP(C197,'Export Action'!$A$3:$A$1999,'Export Action'!$AO$3:$AO$1999)="Contrats de relance et de transition écologique (CRTE) rural"),"Oui","Non")</f>
        <v>Non</v>
      </c>
      <c r="S197" s="73"/>
      <c r="T197" s="74">
        <f t="shared" si="4"/>
        <v>54</v>
      </c>
      <c r="U197" s="75"/>
      <c r="V197" s="8" t="str" cm="1">
        <f t="array" ref="V197">IF(SUMPRODUCT((Tableau13[NOM DE LA STRUCTURE]=Tableau13[[#This Row],[NOM DE LA STRUCTURE]])*Tableau13[MONTANT PROPOSE POUR L''ACTION])=0,"",SUMPRODUCT((Tableau13[NOM DE LA STRUCTURE]=Tableau13[[#This Row],[NOM DE LA STRUCTURE]])*Tableau13[MONTANT PROPOSE POUR L''ACTION]))</f>
        <v/>
      </c>
      <c r="W197" s="79"/>
    </row>
    <row r="198" spans="1:23" ht="33" hidden="1" customHeight="1" x14ac:dyDescent="0.25">
      <c r="A198" s="13" t="str">
        <f>_xlfn.XLOOKUP(C198,'Export Action'!$A$3:$A$1999,'Export Action'!$L$3:$L$1999)</f>
        <v>45051680200011</v>
      </c>
      <c r="B198" s="84" t="str">
        <f>_xlfn.XLOOKUP(A198,'Export Action'!$L$3:$L$1999,'Export Action'!$O$3:$O$1999)</f>
        <v>COMITE DEPARTEMENTAL DE TENNIS DE TABLE DE LA CREUSE</v>
      </c>
      <c r="C198" s="1" t="s">
        <v>17437</v>
      </c>
      <c r="D198" s="36" t="str">
        <f>_xlfn.XLOOKUP(C198,'Export Action'!$A$3:$A$1999,'Export Action'!$X$3:$X$1999)</f>
        <v>Regroupement à destination des compétiteurs creusois toutes fédérations</v>
      </c>
      <c r="E198" s="1" t="str">
        <f>_xlfn.XLOOKUP(A198,'Export Dossier'!$K$3:$K$974,'Export Dossier'!$D$3:$D$974)</f>
        <v>FFTT-NAQU-24-0045</v>
      </c>
      <c r="F198" s="1" t="str">
        <f>_xlfn.XLOOKUP(C198,'Export Action'!$A$3:$A$1999,'Export Action'!$AE$3:$AE$1999)</f>
        <v>Ping Inclusif</v>
      </c>
      <c r="G198" s="68"/>
      <c r="H198" s="71"/>
      <c r="I198" s="71"/>
      <c r="J198" s="1" t="str">
        <f>_xlfn.XLOOKUP(C198,'Export Action'!$A$3:$A$1999,'Export Action'!$J$3:$J$1999)</f>
        <v>Première demande</v>
      </c>
      <c r="K198" s="1" t="str">
        <f>_xlfn.XLOOKUP(C198,'Export Action'!$A$3:$A$1999,'Export Action'!$AL$3:$AL$1999)</f>
        <v>Mixte</v>
      </c>
      <c r="L198" s="1">
        <f>_xlfn.XLOOKUP(C198,'Export Action'!$A$3:$A$1999,'Export Action'!$AM$3:$AM$1999)</f>
        <v>20</v>
      </c>
      <c r="M198" s="5">
        <f>_xlfn.XLOOKUP(A198,'Export 2022'!$K$3:$K$1000,'Export 2022'!$AF$3:$AF$1000)</f>
        <v>1500</v>
      </c>
      <c r="N198" s="5" t="e">
        <f>_xlfn.XLOOKUP(A198,'Export 2023'!$K$3:$K$1000,'Export 2023'!$AF$3:$AF$1000)</f>
        <v>#N/A</v>
      </c>
      <c r="O198" s="5">
        <f>_xlfn.XLOOKUP(A198,'Export Dossier'!$K$3:$K$974,'Export Dossier'!$AD$3:$AD$974)</f>
        <v>3400</v>
      </c>
      <c r="P198" s="31">
        <f>_xlfn.XLOOKUP(C198,'Export Action'!$A$3:$A$1999,'Export Action'!$AS$3:$AS$1999)</f>
        <v>2400</v>
      </c>
      <c r="Q198" s="29">
        <f>(_xlfn.XLOOKUP(C198,'Export Action'!$A$3:$A$1999,'Export Action'!$AS$3:$AS$1999))/_xlfn.XLOOKUP(C198,'Export Action'!$A$3:$A$1999,'Export Action'!$AR$3:$AR$1999)</f>
        <v>0.60759493670886078</v>
      </c>
      <c r="R198" s="63" t="str">
        <f>IF(OR(_xlfn.XLOOKUP(C198,'Export Action'!$A$3:$A$1999,'Export Action'!$AO$3:$AO$1999)="Communes ZRR./bassins de vie pop &gt; 50% ZRR",_xlfn.XLOOKUP(C198,'Export Action'!$A$3:$A$1999,'Export Action'!$AO$3:$AO$1999)="Contrats de relance et de transition écologique (CRTE) rural"),"Oui","Non")</f>
        <v>Non</v>
      </c>
      <c r="S198" s="73"/>
      <c r="T198" s="74">
        <f t="shared" si="4"/>
        <v>54</v>
      </c>
      <c r="U198" s="75"/>
      <c r="V198" s="8" t="str" cm="1">
        <f t="array" ref="V198">IF(SUMPRODUCT((Tableau13[NOM DE LA STRUCTURE]=Tableau13[[#This Row],[NOM DE LA STRUCTURE]])*Tableau13[MONTANT PROPOSE POUR L''ACTION])=0,"",SUMPRODUCT((Tableau13[NOM DE LA STRUCTURE]=Tableau13[[#This Row],[NOM DE LA STRUCTURE]])*Tableau13[MONTANT PROPOSE POUR L''ACTION]))</f>
        <v/>
      </c>
      <c r="W198" s="79"/>
    </row>
    <row r="199" spans="1:23" ht="33" hidden="1" customHeight="1" x14ac:dyDescent="0.25">
      <c r="A199" s="13" t="str">
        <f>_xlfn.XLOOKUP(C199,'Export Action'!$A$3:$A$1999,'Export Action'!$L$3:$L$1999)</f>
        <v>39851646800020</v>
      </c>
      <c r="B199" s="84" t="str">
        <f>_xlfn.XLOOKUP(A199,'Export Action'!$L$3:$L$1999,'Export Action'!$O$3:$O$1999)</f>
        <v>COMITE DEPARTEMENTAL DE TENNIS DE TABLE DE LA CORREZE</v>
      </c>
      <c r="C199" s="1" t="s">
        <v>17502</v>
      </c>
      <c r="D199" s="36" t="str">
        <f>_xlfn.XLOOKUP(C199,'Export Action'!$A$3:$A$1999,'Export Action'!$X$3:$X$1999)</f>
        <v>Aide aux clubs corréziens participants à l'Action Eté Ping FFTT</v>
      </c>
      <c r="E199" s="1" t="str">
        <f>_xlfn.XLOOKUP(A199,'Export Dossier'!$K$3:$K$974,'Export Dossier'!$D$3:$D$974)</f>
        <v>FFTT-NAQU-24-0051</v>
      </c>
      <c r="F199" s="1" t="str">
        <f>_xlfn.XLOOKUP(C199,'Export Action'!$A$3:$A$1999,'Export Action'!$AE$3:$AE$1999)</f>
        <v>Nouvelles pratiques</v>
      </c>
      <c r="G199" s="68"/>
      <c r="H199" s="71"/>
      <c r="I199" s="71"/>
      <c r="J199" s="1" t="str">
        <f>_xlfn.XLOOKUP(C199,'Export Action'!$A$3:$A$1999,'Export Action'!$J$3:$J$1999)</f>
        <v>Première demande</v>
      </c>
      <c r="K199" s="1" t="str">
        <f>_xlfn.XLOOKUP(C199,'Export Action'!$A$3:$A$1999,'Export Action'!$AL$3:$AL$1999)</f>
        <v>Mixte</v>
      </c>
      <c r="L199" s="1">
        <f>_xlfn.XLOOKUP(C199,'Export Action'!$A$3:$A$1999,'Export Action'!$AM$3:$AM$1999)</f>
        <v>300</v>
      </c>
      <c r="M199" s="5" t="e">
        <f>_xlfn.XLOOKUP(A199,'Export 2022'!$K$3:$K$1000,'Export 2022'!$AF$3:$AF$1000)</f>
        <v>#N/A</v>
      </c>
      <c r="N199" s="5">
        <f>_xlfn.XLOOKUP(A199,'Export 2023'!$K$3:$K$1000,'Export 2023'!$AF$3:$AF$1000)</f>
        <v>2100</v>
      </c>
      <c r="O199" s="5">
        <f>_xlfn.XLOOKUP(A199,'Export Dossier'!$K$3:$K$974,'Export Dossier'!$AD$3:$AD$974)</f>
        <v>2000</v>
      </c>
      <c r="P199" s="31">
        <f>_xlfn.XLOOKUP(C199,'Export Action'!$A$3:$A$1999,'Export Action'!$AS$3:$AS$1999)</f>
        <v>800</v>
      </c>
      <c r="Q199" s="29">
        <f>(_xlfn.XLOOKUP(C199,'Export Action'!$A$3:$A$1999,'Export Action'!$AS$3:$AS$1999))/_xlfn.XLOOKUP(C199,'Export Action'!$A$3:$A$1999,'Export Action'!$AR$3:$AR$1999)</f>
        <v>0.33333333333333331</v>
      </c>
      <c r="R199" s="63" t="str">
        <f>IF(OR(_xlfn.XLOOKUP(C199,'Export Action'!$A$3:$A$1999,'Export Action'!$AO$3:$AO$1999)="Communes ZRR./bassins de vie pop &gt; 50% ZRR",_xlfn.XLOOKUP(C199,'Export Action'!$A$3:$A$1999,'Export Action'!$AO$3:$AO$1999)="Contrats de relance et de transition écologique (CRTE) rural"),"Oui","Non")</f>
        <v>Non</v>
      </c>
      <c r="S199" s="73"/>
      <c r="T199" s="74">
        <f t="shared" si="4"/>
        <v>55</v>
      </c>
      <c r="U199" s="75"/>
      <c r="V199" s="8" t="str" cm="1">
        <f t="array" ref="V199">IF(SUMPRODUCT((Tableau13[NOM DE LA STRUCTURE]=Tableau13[[#This Row],[NOM DE LA STRUCTURE]])*Tableau13[MONTANT PROPOSE POUR L''ACTION])=0,"",SUMPRODUCT((Tableau13[NOM DE LA STRUCTURE]=Tableau13[[#This Row],[NOM DE LA STRUCTURE]])*Tableau13[MONTANT PROPOSE POUR L''ACTION]))</f>
        <v/>
      </c>
      <c r="W199" s="79"/>
    </row>
    <row r="200" spans="1:23" ht="33" hidden="1" customHeight="1" x14ac:dyDescent="0.25">
      <c r="A200" s="13" t="str">
        <f>_xlfn.XLOOKUP(C200,'Export Action'!$A$3:$A$1999,'Export Action'!$L$3:$L$1999)</f>
        <v>39851646800020</v>
      </c>
      <c r="B200" s="84" t="str">
        <f>_xlfn.XLOOKUP(A200,'Export Action'!$L$3:$L$1999,'Export Action'!$O$3:$O$1999)</f>
        <v>COMITE DEPARTEMENTAL DE TENNIS DE TABLE DE LA CORREZE</v>
      </c>
      <c r="C200" s="1" t="s">
        <v>17507</v>
      </c>
      <c r="D200" s="36" t="str">
        <f>_xlfn.XLOOKUP(C200,'Export Action'!$A$3:$A$1999,'Export Action'!$X$3:$X$1999)</f>
        <v>Aide à la structutation des clubs corréziens</v>
      </c>
      <c r="E200" s="1" t="str">
        <f>_xlfn.XLOOKUP(A200,'Export Dossier'!$K$3:$K$974,'Export Dossier'!$D$3:$D$974)</f>
        <v>FFTT-NAQU-24-0051</v>
      </c>
      <c r="F200" s="1" t="str">
        <f>_xlfn.XLOOKUP(C200,'Export Action'!$A$3:$A$1999,'Export Action'!$AE$3:$AE$1999)</f>
        <v>Structuration clubs/comités de demain</v>
      </c>
      <c r="G200" s="68"/>
      <c r="H200" s="71"/>
      <c r="I200" s="71"/>
      <c r="J200" s="1" t="str">
        <f>_xlfn.XLOOKUP(C200,'Export Action'!$A$3:$A$1999,'Export Action'!$J$3:$J$1999)</f>
        <v>Première demande</v>
      </c>
      <c r="K200" s="1" t="str">
        <f>_xlfn.XLOOKUP(C200,'Export Action'!$A$3:$A$1999,'Export Action'!$AL$3:$AL$1999)</f>
        <v>Mixte</v>
      </c>
      <c r="L200" s="1">
        <f>_xlfn.XLOOKUP(C200,'Export Action'!$A$3:$A$1999,'Export Action'!$AM$3:$AM$1999)</f>
        <v>50</v>
      </c>
      <c r="M200" s="5" t="e">
        <f>_xlfn.XLOOKUP(A200,'Export 2022'!$K$3:$K$1000,'Export 2022'!$AF$3:$AF$1000)</f>
        <v>#N/A</v>
      </c>
      <c r="N200" s="5">
        <f>_xlfn.XLOOKUP(A200,'Export 2023'!$K$3:$K$1000,'Export 2023'!$AF$3:$AF$1000)</f>
        <v>2100</v>
      </c>
      <c r="O200" s="5">
        <f>_xlfn.XLOOKUP(A200,'Export Dossier'!$K$3:$K$974,'Export Dossier'!$AD$3:$AD$974)</f>
        <v>2000</v>
      </c>
      <c r="P200" s="31">
        <f>_xlfn.XLOOKUP(C200,'Export Action'!$A$3:$A$1999,'Export Action'!$AS$3:$AS$1999)</f>
        <v>800</v>
      </c>
      <c r="Q200" s="29">
        <f>(_xlfn.XLOOKUP(C200,'Export Action'!$A$3:$A$1999,'Export Action'!$AS$3:$AS$1999))/_xlfn.XLOOKUP(C200,'Export Action'!$A$3:$A$1999,'Export Action'!$AR$3:$AR$1999)</f>
        <v>0.25396825396825395</v>
      </c>
      <c r="R200" s="63" t="str">
        <f>IF(OR(_xlfn.XLOOKUP(C200,'Export Action'!$A$3:$A$1999,'Export Action'!$AO$3:$AO$1999)="Communes ZRR./bassins de vie pop &gt; 50% ZRR",_xlfn.XLOOKUP(C200,'Export Action'!$A$3:$A$1999,'Export Action'!$AO$3:$AO$1999)="Contrats de relance et de transition écologique (CRTE) rural"),"Oui","Non")</f>
        <v>Non</v>
      </c>
      <c r="S200" s="73"/>
      <c r="T200" s="74">
        <f t="shared" si="4"/>
        <v>55</v>
      </c>
      <c r="U200" s="75"/>
      <c r="V200" s="8" t="str" cm="1">
        <f t="array" ref="V200">IF(SUMPRODUCT((Tableau13[NOM DE LA STRUCTURE]=Tableau13[[#This Row],[NOM DE LA STRUCTURE]])*Tableau13[MONTANT PROPOSE POUR L''ACTION])=0,"",SUMPRODUCT((Tableau13[NOM DE LA STRUCTURE]=Tableau13[[#This Row],[NOM DE LA STRUCTURE]])*Tableau13[MONTANT PROPOSE POUR L''ACTION]))</f>
        <v/>
      </c>
      <c r="W200" s="79"/>
    </row>
    <row r="201" spans="1:23" ht="33" hidden="1" customHeight="1" x14ac:dyDescent="0.25">
      <c r="A201" s="13" t="str">
        <f>_xlfn.XLOOKUP(C201,'Export Action'!$A$3:$A$1999,'Export Action'!$L$3:$L$1999)</f>
        <v>39851646800020</v>
      </c>
      <c r="B201" s="84" t="str">
        <f>_xlfn.XLOOKUP(A201,'Export Action'!$L$3:$L$1999,'Export Action'!$O$3:$O$1999)</f>
        <v>COMITE DEPARTEMENTAL DE TENNIS DE TABLE DE LA CORREZE</v>
      </c>
      <c r="C201" s="1" t="s">
        <v>17512</v>
      </c>
      <c r="D201" s="36" t="str">
        <f>_xlfn.XLOOKUP(C201,'Export Action'!$A$3:$A$1999,'Export Action'!$X$3:$X$1999)</f>
        <v>Dévelopement de la pratique du tennis de table en faveur des 4-7 ans</v>
      </c>
      <c r="E201" s="1" t="str">
        <f>_xlfn.XLOOKUP(A201,'Export Dossier'!$K$3:$K$974,'Export Dossier'!$D$3:$D$974)</f>
        <v>FFTT-NAQU-24-0051</v>
      </c>
      <c r="F201" s="1" t="str">
        <f>_xlfn.XLOOKUP(C201,'Export Action'!$A$3:$A$1999,'Export Action'!$AE$3:$AE$1999)</f>
        <v>Ping Educatif</v>
      </c>
      <c r="G201" s="68"/>
      <c r="H201" s="71"/>
      <c r="I201" s="71"/>
      <c r="J201" s="1" t="str">
        <f>_xlfn.XLOOKUP(C201,'Export Action'!$A$3:$A$1999,'Export Action'!$J$3:$J$1999)</f>
        <v>Première demande</v>
      </c>
      <c r="K201" s="1" t="str">
        <f>_xlfn.XLOOKUP(C201,'Export Action'!$A$3:$A$1999,'Export Action'!$AL$3:$AL$1999)</f>
        <v>Mixte</v>
      </c>
      <c r="L201" s="1">
        <f>_xlfn.XLOOKUP(C201,'Export Action'!$A$3:$A$1999,'Export Action'!$AM$3:$AM$1999)</f>
        <v>25</v>
      </c>
      <c r="M201" s="5" t="e">
        <f>_xlfn.XLOOKUP(A201,'Export 2022'!$K$3:$K$1000,'Export 2022'!$AF$3:$AF$1000)</f>
        <v>#N/A</v>
      </c>
      <c r="N201" s="5">
        <f>_xlfn.XLOOKUP(A201,'Export 2023'!$K$3:$K$1000,'Export 2023'!$AF$3:$AF$1000)</f>
        <v>2100</v>
      </c>
      <c r="O201" s="5">
        <f>_xlfn.XLOOKUP(A201,'Export Dossier'!$K$3:$K$974,'Export Dossier'!$AD$3:$AD$974)</f>
        <v>2000</v>
      </c>
      <c r="P201" s="31">
        <f>_xlfn.XLOOKUP(C201,'Export Action'!$A$3:$A$1999,'Export Action'!$AS$3:$AS$1999)</f>
        <v>400</v>
      </c>
      <c r="Q201" s="29">
        <f>(_xlfn.XLOOKUP(C201,'Export Action'!$A$3:$A$1999,'Export Action'!$AS$3:$AS$1999))/_xlfn.XLOOKUP(C201,'Export Action'!$A$3:$A$1999,'Export Action'!$AR$3:$AR$1999)</f>
        <v>0.19047619047619047</v>
      </c>
      <c r="R201" s="63" t="str">
        <f>IF(OR(_xlfn.XLOOKUP(C201,'Export Action'!$A$3:$A$1999,'Export Action'!$AO$3:$AO$1999)="Communes ZRR./bassins de vie pop &gt; 50% ZRR",_xlfn.XLOOKUP(C201,'Export Action'!$A$3:$A$1999,'Export Action'!$AO$3:$AO$1999)="Contrats de relance et de transition écologique (CRTE) rural"),"Oui","Non")</f>
        <v>Non</v>
      </c>
      <c r="S201" s="73"/>
      <c r="T201" s="74">
        <f t="shared" si="4"/>
        <v>55</v>
      </c>
      <c r="U201" s="75"/>
      <c r="V201" s="8" t="str" cm="1">
        <f t="array" ref="V201">IF(SUMPRODUCT((Tableau13[NOM DE LA STRUCTURE]=Tableau13[[#This Row],[NOM DE LA STRUCTURE]])*Tableau13[MONTANT PROPOSE POUR L''ACTION])=0,"",SUMPRODUCT((Tableau13[NOM DE LA STRUCTURE]=Tableau13[[#This Row],[NOM DE LA STRUCTURE]])*Tableau13[MONTANT PROPOSE POUR L''ACTION]))</f>
        <v/>
      </c>
      <c r="W201" s="79"/>
    </row>
    <row r="202" spans="1:23" ht="33" hidden="1" customHeight="1" x14ac:dyDescent="0.25">
      <c r="A202" s="13" t="str">
        <f>_xlfn.XLOOKUP(C202,'Export Action'!$A$3:$A$1999,'Export Action'!$L$3:$L$1999)</f>
        <v>40215606100036</v>
      </c>
      <c r="B202" s="84" t="str">
        <f>_xlfn.XLOOKUP(A202,'Export Action'!$L$3:$L$1999,'Export Action'!$O$3:$O$1999)</f>
        <v>COMITE DEPARTEMENTAL DE LA CHARENTE DE TENNIS DE TABLE</v>
      </c>
      <c r="C202" s="1" t="s">
        <v>17567</v>
      </c>
      <c r="D202" s="36" t="str">
        <f>_xlfn.XLOOKUP(C202,'Export Action'!$A$3:$A$1999,'Export Action'!$X$3:$X$1999)</f>
        <v>Nouvelles pratiques</v>
      </c>
      <c r="E202" s="1" t="str">
        <f>_xlfn.XLOOKUP(A202,'Export Dossier'!$K$3:$K$974,'Export Dossier'!$D$3:$D$974)</f>
        <v>FFTT-NAQU-24-0054</v>
      </c>
      <c r="F202" s="1" t="str">
        <f>_xlfn.XLOOKUP(C202,'Export Action'!$A$3:$A$1999,'Export Action'!$AE$3:$AE$1999)</f>
        <v>Nouvelles pratiques</v>
      </c>
      <c r="G202" s="68"/>
      <c r="H202" s="71"/>
      <c r="I202" s="71"/>
      <c r="J202" s="1" t="str">
        <f>_xlfn.XLOOKUP(C202,'Export Action'!$A$3:$A$1999,'Export Action'!$J$3:$J$1999)</f>
        <v>Première demande</v>
      </c>
      <c r="K202" s="1" t="str">
        <f>_xlfn.XLOOKUP(C202,'Export Action'!$A$3:$A$1999,'Export Action'!$AL$3:$AL$1999)</f>
        <v>Mixte</v>
      </c>
      <c r="L202" s="1">
        <f>_xlfn.XLOOKUP(C202,'Export Action'!$A$3:$A$1999,'Export Action'!$AM$3:$AM$1999)</f>
        <v>500</v>
      </c>
      <c r="M202" s="5">
        <f>_xlfn.XLOOKUP(A202,'Export 2022'!$K$3:$K$1000,'Export 2022'!$AF$3:$AF$1000)</f>
        <v>5000</v>
      </c>
      <c r="N202" s="5" t="e">
        <f>_xlfn.XLOOKUP(A202,'Export 2023'!$K$3:$K$1000,'Export 2023'!$AF$3:$AF$1000)</f>
        <v>#N/A</v>
      </c>
      <c r="O202" s="5">
        <f>_xlfn.XLOOKUP(A202,'Export Dossier'!$K$3:$K$974,'Export Dossier'!$AD$3:$AD$974)</f>
        <v>8500</v>
      </c>
      <c r="P202" s="31">
        <f>_xlfn.XLOOKUP(C202,'Export Action'!$A$3:$A$1999,'Export Action'!$AS$3:$AS$1999)</f>
        <v>4000</v>
      </c>
      <c r="Q202" s="29">
        <f>(_xlfn.XLOOKUP(C202,'Export Action'!$A$3:$A$1999,'Export Action'!$AS$3:$AS$1999))/_xlfn.XLOOKUP(C202,'Export Action'!$A$3:$A$1999,'Export Action'!$AR$3:$AR$1999)</f>
        <v>0.42328042328042326</v>
      </c>
      <c r="R202" s="63" t="str">
        <f>IF(OR(_xlfn.XLOOKUP(C202,'Export Action'!$A$3:$A$1999,'Export Action'!$AO$3:$AO$1999)="Communes ZRR./bassins de vie pop &gt; 50% ZRR",_xlfn.XLOOKUP(C202,'Export Action'!$A$3:$A$1999,'Export Action'!$AO$3:$AO$1999)="Contrats de relance et de transition écologique (CRTE) rural"),"Oui","Non")</f>
        <v>Oui</v>
      </c>
      <c r="S202" s="73"/>
      <c r="T202" s="74">
        <f t="shared" si="4"/>
        <v>56</v>
      </c>
      <c r="U202" s="75"/>
      <c r="V202" s="8" t="str" cm="1">
        <f t="array" ref="V202">IF(SUMPRODUCT((Tableau13[NOM DE LA STRUCTURE]=Tableau13[[#This Row],[NOM DE LA STRUCTURE]])*Tableau13[MONTANT PROPOSE POUR L''ACTION])=0,"",SUMPRODUCT((Tableau13[NOM DE LA STRUCTURE]=Tableau13[[#This Row],[NOM DE LA STRUCTURE]])*Tableau13[MONTANT PROPOSE POUR L''ACTION]))</f>
        <v/>
      </c>
      <c r="W202" s="79"/>
    </row>
    <row r="203" spans="1:23" ht="33" hidden="1" customHeight="1" x14ac:dyDescent="0.25">
      <c r="A203" s="13" t="str">
        <f>_xlfn.XLOOKUP(C203,'Export Action'!$A$3:$A$1999,'Export Action'!$L$3:$L$1999)</f>
        <v>40215606100036</v>
      </c>
      <c r="B203" s="84" t="str">
        <f>_xlfn.XLOOKUP(A203,'Export Action'!$L$3:$L$1999,'Export Action'!$O$3:$O$1999)</f>
        <v>COMITE DEPARTEMENTAL DE LA CHARENTE DE TENNIS DE TABLE</v>
      </c>
      <c r="C203" s="1" t="s">
        <v>17573</v>
      </c>
      <c r="D203" s="36" t="str">
        <f>_xlfn.XLOOKUP(C203,'Export Action'!$A$3:$A$1999,'Export Action'!$X$3:$X$1999)</f>
        <v>Actions visant à la structuration des clubs et au développement du  comité</v>
      </c>
      <c r="E203" s="1" t="str">
        <f>_xlfn.XLOOKUP(A203,'Export Dossier'!$K$3:$K$974,'Export Dossier'!$D$3:$D$974)</f>
        <v>FFTT-NAQU-24-0054</v>
      </c>
      <c r="F203" s="1" t="str">
        <f>_xlfn.XLOOKUP(C203,'Export Action'!$A$3:$A$1999,'Export Action'!$AE$3:$AE$1999)</f>
        <v>Structuration clubs/comités de demain</v>
      </c>
      <c r="G203" s="68"/>
      <c r="H203" s="71"/>
      <c r="I203" s="71"/>
      <c r="J203" s="1" t="str">
        <f>_xlfn.XLOOKUP(C203,'Export Action'!$A$3:$A$1999,'Export Action'!$J$3:$J$1999)</f>
        <v>Première demande</v>
      </c>
      <c r="K203" s="1" t="str">
        <f>_xlfn.XLOOKUP(C203,'Export Action'!$A$3:$A$1999,'Export Action'!$AL$3:$AL$1999)</f>
        <v>Mixte</v>
      </c>
      <c r="L203" s="1">
        <f>_xlfn.XLOOKUP(C203,'Export Action'!$A$3:$A$1999,'Export Action'!$AM$3:$AM$1999)</f>
        <v>60</v>
      </c>
      <c r="M203" s="5">
        <f>_xlfn.XLOOKUP(A203,'Export 2022'!$K$3:$K$1000,'Export 2022'!$AF$3:$AF$1000)</f>
        <v>5000</v>
      </c>
      <c r="N203" s="5" t="e">
        <f>_xlfn.XLOOKUP(A203,'Export 2023'!$K$3:$K$1000,'Export 2023'!$AF$3:$AF$1000)</f>
        <v>#N/A</v>
      </c>
      <c r="O203" s="5">
        <f>_xlfn.XLOOKUP(A203,'Export Dossier'!$K$3:$K$974,'Export Dossier'!$AD$3:$AD$974)</f>
        <v>8500</v>
      </c>
      <c r="P203" s="31">
        <f>_xlfn.XLOOKUP(C203,'Export Action'!$A$3:$A$1999,'Export Action'!$AS$3:$AS$1999)</f>
        <v>1500</v>
      </c>
      <c r="Q203" s="29">
        <f>(_xlfn.XLOOKUP(C203,'Export Action'!$A$3:$A$1999,'Export Action'!$AS$3:$AS$1999))/_xlfn.XLOOKUP(C203,'Export Action'!$A$3:$A$1999,'Export Action'!$AR$3:$AR$1999)</f>
        <v>0.375</v>
      </c>
      <c r="R203" s="63" t="str">
        <f>IF(OR(_xlfn.XLOOKUP(C203,'Export Action'!$A$3:$A$1999,'Export Action'!$AO$3:$AO$1999)="Communes ZRR./bassins de vie pop &gt; 50% ZRR",_xlfn.XLOOKUP(C203,'Export Action'!$A$3:$A$1999,'Export Action'!$AO$3:$AO$1999)="Contrats de relance et de transition écologique (CRTE) rural"),"Oui","Non")</f>
        <v>Oui</v>
      </c>
      <c r="S203" s="73"/>
      <c r="T203" s="74">
        <f t="shared" si="4"/>
        <v>56</v>
      </c>
      <c r="U203" s="75"/>
      <c r="V203" s="8" t="str" cm="1">
        <f t="array" ref="V203">IF(SUMPRODUCT((Tableau13[NOM DE LA STRUCTURE]=Tableau13[[#This Row],[NOM DE LA STRUCTURE]])*Tableau13[MONTANT PROPOSE POUR L''ACTION])=0,"",SUMPRODUCT((Tableau13[NOM DE LA STRUCTURE]=Tableau13[[#This Row],[NOM DE LA STRUCTURE]])*Tableau13[MONTANT PROPOSE POUR L''ACTION]))</f>
        <v/>
      </c>
      <c r="W203" s="79"/>
    </row>
    <row r="204" spans="1:23" ht="33" hidden="1" customHeight="1" x14ac:dyDescent="0.25">
      <c r="A204" s="13" t="str">
        <f>_xlfn.XLOOKUP(C204,'Export Action'!$A$3:$A$1999,'Export Action'!$L$3:$L$1999)</f>
        <v>40215606100036</v>
      </c>
      <c r="B204" s="84" t="str">
        <f>_xlfn.XLOOKUP(A204,'Export Action'!$L$3:$L$1999,'Export Action'!$O$3:$O$1999)</f>
        <v>COMITE DEPARTEMENTAL DE LA CHARENTE DE TENNIS DE TABLE</v>
      </c>
      <c r="C204" s="1" t="s">
        <v>17578</v>
      </c>
      <c r="D204" s="36" t="str">
        <f>_xlfn.XLOOKUP(C204,'Export Action'!$A$3:$A$1999,'Export Action'!$X$3:$X$1999)</f>
        <v>Ping éducatif</v>
      </c>
      <c r="E204" s="1" t="str">
        <f>_xlfn.XLOOKUP(A204,'Export Dossier'!$K$3:$K$974,'Export Dossier'!$D$3:$D$974)</f>
        <v>FFTT-NAQU-24-0054</v>
      </c>
      <c r="F204" s="1" t="str">
        <f>_xlfn.XLOOKUP(C204,'Export Action'!$A$3:$A$1999,'Export Action'!$AE$3:$AE$1999)</f>
        <v>Ping Educatif</v>
      </c>
      <c r="G204" s="68"/>
      <c r="H204" s="71"/>
      <c r="I204" s="71"/>
      <c r="J204" s="1" t="str">
        <f>_xlfn.XLOOKUP(C204,'Export Action'!$A$3:$A$1999,'Export Action'!$J$3:$J$1999)</f>
        <v>Première demande</v>
      </c>
      <c r="K204" s="1" t="str">
        <f>_xlfn.XLOOKUP(C204,'Export Action'!$A$3:$A$1999,'Export Action'!$AL$3:$AL$1999)</f>
        <v>Mixte</v>
      </c>
      <c r="L204" s="1">
        <f>_xlfn.XLOOKUP(C204,'Export Action'!$A$3:$A$1999,'Export Action'!$AM$3:$AM$1999)</f>
        <v>100</v>
      </c>
      <c r="M204" s="5">
        <f>_xlfn.XLOOKUP(A204,'Export 2022'!$K$3:$K$1000,'Export 2022'!$AF$3:$AF$1000)</f>
        <v>5000</v>
      </c>
      <c r="N204" s="5" t="e">
        <f>_xlfn.XLOOKUP(A204,'Export 2023'!$K$3:$K$1000,'Export 2023'!$AF$3:$AF$1000)</f>
        <v>#N/A</v>
      </c>
      <c r="O204" s="5">
        <f>_xlfn.XLOOKUP(A204,'Export Dossier'!$K$3:$K$974,'Export Dossier'!$AD$3:$AD$974)</f>
        <v>8500</v>
      </c>
      <c r="P204" s="31">
        <f>_xlfn.XLOOKUP(C204,'Export Action'!$A$3:$A$1999,'Export Action'!$AS$3:$AS$1999)</f>
        <v>1500</v>
      </c>
      <c r="Q204" s="29">
        <f>(_xlfn.XLOOKUP(C204,'Export Action'!$A$3:$A$1999,'Export Action'!$AS$3:$AS$1999))/_xlfn.XLOOKUP(C204,'Export Action'!$A$3:$A$1999,'Export Action'!$AR$3:$AR$1999)</f>
        <v>0.28301886792452829</v>
      </c>
      <c r="R204" s="63" t="str">
        <f>IF(OR(_xlfn.XLOOKUP(C204,'Export Action'!$A$3:$A$1999,'Export Action'!$AO$3:$AO$1999)="Communes ZRR./bassins de vie pop &gt; 50% ZRR",_xlfn.XLOOKUP(C204,'Export Action'!$A$3:$A$1999,'Export Action'!$AO$3:$AO$1999)="Contrats de relance et de transition écologique (CRTE) rural"),"Oui","Non")</f>
        <v>Oui</v>
      </c>
      <c r="S204" s="73"/>
      <c r="T204" s="74">
        <f t="shared" si="4"/>
        <v>56</v>
      </c>
      <c r="U204" s="75"/>
      <c r="V204" s="8" t="str" cm="1">
        <f t="array" ref="V204">IF(SUMPRODUCT((Tableau13[NOM DE LA STRUCTURE]=Tableau13[[#This Row],[NOM DE LA STRUCTURE]])*Tableau13[MONTANT PROPOSE POUR L''ACTION])=0,"",SUMPRODUCT((Tableau13[NOM DE LA STRUCTURE]=Tableau13[[#This Row],[NOM DE LA STRUCTURE]])*Tableau13[MONTANT PROPOSE POUR L''ACTION]))</f>
        <v/>
      </c>
      <c r="W204" s="79"/>
    </row>
    <row r="205" spans="1:23" ht="33" hidden="1" customHeight="1" x14ac:dyDescent="0.25">
      <c r="A205" s="13" t="str">
        <f>_xlfn.XLOOKUP(C205,'Export Action'!$A$3:$A$1999,'Export Action'!$L$3:$L$1999)</f>
        <v>40215606100036</v>
      </c>
      <c r="B205" s="84" t="str">
        <f>_xlfn.XLOOKUP(A205,'Export Action'!$L$3:$L$1999,'Export Action'!$O$3:$O$1999)</f>
        <v>COMITE DEPARTEMENTAL DE LA CHARENTE DE TENNIS DE TABLE</v>
      </c>
      <c r="C205" s="1" t="s">
        <v>17583</v>
      </c>
      <c r="D205" s="36" t="str">
        <f>_xlfn.XLOOKUP(C205,'Export Action'!$A$3:$A$1999,'Export Action'!$X$3:$X$1999)</f>
        <v>Préparation des Inter comités</v>
      </c>
      <c r="E205" s="1" t="str">
        <f>_xlfn.XLOOKUP(A205,'Export Dossier'!$K$3:$K$974,'Export Dossier'!$D$3:$D$974)</f>
        <v>FFTT-NAQU-24-0054</v>
      </c>
      <c r="F205" s="1" t="str">
        <f>_xlfn.XLOOKUP(C205,'Export Action'!$A$3:$A$1999,'Export Action'!$AE$3:$AE$1999)</f>
        <v>ETR - Optimisation de l’entraînement</v>
      </c>
      <c r="G205" s="68"/>
      <c r="H205" s="71"/>
      <c r="I205" s="71"/>
      <c r="J205" s="1" t="str">
        <f>_xlfn.XLOOKUP(C205,'Export Action'!$A$3:$A$1999,'Export Action'!$J$3:$J$1999)</f>
        <v>Première demande</v>
      </c>
      <c r="K205" s="1" t="str">
        <f>_xlfn.XLOOKUP(C205,'Export Action'!$A$3:$A$1999,'Export Action'!$AL$3:$AL$1999)</f>
        <v>Mixte</v>
      </c>
      <c r="L205" s="1">
        <f>_xlfn.XLOOKUP(C205,'Export Action'!$A$3:$A$1999,'Export Action'!$AM$3:$AM$1999)</f>
        <v>16</v>
      </c>
      <c r="M205" s="5">
        <f>_xlfn.XLOOKUP(A205,'Export 2022'!$K$3:$K$1000,'Export 2022'!$AF$3:$AF$1000)</f>
        <v>5000</v>
      </c>
      <c r="N205" s="5" t="e">
        <f>_xlfn.XLOOKUP(A205,'Export 2023'!$K$3:$K$1000,'Export 2023'!$AF$3:$AF$1000)</f>
        <v>#N/A</v>
      </c>
      <c r="O205" s="5">
        <f>_xlfn.XLOOKUP(A205,'Export Dossier'!$K$3:$K$974,'Export Dossier'!$AD$3:$AD$974)</f>
        <v>8500</v>
      </c>
      <c r="P205" s="31">
        <f>_xlfn.XLOOKUP(C205,'Export Action'!$A$3:$A$1999,'Export Action'!$AS$3:$AS$1999)</f>
        <v>1500</v>
      </c>
      <c r="Q205" s="29">
        <f>(_xlfn.XLOOKUP(C205,'Export Action'!$A$3:$A$1999,'Export Action'!$AS$3:$AS$1999))/_xlfn.XLOOKUP(C205,'Export Action'!$A$3:$A$1999,'Export Action'!$AR$3:$AR$1999)</f>
        <v>0.3125</v>
      </c>
      <c r="R205" s="63" t="str">
        <f>IF(OR(_xlfn.XLOOKUP(C205,'Export Action'!$A$3:$A$1999,'Export Action'!$AO$3:$AO$1999)="Communes ZRR./bassins de vie pop &gt; 50% ZRR",_xlfn.XLOOKUP(C205,'Export Action'!$A$3:$A$1999,'Export Action'!$AO$3:$AO$1999)="Contrats de relance et de transition écologique (CRTE) rural"),"Oui","Non")</f>
        <v>Oui</v>
      </c>
      <c r="S205" s="73"/>
      <c r="T205" s="74">
        <f t="shared" si="4"/>
        <v>56</v>
      </c>
      <c r="U205" s="75"/>
      <c r="V205" s="8" t="str" cm="1">
        <f t="array" ref="V205">IF(SUMPRODUCT((Tableau13[NOM DE LA STRUCTURE]=Tableau13[[#This Row],[NOM DE LA STRUCTURE]])*Tableau13[MONTANT PROPOSE POUR L''ACTION])=0,"",SUMPRODUCT((Tableau13[NOM DE LA STRUCTURE]=Tableau13[[#This Row],[NOM DE LA STRUCTURE]])*Tableau13[MONTANT PROPOSE POUR L''ACTION]))</f>
        <v/>
      </c>
      <c r="W205" s="79"/>
    </row>
    <row r="206" spans="1:23" ht="33" hidden="1" customHeight="1" x14ac:dyDescent="0.25">
      <c r="A206" s="13" t="str">
        <f>_xlfn.XLOOKUP(C206,'Export Action'!$A$3:$A$1999,'Export Action'!$L$3:$L$1999)</f>
        <v>37923883500027</v>
      </c>
      <c r="B206" s="84" t="str">
        <f>_xlfn.XLOOKUP(A206,'Export Action'!$L$3:$L$1999,'Export Action'!$O$3:$O$1999)</f>
        <v>COMITE DEPARTEMENTAL DE LA MANCHE DE TENNIS DE TABLE</v>
      </c>
      <c r="C206" s="1" t="s">
        <v>17771</v>
      </c>
      <c r="D206" s="36" t="str">
        <f>_xlfn.XLOOKUP(C206,'Export Action'!$A$3:$A$1999,'Export Action'!$X$3:$X$1999)</f>
        <v>PING EDUCATIF : Recrutement et fidélisation des jeunes</v>
      </c>
      <c r="E206" s="1" t="str">
        <f>_xlfn.XLOOKUP(A206,'Export Dossier'!$K$3:$K$974,'Export Dossier'!$D$3:$D$974)</f>
        <v>FFTT-NORM-24-0016</v>
      </c>
      <c r="F206" s="1" t="str">
        <f>_xlfn.XLOOKUP(C206,'Export Action'!$A$3:$A$1999,'Export Action'!$AE$3:$AE$1999)</f>
        <v>Ping Educatif</v>
      </c>
      <c r="G206" s="68"/>
      <c r="H206" s="71"/>
      <c r="I206" s="71"/>
      <c r="J206" s="1" t="str">
        <f>_xlfn.XLOOKUP(C206,'Export Action'!$A$3:$A$1999,'Export Action'!$J$3:$J$1999)</f>
        <v>Renouvellement</v>
      </c>
      <c r="K206" s="1" t="str">
        <f>_xlfn.XLOOKUP(C206,'Export Action'!$A$3:$A$1999,'Export Action'!$AL$3:$AL$1999)</f>
        <v>Mixte</v>
      </c>
      <c r="L206" s="1">
        <f>_xlfn.XLOOKUP(C206,'Export Action'!$A$3:$A$1999,'Export Action'!$AM$3:$AM$1999)</f>
        <v>300</v>
      </c>
      <c r="M206" s="5">
        <f>_xlfn.XLOOKUP(A206,'Export 2022'!$K$3:$K$1000,'Export 2022'!$AF$3:$AF$1000)</f>
        <v>10300</v>
      </c>
      <c r="N206" s="5">
        <f>_xlfn.XLOOKUP(A206,'Export 2023'!$K$3:$K$1000,'Export 2023'!$AF$3:$AF$1000)</f>
        <v>9844</v>
      </c>
      <c r="O206" s="5">
        <f>_xlfn.XLOOKUP(A206,'Export Dossier'!$K$3:$K$974,'Export Dossier'!$AD$3:$AD$974)</f>
        <v>15500</v>
      </c>
      <c r="P206" s="31">
        <f>_xlfn.XLOOKUP(C206,'Export Action'!$A$3:$A$1999,'Export Action'!$AS$3:$AS$1999)</f>
        <v>5000</v>
      </c>
      <c r="Q206" s="29">
        <f>(_xlfn.XLOOKUP(C206,'Export Action'!$A$3:$A$1999,'Export Action'!$AS$3:$AS$1999))/_xlfn.XLOOKUP(C206,'Export Action'!$A$3:$A$1999,'Export Action'!$AR$3:$AR$1999)</f>
        <v>0.32786885245901637</v>
      </c>
      <c r="R206" s="63" t="str">
        <f>IF(OR(_xlfn.XLOOKUP(C206,'Export Action'!$A$3:$A$1999,'Export Action'!$AO$3:$AO$1999)="Communes ZRR./bassins de vie pop &gt; 50% ZRR",_xlfn.XLOOKUP(C206,'Export Action'!$A$3:$A$1999,'Export Action'!$AO$3:$AO$1999)="Contrats de relance et de transition écologique (CRTE) rural"),"Oui","Non")</f>
        <v>Non</v>
      </c>
      <c r="S206" s="73"/>
      <c r="T206" s="74">
        <f t="shared" si="4"/>
        <v>57</v>
      </c>
      <c r="U206" s="75"/>
      <c r="V206" s="8" t="str" cm="1">
        <f t="array" ref="V206">IF(SUMPRODUCT((Tableau13[NOM DE LA STRUCTURE]=Tableau13[[#This Row],[NOM DE LA STRUCTURE]])*Tableau13[MONTANT PROPOSE POUR L''ACTION])=0,"",SUMPRODUCT((Tableau13[NOM DE LA STRUCTURE]=Tableau13[[#This Row],[NOM DE LA STRUCTURE]])*Tableau13[MONTANT PROPOSE POUR L''ACTION]))</f>
        <v/>
      </c>
      <c r="W206" s="79"/>
    </row>
    <row r="207" spans="1:23" ht="33" hidden="1" customHeight="1" x14ac:dyDescent="0.25">
      <c r="A207" s="13" t="str">
        <f>_xlfn.XLOOKUP(C207,'Export Action'!$A$3:$A$1999,'Export Action'!$L$3:$L$1999)</f>
        <v>37923883500027</v>
      </c>
      <c r="B207" s="84" t="str">
        <f>_xlfn.XLOOKUP(A207,'Export Action'!$L$3:$L$1999,'Export Action'!$O$3:$O$1999)</f>
        <v>COMITE DEPARTEMENTAL DE LA MANCHE DE TENNIS DE TABLE</v>
      </c>
      <c r="C207" s="1" t="s">
        <v>17777</v>
      </c>
      <c r="D207" s="36" t="str">
        <f>_xlfn.XLOOKUP(C207,'Export Action'!$A$3:$A$1999,'Export Action'!$X$3:$X$1999)</f>
        <v>PING ACTIF : ping bien-être féminines et sport adapté</v>
      </c>
      <c r="E207" s="1" t="str">
        <f>_xlfn.XLOOKUP(A207,'Export Dossier'!$K$3:$K$974,'Export Dossier'!$D$3:$D$974)</f>
        <v>FFTT-NORM-24-0016</v>
      </c>
      <c r="F207" s="1" t="str">
        <f>_xlfn.XLOOKUP(C207,'Export Action'!$A$3:$A$1999,'Export Action'!$AE$3:$AE$1999)</f>
        <v>Ping Actif</v>
      </c>
      <c r="G207" s="68"/>
      <c r="H207" s="71"/>
      <c r="I207" s="71"/>
      <c r="J207" s="1" t="str">
        <f>_xlfn.XLOOKUP(C207,'Export Action'!$A$3:$A$1999,'Export Action'!$J$3:$J$1999)</f>
        <v>Première demande</v>
      </c>
      <c r="K207" s="1" t="str">
        <f>_xlfn.XLOOKUP(C207,'Export Action'!$A$3:$A$1999,'Export Action'!$AL$3:$AL$1999)</f>
        <v>Féminin</v>
      </c>
      <c r="L207" s="1">
        <f>_xlfn.XLOOKUP(C207,'Export Action'!$A$3:$A$1999,'Export Action'!$AM$3:$AM$1999)</f>
        <v>50</v>
      </c>
      <c r="M207" s="5">
        <f>_xlfn.XLOOKUP(A207,'Export 2022'!$K$3:$K$1000,'Export 2022'!$AF$3:$AF$1000)</f>
        <v>10300</v>
      </c>
      <c r="N207" s="5">
        <f>_xlfn.XLOOKUP(A207,'Export 2023'!$K$3:$K$1000,'Export 2023'!$AF$3:$AF$1000)</f>
        <v>9844</v>
      </c>
      <c r="O207" s="5">
        <f>_xlfn.XLOOKUP(A207,'Export Dossier'!$K$3:$K$974,'Export Dossier'!$AD$3:$AD$974)</f>
        <v>15500</v>
      </c>
      <c r="P207" s="31">
        <f>_xlfn.XLOOKUP(C207,'Export Action'!$A$3:$A$1999,'Export Action'!$AS$3:$AS$1999)</f>
        <v>4000</v>
      </c>
      <c r="Q207" s="29">
        <f>(_xlfn.XLOOKUP(C207,'Export Action'!$A$3:$A$1999,'Export Action'!$AS$3:$AS$1999))/_xlfn.XLOOKUP(C207,'Export Action'!$A$3:$A$1999,'Export Action'!$AR$3:$AR$1999)</f>
        <v>0.3902439024390244</v>
      </c>
      <c r="R207" s="63" t="str">
        <f>IF(OR(_xlfn.XLOOKUP(C207,'Export Action'!$A$3:$A$1999,'Export Action'!$AO$3:$AO$1999)="Communes ZRR./bassins de vie pop &gt; 50% ZRR",_xlfn.XLOOKUP(C207,'Export Action'!$A$3:$A$1999,'Export Action'!$AO$3:$AO$1999)="Contrats de relance et de transition écologique (CRTE) rural"),"Oui","Non")</f>
        <v>Non</v>
      </c>
      <c r="S207" s="73"/>
      <c r="T207" s="74">
        <f t="shared" si="4"/>
        <v>57</v>
      </c>
      <c r="U207" s="75"/>
      <c r="V207" s="8" t="str" cm="1">
        <f t="array" ref="V207">IF(SUMPRODUCT((Tableau13[NOM DE LA STRUCTURE]=Tableau13[[#This Row],[NOM DE LA STRUCTURE]])*Tableau13[MONTANT PROPOSE POUR L''ACTION])=0,"",SUMPRODUCT((Tableau13[NOM DE LA STRUCTURE]=Tableau13[[#This Row],[NOM DE LA STRUCTURE]])*Tableau13[MONTANT PROPOSE POUR L''ACTION]))</f>
        <v/>
      </c>
      <c r="W207" s="79"/>
    </row>
    <row r="208" spans="1:23" ht="33" hidden="1" customHeight="1" x14ac:dyDescent="0.25">
      <c r="A208" s="13" t="str">
        <f>_xlfn.XLOOKUP(C208,'Export Action'!$A$3:$A$1999,'Export Action'!$L$3:$L$1999)</f>
        <v>37923883500027</v>
      </c>
      <c r="B208" s="84" t="str">
        <f>_xlfn.XLOOKUP(A208,'Export Action'!$L$3:$L$1999,'Export Action'!$O$3:$O$1999)</f>
        <v>COMITE DEPARTEMENTAL DE LA MANCHE DE TENNIS DE TABLE</v>
      </c>
      <c r="C208" s="1" t="s">
        <v>17783</v>
      </c>
      <c r="D208" s="36" t="str">
        <f>_xlfn.XLOOKUP(C208,'Export Action'!$A$3:$A$1999,'Export Action'!$X$3:$X$1999)</f>
        <v>ACCESSION HAUT NIVEAU - Actions détections.</v>
      </c>
      <c r="E208" s="1" t="str">
        <f>_xlfn.XLOOKUP(A208,'Export Dossier'!$K$3:$K$974,'Export Dossier'!$D$3:$D$974)</f>
        <v>FFTT-NORM-24-0016</v>
      </c>
      <c r="F208" s="1" t="str">
        <f>_xlfn.XLOOKUP(C208,'Export Action'!$A$3:$A$1999,'Export Action'!$AE$3:$AE$1999)</f>
        <v>PPF - Actions sportives</v>
      </c>
      <c r="G208" s="68"/>
      <c r="H208" s="71"/>
      <c r="I208" s="71"/>
      <c r="J208" s="1" t="str">
        <f>_xlfn.XLOOKUP(C208,'Export Action'!$A$3:$A$1999,'Export Action'!$J$3:$J$1999)</f>
        <v>Renouvellement</v>
      </c>
      <c r="K208" s="1" t="str">
        <f>_xlfn.XLOOKUP(C208,'Export Action'!$A$3:$A$1999,'Export Action'!$AL$3:$AL$1999)</f>
        <v>Mixte</v>
      </c>
      <c r="L208" s="1">
        <f>_xlfn.XLOOKUP(C208,'Export Action'!$A$3:$A$1999,'Export Action'!$AM$3:$AM$1999)</f>
        <v>12</v>
      </c>
      <c r="M208" s="5">
        <f>_xlfn.XLOOKUP(A208,'Export 2022'!$K$3:$K$1000,'Export 2022'!$AF$3:$AF$1000)</f>
        <v>10300</v>
      </c>
      <c r="N208" s="5">
        <f>_xlfn.XLOOKUP(A208,'Export 2023'!$K$3:$K$1000,'Export 2023'!$AF$3:$AF$1000)</f>
        <v>9844</v>
      </c>
      <c r="O208" s="5">
        <f>_xlfn.XLOOKUP(A208,'Export Dossier'!$K$3:$K$974,'Export Dossier'!$AD$3:$AD$974)</f>
        <v>15500</v>
      </c>
      <c r="P208" s="31">
        <f>_xlfn.XLOOKUP(C208,'Export Action'!$A$3:$A$1999,'Export Action'!$AS$3:$AS$1999)</f>
        <v>5000</v>
      </c>
      <c r="Q208" s="29">
        <f>(_xlfn.XLOOKUP(C208,'Export Action'!$A$3:$A$1999,'Export Action'!$AS$3:$AS$1999))/_xlfn.XLOOKUP(C208,'Export Action'!$A$3:$A$1999,'Export Action'!$AR$3:$AR$1999)</f>
        <v>0.22222222222222221</v>
      </c>
      <c r="R208" s="63" t="str">
        <f>IF(OR(_xlfn.XLOOKUP(C208,'Export Action'!$A$3:$A$1999,'Export Action'!$AO$3:$AO$1999)="Communes ZRR./bassins de vie pop &gt; 50% ZRR",_xlfn.XLOOKUP(C208,'Export Action'!$A$3:$A$1999,'Export Action'!$AO$3:$AO$1999)="Contrats de relance et de transition écologique (CRTE) rural"),"Oui","Non")</f>
        <v>Non</v>
      </c>
      <c r="S208" s="73"/>
      <c r="T208" s="74">
        <f t="shared" si="4"/>
        <v>57</v>
      </c>
      <c r="U208" s="75"/>
      <c r="V208" s="8" t="str" cm="1">
        <f t="array" ref="V208">IF(SUMPRODUCT((Tableau13[NOM DE LA STRUCTURE]=Tableau13[[#This Row],[NOM DE LA STRUCTURE]])*Tableau13[MONTANT PROPOSE POUR L''ACTION])=0,"",SUMPRODUCT((Tableau13[NOM DE LA STRUCTURE]=Tableau13[[#This Row],[NOM DE LA STRUCTURE]])*Tableau13[MONTANT PROPOSE POUR L''ACTION]))</f>
        <v/>
      </c>
      <c r="W208" s="79"/>
    </row>
    <row r="209" spans="1:23" ht="33" hidden="1" customHeight="1" x14ac:dyDescent="0.25">
      <c r="A209" s="13" t="str">
        <f>_xlfn.XLOOKUP(C209,'Export Action'!$A$3:$A$1999,'Export Action'!$L$3:$L$1999)</f>
        <v>37923883500027</v>
      </c>
      <c r="B209" s="84" t="str">
        <f>_xlfn.XLOOKUP(A209,'Export Action'!$L$3:$L$1999,'Export Action'!$O$3:$O$1999)</f>
        <v>COMITE DEPARTEMENTAL DE LA MANCHE DE TENNIS DE TABLE</v>
      </c>
      <c r="C209" s="1" t="s">
        <v>17789</v>
      </c>
      <c r="D209" s="36" t="str">
        <f>_xlfn.XLOOKUP(C209,'Export Action'!$A$3:$A$1999,'Export Action'!$X$3:$X$1999)</f>
        <v>Nouvelles pratiques : ETE PING - PING VR</v>
      </c>
      <c r="E209" s="1" t="str">
        <f>_xlfn.XLOOKUP(A209,'Export Dossier'!$K$3:$K$974,'Export Dossier'!$D$3:$D$974)</f>
        <v>FFTT-NORM-24-0016</v>
      </c>
      <c r="F209" s="1" t="str">
        <f>_xlfn.XLOOKUP(C209,'Export Action'!$A$3:$A$1999,'Export Action'!$AE$3:$AE$1999)</f>
        <v>Nouvelles pratiques</v>
      </c>
      <c r="G209" s="68"/>
      <c r="H209" s="71"/>
      <c r="I209" s="71"/>
      <c r="J209" s="1" t="str">
        <f>_xlfn.XLOOKUP(C209,'Export Action'!$A$3:$A$1999,'Export Action'!$J$3:$J$1999)</f>
        <v>Renouvellement</v>
      </c>
      <c r="K209" s="1" t="str">
        <f>_xlfn.XLOOKUP(C209,'Export Action'!$A$3:$A$1999,'Export Action'!$AL$3:$AL$1999)</f>
        <v>Mixte</v>
      </c>
      <c r="L209" s="1">
        <f>_xlfn.XLOOKUP(C209,'Export Action'!$A$3:$A$1999,'Export Action'!$AM$3:$AM$1999)</f>
        <v>100</v>
      </c>
      <c r="M209" s="5">
        <f>_xlfn.XLOOKUP(A209,'Export 2022'!$K$3:$K$1000,'Export 2022'!$AF$3:$AF$1000)</f>
        <v>10300</v>
      </c>
      <c r="N209" s="5">
        <f>_xlfn.XLOOKUP(A209,'Export 2023'!$K$3:$K$1000,'Export 2023'!$AF$3:$AF$1000)</f>
        <v>9844</v>
      </c>
      <c r="O209" s="5">
        <f>_xlfn.XLOOKUP(A209,'Export Dossier'!$K$3:$K$974,'Export Dossier'!$AD$3:$AD$974)</f>
        <v>15500</v>
      </c>
      <c r="P209" s="31">
        <f>_xlfn.XLOOKUP(C209,'Export Action'!$A$3:$A$1999,'Export Action'!$AS$3:$AS$1999)</f>
        <v>1500</v>
      </c>
      <c r="Q209" s="29">
        <f>(_xlfn.XLOOKUP(C209,'Export Action'!$A$3:$A$1999,'Export Action'!$AS$3:$AS$1999))/_xlfn.XLOOKUP(C209,'Export Action'!$A$3:$A$1999,'Export Action'!$AR$3:$AR$1999)</f>
        <v>0.30612244897959184</v>
      </c>
      <c r="R209" s="63" t="str">
        <f>IF(OR(_xlfn.XLOOKUP(C209,'Export Action'!$A$3:$A$1999,'Export Action'!$AO$3:$AO$1999)="Communes ZRR./bassins de vie pop &gt; 50% ZRR",_xlfn.XLOOKUP(C209,'Export Action'!$A$3:$A$1999,'Export Action'!$AO$3:$AO$1999)="Contrats de relance et de transition écologique (CRTE) rural"),"Oui","Non")</f>
        <v>Non</v>
      </c>
      <c r="S209" s="73"/>
      <c r="T209" s="74">
        <f t="shared" si="4"/>
        <v>57</v>
      </c>
      <c r="U209" s="75"/>
      <c r="V209" s="8" t="str" cm="1">
        <f t="array" ref="V209">IF(SUMPRODUCT((Tableau13[NOM DE LA STRUCTURE]=Tableau13[[#This Row],[NOM DE LA STRUCTURE]])*Tableau13[MONTANT PROPOSE POUR L''ACTION])=0,"",SUMPRODUCT((Tableau13[NOM DE LA STRUCTURE]=Tableau13[[#This Row],[NOM DE LA STRUCTURE]])*Tableau13[MONTANT PROPOSE POUR L''ACTION]))</f>
        <v/>
      </c>
      <c r="W209" s="79"/>
    </row>
    <row r="210" spans="1:23" ht="33" hidden="1" customHeight="1" x14ac:dyDescent="0.25">
      <c r="A210" s="13" t="str">
        <f>_xlfn.XLOOKUP(C210,'Export Action'!$A$3:$A$1999,'Export Action'!$L$3:$L$1999)</f>
        <v>37763527100077</v>
      </c>
      <c r="B210" s="84" t="str">
        <f>_xlfn.XLOOKUP(A210,'Export Action'!$L$3:$L$1999,'Export Action'!$O$3:$O$1999)</f>
        <v>COMITE DEPARTEMENTAL DU CALVADOS DE TENNIS DE TABLE</v>
      </c>
      <c r="C210" s="1" t="s">
        <v>17809</v>
      </c>
      <c r="D210" s="36" t="str">
        <f>_xlfn.XLOOKUP(C210,'Export Action'!$A$3:$A$1999,'Export Action'!$X$3:$X$1999)</f>
        <v>Recrutement et fidélisation</v>
      </c>
      <c r="E210" s="1" t="str">
        <f>_xlfn.XLOOKUP(A210,'Export Dossier'!$K$3:$K$974,'Export Dossier'!$D$3:$D$974)</f>
        <v>FFTT-NORM-24-0018</v>
      </c>
      <c r="F210" s="1" t="str">
        <f>_xlfn.XLOOKUP(C210,'Export Action'!$A$3:$A$1999,'Export Action'!$AE$3:$AE$1999)</f>
        <v>Ping Educatif</v>
      </c>
      <c r="G210" s="68"/>
      <c r="H210" s="71"/>
      <c r="I210" s="71"/>
      <c r="J210" s="1" t="str">
        <f>_xlfn.XLOOKUP(C210,'Export Action'!$A$3:$A$1999,'Export Action'!$J$3:$J$1999)</f>
        <v>Renouvellement</v>
      </c>
      <c r="K210" s="1" t="str">
        <f>_xlfn.XLOOKUP(C210,'Export Action'!$A$3:$A$1999,'Export Action'!$AL$3:$AL$1999)</f>
        <v>Mixte</v>
      </c>
      <c r="L210" s="1">
        <f>_xlfn.XLOOKUP(C210,'Export Action'!$A$3:$A$1999,'Export Action'!$AM$3:$AM$1999)</f>
        <v>800</v>
      </c>
      <c r="M210" s="5" t="e">
        <f>_xlfn.XLOOKUP(A210,'Export 2022'!$K$3:$K$1000,'Export 2022'!$AF$3:$AF$1000)</f>
        <v>#N/A</v>
      </c>
      <c r="N210" s="5" t="e">
        <f>_xlfn.XLOOKUP(A210,'Export 2023'!$K$3:$K$1000,'Export 2023'!$AF$3:$AF$1000)</f>
        <v>#N/A</v>
      </c>
      <c r="O210" s="5">
        <f>_xlfn.XLOOKUP(A210,'Export Dossier'!$K$3:$K$974,'Export Dossier'!$AD$3:$AD$974)</f>
        <v>12000</v>
      </c>
      <c r="P210" s="31">
        <f>_xlfn.XLOOKUP(C210,'Export Action'!$A$3:$A$1999,'Export Action'!$AS$3:$AS$1999)</f>
        <v>5000</v>
      </c>
      <c r="Q210" s="29">
        <f>(_xlfn.XLOOKUP(C210,'Export Action'!$A$3:$A$1999,'Export Action'!$AS$3:$AS$1999))/_xlfn.XLOOKUP(C210,'Export Action'!$A$3:$A$1999,'Export Action'!$AR$3:$AR$1999)</f>
        <v>0.48076923076923078</v>
      </c>
      <c r="R210" s="63" t="str">
        <f>IF(OR(_xlfn.XLOOKUP(C210,'Export Action'!$A$3:$A$1999,'Export Action'!$AO$3:$AO$1999)="Communes ZRR./bassins de vie pop &gt; 50% ZRR",_xlfn.XLOOKUP(C210,'Export Action'!$A$3:$A$1999,'Export Action'!$AO$3:$AO$1999)="Contrats de relance et de transition écologique (CRTE) rural"),"Oui","Non")</f>
        <v>Non</v>
      </c>
      <c r="S210" s="73"/>
      <c r="T210" s="74">
        <f t="shared" si="4"/>
        <v>58</v>
      </c>
      <c r="U210" s="75"/>
      <c r="V210" s="8" t="str" cm="1">
        <f t="array" ref="V210">IF(SUMPRODUCT((Tableau13[NOM DE LA STRUCTURE]=Tableau13[[#This Row],[NOM DE LA STRUCTURE]])*Tableau13[MONTANT PROPOSE POUR L''ACTION])=0,"",SUMPRODUCT((Tableau13[NOM DE LA STRUCTURE]=Tableau13[[#This Row],[NOM DE LA STRUCTURE]])*Tableau13[MONTANT PROPOSE POUR L''ACTION]))</f>
        <v/>
      </c>
      <c r="W210" s="79"/>
    </row>
    <row r="211" spans="1:23" ht="33" hidden="1" customHeight="1" x14ac:dyDescent="0.25">
      <c r="A211" s="13" t="str">
        <f>_xlfn.XLOOKUP(C211,'Export Action'!$A$3:$A$1999,'Export Action'!$L$3:$L$1999)</f>
        <v>37763527100077</v>
      </c>
      <c r="B211" s="84" t="str">
        <f>_xlfn.XLOOKUP(A211,'Export Action'!$L$3:$L$1999,'Export Action'!$O$3:$O$1999)</f>
        <v>COMITE DEPARTEMENTAL DU CALVADOS DE TENNIS DE TABLE</v>
      </c>
      <c r="C211" s="1" t="s">
        <v>17818</v>
      </c>
      <c r="D211" s="36" t="str">
        <f>_xlfn.XLOOKUP(C211,'Export Action'!$A$3:$A$1999,'Export Action'!$X$3:$X$1999)</f>
        <v>Optimisation de l'entrainement</v>
      </c>
      <c r="E211" s="1" t="str">
        <f>_xlfn.XLOOKUP(A211,'Export Dossier'!$K$3:$K$974,'Export Dossier'!$D$3:$D$974)</f>
        <v>FFTT-NORM-24-0018</v>
      </c>
      <c r="F211" s="1" t="str">
        <f>_xlfn.XLOOKUP(C211,'Export Action'!$A$3:$A$1999,'Export Action'!$AE$3:$AE$1999)</f>
        <v>PPF - Optimisation de l’entraînement</v>
      </c>
      <c r="G211" s="68"/>
      <c r="H211" s="71"/>
      <c r="I211" s="71"/>
      <c r="J211" s="1" t="str">
        <f>_xlfn.XLOOKUP(C211,'Export Action'!$A$3:$A$1999,'Export Action'!$J$3:$J$1999)</f>
        <v>Renouvellement</v>
      </c>
      <c r="K211" s="1" t="str">
        <f>_xlfn.XLOOKUP(C211,'Export Action'!$A$3:$A$1999,'Export Action'!$AL$3:$AL$1999)</f>
        <v>Mixte</v>
      </c>
      <c r="L211" s="1">
        <f>_xlfn.XLOOKUP(C211,'Export Action'!$A$3:$A$1999,'Export Action'!$AM$3:$AM$1999)</f>
        <v>12</v>
      </c>
      <c r="M211" s="5" t="e">
        <f>_xlfn.XLOOKUP(A211,'Export 2022'!$K$3:$K$1000,'Export 2022'!$AF$3:$AF$1000)</f>
        <v>#N/A</v>
      </c>
      <c r="N211" s="5" t="e">
        <f>_xlfn.XLOOKUP(A211,'Export 2023'!$K$3:$K$1000,'Export 2023'!$AF$3:$AF$1000)</f>
        <v>#N/A</v>
      </c>
      <c r="O211" s="5">
        <f>_xlfn.XLOOKUP(A211,'Export Dossier'!$K$3:$K$974,'Export Dossier'!$AD$3:$AD$974)</f>
        <v>12000</v>
      </c>
      <c r="P211" s="31">
        <f>_xlfn.XLOOKUP(C211,'Export Action'!$A$3:$A$1999,'Export Action'!$AS$3:$AS$1999)</f>
        <v>4000</v>
      </c>
      <c r="Q211" s="29">
        <f>(_xlfn.XLOOKUP(C211,'Export Action'!$A$3:$A$1999,'Export Action'!$AS$3:$AS$1999))/_xlfn.XLOOKUP(C211,'Export Action'!$A$3:$A$1999,'Export Action'!$AR$3:$AR$1999)</f>
        <v>0.25839793281653745</v>
      </c>
      <c r="R211" s="63" t="str">
        <f>IF(OR(_xlfn.XLOOKUP(C211,'Export Action'!$A$3:$A$1999,'Export Action'!$AO$3:$AO$1999)="Communes ZRR./bassins de vie pop &gt; 50% ZRR",_xlfn.XLOOKUP(C211,'Export Action'!$A$3:$A$1999,'Export Action'!$AO$3:$AO$1999)="Contrats de relance et de transition écologique (CRTE) rural"),"Oui","Non")</f>
        <v>Non</v>
      </c>
      <c r="S211" s="73"/>
      <c r="T211" s="74">
        <f t="shared" si="4"/>
        <v>58</v>
      </c>
      <c r="U211" s="75"/>
      <c r="V211" s="8" t="str" cm="1">
        <f t="array" ref="V211">IF(SUMPRODUCT((Tableau13[NOM DE LA STRUCTURE]=Tableau13[[#This Row],[NOM DE LA STRUCTURE]])*Tableau13[MONTANT PROPOSE POUR L''ACTION])=0,"",SUMPRODUCT((Tableau13[NOM DE LA STRUCTURE]=Tableau13[[#This Row],[NOM DE LA STRUCTURE]])*Tableau13[MONTANT PROPOSE POUR L''ACTION]))</f>
        <v/>
      </c>
      <c r="W211" s="79"/>
    </row>
    <row r="212" spans="1:23" ht="33" hidden="1" customHeight="1" x14ac:dyDescent="0.25">
      <c r="A212" s="13" t="str">
        <f>_xlfn.XLOOKUP(C212,'Export Action'!$A$3:$A$1999,'Export Action'!$L$3:$L$1999)</f>
        <v>37763527100077</v>
      </c>
      <c r="B212" s="84" t="str">
        <f>_xlfn.XLOOKUP(A212,'Export Action'!$L$3:$L$1999,'Export Action'!$O$3:$O$1999)</f>
        <v>COMITE DEPARTEMENTAL DU CALVADOS DE TENNIS DE TABLE</v>
      </c>
      <c r="C212" s="1" t="s">
        <v>17824</v>
      </c>
      <c r="D212" s="36" t="str">
        <f>_xlfn.XLOOKUP(C212,'Export Action'!$A$3:$A$1999,'Export Action'!$X$3:$X$1999)</f>
        <v>Animation du territoire Calvadosien</v>
      </c>
      <c r="E212" s="1" t="str">
        <f>_xlfn.XLOOKUP(A212,'Export Dossier'!$K$3:$K$974,'Export Dossier'!$D$3:$D$974)</f>
        <v>FFTT-NORM-24-0018</v>
      </c>
      <c r="F212" s="1" t="str">
        <f>_xlfn.XLOOKUP(C212,'Export Action'!$A$3:$A$1999,'Export Action'!$AE$3:$AE$1999)</f>
        <v>Structuration clubs/comités de demain</v>
      </c>
      <c r="G212" s="68"/>
      <c r="H212" s="71"/>
      <c r="I212" s="71"/>
      <c r="J212" s="1" t="str">
        <f>_xlfn.XLOOKUP(C212,'Export Action'!$A$3:$A$1999,'Export Action'!$J$3:$J$1999)</f>
        <v>Renouvellement</v>
      </c>
      <c r="K212" s="1" t="str">
        <f>_xlfn.XLOOKUP(C212,'Export Action'!$A$3:$A$1999,'Export Action'!$AL$3:$AL$1999)</f>
        <v>Mixte</v>
      </c>
      <c r="L212" s="1">
        <f>_xlfn.XLOOKUP(C212,'Export Action'!$A$3:$A$1999,'Export Action'!$AM$3:$AM$1999)</f>
        <v>200</v>
      </c>
      <c r="M212" s="5" t="e">
        <f>_xlfn.XLOOKUP(A212,'Export 2022'!$K$3:$K$1000,'Export 2022'!$AF$3:$AF$1000)</f>
        <v>#N/A</v>
      </c>
      <c r="N212" s="5" t="e">
        <f>_xlfn.XLOOKUP(A212,'Export 2023'!$K$3:$K$1000,'Export 2023'!$AF$3:$AF$1000)</f>
        <v>#N/A</v>
      </c>
      <c r="O212" s="5">
        <f>_xlfn.XLOOKUP(A212,'Export Dossier'!$K$3:$K$974,'Export Dossier'!$AD$3:$AD$974)</f>
        <v>12000</v>
      </c>
      <c r="P212" s="31">
        <f>_xlfn.XLOOKUP(C212,'Export Action'!$A$3:$A$1999,'Export Action'!$AS$3:$AS$1999)</f>
        <v>1500</v>
      </c>
      <c r="Q212" s="29">
        <f>(_xlfn.XLOOKUP(C212,'Export Action'!$A$3:$A$1999,'Export Action'!$AS$3:$AS$1999))/_xlfn.XLOOKUP(C212,'Export Action'!$A$3:$A$1999,'Export Action'!$AR$3:$AR$1999)</f>
        <v>0.51724137931034486</v>
      </c>
      <c r="R212" s="63" t="str">
        <f>IF(OR(_xlfn.XLOOKUP(C212,'Export Action'!$A$3:$A$1999,'Export Action'!$AO$3:$AO$1999)="Communes ZRR./bassins de vie pop &gt; 50% ZRR",_xlfn.XLOOKUP(C212,'Export Action'!$A$3:$A$1999,'Export Action'!$AO$3:$AO$1999)="Contrats de relance et de transition écologique (CRTE) rural"),"Oui","Non")</f>
        <v>Non</v>
      </c>
      <c r="S212" s="73"/>
      <c r="T212" s="74">
        <f t="shared" si="4"/>
        <v>58</v>
      </c>
      <c r="U212" s="75"/>
      <c r="V212" s="8" t="str" cm="1">
        <f t="array" ref="V212">IF(SUMPRODUCT((Tableau13[NOM DE LA STRUCTURE]=Tableau13[[#This Row],[NOM DE LA STRUCTURE]])*Tableau13[MONTANT PROPOSE POUR L''ACTION])=0,"",SUMPRODUCT((Tableau13[NOM DE LA STRUCTURE]=Tableau13[[#This Row],[NOM DE LA STRUCTURE]])*Tableau13[MONTANT PROPOSE POUR L''ACTION]))</f>
        <v/>
      </c>
      <c r="W212" s="79"/>
    </row>
    <row r="213" spans="1:23" ht="33" hidden="1" customHeight="1" x14ac:dyDescent="0.25">
      <c r="A213" s="13" t="str">
        <f>_xlfn.XLOOKUP(C213,'Export Action'!$A$3:$A$1999,'Export Action'!$L$3:$L$1999)</f>
        <v>37763527100077</v>
      </c>
      <c r="B213" s="84" t="str">
        <f>_xlfn.XLOOKUP(A213,'Export Action'!$L$3:$L$1999,'Export Action'!$O$3:$O$1999)</f>
        <v>COMITE DEPARTEMENTAL DU CALVADOS DE TENNIS DE TABLE</v>
      </c>
      <c r="C213" s="1" t="s">
        <v>17830</v>
      </c>
      <c r="D213" s="36" t="str">
        <f>_xlfn.XLOOKUP(C213,'Export Action'!$A$3:$A$1999,'Export Action'!$X$3:$X$1999)</f>
        <v>Nouvelles pratiques</v>
      </c>
      <c r="E213" s="1" t="str">
        <f>_xlfn.XLOOKUP(A213,'Export Dossier'!$K$3:$K$974,'Export Dossier'!$D$3:$D$974)</f>
        <v>FFTT-NORM-24-0018</v>
      </c>
      <c r="F213" s="1" t="str">
        <f>_xlfn.XLOOKUP(C213,'Export Action'!$A$3:$A$1999,'Export Action'!$AE$3:$AE$1999)</f>
        <v>Nouvelles pratiques</v>
      </c>
      <c r="G213" s="68"/>
      <c r="H213" s="71"/>
      <c r="I213" s="71"/>
      <c r="J213" s="1" t="str">
        <f>_xlfn.XLOOKUP(C213,'Export Action'!$A$3:$A$1999,'Export Action'!$J$3:$J$1999)</f>
        <v>Première demande</v>
      </c>
      <c r="K213" s="1" t="str">
        <f>_xlfn.XLOOKUP(C213,'Export Action'!$A$3:$A$1999,'Export Action'!$AL$3:$AL$1999)</f>
        <v>Mixte</v>
      </c>
      <c r="L213" s="1">
        <f>_xlfn.XLOOKUP(C213,'Export Action'!$A$3:$A$1999,'Export Action'!$AM$3:$AM$1999)</f>
        <v>400</v>
      </c>
      <c r="M213" s="5" t="e">
        <f>_xlfn.XLOOKUP(A213,'Export 2022'!$K$3:$K$1000,'Export 2022'!$AF$3:$AF$1000)</f>
        <v>#N/A</v>
      </c>
      <c r="N213" s="5" t="e">
        <f>_xlfn.XLOOKUP(A213,'Export 2023'!$K$3:$K$1000,'Export 2023'!$AF$3:$AF$1000)</f>
        <v>#N/A</v>
      </c>
      <c r="O213" s="5">
        <f>_xlfn.XLOOKUP(A213,'Export Dossier'!$K$3:$K$974,'Export Dossier'!$AD$3:$AD$974)</f>
        <v>12000</v>
      </c>
      <c r="P213" s="31">
        <f>_xlfn.XLOOKUP(C213,'Export Action'!$A$3:$A$1999,'Export Action'!$AS$3:$AS$1999)</f>
        <v>1500</v>
      </c>
      <c r="Q213" s="29">
        <f>(_xlfn.XLOOKUP(C213,'Export Action'!$A$3:$A$1999,'Export Action'!$AS$3:$AS$1999))/_xlfn.XLOOKUP(C213,'Export Action'!$A$3:$A$1999,'Export Action'!$AR$3:$AR$1999)</f>
        <v>0.47619047619047616</v>
      </c>
      <c r="R213" s="63" t="str">
        <f>IF(OR(_xlfn.XLOOKUP(C213,'Export Action'!$A$3:$A$1999,'Export Action'!$AO$3:$AO$1999)="Communes ZRR./bassins de vie pop &gt; 50% ZRR",_xlfn.XLOOKUP(C213,'Export Action'!$A$3:$A$1999,'Export Action'!$AO$3:$AO$1999)="Contrats de relance et de transition écologique (CRTE) rural"),"Oui","Non")</f>
        <v>Non</v>
      </c>
      <c r="S213" s="73"/>
      <c r="T213" s="74">
        <f t="shared" si="4"/>
        <v>58</v>
      </c>
      <c r="U213" s="75"/>
      <c r="V213" s="8" t="str" cm="1">
        <f t="array" ref="V213">IF(SUMPRODUCT((Tableau13[NOM DE LA STRUCTURE]=Tableau13[[#This Row],[NOM DE LA STRUCTURE]])*Tableau13[MONTANT PROPOSE POUR L''ACTION])=0,"",SUMPRODUCT((Tableau13[NOM DE LA STRUCTURE]=Tableau13[[#This Row],[NOM DE LA STRUCTURE]])*Tableau13[MONTANT PROPOSE POUR L''ACTION]))</f>
        <v/>
      </c>
      <c r="W213" s="79"/>
    </row>
    <row r="214" spans="1:23" ht="33" hidden="1" customHeight="1" x14ac:dyDescent="0.25">
      <c r="A214" s="13" t="str">
        <f>_xlfn.XLOOKUP(C214,'Export Action'!$A$3:$A$1999,'Export Action'!$L$3:$L$1999)</f>
        <v>34072588600014</v>
      </c>
      <c r="B214" s="84" t="str">
        <f>_xlfn.XLOOKUP(A214,'Export Action'!$L$3:$L$1999,'Export Action'!$O$3:$O$1999)</f>
        <v>COMITÉ DÉPARTEMENTAL DE SEINE-MARITIME DE TENNIS DE TABLE</v>
      </c>
      <c r="C214" s="1" t="s">
        <v>18010</v>
      </c>
      <c r="D214" s="36" t="str">
        <f>_xlfn.XLOOKUP(C214,'Export Action'!$A$3:$A$1999,'Export Action'!$X$3:$X$1999)</f>
        <v>Recrutement et fidélisation des jeunes</v>
      </c>
      <c r="E214" s="1" t="str">
        <f>_xlfn.XLOOKUP(A214,'Export Dossier'!$K$3:$K$974,'Export Dossier'!$D$3:$D$974)</f>
        <v>FFTT-NORM-24-0031</v>
      </c>
      <c r="F214" s="1" t="str">
        <f>_xlfn.XLOOKUP(C214,'Export Action'!$A$3:$A$1999,'Export Action'!$AE$3:$AE$1999)</f>
        <v>Ping Educatif</v>
      </c>
      <c r="G214" s="68"/>
      <c r="H214" s="71"/>
      <c r="I214" s="71"/>
      <c r="J214" s="1" t="str">
        <f>_xlfn.XLOOKUP(C214,'Export Action'!$A$3:$A$1999,'Export Action'!$J$3:$J$1999)</f>
        <v>Renouvellement</v>
      </c>
      <c r="K214" s="1" t="str">
        <f>_xlfn.XLOOKUP(C214,'Export Action'!$A$3:$A$1999,'Export Action'!$AL$3:$AL$1999)</f>
        <v>Mixte</v>
      </c>
      <c r="L214" s="1">
        <f>_xlfn.XLOOKUP(C214,'Export Action'!$A$3:$A$1999,'Export Action'!$AM$3:$AM$1999)</f>
        <v>1200</v>
      </c>
      <c r="M214" s="5">
        <f>_xlfn.XLOOKUP(A214,'Export 2022'!$K$3:$K$1000,'Export 2022'!$AF$3:$AF$1000)</f>
        <v>15100</v>
      </c>
      <c r="N214" s="5">
        <f>_xlfn.XLOOKUP(A214,'Export 2023'!$K$3:$K$1000,'Export 2023'!$AF$3:$AF$1000)</f>
        <v>12884</v>
      </c>
      <c r="O214" s="5">
        <f>_xlfn.XLOOKUP(A214,'Export Dossier'!$K$3:$K$974,'Export Dossier'!$AD$3:$AD$974)</f>
        <v>19000</v>
      </c>
      <c r="P214" s="31">
        <f>_xlfn.XLOOKUP(C214,'Export Action'!$A$3:$A$1999,'Export Action'!$AS$3:$AS$1999)</f>
        <v>7500</v>
      </c>
      <c r="Q214" s="29">
        <f>(_xlfn.XLOOKUP(C214,'Export Action'!$A$3:$A$1999,'Export Action'!$AS$3:$AS$1999))/_xlfn.XLOOKUP(C214,'Export Action'!$A$3:$A$1999,'Export Action'!$AR$3:$AR$1999)</f>
        <v>0.27075812274368233</v>
      </c>
      <c r="R214" s="63" t="str">
        <f>IF(OR(_xlfn.XLOOKUP(C214,'Export Action'!$A$3:$A$1999,'Export Action'!$AO$3:$AO$1999)="Communes ZRR./bassins de vie pop &gt; 50% ZRR",_xlfn.XLOOKUP(C214,'Export Action'!$A$3:$A$1999,'Export Action'!$AO$3:$AO$1999)="Contrats de relance et de transition écologique (CRTE) rural"),"Oui","Non")</f>
        <v>Non</v>
      </c>
      <c r="S214" s="73"/>
      <c r="T214" s="74">
        <f t="shared" si="4"/>
        <v>59</v>
      </c>
      <c r="U214" s="75"/>
      <c r="V214" s="8" t="str" cm="1">
        <f t="array" ref="V214">IF(SUMPRODUCT((Tableau13[NOM DE LA STRUCTURE]=Tableau13[[#This Row],[NOM DE LA STRUCTURE]])*Tableau13[MONTANT PROPOSE POUR L''ACTION])=0,"",SUMPRODUCT((Tableau13[NOM DE LA STRUCTURE]=Tableau13[[#This Row],[NOM DE LA STRUCTURE]])*Tableau13[MONTANT PROPOSE POUR L''ACTION]))</f>
        <v/>
      </c>
      <c r="W214" s="79"/>
    </row>
    <row r="215" spans="1:23" ht="33" hidden="1" customHeight="1" x14ac:dyDescent="0.25">
      <c r="A215" s="13" t="str">
        <f>_xlfn.XLOOKUP(C215,'Export Action'!$A$3:$A$1999,'Export Action'!$L$3:$L$1999)</f>
        <v>34072588600014</v>
      </c>
      <c r="B215" s="84" t="str">
        <f>_xlfn.XLOOKUP(A215,'Export Action'!$L$3:$L$1999,'Export Action'!$O$3:$O$1999)</f>
        <v>COMITÉ DÉPARTEMENTAL DE SEINE-MARITIME DE TENNIS DE TABLE</v>
      </c>
      <c r="C215" s="1" t="s">
        <v>18017</v>
      </c>
      <c r="D215" s="36" t="str">
        <f>_xlfn.XLOOKUP(C215,'Export Action'!$A$3:$A$1999,'Export Action'!$X$3:$X$1999)</f>
        <v>Animation et Structuration du territoire Seinomarin</v>
      </c>
      <c r="E215" s="1" t="str">
        <f>_xlfn.XLOOKUP(A215,'Export Dossier'!$K$3:$K$974,'Export Dossier'!$D$3:$D$974)</f>
        <v>FFTT-NORM-24-0031</v>
      </c>
      <c r="F215" s="1" t="str">
        <f>_xlfn.XLOOKUP(C215,'Export Action'!$A$3:$A$1999,'Export Action'!$AE$3:$AE$1999)</f>
        <v>Structuration clubs/comités de demain</v>
      </c>
      <c r="G215" s="68"/>
      <c r="H215" s="71"/>
      <c r="I215" s="71"/>
      <c r="J215" s="1" t="str">
        <f>_xlfn.XLOOKUP(C215,'Export Action'!$A$3:$A$1999,'Export Action'!$J$3:$J$1999)</f>
        <v>Première demande</v>
      </c>
      <c r="K215" s="1" t="str">
        <f>_xlfn.XLOOKUP(C215,'Export Action'!$A$3:$A$1999,'Export Action'!$AL$3:$AL$1999)</f>
        <v>Mixte</v>
      </c>
      <c r="L215" s="1">
        <f>_xlfn.XLOOKUP(C215,'Export Action'!$A$3:$A$1999,'Export Action'!$AM$3:$AM$1999)</f>
        <v>300</v>
      </c>
      <c r="M215" s="5">
        <f>_xlfn.XLOOKUP(A215,'Export 2022'!$K$3:$K$1000,'Export 2022'!$AF$3:$AF$1000)</f>
        <v>15100</v>
      </c>
      <c r="N215" s="5">
        <f>_xlfn.XLOOKUP(A215,'Export 2023'!$K$3:$K$1000,'Export 2023'!$AF$3:$AF$1000)</f>
        <v>12884</v>
      </c>
      <c r="O215" s="5">
        <f>_xlfn.XLOOKUP(A215,'Export Dossier'!$K$3:$K$974,'Export Dossier'!$AD$3:$AD$974)</f>
        <v>19000</v>
      </c>
      <c r="P215" s="31">
        <f>_xlfn.XLOOKUP(C215,'Export Action'!$A$3:$A$1999,'Export Action'!$AS$3:$AS$1999)</f>
        <v>4300</v>
      </c>
      <c r="Q215" s="29">
        <f>(_xlfn.XLOOKUP(C215,'Export Action'!$A$3:$A$1999,'Export Action'!$AS$3:$AS$1999))/_xlfn.XLOOKUP(C215,'Export Action'!$A$3:$A$1999,'Export Action'!$AR$3:$AR$1999)</f>
        <v>0.40952380952380951</v>
      </c>
      <c r="R215" s="63" t="str">
        <f>IF(OR(_xlfn.XLOOKUP(C215,'Export Action'!$A$3:$A$1999,'Export Action'!$AO$3:$AO$1999)="Communes ZRR./bassins de vie pop &gt; 50% ZRR",_xlfn.XLOOKUP(C215,'Export Action'!$A$3:$A$1999,'Export Action'!$AO$3:$AO$1999)="Contrats de relance et de transition écologique (CRTE) rural"),"Oui","Non")</f>
        <v>Non</v>
      </c>
      <c r="S215" s="73"/>
      <c r="T215" s="74">
        <f t="shared" si="4"/>
        <v>59</v>
      </c>
      <c r="U215" s="75"/>
      <c r="V215" s="8" t="str" cm="1">
        <f t="array" ref="V215">IF(SUMPRODUCT((Tableau13[NOM DE LA STRUCTURE]=Tableau13[[#This Row],[NOM DE LA STRUCTURE]])*Tableau13[MONTANT PROPOSE POUR L''ACTION])=0,"",SUMPRODUCT((Tableau13[NOM DE LA STRUCTURE]=Tableau13[[#This Row],[NOM DE LA STRUCTURE]])*Tableau13[MONTANT PROPOSE POUR L''ACTION]))</f>
        <v/>
      </c>
      <c r="W215" s="79"/>
    </row>
    <row r="216" spans="1:23" ht="33" hidden="1" customHeight="1" x14ac:dyDescent="0.25">
      <c r="A216" s="13" t="str">
        <f>_xlfn.XLOOKUP(C216,'Export Action'!$A$3:$A$1999,'Export Action'!$L$3:$L$1999)</f>
        <v>34072588600014</v>
      </c>
      <c r="B216" s="84" t="str">
        <f>_xlfn.XLOOKUP(A216,'Export Action'!$L$3:$L$1999,'Export Action'!$O$3:$O$1999)</f>
        <v>COMITÉ DÉPARTEMENTAL DE SEINE-MARITIME DE TENNIS DE TABLE</v>
      </c>
      <c r="C216" s="1" t="s">
        <v>18023</v>
      </c>
      <c r="D216" s="36" t="str">
        <f>_xlfn.XLOOKUP(C216,'Export Action'!$A$3:$A$1999,'Export Action'!$X$3:$X$1999)</f>
        <v>Actions de Détection et d'optimisation de l'entrainement de jeunes identifiés moins de 11 ans</v>
      </c>
      <c r="E216" s="1" t="str">
        <f>_xlfn.XLOOKUP(A216,'Export Dossier'!$K$3:$K$974,'Export Dossier'!$D$3:$D$974)</f>
        <v>FFTT-NORM-24-0031</v>
      </c>
      <c r="F216" s="1" t="str">
        <f>_xlfn.XLOOKUP(C216,'Export Action'!$A$3:$A$1999,'Export Action'!$AE$3:$AE$1999)</f>
        <v>PPF - Optimisation de l’entraînement</v>
      </c>
      <c r="G216" s="68"/>
      <c r="H216" s="71"/>
      <c r="I216" s="71"/>
      <c r="J216" s="1" t="str">
        <f>_xlfn.XLOOKUP(C216,'Export Action'!$A$3:$A$1999,'Export Action'!$J$3:$J$1999)</f>
        <v>Renouvellement</v>
      </c>
      <c r="K216" s="1" t="str">
        <f>_xlfn.XLOOKUP(C216,'Export Action'!$A$3:$A$1999,'Export Action'!$AL$3:$AL$1999)</f>
        <v>Mixte</v>
      </c>
      <c r="L216" s="1">
        <f>_xlfn.XLOOKUP(C216,'Export Action'!$A$3:$A$1999,'Export Action'!$AM$3:$AM$1999)</f>
        <v>14</v>
      </c>
      <c r="M216" s="5">
        <f>_xlfn.XLOOKUP(A216,'Export 2022'!$K$3:$K$1000,'Export 2022'!$AF$3:$AF$1000)</f>
        <v>15100</v>
      </c>
      <c r="N216" s="5">
        <f>_xlfn.XLOOKUP(A216,'Export 2023'!$K$3:$K$1000,'Export 2023'!$AF$3:$AF$1000)</f>
        <v>12884</v>
      </c>
      <c r="O216" s="5">
        <f>_xlfn.XLOOKUP(A216,'Export Dossier'!$K$3:$K$974,'Export Dossier'!$AD$3:$AD$974)</f>
        <v>19000</v>
      </c>
      <c r="P216" s="31">
        <f>_xlfn.XLOOKUP(C216,'Export Action'!$A$3:$A$1999,'Export Action'!$AS$3:$AS$1999)</f>
        <v>4500</v>
      </c>
      <c r="Q216" s="29">
        <f>(_xlfn.XLOOKUP(C216,'Export Action'!$A$3:$A$1999,'Export Action'!$AS$3:$AS$1999))/_xlfn.XLOOKUP(C216,'Export Action'!$A$3:$A$1999,'Export Action'!$AR$3:$AR$1999)</f>
        <v>0.2</v>
      </c>
      <c r="R216" s="63" t="str">
        <f>IF(OR(_xlfn.XLOOKUP(C216,'Export Action'!$A$3:$A$1999,'Export Action'!$AO$3:$AO$1999)="Communes ZRR./bassins de vie pop &gt; 50% ZRR",_xlfn.XLOOKUP(C216,'Export Action'!$A$3:$A$1999,'Export Action'!$AO$3:$AO$1999)="Contrats de relance et de transition écologique (CRTE) rural"),"Oui","Non")</f>
        <v>Non</v>
      </c>
      <c r="S216" s="73"/>
      <c r="T216" s="74">
        <f t="shared" si="4"/>
        <v>59</v>
      </c>
      <c r="U216" s="75"/>
      <c r="V216" s="8" t="str" cm="1">
        <f t="array" ref="V216">IF(SUMPRODUCT((Tableau13[NOM DE LA STRUCTURE]=Tableau13[[#This Row],[NOM DE LA STRUCTURE]])*Tableau13[MONTANT PROPOSE POUR L''ACTION])=0,"",SUMPRODUCT((Tableau13[NOM DE LA STRUCTURE]=Tableau13[[#This Row],[NOM DE LA STRUCTURE]])*Tableau13[MONTANT PROPOSE POUR L''ACTION]))</f>
        <v/>
      </c>
      <c r="W216" s="79"/>
    </row>
    <row r="217" spans="1:23" ht="33" hidden="1" customHeight="1" x14ac:dyDescent="0.25">
      <c r="A217" s="13" t="str">
        <f>_xlfn.XLOOKUP(C217,'Export Action'!$A$3:$A$1999,'Export Action'!$L$3:$L$1999)</f>
        <v>34072588600014</v>
      </c>
      <c r="B217" s="84" t="str">
        <f>_xlfn.XLOOKUP(A217,'Export Action'!$L$3:$L$1999,'Export Action'!$O$3:$O$1999)</f>
        <v>COMITÉ DÉPARTEMENTAL DE SEINE-MARITIME DE TENNIS DE TABLE</v>
      </c>
      <c r="C217" s="1" t="s">
        <v>18029</v>
      </c>
      <c r="D217" s="36" t="str">
        <f>_xlfn.XLOOKUP(C217,'Export Action'!$A$3:$A$1999,'Export Action'!$X$3:$X$1999)</f>
        <v>Développement de la pratique Ping VR et accompagnement été Ping</v>
      </c>
      <c r="E217" s="1" t="str">
        <f>_xlfn.XLOOKUP(A217,'Export Dossier'!$K$3:$K$974,'Export Dossier'!$D$3:$D$974)</f>
        <v>FFTT-NORM-24-0031</v>
      </c>
      <c r="F217" s="1" t="str">
        <f>_xlfn.XLOOKUP(C217,'Export Action'!$A$3:$A$1999,'Export Action'!$AE$3:$AE$1999)</f>
        <v>Nouvelles pratiques</v>
      </c>
      <c r="G217" s="68"/>
      <c r="H217" s="71"/>
      <c r="I217" s="71"/>
      <c r="J217" s="1" t="str">
        <f>_xlfn.XLOOKUP(C217,'Export Action'!$A$3:$A$1999,'Export Action'!$J$3:$J$1999)</f>
        <v>Première demande</v>
      </c>
      <c r="K217" s="1" t="str">
        <f>_xlfn.XLOOKUP(C217,'Export Action'!$A$3:$A$1999,'Export Action'!$AL$3:$AL$1999)</f>
        <v>Mixte</v>
      </c>
      <c r="L217" s="1">
        <f>_xlfn.XLOOKUP(C217,'Export Action'!$A$3:$A$1999,'Export Action'!$AM$3:$AM$1999)</f>
        <v>400</v>
      </c>
      <c r="M217" s="5">
        <f>_xlfn.XLOOKUP(A217,'Export 2022'!$K$3:$K$1000,'Export 2022'!$AF$3:$AF$1000)</f>
        <v>15100</v>
      </c>
      <c r="N217" s="5">
        <f>_xlfn.XLOOKUP(A217,'Export 2023'!$K$3:$K$1000,'Export 2023'!$AF$3:$AF$1000)</f>
        <v>12884</v>
      </c>
      <c r="O217" s="5">
        <f>_xlfn.XLOOKUP(A217,'Export Dossier'!$K$3:$K$974,'Export Dossier'!$AD$3:$AD$974)</f>
        <v>19000</v>
      </c>
      <c r="P217" s="31">
        <f>_xlfn.XLOOKUP(C217,'Export Action'!$A$3:$A$1999,'Export Action'!$AS$3:$AS$1999)</f>
        <v>2700</v>
      </c>
      <c r="Q217" s="29">
        <f>(_xlfn.XLOOKUP(C217,'Export Action'!$A$3:$A$1999,'Export Action'!$AS$3:$AS$1999))/_xlfn.XLOOKUP(C217,'Export Action'!$A$3:$A$1999,'Export Action'!$AR$3:$AR$1999)</f>
        <v>0.41538461538461541</v>
      </c>
      <c r="R217" s="63" t="str">
        <f>IF(OR(_xlfn.XLOOKUP(C217,'Export Action'!$A$3:$A$1999,'Export Action'!$AO$3:$AO$1999)="Communes ZRR./bassins de vie pop &gt; 50% ZRR",_xlfn.XLOOKUP(C217,'Export Action'!$A$3:$A$1999,'Export Action'!$AO$3:$AO$1999)="Contrats de relance et de transition écologique (CRTE) rural"),"Oui","Non")</f>
        <v>Non</v>
      </c>
      <c r="S217" s="73"/>
      <c r="T217" s="74">
        <f t="shared" si="4"/>
        <v>59</v>
      </c>
      <c r="U217" s="75"/>
      <c r="V217" s="8" t="str" cm="1">
        <f t="array" ref="V217">IF(SUMPRODUCT((Tableau13[NOM DE LA STRUCTURE]=Tableau13[[#This Row],[NOM DE LA STRUCTURE]])*Tableau13[MONTANT PROPOSE POUR L''ACTION])=0,"",SUMPRODUCT((Tableau13[NOM DE LA STRUCTURE]=Tableau13[[#This Row],[NOM DE LA STRUCTURE]])*Tableau13[MONTANT PROPOSE POUR L''ACTION]))</f>
        <v/>
      </c>
      <c r="W217" s="79"/>
    </row>
    <row r="218" spans="1:23" ht="33" hidden="1" customHeight="1" x14ac:dyDescent="0.25">
      <c r="A218" s="13" t="str">
        <f>_xlfn.XLOOKUP(C218,'Export Action'!$A$3:$A$1999,'Export Action'!$L$3:$L$1999)</f>
        <v>38030706600056</v>
      </c>
      <c r="B218" s="84" t="str">
        <f>_xlfn.XLOOKUP(A218,'Export Action'!$L$3:$L$1999,'Export Action'!$O$3:$O$1999)</f>
        <v>COMITE DEPARTEMENTAL DE TENNIS DE TABLE DE L'ORNE</v>
      </c>
      <c r="C218" s="1" t="s">
        <v>18074</v>
      </c>
      <c r="D218" s="36" t="str">
        <f>_xlfn.XLOOKUP(C218,'Export Action'!$A$3:$A$1999,'Export Action'!$X$3:$X$1999)</f>
        <v>Ping Citoyen- Recrutement et fidélisation des jeunes</v>
      </c>
      <c r="E218" s="1" t="str">
        <f>_xlfn.XLOOKUP(A218,'Export Dossier'!$K$3:$K$974,'Export Dossier'!$D$3:$D$974)</f>
        <v>FFTT-NORM-24-0035</v>
      </c>
      <c r="F218" s="1" t="str">
        <f>_xlfn.XLOOKUP(C218,'Export Action'!$A$3:$A$1999,'Export Action'!$AE$3:$AE$1999)</f>
        <v>Ping Educatif</v>
      </c>
      <c r="G218" s="68"/>
      <c r="H218" s="71"/>
      <c r="I218" s="71"/>
      <c r="J218" s="1" t="str">
        <f>_xlfn.XLOOKUP(C218,'Export Action'!$A$3:$A$1999,'Export Action'!$J$3:$J$1999)</f>
        <v>Renouvellement</v>
      </c>
      <c r="K218" s="1" t="str">
        <f>_xlfn.XLOOKUP(C218,'Export Action'!$A$3:$A$1999,'Export Action'!$AL$3:$AL$1999)</f>
        <v>Mixte</v>
      </c>
      <c r="L218" s="1">
        <f>_xlfn.XLOOKUP(C218,'Export Action'!$A$3:$A$1999,'Export Action'!$AM$3:$AM$1999)</f>
        <v>600</v>
      </c>
      <c r="M218" s="5">
        <f>_xlfn.XLOOKUP(A218,'Export 2022'!$K$3:$K$1000,'Export 2022'!$AF$3:$AF$1000)</f>
        <v>8750</v>
      </c>
      <c r="N218" s="5">
        <f>_xlfn.XLOOKUP(A218,'Export 2023'!$K$3:$K$1000,'Export 2023'!$AF$3:$AF$1000)</f>
        <v>7344</v>
      </c>
      <c r="O218" s="5">
        <f>_xlfn.XLOOKUP(A218,'Export Dossier'!$K$3:$K$974,'Export Dossier'!$AD$3:$AD$974)</f>
        <v>11300</v>
      </c>
      <c r="P218" s="31">
        <f>_xlfn.XLOOKUP(C218,'Export Action'!$A$3:$A$1999,'Export Action'!$AS$3:$AS$1999)</f>
        <v>4500</v>
      </c>
      <c r="Q218" s="29">
        <f>(_xlfn.XLOOKUP(C218,'Export Action'!$A$3:$A$1999,'Export Action'!$AS$3:$AS$1999))/_xlfn.XLOOKUP(C218,'Export Action'!$A$3:$A$1999,'Export Action'!$AR$3:$AR$1999)</f>
        <v>0.3430662499047038</v>
      </c>
      <c r="R218" s="63" t="str">
        <f>IF(OR(_xlfn.XLOOKUP(C218,'Export Action'!$A$3:$A$1999,'Export Action'!$AO$3:$AO$1999)="Communes ZRR./bassins de vie pop &gt; 50% ZRR",_xlfn.XLOOKUP(C218,'Export Action'!$A$3:$A$1999,'Export Action'!$AO$3:$AO$1999)="Contrats de relance et de transition écologique (CRTE) rural"),"Oui","Non")</f>
        <v>Oui</v>
      </c>
      <c r="S218" s="73"/>
      <c r="T218" s="74">
        <f t="shared" si="4"/>
        <v>60</v>
      </c>
      <c r="U218" s="75"/>
      <c r="V218" s="8" t="str" cm="1">
        <f t="array" ref="V218">IF(SUMPRODUCT((Tableau13[NOM DE LA STRUCTURE]=Tableau13[[#This Row],[NOM DE LA STRUCTURE]])*Tableau13[MONTANT PROPOSE POUR L''ACTION])=0,"",SUMPRODUCT((Tableau13[NOM DE LA STRUCTURE]=Tableau13[[#This Row],[NOM DE LA STRUCTURE]])*Tableau13[MONTANT PROPOSE POUR L''ACTION]))</f>
        <v/>
      </c>
      <c r="W218" s="79"/>
    </row>
    <row r="219" spans="1:23" ht="33" hidden="1" customHeight="1" x14ac:dyDescent="0.25">
      <c r="A219" s="13" t="str">
        <f>_xlfn.XLOOKUP(C219,'Export Action'!$A$3:$A$1999,'Export Action'!$L$3:$L$1999)</f>
        <v>38030706600056</v>
      </c>
      <c r="B219" s="84" t="str">
        <f>_xlfn.XLOOKUP(A219,'Export Action'!$L$3:$L$1999,'Export Action'!$O$3:$O$1999)</f>
        <v>COMITE DEPARTEMENTAL DE TENNIS DE TABLE DE L'ORNE</v>
      </c>
      <c r="C219" s="1" t="s">
        <v>18082</v>
      </c>
      <c r="D219" s="36" t="str">
        <f>_xlfn.XLOOKUP(C219,'Export Action'!$A$3:$A$1999,'Export Action'!$X$3:$X$1999)</f>
        <v>Structuration club de demain – Soutien aux clubs</v>
      </c>
      <c r="E219" s="1" t="str">
        <f>_xlfn.XLOOKUP(A219,'Export Dossier'!$K$3:$K$974,'Export Dossier'!$D$3:$D$974)</f>
        <v>FFTT-NORM-24-0035</v>
      </c>
      <c r="F219" s="1" t="str">
        <f>_xlfn.XLOOKUP(C219,'Export Action'!$A$3:$A$1999,'Export Action'!$AE$3:$AE$1999)</f>
        <v>Structuration clubs/comités de demain</v>
      </c>
      <c r="G219" s="68"/>
      <c r="H219" s="71"/>
      <c r="I219" s="71"/>
      <c r="J219" s="1" t="str">
        <f>_xlfn.XLOOKUP(C219,'Export Action'!$A$3:$A$1999,'Export Action'!$J$3:$J$1999)</f>
        <v>Renouvellement</v>
      </c>
      <c r="K219" s="1" t="str">
        <f>_xlfn.XLOOKUP(C219,'Export Action'!$A$3:$A$1999,'Export Action'!$AL$3:$AL$1999)</f>
        <v>Mixte</v>
      </c>
      <c r="L219" s="1">
        <f>_xlfn.XLOOKUP(C219,'Export Action'!$A$3:$A$1999,'Export Action'!$AM$3:$AM$1999)</f>
        <v>20</v>
      </c>
      <c r="M219" s="5">
        <f>_xlfn.XLOOKUP(A219,'Export 2022'!$K$3:$K$1000,'Export 2022'!$AF$3:$AF$1000)</f>
        <v>8750</v>
      </c>
      <c r="N219" s="5">
        <f>_xlfn.XLOOKUP(A219,'Export 2023'!$K$3:$K$1000,'Export 2023'!$AF$3:$AF$1000)</f>
        <v>7344</v>
      </c>
      <c r="O219" s="5">
        <f>_xlfn.XLOOKUP(A219,'Export Dossier'!$K$3:$K$974,'Export Dossier'!$AD$3:$AD$974)</f>
        <v>11300</v>
      </c>
      <c r="P219" s="31">
        <f>_xlfn.XLOOKUP(C219,'Export Action'!$A$3:$A$1999,'Export Action'!$AS$3:$AS$1999)</f>
        <v>2300</v>
      </c>
      <c r="Q219" s="29">
        <f>(_xlfn.XLOOKUP(C219,'Export Action'!$A$3:$A$1999,'Export Action'!$AS$3:$AS$1999))/_xlfn.XLOOKUP(C219,'Export Action'!$A$3:$A$1999,'Export Action'!$AR$3:$AR$1999)</f>
        <v>0.28162115832006857</v>
      </c>
      <c r="R219" s="63" t="str">
        <f>IF(OR(_xlfn.XLOOKUP(C219,'Export Action'!$A$3:$A$1999,'Export Action'!$AO$3:$AO$1999)="Communes ZRR./bassins de vie pop &gt; 50% ZRR",_xlfn.XLOOKUP(C219,'Export Action'!$A$3:$A$1999,'Export Action'!$AO$3:$AO$1999)="Contrats de relance et de transition écologique (CRTE) rural"),"Oui","Non")</f>
        <v>Oui</v>
      </c>
      <c r="S219" s="73"/>
      <c r="T219" s="74">
        <f t="shared" si="4"/>
        <v>60</v>
      </c>
      <c r="U219" s="75"/>
      <c r="V219" s="8" t="str" cm="1">
        <f t="array" ref="V219">IF(SUMPRODUCT((Tableau13[NOM DE LA STRUCTURE]=Tableau13[[#This Row],[NOM DE LA STRUCTURE]])*Tableau13[MONTANT PROPOSE POUR L''ACTION])=0,"",SUMPRODUCT((Tableau13[NOM DE LA STRUCTURE]=Tableau13[[#This Row],[NOM DE LA STRUCTURE]])*Tableau13[MONTANT PROPOSE POUR L''ACTION]))</f>
        <v/>
      </c>
      <c r="W219" s="79"/>
    </row>
    <row r="220" spans="1:23" ht="33" hidden="1" customHeight="1" x14ac:dyDescent="0.25">
      <c r="A220" s="13" t="str">
        <f>_xlfn.XLOOKUP(C220,'Export Action'!$A$3:$A$1999,'Export Action'!$L$3:$L$1999)</f>
        <v>38030706600056</v>
      </c>
      <c r="B220" s="84" t="str">
        <f>_xlfn.XLOOKUP(A220,'Export Action'!$L$3:$L$1999,'Export Action'!$O$3:$O$1999)</f>
        <v>COMITE DEPARTEMENTAL DE TENNIS DE TABLE DE L'ORNE</v>
      </c>
      <c r="C220" s="1" t="s">
        <v>18088</v>
      </c>
      <c r="D220" s="36" t="str">
        <f>_xlfn.XLOOKUP(C220,'Export Action'!$A$3:$A$1999,'Export Action'!$X$3:$X$1999)</f>
        <v>L’accession territoriale au sport de haut niveau – Actions sportives (détection)</v>
      </c>
      <c r="E220" s="1" t="str">
        <f>_xlfn.XLOOKUP(A220,'Export Dossier'!$K$3:$K$974,'Export Dossier'!$D$3:$D$974)</f>
        <v>FFTT-NORM-24-0035</v>
      </c>
      <c r="F220" s="1" t="str">
        <f>_xlfn.XLOOKUP(C220,'Export Action'!$A$3:$A$1999,'Export Action'!$AE$3:$AE$1999)</f>
        <v>PPF - Encadrement</v>
      </c>
      <c r="G220" s="68"/>
      <c r="H220" s="71"/>
      <c r="I220" s="71"/>
      <c r="J220" s="1" t="str">
        <f>_xlfn.XLOOKUP(C220,'Export Action'!$A$3:$A$1999,'Export Action'!$J$3:$J$1999)</f>
        <v>Renouvellement</v>
      </c>
      <c r="K220" s="1" t="str">
        <f>_xlfn.XLOOKUP(C220,'Export Action'!$A$3:$A$1999,'Export Action'!$AL$3:$AL$1999)</f>
        <v>Mixte</v>
      </c>
      <c r="L220" s="1">
        <f>_xlfn.XLOOKUP(C220,'Export Action'!$A$3:$A$1999,'Export Action'!$AM$3:$AM$1999)</f>
        <v>12</v>
      </c>
      <c r="M220" s="5">
        <f>_xlfn.XLOOKUP(A220,'Export 2022'!$K$3:$K$1000,'Export 2022'!$AF$3:$AF$1000)</f>
        <v>8750</v>
      </c>
      <c r="N220" s="5">
        <f>_xlfn.XLOOKUP(A220,'Export 2023'!$K$3:$K$1000,'Export 2023'!$AF$3:$AF$1000)</f>
        <v>7344</v>
      </c>
      <c r="O220" s="5">
        <f>_xlfn.XLOOKUP(A220,'Export Dossier'!$K$3:$K$974,'Export Dossier'!$AD$3:$AD$974)</f>
        <v>11300</v>
      </c>
      <c r="P220" s="31">
        <f>_xlfn.XLOOKUP(C220,'Export Action'!$A$3:$A$1999,'Export Action'!$AS$3:$AS$1999)</f>
        <v>3000</v>
      </c>
      <c r="Q220" s="29">
        <f>(_xlfn.XLOOKUP(C220,'Export Action'!$A$3:$A$1999,'Export Action'!$AS$3:$AS$1999))/_xlfn.XLOOKUP(C220,'Export Action'!$A$3:$A$1999,'Export Action'!$AR$3:$AR$1999)</f>
        <v>0.14463407578825571</v>
      </c>
      <c r="R220" s="63" t="str">
        <f>IF(OR(_xlfn.XLOOKUP(C220,'Export Action'!$A$3:$A$1999,'Export Action'!$AO$3:$AO$1999)="Communes ZRR./bassins de vie pop &gt; 50% ZRR",_xlfn.XLOOKUP(C220,'Export Action'!$A$3:$A$1999,'Export Action'!$AO$3:$AO$1999)="Contrats de relance et de transition écologique (CRTE) rural"),"Oui","Non")</f>
        <v>Oui</v>
      </c>
      <c r="S220" s="73"/>
      <c r="T220" s="74">
        <f t="shared" si="4"/>
        <v>60</v>
      </c>
      <c r="U220" s="75"/>
      <c r="V220" s="8" t="str" cm="1">
        <f t="array" ref="V220">IF(SUMPRODUCT((Tableau13[NOM DE LA STRUCTURE]=Tableau13[[#This Row],[NOM DE LA STRUCTURE]])*Tableau13[MONTANT PROPOSE POUR L''ACTION])=0,"",SUMPRODUCT((Tableau13[NOM DE LA STRUCTURE]=Tableau13[[#This Row],[NOM DE LA STRUCTURE]])*Tableau13[MONTANT PROPOSE POUR L''ACTION]))</f>
        <v/>
      </c>
      <c r="W220" s="79"/>
    </row>
    <row r="221" spans="1:23" ht="33" hidden="1" customHeight="1" x14ac:dyDescent="0.25">
      <c r="A221" s="13" t="str">
        <f>_xlfn.XLOOKUP(C221,'Export Action'!$A$3:$A$1999,'Export Action'!$L$3:$L$1999)</f>
        <v>38030706600056</v>
      </c>
      <c r="B221" s="84" t="str">
        <f>_xlfn.XLOOKUP(A221,'Export Action'!$L$3:$L$1999,'Export Action'!$O$3:$O$1999)</f>
        <v>COMITE DEPARTEMENTAL DE TENNIS DE TABLE DE L'ORNE</v>
      </c>
      <c r="C221" s="1" t="s">
        <v>18095</v>
      </c>
      <c r="D221" s="36" t="str">
        <f>_xlfn.XLOOKUP(C221,'Export Action'!$A$3:$A$1999,'Export Action'!$X$3:$X$1999)</f>
        <v>Développement de la pratique  - nouvelles pratiques - Ping en extérieur</v>
      </c>
      <c r="E221" s="1" t="str">
        <f>_xlfn.XLOOKUP(A221,'Export Dossier'!$K$3:$K$974,'Export Dossier'!$D$3:$D$974)</f>
        <v>FFTT-NORM-24-0035</v>
      </c>
      <c r="F221" s="1" t="str">
        <f>_xlfn.XLOOKUP(C221,'Export Action'!$A$3:$A$1999,'Export Action'!$AE$3:$AE$1999)</f>
        <v>Nouvelles pratiques</v>
      </c>
      <c r="G221" s="68"/>
      <c r="H221" s="71"/>
      <c r="I221" s="71"/>
      <c r="J221" s="1" t="str">
        <f>_xlfn.XLOOKUP(C221,'Export Action'!$A$3:$A$1999,'Export Action'!$J$3:$J$1999)</f>
        <v>Renouvellement</v>
      </c>
      <c r="K221" s="1" t="str">
        <f>_xlfn.XLOOKUP(C221,'Export Action'!$A$3:$A$1999,'Export Action'!$AL$3:$AL$1999)</f>
        <v>Mixte</v>
      </c>
      <c r="L221" s="1">
        <f>_xlfn.XLOOKUP(C221,'Export Action'!$A$3:$A$1999,'Export Action'!$AM$3:$AM$1999)</f>
        <v>500</v>
      </c>
      <c r="M221" s="5">
        <f>_xlfn.XLOOKUP(A221,'Export 2022'!$K$3:$K$1000,'Export 2022'!$AF$3:$AF$1000)</f>
        <v>8750</v>
      </c>
      <c r="N221" s="5">
        <f>_xlfn.XLOOKUP(A221,'Export 2023'!$K$3:$K$1000,'Export 2023'!$AF$3:$AF$1000)</f>
        <v>7344</v>
      </c>
      <c r="O221" s="5">
        <f>_xlfn.XLOOKUP(A221,'Export Dossier'!$K$3:$K$974,'Export Dossier'!$AD$3:$AD$974)</f>
        <v>11300</v>
      </c>
      <c r="P221" s="31">
        <f>_xlfn.XLOOKUP(C221,'Export Action'!$A$3:$A$1999,'Export Action'!$AS$3:$AS$1999)</f>
        <v>1500</v>
      </c>
      <c r="Q221" s="29">
        <f>(_xlfn.XLOOKUP(C221,'Export Action'!$A$3:$A$1999,'Export Action'!$AS$3:$AS$1999))/_xlfn.XLOOKUP(C221,'Export Action'!$A$3:$A$1999,'Export Action'!$AR$3:$AR$1999)</f>
        <v>0.51510989010989006</v>
      </c>
      <c r="R221" s="63" t="str">
        <f>IF(OR(_xlfn.XLOOKUP(C221,'Export Action'!$A$3:$A$1999,'Export Action'!$AO$3:$AO$1999)="Communes ZRR./bassins de vie pop &gt; 50% ZRR",_xlfn.XLOOKUP(C221,'Export Action'!$A$3:$A$1999,'Export Action'!$AO$3:$AO$1999)="Contrats de relance et de transition écologique (CRTE) rural"),"Oui","Non")</f>
        <v>Oui</v>
      </c>
      <c r="S221" s="73"/>
      <c r="T221" s="74">
        <f t="shared" si="4"/>
        <v>60</v>
      </c>
      <c r="U221" s="75"/>
      <c r="V221" s="8" t="str" cm="1">
        <f t="array" ref="V221">IF(SUMPRODUCT((Tableau13[NOM DE LA STRUCTURE]=Tableau13[[#This Row],[NOM DE LA STRUCTURE]])*Tableau13[MONTANT PROPOSE POUR L''ACTION])=0,"",SUMPRODUCT((Tableau13[NOM DE LA STRUCTURE]=Tableau13[[#This Row],[NOM DE LA STRUCTURE]])*Tableau13[MONTANT PROPOSE POUR L''ACTION]))</f>
        <v/>
      </c>
      <c r="W221" s="79"/>
    </row>
    <row r="222" spans="1:23" ht="33" hidden="1" customHeight="1" x14ac:dyDescent="0.25">
      <c r="A222" s="13" t="str">
        <f>_xlfn.XLOOKUP(C222,'Export Action'!$A$3:$A$1999,'Export Action'!$L$3:$L$1999)</f>
        <v>38966935900058</v>
      </c>
      <c r="B222" s="84" t="str">
        <f>_xlfn.XLOOKUP(A222,'Export Action'!$L$3:$L$1999,'Export Action'!$O$3:$O$1999)</f>
        <v>COMITE DEPARTEMENTAL DE TENNIS DE TABLE DE L'EURE</v>
      </c>
      <c r="C222" s="1" t="s">
        <v>18152</v>
      </c>
      <c r="D222" s="36" t="str">
        <f>_xlfn.XLOOKUP(C222,'Export Action'!$A$3:$A$1999,'Export Action'!$X$3:$X$1999)</f>
        <v>Ping Éducatif - Recrutement et fidélisation des jeunes</v>
      </c>
      <c r="E222" s="1" t="str">
        <f>_xlfn.XLOOKUP(A222,'Export Dossier'!$K$3:$K$974,'Export Dossier'!$D$3:$D$974)</f>
        <v>FFTT-NORM-24-0040</v>
      </c>
      <c r="F222" s="1" t="str">
        <f>_xlfn.XLOOKUP(C222,'Export Action'!$A$3:$A$1999,'Export Action'!$AE$3:$AE$1999)</f>
        <v>Ping Educatif</v>
      </c>
      <c r="G222" s="68"/>
      <c r="H222" s="71"/>
      <c r="I222" s="71"/>
      <c r="J222" s="1" t="str">
        <f>_xlfn.XLOOKUP(C222,'Export Action'!$A$3:$A$1999,'Export Action'!$J$3:$J$1999)</f>
        <v>Renouvellement</v>
      </c>
      <c r="K222" s="1" t="str">
        <f>_xlfn.XLOOKUP(C222,'Export Action'!$A$3:$A$1999,'Export Action'!$AL$3:$AL$1999)</f>
        <v>Mixte</v>
      </c>
      <c r="L222" s="1">
        <f>_xlfn.XLOOKUP(C222,'Export Action'!$A$3:$A$1999,'Export Action'!$AM$3:$AM$1999)</f>
        <v>1100</v>
      </c>
      <c r="M222" s="5">
        <f>_xlfn.XLOOKUP(A222,'Export 2022'!$K$3:$K$1000,'Export 2022'!$AF$3:$AF$1000)</f>
        <v>8000</v>
      </c>
      <c r="N222" s="5">
        <f>_xlfn.XLOOKUP(A222,'Export 2023'!$K$3:$K$1000,'Export 2023'!$AF$3:$AF$1000)</f>
        <v>7521</v>
      </c>
      <c r="O222" s="5">
        <f>_xlfn.XLOOKUP(A222,'Export Dossier'!$K$3:$K$974,'Export Dossier'!$AD$3:$AD$974)</f>
        <v>12900</v>
      </c>
      <c r="P222" s="31">
        <f>_xlfn.XLOOKUP(C222,'Export Action'!$A$3:$A$1999,'Export Action'!$AS$3:$AS$1999)</f>
        <v>4800</v>
      </c>
      <c r="Q222" s="29">
        <f>(_xlfn.XLOOKUP(C222,'Export Action'!$A$3:$A$1999,'Export Action'!$AS$3:$AS$1999))/_xlfn.XLOOKUP(C222,'Export Action'!$A$3:$A$1999,'Export Action'!$AR$3:$AR$1999)</f>
        <v>0.41954374617603357</v>
      </c>
      <c r="R222" s="63" t="str">
        <f>IF(OR(_xlfn.XLOOKUP(C222,'Export Action'!$A$3:$A$1999,'Export Action'!$AO$3:$AO$1999)="Communes ZRR./bassins de vie pop &gt; 50% ZRR",_xlfn.XLOOKUP(C222,'Export Action'!$A$3:$A$1999,'Export Action'!$AO$3:$AO$1999)="Contrats de relance et de transition écologique (CRTE) rural"),"Oui","Non")</f>
        <v>Non</v>
      </c>
      <c r="S222" s="73"/>
      <c r="T222" s="74">
        <f t="shared" si="4"/>
        <v>61</v>
      </c>
      <c r="U222" s="75"/>
      <c r="V222" s="8" t="str" cm="1">
        <f t="array" ref="V222">IF(SUMPRODUCT((Tableau13[NOM DE LA STRUCTURE]=Tableau13[[#This Row],[NOM DE LA STRUCTURE]])*Tableau13[MONTANT PROPOSE POUR L''ACTION])=0,"",SUMPRODUCT((Tableau13[NOM DE LA STRUCTURE]=Tableau13[[#This Row],[NOM DE LA STRUCTURE]])*Tableau13[MONTANT PROPOSE POUR L''ACTION]))</f>
        <v/>
      </c>
      <c r="W222" s="79"/>
    </row>
    <row r="223" spans="1:23" ht="33" hidden="1" customHeight="1" x14ac:dyDescent="0.25">
      <c r="A223" s="13" t="str">
        <f>_xlfn.XLOOKUP(C223,'Export Action'!$A$3:$A$1999,'Export Action'!$L$3:$L$1999)</f>
        <v>38966935900058</v>
      </c>
      <c r="B223" s="84" t="str">
        <f>_xlfn.XLOOKUP(A223,'Export Action'!$L$3:$L$1999,'Export Action'!$O$3:$O$1999)</f>
        <v>COMITE DEPARTEMENTAL DE TENNIS DE TABLE DE L'EURE</v>
      </c>
      <c r="C223" s="1" t="s">
        <v>18160</v>
      </c>
      <c r="D223" s="36" t="str">
        <f>_xlfn.XLOOKUP(C223,'Export Action'!$A$3:$A$1999,'Export Action'!$X$3:$X$1999)</f>
        <v>L’accession territoriale au sport de haut niveau – Actions sportives (détection)</v>
      </c>
      <c r="E223" s="1" t="str">
        <f>_xlfn.XLOOKUP(A223,'Export Dossier'!$K$3:$K$974,'Export Dossier'!$D$3:$D$974)</f>
        <v>FFTT-NORM-24-0040</v>
      </c>
      <c r="F223" s="1" t="str">
        <f>_xlfn.XLOOKUP(C223,'Export Action'!$A$3:$A$1999,'Export Action'!$AE$3:$AE$1999)</f>
        <v>ETR - Actions sportives</v>
      </c>
      <c r="G223" s="68"/>
      <c r="H223" s="71"/>
      <c r="I223" s="71"/>
      <c r="J223" s="1" t="str">
        <f>_xlfn.XLOOKUP(C223,'Export Action'!$A$3:$A$1999,'Export Action'!$J$3:$J$1999)</f>
        <v>Renouvellement</v>
      </c>
      <c r="K223" s="1" t="str">
        <f>_xlfn.XLOOKUP(C223,'Export Action'!$A$3:$A$1999,'Export Action'!$AL$3:$AL$1999)</f>
        <v>Mixte</v>
      </c>
      <c r="L223" s="1">
        <f>_xlfn.XLOOKUP(C223,'Export Action'!$A$3:$A$1999,'Export Action'!$AM$3:$AM$1999)</f>
        <v>15</v>
      </c>
      <c r="M223" s="5">
        <f>_xlfn.XLOOKUP(A223,'Export 2022'!$K$3:$K$1000,'Export 2022'!$AF$3:$AF$1000)</f>
        <v>8000</v>
      </c>
      <c r="N223" s="5">
        <f>_xlfn.XLOOKUP(A223,'Export 2023'!$K$3:$K$1000,'Export 2023'!$AF$3:$AF$1000)</f>
        <v>7521</v>
      </c>
      <c r="O223" s="5">
        <f>_xlfn.XLOOKUP(A223,'Export Dossier'!$K$3:$K$974,'Export Dossier'!$AD$3:$AD$974)</f>
        <v>12900</v>
      </c>
      <c r="P223" s="31">
        <f>_xlfn.XLOOKUP(C223,'Export Action'!$A$3:$A$1999,'Export Action'!$AS$3:$AS$1999)</f>
        <v>5000</v>
      </c>
      <c r="Q223" s="29">
        <f>(_xlfn.XLOOKUP(C223,'Export Action'!$A$3:$A$1999,'Export Action'!$AS$3:$AS$1999))/_xlfn.XLOOKUP(C223,'Export Action'!$A$3:$A$1999,'Export Action'!$AR$3:$AR$1999)</f>
        <v>0.18930072312876234</v>
      </c>
      <c r="R223" s="63" t="str">
        <f>IF(OR(_xlfn.XLOOKUP(C223,'Export Action'!$A$3:$A$1999,'Export Action'!$AO$3:$AO$1999)="Communes ZRR./bassins de vie pop &gt; 50% ZRR",_xlfn.XLOOKUP(C223,'Export Action'!$A$3:$A$1999,'Export Action'!$AO$3:$AO$1999)="Contrats de relance et de transition écologique (CRTE) rural"),"Oui","Non")</f>
        <v>Non</v>
      </c>
      <c r="S223" s="73"/>
      <c r="T223" s="74">
        <f t="shared" si="4"/>
        <v>61</v>
      </c>
      <c r="U223" s="75"/>
      <c r="V223" s="8" t="str" cm="1">
        <f t="array" ref="V223">IF(SUMPRODUCT((Tableau13[NOM DE LA STRUCTURE]=Tableau13[[#This Row],[NOM DE LA STRUCTURE]])*Tableau13[MONTANT PROPOSE POUR L''ACTION])=0,"",SUMPRODUCT((Tableau13[NOM DE LA STRUCTURE]=Tableau13[[#This Row],[NOM DE LA STRUCTURE]])*Tableau13[MONTANT PROPOSE POUR L''ACTION]))</f>
        <v/>
      </c>
      <c r="W223" s="79"/>
    </row>
    <row r="224" spans="1:23" ht="33" hidden="1" customHeight="1" x14ac:dyDescent="0.25">
      <c r="A224" s="13" t="str">
        <f>_xlfn.XLOOKUP(C224,'Export Action'!$A$3:$A$1999,'Export Action'!$L$3:$L$1999)</f>
        <v>38966935900058</v>
      </c>
      <c r="B224" s="84" t="str">
        <f>_xlfn.XLOOKUP(A224,'Export Action'!$L$3:$L$1999,'Export Action'!$O$3:$O$1999)</f>
        <v>COMITE DEPARTEMENTAL DE TENNIS DE TABLE DE L'EURE</v>
      </c>
      <c r="C224" s="1" t="s">
        <v>18165</v>
      </c>
      <c r="D224" s="36" t="str">
        <f>_xlfn.XLOOKUP(C224,'Export Action'!$A$3:$A$1999,'Export Action'!$X$3:$X$1999)</f>
        <v>Structuration clubs/comités de demain – Animation territoriale</v>
      </c>
      <c r="E224" s="1" t="str">
        <f>_xlfn.XLOOKUP(A224,'Export Dossier'!$K$3:$K$974,'Export Dossier'!$D$3:$D$974)</f>
        <v>FFTT-NORM-24-0040</v>
      </c>
      <c r="F224" s="1" t="str">
        <f>_xlfn.XLOOKUP(C224,'Export Action'!$A$3:$A$1999,'Export Action'!$AE$3:$AE$1999)</f>
        <v>Structuration clubs/comités de demain</v>
      </c>
      <c r="G224" s="68"/>
      <c r="H224" s="71"/>
      <c r="I224" s="71"/>
      <c r="J224" s="1" t="str">
        <f>_xlfn.XLOOKUP(C224,'Export Action'!$A$3:$A$1999,'Export Action'!$J$3:$J$1999)</f>
        <v>Renouvellement</v>
      </c>
      <c r="K224" s="1" t="str">
        <f>_xlfn.XLOOKUP(C224,'Export Action'!$A$3:$A$1999,'Export Action'!$AL$3:$AL$1999)</f>
        <v>Mixte</v>
      </c>
      <c r="L224" s="1">
        <f>_xlfn.XLOOKUP(C224,'Export Action'!$A$3:$A$1999,'Export Action'!$AM$3:$AM$1999)</f>
        <v>60</v>
      </c>
      <c r="M224" s="5">
        <f>_xlfn.XLOOKUP(A224,'Export 2022'!$K$3:$K$1000,'Export 2022'!$AF$3:$AF$1000)</f>
        <v>8000</v>
      </c>
      <c r="N224" s="5">
        <f>_xlfn.XLOOKUP(A224,'Export 2023'!$K$3:$K$1000,'Export 2023'!$AF$3:$AF$1000)</f>
        <v>7521</v>
      </c>
      <c r="O224" s="5">
        <f>_xlfn.XLOOKUP(A224,'Export Dossier'!$K$3:$K$974,'Export Dossier'!$AD$3:$AD$974)</f>
        <v>12900</v>
      </c>
      <c r="P224" s="31">
        <f>_xlfn.XLOOKUP(C224,'Export Action'!$A$3:$A$1999,'Export Action'!$AS$3:$AS$1999)</f>
        <v>2300</v>
      </c>
      <c r="Q224" s="29">
        <f>(_xlfn.XLOOKUP(C224,'Export Action'!$A$3:$A$1999,'Export Action'!$AS$3:$AS$1999))/_xlfn.XLOOKUP(C224,'Export Action'!$A$3:$A$1999,'Export Action'!$AR$3:$AR$1999)</f>
        <v>0.33045977011494254</v>
      </c>
      <c r="R224" s="63" t="str">
        <f>IF(OR(_xlfn.XLOOKUP(C224,'Export Action'!$A$3:$A$1999,'Export Action'!$AO$3:$AO$1999)="Communes ZRR./bassins de vie pop &gt; 50% ZRR",_xlfn.XLOOKUP(C224,'Export Action'!$A$3:$A$1999,'Export Action'!$AO$3:$AO$1999)="Contrats de relance et de transition écologique (CRTE) rural"),"Oui","Non")</f>
        <v>Non</v>
      </c>
      <c r="S224" s="73"/>
      <c r="T224" s="74">
        <f t="shared" si="4"/>
        <v>61</v>
      </c>
      <c r="U224" s="75"/>
      <c r="V224" s="8" t="str" cm="1">
        <f t="array" ref="V224">IF(SUMPRODUCT((Tableau13[NOM DE LA STRUCTURE]=Tableau13[[#This Row],[NOM DE LA STRUCTURE]])*Tableau13[MONTANT PROPOSE POUR L''ACTION])=0,"",SUMPRODUCT((Tableau13[NOM DE LA STRUCTURE]=Tableau13[[#This Row],[NOM DE LA STRUCTURE]])*Tableau13[MONTANT PROPOSE POUR L''ACTION]))</f>
        <v/>
      </c>
      <c r="W224" s="79"/>
    </row>
    <row r="225" spans="1:23" ht="33" hidden="1" customHeight="1" x14ac:dyDescent="0.25">
      <c r="A225" s="13" t="str">
        <f>_xlfn.XLOOKUP(C225,'Export Action'!$A$3:$A$1999,'Export Action'!$L$3:$L$1999)</f>
        <v>38966935900058</v>
      </c>
      <c r="B225" s="84" t="str">
        <f>_xlfn.XLOOKUP(A225,'Export Action'!$L$3:$L$1999,'Export Action'!$O$3:$O$1999)</f>
        <v>COMITE DEPARTEMENTAL DE TENNIS DE TABLE DE L'EURE</v>
      </c>
      <c r="C225" s="1" t="s">
        <v>18172</v>
      </c>
      <c r="D225" s="36" t="str">
        <f>_xlfn.XLOOKUP(C225,'Export Action'!$A$3:$A$1999,'Export Action'!$X$3:$X$1999)</f>
        <v>Nouvelles pratiques - Ping VR</v>
      </c>
      <c r="E225" s="1" t="str">
        <f>_xlfn.XLOOKUP(A225,'Export Dossier'!$K$3:$K$974,'Export Dossier'!$D$3:$D$974)</f>
        <v>FFTT-NORM-24-0040</v>
      </c>
      <c r="F225" s="1" t="str">
        <f>_xlfn.XLOOKUP(C225,'Export Action'!$A$3:$A$1999,'Export Action'!$AE$3:$AE$1999)</f>
        <v>Nouvelles pratiques</v>
      </c>
      <c r="G225" s="68"/>
      <c r="H225" s="71"/>
      <c r="I225" s="71"/>
      <c r="J225" s="1" t="str">
        <f>_xlfn.XLOOKUP(C225,'Export Action'!$A$3:$A$1999,'Export Action'!$J$3:$J$1999)</f>
        <v>Première demande</v>
      </c>
      <c r="K225" s="1" t="str">
        <f>_xlfn.XLOOKUP(C225,'Export Action'!$A$3:$A$1999,'Export Action'!$AL$3:$AL$1999)</f>
        <v>Mixte</v>
      </c>
      <c r="L225" s="1">
        <f>_xlfn.XLOOKUP(C225,'Export Action'!$A$3:$A$1999,'Export Action'!$AM$3:$AM$1999)</f>
        <v>50</v>
      </c>
      <c r="M225" s="5">
        <f>_xlfn.XLOOKUP(A225,'Export 2022'!$K$3:$K$1000,'Export 2022'!$AF$3:$AF$1000)</f>
        <v>8000</v>
      </c>
      <c r="N225" s="5">
        <f>_xlfn.XLOOKUP(A225,'Export 2023'!$K$3:$K$1000,'Export 2023'!$AF$3:$AF$1000)</f>
        <v>7521</v>
      </c>
      <c r="O225" s="5">
        <f>_xlfn.XLOOKUP(A225,'Export Dossier'!$K$3:$K$974,'Export Dossier'!$AD$3:$AD$974)</f>
        <v>12900</v>
      </c>
      <c r="P225" s="31">
        <f>_xlfn.XLOOKUP(C225,'Export Action'!$A$3:$A$1999,'Export Action'!$AS$3:$AS$1999)</f>
        <v>800</v>
      </c>
      <c r="Q225" s="29">
        <f>(_xlfn.XLOOKUP(C225,'Export Action'!$A$3:$A$1999,'Export Action'!$AS$3:$AS$1999))/_xlfn.XLOOKUP(C225,'Export Action'!$A$3:$A$1999,'Export Action'!$AR$3:$AR$1999)</f>
        <v>0.42689434364994666</v>
      </c>
      <c r="R225" s="63" t="str">
        <f>IF(OR(_xlfn.XLOOKUP(C225,'Export Action'!$A$3:$A$1999,'Export Action'!$AO$3:$AO$1999)="Communes ZRR./bassins de vie pop &gt; 50% ZRR",_xlfn.XLOOKUP(C225,'Export Action'!$A$3:$A$1999,'Export Action'!$AO$3:$AO$1999)="Contrats de relance et de transition écologique (CRTE) rural"),"Oui","Non")</f>
        <v>Non</v>
      </c>
      <c r="S225" s="73"/>
      <c r="T225" s="74">
        <f t="shared" ref="T225:T283" si="5">IF(A225=A224,T224,T224+1)</f>
        <v>61</v>
      </c>
      <c r="U225" s="75"/>
      <c r="V225" s="8" t="str" cm="1">
        <f t="array" ref="V225">IF(SUMPRODUCT((Tableau13[NOM DE LA STRUCTURE]=Tableau13[[#This Row],[NOM DE LA STRUCTURE]])*Tableau13[MONTANT PROPOSE POUR L''ACTION])=0,"",SUMPRODUCT((Tableau13[NOM DE LA STRUCTURE]=Tableau13[[#This Row],[NOM DE LA STRUCTURE]])*Tableau13[MONTANT PROPOSE POUR L''ACTION]))</f>
        <v/>
      </c>
      <c r="W225" s="79"/>
    </row>
    <row r="226" spans="1:23" ht="33" hidden="1" customHeight="1" x14ac:dyDescent="0.25">
      <c r="A226" s="13" t="str">
        <f>_xlfn.XLOOKUP(C226,'Export Action'!$A$3:$A$1999,'Export Action'!$L$3:$L$1999)</f>
        <v>44748185400027</v>
      </c>
      <c r="B226" s="84" t="str">
        <f>_xlfn.XLOOKUP(A226,'Export Action'!$L$3:$L$1999,'Export Action'!$O$3:$O$1999)</f>
        <v>COMITE DEPARTEMENTAL DE L'ARIEGE DE TENNIS DE TABLE</v>
      </c>
      <c r="C226" s="1" t="s">
        <v>2079</v>
      </c>
      <c r="D226" s="36" t="str">
        <f>_xlfn.XLOOKUP(C226,'Export Action'!$A$3:$A$1999,'Export Action'!$X$3:$X$1999)</f>
        <v>Aide à la formation des bénévoles de club</v>
      </c>
      <c r="E226" s="1" t="str">
        <f>_xlfn.XLOOKUP(A226,'Export Dossier'!$K$3:$K$974,'Export Dossier'!$D$3:$D$974)</f>
        <v>FFTT-OCC-24-0004</v>
      </c>
      <c r="F226" s="1" t="str">
        <f>_xlfn.XLOOKUP(C226,'Export Action'!$A$3:$A$1999,'Export Action'!$AE$3:$AE$1999)</f>
        <v>Structuration clubs/comités de demain</v>
      </c>
      <c r="G226" s="68"/>
      <c r="H226" s="71"/>
      <c r="I226" s="71"/>
      <c r="J226" s="1" t="str">
        <f>_xlfn.XLOOKUP(C226,'Export Action'!$A$3:$A$1999,'Export Action'!$J$3:$J$1999)</f>
        <v>Première demande</v>
      </c>
      <c r="K226" s="1" t="str">
        <f>_xlfn.XLOOKUP(C226,'Export Action'!$A$3:$A$1999,'Export Action'!$AL$3:$AL$1999)</f>
        <v>Mixte</v>
      </c>
      <c r="L226" s="1">
        <f>_xlfn.XLOOKUP(C226,'Export Action'!$A$3:$A$1999,'Export Action'!$AM$3:$AM$1999)</f>
        <v>8</v>
      </c>
      <c r="M226" s="5">
        <f>_xlfn.XLOOKUP(A226,'Export 2022'!$K$3:$K$1000,'Export 2022'!$AF$3:$AF$1000)</f>
        <v>1000</v>
      </c>
      <c r="N226" s="5">
        <f>_xlfn.XLOOKUP(A226,'Export 2023'!$K$3:$K$1000,'Export 2023'!$AF$3:$AF$1000)</f>
        <v>0</v>
      </c>
      <c r="O226" s="5">
        <f>_xlfn.XLOOKUP(A226,'Export Dossier'!$K$3:$K$974,'Export Dossier'!$AD$3:$AD$974)</f>
        <v>5000</v>
      </c>
      <c r="P226" s="31">
        <f>_xlfn.XLOOKUP(C226,'Export Action'!$A$3:$A$1999,'Export Action'!$AS$3:$AS$1999)</f>
        <v>1500</v>
      </c>
      <c r="Q226" s="29">
        <f>(_xlfn.XLOOKUP(C226,'Export Action'!$A$3:$A$1999,'Export Action'!$AS$3:$AS$1999))/_xlfn.XLOOKUP(C226,'Export Action'!$A$3:$A$1999,'Export Action'!$AR$3:$AR$1999)</f>
        <v>0.36855036855036855</v>
      </c>
      <c r="R226" s="63" t="str">
        <f>IF(OR(_xlfn.XLOOKUP(C226,'Export Action'!$A$3:$A$1999,'Export Action'!$AO$3:$AO$1999)="Communes ZRR./bassins de vie pop &gt; 50% ZRR",_xlfn.XLOOKUP(C226,'Export Action'!$A$3:$A$1999,'Export Action'!$AO$3:$AO$1999)="Contrats de relance et de transition écologique (CRTE) rural"),"Oui","Non")</f>
        <v>Oui</v>
      </c>
      <c r="S226" s="73"/>
      <c r="T226" s="74">
        <f t="shared" si="5"/>
        <v>62</v>
      </c>
      <c r="U226" s="75"/>
      <c r="V226" s="8" t="str" cm="1">
        <f t="array" ref="V226">IF(SUMPRODUCT((Tableau13[NOM DE LA STRUCTURE]=Tableau13[[#This Row],[NOM DE LA STRUCTURE]])*Tableau13[MONTANT PROPOSE POUR L''ACTION])=0,"",SUMPRODUCT((Tableau13[NOM DE LA STRUCTURE]=Tableau13[[#This Row],[NOM DE LA STRUCTURE]])*Tableau13[MONTANT PROPOSE POUR L''ACTION]))</f>
        <v/>
      </c>
      <c r="W226" s="79"/>
    </row>
    <row r="227" spans="1:23" ht="33" hidden="1" customHeight="1" x14ac:dyDescent="0.25">
      <c r="A227" s="13" t="str">
        <f>_xlfn.XLOOKUP(C227,'Export Action'!$A$3:$A$1999,'Export Action'!$L$3:$L$1999)</f>
        <v>44748185400027</v>
      </c>
      <c r="B227" s="84" t="str">
        <f>_xlfn.XLOOKUP(A227,'Export Action'!$L$3:$L$1999,'Export Action'!$O$3:$O$1999)</f>
        <v>COMITE DEPARTEMENTAL DE L'ARIEGE DE TENNIS DE TABLE</v>
      </c>
      <c r="C227" s="1" t="s">
        <v>2091</v>
      </c>
      <c r="D227" s="36" t="str">
        <f>_xlfn.XLOOKUP(C227,'Export Action'!$A$3:$A$1999,'Export Action'!$X$3:$X$1999)</f>
        <v>Développement du tennis de table jeunes et féminines en ZRR</v>
      </c>
      <c r="E227" s="1" t="str">
        <f>_xlfn.XLOOKUP(A227,'Export Dossier'!$K$3:$K$974,'Export Dossier'!$D$3:$D$974)</f>
        <v>FFTT-OCC-24-0004</v>
      </c>
      <c r="F227" s="1" t="str">
        <f>_xlfn.XLOOKUP(C227,'Export Action'!$A$3:$A$1999,'Export Action'!$AE$3:$AE$1999)</f>
        <v>Ping Inclusif</v>
      </c>
      <c r="G227" s="68"/>
      <c r="H227" s="71"/>
      <c r="I227" s="71"/>
      <c r="J227" s="1" t="str">
        <f>_xlfn.XLOOKUP(C227,'Export Action'!$A$3:$A$1999,'Export Action'!$J$3:$J$1999)</f>
        <v>Première demande</v>
      </c>
      <c r="K227" s="1" t="str">
        <f>_xlfn.XLOOKUP(C227,'Export Action'!$A$3:$A$1999,'Export Action'!$AL$3:$AL$1999)</f>
        <v>Mixte</v>
      </c>
      <c r="L227" s="1">
        <f>_xlfn.XLOOKUP(C227,'Export Action'!$A$3:$A$1999,'Export Action'!$AM$3:$AM$1999)</f>
        <v>30</v>
      </c>
      <c r="M227" s="5">
        <f>_xlfn.XLOOKUP(A227,'Export 2022'!$K$3:$K$1000,'Export 2022'!$AF$3:$AF$1000)</f>
        <v>1000</v>
      </c>
      <c r="N227" s="5">
        <f>_xlfn.XLOOKUP(A227,'Export 2023'!$K$3:$K$1000,'Export 2023'!$AF$3:$AF$1000)</f>
        <v>0</v>
      </c>
      <c r="O227" s="5">
        <f>_xlfn.XLOOKUP(A227,'Export Dossier'!$K$3:$K$974,'Export Dossier'!$AD$3:$AD$974)</f>
        <v>5000</v>
      </c>
      <c r="P227" s="31">
        <f>_xlfn.XLOOKUP(C227,'Export Action'!$A$3:$A$1999,'Export Action'!$AS$3:$AS$1999)</f>
        <v>2000</v>
      </c>
      <c r="Q227" s="29">
        <f>(_xlfn.XLOOKUP(C227,'Export Action'!$A$3:$A$1999,'Export Action'!$AS$3:$AS$1999))/_xlfn.XLOOKUP(C227,'Export Action'!$A$3:$A$1999,'Export Action'!$AR$3:$AR$1999)</f>
        <v>0.4854368932038835</v>
      </c>
      <c r="R227" s="63" t="str">
        <f>IF(OR(_xlfn.XLOOKUP(C227,'Export Action'!$A$3:$A$1999,'Export Action'!$AO$3:$AO$1999)="Communes ZRR./bassins de vie pop &gt; 50% ZRR",_xlfn.XLOOKUP(C227,'Export Action'!$A$3:$A$1999,'Export Action'!$AO$3:$AO$1999)="Contrats de relance et de transition écologique (CRTE) rural"),"Oui","Non")</f>
        <v>Oui</v>
      </c>
      <c r="S227" s="73"/>
      <c r="T227" s="74">
        <f t="shared" si="5"/>
        <v>62</v>
      </c>
      <c r="U227" s="75"/>
      <c r="V227" s="8" t="str" cm="1">
        <f t="array" ref="V227">IF(SUMPRODUCT((Tableau13[NOM DE LA STRUCTURE]=Tableau13[[#This Row],[NOM DE LA STRUCTURE]])*Tableau13[MONTANT PROPOSE POUR L''ACTION])=0,"",SUMPRODUCT((Tableau13[NOM DE LA STRUCTURE]=Tableau13[[#This Row],[NOM DE LA STRUCTURE]])*Tableau13[MONTANT PROPOSE POUR L''ACTION]))</f>
        <v/>
      </c>
      <c r="W227" s="79"/>
    </row>
    <row r="228" spans="1:23" ht="33" hidden="1" customHeight="1" x14ac:dyDescent="0.25">
      <c r="A228" s="13" t="str">
        <f>_xlfn.XLOOKUP(C228,'Export Action'!$A$3:$A$1999,'Export Action'!$L$3:$L$1999)</f>
        <v>44748185400027</v>
      </c>
      <c r="B228" s="84" t="str">
        <f>_xlfn.XLOOKUP(A228,'Export Action'!$L$3:$L$1999,'Export Action'!$O$3:$O$1999)</f>
        <v>COMITE DEPARTEMENTAL DE L'ARIEGE DE TENNIS DE TABLE</v>
      </c>
      <c r="C228" s="1" t="s">
        <v>18185</v>
      </c>
      <c r="D228" s="36" t="str">
        <f>_xlfn.XLOOKUP(C228,'Export Action'!$A$3:$A$1999,'Export Action'!$X$3:$X$1999)</f>
        <v>Création de nouvelles pratiques</v>
      </c>
      <c r="E228" s="1" t="str">
        <f>_xlfn.XLOOKUP(A228,'Export Dossier'!$K$3:$K$974,'Export Dossier'!$D$3:$D$974)</f>
        <v>FFTT-OCC-24-0004</v>
      </c>
      <c r="F228" s="1" t="str">
        <f>_xlfn.XLOOKUP(C228,'Export Action'!$A$3:$A$1999,'Export Action'!$AE$3:$AE$1999)</f>
        <v>Nouvelles pratiques</v>
      </c>
      <c r="G228" s="68"/>
      <c r="H228" s="71"/>
      <c r="I228" s="71"/>
      <c r="J228" s="1" t="str">
        <f>_xlfn.XLOOKUP(C228,'Export Action'!$A$3:$A$1999,'Export Action'!$J$3:$J$1999)</f>
        <v>Première demande</v>
      </c>
      <c r="K228" s="1" t="str">
        <f>_xlfn.XLOOKUP(C228,'Export Action'!$A$3:$A$1999,'Export Action'!$AL$3:$AL$1999)</f>
        <v>Mixte</v>
      </c>
      <c r="L228" s="1">
        <f>_xlfn.XLOOKUP(C228,'Export Action'!$A$3:$A$1999,'Export Action'!$AM$3:$AM$1999)</f>
        <v>30</v>
      </c>
      <c r="M228" s="5">
        <f>_xlfn.XLOOKUP(A228,'Export 2022'!$K$3:$K$1000,'Export 2022'!$AF$3:$AF$1000)</f>
        <v>1000</v>
      </c>
      <c r="N228" s="5">
        <f>_xlfn.XLOOKUP(A228,'Export 2023'!$K$3:$K$1000,'Export 2023'!$AF$3:$AF$1000)</f>
        <v>0</v>
      </c>
      <c r="O228" s="5">
        <f>_xlfn.XLOOKUP(A228,'Export Dossier'!$K$3:$K$974,'Export Dossier'!$AD$3:$AD$974)</f>
        <v>5000</v>
      </c>
      <c r="P228" s="31">
        <f>_xlfn.XLOOKUP(C228,'Export Action'!$A$3:$A$1999,'Export Action'!$AS$3:$AS$1999)</f>
        <v>1500</v>
      </c>
      <c r="Q228" s="29">
        <f>(_xlfn.XLOOKUP(C228,'Export Action'!$A$3:$A$1999,'Export Action'!$AS$3:$AS$1999))/_xlfn.XLOOKUP(C228,'Export Action'!$A$3:$A$1999,'Export Action'!$AR$3:$AR$1999)</f>
        <v>0.42253521126760563</v>
      </c>
      <c r="R228" s="63" t="str">
        <f>IF(OR(_xlfn.XLOOKUP(C228,'Export Action'!$A$3:$A$1999,'Export Action'!$AO$3:$AO$1999)="Communes ZRR./bassins de vie pop &gt; 50% ZRR",_xlfn.XLOOKUP(C228,'Export Action'!$A$3:$A$1999,'Export Action'!$AO$3:$AO$1999)="Contrats de relance et de transition écologique (CRTE) rural"),"Oui","Non")</f>
        <v>Oui</v>
      </c>
      <c r="S228" s="73"/>
      <c r="T228" s="74">
        <f t="shared" si="5"/>
        <v>62</v>
      </c>
      <c r="U228" s="75"/>
      <c r="V228" s="8" t="str" cm="1">
        <f t="array" ref="V228">IF(SUMPRODUCT((Tableau13[NOM DE LA STRUCTURE]=Tableau13[[#This Row],[NOM DE LA STRUCTURE]])*Tableau13[MONTANT PROPOSE POUR L''ACTION])=0,"",SUMPRODUCT((Tableau13[NOM DE LA STRUCTURE]=Tableau13[[#This Row],[NOM DE LA STRUCTURE]])*Tableau13[MONTANT PROPOSE POUR L''ACTION]))</f>
        <v/>
      </c>
      <c r="W228" s="79"/>
    </row>
    <row r="229" spans="1:23" ht="33" hidden="1" customHeight="1" x14ac:dyDescent="0.25">
      <c r="A229" s="13" t="str">
        <f>_xlfn.XLOOKUP(C229,'Export Action'!$A$3:$A$1999,'Export Action'!$L$3:$L$1999)</f>
        <v>38896550100025</v>
      </c>
      <c r="B229" s="84" t="str">
        <f>_xlfn.XLOOKUP(A229,'Export Action'!$L$3:$L$1999,'Export Action'!$O$3:$O$1999)</f>
        <v>COMITE DEPARTEMENTAL DE TENNIS DE TABLE DE TARN-ET-GARONNE</v>
      </c>
      <c r="C229" s="1" t="s">
        <v>2182</v>
      </c>
      <c r="D229" s="36" t="str">
        <f>_xlfn.XLOOKUP(C229,'Export Action'!$A$3:$A$1999,'Export Action'!$X$3:$X$1999)</f>
        <v>Ping Citoyen : Recrutement/Fidélisation des jeunes</v>
      </c>
      <c r="E229" s="1" t="str">
        <f>_xlfn.XLOOKUP(A229,'Export Dossier'!$K$3:$K$974,'Export Dossier'!$D$3:$D$974)</f>
        <v>FFTT-OCC-24-0008</v>
      </c>
      <c r="F229" s="1" t="str">
        <f>_xlfn.XLOOKUP(C229,'Export Action'!$A$3:$A$1999,'Export Action'!$AE$3:$AE$1999)</f>
        <v>Ping Educatif</v>
      </c>
      <c r="G229" s="68"/>
      <c r="H229" s="71"/>
      <c r="I229" s="71"/>
      <c r="J229" s="1" t="str">
        <f>_xlfn.XLOOKUP(C229,'Export Action'!$A$3:$A$1999,'Export Action'!$J$3:$J$1999)</f>
        <v>Renouvellement</v>
      </c>
      <c r="K229" s="1" t="str">
        <f>_xlfn.XLOOKUP(C229,'Export Action'!$A$3:$A$1999,'Export Action'!$AL$3:$AL$1999)</f>
        <v>Mixte</v>
      </c>
      <c r="L229" s="1">
        <f>_xlfn.XLOOKUP(C229,'Export Action'!$A$3:$A$1999,'Export Action'!$AM$3:$AM$1999)</f>
        <v>500</v>
      </c>
      <c r="M229" s="5">
        <f>_xlfn.XLOOKUP(A229,'Export 2022'!$K$3:$K$1000,'Export 2022'!$AF$3:$AF$1000)</f>
        <v>4000</v>
      </c>
      <c r="N229" s="5">
        <f>_xlfn.XLOOKUP(A229,'Export 2023'!$K$3:$K$1000,'Export 2023'!$AF$3:$AF$1000)</f>
        <v>5300</v>
      </c>
      <c r="O229" s="5">
        <f>_xlfn.XLOOKUP(A229,'Export Dossier'!$K$3:$K$974,'Export Dossier'!$AD$3:$AD$974)</f>
        <v>8000</v>
      </c>
      <c r="P229" s="31">
        <f>_xlfn.XLOOKUP(C229,'Export Action'!$A$3:$A$1999,'Export Action'!$AS$3:$AS$1999)</f>
        <v>2000</v>
      </c>
      <c r="Q229" s="29">
        <f>(_xlfn.XLOOKUP(C229,'Export Action'!$A$3:$A$1999,'Export Action'!$AS$3:$AS$1999))/_xlfn.XLOOKUP(C229,'Export Action'!$A$3:$A$1999,'Export Action'!$AR$3:$AR$1999)</f>
        <v>0.25</v>
      </c>
      <c r="R229" s="63" t="str">
        <f>IF(OR(_xlfn.XLOOKUP(C229,'Export Action'!$A$3:$A$1999,'Export Action'!$AO$3:$AO$1999)="Communes ZRR./bassins de vie pop &gt; 50% ZRR",_xlfn.XLOOKUP(C229,'Export Action'!$A$3:$A$1999,'Export Action'!$AO$3:$AO$1999)="Contrats de relance et de transition écologique (CRTE) rural"),"Oui","Non")</f>
        <v>Non</v>
      </c>
      <c r="S229" s="73"/>
      <c r="T229" s="74">
        <f t="shared" si="5"/>
        <v>63</v>
      </c>
      <c r="U229" s="75"/>
      <c r="V229" s="8" t="str" cm="1">
        <f t="array" ref="V229">IF(SUMPRODUCT((Tableau13[NOM DE LA STRUCTURE]=Tableau13[[#This Row],[NOM DE LA STRUCTURE]])*Tableau13[MONTANT PROPOSE POUR L''ACTION])=0,"",SUMPRODUCT((Tableau13[NOM DE LA STRUCTURE]=Tableau13[[#This Row],[NOM DE LA STRUCTURE]])*Tableau13[MONTANT PROPOSE POUR L''ACTION]))</f>
        <v/>
      </c>
      <c r="W229" s="79"/>
    </row>
    <row r="230" spans="1:23" ht="33" hidden="1" customHeight="1" x14ac:dyDescent="0.25">
      <c r="A230" s="13" t="str">
        <f>_xlfn.XLOOKUP(C230,'Export Action'!$A$3:$A$1999,'Export Action'!$L$3:$L$1999)</f>
        <v>38896550100025</v>
      </c>
      <c r="B230" s="84" t="str">
        <f>_xlfn.XLOOKUP(A230,'Export Action'!$L$3:$L$1999,'Export Action'!$O$3:$O$1999)</f>
        <v>COMITE DEPARTEMENTAL DE TENNIS DE TABLE DE TARN-ET-GARONNE</v>
      </c>
      <c r="C230" s="1" t="s">
        <v>2197</v>
      </c>
      <c r="D230" s="36" t="str">
        <f>_xlfn.XLOOKUP(C230,'Export Action'!$A$3:$A$1999,'Export Action'!$X$3:$X$1999)</f>
        <v>Accession territoriale au sport de Haut-Niveau</v>
      </c>
      <c r="E230" s="1" t="str">
        <f>_xlfn.XLOOKUP(A230,'Export Dossier'!$K$3:$K$974,'Export Dossier'!$D$3:$D$974)</f>
        <v>FFTT-OCC-24-0008</v>
      </c>
      <c r="F230" s="1" t="str">
        <f>_xlfn.XLOOKUP(C230,'Export Action'!$A$3:$A$1999,'Export Action'!$AE$3:$AE$1999)</f>
        <v>Ping Actif</v>
      </c>
      <c r="G230" s="68"/>
      <c r="H230" s="71"/>
      <c r="I230" s="71"/>
      <c r="J230" s="1" t="str">
        <f>_xlfn.XLOOKUP(C230,'Export Action'!$A$3:$A$1999,'Export Action'!$J$3:$J$1999)</f>
        <v>Renouvellement</v>
      </c>
      <c r="K230" s="1" t="str">
        <f>_xlfn.XLOOKUP(C230,'Export Action'!$A$3:$A$1999,'Export Action'!$AL$3:$AL$1999)</f>
        <v>Mixte</v>
      </c>
      <c r="L230" s="1">
        <f>_xlfn.XLOOKUP(C230,'Export Action'!$A$3:$A$1999,'Export Action'!$AM$3:$AM$1999)</f>
        <v>200</v>
      </c>
      <c r="M230" s="5">
        <f>_xlfn.XLOOKUP(A230,'Export 2022'!$K$3:$K$1000,'Export 2022'!$AF$3:$AF$1000)</f>
        <v>4000</v>
      </c>
      <c r="N230" s="5">
        <f>_xlfn.XLOOKUP(A230,'Export 2023'!$K$3:$K$1000,'Export 2023'!$AF$3:$AF$1000)</f>
        <v>5300</v>
      </c>
      <c r="O230" s="5">
        <f>_xlfn.XLOOKUP(A230,'Export Dossier'!$K$3:$K$974,'Export Dossier'!$AD$3:$AD$974)</f>
        <v>8000</v>
      </c>
      <c r="P230" s="31">
        <f>_xlfn.XLOOKUP(C230,'Export Action'!$A$3:$A$1999,'Export Action'!$AS$3:$AS$1999)</f>
        <v>2500</v>
      </c>
      <c r="Q230" s="29">
        <f>(_xlfn.XLOOKUP(C230,'Export Action'!$A$3:$A$1999,'Export Action'!$AS$3:$AS$1999))/_xlfn.XLOOKUP(C230,'Export Action'!$A$3:$A$1999,'Export Action'!$AR$3:$AR$1999)</f>
        <v>0.29411764705882354</v>
      </c>
      <c r="R230" s="63" t="str">
        <f>IF(OR(_xlfn.XLOOKUP(C230,'Export Action'!$A$3:$A$1999,'Export Action'!$AO$3:$AO$1999)="Communes ZRR./bassins de vie pop &gt; 50% ZRR",_xlfn.XLOOKUP(C230,'Export Action'!$A$3:$A$1999,'Export Action'!$AO$3:$AO$1999)="Contrats de relance et de transition écologique (CRTE) rural"),"Oui","Non")</f>
        <v>Non</v>
      </c>
      <c r="S230" s="73"/>
      <c r="T230" s="74">
        <f t="shared" si="5"/>
        <v>63</v>
      </c>
      <c r="U230" s="75"/>
      <c r="V230" s="8" t="str" cm="1">
        <f t="array" ref="V230">IF(SUMPRODUCT((Tableau13[NOM DE LA STRUCTURE]=Tableau13[[#This Row],[NOM DE LA STRUCTURE]])*Tableau13[MONTANT PROPOSE POUR L''ACTION])=0,"",SUMPRODUCT((Tableau13[NOM DE LA STRUCTURE]=Tableau13[[#This Row],[NOM DE LA STRUCTURE]])*Tableau13[MONTANT PROPOSE POUR L''ACTION]))</f>
        <v/>
      </c>
      <c r="W230" s="79"/>
    </row>
    <row r="231" spans="1:23" ht="33" hidden="1" customHeight="1" x14ac:dyDescent="0.25">
      <c r="A231" s="13" t="str">
        <f>_xlfn.XLOOKUP(C231,'Export Action'!$A$3:$A$1999,'Export Action'!$L$3:$L$1999)</f>
        <v>38896550100025</v>
      </c>
      <c r="B231" s="84" t="str">
        <f>_xlfn.XLOOKUP(A231,'Export Action'!$L$3:$L$1999,'Export Action'!$O$3:$O$1999)</f>
        <v>COMITE DEPARTEMENTAL DE TENNIS DE TABLE DE TARN-ET-GARONNE</v>
      </c>
      <c r="C231" s="1" t="s">
        <v>2200</v>
      </c>
      <c r="D231" s="36" t="str">
        <f>_xlfn.XLOOKUP(C231,'Export Action'!$A$3:$A$1999,'Export Action'!$X$3:$X$1999)</f>
        <v>Nouvelles Pratique : Ping Extérieur</v>
      </c>
      <c r="E231" s="1" t="str">
        <f>_xlfn.XLOOKUP(A231,'Export Dossier'!$K$3:$K$974,'Export Dossier'!$D$3:$D$974)</f>
        <v>FFTT-OCC-24-0008</v>
      </c>
      <c r="F231" s="1" t="str">
        <f>_xlfn.XLOOKUP(C231,'Export Action'!$A$3:$A$1999,'Export Action'!$AE$3:$AE$1999)</f>
        <v>Nouvelles pratiques</v>
      </c>
      <c r="G231" s="68"/>
      <c r="H231" s="71"/>
      <c r="I231" s="71"/>
      <c r="J231" s="1" t="str">
        <f>_xlfn.XLOOKUP(C231,'Export Action'!$A$3:$A$1999,'Export Action'!$J$3:$J$1999)</f>
        <v>Renouvellement</v>
      </c>
      <c r="K231" s="1" t="str">
        <f>_xlfn.XLOOKUP(C231,'Export Action'!$A$3:$A$1999,'Export Action'!$AL$3:$AL$1999)</f>
        <v>Mixte</v>
      </c>
      <c r="L231" s="1">
        <f>_xlfn.XLOOKUP(C231,'Export Action'!$A$3:$A$1999,'Export Action'!$AM$3:$AM$1999)</f>
        <v>200</v>
      </c>
      <c r="M231" s="5">
        <f>_xlfn.XLOOKUP(A231,'Export 2022'!$K$3:$K$1000,'Export 2022'!$AF$3:$AF$1000)</f>
        <v>4000</v>
      </c>
      <c r="N231" s="5">
        <f>_xlfn.XLOOKUP(A231,'Export 2023'!$K$3:$K$1000,'Export 2023'!$AF$3:$AF$1000)</f>
        <v>5300</v>
      </c>
      <c r="O231" s="5">
        <f>_xlfn.XLOOKUP(A231,'Export Dossier'!$K$3:$K$974,'Export Dossier'!$AD$3:$AD$974)</f>
        <v>8000</v>
      </c>
      <c r="P231" s="31">
        <f>_xlfn.XLOOKUP(C231,'Export Action'!$A$3:$A$1999,'Export Action'!$AS$3:$AS$1999)</f>
        <v>1500</v>
      </c>
      <c r="Q231" s="29">
        <f>(_xlfn.XLOOKUP(C231,'Export Action'!$A$3:$A$1999,'Export Action'!$AS$3:$AS$1999))/_xlfn.XLOOKUP(C231,'Export Action'!$A$3:$A$1999,'Export Action'!$AR$3:$AR$1999)</f>
        <v>0.5</v>
      </c>
      <c r="R231" s="63" t="str">
        <f>IF(OR(_xlfn.XLOOKUP(C231,'Export Action'!$A$3:$A$1999,'Export Action'!$AO$3:$AO$1999)="Communes ZRR./bassins de vie pop &gt; 50% ZRR",_xlfn.XLOOKUP(C231,'Export Action'!$A$3:$A$1999,'Export Action'!$AO$3:$AO$1999)="Contrats de relance et de transition écologique (CRTE) rural"),"Oui","Non")</f>
        <v>Non</v>
      </c>
      <c r="S231" s="73"/>
      <c r="T231" s="74">
        <f t="shared" si="5"/>
        <v>63</v>
      </c>
      <c r="U231" s="75"/>
      <c r="V231" s="8" t="str" cm="1">
        <f t="array" ref="V231">IF(SUMPRODUCT((Tableau13[NOM DE LA STRUCTURE]=Tableau13[[#This Row],[NOM DE LA STRUCTURE]])*Tableau13[MONTANT PROPOSE POUR L''ACTION])=0,"",SUMPRODUCT((Tableau13[NOM DE LA STRUCTURE]=Tableau13[[#This Row],[NOM DE LA STRUCTURE]])*Tableau13[MONTANT PROPOSE POUR L''ACTION]))</f>
        <v/>
      </c>
      <c r="W231" s="79"/>
    </row>
    <row r="232" spans="1:23" ht="33" hidden="1" customHeight="1" x14ac:dyDescent="0.25">
      <c r="A232" s="13" t="str">
        <f>_xlfn.XLOOKUP(C232,'Export Action'!$A$3:$A$1999,'Export Action'!$L$3:$L$1999)</f>
        <v>38896550100025</v>
      </c>
      <c r="B232" s="84" t="str">
        <f>_xlfn.XLOOKUP(A232,'Export Action'!$L$3:$L$1999,'Export Action'!$O$3:$O$1999)</f>
        <v>COMITE DEPARTEMENTAL DE TENNIS DE TABLE DE TARN-ET-GARONNE</v>
      </c>
      <c r="C232" s="1" t="s">
        <v>2205</v>
      </c>
      <c r="D232" s="36" t="str">
        <f>_xlfn.XLOOKUP(C232,'Export Action'!$A$3:$A$1999,'Export Action'!$X$3:$X$1999)</f>
        <v>Structuration club de demain : Soutien aux clubs</v>
      </c>
      <c r="E232" s="1" t="str">
        <f>_xlfn.XLOOKUP(A232,'Export Dossier'!$K$3:$K$974,'Export Dossier'!$D$3:$D$974)</f>
        <v>FFTT-OCC-24-0008</v>
      </c>
      <c r="F232" s="1" t="str">
        <f>_xlfn.XLOOKUP(C232,'Export Action'!$A$3:$A$1999,'Export Action'!$AE$3:$AE$1999)</f>
        <v>Structuration clubs/comités de demain</v>
      </c>
      <c r="G232" s="68"/>
      <c r="H232" s="71"/>
      <c r="I232" s="71"/>
      <c r="J232" s="1" t="str">
        <f>_xlfn.XLOOKUP(C232,'Export Action'!$A$3:$A$1999,'Export Action'!$J$3:$J$1999)</f>
        <v>Renouvellement</v>
      </c>
      <c r="K232" s="1" t="str">
        <f>_xlfn.XLOOKUP(C232,'Export Action'!$A$3:$A$1999,'Export Action'!$AL$3:$AL$1999)</f>
        <v>Mixte</v>
      </c>
      <c r="L232" s="1">
        <f>_xlfn.XLOOKUP(C232,'Export Action'!$A$3:$A$1999,'Export Action'!$AM$3:$AM$1999)</f>
        <v>500</v>
      </c>
      <c r="M232" s="5">
        <f>_xlfn.XLOOKUP(A232,'Export 2022'!$K$3:$K$1000,'Export 2022'!$AF$3:$AF$1000)</f>
        <v>4000</v>
      </c>
      <c r="N232" s="5">
        <f>_xlfn.XLOOKUP(A232,'Export 2023'!$K$3:$K$1000,'Export 2023'!$AF$3:$AF$1000)</f>
        <v>5300</v>
      </c>
      <c r="O232" s="5">
        <f>_xlfn.XLOOKUP(A232,'Export Dossier'!$K$3:$K$974,'Export Dossier'!$AD$3:$AD$974)</f>
        <v>8000</v>
      </c>
      <c r="P232" s="31">
        <f>_xlfn.XLOOKUP(C232,'Export Action'!$A$3:$A$1999,'Export Action'!$AS$3:$AS$1999)</f>
        <v>2000</v>
      </c>
      <c r="Q232" s="29">
        <f>(_xlfn.XLOOKUP(C232,'Export Action'!$A$3:$A$1999,'Export Action'!$AS$3:$AS$1999))/_xlfn.XLOOKUP(C232,'Export Action'!$A$3:$A$1999,'Export Action'!$AR$3:$AR$1999)</f>
        <v>0.33333333333333331</v>
      </c>
      <c r="R232" s="63" t="str">
        <f>IF(OR(_xlfn.XLOOKUP(C232,'Export Action'!$A$3:$A$1999,'Export Action'!$AO$3:$AO$1999)="Communes ZRR./bassins de vie pop &gt; 50% ZRR",_xlfn.XLOOKUP(C232,'Export Action'!$A$3:$A$1999,'Export Action'!$AO$3:$AO$1999)="Contrats de relance et de transition écologique (CRTE) rural"),"Oui","Non")</f>
        <v>Non</v>
      </c>
      <c r="S232" s="73"/>
      <c r="T232" s="74">
        <f t="shared" si="5"/>
        <v>63</v>
      </c>
      <c r="U232" s="75"/>
      <c r="V232" s="8" t="str" cm="1">
        <f t="array" ref="V232">IF(SUMPRODUCT((Tableau13[NOM DE LA STRUCTURE]=Tableau13[[#This Row],[NOM DE LA STRUCTURE]])*Tableau13[MONTANT PROPOSE POUR L''ACTION])=0,"",SUMPRODUCT((Tableau13[NOM DE LA STRUCTURE]=Tableau13[[#This Row],[NOM DE LA STRUCTURE]])*Tableau13[MONTANT PROPOSE POUR L''ACTION]))</f>
        <v/>
      </c>
      <c r="W232" s="79"/>
    </row>
    <row r="233" spans="1:23" ht="33" hidden="1" customHeight="1" x14ac:dyDescent="0.25">
      <c r="A233" s="13" t="str">
        <f>_xlfn.XLOOKUP(C233,'Export Action'!$A$3:$A$1999,'Export Action'!$L$3:$L$1999)</f>
        <v>41846930000051</v>
      </c>
      <c r="B233" s="84" t="str">
        <f>_xlfn.XLOOKUP(A233,'Export Action'!$L$3:$L$1999,'Export Action'!$O$3:$O$1999)</f>
        <v>COMITE DÉPARTEMENTAL DE L'AVEYRON DE TENNIS DE TABLE</v>
      </c>
      <c r="C233" s="1" t="s">
        <v>12852</v>
      </c>
      <c r="D233" s="36" t="str">
        <f>_xlfn.XLOOKUP(C233,'Export Action'!$A$3:$A$1999,'Export Action'!$X$3:$X$1999)</f>
        <v>Développement du tennis de table Aveyronnais et pérennisation des clubs</v>
      </c>
      <c r="E233" s="1" t="str">
        <f>_xlfn.XLOOKUP(A233,'Export Dossier'!$K$3:$K$974,'Export Dossier'!$D$3:$D$974)</f>
        <v>FFTT-OCC-24-0010</v>
      </c>
      <c r="F233" s="1" t="str">
        <f>_xlfn.XLOOKUP(C233,'Export Action'!$A$3:$A$1999,'Export Action'!$AE$3:$AE$1999)</f>
        <v>Nouvelles pratiques</v>
      </c>
      <c r="G233" s="68"/>
      <c r="H233" s="71"/>
      <c r="I233" s="71"/>
      <c r="J233" s="1" t="str">
        <f>_xlfn.XLOOKUP(C233,'Export Action'!$A$3:$A$1999,'Export Action'!$J$3:$J$1999)</f>
        <v>Renouvellement</v>
      </c>
      <c r="K233" s="1" t="str">
        <f>_xlfn.XLOOKUP(C233,'Export Action'!$A$3:$A$1999,'Export Action'!$AL$3:$AL$1999)</f>
        <v>Mixte</v>
      </c>
      <c r="L233" s="1">
        <f>_xlfn.XLOOKUP(C233,'Export Action'!$A$3:$A$1999,'Export Action'!$AM$3:$AM$1999)</f>
        <v>200</v>
      </c>
      <c r="M233" s="5">
        <f>_xlfn.XLOOKUP(A233,'Export 2022'!$K$3:$K$1000,'Export 2022'!$AF$3:$AF$1000)</f>
        <v>1500</v>
      </c>
      <c r="N233" s="5">
        <f>_xlfn.XLOOKUP(A233,'Export 2023'!$K$3:$K$1000,'Export 2023'!$AF$3:$AF$1000)</f>
        <v>3600</v>
      </c>
      <c r="O233" s="5">
        <f>_xlfn.XLOOKUP(A233,'Export Dossier'!$K$3:$K$974,'Export Dossier'!$AD$3:$AD$974)</f>
        <v>2300</v>
      </c>
      <c r="P233" s="31">
        <f>_xlfn.XLOOKUP(C233,'Export Action'!$A$3:$A$1999,'Export Action'!$AS$3:$AS$1999)</f>
        <v>500</v>
      </c>
      <c r="Q233" s="29">
        <f>(_xlfn.XLOOKUP(C233,'Export Action'!$A$3:$A$1999,'Export Action'!$AS$3:$AS$1999))/_xlfn.XLOOKUP(C233,'Export Action'!$A$3:$A$1999,'Export Action'!$AR$3:$AR$1999)</f>
        <v>0.41666666666666669</v>
      </c>
      <c r="R233" s="63" t="str">
        <f>IF(OR(_xlfn.XLOOKUP(C233,'Export Action'!$A$3:$A$1999,'Export Action'!$AO$3:$AO$1999)="Communes ZRR./bassins de vie pop &gt; 50% ZRR",_xlfn.XLOOKUP(C233,'Export Action'!$A$3:$A$1999,'Export Action'!$AO$3:$AO$1999)="Contrats de relance et de transition écologique (CRTE) rural"),"Oui","Non")</f>
        <v>Oui</v>
      </c>
      <c r="S233" s="73"/>
      <c r="T233" s="74">
        <f t="shared" si="5"/>
        <v>64</v>
      </c>
      <c r="U233" s="75"/>
      <c r="V233" s="8" t="str" cm="1">
        <f t="array" ref="V233">IF(SUMPRODUCT((Tableau13[NOM DE LA STRUCTURE]=Tableau13[[#This Row],[NOM DE LA STRUCTURE]])*Tableau13[MONTANT PROPOSE POUR L''ACTION])=0,"",SUMPRODUCT((Tableau13[NOM DE LA STRUCTURE]=Tableau13[[#This Row],[NOM DE LA STRUCTURE]])*Tableau13[MONTANT PROPOSE POUR L''ACTION]))</f>
        <v/>
      </c>
      <c r="W233" s="79"/>
    </row>
    <row r="234" spans="1:23" ht="33" hidden="1" customHeight="1" x14ac:dyDescent="0.25">
      <c r="A234" s="13" t="str">
        <f>_xlfn.XLOOKUP(C234,'Export Action'!$A$3:$A$1999,'Export Action'!$L$3:$L$1999)</f>
        <v>41846930000051</v>
      </c>
      <c r="B234" s="84" t="str">
        <f>_xlfn.XLOOKUP(A234,'Export Action'!$L$3:$L$1999,'Export Action'!$O$3:$O$1999)</f>
        <v>COMITE DÉPARTEMENTAL DE L'AVEYRON DE TENNIS DE TABLE</v>
      </c>
      <c r="C234" s="1" t="s">
        <v>12860</v>
      </c>
      <c r="D234" s="36" t="str">
        <f>_xlfn.XLOOKUP(C234,'Export Action'!$A$3:$A$1999,'Export Action'!$X$3:$X$1999)</f>
        <v>Promotion du sport santé</v>
      </c>
      <c r="E234" s="1" t="str">
        <f>_xlfn.XLOOKUP(A234,'Export Dossier'!$K$3:$K$974,'Export Dossier'!$D$3:$D$974)</f>
        <v>FFTT-OCC-24-0010</v>
      </c>
      <c r="F234" s="1" t="str">
        <f>_xlfn.XLOOKUP(C234,'Export Action'!$A$3:$A$1999,'Export Action'!$AE$3:$AE$1999)</f>
        <v>Ping Actif</v>
      </c>
      <c r="G234" s="68"/>
      <c r="H234" s="71"/>
      <c r="I234" s="71"/>
      <c r="J234" s="1" t="str">
        <f>_xlfn.XLOOKUP(C234,'Export Action'!$A$3:$A$1999,'Export Action'!$J$3:$J$1999)</f>
        <v>Première demande</v>
      </c>
      <c r="K234" s="1" t="str">
        <f>_xlfn.XLOOKUP(C234,'Export Action'!$A$3:$A$1999,'Export Action'!$AL$3:$AL$1999)</f>
        <v>Mixte</v>
      </c>
      <c r="L234" s="1">
        <f>_xlfn.XLOOKUP(C234,'Export Action'!$A$3:$A$1999,'Export Action'!$AM$3:$AM$1999)</f>
        <v>50</v>
      </c>
      <c r="M234" s="5">
        <f>_xlfn.XLOOKUP(A234,'Export 2022'!$K$3:$K$1000,'Export 2022'!$AF$3:$AF$1000)</f>
        <v>1500</v>
      </c>
      <c r="N234" s="5">
        <f>_xlfn.XLOOKUP(A234,'Export 2023'!$K$3:$K$1000,'Export 2023'!$AF$3:$AF$1000)</f>
        <v>3600</v>
      </c>
      <c r="O234" s="5">
        <f>_xlfn.XLOOKUP(A234,'Export Dossier'!$K$3:$K$974,'Export Dossier'!$AD$3:$AD$974)</f>
        <v>2300</v>
      </c>
      <c r="P234" s="31">
        <f>_xlfn.XLOOKUP(C234,'Export Action'!$A$3:$A$1999,'Export Action'!$AS$3:$AS$1999)</f>
        <v>1300</v>
      </c>
      <c r="Q234" s="29">
        <f>(_xlfn.XLOOKUP(C234,'Export Action'!$A$3:$A$1999,'Export Action'!$AS$3:$AS$1999))/_xlfn.XLOOKUP(C234,'Export Action'!$A$3:$A$1999,'Export Action'!$AR$3:$AR$1999)</f>
        <v>0.52</v>
      </c>
      <c r="R234" s="63" t="str">
        <f>IF(OR(_xlfn.XLOOKUP(C234,'Export Action'!$A$3:$A$1999,'Export Action'!$AO$3:$AO$1999)="Communes ZRR./bassins de vie pop &gt; 50% ZRR",_xlfn.XLOOKUP(C234,'Export Action'!$A$3:$A$1999,'Export Action'!$AO$3:$AO$1999)="Contrats de relance et de transition écologique (CRTE) rural"),"Oui","Non")</f>
        <v>Oui</v>
      </c>
      <c r="S234" s="73"/>
      <c r="T234" s="74">
        <f t="shared" si="5"/>
        <v>64</v>
      </c>
      <c r="U234" s="75"/>
      <c r="V234" s="8" t="str" cm="1">
        <f t="array" ref="V234">IF(SUMPRODUCT((Tableau13[NOM DE LA STRUCTURE]=Tableau13[[#This Row],[NOM DE LA STRUCTURE]])*Tableau13[MONTANT PROPOSE POUR L''ACTION])=0,"",SUMPRODUCT((Tableau13[NOM DE LA STRUCTURE]=Tableau13[[#This Row],[NOM DE LA STRUCTURE]])*Tableau13[MONTANT PROPOSE POUR L''ACTION]))</f>
        <v/>
      </c>
      <c r="W234" s="79"/>
    </row>
    <row r="235" spans="1:23" ht="33" hidden="1" customHeight="1" x14ac:dyDescent="0.25">
      <c r="A235" s="13" t="str">
        <f>_xlfn.XLOOKUP(C235,'Export Action'!$A$3:$A$1999,'Export Action'!$L$3:$L$1999)</f>
        <v>41846930000051</v>
      </c>
      <c r="B235" s="84" t="str">
        <f>_xlfn.XLOOKUP(A235,'Export Action'!$L$3:$L$1999,'Export Action'!$O$3:$O$1999)</f>
        <v>COMITE DÉPARTEMENTAL DE L'AVEYRON DE TENNIS DE TABLE</v>
      </c>
      <c r="C235" s="1" t="s">
        <v>12866</v>
      </c>
      <c r="D235" s="36" t="str">
        <f>_xlfn.XLOOKUP(C235,'Export Action'!$A$3:$A$1999,'Export Action'!$X$3:$X$1999)</f>
        <v>Ping inclusif</v>
      </c>
      <c r="E235" s="1" t="str">
        <f>_xlfn.XLOOKUP(A235,'Export Dossier'!$K$3:$K$974,'Export Dossier'!$D$3:$D$974)</f>
        <v>FFTT-OCC-24-0010</v>
      </c>
      <c r="F235" s="1" t="str">
        <f>_xlfn.XLOOKUP(C235,'Export Action'!$A$3:$A$1999,'Export Action'!$AE$3:$AE$1999)</f>
        <v>Ping Inclusif</v>
      </c>
      <c r="G235" s="68"/>
      <c r="H235" s="71"/>
      <c r="I235" s="71"/>
      <c r="J235" s="1" t="str">
        <f>_xlfn.XLOOKUP(C235,'Export Action'!$A$3:$A$1999,'Export Action'!$J$3:$J$1999)</f>
        <v>Première demande</v>
      </c>
      <c r="K235" s="1" t="str">
        <f>_xlfn.XLOOKUP(C235,'Export Action'!$A$3:$A$1999,'Export Action'!$AL$3:$AL$1999)</f>
        <v>Mixte</v>
      </c>
      <c r="L235" s="1">
        <f>_xlfn.XLOOKUP(C235,'Export Action'!$A$3:$A$1999,'Export Action'!$AM$3:$AM$1999)</f>
        <v>10</v>
      </c>
      <c r="M235" s="5">
        <f>_xlfn.XLOOKUP(A235,'Export 2022'!$K$3:$K$1000,'Export 2022'!$AF$3:$AF$1000)</f>
        <v>1500</v>
      </c>
      <c r="N235" s="5">
        <f>_xlfn.XLOOKUP(A235,'Export 2023'!$K$3:$K$1000,'Export 2023'!$AF$3:$AF$1000)</f>
        <v>3600</v>
      </c>
      <c r="O235" s="5">
        <f>_xlfn.XLOOKUP(A235,'Export Dossier'!$K$3:$K$974,'Export Dossier'!$AD$3:$AD$974)</f>
        <v>2300</v>
      </c>
      <c r="P235" s="31">
        <f>_xlfn.XLOOKUP(C235,'Export Action'!$A$3:$A$1999,'Export Action'!$AS$3:$AS$1999)</f>
        <v>500</v>
      </c>
      <c r="Q235" s="29">
        <f>(_xlfn.XLOOKUP(C235,'Export Action'!$A$3:$A$1999,'Export Action'!$AS$3:$AS$1999))/_xlfn.XLOOKUP(C235,'Export Action'!$A$3:$A$1999,'Export Action'!$AR$3:$AR$1999)</f>
        <v>0.38461538461538464</v>
      </c>
      <c r="R235" s="63" t="str">
        <f>IF(OR(_xlfn.XLOOKUP(C235,'Export Action'!$A$3:$A$1999,'Export Action'!$AO$3:$AO$1999)="Communes ZRR./bassins de vie pop &gt; 50% ZRR",_xlfn.XLOOKUP(C235,'Export Action'!$A$3:$A$1999,'Export Action'!$AO$3:$AO$1999)="Contrats de relance et de transition écologique (CRTE) rural"),"Oui","Non")</f>
        <v>Non</v>
      </c>
      <c r="S235" s="73"/>
      <c r="T235" s="74">
        <f t="shared" si="5"/>
        <v>64</v>
      </c>
      <c r="U235" s="75"/>
      <c r="V235" s="8" t="str" cm="1">
        <f t="array" ref="V235">IF(SUMPRODUCT((Tableau13[NOM DE LA STRUCTURE]=Tableau13[[#This Row],[NOM DE LA STRUCTURE]])*Tableau13[MONTANT PROPOSE POUR L''ACTION])=0,"",SUMPRODUCT((Tableau13[NOM DE LA STRUCTURE]=Tableau13[[#This Row],[NOM DE LA STRUCTURE]])*Tableau13[MONTANT PROPOSE POUR L''ACTION]))</f>
        <v/>
      </c>
      <c r="W235" s="79"/>
    </row>
    <row r="236" spans="1:23" ht="33" hidden="1" customHeight="1" x14ac:dyDescent="0.25">
      <c r="A236" s="13" t="str">
        <f>_xlfn.XLOOKUP(C236,'Export Action'!$A$3:$A$1999,'Export Action'!$L$3:$L$1999)</f>
        <v>39986826400017</v>
      </c>
      <c r="B236" s="84" t="str">
        <f>_xlfn.XLOOKUP(A236,'Export Action'!$L$3:$L$1999,'Export Action'!$O$3:$O$1999)</f>
        <v>FEDERATION FRANCAISE DE TENNIS DE TABLE - LIGUE LANGUEDOC-ROUSSILLON COMITE DEPARTEMENTAL DE L'AUDE</v>
      </c>
      <c r="C236" s="1" t="s">
        <v>12904</v>
      </c>
      <c r="D236" s="36" t="str">
        <f>_xlfn.XLOOKUP(C236,'Export Action'!$A$3:$A$1999,'Export Action'!$X$3:$X$1999)</f>
        <v>Nouvelles pratiques</v>
      </c>
      <c r="E236" s="1" t="str">
        <f>_xlfn.XLOOKUP(A236,'Export Dossier'!$K$3:$K$974,'Export Dossier'!$D$3:$D$974)</f>
        <v>FFTT-OCC-24-0013</v>
      </c>
      <c r="F236" s="1" t="str">
        <f>_xlfn.XLOOKUP(C236,'Export Action'!$A$3:$A$1999,'Export Action'!$AE$3:$AE$1999)</f>
        <v>Nouvelles pratiques</v>
      </c>
      <c r="G236" s="68"/>
      <c r="H236" s="71"/>
      <c r="I236" s="71"/>
      <c r="J236" s="1" t="str">
        <f>_xlfn.XLOOKUP(C236,'Export Action'!$A$3:$A$1999,'Export Action'!$J$3:$J$1999)</f>
        <v>Première demande</v>
      </c>
      <c r="K236" s="1" t="str">
        <f>_xlfn.XLOOKUP(C236,'Export Action'!$A$3:$A$1999,'Export Action'!$AL$3:$AL$1999)</f>
        <v>Mixte</v>
      </c>
      <c r="L236" s="1">
        <f>_xlfn.XLOOKUP(C236,'Export Action'!$A$3:$A$1999,'Export Action'!$AM$3:$AM$1999)</f>
        <v>300</v>
      </c>
      <c r="M236" s="5" t="e">
        <f>_xlfn.XLOOKUP(A236,'Export 2022'!$K$3:$K$1000,'Export 2022'!$AF$3:$AF$1000)</f>
        <v>#N/A</v>
      </c>
      <c r="N236" s="5" t="e">
        <f>_xlfn.XLOOKUP(A236,'Export 2023'!$K$3:$K$1000,'Export 2023'!$AF$3:$AF$1000)</f>
        <v>#N/A</v>
      </c>
      <c r="O236" s="5">
        <f>_xlfn.XLOOKUP(A236,'Export Dossier'!$K$3:$K$974,'Export Dossier'!$AD$3:$AD$974)</f>
        <v>5320</v>
      </c>
      <c r="P236" s="31">
        <f>_xlfn.XLOOKUP(C236,'Export Action'!$A$3:$A$1999,'Export Action'!$AS$3:$AS$1999)</f>
        <v>3280</v>
      </c>
      <c r="Q236" s="29">
        <f>(_xlfn.XLOOKUP(C236,'Export Action'!$A$3:$A$1999,'Export Action'!$AS$3:$AS$1999))/_xlfn.XLOOKUP(C236,'Export Action'!$A$3:$A$1999,'Export Action'!$AR$3:$AR$1999)</f>
        <v>0.57342657342657344</v>
      </c>
      <c r="R236" s="63" t="str">
        <f>IF(OR(_xlfn.XLOOKUP(C236,'Export Action'!$A$3:$A$1999,'Export Action'!$AO$3:$AO$1999)="Communes ZRR./bassins de vie pop &gt; 50% ZRR",_xlfn.XLOOKUP(C236,'Export Action'!$A$3:$A$1999,'Export Action'!$AO$3:$AO$1999)="Contrats de relance et de transition écologique (CRTE) rural"),"Oui","Non")</f>
        <v>Non</v>
      </c>
      <c r="S236" s="73"/>
      <c r="T236" s="74">
        <f t="shared" si="5"/>
        <v>65</v>
      </c>
      <c r="U236" s="75"/>
      <c r="V236" s="8" t="str" cm="1">
        <f t="array" ref="V236">IF(SUMPRODUCT((Tableau13[NOM DE LA STRUCTURE]=Tableau13[[#This Row],[NOM DE LA STRUCTURE]])*Tableau13[MONTANT PROPOSE POUR L''ACTION])=0,"",SUMPRODUCT((Tableau13[NOM DE LA STRUCTURE]=Tableau13[[#This Row],[NOM DE LA STRUCTURE]])*Tableau13[MONTANT PROPOSE POUR L''ACTION]))</f>
        <v/>
      </c>
      <c r="W236" s="79"/>
    </row>
    <row r="237" spans="1:23" ht="33" hidden="1" customHeight="1" x14ac:dyDescent="0.25">
      <c r="A237" s="13" t="str">
        <f>_xlfn.XLOOKUP(C237,'Export Action'!$A$3:$A$1999,'Export Action'!$L$3:$L$1999)</f>
        <v>39986826400017</v>
      </c>
      <c r="B237" s="84" t="str">
        <f>_xlfn.XLOOKUP(A237,'Export Action'!$L$3:$L$1999,'Export Action'!$O$3:$O$1999)</f>
        <v>FEDERATION FRANCAISE DE TENNIS DE TABLE - LIGUE LANGUEDOC-ROUSSILLON COMITE DEPARTEMENTAL DE L'AUDE</v>
      </c>
      <c r="C237" s="1" t="s">
        <v>12917</v>
      </c>
      <c r="D237" s="36" t="str">
        <f>_xlfn.XLOOKUP(C237,'Export Action'!$A$3:$A$1999,'Export Action'!$X$3:$X$1999)</f>
        <v>Ping éducatif</v>
      </c>
      <c r="E237" s="1" t="str">
        <f>_xlfn.XLOOKUP(A237,'Export Dossier'!$K$3:$K$974,'Export Dossier'!$D$3:$D$974)</f>
        <v>FFTT-OCC-24-0013</v>
      </c>
      <c r="F237" s="1" t="str">
        <f>_xlfn.XLOOKUP(C237,'Export Action'!$A$3:$A$1999,'Export Action'!$AE$3:$AE$1999)</f>
        <v>Ping Educatif</v>
      </c>
      <c r="G237" s="68"/>
      <c r="H237" s="71"/>
      <c r="I237" s="71"/>
      <c r="J237" s="1" t="str">
        <f>_xlfn.XLOOKUP(C237,'Export Action'!$A$3:$A$1999,'Export Action'!$J$3:$J$1999)</f>
        <v>Première demande</v>
      </c>
      <c r="K237" s="1" t="str">
        <f>_xlfn.XLOOKUP(C237,'Export Action'!$A$3:$A$1999,'Export Action'!$AL$3:$AL$1999)</f>
        <v>Mixte</v>
      </c>
      <c r="L237" s="1">
        <f>_xlfn.XLOOKUP(C237,'Export Action'!$A$3:$A$1999,'Export Action'!$AM$3:$AM$1999)</f>
        <v>60</v>
      </c>
      <c r="M237" s="5" t="e">
        <f>_xlfn.XLOOKUP(A237,'Export 2022'!$K$3:$K$1000,'Export 2022'!$AF$3:$AF$1000)</f>
        <v>#N/A</v>
      </c>
      <c r="N237" s="5" t="e">
        <f>_xlfn.XLOOKUP(A237,'Export 2023'!$K$3:$K$1000,'Export 2023'!$AF$3:$AF$1000)</f>
        <v>#N/A</v>
      </c>
      <c r="O237" s="5">
        <f>_xlfn.XLOOKUP(A237,'Export Dossier'!$K$3:$K$974,'Export Dossier'!$AD$3:$AD$974)</f>
        <v>5320</v>
      </c>
      <c r="P237" s="31">
        <f>_xlfn.XLOOKUP(C237,'Export Action'!$A$3:$A$1999,'Export Action'!$AS$3:$AS$1999)</f>
        <v>2040</v>
      </c>
      <c r="Q237" s="29">
        <f>(_xlfn.XLOOKUP(C237,'Export Action'!$A$3:$A$1999,'Export Action'!$AS$3:$AS$1999))/_xlfn.XLOOKUP(C237,'Export Action'!$A$3:$A$1999,'Export Action'!$AR$3:$AR$1999)</f>
        <v>0.32692307692307693</v>
      </c>
      <c r="R237" s="63" t="str">
        <f>IF(OR(_xlfn.XLOOKUP(C237,'Export Action'!$A$3:$A$1999,'Export Action'!$AO$3:$AO$1999)="Communes ZRR./bassins de vie pop &gt; 50% ZRR",_xlfn.XLOOKUP(C237,'Export Action'!$A$3:$A$1999,'Export Action'!$AO$3:$AO$1999)="Contrats de relance et de transition écologique (CRTE) rural"),"Oui","Non")</f>
        <v>Non</v>
      </c>
      <c r="S237" s="73"/>
      <c r="T237" s="74">
        <f t="shared" si="5"/>
        <v>65</v>
      </c>
      <c r="U237" s="75"/>
      <c r="V237" s="8" t="str" cm="1">
        <f t="array" ref="V237">IF(SUMPRODUCT((Tableau13[NOM DE LA STRUCTURE]=Tableau13[[#This Row],[NOM DE LA STRUCTURE]])*Tableau13[MONTANT PROPOSE POUR L''ACTION])=0,"",SUMPRODUCT((Tableau13[NOM DE LA STRUCTURE]=Tableau13[[#This Row],[NOM DE LA STRUCTURE]])*Tableau13[MONTANT PROPOSE POUR L''ACTION]))</f>
        <v/>
      </c>
      <c r="W237" s="79"/>
    </row>
    <row r="238" spans="1:23" ht="33" hidden="1" customHeight="1" x14ac:dyDescent="0.25">
      <c r="A238" s="13" t="str">
        <f>_xlfn.XLOOKUP(C238,'Export Action'!$A$3:$A$1999,'Export Action'!$L$3:$L$1999)</f>
        <v>34166341700028</v>
      </c>
      <c r="B238" s="84" t="str">
        <f>_xlfn.XLOOKUP(A238,'Export Action'!$L$3:$L$1999,'Export Action'!$O$3:$O$1999)</f>
        <v>COMITE DU GARD DE TENNIS DE TABLE</v>
      </c>
      <c r="C238" s="1" t="s">
        <v>18225</v>
      </c>
      <c r="D238" s="36" t="str">
        <f>_xlfn.XLOOKUP(C238,'Export Action'!$A$3:$A$1999,'Export Action'!$X$3:$X$1999)</f>
        <v>Ping Tour GARDOIS</v>
      </c>
      <c r="E238" s="1" t="str">
        <f>_xlfn.XLOOKUP(A238,'Export Dossier'!$K$3:$K$974,'Export Dossier'!$D$3:$D$974)</f>
        <v>FFTT-OCC-24-0017</v>
      </c>
      <c r="F238" s="1" t="str">
        <f>_xlfn.XLOOKUP(C238,'Export Action'!$A$3:$A$1999,'Export Action'!$AE$3:$AE$1999)</f>
        <v>Nouvelles pratiques</v>
      </c>
      <c r="G238" s="68"/>
      <c r="H238" s="71"/>
      <c r="I238" s="71"/>
      <c r="J238" s="1" t="str">
        <f>_xlfn.XLOOKUP(C238,'Export Action'!$A$3:$A$1999,'Export Action'!$J$3:$J$1999)</f>
        <v>Renouvellement</v>
      </c>
      <c r="K238" s="1" t="str">
        <f>_xlfn.XLOOKUP(C238,'Export Action'!$A$3:$A$1999,'Export Action'!$AL$3:$AL$1999)</f>
        <v>Mixte</v>
      </c>
      <c r="L238" s="1">
        <f>_xlfn.XLOOKUP(C238,'Export Action'!$A$3:$A$1999,'Export Action'!$AM$3:$AM$1999)</f>
        <v>1000</v>
      </c>
      <c r="M238" s="5">
        <f>_xlfn.XLOOKUP(A238,'Export 2022'!$K$3:$K$1000,'Export 2022'!$AF$3:$AF$1000)</f>
        <v>6000</v>
      </c>
      <c r="N238" s="5">
        <f>_xlfn.XLOOKUP(A238,'Export 2023'!$K$3:$K$1000,'Export 2023'!$AF$3:$AF$1000)</f>
        <v>5000</v>
      </c>
      <c r="O238" s="5">
        <f>_xlfn.XLOOKUP(A238,'Export Dossier'!$K$3:$K$974,'Export Dossier'!$AD$3:$AD$974)</f>
        <v>12000</v>
      </c>
      <c r="P238" s="31">
        <f>_xlfn.XLOOKUP(C238,'Export Action'!$A$3:$A$1999,'Export Action'!$AS$3:$AS$1999)</f>
        <v>3500</v>
      </c>
      <c r="Q238" s="29">
        <f>(_xlfn.XLOOKUP(C238,'Export Action'!$A$3:$A$1999,'Export Action'!$AS$3:$AS$1999))/_xlfn.XLOOKUP(C238,'Export Action'!$A$3:$A$1999,'Export Action'!$AR$3:$AR$1999)</f>
        <v>0.49645390070921985</v>
      </c>
      <c r="R238" s="63" t="str">
        <f>IF(OR(_xlfn.XLOOKUP(C238,'Export Action'!$A$3:$A$1999,'Export Action'!$AO$3:$AO$1999)="Communes ZRR./bassins de vie pop &gt; 50% ZRR",_xlfn.XLOOKUP(C238,'Export Action'!$A$3:$A$1999,'Export Action'!$AO$3:$AO$1999)="Contrats de relance et de transition écologique (CRTE) rural"),"Oui","Non")</f>
        <v>Non</v>
      </c>
      <c r="S238" s="73"/>
      <c r="T238" s="74">
        <f t="shared" si="5"/>
        <v>66</v>
      </c>
      <c r="U238" s="75"/>
      <c r="V238" s="8" t="str" cm="1">
        <f t="array" ref="V238">IF(SUMPRODUCT((Tableau13[NOM DE LA STRUCTURE]=Tableau13[[#This Row],[NOM DE LA STRUCTURE]])*Tableau13[MONTANT PROPOSE POUR L''ACTION])=0,"",SUMPRODUCT((Tableau13[NOM DE LA STRUCTURE]=Tableau13[[#This Row],[NOM DE LA STRUCTURE]])*Tableau13[MONTANT PROPOSE POUR L''ACTION]))</f>
        <v/>
      </c>
      <c r="W238" s="79"/>
    </row>
    <row r="239" spans="1:23" ht="33" hidden="1" customHeight="1" x14ac:dyDescent="0.25">
      <c r="A239" s="13" t="str">
        <f>_xlfn.XLOOKUP(C239,'Export Action'!$A$3:$A$1999,'Export Action'!$L$3:$L$1999)</f>
        <v>34166341700028</v>
      </c>
      <c r="B239" s="84" t="str">
        <f>_xlfn.XLOOKUP(A239,'Export Action'!$L$3:$L$1999,'Export Action'!$O$3:$O$1999)</f>
        <v>COMITE DU GARD DE TENNIS DE TABLE</v>
      </c>
      <c r="C239" s="1" t="s">
        <v>18232</v>
      </c>
      <c r="D239" s="36" t="str">
        <f>_xlfn.XLOOKUP(C239,'Export Action'!$A$3:$A$1999,'Export Action'!$X$3:$X$1999)</f>
        <v>Découverte du tennis de table en milieu scolaire (Semaine SCOLA)</v>
      </c>
      <c r="E239" s="1" t="str">
        <f>_xlfn.XLOOKUP(A239,'Export Dossier'!$K$3:$K$974,'Export Dossier'!$D$3:$D$974)</f>
        <v>FFTT-OCC-24-0017</v>
      </c>
      <c r="F239" s="1" t="str">
        <f>_xlfn.XLOOKUP(C239,'Export Action'!$A$3:$A$1999,'Export Action'!$AE$3:$AE$1999)</f>
        <v>Ping Educatif</v>
      </c>
      <c r="G239" s="68"/>
      <c r="H239" s="71"/>
      <c r="I239" s="71"/>
      <c r="J239" s="1" t="str">
        <f>_xlfn.XLOOKUP(C239,'Export Action'!$A$3:$A$1999,'Export Action'!$J$3:$J$1999)</f>
        <v>Première demande</v>
      </c>
      <c r="K239" s="1" t="str">
        <f>_xlfn.XLOOKUP(C239,'Export Action'!$A$3:$A$1999,'Export Action'!$AL$3:$AL$1999)</f>
        <v>Mixte</v>
      </c>
      <c r="L239" s="1">
        <f>_xlfn.XLOOKUP(C239,'Export Action'!$A$3:$A$1999,'Export Action'!$AM$3:$AM$1999)</f>
        <v>3000</v>
      </c>
      <c r="M239" s="5">
        <f>_xlfn.XLOOKUP(A239,'Export 2022'!$K$3:$K$1000,'Export 2022'!$AF$3:$AF$1000)</f>
        <v>6000</v>
      </c>
      <c r="N239" s="5">
        <f>_xlfn.XLOOKUP(A239,'Export 2023'!$K$3:$K$1000,'Export 2023'!$AF$3:$AF$1000)</f>
        <v>5000</v>
      </c>
      <c r="O239" s="5">
        <f>_xlfn.XLOOKUP(A239,'Export Dossier'!$K$3:$K$974,'Export Dossier'!$AD$3:$AD$974)</f>
        <v>12000</v>
      </c>
      <c r="P239" s="31">
        <f>_xlfn.XLOOKUP(C239,'Export Action'!$A$3:$A$1999,'Export Action'!$AS$3:$AS$1999)</f>
        <v>4000</v>
      </c>
      <c r="Q239" s="29">
        <f>(_xlfn.XLOOKUP(C239,'Export Action'!$A$3:$A$1999,'Export Action'!$AS$3:$AS$1999))/_xlfn.XLOOKUP(C239,'Export Action'!$A$3:$A$1999,'Export Action'!$AR$3:$AR$1999)</f>
        <v>0.53191489361702127</v>
      </c>
      <c r="R239" s="63" t="str">
        <f>IF(OR(_xlfn.XLOOKUP(C239,'Export Action'!$A$3:$A$1999,'Export Action'!$AO$3:$AO$1999)="Communes ZRR./bassins de vie pop &gt; 50% ZRR",_xlfn.XLOOKUP(C239,'Export Action'!$A$3:$A$1999,'Export Action'!$AO$3:$AO$1999)="Contrats de relance et de transition écologique (CRTE) rural"),"Oui","Non")</f>
        <v>Non</v>
      </c>
      <c r="S239" s="73"/>
      <c r="T239" s="74">
        <f t="shared" si="5"/>
        <v>66</v>
      </c>
      <c r="U239" s="75"/>
      <c r="V239" s="8" t="str" cm="1">
        <f t="array" ref="V239">IF(SUMPRODUCT((Tableau13[NOM DE LA STRUCTURE]=Tableau13[[#This Row],[NOM DE LA STRUCTURE]])*Tableau13[MONTANT PROPOSE POUR L''ACTION])=0,"",SUMPRODUCT((Tableau13[NOM DE LA STRUCTURE]=Tableau13[[#This Row],[NOM DE LA STRUCTURE]])*Tableau13[MONTANT PROPOSE POUR L''ACTION]))</f>
        <v/>
      </c>
      <c r="W239" s="79"/>
    </row>
    <row r="240" spans="1:23" ht="33" hidden="1" customHeight="1" x14ac:dyDescent="0.25">
      <c r="A240" s="13" t="str">
        <f>_xlfn.XLOOKUP(C240,'Export Action'!$A$3:$A$1999,'Export Action'!$L$3:$L$1999)</f>
        <v>34166341700028</v>
      </c>
      <c r="B240" s="84" t="str">
        <f>_xlfn.XLOOKUP(A240,'Export Action'!$L$3:$L$1999,'Export Action'!$O$3:$O$1999)</f>
        <v>COMITE DU GARD DE TENNIS DE TABLE</v>
      </c>
      <c r="C240" s="1" t="s">
        <v>18239</v>
      </c>
      <c r="D240" s="36" t="str">
        <f>_xlfn.XLOOKUP(C240,'Export Action'!$A$3:$A$1999,'Export Action'!$X$3:$X$1999)</f>
        <v>Structuration des clubs et du comité de demain</v>
      </c>
      <c r="E240" s="1" t="str">
        <f>_xlfn.XLOOKUP(A240,'Export Dossier'!$K$3:$K$974,'Export Dossier'!$D$3:$D$974)</f>
        <v>FFTT-OCC-24-0017</v>
      </c>
      <c r="F240" s="1" t="str">
        <f>_xlfn.XLOOKUP(C240,'Export Action'!$A$3:$A$1999,'Export Action'!$AE$3:$AE$1999)</f>
        <v>Structuration clubs/comités de demain</v>
      </c>
      <c r="G240" s="68"/>
      <c r="H240" s="71"/>
      <c r="I240" s="71"/>
      <c r="J240" s="1" t="str">
        <f>_xlfn.XLOOKUP(C240,'Export Action'!$A$3:$A$1999,'Export Action'!$J$3:$J$1999)</f>
        <v>Première demande</v>
      </c>
      <c r="K240" s="1" t="str">
        <f>_xlfn.XLOOKUP(C240,'Export Action'!$A$3:$A$1999,'Export Action'!$AL$3:$AL$1999)</f>
        <v>Mixte</v>
      </c>
      <c r="L240" s="1">
        <f>_xlfn.XLOOKUP(C240,'Export Action'!$A$3:$A$1999,'Export Action'!$AM$3:$AM$1999)</f>
        <v>50</v>
      </c>
      <c r="M240" s="5">
        <f>_xlfn.XLOOKUP(A240,'Export 2022'!$K$3:$K$1000,'Export 2022'!$AF$3:$AF$1000)</f>
        <v>6000</v>
      </c>
      <c r="N240" s="5">
        <f>_xlfn.XLOOKUP(A240,'Export 2023'!$K$3:$K$1000,'Export 2023'!$AF$3:$AF$1000)</f>
        <v>5000</v>
      </c>
      <c r="O240" s="5">
        <f>_xlfn.XLOOKUP(A240,'Export Dossier'!$K$3:$K$974,'Export Dossier'!$AD$3:$AD$974)</f>
        <v>12000</v>
      </c>
      <c r="P240" s="31">
        <f>_xlfn.XLOOKUP(C240,'Export Action'!$A$3:$A$1999,'Export Action'!$AS$3:$AS$1999)</f>
        <v>3000</v>
      </c>
      <c r="Q240" s="29">
        <f>(_xlfn.XLOOKUP(C240,'Export Action'!$A$3:$A$1999,'Export Action'!$AS$3:$AS$1999))/_xlfn.XLOOKUP(C240,'Export Action'!$A$3:$A$1999,'Export Action'!$AR$3:$AR$1999)</f>
        <v>0.49180327868852458</v>
      </c>
      <c r="R240" s="63" t="str">
        <f>IF(OR(_xlfn.XLOOKUP(C240,'Export Action'!$A$3:$A$1999,'Export Action'!$AO$3:$AO$1999)="Communes ZRR./bassins de vie pop &gt; 50% ZRR",_xlfn.XLOOKUP(C240,'Export Action'!$A$3:$A$1999,'Export Action'!$AO$3:$AO$1999)="Contrats de relance et de transition écologique (CRTE) rural"),"Oui","Non")</f>
        <v>Non</v>
      </c>
      <c r="S240" s="73"/>
      <c r="T240" s="74">
        <f t="shared" si="5"/>
        <v>66</v>
      </c>
      <c r="U240" s="75"/>
      <c r="V240" s="8" t="str" cm="1">
        <f t="array" ref="V240">IF(SUMPRODUCT((Tableau13[NOM DE LA STRUCTURE]=Tableau13[[#This Row],[NOM DE LA STRUCTURE]])*Tableau13[MONTANT PROPOSE POUR L''ACTION])=0,"",SUMPRODUCT((Tableau13[NOM DE LA STRUCTURE]=Tableau13[[#This Row],[NOM DE LA STRUCTURE]])*Tableau13[MONTANT PROPOSE POUR L''ACTION]))</f>
        <v/>
      </c>
      <c r="W240" s="79"/>
    </row>
    <row r="241" spans="1:23" ht="33" hidden="1" customHeight="1" x14ac:dyDescent="0.25">
      <c r="A241" s="13" t="str">
        <f>_xlfn.XLOOKUP(C241,'Export Action'!$A$3:$A$1999,'Export Action'!$L$3:$L$1999)</f>
        <v>34166341700028</v>
      </c>
      <c r="B241" s="84" t="str">
        <f>_xlfn.XLOOKUP(A241,'Export Action'!$L$3:$L$1999,'Export Action'!$O$3:$O$1999)</f>
        <v>COMITE DU GARD DE TENNIS DE TABLE</v>
      </c>
      <c r="C241" s="1" t="s">
        <v>18245</v>
      </c>
      <c r="D241" s="36" t="str">
        <f>_xlfn.XLOOKUP(C241,'Export Action'!$A$3:$A$1999,'Export Action'!$X$3:$X$1999)</f>
        <v>Accession territoriale au sport de haut niveau</v>
      </c>
      <c r="E241" s="1" t="str">
        <f>_xlfn.XLOOKUP(A241,'Export Dossier'!$K$3:$K$974,'Export Dossier'!$D$3:$D$974)</f>
        <v>FFTT-OCC-24-0017</v>
      </c>
      <c r="F241" s="1" t="str">
        <f>_xlfn.XLOOKUP(C241,'Export Action'!$A$3:$A$1999,'Export Action'!$AE$3:$AE$1999)</f>
        <v>PPF - Actions sportives</v>
      </c>
      <c r="G241" s="68"/>
      <c r="H241" s="71"/>
      <c r="I241" s="71"/>
      <c r="J241" s="1" t="str">
        <f>_xlfn.XLOOKUP(C241,'Export Action'!$A$3:$A$1999,'Export Action'!$J$3:$J$1999)</f>
        <v>Première demande</v>
      </c>
      <c r="K241" s="1" t="str">
        <f>_xlfn.XLOOKUP(C241,'Export Action'!$A$3:$A$1999,'Export Action'!$AL$3:$AL$1999)</f>
        <v>Mixte</v>
      </c>
      <c r="L241" s="1">
        <f>_xlfn.XLOOKUP(C241,'Export Action'!$A$3:$A$1999,'Export Action'!$AM$3:$AM$1999)</f>
        <v>8</v>
      </c>
      <c r="M241" s="5">
        <f>_xlfn.XLOOKUP(A241,'Export 2022'!$K$3:$K$1000,'Export 2022'!$AF$3:$AF$1000)</f>
        <v>6000</v>
      </c>
      <c r="N241" s="5">
        <f>_xlfn.XLOOKUP(A241,'Export 2023'!$K$3:$K$1000,'Export 2023'!$AF$3:$AF$1000)</f>
        <v>5000</v>
      </c>
      <c r="O241" s="5">
        <f>_xlfn.XLOOKUP(A241,'Export Dossier'!$K$3:$K$974,'Export Dossier'!$AD$3:$AD$974)</f>
        <v>12000</v>
      </c>
      <c r="P241" s="31">
        <f>_xlfn.XLOOKUP(C241,'Export Action'!$A$3:$A$1999,'Export Action'!$AS$3:$AS$1999)</f>
        <v>1500</v>
      </c>
      <c r="Q241" s="29">
        <f>(_xlfn.XLOOKUP(C241,'Export Action'!$A$3:$A$1999,'Export Action'!$AS$3:$AS$1999))/_xlfn.XLOOKUP(C241,'Export Action'!$A$3:$A$1999,'Export Action'!$AR$3:$AR$1999)</f>
        <v>0.3</v>
      </c>
      <c r="R241" s="63" t="str">
        <f>IF(OR(_xlfn.XLOOKUP(C241,'Export Action'!$A$3:$A$1999,'Export Action'!$AO$3:$AO$1999)="Communes ZRR./bassins de vie pop &gt; 50% ZRR",_xlfn.XLOOKUP(C241,'Export Action'!$A$3:$A$1999,'Export Action'!$AO$3:$AO$1999)="Contrats de relance et de transition écologique (CRTE) rural"),"Oui","Non")</f>
        <v>Non</v>
      </c>
      <c r="S241" s="73"/>
      <c r="T241" s="74">
        <f t="shared" si="5"/>
        <v>66</v>
      </c>
      <c r="U241" s="75"/>
      <c r="V241" s="8" t="str" cm="1">
        <f t="array" ref="V241">IF(SUMPRODUCT((Tableau13[NOM DE LA STRUCTURE]=Tableau13[[#This Row],[NOM DE LA STRUCTURE]])*Tableau13[MONTANT PROPOSE POUR L''ACTION])=0,"",SUMPRODUCT((Tableau13[NOM DE LA STRUCTURE]=Tableau13[[#This Row],[NOM DE LA STRUCTURE]])*Tableau13[MONTANT PROPOSE POUR L''ACTION]))</f>
        <v/>
      </c>
      <c r="W241" s="79"/>
    </row>
    <row r="242" spans="1:23" ht="33" hidden="1" customHeight="1" x14ac:dyDescent="0.25">
      <c r="A242" s="13" t="str">
        <f>_xlfn.XLOOKUP(C242,'Export Action'!$A$3:$A$1999,'Export Action'!$L$3:$L$1999)</f>
        <v>41336669100017</v>
      </c>
      <c r="B242" s="84" t="str">
        <f>_xlfn.XLOOKUP(A242,'Export Action'!$L$3:$L$1999,'Export Action'!$O$3:$O$1999)</f>
        <v>COMITE DEPARTEMENTAL DE TENNIS DE TABLE DU TARN</v>
      </c>
      <c r="C242" s="1" t="s">
        <v>18359</v>
      </c>
      <c r="D242" s="36" t="str">
        <f>_xlfn.XLOOKUP(C242,'Export Action'!$A$3:$A$1999,'Export Action'!$X$3:$X$1999)</f>
        <v>Nouvelles Pratique : Ping Extérieur / Ping VR / Ultimate/ Ping Tour /ÉtePing</v>
      </c>
      <c r="E242" s="1" t="str">
        <f>_xlfn.XLOOKUP(A242,'Export Dossier'!$K$3:$K$974,'Export Dossier'!$D$3:$D$974)</f>
        <v>FFTT-OCC-24-0024</v>
      </c>
      <c r="F242" s="1" t="str">
        <f>_xlfn.XLOOKUP(C242,'Export Action'!$A$3:$A$1999,'Export Action'!$AE$3:$AE$1999)</f>
        <v>Nouvelles pratiques</v>
      </c>
      <c r="G242" s="68"/>
      <c r="H242" s="71"/>
      <c r="I242" s="71"/>
      <c r="J242" s="1" t="str">
        <f>_xlfn.XLOOKUP(C242,'Export Action'!$A$3:$A$1999,'Export Action'!$J$3:$J$1999)</f>
        <v>Renouvellement</v>
      </c>
      <c r="K242" s="1" t="str">
        <f>_xlfn.XLOOKUP(C242,'Export Action'!$A$3:$A$1999,'Export Action'!$AL$3:$AL$1999)</f>
        <v>Mixte</v>
      </c>
      <c r="L242" s="1">
        <f>_xlfn.XLOOKUP(C242,'Export Action'!$A$3:$A$1999,'Export Action'!$AM$3:$AM$1999)</f>
        <v>5000</v>
      </c>
      <c r="M242" s="5">
        <f>_xlfn.XLOOKUP(A242,'Export 2022'!$K$3:$K$1000,'Export 2022'!$AF$3:$AF$1000)</f>
        <v>5000</v>
      </c>
      <c r="N242" s="5">
        <f>_xlfn.XLOOKUP(A242,'Export 2023'!$K$3:$K$1000,'Export 2023'!$AF$3:$AF$1000)</f>
        <v>4500</v>
      </c>
      <c r="O242" s="5">
        <f>_xlfn.XLOOKUP(A242,'Export Dossier'!$K$3:$K$974,'Export Dossier'!$AD$3:$AD$974)</f>
        <v>7000</v>
      </c>
      <c r="P242" s="31">
        <f>_xlfn.XLOOKUP(C242,'Export Action'!$A$3:$A$1999,'Export Action'!$AS$3:$AS$1999)</f>
        <v>1500</v>
      </c>
      <c r="Q242" s="29">
        <f>(_xlfn.XLOOKUP(C242,'Export Action'!$A$3:$A$1999,'Export Action'!$AS$3:$AS$1999))/_xlfn.XLOOKUP(C242,'Export Action'!$A$3:$A$1999,'Export Action'!$AR$3:$AR$1999)</f>
        <v>0.29411764705882354</v>
      </c>
      <c r="R242" s="63" t="str">
        <f>IF(OR(_xlfn.XLOOKUP(C242,'Export Action'!$A$3:$A$1999,'Export Action'!$AO$3:$AO$1999)="Communes ZRR./bassins de vie pop &gt; 50% ZRR",_xlfn.XLOOKUP(C242,'Export Action'!$A$3:$A$1999,'Export Action'!$AO$3:$AO$1999)="Contrats de relance et de transition écologique (CRTE) rural"),"Oui","Non")</f>
        <v>Oui</v>
      </c>
      <c r="S242" s="73"/>
      <c r="T242" s="74">
        <f t="shared" si="5"/>
        <v>67</v>
      </c>
      <c r="U242" s="75"/>
      <c r="V242" s="8" t="str" cm="1">
        <f t="array" ref="V242">IF(SUMPRODUCT((Tableau13[NOM DE LA STRUCTURE]=Tableau13[[#This Row],[NOM DE LA STRUCTURE]])*Tableau13[MONTANT PROPOSE POUR L''ACTION])=0,"",SUMPRODUCT((Tableau13[NOM DE LA STRUCTURE]=Tableau13[[#This Row],[NOM DE LA STRUCTURE]])*Tableau13[MONTANT PROPOSE POUR L''ACTION]))</f>
        <v/>
      </c>
      <c r="W242" s="79"/>
    </row>
    <row r="243" spans="1:23" ht="33" hidden="1" customHeight="1" x14ac:dyDescent="0.25">
      <c r="A243" s="13" t="str">
        <f>_xlfn.XLOOKUP(C243,'Export Action'!$A$3:$A$1999,'Export Action'!$L$3:$L$1999)</f>
        <v>41336669100017</v>
      </c>
      <c r="B243" s="84" t="str">
        <f>_xlfn.XLOOKUP(A243,'Export Action'!$L$3:$L$1999,'Export Action'!$O$3:$O$1999)</f>
        <v>COMITE DEPARTEMENTAL DE TENNIS DE TABLE DU TARN</v>
      </c>
      <c r="C243" s="1" t="s">
        <v>18366</v>
      </c>
      <c r="D243" s="36" t="str">
        <f>_xlfn.XLOOKUP(C243,'Export Action'!$A$3:$A$1999,'Export Action'!$X$3:$X$1999)</f>
        <v>Ping Citoyen : recrutement et fidélisation des jeunes</v>
      </c>
      <c r="E243" s="1" t="str">
        <f>_xlfn.XLOOKUP(A243,'Export Dossier'!$K$3:$K$974,'Export Dossier'!$D$3:$D$974)</f>
        <v>FFTT-OCC-24-0024</v>
      </c>
      <c r="F243" s="1" t="str">
        <f>_xlfn.XLOOKUP(C243,'Export Action'!$A$3:$A$1999,'Export Action'!$AE$3:$AE$1999)</f>
        <v>Ping Educatif</v>
      </c>
      <c r="G243" s="68"/>
      <c r="H243" s="71"/>
      <c r="I243" s="71"/>
      <c r="J243" s="1" t="str">
        <f>_xlfn.XLOOKUP(C243,'Export Action'!$A$3:$A$1999,'Export Action'!$J$3:$J$1999)</f>
        <v>Renouvellement</v>
      </c>
      <c r="K243" s="1" t="str">
        <f>_xlfn.XLOOKUP(C243,'Export Action'!$A$3:$A$1999,'Export Action'!$AL$3:$AL$1999)</f>
        <v>Mixte</v>
      </c>
      <c r="L243" s="1">
        <f>_xlfn.XLOOKUP(C243,'Export Action'!$A$3:$A$1999,'Export Action'!$AM$3:$AM$1999)</f>
        <v>800</v>
      </c>
      <c r="M243" s="5">
        <f>_xlfn.XLOOKUP(A243,'Export 2022'!$K$3:$K$1000,'Export 2022'!$AF$3:$AF$1000)</f>
        <v>5000</v>
      </c>
      <c r="N243" s="5">
        <f>_xlfn.XLOOKUP(A243,'Export 2023'!$K$3:$K$1000,'Export 2023'!$AF$3:$AF$1000)</f>
        <v>4500</v>
      </c>
      <c r="O243" s="5">
        <f>_xlfn.XLOOKUP(A243,'Export Dossier'!$K$3:$K$974,'Export Dossier'!$AD$3:$AD$974)</f>
        <v>7000</v>
      </c>
      <c r="P243" s="31">
        <f>_xlfn.XLOOKUP(C243,'Export Action'!$A$3:$A$1999,'Export Action'!$AS$3:$AS$1999)</f>
        <v>2000</v>
      </c>
      <c r="Q243" s="29">
        <f>(_xlfn.XLOOKUP(C243,'Export Action'!$A$3:$A$1999,'Export Action'!$AS$3:$AS$1999))/_xlfn.XLOOKUP(C243,'Export Action'!$A$3:$A$1999,'Export Action'!$AR$3:$AR$1999)</f>
        <v>0.15873015873015872</v>
      </c>
      <c r="R243" s="63" t="str">
        <f>IF(OR(_xlfn.XLOOKUP(C243,'Export Action'!$A$3:$A$1999,'Export Action'!$AO$3:$AO$1999)="Communes ZRR./bassins de vie pop &gt; 50% ZRR",_xlfn.XLOOKUP(C243,'Export Action'!$A$3:$A$1999,'Export Action'!$AO$3:$AO$1999)="Contrats de relance et de transition écologique (CRTE) rural"),"Oui","Non")</f>
        <v>Oui</v>
      </c>
      <c r="S243" s="73"/>
      <c r="T243" s="74">
        <f t="shared" si="5"/>
        <v>67</v>
      </c>
      <c r="U243" s="75"/>
      <c r="V243" s="8" t="str" cm="1">
        <f t="array" ref="V243">IF(SUMPRODUCT((Tableau13[NOM DE LA STRUCTURE]=Tableau13[[#This Row],[NOM DE LA STRUCTURE]])*Tableau13[MONTANT PROPOSE POUR L''ACTION])=0,"",SUMPRODUCT((Tableau13[NOM DE LA STRUCTURE]=Tableau13[[#This Row],[NOM DE LA STRUCTURE]])*Tableau13[MONTANT PROPOSE POUR L''ACTION]))</f>
        <v/>
      </c>
      <c r="W243" s="79"/>
    </row>
    <row r="244" spans="1:23" ht="33" hidden="1" customHeight="1" x14ac:dyDescent="0.25">
      <c r="A244" s="13" t="str">
        <f>_xlfn.XLOOKUP(C244,'Export Action'!$A$3:$A$1999,'Export Action'!$L$3:$L$1999)</f>
        <v>41336669100017</v>
      </c>
      <c r="B244" s="84" t="str">
        <f>_xlfn.XLOOKUP(A244,'Export Action'!$L$3:$L$1999,'Export Action'!$O$3:$O$1999)</f>
        <v>COMITE DEPARTEMENTAL DE TENNIS DE TABLE DU TARN</v>
      </c>
      <c r="C244" s="1" t="s">
        <v>18369</v>
      </c>
      <c r="D244" s="36" t="str">
        <f>_xlfn.XLOOKUP(C244,'Export Action'!$A$3:$A$1999,'Export Action'!$X$3:$X$1999)</f>
        <v>Structuration du club de demain : soutien aux clubs</v>
      </c>
      <c r="E244" s="1" t="str">
        <f>_xlfn.XLOOKUP(A244,'Export Dossier'!$K$3:$K$974,'Export Dossier'!$D$3:$D$974)</f>
        <v>FFTT-OCC-24-0024</v>
      </c>
      <c r="F244" s="1" t="str">
        <f>_xlfn.XLOOKUP(C244,'Export Action'!$A$3:$A$1999,'Export Action'!$AE$3:$AE$1999)</f>
        <v>Structuration clubs/comités de demain</v>
      </c>
      <c r="G244" s="68"/>
      <c r="H244" s="71"/>
      <c r="I244" s="71"/>
      <c r="J244" s="1" t="str">
        <f>_xlfn.XLOOKUP(C244,'Export Action'!$A$3:$A$1999,'Export Action'!$J$3:$J$1999)</f>
        <v>Renouvellement</v>
      </c>
      <c r="K244" s="1" t="str">
        <f>_xlfn.XLOOKUP(C244,'Export Action'!$A$3:$A$1999,'Export Action'!$AL$3:$AL$1999)</f>
        <v>Mixte</v>
      </c>
      <c r="L244" s="1">
        <f>_xlfn.XLOOKUP(C244,'Export Action'!$A$3:$A$1999,'Export Action'!$AM$3:$AM$1999)</f>
        <v>50</v>
      </c>
      <c r="M244" s="5">
        <f>_xlfn.XLOOKUP(A244,'Export 2022'!$K$3:$K$1000,'Export 2022'!$AF$3:$AF$1000)</f>
        <v>5000</v>
      </c>
      <c r="N244" s="5">
        <f>_xlfn.XLOOKUP(A244,'Export 2023'!$K$3:$K$1000,'Export 2023'!$AF$3:$AF$1000)</f>
        <v>4500</v>
      </c>
      <c r="O244" s="5">
        <f>_xlfn.XLOOKUP(A244,'Export Dossier'!$K$3:$K$974,'Export Dossier'!$AD$3:$AD$974)</f>
        <v>7000</v>
      </c>
      <c r="P244" s="31">
        <f>_xlfn.XLOOKUP(C244,'Export Action'!$A$3:$A$1999,'Export Action'!$AS$3:$AS$1999)</f>
        <v>2000</v>
      </c>
      <c r="Q244" s="29">
        <f>(_xlfn.XLOOKUP(C244,'Export Action'!$A$3:$A$1999,'Export Action'!$AS$3:$AS$1999))/_xlfn.XLOOKUP(C244,'Export Action'!$A$3:$A$1999,'Export Action'!$AR$3:$AR$1999)</f>
        <v>0.20618556701030927</v>
      </c>
      <c r="R244" s="63" t="str">
        <f>IF(OR(_xlfn.XLOOKUP(C244,'Export Action'!$A$3:$A$1999,'Export Action'!$AO$3:$AO$1999)="Communes ZRR./bassins de vie pop &gt; 50% ZRR",_xlfn.XLOOKUP(C244,'Export Action'!$A$3:$A$1999,'Export Action'!$AO$3:$AO$1999)="Contrats de relance et de transition écologique (CRTE) rural"),"Oui","Non")</f>
        <v>Oui</v>
      </c>
      <c r="S244" s="73"/>
      <c r="T244" s="74">
        <f t="shared" si="5"/>
        <v>67</v>
      </c>
      <c r="U244" s="75"/>
      <c r="V244" s="8" t="str" cm="1">
        <f t="array" ref="V244">IF(SUMPRODUCT((Tableau13[NOM DE LA STRUCTURE]=Tableau13[[#This Row],[NOM DE LA STRUCTURE]])*Tableau13[MONTANT PROPOSE POUR L''ACTION])=0,"",SUMPRODUCT((Tableau13[NOM DE LA STRUCTURE]=Tableau13[[#This Row],[NOM DE LA STRUCTURE]])*Tableau13[MONTANT PROPOSE POUR L''ACTION]))</f>
        <v/>
      </c>
      <c r="W244" s="79"/>
    </row>
    <row r="245" spans="1:23" ht="33" hidden="1" customHeight="1" x14ac:dyDescent="0.25">
      <c r="A245" s="13" t="str">
        <f>_xlfn.XLOOKUP(C245,'Export Action'!$A$3:$A$1999,'Export Action'!$L$3:$L$1999)</f>
        <v>41336669100017</v>
      </c>
      <c r="B245" s="84" t="str">
        <f>_xlfn.XLOOKUP(A245,'Export Action'!$L$3:$L$1999,'Export Action'!$O$3:$O$1999)</f>
        <v>COMITE DEPARTEMENTAL DE TENNIS DE TABLE DU TARN</v>
      </c>
      <c r="C245" s="1" t="s">
        <v>18373</v>
      </c>
      <c r="D245" s="36" t="str">
        <f>_xlfn.XLOOKUP(C245,'Export Action'!$A$3:$A$1999,'Export Action'!$X$3:$X$1999)</f>
        <v>Accession territoriale au sport de haut niveau</v>
      </c>
      <c r="E245" s="1" t="str">
        <f>_xlfn.XLOOKUP(A245,'Export Dossier'!$K$3:$K$974,'Export Dossier'!$D$3:$D$974)</f>
        <v>FFTT-OCC-24-0024</v>
      </c>
      <c r="F245" s="1" t="str">
        <f>_xlfn.XLOOKUP(C245,'Export Action'!$A$3:$A$1999,'Export Action'!$AE$3:$AE$1999)</f>
        <v>ETR - Optimisation de l’entraînement</v>
      </c>
      <c r="G245" s="68"/>
      <c r="H245" s="71"/>
      <c r="I245" s="71"/>
      <c r="J245" s="1" t="str">
        <f>_xlfn.XLOOKUP(C245,'Export Action'!$A$3:$A$1999,'Export Action'!$J$3:$J$1999)</f>
        <v>Première demande</v>
      </c>
      <c r="K245" s="1" t="str">
        <f>_xlfn.XLOOKUP(C245,'Export Action'!$A$3:$A$1999,'Export Action'!$AL$3:$AL$1999)</f>
        <v>Mixte</v>
      </c>
      <c r="L245" s="1">
        <f>_xlfn.XLOOKUP(C245,'Export Action'!$A$3:$A$1999,'Export Action'!$AM$3:$AM$1999)</f>
        <v>20</v>
      </c>
      <c r="M245" s="5">
        <f>_xlfn.XLOOKUP(A245,'Export 2022'!$K$3:$K$1000,'Export 2022'!$AF$3:$AF$1000)</f>
        <v>5000</v>
      </c>
      <c r="N245" s="5">
        <f>_xlfn.XLOOKUP(A245,'Export 2023'!$K$3:$K$1000,'Export 2023'!$AF$3:$AF$1000)</f>
        <v>4500</v>
      </c>
      <c r="O245" s="5">
        <f>_xlfn.XLOOKUP(A245,'Export Dossier'!$K$3:$K$974,'Export Dossier'!$AD$3:$AD$974)</f>
        <v>7000</v>
      </c>
      <c r="P245" s="31">
        <f>_xlfn.XLOOKUP(C245,'Export Action'!$A$3:$A$1999,'Export Action'!$AS$3:$AS$1999)</f>
        <v>1500</v>
      </c>
      <c r="Q245" s="29">
        <f>(_xlfn.XLOOKUP(C245,'Export Action'!$A$3:$A$1999,'Export Action'!$AS$3:$AS$1999))/_xlfn.XLOOKUP(C245,'Export Action'!$A$3:$A$1999,'Export Action'!$AR$3:$AR$1999)</f>
        <v>0.1875</v>
      </c>
      <c r="R245" s="63" t="str">
        <f>IF(OR(_xlfn.XLOOKUP(C245,'Export Action'!$A$3:$A$1999,'Export Action'!$AO$3:$AO$1999)="Communes ZRR./bassins de vie pop &gt; 50% ZRR",_xlfn.XLOOKUP(C245,'Export Action'!$A$3:$A$1999,'Export Action'!$AO$3:$AO$1999)="Contrats de relance et de transition écologique (CRTE) rural"),"Oui","Non")</f>
        <v>Non</v>
      </c>
      <c r="S245" s="73"/>
      <c r="T245" s="74">
        <f t="shared" si="5"/>
        <v>67</v>
      </c>
      <c r="U245" s="75"/>
      <c r="V245" s="8" t="str" cm="1">
        <f t="array" ref="V245">IF(SUMPRODUCT((Tableau13[NOM DE LA STRUCTURE]=Tableau13[[#This Row],[NOM DE LA STRUCTURE]])*Tableau13[MONTANT PROPOSE POUR L''ACTION])=0,"",SUMPRODUCT((Tableau13[NOM DE LA STRUCTURE]=Tableau13[[#This Row],[NOM DE LA STRUCTURE]])*Tableau13[MONTANT PROPOSE POUR L''ACTION]))</f>
        <v/>
      </c>
      <c r="W245" s="79"/>
    </row>
    <row r="246" spans="1:23" ht="33" hidden="1" customHeight="1" x14ac:dyDescent="0.25">
      <c r="A246" s="13" t="str">
        <f>_xlfn.XLOOKUP(C246,'Export Action'!$A$3:$A$1999,'Export Action'!$L$3:$L$1999)</f>
        <v>41776947800039</v>
      </c>
      <c r="B246" s="84" t="str">
        <f>_xlfn.XLOOKUP(A246,'Export Action'!$L$3:$L$1999,'Export Action'!$O$3:$O$1999)</f>
        <v>COMITE DEPARTEMENTAL DE TENNIS DE TABLE DU LOT</v>
      </c>
      <c r="C246" s="1" t="s">
        <v>18377</v>
      </c>
      <c r="D246" s="36" t="str">
        <f>_xlfn.XLOOKUP(C246,'Export Action'!$A$3:$A$1999,'Export Action'!$X$3:$X$1999)</f>
        <v>Action 1 : nouvelles pratiques</v>
      </c>
      <c r="E246" s="1" t="str">
        <f>_xlfn.XLOOKUP(A246,'Export Dossier'!$K$3:$K$974,'Export Dossier'!$D$3:$D$974)</f>
        <v>FFTT-OCC-24-0025</v>
      </c>
      <c r="F246" s="1" t="str">
        <f>_xlfn.XLOOKUP(C246,'Export Action'!$A$3:$A$1999,'Export Action'!$AE$3:$AE$1999)</f>
        <v>Nouvelles pratiques</v>
      </c>
      <c r="G246" s="68"/>
      <c r="H246" s="71"/>
      <c r="I246" s="71"/>
      <c r="J246" s="1" t="str">
        <f>_xlfn.XLOOKUP(C246,'Export Action'!$A$3:$A$1999,'Export Action'!$J$3:$J$1999)</f>
        <v>Première demande</v>
      </c>
      <c r="K246" s="1" t="str">
        <f>_xlfn.XLOOKUP(C246,'Export Action'!$A$3:$A$1999,'Export Action'!$AL$3:$AL$1999)</f>
        <v>Féminin</v>
      </c>
      <c r="L246" s="1">
        <f>_xlfn.XLOOKUP(C246,'Export Action'!$A$3:$A$1999,'Export Action'!$AM$3:$AM$1999)</f>
        <v>100</v>
      </c>
      <c r="M246" s="5" t="e">
        <f>_xlfn.XLOOKUP(A246,'Export 2022'!$K$3:$K$1000,'Export 2022'!$AF$3:$AF$1000)</f>
        <v>#N/A</v>
      </c>
      <c r="N246" s="5" t="e">
        <f>_xlfn.XLOOKUP(A246,'Export 2023'!$K$3:$K$1000,'Export 2023'!$AF$3:$AF$1000)</f>
        <v>#N/A</v>
      </c>
      <c r="O246" s="5">
        <f>_xlfn.XLOOKUP(A246,'Export Dossier'!$K$3:$K$974,'Export Dossier'!$AD$3:$AD$974)</f>
        <v>3000</v>
      </c>
      <c r="P246" s="31">
        <f>_xlfn.XLOOKUP(C246,'Export Action'!$A$3:$A$1999,'Export Action'!$AS$3:$AS$1999)</f>
        <v>1500</v>
      </c>
      <c r="Q246" s="29">
        <f>(_xlfn.XLOOKUP(C246,'Export Action'!$A$3:$A$1999,'Export Action'!$AS$3:$AS$1999))/_xlfn.XLOOKUP(C246,'Export Action'!$A$3:$A$1999,'Export Action'!$AR$3:$AR$1999)</f>
        <v>0.6</v>
      </c>
      <c r="R246" s="63" t="str">
        <f>IF(OR(_xlfn.XLOOKUP(C246,'Export Action'!$A$3:$A$1999,'Export Action'!$AO$3:$AO$1999)="Communes ZRR./bassins de vie pop &gt; 50% ZRR",_xlfn.XLOOKUP(C246,'Export Action'!$A$3:$A$1999,'Export Action'!$AO$3:$AO$1999)="Contrats de relance et de transition écologique (CRTE) rural"),"Oui","Non")</f>
        <v>Oui</v>
      </c>
      <c r="S246" s="73"/>
      <c r="T246" s="74">
        <f t="shared" si="5"/>
        <v>68</v>
      </c>
      <c r="U246" s="75"/>
      <c r="V246" s="8" t="str" cm="1">
        <f t="array" ref="V246">IF(SUMPRODUCT((Tableau13[NOM DE LA STRUCTURE]=Tableau13[[#This Row],[NOM DE LA STRUCTURE]])*Tableau13[MONTANT PROPOSE POUR L''ACTION])=0,"",SUMPRODUCT((Tableau13[NOM DE LA STRUCTURE]=Tableau13[[#This Row],[NOM DE LA STRUCTURE]])*Tableau13[MONTANT PROPOSE POUR L''ACTION]))</f>
        <v/>
      </c>
      <c r="W246" s="79"/>
    </row>
    <row r="247" spans="1:23" ht="33" hidden="1" customHeight="1" x14ac:dyDescent="0.25">
      <c r="A247" s="13" t="str">
        <f>_xlfn.XLOOKUP(C247,'Export Action'!$A$3:$A$1999,'Export Action'!$L$3:$L$1999)</f>
        <v>41776947800039</v>
      </c>
      <c r="B247" s="84" t="str">
        <f>_xlfn.XLOOKUP(A247,'Export Action'!$L$3:$L$1999,'Export Action'!$O$3:$O$1999)</f>
        <v>COMITE DEPARTEMENTAL DE TENNIS DE TABLE DU LOT</v>
      </c>
      <c r="C247" s="1" t="s">
        <v>18387</v>
      </c>
      <c r="D247" s="36" t="str">
        <f>_xlfn.XLOOKUP(C247,'Export Action'!$A$3:$A$1999,'Export Action'!$X$3:$X$1999)</f>
        <v>- Action 2 : animation territoriale</v>
      </c>
      <c r="E247" s="1" t="str">
        <f>_xlfn.XLOOKUP(A247,'Export Dossier'!$K$3:$K$974,'Export Dossier'!$D$3:$D$974)</f>
        <v>FFTT-OCC-24-0025</v>
      </c>
      <c r="F247" s="1" t="str">
        <f>_xlfn.XLOOKUP(C247,'Export Action'!$A$3:$A$1999,'Export Action'!$AE$3:$AE$1999)</f>
        <v>Structuration clubs/comités de demain</v>
      </c>
      <c r="G247" s="68"/>
      <c r="H247" s="71"/>
      <c r="I247" s="71"/>
      <c r="J247" s="1" t="str">
        <f>_xlfn.XLOOKUP(C247,'Export Action'!$A$3:$A$1999,'Export Action'!$J$3:$J$1999)</f>
        <v>Première demande</v>
      </c>
      <c r="K247" s="1" t="str">
        <f>_xlfn.XLOOKUP(C247,'Export Action'!$A$3:$A$1999,'Export Action'!$AL$3:$AL$1999)</f>
        <v>Mixte</v>
      </c>
      <c r="L247" s="1">
        <f>_xlfn.XLOOKUP(C247,'Export Action'!$A$3:$A$1999,'Export Action'!$AM$3:$AM$1999)</f>
        <v>500</v>
      </c>
      <c r="M247" s="5" t="e">
        <f>_xlfn.XLOOKUP(A247,'Export 2022'!$K$3:$K$1000,'Export 2022'!$AF$3:$AF$1000)</f>
        <v>#N/A</v>
      </c>
      <c r="N247" s="5" t="e">
        <f>_xlfn.XLOOKUP(A247,'Export 2023'!$K$3:$K$1000,'Export 2023'!$AF$3:$AF$1000)</f>
        <v>#N/A</v>
      </c>
      <c r="O247" s="5">
        <f>_xlfn.XLOOKUP(A247,'Export Dossier'!$K$3:$K$974,'Export Dossier'!$AD$3:$AD$974)</f>
        <v>3000</v>
      </c>
      <c r="P247" s="31">
        <f>_xlfn.XLOOKUP(C247,'Export Action'!$A$3:$A$1999,'Export Action'!$AS$3:$AS$1999)</f>
        <v>1500</v>
      </c>
      <c r="Q247" s="29">
        <f>(_xlfn.XLOOKUP(C247,'Export Action'!$A$3:$A$1999,'Export Action'!$AS$3:$AS$1999))/_xlfn.XLOOKUP(C247,'Export Action'!$A$3:$A$1999,'Export Action'!$AR$3:$AR$1999)</f>
        <v>0.55555555555555558</v>
      </c>
      <c r="R247" s="63" t="str">
        <f>IF(OR(_xlfn.XLOOKUP(C247,'Export Action'!$A$3:$A$1999,'Export Action'!$AO$3:$AO$1999)="Communes ZRR./bassins de vie pop &gt; 50% ZRR",_xlfn.XLOOKUP(C247,'Export Action'!$A$3:$A$1999,'Export Action'!$AO$3:$AO$1999)="Contrats de relance et de transition écologique (CRTE) rural"),"Oui","Non")</f>
        <v>Oui</v>
      </c>
      <c r="S247" s="73"/>
      <c r="T247" s="74">
        <f t="shared" si="5"/>
        <v>68</v>
      </c>
      <c r="U247" s="75"/>
      <c r="V247" s="8" t="str" cm="1">
        <f t="array" ref="V247">IF(SUMPRODUCT((Tableau13[NOM DE LA STRUCTURE]=Tableau13[[#This Row],[NOM DE LA STRUCTURE]])*Tableau13[MONTANT PROPOSE POUR L''ACTION])=0,"",SUMPRODUCT((Tableau13[NOM DE LA STRUCTURE]=Tableau13[[#This Row],[NOM DE LA STRUCTURE]])*Tableau13[MONTANT PROPOSE POUR L''ACTION]))</f>
        <v/>
      </c>
      <c r="W247" s="79"/>
    </row>
    <row r="248" spans="1:23" ht="33" hidden="1" customHeight="1" x14ac:dyDescent="0.25">
      <c r="A248" s="13" t="str">
        <f>_xlfn.XLOOKUP(C248,'Export Action'!$A$3:$A$1999,'Export Action'!$L$3:$L$1999)</f>
        <v>42071105300025</v>
      </c>
      <c r="B248" s="84" t="str">
        <f>_xlfn.XLOOKUP(A248,'Export Action'!$L$3:$L$1999,'Export Action'!$O$3:$O$1999)</f>
        <v>COMITE DE L HERAULT DE TENNIS DE TABLE</v>
      </c>
      <c r="C248" s="1" t="s">
        <v>18432</v>
      </c>
      <c r="D248" s="36" t="str">
        <f>_xlfn.XLOOKUP(C248,'Export Action'!$A$3:$A$1999,'Export Action'!$X$3:$X$1999)</f>
        <v>NOUVELLES PRATIQUES</v>
      </c>
      <c r="E248" s="1" t="str">
        <f>_xlfn.XLOOKUP(A248,'Export Dossier'!$K$3:$K$974,'Export Dossier'!$D$3:$D$974)</f>
        <v>FFTT-OCC-24-0028</v>
      </c>
      <c r="F248" s="1" t="str">
        <f>_xlfn.XLOOKUP(C248,'Export Action'!$A$3:$A$1999,'Export Action'!$AE$3:$AE$1999)</f>
        <v>Nouvelles pratiques</v>
      </c>
      <c r="G248" s="68"/>
      <c r="H248" s="71"/>
      <c r="I248" s="71"/>
      <c r="J248" s="1" t="str">
        <f>_xlfn.XLOOKUP(C248,'Export Action'!$A$3:$A$1999,'Export Action'!$J$3:$J$1999)</f>
        <v>Première demande</v>
      </c>
      <c r="K248" s="1" t="str">
        <f>_xlfn.XLOOKUP(C248,'Export Action'!$A$3:$A$1999,'Export Action'!$AL$3:$AL$1999)</f>
        <v>Mixte</v>
      </c>
      <c r="L248" s="1">
        <f>_xlfn.XLOOKUP(C248,'Export Action'!$A$3:$A$1999,'Export Action'!$AM$3:$AM$1999)</f>
        <v>1000</v>
      </c>
      <c r="M248" s="5">
        <f>_xlfn.XLOOKUP(A248,'Export 2022'!$K$3:$K$1000,'Export 2022'!$AF$3:$AF$1000)</f>
        <v>10000</v>
      </c>
      <c r="N248" s="5">
        <f>_xlfn.XLOOKUP(A248,'Export 2023'!$K$3:$K$1000,'Export 2023'!$AF$3:$AF$1000)</f>
        <v>6500</v>
      </c>
      <c r="O248" s="5">
        <f>_xlfn.XLOOKUP(A248,'Export Dossier'!$K$3:$K$974,'Export Dossier'!$AD$3:$AD$974)</f>
        <v>9800</v>
      </c>
      <c r="P248" s="31">
        <f>_xlfn.XLOOKUP(C248,'Export Action'!$A$3:$A$1999,'Export Action'!$AS$3:$AS$1999)</f>
        <v>5000</v>
      </c>
      <c r="Q248" s="29">
        <f>(_xlfn.XLOOKUP(C248,'Export Action'!$A$3:$A$1999,'Export Action'!$AS$3:$AS$1999))/_xlfn.XLOOKUP(C248,'Export Action'!$A$3:$A$1999,'Export Action'!$AR$3:$AR$1999)</f>
        <v>0.5494505494505495</v>
      </c>
      <c r="R248" s="63" t="str">
        <f>IF(OR(_xlfn.XLOOKUP(C248,'Export Action'!$A$3:$A$1999,'Export Action'!$AO$3:$AO$1999)="Communes ZRR./bassins de vie pop &gt; 50% ZRR",_xlfn.XLOOKUP(C248,'Export Action'!$A$3:$A$1999,'Export Action'!$AO$3:$AO$1999)="Contrats de relance et de transition écologique (CRTE) rural"),"Oui","Non")</f>
        <v>Oui</v>
      </c>
      <c r="S248" s="73"/>
      <c r="T248" s="74">
        <f t="shared" si="5"/>
        <v>69</v>
      </c>
      <c r="U248" s="75"/>
      <c r="V248" s="8" t="str" cm="1">
        <f t="array" ref="V248">IF(SUMPRODUCT((Tableau13[NOM DE LA STRUCTURE]=Tableau13[[#This Row],[NOM DE LA STRUCTURE]])*Tableau13[MONTANT PROPOSE POUR L''ACTION])=0,"",SUMPRODUCT((Tableau13[NOM DE LA STRUCTURE]=Tableau13[[#This Row],[NOM DE LA STRUCTURE]])*Tableau13[MONTANT PROPOSE POUR L''ACTION]))</f>
        <v/>
      </c>
      <c r="W248" s="79"/>
    </row>
    <row r="249" spans="1:23" ht="33" hidden="1" customHeight="1" x14ac:dyDescent="0.25">
      <c r="A249" s="13" t="str">
        <f>_xlfn.XLOOKUP(C249,'Export Action'!$A$3:$A$1999,'Export Action'!$L$3:$L$1999)</f>
        <v>42071105300025</v>
      </c>
      <c r="B249" s="84" t="str">
        <f>_xlfn.XLOOKUP(A249,'Export Action'!$L$3:$L$1999,'Export Action'!$O$3:$O$1999)</f>
        <v>COMITE DE L HERAULT DE TENNIS DE TABLE</v>
      </c>
      <c r="C249" s="1" t="s">
        <v>18439</v>
      </c>
      <c r="D249" s="36" t="str">
        <f>_xlfn.XLOOKUP(C249,'Export Action'!$A$3:$A$1999,'Export Action'!$X$3:$X$1999)</f>
        <v>STRUCTURATION DES CLUBS</v>
      </c>
      <c r="E249" s="1" t="str">
        <f>_xlfn.XLOOKUP(A249,'Export Dossier'!$K$3:$K$974,'Export Dossier'!$D$3:$D$974)</f>
        <v>FFTT-OCC-24-0028</v>
      </c>
      <c r="F249" s="1" t="str">
        <f>_xlfn.XLOOKUP(C249,'Export Action'!$A$3:$A$1999,'Export Action'!$AE$3:$AE$1999)</f>
        <v>Structuration clubs/comités de demain</v>
      </c>
      <c r="G249" s="68"/>
      <c r="H249" s="71"/>
      <c r="I249" s="71"/>
      <c r="J249" s="1" t="str">
        <f>_xlfn.XLOOKUP(C249,'Export Action'!$A$3:$A$1999,'Export Action'!$J$3:$J$1999)</f>
        <v>Première demande</v>
      </c>
      <c r="K249" s="1" t="str">
        <f>_xlfn.XLOOKUP(C249,'Export Action'!$A$3:$A$1999,'Export Action'!$AL$3:$AL$1999)</f>
        <v>Mixte</v>
      </c>
      <c r="L249" s="1">
        <f>_xlfn.XLOOKUP(C249,'Export Action'!$A$3:$A$1999,'Export Action'!$AM$3:$AM$1999)</f>
        <v>100</v>
      </c>
      <c r="M249" s="5">
        <f>_xlfn.XLOOKUP(A249,'Export 2022'!$K$3:$K$1000,'Export 2022'!$AF$3:$AF$1000)</f>
        <v>10000</v>
      </c>
      <c r="N249" s="5">
        <f>_xlfn.XLOOKUP(A249,'Export 2023'!$K$3:$K$1000,'Export 2023'!$AF$3:$AF$1000)</f>
        <v>6500</v>
      </c>
      <c r="O249" s="5">
        <f>_xlfn.XLOOKUP(A249,'Export Dossier'!$K$3:$K$974,'Export Dossier'!$AD$3:$AD$974)</f>
        <v>9800</v>
      </c>
      <c r="P249" s="31">
        <f>_xlfn.XLOOKUP(C249,'Export Action'!$A$3:$A$1999,'Export Action'!$AS$3:$AS$1999)</f>
        <v>2000</v>
      </c>
      <c r="Q249" s="29">
        <f>(_xlfn.XLOOKUP(C249,'Export Action'!$A$3:$A$1999,'Export Action'!$AS$3:$AS$1999))/_xlfn.XLOOKUP(C249,'Export Action'!$A$3:$A$1999,'Export Action'!$AR$3:$AR$1999)</f>
        <v>0.55555555555555558</v>
      </c>
      <c r="R249" s="63" t="str">
        <f>IF(OR(_xlfn.XLOOKUP(C249,'Export Action'!$A$3:$A$1999,'Export Action'!$AO$3:$AO$1999)="Communes ZRR./bassins de vie pop &gt; 50% ZRR",_xlfn.XLOOKUP(C249,'Export Action'!$A$3:$A$1999,'Export Action'!$AO$3:$AO$1999)="Contrats de relance et de transition écologique (CRTE) rural"),"Oui","Non")</f>
        <v>Non</v>
      </c>
      <c r="S249" s="73"/>
      <c r="T249" s="74">
        <f t="shared" si="5"/>
        <v>69</v>
      </c>
      <c r="U249" s="75"/>
      <c r="V249" s="8" t="str" cm="1">
        <f t="array" ref="V249">IF(SUMPRODUCT((Tableau13[NOM DE LA STRUCTURE]=Tableau13[[#This Row],[NOM DE LA STRUCTURE]])*Tableau13[MONTANT PROPOSE POUR L''ACTION])=0,"",SUMPRODUCT((Tableau13[NOM DE LA STRUCTURE]=Tableau13[[#This Row],[NOM DE LA STRUCTURE]])*Tableau13[MONTANT PROPOSE POUR L''ACTION]))</f>
        <v/>
      </c>
      <c r="W249" s="79"/>
    </row>
    <row r="250" spans="1:23" ht="33" hidden="1" customHeight="1" x14ac:dyDescent="0.25">
      <c r="A250" s="13" t="str">
        <f>_xlfn.XLOOKUP(C250,'Export Action'!$A$3:$A$1999,'Export Action'!$L$3:$L$1999)</f>
        <v>42071105300025</v>
      </c>
      <c r="B250" s="84" t="str">
        <f>_xlfn.XLOOKUP(A250,'Export Action'!$L$3:$L$1999,'Export Action'!$O$3:$O$1999)</f>
        <v>COMITE DE L HERAULT DE TENNIS DE TABLE</v>
      </c>
      <c r="C250" s="1" t="s">
        <v>18445</v>
      </c>
      <c r="D250" s="36" t="str">
        <f>_xlfn.XLOOKUP(C250,'Export Action'!$A$3:$A$1999,'Export Action'!$X$3:$X$1999)</f>
        <v>PING ACTIF</v>
      </c>
      <c r="E250" s="1" t="str">
        <f>_xlfn.XLOOKUP(A250,'Export Dossier'!$K$3:$K$974,'Export Dossier'!$D$3:$D$974)</f>
        <v>FFTT-OCC-24-0028</v>
      </c>
      <c r="F250" s="1" t="str">
        <f>_xlfn.XLOOKUP(C250,'Export Action'!$A$3:$A$1999,'Export Action'!$AE$3:$AE$1999)</f>
        <v>Ping Actif</v>
      </c>
      <c r="G250" s="68"/>
      <c r="H250" s="71"/>
      <c r="I250" s="71"/>
      <c r="J250" s="1" t="str">
        <f>_xlfn.XLOOKUP(C250,'Export Action'!$A$3:$A$1999,'Export Action'!$J$3:$J$1999)</f>
        <v>Première demande</v>
      </c>
      <c r="K250" s="1" t="str">
        <f>_xlfn.XLOOKUP(C250,'Export Action'!$A$3:$A$1999,'Export Action'!$AL$3:$AL$1999)</f>
        <v>Mixte</v>
      </c>
      <c r="L250" s="1">
        <f>_xlfn.XLOOKUP(C250,'Export Action'!$A$3:$A$1999,'Export Action'!$AM$3:$AM$1999)</f>
        <v>100</v>
      </c>
      <c r="M250" s="5">
        <f>_xlfn.XLOOKUP(A250,'Export 2022'!$K$3:$K$1000,'Export 2022'!$AF$3:$AF$1000)</f>
        <v>10000</v>
      </c>
      <c r="N250" s="5">
        <f>_xlfn.XLOOKUP(A250,'Export 2023'!$K$3:$K$1000,'Export 2023'!$AF$3:$AF$1000)</f>
        <v>6500</v>
      </c>
      <c r="O250" s="5">
        <f>_xlfn.XLOOKUP(A250,'Export Dossier'!$K$3:$K$974,'Export Dossier'!$AD$3:$AD$974)</f>
        <v>9800</v>
      </c>
      <c r="P250" s="31">
        <f>_xlfn.XLOOKUP(C250,'Export Action'!$A$3:$A$1999,'Export Action'!$AS$3:$AS$1999)</f>
        <v>2800</v>
      </c>
      <c r="Q250" s="29">
        <f>(_xlfn.XLOOKUP(C250,'Export Action'!$A$3:$A$1999,'Export Action'!$AS$3:$AS$1999))/_xlfn.XLOOKUP(C250,'Export Action'!$A$3:$A$1999,'Export Action'!$AR$3:$AR$1999)</f>
        <v>0.60215053763440862</v>
      </c>
      <c r="R250" s="63" t="str">
        <f>IF(OR(_xlfn.XLOOKUP(C250,'Export Action'!$A$3:$A$1999,'Export Action'!$AO$3:$AO$1999)="Communes ZRR./bassins de vie pop &gt; 50% ZRR",_xlfn.XLOOKUP(C250,'Export Action'!$A$3:$A$1999,'Export Action'!$AO$3:$AO$1999)="Contrats de relance et de transition écologique (CRTE) rural"),"Oui","Non")</f>
        <v>Oui</v>
      </c>
      <c r="S250" s="73"/>
      <c r="T250" s="74">
        <f t="shared" si="5"/>
        <v>69</v>
      </c>
      <c r="U250" s="75"/>
      <c r="V250" s="8" t="str" cm="1">
        <f t="array" ref="V250">IF(SUMPRODUCT((Tableau13[NOM DE LA STRUCTURE]=Tableau13[[#This Row],[NOM DE LA STRUCTURE]])*Tableau13[MONTANT PROPOSE POUR L''ACTION])=0,"",SUMPRODUCT((Tableau13[NOM DE LA STRUCTURE]=Tableau13[[#This Row],[NOM DE LA STRUCTURE]])*Tableau13[MONTANT PROPOSE POUR L''ACTION]))</f>
        <v/>
      </c>
      <c r="W250" s="79"/>
    </row>
    <row r="251" spans="1:23" ht="33" hidden="1" customHeight="1" x14ac:dyDescent="0.25">
      <c r="A251" s="13" t="str">
        <f>_xlfn.XLOOKUP(C251,'Export Action'!$A$3:$A$1999,'Export Action'!$L$3:$L$1999)</f>
        <v>42481510800040</v>
      </c>
      <c r="B251" s="84" t="str">
        <f>_xlfn.XLOOKUP(A251,'Export Action'!$L$3:$L$1999,'Export Action'!$O$3:$O$1999)</f>
        <v>COMITE DE TENNIS DE TABLE DE LOZERE</v>
      </c>
      <c r="C251" s="1" t="s">
        <v>18474</v>
      </c>
      <c r="D251" s="36" t="str">
        <f>_xlfn.XLOOKUP(C251,'Export Action'!$A$3:$A$1999,'Export Action'!$X$3:$X$1999)</f>
        <v>Détection dans les clubs</v>
      </c>
      <c r="E251" s="1" t="str">
        <f>_xlfn.XLOOKUP(A251,'Export Dossier'!$K$3:$K$974,'Export Dossier'!$D$3:$D$974)</f>
        <v>FFTT-OCC-24-0031</v>
      </c>
      <c r="F251" s="1" t="str">
        <f>_xlfn.XLOOKUP(C251,'Export Action'!$A$3:$A$1999,'Export Action'!$AE$3:$AE$1999)</f>
        <v>Ping Educatif</v>
      </c>
      <c r="G251" s="68"/>
      <c r="H251" s="71"/>
      <c r="I251" s="71"/>
      <c r="J251" s="1" t="str">
        <f>_xlfn.XLOOKUP(C251,'Export Action'!$A$3:$A$1999,'Export Action'!$J$3:$J$1999)</f>
        <v>Renouvellement</v>
      </c>
      <c r="K251" s="1" t="str">
        <f>_xlfn.XLOOKUP(C251,'Export Action'!$A$3:$A$1999,'Export Action'!$AL$3:$AL$1999)</f>
        <v>Mixte</v>
      </c>
      <c r="L251" s="1">
        <f>_xlfn.XLOOKUP(C251,'Export Action'!$A$3:$A$1999,'Export Action'!$AM$3:$AM$1999)</f>
        <v>80</v>
      </c>
      <c r="M251" s="5">
        <f>_xlfn.XLOOKUP(A251,'Export 2022'!$K$3:$K$1000,'Export 2022'!$AF$3:$AF$1000)</f>
        <v>6500</v>
      </c>
      <c r="N251" s="5">
        <f>_xlfn.XLOOKUP(A251,'Export 2023'!$K$3:$K$1000,'Export 2023'!$AF$3:$AF$1000)</f>
        <v>6500</v>
      </c>
      <c r="O251" s="5">
        <f>_xlfn.XLOOKUP(A251,'Export Dossier'!$K$3:$K$974,'Export Dossier'!$AD$3:$AD$974)</f>
        <v>9000</v>
      </c>
      <c r="P251" s="31">
        <f>_xlfn.XLOOKUP(C251,'Export Action'!$A$3:$A$1999,'Export Action'!$AS$3:$AS$1999)</f>
        <v>4000</v>
      </c>
      <c r="Q251" s="29">
        <f>(_xlfn.XLOOKUP(C251,'Export Action'!$A$3:$A$1999,'Export Action'!$AS$3:$AS$1999))/_xlfn.XLOOKUP(C251,'Export Action'!$A$3:$A$1999,'Export Action'!$AR$3:$AR$1999)</f>
        <v>0.26504108136761195</v>
      </c>
      <c r="R251" s="63" t="str">
        <f>IF(OR(_xlfn.XLOOKUP(C251,'Export Action'!$A$3:$A$1999,'Export Action'!$AO$3:$AO$1999)="Communes ZRR./bassins de vie pop &gt; 50% ZRR",_xlfn.XLOOKUP(C251,'Export Action'!$A$3:$A$1999,'Export Action'!$AO$3:$AO$1999)="Contrats de relance et de transition écologique (CRTE) rural"),"Oui","Non")</f>
        <v>Oui</v>
      </c>
      <c r="S251" s="73"/>
      <c r="T251" s="74">
        <f t="shared" si="5"/>
        <v>70</v>
      </c>
      <c r="U251" s="75"/>
      <c r="V251" s="8" t="str" cm="1">
        <f t="array" ref="V251">IF(SUMPRODUCT((Tableau13[NOM DE LA STRUCTURE]=Tableau13[[#This Row],[NOM DE LA STRUCTURE]])*Tableau13[MONTANT PROPOSE POUR L''ACTION])=0,"",SUMPRODUCT((Tableau13[NOM DE LA STRUCTURE]=Tableau13[[#This Row],[NOM DE LA STRUCTURE]])*Tableau13[MONTANT PROPOSE POUR L''ACTION]))</f>
        <v/>
      </c>
      <c r="W251" s="79"/>
    </row>
    <row r="252" spans="1:23" ht="33" hidden="1" customHeight="1" x14ac:dyDescent="0.25">
      <c r="A252" s="13" t="str">
        <f>_xlfn.XLOOKUP(C252,'Export Action'!$A$3:$A$1999,'Export Action'!$L$3:$L$1999)</f>
        <v>42481510800040</v>
      </c>
      <c r="B252" s="84" t="str">
        <f>_xlfn.XLOOKUP(A252,'Export Action'!$L$3:$L$1999,'Export Action'!$O$3:$O$1999)</f>
        <v>COMITE DE TENNIS DE TABLE DE LOZERE</v>
      </c>
      <c r="C252" s="1" t="s">
        <v>18481</v>
      </c>
      <c r="D252" s="36" t="str">
        <f>_xlfn.XLOOKUP(C252,'Export Action'!$A$3:$A$1999,'Export Action'!$X$3:$X$1999)</f>
        <v>Formation des bénévoles</v>
      </c>
      <c r="E252" s="1" t="str">
        <f>_xlfn.XLOOKUP(A252,'Export Dossier'!$K$3:$K$974,'Export Dossier'!$D$3:$D$974)</f>
        <v>FFTT-OCC-24-0031</v>
      </c>
      <c r="F252" s="1" t="str">
        <f>_xlfn.XLOOKUP(C252,'Export Action'!$A$3:$A$1999,'Export Action'!$AE$3:$AE$1999)</f>
        <v>Structuration clubs/comités de demain</v>
      </c>
      <c r="G252" s="68"/>
      <c r="H252" s="71"/>
      <c r="I252" s="71"/>
      <c r="J252" s="1" t="str">
        <f>_xlfn.XLOOKUP(C252,'Export Action'!$A$3:$A$1999,'Export Action'!$J$3:$J$1999)</f>
        <v>Renouvellement</v>
      </c>
      <c r="K252" s="1" t="str">
        <f>_xlfn.XLOOKUP(C252,'Export Action'!$A$3:$A$1999,'Export Action'!$AL$3:$AL$1999)</f>
        <v>Mixte</v>
      </c>
      <c r="L252" s="1">
        <f>_xlfn.XLOOKUP(C252,'Export Action'!$A$3:$A$1999,'Export Action'!$AM$3:$AM$1999)</f>
        <v>25</v>
      </c>
      <c r="M252" s="5">
        <f>_xlfn.XLOOKUP(A252,'Export 2022'!$K$3:$K$1000,'Export 2022'!$AF$3:$AF$1000)</f>
        <v>6500</v>
      </c>
      <c r="N252" s="5">
        <f>_xlfn.XLOOKUP(A252,'Export 2023'!$K$3:$K$1000,'Export 2023'!$AF$3:$AF$1000)</f>
        <v>6500</v>
      </c>
      <c r="O252" s="5">
        <f>_xlfn.XLOOKUP(A252,'Export Dossier'!$K$3:$K$974,'Export Dossier'!$AD$3:$AD$974)</f>
        <v>9000</v>
      </c>
      <c r="P252" s="31">
        <f>_xlfn.XLOOKUP(C252,'Export Action'!$A$3:$A$1999,'Export Action'!$AS$3:$AS$1999)</f>
        <v>1000</v>
      </c>
      <c r="Q252" s="29">
        <f>(_xlfn.XLOOKUP(C252,'Export Action'!$A$3:$A$1999,'Export Action'!$AS$3:$AS$1999))/_xlfn.XLOOKUP(C252,'Export Action'!$A$3:$A$1999,'Export Action'!$AR$3:$AR$1999)</f>
        <v>0.18328445747800587</v>
      </c>
      <c r="R252" s="63" t="str">
        <f>IF(OR(_xlfn.XLOOKUP(C252,'Export Action'!$A$3:$A$1999,'Export Action'!$AO$3:$AO$1999)="Communes ZRR./bassins de vie pop &gt; 50% ZRR",_xlfn.XLOOKUP(C252,'Export Action'!$A$3:$A$1999,'Export Action'!$AO$3:$AO$1999)="Contrats de relance et de transition écologique (CRTE) rural"),"Oui","Non")</f>
        <v>Oui</v>
      </c>
      <c r="S252" s="73"/>
      <c r="T252" s="74">
        <f t="shared" si="5"/>
        <v>70</v>
      </c>
      <c r="U252" s="75"/>
      <c r="V252" s="8" t="str" cm="1">
        <f t="array" ref="V252">IF(SUMPRODUCT((Tableau13[NOM DE LA STRUCTURE]=Tableau13[[#This Row],[NOM DE LA STRUCTURE]])*Tableau13[MONTANT PROPOSE POUR L''ACTION])=0,"",SUMPRODUCT((Tableau13[NOM DE LA STRUCTURE]=Tableau13[[#This Row],[NOM DE LA STRUCTURE]])*Tableau13[MONTANT PROPOSE POUR L''ACTION]))</f>
        <v/>
      </c>
      <c r="W252" s="79"/>
    </row>
    <row r="253" spans="1:23" ht="33" hidden="1" customHeight="1" x14ac:dyDescent="0.25">
      <c r="A253" s="13" t="str">
        <f>_xlfn.XLOOKUP(C253,'Export Action'!$A$3:$A$1999,'Export Action'!$L$3:$L$1999)</f>
        <v>42481510800040</v>
      </c>
      <c r="B253" s="84" t="str">
        <f>_xlfn.XLOOKUP(A253,'Export Action'!$L$3:$L$1999,'Export Action'!$O$3:$O$1999)</f>
        <v>COMITE DE TENNIS DE TABLE DE LOZERE</v>
      </c>
      <c r="C253" s="1" t="s">
        <v>18486</v>
      </c>
      <c r="D253" s="36" t="str">
        <f>_xlfn.XLOOKUP(C253,'Export Action'!$A$3:$A$1999,'Export Action'!$X$3:$X$1999)</f>
        <v>Découverte de la pratique pour les jeunes lozériens</v>
      </c>
      <c r="E253" s="1" t="str">
        <f>_xlfn.XLOOKUP(A253,'Export Dossier'!$K$3:$K$974,'Export Dossier'!$D$3:$D$974)</f>
        <v>FFTT-OCC-24-0031</v>
      </c>
      <c r="F253" s="1" t="str">
        <f>_xlfn.XLOOKUP(C253,'Export Action'!$A$3:$A$1999,'Export Action'!$AE$3:$AE$1999)</f>
        <v>Ping Educatif</v>
      </c>
      <c r="G253" s="68"/>
      <c r="H253" s="71"/>
      <c r="I253" s="71"/>
      <c r="J253" s="1" t="str">
        <f>_xlfn.XLOOKUP(C253,'Export Action'!$A$3:$A$1999,'Export Action'!$J$3:$J$1999)</f>
        <v>Renouvellement</v>
      </c>
      <c r="K253" s="1" t="str">
        <f>_xlfn.XLOOKUP(C253,'Export Action'!$A$3:$A$1999,'Export Action'!$AL$3:$AL$1999)</f>
        <v>Mixte</v>
      </c>
      <c r="L253" s="1">
        <f>_xlfn.XLOOKUP(C253,'Export Action'!$A$3:$A$1999,'Export Action'!$AM$3:$AM$1999)</f>
        <v>650</v>
      </c>
      <c r="M253" s="5">
        <f>_xlfn.XLOOKUP(A253,'Export 2022'!$K$3:$K$1000,'Export 2022'!$AF$3:$AF$1000)</f>
        <v>6500</v>
      </c>
      <c r="N253" s="5">
        <f>_xlfn.XLOOKUP(A253,'Export 2023'!$K$3:$K$1000,'Export 2023'!$AF$3:$AF$1000)</f>
        <v>6500</v>
      </c>
      <c r="O253" s="5">
        <f>_xlfn.XLOOKUP(A253,'Export Dossier'!$K$3:$K$974,'Export Dossier'!$AD$3:$AD$974)</f>
        <v>9000</v>
      </c>
      <c r="P253" s="31">
        <f>_xlfn.XLOOKUP(C253,'Export Action'!$A$3:$A$1999,'Export Action'!$AS$3:$AS$1999)</f>
        <v>3000</v>
      </c>
      <c r="Q253" s="29">
        <f>(_xlfn.XLOOKUP(C253,'Export Action'!$A$3:$A$1999,'Export Action'!$AS$3:$AS$1999))/_xlfn.XLOOKUP(C253,'Export Action'!$A$3:$A$1999,'Export Action'!$AR$3:$AR$1999)</f>
        <v>0.37239324726911621</v>
      </c>
      <c r="R253" s="63" t="str">
        <f>IF(OR(_xlfn.XLOOKUP(C253,'Export Action'!$A$3:$A$1999,'Export Action'!$AO$3:$AO$1999)="Communes ZRR./bassins de vie pop &gt; 50% ZRR",_xlfn.XLOOKUP(C253,'Export Action'!$A$3:$A$1999,'Export Action'!$AO$3:$AO$1999)="Contrats de relance et de transition écologique (CRTE) rural"),"Oui","Non")</f>
        <v>Oui</v>
      </c>
      <c r="S253" s="73"/>
      <c r="T253" s="74">
        <f t="shared" si="5"/>
        <v>70</v>
      </c>
      <c r="U253" s="75"/>
      <c r="V253" s="8" t="str" cm="1">
        <f t="array" ref="V253">IF(SUMPRODUCT((Tableau13[NOM DE LA STRUCTURE]=Tableau13[[#This Row],[NOM DE LA STRUCTURE]])*Tableau13[MONTANT PROPOSE POUR L''ACTION])=0,"",SUMPRODUCT((Tableau13[NOM DE LA STRUCTURE]=Tableau13[[#This Row],[NOM DE LA STRUCTURE]])*Tableau13[MONTANT PROPOSE POUR L''ACTION]))</f>
        <v/>
      </c>
      <c r="W253" s="79"/>
    </row>
    <row r="254" spans="1:23" ht="33" hidden="1" customHeight="1" x14ac:dyDescent="0.25">
      <c r="A254" s="13" t="str">
        <f>_xlfn.XLOOKUP(C254,'Export Action'!$A$3:$A$1999,'Export Action'!$L$3:$L$1999)</f>
        <v>42481510800040</v>
      </c>
      <c r="B254" s="84" t="str">
        <f>_xlfn.XLOOKUP(A254,'Export Action'!$L$3:$L$1999,'Export Action'!$O$3:$O$1999)</f>
        <v>COMITE DE TENNIS DE TABLE DE LOZERE</v>
      </c>
      <c r="C254" s="1" t="s">
        <v>18492</v>
      </c>
      <c r="D254" s="36" t="str">
        <f>_xlfn.XLOOKUP(C254,'Export Action'!$A$3:$A$1999,'Export Action'!$X$3:$X$1999)</f>
        <v>Ping en extérieur</v>
      </c>
      <c r="E254" s="1" t="str">
        <f>_xlfn.XLOOKUP(A254,'Export Dossier'!$K$3:$K$974,'Export Dossier'!$D$3:$D$974)</f>
        <v>FFTT-OCC-24-0031</v>
      </c>
      <c r="F254" s="1" t="str">
        <f>_xlfn.XLOOKUP(C254,'Export Action'!$A$3:$A$1999,'Export Action'!$AE$3:$AE$1999)</f>
        <v>Nouvelles pratiques</v>
      </c>
      <c r="G254" s="68"/>
      <c r="H254" s="71"/>
      <c r="I254" s="71"/>
      <c r="J254" s="1" t="str">
        <f>_xlfn.XLOOKUP(C254,'Export Action'!$A$3:$A$1999,'Export Action'!$J$3:$J$1999)</f>
        <v>Première demande</v>
      </c>
      <c r="K254" s="1" t="str">
        <f>_xlfn.XLOOKUP(C254,'Export Action'!$A$3:$A$1999,'Export Action'!$AL$3:$AL$1999)</f>
        <v>Mixte</v>
      </c>
      <c r="L254" s="1">
        <f>_xlfn.XLOOKUP(C254,'Export Action'!$A$3:$A$1999,'Export Action'!$AM$3:$AM$1999)</f>
        <v>1000</v>
      </c>
      <c r="M254" s="5">
        <f>_xlfn.XLOOKUP(A254,'Export 2022'!$K$3:$K$1000,'Export 2022'!$AF$3:$AF$1000)</f>
        <v>6500</v>
      </c>
      <c r="N254" s="5">
        <f>_xlfn.XLOOKUP(A254,'Export 2023'!$K$3:$K$1000,'Export 2023'!$AF$3:$AF$1000)</f>
        <v>6500</v>
      </c>
      <c r="O254" s="5">
        <f>_xlfn.XLOOKUP(A254,'Export Dossier'!$K$3:$K$974,'Export Dossier'!$AD$3:$AD$974)</f>
        <v>9000</v>
      </c>
      <c r="P254" s="31">
        <f>_xlfn.XLOOKUP(C254,'Export Action'!$A$3:$A$1999,'Export Action'!$AS$3:$AS$1999)</f>
        <v>1000</v>
      </c>
      <c r="Q254" s="29">
        <f>(_xlfn.XLOOKUP(C254,'Export Action'!$A$3:$A$1999,'Export Action'!$AS$3:$AS$1999))/_xlfn.XLOOKUP(C254,'Export Action'!$A$3:$A$1999,'Export Action'!$AR$3:$AR$1999)</f>
        <v>0.30303030303030304</v>
      </c>
      <c r="R254" s="63" t="str">
        <f>IF(OR(_xlfn.XLOOKUP(C254,'Export Action'!$A$3:$A$1999,'Export Action'!$AO$3:$AO$1999)="Communes ZRR./bassins de vie pop &gt; 50% ZRR",_xlfn.XLOOKUP(C254,'Export Action'!$A$3:$A$1999,'Export Action'!$AO$3:$AO$1999)="Contrats de relance et de transition écologique (CRTE) rural"),"Oui","Non")</f>
        <v>Oui</v>
      </c>
      <c r="S254" s="73"/>
      <c r="T254" s="74">
        <f t="shared" si="5"/>
        <v>70</v>
      </c>
      <c r="U254" s="75"/>
      <c r="V254" s="8" t="str" cm="1">
        <f t="array" ref="V254">IF(SUMPRODUCT((Tableau13[NOM DE LA STRUCTURE]=Tableau13[[#This Row],[NOM DE LA STRUCTURE]])*Tableau13[MONTANT PROPOSE POUR L''ACTION])=0,"",SUMPRODUCT((Tableau13[NOM DE LA STRUCTURE]=Tableau13[[#This Row],[NOM DE LA STRUCTURE]])*Tableau13[MONTANT PROPOSE POUR L''ACTION]))</f>
        <v/>
      </c>
      <c r="W254" s="79"/>
    </row>
    <row r="255" spans="1:23" ht="33" hidden="1" customHeight="1" x14ac:dyDescent="0.25">
      <c r="A255" s="13" t="str">
        <f>_xlfn.XLOOKUP(C255,'Export Action'!$A$3:$A$1999,'Export Action'!$L$3:$L$1999)</f>
        <v>34294989800031</v>
      </c>
      <c r="B255" s="84" t="str">
        <f>_xlfn.XLOOKUP(A255,'Export Action'!$L$3:$L$1999,'Export Action'!$O$3:$O$1999)</f>
        <v>COMITE DEPARTEMENTAL DE TENNIS DE TABLE DE LA HAUTE-GARONNE</v>
      </c>
      <c r="C255" s="1" t="s">
        <v>18497</v>
      </c>
      <c r="D255" s="36" t="str">
        <f>_xlfn.XLOOKUP(C255,'Export Action'!$A$3:$A$1999,'Export Action'!$X$3:$X$1999)</f>
        <v>Ping citoyen / Recrutement, fidélisation des jeunes.</v>
      </c>
      <c r="E255" s="1" t="str">
        <f>_xlfn.XLOOKUP(A255,'Export Dossier'!$K$3:$K$974,'Export Dossier'!$D$3:$D$974)</f>
        <v>FFTT-OCC-24-0032</v>
      </c>
      <c r="F255" s="1" t="str">
        <f>_xlfn.XLOOKUP(C255,'Export Action'!$A$3:$A$1999,'Export Action'!$AE$3:$AE$1999)</f>
        <v>Ping Educatif</v>
      </c>
      <c r="G255" s="68"/>
      <c r="H255" s="71"/>
      <c r="I255" s="71"/>
      <c r="J255" s="1" t="str">
        <f>_xlfn.XLOOKUP(C255,'Export Action'!$A$3:$A$1999,'Export Action'!$J$3:$J$1999)</f>
        <v>Renouvellement</v>
      </c>
      <c r="K255" s="1" t="str">
        <f>_xlfn.XLOOKUP(C255,'Export Action'!$A$3:$A$1999,'Export Action'!$AL$3:$AL$1999)</f>
        <v>Mixte</v>
      </c>
      <c r="L255" s="1">
        <f>_xlfn.XLOOKUP(C255,'Export Action'!$A$3:$A$1999,'Export Action'!$AM$3:$AM$1999)</f>
        <v>1000</v>
      </c>
      <c r="M255" s="5">
        <f>_xlfn.XLOOKUP(A255,'Export 2022'!$K$3:$K$1000,'Export 2022'!$AF$3:$AF$1000)</f>
        <v>4500</v>
      </c>
      <c r="N255" s="5">
        <f>_xlfn.XLOOKUP(A255,'Export 2023'!$K$3:$K$1000,'Export 2023'!$AF$3:$AF$1000)</f>
        <v>5057</v>
      </c>
      <c r="O255" s="5">
        <f>_xlfn.XLOOKUP(A255,'Export Dossier'!$K$3:$K$974,'Export Dossier'!$AD$3:$AD$974)</f>
        <v>5000</v>
      </c>
      <c r="P255" s="31">
        <f>_xlfn.XLOOKUP(C255,'Export Action'!$A$3:$A$1999,'Export Action'!$AS$3:$AS$1999)</f>
        <v>2000</v>
      </c>
      <c r="Q255" s="29">
        <f>(_xlfn.XLOOKUP(C255,'Export Action'!$A$3:$A$1999,'Export Action'!$AS$3:$AS$1999))/_xlfn.XLOOKUP(C255,'Export Action'!$A$3:$A$1999,'Export Action'!$AR$3:$AR$1999)</f>
        <v>0.29411764705882354</v>
      </c>
      <c r="R255" s="63" t="str">
        <f>IF(OR(_xlfn.XLOOKUP(C255,'Export Action'!$A$3:$A$1999,'Export Action'!$AO$3:$AO$1999)="Communes ZRR./bassins de vie pop &gt; 50% ZRR",_xlfn.XLOOKUP(C255,'Export Action'!$A$3:$A$1999,'Export Action'!$AO$3:$AO$1999)="Contrats de relance et de transition écologique (CRTE) rural"),"Oui","Non")</f>
        <v>Non</v>
      </c>
      <c r="S255" s="73"/>
      <c r="T255" s="74">
        <f t="shared" si="5"/>
        <v>71</v>
      </c>
      <c r="U255" s="75"/>
      <c r="V255" s="8" t="str" cm="1">
        <f t="array" ref="V255">IF(SUMPRODUCT((Tableau13[NOM DE LA STRUCTURE]=Tableau13[[#This Row],[NOM DE LA STRUCTURE]])*Tableau13[MONTANT PROPOSE POUR L''ACTION])=0,"",SUMPRODUCT((Tableau13[NOM DE LA STRUCTURE]=Tableau13[[#This Row],[NOM DE LA STRUCTURE]])*Tableau13[MONTANT PROPOSE POUR L''ACTION]))</f>
        <v/>
      </c>
      <c r="W255" s="79"/>
    </row>
    <row r="256" spans="1:23" ht="33" hidden="1" customHeight="1" x14ac:dyDescent="0.25">
      <c r="A256" s="13" t="str">
        <f>_xlfn.XLOOKUP(C256,'Export Action'!$A$3:$A$1999,'Export Action'!$L$3:$L$1999)</f>
        <v>34294989800031</v>
      </c>
      <c r="B256" s="84" t="str">
        <f>_xlfn.XLOOKUP(A256,'Export Action'!$L$3:$L$1999,'Export Action'!$O$3:$O$1999)</f>
        <v>COMITE DEPARTEMENTAL DE TENNIS DE TABLE DE LA HAUTE-GARONNE</v>
      </c>
      <c r="C256" s="1" t="s">
        <v>18504</v>
      </c>
      <c r="D256" s="36" t="str">
        <f>_xlfn.XLOOKUP(C256,'Export Action'!$A$3:$A$1999,'Export Action'!$X$3:$X$1999)</f>
        <v>Ping Loisir/ Nouvelle pratique : Ping extérieur / Ping VR</v>
      </c>
      <c r="E256" s="1" t="str">
        <f>_xlfn.XLOOKUP(A256,'Export Dossier'!$K$3:$K$974,'Export Dossier'!$D$3:$D$974)</f>
        <v>FFTT-OCC-24-0032</v>
      </c>
      <c r="F256" s="1" t="str">
        <f>_xlfn.XLOOKUP(C256,'Export Action'!$A$3:$A$1999,'Export Action'!$AE$3:$AE$1999)</f>
        <v>Nouvelles pratiques</v>
      </c>
      <c r="G256" s="68"/>
      <c r="H256" s="71"/>
      <c r="I256" s="71"/>
      <c r="J256" s="1" t="str">
        <f>_xlfn.XLOOKUP(C256,'Export Action'!$A$3:$A$1999,'Export Action'!$J$3:$J$1999)</f>
        <v>Renouvellement</v>
      </c>
      <c r="K256" s="1" t="str">
        <f>_xlfn.XLOOKUP(C256,'Export Action'!$A$3:$A$1999,'Export Action'!$AL$3:$AL$1999)</f>
        <v>Mixte</v>
      </c>
      <c r="L256" s="1">
        <f>_xlfn.XLOOKUP(C256,'Export Action'!$A$3:$A$1999,'Export Action'!$AM$3:$AM$1999)</f>
        <v>1000</v>
      </c>
      <c r="M256" s="5">
        <f>_xlfn.XLOOKUP(A256,'Export 2022'!$K$3:$K$1000,'Export 2022'!$AF$3:$AF$1000)</f>
        <v>4500</v>
      </c>
      <c r="N256" s="5">
        <f>_xlfn.XLOOKUP(A256,'Export 2023'!$K$3:$K$1000,'Export 2023'!$AF$3:$AF$1000)</f>
        <v>5057</v>
      </c>
      <c r="O256" s="5">
        <f>_xlfn.XLOOKUP(A256,'Export Dossier'!$K$3:$K$974,'Export Dossier'!$AD$3:$AD$974)</f>
        <v>5000</v>
      </c>
      <c r="P256" s="31">
        <f>_xlfn.XLOOKUP(C256,'Export Action'!$A$3:$A$1999,'Export Action'!$AS$3:$AS$1999)</f>
        <v>1500</v>
      </c>
      <c r="Q256" s="29">
        <f>(_xlfn.XLOOKUP(C256,'Export Action'!$A$3:$A$1999,'Export Action'!$AS$3:$AS$1999))/_xlfn.XLOOKUP(C256,'Export Action'!$A$3:$A$1999,'Export Action'!$AR$3:$AR$1999)</f>
        <v>0.3</v>
      </c>
      <c r="R256" s="63" t="str">
        <f>IF(OR(_xlfn.XLOOKUP(C256,'Export Action'!$A$3:$A$1999,'Export Action'!$AO$3:$AO$1999)="Communes ZRR./bassins de vie pop &gt; 50% ZRR",_xlfn.XLOOKUP(C256,'Export Action'!$A$3:$A$1999,'Export Action'!$AO$3:$AO$1999)="Contrats de relance et de transition écologique (CRTE) rural"),"Oui","Non")</f>
        <v>Non</v>
      </c>
      <c r="S256" s="73"/>
      <c r="T256" s="74">
        <f t="shared" si="5"/>
        <v>71</v>
      </c>
      <c r="U256" s="75"/>
      <c r="V256" s="8" t="str" cm="1">
        <f t="array" ref="V256">IF(SUMPRODUCT((Tableau13[NOM DE LA STRUCTURE]=Tableau13[[#This Row],[NOM DE LA STRUCTURE]])*Tableau13[MONTANT PROPOSE POUR L''ACTION])=0,"",SUMPRODUCT((Tableau13[NOM DE LA STRUCTURE]=Tableau13[[#This Row],[NOM DE LA STRUCTURE]])*Tableau13[MONTANT PROPOSE POUR L''ACTION]))</f>
        <v/>
      </c>
      <c r="W256" s="79"/>
    </row>
    <row r="257" spans="1:23" ht="33" hidden="1" customHeight="1" x14ac:dyDescent="0.25">
      <c r="A257" s="13" t="str">
        <f>_xlfn.XLOOKUP(C257,'Export Action'!$A$3:$A$1999,'Export Action'!$L$3:$L$1999)</f>
        <v>34294989800031</v>
      </c>
      <c r="B257" s="84" t="str">
        <f>_xlfn.XLOOKUP(A257,'Export Action'!$L$3:$L$1999,'Export Action'!$O$3:$O$1999)</f>
        <v>COMITE DEPARTEMENTAL DE TENNIS DE TABLE DE LA HAUTE-GARONNE</v>
      </c>
      <c r="C257" s="1" t="s">
        <v>18510</v>
      </c>
      <c r="D257" s="36" t="str">
        <f>_xlfn.XLOOKUP(C257,'Export Action'!$A$3:$A$1999,'Export Action'!$X$3:$X$1999)</f>
        <v>Structuration club de demain : Soutien aux clubs</v>
      </c>
      <c r="E257" s="1" t="str">
        <f>_xlfn.XLOOKUP(A257,'Export Dossier'!$K$3:$K$974,'Export Dossier'!$D$3:$D$974)</f>
        <v>FFTT-OCC-24-0032</v>
      </c>
      <c r="F257" s="1" t="str">
        <f>_xlfn.XLOOKUP(C257,'Export Action'!$A$3:$A$1999,'Export Action'!$AE$3:$AE$1999)</f>
        <v>Structuration clubs/comités de demain</v>
      </c>
      <c r="G257" s="68"/>
      <c r="H257" s="71"/>
      <c r="I257" s="71"/>
      <c r="J257" s="1" t="str">
        <f>_xlfn.XLOOKUP(C257,'Export Action'!$A$3:$A$1999,'Export Action'!$J$3:$J$1999)</f>
        <v>Renouvellement</v>
      </c>
      <c r="K257" s="1" t="str">
        <f>_xlfn.XLOOKUP(C257,'Export Action'!$A$3:$A$1999,'Export Action'!$AL$3:$AL$1999)</f>
        <v>Mixte</v>
      </c>
      <c r="L257" s="1">
        <f>_xlfn.XLOOKUP(C257,'Export Action'!$A$3:$A$1999,'Export Action'!$AM$3:$AM$1999)</f>
        <v>45</v>
      </c>
      <c r="M257" s="5">
        <f>_xlfn.XLOOKUP(A257,'Export 2022'!$K$3:$K$1000,'Export 2022'!$AF$3:$AF$1000)</f>
        <v>4500</v>
      </c>
      <c r="N257" s="5">
        <f>_xlfn.XLOOKUP(A257,'Export 2023'!$K$3:$K$1000,'Export 2023'!$AF$3:$AF$1000)</f>
        <v>5057</v>
      </c>
      <c r="O257" s="5">
        <f>_xlfn.XLOOKUP(A257,'Export Dossier'!$K$3:$K$974,'Export Dossier'!$AD$3:$AD$974)</f>
        <v>5000</v>
      </c>
      <c r="P257" s="31">
        <f>_xlfn.XLOOKUP(C257,'Export Action'!$A$3:$A$1999,'Export Action'!$AS$3:$AS$1999)</f>
        <v>1500</v>
      </c>
      <c r="Q257" s="29">
        <f>(_xlfn.XLOOKUP(C257,'Export Action'!$A$3:$A$1999,'Export Action'!$AS$3:$AS$1999))/_xlfn.XLOOKUP(C257,'Export Action'!$A$3:$A$1999,'Export Action'!$AR$3:$AR$1999)</f>
        <v>0.375</v>
      </c>
      <c r="R257" s="63" t="str">
        <f>IF(OR(_xlfn.XLOOKUP(C257,'Export Action'!$A$3:$A$1999,'Export Action'!$AO$3:$AO$1999)="Communes ZRR./bassins de vie pop &gt; 50% ZRR",_xlfn.XLOOKUP(C257,'Export Action'!$A$3:$A$1999,'Export Action'!$AO$3:$AO$1999)="Contrats de relance et de transition écologique (CRTE) rural"),"Oui","Non")</f>
        <v>Non</v>
      </c>
      <c r="S257" s="73"/>
      <c r="T257" s="74">
        <f t="shared" si="5"/>
        <v>71</v>
      </c>
      <c r="U257" s="75"/>
      <c r="V257" s="8" t="str" cm="1">
        <f t="array" ref="V257">IF(SUMPRODUCT((Tableau13[NOM DE LA STRUCTURE]=Tableau13[[#This Row],[NOM DE LA STRUCTURE]])*Tableau13[MONTANT PROPOSE POUR L''ACTION])=0,"",SUMPRODUCT((Tableau13[NOM DE LA STRUCTURE]=Tableau13[[#This Row],[NOM DE LA STRUCTURE]])*Tableau13[MONTANT PROPOSE POUR L''ACTION]))</f>
        <v/>
      </c>
      <c r="W257" s="79"/>
    </row>
    <row r="258" spans="1:23" ht="33" hidden="1" customHeight="1" x14ac:dyDescent="0.25">
      <c r="A258" s="13" t="str">
        <f>_xlfn.XLOOKUP(C258,'Export Action'!$A$3:$A$1999,'Export Action'!$L$3:$L$1999)</f>
        <v>40283685200036</v>
      </c>
      <c r="B258" s="84" t="str">
        <f>_xlfn.XLOOKUP(A258,'Export Action'!$L$3:$L$1999,'Export Action'!$O$3:$O$1999)</f>
        <v>COMITE DEPARTEMENTAL DES ALPES MARITIMES DE TENNIS DE TABLE</v>
      </c>
      <c r="C258" s="1" t="s">
        <v>18574</v>
      </c>
      <c r="D258" s="36" t="str">
        <f>_xlfn.XLOOKUP(C258,'Export Action'!$A$3:$A$1999,'Export Action'!$X$3:$X$1999)</f>
        <v>Soutenir et accompagner les actions des clubs vers le public des 4 à 11 ans</v>
      </c>
      <c r="E258" s="1" t="str">
        <f>_xlfn.XLOOKUP(A258,'Export Dossier'!$K$3:$K$974,'Export Dossier'!$D$3:$D$974)</f>
        <v>FFTT-PACA-24-0009</v>
      </c>
      <c r="F258" s="1" t="str">
        <f>_xlfn.XLOOKUP(C258,'Export Action'!$A$3:$A$1999,'Export Action'!$AE$3:$AE$1999)</f>
        <v>Ping Educatif</v>
      </c>
      <c r="G258" s="68"/>
      <c r="H258" s="71"/>
      <c r="I258" s="71"/>
      <c r="J258" s="1" t="str">
        <f>_xlfn.XLOOKUP(C258,'Export Action'!$A$3:$A$1999,'Export Action'!$J$3:$J$1999)</f>
        <v>Renouvellement</v>
      </c>
      <c r="K258" s="1" t="str">
        <f>_xlfn.XLOOKUP(C258,'Export Action'!$A$3:$A$1999,'Export Action'!$AL$3:$AL$1999)</f>
        <v>Mixte</v>
      </c>
      <c r="L258" s="1">
        <f>_xlfn.XLOOKUP(C258,'Export Action'!$A$3:$A$1999,'Export Action'!$AM$3:$AM$1999)</f>
        <v>250</v>
      </c>
      <c r="M258" s="5" t="e">
        <f>_xlfn.XLOOKUP(A258,'Export 2022'!$K$3:$K$1000,'Export 2022'!$AF$3:$AF$1000)</f>
        <v>#N/A</v>
      </c>
      <c r="N258" s="5">
        <f>_xlfn.XLOOKUP(A258,'Export 2023'!$K$3:$K$1000,'Export 2023'!$AF$3:$AF$1000)</f>
        <v>2000</v>
      </c>
      <c r="O258" s="5">
        <f>_xlfn.XLOOKUP(A258,'Export Dossier'!$K$3:$K$974,'Export Dossier'!$AD$3:$AD$974)</f>
        <v>3000</v>
      </c>
      <c r="P258" s="31">
        <f>_xlfn.XLOOKUP(C258,'Export Action'!$A$3:$A$1999,'Export Action'!$AS$3:$AS$1999)</f>
        <v>1500</v>
      </c>
      <c r="Q258" s="29">
        <f>(_xlfn.XLOOKUP(C258,'Export Action'!$A$3:$A$1999,'Export Action'!$AS$3:$AS$1999))/_xlfn.XLOOKUP(C258,'Export Action'!$A$3:$A$1999,'Export Action'!$AR$3:$AR$1999)</f>
        <v>0.4838709677419355</v>
      </c>
      <c r="R258" s="63" t="str">
        <f>IF(OR(_xlfn.XLOOKUP(C258,'Export Action'!$A$3:$A$1999,'Export Action'!$AO$3:$AO$1999)="Communes ZRR./bassins de vie pop &gt; 50% ZRR",_xlfn.XLOOKUP(C258,'Export Action'!$A$3:$A$1999,'Export Action'!$AO$3:$AO$1999)="Contrats de relance et de transition écologique (CRTE) rural"),"Oui","Non")</f>
        <v>Non</v>
      </c>
      <c r="S258" s="73"/>
      <c r="T258" s="74">
        <f t="shared" si="5"/>
        <v>72</v>
      </c>
      <c r="U258" s="75"/>
      <c r="V258" s="8" t="str" cm="1">
        <f t="array" ref="V258">IF(SUMPRODUCT((Tableau13[NOM DE LA STRUCTURE]=Tableau13[[#This Row],[NOM DE LA STRUCTURE]])*Tableau13[MONTANT PROPOSE POUR L''ACTION])=0,"",SUMPRODUCT((Tableau13[NOM DE LA STRUCTURE]=Tableau13[[#This Row],[NOM DE LA STRUCTURE]])*Tableau13[MONTANT PROPOSE POUR L''ACTION]))</f>
        <v/>
      </c>
      <c r="W258" s="79"/>
    </row>
    <row r="259" spans="1:23" ht="33" hidden="1" customHeight="1" x14ac:dyDescent="0.25">
      <c r="A259" s="13" t="str">
        <f>_xlfn.XLOOKUP(C259,'Export Action'!$A$3:$A$1999,'Export Action'!$L$3:$L$1999)</f>
        <v>40283685200036</v>
      </c>
      <c r="B259" s="84" t="str">
        <f>_xlfn.XLOOKUP(A259,'Export Action'!$L$3:$L$1999,'Export Action'!$O$3:$O$1999)</f>
        <v>COMITE DEPARTEMENTAL DES ALPES MARITIMES DE TENNIS DE TABLE</v>
      </c>
      <c r="C259" s="1" t="s">
        <v>18581</v>
      </c>
      <c r="D259" s="36" t="str">
        <f>_xlfn.XLOOKUP(C259,'Export Action'!$A$3:$A$1999,'Export Action'!$X$3:$X$1999)</f>
        <v>Participation à la Caravane du Sport</v>
      </c>
      <c r="E259" s="1" t="str">
        <f>_xlfn.XLOOKUP(A259,'Export Dossier'!$K$3:$K$974,'Export Dossier'!$D$3:$D$974)</f>
        <v>FFTT-PACA-24-0009</v>
      </c>
      <c r="F259" s="1" t="str">
        <f>_xlfn.XLOOKUP(C259,'Export Action'!$A$3:$A$1999,'Export Action'!$AE$3:$AE$1999)</f>
        <v>Nouvelles pratiques</v>
      </c>
      <c r="G259" s="68"/>
      <c r="H259" s="71"/>
      <c r="I259" s="71"/>
      <c r="J259" s="1" t="str">
        <f>_xlfn.XLOOKUP(C259,'Export Action'!$A$3:$A$1999,'Export Action'!$J$3:$J$1999)</f>
        <v>Renouvellement</v>
      </c>
      <c r="K259" s="1" t="str">
        <f>_xlfn.XLOOKUP(C259,'Export Action'!$A$3:$A$1999,'Export Action'!$AL$3:$AL$1999)</f>
        <v>Mixte</v>
      </c>
      <c r="L259" s="1">
        <f>_xlfn.XLOOKUP(C259,'Export Action'!$A$3:$A$1999,'Export Action'!$AM$3:$AM$1999)</f>
        <v>500</v>
      </c>
      <c r="M259" s="5" t="e">
        <f>_xlfn.XLOOKUP(A259,'Export 2022'!$K$3:$K$1000,'Export 2022'!$AF$3:$AF$1000)</f>
        <v>#N/A</v>
      </c>
      <c r="N259" s="5">
        <f>_xlfn.XLOOKUP(A259,'Export 2023'!$K$3:$K$1000,'Export 2023'!$AF$3:$AF$1000)</f>
        <v>2000</v>
      </c>
      <c r="O259" s="5">
        <f>_xlfn.XLOOKUP(A259,'Export Dossier'!$K$3:$K$974,'Export Dossier'!$AD$3:$AD$974)</f>
        <v>3000</v>
      </c>
      <c r="P259" s="31">
        <f>_xlfn.XLOOKUP(C259,'Export Action'!$A$3:$A$1999,'Export Action'!$AS$3:$AS$1999)</f>
        <v>1500</v>
      </c>
      <c r="Q259" s="29">
        <f>(_xlfn.XLOOKUP(C259,'Export Action'!$A$3:$A$1999,'Export Action'!$AS$3:$AS$1999))/_xlfn.XLOOKUP(C259,'Export Action'!$A$3:$A$1999,'Export Action'!$AR$3:$AR$1999)</f>
        <v>0.4838709677419355</v>
      </c>
      <c r="R259" s="63" t="str">
        <f>IF(OR(_xlfn.XLOOKUP(C259,'Export Action'!$A$3:$A$1999,'Export Action'!$AO$3:$AO$1999)="Communes ZRR./bassins de vie pop &gt; 50% ZRR",_xlfn.XLOOKUP(C259,'Export Action'!$A$3:$A$1999,'Export Action'!$AO$3:$AO$1999)="Contrats de relance et de transition écologique (CRTE) rural"),"Oui","Non")</f>
        <v>Non</v>
      </c>
      <c r="S259" s="73"/>
      <c r="T259" s="74">
        <f t="shared" si="5"/>
        <v>72</v>
      </c>
      <c r="U259" s="75"/>
      <c r="V259" s="8" t="str" cm="1">
        <f t="array" ref="V259">IF(SUMPRODUCT((Tableau13[NOM DE LA STRUCTURE]=Tableau13[[#This Row],[NOM DE LA STRUCTURE]])*Tableau13[MONTANT PROPOSE POUR L''ACTION])=0,"",SUMPRODUCT((Tableau13[NOM DE LA STRUCTURE]=Tableau13[[#This Row],[NOM DE LA STRUCTURE]])*Tableau13[MONTANT PROPOSE POUR L''ACTION]))</f>
        <v/>
      </c>
      <c r="W259" s="79"/>
    </row>
    <row r="260" spans="1:23" ht="33" hidden="1" customHeight="1" x14ac:dyDescent="0.25">
      <c r="A260" s="13" t="str">
        <f>_xlfn.XLOOKUP(C260,'Export Action'!$A$3:$A$1999,'Export Action'!$L$3:$L$1999)</f>
        <v>42167339300060</v>
      </c>
      <c r="B260" s="84" t="str">
        <f>_xlfn.XLOOKUP(A260,'Export Action'!$L$3:$L$1999,'Export Action'!$O$3:$O$1999)</f>
        <v>COMITE DEPARTEMENTAL DE TENNIS DE TABLE DES BOUCHES DU RHONE.</v>
      </c>
      <c r="C260" s="1" t="s">
        <v>18693</v>
      </c>
      <c r="D260" s="36" t="str">
        <f>_xlfn.XLOOKUP(C260,'Export Action'!$A$3:$A$1999,'Export Action'!$X$3:$X$1999)</f>
        <v>Ping Santé</v>
      </c>
      <c r="E260" s="1" t="str">
        <f>_xlfn.XLOOKUP(A260,'Export Dossier'!$K$3:$K$974,'Export Dossier'!$D$3:$D$974)</f>
        <v>FFTT-PACA-24-0016</v>
      </c>
      <c r="F260" s="1" t="str">
        <f>_xlfn.XLOOKUP(C260,'Export Action'!$A$3:$A$1999,'Export Action'!$AE$3:$AE$1999)</f>
        <v>Ping Actif</v>
      </c>
      <c r="G260" s="68"/>
      <c r="H260" s="71"/>
      <c r="I260" s="71"/>
      <c r="J260" s="1" t="str">
        <f>_xlfn.XLOOKUP(C260,'Export Action'!$A$3:$A$1999,'Export Action'!$J$3:$J$1999)</f>
        <v>Renouvellement</v>
      </c>
      <c r="K260" s="1" t="str">
        <f>_xlfn.XLOOKUP(C260,'Export Action'!$A$3:$A$1999,'Export Action'!$AL$3:$AL$1999)</f>
        <v>Mixte</v>
      </c>
      <c r="L260" s="1">
        <f>_xlfn.XLOOKUP(C260,'Export Action'!$A$3:$A$1999,'Export Action'!$AM$3:$AM$1999)</f>
        <v>340</v>
      </c>
      <c r="M260" s="5">
        <f>_xlfn.XLOOKUP(A260,'Export 2022'!$K$3:$K$1000,'Export 2022'!$AF$3:$AF$1000)</f>
        <v>20000</v>
      </c>
      <c r="N260" s="5">
        <f>_xlfn.XLOOKUP(A260,'Export 2023'!$K$3:$K$1000,'Export 2023'!$AF$3:$AF$1000)</f>
        <v>16500</v>
      </c>
      <c r="O260" s="5">
        <f>_xlfn.XLOOKUP(A260,'Export Dossier'!$K$3:$K$974,'Export Dossier'!$AD$3:$AD$974)</f>
        <v>28000</v>
      </c>
      <c r="P260" s="31">
        <f>_xlfn.XLOOKUP(C260,'Export Action'!$A$3:$A$1999,'Export Action'!$AS$3:$AS$1999)</f>
        <v>10000</v>
      </c>
      <c r="Q260" s="29">
        <f>(_xlfn.XLOOKUP(C260,'Export Action'!$A$3:$A$1999,'Export Action'!$AS$3:$AS$1999))/_xlfn.XLOOKUP(C260,'Export Action'!$A$3:$A$1999,'Export Action'!$AR$3:$AR$1999)</f>
        <v>0.15938795027095951</v>
      </c>
      <c r="R260" s="63" t="str">
        <f>IF(OR(_xlfn.XLOOKUP(C260,'Export Action'!$A$3:$A$1999,'Export Action'!$AO$3:$AO$1999)="Communes ZRR./bassins de vie pop &gt; 50% ZRR",_xlfn.XLOOKUP(C260,'Export Action'!$A$3:$A$1999,'Export Action'!$AO$3:$AO$1999)="Contrats de relance et de transition écologique (CRTE) rural"),"Oui","Non")</f>
        <v>Non</v>
      </c>
      <c r="S260" s="73"/>
      <c r="T260" s="74">
        <f t="shared" si="5"/>
        <v>73</v>
      </c>
      <c r="U260" s="75"/>
      <c r="V260" s="8" t="str" cm="1">
        <f t="array" ref="V260">IF(SUMPRODUCT((Tableau13[NOM DE LA STRUCTURE]=Tableau13[[#This Row],[NOM DE LA STRUCTURE]])*Tableau13[MONTANT PROPOSE POUR L''ACTION])=0,"",SUMPRODUCT((Tableau13[NOM DE LA STRUCTURE]=Tableau13[[#This Row],[NOM DE LA STRUCTURE]])*Tableau13[MONTANT PROPOSE POUR L''ACTION]))</f>
        <v/>
      </c>
      <c r="W260" s="79"/>
    </row>
    <row r="261" spans="1:23" ht="33" hidden="1" customHeight="1" x14ac:dyDescent="0.25">
      <c r="A261" s="13" t="str">
        <f>_xlfn.XLOOKUP(C261,'Export Action'!$A$3:$A$1999,'Export Action'!$L$3:$L$1999)</f>
        <v>42167339300060</v>
      </c>
      <c r="B261" s="84" t="str">
        <f>_xlfn.XLOOKUP(A261,'Export Action'!$L$3:$L$1999,'Export Action'!$O$3:$O$1999)</f>
        <v>COMITE DEPARTEMENTAL DE TENNIS DE TABLE DES BOUCHES DU RHONE.</v>
      </c>
      <c r="C261" s="1" t="s">
        <v>18700</v>
      </c>
      <c r="D261" s="36" t="str">
        <f>_xlfn.XLOOKUP(C261,'Export Action'!$A$3:$A$1999,'Export Action'!$X$3:$X$1999)</f>
        <v>Nouvelles Pratiques</v>
      </c>
      <c r="E261" s="1" t="str">
        <f>_xlfn.XLOOKUP(A261,'Export Dossier'!$K$3:$K$974,'Export Dossier'!$D$3:$D$974)</f>
        <v>FFTT-PACA-24-0016</v>
      </c>
      <c r="F261" s="1" t="str">
        <f>_xlfn.XLOOKUP(C261,'Export Action'!$A$3:$A$1999,'Export Action'!$AE$3:$AE$1999)</f>
        <v>Nouvelles pratiques</v>
      </c>
      <c r="G261" s="68"/>
      <c r="H261" s="71"/>
      <c r="I261" s="71"/>
      <c r="J261" s="1" t="str">
        <f>_xlfn.XLOOKUP(C261,'Export Action'!$A$3:$A$1999,'Export Action'!$J$3:$J$1999)</f>
        <v>Renouvellement</v>
      </c>
      <c r="K261" s="1" t="str">
        <f>_xlfn.XLOOKUP(C261,'Export Action'!$A$3:$A$1999,'Export Action'!$AL$3:$AL$1999)</f>
        <v>Mixte</v>
      </c>
      <c r="L261" s="1">
        <f>_xlfn.XLOOKUP(C261,'Export Action'!$A$3:$A$1999,'Export Action'!$AM$3:$AM$1999)</f>
        <v>3000</v>
      </c>
      <c r="M261" s="5">
        <f>_xlfn.XLOOKUP(A261,'Export 2022'!$K$3:$K$1000,'Export 2022'!$AF$3:$AF$1000)</f>
        <v>20000</v>
      </c>
      <c r="N261" s="5">
        <f>_xlfn.XLOOKUP(A261,'Export 2023'!$K$3:$K$1000,'Export 2023'!$AF$3:$AF$1000)</f>
        <v>16500</v>
      </c>
      <c r="O261" s="5">
        <f>_xlfn.XLOOKUP(A261,'Export Dossier'!$K$3:$K$974,'Export Dossier'!$AD$3:$AD$974)</f>
        <v>28000</v>
      </c>
      <c r="P261" s="31">
        <f>_xlfn.XLOOKUP(C261,'Export Action'!$A$3:$A$1999,'Export Action'!$AS$3:$AS$1999)</f>
        <v>10000</v>
      </c>
      <c r="Q261" s="29">
        <f>(_xlfn.XLOOKUP(C261,'Export Action'!$A$3:$A$1999,'Export Action'!$AS$3:$AS$1999))/_xlfn.XLOOKUP(C261,'Export Action'!$A$3:$A$1999,'Export Action'!$AR$3:$AR$1999)</f>
        <v>0.322061191626409</v>
      </c>
      <c r="R261" s="63" t="str">
        <f>IF(OR(_xlfn.XLOOKUP(C261,'Export Action'!$A$3:$A$1999,'Export Action'!$AO$3:$AO$1999)="Communes ZRR./bassins de vie pop &gt; 50% ZRR",_xlfn.XLOOKUP(C261,'Export Action'!$A$3:$A$1999,'Export Action'!$AO$3:$AO$1999)="Contrats de relance et de transition écologique (CRTE) rural"),"Oui","Non")</f>
        <v>Non</v>
      </c>
      <c r="S261" s="73"/>
      <c r="T261" s="74">
        <f t="shared" si="5"/>
        <v>73</v>
      </c>
      <c r="U261" s="75"/>
      <c r="V261" s="8" t="str" cm="1">
        <f t="array" ref="V261">IF(SUMPRODUCT((Tableau13[NOM DE LA STRUCTURE]=Tableau13[[#This Row],[NOM DE LA STRUCTURE]])*Tableau13[MONTANT PROPOSE POUR L''ACTION])=0,"",SUMPRODUCT((Tableau13[NOM DE LA STRUCTURE]=Tableau13[[#This Row],[NOM DE LA STRUCTURE]])*Tableau13[MONTANT PROPOSE POUR L''ACTION]))</f>
        <v/>
      </c>
      <c r="W261" s="79"/>
    </row>
    <row r="262" spans="1:23" ht="33" hidden="1" customHeight="1" x14ac:dyDescent="0.25">
      <c r="A262" s="13" t="str">
        <f>_xlfn.XLOOKUP(C262,'Export Action'!$A$3:$A$1999,'Export Action'!$L$3:$L$1999)</f>
        <v>42167339300060</v>
      </c>
      <c r="B262" s="84" t="str">
        <f>_xlfn.XLOOKUP(A262,'Export Action'!$L$3:$L$1999,'Export Action'!$O$3:$O$1999)</f>
        <v>COMITE DEPARTEMENTAL DE TENNIS DE TABLE DES BOUCHES DU RHONE.</v>
      </c>
      <c r="C262" s="1" t="s">
        <v>18705</v>
      </c>
      <c r="D262" s="36" t="str">
        <f>_xlfn.XLOOKUP(C262,'Export Action'!$A$3:$A$1999,'Export Action'!$X$3:$X$1999)</f>
        <v>Educ Ping</v>
      </c>
      <c r="E262" s="1" t="str">
        <f>_xlfn.XLOOKUP(A262,'Export Dossier'!$K$3:$K$974,'Export Dossier'!$D$3:$D$974)</f>
        <v>FFTT-PACA-24-0016</v>
      </c>
      <c r="F262" s="1" t="str">
        <f>_xlfn.XLOOKUP(C262,'Export Action'!$A$3:$A$1999,'Export Action'!$AE$3:$AE$1999)</f>
        <v>Ping Educatif</v>
      </c>
      <c r="G262" s="68"/>
      <c r="H262" s="71"/>
      <c r="I262" s="71"/>
      <c r="J262" s="1" t="str">
        <f>_xlfn.XLOOKUP(C262,'Export Action'!$A$3:$A$1999,'Export Action'!$J$3:$J$1999)</f>
        <v>Renouvellement</v>
      </c>
      <c r="K262" s="1" t="str">
        <f>_xlfn.XLOOKUP(C262,'Export Action'!$A$3:$A$1999,'Export Action'!$AL$3:$AL$1999)</f>
        <v>Mixte</v>
      </c>
      <c r="L262" s="1">
        <f>_xlfn.XLOOKUP(C262,'Export Action'!$A$3:$A$1999,'Export Action'!$AM$3:$AM$1999)</f>
        <v>2000</v>
      </c>
      <c r="M262" s="5">
        <f>_xlfn.XLOOKUP(A262,'Export 2022'!$K$3:$K$1000,'Export 2022'!$AF$3:$AF$1000)</f>
        <v>20000</v>
      </c>
      <c r="N262" s="5">
        <f>_xlfn.XLOOKUP(A262,'Export 2023'!$K$3:$K$1000,'Export 2023'!$AF$3:$AF$1000)</f>
        <v>16500</v>
      </c>
      <c r="O262" s="5">
        <f>_xlfn.XLOOKUP(A262,'Export Dossier'!$K$3:$K$974,'Export Dossier'!$AD$3:$AD$974)</f>
        <v>28000</v>
      </c>
      <c r="P262" s="31">
        <f>_xlfn.XLOOKUP(C262,'Export Action'!$A$3:$A$1999,'Export Action'!$AS$3:$AS$1999)</f>
        <v>4000</v>
      </c>
      <c r="Q262" s="29">
        <f>(_xlfn.XLOOKUP(C262,'Export Action'!$A$3:$A$1999,'Export Action'!$AS$3:$AS$1999))/_xlfn.XLOOKUP(C262,'Export Action'!$A$3:$A$1999,'Export Action'!$AR$3:$AR$1999)</f>
        <v>0.35555555555555557</v>
      </c>
      <c r="R262" s="63" t="str">
        <f>IF(OR(_xlfn.XLOOKUP(C262,'Export Action'!$A$3:$A$1999,'Export Action'!$AO$3:$AO$1999)="Communes ZRR./bassins de vie pop &gt; 50% ZRR",_xlfn.XLOOKUP(C262,'Export Action'!$A$3:$A$1999,'Export Action'!$AO$3:$AO$1999)="Contrats de relance et de transition écologique (CRTE) rural"),"Oui","Non")</f>
        <v>Non</v>
      </c>
      <c r="S262" s="73"/>
      <c r="T262" s="74">
        <f t="shared" si="5"/>
        <v>73</v>
      </c>
      <c r="U262" s="75"/>
      <c r="V262" s="8" t="str" cm="1">
        <f t="array" ref="V262">IF(SUMPRODUCT((Tableau13[NOM DE LA STRUCTURE]=Tableau13[[#This Row],[NOM DE LA STRUCTURE]])*Tableau13[MONTANT PROPOSE POUR L''ACTION])=0,"",SUMPRODUCT((Tableau13[NOM DE LA STRUCTURE]=Tableau13[[#This Row],[NOM DE LA STRUCTURE]])*Tableau13[MONTANT PROPOSE POUR L''ACTION]))</f>
        <v/>
      </c>
      <c r="W262" s="79"/>
    </row>
    <row r="263" spans="1:23" ht="33" hidden="1" customHeight="1" x14ac:dyDescent="0.25">
      <c r="A263" s="13" t="str">
        <f>_xlfn.XLOOKUP(C263,'Export Action'!$A$3:$A$1999,'Export Action'!$L$3:$L$1999)</f>
        <v>42167339300060</v>
      </c>
      <c r="B263" s="84" t="str">
        <f>_xlfn.XLOOKUP(A263,'Export Action'!$L$3:$L$1999,'Export Action'!$O$3:$O$1999)</f>
        <v>COMITE DEPARTEMENTAL DE TENNIS DE TABLE DES BOUCHES DU RHONE.</v>
      </c>
      <c r="C263" s="1" t="s">
        <v>18711</v>
      </c>
      <c r="D263" s="36" t="str">
        <f>_xlfn.XLOOKUP(C263,'Export Action'!$A$3:$A$1999,'Export Action'!$X$3:$X$1999)</f>
        <v>Cité Ping</v>
      </c>
      <c r="E263" s="1" t="str">
        <f>_xlfn.XLOOKUP(A263,'Export Dossier'!$K$3:$K$974,'Export Dossier'!$D$3:$D$974)</f>
        <v>FFTT-PACA-24-0016</v>
      </c>
      <c r="F263" s="1" t="str">
        <f>_xlfn.XLOOKUP(C263,'Export Action'!$A$3:$A$1999,'Export Action'!$AE$3:$AE$1999)</f>
        <v>Ping Inclusif</v>
      </c>
      <c r="G263" s="68"/>
      <c r="H263" s="71"/>
      <c r="I263" s="71"/>
      <c r="J263" s="1" t="str">
        <f>_xlfn.XLOOKUP(C263,'Export Action'!$A$3:$A$1999,'Export Action'!$J$3:$J$1999)</f>
        <v>Renouvellement</v>
      </c>
      <c r="K263" s="1" t="str">
        <f>_xlfn.XLOOKUP(C263,'Export Action'!$A$3:$A$1999,'Export Action'!$AL$3:$AL$1999)</f>
        <v>Mixte</v>
      </c>
      <c r="L263" s="1">
        <f>_xlfn.XLOOKUP(C263,'Export Action'!$A$3:$A$1999,'Export Action'!$AM$3:$AM$1999)</f>
        <v>300</v>
      </c>
      <c r="M263" s="5">
        <f>_xlfn.XLOOKUP(A263,'Export 2022'!$K$3:$K$1000,'Export 2022'!$AF$3:$AF$1000)</f>
        <v>20000</v>
      </c>
      <c r="N263" s="5">
        <f>_xlfn.XLOOKUP(A263,'Export 2023'!$K$3:$K$1000,'Export 2023'!$AF$3:$AF$1000)</f>
        <v>16500</v>
      </c>
      <c r="O263" s="5">
        <f>_xlfn.XLOOKUP(A263,'Export Dossier'!$K$3:$K$974,'Export Dossier'!$AD$3:$AD$974)</f>
        <v>28000</v>
      </c>
      <c r="P263" s="31">
        <f>_xlfn.XLOOKUP(C263,'Export Action'!$A$3:$A$1999,'Export Action'!$AS$3:$AS$1999)</f>
        <v>4000</v>
      </c>
      <c r="Q263" s="29">
        <f>(_xlfn.XLOOKUP(C263,'Export Action'!$A$3:$A$1999,'Export Action'!$AS$3:$AS$1999))/_xlfn.XLOOKUP(C263,'Export Action'!$A$3:$A$1999,'Export Action'!$AR$3:$AR$1999)</f>
        <v>0.17391304347826086</v>
      </c>
      <c r="R263" s="63" t="str">
        <f>IF(OR(_xlfn.XLOOKUP(C263,'Export Action'!$A$3:$A$1999,'Export Action'!$AO$3:$AO$1999)="Communes ZRR./bassins de vie pop &gt; 50% ZRR",_xlfn.XLOOKUP(C263,'Export Action'!$A$3:$A$1999,'Export Action'!$AO$3:$AO$1999)="Contrats de relance et de transition écologique (CRTE) rural"),"Oui","Non")</f>
        <v>Non</v>
      </c>
      <c r="S263" s="73"/>
      <c r="T263" s="74">
        <f t="shared" si="5"/>
        <v>73</v>
      </c>
      <c r="U263" s="75"/>
      <c r="V263" s="8" t="str" cm="1">
        <f t="array" ref="V263">IF(SUMPRODUCT((Tableau13[NOM DE LA STRUCTURE]=Tableau13[[#This Row],[NOM DE LA STRUCTURE]])*Tableau13[MONTANT PROPOSE POUR L''ACTION])=0,"",SUMPRODUCT((Tableau13[NOM DE LA STRUCTURE]=Tableau13[[#This Row],[NOM DE LA STRUCTURE]])*Tableau13[MONTANT PROPOSE POUR L''ACTION]))</f>
        <v/>
      </c>
      <c r="W263" s="79"/>
    </row>
    <row r="264" spans="1:23" ht="33" hidden="1" customHeight="1" x14ac:dyDescent="0.25">
      <c r="A264" s="13" t="str">
        <f>_xlfn.XLOOKUP(C264,'Export Action'!$A$3:$A$1999,'Export Action'!$L$3:$L$1999)</f>
        <v>31811196000049</v>
      </c>
      <c r="B264" s="84" t="str">
        <f>_xlfn.XLOOKUP(A264,'Export Action'!$L$3:$L$1999,'Export Action'!$O$3:$O$1999)</f>
        <v>COMITE DEPARTEMENTAL DE TENNIS DE TABLE DE VENDEE</v>
      </c>
      <c r="C264" s="1" t="s">
        <v>2259</v>
      </c>
      <c r="D264" s="36" t="str">
        <f>_xlfn.XLOOKUP(C264,'Export Action'!$A$3:$A$1999,'Export Action'!$X$3:$X$1999)</f>
        <v>Action d'aide et d'accompagnement des clubs pour les opérations d'activités estivales</v>
      </c>
      <c r="E264" s="1" t="str">
        <f>_xlfn.XLOOKUP(A264,'Export Dossier'!$K$3:$K$974,'Export Dossier'!$D$3:$D$974)</f>
        <v>FFTT-PDL-24-0002</v>
      </c>
      <c r="F264" s="1" t="str">
        <f>_xlfn.XLOOKUP(C264,'Export Action'!$A$3:$A$1999,'Export Action'!$AE$3:$AE$1999)</f>
        <v>Nouvelles pratiques</v>
      </c>
      <c r="G264" s="68"/>
      <c r="H264" s="71"/>
      <c r="I264" s="71"/>
      <c r="J264" s="1" t="str">
        <f>_xlfn.XLOOKUP(C264,'Export Action'!$A$3:$A$1999,'Export Action'!$J$3:$J$1999)</f>
        <v>Première demande</v>
      </c>
      <c r="K264" s="1" t="str">
        <f>_xlfn.XLOOKUP(C264,'Export Action'!$A$3:$A$1999,'Export Action'!$AL$3:$AL$1999)</f>
        <v>Mixte</v>
      </c>
      <c r="L264" s="1">
        <f>_xlfn.XLOOKUP(C264,'Export Action'!$A$3:$A$1999,'Export Action'!$AM$3:$AM$1999)</f>
        <v>1000</v>
      </c>
      <c r="M264" s="5">
        <f>_xlfn.XLOOKUP(A264,'Export 2022'!$K$3:$K$1000,'Export 2022'!$AF$3:$AF$1000)</f>
        <v>2400</v>
      </c>
      <c r="N264" s="5">
        <f>_xlfn.XLOOKUP(A264,'Export 2023'!$K$3:$K$1000,'Export 2023'!$AF$3:$AF$1000)</f>
        <v>1500</v>
      </c>
      <c r="O264" s="5">
        <f>_xlfn.XLOOKUP(A264,'Export Dossier'!$K$3:$K$974,'Export Dossier'!$AD$3:$AD$974)</f>
        <v>8500</v>
      </c>
      <c r="P264" s="31">
        <f>_xlfn.XLOOKUP(C264,'Export Action'!$A$3:$A$1999,'Export Action'!$AS$3:$AS$1999)</f>
        <v>1100</v>
      </c>
      <c r="Q264" s="29">
        <f>(_xlfn.XLOOKUP(C264,'Export Action'!$A$3:$A$1999,'Export Action'!$AS$3:$AS$1999))/_xlfn.XLOOKUP(C264,'Export Action'!$A$3:$A$1999,'Export Action'!$AR$3:$AR$1999)</f>
        <v>0.56994818652849744</v>
      </c>
      <c r="R264" s="63" t="str">
        <f>IF(OR(_xlfn.XLOOKUP(C264,'Export Action'!$A$3:$A$1999,'Export Action'!$AO$3:$AO$1999)="Communes ZRR./bassins de vie pop &gt; 50% ZRR",_xlfn.XLOOKUP(C264,'Export Action'!$A$3:$A$1999,'Export Action'!$AO$3:$AO$1999)="Contrats de relance et de transition écologique (CRTE) rural"),"Oui","Non")</f>
        <v>Non</v>
      </c>
      <c r="S264" s="73"/>
      <c r="T264" s="74">
        <f t="shared" si="5"/>
        <v>74</v>
      </c>
      <c r="U264" s="75"/>
      <c r="V264" s="8" t="str" cm="1">
        <f t="array" ref="V264">IF(SUMPRODUCT((Tableau13[NOM DE LA STRUCTURE]=Tableau13[[#This Row],[NOM DE LA STRUCTURE]])*Tableau13[MONTANT PROPOSE POUR L''ACTION])=0,"",SUMPRODUCT((Tableau13[NOM DE LA STRUCTURE]=Tableau13[[#This Row],[NOM DE LA STRUCTURE]])*Tableau13[MONTANT PROPOSE POUR L''ACTION]))</f>
        <v/>
      </c>
      <c r="W264" s="79"/>
    </row>
    <row r="265" spans="1:23" ht="33" hidden="1" customHeight="1" x14ac:dyDescent="0.25">
      <c r="A265" s="13" t="str">
        <f>_xlfn.XLOOKUP(C265,'Export Action'!$A$3:$A$1999,'Export Action'!$L$3:$L$1999)</f>
        <v>31811196000049</v>
      </c>
      <c r="B265" s="84" t="str">
        <f>_xlfn.XLOOKUP(A265,'Export Action'!$L$3:$L$1999,'Export Action'!$O$3:$O$1999)</f>
        <v>COMITE DEPARTEMENTAL DE TENNIS DE TABLE DE VENDEE</v>
      </c>
      <c r="C265" s="1" t="s">
        <v>2273</v>
      </c>
      <c r="D265" s="36" t="str">
        <f>_xlfn.XLOOKUP(C265,'Export Action'!$A$3:$A$1999,'Export Action'!$X$3:$X$1999)</f>
        <v>Aide à la structuration des clubs vendéens</v>
      </c>
      <c r="E265" s="1" t="str">
        <f>_xlfn.XLOOKUP(A265,'Export Dossier'!$K$3:$K$974,'Export Dossier'!$D$3:$D$974)</f>
        <v>FFTT-PDL-24-0002</v>
      </c>
      <c r="F265" s="1" t="str">
        <f>_xlfn.XLOOKUP(C265,'Export Action'!$A$3:$A$1999,'Export Action'!$AE$3:$AE$1999)</f>
        <v>Structuration clubs/comités de demain</v>
      </c>
      <c r="G265" s="68"/>
      <c r="H265" s="71"/>
      <c r="I265" s="71"/>
      <c r="J265" s="1" t="str">
        <f>_xlfn.XLOOKUP(C265,'Export Action'!$A$3:$A$1999,'Export Action'!$J$3:$J$1999)</f>
        <v>Première demande</v>
      </c>
      <c r="K265" s="1" t="str">
        <f>_xlfn.XLOOKUP(C265,'Export Action'!$A$3:$A$1999,'Export Action'!$AL$3:$AL$1999)</f>
        <v>Mixte</v>
      </c>
      <c r="L265" s="1">
        <f>_xlfn.XLOOKUP(C265,'Export Action'!$A$3:$A$1999,'Export Action'!$AM$3:$AM$1999)</f>
        <v>60</v>
      </c>
      <c r="M265" s="5">
        <f>_xlfn.XLOOKUP(A265,'Export 2022'!$K$3:$K$1000,'Export 2022'!$AF$3:$AF$1000)</f>
        <v>2400</v>
      </c>
      <c r="N265" s="5">
        <f>_xlfn.XLOOKUP(A265,'Export 2023'!$K$3:$K$1000,'Export 2023'!$AF$3:$AF$1000)</f>
        <v>1500</v>
      </c>
      <c r="O265" s="5">
        <f>_xlfn.XLOOKUP(A265,'Export Dossier'!$K$3:$K$974,'Export Dossier'!$AD$3:$AD$974)</f>
        <v>8500</v>
      </c>
      <c r="P265" s="31">
        <f>_xlfn.XLOOKUP(C265,'Export Action'!$A$3:$A$1999,'Export Action'!$AS$3:$AS$1999)</f>
        <v>4000</v>
      </c>
      <c r="Q265" s="29">
        <f>(_xlfn.XLOOKUP(C265,'Export Action'!$A$3:$A$1999,'Export Action'!$AS$3:$AS$1999))/_xlfn.XLOOKUP(C265,'Export Action'!$A$3:$A$1999,'Export Action'!$AR$3:$AR$1999)</f>
        <v>0.5494505494505495</v>
      </c>
      <c r="R265" s="63" t="str">
        <f>IF(OR(_xlfn.XLOOKUP(C265,'Export Action'!$A$3:$A$1999,'Export Action'!$AO$3:$AO$1999)="Communes ZRR./bassins de vie pop &gt; 50% ZRR",_xlfn.XLOOKUP(C265,'Export Action'!$A$3:$A$1999,'Export Action'!$AO$3:$AO$1999)="Contrats de relance et de transition écologique (CRTE) rural"),"Oui","Non")</f>
        <v>Non</v>
      </c>
      <c r="S265" s="73"/>
      <c r="T265" s="74">
        <f t="shared" si="5"/>
        <v>74</v>
      </c>
      <c r="U265" s="75"/>
      <c r="V265" s="8" t="str" cm="1">
        <f t="array" ref="V265">IF(SUMPRODUCT((Tableau13[NOM DE LA STRUCTURE]=Tableau13[[#This Row],[NOM DE LA STRUCTURE]])*Tableau13[MONTANT PROPOSE POUR L''ACTION])=0,"",SUMPRODUCT((Tableau13[NOM DE LA STRUCTURE]=Tableau13[[#This Row],[NOM DE LA STRUCTURE]])*Tableau13[MONTANT PROPOSE POUR L''ACTION]))</f>
        <v/>
      </c>
      <c r="W265" s="79"/>
    </row>
    <row r="266" spans="1:23" ht="33" hidden="1" customHeight="1" x14ac:dyDescent="0.25">
      <c r="A266" s="13" t="str">
        <f>_xlfn.XLOOKUP(C266,'Export Action'!$A$3:$A$1999,'Export Action'!$L$3:$L$1999)</f>
        <v>31811196000049</v>
      </c>
      <c r="B266" s="84" t="str">
        <f>_xlfn.XLOOKUP(A266,'Export Action'!$L$3:$L$1999,'Export Action'!$O$3:$O$1999)</f>
        <v>COMITE DEPARTEMENTAL DE TENNIS DE TABLE DE VENDEE</v>
      </c>
      <c r="C266" s="1" t="s">
        <v>2279</v>
      </c>
      <c r="D266" s="36" t="str">
        <f>_xlfn.XLOOKUP(C266,'Export Action'!$A$3:$A$1999,'Export Action'!$X$3:$X$1999)</f>
        <v>Actions sur 4 / 7 ans</v>
      </c>
      <c r="E266" s="1" t="str">
        <f>_xlfn.XLOOKUP(A266,'Export Dossier'!$K$3:$K$974,'Export Dossier'!$D$3:$D$974)</f>
        <v>FFTT-PDL-24-0002</v>
      </c>
      <c r="F266" s="1" t="str">
        <f>_xlfn.XLOOKUP(C266,'Export Action'!$A$3:$A$1999,'Export Action'!$AE$3:$AE$1999)</f>
        <v>Ping Educatif</v>
      </c>
      <c r="G266" s="68"/>
      <c r="H266" s="71"/>
      <c r="I266" s="71"/>
      <c r="J266" s="1" t="str">
        <f>_xlfn.XLOOKUP(C266,'Export Action'!$A$3:$A$1999,'Export Action'!$J$3:$J$1999)</f>
        <v>Première demande</v>
      </c>
      <c r="K266" s="1" t="str">
        <f>_xlfn.XLOOKUP(C266,'Export Action'!$A$3:$A$1999,'Export Action'!$AL$3:$AL$1999)</f>
        <v>Mixte</v>
      </c>
      <c r="L266" s="1">
        <f>_xlfn.XLOOKUP(C266,'Export Action'!$A$3:$A$1999,'Export Action'!$AM$3:$AM$1999)</f>
        <v>130</v>
      </c>
      <c r="M266" s="5">
        <f>_xlfn.XLOOKUP(A266,'Export 2022'!$K$3:$K$1000,'Export 2022'!$AF$3:$AF$1000)</f>
        <v>2400</v>
      </c>
      <c r="N266" s="5">
        <f>_xlfn.XLOOKUP(A266,'Export 2023'!$K$3:$K$1000,'Export 2023'!$AF$3:$AF$1000)</f>
        <v>1500</v>
      </c>
      <c r="O266" s="5">
        <f>_xlfn.XLOOKUP(A266,'Export Dossier'!$K$3:$K$974,'Export Dossier'!$AD$3:$AD$974)</f>
        <v>8500</v>
      </c>
      <c r="P266" s="31">
        <f>_xlfn.XLOOKUP(C266,'Export Action'!$A$3:$A$1999,'Export Action'!$AS$3:$AS$1999)</f>
        <v>2000</v>
      </c>
      <c r="Q266" s="29">
        <f>(_xlfn.XLOOKUP(C266,'Export Action'!$A$3:$A$1999,'Export Action'!$AS$3:$AS$1999))/_xlfn.XLOOKUP(C266,'Export Action'!$A$3:$A$1999,'Export Action'!$AR$3:$AR$1999)</f>
        <v>0.60060060060060061</v>
      </c>
      <c r="R266" s="63" t="str">
        <f>IF(OR(_xlfn.XLOOKUP(C266,'Export Action'!$A$3:$A$1999,'Export Action'!$AO$3:$AO$1999)="Communes ZRR./bassins de vie pop &gt; 50% ZRR",_xlfn.XLOOKUP(C266,'Export Action'!$A$3:$A$1999,'Export Action'!$AO$3:$AO$1999)="Contrats de relance et de transition écologique (CRTE) rural"),"Oui","Non")</f>
        <v>Non</v>
      </c>
      <c r="S266" s="73"/>
      <c r="T266" s="74">
        <f t="shared" si="5"/>
        <v>74</v>
      </c>
      <c r="U266" s="75"/>
      <c r="V266" s="8" t="str" cm="1">
        <f t="array" ref="V266">IF(SUMPRODUCT((Tableau13[NOM DE LA STRUCTURE]=Tableau13[[#This Row],[NOM DE LA STRUCTURE]])*Tableau13[MONTANT PROPOSE POUR L''ACTION])=0,"",SUMPRODUCT((Tableau13[NOM DE LA STRUCTURE]=Tableau13[[#This Row],[NOM DE LA STRUCTURE]])*Tableau13[MONTANT PROPOSE POUR L''ACTION]))</f>
        <v/>
      </c>
      <c r="W266" s="79"/>
    </row>
    <row r="267" spans="1:23" ht="33" hidden="1" customHeight="1" x14ac:dyDescent="0.25">
      <c r="A267" s="13" t="str">
        <f>_xlfn.XLOOKUP(C267,'Export Action'!$A$3:$A$1999,'Export Action'!$L$3:$L$1999)</f>
        <v>31811196000049</v>
      </c>
      <c r="B267" s="84" t="str">
        <f>_xlfn.XLOOKUP(A267,'Export Action'!$L$3:$L$1999,'Export Action'!$O$3:$O$1999)</f>
        <v>COMITE DEPARTEMENTAL DE TENNIS DE TABLE DE VENDEE</v>
      </c>
      <c r="C267" s="1" t="s">
        <v>2285</v>
      </c>
      <c r="D267" s="36" t="str">
        <f>_xlfn.XLOOKUP(C267,'Export Action'!$A$3:$A$1999,'Export Action'!$X$3:$X$1999)</f>
        <v>Promotion Ping féminin</v>
      </c>
      <c r="E267" s="1" t="str">
        <f>_xlfn.XLOOKUP(A267,'Export Dossier'!$K$3:$K$974,'Export Dossier'!$D$3:$D$974)</f>
        <v>FFTT-PDL-24-0002</v>
      </c>
      <c r="F267" s="1" t="str">
        <f>_xlfn.XLOOKUP(C267,'Export Action'!$A$3:$A$1999,'Export Action'!$AE$3:$AE$1999)</f>
        <v>Ping Actif</v>
      </c>
      <c r="G267" s="68"/>
      <c r="H267" s="71"/>
      <c r="I267" s="71"/>
      <c r="J267" s="1" t="str">
        <f>_xlfn.XLOOKUP(C267,'Export Action'!$A$3:$A$1999,'Export Action'!$J$3:$J$1999)</f>
        <v>Première demande</v>
      </c>
      <c r="K267" s="1" t="str">
        <f>_xlfn.XLOOKUP(C267,'Export Action'!$A$3:$A$1999,'Export Action'!$AL$3:$AL$1999)</f>
        <v>Féminin</v>
      </c>
      <c r="L267" s="1">
        <f>_xlfn.XLOOKUP(C267,'Export Action'!$A$3:$A$1999,'Export Action'!$AM$3:$AM$1999)</f>
        <v>120</v>
      </c>
      <c r="M267" s="5">
        <f>_xlfn.XLOOKUP(A267,'Export 2022'!$K$3:$K$1000,'Export 2022'!$AF$3:$AF$1000)</f>
        <v>2400</v>
      </c>
      <c r="N267" s="5">
        <f>_xlfn.XLOOKUP(A267,'Export 2023'!$K$3:$K$1000,'Export 2023'!$AF$3:$AF$1000)</f>
        <v>1500</v>
      </c>
      <c r="O267" s="5">
        <f>_xlfn.XLOOKUP(A267,'Export Dossier'!$K$3:$K$974,'Export Dossier'!$AD$3:$AD$974)</f>
        <v>8500</v>
      </c>
      <c r="P267" s="31">
        <f>_xlfn.XLOOKUP(C267,'Export Action'!$A$3:$A$1999,'Export Action'!$AS$3:$AS$1999)</f>
        <v>1400</v>
      </c>
      <c r="Q267" s="29">
        <f>(_xlfn.XLOOKUP(C267,'Export Action'!$A$3:$A$1999,'Export Action'!$AS$3:$AS$1999))/_xlfn.XLOOKUP(C267,'Export Action'!$A$3:$A$1999,'Export Action'!$AR$3:$AR$1999)</f>
        <v>0.53846153846153844</v>
      </c>
      <c r="R267" s="63" t="str">
        <f>IF(OR(_xlfn.XLOOKUP(C267,'Export Action'!$A$3:$A$1999,'Export Action'!$AO$3:$AO$1999)="Communes ZRR./bassins de vie pop &gt; 50% ZRR",_xlfn.XLOOKUP(C267,'Export Action'!$A$3:$A$1999,'Export Action'!$AO$3:$AO$1999)="Contrats de relance et de transition écologique (CRTE) rural"),"Oui","Non")</f>
        <v>Non</v>
      </c>
      <c r="S267" s="73"/>
      <c r="T267" s="74">
        <f t="shared" si="5"/>
        <v>74</v>
      </c>
      <c r="U267" s="75"/>
      <c r="V267" s="8" t="str" cm="1">
        <f t="array" ref="V267">IF(SUMPRODUCT((Tableau13[NOM DE LA STRUCTURE]=Tableau13[[#This Row],[NOM DE LA STRUCTURE]])*Tableau13[MONTANT PROPOSE POUR L''ACTION])=0,"",SUMPRODUCT((Tableau13[NOM DE LA STRUCTURE]=Tableau13[[#This Row],[NOM DE LA STRUCTURE]])*Tableau13[MONTANT PROPOSE POUR L''ACTION]))</f>
        <v/>
      </c>
      <c r="W267" s="79"/>
    </row>
    <row r="268" spans="1:23" ht="33" hidden="1" customHeight="1" x14ac:dyDescent="0.25">
      <c r="A268" s="13" t="str">
        <f>_xlfn.XLOOKUP(C268,'Export Action'!$A$3:$A$1999,'Export Action'!$L$3:$L$1999)</f>
        <v>32825401600038</v>
      </c>
      <c r="B268" s="84" t="str">
        <f>_xlfn.XLOOKUP(A268,'Export Action'!$L$3:$L$1999,'Export Action'!$O$3:$O$1999)</f>
        <v>COMITE DEPARTEMENTAL DE TENNIS DE TABLE DE LA MAYENNE</v>
      </c>
      <c r="C268" s="1" t="s">
        <v>2291</v>
      </c>
      <c r="D268" s="36" t="str">
        <f>_xlfn.XLOOKUP(C268,'Export Action'!$A$3:$A$1999,'Export Action'!$X$3:$X$1999)</f>
        <v>Développement de nouvelles pratiques</v>
      </c>
      <c r="E268" s="1" t="str">
        <f>_xlfn.XLOOKUP(A268,'Export Dossier'!$K$3:$K$974,'Export Dossier'!$D$3:$D$974)</f>
        <v>FFTT-PDL-24-0003</v>
      </c>
      <c r="F268" s="1" t="str">
        <f>_xlfn.XLOOKUP(C268,'Export Action'!$A$3:$A$1999,'Export Action'!$AE$3:$AE$1999)</f>
        <v>Nouvelles pratiques</v>
      </c>
      <c r="G268" s="68"/>
      <c r="H268" s="71"/>
      <c r="I268" s="71"/>
      <c r="J268" s="1" t="str">
        <f>_xlfn.XLOOKUP(C268,'Export Action'!$A$3:$A$1999,'Export Action'!$J$3:$J$1999)</f>
        <v>Renouvellement</v>
      </c>
      <c r="K268" s="1" t="str">
        <f>_xlfn.XLOOKUP(C268,'Export Action'!$A$3:$A$1999,'Export Action'!$AL$3:$AL$1999)</f>
        <v>Mixte</v>
      </c>
      <c r="L268" s="1">
        <f>_xlfn.XLOOKUP(C268,'Export Action'!$A$3:$A$1999,'Export Action'!$AM$3:$AM$1999)</f>
        <v>350</v>
      </c>
      <c r="M268" s="5">
        <f>_xlfn.XLOOKUP(A268,'Export 2022'!$K$3:$K$1000,'Export 2022'!$AF$3:$AF$1000)</f>
        <v>7997</v>
      </c>
      <c r="N268" s="5">
        <f>_xlfn.XLOOKUP(A268,'Export 2023'!$K$3:$K$1000,'Export 2023'!$AF$3:$AF$1000)</f>
        <v>8500</v>
      </c>
      <c r="O268" s="5">
        <f>_xlfn.XLOOKUP(A268,'Export Dossier'!$K$3:$K$974,'Export Dossier'!$AD$3:$AD$974)</f>
        <v>20000</v>
      </c>
      <c r="P268" s="31">
        <f>_xlfn.XLOOKUP(C268,'Export Action'!$A$3:$A$1999,'Export Action'!$AS$3:$AS$1999)</f>
        <v>3500</v>
      </c>
      <c r="Q268" s="29">
        <f>(_xlfn.XLOOKUP(C268,'Export Action'!$A$3:$A$1999,'Export Action'!$AS$3:$AS$1999))/_xlfn.XLOOKUP(C268,'Export Action'!$A$3:$A$1999,'Export Action'!$AR$3:$AR$1999)</f>
        <v>0.59322033898305082</v>
      </c>
      <c r="R268" s="63" t="str">
        <f>IF(OR(_xlfn.XLOOKUP(C268,'Export Action'!$A$3:$A$1999,'Export Action'!$AO$3:$AO$1999)="Communes ZRR./bassins de vie pop &gt; 50% ZRR",_xlfn.XLOOKUP(C268,'Export Action'!$A$3:$A$1999,'Export Action'!$AO$3:$AO$1999)="Contrats de relance et de transition écologique (CRTE) rural"),"Oui","Non")</f>
        <v>Oui</v>
      </c>
      <c r="S268" s="73"/>
      <c r="T268" s="74">
        <f t="shared" si="5"/>
        <v>75</v>
      </c>
      <c r="U268" s="75"/>
      <c r="V268" s="8" t="str" cm="1">
        <f t="array" ref="V268">IF(SUMPRODUCT((Tableau13[NOM DE LA STRUCTURE]=Tableau13[[#This Row],[NOM DE LA STRUCTURE]])*Tableau13[MONTANT PROPOSE POUR L''ACTION])=0,"",SUMPRODUCT((Tableau13[NOM DE LA STRUCTURE]=Tableau13[[#This Row],[NOM DE LA STRUCTURE]])*Tableau13[MONTANT PROPOSE POUR L''ACTION]))</f>
        <v/>
      </c>
      <c r="W268" s="79"/>
    </row>
    <row r="269" spans="1:23" ht="33" hidden="1" customHeight="1" x14ac:dyDescent="0.25">
      <c r="A269" s="13" t="str">
        <f>_xlfn.XLOOKUP(C269,'Export Action'!$A$3:$A$1999,'Export Action'!$L$3:$L$1999)</f>
        <v>32825401600038</v>
      </c>
      <c r="B269" s="84" t="str">
        <f>_xlfn.XLOOKUP(A269,'Export Action'!$L$3:$L$1999,'Export Action'!$O$3:$O$1999)</f>
        <v>COMITE DEPARTEMENTAL DE TENNIS DE TABLE DE LA MAYENNE</v>
      </c>
      <c r="C269" s="1" t="s">
        <v>2303</v>
      </c>
      <c r="D269" s="36" t="str">
        <f>_xlfn.XLOOKUP(C269,'Export Action'!$A$3:$A$1999,'Export Action'!$X$3:$X$1999)</f>
        <v>PPF actions sportives - détection</v>
      </c>
      <c r="E269" s="1" t="str">
        <f>_xlfn.XLOOKUP(A269,'Export Dossier'!$K$3:$K$974,'Export Dossier'!$D$3:$D$974)</f>
        <v>FFTT-PDL-24-0003</v>
      </c>
      <c r="F269" s="1" t="str">
        <f>_xlfn.XLOOKUP(C269,'Export Action'!$A$3:$A$1999,'Export Action'!$AE$3:$AE$1999)</f>
        <v>PPF - Actions sportives</v>
      </c>
      <c r="G269" s="68"/>
      <c r="H269" s="71"/>
      <c r="I269" s="71"/>
      <c r="J269" s="1" t="str">
        <f>_xlfn.XLOOKUP(C269,'Export Action'!$A$3:$A$1999,'Export Action'!$J$3:$J$1999)</f>
        <v>Renouvellement</v>
      </c>
      <c r="K269" s="1" t="str">
        <f>_xlfn.XLOOKUP(C269,'Export Action'!$A$3:$A$1999,'Export Action'!$AL$3:$AL$1999)</f>
        <v>Mixte</v>
      </c>
      <c r="L269" s="1">
        <f>_xlfn.XLOOKUP(C269,'Export Action'!$A$3:$A$1999,'Export Action'!$AM$3:$AM$1999)</f>
        <v>15</v>
      </c>
      <c r="M269" s="5">
        <f>_xlfn.XLOOKUP(A269,'Export 2022'!$K$3:$K$1000,'Export 2022'!$AF$3:$AF$1000)</f>
        <v>7997</v>
      </c>
      <c r="N269" s="5">
        <f>_xlfn.XLOOKUP(A269,'Export 2023'!$K$3:$K$1000,'Export 2023'!$AF$3:$AF$1000)</f>
        <v>8500</v>
      </c>
      <c r="O269" s="5">
        <f>_xlfn.XLOOKUP(A269,'Export Dossier'!$K$3:$K$974,'Export Dossier'!$AD$3:$AD$974)</f>
        <v>20000</v>
      </c>
      <c r="P269" s="31">
        <f>_xlfn.XLOOKUP(C269,'Export Action'!$A$3:$A$1999,'Export Action'!$AS$3:$AS$1999)</f>
        <v>10000</v>
      </c>
      <c r="Q269" s="29">
        <f>(_xlfn.XLOOKUP(C269,'Export Action'!$A$3:$A$1999,'Export Action'!$AS$3:$AS$1999))/_xlfn.XLOOKUP(C269,'Export Action'!$A$3:$A$1999,'Export Action'!$AR$3:$AR$1999)</f>
        <v>0.3115264797507788</v>
      </c>
      <c r="R269" s="63" t="str">
        <f>IF(OR(_xlfn.XLOOKUP(C269,'Export Action'!$A$3:$A$1999,'Export Action'!$AO$3:$AO$1999)="Communes ZRR./bassins de vie pop &gt; 50% ZRR",_xlfn.XLOOKUP(C269,'Export Action'!$A$3:$A$1999,'Export Action'!$AO$3:$AO$1999)="Contrats de relance et de transition écologique (CRTE) rural"),"Oui","Non")</f>
        <v>Oui</v>
      </c>
      <c r="S269" s="73"/>
      <c r="T269" s="74">
        <f t="shared" si="5"/>
        <v>75</v>
      </c>
      <c r="U269" s="75"/>
      <c r="V269" s="8" t="str" cm="1">
        <f t="array" ref="V269">IF(SUMPRODUCT((Tableau13[NOM DE LA STRUCTURE]=Tableau13[[#This Row],[NOM DE LA STRUCTURE]])*Tableau13[MONTANT PROPOSE POUR L''ACTION])=0,"",SUMPRODUCT((Tableau13[NOM DE LA STRUCTURE]=Tableau13[[#This Row],[NOM DE LA STRUCTURE]])*Tableau13[MONTANT PROPOSE POUR L''ACTION]))</f>
        <v/>
      </c>
      <c r="W269" s="79"/>
    </row>
    <row r="270" spans="1:23" ht="33" hidden="1" customHeight="1" x14ac:dyDescent="0.25">
      <c r="A270" s="13" t="str">
        <f>_xlfn.XLOOKUP(C270,'Export Action'!$A$3:$A$1999,'Export Action'!$L$3:$L$1999)</f>
        <v>32825401600038</v>
      </c>
      <c r="B270" s="84" t="str">
        <f>_xlfn.XLOOKUP(A270,'Export Action'!$L$3:$L$1999,'Export Action'!$O$3:$O$1999)</f>
        <v>COMITE DEPARTEMENTAL DE TENNIS DE TABLE DE LA MAYENNE</v>
      </c>
      <c r="C270" s="1" t="s">
        <v>2310</v>
      </c>
      <c r="D270" s="36" t="str">
        <f>_xlfn.XLOOKUP(C270,'Export Action'!$A$3:$A$1999,'Export Action'!$X$3:$X$1999)</f>
        <v>Recrutement et Fidélisation des jeunes</v>
      </c>
      <c r="E270" s="1" t="str">
        <f>_xlfn.XLOOKUP(A270,'Export Dossier'!$K$3:$K$974,'Export Dossier'!$D$3:$D$974)</f>
        <v>FFTT-PDL-24-0003</v>
      </c>
      <c r="F270" s="1" t="str">
        <f>_xlfn.XLOOKUP(C270,'Export Action'!$A$3:$A$1999,'Export Action'!$AE$3:$AE$1999)</f>
        <v>Ping Educatif</v>
      </c>
      <c r="G270" s="68"/>
      <c r="H270" s="71"/>
      <c r="I270" s="71"/>
      <c r="J270" s="1" t="str">
        <f>_xlfn.XLOOKUP(C270,'Export Action'!$A$3:$A$1999,'Export Action'!$J$3:$J$1999)</f>
        <v>Renouvellement</v>
      </c>
      <c r="K270" s="1" t="str">
        <f>_xlfn.XLOOKUP(C270,'Export Action'!$A$3:$A$1999,'Export Action'!$AL$3:$AL$1999)</f>
        <v>Mixte</v>
      </c>
      <c r="L270" s="1">
        <f>_xlfn.XLOOKUP(C270,'Export Action'!$A$3:$A$1999,'Export Action'!$AM$3:$AM$1999)</f>
        <v>500</v>
      </c>
      <c r="M270" s="5">
        <f>_xlfn.XLOOKUP(A270,'Export 2022'!$K$3:$K$1000,'Export 2022'!$AF$3:$AF$1000)</f>
        <v>7997</v>
      </c>
      <c r="N270" s="5">
        <f>_xlfn.XLOOKUP(A270,'Export 2023'!$K$3:$K$1000,'Export 2023'!$AF$3:$AF$1000)</f>
        <v>8500</v>
      </c>
      <c r="O270" s="5">
        <f>_xlfn.XLOOKUP(A270,'Export Dossier'!$K$3:$K$974,'Export Dossier'!$AD$3:$AD$974)</f>
        <v>20000</v>
      </c>
      <c r="P270" s="31">
        <f>_xlfn.XLOOKUP(C270,'Export Action'!$A$3:$A$1999,'Export Action'!$AS$3:$AS$1999)</f>
        <v>3500</v>
      </c>
      <c r="Q270" s="29">
        <f>(_xlfn.XLOOKUP(C270,'Export Action'!$A$3:$A$1999,'Export Action'!$AS$3:$AS$1999))/_xlfn.XLOOKUP(C270,'Export Action'!$A$3:$A$1999,'Export Action'!$AR$3:$AR$1999)</f>
        <v>0.51622418879056042</v>
      </c>
      <c r="R270" s="63" t="str">
        <f>IF(OR(_xlfn.XLOOKUP(C270,'Export Action'!$A$3:$A$1999,'Export Action'!$AO$3:$AO$1999)="Communes ZRR./bassins de vie pop &gt; 50% ZRR",_xlfn.XLOOKUP(C270,'Export Action'!$A$3:$A$1999,'Export Action'!$AO$3:$AO$1999)="Contrats de relance et de transition écologique (CRTE) rural"),"Oui","Non")</f>
        <v>Oui</v>
      </c>
      <c r="S270" s="73"/>
      <c r="T270" s="74">
        <f t="shared" si="5"/>
        <v>75</v>
      </c>
      <c r="U270" s="75"/>
      <c r="V270" s="8" t="str" cm="1">
        <f t="array" ref="V270">IF(SUMPRODUCT((Tableau13[NOM DE LA STRUCTURE]=Tableau13[[#This Row],[NOM DE LA STRUCTURE]])*Tableau13[MONTANT PROPOSE POUR L''ACTION])=0,"",SUMPRODUCT((Tableau13[NOM DE LA STRUCTURE]=Tableau13[[#This Row],[NOM DE LA STRUCTURE]])*Tableau13[MONTANT PROPOSE POUR L''ACTION]))</f>
        <v/>
      </c>
      <c r="W270" s="79"/>
    </row>
    <row r="271" spans="1:23" ht="33" hidden="1" customHeight="1" x14ac:dyDescent="0.25">
      <c r="A271" s="13" t="str">
        <f>_xlfn.XLOOKUP(C271,'Export Action'!$A$3:$A$1999,'Export Action'!$L$3:$L$1999)</f>
        <v>32825401600038</v>
      </c>
      <c r="B271" s="84" t="str">
        <f>_xlfn.XLOOKUP(A271,'Export Action'!$L$3:$L$1999,'Export Action'!$O$3:$O$1999)</f>
        <v>COMITE DEPARTEMENTAL DE TENNIS DE TABLE DE LA MAYENNE</v>
      </c>
      <c r="C271" s="1" t="s">
        <v>2316</v>
      </c>
      <c r="D271" s="36" t="str">
        <f>_xlfn.XLOOKUP(C271,'Export Action'!$A$3:$A$1999,'Export Action'!$X$3:$X$1999)</f>
        <v>Animation territoriale</v>
      </c>
      <c r="E271" s="1" t="str">
        <f>_xlfn.XLOOKUP(A271,'Export Dossier'!$K$3:$K$974,'Export Dossier'!$D$3:$D$974)</f>
        <v>FFTT-PDL-24-0003</v>
      </c>
      <c r="F271" s="1" t="str">
        <f>_xlfn.XLOOKUP(C271,'Export Action'!$A$3:$A$1999,'Export Action'!$AE$3:$AE$1999)</f>
        <v>Structuration clubs/comités de demain</v>
      </c>
      <c r="G271" s="68"/>
      <c r="H271" s="71"/>
      <c r="I271" s="71"/>
      <c r="J271" s="1" t="str">
        <f>_xlfn.XLOOKUP(C271,'Export Action'!$A$3:$A$1999,'Export Action'!$J$3:$J$1999)</f>
        <v>Première demande</v>
      </c>
      <c r="K271" s="1" t="str">
        <f>_xlfn.XLOOKUP(C271,'Export Action'!$A$3:$A$1999,'Export Action'!$AL$3:$AL$1999)</f>
        <v>Mixte</v>
      </c>
      <c r="L271" s="1">
        <f>_xlfn.XLOOKUP(C271,'Export Action'!$A$3:$A$1999,'Export Action'!$AM$3:$AM$1999)</f>
        <v>70</v>
      </c>
      <c r="M271" s="5">
        <f>_xlfn.XLOOKUP(A271,'Export 2022'!$K$3:$K$1000,'Export 2022'!$AF$3:$AF$1000)</f>
        <v>7997</v>
      </c>
      <c r="N271" s="5">
        <f>_xlfn.XLOOKUP(A271,'Export 2023'!$K$3:$K$1000,'Export 2023'!$AF$3:$AF$1000)</f>
        <v>8500</v>
      </c>
      <c r="O271" s="5">
        <f>_xlfn.XLOOKUP(A271,'Export Dossier'!$K$3:$K$974,'Export Dossier'!$AD$3:$AD$974)</f>
        <v>20000</v>
      </c>
      <c r="P271" s="31">
        <f>_xlfn.XLOOKUP(C271,'Export Action'!$A$3:$A$1999,'Export Action'!$AS$3:$AS$1999)</f>
        <v>3000</v>
      </c>
      <c r="Q271" s="29">
        <f>(_xlfn.XLOOKUP(C271,'Export Action'!$A$3:$A$1999,'Export Action'!$AS$3:$AS$1999))/_xlfn.XLOOKUP(C271,'Export Action'!$A$3:$A$1999,'Export Action'!$AR$3:$AR$1999)</f>
        <v>0.5</v>
      </c>
      <c r="R271" s="63" t="str">
        <f>IF(OR(_xlfn.XLOOKUP(C271,'Export Action'!$A$3:$A$1999,'Export Action'!$AO$3:$AO$1999)="Communes ZRR./bassins de vie pop &gt; 50% ZRR",_xlfn.XLOOKUP(C271,'Export Action'!$A$3:$A$1999,'Export Action'!$AO$3:$AO$1999)="Contrats de relance et de transition écologique (CRTE) rural"),"Oui","Non")</f>
        <v>Oui</v>
      </c>
      <c r="S271" s="73"/>
      <c r="T271" s="74">
        <f t="shared" si="5"/>
        <v>75</v>
      </c>
      <c r="U271" s="75"/>
      <c r="V271" s="8" t="str" cm="1">
        <f t="array" ref="V271">IF(SUMPRODUCT((Tableau13[NOM DE LA STRUCTURE]=Tableau13[[#This Row],[NOM DE LA STRUCTURE]])*Tableau13[MONTANT PROPOSE POUR L''ACTION])=0,"",SUMPRODUCT((Tableau13[NOM DE LA STRUCTURE]=Tableau13[[#This Row],[NOM DE LA STRUCTURE]])*Tableau13[MONTANT PROPOSE POUR L''ACTION]))</f>
        <v/>
      </c>
      <c r="W271" s="79"/>
    </row>
    <row r="272" spans="1:23" ht="33" hidden="1" customHeight="1" x14ac:dyDescent="0.25">
      <c r="A272" s="13" t="str">
        <f>_xlfn.XLOOKUP(C272,'Export Action'!$A$3:$A$1999,'Export Action'!$L$3:$L$1999)</f>
        <v>31700120400054</v>
      </c>
      <c r="B272" s="84" t="str">
        <f>_xlfn.XLOOKUP(A272,'Export Action'!$L$3:$L$1999,'Export Action'!$O$3:$O$1999)</f>
        <v>COMITE DEPARTEMENTAL DE TENNIS DE TABLE</v>
      </c>
      <c r="C272" s="1" t="s">
        <v>13024</v>
      </c>
      <c r="D272" s="36" t="str">
        <f>_xlfn.XLOOKUP(C272,'Export Action'!$A$3:$A$1999,'Export Action'!$X$3:$X$1999)</f>
        <v>Développement du PingVR</v>
      </c>
      <c r="E272" s="1" t="str">
        <f>_xlfn.XLOOKUP(A272,'Export Dossier'!$K$3:$K$974,'Export Dossier'!$D$3:$D$974)</f>
        <v>FFTT-PDL-24-0015</v>
      </c>
      <c r="F272" s="1" t="str">
        <f>_xlfn.XLOOKUP(C272,'Export Action'!$A$3:$A$1999,'Export Action'!$AE$3:$AE$1999)</f>
        <v>Nouvelles pratiques</v>
      </c>
      <c r="G272" s="68"/>
      <c r="H272" s="71"/>
      <c r="I272" s="71"/>
      <c r="J272" s="1" t="str">
        <f>_xlfn.XLOOKUP(C272,'Export Action'!$A$3:$A$1999,'Export Action'!$J$3:$J$1999)</f>
        <v>Première demande</v>
      </c>
      <c r="K272" s="1" t="str">
        <f>_xlfn.XLOOKUP(C272,'Export Action'!$A$3:$A$1999,'Export Action'!$AL$3:$AL$1999)</f>
        <v>Mixte</v>
      </c>
      <c r="L272" s="1">
        <f>_xlfn.XLOOKUP(C272,'Export Action'!$A$3:$A$1999,'Export Action'!$AM$3:$AM$1999)</f>
        <v>500</v>
      </c>
      <c r="M272" s="5">
        <f>_xlfn.XLOOKUP(A272,'Export 2022'!$K$3:$K$1000,'Export 2022'!$AF$3:$AF$1000)</f>
        <v>6000</v>
      </c>
      <c r="N272" s="5">
        <f>_xlfn.XLOOKUP(A272,'Export 2023'!$K$3:$K$1000,'Export 2023'!$AF$3:$AF$1000)</f>
        <v>5500</v>
      </c>
      <c r="O272" s="5">
        <f>_xlfn.XLOOKUP(A272,'Export Dossier'!$K$3:$K$974,'Export Dossier'!$AD$3:$AD$974)</f>
        <v>12500</v>
      </c>
      <c r="P272" s="31">
        <f>_xlfn.XLOOKUP(C272,'Export Action'!$A$3:$A$1999,'Export Action'!$AS$3:$AS$1999)</f>
        <v>3000</v>
      </c>
      <c r="Q272" s="29">
        <f>(_xlfn.XLOOKUP(C272,'Export Action'!$A$3:$A$1999,'Export Action'!$AS$3:$AS$1999))/_xlfn.XLOOKUP(C272,'Export Action'!$A$3:$A$1999,'Export Action'!$AR$3:$AR$1999)</f>
        <v>0.6</v>
      </c>
      <c r="R272" s="63" t="str">
        <f>IF(OR(_xlfn.XLOOKUP(C272,'Export Action'!$A$3:$A$1999,'Export Action'!$AO$3:$AO$1999)="Communes ZRR./bassins de vie pop &gt; 50% ZRR",_xlfn.XLOOKUP(C272,'Export Action'!$A$3:$A$1999,'Export Action'!$AO$3:$AO$1999)="Contrats de relance et de transition écologique (CRTE) rural"),"Oui","Non")</f>
        <v>Non</v>
      </c>
      <c r="S272" s="73"/>
      <c r="T272" s="74">
        <f t="shared" si="5"/>
        <v>76</v>
      </c>
      <c r="U272" s="75"/>
      <c r="V272" s="8" t="str" cm="1">
        <f t="array" ref="V272">IF(SUMPRODUCT((Tableau13[NOM DE LA STRUCTURE]=Tableau13[[#This Row],[NOM DE LA STRUCTURE]])*Tableau13[MONTANT PROPOSE POUR L''ACTION])=0,"",SUMPRODUCT((Tableau13[NOM DE LA STRUCTURE]=Tableau13[[#This Row],[NOM DE LA STRUCTURE]])*Tableau13[MONTANT PROPOSE POUR L''ACTION]))</f>
        <v/>
      </c>
      <c r="W272" s="79"/>
    </row>
    <row r="273" spans="1:23" ht="33" hidden="1" customHeight="1" x14ac:dyDescent="0.25">
      <c r="A273" s="13" t="str">
        <f>_xlfn.XLOOKUP(C273,'Export Action'!$A$3:$A$1999,'Export Action'!$L$3:$L$1999)</f>
        <v>31700120400054</v>
      </c>
      <c r="B273" s="84" t="str">
        <f>_xlfn.XLOOKUP(A273,'Export Action'!$L$3:$L$1999,'Export Action'!$O$3:$O$1999)</f>
        <v>COMITE DEPARTEMENTAL DE TENNIS DE TABLE</v>
      </c>
      <c r="C273" s="1" t="s">
        <v>13030</v>
      </c>
      <c r="D273" s="36" t="str">
        <f>_xlfn.XLOOKUP(C273,'Export Action'!$A$3:$A$1999,'Export Action'!$X$3:$X$1999)</f>
        <v>Ping Parkinson</v>
      </c>
      <c r="E273" s="1" t="str">
        <f>_xlfn.XLOOKUP(A273,'Export Dossier'!$K$3:$K$974,'Export Dossier'!$D$3:$D$974)</f>
        <v>FFTT-PDL-24-0015</v>
      </c>
      <c r="F273" s="1" t="str">
        <f>_xlfn.XLOOKUP(C273,'Export Action'!$A$3:$A$1999,'Export Action'!$AE$3:$AE$1999)</f>
        <v>Ping Actif</v>
      </c>
      <c r="G273" s="68"/>
      <c r="H273" s="71"/>
      <c r="I273" s="71"/>
      <c r="J273" s="1" t="str">
        <f>_xlfn.XLOOKUP(C273,'Export Action'!$A$3:$A$1999,'Export Action'!$J$3:$J$1999)</f>
        <v>Première demande</v>
      </c>
      <c r="K273" s="1" t="str">
        <f>_xlfn.XLOOKUP(C273,'Export Action'!$A$3:$A$1999,'Export Action'!$AL$3:$AL$1999)</f>
        <v>Mixte</v>
      </c>
      <c r="L273" s="1">
        <f>_xlfn.XLOOKUP(C273,'Export Action'!$A$3:$A$1999,'Export Action'!$AM$3:$AM$1999)</f>
        <v>10</v>
      </c>
      <c r="M273" s="5">
        <f>_xlfn.XLOOKUP(A273,'Export 2022'!$K$3:$K$1000,'Export 2022'!$AF$3:$AF$1000)</f>
        <v>6000</v>
      </c>
      <c r="N273" s="5">
        <f>_xlfn.XLOOKUP(A273,'Export 2023'!$K$3:$K$1000,'Export 2023'!$AF$3:$AF$1000)</f>
        <v>5500</v>
      </c>
      <c r="O273" s="5">
        <f>_xlfn.XLOOKUP(A273,'Export Dossier'!$K$3:$K$974,'Export Dossier'!$AD$3:$AD$974)</f>
        <v>12500</v>
      </c>
      <c r="P273" s="31">
        <f>_xlfn.XLOOKUP(C273,'Export Action'!$A$3:$A$1999,'Export Action'!$AS$3:$AS$1999)</f>
        <v>2000</v>
      </c>
      <c r="Q273" s="29">
        <f>(_xlfn.XLOOKUP(C273,'Export Action'!$A$3:$A$1999,'Export Action'!$AS$3:$AS$1999))/_xlfn.XLOOKUP(C273,'Export Action'!$A$3:$A$1999,'Export Action'!$AR$3:$AR$1999)</f>
        <v>0.59701492537313428</v>
      </c>
      <c r="R273" s="63" t="str">
        <f>IF(OR(_xlfn.XLOOKUP(C273,'Export Action'!$A$3:$A$1999,'Export Action'!$AO$3:$AO$1999)="Communes ZRR./bassins de vie pop &gt; 50% ZRR",_xlfn.XLOOKUP(C273,'Export Action'!$A$3:$A$1999,'Export Action'!$AO$3:$AO$1999)="Contrats de relance et de transition écologique (CRTE) rural"),"Oui","Non")</f>
        <v>Non</v>
      </c>
      <c r="S273" s="73"/>
      <c r="T273" s="74">
        <f t="shared" si="5"/>
        <v>76</v>
      </c>
      <c r="U273" s="75"/>
      <c r="V273" s="8" t="str" cm="1">
        <f t="array" ref="V273">IF(SUMPRODUCT((Tableau13[NOM DE LA STRUCTURE]=Tableau13[[#This Row],[NOM DE LA STRUCTURE]])*Tableau13[MONTANT PROPOSE POUR L''ACTION])=0,"",SUMPRODUCT((Tableau13[NOM DE LA STRUCTURE]=Tableau13[[#This Row],[NOM DE LA STRUCTURE]])*Tableau13[MONTANT PROPOSE POUR L''ACTION]))</f>
        <v/>
      </c>
      <c r="W273" s="79"/>
    </row>
    <row r="274" spans="1:23" ht="33" hidden="1" customHeight="1" x14ac:dyDescent="0.25">
      <c r="A274" s="13" t="str">
        <f>_xlfn.XLOOKUP(C274,'Export Action'!$A$3:$A$1999,'Export Action'!$L$3:$L$1999)</f>
        <v>31700120400054</v>
      </c>
      <c r="B274" s="84" t="str">
        <f>_xlfn.XLOOKUP(A274,'Export Action'!$L$3:$L$1999,'Export Action'!$O$3:$O$1999)</f>
        <v>COMITE DEPARTEMENTAL DE TENNIS DE TABLE</v>
      </c>
      <c r="C274" s="1" t="s">
        <v>13035</v>
      </c>
      <c r="D274" s="36" t="str">
        <f>_xlfn.XLOOKUP(C274,'Export Action'!$A$3:$A$1999,'Export Action'!$X$3:$X$1999)</f>
        <v>Soutien aux clubs - Labellisation</v>
      </c>
      <c r="E274" s="1" t="str">
        <f>_xlfn.XLOOKUP(A274,'Export Dossier'!$K$3:$K$974,'Export Dossier'!$D$3:$D$974)</f>
        <v>FFTT-PDL-24-0015</v>
      </c>
      <c r="F274" s="1" t="str">
        <f>_xlfn.XLOOKUP(C274,'Export Action'!$A$3:$A$1999,'Export Action'!$AE$3:$AE$1999)</f>
        <v>Structuration clubs/comités de demain</v>
      </c>
      <c r="G274" s="68"/>
      <c r="H274" s="71"/>
      <c r="I274" s="71"/>
      <c r="J274" s="1" t="str">
        <f>_xlfn.XLOOKUP(C274,'Export Action'!$A$3:$A$1999,'Export Action'!$J$3:$J$1999)</f>
        <v>Renouvellement</v>
      </c>
      <c r="K274" s="1" t="str">
        <f>_xlfn.XLOOKUP(C274,'Export Action'!$A$3:$A$1999,'Export Action'!$AL$3:$AL$1999)</f>
        <v>Mixte</v>
      </c>
      <c r="L274" s="1">
        <f>_xlfn.XLOOKUP(C274,'Export Action'!$A$3:$A$1999,'Export Action'!$AM$3:$AM$1999)</f>
        <v>100</v>
      </c>
      <c r="M274" s="5">
        <f>_xlfn.XLOOKUP(A274,'Export 2022'!$K$3:$K$1000,'Export 2022'!$AF$3:$AF$1000)</f>
        <v>6000</v>
      </c>
      <c r="N274" s="5">
        <f>_xlfn.XLOOKUP(A274,'Export 2023'!$K$3:$K$1000,'Export 2023'!$AF$3:$AF$1000)</f>
        <v>5500</v>
      </c>
      <c r="O274" s="5">
        <f>_xlfn.XLOOKUP(A274,'Export Dossier'!$K$3:$K$974,'Export Dossier'!$AD$3:$AD$974)</f>
        <v>12500</v>
      </c>
      <c r="P274" s="31">
        <f>_xlfn.XLOOKUP(C274,'Export Action'!$A$3:$A$1999,'Export Action'!$AS$3:$AS$1999)</f>
        <v>4500</v>
      </c>
      <c r="Q274" s="29">
        <f>(_xlfn.XLOOKUP(C274,'Export Action'!$A$3:$A$1999,'Export Action'!$AS$3:$AS$1999))/_xlfn.XLOOKUP(C274,'Export Action'!$A$3:$A$1999,'Export Action'!$AR$3:$AR$1999)</f>
        <v>0.52941176470588236</v>
      </c>
      <c r="R274" s="63" t="str">
        <f>IF(OR(_xlfn.XLOOKUP(C274,'Export Action'!$A$3:$A$1999,'Export Action'!$AO$3:$AO$1999)="Communes ZRR./bassins de vie pop &gt; 50% ZRR",_xlfn.XLOOKUP(C274,'Export Action'!$A$3:$A$1999,'Export Action'!$AO$3:$AO$1999)="Contrats de relance et de transition écologique (CRTE) rural"),"Oui","Non")</f>
        <v>Non</v>
      </c>
      <c r="S274" s="73"/>
      <c r="T274" s="74">
        <f t="shared" si="5"/>
        <v>76</v>
      </c>
      <c r="U274" s="75"/>
      <c r="V274" s="8" t="str" cm="1">
        <f t="array" ref="V274">IF(SUMPRODUCT((Tableau13[NOM DE LA STRUCTURE]=Tableau13[[#This Row],[NOM DE LA STRUCTURE]])*Tableau13[MONTANT PROPOSE POUR L''ACTION])=0,"",SUMPRODUCT((Tableau13[NOM DE LA STRUCTURE]=Tableau13[[#This Row],[NOM DE LA STRUCTURE]])*Tableau13[MONTANT PROPOSE POUR L''ACTION]))</f>
        <v/>
      </c>
      <c r="W274" s="79"/>
    </row>
    <row r="275" spans="1:23" ht="33" hidden="1" customHeight="1" x14ac:dyDescent="0.25">
      <c r="A275" s="13" t="str">
        <f>_xlfn.XLOOKUP(C275,'Export Action'!$A$3:$A$1999,'Export Action'!$L$3:$L$1999)</f>
        <v>31700120400054</v>
      </c>
      <c r="B275" s="84" t="str">
        <f>_xlfn.XLOOKUP(A275,'Export Action'!$L$3:$L$1999,'Export Action'!$O$3:$O$1999)</f>
        <v>COMITE DEPARTEMENTAL DE TENNIS DE TABLE</v>
      </c>
      <c r="C275" s="1" t="s">
        <v>13040</v>
      </c>
      <c r="D275" s="36" t="str">
        <f>_xlfn.XLOOKUP(C275,'Export Action'!$A$3:$A$1999,'Export Action'!$X$3:$X$1999)</f>
        <v>sensibilisation, promotion, recrutement, fidélisation et détection des 4/11 ans</v>
      </c>
      <c r="E275" s="1" t="str">
        <f>_xlfn.XLOOKUP(A275,'Export Dossier'!$K$3:$K$974,'Export Dossier'!$D$3:$D$974)</f>
        <v>FFTT-PDL-24-0015</v>
      </c>
      <c r="F275" s="1" t="str">
        <f>_xlfn.XLOOKUP(C275,'Export Action'!$A$3:$A$1999,'Export Action'!$AE$3:$AE$1999)</f>
        <v>Ping Educatif</v>
      </c>
      <c r="G275" s="68"/>
      <c r="H275" s="71"/>
      <c r="I275" s="71"/>
      <c r="J275" s="1" t="str">
        <f>_xlfn.XLOOKUP(C275,'Export Action'!$A$3:$A$1999,'Export Action'!$J$3:$J$1999)</f>
        <v>Renouvellement</v>
      </c>
      <c r="K275" s="1" t="str">
        <f>_xlfn.XLOOKUP(C275,'Export Action'!$A$3:$A$1999,'Export Action'!$AL$3:$AL$1999)</f>
        <v>Mixte</v>
      </c>
      <c r="L275" s="1">
        <f>_xlfn.XLOOKUP(C275,'Export Action'!$A$3:$A$1999,'Export Action'!$AM$3:$AM$1999)</f>
        <v>1500</v>
      </c>
      <c r="M275" s="5">
        <f>_xlfn.XLOOKUP(A275,'Export 2022'!$K$3:$K$1000,'Export 2022'!$AF$3:$AF$1000)</f>
        <v>6000</v>
      </c>
      <c r="N275" s="5">
        <f>_xlfn.XLOOKUP(A275,'Export 2023'!$K$3:$K$1000,'Export 2023'!$AF$3:$AF$1000)</f>
        <v>5500</v>
      </c>
      <c r="O275" s="5">
        <f>_xlfn.XLOOKUP(A275,'Export Dossier'!$K$3:$K$974,'Export Dossier'!$AD$3:$AD$974)</f>
        <v>12500</v>
      </c>
      <c r="P275" s="31">
        <f>_xlfn.XLOOKUP(C275,'Export Action'!$A$3:$A$1999,'Export Action'!$AS$3:$AS$1999)</f>
        <v>3000</v>
      </c>
      <c r="Q275" s="29">
        <f>(_xlfn.XLOOKUP(C275,'Export Action'!$A$3:$A$1999,'Export Action'!$AS$3:$AS$1999))/_xlfn.XLOOKUP(C275,'Export Action'!$A$3:$A$1999,'Export Action'!$AR$3:$AR$1999)</f>
        <v>0.6</v>
      </c>
      <c r="R275" s="63" t="str">
        <f>IF(OR(_xlfn.XLOOKUP(C275,'Export Action'!$A$3:$A$1999,'Export Action'!$AO$3:$AO$1999)="Communes ZRR./bassins de vie pop &gt; 50% ZRR",_xlfn.XLOOKUP(C275,'Export Action'!$A$3:$A$1999,'Export Action'!$AO$3:$AO$1999)="Contrats de relance et de transition écologique (CRTE) rural"),"Oui","Non")</f>
        <v>Non</v>
      </c>
      <c r="S275" s="73"/>
      <c r="T275" s="74">
        <f t="shared" si="5"/>
        <v>76</v>
      </c>
      <c r="U275" s="75"/>
      <c r="V275" s="8" t="str" cm="1">
        <f t="array" ref="V275">IF(SUMPRODUCT((Tableau13[NOM DE LA STRUCTURE]=Tableau13[[#This Row],[NOM DE LA STRUCTURE]])*Tableau13[MONTANT PROPOSE POUR L''ACTION])=0,"",SUMPRODUCT((Tableau13[NOM DE LA STRUCTURE]=Tableau13[[#This Row],[NOM DE LA STRUCTURE]])*Tableau13[MONTANT PROPOSE POUR L''ACTION]))</f>
        <v/>
      </c>
      <c r="W275" s="79"/>
    </row>
    <row r="276" spans="1:23" ht="33" hidden="1" customHeight="1" x14ac:dyDescent="0.25">
      <c r="A276" s="13" t="str">
        <f>_xlfn.XLOOKUP(C276,'Export Action'!$A$3:$A$1999,'Export Action'!$L$3:$L$1999)</f>
        <v>31573534000038</v>
      </c>
      <c r="B276" s="84" t="str">
        <f>_xlfn.XLOOKUP(A276,'Export Action'!$L$3:$L$1999,'Export Action'!$O$3:$O$1999)</f>
        <v>COMITE DE LOIRE-ATLANTIQUE DE TENNIS DE TABLE</v>
      </c>
      <c r="C276" s="1" t="s">
        <v>18993</v>
      </c>
      <c r="D276" s="36" t="str">
        <f>_xlfn.XLOOKUP(C276,'Export Action'!$A$3:$A$1999,'Export Action'!$X$3:$X$1999)</f>
        <v>Nouvelles pratiques</v>
      </c>
      <c r="E276" s="1" t="str">
        <f>_xlfn.XLOOKUP(A276,'Export Dossier'!$K$3:$K$974,'Export Dossier'!$D$3:$D$974)</f>
        <v>FFTT-PDL-24-0032</v>
      </c>
      <c r="F276" s="1" t="str">
        <f>_xlfn.XLOOKUP(C276,'Export Action'!$A$3:$A$1999,'Export Action'!$AE$3:$AE$1999)</f>
        <v>Nouvelles pratiques</v>
      </c>
      <c r="G276" s="68"/>
      <c r="H276" s="71"/>
      <c r="I276" s="71"/>
      <c r="J276" s="1" t="str">
        <f>_xlfn.XLOOKUP(C276,'Export Action'!$A$3:$A$1999,'Export Action'!$J$3:$J$1999)</f>
        <v>Renouvellement</v>
      </c>
      <c r="K276" s="1" t="str">
        <f>_xlfn.XLOOKUP(C276,'Export Action'!$A$3:$A$1999,'Export Action'!$AL$3:$AL$1999)</f>
        <v>Mixte</v>
      </c>
      <c r="L276" s="1">
        <f>_xlfn.XLOOKUP(C276,'Export Action'!$A$3:$A$1999,'Export Action'!$AM$3:$AM$1999)</f>
        <v>3000</v>
      </c>
      <c r="M276" s="5">
        <f>_xlfn.XLOOKUP(A276,'Export 2022'!$K$3:$K$1000,'Export 2022'!$AF$3:$AF$1000)</f>
        <v>14000</v>
      </c>
      <c r="N276" s="5">
        <f>_xlfn.XLOOKUP(A276,'Export 2023'!$K$3:$K$1000,'Export 2023'!$AF$3:$AF$1000)</f>
        <v>13700</v>
      </c>
      <c r="O276" s="5">
        <f>_xlfn.XLOOKUP(A276,'Export Dossier'!$K$3:$K$974,'Export Dossier'!$AD$3:$AD$974)</f>
        <v>23200</v>
      </c>
      <c r="P276" s="31">
        <f>_xlfn.XLOOKUP(C276,'Export Action'!$A$3:$A$1999,'Export Action'!$AS$3:$AS$1999)</f>
        <v>7500</v>
      </c>
      <c r="Q276" s="29">
        <f>(_xlfn.XLOOKUP(C276,'Export Action'!$A$3:$A$1999,'Export Action'!$AS$3:$AS$1999))/_xlfn.XLOOKUP(C276,'Export Action'!$A$3:$A$1999,'Export Action'!$AR$3:$AR$1999)</f>
        <v>0.50454086781029261</v>
      </c>
      <c r="R276" s="63" t="str">
        <f>IF(OR(_xlfn.XLOOKUP(C276,'Export Action'!$A$3:$A$1999,'Export Action'!$AO$3:$AO$1999)="Communes ZRR./bassins de vie pop &gt; 50% ZRR",_xlfn.XLOOKUP(C276,'Export Action'!$A$3:$A$1999,'Export Action'!$AO$3:$AO$1999)="Contrats de relance et de transition écologique (CRTE) rural"),"Oui","Non")</f>
        <v>Non</v>
      </c>
      <c r="S276" s="73"/>
      <c r="T276" s="74">
        <f t="shared" si="5"/>
        <v>77</v>
      </c>
      <c r="U276" s="75"/>
      <c r="V276" s="8" t="str" cm="1">
        <f t="array" ref="V276">IF(SUMPRODUCT((Tableau13[NOM DE LA STRUCTURE]=Tableau13[[#This Row],[NOM DE LA STRUCTURE]])*Tableau13[MONTANT PROPOSE POUR L''ACTION])=0,"",SUMPRODUCT((Tableau13[NOM DE LA STRUCTURE]=Tableau13[[#This Row],[NOM DE LA STRUCTURE]])*Tableau13[MONTANT PROPOSE POUR L''ACTION]))</f>
        <v/>
      </c>
      <c r="W276" s="79"/>
    </row>
    <row r="277" spans="1:23" ht="33" hidden="1" customHeight="1" x14ac:dyDescent="0.25">
      <c r="A277" s="13" t="str">
        <f>_xlfn.XLOOKUP(C277,'Export Action'!$A$3:$A$1999,'Export Action'!$L$3:$L$1999)</f>
        <v>31573534000038</v>
      </c>
      <c r="B277" s="84" t="str">
        <f>_xlfn.XLOOKUP(A277,'Export Action'!$L$3:$L$1999,'Export Action'!$O$3:$O$1999)</f>
        <v>COMITE DE LOIRE-ATLANTIQUE DE TENNIS DE TABLE</v>
      </c>
      <c r="C277" s="1" t="s">
        <v>18999</v>
      </c>
      <c r="D277" s="36" t="str">
        <f>_xlfn.XLOOKUP(C277,'Export Action'!$A$3:$A$1999,'Export Action'!$X$3:$X$1999)</f>
        <v>recrutement et fidélisation des jeunes</v>
      </c>
      <c r="E277" s="1" t="str">
        <f>_xlfn.XLOOKUP(A277,'Export Dossier'!$K$3:$K$974,'Export Dossier'!$D$3:$D$974)</f>
        <v>FFTT-PDL-24-0032</v>
      </c>
      <c r="F277" s="1" t="str">
        <f>_xlfn.XLOOKUP(C277,'Export Action'!$A$3:$A$1999,'Export Action'!$AE$3:$AE$1999)</f>
        <v>Ping Educatif</v>
      </c>
      <c r="G277" s="68"/>
      <c r="H277" s="71"/>
      <c r="I277" s="71"/>
      <c r="J277" s="1" t="str">
        <f>_xlfn.XLOOKUP(C277,'Export Action'!$A$3:$A$1999,'Export Action'!$J$3:$J$1999)</f>
        <v>Renouvellement</v>
      </c>
      <c r="K277" s="1" t="str">
        <f>_xlfn.XLOOKUP(C277,'Export Action'!$A$3:$A$1999,'Export Action'!$AL$3:$AL$1999)</f>
        <v>Mixte</v>
      </c>
      <c r="L277" s="1">
        <f>_xlfn.XLOOKUP(C277,'Export Action'!$A$3:$A$1999,'Export Action'!$AM$3:$AM$1999)</f>
        <v>550</v>
      </c>
      <c r="M277" s="5">
        <f>_xlfn.XLOOKUP(A277,'Export 2022'!$K$3:$K$1000,'Export 2022'!$AF$3:$AF$1000)</f>
        <v>14000</v>
      </c>
      <c r="N277" s="5">
        <f>_xlfn.XLOOKUP(A277,'Export 2023'!$K$3:$K$1000,'Export 2023'!$AF$3:$AF$1000)</f>
        <v>13700</v>
      </c>
      <c r="O277" s="5">
        <f>_xlfn.XLOOKUP(A277,'Export Dossier'!$K$3:$K$974,'Export Dossier'!$AD$3:$AD$974)</f>
        <v>23200</v>
      </c>
      <c r="P277" s="31">
        <f>_xlfn.XLOOKUP(C277,'Export Action'!$A$3:$A$1999,'Export Action'!$AS$3:$AS$1999)</f>
        <v>3500</v>
      </c>
      <c r="Q277" s="29">
        <f>(_xlfn.XLOOKUP(C277,'Export Action'!$A$3:$A$1999,'Export Action'!$AS$3:$AS$1999))/_xlfn.XLOOKUP(C277,'Export Action'!$A$3:$A$1999,'Export Action'!$AR$3:$AR$1999)</f>
        <v>0.52277819268110526</v>
      </c>
      <c r="R277" s="63" t="str">
        <f>IF(OR(_xlfn.XLOOKUP(C277,'Export Action'!$A$3:$A$1999,'Export Action'!$AO$3:$AO$1999)="Communes ZRR./bassins de vie pop &gt; 50% ZRR",_xlfn.XLOOKUP(C277,'Export Action'!$A$3:$A$1999,'Export Action'!$AO$3:$AO$1999)="Contrats de relance et de transition écologique (CRTE) rural"),"Oui","Non")</f>
        <v>Non</v>
      </c>
      <c r="S277" s="73"/>
      <c r="T277" s="74">
        <f t="shared" si="5"/>
        <v>77</v>
      </c>
      <c r="U277" s="75"/>
      <c r="V277" s="8" t="str" cm="1">
        <f t="array" ref="V277">IF(SUMPRODUCT((Tableau13[NOM DE LA STRUCTURE]=Tableau13[[#This Row],[NOM DE LA STRUCTURE]])*Tableau13[MONTANT PROPOSE POUR L''ACTION])=0,"",SUMPRODUCT((Tableau13[NOM DE LA STRUCTURE]=Tableau13[[#This Row],[NOM DE LA STRUCTURE]])*Tableau13[MONTANT PROPOSE POUR L''ACTION]))</f>
        <v/>
      </c>
      <c r="W277" s="79"/>
    </row>
    <row r="278" spans="1:23" ht="33" hidden="1" customHeight="1" x14ac:dyDescent="0.25">
      <c r="A278" s="13" t="str">
        <f>_xlfn.XLOOKUP(C278,'Export Action'!$A$3:$A$1999,'Export Action'!$L$3:$L$1999)</f>
        <v>31573534000038</v>
      </c>
      <c r="B278" s="84" t="str">
        <f>_xlfn.XLOOKUP(A278,'Export Action'!$L$3:$L$1999,'Export Action'!$O$3:$O$1999)</f>
        <v>COMITE DE LOIRE-ATLANTIQUE DE TENNIS DE TABLE</v>
      </c>
      <c r="C278" s="1" t="s">
        <v>19004</v>
      </c>
      <c r="D278" s="36" t="str">
        <f>_xlfn.XLOOKUP(C278,'Export Action'!$A$3:$A$1999,'Export Action'!$X$3:$X$1999)</f>
        <v>Détection des jeunes</v>
      </c>
      <c r="E278" s="1" t="str">
        <f>_xlfn.XLOOKUP(A278,'Export Dossier'!$K$3:$K$974,'Export Dossier'!$D$3:$D$974)</f>
        <v>FFTT-PDL-24-0032</v>
      </c>
      <c r="F278" s="1" t="str">
        <f>_xlfn.XLOOKUP(C278,'Export Action'!$A$3:$A$1999,'Export Action'!$AE$3:$AE$1999)</f>
        <v>PPF - Actions sportives</v>
      </c>
      <c r="G278" s="68"/>
      <c r="H278" s="71"/>
      <c r="I278" s="71"/>
      <c r="J278" s="1" t="str">
        <f>_xlfn.XLOOKUP(C278,'Export Action'!$A$3:$A$1999,'Export Action'!$J$3:$J$1999)</f>
        <v>Renouvellement</v>
      </c>
      <c r="K278" s="1" t="str">
        <f>_xlfn.XLOOKUP(C278,'Export Action'!$A$3:$A$1999,'Export Action'!$AL$3:$AL$1999)</f>
        <v>Mixte</v>
      </c>
      <c r="L278" s="1">
        <f>_xlfn.XLOOKUP(C278,'Export Action'!$A$3:$A$1999,'Export Action'!$AM$3:$AM$1999)</f>
        <v>44</v>
      </c>
      <c r="M278" s="5">
        <f>_xlfn.XLOOKUP(A278,'Export 2022'!$K$3:$K$1000,'Export 2022'!$AF$3:$AF$1000)</f>
        <v>14000</v>
      </c>
      <c r="N278" s="5">
        <f>_xlfn.XLOOKUP(A278,'Export 2023'!$K$3:$K$1000,'Export 2023'!$AF$3:$AF$1000)</f>
        <v>13700</v>
      </c>
      <c r="O278" s="5">
        <f>_xlfn.XLOOKUP(A278,'Export Dossier'!$K$3:$K$974,'Export Dossier'!$AD$3:$AD$974)</f>
        <v>23200</v>
      </c>
      <c r="P278" s="31">
        <f>_xlfn.XLOOKUP(C278,'Export Action'!$A$3:$A$1999,'Export Action'!$AS$3:$AS$1999)</f>
        <v>9500</v>
      </c>
      <c r="Q278" s="29">
        <f>(_xlfn.XLOOKUP(C278,'Export Action'!$A$3:$A$1999,'Export Action'!$AS$3:$AS$1999))/_xlfn.XLOOKUP(C278,'Export Action'!$A$3:$A$1999,'Export Action'!$AR$3:$AR$1999)</f>
        <v>0.43624006979841118</v>
      </c>
      <c r="R278" s="63" t="str">
        <f>IF(OR(_xlfn.XLOOKUP(C278,'Export Action'!$A$3:$A$1999,'Export Action'!$AO$3:$AO$1999)="Communes ZRR./bassins de vie pop &gt; 50% ZRR",_xlfn.XLOOKUP(C278,'Export Action'!$A$3:$A$1999,'Export Action'!$AO$3:$AO$1999)="Contrats de relance et de transition écologique (CRTE) rural"),"Oui","Non")</f>
        <v>Non</v>
      </c>
      <c r="S278" s="73"/>
      <c r="T278" s="74">
        <f t="shared" si="5"/>
        <v>77</v>
      </c>
      <c r="U278" s="75"/>
      <c r="V278" s="8" t="str" cm="1">
        <f t="array" ref="V278">IF(SUMPRODUCT((Tableau13[NOM DE LA STRUCTURE]=Tableau13[[#This Row],[NOM DE LA STRUCTURE]])*Tableau13[MONTANT PROPOSE POUR L''ACTION])=0,"",SUMPRODUCT((Tableau13[NOM DE LA STRUCTURE]=Tableau13[[#This Row],[NOM DE LA STRUCTURE]])*Tableau13[MONTANT PROPOSE POUR L''ACTION]))</f>
        <v/>
      </c>
      <c r="W278" s="79"/>
    </row>
    <row r="279" spans="1:23" ht="33" hidden="1" customHeight="1" x14ac:dyDescent="0.25">
      <c r="A279" s="13" t="str">
        <f>_xlfn.XLOOKUP(C279,'Export Action'!$A$3:$A$1999,'Export Action'!$L$3:$L$1999)</f>
        <v>31573534000038</v>
      </c>
      <c r="B279" s="84" t="str">
        <f>_xlfn.XLOOKUP(A279,'Export Action'!$L$3:$L$1999,'Export Action'!$O$3:$O$1999)</f>
        <v>COMITE DE LOIRE-ATLANTIQUE DE TENNIS DE TABLE</v>
      </c>
      <c r="C279" s="1" t="s">
        <v>19010</v>
      </c>
      <c r="D279" s="36" t="str">
        <f>_xlfn.XLOOKUP(C279,'Export Action'!$A$3:$A$1999,'Export Action'!$X$3:$X$1999)</f>
        <v>structuration des clubs</v>
      </c>
      <c r="E279" s="1" t="str">
        <f>_xlfn.XLOOKUP(A279,'Export Dossier'!$K$3:$K$974,'Export Dossier'!$D$3:$D$974)</f>
        <v>FFTT-PDL-24-0032</v>
      </c>
      <c r="F279" s="1" t="str">
        <f>_xlfn.XLOOKUP(C279,'Export Action'!$A$3:$A$1999,'Export Action'!$AE$3:$AE$1999)</f>
        <v>Structuration clubs/comités de demain</v>
      </c>
      <c r="G279" s="68"/>
      <c r="H279" s="71"/>
      <c r="I279" s="71"/>
      <c r="J279" s="1" t="str">
        <f>_xlfn.XLOOKUP(C279,'Export Action'!$A$3:$A$1999,'Export Action'!$J$3:$J$1999)</f>
        <v>Première demande</v>
      </c>
      <c r="K279" s="1" t="str">
        <f>_xlfn.XLOOKUP(C279,'Export Action'!$A$3:$A$1999,'Export Action'!$AL$3:$AL$1999)</f>
        <v>Mixte</v>
      </c>
      <c r="L279" s="1">
        <f>_xlfn.XLOOKUP(C279,'Export Action'!$A$3:$A$1999,'Export Action'!$AM$3:$AM$1999)</f>
        <v>120</v>
      </c>
      <c r="M279" s="5">
        <f>_xlfn.XLOOKUP(A279,'Export 2022'!$K$3:$K$1000,'Export 2022'!$AF$3:$AF$1000)</f>
        <v>14000</v>
      </c>
      <c r="N279" s="5">
        <f>_xlfn.XLOOKUP(A279,'Export 2023'!$K$3:$K$1000,'Export 2023'!$AF$3:$AF$1000)</f>
        <v>13700</v>
      </c>
      <c r="O279" s="5">
        <f>_xlfn.XLOOKUP(A279,'Export Dossier'!$K$3:$K$974,'Export Dossier'!$AD$3:$AD$974)</f>
        <v>23200</v>
      </c>
      <c r="P279" s="31">
        <f>_xlfn.XLOOKUP(C279,'Export Action'!$A$3:$A$1999,'Export Action'!$AS$3:$AS$1999)</f>
        <v>2700</v>
      </c>
      <c r="Q279" s="29">
        <f>(_xlfn.XLOOKUP(C279,'Export Action'!$A$3:$A$1999,'Export Action'!$AS$3:$AS$1999))/_xlfn.XLOOKUP(C279,'Export Action'!$A$3:$A$1999,'Export Action'!$AR$3:$AR$1999)</f>
        <v>0.40785498489425981</v>
      </c>
      <c r="R279" s="63" t="str">
        <f>IF(OR(_xlfn.XLOOKUP(C279,'Export Action'!$A$3:$A$1999,'Export Action'!$AO$3:$AO$1999)="Communes ZRR./bassins de vie pop &gt; 50% ZRR",_xlfn.XLOOKUP(C279,'Export Action'!$A$3:$A$1999,'Export Action'!$AO$3:$AO$1999)="Contrats de relance et de transition écologique (CRTE) rural"),"Oui","Non")</f>
        <v>Non</v>
      </c>
      <c r="S279" s="73"/>
      <c r="T279" s="74">
        <f t="shared" si="5"/>
        <v>77</v>
      </c>
      <c r="U279" s="75"/>
      <c r="V279" s="8" t="str" cm="1">
        <f t="array" ref="V279">IF(SUMPRODUCT((Tableau13[NOM DE LA STRUCTURE]=Tableau13[[#This Row],[NOM DE LA STRUCTURE]])*Tableau13[MONTANT PROPOSE POUR L''ACTION])=0,"",SUMPRODUCT((Tableau13[NOM DE LA STRUCTURE]=Tableau13[[#This Row],[NOM DE LA STRUCTURE]])*Tableau13[MONTANT PROPOSE POUR L''ACTION]))</f>
        <v/>
      </c>
      <c r="W279" s="79"/>
    </row>
    <row r="280" spans="1:23" ht="33" hidden="1" customHeight="1" x14ac:dyDescent="0.25">
      <c r="A280" s="13" t="str">
        <f>_xlfn.XLOOKUP(C280,'Export Action'!$A$3:$A$1999,'Export Action'!$L$3:$L$1999)</f>
        <v>33956358700031</v>
      </c>
      <c r="B280" s="84" t="str">
        <f>_xlfn.XLOOKUP(A280,'Export Action'!$L$3:$L$1999,'Export Action'!$O$3:$O$1999)</f>
        <v>COMITE DEPARTEMENTAL DE TENNIS DE TABLE DE LA SARTHE</v>
      </c>
      <c r="C280" s="1" t="s">
        <v>19220</v>
      </c>
      <c r="D280" s="36" t="str">
        <f>_xlfn.XLOOKUP(C280,'Export Action'!$A$3:$A$1999,'Export Action'!$X$3:$X$1999)</f>
        <v>Nouvelles pratiques</v>
      </c>
      <c r="E280" s="1" t="str">
        <f>_xlfn.XLOOKUP(A280,'Export Dossier'!$K$3:$K$974,'Export Dossier'!$D$3:$D$974)</f>
        <v>FFTT-PDL-24-0045</v>
      </c>
      <c r="F280" s="1" t="str">
        <f>_xlfn.XLOOKUP(C280,'Export Action'!$A$3:$A$1999,'Export Action'!$AE$3:$AE$1999)</f>
        <v>Nouvelles pratiques</v>
      </c>
      <c r="G280" s="68"/>
      <c r="H280" s="71"/>
      <c r="I280" s="71"/>
      <c r="J280" s="1" t="str">
        <f>_xlfn.XLOOKUP(C280,'Export Action'!$A$3:$A$1999,'Export Action'!$J$3:$J$1999)</f>
        <v>Première demande</v>
      </c>
      <c r="K280" s="1" t="str">
        <f>_xlfn.XLOOKUP(C280,'Export Action'!$A$3:$A$1999,'Export Action'!$AL$3:$AL$1999)</f>
        <v>Mixte</v>
      </c>
      <c r="L280" s="1">
        <f>_xlfn.XLOOKUP(C280,'Export Action'!$A$3:$A$1999,'Export Action'!$AM$3:$AM$1999)</f>
        <v>2000</v>
      </c>
      <c r="M280" s="5">
        <f>_xlfn.XLOOKUP(A280,'Export 2022'!$K$3:$K$1000,'Export 2022'!$AF$3:$AF$1000)</f>
        <v>9200</v>
      </c>
      <c r="N280" s="5">
        <f>_xlfn.XLOOKUP(A280,'Export 2023'!$K$3:$K$1000,'Export 2023'!$AF$3:$AF$1000)</f>
        <v>10155</v>
      </c>
      <c r="O280" s="5">
        <f>_xlfn.XLOOKUP(A280,'Export Dossier'!$K$3:$K$974,'Export Dossier'!$AD$3:$AD$974)</f>
        <v>29300</v>
      </c>
      <c r="P280" s="31">
        <f>_xlfn.XLOOKUP(C280,'Export Action'!$A$3:$A$1999,'Export Action'!$AS$3:$AS$1999)</f>
        <v>7000</v>
      </c>
      <c r="Q280" s="29">
        <f>(_xlfn.XLOOKUP(C280,'Export Action'!$A$3:$A$1999,'Export Action'!$AS$3:$AS$1999))/_xlfn.XLOOKUP(C280,'Export Action'!$A$3:$A$1999,'Export Action'!$AR$3:$AR$1999)</f>
        <v>0.59818834387284225</v>
      </c>
      <c r="R280" s="63" t="str">
        <f>IF(OR(_xlfn.XLOOKUP(C280,'Export Action'!$A$3:$A$1999,'Export Action'!$AO$3:$AO$1999)="Communes ZRR./bassins de vie pop &gt; 50% ZRR",_xlfn.XLOOKUP(C280,'Export Action'!$A$3:$A$1999,'Export Action'!$AO$3:$AO$1999)="Contrats de relance et de transition écologique (CRTE) rural"),"Oui","Non")</f>
        <v>Oui</v>
      </c>
      <c r="S280" s="73"/>
      <c r="T280" s="74">
        <f t="shared" si="5"/>
        <v>78</v>
      </c>
      <c r="U280" s="75"/>
      <c r="V280" s="8" t="str" cm="1">
        <f t="array" ref="V280">IF(SUMPRODUCT((Tableau13[NOM DE LA STRUCTURE]=Tableau13[[#This Row],[NOM DE LA STRUCTURE]])*Tableau13[MONTANT PROPOSE POUR L''ACTION])=0,"",SUMPRODUCT((Tableau13[NOM DE LA STRUCTURE]=Tableau13[[#This Row],[NOM DE LA STRUCTURE]])*Tableau13[MONTANT PROPOSE POUR L''ACTION]))</f>
        <v/>
      </c>
      <c r="W280" s="79"/>
    </row>
    <row r="281" spans="1:23" ht="33" hidden="1" customHeight="1" x14ac:dyDescent="0.25">
      <c r="A281" s="13" t="str">
        <f>_xlfn.XLOOKUP(C281,'Export Action'!$A$3:$A$1999,'Export Action'!$L$3:$L$1999)</f>
        <v>33956358700031</v>
      </c>
      <c r="B281" s="84" t="str">
        <f>_xlfn.XLOOKUP(A281,'Export Action'!$L$3:$L$1999,'Export Action'!$O$3:$O$1999)</f>
        <v>COMITE DEPARTEMENTAL DE TENNIS DE TABLE DE LA SARTHE</v>
      </c>
      <c r="C281" s="1" t="s">
        <v>19226</v>
      </c>
      <c r="D281" s="36" t="str">
        <f>_xlfn.XLOOKUP(C281,'Export Action'!$A$3:$A$1999,'Export Action'!$X$3:$X$1999)</f>
        <v>Animations territoriales</v>
      </c>
      <c r="E281" s="1" t="str">
        <f>_xlfn.XLOOKUP(A281,'Export Dossier'!$K$3:$K$974,'Export Dossier'!$D$3:$D$974)</f>
        <v>FFTT-PDL-24-0045</v>
      </c>
      <c r="F281" s="1" t="str">
        <f>_xlfn.XLOOKUP(C281,'Export Action'!$A$3:$A$1999,'Export Action'!$AE$3:$AE$1999)</f>
        <v>Structuration clubs/comités de demain</v>
      </c>
      <c r="G281" s="68"/>
      <c r="H281" s="71"/>
      <c r="I281" s="71"/>
      <c r="J281" s="1" t="str">
        <f>_xlfn.XLOOKUP(C281,'Export Action'!$A$3:$A$1999,'Export Action'!$J$3:$J$1999)</f>
        <v>Première demande</v>
      </c>
      <c r="K281" s="1" t="str">
        <f>_xlfn.XLOOKUP(C281,'Export Action'!$A$3:$A$1999,'Export Action'!$AL$3:$AL$1999)</f>
        <v>Mixte</v>
      </c>
      <c r="L281" s="1">
        <f>_xlfn.XLOOKUP(C281,'Export Action'!$A$3:$A$1999,'Export Action'!$AM$3:$AM$1999)</f>
        <v>500</v>
      </c>
      <c r="M281" s="5">
        <f>_xlfn.XLOOKUP(A281,'Export 2022'!$K$3:$K$1000,'Export 2022'!$AF$3:$AF$1000)</f>
        <v>9200</v>
      </c>
      <c r="N281" s="5">
        <f>_xlfn.XLOOKUP(A281,'Export 2023'!$K$3:$K$1000,'Export 2023'!$AF$3:$AF$1000)</f>
        <v>10155</v>
      </c>
      <c r="O281" s="5">
        <f>_xlfn.XLOOKUP(A281,'Export Dossier'!$K$3:$K$974,'Export Dossier'!$AD$3:$AD$974)</f>
        <v>29300</v>
      </c>
      <c r="P281" s="31">
        <f>_xlfn.XLOOKUP(C281,'Export Action'!$A$3:$A$1999,'Export Action'!$AS$3:$AS$1999)</f>
        <v>3800</v>
      </c>
      <c r="Q281" s="29">
        <f>(_xlfn.XLOOKUP(C281,'Export Action'!$A$3:$A$1999,'Export Action'!$AS$3:$AS$1999))/_xlfn.XLOOKUP(C281,'Export Action'!$A$3:$A$1999,'Export Action'!$AR$3:$AR$1999)</f>
        <v>0.58461538461538465</v>
      </c>
      <c r="R281" s="63" t="str">
        <f>IF(OR(_xlfn.XLOOKUP(C281,'Export Action'!$A$3:$A$1999,'Export Action'!$AO$3:$AO$1999)="Communes ZRR./bassins de vie pop &gt; 50% ZRR",_xlfn.XLOOKUP(C281,'Export Action'!$A$3:$A$1999,'Export Action'!$AO$3:$AO$1999)="Contrats de relance et de transition écologique (CRTE) rural"),"Oui","Non")</f>
        <v>Oui</v>
      </c>
      <c r="S281" s="73"/>
      <c r="T281" s="74">
        <f t="shared" si="5"/>
        <v>78</v>
      </c>
      <c r="U281" s="75"/>
      <c r="V281" s="8" t="str" cm="1">
        <f t="array" ref="V281">IF(SUMPRODUCT((Tableau13[NOM DE LA STRUCTURE]=Tableau13[[#This Row],[NOM DE LA STRUCTURE]])*Tableau13[MONTANT PROPOSE POUR L''ACTION])=0,"",SUMPRODUCT((Tableau13[NOM DE LA STRUCTURE]=Tableau13[[#This Row],[NOM DE LA STRUCTURE]])*Tableau13[MONTANT PROPOSE POUR L''ACTION]))</f>
        <v/>
      </c>
      <c r="W281" s="79"/>
    </row>
    <row r="282" spans="1:23" ht="33" hidden="1" customHeight="1" x14ac:dyDescent="0.25">
      <c r="A282" s="13" t="str">
        <f>_xlfn.XLOOKUP(C282,'Export Action'!$A$3:$A$1999,'Export Action'!$L$3:$L$1999)</f>
        <v>33956358700031</v>
      </c>
      <c r="B282" s="84" t="str">
        <f>_xlfn.XLOOKUP(A282,'Export Action'!$L$3:$L$1999,'Export Action'!$O$3:$O$1999)</f>
        <v>COMITE DEPARTEMENTAL DE TENNIS DE TABLE DE LA SARTHE</v>
      </c>
      <c r="C282" s="1" t="s">
        <v>19232</v>
      </c>
      <c r="D282" s="36" t="str">
        <f>_xlfn.XLOOKUP(C282,'Export Action'!$A$3:$A$1999,'Export Action'!$X$3:$X$1999)</f>
        <v>Recrutement et fidélisation des jeunes</v>
      </c>
      <c r="E282" s="1" t="str">
        <f>_xlfn.XLOOKUP(A282,'Export Dossier'!$K$3:$K$974,'Export Dossier'!$D$3:$D$974)</f>
        <v>FFTT-PDL-24-0045</v>
      </c>
      <c r="F282" s="1" t="str">
        <f>_xlfn.XLOOKUP(C282,'Export Action'!$A$3:$A$1999,'Export Action'!$AE$3:$AE$1999)</f>
        <v>Ping Educatif</v>
      </c>
      <c r="G282" s="68"/>
      <c r="H282" s="71"/>
      <c r="I282" s="71"/>
      <c r="J282" s="1" t="str">
        <f>_xlfn.XLOOKUP(C282,'Export Action'!$A$3:$A$1999,'Export Action'!$J$3:$J$1999)</f>
        <v>Première demande</v>
      </c>
      <c r="K282" s="1" t="str">
        <f>_xlfn.XLOOKUP(C282,'Export Action'!$A$3:$A$1999,'Export Action'!$AL$3:$AL$1999)</f>
        <v>Mixte</v>
      </c>
      <c r="L282" s="1">
        <f>_xlfn.XLOOKUP(C282,'Export Action'!$A$3:$A$1999,'Export Action'!$AM$3:$AM$1999)</f>
        <v>3000</v>
      </c>
      <c r="M282" s="5">
        <f>_xlfn.XLOOKUP(A282,'Export 2022'!$K$3:$K$1000,'Export 2022'!$AF$3:$AF$1000)</f>
        <v>9200</v>
      </c>
      <c r="N282" s="5">
        <f>_xlfn.XLOOKUP(A282,'Export 2023'!$K$3:$K$1000,'Export 2023'!$AF$3:$AF$1000)</f>
        <v>10155</v>
      </c>
      <c r="O282" s="5">
        <f>_xlfn.XLOOKUP(A282,'Export Dossier'!$K$3:$K$974,'Export Dossier'!$AD$3:$AD$974)</f>
        <v>29300</v>
      </c>
      <c r="P282" s="31">
        <f>_xlfn.XLOOKUP(C282,'Export Action'!$A$3:$A$1999,'Export Action'!$AS$3:$AS$1999)</f>
        <v>12000</v>
      </c>
      <c r="Q282" s="29">
        <f>(_xlfn.XLOOKUP(C282,'Export Action'!$A$3:$A$1999,'Export Action'!$AS$3:$AS$1999))/_xlfn.XLOOKUP(C282,'Export Action'!$A$3:$A$1999,'Export Action'!$AR$3:$AR$1999)</f>
        <v>0.57273768613974796</v>
      </c>
      <c r="R282" s="63" t="str">
        <f>IF(OR(_xlfn.XLOOKUP(C282,'Export Action'!$A$3:$A$1999,'Export Action'!$AO$3:$AO$1999)="Communes ZRR./bassins de vie pop &gt; 50% ZRR",_xlfn.XLOOKUP(C282,'Export Action'!$A$3:$A$1999,'Export Action'!$AO$3:$AO$1999)="Contrats de relance et de transition écologique (CRTE) rural"),"Oui","Non")</f>
        <v>Oui</v>
      </c>
      <c r="S282" s="73"/>
      <c r="T282" s="74">
        <f t="shared" si="5"/>
        <v>78</v>
      </c>
      <c r="U282" s="75"/>
      <c r="V282" s="8" t="str" cm="1">
        <f t="array" ref="V282">IF(SUMPRODUCT((Tableau13[NOM DE LA STRUCTURE]=Tableau13[[#This Row],[NOM DE LA STRUCTURE]])*Tableau13[MONTANT PROPOSE POUR L''ACTION])=0,"",SUMPRODUCT((Tableau13[NOM DE LA STRUCTURE]=Tableau13[[#This Row],[NOM DE LA STRUCTURE]])*Tableau13[MONTANT PROPOSE POUR L''ACTION]))</f>
        <v/>
      </c>
      <c r="W282" s="79"/>
    </row>
    <row r="283" spans="1:23" ht="33" hidden="1" customHeight="1" x14ac:dyDescent="0.25">
      <c r="A283" s="13" t="str">
        <f>_xlfn.XLOOKUP(C283,'Export Action'!$A$3:$A$1999,'Export Action'!$L$3:$L$1999)</f>
        <v>33956358700031</v>
      </c>
      <c r="B283" s="84" t="str">
        <f>_xlfn.XLOOKUP(A283,'Export Action'!$L$3:$L$1999,'Export Action'!$O$3:$O$1999)</f>
        <v>COMITE DEPARTEMENTAL DE TENNIS DE TABLE DE LA SARTHE</v>
      </c>
      <c r="C283" s="1" t="s">
        <v>19237</v>
      </c>
      <c r="D283" s="36" t="str">
        <f>_xlfn.XLOOKUP(C283,'Export Action'!$A$3:$A$1999,'Export Action'!$X$3:$X$1999)</f>
        <v>Actions de détection sportives</v>
      </c>
      <c r="E283" s="1" t="str">
        <f>_xlfn.XLOOKUP(A283,'Export Dossier'!$K$3:$K$974,'Export Dossier'!$D$3:$D$974)</f>
        <v>FFTT-PDL-24-0045</v>
      </c>
      <c r="F283" s="1" t="str">
        <f>_xlfn.XLOOKUP(C283,'Export Action'!$A$3:$A$1999,'Export Action'!$AE$3:$AE$1999)</f>
        <v>ETR - Actions sportives</v>
      </c>
      <c r="G283" s="68"/>
      <c r="H283" s="71"/>
      <c r="I283" s="71"/>
      <c r="J283" s="1" t="str">
        <f>_xlfn.XLOOKUP(C283,'Export Action'!$A$3:$A$1999,'Export Action'!$J$3:$J$1999)</f>
        <v>Première demande</v>
      </c>
      <c r="K283" s="1" t="str">
        <f>_xlfn.XLOOKUP(C283,'Export Action'!$A$3:$A$1999,'Export Action'!$AL$3:$AL$1999)</f>
        <v>Mixte</v>
      </c>
      <c r="L283" s="1">
        <f>_xlfn.XLOOKUP(C283,'Export Action'!$A$3:$A$1999,'Export Action'!$AM$3:$AM$1999)</f>
        <v>50</v>
      </c>
      <c r="M283" s="5">
        <f>_xlfn.XLOOKUP(A283,'Export 2022'!$K$3:$K$1000,'Export 2022'!$AF$3:$AF$1000)</f>
        <v>9200</v>
      </c>
      <c r="N283" s="5">
        <f>_xlfn.XLOOKUP(A283,'Export 2023'!$K$3:$K$1000,'Export 2023'!$AF$3:$AF$1000)</f>
        <v>10155</v>
      </c>
      <c r="O283" s="5">
        <f>_xlfn.XLOOKUP(A283,'Export Dossier'!$K$3:$K$974,'Export Dossier'!$AD$3:$AD$974)</f>
        <v>29300</v>
      </c>
      <c r="P283" s="31">
        <f>_xlfn.XLOOKUP(C283,'Export Action'!$A$3:$A$1999,'Export Action'!$AS$3:$AS$1999)</f>
        <v>6500</v>
      </c>
      <c r="Q283" s="29">
        <f>(_xlfn.XLOOKUP(C283,'Export Action'!$A$3:$A$1999,'Export Action'!$AS$3:$AS$1999))/_xlfn.XLOOKUP(C283,'Export Action'!$A$3:$A$1999,'Export Action'!$AR$3:$AR$1999)</f>
        <v>0.57178043631245601</v>
      </c>
      <c r="R283" s="63" t="str">
        <f>IF(OR(_xlfn.XLOOKUP(C283,'Export Action'!$A$3:$A$1999,'Export Action'!$AO$3:$AO$1999)="Communes ZRR./bassins de vie pop &gt; 50% ZRR",_xlfn.XLOOKUP(C283,'Export Action'!$A$3:$A$1999,'Export Action'!$AO$3:$AO$1999)="Contrats de relance et de transition écologique (CRTE) rural"),"Oui","Non")</f>
        <v>Non</v>
      </c>
      <c r="S283" s="73"/>
      <c r="T283" s="74">
        <f t="shared" si="5"/>
        <v>78</v>
      </c>
      <c r="U283" s="75"/>
      <c r="V283" s="8" t="str" cm="1">
        <f t="array" ref="V283">IF(SUMPRODUCT((Tableau13[NOM DE LA STRUCTURE]=Tableau13[[#This Row],[NOM DE LA STRUCTURE]])*Tableau13[MONTANT PROPOSE POUR L''ACTION])=0,"",SUMPRODUCT((Tableau13[NOM DE LA STRUCTURE]=Tableau13[[#This Row],[NOM DE LA STRUCTURE]])*Tableau13[MONTANT PROPOSE POUR L''ACTION]))</f>
        <v/>
      </c>
      <c r="W283" s="79"/>
    </row>
    <row r="284" spans="1:23" ht="33" hidden="1" customHeight="1" x14ac:dyDescent="0.25">
      <c r="A284" s="13"/>
      <c r="B284" s="84"/>
      <c r="C284" s="1"/>
      <c r="D284" s="36"/>
      <c r="E284" s="1"/>
      <c r="F284" s="1"/>
      <c r="G284" s="68"/>
      <c r="H284" s="71"/>
      <c r="I284" s="71"/>
      <c r="J284" s="1"/>
      <c r="K284" s="1"/>
      <c r="L284" s="1"/>
      <c r="M284" s="5"/>
      <c r="N284" s="5"/>
      <c r="O284" s="5"/>
      <c r="P284" s="31"/>
      <c r="Q284" s="1"/>
      <c r="R284" s="64"/>
      <c r="S284" s="73"/>
      <c r="T284" s="74">
        <f t="shared" ref="T284:T347" si="6">IF(A284=A283,T283,T283+1)</f>
        <v>79</v>
      </c>
      <c r="U284" s="75"/>
      <c r="V284" s="8" t="str" cm="1">
        <f t="array" ref="V284">IF(SUMPRODUCT((Tableau13[NOM DE LA STRUCTURE]=Tableau13[[#This Row],[NOM DE LA STRUCTURE]])*Tableau13[MONTANT PROPOSE POUR L''ACTION])=0,"",SUMPRODUCT((Tableau13[NOM DE LA STRUCTURE]=Tableau13[[#This Row],[NOM DE LA STRUCTURE]])*Tableau13[MONTANT PROPOSE POUR L''ACTION]))</f>
        <v/>
      </c>
      <c r="W284" s="79"/>
    </row>
    <row r="285" spans="1:23" ht="33" hidden="1" customHeight="1" x14ac:dyDescent="0.25">
      <c r="A285" s="13"/>
      <c r="B285" s="84"/>
      <c r="C285" s="1"/>
      <c r="D285" s="36"/>
      <c r="E285" s="1"/>
      <c r="F285" s="1"/>
      <c r="G285" s="68"/>
      <c r="H285" s="71"/>
      <c r="I285" s="71"/>
      <c r="J285" s="1"/>
      <c r="K285" s="1"/>
      <c r="L285" s="1"/>
      <c r="M285" s="5"/>
      <c r="N285" s="5"/>
      <c r="O285" s="5"/>
      <c r="P285" s="31"/>
      <c r="Q285" s="1"/>
      <c r="R285" s="64"/>
      <c r="S285" s="73"/>
      <c r="T285" s="74">
        <f t="shared" si="6"/>
        <v>79</v>
      </c>
      <c r="U285" s="75"/>
      <c r="V285" s="8" t="str" cm="1">
        <f t="array" ref="V285">IF(SUMPRODUCT((Tableau13[NOM DE LA STRUCTURE]=Tableau13[[#This Row],[NOM DE LA STRUCTURE]])*Tableau13[MONTANT PROPOSE POUR L''ACTION])=0,"",SUMPRODUCT((Tableau13[NOM DE LA STRUCTURE]=Tableau13[[#This Row],[NOM DE LA STRUCTURE]])*Tableau13[MONTANT PROPOSE POUR L''ACTION]))</f>
        <v/>
      </c>
      <c r="W285" s="79"/>
    </row>
    <row r="286" spans="1:23" ht="33" hidden="1" customHeight="1" x14ac:dyDescent="0.25">
      <c r="A286" s="13"/>
      <c r="B286" s="84"/>
      <c r="C286" s="1"/>
      <c r="D286" s="36"/>
      <c r="E286" s="1"/>
      <c r="F286" s="1"/>
      <c r="G286" s="68"/>
      <c r="H286" s="71"/>
      <c r="I286" s="71"/>
      <c r="J286" s="1"/>
      <c r="K286" s="1"/>
      <c r="L286" s="1"/>
      <c r="M286" s="5"/>
      <c r="N286" s="5"/>
      <c r="O286" s="5"/>
      <c r="P286" s="31"/>
      <c r="Q286" s="1"/>
      <c r="R286" s="64"/>
      <c r="S286" s="73"/>
      <c r="T286" s="74">
        <f t="shared" si="6"/>
        <v>79</v>
      </c>
      <c r="U286" s="75"/>
      <c r="V286" s="8" t="str" cm="1">
        <f t="array" ref="V286">IF(SUMPRODUCT((Tableau13[NOM DE LA STRUCTURE]=Tableau13[[#This Row],[NOM DE LA STRUCTURE]])*Tableau13[MONTANT PROPOSE POUR L''ACTION])=0,"",SUMPRODUCT((Tableau13[NOM DE LA STRUCTURE]=Tableau13[[#This Row],[NOM DE LA STRUCTURE]])*Tableau13[MONTANT PROPOSE POUR L''ACTION]))</f>
        <v/>
      </c>
      <c r="W286" s="79"/>
    </row>
    <row r="287" spans="1:23" ht="33" hidden="1" customHeight="1" x14ac:dyDescent="0.25">
      <c r="A287" s="13"/>
      <c r="B287" s="84"/>
      <c r="C287" s="1"/>
      <c r="D287" s="36"/>
      <c r="E287" s="1"/>
      <c r="F287" s="1"/>
      <c r="G287" s="68"/>
      <c r="H287" s="71"/>
      <c r="I287" s="71"/>
      <c r="J287" s="1"/>
      <c r="K287" s="1"/>
      <c r="L287" s="1"/>
      <c r="M287" s="5"/>
      <c r="N287" s="5"/>
      <c r="O287" s="5"/>
      <c r="P287" s="31"/>
      <c r="Q287" s="1"/>
      <c r="R287" s="64"/>
      <c r="S287" s="73"/>
      <c r="T287" s="74">
        <f t="shared" si="6"/>
        <v>79</v>
      </c>
      <c r="U287" s="75"/>
      <c r="V287" s="8" t="str" cm="1">
        <f t="array" ref="V287">IF(SUMPRODUCT((Tableau13[NOM DE LA STRUCTURE]=Tableau13[[#This Row],[NOM DE LA STRUCTURE]])*Tableau13[MONTANT PROPOSE POUR L''ACTION])=0,"",SUMPRODUCT((Tableau13[NOM DE LA STRUCTURE]=Tableau13[[#This Row],[NOM DE LA STRUCTURE]])*Tableau13[MONTANT PROPOSE POUR L''ACTION]))</f>
        <v/>
      </c>
      <c r="W287" s="79"/>
    </row>
    <row r="288" spans="1:23" ht="33" hidden="1" customHeight="1" x14ac:dyDescent="0.25">
      <c r="A288" s="13"/>
      <c r="B288" s="84"/>
      <c r="C288" s="1"/>
      <c r="D288" s="36"/>
      <c r="E288" s="1"/>
      <c r="F288" s="1"/>
      <c r="G288" s="68"/>
      <c r="H288" s="71"/>
      <c r="I288" s="71"/>
      <c r="J288" s="1"/>
      <c r="K288" s="1"/>
      <c r="L288" s="1"/>
      <c r="M288" s="5"/>
      <c r="N288" s="5"/>
      <c r="O288" s="5"/>
      <c r="P288" s="31"/>
      <c r="Q288" s="1"/>
      <c r="R288" s="64"/>
      <c r="S288" s="73"/>
      <c r="T288" s="74">
        <f t="shared" si="6"/>
        <v>79</v>
      </c>
      <c r="U288" s="75"/>
      <c r="V288" s="8" t="str" cm="1">
        <f t="array" ref="V288">IF(SUMPRODUCT((Tableau13[NOM DE LA STRUCTURE]=Tableau13[[#This Row],[NOM DE LA STRUCTURE]])*Tableau13[MONTANT PROPOSE POUR L''ACTION])=0,"",SUMPRODUCT((Tableau13[NOM DE LA STRUCTURE]=Tableau13[[#This Row],[NOM DE LA STRUCTURE]])*Tableau13[MONTANT PROPOSE POUR L''ACTION]))</f>
        <v/>
      </c>
      <c r="W288" s="79"/>
    </row>
    <row r="289" spans="1:23" ht="33" hidden="1" customHeight="1" x14ac:dyDescent="0.25">
      <c r="A289" s="13"/>
      <c r="B289" s="84"/>
      <c r="C289" s="1"/>
      <c r="D289" s="36"/>
      <c r="E289" s="1"/>
      <c r="F289" s="1"/>
      <c r="G289" s="68"/>
      <c r="H289" s="71"/>
      <c r="I289" s="71"/>
      <c r="J289" s="1"/>
      <c r="K289" s="1"/>
      <c r="L289" s="1"/>
      <c r="M289" s="5"/>
      <c r="N289" s="5"/>
      <c r="O289" s="5"/>
      <c r="P289" s="31"/>
      <c r="Q289" s="1"/>
      <c r="R289" s="64"/>
      <c r="S289" s="73"/>
      <c r="T289" s="74">
        <f t="shared" si="6"/>
        <v>79</v>
      </c>
      <c r="U289" s="75"/>
      <c r="V289" s="8" t="str" cm="1">
        <f t="array" ref="V289">IF(SUMPRODUCT((Tableau13[NOM DE LA STRUCTURE]=Tableau13[[#This Row],[NOM DE LA STRUCTURE]])*Tableau13[MONTANT PROPOSE POUR L''ACTION])=0,"",SUMPRODUCT((Tableau13[NOM DE LA STRUCTURE]=Tableau13[[#This Row],[NOM DE LA STRUCTURE]])*Tableau13[MONTANT PROPOSE POUR L''ACTION]))</f>
        <v/>
      </c>
      <c r="W289" s="79"/>
    </row>
    <row r="290" spans="1:23" ht="33" hidden="1" customHeight="1" x14ac:dyDescent="0.25">
      <c r="A290" s="13"/>
      <c r="B290" s="84"/>
      <c r="C290" s="1"/>
      <c r="D290" s="36"/>
      <c r="E290" s="1"/>
      <c r="F290" s="1"/>
      <c r="G290" s="68"/>
      <c r="H290" s="71"/>
      <c r="I290" s="71"/>
      <c r="J290" s="1"/>
      <c r="K290" s="1"/>
      <c r="L290" s="1"/>
      <c r="M290" s="5"/>
      <c r="N290" s="5"/>
      <c r="O290" s="5"/>
      <c r="P290" s="31"/>
      <c r="Q290" s="1"/>
      <c r="R290" s="64"/>
      <c r="S290" s="73"/>
      <c r="T290" s="74">
        <f t="shared" si="6"/>
        <v>79</v>
      </c>
      <c r="U290" s="75"/>
      <c r="V290" s="8" t="str" cm="1">
        <f t="array" ref="V290">IF(SUMPRODUCT((Tableau13[NOM DE LA STRUCTURE]=Tableau13[[#This Row],[NOM DE LA STRUCTURE]])*Tableau13[MONTANT PROPOSE POUR L''ACTION])=0,"",SUMPRODUCT((Tableau13[NOM DE LA STRUCTURE]=Tableau13[[#This Row],[NOM DE LA STRUCTURE]])*Tableau13[MONTANT PROPOSE POUR L''ACTION]))</f>
        <v/>
      </c>
      <c r="W290" s="79"/>
    </row>
    <row r="291" spans="1:23" ht="33" hidden="1" customHeight="1" x14ac:dyDescent="0.25">
      <c r="A291" s="13"/>
      <c r="B291" s="84"/>
      <c r="C291" s="1"/>
      <c r="D291" s="36"/>
      <c r="E291" s="1"/>
      <c r="F291" s="1"/>
      <c r="G291" s="68"/>
      <c r="H291" s="71"/>
      <c r="I291" s="71"/>
      <c r="J291" s="1"/>
      <c r="K291" s="1"/>
      <c r="L291" s="1"/>
      <c r="M291" s="5"/>
      <c r="N291" s="5"/>
      <c r="O291" s="5"/>
      <c r="P291" s="31"/>
      <c r="Q291" s="1"/>
      <c r="R291" s="64"/>
      <c r="S291" s="73"/>
      <c r="T291" s="74">
        <f t="shared" si="6"/>
        <v>79</v>
      </c>
      <c r="U291" s="75"/>
      <c r="V291" s="8" t="str" cm="1">
        <f t="array" ref="V291">IF(SUMPRODUCT((Tableau13[NOM DE LA STRUCTURE]=Tableau13[[#This Row],[NOM DE LA STRUCTURE]])*Tableau13[MONTANT PROPOSE POUR L''ACTION])=0,"",SUMPRODUCT((Tableau13[NOM DE LA STRUCTURE]=Tableau13[[#This Row],[NOM DE LA STRUCTURE]])*Tableau13[MONTANT PROPOSE POUR L''ACTION]))</f>
        <v/>
      </c>
      <c r="W291" s="79"/>
    </row>
    <row r="292" spans="1:23" ht="33" hidden="1" customHeight="1" x14ac:dyDescent="0.25">
      <c r="A292" s="13"/>
      <c r="B292" s="84"/>
      <c r="C292" s="1"/>
      <c r="D292" s="36"/>
      <c r="E292" s="1"/>
      <c r="F292" s="1"/>
      <c r="G292" s="68"/>
      <c r="H292" s="71"/>
      <c r="I292" s="71"/>
      <c r="J292" s="1"/>
      <c r="K292" s="1"/>
      <c r="L292" s="1"/>
      <c r="M292" s="5"/>
      <c r="N292" s="5"/>
      <c r="O292" s="5"/>
      <c r="P292" s="31"/>
      <c r="Q292" s="1"/>
      <c r="R292" s="64"/>
      <c r="S292" s="73"/>
      <c r="T292" s="74">
        <f t="shared" si="6"/>
        <v>79</v>
      </c>
      <c r="U292" s="75"/>
      <c r="V292" s="8" t="str" cm="1">
        <f t="array" ref="V292">IF(SUMPRODUCT((Tableau13[NOM DE LA STRUCTURE]=Tableau13[[#This Row],[NOM DE LA STRUCTURE]])*Tableau13[MONTANT PROPOSE POUR L''ACTION])=0,"",SUMPRODUCT((Tableau13[NOM DE LA STRUCTURE]=Tableau13[[#This Row],[NOM DE LA STRUCTURE]])*Tableau13[MONTANT PROPOSE POUR L''ACTION]))</f>
        <v/>
      </c>
      <c r="W292" s="79"/>
    </row>
    <row r="293" spans="1:23" ht="33" hidden="1" customHeight="1" x14ac:dyDescent="0.25">
      <c r="A293" s="13"/>
      <c r="B293" s="84"/>
      <c r="C293" s="1"/>
      <c r="D293" s="36"/>
      <c r="E293" s="1"/>
      <c r="F293" s="1"/>
      <c r="G293" s="68"/>
      <c r="H293" s="71"/>
      <c r="I293" s="71"/>
      <c r="J293" s="1"/>
      <c r="K293" s="1"/>
      <c r="L293" s="1"/>
      <c r="M293" s="5"/>
      <c r="N293" s="5"/>
      <c r="O293" s="5"/>
      <c r="P293" s="31"/>
      <c r="Q293" s="1"/>
      <c r="R293" s="64"/>
      <c r="S293" s="73"/>
      <c r="T293" s="74">
        <f t="shared" si="6"/>
        <v>79</v>
      </c>
      <c r="U293" s="75"/>
      <c r="V293" s="8" t="str" cm="1">
        <f t="array" ref="V293">IF(SUMPRODUCT((Tableau13[NOM DE LA STRUCTURE]=Tableau13[[#This Row],[NOM DE LA STRUCTURE]])*Tableau13[MONTANT PROPOSE POUR L''ACTION])=0,"",SUMPRODUCT((Tableau13[NOM DE LA STRUCTURE]=Tableau13[[#This Row],[NOM DE LA STRUCTURE]])*Tableau13[MONTANT PROPOSE POUR L''ACTION]))</f>
        <v/>
      </c>
      <c r="W293" s="79"/>
    </row>
    <row r="294" spans="1:23" ht="33" hidden="1" customHeight="1" x14ac:dyDescent="0.25">
      <c r="A294" s="13"/>
      <c r="B294" s="84"/>
      <c r="C294" s="1"/>
      <c r="D294" s="36"/>
      <c r="E294" s="1"/>
      <c r="F294" s="1"/>
      <c r="G294" s="68"/>
      <c r="H294" s="71"/>
      <c r="I294" s="71"/>
      <c r="J294" s="1"/>
      <c r="K294" s="1"/>
      <c r="L294" s="1"/>
      <c r="M294" s="5"/>
      <c r="N294" s="5"/>
      <c r="O294" s="5"/>
      <c r="P294" s="31"/>
      <c r="Q294" s="1"/>
      <c r="R294" s="64"/>
      <c r="S294" s="73"/>
      <c r="T294" s="74">
        <f t="shared" si="6"/>
        <v>79</v>
      </c>
      <c r="U294" s="75"/>
      <c r="V294" s="8" t="str" cm="1">
        <f t="array" ref="V294">IF(SUMPRODUCT((Tableau13[NOM DE LA STRUCTURE]=Tableau13[[#This Row],[NOM DE LA STRUCTURE]])*Tableau13[MONTANT PROPOSE POUR L''ACTION])=0,"",SUMPRODUCT((Tableau13[NOM DE LA STRUCTURE]=Tableau13[[#This Row],[NOM DE LA STRUCTURE]])*Tableau13[MONTANT PROPOSE POUR L''ACTION]))</f>
        <v/>
      </c>
      <c r="W294" s="79"/>
    </row>
    <row r="295" spans="1:23" ht="33" hidden="1" customHeight="1" x14ac:dyDescent="0.25">
      <c r="A295" s="13"/>
      <c r="B295" s="84"/>
      <c r="C295" s="1"/>
      <c r="D295" s="36"/>
      <c r="E295" s="1"/>
      <c r="F295" s="1"/>
      <c r="G295" s="68"/>
      <c r="H295" s="71"/>
      <c r="I295" s="71"/>
      <c r="J295" s="1"/>
      <c r="K295" s="1"/>
      <c r="L295" s="1"/>
      <c r="M295" s="5"/>
      <c r="N295" s="5"/>
      <c r="O295" s="5"/>
      <c r="P295" s="31"/>
      <c r="Q295" s="1"/>
      <c r="R295" s="64"/>
      <c r="S295" s="73"/>
      <c r="T295" s="74">
        <f t="shared" si="6"/>
        <v>79</v>
      </c>
      <c r="U295" s="75"/>
      <c r="V295" s="8" t="str" cm="1">
        <f t="array" ref="V295">IF(SUMPRODUCT((Tableau13[NOM DE LA STRUCTURE]=Tableau13[[#This Row],[NOM DE LA STRUCTURE]])*Tableau13[MONTANT PROPOSE POUR L''ACTION])=0,"",SUMPRODUCT((Tableau13[NOM DE LA STRUCTURE]=Tableau13[[#This Row],[NOM DE LA STRUCTURE]])*Tableau13[MONTANT PROPOSE POUR L''ACTION]))</f>
        <v/>
      </c>
      <c r="W295" s="79"/>
    </row>
    <row r="296" spans="1:23" ht="33" hidden="1" customHeight="1" x14ac:dyDescent="0.25">
      <c r="A296" s="13"/>
      <c r="B296" s="84"/>
      <c r="C296" s="1"/>
      <c r="D296" s="36"/>
      <c r="E296" s="1"/>
      <c r="F296" s="1"/>
      <c r="G296" s="68"/>
      <c r="H296" s="71"/>
      <c r="I296" s="71"/>
      <c r="J296" s="1"/>
      <c r="K296" s="1"/>
      <c r="L296" s="1"/>
      <c r="M296" s="5"/>
      <c r="N296" s="5"/>
      <c r="O296" s="5"/>
      <c r="P296" s="31"/>
      <c r="Q296" s="1"/>
      <c r="R296" s="64"/>
      <c r="S296" s="73"/>
      <c r="T296" s="74">
        <f t="shared" si="6"/>
        <v>79</v>
      </c>
      <c r="U296" s="75"/>
      <c r="V296" s="8" t="str" cm="1">
        <f t="array" ref="V296">IF(SUMPRODUCT((Tableau13[NOM DE LA STRUCTURE]=Tableau13[[#This Row],[NOM DE LA STRUCTURE]])*Tableau13[MONTANT PROPOSE POUR L''ACTION])=0,"",SUMPRODUCT((Tableau13[NOM DE LA STRUCTURE]=Tableau13[[#This Row],[NOM DE LA STRUCTURE]])*Tableau13[MONTANT PROPOSE POUR L''ACTION]))</f>
        <v/>
      </c>
      <c r="W296" s="79"/>
    </row>
    <row r="297" spans="1:23" ht="33" hidden="1" customHeight="1" x14ac:dyDescent="0.25">
      <c r="A297" s="13"/>
      <c r="B297" s="84"/>
      <c r="C297" s="1"/>
      <c r="D297" s="36"/>
      <c r="E297" s="1"/>
      <c r="F297" s="1"/>
      <c r="G297" s="68"/>
      <c r="H297" s="71"/>
      <c r="I297" s="71"/>
      <c r="J297" s="1"/>
      <c r="K297" s="1"/>
      <c r="L297" s="1"/>
      <c r="M297" s="5"/>
      <c r="N297" s="5"/>
      <c r="O297" s="5"/>
      <c r="P297" s="31"/>
      <c r="Q297" s="1"/>
      <c r="R297" s="64"/>
      <c r="S297" s="73"/>
      <c r="T297" s="74">
        <f t="shared" si="6"/>
        <v>79</v>
      </c>
      <c r="U297" s="75"/>
      <c r="V297" s="8" t="str" cm="1">
        <f t="array" ref="V297">IF(SUMPRODUCT((Tableau13[NOM DE LA STRUCTURE]=Tableau13[[#This Row],[NOM DE LA STRUCTURE]])*Tableau13[MONTANT PROPOSE POUR L''ACTION])=0,"",SUMPRODUCT((Tableau13[NOM DE LA STRUCTURE]=Tableau13[[#This Row],[NOM DE LA STRUCTURE]])*Tableau13[MONTANT PROPOSE POUR L''ACTION]))</f>
        <v/>
      </c>
      <c r="W297" s="79"/>
    </row>
    <row r="298" spans="1:23" ht="33" hidden="1" customHeight="1" x14ac:dyDescent="0.25">
      <c r="A298" s="13"/>
      <c r="B298" s="84"/>
      <c r="C298" s="1"/>
      <c r="D298" s="36"/>
      <c r="E298" s="1"/>
      <c r="F298" s="1"/>
      <c r="G298" s="68"/>
      <c r="H298" s="71"/>
      <c r="I298" s="71"/>
      <c r="J298" s="1"/>
      <c r="K298" s="1"/>
      <c r="L298" s="1"/>
      <c r="M298" s="5"/>
      <c r="N298" s="5"/>
      <c r="O298" s="5"/>
      <c r="P298" s="31"/>
      <c r="Q298" s="1"/>
      <c r="R298" s="64"/>
      <c r="S298" s="73"/>
      <c r="T298" s="74">
        <f t="shared" si="6"/>
        <v>79</v>
      </c>
      <c r="U298" s="75"/>
      <c r="V298" s="8" t="str" cm="1">
        <f t="array" ref="V298">IF(SUMPRODUCT((Tableau13[NOM DE LA STRUCTURE]=Tableau13[[#This Row],[NOM DE LA STRUCTURE]])*Tableau13[MONTANT PROPOSE POUR L''ACTION])=0,"",SUMPRODUCT((Tableau13[NOM DE LA STRUCTURE]=Tableau13[[#This Row],[NOM DE LA STRUCTURE]])*Tableau13[MONTANT PROPOSE POUR L''ACTION]))</f>
        <v/>
      </c>
      <c r="W298" s="79"/>
    </row>
    <row r="299" spans="1:23" ht="33" hidden="1" customHeight="1" x14ac:dyDescent="0.25">
      <c r="A299" s="13"/>
      <c r="B299" s="84"/>
      <c r="C299" s="1"/>
      <c r="D299" s="36"/>
      <c r="E299" s="1"/>
      <c r="F299" s="1"/>
      <c r="G299" s="68"/>
      <c r="H299" s="71"/>
      <c r="I299" s="71"/>
      <c r="J299" s="1"/>
      <c r="K299" s="1"/>
      <c r="L299" s="1"/>
      <c r="M299" s="5"/>
      <c r="N299" s="5"/>
      <c r="O299" s="5"/>
      <c r="P299" s="31"/>
      <c r="Q299" s="1"/>
      <c r="R299" s="64"/>
      <c r="S299" s="73"/>
      <c r="T299" s="74">
        <f t="shared" si="6"/>
        <v>79</v>
      </c>
      <c r="U299" s="75"/>
      <c r="V299" s="8" t="str" cm="1">
        <f t="array" ref="V299">IF(SUMPRODUCT((Tableau13[NOM DE LA STRUCTURE]=Tableau13[[#This Row],[NOM DE LA STRUCTURE]])*Tableau13[MONTANT PROPOSE POUR L''ACTION])=0,"",SUMPRODUCT((Tableau13[NOM DE LA STRUCTURE]=Tableau13[[#This Row],[NOM DE LA STRUCTURE]])*Tableau13[MONTANT PROPOSE POUR L''ACTION]))</f>
        <v/>
      </c>
      <c r="W299" s="79"/>
    </row>
    <row r="300" spans="1:23" ht="33" hidden="1" customHeight="1" x14ac:dyDescent="0.25">
      <c r="A300" s="13"/>
      <c r="B300" s="84"/>
      <c r="C300" s="1"/>
      <c r="D300" s="36"/>
      <c r="E300" s="1"/>
      <c r="F300" s="1"/>
      <c r="G300" s="68"/>
      <c r="H300" s="71"/>
      <c r="I300" s="71"/>
      <c r="J300" s="1"/>
      <c r="K300" s="1"/>
      <c r="L300" s="1"/>
      <c r="M300" s="5"/>
      <c r="N300" s="5"/>
      <c r="O300" s="5"/>
      <c r="P300" s="31"/>
      <c r="Q300" s="1"/>
      <c r="R300" s="64"/>
      <c r="S300" s="73"/>
      <c r="T300" s="74">
        <f t="shared" si="6"/>
        <v>79</v>
      </c>
      <c r="U300" s="75"/>
      <c r="V300" s="8" t="str" cm="1">
        <f t="array" ref="V300">IF(SUMPRODUCT((Tableau13[NOM DE LA STRUCTURE]=Tableau13[[#This Row],[NOM DE LA STRUCTURE]])*Tableau13[MONTANT PROPOSE POUR L''ACTION])=0,"",SUMPRODUCT((Tableau13[NOM DE LA STRUCTURE]=Tableau13[[#This Row],[NOM DE LA STRUCTURE]])*Tableau13[MONTANT PROPOSE POUR L''ACTION]))</f>
        <v/>
      </c>
      <c r="W300" s="79"/>
    </row>
    <row r="301" spans="1:23" ht="33" hidden="1" customHeight="1" x14ac:dyDescent="0.25">
      <c r="A301" s="13"/>
      <c r="B301" s="84"/>
      <c r="C301" s="1"/>
      <c r="D301" s="36"/>
      <c r="E301" s="1"/>
      <c r="F301" s="1"/>
      <c r="G301" s="68"/>
      <c r="H301" s="71"/>
      <c r="I301" s="71"/>
      <c r="J301" s="1"/>
      <c r="K301" s="1"/>
      <c r="L301" s="1"/>
      <c r="M301" s="5"/>
      <c r="N301" s="5"/>
      <c r="O301" s="5"/>
      <c r="P301" s="31"/>
      <c r="Q301" s="1"/>
      <c r="R301" s="64"/>
      <c r="S301" s="73"/>
      <c r="T301" s="74">
        <f t="shared" si="6"/>
        <v>79</v>
      </c>
      <c r="U301" s="75"/>
      <c r="V301" s="8" t="str" cm="1">
        <f t="array" ref="V301">IF(SUMPRODUCT((Tableau13[NOM DE LA STRUCTURE]=Tableau13[[#This Row],[NOM DE LA STRUCTURE]])*Tableau13[MONTANT PROPOSE POUR L''ACTION])=0,"",SUMPRODUCT((Tableau13[NOM DE LA STRUCTURE]=Tableau13[[#This Row],[NOM DE LA STRUCTURE]])*Tableau13[MONTANT PROPOSE POUR L''ACTION]))</f>
        <v/>
      </c>
      <c r="W301" s="79"/>
    </row>
    <row r="302" spans="1:23" ht="33" hidden="1" customHeight="1" x14ac:dyDescent="0.25">
      <c r="A302" s="13"/>
      <c r="B302" s="84"/>
      <c r="C302" s="1"/>
      <c r="D302" s="36"/>
      <c r="E302" s="1"/>
      <c r="F302" s="1"/>
      <c r="G302" s="68"/>
      <c r="H302" s="71"/>
      <c r="I302" s="71"/>
      <c r="J302" s="1"/>
      <c r="K302" s="1"/>
      <c r="L302" s="1"/>
      <c r="M302" s="5"/>
      <c r="N302" s="5"/>
      <c r="O302" s="5"/>
      <c r="P302" s="31"/>
      <c r="Q302" s="1"/>
      <c r="R302" s="64"/>
      <c r="S302" s="73"/>
      <c r="T302" s="74">
        <f t="shared" si="6"/>
        <v>79</v>
      </c>
      <c r="U302" s="75"/>
      <c r="V302" s="8" t="str" cm="1">
        <f t="array" ref="V302">IF(SUMPRODUCT((Tableau13[NOM DE LA STRUCTURE]=Tableau13[[#This Row],[NOM DE LA STRUCTURE]])*Tableau13[MONTANT PROPOSE POUR L''ACTION])=0,"",SUMPRODUCT((Tableau13[NOM DE LA STRUCTURE]=Tableau13[[#This Row],[NOM DE LA STRUCTURE]])*Tableau13[MONTANT PROPOSE POUR L''ACTION]))</f>
        <v/>
      </c>
      <c r="W302" s="79"/>
    </row>
    <row r="303" spans="1:23" ht="33" hidden="1" customHeight="1" x14ac:dyDescent="0.25">
      <c r="A303" s="13"/>
      <c r="B303" s="84"/>
      <c r="C303" s="1"/>
      <c r="D303" s="36"/>
      <c r="E303" s="1"/>
      <c r="F303" s="1"/>
      <c r="G303" s="68"/>
      <c r="H303" s="71"/>
      <c r="I303" s="71"/>
      <c r="J303" s="1"/>
      <c r="K303" s="1"/>
      <c r="L303" s="1"/>
      <c r="M303" s="5"/>
      <c r="N303" s="5"/>
      <c r="O303" s="5"/>
      <c r="P303" s="31"/>
      <c r="Q303" s="1"/>
      <c r="R303" s="64"/>
      <c r="S303" s="73"/>
      <c r="T303" s="74">
        <f t="shared" si="6"/>
        <v>79</v>
      </c>
      <c r="U303" s="75"/>
      <c r="V303" s="8" t="str" cm="1">
        <f t="array" ref="V303">IF(SUMPRODUCT((Tableau13[NOM DE LA STRUCTURE]=Tableau13[[#This Row],[NOM DE LA STRUCTURE]])*Tableau13[MONTANT PROPOSE POUR L''ACTION])=0,"",SUMPRODUCT((Tableau13[NOM DE LA STRUCTURE]=Tableau13[[#This Row],[NOM DE LA STRUCTURE]])*Tableau13[MONTANT PROPOSE POUR L''ACTION]))</f>
        <v/>
      </c>
      <c r="W303" s="79"/>
    </row>
    <row r="304" spans="1:23" ht="33" hidden="1" customHeight="1" x14ac:dyDescent="0.25">
      <c r="A304" s="13"/>
      <c r="B304" s="84"/>
      <c r="C304" s="1"/>
      <c r="D304" s="36"/>
      <c r="E304" s="1"/>
      <c r="F304" s="1"/>
      <c r="G304" s="68"/>
      <c r="H304" s="71"/>
      <c r="I304" s="71"/>
      <c r="J304" s="1"/>
      <c r="K304" s="1"/>
      <c r="L304" s="1"/>
      <c r="M304" s="5"/>
      <c r="N304" s="5"/>
      <c r="O304" s="5"/>
      <c r="P304" s="31"/>
      <c r="Q304" s="1"/>
      <c r="R304" s="64"/>
      <c r="S304" s="73"/>
      <c r="T304" s="74">
        <f t="shared" si="6"/>
        <v>79</v>
      </c>
      <c r="U304" s="75"/>
      <c r="V304" s="8" t="str" cm="1">
        <f t="array" ref="V304">IF(SUMPRODUCT((Tableau13[NOM DE LA STRUCTURE]=Tableau13[[#This Row],[NOM DE LA STRUCTURE]])*Tableau13[MONTANT PROPOSE POUR L''ACTION])=0,"",SUMPRODUCT((Tableau13[NOM DE LA STRUCTURE]=Tableau13[[#This Row],[NOM DE LA STRUCTURE]])*Tableau13[MONTANT PROPOSE POUR L''ACTION]))</f>
        <v/>
      </c>
      <c r="W304" s="79"/>
    </row>
    <row r="305" spans="1:23" ht="33" hidden="1" customHeight="1" x14ac:dyDescent="0.25">
      <c r="A305" s="13"/>
      <c r="B305" s="84"/>
      <c r="C305" s="1"/>
      <c r="D305" s="36"/>
      <c r="E305" s="1"/>
      <c r="F305" s="1"/>
      <c r="G305" s="68"/>
      <c r="H305" s="71"/>
      <c r="I305" s="71"/>
      <c r="J305" s="1"/>
      <c r="K305" s="1"/>
      <c r="L305" s="1"/>
      <c r="M305" s="5"/>
      <c r="N305" s="5"/>
      <c r="O305" s="5"/>
      <c r="P305" s="31"/>
      <c r="Q305" s="1"/>
      <c r="R305" s="64"/>
      <c r="S305" s="73"/>
      <c r="T305" s="74">
        <f t="shared" si="6"/>
        <v>79</v>
      </c>
      <c r="U305" s="75"/>
      <c r="V305" s="8" t="str" cm="1">
        <f t="array" ref="V305">IF(SUMPRODUCT((Tableau13[NOM DE LA STRUCTURE]=Tableau13[[#This Row],[NOM DE LA STRUCTURE]])*Tableau13[MONTANT PROPOSE POUR L''ACTION])=0,"",SUMPRODUCT((Tableau13[NOM DE LA STRUCTURE]=Tableau13[[#This Row],[NOM DE LA STRUCTURE]])*Tableau13[MONTANT PROPOSE POUR L''ACTION]))</f>
        <v/>
      </c>
      <c r="W305" s="79"/>
    </row>
    <row r="306" spans="1:23" ht="33" hidden="1" customHeight="1" x14ac:dyDescent="0.25">
      <c r="A306" s="13"/>
      <c r="B306" s="84"/>
      <c r="C306" s="1"/>
      <c r="D306" s="36"/>
      <c r="E306" s="1"/>
      <c r="F306" s="1"/>
      <c r="G306" s="68"/>
      <c r="H306" s="71"/>
      <c r="I306" s="71"/>
      <c r="J306" s="1"/>
      <c r="K306" s="1"/>
      <c r="L306" s="1"/>
      <c r="M306" s="5"/>
      <c r="N306" s="5"/>
      <c r="O306" s="5"/>
      <c r="P306" s="31"/>
      <c r="Q306" s="1"/>
      <c r="R306" s="64"/>
      <c r="S306" s="73"/>
      <c r="T306" s="74">
        <f t="shared" si="6"/>
        <v>79</v>
      </c>
      <c r="U306" s="75"/>
      <c r="V306" s="8" t="str" cm="1">
        <f t="array" ref="V306">IF(SUMPRODUCT((Tableau13[NOM DE LA STRUCTURE]=Tableau13[[#This Row],[NOM DE LA STRUCTURE]])*Tableau13[MONTANT PROPOSE POUR L''ACTION])=0,"",SUMPRODUCT((Tableau13[NOM DE LA STRUCTURE]=Tableau13[[#This Row],[NOM DE LA STRUCTURE]])*Tableau13[MONTANT PROPOSE POUR L''ACTION]))</f>
        <v/>
      </c>
      <c r="W306" s="79"/>
    </row>
    <row r="307" spans="1:23" ht="33" hidden="1" customHeight="1" x14ac:dyDescent="0.25">
      <c r="A307" s="13"/>
      <c r="B307" s="84"/>
      <c r="C307" s="1"/>
      <c r="D307" s="36"/>
      <c r="E307" s="1"/>
      <c r="F307" s="1"/>
      <c r="G307" s="68"/>
      <c r="H307" s="71"/>
      <c r="I307" s="71"/>
      <c r="J307" s="1"/>
      <c r="K307" s="1"/>
      <c r="L307" s="1"/>
      <c r="M307" s="5"/>
      <c r="N307" s="5"/>
      <c r="O307" s="5"/>
      <c r="P307" s="31"/>
      <c r="Q307" s="1"/>
      <c r="R307" s="64"/>
      <c r="S307" s="73"/>
      <c r="T307" s="74">
        <f t="shared" si="6"/>
        <v>79</v>
      </c>
      <c r="U307" s="75"/>
      <c r="V307" s="8" t="str" cm="1">
        <f t="array" ref="V307">IF(SUMPRODUCT((Tableau13[NOM DE LA STRUCTURE]=Tableau13[[#This Row],[NOM DE LA STRUCTURE]])*Tableau13[MONTANT PROPOSE POUR L''ACTION])=0,"",SUMPRODUCT((Tableau13[NOM DE LA STRUCTURE]=Tableau13[[#This Row],[NOM DE LA STRUCTURE]])*Tableau13[MONTANT PROPOSE POUR L''ACTION]))</f>
        <v/>
      </c>
      <c r="W307" s="79"/>
    </row>
    <row r="308" spans="1:23" ht="33" hidden="1" customHeight="1" x14ac:dyDescent="0.25">
      <c r="A308" s="13"/>
      <c r="B308" s="84"/>
      <c r="C308" s="1"/>
      <c r="D308" s="36"/>
      <c r="E308" s="1"/>
      <c r="F308" s="1"/>
      <c r="G308" s="68"/>
      <c r="H308" s="71"/>
      <c r="I308" s="71"/>
      <c r="J308" s="1"/>
      <c r="K308" s="1"/>
      <c r="L308" s="1"/>
      <c r="M308" s="5"/>
      <c r="N308" s="5"/>
      <c r="O308" s="5"/>
      <c r="P308" s="31"/>
      <c r="Q308" s="1"/>
      <c r="R308" s="64"/>
      <c r="S308" s="73"/>
      <c r="T308" s="74">
        <f t="shared" si="6"/>
        <v>79</v>
      </c>
      <c r="U308" s="75"/>
      <c r="V308" s="8" t="str" cm="1">
        <f t="array" ref="V308">IF(SUMPRODUCT((Tableau13[NOM DE LA STRUCTURE]=Tableau13[[#This Row],[NOM DE LA STRUCTURE]])*Tableau13[MONTANT PROPOSE POUR L''ACTION])=0,"",SUMPRODUCT((Tableau13[NOM DE LA STRUCTURE]=Tableau13[[#This Row],[NOM DE LA STRUCTURE]])*Tableau13[MONTANT PROPOSE POUR L''ACTION]))</f>
        <v/>
      </c>
      <c r="W308" s="79"/>
    </row>
    <row r="309" spans="1:23" ht="33" hidden="1" customHeight="1" x14ac:dyDescent="0.25">
      <c r="A309" s="13"/>
      <c r="B309" s="84"/>
      <c r="C309" s="1"/>
      <c r="D309" s="36"/>
      <c r="E309" s="1"/>
      <c r="F309" s="1"/>
      <c r="G309" s="68"/>
      <c r="H309" s="71"/>
      <c r="I309" s="71"/>
      <c r="J309" s="1"/>
      <c r="K309" s="1"/>
      <c r="L309" s="1"/>
      <c r="M309" s="5"/>
      <c r="N309" s="5"/>
      <c r="O309" s="5"/>
      <c r="P309" s="31"/>
      <c r="Q309" s="1"/>
      <c r="R309" s="64"/>
      <c r="S309" s="73"/>
      <c r="T309" s="74">
        <f t="shared" si="6"/>
        <v>79</v>
      </c>
      <c r="U309" s="75"/>
      <c r="V309" s="8" t="str" cm="1">
        <f t="array" ref="V309">IF(SUMPRODUCT((Tableau13[NOM DE LA STRUCTURE]=Tableau13[[#This Row],[NOM DE LA STRUCTURE]])*Tableau13[MONTANT PROPOSE POUR L''ACTION])=0,"",SUMPRODUCT((Tableau13[NOM DE LA STRUCTURE]=Tableau13[[#This Row],[NOM DE LA STRUCTURE]])*Tableau13[MONTANT PROPOSE POUR L''ACTION]))</f>
        <v/>
      </c>
      <c r="W309" s="79"/>
    </row>
    <row r="310" spans="1:23" ht="33" hidden="1" customHeight="1" x14ac:dyDescent="0.25">
      <c r="A310" s="13"/>
      <c r="B310" s="84"/>
      <c r="C310" s="1"/>
      <c r="D310" s="36"/>
      <c r="E310" s="1"/>
      <c r="F310" s="1"/>
      <c r="G310" s="68"/>
      <c r="H310" s="71"/>
      <c r="I310" s="71"/>
      <c r="J310" s="1"/>
      <c r="K310" s="1"/>
      <c r="L310" s="1"/>
      <c r="M310" s="5"/>
      <c r="N310" s="5"/>
      <c r="O310" s="5"/>
      <c r="P310" s="31"/>
      <c r="Q310" s="1"/>
      <c r="R310" s="64"/>
      <c r="S310" s="73"/>
      <c r="T310" s="74">
        <f t="shared" si="6"/>
        <v>79</v>
      </c>
      <c r="U310" s="75"/>
      <c r="V310" s="8" t="str" cm="1">
        <f t="array" ref="V310">IF(SUMPRODUCT((Tableau13[NOM DE LA STRUCTURE]=Tableau13[[#This Row],[NOM DE LA STRUCTURE]])*Tableau13[MONTANT PROPOSE POUR L''ACTION])=0,"",SUMPRODUCT((Tableau13[NOM DE LA STRUCTURE]=Tableau13[[#This Row],[NOM DE LA STRUCTURE]])*Tableau13[MONTANT PROPOSE POUR L''ACTION]))</f>
        <v/>
      </c>
      <c r="W310" s="79"/>
    </row>
    <row r="311" spans="1:23" ht="33" hidden="1" customHeight="1" x14ac:dyDescent="0.25">
      <c r="A311" s="13"/>
      <c r="B311" s="84"/>
      <c r="C311" s="1"/>
      <c r="D311" s="36"/>
      <c r="E311" s="1"/>
      <c r="F311" s="1"/>
      <c r="G311" s="68"/>
      <c r="H311" s="71"/>
      <c r="I311" s="71"/>
      <c r="J311" s="1"/>
      <c r="K311" s="1"/>
      <c r="L311" s="1"/>
      <c r="M311" s="5"/>
      <c r="N311" s="5"/>
      <c r="O311" s="5"/>
      <c r="P311" s="31"/>
      <c r="Q311" s="1"/>
      <c r="R311" s="64"/>
      <c r="S311" s="73"/>
      <c r="T311" s="74">
        <f t="shared" si="6"/>
        <v>79</v>
      </c>
      <c r="U311" s="75"/>
      <c r="V311" s="8" t="str" cm="1">
        <f t="array" ref="V311">IF(SUMPRODUCT((Tableau13[NOM DE LA STRUCTURE]=Tableau13[[#This Row],[NOM DE LA STRUCTURE]])*Tableau13[MONTANT PROPOSE POUR L''ACTION])=0,"",SUMPRODUCT((Tableau13[NOM DE LA STRUCTURE]=Tableau13[[#This Row],[NOM DE LA STRUCTURE]])*Tableau13[MONTANT PROPOSE POUR L''ACTION]))</f>
        <v/>
      </c>
      <c r="W311" s="79"/>
    </row>
    <row r="312" spans="1:23" ht="33" hidden="1" customHeight="1" x14ac:dyDescent="0.25">
      <c r="A312" s="13"/>
      <c r="B312" s="84"/>
      <c r="C312" s="1"/>
      <c r="D312" s="36"/>
      <c r="E312" s="1"/>
      <c r="F312" s="1"/>
      <c r="G312" s="68"/>
      <c r="H312" s="71"/>
      <c r="I312" s="71"/>
      <c r="J312" s="1"/>
      <c r="K312" s="1"/>
      <c r="L312" s="1"/>
      <c r="M312" s="5"/>
      <c r="N312" s="5"/>
      <c r="O312" s="5"/>
      <c r="P312" s="31"/>
      <c r="Q312" s="1"/>
      <c r="R312" s="64"/>
      <c r="S312" s="73"/>
      <c r="T312" s="74">
        <f t="shared" si="6"/>
        <v>79</v>
      </c>
      <c r="U312" s="75"/>
      <c r="V312" s="8" t="str" cm="1">
        <f t="array" ref="V312">IF(SUMPRODUCT((Tableau13[NOM DE LA STRUCTURE]=Tableau13[[#This Row],[NOM DE LA STRUCTURE]])*Tableau13[MONTANT PROPOSE POUR L''ACTION])=0,"",SUMPRODUCT((Tableau13[NOM DE LA STRUCTURE]=Tableau13[[#This Row],[NOM DE LA STRUCTURE]])*Tableau13[MONTANT PROPOSE POUR L''ACTION]))</f>
        <v/>
      </c>
      <c r="W312" s="79"/>
    </row>
    <row r="313" spans="1:23" ht="33" hidden="1" customHeight="1" x14ac:dyDescent="0.25">
      <c r="A313" s="13"/>
      <c r="B313" s="84"/>
      <c r="C313" s="1"/>
      <c r="D313" s="36"/>
      <c r="E313" s="1"/>
      <c r="F313" s="1"/>
      <c r="G313" s="68"/>
      <c r="H313" s="71"/>
      <c r="I313" s="71"/>
      <c r="J313" s="1"/>
      <c r="K313" s="1"/>
      <c r="L313" s="1"/>
      <c r="M313" s="5"/>
      <c r="N313" s="5"/>
      <c r="O313" s="5"/>
      <c r="P313" s="31"/>
      <c r="Q313" s="1"/>
      <c r="R313" s="64"/>
      <c r="S313" s="73"/>
      <c r="T313" s="74">
        <f t="shared" si="6"/>
        <v>79</v>
      </c>
      <c r="U313" s="75"/>
      <c r="V313" s="8" t="str" cm="1">
        <f t="array" ref="V313">IF(SUMPRODUCT((Tableau13[NOM DE LA STRUCTURE]=Tableau13[[#This Row],[NOM DE LA STRUCTURE]])*Tableau13[MONTANT PROPOSE POUR L''ACTION])=0,"",SUMPRODUCT((Tableau13[NOM DE LA STRUCTURE]=Tableau13[[#This Row],[NOM DE LA STRUCTURE]])*Tableau13[MONTANT PROPOSE POUR L''ACTION]))</f>
        <v/>
      </c>
      <c r="W313" s="79"/>
    </row>
    <row r="314" spans="1:23" ht="33" hidden="1" customHeight="1" x14ac:dyDescent="0.25">
      <c r="A314" s="13"/>
      <c r="B314" s="84"/>
      <c r="C314" s="1"/>
      <c r="D314" s="36"/>
      <c r="E314" s="1"/>
      <c r="F314" s="1"/>
      <c r="G314" s="68"/>
      <c r="H314" s="71"/>
      <c r="I314" s="71"/>
      <c r="J314" s="1"/>
      <c r="K314" s="1"/>
      <c r="L314" s="1"/>
      <c r="M314" s="5"/>
      <c r="N314" s="5"/>
      <c r="O314" s="5"/>
      <c r="P314" s="31"/>
      <c r="Q314" s="1"/>
      <c r="R314" s="64"/>
      <c r="S314" s="73"/>
      <c r="T314" s="74">
        <f t="shared" si="6"/>
        <v>79</v>
      </c>
      <c r="U314" s="75"/>
      <c r="V314" s="8" t="str" cm="1">
        <f t="array" ref="V314">IF(SUMPRODUCT((Tableau13[NOM DE LA STRUCTURE]=Tableau13[[#This Row],[NOM DE LA STRUCTURE]])*Tableau13[MONTANT PROPOSE POUR L''ACTION])=0,"",SUMPRODUCT((Tableau13[NOM DE LA STRUCTURE]=Tableau13[[#This Row],[NOM DE LA STRUCTURE]])*Tableau13[MONTANT PROPOSE POUR L''ACTION]))</f>
        <v/>
      </c>
      <c r="W314" s="79"/>
    </row>
    <row r="315" spans="1:23" ht="33" hidden="1" customHeight="1" x14ac:dyDescent="0.25">
      <c r="A315" s="13"/>
      <c r="B315" s="84"/>
      <c r="C315" s="1"/>
      <c r="D315" s="36"/>
      <c r="E315" s="1"/>
      <c r="F315" s="1"/>
      <c r="G315" s="68"/>
      <c r="H315" s="71"/>
      <c r="I315" s="71"/>
      <c r="J315" s="1"/>
      <c r="K315" s="1"/>
      <c r="L315" s="1"/>
      <c r="M315" s="5"/>
      <c r="N315" s="5"/>
      <c r="O315" s="5"/>
      <c r="P315" s="31"/>
      <c r="Q315" s="1"/>
      <c r="R315" s="64"/>
      <c r="S315" s="73"/>
      <c r="T315" s="74">
        <f t="shared" si="6"/>
        <v>79</v>
      </c>
      <c r="U315" s="75"/>
      <c r="V315" s="8" t="str" cm="1">
        <f t="array" ref="V315">IF(SUMPRODUCT((Tableau13[NOM DE LA STRUCTURE]=Tableau13[[#This Row],[NOM DE LA STRUCTURE]])*Tableau13[MONTANT PROPOSE POUR L''ACTION])=0,"",SUMPRODUCT((Tableau13[NOM DE LA STRUCTURE]=Tableau13[[#This Row],[NOM DE LA STRUCTURE]])*Tableau13[MONTANT PROPOSE POUR L''ACTION]))</f>
        <v/>
      </c>
      <c r="W315" s="79"/>
    </row>
    <row r="316" spans="1:23" ht="33" hidden="1" customHeight="1" x14ac:dyDescent="0.25">
      <c r="A316" s="13"/>
      <c r="B316" s="84"/>
      <c r="C316" s="1"/>
      <c r="D316" s="36"/>
      <c r="E316" s="1"/>
      <c r="F316" s="1"/>
      <c r="G316" s="68"/>
      <c r="H316" s="71"/>
      <c r="I316" s="71"/>
      <c r="J316" s="1"/>
      <c r="K316" s="1"/>
      <c r="L316" s="1"/>
      <c r="M316" s="5"/>
      <c r="N316" s="5"/>
      <c r="O316" s="5"/>
      <c r="P316" s="31"/>
      <c r="Q316" s="1"/>
      <c r="R316" s="64"/>
      <c r="S316" s="73"/>
      <c r="T316" s="74">
        <f t="shared" si="6"/>
        <v>79</v>
      </c>
      <c r="U316" s="75"/>
      <c r="V316" s="8" t="str" cm="1">
        <f t="array" ref="V316">IF(SUMPRODUCT((Tableau13[NOM DE LA STRUCTURE]=Tableau13[[#This Row],[NOM DE LA STRUCTURE]])*Tableau13[MONTANT PROPOSE POUR L''ACTION])=0,"",SUMPRODUCT((Tableau13[NOM DE LA STRUCTURE]=Tableau13[[#This Row],[NOM DE LA STRUCTURE]])*Tableau13[MONTANT PROPOSE POUR L''ACTION]))</f>
        <v/>
      </c>
      <c r="W316" s="79"/>
    </row>
    <row r="317" spans="1:23" ht="33" hidden="1" customHeight="1" x14ac:dyDescent="0.25">
      <c r="A317" s="13"/>
      <c r="B317" s="84"/>
      <c r="C317" s="1"/>
      <c r="D317" s="36"/>
      <c r="E317" s="1"/>
      <c r="F317" s="1"/>
      <c r="G317" s="68"/>
      <c r="H317" s="71"/>
      <c r="I317" s="71"/>
      <c r="J317" s="1"/>
      <c r="K317" s="1"/>
      <c r="L317" s="1"/>
      <c r="M317" s="5"/>
      <c r="N317" s="5"/>
      <c r="O317" s="5"/>
      <c r="P317" s="31"/>
      <c r="Q317" s="1"/>
      <c r="R317" s="64"/>
      <c r="S317" s="73"/>
      <c r="T317" s="74">
        <f t="shared" si="6"/>
        <v>79</v>
      </c>
      <c r="U317" s="75"/>
      <c r="V317" s="8" t="str" cm="1">
        <f t="array" ref="V317">IF(SUMPRODUCT((Tableau13[NOM DE LA STRUCTURE]=Tableau13[[#This Row],[NOM DE LA STRUCTURE]])*Tableau13[MONTANT PROPOSE POUR L''ACTION])=0,"",SUMPRODUCT((Tableau13[NOM DE LA STRUCTURE]=Tableau13[[#This Row],[NOM DE LA STRUCTURE]])*Tableau13[MONTANT PROPOSE POUR L''ACTION]))</f>
        <v/>
      </c>
      <c r="W317" s="79"/>
    </row>
    <row r="318" spans="1:23" ht="33" hidden="1" customHeight="1" x14ac:dyDescent="0.25">
      <c r="A318" s="13"/>
      <c r="B318" s="84"/>
      <c r="C318" s="1"/>
      <c r="D318" s="36"/>
      <c r="E318" s="1"/>
      <c r="F318" s="1"/>
      <c r="G318" s="68"/>
      <c r="H318" s="71"/>
      <c r="I318" s="71"/>
      <c r="J318" s="1"/>
      <c r="K318" s="1"/>
      <c r="L318" s="1"/>
      <c r="M318" s="5"/>
      <c r="N318" s="5"/>
      <c r="O318" s="5"/>
      <c r="P318" s="31"/>
      <c r="Q318" s="1"/>
      <c r="R318" s="64"/>
      <c r="S318" s="73"/>
      <c r="T318" s="74">
        <f t="shared" si="6"/>
        <v>79</v>
      </c>
      <c r="U318" s="75"/>
      <c r="V318" s="8" t="str" cm="1">
        <f t="array" ref="V318">IF(SUMPRODUCT((Tableau13[NOM DE LA STRUCTURE]=Tableau13[[#This Row],[NOM DE LA STRUCTURE]])*Tableau13[MONTANT PROPOSE POUR L''ACTION])=0,"",SUMPRODUCT((Tableau13[NOM DE LA STRUCTURE]=Tableau13[[#This Row],[NOM DE LA STRUCTURE]])*Tableau13[MONTANT PROPOSE POUR L''ACTION]))</f>
        <v/>
      </c>
      <c r="W318" s="79"/>
    </row>
    <row r="319" spans="1:23" ht="33" hidden="1" customHeight="1" x14ac:dyDescent="0.25">
      <c r="A319" s="13"/>
      <c r="B319" s="84"/>
      <c r="C319" s="1"/>
      <c r="D319" s="36"/>
      <c r="E319" s="1"/>
      <c r="F319" s="1"/>
      <c r="G319" s="68"/>
      <c r="H319" s="71"/>
      <c r="I319" s="71"/>
      <c r="J319" s="1"/>
      <c r="K319" s="1"/>
      <c r="L319" s="1"/>
      <c r="M319" s="5"/>
      <c r="N319" s="5"/>
      <c r="O319" s="5"/>
      <c r="P319" s="31"/>
      <c r="Q319" s="1"/>
      <c r="R319" s="64"/>
      <c r="S319" s="73"/>
      <c r="T319" s="74">
        <f t="shared" si="6"/>
        <v>79</v>
      </c>
      <c r="U319" s="75"/>
      <c r="V319" s="8" t="str" cm="1">
        <f t="array" ref="V319">IF(SUMPRODUCT((Tableau13[NOM DE LA STRUCTURE]=Tableau13[[#This Row],[NOM DE LA STRUCTURE]])*Tableau13[MONTANT PROPOSE POUR L''ACTION])=0,"",SUMPRODUCT((Tableau13[NOM DE LA STRUCTURE]=Tableau13[[#This Row],[NOM DE LA STRUCTURE]])*Tableau13[MONTANT PROPOSE POUR L''ACTION]))</f>
        <v/>
      </c>
      <c r="W319" s="79"/>
    </row>
    <row r="320" spans="1:23" ht="33" hidden="1" customHeight="1" x14ac:dyDescent="0.25">
      <c r="A320" s="13"/>
      <c r="B320" s="84"/>
      <c r="C320" s="1"/>
      <c r="D320" s="36"/>
      <c r="E320" s="1"/>
      <c r="F320" s="1"/>
      <c r="G320" s="68"/>
      <c r="H320" s="71"/>
      <c r="I320" s="71"/>
      <c r="J320" s="1"/>
      <c r="K320" s="1"/>
      <c r="L320" s="1"/>
      <c r="M320" s="5"/>
      <c r="N320" s="5"/>
      <c r="O320" s="5"/>
      <c r="P320" s="31"/>
      <c r="Q320" s="1"/>
      <c r="R320" s="64"/>
      <c r="S320" s="73"/>
      <c r="T320" s="74">
        <f t="shared" si="6"/>
        <v>79</v>
      </c>
      <c r="U320" s="75"/>
      <c r="V320" s="8" t="str" cm="1">
        <f t="array" ref="V320">IF(SUMPRODUCT((Tableau13[NOM DE LA STRUCTURE]=Tableau13[[#This Row],[NOM DE LA STRUCTURE]])*Tableau13[MONTANT PROPOSE POUR L''ACTION])=0,"",SUMPRODUCT((Tableau13[NOM DE LA STRUCTURE]=Tableau13[[#This Row],[NOM DE LA STRUCTURE]])*Tableau13[MONTANT PROPOSE POUR L''ACTION]))</f>
        <v/>
      </c>
      <c r="W320" s="79"/>
    </row>
    <row r="321" spans="1:23" ht="33" hidden="1" customHeight="1" x14ac:dyDescent="0.25">
      <c r="A321" s="13"/>
      <c r="B321" s="84"/>
      <c r="C321" s="1"/>
      <c r="D321" s="36"/>
      <c r="E321" s="1"/>
      <c r="F321" s="1"/>
      <c r="G321" s="68"/>
      <c r="H321" s="71"/>
      <c r="I321" s="71"/>
      <c r="J321" s="1"/>
      <c r="K321" s="1"/>
      <c r="L321" s="1"/>
      <c r="M321" s="5"/>
      <c r="N321" s="5"/>
      <c r="O321" s="5"/>
      <c r="P321" s="31"/>
      <c r="Q321" s="1"/>
      <c r="R321" s="64"/>
      <c r="S321" s="73"/>
      <c r="T321" s="74">
        <f t="shared" si="6"/>
        <v>79</v>
      </c>
      <c r="U321" s="75"/>
      <c r="V321" s="8" t="str" cm="1">
        <f t="array" ref="V321">IF(SUMPRODUCT((Tableau13[NOM DE LA STRUCTURE]=Tableau13[[#This Row],[NOM DE LA STRUCTURE]])*Tableau13[MONTANT PROPOSE POUR L''ACTION])=0,"",SUMPRODUCT((Tableau13[NOM DE LA STRUCTURE]=Tableau13[[#This Row],[NOM DE LA STRUCTURE]])*Tableau13[MONTANT PROPOSE POUR L''ACTION]))</f>
        <v/>
      </c>
      <c r="W321" s="79"/>
    </row>
    <row r="322" spans="1:23" ht="33" hidden="1" customHeight="1" x14ac:dyDescent="0.25">
      <c r="A322" s="13"/>
      <c r="B322" s="84"/>
      <c r="C322" s="1"/>
      <c r="D322" s="36"/>
      <c r="E322" s="1"/>
      <c r="F322" s="1"/>
      <c r="G322" s="68"/>
      <c r="H322" s="71"/>
      <c r="I322" s="71"/>
      <c r="J322" s="1"/>
      <c r="K322" s="1"/>
      <c r="L322" s="1"/>
      <c r="M322" s="5"/>
      <c r="N322" s="5"/>
      <c r="O322" s="5"/>
      <c r="P322" s="31"/>
      <c r="Q322" s="1"/>
      <c r="R322" s="64"/>
      <c r="S322" s="73"/>
      <c r="T322" s="74">
        <f t="shared" si="6"/>
        <v>79</v>
      </c>
      <c r="U322" s="75"/>
      <c r="V322" s="8" t="str" cm="1">
        <f t="array" ref="V322">IF(SUMPRODUCT((Tableau13[NOM DE LA STRUCTURE]=Tableau13[[#This Row],[NOM DE LA STRUCTURE]])*Tableau13[MONTANT PROPOSE POUR L''ACTION])=0,"",SUMPRODUCT((Tableau13[NOM DE LA STRUCTURE]=Tableau13[[#This Row],[NOM DE LA STRUCTURE]])*Tableau13[MONTANT PROPOSE POUR L''ACTION]))</f>
        <v/>
      </c>
      <c r="W322" s="79"/>
    </row>
    <row r="323" spans="1:23" ht="33" hidden="1" customHeight="1" x14ac:dyDescent="0.25">
      <c r="A323" s="13"/>
      <c r="B323" s="84"/>
      <c r="C323" s="1"/>
      <c r="D323" s="36"/>
      <c r="E323" s="1"/>
      <c r="F323" s="1"/>
      <c r="G323" s="68"/>
      <c r="H323" s="71"/>
      <c r="I323" s="71"/>
      <c r="J323" s="1"/>
      <c r="K323" s="1"/>
      <c r="L323" s="1"/>
      <c r="M323" s="5"/>
      <c r="N323" s="5"/>
      <c r="O323" s="5"/>
      <c r="P323" s="31"/>
      <c r="Q323" s="1"/>
      <c r="R323" s="64"/>
      <c r="S323" s="73"/>
      <c r="T323" s="74">
        <f t="shared" si="6"/>
        <v>79</v>
      </c>
      <c r="U323" s="75"/>
      <c r="V323" s="8" t="str" cm="1">
        <f t="array" ref="V323">IF(SUMPRODUCT((Tableau13[NOM DE LA STRUCTURE]=Tableau13[[#This Row],[NOM DE LA STRUCTURE]])*Tableau13[MONTANT PROPOSE POUR L''ACTION])=0,"",SUMPRODUCT((Tableau13[NOM DE LA STRUCTURE]=Tableau13[[#This Row],[NOM DE LA STRUCTURE]])*Tableau13[MONTANT PROPOSE POUR L''ACTION]))</f>
        <v/>
      </c>
      <c r="W323" s="79"/>
    </row>
    <row r="324" spans="1:23" ht="33" hidden="1" customHeight="1" x14ac:dyDescent="0.25">
      <c r="A324" s="13"/>
      <c r="B324" s="84"/>
      <c r="C324" s="1"/>
      <c r="D324" s="36"/>
      <c r="E324" s="1"/>
      <c r="F324" s="1"/>
      <c r="G324" s="68"/>
      <c r="H324" s="71"/>
      <c r="I324" s="71"/>
      <c r="J324" s="1"/>
      <c r="K324" s="1"/>
      <c r="L324" s="1"/>
      <c r="M324" s="5"/>
      <c r="N324" s="5"/>
      <c r="O324" s="5"/>
      <c r="P324" s="31"/>
      <c r="Q324" s="1"/>
      <c r="R324" s="64"/>
      <c r="S324" s="73"/>
      <c r="T324" s="74">
        <f t="shared" si="6"/>
        <v>79</v>
      </c>
      <c r="U324" s="75"/>
      <c r="V324" s="8" t="str" cm="1">
        <f t="array" ref="V324">IF(SUMPRODUCT((Tableau13[NOM DE LA STRUCTURE]=Tableau13[[#This Row],[NOM DE LA STRUCTURE]])*Tableau13[MONTANT PROPOSE POUR L''ACTION])=0,"",SUMPRODUCT((Tableau13[NOM DE LA STRUCTURE]=Tableau13[[#This Row],[NOM DE LA STRUCTURE]])*Tableau13[MONTANT PROPOSE POUR L''ACTION]))</f>
        <v/>
      </c>
      <c r="W324" s="79"/>
    </row>
    <row r="325" spans="1:23" ht="33" hidden="1" customHeight="1" x14ac:dyDescent="0.25">
      <c r="A325" s="13"/>
      <c r="B325" s="84"/>
      <c r="C325" s="1"/>
      <c r="D325" s="36"/>
      <c r="E325" s="1"/>
      <c r="F325" s="1"/>
      <c r="G325" s="68"/>
      <c r="H325" s="71"/>
      <c r="I325" s="71"/>
      <c r="J325" s="1"/>
      <c r="K325" s="1"/>
      <c r="L325" s="1"/>
      <c r="M325" s="5"/>
      <c r="N325" s="5"/>
      <c r="O325" s="5"/>
      <c r="P325" s="31"/>
      <c r="Q325" s="1"/>
      <c r="R325" s="64"/>
      <c r="S325" s="73"/>
      <c r="T325" s="74">
        <f t="shared" si="6"/>
        <v>79</v>
      </c>
      <c r="U325" s="75"/>
      <c r="V325" s="8" t="str" cm="1">
        <f t="array" ref="V325">IF(SUMPRODUCT((Tableau13[NOM DE LA STRUCTURE]=Tableau13[[#This Row],[NOM DE LA STRUCTURE]])*Tableau13[MONTANT PROPOSE POUR L''ACTION])=0,"",SUMPRODUCT((Tableau13[NOM DE LA STRUCTURE]=Tableau13[[#This Row],[NOM DE LA STRUCTURE]])*Tableau13[MONTANT PROPOSE POUR L''ACTION]))</f>
        <v/>
      </c>
      <c r="W325" s="79"/>
    </row>
    <row r="326" spans="1:23" ht="33" hidden="1" customHeight="1" x14ac:dyDescent="0.25">
      <c r="A326" s="13"/>
      <c r="B326" s="84"/>
      <c r="C326" s="1"/>
      <c r="D326" s="36"/>
      <c r="E326" s="1"/>
      <c r="F326" s="1"/>
      <c r="G326" s="68"/>
      <c r="H326" s="71"/>
      <c r="I326" s="71"/>
      <c r="J326" s="1"/>
      <c r="K326" s="1"/>
      <c r="L326" s="1"/>
      <c r="M326" s="5"/>
      <c r="N326" s="5"/>
      <c r="O326" s="5"/>
      <c r="P326" s="31"/>
      <c r="Q326" s="1"/>
      <c r="R326" s="64"/>
      <c r="S326" s="73"/>
      <c r="T326" s="74">
        <f t="shared" si="6"/>
        <v>79</v>
      </c>
      <c r="U326" s="75"/>
      <c r="V326" s="8" t="str" cm="1">
        <f t="array" ref="V326">IF(SUMPRODUCT((Tableau13[NOM DE LA STRUCTURE]=Tableau13[[#This Row],[NOM DE LA STRUCTURE]])*Tableau13[MONTANT PROPOSE POUR L''ACTION])=0,"",SUMPRODUCT((Tableau13[NOM DE LA STRUCTURE]=Tableau13[[#This Row],[NOM DE LA STRUCTURE]])*Tableau13[MONTANT PROPOSE POUR L''ACTION]))</f>
        <v/>
      </c>
      <c r="W326" s="79"/>
    </row>
    <row r="327" spans="1:23" ht="33" hidden="1" customHeight="1" x14ac:dyDescent="0.25">
      <c r="A327" s="13"/>
      <c r="B327" s="84"/>
      <c r="C327" s="1"/>
      <c r="D327" s="36"/>
      <c r="E327" s="1"/>
      <c r="F327" s="1"/>
      <c r="G327" s="68"/>
      <c r="H327" s="71"/>
      <c r="I327" s="71"/>
      <c r="J327" s="1"/>
      <c r="K327" s="1"/>
      <c r="L327" s="1"/>
      <c r="M327" s="5"/>
      <c r="N327" s="5"/>
      <c r="O327" s="5"/>
      <c r="P327" s="31"/>
      <c r="Q327" s="1"/>
      <c r="R327" s="64"/>
      <c r="S327" s="73"/>
      <c r="T327" s="74">
        <f t="shared" si="6"/>
        <v>79</v>
      </c>
      <c r="U327" s="75"/>
      <c r="V327" s="8" t="str" cm="1">
        <f t="array" ref="V327">IF(SUMPRODUCT((Tableau13[NOM DE LA STRUCTURE]=Tableau13[[#This Row],[NOM DE LA STRUCTURE]])*Tableau13[MONTANT PROPOSE POUR L''ACTION])=0,"",SUMPRODUCT((Tableau13[NOM DE LA STRUCTURE]=Tableau13[[#This Row],[NOM DE LA STRUCTURE]])*Tableau13[MONTANT PROPOSE POUR L''ACTION]))</f>
        <v/>
      </c>
      <c r="W327" s="79"/>
    </row>
    <row r="328" spans="1:23" ht="33" hidden="1" customHeight="1" x14ac:dyDescent="0.25">
      <c r="A328" s="13"/>
      <c r="B328" s="84"/>
      <c r="C328" s="1"/>
      <c r="D328" s="36"/>
      <c r="E328" s="1"/>
      <c r="F328" s="1"/>
      <c r="G328" s="68"/>
      <c r="H328" s="71"/>
      <c r="I328" s="71"/>
      <c r="J328" s="1"/>
      <c r="K328" s="1"/>
      <c r="L328" s="1"/>
      <c r="M328" s="5"/>
      <c r="N328" s="5"/>
      <c r="O328" s="5"/>
      <c r="P328" s="31"/>
      <c r="Q328" s="1"/>
      <c r="R328" s="64"/>
      <c r="S328" s="73"/>
      <c r="T328" s="74">
        <f t="shared" si="6"/>
        <v>79</v>
      </c>
      <c r="U328" s="75"/>
      <c r="V328" s="8" t="str" cm="1">
        <f t="array" ref="V328">IF(SUMPRODUCT((Tableau13[NOM DE LA STRUCTURE]=Tableau13[[#This Row],[NOM DE LA STRUCTURE]])*Tableau13[MONTANT PROPOSE POUR L''ACTION])=0,"",SUMPRODUCT((Tableau13[NOM DE LA STRUCTURE]=Tableau13[[#This Row],[NOM DE LA STRUCTURE]])*Tableau13[MONTANT PROPOSE POUR L''ACTION]))</f>
        <v/>
      </c>
      <c r="W328" s="79"/>
    </row>
    <row r="329" spans="1:23" ht="33" hidden="1" customHeight="1" x14ac:dyDescent="0.25">
      <c r="A329" s="13"/>
      <c r="B329" s="84"/>
      <c r="C329" s="1"/>
      <c r="D329" s="36"/>
      <c r="E329" s="1"/>
      <c r="F329" s="1"/>
      <c r="G329" s="68"/>
      <c r="H329" s="71"/>
      <c r="I329" s="71"/>
      <c r="J329" s="1"/>
      <c r="K329" s="1"/>
      <c r="L329" s="1"/>
      <c r="M329" s="5"/>
      <c r="N329" s="5"/>
      <c r="O329" s="5"/>
      <c r="P329" s="31"/>
      <c r="Q329" s="1"/>
      <c r="R329" s="64"/>
      <c r="S329" s="73"/>
      <c r="T329" s="74">
        <f t="shared" si="6"/>
        <v>79</v>
      </c>
      <c r="U329" s="75"/>
      <c r="V329" s="8" t="str" cm="1">
        <f t="array" ref="V329">IF(SUMPRODUCT((Tableau13[NOM DE LA STRUCTURE]=Tableau13[[#This Row],[NOM DE LA STRUCTURE]])*Tableau13[MONTANT PROPOSE POUR L''ACTION])=0,"",SUMPRODUCT((Tableau13[NOM DE LA STRUCTURE]=Tableau13[[#This Row],[NOM DE LA STRUCTURE]])*Tableau13[MONTANT PROPOSE POUR L''ACTION]))</f>
        <v/>
      </c>
      <c r="W329" s="79"/>
    </row>
    <row r="330" spans="1:23" ht="33" hidden="1" customHeight="1" x14ac:dyDescent="0.25">
      <c r="A330" s="13"/>
      <c r="B330" s="84"/>
      <c r="C330" s="1"/>
      <c r="D330" s="36"/>
      <c r="E330" s="1"/>
      <c r="F330" s="1"/>
      <c r="G330" s="68"/>
      <c r="H330" s="71"/>
      <c r="I330" s="71"/>
      <c r="J330" s="1"/>
      <c r="K330" s="1"/>
      <c r="L330" s="1"/>
      <c r="M330" s="5"/>
      <c r="N330" s="5"/>
      <c r="O330" s="5"/>
      <c r="P330" s="31"/>
      <c r="Q330" s="1"/>
      <c r="R330" s="64"/>
      <c r="S330" s="73"/>
      <c r="T330" s="74">
        <f t="shared" si="6"/>
        <v>79</v>
      </c>
      <c r="U330" s="75"/>
      <c r="V330" s="8" t="str" cm="1">
        <f t="array" ref="V330">IF(SUMPRODUCT((Tableau13[NOM DE LA STRUCTURE]=Tableau13[[#This Row],[NOM DE LA STRUCTURE]])*Tableau13[MONTANT PROPOSE POUR L''ACTION])=0,"",SUMPRODUCT((Tableau13[NOM DE LA STRUCTURE]=Tableau13[[#This Row],[NOM DE LA STRUCTURE]])*Tableau13[MONTANT PROPOSE POUR L''ACTION]))</f>
        <v/>
      </c>
      <c r="W330" s="79"/>
    </row>
    <row r="331" spans="1:23" ht="33" hidden="1" customHeight="1" x14ac:dyDescent="0.25">
      <c r="A331" s="13"/>
      <c r="B331" s="84"/>
      <c r="C331" s="1"/>
      <c r="D331" s="36"/>
      <c r="E331" s="1"/>
      <c r="F331" s="1"/>
      <c r="G331" s="68"/>
      <c r="H331" s="71"/>
      <c r="I331" s="71"/>
      <c r="J331" s="1"/>
      <c r="K331" s="1"/>
      <c r="L331" s="1"/>
      <c r="M331" s="5"/>
      <c r="N331" s="5"/>
      <c r="O331" s="5"/>
      <c r="P331" s="31"/>
      <c r="Q331" s="1"/>
      <c r="R331" s="64"/>
      <c r="S331" s="73"/>
      <c r="T331" s="74">
        <f t="shared" si="6"/>
        <v>79</v>
      </c>
      <c r="U331" s="75"/>
      <c r="V331" s="8" t="str" cm="1">
        <f t="array" ref="V331">IF(SUMPRODUCT((Tableau13[NOM DE LA STRUCTURE]=Tableau13[[#This Row],[NOM DE LA STRUCTURE]])*Tableau13[MONTANT PROPOSE POUR L''ACTION])=0,"",SUMPRODUCT((Tableau13[NOM DE LA STRUCTURE]=Tableau13[[#This Row],[NOM DE LA STRUCTURE]])*Tableau13[MONTANT PROPOSE POUR L''ACTION]))</f>
        <v/>
      </c>
      <c r="W331" s="79"/>
    </row>
    <row r="332" spans="1:23" ht="33" hidden="1" customHeight="1" x14ac:dyDescent="0.25">
      <c r="A332" s="13"/>
      <c r="B332" s="84"/>
      <c r="C332" s="1"/>
      <c r="D332" s="36"/>
      <c r="E332" s="1"/>
      <c r="F332" s="1"/>
      <c r="G332" s="68"/>
      <c r="H332" s="71"/>
      <c r="I332" s="71"/>
      <c r="J332" s="1"/>
      <c r="K332" s="1"/>
      <c r="L332" s="1"/>
      <c r="M332" s="5"/>
      <c r="N332" s="5"/>
      <c r="O332" s="5"/>
      <c r="P332" s="31"/>
      <c r="Q332" s="1"/>
      <c r="R332" s="64"/>
      <c r="S332" s="73"/>
      <c r="T332" s="74">
        <f t="shared" si="6"/>
        <v>79</v>
      </c>
      <c r="U332" s="75"/>
      <c r="V332" s="8" t="str" cm="1">
        <f t="array" ref="V332">IF(SUMPRODUCT((Tableau13[NOM DE LA STRUCTURE]=Tableau13[[#This Row],[NOM DE LA STRUCTURE]])*Tableau13[MONTANT PROPOSE POUR L''ACTION])=0,"",SUMPRODUCT((Tableau13[NOM DE LA STRUCTURE]=Tableau13[[#This Row],[NOM DE LA STRUCTURE]])*Tableau13[MONTANT PROPOSE POUR L''ACTION]))</f>
        <v/>
      </c>
      <c r="W332" s="79"/>
    </row>
    <row r="333" spans="1:23" ht="33" hidden="1" customHeight="1" x14ac:dyDescent="0.25">
      <c r="A333" s="13"/>
      <c r="B333" s="84"/>
      <c r="C333" s="1"/>
      <c r="D333" s="36"/>
      <c r="E333" s="1"/>
      <c r="F333" s="1"/>
      <c r="G333" s="68"/>
      <c r="H333" s="71"/>
      <c r="I333" s="71"/>
      <c r="J333" s="1"/>
      <c r="K333" s="1"/>
      <c r="L333" s="1"/>
      <c r="M333" s="5"/>
      <c r="N333" s="5"/>
      <c r="O333" s="5"/>
      <c r="P333" s="31"/>
      <c r="Q333" s="1"/>
      <c r="R333" s="64"/>
      <c r="S333" s="73"/>
      <c r="T333" s="74">
        <f t="shared" si="6"/>
        <v>79</v>
      </c>
      <c r="U333" s="75"/>
      <c r="V333" s="8" t="str" cm="1">
        <f t="array" ref="V333">IF(SUMPRODUCT((Tableau13[NOM DE LA STRUCTURE]=Tableau13[[#This Row],[NOM DE LA STRUCTURE]])*Tableau13[MONTANT PROPOSE POUR L''ACTION])=0,"",SUMPRODUCT((Tableau13[NOM DE LA STRUCTURE]=Tableau13[[#This Row],[NOM DE LA STRUCTURE]])*Tableau13[MONTANT PROPOSE POUR L''ACTION]))</f>
        <v/>
      </c>
      <c r="W333" s="79"/>
    </row>
    <row r="334" spans="1:23" ht="33" hidden="1" customHeight="1" x14ac:dyDescent="0.25">
      <c r="A334" s="13"/>
      <c r="B334" s="84"/>
      <c r="C334" s="1"/>
      <c r="D334" s="36"/>
      <c r="E334" s="1"/>
      <c r="F334" s="1"/>
      <c r="G334" s="68"/>
      <c r="H334" s="71"/>
      <c r="I334" s="71"/>
      <c r="J334" s="1"/>
      <c r="K334" s="1"/>
      <c r="L334" s="1"/>
      <c r="M334" s="5"/>
      <c r="N334" s="5"/>
      <c r="O334" s="5"/>
      <c r="P334" s="31"/>
      <c r="Q334" s="1"/>
      <c r="R334" s="64"/>
      <c r="S334" s="73"/>
      <c r="T334" s="74">
        <f t="shared" si="6"/>
        <v>79</v>
      </c>
      <c r="U334" s="75"/>
      <c r="V334" s="8" t="str" cm="1">
        <f t="array" ref="V334">IF(SUMPRODUCT((Tableau13[NOM DE LA STRUCTURE]=Tableau13[[#This Row],[NOM DE LA STRUCTURE]])*Tableau13[MONTANT PROPOSE POUR L''ACTION])=0,"",SUMPRODUCT((Tableau13[NOM DE LA STRUCTURE]=Tableau13[[#This Row],[NOM DE LA STRUCTURE]])*Tableau13[MONTANT PROPOSE POUR L''ACTION]))</f>
        <v/>
      </c>
      <c r="W334" s="79"/>
    </row>
    <row r="335" spans="1:23" ht="33" hidden="1" customHeight="1" x14ac:dyDescent="0.25">
      <c r="A335" s="13"/>
      <c r="B335" s="84"/>
      <c r="C335" s="1"/>
      <c r="D335" s="36"/>
      <c r="E335" s="1"/>
      <c r="F335" s="1"/>
      <c r="G335" s="68"/>
      <c r="H335" s="71"/>
      <c r="I335" s="71"/>
      <c r="J335" s="1"/>
      <c r="K335" s="1"/>
      <c r="L335" s="1"/>
      <c r="M335" s="5"/>
      <c r="N335" s="5"/>
      <c r="O335" s="5"/>
      <c r="P335" s="31"/>
      <c r="Q335" s="1"/>
      <c r="R335" s="64"/>
      <c r="S335" s="73"/>
      <c r="T335" s="74">
        <f t="shared" si="6"/>
        <v>79</v>
      </c>
      <c r="U335" s="75"/>
      <c r="V335" s="8" t="str" cm="1">
        <f t="array" ref="V335">IF(SUMPRODUCT((Tableau13[NOM DE LA STRUCTURE]=Tableau13[[#This Row],[NOM DE LA STRUCTURE]])*Tableau13[MONTANT PROPOSE POUR L''ACTION])=0,"",SUMPRODUCT((Tableau13[NOM DE LA STRUCTURE]=Tableau13[[#This Row],[NOM DE LA STRUCTURE]])*Tableau13[MONTANT PROPOSE POUR L''ACTION]))</f>
        <v/>
      </c>
      <c r="W335" s="79"/>
    </row>
    <row r="336" spans="1:23" ht="33" hidden="1" customHeight="1" x14ac:dyDescent="0.25">
      <c r="A336" s="13"/>
      <c r="B336" s="84"/>
      <c r="C336" s="1"/>
      <c r="D336" s="36"/>
      <c r="E336" s="1"/>
      <c r="F336" s="1"/>
      <c r="G336" s="68"/>
      <c r="H336" s="71"/>
      <c r="I336" s="71"/>
      <c r="J336" s="1"/>
      <c r="K336" s="1"/>
      <c r="L336" s="1"/>
      <c r="M336" s="5"/>
      <c r="N336" s="5"/>
      <c r="O336" s="5"/>
      <c r="P336" s="31"/>
      <c r="Q336" s="1"/>
      <c r="R336" s="64"/>
      <c r="S336" s="73"/>
      <c r="T336" s="74">
        <f t="shared" si="6"/>
        <v>79</v>
      </c>
      <c r="U336" s="75"/>
      <c r="V336" s="8" t="str" cm="1">
        <f t="array" ref="V336">IF(SUMPRODUCT((Tableau13[NOM DE LA STRUCTURE]=Tableau13[[#This Row],[NOM DE LA STRUCTURE]])*Tableau13[MONTANT PROPOSE POUR L''ACTION])=0,"",SUMPRODUCT((Tableau13[NOM DE LA STRUCTURE]=Tableau13[[#This Row],[NOM DE LA STRUCTURE]])*Tableau13[MONTANT PROPOSE POUR L''ACTION]))</f>
        <v/>
      </c>
      <c r="W336" s="79"/>
    </row>
    <row r="337" spans="1:23" ht="33" hidden="1" customHeight="1" x14ac:dyDescent="0.25">
      <c r="A337" s="13"/>
      <c r="B337" s="84"/>
      <c r="C337" s="1"/>
      <c r="D337" s="36"/>
      <c r="E337" s="1"/>
      <c r="F337" s="1"/>
      <c r="G337" s="68"/>
      <c r="H337" s="71"/>
      <c r="I337" s="71"/>
      <c r="J337" s="1"/>
      <c r="K337" s="1"/>
      <c r="L337" s="1"/>
      <c r="M337" s="5"/>
      <c r="N337" s="5"/>
      <c r="O337" s="5"/>
      <c r="P337" s="31"/>
      <c r="Q337" s="1"/>
      <c r="R337" s="64"/>
      <c r="S337" s="73"/>
      <c r="T337" s="74">
        <f t="shared" si="6"/>
        <v>79</v>
      </c>
      <c r="U337" s="75"/>
      <c r="V337" s="8" t="str" cm="1">
        <f t="array" ref="V337">IF(SUMPRODUCT((Tableau13[NOM DE LA STRUCTURE]=Tableau13[[#This Row],[NOM DE LA STRUCTURE]])*Tableau13[MONTANT PROPOSE POUR L''ACTION])=0,"",SUMPRODUCT((Tableau13[NOM DE LA STRUCTURE]=Tableau13[[#This Row],[NOM DE LA STRUCTURE]])*Tableau13[MONTANT PROPOSE POUR L''ACTION]))</f>
        <v/>
      </c>
      <c r="W337" s="79"/>
    </row>
    <row r="338" spans="1:23" ht="33" hidden="1" customHeight="1" x14ac:dyDescent="0.25">
      <c r="A338" s="13"/>
      <c r="B338" s="84"/>
      <c r="C338" s="1"/>
      <c r="D338" s="36"/>
      <c r="E338" s="1"/>
      <c r="F338" s="1"/>
      <c r="G338" s="68"/>
      <c r="H338" s="71"/>
      <c r="I338" s="71"/>
      <c r="J338" s="1"/>
      <c r="K338" s="1"/>
      <c r="L338" s="1"/>
      <c r="M338" s="5"/>
      <c r="N338" s="5"/>
      <c r="O338" s="5"/>
      <c r="P338" s="31"/>
      <c r="Q338" s="1"/>
      <c r="R338" s="64"/>
      <c r="S338" s="73"/>
      <c r="T338" s="74">
        <f t="shared" si="6"/>
        <v>79</v>
      </c>
      <c r="U338" s="75"/>
      <c r="V338" s="8" t="str" cm="1">
        <f t="array" ref="V338">IF(SUMPRODUCT((Tableau13[NOM DE LA STRUCTURE]=Tableau13[[#This Row],[NOM DE LA STRUCTURE]])*Tableau13[MONTANT PROPOSE POUR L''ACTION])=0,"",SUMPRODUCT((Tableau13[NOM DE LA STRUCTURE]=Tableau13[[#This Row],[NOM DE LA STRUCTURE]])*Tableau13[MONTANT PROPOSE POUR L''ACTION]))</f>
        <v/>
      </c>
      <c r="W338" s="79"/>
    </row>
    <row r="339" spans="1:23" ht="33" hidden="1" customHeight="1" x14ac:dyDescent="0.25">
      <c r="A339" s="13"/>
      <c r="B339" s="84"/>
      <c r="C339" s="1"/>
      <c r="D339" s="36"/>
      <c r="E339" s="1"/>
      <c r="F339" s="1"/>
      <c r="G339" s="68"/>
      <c r="H339" s="71"/>
      <c r="I339" s="71"/>
      <c r="J339" s="1"/>
      <c r="K339" s="1"/>
      <c r="L339" s="1"/>
      <c r="M339" s="5"/>
      <c r="N339" s="5"/>
      <c r="O339" s="5"/>
      <c r="P339" s="31"/>
      <c r="Q339" s="1"/>
      <c r="R339" s="64"/>
      <c r="S339" s="73"/>
      <c r="T339" s="74">
        <f t="shared" si="6"/>
        <v>79</v>
      </c>
      <c r="U339" s="75"/>
      <c r="V339" s="8" t="str" cm="1">
        <f t="array" ref="V339">IF(SUMPRODUCT((Tableau13[NOM DE LA STRUCTURE]=Tableau13[[#This Row],[NOM DE LA STRUCTURE]])*Tableau13[MONTANT PROPOSE POUR L''ACTION])=0,"",SUMPRODUCT((Tableau13[NOM DE LA STRUCTURE]=Tableau13[[#This Row],[NOM DE LA STRUCTURE]])*Tableau13[MONTANT PROPOSE POUR L''ACTION]))</f>
        <v/>
      </c>
      <c r="W339" s="79"/>
    </row>
    <row r="340" spans="1:23" ht="33" hidden="1" customHeight="1" x14ac:dyDescent="0.25">
      <c r="A340" s="13"/>
      <c r="B340" s="84"/>
      <c r="C340" s="1"/>
      <c r="D340" s="36"/>
      <c r="E340" s="1"/>
      <c r="F340" s="1"/>
      <c r="G340" s="68"/>
      <c r="H340" s="71"/>
      <c r="I340" s="71"/>
      <c r="J340" s="1"/>
      <c r="K340" s="1"/>
      <c r="L340" s="1"/>
      <c r="M340" s="5"/>
      <c r="N340" s="5"/>
      <c r="O340" s="5"/>
      <c r="P340" s="31"/>
      <c r="Q340" s="1"/>
      <c r="R340" s="64"/>
      <c r="S340" s="73"/>
      <c r="T340" s="74">
        <f t="shared" si="6"/>
        <v>79</v>
      </c>
      <c r="U340" s="75"/>
      <c r="V340" s="8" t="str" cm="1">
        <f t="array" ref="V340">IF(SUMPRODUCT((Tableau13[NOM DE LA STRUCTURE]=Tableau13[[#This Row],[NOM DE LA STRUCTURE]])*Tableau13[MONTANT PROPOSE POUR L''ACTION])=0,"",SUMPRODUCT((Tableau13[NOM DE LA STRUCTURE]=Tableau13[[#This Row],[NOM DE LA STRUCTURE]])*Tableau13[MONTANT PROPOSE POUR L''ACTION]))</f>
        <v/>
      </c>
      <c r="W340" s="79"/>
    </row>
    <row r="341" spans="1:23" ht="33" hidden="1" customHeight="1" x14ac:dyDescent="0.25">
      <c r="A341" s="13"/>
      <c r="B341" s="84"/>
      <c r="C341" s="1"/>
      <c r="D341" s="36"/>
      <c r="E341" s="1"/>
      <c r="F341" s="1"/>
      <c r="G341" s="68"/>
      <c r="H341" s="71"/>
      <c r="I341" s="71"/>
      <c r="J341" s="1"/>
      <c r="K341" s="1"/>
      <c r="L341" s="1"/>
      <c r="M341" s="5"/>
      <c r="N341" s="5"/>
      <c r="O341" s="5"/>
      <c r="P341" s="31"/>
      <c r="Q341" s="1"/>
      <c r="R341" s="64"/>
      <c r="S341" s="73"/>
      <c r="T341" s="74">
        <f t="shared" si="6"/>
        <v>79</v>
      </c>
      <c r="U341" s="75"/>
      <c r="V341" s="8" t="str" cm="1">
        <f t="array" ref="V341">IF(SUMPRODUCT((Tableau13[NOM DE LA STRUCTURE]=Tableau13[[#This Row],[NOM DE LA STRUCTURE]])*Tableau13[MONTANT PROPOSE POUR L''ACTION])=0,"",SUMPRODUCT((Tableau13[NOM DE LA STRUCTURE]=Tableau13[[#This Row],[NOM DE LA STRUCTURE]])*Tableau13[MONTANT PROPOSE POUR L''ACTION]))</f>
        <v/>
      </c>
      <c r="W341" s="79"/>
    </row>
    <row r="342" spans="1:23" ht="33" hidden="1" customHeight="1" x14ac:dyDescent="0.25">
      <c r="A342" s="13"/>
      <c r="B342" s="84"/>
      <c r="C342" s="1"/>
      <c r="D342" s="36"/>
      <c r="E342" s="1"/>
      <c r="F342" s="1"/>
      <c r="G342" s="68"/>
      <c r="H342" s="71"/>
      <c r="I342" s="71"/>
      <c r="J342" s="1"/>
      <c r="K342" s="1"/>
      <c r="L342" s="1"/>
      <c r="M342" s="5"/>
      <c r="N342" s="5"/>
      <c r="O342" s="5"/>
      <c r="P342" s="31"/>
      <c r="Q342" s="1"/>
      <c r="R342" s="64"/>
      <c r="S342" s="73"/>
      <c r="T342" s="74">
        <f t="shared" si="6"/>
        <v>79</v>
      </c>
      <c r="U342" s="75"/>
      <c r="V342" s="8" t="str" cm="1">
        <f t="array" ref="V342">IF(SUMPRODUCT((Tableau13[NOM DE LA STRUCTURE]=Tableau13[[#This Row],[NOM DE LA STRUCTURE]])*Tableau13[MONTANT PROPOSE POUR L''ACTION])=0,"",SUMPRODUCT((Tableau13[NOM DE LA STRUCTURE]=Tableau13[[#This Row],[NOM DE LA STRUCTURE]])*Tableau13[MONTANT PROPOSE POUR L''ACTION]))</f>
        <v/>
      </c>
      <c r="W342" s="79"/>
    </row>
    <row r="343" spans="1:23" ht="33" hidden="1" customHeight="1" x14ac:dyDescent="0.25">
      <c r="A343" s="13"/>
      <c r="B343" s="84"/>
      <c r="C343" s="1"/>
      <c r="D343" s="36"/>
      <c r="E343" s="1"/>
      <c r="F343" s="1"/>
      <c r="G343" s="68"/>
      <c r="H343" s="71"/>
      <c r="I343" s="71"/>
      <c r="J343" s="1"/>
      <c r="K343" s="1"/>
      <c r="L343" s="1"/>
      <c r="M343" s="5"/>
      <c r="N343" s="5"/>
      <c r="O343" s="5"/>
      <c r="P343" s="31"/>
      <c r="Q343" s="1"/>
      <c r="R343" s="64"/>
      <c r="S343" s="73"/>
      <c r="T343" s="74">
        <f t="shared" si="6"/>
        <v>79</v>
      </c>
      <c r="U343" s="75"/>
      <c r="V343" s="8" t="str" cm="1">
        <f t="array" ref="V343">IF(SUMPRODUCT((Tableau13[NOM DE LA STRUCTURE]=Tableau13[[#This Row],[NOM DE LA STRUCTURE]])*Tableau13[MONTANT PROPOSE POUR L''ACTION])=0,"",SUMPRODUCT((Tableau13[NOM DE LA STRUCTURE]=Tableau13[[#This Row],[NOM DE LA STRUCTURE]])*Tableau13[MONTANT PROPOSE POUR L''ACTION]))</f>
        <v/>
      </c>
      <c r="W343" s="79"/>
    </row>
    <row r="344" spans="1:23" ht="33" hidden="1" customHeight="1" x14ac:dyDescent="0.25">
      <c r="A344" s="13"/>
      <c r="B344" s="84"/>
      <c r="C344" s="1"/>
      <c r="D344" s="36"/>
      <c r="E344" s="1"/>
      <c r="F344" s="1"/>
      <c r="G344" s="68"/>
      <c r="H344" s="71"/>
      <c r="I344" s="71"/>
      <c r="J344" s="1"/>
      <c r="K344" s="1"/>
      <c r="L344" s="1"/>
      <c r="M344" s="5"/>
      <c r="N344" s="5"/>
      <c r="O344" s="5"/>
      <c r="P344" s="31"/>
      <c r="Q344" s="1"/>
      <c r="R344" s="64"/>
      <c r="S344" s="73"/>
      <c r="T344" s="74">
        <f t="shared" si="6"/>
        <v>79</v>
      </c>
      <c r="U344" s="75"/>
      <c r="V344" s="8" t="str" cm="1">
        <f t="array" ref="V344">IF(SUMPRODUCT((Tableau13[NOM DE LA STRUCTURE]=Tableau13[[#This Row],[NOM DE LA STRUCTURE]])*Tableau13[MONTANT PROPOSE POUR L''ACTION])=0,"",SUMPRODUCT((Tableau13[NOM DE LA STRUCTURE]=Tableau13[[#This Row],[NOM DE LA STRUCTURE]])*Tableau13[MONTANT PROPOSE POUR L''ACTION]))</f>
        <v/>
      </c>
      <c r="W344" s="79"/>
    </row>
    <row r="345" spans="1:23" ht="33" hidden="1" customHeight="1" x14ac:dyDescent="0.25">
      <c r="A345" s="13"/>
      <c r="B345" s="84"/>
      <c r="C345" s="1"/>
      <c r="D345" s="36"/>
      <c r="E345" s="1"/>
      <c r="F345" s="1"/>
      <c r="G345" s="68"/>
      <c r="H345" s="71"/>
      <c r="I345" s="71"/>
      <c r="J345" s="1"/>
      <c r="K345" s="1"/>
      <c r="L345" s="1"/>
      <c r="M345" s="5"/>
      <c r="N345" s="5"/>
      <c r="O345" s="5"/>
      <c r="P345" s="31"/>
      <c r="Q345" s="1"/>
      <c r="R345" s="64"/>
      <c r="S345" s="73"/>
      <c r="T345" s="74">
        <f t="shared" si="6"/>
        <v>79</v>
      </c>
      <c r="U345" s="75"/>
      <c r="V345" s="8" t="str" cm="1">
        <f t="array" ref="V345">IF(SUMPRODUCT((Tableau13[NOM DE LA STRUCTURE]=Tableau13[[#This Row],[NOM DE LA STRUCTURE]])*Tableau13[MONTANT PROPOSE POUR L''ACTION])=0,"",SUMPRODUCT((Tableau13[NOM DE LA STRUCTURE]=Tableau13[[#This Row],[NOM DE LA STRUCTURE]])*Tableau13[MONTANT PROPOSE POUR L''ACTION]))</f>
        <v/>
      </c>
      <c r="W345" s="79"/>
    </row>
    <row r="346" spans="1:23" ht="33" hidden="1" customHeight="1" x14ac:dyDescent="0.25">
      <c r="A346" s="13"/>
      <c r="B346" s="84"/>
      <c r="C346" s="1"/>
      <c r="D346" s="36"/>
      <c r="E346" s="1"/>
      <c r="F346" s="1"/>
      <c r="G346" s="68"/>
      <c r="H346" s="71"/>
      <c r="I346" s="71"/>
      <c r="J346" s="1"/>
      <c r="K346" s="1"/>
      <c r="L346" s="1"/>
      <c r="M346" s="5"/>
      <c r="N346" s="5"/>
      <c r="O346" s="5"/>
      <c r="P346" s="31"/>
      <c r="Q346" s="1"/>
      <c r="R346" s="64"/>
      <c r="S346" s="73"/>
      <c r="T346" s="74">
        <f t="shared" si="6"/>
        <v>79</v>
      </c>
      <c r="U346" s="75"/>
      <c r="V346" s="8" t="str" cm="1">
        <f t="array" ref="V346">IF(SUMPRODUCT((Tableau13[NOM DE LA STRUCTURE]=Tableau13[[#This Row],[NOM DE LA STRUCTURE]])*Tableau13[MONTANT PROPOSE POUR L''ACTION])=0,"",SUMPRODUCT((Tableau13[NOM DE LA STRUCTURE]=Tableau13[[#This Row],[NOM DE LA STRUCTURE]])*Tableau13[MONTANT PROPOSE POUR L''ACTION]))</f>
        <v/>
      </c>
      <c r="W346" s="79"/>
    </row>
    <row r="347" spans="1:23" ht="33" hidden="1" customHeight="1" x14ac:dyDescent="0.25">
      <c r="A347" s="13"/>
      <c r="B347" s="84"/>
      <c r="C347" s="1"/>
      <c r="D347" s="36"/>
      <c r="E347" s="1"/>
      <c r="F347" s="1"/>
      <c r="G347" s="68"/>
      <c r="H347" s="71"/>
      <c r="I347" s="71"/>
      <c r="J347" s="1"/>
      <c r="K347" s="1"/>
      <c r="L347" s="1"/>
      <c r="M347" s="5"/>
      <c r="N347" s="5"/>
      <c r="O347" s="5"/>
      <c r="P347" s="31"/>
      <c r="Q347" s="1"/>
      <c r="R347" s="64"/>
      <c r="S347" s="73"/>
      <c r="T347" s="74">
        <f t="shared" si="6"/>
        <v>79</v>
      </c>
      <c r="U347" s="75"/>
      <c r="V347" s="8" t="str" cm="1">
        <f t="array" ref="V347">IF(SUMPRODUCT((Tableau13[NOM DE LA STRUCTURE]=Tableau13[[#This Row],[NOM DE LA STRUCTURE]])*Tableau13[MONTANT PROPOSE POUR L''ACTION])=0,"",SUMPRODUCT((Tableau13[NOM DE LA STRUCTURE]=Tableau13[[#This Row],[NOM DE LA STRUCTURE]])*Tableau13[MONTANT PROPOSE POUR L''ACTION]))</f>
        <v/>
      </c>
      <c r="W347" s="79"/>
    </row>
    <row r="348" spans="1:23" ht="33" hidden="1" customHeight="1" x14ac:dyDescent="0.25">
      <c r="A348" s="13"/>
      <c r="B348" s="84"/>
      <c r="C348" s="1"/>
      <c r="D348" s="36"/>
      <c r="E348" s="1"/>
      <c r="F348" s="1"/>
      <c r="G348" s="68"/>
      <c r="H348" s="71"/>
      <c r="I348" s="71"/>
      <c r="J348" s="1"/>
      <c r="K348" s="1"/>
      <c r="L348" s="1"/>
      <c r="M348" s="5"/>
      <c r="N348" s="5"/>
      <c r="O348" s="5"/>
      <c r="P348" s="31"/>
      <c r="Q348" s="1"/>
      <c r="R348" s="64"/>
      <c r="S348" s="73"/>
      <c r="T348" s="74">
        <f t="shared" ref="T348:T411" si="7">IF(A348=A347,T347,T347+1)</f>
        <v>79</v>
      </c>
      <c r="U348" s="75"/>
      <c r="V348" s="8" t="str" cm="1">
        <f t="array" ref="V348">IF(SUMPRODUCT((Tableau13[NOM DE LA STRUCTURE]=Tableau13[[#This Row],[NOM DE LA STRUCTURE]])*Tableau13[MONTANT PROPOSE POUR L''ACTION])=0,"",SUMPRODUCT((Tableau13[NOM DE LA STRUCTURE]=Tableau13[[#This Row],[NOM DE LA STRUCTURE]])*Tableau13[MONTANT PROPOSE POUR L''ACTION]))</f>
        <v/>
      </c>
      <c r="W348" s="79"/>
    </row>
    <row r="349" spans="1:23" ht="33" hidden="1" customHeight="1" x14ac:dyDescent="0.25">
      <c r="A349" s="13"/>
      <c r="B349" s="84"/>
      <c r="C349" s="1"/>
      <c r="D349" s="36"/>
      <c r="E349" s="1"/>
      <c r="F349" s="1"/>
      <c r="G349" s="68"/>
      <c r="H349" s="71"/>
      <c r="I349" s="71"/>
      <c r="J349" s="1"/>
      <c r="K349" s="1"/>
      <c r="L349" s="1"/>
      <c r="M349" s="5"/>
      <c r="N349" s="5"/>
      <c r="O349" s="5"/>
      <c r="P349" s="31"/>
      <c r="Q349" s="1"/>
      <c r="R349" s="64"/>
      <c r="S349" s="73"/>
      <c r="T349" s="74">
        <f t="shared" si="7"/>
        <v>79</v>
      </c>
      <c r="U349" s="75"/>
      <c r="V349" s="8" t="str" cm="1">
        <f t="array" ref="V349">IF(SUMPRODUCT((Tableau13[NOM DE LA STRUCTURE]=Tableau13[[#This Row],[NOM DE LA STRUCTURE]])*Tableau13[MONTANT PROPOSE POUR L''ACTION])=0,"",SUMPRODUCT((Tableau13[NOM DE LA STRUCTURE]=Tableau13[[#This Row],[NOM DE LA STRUCTURE]])*Tableau13[MONTANT PROPOSE POUR L''ACTION]))</f>
        <v/>
      </c>
      <c r="W349" s="79"/>
    </row>
    <row r="350" spans="1:23" ht="33" hidden="1" customHeight="1" x14ac:dyDescent="0.25">
      <c r="A350" s="13"/>
      <c r="B350" s="84"/>
      <c r="C350" s="1"/>
      <c r="D350" s="36"/>
      <c r="E350" s="1"/>
      <c r="F350" s="1"/>
      <c r="G350" s="68"/>
      <c r="H350" s="71"/>
      <c r="I350" s="71"/>
      <c r="J350" s="1"/>
      <c r="K350" s="1"/>
      <c r="L350" s="1"/>
      <c r="M350" s="5"/>
      <c r="N350" s="5"/>
      <c r="O350" s="5"/>
      <c r="P350" s="31"/>
      <c r="Q350" s="1"/>
      <c r="R350" s="64"/>
      <c r="S350" s="73"/>
      <c r="T350" s="74">
        <f t="shared" si="7"/>
        <v>79</v>
      </c>
      <c r="U350" s="75"/>
      <c r="V350" s="8" t="str" cm="1">
        <f t="array" ref="V350">IF(SUMPRODUCT((Tableau13[NOM DE LA STRUCTURE]=Tableau13[[#This Row],[NOM DE LA STRUCTURE]])*Tableau13[MONTANT PROPOSE POUR L''ACTION])=0,"",SUMPRODUCT((Tableau13[NOM DE LA STRUCTURE]=Tableau13[[#This Row],[NOM DE LA STRUCTURE]])*Tableau13[MONTANT PROPOSE POUR L''ACTION]))</f>
        <v/>
      </c>
      <c r="W350" s="79"/>
    </row>
    <row r="351" spans="1:23" ht="33" hidden="1" customHeight="1" x14ac:dyDescent="0.25">
      <c r="A351" s="13"/>
      <c r="B351" s="84"/>
      <c r="C351" s="1"/>
      <c r="D351" s="36"/>
      <c r="E351" s="1"/>
      <c r="F351" s="1"/>
      <c r="G351" s="68"/>
      <c r="H351" s="71"/>
      <c r="I351" s="71"/>
      <c r="J351" s="1"/>
      <c r="K351" s="1"/>
      <c r="L351" s="1"/>
      <c r="M351" s="5"/>
      <c r="N351" s="5"/>
      <c r="O351" s="5"/>
      <c r="P351" s="31"/>
      <c r="Q351" s="1"/>
      <c r="R351" s="64"/>
      <c r="S351" s="73"/>
      <c r="T351" s="74">
        <f t="shared" si="7"/>
        <v>79</v>
      </c>
      <c r="U351" s="75"/>
      <c r="V351" s="8" t="str" cm="1">
        <f t="array" ref="V351">IF(SUMPRODUCT((Tableau13[NOM DE LA STRUCTURE]=Tableau13[[#This Row],[NOM DE LA STRUCTURE]])*Tableau13[MONTANT PROPOSE POUR L''ACTION])=0,"",SUMPRODUCT((Tableau13[NOM DE LA STRUCTURE]=Tableau13[[#This Row],[NOM DE LA STRUCTURE]])*Tableau13[MONTANT PROPOSE POUR L''ACTION]))</f>
        <v/>
      </c>
      <c r="W351" s="79"/>
    </row>
    <row r="352" spans="1:23" ht="33" hidden="1" customHeight="1" x14ac:dyDescent="0.25">
      <c r="A352" s="13"/>
      <c r="B352" s="84"/>
      <c r="C352" s="1"/>
      <c r="D352" s="36"/>
      <c r="E352" s="1"/>
      <c r="F352" s="1"/>
      <c r="G352" s="68"/>
      <c r="H352" s="71"/>
      <c r="I352" s="71"/>
      <c r="J352" s="1"/>
      <c r="K352" s="1"/>
      <c r="L352" s="1"/>
      <c r="M352" s="5"/>
      <c r="N352" s="5"/>
      <c r="O352" s="5"/>
      <c r="P352" s="31"/>
      <c r="Q352" s="1"/>
      <c r="R352" s="64"/>
      <c r="S352" s="73"/>
      <c r="T352" s="74">
        <f t="shared" si="7"/>
        <v>79</v>
      </c>
      <c r="U352" s="75"/>
      <c r="V352" s="8" t="str" cm="1">
        <f t="array" ref="V352">IF(SUMPRODUCT((Tableau13[NOM DE LA STRUCTURE]=Tableau13[[#This Row],[NOM DE LA STRUCTURE]])*Tableau13[MONTANT PROPOSE POUR L''ACTION])=0,"",SUMPRODUCT((Tableau13[NOM DE LA STRUCTURE]=Tableau13[[#This Row],[NOM DE LA STRUCTURE]])*Tableau13[MONTANT PROPOSE POUR L''ACTION]))</f>
        <v/>
      </c>
      <c r="W352" s="79"/>
    </row>
    <row r="353" spans="1:23" ht="33" hidden="1" customHeight="1" x14ac:dyDescent="0.25">
      <c r="A353" s="13"/>
      <c r="B353" s="84"/>
      <c r="C353" s="1"/>
      <c r="D353" s="36"/>
      <c r="E353" s="1"/>
      <c r="F353" s="1"/>
      <c r="G353" s="68"/>
      <c r="H353" s="71"/>
      <c r="I353" s="71"/>
      <c r="J353" s="1"/>
      <c r="K353" s="1"/>
      <c r="L353" s="1"/>
      <c r="M353" s="5"/>
      <c r="N353" s="5"/>
      <c r="O353" s="5"/>
      <c r="P353" s="31"/>
      <c r="Q353" s="1"/>
      <c r="R353" s="64"/>
      <c r="S353" s="73"/>
      <c r="T353" s="74">
        <f t="shared" si="7"/>
        <v>79</v>
      </c>
      <c r="U353" s="75"/>
      <c r="V353" s="8" t="str" cm="1">
        <f t="array" ref="V353">IF(SUMPRODUCT((Tableau13[NOM DE LA STRUCTURE]=Tableau13[[#This Row],[NOM DE LA STRUCTURE]])*Tableau13[MONTANT PROPOSE POUR L''ACTION])=0,"",SUMPRODUCT((Tableau13[NOM DE LA STRUCTURE]=Tableau13[[#This Row],[NOM DE LA STRUCTURE]])*Tableau13[MONTANT PROPOSE POUR L''ACTION]))</f>
        <v/>
      </c>
      <c r="W353" s="79"/>
    </row>
    <row r="354" spans="1:23" ht="33" hidden="1" customHeight="1" x14ac:dyDescent="0.25">
      <c r="A354" s="13"/>
      <c r="B354" s="84"/>
      <c r="C354" s="1"/>
      <c r="D354" s="36"/>
      <c r="E354" s="1"/>
      <c r="F354" s="1"/>
      <c r="G354" s="68"/>
      <c r="H354" s="71"/>
      <c r="I354" s="71"/>
      <c r="J354" s="1"/>
      <c r="K354" s="1"/>
      <c r="L354" s="1"/>
      <c r="M354" s="5"/>
      <c r="N354" s="5"/>
      <c r="O354" s="5"/>
      <c r="P354" s="31"/>
      <c r="Q354" s="1"/>
      <c r="R354" s="64"/>
      <c r="S354" s="73"/>
      <c r="T354" s="74">
        <f t="shared" si="7"/>
        <v>79</v>
      </c>
      <c r="U354" s="75"/>
      <c r="V354" s="8" t="str" cm="1">
        <f t="array" ref="V354">IF(SUMPRODUCT((Tableau13[NOM DE LA STRUCTURE]=Tableau13[[#This Row],[NOM DE LA STRUCTURE]])*Tableau13[MONTANT PROPOSE POUR L''ACTION])=0,"",SUMPRODUCT((Tableau13[NOM DE LA STRUCTURE]=Tableau13[[#This Row],[NOM DE LA STRUCTURE]])*Tableau13[MONTANT PROPOSE POUR L''ACTION]))</f>
        <v/>
      </c>
      <c r="W354" s="79"/>
    </row>
    <row r="355" spans="1:23" ht="33" hidden="1" customHeight="1" x14ac:dyDescent="0.25">
      <c r="A355" s="13"/>
      <c r="B355" s="84"/>
      <c r="C355" s="1"/>
      <c r="D355" s="36"/>
      <c r="E355" s="1"/>
      <c r="F355" s="1"/>
      <c r="G355" s="68"/>
      <c r="H355" s="71"/>
      <c r="I355" s="71"/>
      <c r="J355" s="1"/>
      <c r="K355" s="1"/>
      <c r="L355" s="1"/>
      <c r="M355" s="5"/>
      <c r="N355" s="5"/>
      <c r="O355" s="5"/>
      <c r="P355" s="31"/>
      <c r="Q355" s="1"/>
      <c r="R355" s="64"/>
      <c r="S355" s="73"/>
      <c r="T355" s="74">
        <f t="shared" si="7"/>
        <v>79</v>
      </c>
      <c r="U355" s="75"/>
      <c r="V355" s="8" t="str" cm="1">
        <f t="array" ref="V355">IF(SUMPRODUCT((Tableau13[NOM DE LA STRUCTURE]=Tableau13[[#This Row],[NOM DE LA STRUCTURE]])*Tableau13[MONTANT PROPOSE POUR L''ACTION])=0,"",SUMPRODUCT((Tableau13[NOM DE LA STRUCTURE]=Tableau13[[#This Row],[NOM DE LA STRUCTURE]])*Tableau13[MONTANT PROPOSE POUR L''ACTION]))</f>
        <v/>
      </c>
      <c r="W355" s="79"/>
    </row>
    <row r="356" spans="1:23" ht="33" hidden="1" customHeight="1" x14ac:dyDescent="0.25">
      <c r="A356" s="13"/>
      <c r="B356" s="84"/>
      <c r="C356" s="1"/>
      <c r="D356" s="36"/>
      <c r="E356" s="1"/>
      <c r="F356" s="1"/>
      <c r="G356" s="68"/>
      <c r="H356" s="71"/>
      <c r="I356" s="71"/>
      <c r="J356" s="1"/>
      <c r="K356" s="1"/>
      <c r="L356" s="1"/>
      <c r="M356" s="5"/>
      <c r="N356" s="5"/>
      <c r="O356" s="5"/>
      <c r="P356" s="31"/>
      <c r="Q356" s="1"/>
      <c r="R356" s="64"/>
      <c r="S356" s="73"/>
      <c r="T356" s="74">
        <f t="shared" si="7"/>
        <v>79</v>
      </c>
      <c r="U356" s="75"/>
      <c r="V356" s="8" t="str" cm="1">
        <f t="array" ref="V356">IF(SUMPRODUCT((Tableau13[NOM DE LA STRUCTURE]=Tableau13[[#This Row],[NOM DE LA STRUCTURE]])*Tableau13[MONTANT PROPOSE POUR L''ACTION])=0,"",SUMPRODUCT((Tableau13[NOM DE LA STRUCTURE]=Tableau13[[#This Row],[NOM DE LA STRUCTURE]])*Tableau13[MONTANT PROPOSE POUR L''ACTION]))</f>
        <v/>
      </c>
      <c r="W356" s="79"/>
    </row>
    <row r="357" spans="1:23" ht="33" hidden="1" customHeight="1" x14ac:dyDescent="0.25">
      <c r="A357" s="13"/>
      <c r="B357" s="84"/>
      <c r="C357" s="1"/>
      <c r="D357" s="36"/>
      <c r="E357" s="1"/>
      <c r="F357" s="1"/>
      <c r="G357" s="68"/>
      <c r="H357" s="71"/>
      <c r="I357" s="71"/>
      <c r="J357" s="1"/>
      <c r="K357" s="1"/>
      <c r="L357" s="1"/>
      <c r="M357" s="5"/>
      <c r="N357" s="5"/>
      <c r="O357" s="5"/>
      <c r="P357" s="31"/>
      <c r="Q357" s="1"/>
      <c r="R357" s="64"/>
      <c r="S357" s="73"/>
      <c r="T357" s="74">
        <f t="shared" si="7"/>
        <v>79</v>
      </c>
      <c r="U357" s="75"/>
      <c r="V357" s="8" t="str" cm="1">
        <f t="array" ref="V357">IF(SUMPRODUCT((Tableau13[NOM DE LA STRUCTURE]=Tableau13[[#This Row],[NOM DE LA STRUCTURE]])*Tableau13[MONTANT PROPOSE POUR L''ACTION])=0,"",SUMPRODUCT((Tableau13[NOM DE LA STRUCTURE]=Tableau13[[#This Row],[NOM DE LA STRUCTURE]])*Tableau13[MONTANT PROPOSE POUR L''ACTION]))</f>
        <v/>
      </c>
      <c r="W357" s="79"/>
    </row>
    <row r="358" spans="1:23" ht="33" hidden="1" customHeight="1" x14ac:dyDescent="0.25">
      <c r="A358" s="13"/>
      <c r="B358" s="84"/>
      <c r="C358" s="1"/>
      <c r="D358" s="36"/>
      <c r="E358" s="1"/>
      <c r="F358" s="1"/>
      <c r="G358" s="68"/>
      <c r="H358" s="71"/>
      <c r="I358" s="71"/>
      <c r="J358" s="1"/>
      <c r="K358" s="1"/>
      <c r="L358" s="1"/>
      <c r="M358" s="5"/>
      <c r="N358" s="5"/>
      <c r="O358" s="5"/>
      <c r="P358" s="31"/>
      <c r="Q358" s="1"/>
      <c r="R358" s="64"/>
      <c r="S358" s="73"/>
      <c r="T358" s="74">
        <f t="shared" si="7"/>
        <v>79</v>
      </c>
      <c r="U358" s="75"/>
      <c r="V358" s="8" t="str" cm="1">
        <f t="array" ref="V358">IF(SUMPRODUCT((Tableau13[NOM DE LA STRUCTURE]=Tableau13[[#This Row],[NOM DE LA STRUCTURE]])*Tableau13[MONTANT PROPOSE POUR L''ACTION])=0,"",SUMPRODUCT((Tableau13[NOM DE LA STRUCTURE]=Tableau13[[#This Row],[NOM DE LA STRUCTURE]])*Tableau13[MONTANT PROPOSE POUR L''ACTION]))</f>
        <v/>
      </c>
      <c r="W358" s="79"/>
    </row>
    <row r="359" spans="1:23" ht="33" hidden="1" customHeight="1" x14ac:dyDescent="0.25">
      <c r="A359" s="13"/>
      <c r="B359" s="84"/>
      <c r="C359" s="1"/>
      <c r="D359" s="36"/>
      <c r="E359" s="1"/>
      <c r="F359" s="1"/>
      <c r="G359" s="68"/>
      <c r="H359" s="71"/>
      <c r="I359" s="71"/>
      <c r="J359" s="1"/>
      <c r="K359" s="1"/>
      <c r="L359" s="1"/>
      <c r="M359" s="5"/>
      <c r="N359" s="5"/>
      <c r="O359" s="5"/>
      <c r="P359" s="31"/>
      <c r="Q359" s="1"/>
      <c r="R359" s="64"/>
      <c r="S359" s="73"/>
      <c r="T359" s="74">
        <f t="shared" si="7"/>
        <v>79</v>
      </c>
      <c r="U359" s="75"/>
      <c r="V359" s="8" t="str" cm="1">
        <f t="array" ref="V359">IF(SUMPRODUCT((Tableau13[NOM DE LA STRUCTURE]=Tableau13[[#This Row],[NOM DE LA STRUCTURE]])*Tableau13[MONTANT PROPOSE POUR L''ACTION])=0,"",SUMPRODUCT((Tableau13[NOM DE LA STRUCTURE]=Tableau13[[#This Row],[NOM DE LA STRUCTURE]])*Tableau13[MONTANT PROPOSE POUR L''ACTION]))</f>
        <v/>
      </c>
      <c r="W359" s="79"/>
    </row>
    <row r="360" spans="1:23" ht="33" hidden="1" customHeight="1" x14ac:dyDescent="0.25">
      <c r="A360" s="13"/>
      <c r="B360" s="84"/>
      <c r="C360" s="1"/>
      <c r="D360" s="36"/>
      <c r="E360" s="1"/>
      <c r="F360" s="1"/>
      <c r="G360" s="68"/>
      <c r="H360" s="71"/>
      <c r="I360" s="71"/>
      <c r="J360" s="1"/>
      <c r="K360" s="1"/>
      <c r="L360" s="1"/>
      <c r="M360" s="5"/>
      <c r="N360" s="5"/>
      <c r="O360" s="5"/>
      <c r="P360" s="31"/>
      <c r="Q360" s="1"/>
      <c r="R360" s="64"/>
      <c r="S360" s="73"/>
      <c r="T360" s="74">
        <f t="shared" si="7"/>
        <v>79</v>
      </c>
      <c r="U360" s="75"/>
      <c r="V360" s="8" t="str" cm="1">
        <f t="array" ref="V360">IF(SUMPRODUCT((Tableau13[NOM DE LA STRUCTURE]=Tableau13[[#This Row],[NOM DE LA STRUCTURE]])*Tableau13[MONTANT PROPOSE POUR L''ACTION])=0,"",SUMPRODUCT((Tableau13[NOM DE LA STRUCTURE]=Tableau13[[#This Row],[NOM DE LA STRUCTURE]])*Tableau13[MONTANT PROPOSE POUR L''ACTION]))</f>
        <v/>
      </c>
      <c r="W360" s="79"/>
    </row>
    <row r="361" spans="1:23" ht="33" hidden="1" customHeight="1" x14ac:dyDescent="0.25">
      <c r="A361" s="13"/>
      <c r="B361" s="84"/>
      <c r="C361" s="1"/>
      <c r="D361" s="36"/>
      <c r="E361" s="1"/>
      <c r="F361" s="1"/>
      <c r="G361" s="68"/>
      <c r="H361" s="71"/>
      <c r="I361" s="71"/>
      <c r="J361" s="1"/>
      <c r="K361" s="1"/>
      <c r="L361" s="1"/>
      <c r="M361" s="5"/>
      <c r="N361" s="5"/>
      <c r="O361" s="5"/>
      <c r="P361" s="31"/>
      <c r="Q361" s="1"/>
      <c r="R361" s="64"/>
      <c r="S361" s="73"/>
      <c r="T361" s="74">
        <f t="shared" si="7"/>
        <v>79</v>
      </c>
      <c r="U361" s="75"/>
      <c r="V361" s="8" t="str" cm="1">
        <f t="array" ref="V361">IF(SUMPRODUCT((Tableau13[NOM DE LA STRUCTURE]=Tableau13[[#This Row],[NOM DE LA STRUCTURE]])*Tableau13[MONTANT PROPOSE POUR L''ACTION])=0,"",SUMPRODUCT((Tableau13[NOM DE LA STRUCTURE]=Tableau13[[#This Row],[NOM DE LA STRUCTURE]])*Tableau13[MONTANT PROPOSE POUR L''ACTION]))</f>
        <v/>
      </c>
      <c r="W361" s="79"/>
    </row>
    <row r="362" spans="1:23" ht="33" hidden="1" customHeight="1" x14ac:dyDescent="0.25">
      <c r="A362" s="13"/>
      <c r="B362" s="84"/>
      <c r="C362" s="1"/>
      <c r="D362" s="36"/>
      <c r="E362" s="1"/>
      <c r="F362" s="1"/>
      <c r="G362" s="68"/>
      <c r="H362" s="71"/>
      <c r="I362" s="71"/>
      <c r="J362" s="1"/>
      <c r="K362" s="1"/>
      <c r="L362" s="1"/>
      <c r="M362" s="5"/>
      <c r="N362" s="5"/>
      <c r="O362" s="5"/>
      <c r="P362" s="31"/>
      <c r="Q362" s="1"/>
      <c r="R362" s="64"/>
      <c r="S362" s="73"/>
      <c r="T362" s="74">
        <f t="shared" si="7"/>
        <v>79</v>
      </c>
      <c r="U362" s="75"/>
      <c r="V362" s="8" t="str" cm="1">
        <f t="array" ref="V362">IF(SUMPRODUCT((Tableau13[NOM DE LA STRUCTURE]=Tableau13[[#This Row],[NOM DE LA STRUCTURE]])*Tableau13[MONTANT PROPOSE POUR L''ACTION])=0,"",SUMPRODUCT((Tableau13[NOM DE LA STRUCTURE]=Tableau13[[#This Row],[NOM DE LA STRUCTURE]])*Tableau13[MONTANT PROPOSE POUR L''ACTION]))</f>
        <v/>
      </c>
      <c r="W362" s="79"/>
    </row>
    <row r="363" spans="1:23" ht="33" hidden="1" customHeight="1" x14ac:dyDescent="0.25">
      <c r="A363" s="13"/>
      <c r="B363" s="84"/>
      <c r="C363" s="1"/>
      <c r="D363" s="36"/>
      <c r="E363" s="1"/>
      <c r="F363" s="1"/>
      <c r="G363" s="68"/>
      <c r="H363" s="71"/>
      <c r="I363" s="71"/>
      <c r="J363" s="1"/>
      <c r="K363" s="1"/>
      <c r="L363" s="1"/>
      <c r="M363" s="5"/>
      <c r="N363" s="5"/>
      <c r="O363" s="5"/>
      <c r="P363" s="31"/>
      <c r="Q363" s="1"/>
      <c r="R363" s="64"/>
      <c r="S363" s="73"/>
      <c r="T363" s="74">
        <f t="shared" si="7"/>
        <v>79</v>
      </c>
      <c r="U363" s="75"/>
      <c r="V363" s="8" t="str" cm="1">
        <f t="array" ref="V363">IF(SUMPRODUCT((Tableau13[NOM DE LA STRUCTURE]=Tableau13[[#This Row],[NOM DE LA STRUCTURE]])*Tableau13[MONTANT PROPOSE POUR L''ACTION])=0,"",SUMPRODUCT((Tableau13[NOM DE LA STRUCTURE]=Tableau13[[#This Row],[NOM DE LA STRUCTURE]])*Tableau13[MONTANT PROPOSE POUR L''ACTION]))</f>
        <v/>
      </c>
      <c r="W363" s="79"/>
    </row>
    <row r="364" spans="1:23" ht="33" hidden="1" customHeight="1" x14ac:dyDescent="0.25">
      <c r="A364" s="13"/>
      <c r="B364" s="84"/>
      <c r="C364" s="1"/>
      <c r="D364" s="36"/>
      <c r="E364" s="1"/>
      <c r="F364" s="1"/>
      <c r="G364" s="68"/>
      <c r="H364" s="71"/>
      <c r="I364" s="71"/>
      <c r="J364" s="1"/>
      <c r="K364" s="1"/>
      <c r="L364" s="1"/>
      <c r="M364" s="5"/>
      <c r="N364" s="5"/>
      <c r="O364" s="5"/>
      <c r="P364" s="31"/>
      <c r="Q364" s="1"/>
      <c r="R364" s="64"/>
      <c r="S364" s="73"/>
      <c r="T364" s="74">
        <f t="shared" si="7"/>
        <v>79</v>
      </c>
      <c r="U364" s="75"/>
      <c r="V364" s="8" t="str" cm="1">
        <f t="array" ref="V364">IF(SUMPRODUCT((Tableau13[NOM DE LA STRUCTURE]=Tableau13[[#This Row],[NOM DE LA STRUCTURE]])*Tableau13[MONTANT PROPOSE POUR L''ACTION])=0,"",SUMPRODUCT((Tableau13[NOM DE LA STRUCTURE]=Tableau13[[#This Row],[NOM DE LA STRUCTURE]])*Tableau13[MONTANT PROPOSE POUR L''ACTION]))</f>
        <v/>
      </c>
      <c r="W364" s="79"/>
    </row>
    <row r="365" spans="1:23" ht="33" hidden="1" customHeight="1" x14ac:dyDescent="0.25">
      <c r="A365" s="13"/>
      <c r="B365" s="84"/>
      <c r="C365" s="1"/>
      <c r="D365" s="36"/>
      <c r="E365" s="1"/>
      <c r="F365" s="1"/>
      <c r="G365" s="68"/>
      <c r="H365" s="71"/>
      <c r="I365" s="71"/>
      <c r="J365" s="1"/>
      <c r="K365" s="1"/>
      <c r="L365" s="1"/>
      <c r="M365" s="5"/>
      <c r="N365" s="5"/>
      <c r="O365" s="5"/>
      <c r="P365" s="31"/>
      <c r="Q365" s="1"/>
      <c r="R365" s="64"/>
      <c r="S365" s="73"/>
      <c r="T365" s="74">
        <f t="shared" si="7"/>
        <v>79</v>
      </c>
      <c r="U365" s="75"/>
      <c r="V365" s="8" t="str" cm="1">
        <f t="array" ref="V365">IF(SUMPRODUCT((Tableau13[NOM DE LA STRUCTURE]=Tableau13[[#This Row],[NOM DE LA STRUCTURE]])*Tableau13[MONTANT PROPOSE POUR L''ACTION])=0,"",SUMPRODUCT((Tableau13[NOM DE LA STRUCTURE]=Tableau13[[#This Row],[NOM DE LA STRUCTURE]])*Tableau13[MONTANT PROPOSE POUR L''ACTION]))</f>
        <v/>
      </c>
      <c r="W365" s="79"/>
    </row>
    <row r="366" spans="1:23" ht="33" hidden="1" customHeight="1" x14ac:dyDescent="0.25">
      <c r="A366" s="13"/>
      <c r="B366" s="84"/>
      <c r="C366" s="1"/>
      <c r="D366" s="36"/>
      <c r="E366" s="1"/>
      <c r="F366" s="1"/>
      <c r="G366" s="68"/>
      <c r="H366" s="71"/>
      <c r="I366" s="71"/>
      <c r="J366" s="1"/>
      <c r="K366" s="1"/>
      <c r="L366" s="1"/>
      <c r="M366" s="5"/>
      <c r="N366" s="5"/>
      <c r="O366" s="5"/>
      <c r="P366" s="31"/>
      <c r="Q366" s="1"/>
      <c r="R366" s="64"/>
      <c r="S366" s="73"/>
      <c r="T366" s="74">
        <f t="shared" si="7"/>
        <v>79</v>
      </c>
      <c r="U366" s="75"/>
      <c r="V366" s="8" t="str" cm="1">
        <f t="array" ref="V366">IF(SUMPRODUCT((Tableau13[NOM DE LA STRUCTURE]=Tableau13[[#This Row],[NOM DE LA STRUCTURE]])*Tableau13[MONTANT PROPOSE POUR L''ACTION])=0,"",SUMPRODUCT((Tableau13[NOM DE LA STRUCTURE]=Tableau13[[#This Row],[NOM DE LA STRUCTURE]])*Tableau13[MONTANT PROPOSE POUR L''ACTION]))</f>
        <v/>
      </c>
      <c r="W366" s="79"/>
    </row>
    <row r="367" spans="1:23" ht="33" hidden="1" customHeight="1" x14ac:dyDescent="0.25">
      <c r="A367" s="13"/>
      <c r="B367" s="84"/>
      <c r="C367" s="1"/>
      <c r="D367" s="36"/>
      <c r="E367" s="1"/>
      <c r="F367" s="1"/>
      <c r="G367" s="68"/>
      <c r="H367" s="71"/>
      <c r="I367" s="71"/>
      <c r="J367" s="1"/>
      <c r="K367" s="1"/>
      <c r="L367" s="1"/>
      <c r="M367" s="5"/>
      <c r="N367" s="5"/>
      <c r="O367" s="5"/>
      <c r="P367" s="31"/>
      <c r="Q367" s="1"/>
      <c r="R367" s="64"/>
      <c r="S367" s="73"/>
      <c r="T367" s="74">
        <f t="shared" si="7"/>
        <v>79</v>
      </c>
      <c r="U367" s="75"/>
      <c r="V367" s="8" t="str" cm="1">
        <f t="array" ref="V367">IF(SUMPRODUCT((Tableau13[NOM DE LA STRUCTURE]=Tableau13[[#This Row],[NOM DE LA STRUCTURE]])*Tableau13[MONTANT PROPOSE POUR L''ACTION])=0,"",SUMPRODUCT((Tableau13[NOM DE LA STRUCTURE]=Tableau13[[#This Row],[NOM DE LA STRUCTURE]])*Tableau13[MONTANT PROPOSE POUR L''ACTION]))</f>
        <v/>
      </c>
      <c r="W367" s="79"/>
    </row>
    <row r="368" spans="1:23" ht="33" hidden="1" customHeight="1" x14ac:dyDescent="0.25">
      <c r="A368" s="13"/>
      <c r="B368" s="84"/>
      <c r="C368" s="1"/>
      <c r="D368" s="36"/>
      <c r="E368" s="1"/>
      <c r="F368" s="1"/>
      <c r="G368" s="68"/>
      <c r="H368" s="71"/>
      <c r="I368" s="71"/>
      <c r="J368" s="1"/>
      <c r="K368" s="1"/>
      <c r="L368" s="1"/>
      <c r="M368" s="5"/>
      <c r="N368" s="5"/>
      <c r="O368" s="5"/>
      <c r="P368" s="31"/>
      <c r="Q368" s="1"/>
      <c r="R368" s="64"/>
      <c r="S368" s="73"/>
      <c r="T368" s="74">
        <f t="shared" si="7"/>
        <v>79</v>
      </c>
      <c r="U368" s="75"/>
      <c r="V368" s="8" t="str" cm="1">
        <f t="array" ref="V368">IF(SUMPRODUCT((Tableau13[NOM DE LA STRUCTURE]=Tableau13[[#This Row],[NOM DE LA STRUCTURE]])*Tableau13[MONTANT PROPOSE POUR L''ACTION])=0,"",SUMPRODUCT((Tableau13[NOM DE LA STRUCTURE]=Tableau13[[#This Row],[NOM DE LA STRUCTURE]])*Tableau13[MONTANT PROPOSE POUR L''ACTION]))</f>
        <v/>
      </c>
      <c r="W368" s="79"/>
    </row>
    <row r="369" spans="1:23" ht="33" hidden="1" customHeight="1" x14ac:dyDescent="0.25">
      <c r="A369" s="13"/>
      <c r="B369" s="84"/>
      <c r="C369" s="1"/>
      <c r="D369" s="36"/>
      <c r="E369" s="1"/>
      <c r="F369" s="1"/>
      <c r="G369" s="68"/>
      <c r="H369" s="71"/>
      <c r="I369" s="71"/>
      <c r="J369" s="1"/>
      <c r="K369" s="1"/>
      <c r="L369" s="1"/>
      <c r="M369" s="5"/>
      <c r="N369" s="5"/>
      <c r="O369" s="5"/>
      <c r="P369" s="31"/>
      <c r="Q369" s="1"/>
      <c r="R369" s="64"/>
      <c r="S369" s="73"/>
      <c r="T369" s="74">
        <f t="shared" si="7"/>
        <v>79</v>
      </c>
      <c r="U369" s="75"/>
      <c r="V369" s="8" t="str" cm="1">
        <f t="array" ref="V369">IF(SUMPRODUCT((Tableau13[NOM DE LA STRUCTURE]=Tableau13[[#This Row],[NOM DE LA STRUCTURE]])*Tableau13[MONTANT PROPOSE POUR L''ACTION])=0,"",SUMPRODUCT((Tableau13[NOM DE LA STRUCTURE]=Tableau13[[#This Row],[NOM DE LA STRUCTURE]])*Tableau13[MONTANT PROPOSE POUR L''ACTION]))</f>
        <v/>
      </c>
      <c r="W369" s="79"/>
    </row>
    <row r="370" spans="1:23" ht="33" hidden="1" customHeight="1" x14ac:dyDescent="0.25">
      <c r="A370" s="13"/>
      <c r="B370" s="84"/>
      <c r="C370" s="1"/>
      <c r="D370" s="36"/>
      <c r="E370" s="1"/>
      <c r="F370" s="1"/>
      <c r="G370" s="68"/>
      <c r="H370" s="71"/>
      <c r="I370" s="71"/>
      <c r="J370" s="1"/>
      <c r="K370" s="1"/>
      <c r="L370" s="1"/>
      <c r="M370" s="5"/>
      <c r="N370" s="5"/>
      <c r="O370" s="5"/>
      <c r="P370" s="31"/>
      <c r="Q370" s="1"/>
      <c r="R370" s="64"/>
      <c r="S370" s="73"/>
      <c r="T370" s="74">
        <f t="shared" si="7"/>
        <v>79</v>
      </c>
      <c r="U370" s="75"/>
      <c r="V370" s="8" t="str" cm="1">
        <f t="array" ref="V370">IF(SUMPRODUCT((Tableau13[NOM DE LA STRUCTURE]=Tableau13[[#This Row],[NOM DE LA STRUCTURE]])*Tableau13[MONTANT PROPOSE POUR L''ACTION])=0,"",SUMPRODUCT((Tableau13[NOM DE LA STRUCTURE]=Tableau13[[#This Row],[NOM DE LA STRUCTURE]])*Tableau13[MONTANT PROPOSE POUR L''ACTION]))</f>
        <v/>
      </c>
      <c r="W370" s="79"/>
    </row>
    <row r="371" spans="1:23" ht="33" hidden="1" customHeight="1" x14ac:dyDescent="0.25">
      <c r="A371" s="13"/>
      <c r="B371" s="84"/>
      <c r="C371" s="1"/>
      <c r="D371" s="36"/>
      <c r="E371" s="1"/>
      <c r="F371" s="1"/>
      <c r="G371" s="68"/>
      <c r="H371" s="71"/>
      <c r="I371" s="71"/>
      <c r="J371" s="1"/>
      <c r="K371" s="1"/>
      <c r="L371" s="1"/>
      <c r="M371" s="5"/>
      <c r="N371" s="5"/>
      <c r="O371" s="5"/>
      <c r="P371" s="31"/>
      <c r="Q371" s="1"/>
      <c r="R371" s="64"/>
      <c r="S371" s="73"/>
      <c r="T371" s="74">
        <f t="shared" si="7"/>
        <v>79</v>
      </c>
      <c r="U371" s="75"/>
      <c r="V371" s="8" t="str" cm="1">
        <f t="array" ref="V371">IF(SUMPRODUCT((Tableau13[NOM DE LA STRUCTURE]=Tableau13[[#This Row],[NOM DE LA STRUCTURE]])*Tableau13[MONTANT PROPOSE POUR L''ACTION])=0,"",SUMPRODUCT((Tableau13[NOM DE LA STRUCTURE]=Tableau13[[#This Row],[NOM DE LA STRUCTURE]])*Tableau13[MONTANT PROPOSE POUR L''ACTION]))</f>
        <v/>
      </c>
      <c r="W371" s="79"/>
    </row>
    <row r="372" spans="1:23" ht="33" hidden="1" customHeight="1" x14ac:dyDescent="0.25">
      <c r="A372" s="13"/>
      <c r="B372" s="84"/>
      <c r="C372" s="1"/>
      <c r="D372" s="36"/>
      <c r="E372" s="1"/>
      <c r="F372" s="1"/>
      <c r="G372" s="68"/>
      <c r="H372" s="71"/>
      <c r="I372" s="71"/>
      <c r="J372" s="1"/>
      <c r="K372" s="1"/>
      <c r="L372" s="1"/>
      <c r="M372" s="5"/>
      <c r="N372" s="5"/>
      <c r="O372" s="5"/>
      <c r="P372" s="31"/>
      <c r="Q372" s="1"/>
      <c r="R372" s="64"/>
      <c r="S372" s="73"/>
      <c r="T372" s="74">
        <f t="shared" si="7"/>
        <v>79</v>
      </c>
      <c r="U372" s="75"/>
      <c r="V372" s="8" t="str" cm="1">
        <f t="array" ref="V372">IF(SUMPRODUCT((Tableau13[NOM DE LA STRUCTURE]=Tableau13[[#This Row],[NOM DE LA STRUCTURE]])*Tableau13[MONTANT PROPOSE POUR L''ACTION])=0,"",SUMPRODUCT((Tableau13[NOM DE LA STRUCTURE]=Tableau13[[#This Row],[NOM DE LA STRUCTURE]])*Tableau13[MONTANT PROPOSE POUR L''ACTION]))</f>
        <v/>
      </c>
      <c r="W372" s="79"/>
    </row>
    <row r="373" spans="1:23" ht="33" hidden="1" customHeight="1" x14ac:dyDescent="0.25">
      <c r="A373" s="13"/>
      <c r="B373" s="84"/>
      <c r="C373" s="1"/>
      <c r="D373" s="36"/>
      <c r="E373" s="1"/>
      <c r="F373" s="1"/>
      <c r="G373" s="68"/>
      <c r="H373" s="71"/>
      <c r="I373" s="71"/>
      <c r="J373" s="1"/>
      <c r="K373" s="1"/>
      <c r="L373" s="1"/>
      <c r="M373" s="5"/>
      <c r="N373" s="5"/>
      <c r="O373" s="5"/>
      <c r="P373" s="31"/>
      <c r="Q373" s="1"/>
      <c r="R373" s="64"/>
      <c r="S373" s="73"/>
      <c r="T373" s="74">
        <f t="shared" si="7"/>
        <v>79</v>
      </c>
      <c r="U373" s="75"/>
      <c r="V373" s="8" t="str" cm="1">
        <f t="array" ref="V373">IF(SUMPRODUCT((Tableau13[NOM DE LA STRUCTURE]=Tableau13[[#This Row],[NOM DE LA STRUCTURE]])*Tableau13[MONTANT PROPOSE POUR L''ACTION])=0,"",SUMPRODUCT((Tableau13[NOM DE LA STRUCTURE]=Tableau13[[#This Row],[NOM DE LA STRUCTURE]])*Tableau13[MONTANT PROPOSE POUR L''ACTION]))</f>
        <v/>
      </c>
      <c r="W373" s="79"/>
    </row>
    <row r="374" spans="1:23" ht="33" hidden="1" customHeight="1" x14ac:dyDescent="0.25">
      <c r="A374" s="13"/>
      <c r="B374" s="84"/>
      <c r="C374" s="1"/>
      <c r="D374" s="36"/>
      <c r="E374" s="1"/>
      <c r="F374" s="1"/>
      <c r="G374" s="68"/>
      <c r="H374" s="71"/>
      <c r="I374" s="71"/>
      <c r="J374" s="1"/>
      <c r="K374" s="1"/>
      <c r="L374" s="1"/>
      <c r="M374" s="5"/>
      <c r="N374" s="5"/>
      <c r="O374" s="5"/>
      <c r="P374" s="31"/>
      <c r="Q374" s="1"/>
      <c r="R374" s="64"/>
      <c r="S374" s="73"/>
      <c r="T374" s="74">
        <f t="shared" si="7"/>
        <v>79</v>
      </c>
      <c r="U374" s="75"/>
      <c r="V374" s="8" t="str" cm="1">
        <f t="array" ref="V374">IF(SUMPRODUCT((Tableau13[NOM DE LA STRUCTURE]=Tableau13[[#This Row],[NOM DE LA STRUCTURE]])*Tableau13[MONTANT PROPOSE POUR L''ACTION])=0,"",SUMPRODUCT((Tableau13[NOM DE LA STRUCTURE]=Tableau13[[#This Row],[NOM DE LA STRUCTURE]])*Tableau13[MONTANT PROPOSE POUR L''ACTION]))</f>
        <v/>
      </c>
      <c r="W374" s="79"/>
    </row>
    <row r="375" spans="1:23" ht="33" hidden="1" customHeight="1" x14ac:dyDescent="0.25">
      <c r="A375" s="13"/>
      <c r="B375" s="84"/>
      <c r="C375" s="1"/>
      <c r="D375" s="36"/>
      <c r="E375" s="1"/>
      <c r="F375" s="1"/>
      <c r="G375" s="68"/>
      <c r="H375" s="71"/>
      <c r="I375" s="71"/>
      <c r="J375" s="1"/>
      <c r="K375" s="1"/>
      <c r="L375" s="1"/>
      <c r="M375" s="5"/>
      <c r="N375" s="5"/>
      <c r="O375" s="5"/>
      <c r="P375" s="31"/>
      <c r="Q375" s="1"/>
      <c r="R375" s="64"/>
      <c r="S375" s="73"/>
      <c r="T375" s="74">
        <f t="shared" si="7"/>
        <v>79</v>
      </c>
      <c r="U375" s="75"/>
      <c r="V375" s="8" t="str" cm="1">
        <f t="array" ref="V375">IF(SUMPRODUCT((Tableau13[NOM DE LA STRUCTURE]=Tableau13[[#This Row],[NOM DE LA STRUCTURE]])*Tableau13[MONTANT PROPOSE POUR L''ACTION])=0,"",SUMPRODUCT((Tableau13[NOM DE LA STRUCTURE]=Tableau13[[#This Row],[NOM DE LA STRUCTURE]])*Tableau13[MONTANT PROPOSE POUR L''ACTION]))</f>
        <v/>
      </c>
      <c r="W375" s="79"/>
    </row>
    <row r="376" spans="1:23" ht="33" hidden="1" customHeight="1" x14ac:dyDescent="0.25">
      <c r="A376" s="13"/>
      <c r="B376" s="84"/>
      <c r="C376" s="1"/>
      <c r="D376" s="36"/>
      <c r="E376" s="1"/>
      <c r="F376" s="1"/>
      <c r="G376" s="68"/>
      <c r="H376" s="71"/>
      <c r="I376" s="71"/>
      <c r="J376" s="1"/>
      <c r="K376" s="1"/>
      <c r="L376" s="1"/>
      <c r="M376" s="5"/>
      <c r="N376" s="5"/>
      <c r="O376" s="5"/>
      <c r="P376" s="31"/>
      <c r="Q376" s="1"/>
      <c r="R376" s="64"/>
      <c r="S376" s="73"/>
      <c r="T376" s="74">
        <f t="shared" si="7"/>
        <v>79</v>
      </c>
      <c r="U376" s="75"/>
      <c r="V376" s="8" t="str" cm="1">
        <f t="array" ref="V376">IF(SUMPRODUCT((Tableau13[NOM DE LA STRUCTURE]=Tableau13[[#This Row],[NOM DE LA STRUCTURE]])*Tableau13[MONTANT PROPOSE POUR L''ACTION])=0,"",SUMPRODUCT((Tableau13[NOM DE LA STRUCTURE]=Tableau13[[#This Row],[NOM DE LA STRUCTURE]])*Tableau13[MONTANT PROPOSE POUR L''ACTION]))</f>
        <v/>
      </c>
      <c r="W376" s="79"/>
    </row>
    <row r="377" spans="1:23" ht="33" hidden="1" customHeight="1" x14ac:dyDescent="0.25">
      <c r="A377" s="13"/>
      <c r="B377" s="84"/>
      <c r="C377" s="1"/>
      <c r="D377" s="36"/>
      <c r="E377" s="1"/>
      <c r="F377" s="1"/>
      <c r="G377" s="68"/>
      <c r="H377" s="71"/>
      <c r="I377" s="71"/>
      <c r="J377" s="1"/>
      <c r="K377" s="1"/>
      <c r="L377" s="1"/>
      <c r="M377" s="5"/>
      <c r="N377" s="5"/>
      <c r="O377" s="5"/>
      <c r="P377" s="31"/>
      <c r="Q377" s="1"/>
      <c r="R377" s="64"/>
      <c r="S377" s="73"/>
      <c r="T377" s="74">
        <f t="shared" si="7"/>
        <v>79</v>
      </c>
      <c r="U377" s="75"/>
      <c r="V377" s="8" t="str" cm="1">
        <f t="array" ref="V377">IF(SUMPRODUCT((Tableau13[NOM DE LA STRUCTURE]=Tableau13[[#This Row],[NOM DE LA STRUCTURE]])*Tableau13[MONTANT PROPOSE POUR L''ACTION])=0,"",SUMPRODUCT((Tableau13[NOM DE LA STRUCTURE]=Tableau13[[#This Row],[NOM DE LA STRUCTURE]])*Tableau13[MONTANT PROPOSE POUR L''ACTION]))</f>
        <v/>
      </c>
      <c r="W377" s="79"/>
    </row>
    <row r="378" spans="1:23" ht="33" hidden="1" customHeight="1" x14ac:dyDescent="0.25">
      <c r="A378" s="13"/>
      <c r="B378" s="84"/>
      <c r="C378" s="1"/>
      <c r="D378" s="36"/>
      <c r="E378" s="1"/>
      <c r="F378" s="1"/>
      <c r="G378" s="68"/>
      <c r="H378" s="71"/>
      <c r="I378" s="71"/>
      <c r="J378" s="1"/>
      <c r="K378" s="1"/>
      <c r="L378" s="1"/>
      <c r="M378" s="5"/>
      <c r="N378" s="5"/>
      <c r="O378" s="5"/>
      <c r="P378" s="31"/>
      <c r="Q378" s="1"/>
      <c r="R378" s="64"/>
      <c r="S378" s="73"/>
      <c r="T378" s="74">
        <f t="shared" si="7"/>
        <v>79</v>
      </c>
      <c r="U378" s="75"/>
      <c r="V378" s="8" t="str" cm="1">
        <f t="array" ref="V378">IF(SUMPRODUCT((Tableau13[NOM DE LA STRUCTURE]=Tableau13[[#This Row],[NOM DE LA STRUCTURE]])*Tableau13[MONTANT PROPOSE POUR L''ACTION])=0,"",SUMPRODUCT((Tableau13[NOM DE LA STRUCTURE]=Tableau13[[#This Row],[NOM DE LA STRUCTURE]])*Tableau13[MONTANT PROPOSE POUR L''ACTION]))</f>
        <v/>
      </c>
      <c r="W378" s="79"/>
    </row>
    <row r="379" spans="1:23" ht="33" hidden="1" customHeight="1" x14ac:dyDescent="0.25">
      <c r="A379" s="13"/>
      <c r="B379" s="84"/>
      <c r="C379" s="1"/>
      <c r="D379" s="36"/>
      <c r="E379" s="1"/>
      <c r="F379" s="1"/>
      <c r="G379" s="68"/>
      <c r="H379" s="71"/>
      <c r="I379" s="71"/>
      <c r="J379" s="1"/>
      <c r="K379" s="1"/>
      <c r="L379" s="1"/>
      <c r="M379" s="5"/>
      <c r="N379" s="5"/>
      <c r="O379" s="5"/>
      <c r="P379" s="31"/>
      <c r="Q379" s="1"/>
      <c r="R379" s="64"/>
      <c r="S379" s="73"/>
      <c r="T379" s="74">
        <f t="shared" si="7"/>
        <v>79</v>
      </c>
      <c r="U379" s="75"/>
      <c r="V379" s="8" t="str" cm="1">
        <f t="array" ref="V379">IF(SUMPRODUCT((Tableau13[NOM DE LA STRUCTURE]=Tableau13[[#This Row],[NOM DE LA STRUCTURE]])*Tableau13[MONTANT PROPOSE POUR L''ACTION])=0,"",SUMPRODUCT((Tableau13[NOM DE LA STRUCTURE]=Tableau13[[#This Row],[NOM DE LA STRUCTURE]])*Tableau13[MONTANT PROPOSE POUR L''ACTION]))</f>
        <v/>
      </c>
      <c r="W379" s="79"/>
    </row>
    <row r="380" spans="1:23" ht="33" hidden="1" customHeight="1" x14ac:dyDescent="0.25">
      <c r="A380" s="13"/>
      <c r="B380" s="84"/>
      <c r="C380" s="1"/>
      <c r="D380" s="36"/>
      <c r="E380" s="1"/>
      <c r="F380" s="1"/>
      <c r="G380" s="68"/>
      <c r="H380" s="71"/>
      <c r="I380" s="71"/>
      <c r="J380" s="1"/>
      <c r="K380" s="1"/>
      <c r="L380" s="1"/>
      <c r="M380" s="5"/>
      <c r="N380" s="5"/>
      <c r="O380" s="5"/>
      <c r="P380" s="31"/>
      <c r="Q380" s="1"/>
      <c r="R380" s="64"/>
      <c r="S380" s="73"/>
      <c r="T380" s="74">
        <f t="shared" si="7"/>
        <v>79</v>
      </c>
      <c r="U380" s="75"/>
      <c r="V380" s="8" t="str" cm="1">
        <f t="array" ref="V380">IF(SUMPRODUCT((Tableau13[NOM DE LA STRUCTURE]=Tableau13[[#This Row],[NOM DE LA STRUCTURE]])*Tableau13[MONTANT PROPOSE POUR L''ACTION])=0,"",SUMPRODUCT((Tableau13[NOM DE LA STRUCTURE]=Tableau13[[#This Row],[NOM DE LA STRUCTURE]])*Tableau13[MONTANT PROPOSE POUR L''ACTION]))</f>
        <v/>
      </c>
      <c r="W380" s="79"/>
    </row>
    <row r="381" spans="1:23" ht="33" hidden="1" customHeight="1" x14ac:dyDescent="0.25">
      <c r="A381" s="13"/>
      <c r="B381" s="84"/>
      <c r="C381" s="1"/>
      <c r="D381" s="36"/>
      <c r="E381" s="1"/>
      <c r="F381" s="1"/>
      <c r="G381" s="68"/>
      <c r="H381" s="71"/>
      <c r="I381" s="71"/>
      <c r="J381" s="1"/>
      <c r="K381" s="1"/>
      <c r="L381" s="1"/>
      <c r="M381" s="5"/>
      <c r="N381" s="5"/>
      <c r="O381" s="5"/>
      <c r="P381" s="31"/>
      <c r="Q381" s="1"/>
      <c r="R381" s="64"/>
      <c r="S381" s="73"/>
      <c r="T381" s="74">
        <f t="shared" si="7"/>
        <v>79</v>
      </c>
      <c r="U381" s="75"/>
      <c r="V381" s="8" t="str" cm="1">
        <f t="array" ref="V381">IF(SUMPRODUCT((Tableau13[NOM DE LA STRUCTURE]=Tableau13[[#This Row],[NOM DE LA STRUCTURE]])*Tableau13[MONTANT PROPOSE POUR L''ACTION])=0,"",SUMPRODUCT((Tableau13[NOM DE LA STRUCTURE]=Tableau13[[#This Row],[NOM DE LA STRUCTURE]])*Tableau13[MONTANT PROPOSE POUR L''ACTION]))</f>
        <v/>
      </c>
      <c r="W381" s="79"/>
    </row>
    <row r="382" spans="1:23" ht="33" hidden="1" customHeight="1" x14ac:dyDescent="0.25">
      <c r="A382" s="13"/>
      <c r="B382" s="84"/>
      <c r="C382" s="1"/>
      <c r="D382" s="36"/>
      <c r="E382" s="1"/>
      <c r="F382" s="1"/>
      <c r="G382" s="68"/>
      <c r="H382" s="71"/>
      <c r="I382" s="71"/>
      <c r="J382" s="1"/>
      <c r="K382" s="1"/>
      <c r="L382" s="1"/>
      <c r="M382" s="5"/>
      <c r="N382" s="5"/>
      <c r="O382" s="5"/>
      <c r="P382" s="31"/>
      <c r="Q382" s="1"/>
      <c r="R382" s="64"/>
      <c r="S382" s="73"/>
      <c r="T382" s="74">
        <f t="shared" si="7"/>
        <v>79</v>
      </c>
      <c r="U382" s="75"/>
      <c r="V382" s="8" t="str" cm="1">
        <f t="array" ref="V382">IF(SUMPRODUCT((Tableau13[NOM DE LA STRUCTURE]=Tableau13[[#This Row],[NOM DE LA STRUCTURE]])*Tableau13[MONTANT PROPOSE POUR L''ACTION])=0,"",SUMPRODUCT((Tableau13[NOM DE LA STRUCTURE]=Tableau13[[#This Row],[NOM DE LA STRUCTURE]])*Tableau13[MONTANT PROPOSE POUR L''ACTION]))</f>
        <v/>
      </c>
      <c r="W382" s="79"/>
    </row>
    <row r="383" spans="1:23" ht="33" hidden="1" customHeight="1" x14ac:dyDescent="0.25">
      <c r="A383" s="13"/>
      <c r="B383" s="84"/>
      <c r="C383" s="1"/>
      <c r="D383" s="36"/>
      <c r="E383" s="1"/>
      <c r="F383" s="1"/>
      <c r="G383" s="68"/>
      <c r="H383" s="71"/>
      <c r="I383" s="71"/>
      <c r="J383" s="1"/>
      <c r="K383" s="1"/>
      <c r="L383" s="1"/>
      <c r="M383" s="5"/>
      <c r="N383" s="5"/>
      <c r="O383" s="5"/>
      <c r="P383" s="31"/>
      <c r="Q383" s="1"/>
      <c r="R383" s="64"/>
      <c r="S383" s="73"/>
      <c r="T383" s="74">
        <f t="shared" si="7"/>
        <v>79</v>
      </c>
      <c r="U383" s="75"/>
      <c r="V383" s="8" t="str" cm="1">
        <f t="array" ref="V383">IF(SUMPRODUCT((Tableau13[NOM DE LA STRUCTURE]=Tableau13[[#This Row],[NOM DE LA STRUCTURE]])*Tableau13[MONTANT PROPOSE POUR L''ACTION])=0,"",SUMPRODUCT((Tableau13[NOM DE LA STRUCTURE]=Tableau13[[#This Row],[NOM DE LA STRUCTURE]])*Tableau13[MONTANT PROPOSE POUR L''ACTION]))</f>
        <v/>
      </c>
      <c r="W383" s="79"/>
    </row>
    <row r="384" spans="1:23" ht="33" hidden="1" customHeight="1" x14ac:dyDescent="0.25">
      <c r="A384" s="13"/>
      <c r="B384" s="84"/>
      <c r="C384" s="1"/>
      <c r="D384" s="36"/>
      <c r="E384" s="1"/>
      <c r="F384" s="1"/>
      <c r="G384" s="68"/>
      <c r="H384" s="71"/>
      <c r="I384" s="71"/>
      <c r="J384" s="1"/>
      <c r="K384" s="1"/>
      <c r="L384" s="1"/>
      <c r="M384" s="5"/>
      <c r="N384" s="5"/>
      <c r="O384" s="5"/>
      <c r="P384" s="31"/>
      <c r="Q384" s="1"/>
      <c r="R384" s="64"/>
      <c r="S384" s="73"/>
      <c r="T384" s="74">
        <f t="shared" si="7"/>
        <v>79</v>
      </c>
      <c r="U384" s="75"/>
      <c r="V384" s="8" t="str" cm="1">
        <f t="array" ref="V384">IF(SUMPRODUCT((Tableau13[NOM DE LA STRUCTURE]=Tableau13[[#This Row],[NOM DE LA STRUCTURE]])*Tableau13[MONTANT PROPOSE POUR L''ACTION])=0,"",SUMPRODUCT((Tableau13[NOM DE LA STRUCTURE]=Tableau13[[#This Row],[NOM DE LA STRUCTURE]])*Tableau13[MONTANT PROPOSE POUR L''ACTION]))</f>
        <v/>
      </c>
      <c r="W384" s="79"/>
    </row>
    <row r="385" spans="1:23" ht="33" hidden="1" customHeight="1" x14ac:dyDescent="0.25">
      <c r="A385" s="13"/>
      <c r="B385" s="84"/>
      <c r="C385" s="1"/>
      <c r="D385" s="36"/>
      <c r="E385" s="1"/>
      <c r="F385" s="1"/>
      <c r="G385" s="68"/>
      <c r="H385" s="71"/>
      <c r="I385" s="71"/>
      <c r="J385" s="1"/>
      <c r="K385" s="1"/>
      <c r="L385" s="1"/>
      <c r="M385" s="5"/>
      <c r="N385" s="5"/>
      <c r="O385" s="5"/>
      <c r="P385" s="31"/>
      <c r="Q385" s="1"/>
      <c r="R385" s="64"/>
      <c r="S385" s="73"/>
      <c r="T385" s="74">
        <f t="shared" si="7"/>
        <v>79</v>
      </c>
      <c r="U385" s="75"/>
      <c r="V385" s="8" t="str" cm="1">
        <f t="array" ref="V385">IF(SUMPRODUCT((Tableau13[NOM DE LA STRUCTURE]=Tableau13[[#This Row],[NOM DE LA STRUCTURE]])*Tableau13[MONTANT PROPOSE POUR L''ACTION])=0,"",SUMPRODUCT((Tableau13[NOM DE LA STRUCTURE]=Tableau13[[#This Row],[NOM DE LA STRUCTURE]])*Tableau13[MONTANT PROPOSE POUR L''ACTION]))</f>
        <v/>
      </c>
      <c r="W385" s="79"/>
    </row>
    <row r="386" spans="1:23" ht="33" hidden="1" customHeight="1" x14ac:dyDescent="0.25">
      <c r="A386" s="13"/>
      <c r="B386" s="84"/>
      <c r="C386" s="1"/>
      <c r="D386" s="36"/>
      <c r="E386" s="1"/>
      <c r="F386" s="1"/>
      <c r="G386" s="68"/>
      <c r="H386" s="71"/>
      <c r="I386" s="71"/>
      <c r="J386" s="1"/>
      <c r="K386" s="1"/>
      <c r="L386" s="1"/>
      <c r="M386" s="5"/>
      <c r="N386" s="5"/>
      <c r="O386" s="5"/>
      <c r="P386" s="31"/>
      <c r="Q386" s="1"/>
      <c r="R386" s="64"/>
      <c r="S386" s="73"/>
      <c r="T386" s="74">
        <f t="shared" si="7"/>
        <v>79</v>
      </c>
      <c r="U386" s="75"/>
      <c r="V386" s="8" t="str" cm="1">
        <f t="array" ref="V386">IF(SUMPRODUCT((Tableau13[NOM DE LA STRUCTURE]=Tableau13[[#This Row],[NOM DE LA STRUCTURE]])*Tableau13[MONTANT PROPOSE POUR L''ACTION])=0,"",SUMPRODUCT((Tableau13[NOM DE LA STRUCTURE]=Tableau13[[#This Row],[NOM DE LA STRUCTURE]])*Tableau13[MONTANT PROPOSE POUR L''ACTION]))</f>
        <v/>
      </c>
      <c r="W386" s="79"/>
    </row>
    <row r="387" spans="1:23" ht="33" hidden="1" customHeight="1" x14ac:dyDescent="0.25">
      <c r="A387" s="13"/>
      <c r="B387" s="84"/>
      <c r="C387" s="1"/>
      <c r="D387" s="36"/>
      <c r="E387" s="1"/>
      <c r="F387" s="1"/>
      <c r="G387" s="68"/>
      <c r="H387" s="71"/>
      <c r="I387" s="71"/>
      <c r="J387" s="1"/>
      <c r="K387" s="1"/>
      <c r="L387" s="1"/>
      <c r="M387" s="5"/>
      <c r="N387" s="5"/>
      <c r="O387" s="5"/>
      <c r="P387" s="31"/>
      <c r="Q387" s="1"/>
      <c r="R387" s="64"/>
      <c r="S387" s="73"/>
      <c r="T387" s="74">
        <f t="shared" si="7"/>
        <v>79</v>
      </c>
      <c r="U387" s="75"/>
      <c r="V387" s="8" t="str" cm="1">
        <f t="array" ref="V387">IF(SUMPRODUCT((Tableau13[NOM DE LA STRUCTURE]=Tableau13[[#This Row],[NOM DE LA STRUCTURE]])*Tableau13[MONTANT PROPOSE POUR L''ACTION])=0,"",SUMPRODUCT((Tableau13[NOM DE LA STRUCTURE]=Tableau13[[#This Row],[NOM DE LA STRUCTURE]])*Tableau13[MONTANT PROPOSE POUR L''ACTION]))</f>
        <v/>
      </c>
      <c r="W387" s="79"/>
    </row>
    <row r="388" spans="1:23" ht="33" hidden="1" customHeight="1" x14ac:dyDescent="0.25">
      <c r="A388" s="13"/>
      <c r="B388" s="84"/>
      <c r="C388" s="1"/>
      <c r="D388" s="36"/>
      <c r="E388" s="1"/>
      <c r="F388" s="1"/>
      <c r="G388" s="68"/>
      <c r="H388" s="71"/>
      <c r="I388" s="71"/>
      <c r="J388" s="1"/>
      <c r="K388" s="1"/>
      <c r="L388" s="1"/>
      <c r="M388" s="5"/>
      <c r="N388" s="5"/>
      <c r="O388" s="5"/>
      <c r="P388" s="31"/>
      <c r="Q388" s="1"/>
      <c r="R388" s="64"/>
      <c r="S388" s="73"/>
      <c r="T388" s="74">
        <f t="shared" si="7"/>
        <v>79</v>
      </c>
      <c r="U388" s="75"/>
      <c r="V388" s="8" t="str" cm="1">
        <f t="array" ref="V388">IF(SUMPRODUCT((Tableau13[NOM DE LA STRUCTURE]=Tableau13[[#This Row],[NOM DE LA STRUCTURE]])*Tableau13[MONTANT PROPOSE POUR L''ACTION])=0,"",SUMPRODUCT((Tableau13[NOM DE LA STRUCTURE]=Tableau13[[#This Row],[NOM DE LA STRUCTURE]])*Tableau13[MONTANT PROPOSE POUR L''ACTION]))</f>
        <v/>
      </c>
      <c r="W388" s="79"/>
    </row>
    <row r="389" spans="1:23" ht="33" hidden="1" customHeight="1" x14ac:dyDescent="0.25">
      <c r="A389" s="13"/>
      <c r="B389" s="84"/>
      <c r="C389" s="1"/>
      <c r="D389" s="36"/>
      <c r="E389" s="1"/>
      <c r="F389" s="1"/>
      <c r="G389" s="68"/>
      <c r="H389" s="71"/>
      <c r="I389" s="71"/>
      <c r="J389" s="1"/>
      <c r="K389" s="1"/>
      <c r="L389" s="1"/>
      <c r="M389" s="5"/>
      <c r="N389" s="5"/>
      <c r="O389" s="5"/>
      <c r="P389" s="31"/>
      <c r="Q389" s="1"/>
      <c r="R389" s="64"/>
      <c r="S389" s="73"/>
      <c r="T389" s="74">
        <f t="shared" si="7"/>
        <v>79</v>
      </c>
      <c r="U389" s="75"/>
      <c r="V389" s="8" t="str" cm="1">
        <f t="array" ref="V389">IF(SUMPRODUCT((Tableau13[NOM DE LA STRUCTURE]=Tableau13[[#This Row],[NOM DE LA STRUCTURE]])*Tableau13[MONTANT PROPOSE POUR L''ACTION])=0,"",SUMPRODUCT((Tableau13[NOM DE LA STRUCTURE]=Tableau13[[#This Row],[NOM DE LA STRUCTURE]])*Tableau13[MONTANT PROPOSE POUR L''ACTION]))</f>
        <v/>
      </c>
      <c r="W389" s="79"/>
    </row>
    <row r="390" spans="1:23" ht="33" hidden="1" customHeight="1" x14ac:dyDescent="0.25">
      <c r="A390" s="13"/>
      <c r="B390" s="84"/>
      <c r="C390" s="1"/>
      <c r="D390" s="36"/>
      <c r="E390" s="1"/>
      <c r="F390" s="1"/>
      <c r="G390" s="68"/>
      <c r="H390" s="71"/>
      <c r="I390" s="71"/>
      <c r="J390" s="1"/>
      <c r="K390" s="1"/>
      <c r="L390" s="1"/>
      <c r="M390" s="5"/>
      <c r="N390" s="5"/>
      <c r="O390" s="5"/>
      <c r="P390" s="31"/>
      <c r="Q390" s="1"/>
      <c r="R390" s="64"/>
      <c r="S390" s="73"/>
      <c r="T390" s="74">
        <f t="shared" si="7"/>
        <v>79</v>
      </c>
      <c r="U390" s="75"/>
      <c r="V390" s="8" t="str" cm="1">
        <f t="array" ref="V390">IF(SUMPRODUCT((Tableau13[NOM DE LA STRUCTURE]=Tableau13[[#This Row],[NOM DE LA STRUCTURE]])*Tableau13[MONTANT PROPOSE POUR L''ACTION])=0,"",SUMPRODUCT((Tableau13[NOM DE LA STRUCTURE]=Tableau13[[#This Row],[NOM DE LA STRUCTURE]])*Tableau13[MONTANT PROPOSE POUR L''ACTION]))</f>
        <v/>
      </c>
      <c r="W390" s="79"/>
    </row>
    <row r="391" spans="1:23" ht="33" hidden="1" customHeight="1" x14ac:dyDescent="0.25">
      <c r="A391" s="13"/>
      <c r="B391" s="84"/>
      <c r="C391" s="1"/>
      <c r="D391" s="36"/>
      <c r="E391" s="1"/>
      <c r="F391" s="1"/>
      <c r="G391" s="68"/>
      <c r="H391" s="71"/>
      <c r="I391" s="71"/>
      <c r="J391" s="1"/>
      <c r="K391" s="1"/>
      <c r="L391" s="1"/>
      <c r="M391" s="5"/>
      <c r="N391" s="5"/>
      <c r="O391" s="5"/>
      <c r="P391" s="31"/>
      <c r="Q391" s="1"/>
      <c r="R391" s="64"/>
      <c r="S391" s="73"/>
      <c r="T391" s="74">
        <f t="shared" si="7"/>
        <v>79</v>
      </c>
      <c r="U391" s="75"/>
      <c r="V391" s="8" t="str" cm="1">
        <f t="array" ref="V391">IF(SUMPRODUCT((Tableau13[NOM DE LA STRUCTURE]=Tableau13[[#This Row],[NOM DE LA STRUCTURE]])*Tableau13[MONTANT PROPOSE POUR L''ACTION])=0,"",SUMPRODUCT((Tableau13[NOM DE LA STRUCTURE]=Tableau13[[#This Row],[NOM DE LA STRUCTURE]])*Tableau13[MONTANT PROPOSE POUR L''ACTION]))</f>
        <v/>
      </c>
      <c r="W391" s="79"/>
    </row>
    <row r="392" spans="1:23" ht="33" hidden="1" customHeight="1" x14ac:dyDescent="0.25">
      <c r="A392" s="13"/>
      <c r="B392" s="84"/>
      <c r="C392" s="1"/>
      <c r="D392" s="36"/>
      <c r="E392" s="1"/>
      <c r="F392" s="1"/>
      <c r="G392" s="68"/>
      <c r="H392" s="71"/>
      <c r="I392" s="71"/>
      <c r="J392" s="1"/>
      <c r="K392" s="1"/>
      <c r="L392" s="1"/>
      <c r="M392" s="5"/>
      <c r="N392" s="5"/>
      <c r="O392" s="5"/>
      <c r="P392" s="31"/>
      <c r="Q392" s="1"/>
      <c r="R392" s="64"/>
      <c r="S392" s="73"/>
      <c r="T392" s="74">
        <f t="shared" si="7"/>
        <v>79</v>
      </c>
      <c r="U392" s="75"/>
      <c r="V392" s="8" t="str" cm="1">
        <f t="array" ref="V392">IF(SUMPRODUCT((Tableau13[NOM DE LA STRUCTURE]=Tableau13[[#This Row],[NOM DE LA STRUCTURE]])*Tableau13[MONTANT PROPOSE POUR L''ACTION])=0,"",SUMPRODUCT((Tableau13[NOM DE LA STRUCTURE]=Tableau13[[#This Row],[NOM DE LA STRUCTURE]])*Tableau13[MONTANT PROPOSE POUR L''ACTION]))</f>
        <v/>
      </c>
      <c r="W392" s="79"/>
    </row>
    <row r="393" spans="1:23" ht="33" hidden="1" customHeight="1" x14ac:dyDescent="0.25">
      <c r="A393" s="13"/>
      <c r="B393" s="84"/>
      <c r="C393" s="1"/>
      <c r="D393" s="36"/>
      <c r="E393" s="1"/>
      <c r="F393" s="1"/>
      <c r="G393" s="68"/>
      <c r="H393" s="71"/>
      <c r="I393" s="71"/>
      <c r="J393" s="1"/>
      <c r="K393" s="1"/>
      <c r="L393" s="1"/>
      <c r="M393" s="5"/>
      <c r="N393" s="5"/>
      <c r="O393" s="5"/>
      <c r="P393" s="31"/>
      <c r="Q393" s="1"/>
      <c r="R393" s="64"/>
      <c r="S393" s="73"/>
      <c r="T393" s="74">
        <f t="shared" si="7"/>
        <v>79</v>
      </c>
      <c r="U393" s="75"/>
      <c r="V393" s="8" t="str" cm="1">
        <f t="array" ref="V393">IF(SUMPRODUCT((Tableau13[NOM DE LA STRUCTURE]=Tableau13[[#This Row],[NOM DE LA STRUCTURE]])*Tableau13[MONTANT PROPOSE POUR L''ACTION])=0,"",SUMPRODUCT((Tableau13[NOM DE LA STRUCTURE]=Tableau13[[#This Row],[NOM DE LA STRUCTURE]])*Tableau13[MONTANT PROPOSE POUR L''ACTION]))</f>
        <v/>
      </c>
      <c r="W393" s="79"/>
    </row>
    <row r="394" spans="1:23" ht="33" hidden="1" customHeight="1" x14ac:dyDescent="0.25">
      <c r="A394" s="13"/>
      <c r="B394" s="84"/>
      <c r="C394" s="1"/>
      <c r="D394" s="36"/>
      <c r="E394" s="1"/>
      <c r="F394" s="1"/>
      <c r="G394" s="68"/>
      <c r="H394" s="71"/>
      <c r="I394" s="71"/>
      <c r="J394" s="1"/>
      <c r="K394" s="1"/>
      <c r="L394" s="1"/>
      <c r="M394" s="5"/>
      <c r="N394" s="5"/>
      <c r="O394" s="5"/>
      <c r="P394" s="31"/>
      <c r="Q394" s="1"/>
      <c r="R394" s="64"/>
      <c r="S394" s="73"/>
      <c r="T394" s="74">
        <f t="shared" si="7"/>
        <v>79</v>
      </c>
      <c r="U394" s="75"/>
      <c r="V394" s="8" t="str" cm="1">
        <f t="array" ref="V394">IF(SUMPRODUCT((Tableau13[NOM DE LA STRUCTURE]=Tableau13[[#This Row],[NOM DE LA STRUCTURE]])*Tableau13[MONTANT PROPOSE POUR L''ACTION])=0,"",SUMPRODUCT((Tableau13[NOM DE LA STRUCTURE]=Tableau13[[#This Row],[NOM DE LA STRUCTURE]])*Tableau13[MONTANT PROPOSE POUR L''ACTION]))</f>
        <v/>
      </c>
      <c r="W394" s="79"/>
    </row>
    <row r="395" spans="1:23" ht="33" hidden="1" customHeight="1" x14ac:dyDescent="0.25">
      <c r="A395" s="13"/>
      <c r="B395" s="84"/>
      <c r="C395" s="1"/>
      <c r="D395" s="36"/>
      <c r="E395" s="1"/>
      <c r="F395" s="1"/>
      <c r="G395" s="68"/>
      <c r="H395" s="71"/>
      <c r="I395" s="71"/>
      <c r="J395" s="1"/>
      <c r="K395" s="1"/>
      <c r="L395" s="1"/>
      <c r="M395" s="5"/>
      <c r="N395" s="5"/>
      <c r="O395" s="5"/>
      <c r="P395" s="31"/>
      <c r="Q395" s="1"/>
      <c r="R395" s="64"/>
      <c r="S395" s="73"/>
      <c r="T395" s="74">
        <f t="shared" si="7"/>
        <v>79</v>
      </c>
      <c r="U395" s="75"/>
      <c r="V395" s="8" t="str" cm="1">
        <f t="array" ref="V395">IF(SUMPRODUCT((Tableau13[NOM DE LA STRUCTURE]=Tableau13[[#This Row],[NOM DE LA STRUCTURE]])*Tableau13[MONTANT PROPOSE POUR L''ACTION])=0,"",SUMPRODUCT((Tableau13[NOM DE LA STRUCTURE]=Tableau13[[#This Row],[NOM DE LA STRUCTURE]])*Tableau13[MONTANT PROPOSE POUR L''ACTION]))</f>
        <v/>
      </c>
      <c r="W395" s="79"/>
    </row>
    <row r="396" spans="1:23" ht="33" hidden="1" customHeight="1" x14ac:dyDescent="0.25">
      <c r="A396" s="13"/>
      <c r="B396" s="84"/>
      <c r="C396" s="1"/>
      <c r="D396" s="36"/>
      <c r="E396" s="1"/>
      <c r="F396" s="1"/>
      <c r="G396" s="68"/>
      <c r="H396" s="71"/>
      <c r="I396" s="71"/>
      <c r="J396" s="1"/>
      <c r="K396" s="1"/>
      <c r="L396" s="1"/>
      <c r="M396" s="5"/>
      <c r="N396" s="5"/>
      <c r="O396" s="5"/>
      <c r="P396" s="31"/>
      <c r="Q396" s="1"/>
      <c r="R396" s="64"/>
      <c r="S396" s="73"/>
      <c r="T396" s="74">
        <f t="shared" si="7"/>
        <v>79</v>
      </c>
      <c r="U396" s="75"/>
      <c r="V396" s="8" t="str" cm="1">
        <f t="array" ref="V396">IF(SUMPRODUCT((Tableau13[NOM DE LA STRUCTURE]=Tableau13[[#This Row],[NOM DE LA STRUCTURE]])*Tableau13[MONTANT PROPOSE POUR L''ACTION])=0,"",SUMPRODUCT((Tableau13[NOM DE LA STRUCTURE]=Tableau13[[#This Row],[NOM DE LA STRUCTURE]])*Tableau13[MONTANT PROPOSE POUR L''ACTION]))</f>
        <v/>
      </c>
      <c r="W396" s="79"/>
    </row>
    <row r="397" spans="1:23" ht="33" hidden="1" customHeight="1" x14ac:dyDescent="0.25">
      <c r="A397" s="13"/>
      <c r="B397" s="84"/>
      <c r="C397" s="1"/>
      <c r="D397" s="36"/>
      <c r="E397" s="1"/>
      <c r="F397" s="1"/>
      <c r="G397" s="68"/>
      <c r="H397" s="71"/>
      <c r="I397" s="71"/>
      <c r="J397" s="1"/>
      <c r="K397" s="1"/>
      <c r="L397" s="1"/>
      <c r="M397" s="5"/>
      <c r="N397" s="5"/>
      <c r="O397" s="5"/>
      <c r="P397" s="31"/>
      <c r="Q397" s="1"/>
      <c r="R397" s="64"/>
      <c r="S397" s="73"/>
      <c r="T397" s="74">
        <f t="shared" si="7"/>
        <v>79</v>
      </c>
      <c r="U397" s="75"/>
      <c r="V397" s="8" t="str" cm="1">
        <f t="array" ref="V397">IF(SUMPRODUCT((Tableau13[NOM DE LA STRUCTURE]=Tableau13[[#This Row],[NOM DE LA STRUCTURE]])*Tableau13[MONTANT PROPOSE POUR L''ACTION])=0,"",SUMPRODUCT((Tableau13[NOM DE LA STRUCTURE]=Tableau13[[#This Row],[NOM DE LA STRUCTURE]])*Tableau13[MONTANT PROPOSE POUR L''ACTION]))</f>
        <v/>
      </c>
      <c r="W397" s="79"/>
    </row>
    <row r="398" spans="1:23" ht="33" hidden="1" customHeight="1" x14ac:dyDescent="0.25">
      <c r="A398" s="13"/>
      <c r="B398" s="84"/>
      <c r="C398" s="1"/>
      <c r="D398" s="36"/>
      <c r="E398" s="1"/>
      <c r="F398" s="1"/>
      <c r="G398" s="68"/>
      <c r="H398" s="71"/>
      <c r="I398" s="71"/>
      <c r="J398" s="1"/>
      <c r="K398" s="1"/>
      <c r="L398" s="1"/>
      <c r="M398" s="5"/>
      <c r="N398" s="5"/>
      <c r="O398" s="5"/>
      <c r="P398" s="31"/>
      <c r="Q398" s="1"/>
      <c r="R398" s="64"/>
      <c r="S398" s="73"/>
      <c r="T398" s="74">
        <f t="shared" si="7"/>
        <v>79</v>
      </c>
      <c r="U398" s="75"/>
      <c r="V398" s="8" t="str" cm="1">
        <f t="array" ref="V398">IF(SUMPRODUCT((Tableau13[NOM DE LA STRUCTURE]=Tableau13[[#This Row],[NOM DE LA STRUCTURE]])*Tableau13[MONTANT PROPOSE POUR L''ACTION])=0,"",SUMPRODUCT((Tableau13[NOM DE LA STRUCTURE]=Tableau13[[#This Row],[NOM DE LA STRUCTURE]])*Tableau13[MONTANT PROPOSE POUR L''ACTION]))</f>
        <v/>
      </c>
      <c r="W398" s="79"/>
    </row>
    <row r="399" spans="1:23" ht="33" hidden="1" customHeight="1" x14ac:dyDescent="0.25">
      <c r="A399" s="13"/>
      <c r="B399" s="84"/>
      <c r="C399" s="1"/>
      <c r="D399" s="36"/>
      <c r="E399" s="1"/>
      <c r="F399" s="1"/>
      <c r="G399" s="68"/>
      <c r="H399" s="71"/>
      <c r="I399" s="71"/>
      <c r="J399" s="1"/>
      <c r="K399" s="1"/>
      <c r="L399" s="1"/>
      <c r="M399" s="5"/>
      <c r="N399" s="5"/>
      <c r="O399" s="5"/>
      <c r="P399" s="31"/>
      <c r="Q399" s="1"/>
      <c r="R399" s="64"/>
      <c r="S399" s="73"/>
      <c r="T399" s="74">
        <f t="shared" si="7"/>
        <v>79</v>
      </c>
      <c r="U399" s="75"/>
      <c r="V399" s="8" t="str" cm="1">
        <f t="array" ref="V399">IF(SUMPRODUCT((Tableau13[NOM DE LA STRUCTURE]=Tableau13[[#This Row],[NOM DE LA STRUCTURE]])*Tableau13[MONTANT PROPOSE POUR L''ACTION])=0,"",SUMPRODUCT((Tableau13[NOM DE LA STRUCTURE]=Tableau13[[#This Row],[NOM DE LA STRUCTURE]])*Tableau13[MONTANT PROPOSE POUR L''ACTION]))</f>
        <v/>
      </c>
      <c r="W399" s="79"/>
    </row>
    <row r="400" spans="1:23" ht="33" hidden="1" customHeight="1" x14ac:dyDescent="0.25">
      <c r="A400" s="13"/>
      <c r="B400" s="84"/>
      <c r="C400" s="1"/>
      <c r="D400" s="36"/>
      <c r="E400" s="1"/>
      <c r="F400" s="1"/>
      <c r="G400" s="68"/>
      <c r="H400" s="71"/>
      <c r="I400" s="71"/>
      <c r="J400" s="1"/>
      <c r="K400" s="1"/>
      <c r="L400" s="1"/>
      <c r="M400" s="5"/>
      <c r="N400" s="5"/>
      <c r="O400" s="5"/>
      <c r="P400" s="31"/>
      <c r="Q400" s="1"/>
      <c r="R400" s="64"/>
      <c r="S400" s="73"/>
      <c r="T400" s="74">
        <f t="shared" si="7"/>
        <v>79</v>
      </c>
      <c r="U400" s="75"/>
      <c r="V400" s="8" t="str" cm="1">
        <f t="array" ref="V400">IF(SUMPRODUCT((Tableau13[NOM DE LA STRUCTURE]=Tableau13[[#This Row],[NOM DE LA STRUCTURE]])*Tableau13[MONTANT PROPOSE POUR L''ACTION])=0,"",SUMPRODUCT((Tableau13[NOM DE LA STRUCTURE]=Tableau13[[#This Row],[NOM DE LA STRUCTURE]])*Tableau13[MONTANT PROPOSE POUR L''ACTION]))</f>
        <v/>
      </c>
      <c r="W400" s="79"/>
    </row>
    <row r="401" spans="1:23" ht="33" hidden="1" customHeight="1" x14ac:dyDescent="0.25">
      <c r="A401" s="13"/>
      <c r="B401" s="84"/>
      <c r="C401" s="1"/>
      <c r="D401" s="36"/>
      <c r="E401" s="1"/>
      <c r="F401" s="1"/>
      <c r="G401" s="68"/>
      <c r="H401" s="71"/>
      <c r="I401" s="71"/>
      <c r="J401" s="1"/>
      <c r="K401" s="1"/>
      <c r="L401" s="1"/>
      <c r="M401" s="5"/>
      <c r="N401" s="5"/>
      <c r="O401" s="5"/>
      <c r="P401" s="31"/>
      <c r="Q401" s="1"/>
      <c r="R401" s="64"/>
      <c r="S401" s="73"/>
      <c r="T401" s="74">
        <f t="shared" si="7"/>
        <v>79</v>
      </c>
      <c r="U401" s="75"/>
      <c r="V401" s="8" t="str" cm="1">
        <f t="array" ref="V401">IF(SUMPRODUCT((Tableau13[NOM DE LA STRUCTURE]=Tableau13[[#This Row],[NOM DE LA STRUCTURE]])*Tableau13[MONTANT PROPOSE POUR L''ACTION])=0,"",SUMPRODUCT((Tableau13[NOM DE LA STRUCTURE]=Tableau13[[#This Row],[NOM DE LA STRUCTURE]])*Tableau13[MONTANT PROPOSE POUR L''ACTION]))</f>
        <v/>
      </c>
      <c r="W401" s="79"/>
    </row>
    <row r="402" spans="1:23" ht="33" hidden="1" customHeight="1" x14ac:dyDescent="0.25">
      <c r="A402" s="13"/>
      <c r="B402" s="84"/>
      <c r="C402" s="1"/>
      <c r="D402" s="36"/>
      <c r="E402" s="1"/>
      <c r="F402" s="1"/>
      <c r="G402" s="68"/>
      <c r="H402" s="71"/>
      <c r="I402" s="71"/>
      <c r="J402" s="1"/>
      <c r="K402" s="1"/>
      <c r="L402" s="1"/>
      <c r="M402" s="5"/>
      <c r="N402" s="5"/>
      <c r="O402" s="5"/>
      <c r="P402" s="31"/>
      <c r="Q402" s="1"/>
      <c r="R402" s="64"/>
      <c r="S402" s="73"/>
      <c r="T402" s="74">
        <f t="shared" si="7"/>
        <v>79</v>
      </c>
      <c r="U402" s="75"/>
      <c r="V402" s="8" t="str" cm="1">
        <f t="array" ref="V402">IF(SUMPRODUCT((Tableau13[NOM DE LA STRUCTURE]=Tableau13[[#This Row],[NOM DE LA STRUCTURE]])*Tableau13[MONTANT PROPOSE POUR L''ACTION])=0,"",SUMPRODUCT((Tableau13[NOM DE LA STRUCTURE]=Tableau13[[#This Row],[NOM DE LA STRUCTURE]])*Tableau13[MONTANT PROPOSE POUR L''ACTION]))</f>
        <v/>
      </c>
      <c r="W402" s="79"/>
    </row>
    <row r="403" spans="1:23" ht="33" hidden="1" customHeight="1" x14ac:dyDescent="0.25">
      <c r="A403" s="13"/>
      <c r="B403" s="84"/>
      <c r="C403" s="1"/>
      <c r="D403" s="36"/>
      <c r="E403" s="1"/>
      <c r="F403" s="1"/>
      <c r="G403" s="68"/>
      <c r="H403" s="71"/>
      <c r="I403" s="71"/>
      <c r="J403" s="1"/>
      <c r="K403" s="1"/>
      <c r="L403" s="1"/>
      <c r="M403" s="5"/>
      <c r="N403" s="5"/>
      <c r="O403" s="5"/>
      <c r="P403" s="31"/>
      <c r="Q403" s="1"/>
      <c r="R403" s="64"/>
      <c r="S403" s="73"/>
      <c r="T403" s="74">
        <f t="shared" si="7"/>
        <v>79</v>
      </c>
      <c r="U403" s="75"/>
      <c r="V403" s="8" t="str" cm="1">
        <f t="array" ref="V403">IF(SUMPRODUCT((Tableau13[NOM DE LA STRUCTURE]=Tableau13[[#This Row],[NOM DE LA STRUCTURE]])*Tableau13[MONTANT PROPOSE POUR L''ACTION])=0,"",SUMPRODUCT((Tableau13[NOM DE LA STRUCTURE]=Tableau13[[#This Row],[NOM DE LA STRUCTURE]])*Tableau13[MONTANT PROPOSE POUR L''ACTION]))</f>
        <v/>
      </c>
      <c r="W403" s="79"/>
    </row>
    <row r="404" spans="1:23" ht="33" hidden="1" customHeight="1" x14ac:dyDescent="0.25">
      <c r="A404" s="13"/>
      <c r="B404" s="84"/>
      <c r="C404" s="1"/>
      <c r="D404" s="36"/>
      <c r="E404" s="1"/>
      <c r="F404" s="1"/>
      <c r="G404" s="68"/>
      <c r="H404" s="71"/>
      <c r="I404" s="71"/>
      <c r="J404" s="1"/>
      <c r="K404" s="1"/>
      <c r="L404" s="1"/>
      <c r="M404" s="5"/>
      <c r="N404" s="5"/>
      <c r="O404" s="5"/>
      <c r="P404" s="31"/>
      <c r="Q404" s="1"/>
      <c r="R404" s="64"/>
      <c r="S404" s="73"/>
      <c r="T404" s="74">
        <f t="shared" si="7"/>
        <v>79</v>
      </c>
      <c r="U404" s="75"/>
      <c r="V404" s="8" t="str" cm="1">
        <f t="array" ref="V404">IF(SUMPRODUCT((Tableau13[NOM DE LA STRUCTURE]=Tableau13[[#This Row],[NOM DE LA STRUCTURE]])*Tableau13[MONTANT PROPOSE POUR L''ACTION])=0,"",SUMPRODUCT((Tableau13[NOM DE LA STRUCTURE]=Tableau13[[#This Row],[NOM DE LA STRUCTURE]])*Tableau13[MONTANT PROPOSE POUR L''ACTION]))</f>
        <v/>
      </c>
      <c r="W404" s="79"/>
    </row>
    <row r="405" spans="1:23" ht="33" hidden="1" customHeight="1" x14ac:dyDescent="0.25">
      <c r="A405" s="13"/>
      <c r="B405" s="84"/>
      <c r="C405" s="1"/>
      <c r="D405" s="36"/>
      <c r="E405" s="1"/>
      <c r="F405" s="1"/>
      <c r="G405" s="68"/>
      <c r="H405" s="71"/>
      <c r="I405" s="71"/>
      <c r="J405" s="1"/>
      <c r="K405" s="1"/>
      <c r="L405" s="1"/>
      <c r="M405" s="5"/>
      <c r="N405" s="5"/>
      <c r="O405" s="5"/>
      <c r="P405" s="31"/>
      <c r="Q405" s="1"/>
      <c r="R405" s="64"/>
      <c r="S405" s="73"/>
      <c r="T405" s="74">
        <f t="shared" si="7"/>
        <v>79</v>
      </c>
      <c r="U405" s="75"/>
      <c r="V405" s="8" t="str" cm="1">
        <f t="array" ref="V405">IF(SUMPRODUCT((Tableau13[NOM DE LA STRUCTURE]=Tableau13[[#This Row],[NOM DE LA STRUCTURE]])*Tableau13[MONTANT PROPOSE POUR L''ACTION])=0,"",SUMPRODUCT((Tableau13[NOM DE LA STRUCTURE]=Tableau13[[#This Row],[NOM DE LA STRUCTURE]])*Tableau13[MONTANT PROPOSE POUR L''ACTION]))</f>
        <v/>
      </c>
      <c r="W405" s="79"/>
    </row>
    <row r="406" spans="1:23" ht="33" hidden="1" customHeight="1" x14ac:dyDescent="0.25">
      <c r="A406" s="13"/>
      <c r="B406" s="84"/>
      <c r="C406" s="1"/>
      <c r="D406" s="36"/>
      <c r="E406" s="1"/>
      <c r="F406" s="1"/>
      <c r="G406" s="68"/>
      <c r="H406" s="71"/>
      <c r="I406" s="71"/>
      <c r="J406" s="1"/>
      <c r="K406" s="1"/>
      <c r="L406" s="1"/>
      <c r="M406" s="5"/>
      <c r="N406" s="5"/>
      <c r="O406" s="5"/>
      <c r="P406" s="31"/>
      <c r="Q406" s="1"/>
      <c r="R406" s="64"/>
      <c r="S406" s="73"/>
      <c r="T406" s="74">
        <f t="shared" si="7"/>
        <v>79</v>
      </c>
      <c r="U406" s="75"/>
      <c r="V406" s="8" t="str" cm="1">
        <f t="array" ref="V406">IF(SUMPRODUCT((Tableau13[NOM DE LA STRUCTURE]=Tableau13[[#This Row],[NOM DE LA STRUCTURE]])*Tableau13[MONTANT PROPOSE POUR L''ACTION])=0,"",SUMPRODUCT((Tableau13[NOM DE LA STRUCTURE]=Tableau13[[#This Row],[NOM DE LA STRUCTURE]])*Tableau13[MONTANT PROPOSE POUR L''ACTION]))</f>
        <v/>
      </c>
      <c r="W406" s="79"/>
    </row>
    <row r="407" spans="1:23" ht="33" hidden="1" customHeight="1" x14ac:dyDescent="0.25">
      <c r="A407" s="13"/>
      <c r="B407" s="84"/>
      <c r="C407" s="1"/>
      <c r="D407" s="36"/>
      <c r="E407" s="1"/>
      <c r="F407" s="1"/>
      <c r="G407" s="68"/>
      <c r="H407" s="71"/>
      <c r="I407" s="71"/>
      <c r="J407" s="1"/>
      <c r="K407" s="1"/>
      <c r="L407" s="1"/>
      <c r="M407" s="5"/>
      <c r="N407" s="5"/>
      <c r="O407" s="5"/>
      <c r="P407" s="31"/>
      <c r="Q407" s="1"/>
      <c r="R407" s="64"/>
      <c r="S407" s="73"/>
      <c r="T407" s="74">
        <f t="shared" si="7"/>
        <v>79</v>
      </c>
      <c r="U407" s="75"/>
      <c r="V407" s="8" t="str" cm="1">
        <f t="array" ref="V407">IF(SUMPRODUCT((Tableau13[NOM DE LA STRUCTURE]=Tableau13[[#This Row],[NOM DE LA STRUCTURE]])*Tableau13[MONTANT PROPOSE POUR L''ACTION])=0,"",SUMPRODUCT((Tableau13[NOM DE LA STRUCTURE]=Tableau13[[#This Row],[NOM DE LA STRUCTURE]])*Tableau13[MONTANT PROPOSE POUR L''ACTION]))</f>
        <v/>
      </c>
      <c r="W407" s="79"/>
    </row>
    <row r="408" spans="1:23" ht="33" hidden="1" customHeight="1" x14ac:dyDescent="0.25">
      <c r="A408" s="13"/>
      <c r="B408" s="84"/>
      <c r="C408" s="1"/>
      <c r="D408" s="36"/>
      <c r="E408" s="1"/>
      <c r="F408" s="1"/>
      <c r="G408" s="68"/>
      <c r="H408" s="71"/>
      <c r="I408" s="71"/>
      <c r="J408" s="1"/>
      <c r="K408" s="1"/>
      <c r="L408" s="1"/>
      <c r="M408" s="5"/>
      <c r="N408" s="5"/>
      <c r="O408" s="5"/>
      <c r="P408" s="31"/>
      <c r="Q408" s="1"/>
      <c r="R408" s="64"/>
      <c r="S408" s="73"/>
      <c r="T408" s="74">
        <f t="shared" si="7"/>
        <v>79</v>
      </c>
      <c r="U408" s="75"/>
      <c r="V408" s="8" t="str" cm="1">
        <f t="array" ref="V408">IF(SUMPRODUCT((Tableau13[NOM DE LA STRUCTURE]=Tableau13[[#This Row],[NOM DE LA STRUCTURE]])*Tableau13[MONTANT PROPOSE POUR L''ACTION])=0,"",SUMPRODUCT((Tableau13[NOM DE LA STRUCTURE]=Tableau13[[#This Row],[NOM DE LA STRUCTURE]])*Tableau13[MONTANT PROPOSE POUR L''ACTION]))</f>
        <v/>
      </c>
      <c r="W408" s="79"/>
    </row>
    <row r="409" spans="1:23" ht="33" hidden="1" customHeight="1" x14ac:dyDescent="0.25">
      <c r="A409" s="13"/>
      <c r="B409" s="84"/>
      <c r="C409" s="1"/>
      <c r="D409" s="36"/>
      <c r="E409" s="1"/>
      <c r="F409" s="1"/>
      <c r="G409" s="68"/>
      <c r="H409" s="71"/>
      <c r="I409" s="71"/>
      <c r="J409" s="1"/>
      <c r="K409" s="1"/>
      <c r="L409" s="1"/>
      <c r="M409" s="5"/>
      <c r="N409" s="5"/>
      <c r="O409" s="5"/>
      <c r="P409" s="31"/>
      <c r="Q409" s="1"/>
      <c r="R409" s="64"/>
      <c r="S409" s="73"/>
      <c r="T409" s="74">
        <f t="shared" si="7"/>
        <v>79</v>
      </c>
      <c r="U409" s="75"/>
      <c r="V409" s="8" t="str" cm="1">
        <f t="array" ref="V409">IF(SUMPRODUCT((Tableau13[NOM DE LA STRUCTURE]=Tableau13[[#This Row],[NOM DE LA STRUCTURE]])*Tableau13[MONTANT PROPOSE POUR L''ACTION])=0,"",SUMPRODUCT((Tableau13[NOM DE LA STRUCTURE]=Tableau13[[#This Row],[NOM DE LA STRUCTURE]])*Tableau13[MONTANT PROPOSE POUR L''ACTION]))</f>
        <v/>
      </c>
      <c r="W409" s="79"/>
    </row>
    <row r="410" spans="1:23" ht="33" hidden="1" customHeight="1" x14ac:dyDescent="0.25">
      <c r="A410" s="13"/>
      <c r="B410" s="84"/>
      <c r="C410" s="1"/>
      <c r="D410" s="36"/>
      <c r="E410" s="1"/>
      <c r="F410" s="1"/>
      <c r="G410" s="68"/>
      <c r="H410" s="71"/>
      <c r="I410" s="71"/>
      <c r="J410" s="1"/>
      <c r="K410" s="1"/>
      <c r="L410" s="1"/>
      <c r="M410" s="5"/>
      <c r="N410" s="5"/>
      <c r="O410" s="5"/>
      <c r="P410" s="31"/>
      <c r="Q410" s="1"/>
      <c r="R410" s="64"/>
      <c r="S410" s="73"/>
      <c r="T410" s="74">
        <f t="shared" si="7"/>
        <v>79</v>
      </c>
      <c r="U410" s="75"/>
      <c r="V410" s="8" t="str" cm="1">
        <f t="array" ref="V410">IF(SUMPRODUCT((Tableau13[NOM DE LA STRUCTURE]=Tableau13[[#This Row],[NOM DE LA STRUCTURE]])*Tableau13[MONTANT PROPOSE POUR L''ACTION])=0,"",SUMPRODUCT((Tableau13[NOM DE LA STRUCTURE]=Tableau13[[#This Row],[NOM DE LA STRUCTURE]])*Tableau13[MONTANT PROPOSE POUR L''ACTION]))</f>
        <v/>
      </c>
      <c r="W410" s="79"/>
    </row>
    <row r="411" spans="1:23" ht="33" hidden="1" customHeight="1" x14ac:dyDescent="0.25">
      <c r="A411" s="13"/>
      <c r="B411" s="84"/>
      <c r="C411" s="1"/>
      <c r="D411" s="36"/>
      <c r="E411" s="1"/>
      <c r="F411" s="1"/>
      <c r="G411" s="68"/>
      <c r="H411" s="71"/>
      <c r="I411" s="71"/>
      <c r="J411" s="1"/>
      <c r="K411" s="1"/>
      <c r="L411" s="1"/>
      <c r="M411" s="5"/>
      <c r="N411" s="5"/>
      <c r="O411" s="5"/>
      <c r="P411" s="31"/>
      <c r="Q411" s="1"/>
      <c r="R411" s="64"/>
      <c r="S411" s="73"/>
      <c r="T411" s="74">
        <f t="shared" si="7"/>
        <v>79</v>
      </c>
      <c r="U411" s="75"/>
      <c r="V411" s="8" t="str" cm="1">
        <f t="array" ref="V411">IF(SUMPRODUCT((Tableau13[NOM DE LA STRUCTURE]=Tableau13[[#This Row],[NOM DE LA STRUCTURE]])*Tableau13[MONTANT PROPOSE POUR L''ACTION])=0,"",SUMPRODUCT((Tableau13[NOM DE LA STRUCTURE]=Tableau13[[#This Row],[NOM DE LA STRUCTURE]])*Tableau13[MONTANT PROPOSE POUR L''ACTION]))</f>
        <v/>
      </c>
      <c r="W411" s="79"/>
    </row>
    <row r="412" spans="1:23" ht="33" hidden="1" customHeight="1" x14ac:dyDescent="0.25">
      <c r="A412" s="13"/>
      <c r="B412" s="84"/>
      <c r="C412" s="1"/>
      <c r="D412" s="36"/>
      <c r="E412" s="1"/>
      <c r="F412" s="1"/>
      <c r="G412" s="68"/>
      <c r="H412" s="71"/>
      <c r="I412" s="71"/>
      <c r="J412" s="1"/>
      <c r="K412" s="1"/>
      <c r="L412" s="1"/>
      <c r="M412" s="5"/>
      <c r="N412" s="5"/>
      <c r="O412" s="5"/>
      <c r="P412" s="31"/>
      <c r="Q412" s="1"/>
      <c r="R412" s="64"/>
      <c r="S412" s="73"/>
      <c r="T412" s="74">
        <f t="shared" ref="T412:T475" si="8">IF(A412=A411,T411,T411+1)</f>
        <v>79</v>
      </c>
      <c r="U412" s="75"/>
      <c r="V412" s="8" t="str" cm="1">
        <f t="array" ref="V412">IF(SUMPRODUCT((Tableau13[NOM DE LA STRUCTURE]=Tableau13[[#This Row],[NOM DE LA STRUCTURE]])*Tableau13[MONTANT PROPOSE POUR L''ACTION])=0,"",SUMPRODUCT((Tableau13[NOM DE LA STRUCTURE]=Tableau13[[#This Row],[NOM DE LA STRUCTURE]])*Tableau13[MONTANT PROPOSE POUR L''ACTION]))</f>
        <v/>
      </c>
      <c r="W412" s="79"/>
    </row>
    <row r="413" spans="1:23" ht="33" hidden="1" customHeight="1" x14ac:dyDescent="0.25">
      <c r="A413" s="13"/>
      <c r="B413" s="84"/>
      <c r="C413" s="1"/>
      <c r="D413" s="36"/>
      <c r="E413" s="1"/>
      <c r="F413" s="1"/>
      <c r="G413" s="68"/>
      <c r="H413" s="71"/>
      <c r="I413" s="71"/>
      <c r="J413" s="1"/>
      <c r="K413" s="1"/>
      <c r="L413" s="1"/>
      <c r="M413" s="5"/>
      <c r="N413" s="5"/>
      <c r="O413" s="5"/>
      <c r="P413" s="31"/>
      <c r="Q413" s="1"/>
      <c r="R413" s="64"/>
      <c r="S413" s="73"/>
      <c r="T413" s="74">
        <f t="shared" si="8"/>
        <v>79</v>
      </c>
      <c r="U413" s="75"/>
      <c r="V413" s="8" t="str" cm="1">
        <f t="array" ref="V413">IF(SUMPRODUCT((Tableau13[NOM DE LA STRUCTURE]=Tableau13[[#This Row],[NOM DE LA STRUCTURE]])*Tableau13[MONTANT PROPOSE POUR L''ACTION])=0,"",SUMPRODUCT((Tableau13[NOM DE LA STRUCTURE]=Tableau13[[#This Row],[NOM DE LA STRUCTURE]])*Tableau13[MONTANT PROPOSE POUR L''ACTION]))</f>
        <v/>
      </c>
      <c r="W413" s="79"/>
    </row>
    <row r="414" spans="1:23" ht="33" hidden="1" customHeight="1" x14ac:dyDescent="0.25">
      <c r="A414" s="13"/>
      <c r="B414" s="84"/>
      <c r="C414" s="1"/>
      <c r="D414" s="36"/>
      <c r="E414" s="1"/>
      <c r="F414" s="1"/>
      <c r="G414" s="68"/>
      <c r="H414" s="71"/>
      <c r="I414" s="71"/>
      <c r="J414" s="1"/>
      <c r="K414" s="1"/>
      <c r="L414" s="1"/>
      <c r="M414" s="5"/>
      <c r="N414" s="5"/>
      <c r="O414" s="5"/>
      <c r="P414" s="31"/>
      <c r="Q414" s="1"/>
      <c r="R414" s="64"/>
      <c r="S414" s="73"/>
      <c r="T414" s="74">
        <f t="shared" si="8"/>
        <v>79</v>
      </c>
      <c r="U414" s="75"/>
      <c r="V414" s="8" t="str" cm="1">
        <f t="array" ref="V414">IF(SUMPRODUCT((Tableau13[NOM DE LA STRUCTURE]=Tableau13[[#This Row],[NOM DE LA STRUCTURE]])*Tableau13[MONTANT PROPOSE POUR L''ACTION])=0,"",SUMPRODUCT((Tableau13[NOM DE LA STRUCTURE]=Tableau13[[#This Row],[NOM DE LA STRUCTURE]])*Tableau13[MONTANT PROPOSE POUR L''ACTION]))</f>
        <v/>
      </c>
      <c r="W414" s="79"/>
    </row>
    <row r="415" spans="1:23" ht="33" hidden="1" customHeight="1" x14ac:dyDescent="0.25">
      <c r="A415" s="13"/>
      <c r="B415" s="84"/>
      <c r="C415" s="1"/>
      <c r="D415" s="36"/>
      <c r="E415" s="1"/>
      <c r="F415" s="1"/>
      <c r="G415" s="68"/>
      <c r="H415" s="71"/>
      <c r="I415" s="71"/>
      <c r="J415" s="1"/>
      <c r="K415" s="1"/>
      <c r="L415" s="1"/>
      <c r="M415" s="5"/>
      <c r="N415" s="5"/>
      <c r="O415" s="5"/>
      <c r="P415" s="31"/>
      <c r="Q415" s="1"/>
      <c r="R415" s="64"/>
      <c r="S415" s="73"/>
      <c r="T415" s="74">
        <f t="shared" si="8"/>
        <v>79</v>
      </c>
      <c r="U415" s="75"/>
      <c r="V415" s="8" t="str" cm="1">
        <f t="array" ref="V415">IF(SUMPRODUCT((Tableau13[NOM DE LA STRUCTURE]=Tableau13[[#This Row],[NOM DE LA STRUCTURE]])*Tableau13[MONTANT PROPOSE POUR L''ACTION])=0,"",SUMPRODUCT((Tableau13[NOM DE LA STRUCTURE]=Tableau13[[#This Row],[NOM DE LA STRUCTURE]])*Tableau13[MONTANT PROPOSE POUR L''ACTION]))</f>
        <v/>
      </c>
      <c r="W415" s="79"/>
    </row>
    <row r="416" spans="1:23" ht="33" hidden="1" customHeight="1" x14ac:dyDescent="0.25">
      <c r="A416" s="13"/>
      <c r="B416" s="84"/>
      <c r="C416" s="1"/>
      <c r="D416" s="36"/>
      <c r="E416" s="1"/>
      <c r="F416" s="1"/>
      <c r="G416" s="68"/>
      <c r="H416" s="71"/>
      <c r="I416" s="71"/>
      <c r="J416" s="1"/>
      <c r="K416" s="1"/>
      <c r="L416" s="1"/>
      <c r="M416" s="5"/>
      <c r="N416" s="5"/>
      <c r="O416" s="5"/>
      <c r="P416" s="31"/>
      <c r="Q416" s="1"/>
      <c r="R416" s="64"/>
      <c r="S416" s="73"/>
      <c r="T416" s="74">
        <f t="shared" si="8"/>
        <v>79</v>
      </c>
      <c r="U416" s="75"/>
      <c r="V416" s="8" t="str" cm="1">
        <f t="array" ref="V416">IF(SUMPRODUCT((Tableau13[NOM DE LA STRUCTURE]=Tableau13[[#This Row],[NOM DE LA STRUCTURE]])*Tableau13[MONTANT PROPOSE POUR L''ACTION])=0,"",SUMPRODUCT((Tableau13[NOM DE LA STRUCTURE]=Tableau13[[#This Row],[NOM DE LA STRUCTURE]])*Tableau13[MONTANT PROPOSE POUR L''ACTION]))</f>
        <v/>
      </c>
      <c r="W416" s="79"/>
    </row>
    <row r="417" spans="1:23" ht="33" hidden="1" customHeight="1" x14ac:dyDescent="0.25">
      <c r="A417" s="13"/>
      <c r="B417" s="84"/>
      <c r="C417" s="1"/>
      <c r="D417" s="36"/>
      <c r="E417" s="1"/>
      <c r="F417" s="1"/>
      <c r="G417" s="68"/>
      <c r="H417" s="71"/>
      <c r="I417" s="71"/>
      <c r="J417" s="1"/>
      <c r="K417" s="1"/>
      <c r="L417" s="1"/>
      <c r="M417" s="5"/>
      <c r="N417" s="5"/>
      <c r="O417" s="5"/>
      <c r="P417" s="31"/>
      <c r="Q417" s="1"/>
      <c r="R417" s="64"/>
      <c r="S417" s="73"/>
      <c r="T417" s="74">
        <f t="shared" si="8"/>
        <v>79</v>
      </c>
      <c r="U417" s="75"/>
      <c r="V417" s="8" t="str" cm="1">
        <f t="array" ref="V417">IF(SUMPRODUCT((Tableau13[NOM DE LA STRUCTURE]=Tableau13[[#This Row],[NOM DE LA STRUCTURE]])*Tableau13[MONTANT PROPOSE POUR L''ACTION])=0,"",SUMPRODUCT((Tableau13[NOM DE LA STRUCTURE]=Tableau13[[#This Row],[NOM DE LA STRUCTURE]])*Tableau13[MONTANT PROPOSE POUR L''ACTION]))</f>
        <v/>
      </c>
      <c r="W417" s="79"/>
    </row>
    <row r="418" spans="1:23" ht="33" hidden="1" customHeight="1" x14ac:dyDescent="0.25">
      <c r="A418" s="13"/>
      <c r="B418" s="84"/>
      <c r="C418" s="1"/>
      <c r="D418" s="36"/>
      <c r="E418" s="1"/>
      <c r="F418" s="1"/>
      <c r="G418" s="68"/>
      <c r="H418" s="71"/>
      <c r="I418" s="71"/>
      <c r="J418" s="1"/>
      <c r="K418" s="1"/>
      <c r="L418" s="1"/>
      <c r="M418" s="5"/>
      <c r="N418" s="5"/>
      <c r="O418" s="5"/>
      <c r="P418" s="31"/>
      <c r="Q418" s="1"/>
      <c r="R418" s="64"/>
      <c r="S418" s="73"/>
      <c r="T418" s="74">
        <f t="shared" si="8"/>
        <v>79</v>
      </c>
      <c r="U418" s="75"/>
      <c r="V418" s="8" t="str" cm="1">
        <f t="array" ref="V418">IF(SUMPRODUCT((Tableau13[NOM DE LA STRUCTURE]=Tableau13[[#This Row],[NOM DE LA STRUCTURE]])*Tableau13[MONTANT PROPOSE POUR L''ACTION])=0,"",SUMPRODUCT((Tableau13[NOM DE LA STRUCTURE]=Tableau13[[#This Row],[NOM DE LA STRUCTURE]])*Tableau13[MONTANT PROPOSE POUR L''ACTION]))</f>
        <v/>
      </c>
      <c r="W418" s="79"/>
    </row>
    <row r="419" spans="1:23" ht="33" hidden="1" customHeight="1" x14ac:dyDescent="0.25">
      <c r="A419" s="13"/>
      <c r="B419" s="84"/>
      <c r="C419" s="1"/>
      <c r="D419" s="36"/>
      <c r="E419" s="1"/>
      <c r="F419" s="1"/>
      <c r="G419" s="68"/>
      <c r="H419" s="71"/>
      <c r="I419" s="71"/>
      <c r="J419" s="1"/>
      <c r="K419" s="1"/>
      <c r="L419" s="1"/>
      <c r="M419" s="5"/>
      <c r="N419" s="5"/>
      <c r="O419" s="5"/>
      <c r="P419" s="31"/>
      <c r="Q419" s="1"/>
      <c r="R419" s="64"/>
      <c r="S419" s="73"/>
      <c r="T419" s="74">
        <f t="shared" si="8"/>
        <v>79</v>
      </c>
      <c r="U419" s="75"/>
      <c r="V419" s="8" t="str" cm="1">
        <f t="array" ref="V419">IF(SUMPRODUCT((Tableau13[NOM DE LA STRUCTURE]=Tableau13[[#This Row],[NOM DE LA STRUCTURE]])*Tableau13[MONTANT PROPOSE POUR L''ACTION])=0,"",SUMPRODUCT((Tableau13[NOM DE LA STRUCTURE]=Tableau13[[#This Row],[NOM DE LA STRUCTURE]])*Tableau13[MONTANT PROPOSE POUR L''ACTION]))</f>
        <v/>
      </c>
      <c r="W419" s="79"/>
    </row>
    <row r="420" spans="1:23" ht="33" hidden="1" customHeight="1" x14ac:dyDescent="0.25">
      <c r="A420" s="13"/>
      <c r="B420" s="84"/>
      <c r="C420" s="1"/>
      <c r="D420" s="36"/>
      <c r="E420" s="1"/>
      <c r="F420" s="1"/>
      <c r="G420" s="68"/>
      <c r="H420" s="71"/>
      <c r="I420" s="71"/>
      <c r="J420" s="1"/>
      <c r="K420" s="1"/>
      <c r="L420" s="1"/>
      <c r="M420" s="5"/>
      <c r="N420" s="5"/>
      <c r="O420" s="5"/>
      <c r="P420" s="31"/>
      <c r="Q420" s="1"/>
      <c r="R420" s="64"/>
      <c r="S420" s="73"/>
      <c r="T420" s="74">
        <f t="shared" si="8"/>
        <v>79</v>
      </c>
      <c r="U420" s="75"/>
      <c r="V420" s="8" t="str" cm="1">
        <f t="array" ref="V420">IF(SUMPRODUCT((Tableau13[NOM DE LA STRUCTURE]=Tableau13[[#This Row],[NOM DE LA STRUCTURE]])*Tableau13[MONTANT PROPOSE POUR L''ACTION])=0,"",SUMPRODUCT((Tableau13[NOM DE LA STRUCTURE]=Tableau13[[#This Row],[NOM DE LA STRUCTURE]])*Tableau13[MONTANT PROPOSE POUR L''ACTION]))</f>
        <v/>
      </c>
      <c r="W420" s="79"/>
    </row>
    <row r="421" spans="1:23" ht="33" hidden="1" customHeight="1" x14ac:dyDescent="0.25">
      <c r="A421" s="13"/>
      <c r="B421" s="84"/>
      <c r="C421" s="1"/>
      <c r="D421" s="36"/>
      <c r="E421" s="1"/>
      <c r="F421" s="1"/>
      <c r="G421" s="68"/>
      <c r="H421" s="71"/>
      <c r="I421" s="71"/>
      <c r="J421" s="1"/>
      <c r="K421" s="1"/>
      <c r="L421" s="1"/>
      <c r="M421" s="5"/>
      <c r="N421" s="5"/>
      <c r="O421" s="5"/>
      <c r="P421" s="31"/>
      <c r="Q421" s="1"/>
      <c r="R421" s="64"/>
      <c r="S421" s="73"/>
      <c r="T421" s="74">
        <f t="shared" si="8"/>
        <v>79</v>
      </c>
      <c r="U421" s="75"/>
      <c r="V421" s="8" t="str" cm="1">
        <f t="array" ref="V421">IF(SUMPRODUCT((Tableau13[NOM DE LA STRUCTURE]=Tableau13[[#This Row],[NOM DE LA STRUCTURE]])*Tableau13[MONTANT PROPOSE POUR L''ACTION])=0,"",SUMPRODUCT((Tableau13[NOM DE LA STRUCTURE]=Tableau13[[#This Row],[NOM DE LA STRUCTURE]])*Tableau13[MONTANT PROPOSE POUR L''ACTION]))</f>
        <v/>
      </c>
      <c r="W421" s="79"/>
    </row>
    <row r="422" spans="1:23" ht="33" hidden="1" customHeight="1" x14ac:dyDescent="0.25">
      <c r="A422" s="13"/>
      <c r="B422" s="84"/>
      <c r="C422" s="1"/>
      <c r="D422" s="36"/>
      <c r="E422" s="1"/>
      <c r="F422" s="1"/>
      <c r="G422" s="68"/>
      <c r="H422" s="71"/>
      <c r="I422" s="71"/>
      <c r="J422" s="1"/>
      <c r="K422" s="1"/>
      <c r="L422" s="1"/>
      <c r="M422" s="5"/>
      <c r="N422" s="5"/>
      <c r="O422" s="5"/>
      <c r="P422" s="31"/>
      <c r="Q422" s="1"/>
      <c r="R422" s="64"/>
      <c r="S422" s="73"/>
      <c r="T422" s="74">
        <f t="shared" si="8"/>
        <v>79</v>
      </c>
      <c r="U422" s="75"/>
      <c r="V422" s="8" t="str" cm="1">
        <f t="array" ref="V422">IF(SUMPRODUCT((Tableau13[NOM DE LA STRUCTURE]=Tableau13[[#This Row],[NOM DE LA STRUCTURE]])*Tableau13[MONTANT PROPOSE POUR L''ACTION])=0,"",SUMPRODUCT((Tableau13[NOM DE LA STRUCTURE]=Tableau13[[#This Row],[NOM DE LA STRUCTURE]])*Tableau13[MONTANT PROPOSE POUR L''ACTION]))</f>
        <v/>
      </c>
      <c r="W422" s="79"/>
    </row>
    <row r="423" spans="1:23" ht="33" hidden="1" customHeight="1" x14ac:dyDescent="0.25">
      <c r="A423" s="13"/>
      <c r="B423" s="84"/>
      <c r="C423" s="1"/>
      <c r="D423" s="36"/>
      <c r="E423" s="1"/>
      <c r="F423" s="1"/>
      <c r="G423" s="68"/>
      <c r="H423" s="71"/>
      <c r="I423" s="71"/>
      <c r="J423" s="1"/>
      <c r="K423" s="1"/>
      <c r="L423" s="1"/>
      <c r="M423" s="5"/>
      <c r="N423" s="5"/>
      <c r="O423" s="5"/>
      <c r="P423" s="31"/>
      <c r="Q423" s="1"/>
      <c r="R423" s="64"/>
      <c r="S423" s="73"/>
      <c r="T423" s="74">
        <f t="shared" si="8"/>
        <v>79</v>
      </c>
      <c r="U423" s="75"/>
      <c r="V423" s="8" t="str" cm="1">
        <f t="array" ref="V423">IF(SUMPRODUCT((Tableau13[NOM DE LA STRUCTURE]=Tableau13[[#This Row],[NOM DE LA STRUCTURE]])*Tableau13[MONTANT PROPOSE POUR L''ACTION])=0,"",SUMPRODUCT((Tableau13[NOM DE LA STRUCTURE]=Tableau13[[#This Row],[NOM DE LA STRUCTURE]])*Tableau13[MONTANT PROPOSE POUR L''ACTION]))</f>
        <v/>
      </c>
      <c r="W423" s="79"/>
    </row>
    <row r="424" spans="1:23" ht="33" hidden="1" customHeight="1" x14ac:dyDescent="0.25">
      <c r="A424" s="13"/>
      <c r="B424" s="84"/>
      <c r="C424" s="1"/>
      <c r="D424" s="36"/>
      <c r="E424" s="1"/>
      <c r="F424" s="1"/>
      <c r="G424" s="68"/>
      <c r="H424" s="71"/>
      <c r="I424" s="71"/>
      <c r="J424" s="1"/>
      <c r="K424" s="1"/>
      <c r="L424" s="1"/>
      <c r="M424" s="5"/>
      <c r="N424" s="5"/>
      <c r="O424" s="5"/>
      <c r="P424" s="31"/>
      <c r="Q424" s="1"/>
      <c r="R424" s="64"/>
      <c r="S424" s="73"/>
      <c r="T424" s="74">
        <f t="shared" si="8"/>
        <v>79</v>
      </c>
      <c r="U424" s="75"/>
      <c r="V424" s="8" t="str" cm="1">
        <f t="array" ref="V424">IF(SUMPRODUCT((Tableau13[NOM DE LA STRUCTURE]=Tableau13[[#This Row],[NOM DE LA STRUCTURE]])*Tableau13[MONTANT PROPOSE POUR L''ACTION])=0,"",SUMPRODUCT((Tableau13[NOM DE LA STRUCTURE]=Tableau13[[#This Row],[NOM DE LA STRUCTURE]])*Tableau13[MONTANT PROPOSE POUR L''ACTION]))</f>
        <v/>
      </c>
      <c r="W424" s="79"/>
    </row>
    <row r="425" spans="1:23" ht="33" hidden="1" customHeight="1" x14ac:dyDescent="0.25">
      <c r="A425" s="13"/>
      <c r="B425" s="84"/>
      <c r="C425" s="1"/>
      <c r="D425" s="36"/>
      <c r="E425" s="1"/>
      <c r="F425" s="1"/>
      <c r="G425" s="68"/>
      <c r="H425" s="71"/>
      <c r="I425" s="71"/>
      <c r="J425" s="1"/>
      <c r="K425" s="1"/>
      <c r="L425" s="1"/>
      <c r="M425" s="5"/>
      <c r="N425" s="5"/>
      <c r="O425" s="5"/>
      <c r="P425" s="31"/>
      <c r="Q425" s="1"/>
      <c r="R425" s="64"/>
      <c r="S425" s="73"/>
      <c r="T425" s="74">
        <f t="shared" si="8"/>
        <v>79</v>
      </c>
      <c r="U425" s="75"/>
      <c r="V425" s="8" t="str" cm="1">
        <f t="array" ref="V425">IF(SUMPRODUCT((Tableau13[NOM DE LA STRUCTURE]=Tableau13[[#This Row],[NOM DE LA STRUCTURE]])*Tableau13[MONTANT PROPOSE POUR L''ACTION])=0,"",SUMPRODUCT((Tableau13[NOM DE LA STRUCTURE]=Tableau13[[#This Row],[NOM DE LA STRUCTURE]])*Tableau13[MONTANT PROPOSE POUR L''ACTION]))</f>
        <v/>
      </c>
      <c r="W425" s="79"/>
    </row>
    <row r="426" spans="1:23" ht="33" hidden="1" customHeight="1" x14ac:dyDescent="0.25">
      <c r="A426" s="13"/>
      <c r="B426" s="84"/>
      <c r="C426" s="1"/>
      <c r="D426" s="36"/>
      <c r="E426" s="1"/>
      <c r="F426" s="1"/>
      <c r="G426" s="68"/>
      <c r="H426" s="71"/>
      <c r="I426" s="71"/>
      <c r="J426" s="1"/>
      <c r="K426" s="1"/>
      <c r="L426" s="1"/>
      <c r="M426" s="5"/>
      <c r="N426" s="5"/>
      <c r="O426" s="5"/>
      <c r="P426" s="31"/>
      <c r="Q426" s="1"/>
      <c r="R426" s="64"/>
      <c r="S426" s="73"/>
      <c r="T426" s="74">
        <f t="shared" si="8"/>
        <v>79</v>
      </c>
      <c r="U426" s="75"/>
      <c r="V426" s="8" t="str" cm="1">
        <f t="array" ref="V426">IF(SUMPRODUCT((Tableau13[NOM DE LA STRUCTURE]=Tableau13[[#This Row],[NOM DE LA STRUCTURE]])*Tableau13[MONTANT PROPOSE POUR L''ACTION])=0,"",SUMPRODUCT((Tableau13[NOM DE LA STRUCTURE]=Tableau13[[#This Row],[NOM DE LA STRUCTURE]])*Tableau13[MONTANT PROPOSE POUR L''ACTION]))</f>
        <v/>
      </c>
      <c r="W426" s="79"/>
    </row>
    <row r="427" spans="1:23" ht="33" hidden="1" customHeight="1" x14ac:dyDescent="0.25">
      <c r="A427" s="13"/>
      <c r="B427" s="84"/>
      <c r="C427" s="1"/>
      <c r="D427" s="36"/>
      <c r="E427" s="1"/>
      <c r="F427" s="1"/>
      <c r="G427" s="68"/>
      <c r="H427" s="71"/>
      <c r="I427" s="71"/>
      <c r="J427" s="1"/>
      <c r="K427" s="1"/>
      <c r="L427" s="1"/>
      <c r="M427" s="5"/>
      <c r="N427" s="5"/>
      <c r="O427" s="5"/>
      <c r="P427" s="31"/>
      <c r="Q427" s="1"/>
      <c r="R427" s="64"/>
      <c r="S427" s="73"/>
      <c r="T427" s="74">
        <f t="shared" si="8"/>
        <v>79</v>
      </c>
      <c r="U427" s="75"/>
      <c r="V427" s="8" t="str" cm="1">
        <f t="array" ref="V427">IF(SUMPRODUCT((Tableau13[NOM DE LA STRUCTURE]=Tableau13[[#This Row],[NOM DE LA STRUCTURE]])*Tableau13[MONTANT PROPOSE POUR L''ACTION])=0,"",SUMPRODUCT((Tableau13[NOM DE LA STRUCTURE]=Tableau13[[#This Row],[NOM DE LA STRUCTURE]])*Tableau13[MONTANT PROPOSE POUR L''ACTION]))</f>
        <v/>
      </c>
      <c r="W427" s="79"/>
    </row>
    <row r="428" spans="1:23" ht="33" hidden="1" customHeight="1" x14ac:dyDescent="0.25">
      <c r="A428" s="13"/>
      <c r="B428" s="84"/>
      <c r="C428" s="1"/>
      <c r="D428" s="36"/>
      <c r="E428" s="1"/>
      <c r="F428" s="1"/>
      <c r="G428" s="68"/>
      <c r="H428" s="71"/>
      <c r="I428" s="71"/>
      <c r="J428" s="1"/>
      <c r="K428" s="1"/>
      <c r="L428" s="1"/>
      <c r="M428" s="5"/>
      <c r="N428" s="5"/>
      <c r="O428" s="5"/>
      <c r="P428" s="31"/>
      <c r="Q428" s="1"/>
      <c r="R428" s="64"/>
      <c r="S428" s="73"/>
      <c r="T428" s="74">
        <f t="shared" si="8"/>
        <v>79</v>
      </c>
      <c r="U428" s="75"/>
      <c r="V428" s="8" t="str" cm="1">
        <f t="array" ref="V428">IF(SUMPRODUCT((Tableau13[NOM DE LA STRUCTURE]=Tableau13[[#This Row],[NOM DE LA STRUCTURE]])*Tableau13[MONTANT PROPOSE POUR L''ACTION])=0,"",SUMPRODUCT((Tableau13[NOM DE LA STRUCTURE]=Tableau13[[#This Row],[NOM DE LA STRUCTURE]])*Tableau13[MONTANT PROPOSE POUR L''ACTION]))</f>
        <v/>
      </c>
      <c r="W428" s="79"/>
    </row>
    <row r="429" spans="1:23" ht="33" hidden="1" customHeight="1" x14ac:dyDescent="0.25">
      <c r="A429" s="13"/>
      <c r="B429" s="84"/>
      <c r="C429" s="1"/>
      <c r="D429" s="36"/>
      <c r="E429" s="1"/>
      <c r="F429" s="1"/>
      <c r="G429" s="68"/>
      <c r="H429" s="71"/>
      <c r="I429" s="71"/>
      <c r="J429" s="1"/>
      <c r="K429" s="1"/>
      <c r="L429" s="1"/>
      <c r="M429" s="5"/>
      <c r="N429" s="5"/>
      <c r="O429" s="5"/>
      <c r="P429" s="31"/>
      <c r="Q429" s="1"/>
      <c r="R429" s="64"/>
      <c r="S429" s="73"/>
      <c r="T429" s="74">
        <f t="shared" si="8"/>
        <v>79</v>
      </c>
      <c r="U429" s="75"/>
      <c r="V429" s="8" t="str" cm="1">
        <f t="array" ref="V429">IF(SUMPRODUCT((Tableau13[NOM DE LA STRUCTURE]=Tableau13[[#This Row],[NOM DE LA STRUCTURE]])*Tableau13[MONTANT PROPOSE POUR L''ACTION])=0,"",SUMPRODUCT((Tableau13[NOM DE LA STRUCTURE]=Tableau13[[#This Row],[NOM DE LA STRUCTURE]])*Tableau13[MONTANT PROPOSE POUR L''ACTION]))</f>
        <v/>
      </c>
      <c r="W429" s="79"/>
    </row>
    <row r="430" spans="1:23" ht="33" hidden="1" customHeight="1" x14ac:dyDescent="0.25">
      <c r="A430" s="13"/>
      <c r="B430" s="84"/>
      <c r="C430" s="1"/>
      <c r="D430" s="36"/>
      <c r="E430" s="1"/>
      <c r="F430" s="1"/>
      <c r="G430" s="68"/>
      <c r="H430" s="71"/>
      <c r="I430" s="71"/>
      <c r="J430" s="1"/>
      <c r="K430" s="1"/>
      <c r="L430" s="1"/>
      <c r="M430" s="5"/>
      <c r="N430" s="5"/>
      <c r="O430" s="5"/>
      <c r="P430" s="31"/>
      <c r="Q430" s="1"/>
      <c r="R430" s="64"/>
      <c r="S430" s="73"/>
      <c r="T430" s="74">
        <f t="shared" si="8"/>
        <v>79</v>
      </c>
      <c r="U430" s="75"/>
      <c r="V430" s="8" t="str" cm="1">
        <f t="array" ref="V430">IF(SUMPRODUCT((Tableau13[NOM DE LA STRUCTURE]=Tableau13[[#This Row],[NOM DE LA STRUCTURE]])*Tableau13[MONTANT PROPOSE POUR L''ACTION])=0,"",SUMPRODUCT((Tableau13[NOM DE LA STRUCTURE]=Tableau13[[#This Row],[NOM DE LA STRUCTURE]])*Tableau13[MONTANT PROPOSE POUR L''ACTION]))</f>
        <v/>
      </c>
      <c r="W430" s="79"/>
    </row>
    <row r="431" spans="1:23" ht="33" hidden="1" customHeight="1" x14ac:dyDescent="0.25">
      <c r="A431" s="13"/>
      <c r="B431" s="84"/>
      <c r="C431" s="1"/>
      <c r="D431" s="36"/>
      <c r="E431" s="1"/>
      <c r="F431" s="1"/>
      <c r="G431" s="68"/>
      <c r="H431" s="71"/>
      <c r="I431" s="71"/>
      <c r="J431" s="1"/>
      <c r="K431" s="1"/>
      <c r="L431" s="1"/>
      <c r="M431" s="5"/>
      <c r="N431" s="5"/>
      <c r="O431" s="5"/>
      <c r="P431" s="31"/>
      <c r="Q431" s="1"/>
      <c r="R431" s="64"/>
      <c r="S431" s="73"/>
      <c r="T431" s="74">
        <f t="shared" si="8"/>
        <v>79</v>
      </c>
      <c r="U431" s="75"/>
      <c r="V431" s="8" t="str" cm="1">
        <f t="array" ref="V431">IF(SUMPRODUCT((Tableau13[NOM DE LA STRUCTURE]=Tableau13[[#This Row],[NOM DE LA STRUCTURE]])*Tableau13[MONTANT PROPOSE POUR L''ACTION])=0,"",SUMPRODUCT((Tableau13[NOM DE LA STRUCTURE]=Tableau13[[#This Row],[NOM DE LA STRUCTURE]])*Tableau13[MONTANT PROPOSE POUR L''ACTION]))</f>
        <v/>
      </c>
      <c r="W431" s="79"/>
    </row>
    <row r="432" spans="1:23" ht="33" hidden="1" customHeight="1" x14ac:dyDescent="0.25">
      <c r="A432" s="13"/>
      <c r="B432" s="84"/>
      <c r="C432" s="1"/>
      <c r="D432" s="36"/>
      <c r="E432" s="1"/>
      <c r="F432" s="1"/>
      <c r="G432" s="68"/>
      <c r="H432" s="71"/>
      <c r="I432" s="71"/>
      <c r="J432" s="1"/>
      <c r="K432" s="1"/>
      <c r="L432" s="1"/>
      <c r="M432" s="5"/>
      <c r="N432" s="5"/>
      <c r="O432" s="5"/>
      <c r="P432" s="31"/>
      <c r="Q432" s="1"/>
      <c r="R432" s="64"/>
      <c r="S432" s="73"/>
      <c r="T432" s="74">
        <f t="shared" si="8"/>
        <v>79</v>
      </c>
      <c r="U432" s="75"/>
      <c r="V432" s="8" t="str" cm="1">
        <f t="array" ref="V432">IF(SUMPRODUCT((Tableau13[NOM DE LA STRUCTURE]=Tableau13[[#This Row],[NOM DE LA STRUCTURE]])*Tableau13[MONTANT PROPOSE POUR L''ACTION])=0,"",SUMPRODUCT((Tableau13[NOM DE LA STRUCTURE]=Tableau13[[#This Row],[NOM DE LA STRUCTURE]])*Tableau13[MONTANT PROPOSE POUR L''ACTION]))</f>
        <v/>
      </c>
      <c r="W432" s="79"/>
    </row>
    <row r="433" spans="1:23" ht="33" hidden="1" customHeight="1" x14ac:dyDescent="0.25">
      <c r="A433" s="13"/>
      <c r="B433" s="84"/>
      <c r="C433" s="1"/>
      <c r="D433" s="36"/>
      <c r="E433" s="1"/>
      <c r="F433" s="1"/>
      <c r="G433" s="68"/>
      <c r="H433" s="71"/>
      <c r="I433" s="71"/>
      <c r="J433" s="1"/>
      <c r="K433" s="1"/>
      <c r="L433" s="1"/>
      <c r="M433" s="5"/>
      <c r="N433" s="5"/>
      <c r="O433" s="5"/>
      <c r="P433" s="31"/>
      <c r="Q433" s="1"/>
      <c r="R433" s="64"/>
      <c r="S433" s="73"/>
      <c r="T433" s="74">
        <f t="shared" si="8"/>
        <v>79</v>
      </c>
      <c r="U433" s="75"/>
      <c r="V433" s="8" t="str" cm="1">
        <f t="array" ref="V433">IF(SUMPRODUCT((Tableau13[NOM DE LA STRUCTURE]=Tableau13[[#This Row],[NOM DE LA STRUCTURE]])*Tableau13[MONTANT PROPOSE POUR L''ACTION])=0,"",SUMPRODUCT((Tableau13[NOM DE LA STRUCTURE]=Tableau13[[#This Row],[NOM DE LA STRUCTURE]])*Tableau13[MONTANT PROPOSE POUR L''ACTION]))</f>
        <v/>
      </c>
      <c r="W433" s="79"/>
    </row>
    <row r="434" spans="1:23" ht="33" hidden="1" customHeight="1" x14ac:dyDescent="0.25">
      <c r="A434" s="13"/>
      <c r="B434" s="84"/>
      <c r="C434" s="1"/>
      <c r="D434" s="36"/>
      <c r="E434" s="1"/>
      <c r="F434" s="1"/>
      <c r="G434" s="68"/>
      <c r="H434" s="71"/>
      <c r="I434" s="71"/>
      <c r="J434" s="1"/>
      <c r="K434" s="1"/>
      <c r="L434" s="1"/>
      <c r="M434" s="5"/>
      <c r="N434" s="5"/>
      <c r="O434" s="5"/>
      <c r="P434" s="31"/>
      <c r="Q434" s="1"/>
      <c r="R434" s="64"/>
      <c r="S434" s="73"/>
      <c r="T434" s="74">
        <f t="shared" si="8"/>
        <v>79</v>
      </c>
      <c r="U434" s="75"/>
      <c r="V434" s="8" t="str" cm="1">
        <f t="array" ref="V434">IF(SUMPRODUCT((Tableau13[NOM DE LA STRUCTURE]=Tableau13[[#This Row],[NOM DE LA STRUCTURE]])*Tableau13[MONTANT PROPOSE POUR L''ACTION])=0,"",SUMPRODUCT((Tableau13[NOM DE LA STRUCTURE]=Tableau13[[#This Row],[NOM DE LA STRUCTURE]])*Tableau13[MONTANT PROPOSE POUR L''ACTION]))</f>
        <v/>
      </c>
      <c r="W434" s="79"/>
    </row>
    <row r="435" spans="1:23" ht="33" hidden="1" customHeight="1" x14ac:dyDescent="0.25">
      <c r="A435" s="13"/>
      <c r="B435" s="84"/>
      <c r="C435" s="1"/>
      <c r="D435" s="36"/>
      <c r="E435" s="1"/>
      <c r="F435" s="1"/>
      <c r="G435" s="68"/>
      <c r="H435" s="71"/>
      <c r="I435" s="71"/>
      <c r="J435" s="1"/>
      <c r="K435" s="1"/>
      <c r="L435" s="1"/>
      <c r="M435" s="5"/>
      <c r="N435" s="5"/>
      <c r="O435" s="5"/>
      <c r="P435" s="31"/>
      <c r="Q435" s="1"/>
      <c r="R435" s="64"/>
      <c r="S435" s="73"/>
      <c r="T435" s="74">
        <f t="shared" si="8"/>
        <v>79</v>
      </c>
      <c r="U435" s="75"/>
      <c r="V435" s="8" t="str" cm="1">
        <f t="array" ref="V435">IF(SUMPRODUCT((Tableau13[NOM DE LA STRUCTURE]=Tableau13[[#This Row],[NOM DE LA STRUCTURE]])*Tableau13[MONTANT PROPOSE POUR L''ACTION])=0,"",SUMPRODUCT((Tableau13[NOM DE LA STRUCTURE]=Tableau13[[#This Row],[NOM DE LA STRUCTURE]])*Tableau13[MONTANT PROPOSE POUR L''ACTION]))</f>
        <v/>
      </c>
      <c r="W435" s="79"/>
    </row>
    <row r="436" spans="1:23" ht="33" hidden="1" customHeight="1" x14ac:dyDescent="0.25">
      <c r="A436" s="13"/>
      <c r="B436" s="84"/>
      <c r="C436" s="1"/>
      <c r="D436" s="36"/>
      <c r="E436" s="1"/>
      <c r="F436" s="1"/>
      <c r="G436" s="68"/>
      <c r="H436" s="71"/>
      <c r="I436" s="71"/>
      <c r="J436" s="1"/>
      <c r="K436" s="1"/>
      <c r="L436" s="1"/>
      <c r="M436" s="5"/>
      <c r="N436" s="5"/>
      <c r="O436" s="5"/>
      <c r="P436" s="31"/>
      <c r="Q436" s="1"/>
      <c r="R436" s="64"/>
      <c r="S436" s="73"/>
      <c r="T436" s="74">
        <f t="shared" si="8"/>
        <v>79</v>
      </c>
      <c r="U436" s="75"/>
      <c r="V436" s="8" t="str" cm="1">
        <f t="array" ref="V436">IF(SUMPRODUCT((Tableau13[NOM DE LA STRUCTURE]=Tableau13[[#This Row],[NOM DE LA STRUCTURE]])*Tableau13[MONTANT PROPOSE POUR L''ACTION])=0,"",SUMPRODUCT((Tableau13[NOM DE LA STRUCTURE]=Tableau13[[#This Row],[NOM DE LA STRUCTURE]])*Tableau13[MONTANT PROPOSE POUR L''ACTION]))</f>
        <v/>
      </c>
      <c r="W436" s="79"/>
    </row>
    <row r="437" spans="1:23" ht="33" hidden="1" customHeight="1" x14ac:dyDescent="0.25">
      <c r="A437" s="13"/>
      <c r="B437" s="84"/>
      <c r="C437" s="1"/>
      <c r="D437" s="36"/>
      <c r="E437" s="1"/>
      <c r="F437" s="1"/>
      <c r="G437" s="68"/>
      <c r="H437" s="71"/>
      <c r="I437" s="71"/>
      <c r="J437" s="1"/>
      <c r="K437" s="1"/>
      <c r="L437" s="1"/>
      <c r="M437" s="5"/>
      <c r="N437" s="5"/>
      <c r="O437" s="5"/>
      <c r="P437" s="31"/>
      <c r="Q437" s="1"/>
      <c r="R437" s="64"/>
      <c r="S437" s="73"/>
      <c r="T437" s="74">
        <f t="shared" si="8"/>
        <v>79</v>
      </c>
      <c r="U437" s="75"/>
      <c r="V437" s="8" t="str" cm="1">
        <f t="array" ref="V437">IF(SUMPRODUCT((Tableau13[NOM DE LA STRUCTURE]=Tableau13[[#This Row],[NOM DE LA STRUCTURE]])*Tableau13[MONTANT PROPOSE POUR L''ACTION])=0,"",SUMPRODUCT((Tableau13[NOM DE LA STRUCTURE]=Tableau13[[#This Row],[NOM DE LA STRUCTURE]])*Tableau13[MONTANT PROPOSE POUR L''ACTION]))</f>
        <v/>
      </c>
      <c r="W437" s="79"/>
    </row>
    <row r="438" spans="1:23" ht="33" hidden="1" customHeight="1" x14ac:dyDescent="0.25">
      <c r="A438" s="13"/>
      <c r="B438" s="84"/>
      <c r="C438" s="1"/>
      <c r="D438" s="36"/>
      <c r="E438" s="1"/>
      <c r="F438" s="1"/>
      <c r="G438" s="68"/>
      <c r="H438" s="71"/>
      <c r="I438" s="71"/>
      <c r="J438" s="1"/>
      <c r="K438" s="1"/>
      <c r="L438" s="1"/>
      <c r="M438" s="5"/>
      <c r="N438" s="5"/>
      <c r="O438" s="5"/>
      <c r="P438" s="31"/>
      <c r="Q438" s="1"/>
      <c r="R438" s="64"/>
      <c r="S438" s="73"/>
      <c r="T438" s="74">
        <f t="shared" si="8"/>
        <v>79</v>
      </c>
      <c r="U438" s="75"/>
      <c r="V438" s="8" t="str" cm="1">
        <f t="array" ref="V438">IF(SUMPRODUCT((Tableau13[NOM DE LA STRUCTURE]=Tableau13[[#This Row],[NOM DE LA STRUCTURE]])*Tableau13[MONTANT PROPOSE POUR L''ACTION])=0,"",SUMPRODUCT((Tableau13[NOM DE LA STRUCTURE]=Tableau13[[#This Row],[NOM DE LA STRUCTURE]])*Tableau13[MONTANT PROPOSE POUR L''ACTION]))</f>
        <v/>
      </c>
      <c r="W438" s="79"/>
    </row>
    <row r="439" spans="1:23" ht="33" hidden="1" customHeight="1" x14ac:dyDescent="0.25">
      <c r="A439" s="13"/>
      <c r="B439" s="84"/>
      <c r="C439" s="1"/>
      <c r="D439" s="36"/>
      <c r="E439" s="1"/>
      <c r="F439" s="1"/>
      <c r="G439" s="68"/>
      <c r="H439" s="71"/>
      <c r="I439" s="71"/>
      <c r="J439" s="1"/>
      <c r="K439" s="1"/>
      <c r="L439" s="1"/>
      <c r="M439" s="5"/>
      <c r="N439" s="5"/>
      <c r="O439" s="5"/>
      <c r="P439" s="31"/>
      <c r="Q439" s="1"/>
      <c r="R439" s="64"/>
      <c r="S439" s="73"/>
      <c r="T439" s="74">
        <f t="shared" si="8"/>
        <v>79</v>
      </c>
      <c r="U439" s="75"/>
      <c r="V439" s="8" t="str" cm="1">
        <f t="array" ref="V439">IF(SUMPRODUCT((Tableau13[NOM DE LA STRUCTURE]=Tableau13[[#This Row],[NOM DE LA STRUCTURE]])*Tableau13[MONTANT PROPOSE POUR L''ACTION])=0,"",SUMPRODUCT((Tableau13[NOM DE LA STRUCTURE]=Tableau13[[#This Row],[NOM DE LA STRUCTURE]])*Tableau13[MONTANT PROPOSE POUR L''ACTION]))</f>
        <v/>
      </c>
      <c r="W439" s="79"/>
    </row>
    <row r="440" spans="1:23" ht="33" hidden="1" customHeight="1" x14ac:dyDescent="0.25">
      <c r="A440" s="13"/>
      <c r="B440" s="84"/>
      <c r="C440" s="1"/>
      <c r="D440" s="36"/>
      <c r="E440" s="1"/>
      <c r="F440" s="1"/>
      <c r="G440" s="68"/>
      <c r="H440" s="71"/>
      <c r="I440" s="71"/>
      <c r="J440" s="1"/>
      <c r="K440" s="1"/>
      <c r="L440" s="1"/>
      <c r="M440" s="5"/>
      <c r="N440" s="5"/>
      <c r="O440" s="5"/>
      <c r="P440" s="31"/>
      <c r="Q440" s="1"/>
      <c r="R440" s="64"/>
      <c r="S440" s="73"/>
      <c r="T440" s="74">
        <f t="shared" si="8"/>
        <v>79</v>
      </c>
      <c r="U440" s="75"/>
      <c r="V440" s="8" t="str" cm="1">
        <f t="array" ref="V440">IF(SUMPRODUCT((Tableau13[NOM DE LA STRUCTURE]=Tableau13[[#This Row],[NOM DE LA STRUCTURE]])*Tableau13[MONTANT PROPOSE POUR L''ACTION])=0,"",SUMPRODUCT((Tableau13[NOM DE LA STRUCTURE]=Tableau13[[#This Row],[NOM DE LA STRUCTURE]])*Tableau13[MONTANT PROPOSE POUR L''ACTION]))</f>
        <v/>
      </c>
      <c r="W440" s="79"/>
    </row>
    <row r="441" spans="1:23" ht="33" hidden="1" customHeight="1" x14ac:dyDescent="0.25">
      <c r="A441" s="13"/>
      <c r="B441" s="84"/>
      <c r="C441" s="1"/>
      <c r="D441" s="36"/>
      <c r="E441" s="1"/>
      <c r="F441" s="1"/>
      <c r="G441" s="68"/>
      <c r="H441" s="71"/>
      <c r="I441" s="71"/>
      <c r="J441" s="1"/>
      <c r="K441" s="1"/>
      <c r="L441" s="1"/>
      <c r="M441" s="5"/>
      <c r="N441" s="5"/>
      <c r="O441" s="5"/>
      <c r="P441" s="31"/>
      <c r="Q441" s="1"/>
      <c r="R441" s="64"/>
      <c r="S441" s="73"/>
      <c r="T441" s="74">
        <f t="shared" si="8"/>
        <v>79</v>
      </c>
      <c r="U441" s="75"/>
      <c r="V441" s="8" t="str" cm="1">
        <f t="array" ref="V441">IF(SUMPRODUCT((Tableau13[NOM DE LA STRUCTURE]=Tableau13[[#This Row],[NOM DE LA STRUCTURE]])*Tableau13[MONTANT PROPOSE POUR L''ACTION])=0,"",SUMPRODUCT((Tableau13[NOM DE LA STRUCTURE]=Tableau13[[#This Row],[NOM DE LA STRUCTURE]])*Tableau13[MONTANT PROPOSE POUR L''ACTION]))</f>
        <v/>
      </c>
      <c r="W441" s="79"/>
    </row>
    <row r="442" spans="1:23" ht="33" hidden="1" customHeight="1" x14ac:dyDescent="0.25">
      <c r="A442" s="13"/>
      <c r="B442" s="84"/>
      <c r="C442" s="1"/>
      <c r="D442" s="36"/>
      <c r="E442" s="1"/>
      <c r="F442" s="1"/>
      <c r="G442" s="68"/>
      <c r="H442" s="71"/>
      <c r="I442" s="71"/>
      <c r="J442" s="1"/>
      <c r="K442" s="1"/>
      <c r="L442" s="1"/>
      <c r="M442" s="5"/>
      <c r="N442" s="5"/>
      <c r="O442" s="5"/>
      <c r="P442" s="31"/>
      <c r="Q442" s="1"/>
      <c r="R442" s="64"/>
      <c r="S442" s="73"/>
      <c r="T442" s="74">
        <f t="shared" si="8"/>
        <v>79</v>
      </c>
      <c r="U442" s="75"/>
      <c r="V442" s="8" t="str" cm="1">
        <f t="array" ref="V442">IF(SUMPRODUCT((Tableau13[NOM DE LA STRUCTURE]=Tableau13[[#This Row],[NOM DE LA STRUCTURE]])*Tableau13[MONTANT PROPOSE POUR L''ACTION])=0,"",SUMPRODUCT((Tableau13[NOM DE LA STRUCTURE]=Tableau13[[#This Row],[NOM DE LA STRUCTURE]])*Tableau13[MONTANT PROPOSE POUR L''ACTION]))</f>
        <v/>
      </c>
      <c r="W442" s="79"/>
    </row>
    <row r="443" spans="1:23" ht="33" hidden="1" customHeight="1" x14ac:dyDescent="0.25">
      <c r="A443" s="13"/>
      <c r="B443" s="84"/>
      <c r="C443" s="1"/>
      <c r="D443" s="36"/>
      <c r="E443" s="1"/>
      <c r="F443" s="1"/>
      <c r="G443" s="68"/>
      <c r="H443" s="71"/>
      <c r="I443" s="71"/>
      <c r="J443" s="1"/>
      <c r="K443" s="1"/>
      <c r="L443" s="1"/>
      <c r="M443" s="5"/>
      <c r="N443" s="5"/>
      <c r="O443" s="5"/>
      <c r="P443" s="31"/>
      <c r="Q443" s="1"/>
      <c r="R443" s="64"/>
      <c r="S443" s="73"/>
      <c r="T443" s="74">
        <f t="shared" si="8"/>
        <v>79</v>
      </c>
      <c r="U443" s="75"/>
      <c r="V443" s="8" t="str" cm="1">
        <f t="array" ref="V443">IF(SUMPRODUCT((Tableau13[NOM DE LA STRUCTURE]=Tableau13[[#This Row],[NOM DE LA STRUCTURE]])*Tableau13[MONTANT PROPOSE POUR L''ACTION])=0,"",SUMPRODUCT((Tableau13[NOM DE LA STRUCTURE]=Tableau13[[#This Row],[NOM DE LA STRUCTURE]])*Tableau13[MONTANT PROPOSE POUR L''ACTION]))</f>
        <v/>
      </c>
      <c r="W443" s="79"/>
    </row>
    <row r="444" spans="1:23" ht="33" hidden="1" customHeight="1" x14ac:dyDescent="0.25">
      <c r="A444" s="13"/>
      <c r="B444" s="84"/>
      <c r="C444" s="1"/>
      <c r="D444" s="36"/>
      <c r="E444" s="1"/>
      <c r="F444" s="1"/>
      <c r="G444" s="68"/>
      <c r="H444" s="71"/>
      <c r="I444" s="71"/>
      <c r="J444" s="1"/>
      <c r="K444" s="1"/>
      <c r="L444" s="1"/>
      <c r="M444" s="5"/>
      <c r="N444" s="5"/>
      <c r="O444" s="5"/>
      <c r="P444" s="31"/>
      <c r="Q444" s="1"/>
      <c r="R444" s="64"/>
      <c r="S444" s="73"/>
      <c r="T444" s="74">
        <f t="shared" si="8"/>
        <v>79</v>
      </c>
      <c r="U444" s="75"/>
      <c r="V444" s="8" t="str" cm="1">
        <f t="array" ref="V444">IF(SUMPRODUCT((Tableau13[NOM DE LA STRUCTURE]=Tableau13[[#This Row],[NOM DE LA STRUCTURE]])*Tableau13[MONTANT PROPOSE POUR L''ACTION])=0,"",SUMPRODUCT((Tableau13[NOM DE LA STRUCTURE]=Tableau13[[#This Row],[NOM DE LA STRUCTURE]])*Tableau13[MONTANT PROPOSE POUR L''ACTION]))</f>
        <v/>
      </c>
      <c r="W444" s="79"/>
    </row>
    <row r="445" spans="1:23" ht="33" hidden="1" customHeight="1" x14ac:dyDescent="0.25">
      <c r="A445" s="13"/>
      <c r="B445" s="84"/>
      <c r="C445" s="1"/>
      <c r="D445" s="36"/>
      <c r="E445" s="1"/>
      <c r="F445" s="1"/>
      <c r="G445" s="68"/>
      <c r="H445" s="71"/>
      <c r="I445" s="71"/>
      <c r="J445" s="1"/>
      <c r="K445" s="1"/>
      <c r="L445" s="1"/>
      <c r="M445" s="5"/>
      <c r="N445" s="5"/>
      <c r="O445" s="5"/>
      <c r="P445" s="31"/>
      <c r="Q445" s="1"/>
      <c r="R445" s="64"/>
      <c r="S445" s="73"/>
      <c r="T445" s="74">
        <f t="shared" si="8"/>
        <v>79</v>
      </c>
      <c r="U445" s="75"/>
      <c r="V445" s="8" t="str" cm="1">
        <f t="array" ref="V445">IF(SUMPRODUCT((Tableau13[NOM DE LA STRUCTURE]=Tableau13[[#This Row],[NOM DE LA STRUCTURE]])*Tableau13[MONTANT PROPOSE POUR L''ACTION])=0,"",SUMPRODUCT((Tableau13[NOM DE LA STRUCTURE]=Tableau13[[#This Row],[NOM DE LA STRUCTURE]])*Tableau13[MONTANT PROPOSE POUR L''ACTION]))</f>
        <v/>
      </c>
      <c r="W445" s="79"/>
    </row>
    <row r="446" spans="1:23" ht="33" hidden="1" customHeight="1" x14ac:dyDescent="0.25">
      <c r="A446" s="13"/>
      <c r="B446" s="84"/>
      <c r="C446" s="1"/>
      <c r="D446" s="36"/>
      <c r="E446" s="1"/>
      <c r="F446" s="1"/>
      <c r="G446" s="68"/>
      <c r="H446" s="71"/>
      <c r="I446" s="71"/>
      <c r="J446" s="1"/>
      <c r="K446" s="1"/>
      <c r="L446" s="1"/>
      <c r="M446" s="5"/>
      <c r="N446" s="5"/>
      <c r="O446" s="5"/>
      <c r="P446" s="31"/>
      <c r="Q446" s="1"/>
      <c r="R446" s="64"/>
      <c r="S446" s="73"/>
      <c r="T446" s="74">
        <f t="shared" si="8"/>
        <v>79</v>
      </c>
      <c r="U446" s="75"/>
      <c r="V446" s="8" t="str" cm="1">
        <f t="array" ref="V446">IF(SUMPRODUCT((Tableau13[NOM DE LA STRUCTURE]=Tableau13[[#This Row],[NOM DE LA STRUCTURE]])*Tableau13[MONTANT PROPOSE POUR L''ACTION])=0,"",SUMPRODUCT((Tableau13[NOM DE LA STRUCTURE]=Tableau13[[#This Row],[NOM DE LA STRUCTURE]])*Tableau13[MONTANT PROPOSE POUR L''ACTION]))</f>
        <v/>
      </c>
      <c r="W446" s="79"/>
    </row>
    <row r="447" spans="1:23" ht="33" hidden="1" customHeight="1" x14ac:dyDescent="0.25">
      <c r="A447" s="13"/>
      <c r="B447" s="84"/>
      <c r="C447" s="1"/>
      <c r="D447" s="36"/>
      <c r="E447" s="1"/>
      <c r="F447" s="1"/>
      <c r="G447" s="68"/>
      <c r="H447" s="71"/>
      <c r="I447" s="71"/>
      <c r="J447" s="1"/>
      <c r="K447" s="1"/>
      <c r="L447" s="1"/>
      <c r="M447" s="5"/>
      <c r="N447" s="5"/>
      <c r="O447" s="5"/>
      <c r="P447" s="31"/>
      <c r="Q447" s="1"/>
      <c r="R447" s="64"/>
      <c r="S447" s="73"/>
      <c r="T447" s="74">
        <f t="shared" si="8"/>
        <v>79</v>
      </c>
      <c r="U447" s="75"/>
      <c r="V447" s="8" t="str" cm="1">
        <f t="array" ref="V447">IF(SUMPRODUCT((Tableau13[NOM DE LA STRUCTURE]=Tableau13[[#This Row],[NOM DE LA STRUCTURE]])*Tableau13[MONTANT PROPOSE POUR L''ACTION])=0,"",SUMPRODUCT((Tableau13[NOM DE LA STRUCTURE]=Tableau13[[#This Row],[NOM DE LA STRUCTURE]])*Tableau13[MONTANT PROPOSE POUR L''ACTION]))</f>
        <v/>
      </c>
      <c r="W447" s="79"/>
    </row>
    <row r="448" spans="1:23" ht="33" hidden="1" customHeight="1" x14ac:dyDescent="0.25">
      <c r="A448" s="13"/>
      <c r="B448" s="84"/>
      <c r="C448" s="1"/>
      <c r="D448" s="36"/>
      <c r="E448" s="1"/>
      <c r="F448" s="1"/>
      <c r="G448" s="68"/>
      <c r="H448" s="71"/>
      <c r="I448" s="71"/>
      <c r="J448" s="1"/>
      <c r="K448" s="1"/>
      <c r="L448" s="1"/>
      <c r="M448" s="5"/>
      <c r="N448" s="5"/>
      <c r="O448" s="5"/>
      <c r="P448" s="31"/>
      <c r="Q448" s="1"/>
      <c r="R448" s="64"/>
      <c r="S448" s="73"/>
      <c r="T448" s="74">
        <f t="shared" si="8"/>
        <v>79</v>
      </c>
      <c r="U448" s="75"/>
      <c r="V448" s="8" t="str" cm="1">
        <f t="array" ref="V448">IF(SUMPRODUCT((Tableau13[NOM DE LA STRUCTURE]=Tableau13[[#This Row],[NOM DE LA STRUCTURE]])*Tableau13[MONTANT PROPOSE POUR L''ACTION])=0,"",SUMPRODUCT((Tableau13[NOM DE LA STRUCTURE]=Tableau13[[#This Row],[NOM DE LA STRUCTURE]])*Tableau13[MONTANT PROPOSE POUR L''ACTION]))</f>
        <v/>
      </c>
      <c r="W448" s="79"/>
    </row>
    <row r="449" spans="1:23" ht="33" hidden="1" customHeight="1" x14ac:dyDescent="0.25">
      <c r="A449" s="13"/>
      <c r="B449" s="84"/>
      <c r="C449" s="1"/>
      <c r="D449" s="36"/>
      <c r="E449" s="1"/>
      <c r="F449" s="1"/>
      <c r="G449" s="68"/>
      <c r="H449" s="71"/>
      <c r="I449" s="71"/>
      <c r="J449" s="1"/>
      <c r="K449" s="1"/>
      <c r="L449" s="1"/>
      <c r="M449" s="5"/>
      <c r="N449" s="5"/>
      <c r="O449" s="5"/>
      <c r="P449" s="31"/>
      <c r="Q449" s="1"/>
      <c r="R449" s="64"/>
      <c r="S449" s="73"/>
      <c r="T449" s="74">
        <f t="shared" si="8"/>
        <v>79</v>
      </c>
      <c r="U449" s="75"/>
      <c r="V449" s="8" t="str" cm="1">
        <f t="array" ref="V449">IF(SUMPRODUCT((Tableau13[NOM DE LA STRUCTURE]=Tableau13[[#This Row],[NOM DE LA STRUCTURE]])*Tableau13[MONTANT PROPOSE POUR L''ACTION])=0,"",SUMPRODUCT((Tableau13[NOM DE LA STRUCTURE]=Tableau13[[#This Row],[NOM DE LA STRUCTURE]])*Tableau13[MONTANT PROPOSE POUR L''ACTION]))</f>
        <v/>
      </c>
      <c r="W449" s="79"/>
    </row>
    <row r="450" spans="1:23" ht="33" hidden="1" customHeight="1" x14ac:dyDescent="0.25">
      <c r="A450" s="13"/>
      <c r="B450" s="84"/>
      <c r="C450" s="1"/>
      <c r="D450" s="36"/>
      <c r="E450" s="1"/>
      <c r="F450" s="1"/>
      <c r="G450" s="68"/>
      <c r="H450" s="71"/>
      <c r="I450" s="71"/>
      <c r="J450" s="1"/>
      <c r="K450" s="1"/>
      <c r="L450" s="1"/>
      <c r="M450" s="5"/>
      <c r="N450" s="5"/>
      <c r="O450" s="5"/>
      <c r="P450" s="31"/>
      <c r="Q450" s="1"/>
      <c r="R450" s="64"/>
      <c r="S450" s="73"/>
      <c r="T450" s="74">
        <f t="shared" si="8"/>
        <v>79</v>
      </c>
      <c r="U450" s="75"/>
      <c r="V450" s="8" t="str" cm="1">
        <f t="array" ref="V450">IF(SUMPRODUCT((Tableau13[NOM DE LA STRUCTURE]=Tableau13[[#This Row],[NOM DE LA STRUCTURE]])*Tableau13[MONTANT PROPOSE POUR L''ACTION])=0,"",SUMPRODUCT((Tableau13[NOM DE LA STRUCTURE]=Tableau13[[#This Row],[NOM DE LA STRUCTURE]])*Tableau13[MONTANT PROPOSE POUR L''ACTION]))</f>
        <v/>
      </c>
      <c r="W450" s="79"/>
    </row>
    <row r="451" spans="1:23" ht="33" hidden="1" customHeight="1" x14ac:dyDescent="0.25">
      <c r="A451" s="13"/>
      <c r="B451" s="84"/>
      <c r="C451" s="1"/>
      <c r="D451" s="36"/>
      <c r="E451" s="1"/>
      <c r="F451" s="1"/>
      <c r="G451" s="68"/>
      <c r="H451" s="71"/>
      <c r="I451" s="71"/>
      <c r="J451" s="1"/>
      <c r="K451" s="1"/>
      <c r="L451" s="1"/>
      <c r="M451" s="5"/>
      <c r="N451" s="5"/>
      <c r="O451" s="5"/>
      <c r="P451" s="31"/>
      <c r="Q451" s="1"/>
      <c r="R451" s="64"/>
      <c r="S451" s="73"/>
      <c r="T451" s="74">
        <f t="shared" si="8"/>
        <v>79</v>
      </c>
      <c r="U451" s="75"/>
      <c r="V451" s="8" t="str" cm="1">
        <f t="array" ref="V451">IF(SUMPRODUCT((Tableau13[NOM DE LA STRUCTURE]=Tableau13[[#This Row],[NOM DE LA STRUCTURE]])*Tableau13[MONTANT PROPOSE POUR L''ACTION])=0,"",SUMPRODUCT((Tableau13[NOM DE LA STRUCTURE]=Tableau13[[#This Row],[NOM DE LA STRUCTURE]])*Tableau13[MONTANT PROPOSE POUR L''ACTION]))</f>
        <v/>
      </c>
      <c r="W451" s="79"/>
    </row>
    <row r="452" spans="1:23" ht="33" hidden="1" customHeight="1" x14ac:dyDescent="0.25">
      <c r="A452" s="13"/>
      <c r="B452" s="84"/>
      <c r="C452" s="1"/>
      <c r="D452" s="36"/>
      <c r="E452" s="1"/>
      <c r="F452" s="1"/>
      <c r="G452" s="68"/>
      <c r="H452" s="71"/>
      <c r="I452" s="71"/>
      <c r="J452" s="1"/>
      <c r="K452" s="1"/>
      <c r="L452" s="1"/>
      <c r="M452" s="5"/>
      <c r="N452" s="5"/>
      <c r="O452" s="5"/>
      <c r="P452" s="31"/>
      <c r="Q452" s="1"/>
      <c r="R452" s="64"/>
      <c r="S452" s="73"/>
      <c r="T452" s="74">
        <f t="shared" si="8"/>
        <v>79</v>
      </c>
      <c r="U452" s="75"/>
      <c r="V452" s="8" t="str" cm="1">
        <f t="array" ref="V452">IF(SUMPRODUCT((Tableau13[NOM DE LA STRUCTURE]=Tableau13[[#This Row],[NOM DE LA STRUCTURE]])*Tableau13[MONTANT PROPOSE POUR L''ACTION])=0,"",SUMPRODUCT((Tableau13[NOM DE LA STRUCTURE]=Tableau13[[#This Row],[NOM DE LA STRUCTURE]])*Tableau13[MONTANT PROPOSE POUR L''ACTION]))</f>
        <v/>
      </c>
      <c r="W452" s="79"/>
    </row>
    <row r="453" spans="1:23" ht="33" hidden="1" customHeight="1" x14ac:dyDescent="0.25">
      <c r="A453" s="13"/>
      <c r="B453" s="84"/>
      <c r="C453" s="1"/>
      <c r="D453" s="36"/>
      <c r="E453" s="1"/>
      <c r="F453" s="1"/>
      <c r="G453" s="68"/>
      <c r="H453" s="71"/>
      <c r="I453" s="71"/>
      <c r="J453" s="1"/>
      <c r="K453" s="1"/>
      <c r="L453" s="1"/>
      <c r="M453" s="5"/>
      <c r="N453" s="5"/>
      <c r="O453" s="5"/>
      <c r="P453" s="31"/>
      <c r="Q453" s="1"/>
      <c r="R453" s="64"/>
      <c r="S453" s="73"/>
      <c r="T453" s="74">
        <f t="shared" si="8"/>
        <v>79</v>
      </c>
      <c r="U453" s="75"/>
      <c r="V453" s="8" t="str" cm="1">
        <f t="array" ref="V453">IF(SUMPRODUCT((Tableau13[NOM DE LA STRUCTURE]=Tableau13[[#This Row],[NOM DE LA STRUCTURE]])*Tableau13[MONTANT PROPOSE POUR L''ACTION])=0,"",SUMPRODUCT((Tableau13[NOM DE LA STRUCTURE]=Tableau13[[#This Row],[NOM DE LA STRUCTURE]])*Tableau13[MONTANT PROPOSE POUR L''ACTION]))</f>
        <v/>
      </c>
      <c r="W453" s="79"/>
    </row>
    <row r="454" spans="1:23" ht="33" hidden="1" customHeight="1" x14ac:dyDescent="0.25">
      <c r="A454" s="13"/>
      <c r="B454" s="84"/>
      <c r="C454" s="1"/>
      <c r="D454" s="36"/>
      <c r="E454" s="1"/>
      <c r="F454" s="1"/>
      <c r="G454" s="68"/>
      <c r="H454" s="71"/>
      <c r="I454" s="71"/>
      <c r="J454" s="1"/>
      <c r="K454" s="1"/>
      <c r="L454" s="1"/>
      <c r="M454" s="5"/>
      <c r="N454" s="5"/>
      <c r="O454" s="5"/>
      <c r="P454" s="31"/>
      <c r="Q454" s="1"/>
      <c r="R454" s="64"/>
      <c r="S454" s="73"/>
      <c r="T454" s="74">
        <f t="shared" si="8"/>
        <v>79</v>
      </c>
      <c r="U454" s="75"/>
      <c r="V454" s="8" t="str" cm="1">
        <f t="array" ref="V454">IF(SUMPRODUCT((Tableau13[NOM DE LA STRUCTURE]=Tableau13[[#This Row],[NOM DE LA STRUCTURE]])*Tableau13[MONTANT PROPOSE POUR L''ACTION])=0,"",SUMPRODUCT((Tableau13[NOM DE LA STRUCTURE]=Tableau13[[#This Row],[NOM DE LA STRUCTURE]])*Tableau13[MONTANT PROPOSE POUR L''ACTION]))</f>
        <v/>
      </c>
      <c r="W454" s="79"/>
    </row>
    <row r="455" spans="1:23" ht="33" hidden="1" customHeight="1" x14ac:dyDescent="0.25">
      <c r="A455" s="13"/>
      <c r="B455" s="84"/>
      <c r="C455" s="1"/>
      <c r="D455" s="36"/>
      <c r="E455" s="1"/>
      <c r="F455" s="1"/>
      <c r="G455" s="68"/>
      <c r="H455" s="71"/>
      <c r="I455" s="71"/>
      <c r="J455" s="1"/>
      <c r="K455" s="1"/>
      <c r="L455" s="1"/>
      <c r="M455" s="5"/>
      <c r="N455" s="5"/>
      <c r="O455" s="5"/>
      <c r="P455" s="31"/>
      <c r="Q455" s="1"/>
      <c r="R455" s="64"/>
      <c r="S455" s="73"/>
      <c r="T455" s="74">
        <f t="shared" si="8"/>
        <v>79</v>
      </c>
      <c r="U455" s="75"/>
      <c r="V455" s="8" t="str" cm="1">
        <f t="array" ref="V455">IF(SUMPRODUCT((Tableau13[NOM DE LA STRUCTURE]=Tableau13[[#This Row],[NOM DE LA STRUCTURE]])*Tableau13[MONTANT PROPOSE POUR L''ACTION])=0,"",SUMPRODUCT((Tableau13[NOM DE LA STRUCTURE]=Tableau13[[#This Row],[NOM DE LA STRUCTURE]])*Tableau13[MONTANT PROPOSE POUR L''ACTION]))</f>
        <v/>
      </c>
      <c r="W455" s="79"/>
    </row>
    <row r="456" spans="1:23" ht="33" hidden="1" customHeight="1" x14ac:dyDescent="0.25">
      <c r="A456" s="13"/>
      <c r="B456" s="84"/>
      <c r="C456" s="1"/>
      <c r="D456" s="36"/>
      <c r="E456" s="1"/>
      <c r="F456" s="1"/>
      <c r="G456" s="68"/>
      <c r="H456" s="71"/>
      <c r="I456" s="71"/>
      <c r="J456" s="1"/>
      <c r="K456" s="1"/>
      <c r="L456" s="1"/>
      <c r="M456" s="5"/>
      <c r="N456" s="5"/>
      <c r="O456" s="5"/>
      <c r="P456" s="31"/>
      <c r="Q456" s="1"/>
      <c r="R456" s="64"/>
      <c r="S456" s="73"/>
      <c r="T456" s="74">
        <f t="shared" si="8"/>
        <v>79</v>
      </c>
      <c r="U456" s="75"/>
      <c r="V456" s="8" t="str" cm="1">
        <f t="array" ref="V456">IF(SUMPRODUCT((Tableau13[NOM DE LA STRUCTURE]=Tableau13[[#This Row],[NOM DE LA STRUCTURE]])*Tableau13[MONTANT PROPOSE POUR L''ACTION])=0,"",SUMPRODUCT((Tableau13[NOM DE LA STRUCTURE]=Tableau13[[#This Row],[NOM DE LA STRUCTURE]])*Tableau13[MONTANT PROPOSE POUR L''ACTION]))</f>
        <v/>
      </c>
      <c r="W456" s="79"/>
    </row>
    <row r="457" spans="1:23" ht="33" hidden="1" customHeight="1" x14ac:dyDescent="0.25">
      <c r="A457" s="13"/>
      <c r="B457" s="84"/>
      <c r="C457" s="1"/>
      <c r="D457" s="36"/>
      <c r="E457" s="1"/>
      <c r="F457" s="1"/>
      <c r="G457" s="68"/>
      <c r="H457" s="71"/>
      <c r="I457" s="71"/>
      <c r="J457" s="1"/>
      <c r="K457" s="1"/>
      <c r="L457" s="1"/>
      <c r="M457" s="5"/>
      <c r="N457" s="5"/>
      <c r="O457" s="5"/>
      <c r="P457" s="31"/>
      <c r="Q457" s="1"/>
      <c r="R457" s="64"/>
      <c r="S457" s="73"/>
      <c r="T457" s="74">
        <f t="shared" si="8"/>
        <v>79</v>
      </c>
      <c r="U457" s="75"/>
      <c r="V457" s="8" t="str" cm="1">
        <f t="array" ref="V457">IF(SUMPRODUCT((Tableau13[NOM DE LA STRUCTURE]=Tableau13[[#This Row],[NOM DE LA STRUCTURE]])*Tableau13[MONTANT PROPOSE POUR L''ACTION])=0,"",SUMPRODUCT((Tableau13[NOM DE LA STRUCTURE]=Tableau13[[#This Row],[NOM DE LA STRUCTURE]])*Tableau13[MONTANT PROPOSE POUR L''ACTION]))</f>
        <v/>
      </c>
      <c r="W457" s="79"/>
    </row>
    <row r="458" spans="1:23" ht="33" hidden="1" customHeight="1" x14ac:dyDescent="0.25">
      <c r="A458" s="13"/>
      <c r="B458" s="84"/>
      <c r="C458" s="1"/>
      <c r="D458" s="36"/>
      <c r="E458" s="1"/>
      <c r="F458" s="1"/>
      <c r="G458" s="68"/>
      <c r="H458" s="71"/>
      <c r="I458" s="71"/>
      <c r="J458" s="1"/>
      <c r="K458" s="1"/>
      <c r="L458" s="1"/>
      <c r="M458" s="5"/>
      <c r="N458" s="5"/>
      <c r="O458" s="5"/>
      <c r="P458" s="31"/>
      <c r="Q458" s="1"/>
      <c r="R458" s="64"/>
      <c r="S458" s="73"/>
      <c r="T458" s="74">
        <f t="shared" si="8"/>
        <v>79</v>
      </c>
      <c r="U458" s="75"/>
      <c r="V458" s="8" t="str" cm="1">
        <f t="array" ref="V458">IF(SUMPRODUCT((Tableau13[NOM DE LA STRUCTURE]=Tableau13[[#This Row],[NOM DE LA STRUCTURE]])*Tableau13[MONTANT PROPOSE POUR L''ACTION])=0,"",SUMPRODUCT((Tableau13[NOM DE LA STRUCTURE]=Tableau13[[#This Row],[NOM DE LA STRUCTURE]])*Tableau13[MONTANT PROPOSE POUR L''ACTION]))</f>
        <v/>
      </c>
      <c r="W458" s="79"/>
    </row>
    <row r="459" spans="1:23" ht="33" hidden="1" customHeight="1" x14ac:dyDescent="0.25">
      <c r="A459" s="13"/>
      <c r="B459" s="84"/>
      <c r="C459" s="1"/>
      <c r="D459" s="36"/>
      <c r="E459" s="1"/>
      <c r="F459" s="1"/>
      <c r="G459" s="68"/>
      <c r="H459" s="71"/>
      <c r="I459" s="71"/>
      <c r="J459" s="1"/>
      <c r="K459" s="1"/>
      <c r="L459" s="1"/>
      <c r="M459" s="5"/>
      <c r="N459" s="5"/>
      <c r="O459" s="5"/>
      <c r="P459" s="31"/>
      <c r="Q459" s="1"/>
      <c r="R459" s="64"/>
      <c r="S459" s="73"/>
      <c r="T459" s="74">
        <f t="shared" si="8"/>
        <v>79</v>
      </c>
      <c r="U459" s="75"/>
      <c r="V459" s="8" t="str" cm="1">
        <f t="array" ref="V459">IF(SUMPRODUCT((Tableau13[NOM DE LA STRUCTURE]=Tableau13[[#This Row],[NOM DE LA STRUCTURE]])*Tableau13[MONTANT PROPOSE POUR L''ACTION])=0,"",SUMPRODUCT((Tableau13[NOM DE LA STRUCTURE]=Tableau13[[#This Row],[NOM DE LA STRUCTURE]])*Tableau13[MONTANT PROPOSE POUR L''ACTION]))</f>
        <v/>
      </c>
      <c r="W459" s="79"/>
    </row>
    <row r="460" spans="1:23" ht="33" hidden="1" customHeight="1" x14ac:dyDescent="0.25">
      <c r="A460" s="13"/>
      <c r="B460" s="84"/>
      <c r="C460" s="1"/>
      <c r="D460" s="36"/>
      <c r="E460" s="1"/>
      <c r="F460" s="1"/>
      <c r="G460" s="68"/>
      <c r="H460" s="71"/>
      <c r="I460" s="71"/>
      <c r="J460" s="1"/>
      <c r="K460" s="1"/>
      <c r="L460" s="1"/>
      <c r="M460" s="5"/>
      <c r="N460" s="5"/>
      <c r="O460" s="5"/>
      <c r="P460" s="31"/>
      <c r="Q460" s="1"/>
      <c r="R460" s="64"/>
      <c r="S460" s="73"/>
      <c r="T460" s="74">
        <f t="shared" si="8"/>
        <v>79</v>
      </c>
      <c r="U460" s="75"/>
      <c r="V460" s="8" t="str" cm="1">
        <f t="array" ref="V460">IF(SUMPRODUCT((Tableau13[NOM DE LA STRUCTURE]=Tableau13[[#This Row],[NOM DE LA STRUCTURE]])*Tableau13[MONTANT PROPOSE POUR L''ACTION])=0,"",SUMPRODUCT((Tableau13[NOM DE LA STRUCTURE]=Tableau13[[#This Row],[NOM DE LA STRUCTURE]])*Tableau13[MONTANT PROPOSE POUR L''ACTION]))</f>
        <v/>
      </c>
      <c r="W460" s="79"/>
    </row>
    <row r="461" spans="1:23" ht="33" hidden="1" customHeight="1" x14ac:dyDescent="0.25">
      <c r="A461" s="13"/>
      <c r="B461" s="84"/>
      <c r="C461" s="1"/>
      <c r="D461" s="36"/>
      <c r="E461" s="1"/>
      <c r="F461" s="1"/>
      <c r="G461" s="68"/>
      <c r="H461" s="71"/>
      <c r="I461" s="71"/>
      <c r="J461" s="1"/>
      <c r="K461" s="1"/>
      <c r="L461" s="1"/>
      <c r="M461" s="5"/>
      <c r="N461" s="5"/>
      <c r="O461" s="5"/>
      <c r="P461" s="31"/>
      <c r="Q461" s="1"/>
      <c r="R461" s="64"/>
      <c r="S461" s="73"/>
      <c r="T461" s="74">
        <f t="shared" si="8"/>
        <v>79</v>
      </c>
      <c r="U461" s="75"/>
      <c r="V461" s="8" t="str" cm="1">
        <f t="array" ref="V461">IF(SUMPRODUCT((Tableau13[NOM DE LA STRUCTURE]=Tableau13[[#This Row],[NOM DE LA STRUCTURE]])*Tableau13[MONTANT PROPOSE POUR L''ACTION])=0,"",SUMPRODUCT((Tableau13[NOM DE LA STRUCTURE]=Tableau13[[#This Row],[NOM DE LA STRUCTURE]])*Tableau13[MONTANT PROPOSE POUR L''ACTION]))</f>
        <v/>
      </c>
      <c r="W461" s="79"/>
    </row>
    <row r="462" spans="1:23" ht="33" hidden="1" customHeight="1" x14ac:dyDescent="0.25">
      <c r="A462" s="13"/>
      <c r="B462" s="84"/>
      <c r="C462" s="1"/>
      <c r="D462" s="36"/>
      <c r="E462" s="1"/>
      <c r="F462" s="1"/>
      <c r="G462" s="68"/>
      <c r="H462" s="71"/>
      <c r="I462" s="71"/>
      <c r="J462" s="1"/>
      <c r="K462" s="1"/>
      <c r="L462" s="1"/>
      <c r="M462" s="5"/>
      <c r="N462" s="5"/>
      <c r="O462" s="5"/>
      <c r="P462" s="31"/>
      <c r="Q462" s="1"/>
      <c r="R462" s="64"/>
      <c r="S462" s="73"/>
      <c r="T462" s="74">
        <f t="shared" si="8"/>
        <v>79</v>
      </c>
      <c r="U462" s="75"/>
      <c r="V462" s="8" t="str" cm="1">
        <f t="array" ref="V462">IF(SUMPRODUCT((Tableau13[NOM DE LA STRUCTURE]=Tableau13[[#This Row],[NOM DE LA STRUCTURE]])*Tableau13[MONTANT PROPOSE POUR L''ACTION])=0,"",SUMPRODUCT((Tableau13[NOM DE LA STRUCTURE]=Tableau13[[#This Row],[NOM DE LA STRUCTURE]])*Tableau13[MONTANT PROPOSE POUR L''ACTION]))</f>
        <v/>
      </c>
      <c r="W462" s="79"/>
    </row>
    <row r="463" spans="1:23" ht="33" hidden="1" customHeight="1" x14ac:dyDescent="0.25">
      <c r="A463" s="13"/>
      <c r="B463" s="84"/>
      <c r="C463" s="1"/>
      <c r="D463" s="36"/>
      <c r="E463" s="1"/>
      <c r="F463" s="1"/>
      <c r="G463" s="68"/>
      <c r="H463" s="71"/>
      <c r="I463" s="71"/>
      <c r="J463" s="1"/>
      <c r="K463" s="1"/>
      <c r="L463" s="1"/>
      <c r="M463" s="5"/>
      <c r="N463" s="5"/>
      <c r="O463" s="5"/>
      <c r="P463" s="31"/>
      <c r="Q463" s="1"/>
      <c r="R463" s="64"/>
      <c r="S463" s="73"/>
      <c r="T463" s="74">
        <f t="shared" si="8"/>
        <v>79</v>
      </c>
      <c r="U463" s="75"/>
      <c r="V463" s="8" t="str" cm="1">
        <f t="array" ref="V463">IF(SUMPRODUCT((Tableau13[NOM DE LA STRUCTURE]=Tableau13[[#This Row],[NOM DE LA STRUCTURE]])*Tableau13[MONTANT PROPOSE POUR L''ACTION])=0,"",SUMPRODUCT((Tableau13[NOM DE LA STRUCTURE]=Tableau13[[#This Row],[NOM DE LA STRUCTURE]])*Tableau13[MONTANT PROPOSE POUR L''ACTION]))</f>
        <v/>
      </c>
      <c r="W463" s="79"/>
    </row>
    <row r="464" spans="1:23" ht="33" hidden="1" customHeight="1" x14ac:dyDescent="0.25">
      <c r="A464" s="13"/>
      <c r="B464" s="84"/>
      <c r="C464" s="1"/>
      <c r="D464" s="36"/>
      <c r="E464" s="1"/>
      <c r="F464" s="1"/>
      <c r="G464" s="68"/>
      <c r="H464" s="71"/>
      <c r="I464" s="71"/>
      <c r="J464" s="1"/>
      <c r="K464" s="1"/>
      <c r="L464" s="1"/>
      <c r="M464" s="5"/>
      <c r="N464" s="5"/>
      <c r="O464" s="5"/>
      <c r="P464" s="31"/>
      <c r="Q464" s="1"/>
      <c r="R464" s="64"/>
      <c r="S464" s="73"/>
      <c r="T464" s="74">
        <f t="shared" si="8"/>
        <v>79</v>
      </c>
      <c r="U464" s="75"/>
      <c r="V464" s="8" t="str" cm="1">
        <f t="array" ref="V464">IF(SUMPRODUCT((Tableau13[NOM DE LA STRUCTURE]=Tableau13[[#This Row],[NOM DE LA STRUCTURE]])*Tableau13[MONTANT PROPOSE POUR L''ACTION])=0,"",SUMPRODUCT((Tableau13[NOM DE LA STRUCTURE]=Tableau13[[#This Row],[NOM DE LA STRUCTURE]])*Tableau13[MONTANT PROPOSE POUR L''ACTION]))</f>
        <v/>
      </c>
      <c r="W464" s="79"/>
    </row>
    <row r="465" spans="1:23" ht="33" hidden="1" customHeight="1" x14ac:dyDescent="0.25">
      <c r="A465" s="13"/>
      <c r="B465" s="84"/>
      <c r="C465" s="1"/>
      <c r="D465" s="36"/>
      <c r="E465" s="1"/>
      <c r="F465" s="1"/>
      <c r="G465" s="68"/>
      <c r="H465" s="71"/>
      <c r="I465" s="71"/>
      <c r="J465" s="1"/>
      <c r="K465" s="1"/>
      <c r="L465" s="1"/>
      <c r="M465" s="5"/>
      <c r="N465" s="5"/>
      <c r="O465" s="5"/>
      <c r="P465" s="31"/>
      <c r="Q465" s="1"/>
      <c r="R465" s="64"/>
      <c r="S465" s="73"/>
      <c r="T465" s="74">
        <f t="shared" si="8"/>
        <v>79</v>
      </c>
      <c r="U465" s="75"/>
      <c r="V465" s="8" t="str" cm="1">
        <f t="array" ref="V465">IF(SUMPRODUCT((Tableau13[NOM DE LA STRUCTURE]=Tableau13[[#This Row],[NOM DE LA STRUCTURE]])*Tableau13[MONTANT PROPOSE POUR L''ACTION])=0,"",SUMPRODUCT((Tableau13[NOM DE LA STRUCTURE]=Tableau13[[#This Row],[NOM DE LA STRUCTURE]])*Tableau13[MONTANT PROPOSE POUR L''ACTION]))</f>
        <v/>
      </c>
      <c r="W465" s="79"/>
    </row>
    <row r="466" spans="1:23" ht="33" hidden="1" customHeight="1" x14ac:dyDescent="0.25">
      <c r="A466" s="13"/>
      <c r="B466" s="84"/>
      <c r="C466" s="1"/>
      <c r="D466" s="36"/>
      <c r="E466" s="1"/>
      <c r="F466" s="1"/>
      <c r="G466" s="68"/>
      <c r="H466" s="71"/>
      <c r="I466" s="71"/>
      <c r="J466" s="1"/>
      <c r="K466" s="1"/>
      <c r="L466" s="1"/>
      <c r="M466" s="5"/>
      <c r="N466" s="5"/>
      <c r="O466" s="5"/>
      <c r="P466" s="31"/>
      <c r="Q466" s="1"/>
      <c r="R466" s="64"/>
      <c r="S466" s="73"/>
      <c r="T466" s="74">
        <f t="shared" si="8"/>
        <v>79</v>
      </c>
      <c r="U466" s="75"/>
      <c r="V466" s="8" t="str" cm="1">
        <f t="array" ref="V466">IF(SUMPRODUCT((Tableau13[NOM DE LA STRUCTURE]=Tableau13[[#This Row],[NOM DE LA STRUCTURE]])*Tableau13[MONTANT PROPOSE POUR L''ACTION])=0,"",SUMPRODUCT((Tableau13[NOM DE LA STRUCTURE]=Tableau13[[#This Row],[NOM DE LA STRUCTURE]])*Tableau13[MONTANT PROPOSE POUR L''ACTION]))</f>
        <v/>
      </c>
      <c r="W466" s="79"/>
    </row>
    <row r="467" spans="1:23" ht="33" hidden="1" customHeight="1" x14ac:dyDescent="0.25">
      <c r="A467" s="13"/>
      <c r="B467" s="84"/>
      <c r="C467" s="1"/>
      <c r="D467" s="36"/>
      <c r="E467" s="1"/>
      <c r="F467" s="1"/>
      <c r="G467" s="68"/>
      <c r="H467" s="71"/>
      <c r="I467" s="71"/>
      <c r="J467" s="1"/>
      <c r="K467" s="1"/>
      <c r="L467" s="1"/>
      <c r="M467" s="5"/>
      <c r="N467" s="5"/>
      <c r="O467" s="5"/>
      <c r="P467" s="31"/>
      <c r="Q467" s="1"/>
      <c r="R467" s="64"/>
      <c r="S467" s="73"/>
      <c r="T467" s="74">
        <f t="shared" si="8"/>
        <v>79</v>
      </c>
      <c r="U467" s="75"/>
      <c r="V467" s="8" t="str" cm="1">
        <f t="array" ref="V467">IF(SUMPRODUCT((Tableau13[NOM DE LA STRUCTURE]=Tableau13[[#This Row],[NOM DE LA STRUCTURE]])*Tableau13[MONTANT PROPOSE POUR L''ACTION])=0,"",SUMPRODUCT((Tableau13[NOM DE LA STRUCTURE]=Tableau13[[#This Row],[NOM DE LA STRUCTURE]])*Tableau13[MONTANT PROPOSE POUR L''ACTION]))</f>
        <v/>
      </c>
      <c r="W467" s="79"/>
    </row>
    <row r="468" spans="1:23" ht="33" hidden="1" customHeight="1" x14ac:dyDescent="0.25">
      <c r="A468" s="13"/>
      <c r="B468" s="84"/>
      <c r="C468" s="1"/>
      <c r="D468" s="36"/>
      <c r="E468" s="1"/>
      <c r="F468" s="1"/>
      <c r="G468" s="68"/>
      <c r="H468" s="71"/>
      <c r="I468" s="71"/>
      <c r="J468" s="1"/>
      <c r="K468" s="1"/>
      <c r="L468" s="1"/>
      <c r="M468" s="5"/>
      <c r="N468" s="5"/>
      <c r="O468" s="5"/>
      <c r="P468" s="31"/>
      <c r="Q468" s="1"/>
      <c r="R468" s="64"/>
      <c r="S468" s="73"/>
      <c r="T468" s="74">
        <f t="shared" si="8"/>
        <v>79</v>
      </c>
      <c r="U468" s="75"/>
      <c r="V468" s="8" t="str" cm="1">
        <f t="array" ref="V468">IF(SUMPRODUCT((Tableau13[NOM DE LA STRUCTURE]=Tableau13[[#This Row],[NOM DE LA STRUCTURE]])*Tableau13[MONTANT PROPOSE POUR L''ACTION])=0,"",SUMPRODUCT((Tableau13[NOM DE LA STRUCTURE]=Tableau13[[#This Row],[NOM DE LA STRUCTURE]])*Tableau13[MONTANT PROPOSE POUR L''ACTION]))</f>
        <v/>
      </c>
      <c r="W468" s="79"/>
    </row>
    <row r="469" spans="1:23" ht="33" hidden="1" customHeight="1" x14ac:dyDescent="0.25">
      <c r="A469" s="13"/>
      <c r="B469" s="84"/>
      <c r="C469" s="1"/>
      <c r="D469" s="36"/>
      <c r="E469" s="1"/>
      <c r="F469" s="1"/>
      <c r="G469" s="68"/>
      <c r="H469" s="71"/>
      <c r="I469" s="71"/>
      <c r="J469" s="1"/>
      <c r="K469" s="1"/>
      <c r="L469" s="1"/>
      <c r="M469" s="5"/>
      <c r="N469" s="5"/>
      <c r="O469" s="5"/>
      <c r="P469" s="31"/>
      <c r="Q469" s="1"/>
      <c r="R469" s="64"/>
      <c r="S469" s="73"/>
      <c r="T469" s="74">
        <f t="shared" si="8"/>
        <v>79</v>
      </c>
      <c r="U469" s="75"/>
      <c r="V469" s="8" t="str" cm="1">
        <f t="array" ref="V469">IF(SUMPRODUCT((Tableau13[NOM DE LA STRUCTURE]=Tableau13[[#This Row],[NOM DE LA STRUCTURE]])*Tableau13[MONTANT PROPOSE POUR L''ACTION])=0,"",SUMPRODUCT((Tableau13[NOM DE LA STRUCTURE]=Tableau13[[#This Row],[NOM DE LA STRUCTURE]])*Tableau13[MONTANT PROPOSE POUR L''ACTION]))</f>
        <v/>
      </c>
      <c r="W469" s="79"/>
    </row>
    <row r="470" spans="1:23" ht="33" hidden="1" customHeight="1" x14ac:dyDescent="0.25">
      <c r="A470" s="13"/>
      <c r="B470" s="84"/>
      <c r="C470" s="1"/>
      <c r="D470" s="36"/>
      <c r="E470" s="1"/>
      <c r="F470" s="1"/>
      <c r="G470" s="68"/>
      <c r="H470" s="71"/>
      <c r="I470" s="71"/>
      <c r="J470" s="1"/>
      <c r="K470" s="1"/>
      <c r="L470" s="1"/>
      <c r="M470" s="5"/>
      <c r="N470" s="5"/>
      <c r="O470" s="5"/>
      <c r="P470" s="31"/>
      <c r="Q470" s="1"/>
      <c r="R470" s="64"/>
      <c r="S470" s="73"/>
      <c r="T470" s="74">
        <f t="shared" si="8"/>
        <v>79</v>
      </c>
      <c r="U470" s="75"/>
      <c r="V470" s="8" t="str" cm="1">
        <f t="array" ref="V470">IF(SUMPRODUCT((Tableau13[NOM DE LA STRUCTURE]=Tableau13[[#This Row],[NOM DE LA STRUCTURE]])*Tableau13[MONTANT PROPOSE POUR L''ACTION])=0,"",SUMPRODUCT((Tableau13[NOM DE LA STRUCTURE]=Tableau13[[#This Row],[NOM DE LA STRUCTURE]])*Tableau13[MONTANT PROPOSE POUR L''ACTION]))</f>
        <v/>
      </c>
      <c r="W470" s="79"/>
    </row>
    <row r="471" spans="1:23" ht="33" hidden="1" customHeight="1" x14ac:dyDescent="0.25">
      <c r="A471" s="13"/>
      <c r="B471" s="84"/>
      <c r="C471" s="1"/>
      <c r="D471" s="36"/>
      <c r="E471" s="1"/>
      <c r="F471" s="1"/>
      <c r="G471" s="68"/>
      <c r="H471" s="71"/>
      <c r="I471" s="71"/>
      <c r="J471" s="1"/>
      <c r="K471" s="1"/>
      <c r="L471" s="1"/>
      <c r="M471" s="5"/>
      <c r="N471" s="5"/>
      <c r="O471" s="5"/>
      <c r="P471" s="31"/>
      <c r="Q471" s="1"/>
      <c r="R471" s="64"/>
      <c r="S471" s="73"/>
      <c r="T471" s="74">
        <f t="shared" si="8"/>
        <v>79</v>
      </c>
      <c r="U471" s="75"/>
      <c r="V471" s="8" t="str" cm="1">
        <f t="array" ref="V471">IF(SUMPRODUCT((Tableau13[NOM DE LA STRUCTURE]=Tableau13[[#This Row],[NOM DE LA STRUCTURE]])*Tableau13[MONTANT PROPOSE POUR L''ACTION])=0,"",SUMPRODUCT((Tableau13[NOM DE LA STRUCTURE]=Tableau13[[#This Row],[NOM DE LA STRUCTURE]])*Tableau13[MONTANT PROPOSE POUR L''ACTION]))</f>
        <v/>
      </c>
      <c r="W471" s="79"/>
    </row>
    <row r="472" spans="1:23" ht="33" hidden="1" customHeight="1" x14ac:dyDescent="0.25">
      <c r="A472" s="13"/>
      <c r="B472" s="84"/>
      <c r="C472" s="1"/>
      <c r="D472" s="36"/>
      <c r="E472" s="1"/>
      <c r="F472" s="1"/>
      <c r="G472" s="68"/>
      <c r="H472" s="71"/>
      <c r="I472" s="71"/>
      <c r="J472" s="1"/>
      <c r="K472" s="1"/>
      <c r="L472" s="1"/>
      <c r="M472" s="5"/>
      <c r="N472" s="5"/>
      <c r="O472" s="5"/>
      <c r="P472" s="31"/>
      <c r="Q472" s="1"/>
      <c r="R472" s="64"/>
      <c r="S472" s="73"/>
      <c r="T472" s="74">
        <f t="shared" si="8"/>
        <v>79</v>
      </c>
      <c r="U472" s="75"/>
      <c r="V472" s="8" t="str" cm="1">
        <f t="array" ref="V472">IF(SUMPRODUCT((Tableau13[NOM DE LA STRUCTURE]=Tableau13[[#This Row],[NOM DE LA STRUCTURE]])*Tableau13[MONTANT PROPOSE POUR L''ACTION])=0,"",SUMPRODUCT((Tableau13[NOM DE LA STRUCTURE]=Tableau13[[#This Row],[NOM DE LA STRUCTURE]])*Tableau13[MONTANT PROPOSE POUR L''ACTION]))</f>
        <v/>
      </c>
      <c r="W472" s="79"/>
    </row>
    <row r="473" spans="1:23" ht="33" hidden="1" customHeight="1" x14ac:dyDescent="0.25">
      <c r="A473" s="13"/>
      <c r="B473" s="84"/>
      <c r="C473" s="1"/>
      <c r="D473" s="36"/>
      <c r="E473" s="1"/>
      <c r="F473" s="1"/>
      <c r="G473" s="68"/>
      <c r="H473" s="71"/>
      <c r="I473" s="71"/>
      <c r="J473" s="1"/>
      <c r="K473" s="1"/>
      <c r="L473" s="1"/>
      <c r="M473" s="5"/>
      <c r="N473" s="5"/>
      <c r="O473" s="5"/>
      <c r="P473" s="31"/>
      <c r="Q473" s="1"/>
      <c r="R473" s="64"/>
      <c r="S473" s="73"/>
      <c r="T473" s="74">
        <f t="shared" si="8"/>
        <v>79</v>
      </c>
      <c r="U473" s="75"/>
      <c r="V473" s="8" t="str" cm="1">
        <f t="array" ref="V473">IF(SUMPRODUCT((Tableau13[NOM DE LA STRUCTURE]=Tableau13[[#This Row],[NOM DE LA STRUCTURE]])*Tableau13[MONTANT PROPOSE POUR L''ACTION])=0,"",SUMPRODUCT((Tableau13[NOM DE LA STRUCTURE]=Tableau13[[#This Row],[NOM DE LA STRUCTURE]])*Tableau13[MONTANT PROPOSE POUR L''ACTION]))</f>
        <v/>
      </c>
      <c r="W473" s="79"/>
    </row>
    <row r="474" spans="1:23" ht="33" hidden="1" customHeight="1" x14ac:dyDescent="0.25">
      <c r="A474" s="13"/>
      <c r="B474" s="84"/>
      <c r="C474" s="1"/>
      <c r="D474" s="36"/>
      <c r="E474" s="1"/>
      <c r="F474" s="1"/>
      <c r="G474" s="68"/>
      <c r="H474" s="71"/>
      <c r="I474" s="71"/>
      <c r="J474" s="1"/>
      <c r="K474" s="1"/>
      <c r="L474" s="1"/>
      <c r="M474" s="5"/>
      <c r="N474" s="5"/>
      <c r="O474" s="5"/>
      <c r="P474" s="31"/>
      <c r="Q474" s="1"/>
      <c r="R474" s="64"/>
      <c r="S474" s="73"/>
      <c r="T474" s="74">
        <f t="shared" si="8"/>
        <v>79</v>
      </c>
      <c r="U474" s="75"/>
      <c r="V474" s="8" t="str" cm="1">
        <f t="array" ref="V474">IF(SUMPRODUCT((Tableau13[NOM DE LA STRUCTURE]=Tableau13[[#This Row],[NOM DE LA STRUCTURE]])*Tableau13[MONTANT PROPOSE POUR L''ACTION])=0,"",SUMPRODUCT((Tableau13[NOM DE LA STRUCTURE]=Tableau13[[#This Row],[NOM DE LA STRUCTURE]])*Tableau13[MONTANT PROPOSE POUR L''ACTION]))</f>
        <v/>
      </c>
      <c r="W474" s="79"/>
    </row>
    <row r="475" spans="1:23" ht="33" hidden="1" customHeight="1" x14ac:dyDescent="0.25">
      <c r="A475" s="13"/>
      <c r="B475" s="84"/>
      <c r="C475" s="1"/>
      <c r="D475" s="36"/>
      <c r="E475" s="1"/>
      <c r="F475" s="1"/>
      <c r="G475" s="68"/>
      <c r="H475" s="71"/>
      <c r="I475" s="71"/>
      <c r="J475" s="1"/>
      <c r="K475" s="1"/>
      <c r="L475" s="1"/>
      <c r="M475" s="5"/>
      <c r="N475" s="5"/>
      <c r="O475" s="5"/>
      <c r="P475" s="31"/>
      <c r="Q475" s="1"/>
      <c r="R475" s="64"/>
      <c r="S475" s="73"/>
      <c r="T475" s="74">
        <f t="shared" si="8"/>
        <v>79</v>
      </c>
      <c r="U475" s="75"/>
      <c r="V475" s="8" t="str" cm="1">
        <f t="array" ref="V475">IF(SUMPRODUCT((Tableau13[NOM DE LA STRUCTURE]=Tableau13[[#This Row],[NOM DE LA STRUCTURE]])*Tableau13[MONTANT PROPOSE POUR L''ACTION])=0,"",SUMPRODUCT((Tableau13[NOM DE LA STRUCTURE]=Tableau13[[#This Row],[NOM DE LA STRUCTURE]])*Tableau13[MONTANT PROPOSE POUR L''ACTION]))</f>
        <v/>
      </c>
      <c r="W475" s="79"/>
    </row>
    <row r="476" spans="1:23" ht="33" hidden="1" customHeight="1" x14ac:dyDescent="0.25">
      <c r="A476" s="13"/>
      <c r="B476" s="84"/>
      <c r="C476" s="1"/>
      <c r="D476" s="36"/>
      <c r="E476" s="1"/>
      <c r="F476" s="1"/>
      <c r="G476" s="68"/>
      <c r="H476" s="71"/>
      <c r="I476" s="71"/>
      <c r="J476" s="1"/>
      <c r="K476" s="1"/>
      <c r="L476" s="1"/>
      <c r="M476" s="5"/>
      <c r="N476" s="5"/>
      <c r="O476" s="5"/>
      <c r="P476" s="31"/>
      <c r="Q476" s="1"/>
      <c r="R476" s="64"/>
      <c r="S476" s="73"/>
      <c r="T476" s="74">
        <f t="shared" ref="T476:T539" si="9">IF(A476=A475,T475,T475+1)</f>
        <v>79</v>
      </c>
      <c r="U476" s="75"/>
      <c r="V476" s="8" t="str" cm="1">
        <f t="array" ref="V476">IF(SUMPRODUCT((Tableau13[NOM DE LA STRUCTURE]=Tableau13[[#This Row],[NOM DE LA STRUCTURE]])*Tableau13[MONTANT PROPOSE POUR L''ACTION])=0,"",SUMPRODUCT((Tableau13[NOM DE LA STRUCTURE]=Tableau13[[#This Row],[NOM DE LA STRUCTURE]])*Tableau13[MONTANT PROPOSE POUR L''ACTION]))</f>
        <v/>
      </c>
      <c r="W476" s="79"/>
    </row>
    <row r="477" spans="1:23" ht="33" hidden="1" customHeight="1" x14ac:dyDescent="0.25">
      <c r="A477" s="13"/>
      <c r="B477" s="84"/>
      <c r="C477" s="1"/>
      <c r="D477" s="36"/>
      <c r="E477" s="1"/>
      <c r="F477" s="1"/>
      <c r="G477" s="68"/>
      <c r="H477" s="71"/>
      <c r="I477" s="71"/>
      <c r="J477" s="1"/>
      <c r="K477" s="1"/>
      <c r="L477" s="1"/>
      <c r="M477" s="5"/>
      <c r="N477" s="5"/>
      <c r="O477" s="5"/>
      <c r="P477" s="31"/>
      <c r="Q477" s="1"/>
      <c r="R477" s="64"/>
      <c r="S477" s="73"/>
      <c r="T477" s="74">
        <f t="shared" si="9"/>
        <v>79</v>
      </c>
      <c r="U477" s="75"/>
      <c r="V477" s="8" t="str" cm="1">
        <f t="array" ref="V477">IF(SUMPRODUCT((Tableau13[NOM DE LA STRUCTURE]=Tableau13[[#This Row],[NOM DE LA STRUCTURE]])*Tableau13[MONTANT PROPOSE POUR L''ACTION])=0,"",SUMPRODUCT((Tableau13[NOM DE LA STRUCTURE]=Tableau13[[#This Row],[NOM DE LA STRUCTURE]])*Tableau13[MONTANT PROPOSE POUR L''ACTION]))</f>
        <v/>
      </c>
      <c r="W477" s="79"/>
    </row>
    <row r="478" spans="1:23" ht="33" hidden="1" customHeight="1" x14ac:dyDescent="0.25">
      <c r="A478" s="13"/>
      <c r="B478" s="84"/>
      <c r="C478" s="1"/>
      <c r="D478" s="36"/>
      <c r="E478" s="1"/>
      <c r="F478" s="1"/>
      <c r="G478" s="68"/>
      <c r="H478" s="71"/>
      <c r="I478" s="71"/>
      <c r="J478" s="1"/>
      <c r="K478" s="1"/>
      <c r="L478" s="1"/>
      <c r="M478" s="5"/>
      <c r="N478" s="5"/>
      <c r="O478" s="5"/>
      <c r="P478" s="31"/>
      <c r="Q478" s="1"/>
      <c r="R478" s="64"/>
      <c r="S478" s="73"/>
      <c r="T478" s="74">
        <f t="shared" si="9"/>
        <v>79</v>
      </c>
      <c r="U478" s="75"/>
      <c r="V478" s="8" t="str" cm="1">
        <f t="array" ref="V478">IF(SUMPRODUCT((Tableau13[NOM DE LA STRUCTURE]=Tableau13[[#This Row],[NOM DE LA STRUCTURE]])*Tableau13[MONTANT PROPOSE POUR L''ACTION])=0,"",SUMPRODUCT((Tableau13[NOM DE LA STRUCTURE]=Tableau13[[#This Row],[NOM DE LA STRUCTURE]])*Tableau13[MONTANT PROPOSE POUR L''ACTION]))</f>
        <v/>
      </c>
      <c r="W478" s="79"/>
    </row>
    <row r="479" spans="1:23" ht="33" hidden="1" customHeight="1" x14ac:dyDescent="0.25">
      <c r="A479" s="13"/>
      <c r="B479" s="84"/>
      <c r="C479" s="1"/>
      <c r="D479" s="36"/>
      <c r="E479" s="1"/>
      <c r="F479" s="1"/>
      <c r="G479" s="68"/>
      <c r="H479" s="71"/>
      <c r="I479" s="71"/>
      <c r="J479" s="1"/>
      <c r="K479" s="1"/>
      <c r="L479" s="1"/>
      <c r="M479" s="5"/>
      <c r="N479" s="5"/>
      <c r="O479" s="5"/>
      <c r="P479" s="31"/>
      <c r="Q479" s="1"/>
      <c r="R479" s="64"/>
      <c r="S479" s="73"/>
      <c r="T479" s="74">
        <f t="shared" si="9"/>
        <v>79</v>
      </c>
      <c r="U479" s="75"/>
      <c r="V479" s="8" t="str" cm="1">
        <f t="array" ref="V479">IF(SUMPRODUCT((Tableau13[NOM DE LA STRUCTURE]=Tableau13[[#This Row],[NOM DE LA STRUCTURE]])*Tableau13[MONTANT PROPOSE POUR L''ACTION])=0,"",SUMPRODUCT((Tableau13[NOM DE LA STRUCTURE]=Tableau13[[#This Row],[NOM DE LA STRUCTURE]])*Tableau13[MONTANT PROPOSE POUR L''ACTION]))</f>
        <v/>
      </c>
      <c r="W479" s="79"/>
    </row>
    <row r="480" spans="1:23" ht="33" hidden="1" customHeight="1" x14ac:dyDescent="0.25">
      <c r="A480" s="13"/>
      <c r="B480" s="84"/>
      <c r="C480" s="1"/>
      <c r="D480" s="36"/>
      <c r="E480" s="1"/>
      <c r="F480" s="1"/>
      <c r="G480" s="68"/>
      <c r="H480" s="71"/>
      <c r="I480" s="71"/>
      <c r="J480" s="1"/>
      <c r="K480" s="1"/>
      <c r="L480" s="1"/>
      <c r="M480" s="5"/>
      <c r="N480" s="5"/>
      <c r="O480" s="5"/>
      <c r="P480" s="31"/>
      <c r="Q480" s="1"/>
      <c r="R480" s="64"/>
      <c r="S480" s="73"/>
      <c r="T480" s="74">
        <f t="shared" si="9"/>
        <v>79</v>
      </c>
      <c r="U480" s="75"/>
      <c r="V480" s="8" t="str" cm="1">
        <f t="array" ref="V480">IF(SUMPRODUCT((Tableau13[NOM DE LA STRUCTURE]=Tableau13[[#This Row],[NOM DE LA STRUCTURE]])*Tableau13[MONTANT PROPOSE POUR L''ACTION])=0,"",SUMPRODUCT((Tableau13[NOM DE LA STRUCTURE]=Tableau13[[#This Row],[NOM DE LA STRUCTURE]])*Tableau13[MONTANT PROPOSE POUR L''ACTION]))</f>
        <v/>
      </c>
      <c r="W480" s="79"/>
    </row>
    <row r="481" spans="1:23" ht="33" hidden="1" customHeight="1" x14ac:dyDescent="0.25">
      <c r="A481" s="13"/>
      <c r="B481" s="84"/>
      <c r="C481" s="1"/>
      <c r="D481" s="36"/>
      <c r="E481" s="1"/>
      <c r="F481" s="1"/>
      <c r="G481" s="68"/>
      <c r="H481" s="71"/>
      <c r="I481" s="71"/>
      <c r="J481" s="1"/>
      <c r="K481" s="1"/>
      <c r="L481" s="1"/>
      <c r="M481" s="5"/>
      <c r="N481" s="5"/>
      <c r="O481" s="5"/>
      <c r="P481" s="31"/>
      <c r="Q481" s="1"/>
      <c r="R481" s="64"/>
      <c r="S481" s="73"/>
      <c r="T481" s="74">
        <f t="shared" si="9"/>
        <v>79</v>
      </c>
      <c r="U481" s="75"/>
      <c r="V481" s="8" t="str" cm="1">
        <f t="array" ref="V481">IF(SUMPRODUCT((Tableau13[NOM DE LA STRUCTURE]=Tableau13[[#This Row],[NOM DE LA STRUCTURE]])*Tableau13[MONTANT PROPOSE POUR L''ACTION])=0,"",SUMPRODUCT((Tableau13[NOM DE LA STRUCTURE]=Tableau13[[#This Row],[NOM DE LA STRUCTURE]])*Tableau13[MONTANT PROPOSE POUR L''ACTION]))</f>
        <v/>
      </c>
      <c r="W481" s="79"/>
    </row>
    <row r="482" spans="1:23" ht="33" hidden="1" customHeight="1" x14ac:dyDescent="0.25">
      <c r="A482" s="13"/>
      <c r="B482" s="84"/>
      <c r="C482" s="1"/>
      <c r="D482" s="36"/>
      <c r="E482" s="1"/>
      <c r="F482" s="1"/>
      <c r="G482" s="68"/>
      <c r="H482" s="71"/>
      <c r="I482" s="71"/>
      <c r="J482" s="1"/>
      <c r="K482" s="1"/>
      <c r="L482" s="1"/>
      <c r="M482" s="5"/>
      <c r="N482" s="5"/>
      <c r="O482" s="5"/>
      <c r="P482" s="31"/>
      <c r="Q482" s="1"/>
      <c r="R482" s="64"/>
      <c r="S482" s="73"/>
      <c r="T482" s="74">
        <f t="shared" si="9"/>
        <v>79</v>
      </c>
      <c r="U482" s="75"/>
      <c r="V482" s="8" t="str" cm="1">
        <f t="array" ref="V482">IF(SUMPRODUCT((Tableau13[NOM DE LA STRUCTURE]=Tableau13[[#This Row],[NOM DE LA STRUCTURE]])*Tableau13[MONTANT PROPOSE POUR L''ACTION])=0,"",SUMPRODUCT((Tableau13[NOM DE LA STRUCTURE]=Tableau13[[#This Row],[NOM DE LA STRUCTURE]])*Tableau13[MONTANT PROPOSE POUR L''ACTION]))</f>
        <v/>
      </c>
      <c r="W482" s="79"/>
    </row>
    <row r="483" spans="1:23" ht="33" hidden="1" customHeight="1" x14ac:dyDescent="0.25">
      <c r="A483" s="13"/>
      <c r="B483" s="84"/>
      <c r="C483" s="1"/>
      <c r="D483" s="36"/>
      <c r="E483" s="1"/>
      <c r="F483" s="1"/>
      <c r="G483" s="68"/>
      <c r="H483" s="71"/>
      <c r="I483" s="71"/>
      <c r="J483" s="1"/>
      <c r="K483" s="1"/>
      <c r="L483" s="1"/>
      <c r="M483" s="5"/>
      <c r="N483" s="5"/>
      <c r="O483" s="5"/>
      <c r="P483" s="31"/>
      <c r="Q483" s="1"/>
      <c r="R483" s="64"/>
      <c r="S483" s="73"/>
      <c r="T483" s="74">
        <f t="shared" si="9"/>
        <v>79</v>
      </c>
      <c r="U483" s="75"/>
      <c r="V483" s="8" t="str" cm="1">
        <f t="array" ref="V483">IF(SUMPRODUCT((Tableau13[NOM DE LA STRUCTURE]=Tableau13[[#This Row],[NOM DE LA STRUCTURE]])*Tableau13[MONTANT PROPOSE POUR L''ACTION])=0,"",SUMPRODUCT((Tableau13[NOM DE LA STRUCTURE]=Tableau13[[#This Row],[NOM DE LA STRUCTURE]])*Tableau13[MONTANT PROPOSE POUR L''ACTION]))</f>
        <v/>
      </c>
      <c r="W483" s="79"/>
    </row>
    <row r="484" spans="1:23" ht="33" hidden="1" customHeight="1" x14ac:dyDescent="0.25">
      <c r="A484" s="13"/>
      <c r="B484" s="84"/>
      <c r="C484" s="1"/>
      <c r="D484" s="36"/>
      <c r="E484" s="1"/>
      <c r="F484" s="1"/>
      <c r="G484" s="68"/>
      <c r="H484" s="71"/>
      <c r="I484" s="71"/>
      <c r="J484" s="1"/>
      <c r="K484" s="1"/>
      <c r="L484" s="1"/>
      <c r="M484" s="5"/>
      <c r="N484" s="5"/>
      <c r="O484" s="5"/>
      <c r="P484" s="31"/>
      <c r="Q484" s="1"/>
      <c r="R484" s="64"/>
      <c r="S484" s="73"/>
      <c r="T484" s="74">
        <f t="shared" si="9"/>
        <v>79</v>
      </c>
      <c r="U484" s="75"/>
      <c r="V484" s="8" t="str" cm="1">
        <f t="array" ref="V484">IF(SUMPRODUCT((Tableau13[NOM DE LA STRUCTURE]=Tableau13[[#This Row],[NOM DE LA STRUCTURE]])*Tableau13[MONTANT PROPOSE POUR L''ACTION])=0,"",SUMPRODUCT((Tableau13[NOM DE LA STRUCTURE]=Tableau13[[#This Row],[NOM DE LA STRUCTURE]])*Tableau13[MONTANT PROPOSE POUR L''ACTION]))</f>
        <v/>
      </c>
      <c r="W484" s="79"/>
    </row>
    <row r="485" spans="1:23" ht="33" hidden="1" customHeight="1" x14ac:dyDescent="0.25">
      <c r="A485" s="13"/>
      <c r="B485" s="84"/>
      <c r="C485" s="1"/>
      <c r="D485" s="36"/>
      <c r="E485" s="1"/>
      <c r="F485" s="1"/>
      <c r="G485" s="68"/>
      <c r="H485" s="71"/>
      <c r="I485" s="71"/>
      <c r="J485" s="1"/>
      <c r="K485" s="1"/>
      <c r="L485" s="1"/>
      <c r="M485" s="5"/>
      <c r="N485" s="5"/>
      <c r="O485" s="5"/>
      <c r="P485" s="31"/>
      <c r="Q485" s="1"/>
      <c r="R485" s="64"/>
      <c r="S485" s="73"/>
      <c r="T485" s="74">
        <f t="shared" si="9"/>
        <v>79</v>
      </c>
      <c r="U485" s="75"/>
      <c r="V485" s="8" t="str" cm="1">
        <f t="array" ref="V485">IF(SUMPRODUCT((Tableau13[NOM DE LA STRUCTURE]=Tableau13[[#This Row],[NOM DE LA STRUCTURE]])*Tableau13[MONTANT PROPOSE POUR L''ACTION])=0,"",SUMPRODUCT((Tableau13[NOM DE LA STRUCTURE]=Tableau13[[#This Row],[NOM DE LA STRUCTURE]])*Tableau13[MONTANT PROPOSE POUR L''ACTION]))</f>
        <v/>
      </c>
      <c r="W485" s="79"/>
    </row>
    <row r="486" spans="1:23" ht="33" hidden="1" customHeight="1" x14ac:dyDescent="0.25">
      <c r="A486" s="13"/>
      <c r="B486" s="84"/>
      <c r="C486" s="1"/>
      <c r="D486" s="36"/>
      <c r="E486" s="1"/>
      <c r="F486" s="1"/>
      <c r="G486" s="68"/>
      <c r="H486" s="71"/>
      <c r="I486" s="71"/>
      <c r="J486" s="1"/>
      <c r="K486" s="1"/>
      <c r="L486" s="1"/>
      <c r="M486" s="5"/>
      <c r="N486" s="5"/>
      <c r="O486" s="5"/>
      <c r="P486" s="31"/>
      <c r="Q486" s="1"/>
      <c r="R486" s="64"/>
      <c r="S486" s="73"/>
      <c r="T486" s="74">
        <f t="shared" si="9"/>
        <v>79</v>
      </c>
      <c r="U486" s="75"/>
      <c r="V486" s="8" t="str" cm="1">
        <f t="array" ref="V486">IF(SUMPRODUCT((Tableau13[NOM DE LA STRUCTURE]=Tableau13[[#This Row],[NOM DE LA STRUCTURE]])*Tableau13[MONTANT PROPOSE POUR L''ACTION])=0,"",SUMPRODUCT((Tableau13[NOM DE LA STRUCTURE]=Tableau13[[#This Row],[NOM DE LA STRUCTURE]])*Tableau13[MONTANT PROPOSE POUR L''ACTION]))</f>
        <v/>
      </c>
      <c r="W486" s="79"/>
    </row>
    <row r="487" spans="1:23" ht="33" hidden="1" customHeight="1" x14ac:dyDescent="0.25">
      <c r="A487" s="13"/>
      <c r="B487" s="84"/>
      <c r="C487" s="1"/>
      <c r="D487" s="36"/>
      <c r="E487" s="1"/>
      <c r="F487" s="1"/>
      <c r="G487" s="68"/>
      <c r="H487" s="71"/>
      <c r="I487" s="71"/>
      <c r="J487" s="1"/>
      <c r="K487" s="1"/>
      <c r="L487" s="1"/>
      <c r="M487" s="5"/>
      <c r="N487" s="5"/>
      <c r="O487" s="5"/>
      <c r="P487" s="31"/>
      <c r="Q487" s="1"/>
      <c r="R487" s="64"/>
      <c r="S487" s="73"/>
      <c r="T487" s="74">
        <f t="shared" si="9"/>
        <v>79</v>
      </c>
      <c r="U487" s="75"/>
      <c r="V487" s="8" t="str" cm="1">
        <f t="array" ref="V487">IF(SUMPRODUCT((Tableau13[NOM DE LA STRUCTURE]=Tableau13[[#This Row],[NOM DE LA STRUCTURE]])*Tableau13[MONTANT PROPOSE POUR L''ACTION])=0,"",SUMPRODUCT((Tableau13[NOM DE LA STRUCTURE]=Tableau13[[#This Row],[NOM DE LA STRUCTURE]])*Tableau13[MONTANT PROPOSE POUR L''ACTION]))</f>
        <v/>
      </c>
      <c r="W487" s="79"/>
    </row>
    <row r="488" spans="1:23" ht="33" hidden="1" customHeight="1" x14ac:dyDescent="0.25">
      <c r="A488" s="13"/>
      <c r="B488" s="84"/>
      <c r="C488" s="1"/>
      <c r="D488" s="36"/>
      <c r="E488" s="1"/>
      <c r="F488" s="1"/>
      <c r="G488" s="68"/>
      <c r="H488" s="71"/>
      <c r="I488" s="71"/>
      <c r="J488" s="1"/>
      <c r="K488" s="1"/>
      <c r="L488" s="1"/>
      <c r="M488" s="5"/>
      <c r="N488" s="5"/>
      <c r="O488" s="5"/>
      <c r="P488" s="31"/>
      <c r="Q488" s="1"/>
      <c r="R488" s="64"/>
      <c r="S488" s="73"/>
      <c r="T488" s="74">
        <f t="shared" si="9"/>
        <v>79</v>
      </c>
      <c r="U488" s="75"/>
      <c r="V488" s="8" t="str" cm="1">
        <f t="array" ref="V488">IF(SUMPRODUCT((Tableau13[NOM DE LA STRUCTURE]=Tableau13[[#This Row],[NOM DE LA STRUCTURE]])*Tableau13[MONTANT PROPOSE POUR L''ACTION])=0,"",SUMPRODUCT((Tableau13[NOM DE LA STRUCTURE]=Tableau13[[#This Row],[NOM DE LA STRUCTURE]])*Tableau13[MONTANT PROPOSE POUR L''ACTION]))</f>
        <v/>
      </c>
      <c r="W488" s="79"/>
    </row>
    <row r="489" spans="1:23" ht="33" hidden="1" customHeight="1" x14ac:dyDescent="0.25">
      <c r="A489" s="13"/>
      <c r="B489" s="84"/>
      <c r="C489" s="1"/>
      <c r="D489" s="36"/>
      <c r="E489" s="1"/>
      <c r="F489" s="1"/>
      <c r="G489" s="68"/>
      <c r="H489" s="71"/>
      <c r="I489" s="71"/>
      <c r="J489" s="1"/>
      <c r="K489" s="1"/>
      <c r="L489" s="1"/>
      <c r="M489" s="5"/>
      <c r="N489" s="5"/>
      <c r="O489" s="5"/>
      <c r="P489" s="31"/>
      <c r="Q489" s="1"/>
      <c r="R489" s="64"/>
      <c r="S489" s="73"/>
      <c r="T489" s="74">
        <f t="shared" si="9"/>
        <v>79</v>
      </c>
      <c r="U489" s="75"/>
      <c r="V489" s="8" t="str" cm="1">
        <f t="array" ref="V489">IF(SUMPRODUCT((Tableau13[NOM DE LA STRUCTURE]=Tableau13[[#This Row],[NOM DE LA STRUCTURE]])*Tableau13[MONTANT PROPOSE POUR L''ACTION])=0,"",SUMPRODUCT((Tableau13[NOM DE LA STRUCTURE]=Tableau13[[#This Row],[NOM DE LA STRUCTURE]])*Tableau13[MONTANT PROPOSE POUR L''ACTION]))</f>
        <v/>
      </c>
      <c r="W489" s="79"/>
    </row>
    <row r="490" spans="1:23" ht="33" hidden="1" customHeight="1" x14ac:dyDescent="0.25">
      <c r="A490" s="13"/>
      <c r="B490" s="84"/>
      <c r="C490" s="1"/>
      <c r="D490" s="36"/>
      <c r="E490" s="1"/>
      <c r="F490" s="1"/>
      <c r="G490" s="68"/>
      <c r="H490" s="71"/>
      <c r="I490" s="71"/>
      <c r="J490" s="1"/>
      <c r="K490" s="1"/>
      <c r="L490" s="1"/>
      <c r="M490" s="5"/>
      <c r="N490" s="5"/>
      <c r="O490" s="5"/>
      <c r="P490" s="31"/>
      <c r="Q490" s="1"/>
      <c r="R490" s="64"/>
      <c r="S490" s="73"/>
      <c r="T490" s="74">
        <f t="shared" si="9"/>
        <v>79</v>
      </c>
      <c r="U490" s="75"/>
      <c r="V490" s="8" t="str" cm="1">
        <f t="array" ref="V490">IF(SUMPRODUCT((Tableau13[NOM DE LA STRUCTURE]=Tableau13[[#This Row],[NOM DE LA STRUCTURE]])*Tableau13[MONTANT PROPOSE POUR L''ACTION])=0,"",SUMPRODUCT((Tableau13[NOM DE LA STRUCTURE]=Tableau13[[#This Row],[NOM DE LA STRUCTURE]])*Tableau13[MONTANT PROPOSE POUR L''ACTION]))</f>
        <v/>
      </c>
      <c r="W490" s="79"/>
    </row>
    <row r="491" spans="1:23" ht="33" hidden="1" customHeight="1" x14ac:dyDescent="0.25">
      <c r="A491" s="13"/>
      <c r="B491" s="84"/>
      <c r="C491" s="1"/>
      <c r="D491" s="36"/>
      <c r="E491" s="1"/>
      <c r="F491" s="1"/>
      <c r="G491" s="68"/>
      <c r="H491" s="71"/>
      <c r="I491" s="71"/>
      <c r="J491" s="1"/>
      <c r="K491" s="1"/>
      <c r="L491" s="1"/>
      <c r="M491" s="5"/>
      <c r="N491" s="5"/>
      <c r="O491" s="5"/>
      <c r="P491" s="31"/>
      <c r="Q491" s="1"/>
      <c r="R491" s="64"/>
      <c r="S491" s="73"/>
      <c r="T491" s="74">
        <f t="shared" si="9"/>
        <v>79</v>
      </c>
      <c r="U491" s="75"/>
      <c r="V491" s="8" t="str" cm="1">
        <f t="array" ref="V491">IF(SUMPRODUCT((Tableau13[NOM DE LA STRUCTURE]=Tableau13[[#This Row],[NOM DE LA STRUCTURE]])*Tableau13[MONTANT PROPOSE POUR L''ACTION])=0,"",SUMPRODUCT((Tableau13[NOM DE LA STRUCTURE]=Tableau13[[#This Row],[NOM DE LA STRUCTURE]])*Tableau13[MONTANT PROPOSE POUR L''ACTION]))</f>
        <v/>
      </c>
      <c r="W491" s="79"/>
    </row>
    <row r="492" spans="1:23" ht="33" hidden="1" customHeight="1" x14ac:dyDescent="0.25">
      <c r="A492" s="13"/>
      <c r="B492" s="84"/>
      <c r="C492" s="1"/>
      <c r="D492" s="36"/>
      <c r="E492" s="1"/>
      <c r="F492" s="1"/>
      <c r="G492" s="68"/>
      <c r="H492" s="71"/>
      <c r="I492" s="71"/>
      <c r="J492" s="1"/>
      <c r="K492" s="1"/>
      <c r="L492" s="1"/>
      <c r="M492" s="5"/>
      <c r="N492" s="5"/>
      <c r="O492" s="5"/>
      <c r="P492" s="31"/>
      <c r="Q492" s="1"/>
      <c r="R492" s="64"/>
      <c r="S492" s="73"/>
      <c r="T492" s="74">
        <f t="shared" si="9"/>
        <v>79</v>
      </c>
      <c r="U492" s="75"/>
      <c r="V492" s="8" t="str" cm="1">
        <f t="array" ref="V492">IF(SUMPRODUCT((Tableau13[NOM DE LA STRUCTURE]=Tableau13[[#This Row],[NOM DE LA STRUCTURE]])*Tableau13[MONTANT PROPOSE POUR L''ACTION])=0,"",SUMPRODUCT((Tableau13[NOM DE LA STRUCTURE]=Tableau13[[#This Row],[NOM DE LA STRUCTURE]])*Tableau13[MONTANT PROPOSE POUR L''ACTION]))</f>
        <v/>
      </c>
      <c r="W492" s="79"/>
    </row>
    <row r="493" spans="1:23" ht="33" hidden="1" customHeight="1" x14ac:dyDescent="0.25">
      <c r="A493" s="13"/>
      <c r="B493" s="84"/>
      <c r="C493" s="1"/>
      <c r="D493" s="36"/>
      <c r="E493" s="1"/>
      <c r="F493" s="1"/>
      <c r="G493" s="68"/>
      <c r="H493" s="71"/>
      <c r="I493" s="71"/>
      <c r="J493" s="1"/>
      <c r="K493" s="1"/>
      <c r="L493" s="1"/>
      <c r="M493" s="5"/>
      <c r="N493" s="5"/>
      <c r="O493" s="5"/>
      <c r="P493" s="31"/>
      <c r="Q493" s="1"/>
      <c r="R493" s="64"/>
      <c r="S493" s="73"/>
      <c r="T493" s="74">
        <f t="shared" si="9"/>
        <v>79</v>
      </c>
      <c r="U493" s="75"/>
      <c r="V493" s="8" t="str" cm="1">
        <f t="array" ref="V493">IF(SUMPRODUCT((Tableau13[NOM DE LA STRUCTURE]=Tableau13[[#This Row],[NOM DE LA STRUCTURE]])*Tableau13[MONTANT PROPOSE POUR L''ACTION])=0,"",SUMPRODUCT((Tableau13[NOM DE LA STRUCTURE]=Tableau13[[#This Row],[NOM DE LA STRUCTURE]])*Tableau13[MONTANT PROPOSE POUR L''ACTION]))</f>
        <v/>
      </c>
      <c r="W493" s="79"/>
    </row>
    <row r="494" spans="1:23" ht="33" hidden="1" customHeight="1" x14ac:dyDescent="0.25">
      <c r="A494" s="13"/>
      <c r="B494" s="84"/>
      <c r="C494" s="1"/>
      <c r="D494" s="36"/>
      <c r="E494" s="1"/>
      <c r="F494" s="1"/>
      <c r="G494" s="68"/>
      <c r="H494" s="71"/>
      <c r="I494" s="71"/>
      <c r="J494" s="1"/>
      <c r="K494" s="1"/>
      <c r="L494" s="1"/>
      <c r="M494" s="5"/>
      <c r="N494" s="5"/>
      <c r="O494" s="5"/>
      <c r="P494" s="31"/>
      <c r="Q494" s="1"/>
      <c r="R494" s="64"/>
      <c r="S494" s="73"/>
      <c r="T494" s="74">
        <f t="shared" si="9"/>
        <v>79</v>
      </c>
      <c r="U494" s="75"/>
      <c r="V494" s="8" t="str" cm="1">
        <f t="array" ref="V494">IF(SUMPRODUCT((Tableau13[NOM DE LA STRUCTURE]=Tableau13[[#This Row],[NOM DE LA STRUCTURE]])*Tableau13[MONTANT PROPOSE POUR L''ACTION])=0,"",SUMPRODUCT((Tableau13[NOM DE LA STRUCTURE]=Tableau13[[#This Row],[NOM DE LA STRUCTURE]])*Tableau13[MONTANT PROPOSE POUR L''ACTION]))</f>
        <v/>
      </c>
      <c r="W494" s="79"/>
    </row>
    <row r="495" spans="1:23" ht="33" hidden="1" customHeight="1" x14ac:dyDescent="0.25">
      <c r="A495" s="13"/>
      <c r="B495" s="84"/>
      <c r="C495" s="1"/>
      <c r="D495" s="36"/>
      <c r="E495" s="1"/>
      <c r="F495" s="1"/>
      <c r="G495" s="68"/>
      <c r="H495" s="71"/>
      <c r="I495" s="71"/>
      <c r="J495" s="1"/>
      <c r="K495" s="1"/>
      <c r="L495" s="1"/>
      <c r="M495" s="5"/>
      <c r="N495" s="5"/>
      <c r="O495" s="5"/>
      <c r="P495" s="31"/>
      <c r="Q495" s="1"/>
      <c r="R495" s="64"/>
      <c r="S495" s="73"/>
      <c r="T495" s="74">
        <f t="shared" si="9"/>
        <v>79</v>
      </c>
      <c r="U495" s="75"/>
      <c r="V495" s="8" t="str" cm="1">
        <f t="array" ref="V495">IF(SUMPRODUCT((Tableau13[NOM DE LA STRUCTURE]=Tableau13[[#This Row],[NOM DE LA STRUCTURE]])*Tableau13[MONTANT PROPOSE POUR L''ACTION])=0,"",SUMPRODUCT((Tableau13[NOM DE LA STRUCTURE]=Tableau13[[#This Row],[NOM DE LA STRUCTURE]])*Tableau13[MONTANT PROPOSE POUR L''ACTION]))</f>
        <v/>
      </c>
      <c r="W495" s="79"/>
    </row>
    <row r="496" spans="1:23" ht="33" hidden="1" customHeight="1" x14ac:dyDescent="0.25">
      <c r="A496" s="13"/>
      <c r="B496" s="84"/>
      <c r="C496" s="1"/>
      <c r="D496" s="36"/>
      <c r="E496" s="1"/>
      <c r="F496" s="1"/>
      <c r="G496" s="68"/>
      <c r="H496" s="71"/>
      <c r="I496" s="71"/>
      <c r="J496" s="1"/>
      <c r="K496" s="1"/>
      <c r="L496" s="1"/>
      <c r="M496" s="5"/>
      <c r="N496" s="5"/>
      <c r="O496" s="5"/>
      <c r="P496" s="31"/>
      <c r="Q496" s="1"/>
      <c r="R496" s="64"/>
      <c r="S496" s="73"/>
      <c r="T496" s="74">
        <f t="shared" si="9"/>
        <v>79</v>
      </c>
      <c r="U496" s="75"/>
      <c r="V496" s="8" t="str" cm="1">
        <f t="array" ref="V496">IF(SUMPRODUCT((Tableau13[NOM DE LA STRUCTURE]=Tableau13[[#This Row],[NOM DE LA STRUCTURE]])*Tableau13[MONTANT PROPOSE POUR L''ACTION])=0,"",SUMPRODUCT((Tableau13[NOM DE LA STRUCTURE]=Tableau13[[#This Row],[NOM DE LA STRUCTURE]])*Tableau13[MONTANT PROPOSE POUR L''ACTION]))</f>
        <v/>
      </c>
      <c r="W496" s="79"/>
    </row>
    <row r="497" spans="1:23" ht="33" hidden="1" customHeight="1" x14ac:dyDescent="0.25">
      <c r="A497" s="13"/>
      <c r="B497" s="84"/>
      <c r="C497" s="1"/>
      <c r="D497" s="36">
        <f>_xlfn.XLOOKUP(C497,'Export Action'!$A$3:$A$1999,'Export Action'!$X$3:$X$1999)</f>
        <v>0</v>
      </c>
      <c r="E497" s="1"/>
      <c r="F497" s="1"/>
      <c r="G497" s="68"/>
      <c r="H497" s="71"/>
      <c r="I497" s="71"/>
      <c r="J497" s="1"/>
      <c r="K497" s="1"/>
      <c r="L497" s="1"/>
      <c r="M497" s="5"/>
      <c r="N497" s="5"/>
      <c r="O497" s="5"/>
      <c r="P497" s="31"/>
      <c r="Q497" s="1"/>
      <c r="R497" s="64"/>
      <c r="S497" s="73"/>
      <c r="T497" s="74">
        <f t="shared" si="9"/>
        <v>79</v>
      </c>
      <c r="U497" s="75"/>
      <c r="V497" s="8" t="str" cm="1">
        <f t="array" ref="V497">IF(SUMPRODUCT((Tableau13[NOM DE LA STRUCTURE]=Tableau13[[#This Row],[NOM DE LA STRUCTURE]])*Tableau13[MONTANT PROPOSE POUR L''ACTION])=0,"",SUMPRODUCT((Tableau13[NOM DE LA STRUCTURE]=Tableau13[[#This Row],[NOM DE LA STRUCTURE]])*Tableau13[MONTANT PROPOSE POUR L''ACTION]))</f>
        <v/>
      </c>
      <c r="W497" s="79"/>
    </row>
    <row r="498" spans="1:23" ht="33" hidden="1" customHeight="1" x14ac:dyDescent="0.25">
      <c r="A498" s="13"/>
      <c r="B498" s="84"/>
      <c r="C498" s="1"/>
      <c r="D498" s="36">
        <f>_xlfn.XLOOKUP(C498,'Export Action'!$A$3:$A$1999,'Export Action'!$X$3:$X$1999)</f>
        <v>0</v>
      </c>
      <c r="E498" s="1"/>
      <c r="F498" s="1"/>
      <c r="G498" s="68"/>
      <c r="H498" s="71"/>
      <c r="I498" s="71"/>
      <c r="J498" s="1"/>
      <c r="K498" s="1"/>
      <c r="L498" s="1"/>
      <c r="M498" s="5"/>
      <c r="N498" s="5"/>
      <c r="O498" s="5"/>
      <c r="P498" s="31"/>
      <c r="Q498" s="1"/>
      <c r="R498" s="64"/>
      <c r="S498" s="73"/>
      <c r="T498" s="74">
        <f t="shared" si="9"/>
        <v>79</v>
      </c>
      <c r="U498" s="75"/>
      <c r="V498" s="8" t="str" cm="1">
        <f t="array" ref="V498">IF(SUMPRODUCT((Tableau13[NOM DE LA STRUCTURE]=Tableau13[[#This Row],[NOM DE LA STRUCTURE]])*Tableau13[MONTANT PROPOSE POUR L''ACTION])=0,"",SUMPRODUCT((Tableau13[NOM DE LA STRUCTURE]=Tableau13[[#This Row],[NOM DE LA STRUCTURE]])*Tableau13[MONTANT PROPOSE POUR L''ACTION]))</f>
        <v/>
      </c>
      <c r="W498" s="79"/>
    </row>
    <row r="499" spans="1:23" ht="33" hidden="1" customHeight="1" x14ac:dyDescent="0.25">
      <c r="A499" s="13"/>
      <c r="B499" s="84"/>
      <c r="C499" s="1"/>
      <c r="D499" s="36">
        <f>_xlfn.XLOOKUP(C499,'Export Action'!$A$3:$A$1999,'Export Action'!$X$3:$X$1999)</f>
        <v>0</v>
      </c>
      <c r="E499" s="1"/>
      <c r="F499" s="1"/>
      <c r="G499" s="68"/>
      <c r="H499" s="71"/>
      <c r="I499" s="71"/>
      <c r="J499" s="1"/>
      <c r="K499" s="1"/>
      <c r="L499" s="1"/>
      <c r="M499" s="5"/>
      <c r="N499" s="5"/>
      <c r="O499" s="5"/>
      <c r="P499" s="31"/>
      <c r="Q499" s="1"/>
      <c r="R499" s="64"/>
      <c r="S499" s="73"/>
      <c r="T499" s="74">
        <f t="shared" si="9"/>
        <v>79</v>
      </c>
      <c r="U499" s="75"/>
      <c r="V499" s="8" t="str" cm="1">
        <f t="array" ref="V499">IF(SUMPRODUCT((Tableau13[NOM DE LA STRUCTURE]=Tableau13[[#This Row],[NOM DE LA STRUCTURE]])*Tableau13[MONTANT PROPOSE POUR L''ACTION])=0,"",SUMPRODUCT((Tableau13[NOM DE LA STRUCTURE]=Tableau13[[#This Row],[NOM DE LA STRUCTURE]])*Tableau13[MONTANT PROPOSE POUR L''ACTION]))</f>
        <v/>
      </c>
      <c r="W499" s="79"/>
    </row>
    <row r="500" spans="1:23" ht="33" hidden="1" customHeight="1" x14ac:dyDescent="0.25">
      <c r="A500" s="13"/>
      <c r="B500" s="84"/>
      <c r="C500" s="1"/>
      <c r="D500" s="36">
        <f>_xlfn.XLOOKUP(C500,'Export Action'!$A$3:$A$1999,'Export Action'!$X$3:$X$1999)</f>
        <v>0</v>
      </c>
      <c r="E500" s="1"/>
      <c r="F500" s="1"/>
      <c r="G500" s="68"/>
      <c r="H500" s="71"/>
      <c r="I500" s="71"/>
      <c r="J500" s="1"/>
      <c r="K500" s="1"/>
      <c r="L500" s="1"/>
      <c r="M500" s="5"/>
      <c r="N500" s="5"/>
      <c r="O500" s="5"/>
      <c r="P500" s="31"/>
      <c r="Q500" s="1"/>
      <c r="R500" s="64"/>
      <c r="S500" s="73"/>
      <c r="T500" s="74">
        <f t="shared" si="9"/>
        <v>79</v>
      </c>
      <c r="U500" s="75"/>
      <c r="V500" s="8" t="str" cm="1">
        <f t="array" ref="V500">IF(SUMPRODUCT((Tableau13[NOM DE LA STRUCTURE]=Tableau13[[#This Row],[NOM DE LA STRUCTURE]])*Tableau13[MONTANT PROPOSE POUR L''ACTION])=0,"",SUMPRODUCT((Tableau13[NOM DE LA STRUCTURE]=Tableau13[[#This Row],[NOM DE LA STRUCTURE]])*Tableau13[MONTANT PROPOSE POUR L''ACTION]))</f>
        <v/>
      </c>
      <c r="W500" s="79"/>
    </row>
    <row r="501" spans="1:23" ht="33" hidden="1" customHeight="1" x14ac:dyDescent="0.25">
      <c r="A501" s="13"/>
      <c r="B501" s="84"/>
      <c r="C501" s="1"/>
      <c r="D501" s="36">
        <f>_xlfn.XLOOKUP(C501,'Export Action'!$A$3:$A$1999,'Export Action'!$X$3:$X$1999)</f>
        <v>0</v>
      </c>
      <c r="E501" s="1"/>
      <c r="F501" s="1"/>
      <c r="G501" s="68"/>
      <c r="H501" s="71"/>
      <c r="I501" s="71"/>
      <c r="J501" s="1"/>
      <c r="K501" s="1"/>
      <c r="L501" s="1"/>
      <c r="M501" s="5"/>
      <c r="N501" s="5"/>
      <c r="O501" s="5"/>
      <c r="P501" s="31"/>
      <c r="Q501" s="1"/>
      <c r="R501" s="64"/>
      <c r="S501" s="73"/>
      <c r="T501" s="74">
        <f t="shared" si="9"/>
        <v>79</v>
      </c>
      <c r="U501" s="75"/>
      <c r="V501" s="8" t="str" cm="1">
        <f t="array" ref="V501">IF(SUMPRODUCT((Tableau13[NOM DE LA STRUCTURE]=Tableau13[[#This Row],[NOM DE LA STRUCTURE]])*Tableau13[MONTANT PROPOSE POUR L''ACTION])=0,"",SUMPRODUCT((Tableau13[NOM DE LA STRUCTURE]=Tableau13[[#This Row],[NOM DE LA STRUCTURE]])*Tableau13[MONTANT PROPOSE POUR L''ACTION]))</f>
        <v/>
      </c>
      <c r="W501" s="79"/>
    </row>
    <row r="502" spans="1:23" ht="33" hidden="1" customHeight="1" x14ac:dyDescent="0.25">
      <c r="A502" s="13"/>
      <c r="B502" s="84"/>
      <c r="C502" s="1"/>
      <c r="D502" s="36">
        <f>_xlfn.XLOOKUP(C502,'Export Action'!$A$3:$A$1999,'Export Action'!$X$3:$X$1999)</f>
        <v>0</v>
      </c>
      <c r="E502" s="1"/>
      <c r="F502" s="1"/>
      <c r="G502" s="68"/>
      <c r="H502" s="71"/>
      <c r="I502" s="71"/>
      <c r="J502" s="1"/>
      <c r="K502" s="1"/>
      <c r="L502" s="1"/>
      <c r="M502" s="5"/>
      <c r="N502" s="5"/>
      <c r="O502" s="5"/>
      <c r="P502" s="31"/>
      <c r="Q502" s="1"/>
      <c r="R502" s="64"/>
      <c r="S502" s="73"/>
      <c r="T502" s="74">
        <f t="shared" si="9"/>
        <v>79</v>
      </c>
      <c r="U502" s="75"/>
      <c r="V502" s="8" t="str" cm="1">
        <f t="array" ref="V502">IF(SUMPRODUCT((Tableau13[NOM DE LA STRUCTURE]=Tableau13[[#This Row],[NOM DE LA STRUCTURE]])*Tableau13[MONTANT PROPOSE POUR L''ACTION])=0,"",SUMPRODUCT((Tableau13[NOM DE LA STRUCTURE]=Tableau13[[#This Row],[NOM DE LA STRUCTURE]])*Tableau13[MONTANT PROPOSE POUR L''ACTION]))</f>
        <v/>
      </c>
      <c r="W502" s="79"/>
    </row>
    <row r="503" spans="1:23" ht="33" hidden="1" customHeight="1" x14ac:dyDescent="0.25">
      <c r="A503" s="13"/>
      <c r="B503" s="84"/>
      <c r="C503" s="1"/>
      <c r="D503" s="36">
        <f>_xlfn.XLOOKUP(C503,'Export Action'!$A$3:$A$1999,'Export Action'!$X$3:$X$1999)</f>
        <v>0</v>
      </c>
      <c r="E503" s="1"/>
      <c r="F503" s="1"/>
      <c r="G503" s="68"/>
      <c r="H503" s="71"/>
      <c r="I503" s="71"/>
      <c r="J503" s="1"/>
      <c r="K503" s="1"/>
      <c r="L503" s="1"/>
      <c r="M503" s="5"/>
      <c r="N503" s="5"/>
      <c r="O503" s="5"/>
      <c r="P503" s="31"/>
      <c r="Q503" s="1"/>
      <c r="R503" s="64"/>
      <c r="S503" s="73"/>
      <c r="T503" s="74">
        <f t="shared" si="9"/>
        <v>79</v>
      </c>
      <c r="U503" s="75"/>
      <c r="V503" s="8" t="str" cm="1">
        <f t="array" ref="V503">IF(SUMPRODUCT((Tableau13[NOM DE LA STRUCTURE]=Tableau13[[#This Row],[NOM DE LA STRUCTURE]])*Tableau13[MONTANT PROPOSE POUR L''ACTION])=0,"",SUMPRODUCT((Tableau13[NOM DE LA STRUCTURE]=Tableau13[[#This Row],[NOM DE LA STRUCTURE]])*Tableau13[MONTANT PROPOSE POUR L''ACTION]))</f>
        <v/>
      </c>
      <c r="W503" s="79"/>
    </row>
    <row r="504" spans="1:23" ht="33" hidden="1" customHeight="1" x14ac:dyDescent="0.25">
      <c r="A504" s="13"/>
      <c r="B504" s="84"/>
      <c r="C504" s="1"/>
      <c r="D504" s="36">
        <f>_xlfn.XLOOKUP(C504,'Export Action'!$A$3:$A$1999,'Export Action'!$X$3:$X$1999)</f>
        <v>0</v>
      </c>
      <c r="E504" s="1"/>
      <c r="F504" s="1"/>
      <c r="G504" s="68"/>
      <c r="H504" s="71"/>
      <c r="I504" s="71"/>
      <c r="J504" s="1"/>
      <c r="K504" s="1"/>
      <c r="L504" s="1"/>
      <c r="M504" s="5"/>
      <c r="N504" s="5"/>
      <c r="O504" s="5"/>
      <c r="P504" s="31"/>
      <c r="Q504" s="1"/>
      <c r="R504" s="64"/>
      <c r="S504" s="73"/>
      <c r="T504" s="74">
        <f t="shared" si="9"/>
        <v>79</v>
      </c>
      <c r="U504" s="75"/>
      <c r="V504" s="8" t="str" cm="1">
        <f t="array" ref="V504">IF(SUMPRODUCT((Tableau13[NOM DE LA STRUCTURE]=Tableau13[[#This Row],[NOM DE LA STRUCTURE]])*Tableau13[MONTANT PROPOSE POUR L''ACTION])=0,"",SUMPRODUCT((Tableau13[NOM DE LA STRUCTURE]=Tableau13[[#This Row],[NOM DE LA STRUCTURE]])*Tableau13[MONTANT PROPOSE POUR L''ACTION]))</f>
        <v/>
      </c>
      <c r="W504" s="79"/>
    </row>
    <row r="505" spans="1:23" ht="33" hidden="1" customHeight="1" x14ac:dyDescent="0.25">
      <c r="A505" s="13"/>
      <c r="B505" s="84"/>
      <c r="C505" s="1"/>
      <c r="D505" s="36">
        <f>_xlfn.XLOOKUP(C505,'Export Action'!$A$3:$A$1999,'Export Action'!$X$3:$X$1999)</f>
        <v>0</v>
      </c>
      <c r="E505" s="1"/>
      <c r="F505" s="1"/>
      <c r="G505" s="68"/>
      <c r="H505" s="71"/>
      <c r="I505" s="71"/>
      <c r="J505" s="1"/>
      <c r="K505" s="1"/>
      <c r="L505" s="1"/>
      <c r="M505" s="5"/>
      <c r="N505" s="5"/>
      <c r="O505" s="5"/>
      <c r="P505" s="31"/>
      <c r="Q505" s="1"/>
      <c r="R505" s="64"/>
      <c r="S505" s="73"/>
      <c r="T505" s="74">
        <f t="shared" si="9"/>
        <v>79</v>
      </c>
      <c r="U505" s="75"/>
      <c r="V505" s="8" t="str" cm="1">
        <f t="array" ref="V505">IF(SUMPRODUCT((Tableau13[NOM DE LA STRUCTURE]=Tableau13[[#This Row],[NOM DE LA STRUCTURE]])*Tableau13[MONTANT PROPOSE POUR L''ACTION])=0,"",SUMPRODUCT((Tableau13[NOM DE LA STRUCTURE]=Tableau13[[#This Row],[NOM DE LA STRUCTURE]])*Tableau13[MONTANT PROPOSE POUR L''ACTION]))</f>
        <v/>
      </c>
      <c r="W505" s="79"/>
    </row>
    <row r="506" spans="1:23" ht="33" hidden="1" customHeight="1" x14ac:dyDescent="0.25">
      <c r="A506" s="13"/>
      <c r="B506" s="84"/>
      <c r="C506" s="1"/>
      <c r="D506" s="36">
        <f>_xlfn.XLOOKUP(C506,'Export Action'!$A$3:$A$1999,'Export Action'!$X$3:$X$1999)</f>
        <v>0</v>
      </c>
      <c r="E506" s="1"/>
      <c r="F506" s="1"/>
      <c r="G506" s="68"/>
      <c r="H506" s="71"/>
      <c r="I506" s="71"/>
      <c r="J506" s="1"/>
      <c r="K506" s="1"/>
      <c r="L506" s="1"/>
      <c r="M506" s="5"/>
      <c r="N506" s="5"/>
      <c r="O506" s="5"/>
      <c r="P506" s="31"/>
      <c r="Q506" s="1"/>
      <c r="R506" s="64"/>
      <c r="S506" s="73"/>
      <c r="T506" s="74">
        <f t="shared" si="9"/>
        <v>79</v>
      </c>
      <c r="U506" s="75"/>
      <c r="V506" s="8" t="str" cm="1">
        <f t="array" ref="V506">IF(SUMPRODUCT((Tableau13[NOM DE LA STRUCTURE]=Tableau13[[#This Row],[NOM DE LA STRUCTURE]])*Tableau13[MONTANT PROPOSE POUR L''ACTION])=0,"",SUMPRODUCT((Tableau13[NOM DE LA STRUCTURE]=Tableau13[[#This Row],[NOM DE LA STRUCTURE]])*Tableau13[MONTANT PROPOSE POUR L''ACTION]))</f>
        <v/>
      </c>
      <c r="W506" s="79"/>
    </row>
    <row r="507" spans="1:23" ht="33" hidden="1" customHeight="1" x14ac:dyDescent="0.25">
      <c r="A507" s="13"/>
      <c r="B507" s="84"/>
      <c r="C507" s="1"/>
      <c r="D507" s="36">
        <f>_xlfn.XLOOKUP(C507,'Export Action'!$A$3:$A$1999,'Export Action'!$X$3:$X$1999)</f>
        <v>0</v>
      </c>
      <c r="E507" s="1"/>
      <c r="F507" s="1"/>
      <c r="G507" s="68"/>
      <c r="H507" s="71"/>
      <c r="I507" s="71"/>
      <c r="J507" s="1"/>
      <c r="K507" s="1"/>
      <c r="L507" s="1"/>
      <c r="M507" s="5"/>
      <c r="N507" s="5"/>
      <c r="O507" s="5"/>
      <c r="P507" s="31"/>
      <c r="Q507" s="1"/>
      <c r="R507" s="64"/>
      <c r="S507" s="73"/>
      <c r="T507" s="74">
        <f t="shared" si="9"/>
        <v>79</v>
      </c>
      <c r="U507" s="75"/>
      <c r="V507" s="8" t="str" cm="1">
        <f t="array" ref="V507">IF(SUMPRODUCT((Tableau13[NOM DE LA STRUCTURE]=Tableau13[[#This Row],[NOM DE LA STRUCTURE]])*Tableau13[MONTANT PROPOSE POUR L''ACTION])=0,"",SUMPRODUCT((Tableau13[NOM DE LA STRUCTURE]=Tableau13[[#This Row],[NOM DE LA STRUCTURE]])*Tableau13[MONTANT PROPOSE POUR L''ACTION]))</f>
        <v/>
      </c>
      <c r="W507" s="79"/>
    </row>
    <row r="508" spans="1:23" ht="33" hidden="1" customHeight="1" x14ac:dyDescent="0.25">
      <c r="A508" s="13"/>
      <c r="B508" s="84"/>
      <c r="C508" s="1"/>
      <c r="D508" s="36">
        <f>_xlfn.XLOOKUP(C508,'Export Action'!$A$3:$A$1999,'Export Action'!$X$3:$X$1999)</f>
        <v>0</v>
      </c>
      <c r="E508" s="1"/>
      <c r="F508" s="1"/>
      <c r="G508" s="68"/>
      <c r="H508" s="71"/>
      <c r="I508" s="71"/>
      <c r="J508" s="1"/>
      <c r="K508" s="1"/>
      <c r="L508" s="1"/>
      <c r="M508" s="5"/>
      <c r="N508" s="5"/>
      <c r="O508" s="5"/>
      <c r="P508" s="31"/>
      <c r="Q508" s="1"/>
      <c r="R508" s="64"/>
      <c r="S508" s="73"/>
      <c r="T508" s="74">
        <f t="shared" si="9"/>
        <v>79</v>
      </c>
      <c r="U508" s="75"/>
      <c r="V508" s="8" t="str" cm="1">
        <f t="array" ref="V508">IF(SUMPRODUCT((Tableau13[NOM DE LA STRUCTURE]=Tableau13[[#This Row],[NOM DE LA STRUCTURE]])*Tableau13[MONTANT PROPOSE POUR L''ACTION])=0,"",SUMPRODUCT((Tableau13[NOM DE LA STRUCTURE]=Tableau13[[#This Row],[NOM DE LA STRUCTURE]])*Tableau13[MONTANT PROPOSE POUR L''ACTION]))</f>
        <v/>
      </c>
      <c r="W508" s="79"/>
    </row>
    <row r="509" spans="1:23" ht="33" hidden="1" customHeight="1" x14ac:dyDescent="0.25">
      <c r="A509" s="13"/>
      <c r="B509" s="84"/>
      <c r="C509" s="1"/>
      <c r="D509" s="36">
        <f>_xlfn.XLOOKUP(C509,'Export Action'!$A$3:$A$1999,'Export Action'!$X$3:$X$1999)</f>
        <v>0</v>
      </c>
      <c r="E509" s="1"/>
      <c r="F509" s="1"/>
      <c r="G509" s="68"/>
      <c r="H509" s="71"/>
      <c r="I509" s="71"/>
      <c r="J509" s="1"/>
      <c r="K509" s="1"/>
      <c r="L509" s="1"/>
      <c r="M509" s="5"/>
      <c r="N509" s="5"/>
      <c r="O509" s="5"/>
      <c r="P509" s="31"/>
      <c r="Q509" s="1"/>
      <c r="R509" s="64"/>
      <c r="S509" s="73"/>
      <c r="T509" s="74">
        <f t="shared" si="9"/>
        <v>79</v>
      </c>
      <c r="U509" s="75"/>
      <c r="V509" s="8" t="str" cm="1">
        <f t="array" ref="V509">IF(SUMPRODUCT((Tableau13[NOM DE LA STRUCTURE]=Tableau13[[#This Row],[NOM DE LA STRUCTURE]])*Tableau13[MONTANT PROPOSE POUR L''ACTION])=0,"",SUMPRODUCT((Tableau13[NOM DE LA STRUCTURE]=Tableau13[[#This Row],[NOM DE LA STRUCTURE]])*Tableau13[MONTANT PROPOSE POUR L''ACTION]))</f>
        <v/>
      </c>
      <c r="W509" s="79"/>
    </row>
    <row r="510" spans="1:23" ht="33" hidden="1" customHeight="1" x14ac:dyDescent="0.25">
      <c r="A510" s="13"/>
      <c r="B510" s="84"/>
      <c r="C510" s="1"/>
      <c r="D510" s="36">
        <f>_xlfn.XLOOKUP(C510,'Export Action'!$A$3:$A$1999,'Export Action'!$X$3:$X$1999)</f>
        <v>0</v>
      </c>
      <c r="E510" s="1"/>
      <c r="F510" s="1"/>
      <c r="G510" s="68"/>
      <c r="H510" s="71"/>
      <c r="I510" s="71"/>
      <c r="J510" s="1"/>
      <c r="K510" s="1"/>
      <c r="L510" s="1"/>
      <c r="M510" s="5"/>
      <c r="N510" s="5"/>
      <c r="O510" s="5"/>
      <c r="P510" s="31"/>
      <c r="Q510" s="1"/>
      <c r="R510" s="64"/>
      <c r="S510" s="73"/>
      <c r="T510" s="74">
        <f t="shared" si="9"/>
        <v>79</v>
      </c>
      <c r="U510" s="75"/>
      <c r="V510" s="8" t="str" cm="1">
        <f t="array" ref="V510">IF(SUMPRODUCT((Tableau13[NOM DE LA STRUCTURE]=Tableau13[[#This Row],[NOM DE LA STRUCTURE]])*Tableau13[MONTANT PROPOSE POUR L''ACTION])=0,"",SUMPRODUCT((Tableau13[NOM DE LA STRUCTURE]=Tableau13[[#This Row],[NOM DE LA STRUCTURE]])*Tableau13[MONTANT PROPOSE POUR L''ACTION]))</f>
        <v/>
      </c>
      <c r="W510" s="79"/>
    </row>
    <row r="511" spans="1:23" ht="33" hidden="1" customHeight="1" x14ac:dyDescent="0.25">
      <c r="A511" s="13"/>
      <c r="B511" s="84"/>
      <c r="C511" s="1"/>
      <c r="D511" s="36">
        <f>_xlfn.XLOOKUP(C511,'Export Action'!$A$3:$A$1999,'Export Action'!$X$3:$X$1999)</f>
        <v>0</v>
      </c>
      <c r="E511" s="1"/>
      <c r="F511" s="1"/>
      <c r="G511" s="68"/>
      <c r="H511" s="71"/>
      <c r="I511" s="71"/>
      <c r="J511" s="1"/>
      <c r="K511" s="1"/>
      <c r="L511" s="1"/>
      <c r="M511" s="5"/>
      <c r="N511" s="5"/>
      <c r="O511" s="5"/>
      <c r="P511" s="31"/>
      <c r="Q511" s="1"/>
      <c r="R511" s="64"/>
      <c r="S511" s="73"/>
      <c r="T511" s="74">
        <f t="shared" si="9"/>
        <v>79</v>
      </c>
      <c r="U511" s="75"/>
      <c r="V511" s="8" t="str" cm="1">
        <f t="array" ref="V511">IF(SUMPRODUCT((Tableau13[NOM DE LA STRUCTURE]=Tableau13[[#This Row],[NOM DE LA STRUCTURE]])*Tableau13[MONTANT PROPOSE POUR L''ACTION])=0,"",SUMPRODUCT((Tableau13[NOM DE LA STRUCTURE]=Tableau13[[#This Row],[NOM DE LA STRUCTURE]])*Tableau13[MONTANT PROPOSE POUR L''ACTION]))</f>
        <v/>
      </c>
      <c r="W511" s="79"/>
    </row>
    <row r="512" spans="1:23" ht="33" hidden="1" customHeight="1" x14ac:dyDescent="0.25">
      <c r="A512" s="13"/>
      <c r="B512" s="84"/>
      <c r="C512" s="1"/>
      <c r="D512" s="36">
        <f>_xlfn.XLOOKUP(C512,'Export Action'!$A$3:$A$1999,'Export Action'!$X$3:$X$1999)</f>
        <v>0</v>
      </c>
      <c r="E512" s="1"/>
      <c r="F512" s="1"/>
      <c r="G512" s="68"/>
      <c r="H512" s="71"/>
      <c r="I512" s="71"/>
      <c r="J512" s="1"/>
      <c r="K512" s="1"/>
      <c r="L512" s="1"/>
      <c r="M512" s="5"/>
      <c r="N512" s="5"/>
      <c r="O512" s="5"/>
      <c r="P512" s="31"/>
      <c r="Q512" s="1"/>
      <c r="R512" s="64"/>
      <c r="S512" s="73"/>
      <c r="T512" s="74">
        <f t="shared" si="9"/>
        <v>79</v>
      </c>
      <c r="U512" s="75"/>
      <c r="V512" s="8" t="str" cm="1">
        <f t="array" ref="V512">IF(SUMPRODUCT((Tableau13[NOM DE LA STRUCTURE]=Tableau13[[#This Row],[NOM DE LA STRUCTURE]])*Tableau13[MONTANT PROPOSE POUR L''ACTION])=0,"",SUMPRODUCT((Tableau13[NOM DE LA STRUCTURE]=Tableau13[[#This Row],[NOM DE LA STRUCTURE]])*Tableau13[MONTANT PROPOSE POUR L''ACTION]))</f>
        <v/>
      </c>
      <c r="W512" s="79"/>
    </row>
    <row r="513" spans="1:23" ht="33" hidden="1" customHeight="1" x14ac:dyDescent="0.25">
      <c r="A513" s="13"/>
      <c r="B513" s="84"/>
      <c r="C513" s="1"/>
      <c r="D513" s="36">
        <f>_xlfn.XLOOKUP(C513,'Export Action'!$A$3:$A$1999,'Export Action'!$X$3:$X$1999)</f>
        <v>0</v>
      </c>
      <c r="E513" s="1"/>
      <c r="F513" s="1"/>
      <c r="G513" s="68"/>
      <c r="H513" s="71"/>
      <c r="I513" s="71"/>
      <c r="J513" s="1"/>
      <c r="K513" s="1"/>
      <c r="L513" s="1"/>
      <c r="M513" s="5"/>
      <c r="N513" s="5"/>
      <c r="O513" s="5"/>
      <c r="P513" s="31"/>
      <c r="Q513" s="1"/>
      <c r="R513" s="64"/>
      <c r="S513" s="73"/>
      <c r="T513" s="74">
        <f t="shared" si="9"/>
        <v>79</v>
      </c>
      <c r="U513" s="75"/>
      <c r="V513" s="8" t="str" cm="1">
        <f t="array" ref="V513">IF(SUMPRODUCT((Tableau13[NOM DE LA STRUCTURE]=Tableau13[[#This Row],[NOM DE LA STRUCTURE]])*Tableau13[MONTANT PROPOSE POUR L''ACTION])=0,"",SUMPRODUCT((Tableau13[NOM DE LA STRUCTURE]=Tableau13[[#This Row],[NOM DE LA STRUCTURE]])*Tableau13[MONTANT PROPOSE POUR L''ACTION]))</f>
        <v/>
      </c>
      <c r="W513" s="79"/>
    </row>
    <row r="514" spans="1:23" ht="33" hidden="1" customHeight="1" x14ac:dyDescent="0.25">
      <c r="A514" s="13"/>
      <c r="B514" s="84"/>
      <c r="C514" s="1"/>
      <c r="D514" s="36">
        <f>_xlfn.XLOOKUP(C514,'Export Action'!$A$3:$A$1999,'Export Action'!$X$3:$X$1999)</f>
        <v>0</v>
      </c>
      <c r="E514" s="1"/>
      <c r="F514" s="1"/>
      <c r="G514" s="68"/>
      <c r="H514" s="71"/>
      <c r="I514" s="71"/>
      <c r="J514" s="1"/>
      <c r="K514" s="1"/>
      <c r="L514" s="1"/>
      <c r="M514" s="5"/>
      <c r="N514" s="5"/>
      <c r="O514" s="5"/>
      <c r="P514" s="31"/>
      <c r="Q514" s="1"/>
      <c r="R514" s="64"/>
      <c r="S514" s="73"/>
      <c r="T514" s="74">
        <f t="shared" si="9"/>
        <v>79</v>
      </c>
      <c r="U514" s="75"/>
      <c r="V514" s="8" t="str" cm="1">
        <f t="array" ref="V514">IF(SUMPRODUCT((Tableau13[NOM DE LA STRUCTURE]=Tableau13[[#This Row],[NOM DE LA STRUCTURE]])*Tableau13[MONTANT PROPOSE POUR L''ACTION])=0,"",SUMPRODUCT((Tableau13[NOM DE LA STRUCTURE]=Tableau13[[#This Row],[NOM DE LA STRUCTURE]])*Tableau13[MONTANT PROPOSE POUR L''ACTION]))</f>
        <v/>
      </c>
      <c r="W514" s="79"/>
    </row>
    <row r="515" spans="1:23" ht="33" hidden="1" customHeight="1" x14ac:dyDescent="0.25">
      <c r="A515" s="13"/>
      <c r="B515" s="84"/>
      <c r="C515" s="1"/>
      <c r="D515" s="36">
        <f>_xlfn.XLOOKUP(C515,'Export Action'!$A$3:$A$1999,'Export Action'!$X$3:$X$1999)</f>
        <v>0</v>
      </c>
      <c r="E515" s="1"/>
      <c r="F515" s="1"/>
      <c r="G515" s="68"/>
      <c r="H515" s="71"/>
      <c r="I515" s="71"/>
      <c r="J515" s="1"/>
      <c r="K515" s="1"/>
      <c r="L515" s="1"/>
      <c r="M515" s="5"/>
      <c r="N515" s="5"/>
      <c r="O515" s="5"/>
      <c r="P515" s="31"/>
      <c r="Q515" s="1"/>
      <c r="R515" s="64"/>
      <c r="S515" s="73"/>
      <c r="T515" s="74">
        <f t="shared" si="9"/>
        <v>79</v>
      </c>
      <c r="U515" s="75"/>
      <c r="V515" s="8" t="str" cm="1">
        <f t="array" ref="V515">IF(SUMPRODUCT((Tableau13[NOM DE LA STRUCTURE]=Tableau13[[#This Row],[NOM DE LA STRUCTURE]])*Tableau13[MONTANT PROPOSE POUR L''ACTION])=0,"",SUMPRODUCT((Tableau13[NOM DE LA STRUCTURE]=Tableau13[[#This Row],[NOM DE LA STRUCTURE]])*Tableau13[MONTANT PROPOSE POUR L''ACTION]))</f>
        <v/>
      </c>
      <c r="W515" s="79"/>
    </row>
    <row r="516" spans="1:23" ht="33" hidden="1" customHeight="1" x14ac:dyDescent="0.25">
      <c r="A516" s="13"/>
      <c r="B516" s="84"/>
      <c r="C516" s="1"/>
      <c r="D516" s="36">
        <f>_xlfn.XLOOKUP(C516,'Export Action'!$A$3:$A$1999,'Export Action'!$X$3:$X$1999)</f>
        <v>0</v>
      </c>
      <c r="E516" s="1"/>
      <c r="F516" s="1"/>
      <c r="G516" s="68"/>
      <c r="H516" s="71"/>
      <c r="I516" s="71"/>
      <c r="J516" s="1"/>
      <c r="K516" s="1"/>
      <c r="L516" s="1"/>
      <c r="M516" s="5"/>
      <c r="N516" s="5"/>
      <c r="O516" s="5"/>
      <c r="P516" s="31"/>
      <c r="Q516" s="1"/>
      <c r="R516" s="64"/>
      <c r="S516" s="73"/>
      <c r="T516" s="74">
        <f t="shared" si="9"/>
        <v>79</v>
      </c>
      <c r="U516" s="75"/>
      <c r="V516" s="8" t="str" cm="1">
        <f t="array" ref="V516">IF(SUMPRODUCT((Tableau13[NOM DE LA STRUCTURE]=Tableau13[[#This Row],[NOM DE LA STRUCTURE]])*Tableau13[MONTANT PROPOSE POUR L''ACTION])=0,"",SUMPRODUCT((Tableau13[NOM DE LA STRUCTURE]=Tableau13[[#This Row],[NOM DE LA STRUCTURE]])*Tableau13[MONTANT PROPOSE POUR L''ACTION]))</f>
        <v/>
      </c>
      <c r="W516" s="79"/>
    </row>
    <row r="517" spans="1:23" ht="33" hidden="1" customHeight="1" x14ac:dyDescent="0.25">
      <c r="A517" s="13"/>
      <c r="B517" s="84"/>
      <c r="C517" s="1"/>
      <c r="D517" s="36">
        <f>_xlfn.XLOOKUP(C517,'Export Action'!$A$3:$A$1999,'Export Action'!$X$3:$X$1999)</f>
        <v>0</v>
      </c>
      <c r="E517" s="1"/>
      <c r="F517" s="1"/>
      <c r="G517" s="68"/>
      <c r="H517" s="71"/>
      <c r="I517" s="71"/>
      <c r="J517" s="1"/>
      <c r="K517" s="1"/>
      <c r="L517" s="1"/>
      <c r="M517" s="5"/>
      <c r="N517" s="5"/>
      <c r="O517" s="5"/>
      <c r="P517" s="31"/>
      <c r="Q517" s="1"/>
      <c r="R517" s="64"/>
      <c r="S517" s="73"/>
      <c r="T517" s="74">
        <f t="shared" si="9"/>
        <v>79</v>
      </c>
      <c r="U517" s="75"/>
      <c r="V517" s="8" t="str" cm="1">
        <f t="array" ref="V517">IF(SUMPRODUCT((Tableau13[NOM DE LA STRUCTURE]=Tableau13[[#This Row],[NOM DE LA STRUCTURE]])*Tableau13[MONTANT PROPOSE POUR L''ACTION])=0,"",SUMPRODUCT((Tableau13[NOM DE LA STRUCTURE]=Tableau13[[#This Row],[NOM DE LA STRUCTURE]])*Tableau13[MONTANT PROPOSE POUR L''ACTION]))</f>
        <v/>
      </c>
      <c r="W517" s="79"/>
    </row>
    <row r="518" spans="1:23" ht="33" hidden="1" customHeight="1" x14ac:dyDescent="0.25">
      <c r="A518" s="13"/>
      <c r="B518" s="84"/>
      <c r="C518" s="1"/>
      <c r="D518" s="36">
        <f>_xlfn.XLOOKUP(C518,'Export Action'!$A$3:$A$1999,'Export Action'!$X$3:$X$1999)</f>
        <v>0</v>
      </c>
      <c r="E518" s="1"/>
      <c r="F518" s="1"/>
      <c r="G518" s="68"/>
      <c r="H518" s="71"/>
      <c r="I518" s="71"/>
      <c r="J518" s="1"/>
      <c r="K518" s="1"/>
      <c r="L518" s="1"/>
      <c r="M518" s="5"/>
      <c r="N518" s="5"/>
      <c r="O518" s="5"/>
      <c r="P518" s="31"/>
      <c r="Q518" s="1"/>
      <c r="R518" s="64"/>
      <c r="S518" s="73"/>
      <c r="T518" s="74">
        <f t="shared" si="9"/>
        <v>79</v>
      </c>
      <c r="U518" s="75"/>
      <c r="V518" s="8" t="str" cm="1">
        <f t="array" ref="V518">IF(SUMPRODUCT((Tableau13[NOM DE LA STRUCTURE]=Tableau13[[#This Row],[NOM DE LA STRUCTURE]])*Tableau13[MONTANT PROPOSE POUR L''ACTION])=0,"",SUMPRODUCT((Tableau13[NOM DE LA STRUCTURE]=Tableau13[[#This Row],[NOM DE LA STRUCTURE]])*Tableau13[MONTANT PROPOSE POUR L''ACTION]))</f>
        <v/>
      </c>
      <c r="W518" s="79"/>
    </row>
    <row r="519" spans="1:23" ht="33" hidden="1" customHeight="1" x14ac:dyDescent="0.25">
      <c r="A519" s="13"/>
      <c r="B519" s="84"/>
      <c r="C519" s="1"/>
      <c r="D519" s="36">
        <f>_xlfn.XLOOKUP(C519,'Export Action'!$A$3:$A$1999,'Export Action'!$X$3:$X$1999)</f>
        <v>0</v>
      </c>
      <c r="E519" s="1"/>
      <c r="F519" s="1"/>
      <c r="G519" s="68"/>
      <c r="H519" s="71"/>
      <c r="I519" s="71"/>
      <c r="J519" s="1"/>
      <c r="K519" s="1"/>
      <c r="L519" s="1"/>
      <c r="M519" s="5"/>
      <c r="N519" s="5"/>
      <c r="O519" s="5"/>
      <c r="P519" s="31"/>
      <c r="Q519" s="1"/>
      <c r="R519" s="64"/>
      <c r="S519" s="73"/>
      <c r="T519" s="74">
        <f t="shared" si="9"/>
        <v>79</v>
      </c>
      <c r="U519" s="75"/>
      <c r="V519" s="8" t="str" cm="1">
        <f t="array" ref="V519">IF(SUMPRODUCT((Tableau13[NOM DE LA STRUCTURE]=Tableau13[[#This Row],[NOM DE LA STRUCTURE]])*Tableau13[MONTANT PROPOSE POUR L''ACTION])=0,"",SUMPRODUCT((Tableau13[NOM DE LA STRUCTURE]=Tableau13[[#This Row],[NOM DE LA STRUCTURE]])*Tableau13[MONTANT PROPOSE POUR L''ACTION]))</f>
        <v/>
      </c>
      <c r="W519" s="79"/>
    </row>
    <row r="520" spans="1:23" ht="33" hidden="1" customHeight="1" x14ac:dyDescent="0.25">
      <c r="A520" s="13"/>
      <c r="B520" s="84"/>
      <c r="C520" s="1"/>
      <c r="D520" s="36">
        <f>_xlfn.XLOOKUP(C520,'Export Action'!$A$3:$A$1999,'Export Action'!$X$3:$X$1999)</f>
        <v>0</v>
      </c>
      <c r="E520" s="1"/>
      <c r="F520" s="1"/>
      <c r="G520" s="68"/>
      <c r="H520" s="71"/>
      <c r="I520" s="71"/>
      <c r="J520" s="1"/>
      <c r="K520" s="1"/>
      <c r="L520" s="1"/>
      <c r="M520" s="5"/>
      <c r="N520" s="5"/>
      <c r="O520" s="5"/>
      <c r="P520" s="31"/>
      <c r="Q520" s="1"/>
      <c r="R520" s="64"/>
      <c r="S520" s="73"/>
      <c r="T520" s="74">
        <f t="shared" si="9"/>
        <v>79</v>
      </c>
      <c r="U520" s="75"/>
      <c r="V520" s="8" t="str" cm="1">
        <f t="array" ref="V520">IF(SUMPRODUCT((Tableau13[NOM DE LA STRUCTURE]=Tableau13[[#This Row],[NOM DE LA STRUCTURE]])*Tableau13[MONTANT PROPOSE POUR L''ACTION])=0,"",SUMPRODUCT((Tableau13[NOM DE LA STRUCTURE]=Tableau13[[#This Row],[NOM DE LA STRUCTURE]])*Tableau13[MONTANT PROPOSE POUR L''ACTION]))</f>
        <v/>
      </c>
      <c r="W520" s="79"/>
    </row>
    <row r="521" spans="1:23" ht="33" hidden="1" customHeight="1" x14ac:dyDescent="0.25">
      <c r="A521" s="13"/>
      <c r="B521" s="84"/>
      <c r="C521" s="1"/>
      <c r="D521" s="36">
        <f>_xlfn.XLOOKUP(C521,'Export Action'!$A$3:$A$1999,'Export Action'!$X$3:$X$1999)</f>
        <v>0</v>
      </c>
      <c r="E521" s="1"/>
      <c r="F521" s="1"/>
      <c r="G521" s="68"/>
      <c r="H521" s="71"/>
      <c r="I521" s="71"/>
      <c r="J521" s="1"/>
      <c r="K521" s="1"/>
      <c r="L521" s="1"/>
      <c r="M521" s="5"/>
      <c r="N521" s="5"/>
      <c r="O521" s="5"/>
      <c r="P521" s="31"/>
      <c r="Q521" s="1"/>
      <c r="R521" s="64"/>
      <c r="S521" s="73"/>
      <c r="T521" s="74">
        <f t="shared" si="9"/>
        <v>79</v>
      </c>
      <c r="U521" s="75"/>
      <c r="V521" s="8" t="str" cm="1">
        <f t="array" ref="V521">IF(SUMPRODUCT((Tableau13[NOM DE LA STRUCTURE]=Tableau13[[#This Row],[NOM DE LA STRUCTURE]])*Tableau13[MONTANT PROPOSE POUR L''ACTION])=0,"",SUMPRODUCT((Tableau13[NOM DE LA STRUCTURE]=Tableau13[[#This Row],[NOM DE LA STRUCTURE]])*Tableau13[MONTANT PROPOSE POUR L''ACTION]))</f>
        <v/>
      </c>
      <c r="W521" s="79"/>
    </row>
    <row r="522" spans="1:23" ht="33" hidden="1" customHeight="1" x14ac:dyDescent="0.25">
      <c r="A522" s="13"/>
      <c r="B522" s="84"/>
      <c r="C522" s="1"/>
      <c r="D522" s="36">
        <f>_xlfn.XLOOKUP(C522,'Export Action'!$A$3:$A$1999,'Export Action'!$X$3:$X$1999)</f>
        <v>0</v>
      </c>
      <c r="E522" s="1"/>
      <c r="F522" s="1"/>
      <c r="G522" s="68"/>
      <c r="H522" s="71"/>
      <c r="I522" s="71"/>
      <c r="J522" s="1"/>
      <c r="K522" s="1"/>
      <c r="L522" s="1"/>
      <c r="M522" s="5"/>
      <c r="N522" s="5"/>
      <c r="O522" s="5"/>
      <c r="P522" s="31"/>
      <c r="Q522" s="1"/>
      <c r="R522" s="64"/>
      <c r="S522" s="73"/>
      <c r="T522" s="74">
        <f t="shared" si="9"/>
        <v>79</v>
      </c>
      <c r="U522" s="75"/>
      <c r="V522" s="8" t="str" cm="1">
        <f t="array" ref="V522">IF(SUMPRODUCT((Tableau13[NOM DE LA STRUCTURE]=Tableau13[[#This Row],[NOM DE LA STRUCTURE]])*Tableau13[MONTANT PROPOSE POUR L''ACTION])=0,"",SUMPRODUCT((Tableau13[NOM DE LA STRUCTURE]=Tableau13[[#This Row],[NOM DE LA STRUCTURE]])*Tableau13[MONTANT PROPOSE POUR L''ACTION]))</f>
        <v/>
      </c>
      <c r="W522" s="79"/>
    </row>
    <row r="523" spans="1:23" ht="33" hidden="1" customHeight="1" x14ac:dyDescent="0.25">
      <c r="A523" s="13"/>
      <c r="B523" s="84"/>
      <c r="C523" s="1"/>
      <c r="D523" s="36">
        <f>_xlfn.XLOOKUP(C523,'Export Action'!$A$3:$A$1999,'Export Action'!$X$3:$X$1999)</f>
        <v>0</v>
      </c>
      <c r="E523" s="1"/>
      <c r="F523" s="1"/>
      <c r="G523" s="68"/>
      <c r="H523" s="71"/>
      <c r="I523" s="71"/>
      <c r="J523" s="1"/>
      <c r="K523" s="1"/>
      <c r="L523" s="1"/>
      <c r="M523" s="5"/>
      <c r="N523" s="5"/>
      <c r="O523" s="5"/>
      <c r="P523" s="31"/>
      <c r="Q523" s="1"/>
      <c r="R523" s="64"/>
      <c r="S523" s="73"/>
      <c r="T523" s="74">
        <f t="shared" si="9"/>
        <v>79</v>
      </c>
      <c r="U523" s="75"/>
      <c r="V523" s="8" t="str" cm="1">
        <f t="array" ref="V523">IF(SUMPRODUCT((Tableau13[NOM DE LA STRUCTURE]=Tableau13[[#This Row],[NOM DE LA STRUCTURE]])*Tableau13[MONTANT PROPOSE POUR L''ACTION])=0,"",SUMPRODUCT((Tableau13[NOM DE LA STRUCTURE]=Tableau13[[#This Row],[NOM DE LA STRUCTURE]])*Tableau13[MONTANT PROPOSE POUR L''ACTION]))</f>
        <v/>
      </c>
      <c r="W523" s="79"/>
    </row>
    <row r="524" spans="1:23" ht="33" hidden="1" customHeight="1" x14ac:dyDescent="0.25">
      <c r="A524" s="13"/>
      <c r="B524" s="84"/>
      <c r="C524" s="1"/>
      <c r="D524" s="36">
        <f>_xlfn.XLOOKUP(C524,'Export Action'!$A$3:$A$1999,'Export Action'!$X$3:$X$1999)</f>
        <v>0</v>
      </c>
      <c r="E524" s="1"/>
      <c r="F524" s="1"/>
      <c r="G524" s="68"/>
      <c r="H524" s="71"/>
      <c r="I524" s="71"/>
      <c r="J524" s="1"/>
      <c r="K524" s="1"/>
      <c r="L524" s="1"/>
      <c r="M524" s="5"/>
      <c r="N524" s="5"/>
      <c r="O524" s="5"/>
      <c r="P524" s="31"/>
      <c r="Q524" s="1"/>
      <c r="R524" s="64"/>
      <c r="S524" s="73"/>
      <c r="T524" s="74">
        <f t="shared" si="9"/>
        <v>79</v>
      </c>
      <c r="U524" s="75"/>
      <c r="V524" s="8" t="str" cm="1">
        <f t="array" ref="V524">IF(SUMPRODUCT((Tableau13[NOM DE LA STRUCTURE]=Tableau13[[#This Row],[NOM DE LA STRUCTURE]])*Tableau13[MONTANT PROPOSE POUR L''ACTION])=0,"",SUMPRODUCT((Tableau13[NOM DE LA STRUCTURE]=Tableau13[[#This Row],[NOM DE LA STRUCTURE]])*Tableau13[MONTANT PROPOSE POUR L''ACTION]))</f>
        <v/>
      </c>
      <c r="W524" s="79"/>
    </row>
    <row r="525" spans="1:23" ht="33" hidden="1" customHeight="1" x14ac:dyDescent="0.25">
      <c r="A525" s="13"/>
      <c r="B525" s="84"/>
      <c r="C525" s="1"/>
      <c r="D525" s="36">
        <f>_xlfn.XLOOKUP(C525,'Export Action'!$A$3:$A$1999,'Export Action'!$X$3:$X$1999)</f>
        <v>0</v>
      </c>
      <c r="E525" s="1"/>
      <c r="F525" s="1"/>
      <c r="G525" s="68"/>
      <c r="H525" s="71"/>
      <c r="I525" s="71"/>
      <c r="J525" s="1"/>
      <c r="K525" s="1"/>
      <c r="L525" s="1"/>
      <c r="M525" s="5"/>
      <c r="N525" s="5"/>
      <c r="O525" s="5"/>
      <c r="P525" s="31"/>
      <c r="Q525" s="1"/>
      <c r="R525" s="64"/>
      <c r="S525" s="73"/>
      <c r="T525" s="74">
        <f t="shared" si="9"/>
        <v>79</v>
      </c>
      <c r="U525" s="75"/>
      <c r="V525" s="8" t="str" cm="1">
        <f t="array" ref="V525">IF(SUMPRODUCT((Tableau13[NOM DE LA STRUCTURE]=Tableau13[[#This Row],[NOM DE LA STRUCTURE]])*Tableau13[MONTANT PROPOSE POUR L''ACTION])=0,"",SUMPRODUCT((Tableau13[NOM DE LA STRUCTURE]=Tableau13[[#This Row],[NOM DE LA STRUCTURE]])*Tableau13[MONTANT PROPOSE POUR L''ACTION]))</f>
        <v/>
      </c>
      <c r="W525" s="79"/>
    </row>
    <row r="526" spans="1:23" ht="33" hidden="1" customHeight="1" x14ac:dyDescent="0.25">
      <c r="A526" s="13"/>
      <c r="B526" s="84"/>
      <c r="C526" s="1"/>
      <c r="D526" s="36">
        <f>_xlfn.XLOOKUP(C526,'Export Action'!$A$3:$A$1999,'Export Action'!$X$3:$X$1999)</f>
        <v>0</v>
      </c>
      <c r="E526" s="1"/>
      <c r="F526" s="1"/>
      <c r="G526" s="68"/>
      <c r="H526" s="71"/>
      <c r="I526" s="71"/>
      <c r="J526" s="1"/>
      <c r="K526" s="1"/>
      <c r="L526" s="1"/>
      <c r="M526" s="5"/>
      <c r="N526" s="5"/>
      <c r="O526" s="5"/>
      <c r="P526" s="31"/>
      <c r="Q526" s="1"/>
      <c r="R526" s="64"/>
      <c r="S526" s="73"/>
      <c r="T526" s="74">
        <f t="shared" si="9"/>
        <v>79</v>
      </c>
      <c r="U526" s="75"/>
      <c r="V526" s="8" t="str" cm="1">
        <f t="array" ref="V526">IF(SUMPRODUCT((Tableau13[NOM DE LA STRUCTURE]=Tableau13[[#This Row],[NOM DE LA STRUCTURE]])*Tableau13[MONTANT PROPOSE POUR L''ACTION])=0,"",SUMPRODUCT((Tableau13[NOM DE LA STRUCTURE]=Tableau13[[#This Row],[NOM DE LA STRUCTURE]])*Tableau13[MONTANT PROPOSE POUR L''ACTION]))</f>
        <v/>
      </c>
      <c r="W526" s="79"/>
    </row>
    <row r="527" spans="1:23" ht="33" hidden="1" customHeight="1" x14ac:dyDescent="0.25">
      <c r="A527" s="13"/>
      <c r="B527" s="84"/>
      <c r="C527" s="1"/>
      <c r="D527" s="36">
        <f>_xlfn.XLOOKUP(C527,'Export Action'!$A$3:$A$1999,'Export Action'!$X$3:$X$1999)</f>
        <v>0</v>
      </c>
      <c r="E527" s="1"/>
      <c r="F527" s="1"/>
      <c r="G527" s="68"/>
      <c r="H527" s="71"/>
      <c r="I527" s="71"/>
      <c r="J527" s="1"/>
      <c r="K527" s="1"/>
      <c r="L527" s="1"/>
      <c r="M527" s="5"/>
      <c r="N527" s="5"/>
      <c r="O527" s="5"/>
      <c r="P527" s="31"/>
      <c r="Q527" s="1"/>
      <c r="R527" s="64"/>
      <c r="S527" s="73"/>
      <c r="T527" s="74">
        <f t="shared" si="9"/>
        <v>79</v>
      </c>
      <c r="U527" s="75"/>
      <c r="V527" s="8" t="str" cm="1">
        <f t="array" ref="V527">IF(SUMPRODUCT((Tableau13[NOM DE LA STRUCTURE]=Tableau13[[#This Row],[NOM DE LA STRUCTURE]])*Tableau13[MONTANT PROPOSE POUR L''ACTION])=0,"",SUMPRODUCT((Tableau13[NOM DE LA STRUCTURE]=Tableau13[[#This Row],[NOM DE LA STRUCTURE]])*Tableau13[MONTANT PROPOSE POUR L''ACTION]))</f>
        <v/>
      </c>
      <c r="W527" s="79"/>
    </row>
    <row r="528" spans="1:23" ht="33" hidden="1" customHeight="1" x14ac:dyDescent="0.25">
      <c r="A528" s="13"/>
      <c r="B528" s="84"/>
      <c r="C528" s="1"/>
      <c r="D528" s="36">
        <f>_xlfn.XLOOKUP(C528,'Export Action'!$A$3:$A$1999,'Export Action'!$X$3:$X$1999)</f>
        <v>0</v>
      </c>
      <c r="E528" s="1"/>
      <c r="F528" s="1"/>
      <c r="G528" s="68"/>
      <c r="H528" s="71"/>
      <c r="I528" s="71"/>
      <c r="J528" s="1"/>
      <c r="K528" s="1"/>
      <c r="L528" s="1"/>
      <c r="M528" s="5"/>
      <c r="N528" s="5"/>
      <c r="O528" s="5"/>
      <c r="P528" s="31"/>
      <c r="Q528" s="1"/>
      <c r="R528" s="64"/>
      <c r="S528" s="73"/>
      <c r="T528" s="74">
        <f t="shared" si="9"/>
        <v>79</v>
      </c>
      <c r="U528" s="75"/>
      <c r="V528" s="8" t="str" cm="1">
        <f t="array" ref="V528">IF(SUMPRODUCT((Tableau13[NOM DE LA STRUCTURE]=Tableau13[[#This Row],[NOM DE LA STRUCTURE]])*Tableau13[MONTANT PROPOSE POUR L''ACTION])=0,"",SUMPRODUCT((Tableau13[NOM DE LA STRUCTURE]=Tableau13[[#This Row],[NOM DE LA STRUCTURE]])*Tableau13[MONTANT PROPOSE POUR L''ACTION]))</f>
        <v/>
      </c>
      <c r="W528" s="79"/>
    </row>
    <row r="529" spans="1:23" ht="33" hidden="1" customHeight="1" x14ac:dyDescent="0.25">
      <c r="A529" s="13"/>
      <c r="B529" s="84"/>
      <c r="C529" s="1"/>
      <c r="D529" s="36">
        <f>_xlfn.XLOOKUP(C529,'Export Action'!$A$3:$A$1999,'Export Action'!$X$3:$X$1999)</f>
        <v>0</v>
      </c>
      <c r="E529" s="1"/>
      <c r="F529" s="1"/>
      <c r="G529" s="68"/>
      <c r="H529" s="71"/>
      <c r="I529" s="71"/>
      <c r="J529" s="1"/>
      <c r="K529" s="1"/>
      <c r="L529" s="1"/>
      <c r="M529" s="5"/>
      <c r="N529" s="5"/>
      <c r="O529" s="5"/>
      <c r="P529" s="31"/>
      <c r="Q529" s="1"/>
      <c r="R529" s="64"/>
      <c r="S529" s="73"/>
      <c r="T529" s="74">
        <f t="shared" si="9"/>
        <v>79</v>
      </c>
      <c r="U529" s="75"/>
      <c r="V529" s="8" t="str" cm="1">
        <f t="array" ref="V529">IF(SUMPRODUCT((Tableau13[NOM DE LA STRUCTURE]=Tableau13[[#This Row],[NOM DE LA STRUCTURE]])*Tableau13[MONTANT PROPOSE POUR L''ACTION])=0,"",SUMPRODUCT((Tableau13[NOM DE LA STRUCTURE]=Tableau13[[#This Row],[NOM DE LA STRUCTURE]])*Tableau13[MONTANT PROPOSE POUR L''ACTION]))</f>
        <v/>
      </c>
      <c r="W529" s="79"/>
    </row>
    <row r="530" spans="1:23" ht="33" hidden="1" customHeight="1" x14ac:dyDescent="0.25">
      <c r="A530" s="13"/>
      <c r="B530" s="84"/>
      <c r="C530" s="1"/>
      <c r="D530" s="36">
        <f>_xlfn.XLOOKUP(C530,'Export Action'!$A$3:$A$1999,'Export Action'!$X$3:$X$1999)</f>
        <v>0</v>
      </c>
      <c r="E530" s="1"/>
      <c r="F530" s="1"/>
      <c r="G530" s="68"/>
      <c r="H530" s="71"/>
      <c r="I530" s="71"/>
      <c r="J530" s="1"/>
      <c r="K530" s="1"/>
      <c r="L530" s="1"/>
      <c r="M530" s="5"/>
      <c r="N530" s="5"/>
      <c r="O530" s="5"/>
      <c r="P530" s="31"/>
      <c r="Q530" s="1"/>
      <c r="R530" s="64"/>
      <c r="S530" s="73"/>
      <c r="T530" s="74">
        <f t="shared" si="9"/>
        <v>79</v>
      </c>
      <c r="U530" s="75"/>
      <c r="V530" s="8" t="str" cm="1">
        <f t="array" ref="V530">IF(SUMPRODUCT((Tableau13[NOM DE LA STRUCTURE]=Tableau13[[#This Row],[NOM DE LA STRUCTURE]])*Tableau13[MONTANT PROPOSE POUR L''ACTION])=0,"",SUMPRODUCT((Tableau13[NOM DE LA STRUCTURE]=Tableau13[[#This Row],[NOM DE LA STRUCTURE]])*Tableau13[MONTANT PROPOSE POUR L''ACTION]))</f>
        <v/>
      </c>
      <c r="W530" s="79"/>
    </row>
    <row r="531" spans="1:23" ht="33" hidden="1" customHeight="1" x14ac:dyDescent="0.25">
      <c r="A531" s="13"/>
      <c r="B531" s="84"/>
      <c r="C531" s="1"/>
      <c r="D531" s="36">
        <f>_xlfn.XLOOKUP(C531,'Export Action'!$A$3:$A$1999,'Export Action'!$X$3:$X$1999)</f>
        <v>0</v>
      </c>
      <c r="E531" s="1"/>
      <c r="F531" s="1"/>
      <c r="G531" s="68"/>
      <c r="H531" s="71"/>
      <c r="I531" s="71"/>
      <c r="J531" s="1"/>
      <c r="K531" s="1"/>
      <c r="L531" s="1"/>
      <c r="M531" s="5"/>
      <c r="N531" s="5"/>
      <c r="O531" s="5"/>
      <c r="P531" s="31"/>
      <c r="Q531" s="1"/>
      <c r="R531" s="64"/>
      <c r="S531" s="73"/>
      <c r="T531" s="74">
        <f t="shared" si="9"/>
        <v>79</v>
      </c>
      <c r="U531" s="75"/>
      <c r="V531" s="8" t="str" cm="1">
        <f t="array" ref="V531">IF(SUMPRODUCT((Tableau13[NOM DE LA STRUCTURE]=Tableau13[[#This Row],[NOM DE LA STRUCTURE]])*Tableau13[MONTANT PROPOSE POUR L''ACTION])=0,"",SUMPRODUCT((Tableau13[NOM DE LA STRUCTURE]=Tableau13[[#This Row],[NOM DE LA STRUCTURE]])*Tableau13[MONTANT PROPOSE POUR L''ACTION]))</f>
        <v/>
      </c>
      <c r="W531" s="79"/>
    </row>
    <row r="532" spans="1:23" ht="33" hidden="1" customHeight="1" x14ac:dyDescent="0.25">
      <c r="A532" s="13"/>
      <c r="B532" s="84"/>
      <c r="C532" s="1"/>
      <c r="D532" s="36">
        <f>_xlfn.XLOOKUP(C532,'Export Action'!$A$3:$A$1999,'Export Action'!$X$3:$X$1999)</f>
        <v>0</v>
      </c>
      <c r="E532" s="1"/>
      <c r="F532" s="1"/>
      <c r="G532" s="68"/>
      <c r="H532" s="71"/>
      <c r="I532" s="71"/>
      <c r="J532" s="1"/>
      <c r="K532" s="1"/>
      <c r="L532" s="1"/>
      <c r="M532" s="5"/>
      <c r="N532" s="5"/>
      <c r="O532" s="5"/>
      <c r="P532" s="31"/>
      <c r="Q532" s="1"/>
      <c r="R532" s="64"/>
      <c r="S532" s="73"/>
      <c r="T532" s="74">
        <f t="shared" si="9"/>
        <v>79</v>
      </c>
      <c r="U532" s="75"/>
      <c r="V532" s="8" t="str" cm="1">
        <f t="array" ref="V532">IF(SUMPRODUCT((Tableau13[NOM DE LA STRUCTURE]=Tableau13[[#This Row],[NOM DE LA STRUCTURE]])*Tableau13[MONTANT PROPOSE POUR L''ACTION])=0,"",SUMPRODUCT((Tableau13[NOM DE LA STRUCTURE]=Tableau13[[#This Row],[NOM DE LA STRUCTURE]])*Tableau13[MONTANT PROPOSE POUR L''ACTION]))</f>
        <v/>
      </c>
      <c r="W532" s="79"/>
    </row>
    <row r="533" spans="1:23" ht="33" hidden="1" customHeight="1" x14ac:dyDescent="0.25">
      <c r="A533" s="13"/>
      <c r="B533" s="84"/>
      <c r="C533" s="1"/>
      <c r="D533" s="36">
        <f>_xlfn.XLOOKUP(C533,'Export Action'!$A$3:$A$1999,'Export Action'!$X$3:$X$1999)</f>
        <v>0</v>
      </c>
      <c r="E533" s="1"/>
      <c r="F533" s="1"/>
      <c r="G533" s="68"/>
      <c r="H533" s="71"/>
      <c r="I533" s="71"/>
      <c r="J533" s="1"/>
      <c r="K533" s="1"/>
      <c r="L533" s="1"/>
      <c r="M533" s="5"/>
      <c r="N533" s="5"/>
      <c r="O533" s="5"/>
      <c r="P533" s="31"/>
      <c r="Q533" s="1"/>
      <c r="R533" s="64"/>
      <c r="S533" s="73"/>
      <c r="T533" s="74">
        <f t="shared" si="9"/>
        <v>79</v>
      </c>
      <c r="U533" s="75"/>
      <c r="V533" s="8" t="str" cm="1">
        <f t="array" ref="V533">IF(SUMPRODUCT((Tableau13[NOM DE LA STRUCTURE]=Tableau13[[#This Row],[NOM DE LA STRUCTURE]])*Tableau13[MONTANT PROPOSE POUR L''ACTION])=0,"",SUMPRODUCT((Tableau13[NOM DE LA STRUCTURE]=Tableau13[[#This Row],[NOM DE LA STRUCTURE]])*Tableau13[MONTANT PROPOSE POUR L''ACTION]))</f>
        <v/>
      </c>
      <c r="W533" s="79"/>
    </row>
    <row r="534" spans="1:23" ht="33" hidden="1" customHeight="1" x14ac:dyDescent="0.25">
      <c r="A534" s="13"/>
      <c r="B534" s="84"/>
      <c r="C534" s="1"/>
      <c r="D534" s="36">
        <f>_xlfn.XLOOKUP(C534,'Export Action'!$A$3:$A$1999,'Export Action'!$X$3:$X$1999)</f>
        <v>0</v>
      </c>
      <c r="E534" s="1"/>
      <c r="F534" s="1"/>
      <c r="G534" s="68"/>
      <c r="H534" s="71"/>
      <c r="I534" s="71"/>
      <c r="J534" s="1"/>
      <c r="K534" s="1"/>
      <c r="L534" s="1"/>
      <c r="M534" s="5"/>
      <c r="N534" s="5"/>
      <c r="O534" s="5"/>
      <c r="P534" s="31"/>
      <c r="Q534" s="1"/>
      <c r="R534" s="64"/>
      <c r="S534" s="73"/>
      <c r="T534" s="74">
        <f t="shared" si="9"/>
        <v>79</v>
      </c>
      <c r="U534" s="75"/>
      <c r="V534" s="8" t="str" cm="1">
        <f t="array" ref="V534">IF(SUMPRODUCT((Tableau13[NOM DE LA STRUCTURE]=Tableau13[[#This Row],[NOM DE LA STRUCTURE]])*Tableau13[MONTANT PROPOSE POUR L''ACTION])=0,"",SUMPRODUCT((Tableau13[NOM DE LA STRUCTURE]=Tableau13[[#This Row],[NOM DE LA STRUCTURE]])*Tableau13[MONTANT PROPOSE POUR L''ACTION]))</f>
        <v/>
      </c>
      <c r="W534" s="79"/>
    </row>
    <row r="535" spans="1:23" ht="33" hidden="1" customHeight="1" x14ac:dyDescent="0.25">
      <c r="A535" s="13"/>
      <c r="B535" s="84"/>
      <c r="C535" s="1"/>
      <c r="D535" s="36">
        <f>_xlfn.XLOOKUP(C535,'Export Action'!$A$3:$A$1999,'Export Action'!$X$3:$X$1999)</f>
        <v>0</v>
      </c>
      <c r="E535" s="1"/>
      <c r="F535" s="1"/>
      <c r="G535" s="68"/>
      <c r="H535" s="71"/>
      <c r="I535" s="71"/>
      <c r="J535" s="1"/>
      <c r="K535" s="1"/>
      <c r="L535" s="1"/>
      <c r="M535" s="5"/>
      <c r="N535" s="5"/>
      <c r="O535" s="5"/>
      <c r="P535" s="31"/>
      <c r="Q535" s="1"/>
      <c r="R535" s="64"/>
      <c r="S535" s="73"/>
      <c r="T535" s="74">
        <f t="shared" si="9"/>
        <v>79</v>
      </c>
      <c r="U535" s="75"/>
      <c r="V535" s="8" t="str" cm="1">
        <f t="array" ref="V535">IF(SUMPRODUCT((Tableau13[NOM DE LA STRUCTURE]=Tableau13[[#This Row],[NOM DE LA STRUCTURE]])*Tableau13[MONTANT PROPOSE POUR L''ACTION])=0,"",SUMPRODUCT((Tableau13[NOM DE LA STRUCTURE]=Tableau13[[#This Row],[NOM DE LA STRUCTURE]])*Tableau13[MONTANT PROPOSE POUR L''ACTION]))</f>
        <v/>
      </c>
      <c r="W535" s="79"/>
    </row>
    <row r="536" spans="1:23" ht="33" hidden="1" customHeight="1" x14ac:dyDescent="0.25">
      <c r="A536" s="13"/>
      <c r="B536" s="84"/>
      <c r="C536" s="1"/>
      <c r="D536" s="36">
        <f>_xlfn.XLOOKUP(C536,'Export Action'!$A$3:$A$1999,'Export Action'!$X$3:$X$1999)</f>
        <v>0</v>
      </c>
      <c r="E536" s="1"/>
      <c r="F536" s="1"/>
      <c r="G536" s="68"/>
      <c r="H536" s="71"/>
      <c r="I536" s="71"/>
      <c r="J536" s="1"/>
      <c r="K536" s="1"/>
      <c r="L536" s="1"/>
      <c r="M536" s="5"/>
      <c r="N536" s="5"/>
      <c r="O536" s="5"/>
      <c r="P536" s="31"/>
      <c r="Q536" s="1"/>
      <c r="R536" s="64"/>
      <c r="S536" s="73"/>
      <c r="T536" s="74">
        <f t="shared" si="9"/>
        <v>79</v>
      </c>
      <c r="U536" s="75"/>
      <c r="V536" s="8" t="str" cm="1">
        <f t="array" ref="V536">IF(SUMPRODUCT((Tableau13[NOM DE LA STRUCTURE]=Tableau13[[#This Row],[NOM DE LA STRUCTURE]])*Tableau13[MONTANT PROPOSE POUR L''ACTION])=0,"",SUMPRODUCT((Tableau13[NOM DE LA STRUCTURE]=Tableau13[[#This Row],[NOM DE LA STRUCTURE]])*Tableau13[MONTANT PROPOSE POUR L''ACTION]))</f>
        <v/>
      </c>
      <c r="W536" s="79"/>
    </row>
    <row r="537" spans="1:23" ht="33" hidden="1" customHeight="1" x14ac:dyDescent="0.25">
      <c r="A537" s="13"/>
      <c r="B537" s="84"/>
      <c r="C537" s="1"/>
      <c r="D537" s="36">
        <f>_xlfn.XLOOKUP(C537,'Export Action'!$A$3:$A$1999,'Export Action'!$X$3:$X$1999)</f>
        <v>0</v>
      </c>
      <c r="E537" s="1"/>
      <c r="F537" s="1"/>
      <c r="G537" s="68"/>
      <c r="H537" s="71"/>
      <c r="I537" s="71"/>
      <c r="J537" s="1"/>
      <c r="K537" s="1"/>
      <c r="L537" s="1"/>
      <c r="M537" s="5"/>
      <c r="N537" s="5"/>
      <c r="O537" s="5"/>
      <c r="P537" s="31"/>
      <c r="Q537" s="1"/>
      <c r="R537" s="64"/>
      <c r="S537" s="73"/>
      <c r="T537" s="74">
        <f t="shared" si="9"/>
        <v>79</v>
      </c>
      <c r="U537" s="75"/>
      <c r="V537" s="8" t="str" cm="1">
        <f t="array" ref="V537">IF(SUMPRODUCT((Tableau13[NOM DE LA STRUCTURE]=Tableau13[[#This Row],[NOM DE LA STRUCTURE]])*Tableau13[MONTANT PROPOSE POUR L''ACTION])=0,"",SUMPRODUCT((Tableau13[NOM DE LA STRUCTURE]=Tableau13[[#This Row],[NOM DE LA STRUCTURE]])*Tableau13[MONTANT PROPOSE POUR L''ACTION]))</f>
        <v/>
      </c>
      <c r="W537" s="79"/>
    </row>
    <row r="538" spans="1:23" ht="33" hidden="1" customHeight="1" x14ac:dyDescent="0.25">
      <c r="A538" s="13"/>
      <c r="B538" s="84"/>
      <c r="C538" s="1"/>
      <c r="D538" s="36">
        <f>_xlfn.XLOOKUP(C538,'Export Action'!$A$3:$A$1999,'Export Action'!$X$3:$X$1999)</f>
        <v>0</v>
      </c>
      <c r="E538" s="1"/>
      <c r="F538" s="1"/>
      <c r="G538" s="68"/>
      <c r="H538" s="71"/>
      <c r="I538" s="71"/>
      <c r="J538" s="1"/>
      <c r="K538" s="1"/>
      <c r="L538" s="1"/>
      <c r="M538" s="5"/>
      <c r="N538" s="5"/>
      <c r="O538" s="5"/>
      <c r="P538" s="31"/>
      <c r="Q538" s="1"/>
      <c r="R538" s="64"/>
      <c r="S538" s="73"/>
      <c r="T538" s="74">
        <f t="shared" si="9"/>
        <v>79</v>
      </c>
      <c r="U538" s="75"/>
      <c r="V538" s="8" t="str" cm="1">
        <f t="array" ref="V538">IF(SUMPRODUCT((Tableau13[NOM DE LA STRUCTURE]=Tableau13[[#This Row],[NOM DE LA STRUCTURE]])*Tableau13[MONTANT PROPOSE POUR L''ACTION])=0,"",SUMPRODUCT((Tableau13[NOM DE LA STRUCTURE]=Tableau13[[#This Row],[NOM DE LA STRUCTURE]])*Tableau13[MONTANT PROPOSE POUR L''ACTION]))</f>
        <v/>
      </c>
      <c r="W538" s="79"/>
    </row>
    <row r="539" spans="1:23" ht="33" hidden="1" customHeight="1" x14ac:dyDescent="0.25">
      <c r="A539" s="13"/>
      <c r="B539" s="84"/>
      <c r="C539" s="1"/>
      <c r="D539" s="36">
        <f>_xlfn.XLOOKUP(C539,'Export Action'!$A$3:$A$1999,'Export Action'!$X$3:$X$1999)</f>
        <v>0</v>
      </c>
      <c r="E539" s="1"/>
      <c r="F539" s="1"/>
      <c r="G539" s="68"/>
      <c r="H539" s="71"/>
      <c r="I539" s="71"/>
      <c r="J539" s="1"/>
      <c r="K539" s="1"/>
      <c r="L539" s="1"/>
      <c r="M539" s="5"/>
      <c r="N539" s="5"/>
      <c r="O539" s="5"/>
      <c r="P539" s="31"/>
      <c r="Q539" s="1"/>
      <c r="R539" s="64"/>
      <c r="S539" s="73"/>
      <c r="T539" s="74">
        <f t="shared" si="9"/>
        <v>79</v>
      </c>
      <c r="U539" s="75"/>
      <c r="V539" s="8" t="str" cm="1">
        <f t="array" ref="V539">IF(SUMPRODUCT((Tableau13[NOM DE LA STRUCTURE]=Tableau13[[#This Row],[NOM DE LA STRUCTURE]])*Tableau13[MONTANT PROPOSE POUR L''ACTION])=0,"",SUMPRODUCT((Tableau13[NOM DE LA STRUCTURE]=Tableau13[[#This Row],[NOM DE LA STRUCTURE]])*Tableau13[MONTANT PROPOSE POUR L''ACTION]))</f>
        <v/>
      </c>
      <c r="W539" s="79"/>
    </row>
    <row r="540" spans="1:23" ht="33" hidden="1" customHeight="1" x14ac:dyDescent="0.25">
      <c r="A540" s="13"/>
      <c r="B540" s="84"/>
      <c r="C540" s="1"/>
      <c r="D540" s="36">
        <f>_xlfn.XLOOKUP(C540,'Export Action'!$A$3:$A$1999,'Export Action'!$X$3:$X$1999)</f>
        <v>0</v>
      </c>
      <c r="E540" s="1"/>
      <c r="F540" s="1"/>
      <c r="G540" s="68"/>
      <c r="H540" s="71"/>
      <c r="I540" s="71"/>
      <c r="J540" s="1"/>
      <c r="K540" s="1"/>
      <c r="L540" s="1"/>
      <c r="M540" s="5"/>
      <c r="N540" s="5"/>
      <c r="O540" s="5"/>
      <c r="P540" s="31"/>
      <c r="Q540" s="1"/>
      <c r="R540" s="64"/>
      <c r="S540" s="73"/>
      <c r="T540" s="74">
        <f t="shared" ref="T540:T603" si="10">IF(A540=A539,T539,T539+1)</f>
        <v>79</v>
      </c>
      <c r="U540" s="75"/>
      <c r="V540" s="8" t="str" cm="1">
        <f t="array" ref="V540">IF(SUMPRODUCT((Tableau13[NOM DE LA STRUCTURE]=Tableau13[[#This Row],[NOM DE LA STRUCTURE]])*Tableau13[MONTANT PROPOSE POUR L''ACTION])=0,"",SUMPRODUCT((Tableau13[NOM DE LA STRUCTURE]=Tableau13[[#This Row],[NOM DE LA STRUCTURE]])*Tableau13[MONTANT PROPOSE POUR L''ACTION]))</f>
        <v/>
      </c>
      <c r="W540" s="79"/>
    </row>
    <row r="541" spans="1:23" ht="33" hidden="1" customHeight="1" x14ac:dyDescent="0.25">
      <c r="A541" s="13"/>
      <c r="B541" s="84"/>
      <c r="C541" s="1"/>
      <c r="D541" s="36">
        <f>_xlfn.XLOOKUP(C541,'Export Action'!$A$3:$A$1999,'Export Action'!$X$3:$X$1999)</f>
        <v>0</v>
      </c>
      <c r="E541" s="1"/>
      <c r="F541" s="1"/>
      <c r="G541" s="68"/>
      <c r="H541" s="71"/>
      <c r="I541" s="71"/>
      <c r="J541" s="1"/>
      <c r="K541" s="1"/>
      <c r="L541" s="1"/>
      <c r="M541" s="5"/>
      <c r="N541" s="5"/>
      <c r="O541" s="5"/>
      <c r="P541" s="31"/>
      <c r="Q541" s="1"/>
      <c r="R541" s="64"/>
      <c r="S541" s="73"/>
      <c r="T541" s="74">
        <f t="shared" si="10"/>
        <v>79</v>
      </c>
      <c r="U541" s="75"/>
      <c r="V541" s="8" t="str" cm="1">
        <f t="array" ref="V541">IF(SUMPRODUCT((Tableau13[NOM DE LA STRUCTURE]=Tableau13[[#This Row],[NOM DE LA STRUCTURE]])*Tableau13[MONTANT PROPOSE POUR L''ACTION])=0,"",SUMPRODUCT((Tableau13[NOM DE LA STRUCTURE]=Tableau13[[#This Row],[NOM DE LA STRUCTURE]])*Tableau13[MONTANT PROPOSE POUR L''ACTION]))</f>
        <v/>
      </c>
      <c r="W541" s="79"/>
    </row>
    <row r="542" spans="1:23" ht="33" hidden="1" customHeight="1" x14ac:dyDescent="0.25">
      <c r="A542" s="13"/>
      <c r="B542" s="84"/>
      <c r="C542" s="1"/>
      <c r="D542" s="36">
        <f>_xlfn.XLOOKUP(C542,'Export Action'!$A$3:$A$1999,'Export Action'!$X$3:$X$1999)</f>
        <v>0</v>
      </c>
      <c r="E542" s="1"/>
      <c r="F542" s="1"/>
      <c r="G542" s="68"/>
      <c r="H542" s="71"/>
      <c r="I542" s="71"/>
      <c r="J542" s="1"/>
      <c r="K542" s="1"/>
      <c r="L542" s="1"/>
      <c r="M542" s="5"/>
      <c r="N542" s="5"/>
      <c r="O542" s="5"/>
      <c r="P542" s="31"/>
      <c r="Q542" s="1"/>
      <c r="R542" s="64"/>
      <c r="S542" s="73"/>
      <c r="T542" s="74">
        <f t="shared" si="10"/>
        <v>79</v>
      </c>
      <c r="U542" s="75"/>
      <c r="V542" s="8" t="str" cm="1">
        <f t="array" ref="V542">IF(SUMPRODUCT((Tableau13[NOM DE LA STRUCTURE]=Tableau13[[#This Row],[NOM DE LA STRUCTURE]])*Tableau13[MONTANT PROPOSE POUR L''ACTION])=0,"",SUMPRODUCT((Tableau13[NOM DE LA STRUCTURE]=Tableau13[[#This Row],[NOM DE LA STRUCTURE]])*Tableau13[MONTANT PROPOSE POUR L''ACTION]))</f>
        <v/>
      </c>
      <c r="W542" s="79"/>
    </row>
    <row r="543" spans="1:23" ht="33" hidden="1" customHeight="1" x14ac:dyDescent="0.25">
      <c r="A543" s="13"/>
      <c r="B543" s="84"/>
      <c r="C543" s="1"/>
      <c r="D543" s="36">
        <f>_xlfn.XLOOKUP(C543,'Export Action'!$A$3:$A$1999,'Export Action'!$X$3:$X$1999)</f>
        <v>0</v>
      </c>
      <c r="E543" s="1"/>
      <c r="F543" s="1"/>
      <c r="G543" s="68"/>
      <c r="H543" s="71"/>
      <c r="I543" s="71"/>
      <c r="J543" s="1"/>
      <c r="K543" s="1"/>
      <c r="L543" s="1"/>
      <c r="M543" s="5"/>
      <c r="N543" s="5"/>
      <c r="O543" s="5"/>
      <c r="P543" s="31"/>
      <c r="Q543" s="1"/>
      <c r="R543" s="64"/>
      <c r="S543" s="73"/>
      <c r="T543" s="74">
        <f t="shared" si="10"/>
        <v>79</v>
      </c>
      <c r="U543" s="75"/>
      <c r="V543" s="8" t="str" cm="1">
        <f t="array" ref="V543">IF(SUMPRODUCT((Tableau13[NOM DE LA STRUCTURE]=Tableau13[[#This Row],[NOM DE LA STRUCTURE]])*Tableau13[MONTANT PROPOSE POUR L''ACTION])=0,"",SUMPRODUCT((Tableau13[NOM DE LA STRUCTURE]=Tableau13[[#This Row],[NOM DE LA STRUCTURE]])*Tableau13[MONTANT PROPOSE POUR L''ACTION]))</f>
        <v/>
      </c>
      <c r="W543" s="79"/>
    </row>
    <row r="544" spans="1:23" ht="33" hidden="1" customHeight="1" x14ac:dyDescent="0.25">
      <c r="A544" s="13"/>
      <c r="B544" s="84"/>
      <c r="C544" s="1"/>
      <c r="D544" s="36">
        <f>_xlfn.XLOOKUP(C544,'Export Action'!$A$3:$A$1999,'Export Action'!$X$3:$X$1999)</f>
        <v>0</v>
      </c>
      <c r="E544" s="1"/>
      <c r="F544" s="1"/>
      <c r="G544" s="68"/>
      <c r="H544" s="71"/>
      <c r="I544" s="71"/>
      <c r="J544" s="1"/>
      <c r="K544" s="1"/>
      <c r="L544" s="1"/>
      <c r="M544" s="5"/>
      <c r="N544" s="5"/>
      <c r="O544" s="5"/>
      <c r="P544" s="31"/>
      <c r="Q544" s="1"/>
      <c r="R544" s="64"/>
      <c r="S544" s="73"/>
      <c r="T544" s="74">
        <f t="shared" si="10"/>
        <v>79</v>
      </c>
      <c r="U544" s="75"/>
      <c r="V544" s="8" t="str" cm="1">
        <f t="array" ref="V544">IF(SUMPRODUCT((Tableau13[NOM DE LA STRUCTURE]=Tableau13[[#This Row],[NOM DE LA STRUCTURE]])*Tableau13[MONTANT PROPOSE POUR L''ACTION])=0,"",SUMPRODUCT((Tableau13[NOM DE LA STRUCTURE]=Tableau13[[#This Row],[NOM DE LA STRUCTURE]])*Tableau13[MONTANT PROPOSE POUR L''ACTION]))</f>
        <v/>
      </c>
      <c r="W544" s="79"/>
    </row>
    <row r="545" spans="1:23" ht="33" hidden="1" customHeight="1" x14ac:dyDescent="0.25">
      <c r="A545" s="13"/>
      <c r="B545" s="84"/>
      <c r="C545" s="1"/>
      <c r="D545" s="36">
        <f>_xlfn.XLOOKUP(C545,'Export Action'!$A$3:$A$1999,'Export Action'!$X$3:$X$1999)</f>
        <v>0</v>
      </c>
      <c r="E545" s="1"/>
      <c r="F545" s="1"/>
      <c r="G545" s="68"/>
      <c r="H545" s="71"/>
      <c r="I545" s="71"/>
      <c r="J545" s="1"/>
      <c r="K545" s="1"/>
      <c r="L545" s="1"/>
      <c r="M545" s="5"/>
      <c r="N545" s="5"/>
      <c r="O545" s="5"/>
      <c r="P545" s="31"/>
      <c r="Q545" s="1"/>
      <c r="R545" s="64"/>
      <c r="S545" s="73"/>
      <c r="T545" s="74">
        <f t="shared" si="10"/>
        <v>79</v>
      </c>
      <c r="U545" s="75"/>
      <c r="V545" s="8" t="str" cm="1">
        <f t="array" ref="V545">IF(SUMPRODUCT((Tableau13[NOM DE LA STRUCTURE]=Tableau13[[#This Row],[NOM DE LA STRUCTURE]])*Tableau13[MONTANT PROPOSE POUR L''ACTION])=0,"",SUMPRODUCT((Tableau13[NOM DE LA STRUCTURE]=Tableau13[[#This Row],[NOM DE LA STRUCTURE]])*Tableau13[MONTANT PROPOSE POUR L''ACTION]))</f>
        <v/>
      </c>
      <c r="W545" s="79"/>
    </row>
    <row r="546" spans="1:23" ht="33" hidden="1" customHeight="1" x14ac:dyDescent="0.25">
      <c r="A546" s="13"/>
      <c r="B546" s="84"/>
      <c r="C546" s="1"/>
      <c r="D546" s="36">
        <f>_xlfn.XLOOKUP(C546,'Export Action'!$A$3:$A$1999,'Export Action'!$X$3:$X$1999)</f>
        <v>0</v>
      </c>
      <c r="E546" s="1"/>
      <c r="F546" s="1"/>
      <c r="G546" s="68"/>
      <c r="H546" s="71"/>
      <c r="I546" s="71"/>
      <c r="J546" s="1"/>
      <c r="K546" s="1"/>
      <c r="L546" s="1"/>
      <c r="M546" s="5"/>
      <c r="N546" s="5"/>
      <c r="O546" s="5"/>
      <c r="P546" s="31"/>
      <c r="Q546" s="1"/>
      <c r="R546" s="64"/>
      <c r="S546" s="73"/>
      <c r="T546" s="74">
        <f t="shared" si="10"/>
        <v>79</v>
      </c>
      <c r="U546" s="75"/>
      <c r="V546" s="8" t="str" cm="1">
        <f t="array" ref="V546">IF(SUMPRODUCT((Tableau13[NOM DE LA STRUCTURE]=Tableau13[[#This Row],[NOM DE LA STRUCTURE]])*Tableau13[MONTANT PROPOSE POUR L''ACTION])=0,"",SUMPRODUCT((Tableau13[NOM DE LA STRUCTURE]=Tableau13[[#This Row],[NOM DE LA STRUCTURE]])*Tableau13[MONTANT PROPOSE POUR L''ACTION]))</f>
        <v/>
      </c>
      <c r="W546" s="79"/>
    </row>
    <row r="547" spans="1:23" ht="33" hidden="1" customHeight="1" x14ac:dyDescent="0.25">
      <c r="A547" s="13"/>
      <c r="B547" s="84"/>
      <c r="C547" s="1"/>
      <c r="D547" s="36">
        <f>_xlfn.XLOOKUP(C547,'Export Action'!$A$3:$A$1999,'Export Action'!$X$3:$X$1999)</f>
        <v>0</v>
      </c>
      <c r="E547" s="1"/>
      <c r="F547" s="1"/>
      <c r="G547" s="68"/>
      <c r="H547" s="71"/>
      <c r="I547" s="71"/>
      <c r="J547" s="1"/>
      <c r="K547" s="1"/>
      <c r="L547" s="1"/>
      <c r="M547" s="5"/>
      <c r="N547" s="5"/>
      <c r="O547" s="5"/>
      <c r="P547" s="31"/>
      <c r="Q547" s="1"/>
      <c r="R547" s="64"/>
      <c r="S547" s="73"/>
      <c r="T547" s="74">
        <f t="shared" si="10"/>
        <v>79</v>
      </c>
      <c r="U547" s="75"/>
      <c r="V547" s="8" t="str" cm="1">
        <f t="array" ref="V547">IF(SUMPRODUCT((Tableau13[NOM DE LA STRUCTURE]=Tableau13[[#This Row],[NOM DE LA STRUCTURE]])*Tableau13[MONTANT PROPOSE POUR L''ACTION])=0,"",SUMPRODUCT((Tableau13[NOM DE LA STRUCTURE]=Tableau13[[#This Row],[NOM DE LA STRUCTURE]])*Tableau13[MONTANT PROPOSE POUR L''ACTION]))</f>
        <v/>
      </c>
      <c r="W547" s="79"/>
    </row>
    <row r="548" spans="1:23" ht="33" hidden="1" customHeight="1" x14ac:dyDescent="0.25">
      <c r="A548" s="13"/>
      <c r="B548" s="84"/>
      <c r="C548" s="1"/>
      <c r="D548" s="36">
        <f>_xlfn.XLOOKUP(C548,'Export Action'!$A$3:$A$1999,'Export Action'!$X$3:$X$1999)</f>
        <v>0</v>
      </c>
      <c r="E548" s="1"/>
      <c r="F548" s="1"/>
      <c r="G548" s="68"/>
      <c r="H548" s="71"/>
      <c r="I548" s="71"/>
      <c r="J548" s="1"/>
      <c r="K548" s="1"/>
      <c r="L548" s="1"/>
      <c r="M548" s="5"/>
      <c r="N548" s="5"/>
      <c r="O548" s="5"/>
      <c r="P548" s="31"/>
      <c r="Q548" s="1"/>
      <c r="R548" s="64"/>
      <c r="S548" s="73"/>
      <c r="T548" s="74">
        <f t="shared" si="10"/>
        <v>79</v>
      </c>
      <c r="U548" s="75"/>
      <c r="V548" s="8" t="str" cm="1">
        <f t="array" ref="V548">IF(SUMPRODUCT((Tableau13[NOM DE LA STRUCTURE]=Tableau13[[#This Row],[NOM DE LA STRUCTURE]])*Tableau13[MONTANT PROPOSE POUR L''ACTION])=0,"",SUMPRODUCT((Tableau13[NOM DE LA STRUCTURE]=Tableau13[[#This Row],[NOM DE LA STRUCTURE]])*Tableau13[MONTANT PROPOSE POUR L''ACTION]))</f>
        <v/>
      </c>
      <c r="W548" s="79"/>
    </row>
    <row r="549" spans="1:23" ht="33" hidden="1" customHeight="1" x14ac:dyDescent="0.25">
      <c r="A549" s="13"/>
      <c r="B549" s="84"/>
      <c r="C549" s="1"/>
      <c r="D549" s="36">
        <f>_xlfn.XLOOKUP(C549,'Export Action'!$A$3:$A$1999,'Export Action'!$X$3:$X$1999)</f>
        <v>0</v>
      </c>
      <c r="E549" s="1"/>
      <c r="F549" s="1"/>
      <c r="G549" s="68"/>
      <c r="H549" s="71"/>
      <c r="I549" s="71"/>
      <c r="J549" s="1"/>
      <c r="K549" s="1"/>
      <c r="L549" s="1"/>
      <c r="M549" s="5"/>
      <c r="N549" s="5"/>
      <c r="O549" s="5"/>
      <c r="P549" s="31"/>
      <c r="Q549" s="1"/>
      <c r="R549" s="64"/>
      <c r="S549" s="73"/>
      <c r="T549" s="74">
        <f t="shared" si="10"/>
        <v>79</v>
      </c>
      <c r="U549" s="75"/>
      <c r="V549" s="8" t="str" cm="1">
        <f t="array" ref="V549">IF(SUMPRODUCT((Tableau13[NOM DE LA STRUCTURE]=Tableau13[[#This Row],[NOM DE LA STRUCTURE]])*Tableau13[MONTANT PROPOSE POUR L''ACTION])=0,"",SUMPRODUCT((Tableau13[NOM DE LA STRUCTURE]=Tableau13[[#This Row],[NOM DE LA STRUCTURE]])*Tableau13[MONTANT PROPOSE POUR L''ACTION]))</f>
        <v/>
      </c>
      <c r="W549" s="79"/>
    </row>
    <row r="550" spans="1:23" ht="33" hidden="1" customHeight="1" x14ac:dyDescent="0.25">
      <c r="A550" s="13"/>
      <c r="B550" s="84"/>
      <c r="C550" s="1"/>
      <c r="D550" s="36">
        <f>_xlfn.XLOOKUP(C550,'Export Action'!$A$3:$A$1999,'Export Action'!$X$3:$X$1999)</f>
        <v>0</v>
      </c>
      <c r="E550" s="1"/>
      <c r="F550" s="1"/>
      <c r="G550" s="68"/>
      <c r="H550" s="71"/>
      <c r="I550" s="71"/>
      <c r="J550" s="1"/>
      <c r="K550" s="1"/>
      <c r="L550" s="1"/>
      <c r="M550" s="5"/>
      <c r="N550" s="5"/>
      <c r="O550" s="5"/>
      <c r="P550" s="31"/>
      <c r="Q550" s="1"/>
      <c r="R550" s="64"/>
      <c r="S550" s="73"/>
      <c r="T550" s="74">
        <f t="shared" si="10"/>
        <v>79</v>
      </c>
      <c r="U550" s="75"/>
      <c r="V550" s="8" t="str" cm="1">
        <f t="array" ref="V550">IF(SUMPRODUCT((Tableau13[NOM DE LA STRUCTURE]=Tableau13[[#This Row],[NOM DE LA STRUCTURE]])*Tableau13[MONTANT PROPOSE POUR L''ACTION])=0,"",SUMPRODUCT((Tableau13[NOM DE LA STRUCTURE]=Tableau13[[#This Row],[NOM DE LA STRUCTURE]])*Tableau13[MONTANT PROPOSE POUR L''ACTION]))</f>
        <v/>
      </c>
      <c r="W550" s="79"/>
    </row>
    <row r="551" spans="1:23" ht="33" hidden="1" customHeight="1" x14ac:dyDescent="0.25">
      <c r="A551" s="13"/>
      <c r="B551" s="84"/>
      <c r="C551" s="1"/>
      <c r="D551" s="36">
        <f>_xlfn.XLOOKUP(C551,'Export Action'!$A$3:$A$1999,'Export Action'!$X$3:$X$1999)</f>
        <v>0</v>
      </c>
      <c r="E551" s="1"/>
      <c r="F551" s="1"/>
      <c r="G551" s="68"/>
      <c r="H551" s="71"/>
      <c r="I551" s="71"/>
      <c r="J551" s="1"/>
      <c r="K551" s="1"/>
      <c r="L551" s="1"/>
      <c r="M551" s="5"/>
      <c r="N551" s="5"/>
      <c r="O551" s="5"/>
      <c r="P551" s="31"/>
      <c r="Q551" s="1"/>
      <c r="R551" s="64"/>
      <c r="S551" s="73"/>
      <c r="T551" s="74">
        <f t="shared" si="10"/>
        <v>79</v>
      </c>
      <c r="U551" s="75"/>
      <c r="V551" s="8" t="str" cm="1">
        <f t="array" ref="V551">IF(SUMPRODUCT((Tableau13[NOM DE LA STRUCTURE]=Tableau13[[#This Row],[NOM DE LA STRUCTURE]])*Tableau13[MONTANT PROPOSE POUR L''ACTION])=0,"",SUMPRODUCT((Tableau13[NOM DE LA STRUCTURE]=Tableau13[[#This Row],[NOM DE LA STRUCTURE]])*Tableau13[MONTANT PROPOSE POUR L''ACTION]))</f>
        <v/>
      </c>
      <c r="W551" s="79"/>
    </row>
    <row r="552" spans="1:23" ht="33" hidden="1" customHeight="1" x14ac:dyDescent="0.25">
      <c r="A552" s="13"/>
      <c r="B552" s="84"/>
      <c r="C552" s="1"/>
      <c r="D552" s="36">
        <f>_xlfn.XLOOKUP(C552,'Export Action'!$A$3:$A$1999,'Export Action'!$X$3:$X$1999)</f>
        <v>0</v>
      </c>
      <c r="E552" s="1"/>
      <c r="F552" s="1"/>
      <c r="G552" s="68"/>
      <c r="H552" s="71"/>
      <c r="I552" s="71"/>
      <c r="J552" s="1"/>
      <c r="K552" s="1"/>
      <c r="L552" s="1"/>
      <c r="M552" s="5"/>
      <c r="N552" s="5"/>
      <c r="O552" s="5"/>
      <c r="P552" s="31"/>
      <c r="Q552" s="1"/>
      <c r="R552" s="64"/>
      <c r="S552" s="73"/>
      <c r="T552" s="74">
        <f t="shared" si="10"/>
        <v>79</v>
      </c>
      <c r="U552" s="75"/>
      <c r="V552" s="8" t="str" cm="1">
        <f t="array" ref="V552">IF(SUMPRODUCT((Tableau13[NOM DE LA STRUCTURE]=Tableau13[[#This Row],[NOM DE LA STRUCTURE]])*Tableau13[MONTANT PROPOSE POUR L''ACTION])=0,"",SUMPRODUCT((Tableau13[NOM DE LA STRUCTURE]=Tableau13[[#This Row],[NOM DE LA STRUCTURE]])*Tableau13[MONTANT PROPOSE POUR L''ACTION]))</f>
        <v/>
      </c>
      <c r="W552" s="79"/>
    </row>
    <row r="553" spans="1:23" ht="33" hidden="1" customHeight="1" x14ac:dyDescent="0.25">
      <c r="A553" s="13"/>
      <c r="B553" s="84"/>
      <c r="C553" s="1"/>
      <c r="D553" s="36">
        <f>_xlfn.XLOOKUP(C553,'Export Action'!$A$3:$A$1999,'Export Action'!$X$3:$X$1999)</f>
        <v>0</v>
      </c>
      <c r="E553" s="1"/>
      <c r="F553" s="1"/>
      <c r="G553" s="68"/>
      <c r="H553" s="71"/>
      <c r="I553" s="71"/>
      <c r="J553" s="1"/>
      <c r="K553" s="1"/>
      <c r="L553" s="1"/>
      <c r="M553" s="5"/>
      <c r="N553" s="5"/>
      <c r="O553" s="5"/>
      <c r="P553" s="31"/>
      <c r="Q553" s="1"/>
      <c r="R553" s="64"/>
      <c r="S553" s="73"/>
      <c r="T553" s="74">
        <f t="shared" si="10"/>
        <v>79</v>
      </c>
      <c r="U553" s="75"/>
      <c r="V553" s="8" t="str" cm="1">
        <f t="array" ref="V553">IF(SUMPRODUCT((Tableau13[NOM DE LA STRUCTURE]=Tableau13[[#This Row],[NOM DE LA STRUCTURE]])*Tableau13[MONTANT PROPOSE POUR L''ACTION])=0,"",SUMPRODUCT((Tableau13[NOM DE LA STRUCTURE]=Tableau13[[#This Row],[NOM DE LA STRUCTURE]])*Tableau13[MONTANT PROPOSE POUR L''ACTION]))</f>
        <v/>
      </c>
      <c r="W553" s="79"/>
    </row>
    <row r="554" spans="1:23" ht="33" hidden="1" customHeight="1" x14ac:dyDescent="0.25">
      <c r="A554" s="13"/>
      <c r="B554" s="84"/>
      <c r="C554" s="1"/>
      <c r="D554" s="36">
        <f>_xlfn.XLOOKUP(C554,'Export Action'!$A$3:$A$1999,'Export Action'!$X$3:$X$1999)</f>
        <v>0</v>
      </c>
      <c r="E554" s="1"/>
      <c r="F554" s="1"/>
      <c r="G554" s="68"/>
      <c r="H554" s="71"/>
      <c r="I554" s="71"/>
      <c r="J554" s="1"/>
      <c r="K554" s="1"/>
      <c r="L554" s="1"/>
      <c r="M554" s="5"/>
      <c r="N554" s="5"/>
      <c r="O554" s="5"/>
      <c r="P554" s="31"/>
      <c r="Q554" s="1"/>
      <c r="R554" s="64"/>
      <c r="S554" s="73"/>
      <c r="T554" s="74">
        <f t="shared" si="10"/>
        <v>79</v>
      </c>
      <c r="U554" s="75"/>
      <c r="V554" s="8" t="str" cm="1">
        <f t="array" ref="V554">IF(SUMPRODUCT((Tableau13[NOM DE LA STRUCTURE]=Tableau13[[#This Row],[NOM DE LA STRUCTURE]])*Tableau13[MONTANT PROPOSE POUR L''ACTION])=0,"",SUMPRODUCT((Tableau13[NOM DE LA STRUCTURE]=Tableau13[[#This Row],[NOM DE LA STRUCTURE]])*Tableau13[MONTANT PROPOSE POUR L''ACTION]))</f>
        <v/>
      </c>
      <c r="W554" s="79"/>
    </row>
    <row r="555" spans="1:23" ht="33" hidden="1" customHeight="1" x14ac:dyDescent="0.25">
      <c r="A555" s="13"/>
      <c r="B555" s="84"/>
      <c r="C555" s="1"/>
      <c r="D555" s="36">
        <f>_xlfn.XLOOKUP(C555,'Export Action'!$A$3:$A$1999,'Export Action'!$X$3:$X$1999)</f>
        <v>0</v>
      </c>
      <c r="E555" s="1"/>
      <c r="F555" s="1"/>
      <c r="G555" s="68"/>
      <c r="H555" s="71"/>
      <c r="I555" s="71"/>
      <c r="J555" s="1"/>
      <c r="K555" s="1"/>
      <c r="L555" s="1"/>
      <c r="M555" s="5"/>
      <c r="N555" s="5"/>
      <c r="O555" s="5"/>
      <c r="P555" s="31"/>
      <c r="Q555" s="1"/>
      <c r="R555" s="64"/>
      <c r="S555" s="73"/>
      <c r="T555" s="74">
        <f t="shared" si="10"/>
        <v>79</v>
      </c>
      <c r="U555" s="75"/>
      <c r="V555" s="8" t="str" cm="1">
        <f t="array" ref="V555">IF(SUMPRODUCT((Tableau13[NOM DE LA STRUCTURE]=Tableau13[[#This Row],[NOM DE LA STRUCTURE]])*Tableau13[MONTANT PROPOSE POUR L''ACTION])=0,"",SUMPRODUCT((Tableau13[NOM DE LA STRUCTURE]=Tableau13[[#This Row],[NOM DE LA STRUCTURE]])*Tableau13[MONTANT PROPOSE POUR L''ACTION]))</f>
        <v/>
      </c>
      <c r="W555" s="79"/>
    </row>
    <row r="556" spans="1:23" ht="33" hidden="1" customHeight="1" x14ac:dyDescent="0.25">
      <c r="A556" s="13"/>
      <c r="B556" s="84"/>
      <c r="C556" s="1"/>
      <c r="D556" s="36">
        <f>_xlfn.XLOOKUP(C556,'Export Action'!$A$3:$A$1999,'Export Action'!$X$3:$X$1999)</f>
        <v>0</v>
      </c>
      <c r="E556" s="1"/>
      <c r="F556" s="1"/>
      <c r="G556" s="68"/>
      <c r="H556" s="71"/>
      <c r="I556" s="71"/>
      <c r="J556" s="1"/>
      <c r="K556" s="1"/>
      <c r="L556" s="1"/>
      <c r="M556" s="5"/>
      <c r="N556" s="5"/>
      <c r="O556" s="5"/>
      <c r="P556" s="31"/>
      <c r="Q556" s="1"/>
      <c r="R556" s="64"/>
      <c r="S556" s="73"/>
      <c r="T556" s="74">
        <f t="shared" si="10"/>
        <v>79</v>
      </c>
      <c r="U556" s="75"/>
      <c r="V556" s="8" t="str" cm="1">
        <f t="array" ref="V556">IF(SUMPRODUCT((Tableau13[NOM DE LA STRUCTURE]=Tableau13[[#This Row],[NOM DE LA STRUCTURE]])*Tableau13[MONTANT PROPOSE POUR L''ACTION])=0,"",SUMPRODUCT((Tableau13[NOM DE LA STRUCTURE]=Tableau13[[#This Row],[NOM DE LA STRUCTURE]])*Tableau13[MONTANT PROPOSE POUR L''ACTION]))</f>
        <v/>
      </c>
      <c r="W556" s="79"/>
    </row>
    <row r="557" spans="1:23" ht="33" hidden="1" customHeight="1" x14ac:dyDescent="0.25">
      <c r="A557" s="13"/>
      <c r="B557" s="84"/>
      <c r="C557" s="1"/>
      <c r="D557" s="36">
        <f>_xlfn.XLOOKUP(C557,'Export Action'!$A$3:$A$1999,'Export Action'!$X$3:$X$1999)</f>
        <v>0</v>
      </c>
      <c r="E557" s="1"/>
      <c r="F557" s="1"/>
      <c r="G557" s="68"/>
      <c r="H557" s="71"/>
      <c r="I557" s="71"/>
      <c r="J557" s="1"/>
      <c r="K557" s="1"/>
      <c r="L557" s="1"/>
      <c r="M557" s="5"/>
      <c r="N557" s="5"/>
      <c r="O557" s="5"/>
      <c r="P557" s="31"/>
      <c r="Q557" s="1"/>
      <c r="R557" s="64"/>
      <c r="S557" s="73"/>
      <c r="T557" s="74">
        <f t="shared" si="10"/>
        <v>79</v>
      </c>
      <c r="U557" s="75"/>
      <c r="V557" s="8" t="str" cm="1">
        <f t="array" ref="V557">IF(SUMPRODUCT((Tableau13[NOM DE LA STRUCTURE]=Tableau13[[#This Row],[NOM DE LA STRUCTURE]])*Tableau13[MONTANT PROPOSE POUR L''ACTION])=0,"",SUMPRODUCT((Tableau13[NOM DE LA STRUCTURE]=Tableau13[[#This Row],[NOM DE LA STRUCTURE]])*Tableau13[MONTANT PROPOSE POUR L''ACTION]))</f>
        <v/>
      </c>
      <c r="W557" s="79"/>
    </row>
    <row r="558" spans="1:23" ht="33" hidden="1" customHeight="1" x14ac:dyDescent="0.25">
      <c r="A558" s="13"/>
      <c r="B558" s="84"/>
      <c r="C558" s="1"/>
      <c r="D558" s="36">
        <f>_xlfn.XLOOKUP(C558,'Export Action'!$A$3:$A$1999,'Export Action'!$X$3:$X$1999)</f>
        <v>0</v>
      </c>
      <c r="E558" s="1"/>
      <c r="F558" s="1"/>
      <c r="G558" s="68"/>
      <c r="H558" s="71"/>
      <c r="I558" s="71"/>
      <c r="J558" s="1"/>
      <c r="K558" s="1"/>
      <c r="L558" s="1"/>
      <c r="M558" s="5"/>
      <c r="N558" s="5"/>
      <c r="O558" s="5"/>
      <c r="P558" s="31"/>
      <c r="Q558" s="1"/>
      <c r="R558" s="64"/>
      <c r="S558" s="73"/>
      <c r="T558" s="74">
        <f t="shared" si="10"/>
        <v>79</v>
      </c>
      <c r="U558" s="75"/>
      <c r="V558" s="8" t="str" cm="1">
        <f t="array" ref="V558">IF(SUMPRODUCT((Tableau13[NOM DE LA STRUCTURE]=Tableau13[[#This Row],[NOM DE LA STRUCTURE]])*Tableau13[MONTANT PROPOSE POUR L''ACTION])=0,"",SUMPRODUCT((Tableau13[NOM DE LA STRUCTURE]=Tableau13[[#This Row],[NOM DE LA STRUCTURE]])*Tableau13[MONTANT PROPOSE POUR L''ACTION]))</f>
        <v/>
      </c>
      <c r="W558" s="79"/>
    </row>
    <row r="559" spans="1:23" ht="33" hidden="1" customHeight="1" x14ac:dyDescent="0.25">
      <c r="A559" s="13"/>
      <c r="B559" s="84"/>
      <c r="C559" s="1"/>
      <c r="D559" s="36">
        <f>_xlfn.XLOOKUP(C559,'Export Action'!$A$3:$A$1999,'Export Action'!$X$3:$X$1999)</f>
        <v>0</v>
      </c>
      <c r="E559" s="1"/>
      <c r="F559" s="1"/>
      <c r="G559" s="68"/>
      <c r="H559" s="71"/>
      <c r="I559" s="71"/>
      <c r="J559" s="1"/>
      <c r="K559" s="1"/>
      <c r="L559" s="1"/>
      <c r="M559" s="5"/>
      <c r="N559" s="5"/>
      <c r="O559" s="5"/>
      <c r="P559" s="31"/>
      <c r="Q559" s="1"/>
      <c r="R559" s="64"/>
      <c r="S559" s="73"/>
      <c r="T559" s="74">
        <f t="shared" si="10"/>
        <v>79</v>
      </c>
      <c r="U559" s="75"/>
      <c r="V559" s="8" t="str" cm="1">
        <f t="array" ref="V559">IF(SUMPRODUCT((Tableau13[NOM DE LA STRUCTURE]=Tableau13[[#This Row],[NOM DE LA STRUCTURE]])*Tableau13[MONTANT PROPOSE POUR L''ACTION])=0,"",SUMPRODUCT((Tableau13[NOM DE LA STRUCTURE]=Tableau13[[#This Row],[NOM DE LA STRUCTURE]])*Tableau13[MONTANT PROPOSE POUR L''ACTION]))</f>
        <v/>
      </c>
      <c r="W559" s="79"/>
    </row>
    <row r="560" spans="1:23" ht="33" hidden="1" customHeight="1" x14ac:dyDescent="0.25">
      <c r="A560" s="13"/>
      <c r="B560" s="84"/>
      <c r="C560" s="1"/>
      <c r="D560" s="36">
        <f>_xlfn.XLOOKUP(C560,'Export Action'!$A$3:$A$1999,'Export Action'!$X$3:$X$1999)</f>
        <v>0</v>
      </c>
      <c r="E560" s="1"/>
      <c r="F560" s="1"/>
      <c r="G560" s="68"/>
      <c r="H560" s="71"/>
      <c r="I560" s="71"/>
      <c r="J560" s="1"/>
      <c r="K560" s="1"/>
      <c r="L560" s="1"/>
      <c r="M560" s="5"/>
      <c r="N560" s="5"/>
      <c r="O560" s="5"/>
      <c r="P560" s="31"/>
      <c r="Q560" s="1"/>
      <c r="R560" s="64"/>
      <c r="S560" s="73"/>
      <c r="T560" s="74">
        <f t="shared" si="10"/>
        <v>79</v>
      </c>
      <c r="U560" s="75"/>
      <c r="V560" s="8" t="str" cm="1">
        <f t="array" ref="V560">IF(SUMPRODUCT((Tableau13[NOM DE LA STRUCTURE]=Tableau13[[#This Row],[NOM DE LA STRUCTURE]])*Tableau13[MONTANT PROPOSE POUR L''ACTION])=0,"",SUMPRODUCT((Tableau13[NOM DE LA STRUCTURE]=Tableau13[[#This Row],[NOM DE LA STRUCTURE]])*Tableau13[MONTANT PROPOSE POUR L''ACTION]))</f>
        <v/>
      </c>
      <c r="W560" s="79"/>
    </row>
    <row r="561" spans="1:23" ht="33" hidden="1" customHeight="1" x14ac:dyDescent="0.25">
      <c r="A561" s="13"/>
      <c r="B561" s="84"/>
      <c r="C561" s="1"/>
      <c r="D561" s="36">
        <f>_xlfn.XLOOKUP(C561,'Export Action'!$A$3:$A$1999,'Export Action'!$X$3:$X$1999)</f>
        <v>0</v>
      </c>
      <c r="E561" s="1"/>
      <c r="F561" s="1"/>
      <c r="G561" s="68"/>
      <c r="H561" s="71"/>
      <c r="I561" s="71"/>
      <c r="J561" s="1"/>
      <c r="K561" s="1"/>
      <c r="L561" s="1"/>
      <c r="M561" s="5"/>
      <c r="N561" s="5"/>
      <c r="O561" s="5"/>
      <c r="P561" s="31"/>
      <c r="Q561" s="1"/>
      <c r="R561" s="64"/>
      <c r="S561" s="73"/>
      <c r="T561" s="74">
        <f t="shared" si="10"/>
        <v>79</v>
      </c>
      <c r="U561" s="75"/>
      <c r="V561" s="8" t="str" cm="1">
        <f t="array" ref="V561">IF(SUMPRODUCT((Tableau13[NOM DE LA STRUCTURE]=Tableau13[[#This Row],[NOM DE LA STRUCTURE]])*Tableau13[MONTANT PROPOSE POUR L''ACTION])=0,"",SUMPRODUCT((Tableau13[NOM DE LA STRUCTURE]=Tableau13[[#This Row],[NOM DE LA STRUCTURE]])*Tableau13[MONTANT PROPOSE POUR L''ACTION]))</f>
        <v/>
      </c>
      <c r="W561" s="79"/>
    </row>
    <row r="562" spans="1:23" ht="33" hidden="1" customHeight="1" x14ac:dyDescent="0.25">
      <c r="A562" s="13"/>
      <c r="B562" s="84"/>
      <c r="C562" s="1"/>
      <c r="D562" s="36">
        <f>_xlfn.XLOOKUP(C562,'Export Action'!$A$3:$A$1999,'Export Action'!$X$3:$X$1999)</f>
        <v>0</v>
      </c>
      <c r="E562" s="1"/>
      <c r="F562" s="1"/>
      <c r="G562" s="68"/>
      <c r="H562" s="71"/>
      <c r="I562" s="71"/>
      <c r="J562" s="1"/>
      <c r="K562" s="1"/>
      <c r="L562" s="1"/>
      <c r="M562" s="5"/>
      <c r="N562" s="5"/>
      <c r="O562" s="5"/>
      <c r="P562" s="31"/>
      <c r="Q562" s="1"/>
      <c r="R562" s="64"/>
      <c r="S562" s="73"/>
      <c r="T562" s="74">
        <f t="shared" si="10"/>
        <v>79</v>
      </c>
      <c r="U562" s="75"/>
      <c r="V562" s="8" t="str" cm="1">
        <f t="array" ref="V562">IF(SUMPRODUCT((Tableau13[NOM DE LA STRUCTURE]=Tableau13[[#This Row],[NOM DE LA STRUCTURE]])*Tableau13[MONTANT PROPOSE POUR L''ACTION])=0,"",SUMPRODUCT((Tableau13[NOM DE LA STRUCTURE]=Tableau13[[#This Row],[NOM DE LA STRUCTURE]])*Tableau13[MONTANT PROPOSE POUR L''ACTION]))</f>
        <v/>
      </c>
      <c r="W562" s="79"/>
    </row>
    <row r="563" spans="1:23" ht="33" hidden="1" customHeight="1" x14ac:dyDescent="0.25">
      <c r="A563" s="13"/>
      <c r="B563" s="84"/>
      <c r="C563" s="1"/>
      <c r="D563" s="36">
        <f>_xlfn.XLOOKUP(C563,'Export Action'!$A$3:$A$1999,'Export Action'!$X$3:$X$1999)</f>
        <v>0</v>
      </c>
      <c r="E563" s="1"/>
      <c r="F563" s="1"/>
      <c r="G563" s="68"/>
      <c r="H563" s="71"/>
      <c r="I563" s="71"/>
      <c r="J563" s="1"/>
      <c r="K563" s="1"/>
      <c r="L563" s="1"/>
      <c r="M563" s="5"/>
      <c r="N563" s="5"/>
      <c r="O563" s="5"/>
      <c r="P563" s="31"/>
      <c r="Q563" s="1"/>
      <c r="R563" s="64"/>
      <c r="S563" s="73"/>
      <c r="T563" s="74">
        <f t="shared" si="10"/>
        <v>79</v>
      </c>
      <c r="U563" s="75"/>
      <c r="V563" s="8" t="str" cm="1">
        <f t="array" ref="V563">IF(SUMPRODUCT((Tableau13[NOM DE LA STRUCTURE]=Tableau13[[#This Row],[NOM DE LA STRUCTURE]])*Tableau13[MONTANT PROPOSE POUR L''ACTION])=0,"",SUMPRODUCT((Tableau13[NOM DE LA STRUCTURE]=Tableau13[[#This Row],[NOM DE LA STRUCTURE]])*Tableau13[MONTANT PROPOSE POUR L''ACTION]))</f>
        <v/>
      </c>
      <c r="W563" s="79"/>
    </row>
    <row r="564" spans="1:23" ht="33" hidden="1" customHeight="1" x14ac:dyDescent="0.25">
      <c r="A564" s="13"/>
      <c r="B564" s="84"/>
      <c r="C564" s="1"/>
      <c r="D564" s="36">
        <f>_xlfn.XLOOKUP(C564,'Export Action'!$A$3:$A$1999,'Export Action'!$X$3:$X$1999)</f>
        <v>0</v>
      </c>
      <c r="E564" s="1"/>
      <c r="F564" s="1"/>
      <c r="G564" s="68"/>
      <c r="H564" s="71"/>
      <c r="I564" s="71"/>
      <c r="J564" s="1"/>
      <c r="K564" s="1"/>
      <c r="L564" s="1"/>
      <c r="M564" s="5"/>
      <c r="N564" s="5"/>
      <c r="O564" s="5"/>
      <c r="P564" s="31"/>
      <c r="Q564" s="1"/>
      <c r="R564" s="64"/>
      <c r="S564" s="73"/>
      <c r="T564" s="74">
        <f t="shared" si="10"/>
        <v>79</v>
      </c>
      <c r="U564" s="75"/>
      <c r="V564" s="8" t="str" cm="1">
        <f t="array" ref="V564">IF(SUMPRODUCT((Tableau13[NOM DE LA STRUCTURE]=Tableau13[[#This Row],[NOM DE LA STRUCTURE]])*Tableau13[MONTANT PROPOSE POUR L''ACTION])=0,"",SUMPRODUCT((Tableau13[NOM DE LA STRUCTURE]=Tableau13[[#This Row],[NOM DE LA STRUCTURE]])*Tableau13[MONTANT PROPOSE POUR L''ACTION]))</f>
        <v/>
      </c>
      <c r="W564" s="79"/>
    </row>
    <row r="565" spans="1:23" ht="33" hidden="1" customHeight="1" x14ac:dyDescent="0.25">
      <c r="A565" s="13"/>
      <c r="B565" s="84"/>
      <c r="C565" s="1"/>
      <c r="D565" s="36">
        <f>_xlfn.XLOOKUP(C565,'Export Action'!$A$3:$A$1999,'Export Action'!$X$3:$X$1999)</f>
        <v>0</v>
      </c>
      <c r="E565" s="1"/>
      <c r="F565" s="1"/>
      <c r="G565" s="68"/>
      <c r="H565" s="71"/>
      <c r="I565" s="71"/>
      <c r="J565" s="1"/>
      <c r="K565" s="1"/>
      <c r="L565" s="1"/>
      <c r="M565" s="5"/>
      <c r="N565" s="5"/>
      <c r="O565" s="5"/>
      <c r="P565" s="31"/>
      <c r="Q565" s="1"/>
      <c r="R565" s="64"/>
      <c r="S565" s="73"/>
      <c r="T565" s="74">
        <f t="shared" si="10"/>
        <v>79</v>
      </c>
      <c r="U565" s="75"/>
      <c r="V565" s="8" t="str" cm="1">
        <f t="array" ref="V565">IF(SUMPRODUCT((Tableau13[NOM DE LA STRUCTURE]=Tableau13[[#This Row],[NOM DE LA STRUCTURE]])*Tableau13[MONTANT PROPOSE POUR L''ACTION])=0,"",SUMPRODUCT((Tableau13[NOM DE LA STRUCTURE]=Tableau13[[#This Row],[NOM DE LA STRUCTURE]])*Tableau13[MONTANT PROPOSE POUR L''ACTION]))</f>
        <v/>
      </c>
      <c r="W565" s="79"/>
    </row>
    <row r="566" spans="1:23" ht="33" hidden="1" customHeight="1" x14ac:dyDescent="0.25">
      <c r="A566" s="13"/>
      <c r="B566" s="84"/>
      <c r="C566" s="1"/>
      <c r="D566" s="36">
        <f>_xlfn.XLOOKUP(C566,'Export Action'!$A$3:$A$1999,'Export Action'!$X$3:$X$1999)</f>
        <v>0</v>
      </c>
      <c r="E566" s="1"/>
      <c r="F566" s="1"/>
      <c r="G566" s="68"/>
      <c r="H566" s="71"/>
      <c r="I566" s="71"/>
      <c r="J566" s="1"/>
      <c r="K566" s="1"/>
      <c r="L566" s="1"/>
      <c r="M566" s="5"/>
      <c r="N566" s="5"/>
      <c r="O566" s="5"/>
      <c r="P566" s="31"/>
      <c r="Q566" s="1"/>
      <c r="R566" s="64"/>
      <c r="S566" s="73"/>
      <c r="T566" s="74">
        <f t="shared" si="10"/>
        <v>79</v>
      </c>
      <c r="U566" s="75"/>
      <c r="V566" s="8" t="str" cm="1">
        <f t="array" ref="V566">IF(SUMPRODUCT((Tableau13[NOM DE LA STRUCTURE]=Tableau13[[#This Row],[NOM DE LA STRUCTURE]])*Tableau13[MONTANT PROPOSE POUR L''ACTION])=0,"",SUMPRODUCT((Tableau13[NOM DE LA STRUCTURE]=Tableau13[[#This Row],[NOM DE LA STRUCTURE]])*Tableau13[MONTANT PROPOSE POUR L''ACTION]))</f>
        <v/>
      </c>
      <c r="W566" s="79"/>
    </row>
    <row r="567" spans="1:23" ht="33" hidden="1" customHeight="1" x14ac:dyDescent="0.25">
      <c r="A567" s="13"/>
      <c r="B567" s="84"/>
      <c r="C567" s="1"/>
      <c r="D567" s="36">
        <f>_xlfn.XLOOKUP(C567,'Export Action'!$A$3:$A$1999,'Export Action'!$X$3:$X$1999)</f>
        <v>0</v>
      </c>
      <c r="E567" s="1"/>
      <c r="F567" s="1"/>
      <c r="G567" s="68"/>
      <c r="H567" s="71"/>
      <c r="I567" s="71"/>
      <c r="J567" s="1"/>
      <c r="K567" s="1"/>
      <c r="L567" s="1"/>
      <c r="M567" s="5"/>
      <c r="N567" s="5"/>
      <c r="O567" s="5"/>
      <c r="P567" s="31"/>
      <c r="Q567" s="1"/>
      <c r="R567" s="64"/>
      <c r="S567" s="73"/>
      <c r="T567" s="74">
        <f t="shared" si="10"/>
        <v>79</v>
      </c>
      <c r="U567" s="75"/>
      <c r="V567" s="8" t="str" cm="1">
        <f t="array" ref="V567">IF(SUMPRODUCT((Tableau13[NOM DE LA STRUCTURE]=Tableau13[[#This Row],[NOM DE LA STRUCTURE]])*Tableau13[MONTANT PROPOSE POUR L''ACTION])=0,"",SUMPRODUCT((Tableau13[NOM DE LA STRUCTURE]=Tableau13[[#This Row],[NOM DE LA STRUCTURE]])*Tableau13[MONTANT PROPOSE POUR L''ACTION]))</f>
        <v/>
      </c>
      <c r="W567" s="79"/>
    </row>
    <row r="568" spans="1:23" ht="33" hidden="1" customHeight="1" x14ac:dyDescent="0.25">
      <c r="A568" s="13"/>
      <c r="B568" s="84"/>
      <c r="C568" s="1"/>
      <c r="D568" s="36">
        <f>_xlfn.XLOOKUP(C568,'Export Action'!$A$3:$A$1999,'Export Action'!$X$3:$X$1999)</f>
        <v>0</v>
      </c>
      <c r="E568" s="1"/>
      <c r="F568" s="1"/>
      <c r="G568" s="68"/>
      <c r="H568" s="71"/>
      <c r="I568" s="71"/>
      <c r="J568" s="1"/>
      <c r="K568" s="1"/>
      <c r="L568" s="1"/>
      <c r="M568" s="5"/>
      <c r="N568" s="5"/>
      <c r="O568" s="5"/>
      <c r="P568" s="31"/>
      <c r="Q568" s="1"/>
      <c r="R568" s="64"/>
      <c r="S568" s="73"/>
      <c r="T568" s="74">
        <f t="shared" si="10"/>
        <v>79</v>
      </c>
      <c r="U568" s="75"/>
      <c r="V568" s="8" t="str" cm="1">
        <f t="array" ref="V568">IF(SUMPRODUCT((Tableau13[NOM DE LA STRUCTURE]=Tableau13[[#This Row],[NOM DE LA STRUCTURE]])*Tableau13[MONTANT PROPOSE POUR L''ACTION])=0,"",SUMPRODUCT((Tableau13[NOM DE LA STRUCTURE]=Tableau13[[#This Row],[NOM DE LA STRUCTURE]])*Tableau13[MONTANT PROPOSE POUR L''ACTION]))</f>
        <v/>
      </c>
      <c r="W568" s="79"/>
    </row>
    <row r="569" spans="1:23" ht="33" hidden="1" customHeight="1" x14ac:dyDescent="0.25">
      <c r="A569" s="13"/>
      <c r="B569" s="84"/>
      <c r="C569" s="1"/>
      <c r="D569" s="36">
        <f>_xlfn.XLOOKUP(C569,'Export Action'!$A$3:$A$1999,'Export Action'!$X$3:$X$1999)</f>
        <v>0</v>
      </c>
      <c r="E569" s="1"/>
      <c r="F569" s="1"/>
      <c r="G569" s="68"/>
      <c r="H569" s="71"/>
      <c r="I569" s="71"/>
      <c r="J569" s="1"/>
      <c r="K569" s="1"/>
      <c r="L569" s="1"/>
      <c r="M569" s="5"/>
      <c r="N569" s="5"/>
      <c r="O569" s="5"/>
      <c r="P569" s="31"/>
      <c r="Q569" s="1"/>
      <c r="R569" s="64"/>
      <c r="S569" s="73"/>
      <c r="T569" s="74">
        <f t="shared" si="10"/>
        <v>79</v>
      </c>
      <c r="U569" s="75"/>
      <c r="V569" s="8" t="str" cm="1">
        <f t="array" ref="V569">IF(SUMPRODUCT((Tableau13[NOM DE LA STRUCTURE]=Tableau13[[#This Row],[NOM DE LA STRUCTURE]])*Tableau13[MONTANT PROPOSE POUR L''ACTION])=0,"",SUMPRODUCT((Tableau13[NOM DE LA STRUCTURE]=Tableau13[[#This Row],[NOM DE LA STRUCTURE]])*Tableau13[MONTANT PROPOSE POUR L''ACTION]))</f>
        <v/>
      </c>
      <c r="W569" s="79"/>
    </row>
    <row r="570" spans="1:23" ht="33" hidden="1" customHeight="1" x14ac:dyDescent="0.25">
      <c r="A570" s="13"/>
      <c r="B570" s="84"/>
      <c r="C570" s="1"/>
      <c r="D570" s="36">
        <f>_xlfn.XLOOKUP(C570,'Export Action'!$A$3:$A$1999,'Export Action'!$X$3:$X$1999)</f>
        <v>0</v>
      </c>
      <c r="E570" s="1"/>
      <c r="F570" s="1"/>
      <c r="G570" s="68"/>
      <c r="H570" s="71"/>
      <c r="I570" s="71"/>
      <c r="J570" s="1"/>
      <c r="K570" s="1"/>
      <c r="L570" s="1"/>
      <c r="M570" s="5"/>
      <c r="N570" s="5"/>
      <c r="O570" s="5"/>
      <c r="P570" s="31"/>
      <c r="Q570" s="1"/>
      <c r="R570" s="64"/>
      <c r="S570" s="73"/>
      <c r="T570" s="74">
        <f t="shared" si="10"/>
        <v>79</v>
      </c>
      <c r="U570" s="75"/>
      <c r="V570" s="8" t="str" cm="1">
        <f t="array" ref="V570">IF(SUMPRODUCT((Tableau13[NOM DE LA STRUCTURE]=Tableau13[[#This Row],[NOM DE LA STRUCTURE]])*Tableau13[MONTANT PROPOSE POUR L''ACTION])=0,"",SUMPRODUCT((Tableau13[NOM DE LA STRUCTURE]=Tableau13[[#This Row],[NOM DE LA STRUCTURE]])*Tableau13[MONTANT PROPOSE POUR L''ACTION]))</f>
        <v/>
      </c>
      <c r="W570" s="79"/>
    </row>
    <row r="571" spans="1:23" ht="33" hidden="1" customHeight="1" x14ac:dyDescent="0.25">
      <c r="A571" s="13"/>
      <c r="B571" s="84"/>
      <c r="C571" s="1"/>
      <c r="D571" s="36">
        <f>_xlfn.XLOOKUP(C571,'Export Action'!$A$3:$A$1999,'Export Action'!$X$3:$X$1999)</f>
        <v>0</v>
      </c>
      <c r="E571" s="1"/>
      <c r="F571" s="1"/>
      <c r="G571" s="68"/>
      <c r="H571" s="71"/>
      <c r="I571" s="71"/>
      <c r="J571" s="1"/>
      <c r="K571" s="1"/>
      <c r="L571" s="1"/>
      <c r="M571" s="5"/>
      <c r="N571" s="5"/>
      <c r="O571" s="5"/>
      <c r="P571" s="31"/>
      <c r="Q571" s="1"/>
      <c r="R571" s="64"/>
      <c r="S571" s="73"/>
      <c r="T571" s="74">
        <f t="shared" si="10"/>
        <v>79</v>
      </c>
      <c r="U571" s="75"/>
      <c r="V571" s="8" t="str" cm="1">
        <f t="array" ref="V571">IF(SUMPRODUCT((Tableau13[NOM DE LA STRUCTURE]=Tableau13[[#This Row],[NOM DE LA STRUCTURE]])*Tableau13[MONTANT PROPOSE POUR L''ACTION])=0,"",SUMPRODUCT((Tableau13[NOM DE LA STRUCTURE]=Tableau13[[#This Row],[NOM DE LA STRUCTURE]])*Tableau13[MONTANT PROPOSE POUR L''ACTION]))</f>
        <v/>
      </c>
      <c r="W571" s="79"/>
    </row>
    <row r="572" spans="1:23" ht="33" hidden="1" customHeight="1" x14ac:dyDescent="0.25">
      <c r="A572" s="13"/>
      <c r="B572" s="84"/>
      <c r="C572" s="1"/>
      <c r="D572" s="36">
        <f>_xlfn.XLOOKUP(C572,'Export Action'!$A$3:$A$1999,'Export Action'!$X$3:$X$1999)</f>
        <v>0</v>
      </c>
      <c r="E572" s="1"/>
      <c r="F572" s="1"/>
      <c r="G572" s="68"/>
      <c r="H572" s="71"/>
      <c r="I572" s="71"/>
      <c r="J572" s="1"/>
      <c r="K572" s="1"/>
      <c r="L572" s="1"/>
      <c r="M572" s="5"/>
      <c r="N572" s="5"/>
      <c r="O572" s="5"/>
      <c r="P572" s="31"/>
      <c r="Q572" s="1"/>
      <c r="R572" s="64"/>
      <c r="S572" s="73"/>
      <c r="T572" s="74">
        <f t="shared" si="10"/>
        <v>79</v>
      </c>
      <c r="U572" s="75"/>
      <c r="V572" s="8" t="str" cm="1">
        <f t="array" ref="V572">IF(SUMPRODUCT((Tableau13[NOM DE LA STRUCTURE]=Tableau13[[#This Row],[NOM DE LA STRUCTURE]])*Tableau13[MONTANT PROPOSE POUR L''ACTION])=0,"",SUMPRODUCT((Tableau13[NOM DE LA STRUCTURE]=Tableau13[[#This Row],[NOM DE LA STRUCTURE]])*Tableau13[MONTANT PROPOSE POUR L''ACTION]))</f>
        <v/>
      </c>
      <c r="W572" s="79"/>
    </row>
    <row r="573" spans="1:23" ht="33" hidden="1" customHeight="1" x14ac:dyDescent="0.25">
      <c r="A573" s="13"/>
      <c r="B573" s="84"/>
      <c r="C573" s="1"/>
      <c r="D573" s="36">
        <f>_xlfn.XLOOKUP(C573,'Export Action'!$A$3:$A$1999,'Export Action'!$X$3:$X$1999)</f>
        <v>0</v>
      </c>
      <c r="E573" s="1"/>
      <c r="F573" s="1"/>
      <c r="G573" s="68"/>
      <c r="H573" s="71"/>
      <c r="I573" s="71"/>
      <c r="J573" s="1"/>
      <c r="K573" s="1"/>
      <c r="L573" s="1"/>
      <c r="M573" s="5"/>
      <c r="N573" s="5"/>
      <c r="O573" s="5"/>
      <c r="P573" s="31"/>
      <c r="Q573" s="1"/>
      <c r="R573" s="64"/>
      <c r="S573" s="73"/>
      <c r="T573" s="74">
        <f t="shared" si="10"/>
        <v>79</v>
      </c>
      <c r="U573" s="75"/>
      <c r="V573" s="8" t="str" cm="1">
        <f t="array" ref="V573">IF(SUMPRODUCT((Tableau13[NOM DE LA STRUCTURE]=Tableau13[[#This Row],[NOM DE LA STRUCTURE]])*Tableau13[MONTANT PROPOSE POUR L''ACTION])=0,"",SUMPRODUCT((Tableau13[NOM DE LA STRUCTURE]=Tableau13[[#This Row],[NOM DE LA STRUCTURE]])*Tableau13[MONTANT PROPOSE POUR L''ACTION]))</f>
        <v/>
      </c>
      <c r="W573" s="79"/>
    </row>
    <row r="574" spans="1:23" ht="33" hidden="1" customHeight="1" x14ac:dyDescent="0.25">
      <c r="A574" s="13"/>
      <c r="B574" s="84"/>
      <c r="C574" s="1"/>
      <c r="D574" s="36">
        <f>_xlfn.XLOOKUP(C574,'Export Action'!$A$3:$A$1999,'Export Action'!$X$3:$X$1999)</f>
        <v>0</v>
      </c>
      <c r="E574" s="1"/>
      <c r="F574" s="1"/>
      <c r="G574" s="68"/>
      <c r="H574" s="71"/>
      <c r="I574" s="71"/>
      <c r="J574" s="1"/>
      <c r="K574" s="1"/>
      <c r="L574" s="1"/>
      <c r="M574" s="5"/>
      <c r="N574" s="5"/>
      <c r="O574" s="5"/>
      <c r="P574" s="31"/>
      <c r="Q574" s="1"/>
      <c r="R574" s="64"/>
      <c r="S574" s="73"/>
      <c r="T574" s="74">
        <f t="shared" si="10"/>
        <v>79</v>
      </c>
      <c r="U574" s="75"/>
      <c r="V574" s="8" t="str" cm="1">
        <f t="array" ref="V574">IF(SUMPRODUCT((Tableau13[NOM DE LA STRUCTURE]=Tableau13[[#This Row],[NOM DE LA STRUCTURE]])*Tableau13[MONTANT PROPOSE POUR L''ACTION])=0,"",SUMPRODUCT((Tableau13[NOM DE LA STRUCTURE]=Tableau13[[#This Row],[NOM DE LA STRUCTURE]])*Tableau13[MONTANT PROPOSE POUR L''ACTION]))</f>
        <v/>
      </c>
      <c r="W574" s="79"/>
    </row>
    <row r="575" spans="1:23" ht="33" hidden="1" customHeight="1" x14ac:dyDescent="0.25">
      <c r="A575" s="13"/>
      <c r="B575" s="84"/>
      <c r="C575" s="1"/>
      <c r="D575" s="36">
        <f>_xlfn.XLOOKUP(C575,'Export Action'!$A$3:$A$1999,'Export Action'!$X$3:$X$1999)</f>
        <v>0</v>
      </c>
      <c r="E575" s="1"/>
      <c r="F575" s="1"/>
      <c r="G575" s="68"/>
      <c r="H575" s="71"/>
      <c r="I575" s="71"/>
      <c r="J575" s="1"/>
      <c r="K575" s="1"/>
      <c r="L575" s="1"/>
      <c r="M575" s="5"/>
      <c r="N575" s="5"/>
      <c r="O575" s="5"/>
      <c r="P575" s="31"/>
      <c r="Q575" s="1"/>
      <c r="R575" s="64"/>
      <c r="S575" s="73"/>
      <c r="T575" s="74">
        <f t="shared" si="10"/>
        <v>79</v>
      </c>
      <c r="U575" s="75"/>
      <c r="V575" s="8" t="str" cm="1">
        <f t="array" ref="V575">IF(SUMPRODUCT((Tableau13[NOM DE LA STRUCTURE]=Tableau13[[#This Row],[NOM DE LA STRUCTURE]])*Tableau13[MONTANT PROPOSE POUR L''ACTION])=0,"",SUMPRODUCT((Tableau13[NOM DE LA STRUCTURE]=Tableau13[[#This Row],[NOM DE LA STRUCTURE]])*Tableau13[MONTANT PROPOSE POUR L''ACTION]))</f>
        <v/>
      </c>
      <c r="W575" s="79"/>
    </row>
    <row r="576" spans="1:23" ht="33" hidden="1" customHeight="1" x14ac:dyDescent="0.25">
      <c r="A576" s="13"/>
      <c r="B576" s="84"/>
      <c r="C576" s="1"/>
      <c r="D576" s="36">
        <f>_xlfn.XLOOKUP(C576,'Export Action'!$A$3:$A$1999,'Export Action'!$X$3:$X$1999)</f>
        <v>0</v>
      </c>
      <c r="E576" s="1"/>
      <c r="F576" s="1"/>
      <c r="G576" s="68"/>
      <c r="H576" s="71"/>
      <c r="I576" s="71"/>
      <c r="J576" s="1"/>
      <c r="K576" s="1"/>
      <c r="L576" s="1"/>
      <c r="M576" s="5"/>
      <c r="N576" s="5"/>
      <c r="O576" s="5"/>
      <c r="P576" s="31"/>
      <c r="Q576" s="1"/>
      <c r="R576" s="64"/>
      <c r="S576" s="73"/>
      <c r="T576" s="74">
        <f t="shared" si="10"/>
        <v>79</v>
      </c>
      <c r="U576" s="75"/>
      <c r="V576" s="8" t="str" cm="1">
        <f t="array" ref="V576">IF(SUMPRODUCT((Tableau13[NOM DE LA STRUCTURE]=Tableau13[[#This Row],[NOM DE LA STRUCTURE]])*Tableau13[MONTANT PROPOSE POUR L''ACTION])=0,"",SUMPRODUCT((Tableau13[NOM DE LA STRUCTURE]=Tableau13[[#This Row],[NOM DE LA STRUCTURE]])*Tableau13[MONTANT PROPOSE POUR L''ACTION]))</f>
        <v/>
      </c>
      <c r="W576" s="79"/>
    </row>
    <row r="577" spans="1:23" ht="33" hidden="1" customHeight="1" x14ac:dyDescent="0.25">
      <c r="A577" s="13"/>
      <c r="B577" s="84"/>
      <c r="C577" s="1"/>
      <c r="D577" s="36">
        <f>_xlfn.XLOOKUP(C577,'Export Action'!$A$3:$A$1999,'Export Action'!$X$3:$X$1999)</f>
        <v>0</v>
      </c>
      <c r="E577" s="1"/>
      <c r="F577" s="1"/>
      <c r="G577" s="68"/>
      <c r="H577" s="71"/>
      <c r="I577" s="71"/>
      <c r="J577" s="1"/>
      <c r="K577" s="1"/>
      <c r="L577" s="1"/>
      <c r="M577" s="5"/>
      <c r="N577" s="5"/>
      <c r="O577" s="5"/>
      <c r="P577" s="31"/>
      <c r="Q577" s="1"/>
      <c r="R577" s="64"/>
      <c r="S577" s="73"/>
      <c r="T577" s="74">
        <f t="shared" si="10"/>
        <v>79</v>
      </c>
      <c r="U577" s="75"/>
      <c r="V577" s="8" t="str" cm="1">
        <f t="array" ref="V577">IF(SUMPRODUCT((Tableau13[NOM DE LA STRUCTURE]=Tableau13[[#This Row],[NOM DE LA STRUCTURE]])*Tableau13[MONTANT PROPOSE POUR L''ACTION])=0,"",SUMPRODUCT((Tableau13[NOM DE LA STRUCTURE]=Tableau13[[#This Row],[NOM DE LA STRUCTURE]])*Tableau13[MONTANT PROPOSE POUR L''ACTION]))</f>
        <v/>
      </c>
      <c r="W577" s="79"/>
    </row>
    <row r="578" spans="1:23" ht="33" hidden="1" customHeight="1" x14ac:dyDescent="0.25">
      <c r="A578" s="13"/>
      <c r="B578" s="84"/>
      <c r="C578" s="1"/>
      <c r="D578" s="36">
        <f>_xlfn.XLOOKUP(C578,'Export Action'!$A$3:$A$1999,'Export Action'!$X$3:$X$1999)</f>
        <v>0</v>
      </c>
      <c r="E578" s="1"/>
      <c r="F578" s="1"/>
      <c r="G578" s="68"/>
      <c r="H578" s="71"/>
      <c r="I578" s="71"/>
      <c r="J578" s="1"/>
      <c r="K578" s="1"/>
      <c r="L578" s="1"/>
      <c r="M578" s="5"/>
      <c r="N578" s="5"/>
      <c r="O578" s="5"/>
      <c r="P578" s="31"/>
      <c r="Q578" s="1"/>
      <c r="R578" s="64"/>
      <c r="S578" s="73"/>
      <c r="T578" s="74">
        <f t="shared" si="10"/>
        <v>79</v>
      </c>
      <c r="U578" s="75"/>
      <c r="V578" s="8" t="str" cm="1">
        <f t="array" ref="V578">IF(SUMPRODUCT((Tableau13[NOM DE LA STRUCTURE]=Tableau13[[#This Row],[NOM DE LA STRUCTURE]])*Tableau13[MONTANT PROPOSE POUR L''ACTION])=0,"",SUMPRODUCT((Tableau13[NOM DE LA STRUCTURE]=Tableau13[[#This Row],[NOM DE LA STRUCTURE]])*Tableau13[MONTANT PROPOSE POUR L''ACTION]))</f>
        <v/>
      </c>
      <c r="W578" s="79"/>
    </row>
    <row r="579" spans="1:23" ht="33" hidden="1" customHeight="1" x14ac:dyDescent="0.25">
      <c r="A579" s="13"/>
      <c r="B579" s="84"/>
      <c r="C579" s="1"/>
      <c r="D579" s="36">
        <f>_xlfn.XLOOKUP(C579,'Export Action'!$A$3:$A$1999,'Export Action'!$X$3:$X$1999)</f>
        <v>0</v>
      </c>
      <c r="E579" s="1"/>
      <c r="F579" s="1"/>
      <c r="G579" s="68"/>
      <c r="H579" s="71"/>
      <c r="I579" s="71"/>
      <c r="J579" s="1"/>
      <c r="K579" s="1"/>
      <c r="L579" s="1"/>
      <c r="M579" s="5"/>
      <c r="N579" s="5"/>
      <c r="O579" s="5"/>
      <c r="P579" s="31"/>
      <c r="Q579" s="1"/>
      <c r="R579" s="64"/>
      <c r="S579" s="73"/>
      <c r="T579" s="74">
        <f t="shared" si="10"/>
        <v>79</v>
      </c>
      <c r="U579" s="75"/>
      <c r="V579" s="8" t="str" cm="1">
        <f t="array" ref="V579">IF(SUMPRODUCT((Tableau13[NOM DE LA STRUCTURE]=Tableau13[[#This Row],[NOM DE LA STRUCTURE]])*Tableau13[MONTANT PROPOSE POUR L''ACTION])=0,"",SUMPRODUCT((Tableau13[NOM DE LA STRUCTURE]=Tableau13[[#This Row],[NOM DE LA STRUCTURE]])*Tableau13[MONTANT PROPOSE POUR L''ACTION]))</f>
        <v/>
      </c>
      <c r="W579" s="79"/>
    </row>
    <row r="580" spans="1:23" ht="33" hidden="1" customHeight="1" x14ac:dyDescent="0.25">
      <c r="A580" s="13"/>
      <c r="B580" s="84"/>
      <c r="C580" s="1"/>
      <c r="D580" s="36">
        <f>_xlfn.XLOOKUP(C580,'Export Action'!$A$3:$A$1999,'Export Action'!$X$3:$X$1999)</f>
        <v>0</v>
      </c>
      <c r="E580" s="1"/>
      <c r="F580" s="1"/>
      <c r="G580" s="68"/>
      <c r="H580" s="71"/>
      <c r="I580" s="71"/>
      <c r="J580" s="1"/>
      <c r="K580" s="1"/>
      <c r="L580" s="1"/>
      <c r="M580" s="5"/>
      <c r="N580" s="5"/>
      <c r="O580" s="5"/>
      <c r="P580" s="31"/>
      <c r="Q580" s="1"/>
      <c r="R580" s="64"/>
      <c r="S580" s="73"/>
      <c r="T580" s="74">
        <f t="shared" si="10"/>
        <v>79</v>
      </c>
      <c r="U580" s="75"/>
      <c r="V580" s="8" t="str" cm="1">
        <f t="array" ref="V580">IF(SUMPRODUCT((Tableau13[NOM DE LA STRUCTURE]=Tableau13[[#This Row],[NOM DE LA STRUCTURE]])*Tableau13[MONTANT PROPOSE POUR L''ACTION])=0,"",SUMPRODUCT((Tableau13[NOM DE LA STRUCTURE]=Tableau13[[#This Row],[NOM DE LA STRUCTURE]])*Tableau13[MONTANT PROPOSE POUR L''ACTION]))</f>
        <v/>
      </c>
      <c r="W580" s="79"/>
    </row>
    <row r="581" spans="1:23" ht="33" hidden="1" customHeight="1" x14ac:dyDescent="0.25">
      <c r="A581" s="13"/>
      <c r="B581" s="84"/>
      <c r="C581" s="1"/>
      <c r="D581" s="36">
        <f>_xlfn.XLOOKUP(C581,'Export Action'!$A$3:$A$1999,'Export Action'!$X$3:$X$1999)</f>
        <v>0</v>
      </c>
      <c r="E581" s="1"/>
      <c r="F581" s="1"/>
      <c r="G581" s="68"/>
      <c r="H581" s="71"/>
      <c r="I581" s="71"/>
      <c r="J581" s="1"/>
      <c r="K581" s="1"/>
      <c r="L581" s="1"/>
      <c r="M581" s="5"/>
      <c r="N581" s="5"/>
      <c r="O581" s="5"/>
      <c r="P581" s="31"/>
      <c r="Q581" s="1"/>
      <c r="R581" s="64"/>
      <c r="S581" s="73"/>
      <c r="T581" s="74">
        <f t="shared" si="10"/>
        <v>79</v>
      </c>
      <c r="U581" s="75"/>
      <c r="V581" s="8" t="str" cm="1">
        <f t="array" ref="V581">IF(SUMPRODUCT((Tableau13[NOM DE LA STRUCTURE]=Tableau13[[#This Row],[NOM DE LA STRUCTURE]])*Tableau13[MONTANT PROPOSE POUR L''ACTION])=0,"",SUMPRODUCT((Tableau13[NOM DE LA STRUCTURE]=Tableau13[[#This Row],[NOM DE LA STRUCTURE]])*Tableau13[MONTANT PROPOSE POUR L''ACTION]))</f>
        <v/>
      </c>
      <c r="W581" s="79"/>
    </row>
    <row r="582" spans="1:23" ht="33" hidden="1" customHeight="1" x14ac:dyDescent="0.25">
      <c r="A582" s="13"/>
      <c r="B582" s="84"/>
      <c r="C582" s="1"/>
      <c r="D582" s="36">
        <f>_xlfn.XLOOKUP(C582,'Export Action'!$A$3:$A$1999,'Export Action'!$X$3:$X$1999)</f>
        <v>0</v>
      </c>
      <c r="E582" s="1"/>
      <c r="F582" s="1"/>
      <c r="G582" s="68"/>
      <c r="H582" s="71"/>
      <c r="I582" s="71"/>
      <c r="J582" s="1"/>
      <c r="K582" s="1"/>
      <c r="L582" s="1"/>
      <c r="M582" s="5"/>
      <c r="N582" s="5"/>
      <c r="O582" s="5"/>
      <c r="P582" s="31"/>
      <c r="Q582" s="1"/>
      <c r="R582" s="64"/>
      <c r="S582" s="73"/>
      <c r="T582" s="74">
        <f t="shared" si="10"/>
        <v>79</v>
      </c>
      <c r="U582" s="75"/>
      <c r="V582" s="8" t="str" cm="1">
        <f t="array" ref="V582">IF(SUMPRODUCT((Tableau13[NOM DE LA STRUCTURE]=Tableau13[[#This Row],[NOM DE LA STRUCTURE]])*Tableau13[MONTANT PROPOSE POUR L''ACTION])=0,"",SUMPRODUCT((Tableau13[NOM DE LA STRUCTURE]=Tableau13[[#This Row],[NOM DE LA STRUCTURE]])*Tableau13[MONTANT PROPOSE POUR L''ACTION]))</f>
        <v/>
      </c>
      <c r="W582" s="79"/>
    </row>
    <row r="583" spans="1:23" ht="33" hidden="1" customHeight="1" x14ac:dyDescent="0.25">
      <c r="A583" s="13"/>
      <c r="B583" s="84"/>
      <c r="C583" s="1"/>
      <c r="D583" s="36">
        <f>_xlfn.XLOOKUP(C583,'Export Action'!$A$3:$A$1999,'Export Action'!$X$3:$X$1999)</f>
        <v>0</v>
      </c>
      <c r="E583" s="1"/>
      <c r="F583" s="1"/>
      <c r="G583" s="68"/>
      <c r="H583" s="71"/>
      <c r="I583" s="71"/>
      <c r="J583" s="1"/>
      <c r="K583" s="1"/>
      <c r="L583" s="1"/>
      <c r="M583" s="5"/>
      <c r="N583" s="5"/>
      <c r="O583" s="5"/>
      <c r="P583" s="31"/>
      <c r="Q583" s="1"/>
      <c r="R583" s="64"/>
      <c r="S583" s="73"/>
      <c r="T583" s="74">
        <f t="shared" si="10"/>
        <v>79</v>
      </c>
      <c r="U583" s="75"/>
      <c r="V583" s="8" t="str" cm="1">
        <f t="array" ref="V583">IF(SUMPRODUCT((Tableau13[NOM DE LA STRUCTURE]=Tableau13[[#This Row],[NOM DE LA STRUCTURE]])*Tableau13[MONTANT PROPOSE POUR L''ACTION])=0,"",SUMPRODUCT((Tableau13[NOM DE LA STRUCTURE]=Tableau13[[#This Row],[NOM DE LA STRUCTURE]])*Tableau13[MONTANT PROPOSE POUR L''ACTION]))</f>
        <v/>
      </c>
      <c r="W583" s="79"/>
    </row>
    <row r="584" spans="1:23" ht="33" hidden="1" customHeight="1" x14ac:dyDescent="0.25">
      <c r="A584" s="13"/>
      <c r="B584" s="84"/>
      <c r="C584" s="1"/>
      <c r="D584" s="36">
        <f>_xlfn.XLOOKUP(C584,'Export Action'!$A$3:$A$1999,'Export Action'!$X$3:$X$1999)</f>
        <v>0</v>
      </c>
      <c r="E584" s="1"/>
      <c r="F584" s="1"/>
      <c r="G584" s="68"/>
      <c r="H584" s="71"/>
      <c r="I584" s="71"/>
      <c r="J584" s="1"/>
      <c r="K584" s="1"/>
      <c r="L584" s="1"/>
      <c r="M584" s="5"/>
      <c r="N584" s="5"/>
      <c r="O584" s="5"/>
      <c r="P584" s="31"/>
      <c r="Q584" s="1"/>
      <c r="R584" s="64"/>
      <c r="S584" s="73"/>
      <c r="T584" s="74">
        <f t="shared" si="10"/>
        <v>79</v>
      </c>
      <c r="U584" s="75"/>
      <c r="V584" s="8" t="str" cm="1">
        <f t="array" ref="V584">IF(SUMPRODUCT((Tableau13[NOM DE LA STRUCTURE]=Tableau13[[#This Row],[NOM DE LA STRUCTURE]])*Tableau13[MONTANT PROPOSE POUR L''ACTION])=0,"",SUMPRODUCT((Tableau13[NOM DE LA STRUCTURE]=Tableau13[[#This Row],[NOM DE LA STRUCTURE]])*Tableau13[MONTANT PROPOSE POUR L''ACTION]))</f>
        <v/>
      </c>
      <c r="W584" s="79"/>
    </row>
    <row r="585" spans="1:23" ht="33" hidden="1" customHeight="1" x14ac:dyDescent="0.25">
      <c r="A585" s="13"/>
      <c r="B585" s="84"/>
      <c r="C585" s="1"/>
      <c r="D585" s="36">
        <f>_xlfn.XLOOKUP(C585,'Export Action'!$A$3:$A$1999,'Export Action'!$X$3:$X$1999)</f>
        <v>0</v>
      </c>
      <c r="E585" s="1"/>
      <c r="F585" s="1"/>
      <c r="G585" s="68"/>
      <c r="H585" s="71"/>
      <c r="I585" s="71"/>
      <c r="J585" s="1"/>
      <c r="K585" s="1"/>
      <c r="L585" s="1"/>
      <c r="M585" s="5"/>
      <c r="N585" s="5"/>
      <c r="O585" s="5"/>
      <c r="P585" s="31"/>
      <c r="Q585" s="1"/>
      <c r="R585" s="64"/>
      <c r="S585" s="73"/>
      <c r="T585" s="74">
        <f t="shared" si="10"/>
        <v>79</v>
      </c>
      <c r="U585" s="75"/>
      <c r="V585" s="8" t="str" cm="1">
        <f t="array" ref="V585">IF(SUMPRODUCT((Tableau13[NOM DE LA STRUCTURE]=Tableau13[[#This Row],[NOM DE LA STRUCTURE]])*Tableau13[MONTANT PROPOSE POUR L''ACTION])=0,"",SUMPRODUCT((Tableau13[NOM DE LA STRUCTURE]=Tableau13[[#This Row],[NOM DE LA STRUCTURE]])*Tableau13[MONTANT PROPOSE POUR L''ACTION]))</f>
        <v/>
      </c>
      <c r="W585" s="79"/>
    </row>
    <row r="586" spans="1:23" ht="33" hidden="1" customHeight="1" x14ac:dyDescent="0.25">
      <c r="A586" s="13"/>
      <c r="B586" s="84"/>
      <c r="C586" s="1"/>
      <c r="D586" s="36">
        <f>_xlfn.XLOOKUP(C586,'Export Action'!$A$3:$A$1999,'Export Action'!$X$3:$X$1999)</f>
        <v>0</v>
      </c>
      <c r="E586" s="1"/>
      <c r="F586" s="1"/>
      <c r="G586" s="68"/>
      <c r="H586" s="71"/>
      <c r="I586" s="71"/>
      <c r="J586" s="1"/>
      <c r="K586" s="1"/>
      <c r="L586" s="1"/>
      <c r="M586" s="5"/>
      <c r="N586" s="5"/>
      <c r="O586" s="5"/>
      <c r="P586" s="31"/>
      <c r="Q586" s="1"/>
      <c r="R586" s="64"/>
      <c r="S586" s="73"/>
      <c r="T586" s="74">
        <f t="shared" si="10"/>
        <v>79</v>
      </c>
      <c r="U586" s="75"/>
      <c r="V586" s="8" t="str" cm="1">
        <f t="array" ref="V586">IF(SUMPRODUCT((Tableau13[NOM DE LA STRUCTURE]=Tableau13[[#This Row],[NOM DE LA STRUCTURE]])*Tableau13[MONTANT PROPOSE POUR L''ACTION])=0,"",SUMPRODUCT((Tableau13[NOM DE LA STRUCTURE]=Tableau13[[#This Row],[NOM DE LA STRUCTURE]])*Tableau13[MONTANT PROPOSE POUR L''ACTION]))</f>
        <v/>
      </c>
      <c r="W586" s="79"/>
    </row>
    <row r="587" spans="1:23" ht="33" hidden="1" customHeight="1" x14ac:dyDescent="0.25">
      <c r="A587" s="13"/>
      <c r="B587" s="84"/>
      <c r="C587" s="1"/>
      <c r="D587" s="36">
        <f>_xlfn.XLOOKUP(C587,'Export Action'!$A$3:$A$1999,'Export Action'!$X$3:$X$1999)</f>
        <v>0</v>
      </c>
      <c r="E587" s="1"/>
      <c r="F587" s="1"/>
      <c r="G587" s="68"/>
      <c r="H587" s="71"/>
      <c r="I587" s="71"/>
      <c r="J587" s="1"/>
      <c r="K587" s="1"/>
      <c r="L587" s="1"/>
      <c r="M587" s="5"/>
      <c r="N587" s="5"/>
      <c r="O587" s="5"/>
      <c r="P587" s="31"/>
      <c r="Q587" s="1"/>
      <c r="R587" s="64"/>
      <c r="S587" s="73"/>
      <c r="T587" s="74">
        <f t="shared" si="10"/>
        <v>79</v>
      </c>
      <c r="U587" s="75"/>
      <c r="V587" s="8" t="str" cm="1">
        <f t="array" ref="V587">IF(SUMPRODUCT((Tableau13[NOM DE LA STRUCTURE]=Tableau13[[#This Row],[NOM DE LA STRUCTURE]])*Tableau13[MONTANT PROPOSE POUR L''ACTION])=0,"",SUMPRODUCT((Tableau13[NOM DE LA STRUCTURE]=Tableau13[[#This Row],[NOM DE LA STRUCTURE]])*Tableau13[MONTANT PROPOSE POUR L''ACTION]))</f>
        <v/>
      </c>
      <c r="W587" s="79"/>
    </row>
    <row r="588" spans="1:23" ht="33" hidden="1" customHeight="1" x14ac:dyDescent="0.25">
      <c r="A588" s="13"/>
      <c r="B588" s="84"/>
      <c r="C588" s="1"/>
      <c r="D588" s="36">
        <f>_xlfn.XLOOKUP(C588,'Export Action'!$A$3:$A$1999,'Export Action'!$X$3:$X$1999)</f>
        <v>0</v>
      </c>
      <c r="E588" s="1"/>
      <c r="F588" s="1"/>
      <c r="G588" s="68"/>
      <c r="H588" s="71"/>
      <c r="I588" s="71"/>
      <c r="J588" s="1"/>
      <c r="K588" s="1"/>
      <c r="L588" s="1"/>
      <c r="M588" s="5"/>
      <c r="N588" s="5"/>
      <c r="O588" s="5"/>
      <c r="P588" s="31"/>
      <c r="Q588" s="1"/>
      <c r="R588" s="64"/>
      <c r="S588" s="73"/>
      <c r="T588" s="74">
        <f t="shared" si="10"/>
        <v>79</v>
      </c>
      <c r="U588" s="75"/>
      <c r="V588" s="8" t="str" cm="1">
        <f t="array" ref="V588">IF(SUMPRODUCT((Tableau13[NOM DE LA STRUCTURE]=Tableau13[[#This Row],[NOM DE LA STRUCTURE]])*Tableau13[MONTANT PROPOSE POUR L''ACTION])=0,"",SUMPRODUCT((Tableau13[NOM DE LA STRUCTURE]=Tableau13[[#This Row],[NOM DE LA STRUCTURE]])*Tableau13[MONTANT PROPOSE POUR L''ACTION]))</f>
        <v/>
      </c>
      <c r="W588" s="79"/>
    </row>
    <row r="589" spans="1:23" ht="33" hidden="1" customHeight="1" x14ac:dyDescent="0.25">
      <c r="A589" s="13"/>
      <c r="B589" s="84"/>
      <c r="C589" s="1"/>
      <c r="D589" s="36">
        <f>_xlfn.XLOOKUP(C589,'Export Action'!$A$3:$A$1999,'Export Action'!$X$3:$X$1999)</f>
        <v>0</v>
      </c>
      <c r="E589" s="1"/>
      <c r="F589" s="1"/>
      <c r="G589" s="68"/>
      <c r="H589" s="71"/>
      <c r="I589" s="71"/>
      <c r="J589" s="1"/>
      <c r="K589" s="1"/>
      <c r="L589" s="1"/>
      <c r="M589" s="5"/>
      <c r="N589" s="5"/>
      <c r="O589" s="5"/>
      <c r="P589" s="31"/>
      <c r="Q589" s="1"/>
      <c r="R589" s="64"/>
      <c r="S589" s="73"/>
      <c r="T589" s="74">
        <f t="shared" si="10"/>
        <v>79</v>
      </c>
      <c r="U589" s="75"/>
      <c r="V589" s="8" t="str" cm="1">
        <f t="array" ref="V589">IF(SUMPRODUCT((Tableau13[NOM DE LA STRUCTURE]=Tableau13[[#This Row],[NOM DE LA STRUCTURE]])*Tableau13[MONTANT PROPOSE POUR L''ACTION])=0,"",SUMPRODUCT((Tableau13[NOM DE LA STRUCTURE]=Tableau13[[#This Row],[NOM DE LA STRUCTURE]])*Tableau13[MONTANT PROPOSE POUR L''ACTION]))</f>
        <v/>
      </c>
      <c r="W589" s="79"/>
    </row>
    <row r="590" spans="1:23" ht="33" hidden="1" customHeight="1" x14ac:dyDescent="0.25">
      <c r="A590" s="13"/>
      <c r="B590" s="84"/>
      <c r="C590" s="1"/>
      <c r="D590" s="36">
        <f>_xlfn.XLOOKUP(C590,'Export Action'!$A$3:$A$1999,'Export Action'!$X$3:$X$1999)</f>
        <v>0</v>
      </c>
      <c r="E590" s="1"/>
      <c r="F590" s="1"/>
      <c r="G590" s="68"/>
      <c r="H590" s="71"/>
      <c r="I590" s="71"/>
      <c r="J590" s="1"/>
      <c r="K590" s="1"/>
      <c r="L590" s="1"/>
      <c r="M590" s="5"/>
      <c r="N590" s="5"/>
      <c r="O590" s="5"/>
      <c r="P590" s="31"/>
      <c r="Q590" s="1"/>
      <c r="R590" s="64"/>
      <c r="S590" s="73"/>
      <c r="T590" s="74">
        <f t="shared" si="10"/>
        <v>79</v>
      </c>
      <c r="U590" s="75"/>
      <c r="V590" s="8" t="str" cm="1">
        <f t="array" ref="V590">IF(SUMPRODUCT((Tableau13[NOM DE LA STRUCTURE]=Tableau13[[#This Row],[NOM DE LA STRUCTURE]])*Tableau13[MONTANT PROPOSE POUR L''ACTION])=0,"",SUMPRODUCT((Tableau13[NOM DE LA STRUCTURE]=Tableau13[[#This Row],[NOM DE LA STRUCTURE]])*Tableau13[MONTANT PROPOSE POUR L''ACTION]))</f>
        <v/>
      </c>
      <c r="W590" s="79"/>
    </row>
    <row r="591" spans="1:23" ht="33" hidden="1" customHeight="1" x14ac:dyDescent="0.25">
      <c r="A591" s="13"/>
      <c r="B591" s="84"/>
      <c r="C591" s="1"/>
      <c r="D591" s="36">
        <f>_xlfn.XLOOKUP(C591,'Export Action'!$A$3:$A$1999,'Export Action'!$X$3:$X$1999)</f>
        <v>0</v>
      </c>
      <c r="E591" s="1"/>
      <c r="F591" s="1"/>
      <c r="G591" s="68"/>
      <c r="H591" s="71"/>
      <c r="I591" s="71"/>
      <c r="J591" s="1"/>
      <c r="K591" s="1"/>
      <c r="L591" s="1"/>
      <c r="M591" s="5"/>
      <c r="N591" s="5"/>
      <c r="O591" s="5"/>
      <c r="P591" s="31"/>
      <c r="Q591" s="1"/>
      <c r="R591" s="64"/>
      <c r="S591" s="73"/>
      <c r="T591" s="74">
        <f t="shared" si="10"/>
        <v>79</v>
      </c>
      <c r="U591" s="75"/>
      <c r="V591" s="8" t="str" cm="1">
        <f t="array" ref="V591">IF(SUMPRODUCT((Tableau13[NOM DE LA STRUCTURE]=Tableau13[[#This Row],[NOM DE LA STRUCTURE]])*Tableau13[MONTANT PROPOSE POUR L''ACTION])=0,"",SUMPRODUCT((Tableau13[NOM DE LA STRUCTURE]=Tableau13[[#This Row],[NOM DE LA STRUCTURE]])*Tableau13[MONTANT PROPOSE POUR L''ACTION]))</f>
        <v/>
      </c>
      <c r="W591" s="79"/>
    </row>
    <row r="592" spans="1:23" ht="33" hidden="1" customHeight="1" x14ac:dyDescent="0.25">
      <c r="A592" s="13"/>
      <c r="B592" s="84"/>
      <c r="C592" s="1"/>
      <c r="D592" s="36">
        <f>_xlfn.XLOOKUP(C592,'Export Action'!$A$3:$A$1999,'Export Action'!$X$3:$X$1999)</f>
        <v>0</v>
      </c>
      <c r="E592" s="1"/>
      <c r="F592" s="1"/>
      <c r="G592" s="68"/>
      <c r="H592" s="71"/>
      <c r="I592" s="71"/>
      <c r="J592" s="1"/>
      <c r="K592" s="1"/>
      <c r="L592" s="1"/>
      <c r="M592" s="5"/>
      <c r="N592" s="5"/>
      <c r="O592" s="5"/>
      <c r="P592" s="31"/>
      <c r="Q592" s="1"/>
      <c r="R592" s="64"/>
      <c r="S592" s="73"/>
      <c r="T592" s="74">
        <f t="shared" si="10"/>
        <v>79</v>
      </c>
      <c r="U592" s="75"/>
      <c r="V592" s="8" t="str" cm="1">
        <f t="array" ref="V592">IF(SUMPRODUCT((Tableau13[NOM DE LA STRUCTURE]=Tableau13[[#This Row],[NOM DE LA STRUCTURE]])*Tableau13[MONTANT PROPOSE POUR L''ACTION])=0,"",SUMPRODUCT((Tableau13[NOM DE LA STRUCTURE]=Tableau13[[#This Row],[NOM DE LA STRUCTURE]])*Tableau13[MONTANT PROPOSE POUR L''ACTION]))</f>
        <v/>
      </c>
      <c r="W592" s="79"/>
    </row>
    <row r="593" spans="1:23" ht="33" hidden="1" customHeight="1" x14ac:dyDescent="0.25">
      <c r="A593" s="13"/>
      <c r="B593" s="84"/>
      <c r="C593" s="1"/>
      <c r="D593" s="36">
        <f>_xlfn.XLOOKUP(C593,'Export Action'!$A$3:$A$1999,'Export Action'!$X$3:$X$1999)</f>
        <v>0</v>
      </c>
      <c r="E593" s="1"/>
      <c r="F593" s="1"/>
      <c r="G593" s="68"/>
      <c r="H593" s="71"/>
      <c r="I593" s="71"/>
      <c r="J593" s="1"/>
      <c r="K593" s="1"/>
      <c r="L593" s="1"/>
      <c r="M593" s="5"/>
      <c r="N593" s="5"/>
      <c r="O593" s="5"/>
      <c r="P593" s="31"/>
      <c r="Q593" s="1"/>
      <c r="R593" s="64"/>
      <c r="S593" s="73"/>
      <c r="T593" s="74">
        <f t="shared" si="10"/>
        <v>79</v>
      </c>
      <c r="U593" s="75"/>
      <c r="V593" s="8" t="str" cm="1">
        <f t="array" ref="V593">IF(SUMPRODUCT((Tableau13[NOM DE LA STRUCTURE]=Tableau13[[#This Row],[NOM DE LA STRUCTURE]])*Tableau13[MONTANT PROPOSE POUR L''ACTION])=0,"",SUMPRODUCT((Tableau13[NOM DE LA STRUCTURE]=Tableau13[[#This Row],[NOM DE LA STRUCTURE]])*Tableau13[MONTANT PROPOSE POUR L''ACTION]))</f>
        <v/>
      </c>
      <c r="W593" s="79"/>
    </row>
    <row r="594" spans="1:23" ht="33" hidden="1" customHeight="1" x14ac:dyDescent="0.25">
      <c r="A594" s="13"/>
      <c r="B594" s="84"/>
      <c r="C594" s="1"/>
      <c r="D594" s="36">
        <f>_xlfn.XLOOKUP(C594,'Export Action'!$A$3:$A$1999,'Export Action'!$X$3:$X$1999)</f>
        <v>0</v>
      </c>
      <c r="E594" s="1"/>
      <c r="F594" s="1"/>
      <c r="G594" s="68"/>
      <c r="H594" s="71"/>
      <c r="I594" s="71"/>
      <c r="J594" s="1"/>
      <c r="K594" s="1"/>
      <c r="L594" s="1"/>
      <c r="M594" s="5"/>
      <c r="N594" s="5"/>
      <c r="O594" s="5"/>
      <c r="P594" s="31"/>
      <c r="Q594" s="1"/>
      <c r="R594" s="64"/>
      <c r="S594" s="73"/>
      <c r="T594" s="74">
        <f t="shared" si="10"/>
        <v>79</v>
      </c>
      <c r="U594" s="75"/>
      <c r="V594" s="8" t="str" cm="1">
        <f t="array" ref="V594">IF(SUMPRODUCT((Tableau13[NOM DE LA STRUCTURE]=Tableau13[[#This Row],[NOM DE LA STRUCTURE]])*Tableau13[MONTANT PROPOSE POUR L''ACTION])=0,"",SUMPRODUCT((Tableau13[NOM DE LA STRUCTURE]=Tableau13[[#This Row],[NOM DE LA STRUCTURE]])*Tableau13[MONTANT PROPOSE POUR L''ACTION]))</f>
        <v/>
      </c>
      <c r="W594" s="79"/>
    </row>
    <row r="595" spans="1:23" ht="33" hidden="1" customHeight="1" x14ac:dyDescent="0.25">
      <c r="A595" s="13"/>
      <c r="B595" s="84"/>
      <c r="C595" s="1"/>
      <c r="D595" s="36">
        <f>_xlfn.XLOOKUP(C595,'Export Action'!$A$3:$A$1999,'Export Action'!$X$3:$X$1999)</f>
        <v>0</v>
      </c>
      <c r="E595" s="1"/>
      <c r="F595" s="1"/>
      <c r="G595" s="68"/>
      <c r="H595" s="71"/>
      <c r="I595" s="71"/>
      <c r="J595" s="1"/>
      <c r="K595" s="1"/>
      <c r="L595" s="1"/>
      <c r="M595" s="5"/>
      <c r="N595" s="5"/>
      <c r="O595" s="5"/>
      <c r="P595" s="31"/>
      <c r="Q595" s="1"/>
      <c r="R595" s="64"/>
      <c r="S595" s="73"/>
      <c r="T595" s="74">
        <f t="shared" si="10"/>
        <v>79</v>
      </c>
      <c r="U595" s="75"/>
      <c r="V595" s="8" t="str" cm="1">
        <f t="array" ref="V595">IF(SUMPRODUCT((Tableau13[NOM DE LA STRUCTURE]=Tableau13[[#This Row],[NOM DE LA STRUCTURE]])*Tableau13[MONTANT PROPOSE POUR L''ACTION])=0,"",SUMPRODUCT((Tableau13[NOM DE LA STRUCTURE]=Tableau13[[#This Row],[NOM DE LA STRUCTURE]])*Tableau13[MONTANT PROPOSE POUR L''ACTION]))</f>
        <v/>
      </c>
      <c r="W595" s="79"/>
    </row>
    <row r="596" spans="1:23" ht="33" hidden="1" customHeight="1" x14ac:dyDescent="0.25">
      <c r="A596" s="13"/>
      <c r="B596" s="84"/>
      <c r="C596" s="1"/>
      <c r="D596" s="36">
        <f>_xlfn.XLOOKUP(C596,'Export Action'!$A$3:$A$1999,'Export Action'!$X$3:$X$1999)</f>
        <v>0</v>
      </c>
      <c r="E596" s="1"/>
      <c r="F596" s="1"/>
      <c r="G596" s="68"/>
      <c r="H596" s="71"/>
      <c r="I596" s="71"/>
      <c r="J596" s="1"/>
      <c r="K596" s="1"/>
      <c r="L596" s="1"/>
      <c r="M596" s="5"/>
      <c r="N596" s="5"/>
      <c r="O596" s="5"/>
      <c r="P596" s="31"/>
      <c r="Q596" s="1"/>
      <c r="R596" s="64"/>
      <c r="S596" s="73"/>
      <c r="T596" s="74">
        <f t="shared" si="10"/>
        <v>79</v>
      </c>
      <c r="U596" s="75"/>
      <c r="V596" s="8" t="str" cm="1">
        <f t="array" ref="V596">IF(SUMPRODUCT((Tableau13[NOM DE LA STRUCTURE]=Tableau13[[#This Row],[NOM DE LA STRUCTURE]])*Tableau13[MONTANT PROPOSE POUR L''ACTION])=0,"",SUMPRODUCT((Tableau13[NOM DE LA STRUCTURE]=Tableau13[[#This Row],[NOM DE LA STRUCTURE]])*Tableau13[MONTANT PROPOSE POUR L''ACTION]))</f>
        <v/>
      </c>
      <c r="W596" s="79"/>
    </row>
    <row r="597" spans="1:23" ht="33" hidden="1" customHeight="1" x14ac:dyDescent="0.25">
      <c r="A597" s="13"/>
      <c r="B597" s="84"/>
      <c r="C597" s="1"/>
      <c r="D597" s="36">
        <f>_xlfn.XLOOKUP(C597,'Export Action'!$A$3:$A$1999,'Export Action'!$X$3:$X$1999)</f>
        <v>0</v>
      </c>
      <c r="E597" s="1"/>
      <c r="F597" s="1"/>
      <c r="G597" s="68"/>
      <c r="H597" s="71"/>
      <c r="I597" s="71"/>
      <c r="J597" s="1"/>
      <c r="K597" s="1"/>
      <c r="L597" s="1"/>
      <c r="M597" s="5"/>
      <c r="N597" s="5"/>
      <c r="O597" s="5"/>
      <c r="P597" s="31"/>
      <c r="Q597" s="1"/>
      <c r="R597" s="64"/>
      <c r="S597" s="73"/>
      <c r="T597" s="74">
        <f t="shared" si="10"/>
        <v>79</v>
      </c>
      <c r="U597" s="75"/>
      <c r="V597" s="8" t="str" cm="1">
        <f t="array" ref="V597">IF(SUMPRODUCT((Tableau13[NOM DE LA STRUCTURE]=Tableau13[[#This Row],[NOM DE LA STRUCTURE]])*Tableau13[MONTANT PROPOSE POUR L''ACTION])=0,"",SUMPRODUCT((Tableau13[NOM DE LA STRUCTURE]=Tableau13[[#This Row],[NOM DE LA STRUCTURE]])*Tableau13[MONTANT PROPOSE POUR L''ACTION]))</f>
        <v/>
      </c>
      <c r="W597" s="79"/>
    </row>
    <row r="598" spans="1:23" ht="33" hidden="1" customHeight="1" x14ac:dyDescent="0.25">
      <c r="A598" s="13"/>
      <c r="B598" s="84"/>
      <c r="C598" s="1"/>
      <c r="D598" s="36">
        <f>_xlfn.XLOOKUP(C598,'Export Action'!$A$3:$A$1999,'Export Action'!$X$3:$X$1999)</f>
        <v>0</v>
      </c>
      <c r="E598" s="1"/>
      <c r="F598" s="1"/>
      <c r="G598" s="68"/>
      <c r="H598" s="71"/>
      <c r="I598" s="71"/>
      <c r="J598" s="1"/>
      <c r="K598" s="1"/>
      <c r="L598" s="1"/>
      <c r="M598" s="5"/>
      <c r="N598" s="5"/>
      <c r="O598" s="5"/>
      <c r="P598" s="31"/>
      <c r="Q598" s="1"/>
      <c r="R598" s="64"/>
      <c r="S598" s="73"/>
      <c r="T598" s="74">
        <f t="shared" si="10"/>
        <v>79</v>
      </c>
      <c r="U598" s="75"/>
      <c r="V598" s="8" t="str" cm="1">
        <f t="array" ref="V598">IF(SUMPRODUCT((Tableau13[NOM DE LA STRUCTURE]=Tableau13[[#This Row],[NOM DE LA STRUCTURE]])*Tableau13[MONTANT PROPOSE POUR L''ACTION])=0,"",SUMPRODUCT((Tableau13[NOM DE LA STRUCTURE]=Tableau13[[#This Row],[NOM DE LA STRUCTURE]])*Tableau13[MONTANT PROPOSE POUR L''ACTION]))</f>
        <v/>
      </c>
      <c r="W598" s="79"/>
    </row>
    <row r="599" spans="1:23" ht="33" hidden="1" customHeight="1" x14ac:dyDescent="0.25">
      <c r="A599" s="13"/>
      <c r="B599" s="84"/>
      <c r="C599" s="1"/>
      <c r="D599" s="36">
        <f>_xlfn.XLOOKUP(C599,'Export Action'!$A$3:$A$1999,'Export Action'!$X$3:$X$1999)</f>
        <v>0</v>
      </c>
      <c r="E599" s="1"/>
      <c r="F599" s="1"/>
      <c r="G599" s="68"/>
      <c r="H599" s="71"/>
      <c r="I599" s="71"/>
      <c r="J599" s="1"/>
      <c r="K599" s="1"/>
      <c r="L599" s="1"/>
      <c r="M599" s="5"/>
      <c r="N599" s="5"/>
      <c r="O599" s="5"/>
      <c r="P599" s="31"/>
      <c r="Q599" s="1"/>
      <c r="R599" s="64"/>
      <c r="S599" s="73"/>
      <c r="T599" s="74">
        <f t="shared" si="10"/>
        <v>79</v>
      </c>
      <c r="U599" s="75"/>
      <c r="V599" s="8" t="str" cm="1">
        <f t="array" ref="V599">IF(SUMPRODUCT((Tableau13[NOM DE LA STRUCTURE]=Tableau13[[#This Row],[NOM DE LA STRUCTURE]])*Tableau13[MONTANT PROPOSE POUR L''ACTION])=0,"",SUMPRODUCT((Tableau13[NOM DE LA STRUCTURE]=Tableau13[[#This Row],[NOM DE LA STRUCTURE]])*Tableau13[MONTANT PROPOSE POUR L''ACTION]))</f>
        <v/>
      </c>
      <c r="W599" s="79"/>
    </row>
    <row r="600" spans="1:23" ht="33" hidden="1" customHeight="1" x14ac:dyDescent="0.25">
      <c r="A600" s="13"/>
      <c r="B600" s="84"/>
      <c r="C600" s="1"/>
      <c r="D600" s="36">
        <f>_xlfn.XLOOKUP(C600,'Export Action'!$A$3:$A$1999,'Export Action'!$X$3:$X$1999)</f>
        <v>0</v>
      </c>
      <c r="E600" s="1"/>
      <c r="F600" s="1"/>
      <c r="G600" s="68"/>
      <c r="H600" s="71"/>
      <c r="I600" s="71"/>
      <c r="J600" s="1"/>
      <c r="K600" s="1"/>
      <c r="L600" s="1"/>
      <c r="M600" s="5"/>
      <c r="N600" s="5"/>
      <c r="O600" s="5"/>
      <c r="P600" s="31"/>
      <c r="Q600" s="1"/>
      <c r="R600" s="64"/>
      <c r="S600" s="73"/>
      <c r="T600" s="74">
        <f t="shared" si="10"/>
        <v>79</v>
      </c>
      <c r="U600" s="75"/>
      <c r="V600" s="8" t="str" cm="1">
        <f t="array" ref="V600">IF(SUMPRODUCT((Tableau13[NOM DE LA STRUCTURE]=Tableau13[[#This Row],[NOM DE LA STRUCTURE]])*Tableau13[MONTANT PROPOSE POUR L''ACTION])=0,"",SUMPRODUCT((Tableau13[NOM DE LA STRUCTURE]=Tableau13[[#This Row],[NOM DE LA STRUCTURE]])*Tableau13[MONTANT PROPOSE POUR L''ACTION]))</f>
        <v/>
      </c>
      <c r="W600" s="79"/>
    </row>
    <row r="601" spans="1:23" ht="33" hidden="1" customHeight="1" x14ac:dyDescent="0.25">
      <c r="A601" s="13"/>
      <c r="B601" s="84"/>
      <c r="C601" s="1"/>
      <c r="D601" s="36">
        <f>_xlfn.XLOOKUP(C601,'Export Action'!$A$3:$A$1999,'Export Action'!$X$3:$X$1999)</f>
        <v>0</v>
      </c>
      <c r="E601" s="1"/>
      <c r="F601" s="1"/>
      <c r="G601" s="68"/>
      <c r="H601" s="71"/>
      <c r="I601" s="71"/>
      <c r="J601" s="1"/>
      <c r="K601" s="1"/>
      <c r="L601" s="1"/>
      <c r="M601" s="5"/>
      <c r="N601" s="5"/>
      <c r="O601" s="5"/>
      <c r="P601" s="31"/>
      <c r="Q601" s="1"/>
      <c r="R601" s="64"/>
      <c r="S601" s="73"/>
      <c r="T601" s="74">
        <f t="shared" si="10"/>
        <v>79</v>
      </c>
      <c r="U601" s="75"/>
      <c r="V601" s="8" t="str" cm="1">
        <f t="array" ref="V601">IF(SUMPRODUCT((Tableau13[NOM DE LA STRUCTURE]=Tableau13[[#This Row],[NOM DE LA STRUCTURE]])*Tableau13[MONTANT PROPOSE POUR L''ACTION])=0,"",SUMPRODUCT((Tableau13[NOM DE LA STRUCTURE]=Tableau13[[#This Row],[NOM DE LA STRUCTURE]])*Tableau13[MONTANT PROPOSE POUR L''ACTION]))</f>
        <v/>
      </c>
      <c r="W601" s="79"/>
    </row>
    <row r="602" spans="1:23" ht="33" hidden="1" customHeight="1" x14ac:dyDescent="0.25">
      <c r="A602" s="13"/>
      <c r="B602" s="84"/>
      <c r="C602" s="1"/>
      <c r="D602" s="36">
        <f>_xlfn.XLOOKUP(C602,'Export Action'!$A$3:$A$1999,'Export Action'!$X$3:$X$1999)</f>
        <v>0</v>
      </c>
      <c r="E602" s="1"/>
      <c r="F602" s="1"/>
      <c r="G602" s="68"/>
      <c r="H602" s="71"/>
      <c r="I602" s="71"/>
      <c r="J602" s="1"/>
      <c r="K602" s="1"/>
      <c r="L602" s="1"/>
      <c r="M602" s="5"/>
      <c r="N602" s="5"/>
      <c r="O602" s="5"/>
      <c r="P602" s="31"/>
      <c r="Q602" s="1"/>
      <c r="R602" s="64"/>
      <c r="S602" s="73"/>
      <c r="T602" s="74">
        <f t="shared" si="10"/>
        <v>79</v>
      </c>
      <c r="U602" s="75"/>
      <c r="V602" s="8" t="str" cm="1">
        <f t="array" ref="V602">IF(SUMPRODUCT((Tableau13[NOM DE LA STRUCTURE]=Tableau13[[#This Row],[NOM DE LA STRUCTURE]])*Tableau13[MONTANT PROPOSE POUR L''ACTION])=0,"",SUMPRODUCT((Tableau13[NOM DE LA STRUCTURE]=Tableau13[[#This Row],[NOM DE LA STRUCTURE]])*Tableau13[MONTANT PROPOSE POUR L''ACTION]))</f>
        <v/>
      </c>
      <c r="W602" s="79"/>
    </row>
    <row r="603" spans="1:23" ht="33" hidden="1" customHeight="1" x14ac:dyDescent="0.25">
      <c r="A603" s="13"/>
      <c r="B603" s="84"/>
      <c r="C603" s="1"/>
      <c r="D603" s="36">
        <f>_xlfn.XLOOKUP(C603,'Export Action'!$A$3:$A$1999,'Export Action'!$X$3:$X$1999)</f>
        <v>0</v>
      </c>
      <c r="E603" s="1"/>
      <c r="F603" s="1"/>
      <c r="G603" s="68"/>
      <c r="H603" s="71"/>
      <c r="I603" s="71"/>
      <c r="J603" s="1"/>
      <c r="K603" s="1"/>
      <c r="L603" s="1"/>
      <c r="M603" s="5"/>
      <c r="N603" s="5"/>
      <c r="O603" s="5"/>
      <c r="P603" s="31"/>
      <c r="Q603" s="1"/>
      <c r="R603" s="64"/>
      <c r="S603" s="73"/>
      <c r="T603" s="74">
        <f t="shared" si="10"/>
        <v>79</v>
      </c>
      <c r="U603" s="75"/>
      <c r="V603" s="8" t="str" cm="1">
        <f t="array" ref="V603">IF(SUMPRODUCT((Tableau13[NOM DE LA STRUCTURE]=Tableau13[[#This Row],[NOM DE LA STRUCTURE]])*Tableau13[MONTANT PROPOSE POUR L''ACTION])=0,"",SUMPRODUCT((Tableau13[NOM DE LA STRUCTURE]=Tableau13[[#This Row],[NOM DE LA STRUCTURE]])*Tableau13[MONTANT PROPOSE POUR L''ACTION]))</f>
        <v/>
      </c>
      <c r="W603" s="79"/>
    </row>
    <row r="604" spans="1:23" ht="33" hidden="1" customHeight="1" x14ac:dyDescent="0.25">
      <c r="A604" s="13"/>
      <c r="B604" s="84"/>
      <c r="C604" s="1"/>
      <c r="D604" s="36">
        <f>_xlfn.XLOOKUP(C604,'Export Action'!$A$3:$A$1999,'Export Action'!$X$3:$X$1999)</f>
        <v>0</v>
      </c>
      <c r="E604" s="1"/>
      <c r="F604" s="1"/>
      <c r="G604" s="68"/>
      <c r="H604" s="71"/>
      <c r="I604" s="71"/>
      <c r="J604" s="1"/>
      <c r="K604" s="1"/>
      <c r="L604" s="1"/>
      <c r="M604" s="5"/>
      <c r="N604" s="5"/>
      <c r="O604" s="5"/>
      <c r="P604" s="31"/>
      <c r="Q604" s="1"/>
      <c r="R604" s="64"/>
      <c r="S604" s="73"/>
      <c r="T604" s="74">
        <f t="shared" ref="T604:T667" si="11">IF(A604=A603,T603,T603+1)</f>
        <v>79</v>
      </c>
      <c r="U604" s="75"/>
      <c r="V604" s="8" t="str" cm="1">
        <f t="array" ref="V604">IF(SUMPRODUCT((Tableau13[NOM DE LA STRUCTURE]=Tableau13[[#This Row],[NOM DE LA STRUCTURE]])*Tableau13[MONTANT PROPOSE POUR L''ACTION])=0,"",SUMPRODUCT((Tableau13[NOM DE LA STRUCTURE]=Tableau13[[#This Row],[NOM DE LA STRUCTURE]])*Tableau13[MONTANT PROPOSE POUR L''ACTION]))</f>
        <v/>
      </c>
      <c r="W604" s="79"/>
    </row>
    <row r="605" spans="1:23" ht="33" hidden="1" customHeight="1" x14ac:dyDescent="0.25">
      <c r="A605" s="13"/>
      <c r="B605" s="84"/>
      <c r="C605" s="1"/>
      <c r="D605" s="36">
        <f>_xlfn.XLOOKUP(C605,'Export Action'!$A$3:$A$1999,'Export Action'!$X$3:$X$1999)</f>
        <v>0</v>
      </c>
      <c r="E605" s="1"/>
      <c r="F605" s="1"/>
      <c r="G605" s="68"/>
      <c r="H605" s="71"/>
      <c r="I605" s="71"/>
      <c r="J605" s="1"/>
      <c r="K605" s="1"/>
      <c r="L605" s="1"/>
      <c r="M605" s="5"/>
      <c r="N605" s="5"/>
      <c r="O605" s="5"/>
      <c r="P605" s="31"/>
      <c r="Q605" s="1"/>
      <c r="R605" s="64"/>
      <c r="S605" s="73"/>
      <c r="T605" s="74">
        <f t="shared" si="11"/>
        <v>79</v>
      </c>
      <c r="U605" s="75"/>
      <c r="V605" s="8" t="str" cm="1">
        <f t="array" ref="V605">IF(SUMPRODUCT((Tableau13[NOM DE LA STRUCTURE]=Tableau13[[#This Row],[NOM DE LA STRUCTURE]])*Tableau13[MONTANT PROPOSE POUR L''ACTION])=0,"",SUMPRODUCT((Tableau13[NOM DE LA STRUCTURE]=Tableau13[[#This Row],[NOM DE LA STRUCTURE]])*Tableau13[MONTANT PROPOSE POUR L''ACTION]))</f>
        <v/>
      </c>
      <c r="W605" s="79"/>
    </row>
    <row r="606" spans="1:23" ht="33" hidden="1" customHeight="1" x14ac:dyDescent="0.25">
      <c r="A606" s="13"/>
      <c r="B606" s="84"/>
      <c r="C606" s="1"/>
      <c r="D606" s="36">
        <f>_xlfn.XLOOKUP(C606,'Export Action'!$A$3:$A$1999,'Export Action'!$X$3:$X$1999)</f>
        <v>0</v>
      </c>
      <c r="E606" s="1"/>
      <c r="F606" s="1"/>
      <c r="G606" s="68"/>
      <c r="H606" s="71"/>
      <c r="I606" s="71"/>
      <c r="J606" s="1"/>
      <c r="K606" s="1"/>
      <c r="L606" s="1"/>
      <c r="M606" s="5"/>
      <c r="N606" s="5"/>
      <c r="O606" s="5"/>
      <c r="P606" s="31"/>
      <c r="Q606" s="1"/>
      <c r="R606" s="64"/>
      <c r="S606" s="73"/>
      <c r="T606" s="74">
        <f t="shared" si="11"/>
        <v>79</v>
      </c>
      <c r="U606" s="75"/>
      <c r="V606" s="8" t="str" cm="1">
        <f t="array" ref="V606">IF(SUMPRODUCT((Tableau13[NOM DE LA STRUCTURE]=Tableau13[[#This Row],[NOM DE LA STRUCTURE]])*Tableau13[MONTANT PROPOSE POUR L''ACTION])=0,"",SUMPRODUCT((Tableau13[NOM DE LA STRUCTURE]=Tableau13[[#This Row],[NOM DE LA STRUCTURE]])*Tableau13[MONTANT PROPOSE POUR L''ACTION]))</f>
        <v/>
      </c>
      <c r="W606" s="79"/>
    </row>
    <row r="607" spans="1:23" ht="33" hidden="1" customHeight="1" x14ac:dyDescent="0.25">
      <c r="A607" s="13"/>
      <c r="B607" s="84"/>
      <c r="C607" s="1"/>
      <c r="D607" s="36">
        <f>_xlfn.XLOOKUP(C607,'Export Action'!$A$3:$A$1999,'Export Action'!$X$3:$X$1999)</f>
        <v>0</v>
      </c>
      <c r="E607" s="1"/>
      <c r="F607" s="1"/>
      <c r="G607" s="68"/>
      <c r="H607" s="71"/>
      <c r="I607" s="71"/>
      <c r="J607" s="1"/>
      <c r="K607" s="1"/>
      <c r="L607" s="1"/>
      <c r="M607" s="5"/>
      <c r="N607" s="5"/>
      <c r="O607" s="5"/>
      <c r="P607" s="31"/>
      <c r="Q607" s="1"/>
      <c r="R607" s="64"/>
      <c r="S607" s="73"/>
      <c r="T607" s="74">
        <f t="shared" si="11"/>
        <v>79</v>
      </c>
      <c r="U607" s="75"/>
      <c r="V607" s="8" t="str" cm="1">
        <f t="array" ref="V607">IF(SUMPRODUCT((Tableau13[NOM DE LA STRUCTURE]=Tableau13[[#This Row],[NOM DE LA STRUCTURE]])*Tableau13[MONTANT PROPOSE POUR L''ACTION])=0,"",SUMPRODUCT((Tableau13[NOM DE LA STRUCTURE]=Tableau13[[#This Row],[NOM DE LA STRUCTURE]])*Tableau13[MONTANT PROPOSE POUR L''ACTION]))</f>
        <v/>
      </c>
      <c r="W607" s="79"/>
    </row>
    <row r="608" spans="1:23" ht="33" hidden="1" customHeight="1" x14ac:dyDescent="0.25">
      <c r="A608" s="13"/>
      <c r="B608" s="84"/>
      <c r="C608" s="1"/>
      <c r="D608" s="36">
        <f>_xlfn.XLOOKUP(C608,'Export Action'!$A$3:$A$1999,'Export Action'!$X$3:$X$1999)</f>
        <v>0</v>
      </c>
      <c r="E608" s="1"/>
      <c r="F608" s="1"/>
      <c r="G608" s="68"/>
      <c r="H608" s="71"/>
      <c r="I608" s="71"/>
      <c r="J608" s="1"/>
      <c r="K608" s="1"/>
      <c r="L608" s="1"/>
      <c r="M608" s="5"/>
      <c r="N608" s="5"/>
      <c r="O608" s="5"/>
      <c r="P608" s="31"/>
      <c r="Q608" s="1"/>
      <c r="R608" s="64"/>
      <c r="S608" s="73"/>
      <c r="T608" s="74">
        <f t="shared" si="11"/>
        <v>79</v>
      </c>
      <c r="U608" s="75"/>
      <c r="V608" s="8" t="str" cm="1">
        <f t="array" ref="V608">IF(SUMPRODUCT((Tableau13[NOM DE LA STRUCTURE]=Tableau13[[#This Row],[NOM DE LA STRUCTURE]])*Tableau13[MONTANT PROPOSE POUR L''ACTION])=0,"",SUMPRODUCT((Tableau13[NOM DE LA STRUCTURE]=Tableau13[[#This Row],[NOM DE LA STRUCTURE]])*Tableau13[MONTANT PROPOSE POUR L''ACTION]))</f>
        <v/>
      </c>
      <c r="W608" s="79"/>
    </row>
    <row r="609" spans="1:23" ht="33" hidden="1" customHeight="1" x14ac:dyDescent="0.25">
      <c r="A609" s="13"/>
      <c r="B609" s="84"/>
      <c r="C609" s="1"/>
      <c r="D609" s="36">
        <f>_xlfn.XLOOKUP(C609,'Export Action'!$A$3:$A$1999,'Export Action'!$X$3:$X$1999)</f>
        <v>0</v>
      </c>
      <c r="E609" s="1"/>
      <c r="F609" s="1"/>
      <c r="G609" s="68"/>
      <c r="H609" s="71"/>
      <c r="I609" s="71"/>
      <c r="J609" s="1"/>
      <c r="K609" s="1"/>
      <c r="L609" s="1"/>
      <c r="M609" s="5"/>
      <c r="N609" s="5"/>
      <c r="O609" s="5"/>
      <c r="P609" s="31"/>
      <c r="Q609" s="1"/>
      <c r="R609" s="64"/>
      <c r="S609" s="73"/>
      <c r="T609" s="74">
        <f t="shared" si="11"/>
        <v>79</v>
      </c>
      <c r="U609" s="75"/>
      <c r="V609" s="8" t="str" cm="1">
        <f t="array" ref="V609">IF(SUMPRODUCT((Tableau13[NOM DE LA STRUCTURE]=Tableau13[[#This Row],[NOM DE LA STRUCTURE]])*Tableau13[MONTANT PROPOSE POUR L''ACTION])=0,"",SUMPRODUCT((Tableau13[NOM DE LA STRUCTURE]=Tableau13[[#This Row],[NOM DE LA STRUCTURE]])*Tableau13[MONTANT PROPOSE POUR L''ACTION]))</f>
        <v/>
      </c>
      <c r="W609" s="79"/>
    </row>
    <row r="610" spans="1:23" ht="33" hidden="1" customHeight="1" x14ac:dyDescent="0.25">
      <c r="A610" s="13"/>
      <c r="B610" s="84"/>
      <c r="C610" s="1"/>
      <c r="D610" s="36">
        <f>_xlfn.XLOOKUP(C610,'Export Action'!$A$3:$A$1999,'Export Action'!$X$3:$X$1999)</f>
        <v>0</v>
      </c>
      <c r="E610" s="1"/>
      <c r="F610" s="1"/>
      <c r="G610" s="68"/>
      <c r="H610" s="71"/>
      <c r="I610" s="71"/>
      <c r="J610" s="1"/>
      <c r="K610" s="1"/>
      <c r="L610" s="1"/>
      <c r="M610" s="5"/>
      <c r="N610" s="5"/>
      <c r="O610" s="5"/>
      <c r="P610" s="31"/>
      <c r="Q610" s="1"/>
      <c r="R610" s="64"/>
      <c r="S610" s="73"/>
      <c r="T610" s="74">
        <f t="shared" si="11"/>
        <v>79</v>
      </c>
      <c r="U610" s="75"/>
      <c r="V610" s="8" t="str" cm="1">
        <f t="array" ref="V610">IF(SUMPRODUCT((Tableau13[NOM DE LA STRUCTURE]=Tableau13[[#This Row],[NOM DE LA STRUCTURE]])*Tableau13[MONTANT PROPOSE POUR L''ACTION])=0,"",SUMPRODUCT((Tableau13[NOM DE LA STRUCTURE]=Tableau13[[#This Row],[NOM DE LA STRUCTURE]])*Tableau13[MONTANT PROPOSE POUR L''ACTION]))</f>
        <v/>
      </c>
      <c r="W610" s="79"/>
    </row>
    <row r="611" spans="1:23" ht="33" hidden="1" customHeight="1" x14ac:dyDescent="0.25">
      <c r="A611" s="13"/>
      <c r="B611" s="84"/>
      <c r="C611" s="1"/>
      <c r="D611" s="36">
        <f>_xlfn.XLOOKUP(C611,'Export Action'!$A$3:$A$1999,'Export Action'!$X$3:$X$1999)</f>
        <v>0</v>
      </c>
      <c r="E611" s="1"/>
      <c r="F611" s="1"/>
      <c r="G611" s="68"/>
      <c r="H611" s="71"/>
      <c r="I611" s="71"/>
      <c r="J611" s="1"/>
      <c r="K611" s="1"/>
      <c r="L611" s="1"/>
      <c r="M611" s="5"/>
      <c r="N611" s="5"/>
      <c r="O611" s="5"/>
      <c r="P611" s="31"/>
      <c r="Q611" s="1"/>
      <c r="R611" s="64"/>
      <c r="S611" s="73"/>
      <c r="T611" s="74">
        <f t="shared" si="11"/>
        <v>79</v>
      </c>
      <c r="U611" s="75"/>
      <c r="V611" s="8" t="str" cm="1">
        <f t="array" ref="V611">IF(SUMPRODUCT((Tableau13[NOM DE LA STRUCTURE]=Tableau13[[#This Row],[NOM DE LA STRUCTURE]])*Tableau13[MONTANT PROPOSE POUR L''ACTION])=0,"",SUMPRODUCT((Tableau13[NOM DE LA STRUCTURE]=Tableau13[[#This Row],[NOM DE LA STRUCTURE]])*Tableau13[MONTANT PROPOSE POUR L''ACTION]))</f>
        <v/>
      </c>
      <c r="W611" s="79"/>
    </row>
    <row r="612" spans="1:23" ht="33" hidden="1" customHeight="1" x14ac:dyDescent="0.25">
      <c r="A612" s="13"/>
      <c r="B612" s="84"/>
      <c r="C612" s="1"/>
      <c r="D612" s="36">
        <f>_xlfn.XLOOKUP(C612,'Export Action'!$A$3:$A$1999,'Export Action'!$X$3:$X$1999)</f>
        <v>0</v>
      </c>
      <c r="E612" s="1"/>
      <c r="F612" s="1"/>
      <c r="G612" s="68"/>
      <c r="H612" s="71"/>
      <c r="I612" s="71"/>
      <c r="J612" s="1"/>
      <c r="K612" s="1"/>
      <c r="L612" s="1"/>
      <c r="M612" s="5"/>
      <c r="N612" s="5"/>
      <c r="O612" s="5"/>
      <c r="P612" s="31"/>
      <c r="Q612" s="1"/>
      <c r="R612" s="64"/>
      <c r="S612" s="73"/>
      <c r="T612" s="74">
        <f t="shared" si="11"/>
        <v>79</v>
      </c>
      <c r="U612" s="75"/>
      <c r="V612" s="8" t="str" cm="1">
        <f t="array" ref="V612">IF(SUMPRODUCT((Tableau13[NOM DE LA STRUCTURE]=Tableau13[[#This Row],[NOM DE LA STRUCTURE]])*Tableau13[MONTANT PROPOSE POUR L''ACTION])=0,"",SUMPRODUCT((Tableau13[NOM DE LA STRUCTURE]=Tableau13[[#This Row],[NOM DE LA STRUCTURE]])*Tableau13[MONTANT PROPOSE POUR L''ACTION]))</f>
        <v/>
      </c>
      <c r="W612" s="79"/>
    </row>
    <row r="613" spans="1:23" ht="33" hidden="1" customHeight="1" x14ac:dyDescent="0.25">
      <c r="A613" s="13"/>
      <c r="B613" s="84"/>
      <c r="C613" s="1"/>
      <c r="D613" s="36">
        <f>_xlfn.XLOOKUP(C613,'Export Action'!$A$3:$A$1999,'Export Action'!$X$3:$X$1999)</f>
        <v>0</v>
      </c>
      <c r="E613" s="1"/>
      <c r="F613" s="1"/>
      <c r="G613" s="68"/>
      <c r="H613" s="71"/>
      <c r="I613" s="71"/>
      <c r="J613" s="1"/>
      <c r="K613" s="1"/>
      <c r="L613" s="1"/>
      <c r="M613" s="5"/>
      <c r="N613" s="5"/>
      <c r="O613" s="5"/>
      <c r="P613" s="31"/>
      <c r="Q613" s="1"/>
      <c r="R613" s="64"/>
      <c r="S613" s="73"/>
      <c r="T613" s="74">
        <f t="shared" si="11"/>
        <v>79</v>
      </c>
      <c r="U613" s="75"/>
      <c r="V613" s="8" t="str" cm="1">
        <f t="array" ref="V613">IF(SUMPRODUCT((Tableau13[NOM DE LA STRUCTURE]=Tableau13[[#This Row],[NOM DE LA STRUCTURE]])*Tableau13[MONTANT PROPOSE POUR L''ACTION])=0,"",SUMPRODUCT((Tableau13[NOM DE LA STRUCTURE]=Tableau13[[#This Row],[NOM DE LA STRUCTURE]])*Tableau13[MONTANT PROPOSE POUR L''ACTION]))</f>
        <v/>
      </c>
      <c r="W613" s="79"/>
    </row>
    <row r="614" spans="1:23" ht="33" hidden="1" customHeight="1" x14ac:dyDescent="0.25">
      <c r="A614" s="13"/>
      <c r="B614" s="84"/>
      <c r="C614" s="1"/>
      <c r="D614" s="36">
        <f>_xlfn.XLOOKUP(C614,'Export Action'!$A$3:$A$1999,'Export Action'!$X$3:$X$1999)</f>
        <v>0</v>
      </c>
      <c r="E614" s="1"/>
      <c r="F614" s="1"/>
      <c r="G614" s="68"/>
      <c r="H614" s="71"/>
      <c r="I614" s="71"/>
      <c r="J614" s="1"/>
      <c r="K614" s="1"/>
      <c r="L614" s="1"/>
      <c r="M614" s="5"/>
      <c r="N614" s="5"/>
      <c r="O614" s="5"/>
      <c r="P614" s="31"/>
      <c r="Q614" s="1"/>
      <c r="R614" s="64"/>
      <c r="S614" s="73"/>
      <c r="T614" s="74">
        <f t="shared" si="11"/>
        <v>79</v>
      </c>
      <c r="U614" s="75"/>
      <c r="V614" s="8" t="str" cm="1">
        <f t="array" ref="V614">IF(SUMPRODUCT((Tableau13[NOM DE LA STRUCTURE]=Tableau13[[#This Row],[NOM DE LA STRUCTURE]])*Tableau13[MONTANT PROPOSE POUR L''ACTION])=0,"",SUMPRODUCT((Tableau13[NOM DE LA STRUCTURE]=Tableau13[[#This Row],[NOM DE LA STRUCTURE]])*Tableau13[MONTANT PROPOSE POUR L''ACTION]))</f>
        <v/>
      </c>
      <c r="W614" s="79"/>
    </row>
    <row r="615" spans="1:23" ht="33" hidden="1" customHeight="1" x14ac:dyDescent="0.25">
      <c r="A615" s="13"/>
      <c r="B615" s="84"/>
      <c r="C615" s="1"/>
      <c r="D615" s="36">
        <f>_xlfn.XLOOKUP(C615,'Export Action'!$A$3:$A$1999,'Export Action'!$X$3:$X$1999)</f>
        <v>0</v>
      </c>
      <c r="E615" s="1"/>
      <c r="F615" s="1"/>
      <c r="G615" s="68"/>
      <c r="H615" s="71"/>
      <c r="I615" s="71"/>
      <c r="J615" s="1"/>
      <c r="K615" s="1"/>
      <c r="L615" s="1"/>
      <c r="M615" s="5"/>
      <c r="N615" s="5"/>
      <c r="O615" s="5"/>
      <c r="P615" s="31"/>
      <c r="Q615" s="1"/>
      <c r="R615" s="64"/>
      <c r="S615" s="73"/>
      <c r="T615" s="74">
        <f t="shared" si="11"/>
        <v>79</v>
      </c>
      <c r="U615" s="75"/>
      <c r="V615" s="8" t="str" cm="1">
        <f t="array" ref="V615">IF(SUMPRODUCT((Tableau13[NOM DE LA STRUCTURE]=Tableau13[[#This Row],[NOM DE LA STRUCTURE]])*Tableau13[MONTANT PROPOSE POUR L''ACTION])=0,"",SUMPRODUCT((Tableau13[NOM DE LA STRUCTURE]=Tableau13[[#This Row],[NOM DE LA STRUCTURE]])*Tableau13[MONTANT PROPOSE POUR L''ACTION]))</f>
        <v/>
      </c>
      <c r="W615" s="79"/>
    </row>
    <row r="616" spans="1:23" ht="33" hidden="1" customHeight="1" x14ac:dyDescent="0.25">
      <c r="A616" s="13"/>
      <c r="B616" s="84"/>
      <c r="C616" s="1"/>
      <c r="D616" s="36">
        <f>_xlfn.XLOOKUP(C616,'Export Action'!$A$3:$A$1999,'Export Action'!$X$3:$X$1999)</f>
        <v>0</v>
      </c>
      <c r="E616" s="1"/>
      <c r="F616" s="1"/>
      <c r="G616" s="68"/>
      <c r="H616" s="71"/>
      <c r="I616" s="71"/>
      <c r="J616" s="1"/>
      <c r="K616" s="1"/>
      <c r="L616" s="1"/>
      <c r="M616" s="5"/>
      <c r="N616" s="5"/>
      <c r="O616" s="5"/>
      <c r="P616" s="31"/>
      <c r="Q616" s="1"/>
      <c r="R616" s="64"/>
      <c r="S616" s="73"/>
      <c r="T616" s="74">
        <f t="shared" si="11"/>
        <v>79</v>
      </c>
      <c r="U616" s="75"/>
      <c r="V616" s="8" t="str" cm="1">
        <f t="array" ref="V616">IF(SUMPRODUCT((Tableau13[NOM DE LA STRUCTURE]=Tableau13[[#This Row],[NOM DE LA STRUCTURE]])*Tableau13[MONTANT PROPOSE POUR L''ACTION])=0,"",SUMPRODUCT((Tableau13[NOM DE LA STRUCTURE]=Tableau13[[#This Row],[NOM DE LA STRUCTURE]])*Tableau13[MONTANT PROPOSE POUR L''ACTION]))</f>
        <v/>
      </c>
      <c r="W616" s="79"/>
    </row>
    <row r="617" spans="1:23" ht="33" hidden="1" customHeight="1" x14ac:dyDescent="0.25">
      <c r="A617" s="13"/>
      <c r="B617" s="84"/>
      <c r="C617" s="1"/>
      <c r="D617" s="36">
        <f>_xlfn.XLOOKUP(C617,'Export Action'!$A$3:$A$1999,'Export Action'!$X$3:$X$1999)</f>
        <v>0</v>
      </c>
      <c r="E617" s="1"/>
      <c r="F617" s="1"/>
      <c r="G617" s="68"/>
      <c r="H617" s="71"/>
      <c r="I617" s="71"/>
      <c r="J617" s="1"/>
      <c r="K617" s="1"/>
      <c r="L617" s="1"/>
      <c r="M617" s="5"/>
      <c r="N617" s="5"/>
      <c r="O617" s="5"/>
      <c r="P617" s="31"/>
      <c r="Q617" s="1"/>
      <c r="R617" s="64"/>
      <c r="S617" s="73"/>
      <c r="T617" s="74">
        <f t="shared" si="11"/>
        <v>79</v>
      </c>
      <c r="U617" s="75"/>
      <c r="V617" s="8" t="str" cm="1">
        <f t="array" ref="V617">IF(SUMPRODUCT((Tableau13[NOM DE LA STRUCTURE]=Tableau13[[#This Row],[NOM DE LA STRUCTURE]])*Tableau13[MONTANT PROPOSE POUR L''ACTION])=0,"",SUMPRODUCT((Tableau13[NOM DE LA STRUCTURE]=Tableau13[[#This Row],[NOM DE LA STRUCTURE]])*Tableau13[MONTANT PROPOSE POUR L''ACTION]))</f>
        <v/>
      </c>
      <c r="W617" s="79"/>
    </row>
    <row r="618" spans="1:23" ht="33" hidden="1" customHeight="1" x14ac:dyDescent="0.25">
      <c r="A618" s="13"/>
      <c r="B618" s="84"/>
      <c r="C618" s="1"/>
      <c r="D618" s="36">
        <f>_xlfn.XLOOKUP(C618,'Export Action'!$A$3:$A$1999,'Export Action'!$X$3:$X$1999)</f>
        <v>0</v>
      </c>
      <c r="E618" s="1"/>
      <c r="F618" s="1"/>
      <c r="G618" s="68"/>
      <c r="H618" s="71"/>
      <c r="I618" s="71"/>
      <c r="J618" s="1"/>
      <c r="K618" s="1"/>
      <c r="L618" s="1"/>
      <c r="M618" s="5"/>
      <c r="N618" s="5"/>
      <c r="O618" s="5"/>
      <c r="P618" s="31"/>
      <c r="Q618" s="1"/>
      <c r="R618" s="64"/>
      <c r="S618" s="73"/>
      <c r="T618" s="74">
        <f t="shared" si="11"/>
        <v>79</v>
      </c>
      <c r="U618" s="75"/>
      <c r="V618" s="8" t="str" cm="1">
        <f t="array" ref="V618">IF(SUMPRODUCT((Tableau13[NOM DE LA STRUCTURE]=Tableau13[[#This Row],[NOM DE LA STRUCTURE]])*Tableau13[MONTANT PROPOSE POUR L''ACTION])=0,"",SUMPRODUCT((Tableau13[NOM DE LA STRUCTURE]=Tableau13[[#This Row],[NOM DE LA STRUCTURE]])*Tableau13[MONTANT PROPOSE POUR L''ACTION]))</f>
        <v/>
      </c>
      <c r="W618" s="79"/>
    </row>
    <row r="619" spans="1:23" ht="33" hidden="1" customHeight="1" x14ac:dyDescent="0.25">
      <c r="A619" s="13"/>
      <c r="B619" s="84"/>
      <c r="C619" s="1"/>
      <c r="D619" s="36">
        <f>_xlfn.XLOOKUP(C619,'Export Action'!$A$3:$A$1999,'Export Action'!$X$3:$X$1999)</f>
        <v>0</v>
      </c>
      <c r="E619" s="1"/>
      <c r="F619" s="1"/>
      <c r="G619" s="68"/>
      <c r="H619" s="71"/>
      <c r="I619" s="71"/>
      <c r="J619" s="1"/>
      <c r="K619" s="1"/>
      <c r="L619" s="1"/>
      <c r="M619" s="5"/>
      <c r="N619" s="5"/>
      <c r="O619" s="5"/>
      <c r="P619" s="31"/>
      <c r="Q619" s="1"/>
      <c r="R619" s="64"/>
      <c r="S619" s="73"/>
      <c r="T619" s="74">
        <f t="shared" si="11"/>
        <v>79</v>
      </c>
      <c r="U619" s="75"/>
      <c r="V619" s="8" t="str" cm="1">
        <f t="array" ref="V619">IF(SUMPRODUCT((Tableau13[NOM DE LA STRUCTURE]=Tableau13[[#This Row],[NOM DE LA STRUCTURE]])*Tableau13[MONTANT PROPOSE POUR L''ACTION])=0,"",SUMPRODUCT((Tableau13[NOM DE LA STRUCTURE]=Tableau13[[#This Row],[NOM DE LA STRUCTURE]])*Tableau13[MONTANT PROPOSE POUR L''ACTION]))</f>
        <v/>
      </c>
      <c r="W619" s="79"/>
    </row>
    <row r="620" spans="1:23" ht="33" hidden="1" customHeight="1" x14ac:dyDescent="0.25">
      <c r="A620" s="13"/>
      <c r="B620" s="84"/>
      <c r="C620" s="1"/>
      <c r="D620" s="36">
        <f>_xlfn.XLOOKUP(C620,'Export Action'!$A$3:$A$1999,'Export Action'!$X$3:$X$1999)</f>
        <v>0</v>
      </c>
      <c r="E620" s="1"/>
      <c r="F620" s="1"/>
      <c r="G620" s="68"/>
      <c r="H620" s="71"/>
      <c r="I620" s="71"/>
      <c r="J620" s="1"/>
      <c r="K620" s="1"/>
      <c r="L620" s="1"/>
      <c r="M620" s="5"/>
      <c r="N620" s="5"/>
      <c r="O620" s="5"/>
      <c r="P620" s="31"/>
      <c r="Q620" s="1"/>
      <c r="R620" s="64"/>
      <c r="S620" s="73"/>
      <c r="T620" s="74">
        <f t="shared" si="11"/>
        <v>79</v>
      </c>
      <c r="U620" s="75"/>
      <c r="V620" s="8" t="str" cm="1">
        <f t="array" ref="V620">IF(SUMPRODUCT((Tableau13[NOM DE LA STRUCTURE]=Tableau13[[#This Row],[NOM DE LA STRUCTURE]])*Tableau13[MONTANT PROPOSE POUR L''ACTION])=0,"",SUMPRODUCT((Tableau13[NOM DE LA STRUCTURE]=Tableau13[[#This Row],[NOM DE LA STRUCTURE]])*Tableau13[MONTANT PROPOSE POUR L''ACTION]))</f>
        <v/>
      </c>
      <c r="W620" s="79"/>
    </row>
    <row r="621" spans="1:23" ht="33" hidden="1" customHeight="1" x14ac:dyDescent="0.25">
      <c r="A621" s="13"/>
      <c r="B621" s="84"/>
      <c r="C621" s="1"/>
      <c r="D621" s="36">
        <f>_xlfn.XLOOKUP(C621,'Export Action'!$A$3:$A$1999,'Export Action'!$X$3:$X$1999)</f>
        <v>0</v>
      </c>
      <c r="E621" s="1"/>
      <c r="F621" s="1"/>
      <c r="G621" s="68"/>
      <c r="H621" s="71"/>
      <c r="I621" s="71"/>
      <c r="J621" s="1"/>
      <c r="K621" s="1"/>
      <c r="L621" s="1"/>
      <c r="M621" s="5"/>
      <c r="N621" s="5"/>
      <c r="O621" s="5"/>
      <c r="P621" s="31"/>
      <c r="Q621" s="1"/>
      <c r="R621" s="64"/>
      <c r="S621" s="73"/>
      <c r="T621" s="74">
        <f t="shared" si="11"/>
        <v>79</v>
      </c>
      <c r="U621" s="75"/>
      <c r="V621" s="8" t="str" cm="1">
        <f t="array" ref="V621">IF(SUMPRODUCT((Tableau13[NOM DE LA STRUCTURE]=Tableau13[[#This Row],[NOM DE LA STRUCTURE]])*Tableau13[MONTANT PROPOSE POUR L''ACTION])=0,"",SUMPRODUCT((Tableau13[NOM DE LA STRUCTURE]=Tableau13[[#This Row],[NOM DE LA STRUCTURE]])*Tableau13[MONTANT PROPOSE POUR L''ACTION]))</f>
        <v/>
      </c>
      <c r="W621" s="79"/>
    </row>
    <row r="622" spans="1:23" ht="33" hidden="1" customHeight="1" x14ac:dyDescent="0.25">
      <c r="A622" s="13"/>
      <c r="B622" s="84"/>
      <c r="C622" s="1"/>
      <c r="D622" s="36">
        <f>_xlfn.XLOOKUP(C622,'Export Action'!$A$3:$A$1999,'Export Action'!$X$3:$X$1999)</f>
        <v>0</v>
      </c>
      <c r="E622" s="1"/>
      <c r="F622" s="1"/>
      <c r="G622" s="68"/>
      <c r="H622" s="71"/>
      <c r="I622" s="71"/>
      <c r="J622" s="1"/>
      <c r="K622" s="1"/>
      <c r="L622" s="1"/>
      <c r="M622" s="5"/>
      <c r="N622" s="5"/>
      <c r="O622" s="5"/>
      <c r="P622" s="31"/>
      <c r="Q622" s="1"/>
      <c r="R622" s="64"/>
      <c r="S622" s="73"/>
      <c r="T622" s="74">
        <f t="shared" si="11"/>
        <v>79</v>
      </c>
      <c r="U622" s="75"/>
      <c r="V622" s="8" t="str" cm="1">
        <f t="array" ref="V622">IF(SUMPRODUCT((Tableau13[NOM DE LA STRUCTURE]=Tableau13[[#This Row],[NOM DE LA STRUCTURE]])*Tableau13[MONTANT PROPOSE POUR L''ACTION])=0,"",SUMPRODUCT((Tableau13[NOM DE LA STRUCTURE]=Tableau13[[#This Row],[NOM DE LA STRUCTURE]])*Tableau13[MONTANT PROPOSE POUR L''ACTION]))</f>
        <v/>
      </c>
      <c r="W622" s="79"/>
    </row>
    <row r="623" spans="1:23" ht="33" hidden="1" customHeight="1" x14ac:dyDescent="0.25">
      <c r="A623" s="13"/>
      <c r="B623" s="84"/>
      <c r="C623" s="1"/>
      <c r="D623" s="36">
        <f>_xlfn.XLOOKUP(C623,'Export Action'!$A$3:$A$1999,'Export Action'!$X$3:$X$1999)</f>
        <v>0</v>
      </c>
      <c r="E623" s="1"/>
      <c r="F623" s="1"/>
      <c r="G623" s="68"/>
      <c r="H623" s="71"/>
      <c r="I623" s="71"/>
      <c r="J623" s="1"/>
      <c r="K623" s="1"/>
      <c r="L623" s="1"/>
      <c r="M623" s="5"/>
      <c r="N623" s="5"/>
      <c r="O623" s="5"/>
      <c r="P623" s="31"/>
      <c r="Q623" s="1"/>
      <c r="R623" s="64"/>
      <c r="S623" s="73"/>
      <c r="T623" s="74">
        <f t="shared" si="11"/>
        <v>79</v>
      </c>
      <c r="U623" s="75"/>
      <c r="V623" s="8" t="str" cm="1">
        <f t="array" ref="V623">IF(SUMPRODUCT((Tableau13[NOM DE LA STRUCTURE]=Tableau13[[#This Row],[NOM DE LA STRUCTURE]])*Tableau13[MONTANT PROPOSE POUR L''ACTION])=0,"",SUMPRODUCT((Tableau13[NOM DE LA STRUCTURE]=Tableau13[[#This Row],[NOM DE LA STRUCTURE]])*Tableau13[MONTANT PROPOSE POUR L''ACTION]))</f>
        <v/>
      </c>
      <c r="W623" s="79"/>
    </row>
    <row r="624" spans="1:23" ht="33" hidden="1" customHeight="1" x14ac:dyDescent="0.25">
      <c r="A624" s="13"/>
      <c r="B624" s="84"/>
      <c r="C624" s="1"/>
      <c r="D624" s="36">
        <f>_xlfn.XLOOKUP(C624,'Export Action'!$A$3:$A$1999,'Export Action'!$X$3:$X$1999)</f>
        <v>0</v>
      </c>
      <c r="E624" s="1"/>
      <c r="F624" s="1"/>
      <c r="G624" s="68"/>
      <c r="H624" s="71"/>
      <c r="I624" s="71"/>
      <c r="J624" s="1"/>
      <c r="K624" s="1"/>
      <c r="L624" s="1"/>
      <c r="M624" s="5"/>
      <c r="N624" s="5"/>
      <c r="O624" s="5"/>
      <c r="P624" s="31"/>
      <c r="Q624" s="1"/>
      <c r="R624" s="64"/>
      <c r="S624" s="73"/>
      <c r="T624" s="74">
        <f t="shared" si="11"/>
        <v>79</v>
      </c>
      <c r="U624" s="75"/>
      <c r="V624" s="8" t="str" cm="1">
        <f t="array" ref="V624">IF(SUMPRODUCT((Tableau13[NOM DE LA STRUCTURE]=Tableau13[[#This Row],[NOM DE LA STRUCTURE]])*Tableau13[MONTANT PROPOSE POUR L''ACTION])=0,"",SUMPRODUCT((Tableau13[NOM DE LA STRUCTURE]=Tableau13[[#This Row],[NOM DE LA STRUCTURE]])*Tableau13[MONTANT PROPOSE POUR L''ACTION]))</f>
        <v/>
      </c>
      <c r="W624" s="79"/>
    </row>
    <row r="625" spans="1:23" ht="33" hidden="1" customHeight="1" x14ac:dyDescent="0.25">
      <c r="A625" s="13"/>
      <c r="B625" s="84"/>
      <c r="C625" s="1"/>
      <c r="D625" s="36">
        <f>_xlfn.XLOOKUP(C625,'Export Action'!$A$3:$A$1999,'Export Action'!$X$3:$X$1999)</f>
        <v>0</v>
      </c>
      <c r="E625" s="1"/>
      <c r="F625" s="1"/>
      <c r="G625" s="68"/>
      <c r="H625" s="71"/>
      <c r="I625" s="71"/>
      <c r="J625" s="1"/>
      <c r="K625" s="1"/>
      <c r="L625" s="1"/>
      <c r="M625" s="5"/>
      <c r="N625" s="5"/>
      <c r="O625" s="5"/>
      <c r="P625" s="31"/>
      <c r="Q625" s="1"/>
      <c r="R625" s="64"/>
      <c r="S625" s="73"/>
      <c r="T625" s="74">
        <f t="shared" si="11"/>
        <v>79</v>
      </c>
      <c r="U625" s="75"/>
      <c r="V625" s="8" t="str" cm="1">
        <f t="array" ref="V625">IF(SUMPRODUCT((Tableau13[NOM DE LA STRUCTURE]=Tableau13[[#This Row],[NOM DE LA STRUCTURE]])*Tableau13[MONTANT PROPOSE POUR L''ACTION])=0,"",SUMPRODUCT((Tableau13[NOM DE LA STRUCTURE]=Tableau13[[#This Row],[NOM DE LA STRUCTURE]])*Tableau13[MONTANT PROPOSE POUR L''ACTION]))</f>
        <v/>
      </c>
      <c r="W625" s="79"/>
    </row>
    <row r="626" spans="1:23" ht="33" hidden="1" customHeight="1" x14ac:dyDescent="0.25">
      <c r="A626" s="13"/>
      <c r="B626" s="84"/>
      <c r="C626" s="1"/>
      <c r="D626" s="36">
        <f>_xlfn.XLOOKUP(C626,'Export Action'!$A$3:$A$1999,'Export Action'!$X$3:$X$1999)</f>
        <v>0</v>
      </c>
      <c r="E626" s="1"/>
      <c r="F626" s="1"/>
      <c r="G626" s="68"/>
      <c r="H626" s="71"/>
      <c r="I626" s="71"/>
      <c r="J626" s="1"/>
      <c r="K626" s="1"/>
      <c r="L626" s="1"/>
      <c r="M626" s="5"/>
      <c r="N626" s="5"/>
      <c r="O626" s="5"/>
      <c r="P626" s="31"/>
      <c r="Q626" s="1"/>
      <c r="R626" s="64"/>
      <c r="S626" s="73"/>
      <c r="T626" s="74">
        <f t="shared" si="11"/>
        <v>79</v>
      </c>
      <c r="U626" s="75"/>
      <c r="V626" s="8" t="str" cm="1">
        <f t="array" ref="V626">IF(SUMPRODUCT((Tableau13[NOM DE LA STRUCTURE]=Tableau13[[#This Row],[NOM DE LA STRUCTURE]])*Tableau13[MONTANT PROPOSE POUR L''ACTION])=0,"",SUMPRODUCT((Tableau13[NOM DE LA STRUCTURE]=Tableau13[[#This Row],[NOM DE LA STRUCTURE]])*Tableau13[MONTANT PROPOSE POUR L''ACTION]))</f>
        <v/>
      </c>
      <c r="W626" s="79"/>
    </row>
    <row r="627" spans="1:23" ht="33" hidden="1" customHeight="1" x14ac:dyDescent="0.25">
      <c r="A627" s="13"/>
      <c r="B627" s="84"/>
      <c r="C627" s="1"/>
      <c r="D627" s="36">
        <f>_xlfn.XLOOKUP(C627,'Export Action'!$A$3:$A$1999,'Export Action'!$X$3:$X$1999)</f>
        <v>0</v>
      </c>
      <c r="E627" s="1"/>
      <c r="F627" s="1"/>
      <c r="G627" s="68"/>
      <c r="H627" s="71"/>
      <c r="I627" s="71"/>
      <c r="J627" s="1"/>
      <c r="K627" s="1"/>
      <c r="L627" s="1"/>
      <c r="M627" s="5"/>
      <c r="N627" s="5"/>
      <c r="O627" s="5"/>
      <c r="P627" s="31"/>
      <c r="Q627" s="1"/>
      <c r="R627" s="64"/>
      <c r="S627" s="73"/>
      <c r="T627" s="74">
        <f t="shared" si="11"/>
        <v>79</v>
      </c>
      <c r="U627" s="75"/>
      <c r="V627" s="8" t="str" cm="1">
        <f t="array" ref="V627">IF(SUMPRODUCT((Tableau13[NOM DE LA STRUCTURE]=Tableau13[[#This Row],[NOM DE LA STRUCTURE]])*Tableau13[MONTANT PROPOSE POUR L''ACTION])=0,"",SUMPRODUCT((Tableau13[NOM DE LA STRUCTURE]=Tableau13[[#This Row],[NOM DE LA STRUCTURE]])*Tableau13[MONTANT PROPOSE POUR L''ACTION]))</f>
        <v/>
      </c>
      <c r="W627" s="79"/>
    </row>
    <row r="628" spans="1:23" ht="33" hidden="1" customHeight="1" x14ac:dyDescent="0.25">
      <c r="A628" s="13"/>
      <c r="B628" s="84"/>
      <c r="C628" s="1"/>
      <c r="D628" s="36">
        <f>_xlfn.XLOOKUP(C628,'Export Action'!$A$3:$A$1999,'Export Action'!$X$3:$X$1999)</f>
        <v>0</v>
      </c>
      <c r="E628" s="1"/>
      <c r="F628" s="1"/>
      <c r="G628" s="68"/>
      <c r="H628" s="71"/>
      <c r="I628" s="71"/>
      <c r="J628" s="1"/>
      <c r="K628" s="1"/>
      <c r="L628" s="1"/>
      <c r="M628" s="5"/>
      <c r="N628" s="5"/>
      <c r="O628" s="5"/>
      <c r="P628" s="31"/>
      <c r="Q628" s="1"/>
      <c r="R628" s="64"/>
      <c r="S628" s="73"/>
      <c r="T628" s="74">
        <f t="shared" si="11"/>
        <v>79</v>
      </c>
      <c r="U628" s="75"/>
      <c r="V628" s="8" t="str" cm="1">
        <f t="array" ref="V628">IF(SUMPRODUCT((Tableau13[NOM DE LA STRUCTURE]=Tableau13[[#This Row],[NOM DE LA STRUCTURE]])*Tableau13[MONTANT PROPOSE POUR L''ACTION])=0,"",SUMPRODUCT((Tableau13[NOM DE LA STRUCTURE]=Tableau13[[#This Row],[NOM DE LA STRUCTURE]])*Tableau13[MONTANT PROPOSE POUR L''ACTION]))</f>
        <v/>
      </c>
      <c r="W628" s="79"/>
    </row>
    <row r="629" spans="1:23" ht="33" hidden="1" customHeight="1" x14ac:dyDescent="0.25">
      <c r="A629" s="13"/>
      <c r="B629" s="84"/>
      <c r="C629" s="1"/>
      <c r="D629" s="36">
        <f>_xlfn.XLOOKUP(C629,'Export Action'!$A$3:$A$1999,'Export Action'!$X$3:$X$1999)</f>
        <v>0</v>
      </c>
      <c r="E629" s="1"/>
      <c r="F629" s="1"/>
      <c r="G629" s="68"/>
      <c r="H629" s="71"/>
      <c r="I629" s="71"/>
      <c r="J629" s="1"/>
      <c r="K629" s="1"/>
      <c r="L629" s="1"/>
      <c r="M629" s="5"/>
      <c r="N629" s="5"/>
      <c r="O629" s="5"/>
      <c r="P629" s="31"/>
      <c r="Q629" s="1"/>
      <c r="R629" s="64"/>
      <c r="S629" s="73"/>
      <c r="T629" s="74">
        <f t="shared" si="11"/>
        <v>79</v>
      </c>
      <c r="U629" s="75"/>
      <c r="V629" s="8" t="str" cm="1">
        <f t="array" ref="V629">IF(SUMPRODUCT((Tableau13[NOM DE LA STRUCTURE]=Tableau13[[#This Row],[NOM DE LA STRUCTURE]])*Tableau13[MONTANT PROPOSE POUR L''ACTION])=0,"",SUMPRODUCT((Tableau13[NOM DE LA STRUCTURE]=Tableau13[[#This Row],[NOM DE LA STRUCTURE]])*Tableau13[MONTANT PROPOSE POUR L''ACTION]))</f>
        <v/>
      </c>
      <c r="W629" s="79"/>
    </row>
    <row r="630" spans="1:23" ht="33" hidden="1" customHeight="1" x14ac:dyDescent="0.25">
      <c r="A630" s="13"/>
      <c r="B630" s="84"/>
      <c r="C630" s="1"/>
      <c r="D630" s="36">
        <f>_xlfn.XLOOKUP(C630,'Export Action'!$A$3:$A$1999,'Export Action'!$X$3:$X$1999)</f>
        <v>0</v>
      </c>
      <c r="E630" s="1"/>
      <c r="F630" s="1"/>
      <c r="G630" s="68"/>
      <c r="H630" s="71"/>
      <c r="I630" s="71"/>
      <c r="J630" s="1"/>
      <c r="K630" s="1"/>
      <c r="L630" s="1"/>
      <c r="M630" s="5"/>
      <c r="N630" s="5"/>
      <c r="O630" s="5"/>
      <c r="P630" s="31"/>
      <c r="Q630" s="1"/>
      <c r="R630" s="64"/>
      <c r="S630" s="73"/>
      <c r="T630" s="74">
        <f t="shared" si="11"/>
        <v>79</v>
      </c>
      <c r="U630" s="75"/>
      <c r="V630" s="8" t="str" cm="1">
        <f t="array" ref="V630">IF(SUMPRODUCT((Tableau13[NOM DE LA STRUCTURE]=Tableau13[[#This Row],[NOM DE LA STRUCTURE]])*Tableau13[MONTANT PROPOSE POUR L''ACTION])=0,"",SUMPRODUCT((Tableau13[NOM DE LA STRUCTURE]=Tableau13[[#This Row],[NOM DE LA STRUCTURE]])*Tableau13[MONTANT PROPOSE POUR L''ACTION]))</f>
        <v/>
      </c>
      <c r="W630" s="79"/>
    </row>
    <row r="631" spans="1:23" ht="33" hidden="1" customHeight="1" x14ac:dyDescent="0.25">
      <c r="A631" s="13"/>
      <c r="B631" s="84"/>
      <c r="C631" s="1"/>
      <c r="D631" s="36">
        <f>_xlfn.XLOOKUP(C631,'Export Action'!$A$3:$A$1999,'Export Action'!$X$3:$X$1999)</f>
        <v>0</v>
      </c>
      <c r="E631" s="1"/>
      <c r="F631" s="1"/>
      <c r="G631" s="68"/>
      <c r="H631" s="71"/>
      <c r="I631" s="71"/>
      <c r="J631" s="1"/>
      <c r="K631" s="1"/>
      <c r="L631" s="1"/>
      <c r="M631" s="5"/>
      <c r="N631" s="5"/>
      <c r="O631" s="5"/>
      <c r="P631" s="31"/>
      <c r="Q631" s="1"/>
      <c r="R631" s="64"/>
      <c r="S631" s="73"/>
      <c r="T631" s="74">
        <f t="shared" si="11"/>
        <v>79</v>
      </c>
      <c r="U631" s="75"/>
      <c r="V631" s="8" t="str" cm="1">
        <f t="array" ref="V631">IF(SUMPRODUCT((Tableau13[NOM DE LA STRUCTURE]=Tableau13[[#This Row],[NOM DE LA STRUCTURE]])*Tableau13[MONTANT PROPOSE POUR L''ACTION])=0,"",SUMPRODUCT((Tableau13[NOM DE LA STRUCTURE]=Tableau13[[#This Row],[NOM DE LA STRUCTURE]])*Tableau13[MONTANT PROPOSE POUR L''ACTION]))</f>
        <v/>
      </c>
      <c r="W631" s="79"/>
    </row>
    <row r="632" spans="1:23" ht="33" hidden="1" customHeight="1" x14ac:dyDescent="0.25">
      <c r="A632" s="13"/>
      <c r="B632" s="84"/>
      <c r="C632" s="1"/>
      <c r="D632" s="36">
        <f>_xlfn.XLOOKUP(C632,'Export Action'!$A$3:$A$1999,'Export Action'!$X$3:$X$1999)</f>
        <v>0</v>
      </c>
      <c r="E632" s="1"/>
      <c r="F632" s="1"/>
      <c r="G632" s="68"/>
      <c r="H632" s="71"/>
      <c r="I632" s="71"/>
      <c r="J632" s="1"/>
      <c r="K632" s="1"/>
      <c r="L632" s="1"/>
      <c r="M632" s="5"/>
      <c r="N632" s="5"/>
      <c r="O632" s="5"/>
      <c r="P632" s="31"/>
      <c r="Q632" s="1"/>
      <c r="R632" s="64"/>
      <c r="S632" s="73"/>
      <c r="T632" s="74">
        <f t="shared" si="11"/>
        <v>79</v>
      </c>
      <c r="U632" s="75"/>
      <c r="V632" s="8" t="str" cm="1">
        <f t="array" ref="V632">IF(SUMPRODUCT((Tableau13[NOM DE LA STRUCTURE]=Tableau13[[#This Row],[NOM DE LA STRUCTURE]])*Tableau13[MONTANT PROPOSE POUR L''ACTION])=0,"",SUMPRODUCT((Tableau13[NOM DE LA STRUCTURE]=Tableau13[[#This Row],[NOM DE LA STRUCTURE]])*Tableau13[MONTANT PROPOSE POUR L''ACTION]))</f>
        <v/>
      </c>
      <c r="W632" s="79"/>
    </row>
    <row r="633" spans="1:23" ht="33" hidden="1" customHeight="1" x14ac:dyDescent="0.25">
      <c r="A633" s="13"/>
      <c r="B633" s="84"/>
      <c r="C633" s="1"/>
      <c r="D633" s="36">
        <f>_xlfn.XLOOKUP(C633,'Export Action'!$A$3:$A$1999,'Export Action'!$X$3:$X$1999)</f>
        <v>0</v>
      </c>
      <c r="E633" s="1"/>
      <c r="F633" s="1"/>
      <c r="G633" s="68"/>
      <c r="H633" s="71"/>
      <c r="I633" s="71"/>
      <c r="J633" s="1"/>
      <c r="K633" s="1"/>
      <c r="L633" s="1"/>
      <c r="M633" s="5"/>
      <c r="N633" s="5"/>
      <c r="O633" s="5"/>
      <c r="P633" s="31"/>
      <c r="Q633" s="1"/>
      <c r="R633" s="64"/>
      <c r="S633" s="73"/>
      <c r="T633" s="74">
        <f t="shared" si="11"/>
        <v>79</v>
      </c>
      <c r="U633" s="75"/>
      <c r="V633" s="8" t="str" cm="1">
        <f t="array" ref="V633">IF(SUMPRODUCT((Tableau13[NOM DE LA STRUCTURE]=Tableau13[[#This Row],[NOM DE LA STRUCTURE]])*Tableau13[MONTANT PROPOSE POUR L''ACTION])=0,"",SUMPRODUCT((Tableau13[NOM DE LA STRUCTURE]=Tableau13[[#This Row],[NOM DE LA STRUCTURE]])*Tableau13[MONTANT PROPOSE POUR L''ACTION]))</f>
        <v/>
      </c>
      <c r="W633" s="79"/>
    </row>
    <row r="634" spans="1:23" ht="33" hidden="1" customHeight="1" x14ac:dyDescent="0.25">
      <c r="A634" s="13"/>
      <c r="B634" s="84"/>
      <c r="C634" s="1"/>
      <c r="D634" s="36">
        <f>_xlfn.XLOOKUP(C634,'Export Action'!$A$3:$A$1999,'Export Action'!$X$3:$X$1999)</f>
        <v>0</v>
      </c>
      <c r="E634" s="1"/>
      <c r="F634" s="1"/>
      <c r="G634" s="68"/>
      <c r="H634" s="71"/>
      <c r="I634" s="71"/>
      <c r="J634" s="1"/>
      <c r="K634" s="1"/>
      <c r="L634" s="1"/>
      <c r="M634" s="5"/>
      <c r="N634" s="5"/>
      <c r="O634" s="5"/>
      <c r="P634" s="31"/>
      <c r="Q634" s="1"/>
      <c r="R634" s="64"/>
      <c r="S634" s="73"/>
      <c r="T634" s="74">
        <f t="shared" si="11"/>
        <v>79</v>
      </c>
      <c r="U634" s="75"/>
      <c r="V634" s="8" t="str" cm="1">
        <f t="array" ref="V634">IF(SUMPRODUCT((Tableau13[NOM DE LA STRUCTURE]=Tableau13[[#This Row],[NOM DE LA STRUCTURE]])*Tableau13[MONTANT PROPOSE POUR L''ACTION])=0,"",SUMPRODUCT((Tableau13[NOM DE LA STRUCTURE]=Tableau13[[#This Row],[NOM DE LA STRUCTURE]])*Tableau13[MONTANT PROPOSE POUR L''ACTION]))</f>
        <v/>
      </c>
      <c r="W634" s="79"/>
    </row>
    <row r="635" spans="1:23" ht="33" hidden="1" customHeight="1" x14ac:dyDescent="0.25">
      <c r="A635" s="13"/>
      <c r="B635" s="84"/>
      <c r="C635" s="1"/>
      <c r="D635" s="36">
        <f>_xlfn.XLOOKUP(C635,'Export Action'!$A$3:$A$1999,'Export Action'!$X$3:$X$1999)</f>
        <v>0</v>
      </c>
      <c r="E635" s="1"/>
      <c r="F635" s="1"/>
      <c r="G635" s="68"/>
      <c r="H635" s="71"/>
      <c r="I635" s="71"/>
      <c r="J635" s="1"/>
      <c r="K635" s="1"/>
      <c r="L635" s="1"/>
      <c r="M635" s="5"/>
      <c r="N635" s="5"/>
      <c r="O635" s="5"/>
      <c r="P635" s="31"/>
      <c r="Q635" s="1"/>
      <c r="R635" s="64"/>
      <c r="S635" s="73"/>
      <c r="T635" s="74">
        <f t="shared" si="11"/>
        <v>79</v>
      </c>
      <c r="U635" s="75"/>
      <c r="V635" s="8" t="str" cm="1">
        <f t="array" ref="V635">IF(SUMPRODUCT((Tableau13[NOM DE LA STRUCTURE]=Tableau13[[#This Row],[NOM DE LA STRUCTURE]])*Tableau13[MONTANT PROPOSE POUR L''ACTION])=0,"",SUMPRODUCT((Tableau13[NOM DE LA STRUCTURE]=Tableau13[[#This Row],[NOM DE LA STRUCTURE]])*Tableau13[MONTANT PROPOSE POUR L''ACTION]))</f>
        <v/>
      </c>
      <c r="W635" s="79"/>
    </row>
    <row r="636" spans="1:23" ht="33" hidden="1" customHeight="1" x14ac:dyDescent="0.25">
      <c r="A636" s="13"/>
      <c r="B636" s="84"/>
      <c r="C636" s="1"/>
      <c r="D636" s="36">
        <f>_xlfn.XLOOKUP(C636,'Export Action'!$A$3:$A$1999,'Export Action'!$X$3:$X$1999)</f>
        <v>0</v>
      </c>
      <c r="E636" s="1"/>
      <c r="F636" s="1"/>
      <c r="G636" s="68"/>
      <c r="H636" s="71"/>
      <c r="I636" s="71"/>
      <c r="J636" s="1"/>
      <c r="K636" s="1"/>
      <c r="L636" s="1"/>
      <c r="M636" s="5"/>
      <c r="N636" s="5"/>
      <c r="O636" s="5"/>
      <c r="P636" s="31"/>
      <c r="Q636" s="1"/>
      <c r="R636" s="64"/>
      <c r="S636" s="73"/>
      <c r="T636" s="74">
        <f t="shared" si="11"/>
        <v>79</v>
      </c>
      <c r="U636" s="75"/>
      <c r="V636" s="8" t="str" cm="1">
        <f t="array" ref="V636">IF(SUMPRODUCT((Tableau13[NOM DE LA STRUCTURE]=Tableau13[[#This Row],[NOM DE LA STRUCTURE]])*Tableau13[MONTANT PROPOSE POUR L''ACTION])=0,"",SUMPRODUCT((Tableau13[NOM DE LA STRUCTURE]=Tableau13[[#This Row],[NOM DE LA STRUCTURE]])*Tableau13[MONTANT PROPOSE POUR L''ACTION]))</f>
        <v/>
      </c>
      <c r="W636" s="79"/>
    </row>
    <row r="637" spans="1:23" ht="33" hidden="1" customHeight="1" x14ac:dyDescent="0.25">
      <c r="A637" s="13"/>
      <c r="B637" s="84"/>
      <c r="C637" s="1"/>
      <c r="D637" s="36">
        <f>_xlfn.XLOOKUP(C637,'Export Action'!$A$3:$A$1999,'Export Action'!$X$3:$X$1999)</f>
        <v>0</v>
      </c>
      <c r="E637" s="1"/>
      <c r="F637" s="1"/>
      <c r="G637" s="68"/>
      <c r="H637" s="71"/>
      <c r="I637" s="71"/>
      <c r="J637" s="1"/>
      <c r="K637" s="1"/>
      <c r="L637" s="1"/>
      <c r="M637" s="5"/>
      <c r="N637" s="5"/>
      <c r="O637" s="5"/>
      <c r="P637" s="31"/>
      <c r="Q637" s="1"/>
      <c r="R637" s="64"/>
      <c r="S637" s="73"/>
      <c r="T637" s="74">
        <f t="shared" si="11"/>
        <v>79</v>
      </c>
      <c r="U637" s="75"/>
      <c r="V637" s="8" t="str" cm="1">
        <f t="array" ref="V637">IF(SUMPRODUCT((Tableau13[NOM DE LA STRUCTURE]=Tableau13[[#This Row],[NOM DE LA STRUCTURE]])*Tableau13[MONTANT PROPOSE POUR L''ACTION])=0,"",SUMPRODUCT((Tableau13[NOM DE LA STRUCTURE]=Tableau13[[#This Row],[NOM DE LA STRUCTURE]])*Tableau13[MONTANT PROPOSE POUR L''ACTION]))</f>
        <v/>
      </c>
      <c r="W637" s="79"/>
    </row>
    <row r="638" spans="1:23" ht="33" hidden="1" customHeight="1" x14ac:dyDescent="0.25">
      <c r="A638" s="13"/>
      <c r="B638" s="84"/>
      <c r="C638" s="1"/>
      <c r="D638" s="36">
        <f>_xlfn.XLOOKUP(C638,'Export Action'!$A$3:$A$1999,'Export Action'!$X$3:$X$1999)</f>
        <v>0</v>
      </c>
      <c r="E638" s="1"/>
      <c r="F638" s="1"/>
      <c r="G638" s="68"/>
      <c r="H638" s="71"/>
      <c r="I638" s="71"/>
      <c r="J638" s="1"/>
      <c r="K638" s="1"/>
      <c r="L638" s="1"/>
      <c r="M638" s="5"/>
      <c r="N638" s="5"/>
      <c r="O638" s="5"/>
      <c r="P638" s="31"/>
      <c r="Q638" s="1"/>
      <c r="R638" s="64"/>
      <c r="S638" s="73"/>
      <c r="T638" s="74">
        <f t="shared" si="11"/>
        <v>79</v>
      </c>
      <c r="U638" s="75"/>
      <c r="V638" s="8" t="str" cm="1">
        <f t="array" ref="V638">IF(SUMPRODUCT((Tableau13[NOM DE LA STRUCTURE]=Tableau13[[#This Row],[NOM DE LA STRUCTURE]])*Tableau13[MONTANT PROPOSE POUR L''ACTION])=0,"",SUMPRODUCT((Tableau13[NOM DE LA STRUCTURE]=Tableau13[[#This Row],[NOM DE LA STRUCTURE]])*Tableau13[MONTANT PROPOSE POUR L''ACTION]))</f>
        <v/>
      </c>
      <c r="W638" s="79"/>
    </row>
    <row r="639" spans="1:23" ht="33" hidden="1" customHeight="1" x14ac:dyDescent="0.25">
      <c r="A639" s="13"/>
      <c r="B639" s="84"/>
      <c r="C639" s="1"/>
      <c r="D639" s="36">
        <f>_xlfn.XLOOKUP(C639,'Export Action'!$A$3:$A$1999,'Export Action'!$X$3:$X$1999)</f>
        <v>0</v>
      </c>
      <c r="E639" s="1"/>
      <c r="F639" s="1"/>
      <c r="G639" s="68"/>
      <c r="H639" s="71"/>
      <c r="I639" s="71"/>
      <c r="J639" s="1"/>
      <c r="K639" s="1"/>
      <c r="L639" s="1"/>
      <c r="M639" s="5"/>
      <c r="N639" s="5"/>
      <c r="O639" s="5"/>
      <c r="P639" s="31"/>
      <c r="Q639" s="1"/>
      <c r="R639" s="64"/>
      <c r="S639" s="73"/>
      <c r="T639" s="74">
        <f t="shared" si="11"/>
        <v>79</v>
      </c>
      <c r="U639" s="75"/>
      <c r="V639" s="8" t="str" cm="1">
        <f t="array" ref="V639">IF(SUMPRODUCT((Tableau13[NOM DE LA STRUCTURE]=Tableau13[[#This Row],[NOM DE LA STRUCTURE]])*Tableau13[MONTANT PROPOSE POUR L''ACTION])=0,"",SUMPRODUCT((Tableau13[NOM DE LA STRUCTURE]=Tableau13[[#This Row],[NOM DE LA STRUCTURE]])*Tableau13[MONTANT PROPOSE POUR L''ACTION]))</f>
        <v/>
      </c>
      <c r="W639" s="79"/>
    </row>
    <row r="640" spans="1:23" ht="33" hidden="1" customHeight="1" x14ac:dyDescent="0.25">
      <c r="A640" s="13"/>
      <c r="B640" s="84"/>
      <c r="C640" s="1"/>
      <c r="D640" s="36">
        <f>_xlfn.XLOOKUP(C640,'Export Action'!$A$3:$A$1999,'Export Action'!$X$3:$X$1999)</f>
        <v>0</v>
      </c>
      <c r="E640" s="1"/>
      <c r="F640" s="1"/>
      <c r="G640" s="68"/>
      <c r="H640" s="71"/>
      <c r="I640" s="71"/>
      <c r="J640" s="1"/>
      <c r="K640" s="1"/>
      <c r="L640" s="1"/>
      <c r="M640" s="5"/>
      <c r="N640" s="5"/>
      <c r="O640" s="5"/>
      <c r="P640" s="31"/>
      <c r="Q640" s="1"/>
      <c r="R640" s="64"/>
      <c r="S640" s="73"/>
      <c r="T640" s="74">
        <f t="shared" si="11"/>
        <v>79</v>
      </c>
      <c r="U640" s="75"/>
      <c r="V640" s="8" t="str" cm="1">
        <f t="array" ref="V640">IF(SUMPRODUCT((Tableau13[NOM DE LA STRUCTURE]=Tableau13[[#This Row],[NOM DE LA STRUCTURE]])*Tableau13[MONTANT PROPOSE POUR L''ACTION])=0,"",SUMPRODUCT((Tableau13[NOM DE LA STRUCTURE]=Tableau13[[#This Row],[NOM DE LA STRUCTURE]])*Tableau13[MONTANT PROPOSE POUR L''ACTION]))</f>
        <v/>
      </c>
      <c r="W640" s="79"/>
    </row>
    <row r="641" spans="1:23" ht="33" hidden="1" customHeight="1" x14ac:dyDescent="0.25">
      <c r="A641" s="13"/>
      <c r="B641" s="84"/>
      <c r="C641" s="1"/>
      <c r="D641" s="36">
        <f>_xlfn.XLOOKUP(C641,'Export Action'!$A$3:$A$1999,'Export Action'!$X$3:$X$1999)</f>
        <v>0</v>
      </c>
      <c r="E641" s="1"/>
      <c r="F641" s="1"/>
      <c r="G641" s="68"/>
      <c r="H641" s="71"/>
      <c r="I641" s="71"/>
      <c r="J641" s="1"/>
      <c r="K641" s="1"/>
      <c r="L641" s="1"/>
      <c r="M641" s="5"/>
      <c r="N641" s="5"/>
      <c r="O641" s="5"/>
      <c r="P641" s="31"/>
      <c r="Q641" s="1"/>
      <c r="R641" s="64"/>
      <c r="S641" s="73"/>
      <c r="T641" s="74">
        <f t="shared" si="11"/>
        <v>79</v>
      </c>
      <c r="U641" s="75"/>
      <c r="V641" s="8" t="str" cm="1">
        <f t="array" ref="V641">IF(SUMPRODUCT((Tableau13[NOM DE LA STRUCTURE]=Tableau13[[#This Row],[NOM DE LA STRUCTURE]])*Tableau13[MONTANT PROPOSE POUR L''ACTION])=0,"",SUMPRODUCT((Tableau13[NOM DE LA STRUCTURE]=Tableau13[[#This Row],[NOM DE LA STRUCTURE]])*Tableau13[MONTANT PROPOSE POUR L''ACTION]))</f>
        <v/>
      </c>
      <c r="W641" s="79"/>
    </row>
    <row r="642" spans="1:23" ht="33" hidden="1" customHeight="1" x14ac:dyDescent="0.25">
      <c r="A642" s="13"/>
      <c r="B642" s="84"/>
      <c r="C642" s="1"/>
      <c r="D642" s="36">
        <f>_xlfn.XLOOKUP(C642,'Export Action'!$A$3:$A$1999,'Export Action'!$X$3:$X$1999)</f>
        <v>0</v>
      </c>
      <c r="E642" s="1"/>
      <c r="F642" s="1"/>
      <c r="G642" s="68"/>
      <c r="H642" s="71"/>
      <c r="I642" s="71"/>
      <c r="J642" s="1"/>
      <c r="K642" s="1"/>
      <c r="L642" s="1"/>
      <c r="M642" s="5"/>
      <c r="N642" s="5"/>
      <c r="O642" s="5"/>
      <c r="P642" s="31"/>
      <c r="Q642" s="1"/>
      <c r="R642" s="64"/>
      <c r="S642" s="73"/>
      <c r="T642" s="74">
        <f t="shared" si="11"/>
        <v>79</v>
      </c>
      <c r="U642" s="75"/>
      <c r="V642" s="8" t="str" cm="1">
        <f t="array" ref="V642">IF(SUMPRODUCT((Tableau13[NOM DE LA STRUCTURE]=Tableau13[[#This Row],[NOM DE LA STRUCTURE]])*Tableau13[MONTANT PROPOSE POUR L''ACTION])=0,"",SUMPRODUCT((Tableau13[NOM DE LA STRUCTURE]=Tableau13[[#This Row],[NOM DE LA STRUCTURE]])*Tableau13[MONTANT PROPOSE POUR L''ACTION]))</f>
        <v/>
      </c>
      <c r="W642" s="79"/>
    </row>
    <row r="643" spans="1:23" ht="33" hidden="1" customHeight="1" x14ac:dyDescent="0.25">
      <c r="A643" s="13"/>
      <c r="B643" s="84"/>
      <c r="C643" s="1"/>
      <c r="D643" s="36">
        <f>_xlfn.XLOOKUP(C643,'Export Action'!$A$3:$A$1999,'Export Action'!$X$3:$X$1999)</f>
        <v>0</v>
      </c>
      <c r="E643" s="1"/>
      <c r="F643" s="1"/>
      <c r="G643" s="68"/>
      <c r="H643" s="71"/>
      <c r="I643" s="71"/>
      <c r="J643" s="1"/>
      <c r="K643" s="1"/>
      <c r="L643" s="1"/>
      <c r="M643" s="5"/>
      <c r="N643" s="5"/>
      <c r="O643" s="5"/>
      <c r="P643" s="31"/>
      <c r="Q643" s="1"/>
      <c r="R643" s="64"/>
      <c r="S643" s="73"/>
      <c r="T643" s="74">
        <f t="shared" si="11"/>
        <v>79</v>
      </c>
      <c r="U643" s="75"/>
      <c r="V643" s="8" t="str" cm="1">
        <f t="array" ref="V643">IF(SUMPRODUCT((Tableau13[NOM DE LA STRUCTURE]=Tableau13[[#This Row],[NOM DE LA STRUCTURE]])*Tableau13[MONTANT PROPOSE POUR L''ACTION])=0,"",SUMPRODUCT((Tableau13[NOM DE LA STRUCTURE]=Tableau13[[#This Row],[NOM DE LA STRUCTURE]])*Tableau13[MONTANT PROPOSE POUR L''ACTION]))</f>
        <v/>
      </c>
      <c r="W643" s="79"/>
    </row>
    <row r="644" spans="1:23" ht="33" hidden="1" customHeight="1" x14ac:dyDescent="0.25">
      <c r="A644" s="13"/>
      <c r="B644" s="84"/>
      <c r="C644" s="1"/>
      <c r="D644" s="36">
        <f>_xlfn.XLOOKUP(C644,'Export Action'!$A$3:$A$1999,'Export Action'!$X$3:$X$1999)</f>
        <v>0</v>
      </c>
      <c r="E644" s="1"/>
      <c r="F644" s="1"/>
      <c r="G644" s="68"/>
      <c r="H644" s="71"/>
      <c r="I644" s="71"/>
      <c r="J644" s="1"/>
      <c r="K644" s="1"/>
      <c r="L644" s="1"/>
      <c r="M644" s="5"/>
      <c r="N644" s="5"/>
      <c r="O644" s="5"/>
      <c r="P644" s="31"/>
      <c r="Q644" s="1"/>
      <c r="R644" s="64"/>
      <c r="S644" s="73"/>
      <c r="T644" s="74">
        <f t="shared" si="11"/>
        <v>79</v>
      </c>
      <c r="U644" s="75"/>
      <c r="V644" s="8" t="str" cm="1">
        <f t="array" ref="V644">IF(SUMPRODUCT((Tableau13[NOM DE LA STRUCTURE]=Tableau13[[#This Row],[NOM DE LA STRUCTURE]])*Tableau13[MONTANT PROPOSE POUR L''ACTION])=0,"",SUMPRODUCT((Tableau13[NOM DE LA STRUCTURE]=Tableau13[[#This Row],[NOM DE LA STRUCTURE]])*Tableau13[MONTANT PROPOSE POUR L''ACTION]))</f>
        <v/>
      </c>
      <c r="W644" s="79"/>
    </row>
    <row r="645" spans="1:23" ht="33" hidden="1" customHeight="1" x14ac:dyDescent="0.25">
      <c r="A645" s="13"/>
      <c r="B645" s="84"/>
      <c r="C645" s="1"/>
      <c r="D645" s="36">
        <f>_xlfn.XLOOKUP(C645,'Export Action'!$A$3:$A$1999,'Export Action'!$X$3:$X$1999)</f>
        <v>0</v>
      </c>
      <c r="E645" s="1"/>
      <c r="F645" s="1"/>
      <c r="G645" s="68"/>
      <c r="H645" s="71"/>
      <c r="I645" s="71"/>
      <c r="J645" s="1"/>
      <c r="K645" s="1"/>
      <c r="L645" s="1"/>
      <c r="M645" s="5"/>
      <c r="N645" s="5"/>
      <c r="O645" s="5"/>
      <c r="P645" s="31"/>
      <c r="Q645" s="1"/>
      <c r="R645" s="64"/>
      <c r="S645" s="73"/>
      <c r="T645" s="74">
        <f t="shared" si="11"/>
        <v>79</v>
      </c>
      <c r="U645" s="75"/>
      <c r="V645" s="8" t="str" cm="1">
        <f t="array" ref="V645">IF(SUMPRODUCT((Tableau13[NOM DE LA STRUCTURE]=Tableau13[[#This Row],[NOM DE LA STRUCTURE]])*Tableau13[MONTANT PROPOSE POUR L''ACTION])=0,"",SUMPRODUCT((Tableau13[NOM DE LA STRUCTURE]=Tableau13[[#This Row],[NOM DE LA STRUCTURE]])*Tableau13[MONTANT PROPOSE POUR L''ACTION]))</f>
        <v/>
      </c>
      <c r="W645" s="79"/>
    </row>
    <row r="646" spans="1:23" ht="33" hidden="1" customHeight="1" x14ac:dyDescent="0.25">
      <c r="A646" s="13"/>
      <c r="B646" s="84"/>
      <c r="C646" s="1"/>
      <c r="D646" s="36">
        <f>_xlfn.XLOOKUP(C646,'Export Action'!$A$3:$A$1999,'Export Action'!$X$3:$X$1999)</f>
        <v>0</v>
      </c>
      <c r="E646" s="1"/>
      <c r="F646" s="1"/>
      <c r="G646" s="68"/>
      <c r="H646" s="71"/>
      <c r="I646" s="71"/>
      <c r="J646" s="1"/>
      <c r="K646" s="1"/>
      <c r="L646" s="1"/>
      <c r="M646" s="5"/>
      <c r="N646" s="5"/>
      <c r="O646" s="5"/>
      <c r="P646" s="31"/>
      <c r="Q646" s="1"/>
      <c r="R646" s="64"/>
      <c r="S646" s="73"/>
      <c r="T646" s="74">
        <f t="shared" si="11"/>
        <v>79</v>
      </c>
      <c r="U646" s="75"/>
      <c r="V646" s="8" t="str" cm="1">
        <f t="array" ref="V646">IF(SUMPRODUCT((Tableau13[NOM DE LA STRUCTURE]=Tableau13[[#This Row],[NOM DE LA STRUCTURE]])*Tableau13[MONTANT PROPOSE POUR L''ACTION])=0,"",SUMPRODUCT((Tableau13[NOM DE LA STRUCTURE]=Tableau13[[#This Row],[NOM DE LA STRUCTURE]])*Tableau13[MONTANT PROPOSE POUR L''ACTION]))</f>
        <v/>
      </c>
      <c r="W646" s="79"/>
    </row>
    <row r="647" spans="1:23" ht="33" hidden="1" customHeight="1" x14ac:dyDescent="0.25">
      <c r="A647" s="13"/>
      <c r="B647" s="84"/>
      <c r="C647" s="1"/>
      <c r="D647" s="36">
        <f>_xlfn.XLOOKUP(C647,'Export Action'!$A$3:$A$1999,'Export Action'!$X$3:$X$1999)</f>
        <v>0</v>
      </c>
      <c r="E647" s="1"/>
      <c r="F647" s="1"/>
      <c r="G647" s="68"/>
      <c r="H647" s="71"/>
      <c r="I647" s="71"/>
      <c r="J647" s="1"/>
      <c r="K647" s="1"/>
      <c r="L647" s="1"/>
      <c r="M647" s="5"/>
      <c r="N647" s="5"/>
      <c r="O647" s="5"/>
      <c r="P647" s="31"/>
      <c r="Q647" s="1"/>
      <c r="R647" s="64"/>
      <c r="S647" s="73"/>
      <c r="T647" s="74">
        <f t="shared" si="11"/>
        <v>79</v>
      </c>
      <c r="U647" s="75"/>
      <c r="V647" s="8" t="str" cm="1">
        <f t="array" ref="V647">IF(SUMPRODUCT((Tableau13[NOM DE LA STRUCTURE]=Tableau13[[#This Row],[NOM DE LA STRUCTURE]])*Tableau13[MONTANT PROPOSE POUR L''ACTION])=0,"",SUMPRODUCT((Tableau13[NOM DE LA STRUCTURE]=Tableau13[[#This Row],[NOM DE LA STRUCTURE]])*Tableau13[MONTANT PROPOSE POUR L''ACTION]))</f>
        <v/>
      </c>
      <c r="W647" s="79"/>
    </row>
    <row r="648" spans="1:23" ht="33" hidden="1" customHeight="1" x14ac:dyDescent="0.25">
      <c r="A648" s="13"/>
      <c r="B648" s="84"/>
      <c r="C648" s="1"/>
      <c r="D648" s="36">
        <f>_xlfn.XLOOKUP(C648,'Export Action'!$A$3:$A$1999,'Export Action'!$X$3:$X$1999)</f>
        <v>0</v>
      </c>
      <c r="E648" s="1"/>
      <c r="F648" s="1"/>
      <c r="G648" s="68"/>
      <c r="H648" s="71"/>
      <c r="I648" s="71"/>
      <c r="J648" s="1"/>
      <c r="K648" s="1"/>
      <c r="L648" s="1"/>
      <c r="M648" s="5"/>
      <c r="N648" s="5"/>
      <c r="O648" s="5"/>
      <c r="P648" s="31"/>
      <c r="Q648" s="1"/>
      <c r="R648" s="64"/>
      <c r="S648" s="73"/>
      <c r="T648" s="74">
        <f t="shared" si="11"/>
        <v>79</v>
      </c>
      <c r="U648" s="75"/>
      <c r="V648" s="8" t="str" cm="1">
        <f t="array" ref="V648">IF(SUMPRODUCT((Tableau13[NOM DE LA STRUCTURE]=Tableau13[[#This Row],[NOM DE LA STRUCTURE]])*Tableau13[MONTANT PROPOSE POUR L''ACTION])=0,"",SUMPRODUCT((Tableau13[NOM DE LA STRUCTURE]=Tableau13[[#This Row],[NOM DE LA STRUCTURE]])*Tableau13[MONTANT PROPOSE POUR L''ACTION]))</f>
        <v/>
      </c>
      <c r="W648" s="79"/>
    </row>
    <row r="649" spans="1:23" ht="33" hidden="1" customHeight="1" x14ac:dyDescent="0.25">
      <c r="A649" s="13"/>
      <c r="B649" s="84"/>
      <c r="C649" s="1"/>
      <c r="D649" s="36">
        <f>_xlfn.XLOOKUP(C649,'Export Action'!$A$3:$A$1999,'Export Action'!$X$3:$X$1999)</f>
        <v>0</v>
      </c>
      <c r="E649" s="1"/>
      <c r="F649" s="1"/>
      <c r="G649" s="68"/>
      <c r="H649" s="71"/>
      <c r="I649" s="71"/>
      <c r="J649" s="1"/>
      <c r="K649" s="1"/>
      <c r="L649" s="1"/>
      <c r="M649" s="5"/>
      <c r="N649" s="5"/>
      <c r="O649" s="5"/>
      <c r="P649" s="31"/>
      <c r="Q649" s="1"/>
      <c r="R649" s="64"/>
      <c r="S649" s="73"/>
      <c r="T649" s="74">
        <f t="shared" si="11"/>
        <v>79</v>
      </c>
      <c r="U649" s="75"/>
      <c r="V649" s="8" t="str" cm="1">
        <f t="array" ref="V649">IF(SUMPRODUCT((Tableau13[NOM DE LA STRUCTURE]=Tableau13[[#This Row],[NOM DE LA STRUCTURE]])*Tableau13[MONTANT PROPOSE POUR L''ACTION])=0,"",SUMPRODUCT((Tableau13[NOM DE LA STRUCTURE]=Tableau13[[#This Row],[NOM DE LA STRUCTURE]])*Tableau13[MONTANT PROPOSE POUR L''ACTION]))</f>
        <v/>
      </c>
      <c r="W649" s="79"/>
    </row>
    <row r="650" spans="1:23" ht="33" hidden="1" customHeight="1" x14ac:dyDescent="0.25">
      <c r="A650" s="13"/>
      <c r="B650" s="84"/>
      <c r="C650" s="1"/>
      <c r="D650" s="36">
        <f>_xlfn.XLOOKUP(C650,'Export Action'!$A$3:$A$1999,'Export Action'!$X$3:$X$1999)</f>
        <v>0</v>
      </c>
      <c r="E650" s="1"/>
      <c r="F650" s="1"/>
      <c r="G650" s="68"/>
      <c r="H650" s="71"/>
      <c r="I650" s="71"/>
      <c r="J650" s="1"/>
      <c r="K650" s="1"/>
      <c r="L650" s="1"/>
      <c r="M650" s="5"/>
      <c r="N650" s="5"/>
      <c r="O650" s="5"/>
      <c r="P650" s="31"/>
      <c r="Q650" s="1"/>
      <c r="R650" s="64"/>
      <c r="S650" s="73"/>
      <c r="T650" s="74">
        <f t="shared" si="11"/>
        <v>79</v>
      </c>
      <c r="U650" s="75"/>
      <c r="V650" s="8" t="str" cm="1">
        <f t="array" ref="V650">IF(SUMPRODUCT((Tableau13[NOM DE LA STRUCTURE]=Tableau13[[#This Row],[NOM DE LA STRUCTURE]])*Tableau13[MONTANT PROPOSE POUR L''ACTION])=0,"",SUMPRODUCT((Tableau13[NOM DE LA STRUCTURE]=Tableau13[[#This Row],[NOM DE LA STRUCTURE]])*Tableau13[MONTANT PROPOSE POUR L''ACTION]))</f>
        <v/>
      </c>
      <c r="W650" s="79"/>
    </row>
    <row r="651" spans="1:23" ht="33" hidden="1" customHeight="1" x14ac:dyDescent="0.25">
      <c r="A651" s="13"/>
      <c r="B651" s="84"/>
      <c r="C651" s="1"/>
      <c r="D651" s="36">
        <f>_xlfn.XLOOKUP(C651,'Export Action'!$A$3:$A$1999,'Export Action'!$X$3:$X$1999)</f>
        <v>0</v>
      </c>
      <c r="E651" s="1"/>
      <c r="F651" s="1"/>
      <c r="G651" s="68"/>
      <c r="H651" s="71"/>
      <c r="I651" s="71"/>
      <c r="J651" s="1"/>
      <c r="K651" s="1"/>
      <c r="L651" s="1"/>
      <c r="M651" s="5"/>
      <c r="N651" s="5"/>
      <c r="O651" s="5"/>
      <c r="P651" s="31"/>
      <c r="Q651" s="1"/>
      <c r="R651" s="64"/>
      <c r="S651" s="73"/>
      <c r="T651" s="74">
        <f t="shared" si="11"/>
        <v>79</v>
      </c>
      <c r="U651" s="75"/>
      <c r="V651" s="8" t="str" cm="1">
        <f t="array" ref="V651">IF(SUMPRODUCT((Tableau13[NOM DE LA STRUCTURE]=Tableau13[[#This Row],[NOM DE LA STRUCTURE]])*Tableau13[MONTANT PROPOSE POUR L''ACTION])=0,"",SUMPRODUCT((Tableau13[NOM DE LA STRUCTURE]=Tableau13[[#This Row],[NOM DE LA STRUCTURE]])*Tableau13[MONTANT PROPOSE POUR L''ACTION]))</f>
        <v/>
      </c>
      <c r="W651" s="79"/>
    </row>
    <row r="652" spans="1:23" ht="33" hidden="1" customHeight="1" x14ac:dyDescent="0.25">
      <c r="A652" s="13"/>
      <c r="B652" s="84"/>
      <c r="C652" s="1"/>
      <c r="D652" s="36">
        <f>_xlfn.XLOOKUP(C652,'Export Action'!$A$3:$A$1999,'Export Action'!$X$3:$X$1999)</f>
        <v>0</v>
      </c>
      <c r="E652" s="1"/>
      <c r="F652" s="1"/>
      <c r="G652" s="68"/>
      <c r="H652" s="71"/>
      <c r="I652" s="71"/>
      <c r="J652" s="1"/>
      <c r="K652" s="1"/>
      <c r="L652" s="1"/>
      <c r="M652" s="5"/>
      <c r="N652" s="5"/>
      <c r="O652" s="5"/>
      <c r="P652" s="31"/>
      <c r="Q652" s="1"/>
      <c r="R652" s="64"/>
      <c r="S652" s="73"/>
      <c r="T652" s="74">
        <f t="shared" si="11"/>
        <v>79</v>
      </c>
      <c r="U652" s="75"/>
      <c r="V652" s="8" t="str" cm="1">
        <f t="array" ref="V652">IF(SUMPRODUCT((Tableau13[NOM DE LA STRUCTURE]=Tableau13[[#This Row],[NOM DE LA STRUCTURE]])*Tableau13[MONTANT PROPOSE POUR L''ACTION])=0,"",SUMPRODUCT((Tableau13[NOM DE LA STRUCTURE]=Tableau13[[#This Row],[NOM DE LA STRUCTURE]])*Tableau13[MONTANT PROPOSE POUR L''ACTION]))</f>
        <v/>
      </c>
      <c r="W652" s="79"/>
    </row>
    <row r="653" spans="1:23" ht="33" hidden="1" customHeight="1" x14ac:dyDescent="0.25">
      <c r="A653" s="13"/>
      <c r="B653" s="84"/>
      <c r="C653" s="1"/>
      <c r="D653" s="36">
        <f>_xlfn.XLOOKUP(C653,'Export Action'!$A$3:$A$1999,'Export Action'!$X$3:$X$1999)</f>
        <v>0</v>
      </c>
      <c r="E653" s="1"/>
      <c r="F653" s="1"/>
      <c r="G653" s="68"/>
      <c r="H653" s="71"/>
      <c r="I653" s="71"/>
      <c r="J653" s="1"/>
      <c r="K653" s="1"/>
      <c r="L653" s="1"/>
      <c r="M653" s="5"/>
      <c r="N653" s="5"/>
      <c r="O653" s="5"/>
      <c r="P653" s="31"/>
      <c r="Q653" s="1"/>
      <c r="R653" s="64"/>
      <c r="S653" s="73"/>
      <c r="T653" s="74">
        <f t="shared" si="11"/>
        <v>79</v>
      </c>
      <c r="U653" s="75"/>
      <c r="V653" s="8" t="str" cm="1">
        <f t="array" ref="V653">IF(SUMPRODUCT((Tableau13[NOM DE LA STRUCTURE]=Tableau13[[#This Row],[NOM DE LA STRUCTURE]])*Tableau13[MONTANT PROPOSE POUR L''ACTION])=0,"",SUMPRODUCT((Tableau13[NOM DE LA STRUCTURE]=Tableau13[[#This Row],[NOM DE LA STRUCTURE]])*Tableau13[MONTANT PROPOSE POUR L''ACTION]))</f>
        <v/>
      </c>
      <c r="W653" s="79"/>
    </row>
    <row r="654" spans="1:23" ht="33" hidden="1" customHeight="1" x14ac:dyDescent="0.25">
      <c r="A654" s="13"/>
      <c r="B654" s="84"/>
      <c r="C654" s="1"/>
      <c r="D654" s="36">
        <f>_xlfn.XLOOKUP(C654,'Export Action'!$A$3:$A$1999,'Export Action'!$X$3:$X$1999)</f>
        <v>0</v>
      </c>
      <c r="E654" s="1"/>
      <c r="F654" s="1"/>
      <c r="G654" s="68"/>
      <c r="H654" s="71"/>
      <c r="I654" s="71"/>
      <c r="J654" s="1"/>
      <c r="K654" s="1"/>
      <c r="L654" s="1"/>
      <c r="M654" s="5"/>
      <c r="N654" s="5"/>
      <c r="O654" s="5"/>
      <c r="P654" s="31"/>
      <c r="Q654" s="1"/>
      <c r="R654" s="64"/>
      <c r="S654" s="73"/>
      <c r="T654" s="74">
        <f t="shared" si="11"/>
        <v>79</v>
      </c>
      <c r="U654" s="75"/>
      <c r="V654" s="8" t="str" cm="1">
        <f t="array" ref="V654">IF(SUMPRODUCT((Tableau13[NOM DE LA STRUCTURE]=Tableau13[[#This Row],[NOM DE LA STRUCTURE]])*Tableau13[MONTANT PROPOSE POUR L''ACTION])=0,"",SUMPRODUCT((Tableau13[NOM DE LA STRUCTURE]=Tableau13[[#This Row],[NOM DE LA STRUCTURE]])*Tableau13[MONTANT PROPOSE POUR L''ACTION]))</f>
        <v/>
      </c>
      <c r="W654" s="79"/>
    </row>
    <row r="655" spans="1:23" ht="33" hidden="1" customHeight="1" x14ac:dyDescent="0.25">
      <c r="A655" s="13"/>
      <c r="B655" s="84"/>
      <c r="C655" s="1"/>
      <c r="D655" s="36">
        <f>_xlfn.XLOOKUP(C655,'Export Action'!$A$3:$A$1999,'Export Action'!$X$3:$X$1999)</f>
        <v>0</v>
      </c>
      <c r="E655" s="1"/>
      <c r="F655" s="1"/>
      <c r="G655" s="68"/>
      <c r="H655" s="71"/>
      <c r="I655" s="71"/>
      <c r="J655" s="1"/>
      <c r="K655" s="1"/>
      <c r="L655" s="1"/>
      <c r="M655" s="5"/>
      <c r="N655" s="5"/>
      <c r="O655" s="5"/>
      <c r="P655" s="31"/>
      <c r="Q655" s="1"/>
      <c r="R655" s="64"/>
      <c r="S655" s="73"/>
      <c r="T655" s="74">
        <f t="shared" si="11"/>
        <v>79</v>
      </c>
      <c r="U655" s="75"/>
      <c r="V655" s="8" t="str" cm="1">
        <f t="array" ref="V655">IF(SUMPRODUCT((Tableau13[NOM DE LA STRUCTURE]=Tableau13[[#This Row],[NOM DE LA STRUCTURE]])*Tableau13[MONTANT PROPOSE POUR L''ACTION])=0,"",SUMPRODUCT((Tableau13[NOM DE LA STRUCTURE]=Tableau13[[#This Row],[NOM DE LA STRUCTURE]])*Tableau13[MONTANT PROPOSE POUR L''ACTION]))</f>
        <v/>
      </c>
      <c r="W655" s="79"/>
    </row>
    <row r="656" spans="1:23" ht="33" hidden="1" customHeight="1" x14ac:dyDescent="0.25">
      <c r="A656" s="13"/>
      <c r="B656" s="84"/>
      <c r="C656" s="1"/>
      <c r="D656" s="36">
        <f>_xlfn.XLOOKUP(C656,'Export Action'!$A$3:$A$1999,'Export Action'!$X$3:$X$1999)</f>
        <v>0</v>
      </c>
      <c r="E656" s="1"/>
      <c r="F656" s="1"/>
      <c r="G656" s="68"/>
      <c r="H656" s="71"/>
      <c r="I656" s="71"/>
      <c r="J656" s="1"/>
      <c r="K656" s="1"/>
      <c r="L656" s="1"/>
      <c r="M656" s="5"/>
      <c r="N656" s="5"/>
      <c r="O656" s="5"/>
      <c r="P656" s="31"/>
      <c r="Q656" s="1"/>
      <c r="R656" s="64"/>
      <c r="S656" s="73"/>
      <c r="T656" s="74">
        <f t="shared" si="11"/>
        <v>79</v>
      </c>
      <c r="U656" s="75"/>
      <c r="V656" s="8" t="str" cm="1">
        <f t="array" ref="V656">IF(SUMPRODUCT((Tableau13[NOM DE LA STRUCTURE]=Tableau13[[#This Row],[NOM DE LA STRUCTURE]])*Tableau13[MONTANT PROPOSE POUR L''ACTION])=0,"",SUMPRODUCT((Tableau13[NOM DE LA STRUCTURE]=Tableau13[[#This Row],[NOM DE LA STRUCTURE]])*Tableau13[MONTANT PROPOSE POUR L''ACTION]))</f>
        <v/>
      </c>
      <c r="W656" s="79"/>
    </row>
    <row r="657" spans="1:23" ht="33" hidden="1" customHeight="1" x14ac:dyDescent="0.25">
      <c r="A657" s="13"/>
      <c r="B657" s="84"/>
      <c r="C657" s="1"/>
      <c r="D657" s="36">
        <f>_xlfn.XLOOKUP(C657,'Export Action'!$A$3:$A$1999,'Export Action'!$X$3:$X$1999)</f>
        <v>0</v>
      </c>
      <c r="E657" s="1"/>
      <c r="F657" s="1"/>
      <c r="G657" s="68"/>
      <c r="H657" s="71"/>
      <c r="I657" s="71"/>
      <c r="J657" s="1"/>
      <c r="K657" s="1"/>
      <c r="L657" s="1"/>
      <c r="M657" s="5"/>
      <c r="N657" s="5"/>
      <c r="O657" s="5"/>
      <c r="P657" s="31"/>
      <c r="Q657" s="1"/>
      <c r="R657" s="64"/>
      <c r="S657" s="73"/>
      <c r="T657" s="74">
        <f t="shared" si="11"/>
        <v>79</v>
      </c>
      <c r="U657" s="75"/>
      <c r="V657" s="8" t="str" cm="1">
        <f t="array" ref="V657">IF(SUMPRODUCT((Tableau13[NOM DE LA STRUCTURE]=Tableau13[[#This Row],[NOM DE LA STRUCTURE]])*Tableau13[MONTANT PROPOSE POUR L''ACTION])=0,"",SUMPRODUCT((Tableau13[NOM DE LA STRUCTURE]=Tableau13[[#This Row],[NOM DE LA STRUCTURE]])*Tableau13[MONTANT PROPOSE POUR L''ACTION]))</f>
        <v/>
      </c>
      <c r="W657" s="79"/>
    </row>
    <row r="658" spans="1:23" ht="33" hidden="1" customHeight="1" x14ac:dyDescent="0.25">
      <c r="A658" s="13"/>
      <c r="B658" s="84"/>
      <c r="C658" s="1"/>
      <c r="D658" s="36">
        <f>_xlfn.XLOOKUP(C658,'Export Action'!$A$3:$A$1999,'Export Action'!$X$3:$X$1999)</f>
        <v>0</v>
      </c>
      <c r="E658" s="1"/>
      <c r="F658" s="1"/>
      <c r="G658" s="68"/>
      <c r="H658" s="71"/>
      <c r="I658" s="71"/>
      <c r="J658" s="1"/>
      <c r="K658" s="1"/>
      <c r="L658" s="1"/>
      <c r="M658" s="5"/>
      <c r="N658" s="5"/>
      <c r="O658" s="5"/>
      <c r="P658" s="31"/>
      <c r="Q658" s="1"/>
      <c r="R658" s="64"/>
      <c r="S658" s="73"/>
      <c r="T658" s="74">
        <f t="shared" si="11"/>
        <v>79</v>
      </c>
      <c r="U658" s="75"/>
      <c r="V658" s="8" t="str" cm="1">
        <f t="array" ref="V658">IF(SUMPRODUCT((Tableau13[NOM DE LA STRUCTURE]=Tableau13[[#This Row],[NOM DE LA STRUCTURE]])*Tableau13[MONTANT PROPOSE POUR L''ACTION])=0,"",SUMPRODUCT((Tableau13[NOM DE LA STRUCTURE]=Tableau13[[#This Row],[NOM DE LA STRUCTURE]])*Tableau13[MONTANT PROPOSE POUR L''ACTION]))</f>
        <v/>
      </c>
      <c r="W658" s="79"/>
    </row>
    <row r="659" spans="1:23" ht="33" hidden="1" customHeight="1" x14ac:dyDescent="0.25">
      <c r="A659" s="13"/>
      <c r="B659" s="84"/>
      <c r="C659" s="1"/>
      <c r="D659" s="36">
        <f>_xlfn.XLOOKUP(C659,'Export Action'!$A$3:$A$1999,'Export Action'!$X$3:$X$1999)</f>
        <v>0</v>
      </c>
      <c r="E659" s="1"/>
      <c r="F659" s="1"/>
      <c r="G659" s="68"/>
      <c r="H659" s="71"/>
      <c r="I659" s="71"/>
      <c r="J659" s="1"/>
      <c r="K659" s="1"/>
      <c r="L659" s="1"/>
      <c r="M659" s="5"/>
      <c r="N659" s="5"/>
      <c r="O659" s="5"/>
      <c r="P659" s="31"/>
      <c r="Q659" s="1"/>
      <c r="R659" s="64"/>
      <c r="S659" s="73"/>
      <c r="T659" s="74">
        <f t="shared" si="11"/>
        <v>79</v>
      </c>
      <c r="U659" s="75"/>
      <c r="V659" s="8" t="str" cm="1">
        <f t="array" ref="V659">IF(SUMPRODUCT((Tableau13[NOM DE LA STRUCTURE]=Tableau13[[#This Row],[NOM DE LA STRUCTURE]])*Tableau13[MONTANT PROPOSE POUR L''ACTION])=0,"",SUMPRODUCT((Tableau13[NOM DE LA STRUCTURE]=Tableau13[[#This Row],[NOM DE LA STRUCTURE]])*Tableau13[MONTANT PROPOSE POUR L''ACTION]))</f>
        <v/>
      </c>
      <c r="W659" s="79"/>
    </row>
    <row r="660" spans="1:23" ht="33" hidden="1" customHeight="1" x14ac:dyDescent="0.25">
      <c r="A660" s="13"/>
      <c r="B660" s="84"/>
      <c r="C660" s="1"/>
      <c r="D660" s="36">
        <f>_xlfn.XLOOKUP(C660,'Export Action'!$A$3:$A$1999,'Export Action'!$X$3:$X$1999)</f>
        <v>0</v>
      </c>
      <c r="E660" s="1"/>
      <c r="F660" s="1"/>
      <c r="G660" s="68"/>
      <c r="H660" s="71"/>
      <c r="I660" s="71"/>
      <c r="J660" s="1"/>
      <c r="K660" s="1"/>
      <c r="L660" s="1"/>
      <c r="M660" s="5"/>
      <c r="N660" s="5"/>
      <c r="O660" s="5"/>
      <c r="P660" s="31"/>
      <c r="Q660" s="1"/>
      <c r="R660" s="64"/>
      <c r="S660" s="73"/>
      <c r="T660" s="74">
        <f t="shared" si="11"/>
        <v>79</v>
      </c>
      <c r="U660" s="75"/>
      <c r="V660" s="8" t="str" cm="1">
        <f t="array" ref="V660">IF(SUMPRODUCT((Tableau13[NOM DE LA STRUCTURE]=Tableau13[[#This Row],[NOM DE LA STRUCTURE]])*Tableau13[MONTANT PROPOSE POUR L''ACTION])=0,"",SUMPRODUCT((Tableau13[NOM DE LA STRUCTURE]=Tableau13[[#This Row],[NOM DE LA STRUCTURE]])*Tableau13[MONTANT PROPOSE POUR L''ACTION]))</f>
        <v/>
      </c>
      <c r="W660" s="79"/>
    </row>
    <row r="661" spans="1:23" ht="33" hidden="1" customHeight="1" x14ac:dyDescent="0.25">
      <c r="A661" s="13"/>
      <c r="B661" s="84"/>
      <c r="C661" s="1"/>
      <c r="D661" s="36">
        <f>_xlfn.XLOOKUP(C661,'Export Action'!$A$3:$A$1999,'Export Action'!$X$3:$X$1999)</f>
        <v>0</v>
      </c>
      <c r="E661" s="1"/>
      <c r="F661" s="1"/>
      <c r="G661" s="68"/>
      <c r="H661" s="71"/>
      <c r="I661" s="71"/>
      <c r="J661" s="1"/>
      <c r="K661" s="1"/>
      <c r="L661" s="1"/>
      <c r="M661" s="5"/>
      <c r="N661" s="5"/>
      <c r="O661" s="5"/>
      <c r="P661" s="31"/>
      <c r="Q661" s="1"/>
      <c r="R661" s="64"/>
      <c r="S661" s="73"/>
      <c r="T661" s="74">
        <f t="shared" si="11"/>
        <v>79</v>
      </c>
      <c r="U661" s="75"/>
      <c r="V661" s="8" t="str" cm="1">
        <f t="array" ref="V661">IF(SUMPRODUCT((Tableau13[NOM DE LA STRUCTURE]=Tableau13[[#This Row],[NOM DE LA STRUCTURE]])*Tableau13[MONTANT PROPOSE POUR L''ACTION])=0,"",SUMPRODUCT((Tableau13[NOM DE LA STRUCTURE]=Tableau13[[#This Row],[NOM DE LA STRUCTURE]])*Tableau13[MONTANT PROPOSE POUR L''ACTION]))</f>
        <v/>
      </c>
      <c r="W661" s="79"/>
    </row>
    <row r="662" spans="1:23" ht="33" hidden="1" customHeight="1" x14ac:dyDescent="0.25">
      <c r="A662" s="13"/>
      <c r="B662" s="84"/>
      <c r="C662" s="1"/>
      <c r="D662" s="36">
        <f>_xlfn.XLOOKUP(C662,'Export Action'!$A$3:$A$1999,'Export Action'!$X$3:$X$1999)</f>
        <v>0</v>
      </c>
      <c r="E662" s="1"/>
      <c r="F662" s="1"/>
      <c r="G662" s="68"/>
      <c r="H662" s="71"/>
      <c r="I662" s="71"/>
      <c r="J662" s="1"/>
      <c r="K662" s="1"/>
      <c r="L662" s="1"/>
      <c r="M662" s="5"/>
      <c r="N662" s="5"/>
      <c r="O662" s="5"/>
      <c r="P662" s="31"/>
      <c r="Q662" s="1"/>
      <c r="R662" s="64"/>
      <c r="S662" s="73"/>
      <c r="T662" s="74">
        <f t="shared" si="11"/>
        <v>79</v>
      </c>
      <c r="U662" s="75"/>
      <c r="V662" s="8" t="str" cm="1">
        <f t="array" ref="V662">IF(SUMPRODUCT((Tableau13[NOM DE LA STRUCTURE]=Tableau13[[#This Row],[NOM DE LA STRUCTURE]])*Tableau13[MONTANT PROPOSE POUR L''ACTION])=0,"",SUMPRODUCT((Tableau13[NOM DE LA STRUCTURE]=Tableau13[[#This Row],[NOM DE LA STRUCTURE]])*Tableau13[MONTANT PROPOSE POUR L''ACTION]))</f>
        <v/>
      </c>
      <c r="W662" s="79"/>
    </row>
    <row r="663" spans="1:23" ht="33" hidden="1" customHeight="1" x14ac:dyDescent="0.25">
      <c r="A663" s="13"/>
      <c r="B663" s="84"/>
      <c r="C663" s="1"/>
      <c r="D663" s="36">
        <f>_xlfn.XLOOKUP(C663,'Export Action'!$A$3:$A$1999,'Export Action'!$X$3:$X$1999)</f>
        <v>0</v>
      </c>
      <c r="E663" s="1"/>
      <c r="F663" s="1"/>
      <c r="G663" s="68"/>
      <c r="H663" s="71"/>
      <c r="I663" s="71"/>
      <c r="J663" s="1"/>
      <c r="K663" s="1"/>
      <c r="L663" s="1"/>
      <c r="M663" s="5"/>
      <c r="N663" s="5"/>
      <c r="O663" s="5"/>
      <c r="P663" s="31"/>
      <c r="Q663" s="1"/>
      <c r="R663" s="64"/>
      <c r="S663" s="73"/>
      <c r="T663" s="74">
        <f t="shared" si="11"/>
        <v>79</v>
      </c>
      <c r="U663" s="75"/>
      <c r="V663" s="8" t="str" cm="1">
        <f t="array" ref="V663">IF(SUMPRODUCT((Tableau13[NOM DE LA STRUCTURE]=Tableau13[[#This Row],[NOM DE LA STRUCTURE]])*Tableau13[MONTANT PROPOSE POUR L''ACTION])=0,"",SUMPRODUCT((Tableau13[NOM DE LA STRUCTURE]=Tableau13[[#This Row],[NOM DE LA STRUCTURE]])*Tableau13[MONTANT PROPOSE POUR L''ACTION]))</f>
        <v/>
      </c>
      <c r="W663" s="79"/>
    </row>
    <row r="664" spans="1:23" ht="33" hidden="1" customHeight="1" x14ac:dyDescent="0.25">
      <c r="A664" s="13"/>
      <c r="B664" s="84"/>
      <c r="C664" s="1"/>
      <c r="D664" s="36">
        <f>_xlfn.XLOOKUP(C664,'Export Action'!$A$3:$A$1999,'Export Action'!$X$3:$X$1999)</f>
        <v>0</v>
      </c>
      <c r="E664" s="1"/>
      <c r="F664" s="1"/>
      <c r="G664" s="68"/>
      <c r="H664" s="71"/>
      <c r="I664" s="71"/>
      <c r="J664" s="1"/>
      <c r="K664" s="1"/>
      <c r="L664" s="1"/>
      <c r="M664" s="5"/>
      <c r="N664" s="5"/>
      <c r="O664" s="5"/>
      <c r="P664" s="31"/>
      <c r="Q664" s="1"/>
      <c r="R664" s="64"/>
      <c r="S664" s="73"/>
      <c r="T664" s="74">
        <f t="shared" si="11"/>
        <v>79</v>
      </c>
      <c r="U664" s="75"/>
      <c r="V664" s="8" t="str" cm="1">
        <f t="array" ref="V664">IF(SUMPRODUCT((Tableau13[NOM DE LA STRUCTURE]=Tableau13[[#This Row],[NOM DE LA STRUCTURE]])*Tableau13[MONTANT PROPOSE POUR L''ACTION])=0,"",SUMPRODUCT((Tableau13[NOM DE LA STRUCTURE]=Tableau13[[#This Row],[NOM DE LA STRUCTURE]])*Tableau13[MONTANT PROPOSE POUR L''ACTION]))</f>
        <v/>
      </c>
      <c r="W664" s="79"/>
    </row>
    <row r="665" spans="1:23" ht="33" hidden="1" customHeight="1" x14ac:dyDescent="0.25">
      <c r="A665" s="13"/>
      <c r="B665" s="84"/>
      <c r="C665" s="1"/>
      <c r="D665" s="36">
        <f>_xlfn.XLOOKUP(C665,'Export Action'!$A$3:$A$1999,'Export Action'!$X$3:$X$1999)</f>
        <v>0</v>
      </c>
      <c r="E665" s="1"/>
      <c r="F665" s="1"/>
      <c r="G665" s="68"/>
      <c r="H665" s="71"/>
      <c r="I665" s="71"/>
      <c r="J665" s="1"/>
      <c r="K665" s="1"/>
      <c r="L665" s="1"/>
      <c r="M665" s="5"/>
      <c r="N665" s="5"/>
      <c r="O665" s="5"/>
      <c r="P665" s="31"/>
      <c r="Q665" s="1"/>
      <c r="R665" s="64"/>
      <c r="S665" s="73"/>
      <c r="T665" s="74">
        <f t="shared" si="11"/>
        <v>79</v>
      </c>
      <c r="U665" s="75"/>
      <c r="V665" s="8" t="str" cm="1">
        <f t="array" ref="V665">IF(SUMPRODUCT((Tableau13[NOM DE LA STRUCTURE]=Tableau13[[#This Row],[NOM DE LA STRUCTURE]])*Tableau13[MONTANT PROPOSE POUR L''ACTION])=0,"",SUMPRODUCT((Tableau13[NOM DE LA STRUCTURE]=Tableau13[[#This Row],[NOM DE LA STRUCTURE]])*Tableau13[MONTANT PROPOSE POUR L''ACTION]))</f>
        <v/>
      </c>
      <c r="W665" s="79"/>
    </row>
    <row r="666" spans="1:23" ht="33" hidden="1" customHeight="1" x14ac:dyDescent="0.25">
      <c r="A666" s="13"/>
      <c r="B666" s="84"/>
      <c r="C666" s="1"/>
      <c r="D666" s="36">
        <f>_xlfn.XLOOKUP(C666,'Export Action'!$A$3:$A$1999,'Export Action'!$X$3:$X$1999)</f>
        <v>0</v>
      </c>
      <c r="E666" s="1"/>
      <c r="F666" s="1"/>
      <c r="G666" s="68"/>
      <c r="H666" s="71"/>
      <c r="I666" s="71"/>
      <c r="J666" s="1"/>
      <c r="K666" s="1"/>
      <c r="L666" s="1"/>
      <c r="M666" s="5"/>
      <c r="N666" s="5"/>
      <c r="O666" s="5"/>
      <c r="P666" s="31"/>
      <c r="Q666" s="1"/>
      <c r="R666" s="64"/>
      <c r="S666" s="73"/>
      <c r="T666" s="74">
        <f t="shared" si="11"/>
        <v>79</v>
      </c>
      <c r="U666" s="75"/>
      <c r="V666" s="8" t="str" cm="1">
        <f t="array" ref="V666">IF(SUMPRODUCT((Tableau13[NOM DE LA STRUCTURE]=Tableau13[[#This Row],[NOM DE LA STRUCTURE]])*Tableau13[MONTANT PROPOSE POUR L''ACTION])=0,"",SUMPRODUCT((Tableau13[NOM DE LA STRUCTURE]=Tableau13[[#This Row],[NOM DE LA STRUCTURE]])*Tableau13[MONTANT PROPOSE POUR L''ACTION]))</f>
        <v/>
      </c>
      <c r="W666" s="79"/>
    </row>
    <row r="667" spans="1:23" ht="33" hidden="1" customHeight="1" x14ac:dyDescent="0.25">
      <c r="A667" s="13"/>
      <c r="B667" s="84"/>
      <c r="C667" s="1"/>
      <c r="D667" s="36">
        <f>_xlfn.XLOOKUP(C667,'Export Action'!$A$3:$A$1999,'Export Action'!$X$3:$X$1999)</f>
        <v>0</v>
      </c>
      <c r="E667" s="1"/>
      <c r="F667" s="1"/>
      <c r="G667" s="68"/>
      <c r="H667" s="71"/>
      <c r="I667" s="71"/>
      <c r="J667" s="1"/>
      <c r="K667" s="1"/>
      <c r="L667" s="1"/>
      <c r="M667" s="5"/>
      <c r="N667" s="5"/>
      <c r="O667" s="5"/>
      <c r="P667" s="31"/>
      <c r="Q667" s="1"/>
      <c r="R667" s="64"/>
      <c r="S667" s="73"/>
      <c r="T667" s="74">
        <f t="shared" si="11"/>
        <v>79</v>
      </c>
      <c r="U667" s="75"/>
      <c r="V667" s="8" t="str" cm="1">
        <f t="array" ref="V667">IF(SUMPRODUCT((Tableau13[NOM DE LA STRUCTURE]=Tableau13[[#This Row],[NOM DE LA STRUCTURE]])*Tableau13[MONTANT PROPOSE POUR L''ACTION])=0,"",SUMPRODUCT((Tableau13[NOM DE LA STRUCTURE]=Tableau13[[#This Row],[NOM DE LA STRUCTURE]])*Tableau13[MONTANT PROPOSE POUR L''ACTION]))</f>
        <v/>
      </c>
      <c r="W667" s="79"/>
    </row>
    <row r="668" spans="1:23" ht="33" hidden="1" customHeight="1" x14ac:dyDescent="0.25">
      <c r="A668" s="13"/>
      <c r="B668" s="84"/>
      <c r="C668" s="1"/>
      <c r="D668" s="36">
        <f>_xlfn.XLOOKUP(C668,'Export Action'!$A$3:$A$1999,'Export Action'!$X$3:$X$1999)</f>
        <v>0</v>
      </c>
      <c r="E668" s="1"/>
      <c r="F668" s="1"/>
      <c r="G668" s="68"/>
      <c r="H668" s="71"/>
      <c r="I668" s="71"/>
      <c r="J668" s="1"/>
      <c r="K668" s="1"/>
      <c r="L668" s="1"/>
      <c r="M668" s="5"/>
      <c r="N668" s="5"/>
      <c r="O668" s="5"/>
      <c r="P668" s="31"/>
      <c r="Q668" s="1"/>
      <c r="R668" s="64"/>
      <c r="S668" s="73"/>
      <c r="T668" s="74">
        <f t="shared" ref="T668:T731" si="12">IF(A668=A667,T667,T667+1)</f>
        <v>79</v>
      </c>
      <c r="U668" s="75"/>
      <c r="V668" s="8" t="str" cm="1">
        <f t="array" ref="V668">IF(SUMPRODUCT((Tableau13[NOM DE LA STRUCTURE]=Tableau13[[#This Row],[NOM DE LA STRUCTURE]])*Tableau13[MONTANT PROPOSE POUR L''ACTION])=0,"",SUMPRODUCT((Tableau13[NOM DE LA STRUCTURE]=Tableau13[[#This Row],[NOM DE LA STRUCTURE]])*Tableau13[MONTANT PROPOSE POUR L''ACTION]))</f>
        <v/>
      </c>
      <c r="W668" s="79"/>
    </row>
    <row r="669" spans="1:23" ht="33" hidden="1" customHeight="1" x14ac:dyDescent="0.25">
      <c r="A669" s="13"/>
      <c r="B669" s="84"/>
      <c r="C669" s="1"/>
      <c r="D669" s="36">
        <f>_xlfn.XLOOKUP(C669,'Export Action'!$A$3:$A$1999,'Export Action'!$X$3:$X$1999)</f>
        <v>0</v>
      </c>
      <c r="E669" s="1"/>
      <c r="F669" s="1"/>
      <c r="G669" s="68"/>
      <c r="H669" s="71"/>
      <c r="I669" s="71"/>
      <c r="J669" s="1"/>
      <c r="K669" s="1"/>
      <c r="L669" s="1"/>
      <c r="M669" s="5"/>
      <c r="N669" s="5"/>
      <c r="O669" s="5"/>
      <c r="P669" s="31"/>
      <c r="Q669" s="1"/>
      <c r="R669" s="64"/>
      <c r="S669" s="73"/>
      <c r="T669" s="74">
        <f t="shared" si="12"/>
        <v>79</v>
      </c>
      <c r="U669" s="75"/>
      <c r="V669" s="8" t="str" cm="1">
        <f t="array" ref="V669">IF(SUMPRODUCT((Tableau13[NOM DE LA STRUCTURE]=Tableau13[[#This Row],[NOM DE LA STRUCTURE]])*Tableau13[MONTANT PROPOSE POUR L''ACTION])=0,"",SUMPRODUCT((Tableau13[NOM DE LA STRUCTURE]=Tableau13[[#This Row],[NOM DE LA STRUCTURE]])*Tableau13[MONTANT PROPOSE POUR L''ACTION]))</f>
        <v/>
      </c>
      <c r="W669" s="79"/>
    </row>
    <row r="670" spans="1:23" ht="33" hidden="1" customHeight="1" x14ac:dyDescent="0.25">
      <c r="A670" s="13"/>
      <c r="B670" s="84"/>
      <c r="C670" s="1"/>
      <c r="D670" s="36">
        <f>_xlfn.XLOOKUP(C670,'Export Action'!$A$3:$A$1999,'Export Action'!$X$3:$X$1999)</f>
        <v>0</v>
      </c>
      <c r="E670" s="1"/>
      <c r="F670" s="1"/>
      <c r="G670" s="68"/>
      <c r="H670" s="71"/>
      <c r="I670" s="71"/>
      <c r="J670" s="1"/>
      <c r="K670" s="1"/>
      <c r="L670" s="1"/>
      <c r="M670" s="5"/>
      <c r="N670" s="5"/>
      <c r="O670" s="5"/>
      <c r="P670" s="31"/>
      <c r="Q670" s="1"/>
      <c r="R670" s="64"/>
      <c r="S670" s="73"/>
      <c r="T670" s="74">
        <f t="shared" si="12"/>
        <v>79</v>
      </c>
      <c r="U670" s="75"/>
      <c r="V670" s="8" t="str" cm="1">
        <f t="array" ref="V670">IF(SUMPRODUCT((Tableau13[NOM DE LA STRUCTURE]=Tableau13[[#This Row],[NOM DE LA STRUCTURE]])*Tableau13[MONTANT PROPOSE POUR L''ACTION])=0,"",SUMPRODUCT((Tableau13[NOM DE LA STRUCTURE]=Tableau13[[#This Row],[NOM DE LA STRUCTURE]])*Tableau13[MONTANT PROPOSE POUR L''ACTION]))</f>
        <v/>
      </c>
      <c r="W670" s="79"/>
    </row>
    <row r="671" spans="1:23" ht="33" hidden="1" customHeight="1" x14ac:dyDescent="0.25">
      <c r="A671" s="13"/>
      <c r="B671" s="84"/>
      <c r="C671" s="1"/>
      <c r="D671" s="36">
        <f>_xlfn.XLOOKUP(C671,'Export Action'!$A$3:$A$1999,'Export Action'!$X$3:$X$1999)</f>
        <v>0</v>
      </c>
      <c r="E671" s="1"/>
      <c r="F671" s="1"/>
      <c r="G671" s="68"/>
      <c r="H671" s="71"/>
      <c r="I671" s="71"/>
      <c r="J671" s="1"/>
      <c r="K671" s="1"/>
      <c r="L671" s="1"/>
      <c r="M671" s="5"/>
      <c r="N671" s="5"/>
      <c r="O671" s="5"/>
      <c r="P671" s="31"/>
      <c r="Q671" s="1"/>
      <c r="R671" s="64"/>
      <c r="S671" s="73"/>
      <c r="T671" s="74">
        <f t="shared" si="12"/>
        <v>79</v>
      </c>
      <c r="U671" s="75"/>
      <c r="V671" s="8" t="str" cm="1">
        <f t="array" ref="V671">IF(SUMPRODUCT((Tableau13[NOM DE LA STRUCTURE]=Tableau13[[#This Row],[NOM DE LA STRUCTURE]])*Tableau13[MONTANT PROPOSE POUR L''ACTION])=0,"",SUMPRODUCT((Tableau13[NOM DE LA STRUCTURE]=Tableau13[[#This Row],[NOM DE LA STRUCTURE]])*Tableau13[MONTANT PROPOSE POUR L''ACTION]))</f>
        <v/>
      </c>
      <c r="W671" s="79"/>
    </row>
    <row r="672" spans="1:23" ht="33" hidden="1" customHeight="1" x14ac:dyDescent="0.25">
      <c r="A672" s="13"/>
      <c r="B672" s="84"/>
      <c r="C672" s="1"/>
      <c r="D672" s="36">
        <f>_xlfn.XLOOKUP(C672,'Export Action'!$A$3:$A$1999,'Export Action'!$X$3:$X$1999)</f>
        <v>0</v>
      </c>
      <c r="E672" s="1"/>
      <c r="F672" s="1"/>
      <c r="G672" s="68"/>
      <c r="H672" s="71"/>
      <c r="I672" s="71"/>
      <c r="J672" s="1"/>
      <c r="K672" s="1"/>
      <c r="L672" s="1"/>
      <c r="M672" s="5"/>
      <c r="N672" s="5"/>
      <c r="O672" s="5"/>
      <c r="P672" s="31"/>
      <c r="Q672" s="1"/>
      <c r="R672" s="64"/>
      <c r="S672" s="73"/>
      <c r="T672" s="74">
        <f t="shared" si="12"/>
        <v>79</v>
      </c>
      <c r="U672" s="75"/>
      <c r="V672" s="8" t="str" cm="1">
        <f t="array" ref="V672">IF(SUMPRODUCT((Tableau13[NOM DE LA STRUCTURE]=Tableau13[[#This Row],[NOM DE LA STRUCTURE]])*Tableau13[MONTANT PROPOSE POUR L''ACTION])=0,"",SUMPRODUCT((Tableau13[NOM DE LA STRUCTURE]=Tableau13[[#This Row],[NOM DE LA STRUCTURE]])*Tableau13[MONTANT PROPOSE POUR L''ACTION]))</f>
        <v/>
      </c>
      <c r="W672" s="79"/>
    </row>
    <row r="673" spans="1:23" ht="33" hidden="1" customHeight="1" x14ac:dyDescent="0.25">
      <c r="A673" s="13"/>
      <c r="B673" s="84"/>
      <c r="C673" s="1"/>
      <c r="D673" s="36">
        <f>_xlfn.XLOOKUP(C673,'Export Action'!$A$3:$A$1999,'Export Action'!$X$3:$X$1999)</f>
        <v>0</v>
      </c>
      <c r="E673" s="1"/>
      <c r="F673" s="1"/>
      <c r="G673" s="68"/>
      <c r="H673" s="71"/>
      <c r="I673" s="71"/>
      <c r="J673" s="1"/>
      <c r="K673" s="1"/>
      <c r="L673" s="1"/>
      <c r="M673" s="5"/>
      <c r="N673" s="5"/>
      <c r="O673" s="5"/>
      <c r="P673" s="31"/>
      <c r="Q673" s="1"/>
      <c r="R673" s="64"/>
      <c r="S673" s="73"/>
      <c r="T673" s="74">
        <f t="shared" si="12"/>
        <v>79</v>
      </c>
      <c r="U673" s="75"/>
      <c r="V673" s="8" t="str" cm="1">
        <f t="array" ref="V673">IF(SUMPRODUCT((Tableau13[NOM DE LA STRUCTURE]=Tableau13[[#This Row],[NOM DE LA STRUCTURE]])*Tableau13[MONTANT PROPOSE POUR L''ACTION])=0,"",SUMPRODUCT((Tableau13[NOM DE LA STRUCTURE]=Tableau13[[#This Row],[NOM DE LA STRUCTURE]])*Tableau13[MONTANT PROPOSE POUR L''ACTION]))</f>
        <v/>
      </c>
      <c r="W673" s="79"/>
    </row>
    <row r="674" spans="1:23" ht="33" hidden="1" customHeight="1" x14ac:dyDescent="0.25">
      <c r="A674" s="13"/>
      <c r="B674" s="84"/>
      <c r="C674" s="1"/>
      <c r="D674" s="36">
        <f>_xlfn.XLOOKUP(C674,'Export Action'!$A$3:$A$1999,'Export Action'!$X$3:$X$1999)</f>
        <v>0</v>
      </c>
      <c r="E674" s="1"/>
      <c r="F674" s="1"/>
      <c r="G674" s="68"/>
      <c r="H674" s="71"/>
      <c r="I674" s="71"/>
      <c r="J674" s="1"/>
      <c r="K674" s="1"/>
      <c r="L674" s="1"/>
      <c r="M674" s="5"/>
      <c r="N674" s="5"/>
      <c r="O674" s="5"/>
      <c r="P674" s="31"/>
      <c r="Q674" s="1"/>
      <c r="R674" s="64"/>
      <c r="S674" s="73"/>
      <c r="T674" s="74">
        <f t="shared" si="12"/>
        <v>79</v>
      </c>
      <c r="U674" s="75"/>
      <c r="V674" s="8" t="str" cm="1">
        <f t="array" ref="V674">IF(SUMPRODUCT((Tableau13[NOM DE LA STRUCTURE]=Tableau13[[#This Row],[NOM DE LA STRUCTURE]])*Tableau13[MONTANT PROPOSE POUR L''ACTION])=0,"",SUMPRODUCT((Tableau13[NOM DE LA STRUCTURE]=Tableau13[[#This Row],[NOM DE LA STRUCTURE]])*Tableau13[MONTANT PROPOSE POUR L''ACTION]))</f>
        <v/>
      </c>
      <c r="W674" s="79"/>
    </row>
    <row r="675" spans="1:23" ht="33" hidden="1" customHeight="1" x14ac:dyDescent="0.25">
      <c r="A675" s="13"/>
      <c r="B675" s="84"/>
      <c r="C675" s="1"/>
      <c r="D675" s="36">
        <f>_xlfn.XLOOKUP(C675,'Export Action'!$A$3:$A$1999,'Export Action'!$X$3:$X$1999)</f>
        <v>0</v>
      </c>
      <c r="E675" s="1"/>
      <c r="F675" s="1"/>
      <c r="G675" s="68"/>
      <c r="H675" s="71"/>
      <c r="I675" s="71"/>
      <c r="J675" s="1"/>
      <c r="K675" s="1"/>
      <c r="L675" s="1"/>
      <c r="M675" s="5"/>
      <c r="N675" s="5"/>
      <c r="O675" s="5"/>
      <c r="P675" s="31"/>
      <c r="Q675" s="1"/>
      <c r="R675" s="64"/>
      <c r="S675" s="73"/>
      <c r="T675" s="74">
        <f t="shared" si="12"/>
        <v>79</v>
      </c>
      <c r="U675" s="75"/>
      <c r="V675" s="8" t="str" cm="1">
        <f t="array" ref="V675">IF(SUMPRODUCT((Tableau13[NOM DE LA STRUCTURE]=Tableau13[[#This Row],[NOM DE LA STRUCTURE]])*Tableau13[MONTANT PROPOSE POUR L''ACTION])=0,"",SUMPRODUCT((Tableau13[NOM DE LA STRUCTURE]=Tableau13[[#This Row],[NOM DE LA STRUCTURE]])*Tableau13[MONTANT PROPOSE POUR L''ACTION]))</f>
        <v/>
      </c>
      <c r="W675" s="79"/>
    </row>
    <row r="676" spans="1:23" ht="33" hidden="1" customHeight="1" x14ac:dyDescent="0.25">
      <c r="A676" s="13"/>
      <c r="B676" s="84"/>
      <c r="C676" s="1"/>
      <c r="D676" s="36">
        <f>_xlfn.XLOOKUP(C676,'Export Action'!$A$3:$A$1999,'Export Action'!$X$3:$X$1999)</f>
        <v>0</v>
      </c>
      <c r="E676" s="1"/>
      <c r="F676" s="1"/>
      <c r="G676" s="68"/>
      <c r="H676" s="71"/>
      <c r="I676" s="71"/>
      <c r="J676" s="1"/>
      <c r="K676" s="1"/>
      <c r="L676" s="1"/>
      <c r="M676" s="5"/>
      <c r="N676" s="5"/>
      <c r="O676" s="5"/>
      <c r="P676" s="31"/>
      <c r="Q676" s="1"/>
      <c r="R676" s="64"/>
      <c r="S676" s="73"/>
      <c r="T676" s="74">
        <f t="shared" si="12"/>
        <v>79</v>
      </c>
      <c r="U676" s="75"/>
      <c r="V676" s="8" t="str" cm="1">
        <f t="array" ref="V676">IF(SUMPRODUCT((Tableau13[NOM DE LA STRUCTURE]=Tableau13[[#This Row],[NOM DE LA STRUCTURE]])*Tableau13[MONTANT PROPOSE POUR L''ACTION])=0,"",SUMPRODUCT((Tableau13[NOM DE LA STRUCTURE]=Tableau13[[#This Row],[NOM DE LA STRUCTURE]])*Tableau13[MONTANT PROPOSE POUR L''ACTION]))</f>
        <v/>
      </c>
      <c r="W676" s="79"/>
    </row>
    <row r="677" spans="1:23" ht="33" hidden="1" customHeight="1" x14ac:dyDescent="0.25">
      <c r="A677" s="13"/>
      <c r="B677" s="84"/>
      <c r="C677" s="1"/>
      <c r="D677" s="36">
        <f>_xlfn.XLOOKUP(C677,'Export Action'!$A$3:$A$1999,'Export Action'!$X$3:$X$1999)</f>
        <v>0</v>
      </c>
      <c r="E677" s="1"/>
      <c r="F677" s="1"/>
      <c r="G677" s="68"/>
      <c r="H677" s="71"/>
      <c r="I677" s="71"/>
      <c r="J677" s="1"/>
      <c r="K677" s="1"/>
      <c r="L677" s="1"/>
      <c r="M677" s="5"/>
      <c r="N677" s="5"/>
      <c r="O677" s="5"/>
      <c r="P677" s="31"/>
      <c r="Q677" s="1"/>
      <c r="R677" s="64"/>
      <c r="S677" s="73"/>
      <c r="T677" s="74">
        <f t="shared" si="12"/>
        <v>79</v>
      </c>
      <c r="U677" s="75"/>
      <c r="V677" s="8" t="str" cm="1">
        <f t="array" ref="V677">IF(SUMPRODUCT((Tableau13[NOM DE LA STRUCTURE]=Tableau13[[#This Row],[NOM DE LA STRUCTURE]])*Tableau13[MONTANT PROPOSE POUR L''ACTION])=0,"",SUMPRODUCT((Tableau13[NOM DE LA STRUCTURE]=Tableau13[[#This Row],[NOM DE LA STRUCTURE]])*Tableau13[MONTANT PROPOSE POUR L''ACTION]))</f>
        <v/>
      </c>
      <c r="W677" s="79"/>
    </row>
    <row r="678" spans="1:23" ht="33" hidden="1" customHeight="1" x14ac:dyDescent="0.25">
      <c r="A678" s="13"/>
      <c r="B678" s="84"/>
      <c r="C678" s="1"/>
      <c r="D678" s="36">
        <f>_xlfn.XLOOKUP(C678,'Export Action'!$A$3:$A$1999,'Export Action'!$X$3:$X$1999)</f>
        <v>0</v>
      </c>
      <c r="E678" s="1"/>
      <c r="F678" s="1"/>
      <c r="G678" s="68"/>
      <c r="H678" s="71"/>
      <c r="I678" s="71"/>
      <c r="J678" s="1"/>
      <c r="K678" s="1"/>
      <c r="L678" s="1"/>
      <c r="M678" s="5"/>
      <c r="N678" s="5"/>
      <c r="O678" s="5"/>
      <c r="P678" s="31"/>
      <c r="Q678" s="1"/>
      <c r="R678" s="64"/>
      <c r="S678" s="73"/>
      <c r="T678" s="74">
        <f t="shared" si="12"/>
        <v>79</v>
      </c>
      <c r="U678" s="75"/>
      <c r="V678" s="8" t="str" cm="1">
        <f t="array" ref="V678">IF(SUMPRODUCT((Tableau13[NOM DE LA STRUCTURE]=Tableau13[[#This Row],[NOM DE LA STRUCTURE]])*Tableau13[MONTANT PROPOSE POUR L''ACTION])=0,"",SUMPRODUCT((Tableau13[NOM DE LA STRUCTURE]=Tableau13[[#This Row],[NOM DE LA STRUCTURE]])*Tableau13[MONTANT PROPOSE POUR L''ACTION]))</f>
        <v/>
      </c>
      <c r="W678" s="79"/>
    </row>
    <row r="679" spans="1:23" ht="33" hidden="1" customHeight="1" x14ac:dyDescent="0.25">
      <c r="A679" s="13"/>
      <c r="B679" s="84"/>
      <c r="C679" s="1"/>
      <c r="D679" s="36">
        <f>_xlfn.XLOOKUP(C679,'Export Action'!$A$3:$A$1999,'Export Action'!$X$3:$X$1999)</f>
        <v>0</v>
      </c>
      <c r="E679" s="1"/>
      <c r="F679" s="1"/>
      <c r="G679" s="68"/>
      <c r="H679" s="71"/>
      <c r="I679" s="71"/>
      <c r="J679" s="1"/>
      <c r="K679" s="1"/>
      <c r="L679" s="1"/>
      <c r="M679" s="5"/>
      <c r="N679" s="5"/>
      <c r="O679" s="5"/>
      <c r="P679" s="31"/>
      <c r="Q679" s="1"/>
      <c r="R679" s="64"/>
      <c r="S679" s="73"/>
      <c r="T679" s="74">
        <f t="shared" si="12"/>
        <v>79</v>
      </c>
      <c r="U679" s="75"/>
      <c r="V679" s="8" t="str" cm="1">
        <f t="array" ref="V679">IF(SUMPRODUCT((Tableau13[NOM DE LA STRUCTURE]=Tableau13[[#This Row],[NOM DE LA STRUCTURE]])*Tableau13[MONTANT PROPOSE POUR L''ACTION])=0,"",SUMPRODUCT((Tableau13[NOM DE LA STRUCTURE]=Tableau13[[#This Row],[NOM DE LA STRUCTURE]])*Tableau13[MONTANT PROPOSE POUR L''ACTION]))</f>
        <v/>
      </c>
      <c r="W679" s="79"/>
    </row>
    <row r="680" spans="1:23" ht="33" hidden="1" customHeight="1" x14ac:dyDescent="0.25">
      <c r="A680" s="13"/>
      <c r="B680" s="84"/>
      <c r="C680" s="1"/>
      <c r="D680" s="36">
        <f>_xlfn.XLOOKUP(C680,'Export Action'!$A$3:$A$1999,'Export Action'!$X$3:$X$1999)</f>
        <v>0</v>
      </c>
      <c r="E680" s="1"/>
      <c r="F680" s="1"/>
      <c r="G680" s="68"/>
      <c r="H680" s="71"/>
      <c r="I680" s="71"/>
      <c r="J680" s="1"/>
      <c r="K680" s="1"/>
      <c r="L680" s="1"/>
      <c r="M680" s="5"/>
      <c r="N680" s="5"/>
      <c r="O680" s="5"/>
      <c r="P680" s="31"/>
      <c r="Q680" s="1"/>
      <c r="R680" s="64"/>
      <c r="S680" s="73"/>
      <c r="T680" s="74">
        <f t="shared" si="12"/>
        <v>79</v>
      </c>
      <c r="U680" s="75"/>
      <c r="V680" s="8" t="str" cm="1">
        <f t="array" ref="V680">IF(SUMPRODUCT((Tableau13[NOM DE LA STRUCTURE]=Tableau13[[#This Row],[NOM DE LA STRUCTURE]])*Tableau13[MONTANT PROPOSE POUR L''ACTION])=0,"",SUMPRODUCT((Tableau13[NOM DE LA STRUCTURE]=Tableau13[[#This Row],[NOM DE LA STRUCTURE]])*Tableau13[MONTANT PROPOSE POUR L''ACTION]))</f>
        <v/>
      </c>
      <c r="W680" s="79"/>
    </row>
    <row r="681" spans="1:23" ht="33" hidden="1" customHeight="1" x14ac:dyDescent="0.25">
      <c r="A681" s="13"/>
      <c r="B681" s="84"/>
      <c r="C681" s="1"/>
      <c r="D681" s="36">
        <f>_xlfn.XLOOKUP(C681,'Export Action'!$A$3:$A$1999,'Export Action'!$X$3:$X$1999)</f>
        <v>0</v>
      </c>
      <c r="E681" s="1"/>
      <c r="F681" s="1"/>
      <c r="G681" s="68"/>
      <c r="H681" s="71"/>
      <c r="I681" s="71"/>
      <c r="J681" s="1"/>
      <c r="K681" s="1"/>
      <c r="L681" s="1"/>
      <c r="M681" s="5"/>
      <c r="N681" s="5"/>
      <c r="O681" s="5"/>
      <c r="P681" s="31"/>
      <c r="Q681" s="1"/>
      <c r="R681" s="64"/>
      <c r="S681" s="73"/>
      <c r="T681" s="74">
        <f t="shared" si="12"/>
        <v>79</v>
      </c>
      <c r="U681" s="75"/>
      <c r="V681" s="8" t="str" cm="1">
        <f t="array" ref="V681">IF(SUMPRODUCT((Tableau13[NOM DE LA STRUCTURE]=Tableau13[[#This Row],[NOM DE LA STRUCTURE]])*Tableau13[MONTANT PROPOSE POUR L''ACTION])=0,"",SUMPRODUCT((Tableau13[NOM DE LA STRUCTURE]=Tableau13[[#This Row],[NOM DE LA STRUCTURE]])*Tableau13[MONTANT PROPOSE POUR L''ACTION]))</f>
        <v/>
      </c>
      <c r="W681" s="79"/>
    </row>
    <row r="682" spans="1:23" ht="33" hidden="1" customHeight="1" x14ac:dyDescent="0.25">
      <c r="A682" s="13"/>
      <c r="B682" s="84"/>
      <c r="C682" s="1"/>
      <c r="D682" s="36">
        <f>_xlfn.XLOOKUP(C682,'Export Action'!$A$3:$A$1999,'Export Action'!$X$3:$X$1999)</f>
        <v>0</v>
      </c>
      <c r="E682" s="1"/>
      <c r="F682" s="1"/>
      <c r="G682" s="68"/>
      <c r="H682" s="71"/>
      <c r="I682" s="71"/>
      <c r="J682" s="1"/>
      <c r="K682" s="1"/>
      <c r="L682" s="1"/>
      <c r="M682" s="5"/>
      <c r="N682" s="5"/>
      <c r="O682" s="5"/>
      <c r="P682" s="31"/>
      <c r="Q682" s="1"/>
      <c r="R682" s="64"/>
      <c r="S682" s="73"/>
      <c r="T682" s="74">
        <f t="shared" si="12"/>
        <v>79</v>
      </c>
      <c r="U682" s="75"/>
      <c r="V682" s="8" t="str" cm="1">
        <f t="array" ref="V682">IF(SUMPRODUCT((Tableau13[NOM DE LA STRUCTURE]=Tableau13[[#This Row],[NOM DE LA STRUCTURE]])*Tableau13[MONTANT PROPOSE POUR L''ACTION])=0,"",SUMPRODUCT((Tableau13[NOM DE LA STRUCTURE]=Tableau13[[#This Row],[NOM DE LA STRUCTURE]])*Tableau13[MONTANT PROPOSE POUR L''ACTION]))</f>
        <v/>
      </c>
      <c r="W682" s="79"/>
    </row>
    <row r="683" spans="1:23" ht="33" hidden="1" customHeight="1" x14ac:dyDescent="0.25">
      <c r="A683" s="13"/>
      <c r="B683" s="84"/>
      <c r="C683" s="1"/>
      <c r="D683" s="36">
        <f>_xlfn.XLOOKUP(C683,'Export Action'!$A$3:$A$1999,'Export Action'!$X$3:$X$1999)</f>
        <v>0</v>
      </c>
      <c r="E683" s="1"/>
      <c r="F683" s="1"/>
      <c r="G683" s="68"/>
      <c r="H683" s="71"/>
      <c r="I683" s="71"/>
      <c r="J683" s="1"/>
      <c r="K683" s="1"/>
      <c r="L683" s="1"/>
      <c r="M683" s="5"/>
      <c r="N683" s="5"/>
      <c r="O683" s="5"/>
      <c r="P683" s="31"/>
      <c r="Q683" s="1"/>
      <c r="R683" s="64"/>
      <c r="S683" s="73"/>
      <c r="T683" s="74">
        <f t="shared" si="12"/>
        <v>79</v>
      </c>
      <c r="U683" s="75"/>
      <c r="V683" s="8" t="str" cm="1">
        <f t="array" ref="V683">IF(SUMPRODUCT((Tableau13[NOM DE LA STRUCTURE]=Tableau13[[#This Row],[NOM DE LA STRUCTURE]])*Tableau13[MONTANT PROPOSE POUR L''ACTION])=0,"",SUMPRODUCT((Tableau13[NOM DE LA STRUCTURE]=Tableau13[[#This Row],[NOM DE LA STRUCTURE]])*Tableau13[MONTANT PROPOSE POUR L''ACTION]))</f>
        <v/>
      </c>
      <c r="W683" s="79"/>
    </row>
    <row r="684" spans="1:23" ht="33" hidden="1" customHeight="1" x14ac:dyDescent="0.25">
      <c r="A684" s="13"/>
      <c r="B684" s="84"/>
      <c r="C684" s="1"/>
      <c r="D684" s="36">
        <f>_xlfn.XLOOKUP(C684,'Export Action'!$A$3:$A$1999,'Export Action'!$X$3:$X$1999)</f>
        <v>0</v>
      </c>
      <c r="E684" s="1"/>
      <c r="F684" s="1"/>
      <c r="G684" s="68"/>
      <c r="H684" s="71"/>
      <c r="I684" s="71"/>
      <c r="J684" s="1"/>
      <c r="K684" s="1"/>
      <c r="L684" s="1"/>
      <c r="M684" s="5"/>
      <c r="N684" s="5"/>
      <c r="O684" s="5"/>
      <c r="P684" s="31"/>
      <c r="Q684" s="1"/>
      <c r="R684" s="64"/>
      <c r="S684" s="73"/>
      <c r="T684" s="74">
        <f t="shared" si="12"/>
        <v>79</v>
      </c>
      <c r="U684" s="75"/>
      <c r="V684" s="8" t="str" cm="1">
        <f t="array" ref="V684">IF(SUMPRODUCT((Tableau13[NOM DE LA STRUCTURE]=Tableau13[[#This Row],[NOM DE LA STRUCTURE]])*Tableau13[MONTANT PROPOSE POUR L''ACTION])=0,"",SUMPRODUCT((Tableau13[NOM DE LA STRUCTURE]=Tableau13[[#This Row],[NOM DE LA STRUCTURE]])*Tableau13[MONTANT PROPOSE POUR L''ACTION]))</f>
        <v/>
      </c>
      <c r="W684" s="79"/>
    </row>
    <row r="685" spans="1:23" ht="33" hidden="1" customHeight="1" x14ac:dyDescent="0.25">
      <c r="A685" s="13"/>
      <c r="B685" s="84"/>
      <c r="C685" s="1"/>
      <c r="D685" s="36">
        <f>_xlfn.XLOOKUP(C685,'Export Action'!$A$3:$A$1999,'Export Action'!$X$3:$X$1999)</f>
        <v>0</v>
      </c>
      <c r="E685" s="1"/>
      <c r="F685" s="1"/>
      <c r="G685" s="68"/>
      <c r="H685" s="71"/>
      <c r="I685" s="71"/>
      <c r="J685" s="1"/>
      <c r="K685" s="1"/>
      <c r="L685" s="1"/>
      <c r="M685" s="5"/>
      <c r="N685" s="5"/>
      <c r="O685" s="5"/>
      <c r="P685" s="31"/>
      <c r="Q685" s="1"/>
      <c r="R685" s="64"/>
      <c r="S685" s="73"/>
      <c r="T685" s="74">
        <f t="shared" si="12"/>
        <v>79</v>
      </c>
      <c r="U685" s="75"/>
      <c r="V685" s="8" t="str" cm="1">
        <f t="array" ref="V685">IF(SUMPRODUCT((Tableau13[NOM DE LA STRUCTURE]=Tableau13[[#This Row],[NOM DE LA STRUCTURE]])*Tableau13[MONTANT PROPOSE POUR L''ACTION])=0,"",SUMPRODUCT((Tableau13[NOM DE LA STRUCTURE]=Tableau13[[#This Row],[NOM DE LA STRUCTURE]])*Tableau13[MONTANT PROPOSE POUR L''ACTION]))</f>
        <v/>
      </c>
      <c r="W685" s="79"/>
    </row>
    <row r="686" spans="1:23" ht="33" hidden="1" customHeight="1" x14ac:dyDescent="0.25">
      <c r="A686" s="13"/>
      <c r="B686" s="84"/>
      <c r="C686" s="1"/>
      <c r="D686" s="36">
        <f>_xlfn.XLOOKUP(C686,'Export Action'!$A$3:$A$1999,'Export Action'!$X$3:$X$1999)</f>
        <v>0</v>
      </c>
      <c r="E686" s="1"/>
      <c r="F686" s="1"/>
      <c r="G686" s="68"/>
      <c r="H686" s="71"/>
      <c r="I686" s="71"/>
      <c r="J686" s="1"/>
      <c r="K686" s="1"/>
      <c r="L686" s="1"/>
      <c r="M686" s="5"/>
      <c r="N686" s="5"/>
      <c r="O686" s="5"/>
      <c r="P686" s="31"/>
      <c r="Q686" s="1"/>
      <c r="R686" s="64"/>
      <c r="S686" s="73"/>
      <c r="T686" s="74">
        <f t="shared" si="12"/>
        <v>79</v>
      </c>
      <c r="U686" s="75"/>
      <c r="V686" s="8" t="str" cm="1">
        <f t="array" ref="V686">IF(SUMPRODUCT((Tableau13[NOM DE LA STRUCTURE]=Tableau13[[#This Row],[NOM DE LA STRUCTURE]])*Tableau13[MONTANT PROPOSE POUR L''ACTION])=0,"",SUMPRODUCT((Tableau13[NOM DE LA STRUCTURE]=Tableau13[[#This Row],[NOM DE LA STRUCTURE]])*Tableau13[MONTANT PROPOSE POUR L''ACTION]))</f>
        <v/>
      </c>
      <c r="W686" s="79"/>
    </row>
    <row r="687" spans="1:23" ht="33" hidden="1" customHeight="1" x14ac:dyDescent="0.25">
      <c r="A687" s="13"/>
      <c r="B687" s="84"/>
      <c r="C687" s="1"/>
      <c r="D687" s="36">
        <f>_xlfn.XLOOKUP(C687,'Export Action'!$A$3:$A$1999,'Export Action'!$X$3:$X$1999)</f>
        <v>0</v>
      </c>
      <c r="E687" s="1"/>
      <c r="F687" s="1"/>
      <c r="G687" s="68"/>
      <c r="H687" s="71"/>
      <c r="I687" s="71"/>
      <c r="J687" s="1"/>
      <c r="K687" s="1"/>
      <c r="L687" s="1"/>
      <c r="M687" s="5"/>
      <c r="N687" s="5"/>
      <c r="O687" s="5"/>
      <c r="P687" s="31"/>
      <c r="Q687" s="1"/>
      <c r="R687" s="64"/>
      <c r="S687" s="73"/>
      <c r="T687" s="74">
        <f t="shared" si="12"/>
        <v>79</v>
      </c>
      <c r="U687" s="75"/>
      <c r="V687" s="8" t="str" cm="1">
        <f t="array" ref="V687">IF(SUMPRODUCT((Tableau13[NOM DE LA STRUCTURE]=Tableau13[[#This Row],[NOM DE LA STRUCTURE]])*Tableau13[MONTANT PROPOSE POUR L''ACTION])=0,"",SUMPRODUCT((Tableau13[NOM DE LA STRUCTURE]=Tableau13[[#This Row],[NOM DE LA STRUCTURE]])*Tableau13[MONTANT PROPOSE POUR L''ACTION]))</f>
        <v/>
      </c>
      <c r="W687" s="79"/>
    </row>
    <row r="688" spans="1:23" ht="33" hidden="1" customHeight="1" x14ac:dyDescent="0.25">
      <c r="A688" s="13"/>
      <c r="B688" s="84"/>
      <c r="C688" s="1"/>
      <c r="D688" s="36">
        <f>_xlfn.XLOOKUP(C688,'Export Action'!$A$3:$A$1999,'Export Action'!$X$3:$X$1999)</f>
        <v>0</v>
      </c>
      <c r="E688" s="1"/>
      <c r="F688" s="1"/>
      <c r="G688" s="68"/>
      <c r="H688" s="71"/>
      <c r="I688" s="71"/>
      <c r="J688" s="1"/>
      <c r="K688" s="1"/>
      <c r="L688" s="1"/>
      <c r="M688" s="5"/>
      <c r="N688" s="5"/>
      <c r="O688" s="5"/>
      <c r="P688" s="31"/>
      <c r="Q688" s="1"/>
      <c r="R688" s="64"/>
      <c r="S688" s="73"/>
      <c r="T688" s="74">
        <f t="shared" si="12"/>
        <v>79</v>
      </c>
      <c r="U688" s="75"/>
      <c r="V688" s="8" t="str" cm="1">
        <f t="array" ref="V688">IF(SUMPRODUCT((Tableau13[NOM DE LA STRUCTURE]=Tableau13[[#This Row],[NOM DE LA STRUCTURE]])*Tableau13[MONTANT PROPOSE POUR L''ACTION])=0,"",SUMPRODUCT((Tableau13[NOM DE LA STRUCTURE]=Tableau13[[#This Row],[NOM DE LA STRUCTURE]])*Tableau13[MONTANT PROPOSE POUR L''ACTION]))</f>
        <v/>
      </c>
      <c r="W688" s="79"/>
    </row>
    <row r="689" spans="1:23" ht="33" hidden="1" customHeight="1" x14ac:dyDescent="0.25">
      <c r="A689" s="13"/>
      <c r="B689" s="84"/>
      <c r="C689" s="1"/>
      <c r="D689" s="36">
        <f>_xlfn.XLOOKUP(C689,'Export Action'!$A$3:$A$1999,'Export Action'!$X$3:$X$1999)</f>
        <v>0</v>
      </c>
      <c r="E689" s="1"/>
      <c r="F689" s="1"/>
      <c r="G689" s="68"/>
      <c r="H689" s="71"/>
      <c r="I689" s="71"/>
      <c r="J689" s="1"/>
      <c r="K689" s="1"/>
      <c r="L689" s="1"/>
      <c r="M689" s="5"/>
      <c r="N689" s="5"/>
      <c r="O689" s="5"/>
      <c r="P689" s="31"/>
      <c r="Q689" s="1"/>
      <c r="R689" s="64"/>
      <c r="S689" s="73"/>
      <c r="T689" s="74">
        <f t="shared" si="12"/>
        <v>79</v>
      </c>
      <c r="U689" s="75"/>
      <c r="V689" s="8" t="str" cm="1">
        <f t="array" ref="V689">IF(SUMPRODUCT((Tableau13[NOM DE LA STRUCTURE]=Tableau13[[#This Row],[NOM DE LA STRUCTURE]])*Tableau13[MONTANT PROPOSE POUR L''ACTION])=0,"",SUMPRODUCT((Tableau13[NOM DE LA STRUCTURE]=Tableau13[[#This Row],[NOM DE LA STRUCTURE]])*Tableau13[MONTANT PROPOSE POUR L''ACTION]))</f>
        <v/>
      </c>
      <c r="W689" s="79"/>
    </row>
    <row r="690" spans="1:23" ht="33" hidden="1" customHeight="1" x14ac:dyDescent="0.25">
      <c r="A690" s="13"/>
      <c r="B690" s="84"/>
      <c r="C690" s="1"/>
      <c r="D690" s="36">
        <f>_xlfn.XLOOKUP(C690,'Export Action'!$A$3:$A$1999,'Export Action'!$X$3:$X$1999)</f>
        <v>0</v>
      </c>
      <c r="E690" s="1"/>
      <c r="F690" s="1"/>
      <c r="G690" s="68"/>
      <c r="H690" s="71"/>
      <c r="I690" s="71"/>
      <c r="J690" s="1"/>
      <c r="K690" s="1"/>
      <c r="L690" s="1"/>
      <c r="M690" s="5"/>
      <c r="N690" s="5"/>
      <c r="O690" s="5"/>
      <c r="P690" s="31"/>
      <c r="Q690" s="1"/>
      <c r="R690" s="64"/>
      <c r="S690" s="73"/>
      <c r="T690" s="74">
        <f t="shared" si="12"/>
        <v>79</v>
      </c>
      <c r="U690" s="75"/>
      <c r="V690" s="8" t="str" cm="1">
        <f t="array" ref="V690">IF(SUMPRODUCT((Tableau13[NOM DE LA STRUCTURE]=Tableau13[[#This Row],[NOM DE LA STRUCTURE]])*Tableau13[MONTANT PROPOSE POUR L''ACTION])=0,"",SUMPRODUCT((Tableau13[NOM DE LA STRUCTURE]=Tableau13[[#This Row],[NOM DE LA STRUCTURE]])*Tableau13[MONTANT PROPOSE POUR L''ACTION]))</f>
        <v/>
      </c>
      <c r="W690" s="79"/>
    </row>
    <row r="691" spans="1:23" ht="33" hidden="1" customHeight="1" x14ac:dyDescent="0.25">
      <c r="A691" s="13"/>
      <c r="B691" s="84"/>
      <c r="C691" s="1"/>
      <c r="D691" s="36">
        <f>_xlfn.XLOOKUP(C691,'Export Action'!$A$3:$A$1999,'Export Action'!$X$3:$X$1999)</f>
        <v>0</v>
      </c>
      <c r="E691" s="1"/>
      <c r="F691" s="1"/>
      <c r="G691" s="68"/>
      <c r="H691" s="71"/>
      <c r="I691" s="71"/>
      <c r="J691" s="1"/>
      <c r="K691" s="1"/>
      <c r="L691" s="1"/>
      <c r="M691" s="5"/>
      <c r="N691" s="5"/>
      <c r="O691" s="5"/>
      <c r="P691" s="31"/>
      <c r="Q691" s="1"/>
      <c r="R691" s="64"/>
      <c r="S691" s="73"/>
      <c r="T691" s="74">
        <f t="shared" si="12"/>
        <v>79</v>
      </c>
      <c r="U691" s="75"/>
      <c r="V691" s="8" t="str" cm="1">
        <f t="array" ref="V691">IF(SUMPRODUCT((Tableau13[NOM DE LA STRUCTURE]=Tableau13[[#This Row],[NOM DE LA STRUCTURE]])*Tableau13[MONTANT PROPOSE POUR L''ACTION])=0,"",SUMPRODUCT((Tableau13[NOM DE LA STRUCTURE]=Tableau13[[#This Row],[NOM DE LA STRUCTURE]])*Tableau13[MONTANT PROPOSE POUR L''ACTION]))</f>
        <v/>
      </c>
      <c r="W691" s="79"/>
    </row>
    <row r="692" spans="1:23" ht="33" hidden="1" customHeight="1" x14ac:dyDescent="0.25">
      <c r="A692" s="13"/>
      <c r="B692" s="84"/>
      <c r="C692" s="1"/>
      <c r="D692" s="36">
        <f>_xlfn.XLOOKUP(C692,'Export Action'!$A$3:$A$1999,'Export Action'!$X$3:$X$1999)</f>
        <v>0</v>
      </c>
      <c r="E692" s="1"/>
      <c r="F692" s="1"/>
      <c r="G692" s="68"/>
      <c r="H692" s="71"/>
      <c r="I692" s="71"/>
      <c r="J692" s="1"/>
      <c r="K692" s="1"/>
      <c r="L692" s="1"/>
      <c r="M692" s="5"/>
      <c r="N692" s="5"/>
      <c r="O692" s="5"/>
      <c r="P692" s="31"/>
      <c r="Q692" s="1"/>
      <c r="R692" s="64"/>
      <c r="S692" s="73"/>
      <c r="T692" s="74">
        <f t="shared" si="12"/>
        <v>79</v>
      </c>
      <c r="U692" s="75"/>
      <c r="V692" s="8" t="str" cm="1">
        <f t="array" ref="V692">IF(SUMPRODUCT((Tableau13[NOM DE LA STRUCTURE]=Tableau13[[#This Row],[NOM DE LA STRUCTURE]])*Tableau13[MONTANT PROPOSE POUR L''ACTION])=0,"",SUMPRODUCT((Tableau13[NOM DE LA STRUCTURE]=Tableau13[[#This Row],[NOM DE LA STRUCTURE]])*Tableau13[MONTANT PROPOSE POUR L''ACTION]))</f>
        <v/>
      </c>
      <c r="W692" s="79"/>
    </row>
    <row r="693" spans="1:23" ht="33" hidden="1" customHeight="1" x14ac:dyDescent="0.25">
      <c r="A693" s="13"/>
      <c r="B693" s="84"/>
      <c r="C693" s="1"/>
      <c r="D693" s="36">
        <f>_xlfn.XLOOKUP(C693,'Export Action'!$A$3:$A$1999,'Export Action'!$X$3:$X$1999)</f>
        <v>0</v>
      </c>
      <c r="E693" s="1"/>
      <c r="F693" s="1"/>
      <c r="G693" s="68"/>
      <c r="H693" s="71"/>
      <c r="I693" s="71"/>
      <c r="J693" s="1"/>
      <c r="K693" s="1"/>
      <c r="L693" s="1"/>
      <c r="M693" s="5"/>
      <c r="N693" s="5"/>
      <c r="O693" s="5"/>
      <c r="P693" s="31"/>
      <c r="Q693" s="1"/>
      <c r="R693" s="64"/>
      <c r="S693" s="73"/>
      <c r="T693" s="74">
        <f t="shared" si="12"/>
        <v>79</v>
      </c>
      <c r="U693" s="75"/>
      <c r="V693" s="8" t="str" cm="1">
        <f t="array" ref="V693">IF(SUMPRODUCT((Tableau13[NOM DE LA STRUCTURE]=Tableau13[[#This Row],[NOM DE LA STRUCTURE]])*Tableau13[MONTANT PROPOSE POUR L''ACTION])=0,"",SUMPRODUCT((Tableau13[NOM DE LA STRUCTURE]=Tableau13[[#This Row],[NOM DE LA STRUCTURE]])*Tableau13[MONTANT PROPOSE POUR L''ACTION]))</f>
        <v/>
      </c>
      <c r="W693" s="79"/>
    </row>
    <row r="694" spans="1:23" ht="33" hidden="1" customHeight="1" x14ac:dyDescent="0.25">
      <c r="A694" s="13"/>
      <c r="B694" s="84"/>
      <c r="C694" s="1"/>
      <c r="D694" s="36">
        <f>_xlfn.XLOOKUP(C694,'Export Action'!$A$3:$A$1999,'Export Action'!$X$3:$X$1999)</f>
        <v>0</v>
      </c>
      <c r="E694" s="1"/>
      <c r="F694" s="1"/>
      <c r="G694" s="68"/>
      <c r="H694" s="71"/>
      <c r="I694" s="71"/>
      <c r="J694" s="1"/>
      <c r="K694" s="1"/>
      <c r="L694" s="1"/>
      <c r="M694" s="5"/>
      <c r="N694" s="5"/>
      <c r="O694" s="5"/>
      <c r="P694" s="31"/>
      <c r="Q694" s="1"/>
      <c r="R694" s="64"/>
      <c r="S694" s="73"/>
      <c r="T694" s="74">
        <f t="shared" si="12"/>
        <v>79</v>
      </c>
      <c r="U694" s="75"/>
      <c r="V694" s="8" t="str" cm="1">
        <f t="array" ref="V694">IF(SUMPRODUCT((Tableau13[NOM DE LA STRUCTURE]=Tableau13[[#This Row],[NOM DE LA STRUCTURE]])*Tableau13[MONTANT PROPOSE POUR L''ACTION])=0,"",SUMPRODUCT((Tableau13[NOM DE LA STRUCTURE]=Tableau13[[#This Row],[NOM DE LA STRUCTURE]])*Tableau13[MONTANT PROPOSE POUR L''ACTION]))</f>
        <v/>
      </c>
      <c r="W694" s="79"/>
    </row>
    <row r="695" spans="1:23" ht="33" hidden="1" customHeight="1" x14ac:dyDescent="0.25">
      <c r="A695" s="13"/>
      <c r="B695" s="84"/>
      <c r="C695" s="1"/>
      <c r="D695" s="36">
        <f>_xlfn.XLOOKUP(C695,'Export Action'!$A$3:$A$1999,'Export Action'!$X$3:$X$1999)</f>
        <v>0</v>
      </c>
      <c r="E695" s="1"/>
      <c r="F695" s="1"/>
      <c r="G695" s="68"/>
      <c r="H695" s="71"/>
      <c r="I695" s="71"/>
      <c r="J695" s="1"/>
      <c r="K695" s="1"/>
      <c r="L695" s="1"/>
      <c r="M695" s="5"/>
      <c r="N695" s="5"/>
      <c r="O695" s="5"/>
      <c r="P695" s="31"/>
      <c r="Q695" s="1"/>
      <c r="R695" s="64"/>
      <c r="S695" s="73"/>
      <c r="T695" s="74">
        <f t="shared" si="12"/>
        <v>79</v>
      </c>
      <c r="U695" s="75"/>
      <c r="V695" s="8" t="str" cm="1">
        <f t="array" ref="V695">IF(SUMPRODUCT((Tableau13[NOM DE LA STRUCTURE]=Tableau13[[#This Row],[NOM DE LA STRUCTURE]])*Tableau13[MONTANT PROPOSE POUR L''ACTION])=0,"",SUMPRODUCT((Tableau13[NOM DE LA STRUCTURE]=Tableau13[[#This Row],[NOM DE LA STRUCTURE]])*Tableau13[MONTANT PROPOSE POUR L''ACTION]))</f>
        <v/>
      </c>
      <c r="W695" s="79"/>
    </row>
    <row r="696" spans="1:23" ht="33" hidden="1" customHeight="1" x14ac:dyDescent="0.25">
      <c r="A696" s="13"/>
      <c r="B696" s="84"/>
      <c r="C696" s="1"/>
      <c r="D696" s="36">
        <f>_xlfn.XLOOKUP(C696,'Export Action'!$A$3:$A$1999,'Export Action'!$X$3:$X$1999)</f>
        <v>0</v>
      </c>
      <c r="E696" s="1"/>
      <c r="F696" s="1"/>
      <c r="G696" s="68"/>
      <c r="H696" s="71"/>
      <c r="I696" s="71"/>
      <c r="J696" s="1"/>
      <c r="K696" s="1"/>
      <c r="L696" s="1"/>
      <c r="M696" s="5"/>
      <c r="N696" s="5"/>
      <c r="O696" s="5"/>
      <c r="P696" s="31"/>
      <c r="Q696" s="1"/>
      <c r="R696" s="64"/>
      <c r="S696" s="73"/>
      <c r="T696" s="74">
        <f t="shared" si="12"/>
        <v>79</v>
      </c>
      <c r="U696" s="75"/>
      <c r="V696" s="8" t="str" cm="1">
        <f t="array" ref="V696">IF(SUMPRODUCT((Tableau13[NOM DE LA STRUCTURE]=Tableau13[[#This Row],[NOM DE LA STRUCTURE]])*Tableau13[MONTANT PROPOSE POUR L''ACTION])=0,"",SUMPRODUCT((Tableau13[NOM DE LA STRUCTURE]=Tableau13[[#This Row],[NOM DE LA STRUCTURE]])*Tableau13[MONTANT PROPOSE POUR L''ACTION]))</f>
        <v/>
      </c>
      <c r="W696" s="79"/>
    </row>
    <row r="697" spans="1:23" ht="33" hidden="1" customHeight="1" x14ac:dyDescent="0.25">
      <c r="A697" s="13"/>
      <c r="B697" s="84"/>
      <c r="C697" s="1"/>
      <c r="D697" s="36">
        <f>_xlfn.XLOOKUP(C697,'Export Action'!$A$3:$A$1999,'Export Action'!$X$3:$X$1999)</f>
        <v>0</v>
      </c>
      <c r="E697" s="1"/>
      <c r="F697" s="1"/>
      <c r="G697" s="68"/>
      <c r="H697" s="71"/>
      <c r="I697" s="71"/>
      <c r="J697" s="1"/>
      <c r="K697" s="1"/>
      <c r="L697" s="1"/>
      <c r="M697" s="5"/>
      <c r="N697" s="5"/>
      <c r="O697" s="5"/>
      <c r="P697" s="31"/>
      <c r="Q697" s="1"/>
      <c r="R697" s="64"/>
      <c r="S697" s="73"/>
      <c r="T697" s="74">
        <f t="shared" si="12"/>
        <v>79</v>
      </c>
      <c r="U697" s="75"/>
      <c r="V697" s="8" t="str" cm="1">
        <f t="array" ref="V697">IF(SUMPRODUCT((Tableau13[NOM DE LA STRUCTURE]=Tableau13[[#This Row],[NOM DE LA STRUCTURE]])*Tableau13[MONTANT PROPOSE POUR L''ACTION])=0,"",SUMPRODUCT((Tableau13[NOM DE LA STRUCTURE]=Tableau13[[#This Row],[NOM DE LA STRUCTURE]])*Tableau13[MONTANT PROPOSE POUR L''ACTION]))</f>
        <v/>
      </c>
      <c r="W697" s="79"/>
    </row>
    <row r="698" spans="1:23" ht="33" hidden="1" customHeight="1" x14ac:dyDescent="0.25">
      <c r="A698" s="13"/>
      <c r="B698" s="84"/>
      <c r="C698" s="1"/>
      <c r="D698" s="36">
        <f>_xlfn.XLOOKUP(C698,'Export Action'!$A$3:$A$1999,'Export Action'!$X$3:$X$1999)</f>
        <v>0</v>
      </c>
      <c r="E698" s="1"/>
      <c r="F698" s="1"/>
      <c r="G698" s="68"/>
      <c r="H698" s="71"/>
      <c r="I698" s="71"/>
      <c r="J698" s="1"/>
      <c r="K698" s="1"/>
      <c r="L698" s="1"/>
      <c r="M698" s="5"/>
      <c r="N698" s="5"/>
      <c r="O698" s="5"/>
      <c r="P698" s="31"/>
      <c r="Q698" s="1"/>
      <c r="R698" s="64"/>
      <c r="S698" s="73"/>
      <c r="T698" s="74">
        <f t="shared" si="12"/>
        <v>79</v>
      </c>
      <c r="U698" s="75"/>
      <c r="V698" s="8" t="str" cm="1">
        <f t="array" ref="V698">IF(SUMPRODUCT((Tableau13[NOM DE LA STRUCTURE]=Tableau13[[#This Row],[NOM DE LA STRUCTURE]])*Tableau13[MONTANT PROPOSE POUR L''ACTION])=0,"",SUMPRODUCT((Tableau13[NOM DE LA STRUCTURE]=Tableau13[[#This Row],[NOM DE LA STRUCTURE]])*Tableau13[MONTANT PROPOSE POUR L''ACTION]))</f>
        <v/>
      </c>
      <c r="W698" s="79"/>
    </row>
    <row r="699" spans="1:23" ht="33" hidden="1" customHeight="1" x14ac:dyDescent="0.25">
      <c r="A699" s="13"/>
      <c r="B699" s="84"/>
      <c r="C699" s="1"/>
      <c r="D699" s="36">
        <f>_xlfn.XLOOKUP(C699,'Export Action'!$A$3:$A$1999,'Export Action'!$X$3:$X$1999)</f>
        <v>0</v>
      </c>
      <c r="E699" s="1"/>
      <c r="F699" s="1"/>
      <c r="G699" s="68"/>
      <c r="H699" s="71"/>
      <c r="I699" s="71"/>
      <c r="J699" s="1"/>
      <c r="K699" s="1"/>
      <c r="L699" s="1"/>
      <c r="M699" s="5"/>
      <c r="N699" s="5"/>
      <c r="O699" s="5"/>
      <c r="P699" s="31"/>
      <c r="Q699" s="1"/>
      <c r="R699" s="64"/>
      <c r="S699" s="73"/>
      <c r="T699" s="74">
        <f t="shared" si="12"/>
        <v>79</v>
      </c>
      <c r="U699" s="75"/>
      <c r="V699" s="8" t="str" cm="1">
        <f t="array" ref="V699">IF(SUMPRODUCT((Tableau13[NOM DE LA STRUCTURE]=Tableau13[[#This Row],[NOM DE LA STRUCTURE]])*Tableau13[MONTANT PROPOSE POUR L''ACTION])=0,"",SUMPRODUCT((Tableau13[NOM DE LA STRUCTURE]=Tableau13[[#This Row],[NOM DE LA STRUCTURE]])*Tableau13[MONTANT PROPOSE POUR L''ACTION]))</f>
        <v/>
      </c>
      <c r="W699" s="79"/>
    </row>
    <row r="700" spans="1:23" ht="33" hidden="1" customHeight="1" x14ac:dyDescent="0.25">
      <c r="A700" s="13"/>
      <c r="B700" s="84"/>
      <c r="C700" s="1"/>
      <c r="D700" s="36">
        <f>_xlfn.XLOOKUP(C700,'Export Action'!$A$3:$A$1999,'Export Action'!$X$3:$X$1999)</f>
        <v>0</v>
      </c>
      <c r="E700" s="1"/>
      <c r="F700" s="1"/>
      <c r="G700" s="68"/>
      <c r="H700" s="71"/>
      <c r="I700" s="71"/>
      <c r="J700" s="1"/>
      <c r="K700" s="1"/>
      <c r="L700" s="1"/>
      <c r="M700" s="5"/>
      <c r="N700" s="5"/>
      <c r="O700" s="5"/>
      <c r="P700" s="31"/>
      <c r="Q700" s="1"/>
      <c r="R700" s="64"/>
      <c r="S700" s="73"/>
      <c r="T700" s="74">
        <f t="shared" si="12"/>
        <v>79</v>
      </c>
      <c r="U700" s="75"/>
      <c r="V700" s="8" t="str" cm="1">
        <f t="array" ref="V700">IF(SUMPRODUCT((Tableau13[NOM DE LA STRUCTURE]=Tableau13[[#This Row],[NOM DE LA STRUCTURE]])*Tableau13[MONTANT PROPOSE POUR L''ACTION])=0,"",SUMPRODUCT((Tableau13[NOM DE LA STRUCTURE]=Tableau13[[#This Row],[NOM DE LA STRUCTURE]])*Tableau13[MONTANT PROPOSE POUR L''ACTION]))</f>
        <v/>
      </c>
      <c r="W700" s="79"/>
    </row>
    <row r="701" spans="1:23" ht="33" hidden="1" customHeight="1" x14ac:dyDescent="0.25">
      <c r="A701" s="13"/>
      <c r="B701" s="84"/>
      <c r="C701" s="1"/>
      <c r="D701" s="36">
        <f>_xlfn.XLOOKUP(C701,'Export Action'!$A$3:$A$1999,'Export Action'!$X$3:$X$1999)</f>
        <v>0</v>
      </c>
      <c r="E701" s="1"/>
      <c r="F701" s="1"/>
      <c r="G701" s="68"/>
      <c r="H701" s="71"/>
      <c r="I701" s="71"/>
      <c r="J701" s="1"/>
      <c r="K701" s="1"/>
      <c r="L701" s="1"/>
      <c r="M701" s="5"/>
      <c r="N701" s="5"/>
      <c r="O701" s="5"/>
      <c r="P701" s="31"/>
      <c r="Q701" s="1"/>
      <c r="R701" s="64"/>
      <c r="S701" s="73"/>
      <c r="T701" s="74">
        <f t="shared" si="12"/>
        <v>79</v>
      </c>
      <c r="U701" s="75"/>
      <c r="V701" s="8" t="str" cm="1">
        <f t="array" ref="V701">IF(SUMPRODUCT((Tableau13[NOM DE LA STRUCTURE]=Tableau13[[#This Row],[NOM DE LA STRUCTURE]])*Tableau13[MONTANT PROPOSE POUR L''ACTION])=0,"",SUMPRODUCT((Tableau13[NOM DE LA STRUCTURE]=Tableau13[[#This Row],[NOM DE LA STRUCTURE]])*Tableau13[MONTANT PROPOSE POUR L''ACTION]))</f>
        <v/>
      </c>
      <c r="W701" s="79"/>
    </row>
    <row r="702" spans="1:23" ht="33" hidden="1" customHeight="1" x14ac:dyDescent="0.25">
      <c r="A702" s="13"/>
      <c r="B702" s="84"/>
      <c r="C702" s="1"/>
      <c r="D702" s="36">
        <f>_xlfn.XLOOKUP(C702,'Export Action'!$A$3:$A$1999,'Export Action'!$X$3:$X$1999)</f>
        <v>0</v>
      </c>
      <c r="E702" s="1"/>
      <c r="F702" s="1"/>
      <c r="G702" s="68"/>
      <c r="H702" s="71"/>
      <c r="I702" s="71"/>
      <c r="J702" s="1"/>
      <c r="K702" s="1"/>
      <c r="L702" s="1"/>
      <c r="M702" s="5"/>
      <c r="N702" s="5"/>
      <c r="O702" s="5"/>
      <c r="P702" s="31"/>
      <c r="Q702" s="1"/>
      <c r="R702" s="64"/>
      <c r="S702" s="73"/>
      <c r="T702" s="74">
        <f t="shared" si="12"/>
        <v>79</v>
      </c>
      <c r="U702" s="75"/>
      <c r="V702" s="8" t="str" cm="1">
        <f t="array" ref="V702">IF(SUMPRODUCT((Tableau13[NOM DE LA STRUCTURE]=Tableau13[[#This Row],[NOM DE LA STRUCTURE]])*Tableau13[MONTANT PROPOSE POUR L''ACTION])=0,"",SUMPRODUCT((Tableau13[NOM DE LA STRUCTURE]=Tableau13[[#This Row],[NOM DE LA STRUCTURE]])*Tableau13[MONTANT PROPOSE POUR L''ACTION]))</f>
        <v/>
      </c>
      <c r="W702" s="79"/>
    </row>
    <row r="703" spans="1:23" ht="33" hidden="1" customHeight="1" x14ac:dyDescent="0.25">
      <c r="A703" s="13"/>
      <c r="B703" s="84"/>
      <c r="C703" s="1"/>
      <c r="D703" s="36">
        <f>_xlfn.XLOOKUP(C703,'Export Action'!$A$3:$A$1999,'Export Action'!$X$3:$X$1999)</f>
        <v>0</v>
      </c>
      <c r="E703" s="1"/>
      <c r="F703" s="1"/>
      <c r="G703" s="68"/>
      <c r="H703" s="71"/>
      <c r="I703" s="71"/>
      <c r="J703" s="1"/>
      <c r="K703" s="1"/>
      <c r="L703" s="1"/>
      <c r="M703" s="5"/>
      <c r="N703" s="5"/>
      <c r="O703" s="5"/>
      <c r="P703" s="31"/>
      <c r="Q703" s="1"/>
      <c r="R703" s="64" t="str">
        <f>IF(OR(_xlfn.XLOOKUP(C703,'Export Action'!$A$3:$A$1999,'Export Action'!$AO$3:$AO$1999)="Communes ZRR./bassins de vie pop &gt; 50% ZRR",_xlfn.XLOOKUP(C703,'Export Action'!$A$3:$A$1999,'Export Action'!$AO$3:$AO$1999)="Contrats de relance et de transition écologique (CRTE) rural"),"Oui","Non")</f>
        <v>Non</v>
      </c>
      <c r="S703" s="73"/>
      <c r="T703" s="74">
        <f t="shared" si="12"/>
        <v>79</v>
      </c>
      <c r="U703" s="75"/>
      <c r="V703" s="8" t="str" cm="1">
        <f t="array" ref="V703">IF(SUMPRODUCT((Tableau13[NOM DE LA STRUCTURE]=Tableau13[[#This Row],[NOM DE LA STRUCTURE]])*Tableau13[MONTANT PROPOSE POUR L''ACTION])=0,"",SUMPRODUCT((Tableau13[NOM DE LA STRUCTURE]=Tableau13[[#This Row],[NOM DE LA STRUCTURE]])*Tableau13[MONTANT PROPOSE POUR L''ACTION]))</f>
        <v/>
      </c>
      <c r="W703" s="79"/>
    </row>
    <row r="704" spans="1:23" ht="33" hidden="1" customHeight="1" x14ac:dyDescent="0.25">
      <c r="A704" s="13"/>
      <c r="B704" s="84"/>
      <c r="C704" s="1"/>
      <c r="D704" s="36">
        <f>_xlfn.XLOOKUP(C704,'Export Action'!$A$3:$A$1999,'Export Action'!$X$3:$X$1999)</f>
        <v>0</v>
      </c>
      <c r="E704" s="1"/>
      <c r="F704" s="1"/>
      <c r="G704" s="68"/>
      <c r="H704" s="71"/>
      <c r="I704" s="71"/>
      <c r="J704" s="1"/>
      <c r="K704" s="1"/>
      <c r="L704" s="1"/>
      <c r="M704" s="5"/>
      <c r="N704" s="5"/>
      <c r="O704" s="5"/>
      <c r="P704" s="31"/>
      <c r="Q704" s="1"/>
      <c r="R704" s="64" t="str">
        <f>IF(OR(_xlfn.XLOOKUP(C704,'Export Action'!$A$3:$A$1999,'Export Action'!$AO$3:$AO$1999)="Communes ZRR./bassins de vie pop &gt; 50% ZRR",_xlfn.XLOOKUP(C704,'Export Action'!$A$3:$A$1999,'Export Action'!$AO$3:$AO$1999)="Contrats de relance et de transition écologique (CRTE) rural"),"Oui","Non")</f>
        <v>Non</v>
      </c>
      <c r="S704" s="73"/>
      <c r="T704" s="74">
        <f t="shared" si="12"/>
        <v>79</v>
      </c>
      <c r="U704" s="75"/>
      <c r="V704" s="8" t="str" cm="1">
        <f t="array" ref="V704">IF(SUMPRODUCT((Tableau13[NOM DE LA STRUCTURE]=Tableau13[[#This Row],[NOM DE LA STRUCTURE]])*Tableau13[MONTANT PROPOSE POUR L''ACTION])=0,"",SUMPRODUCT((Tableau13[NOM DE LA STRUCTURE]=Tableau13[[#This Row],[NOM DE LA STRUCTURE]])*Tableau13[MONTANT PROPOSE POUR L''ACTION]))</f>
        <v/>
      </c>
      <c r="W704" s="79"/>
    </row>
    <row r="705" spans="1:23" ht="33" hidden="1" customHeight="1" x14ac:dyDescent="0.25">
      <c r="A705" s="13"/>
      <c r="B705" s="84"/>
      <c r="C705" s="1"/>
      <c r="D705" s="36">
        <f>_xlfn.XLOOKUP(C705,'Export Action'!$A$3:$A$1999,'Export Action'!$X$3:$X$1999)</f>
        <v>0</v>
      </c>
      <c r="E705" s="1"/>
      <c r="F705" s="1"/>
      <c r="G705" s="68"/>
      <c r="H705" s="71"/>
      <c r="I705" s="71"/>
      <c r="J705" s="1"/>
      <c r="K705" s="1"/>
      <c r="L705" s="1"/>
      <c r="M705" s="5"/>
      <c r="N705" s="5"/>
      <c r="O705" s="5"/>
      <c r="P705" s="31"/>
      <c r="Q705" s="1"/>
      <c r="R705" s="64" t="str">
        <f>IF(OR(_xlfn.XLOOKUP(C705,'Export Action'!$A$3:$A$1999,'Export Action'!$AO$3:$AO$1999)="Communes ZRR./bassins de vie pop &gt; 50% ZRR",_xlfn.XLOOKUP(C705,'Export Action'!$A$3:$A$1999,'Export Action'!$AO$3:$AO$1999)="Contrats de relance et de transition écologique (CRTE) rural"),"Oui","Non")</f>
        <v>Non</v>
      </c>
      <c r="S705" s="73"/>
      <c r="T705" s="74">
        <f t="shared" si="12"/>
        <v>79</v>
      </c>
      <c r="U705" s="75"/>
      <c r="V705" s="8" t="str" cm="1">
        <f t="array" ref="V705">IF(SUMPRODUCT((Tableau13[NOM DE LA STRUCTURE]=Tableau13[[#This Row],[NOM DE LA STRUCTURE]])*Tableau13[MONTANT PROPOSE POUR L''ACTION])=0,"",SUMPRODUCT((Tableau13[NOM DE LA STRUCTURE]=Tableau13[[#This Row],[NOM DE LA STRUCTURE]])*Tableau13[MONTANT PROPOSE POUR L''ACTION]))</f>
        <v/>
      </c>
      <c r="W705" s="79"/>
    </row>
    <row r="706" spans="1:23" ht="33" hidden="1" customHeight="1" x14ac:dyDescent="0.25">
      <c r="A706" s="13"/>
      <c r="B706" s="84"/>
      <c r="C706" s="1"/>
      <c r="D706" s="36">
        <f>_xlfn.XLOOKUP(C706,'Export Action'!$A$3:$A$1999,'Export Action'!$X$3:$X$1999)</f>
        <v>0</v>
      </c>
      <c r="E706" s="1"/>
      <c r="F706" s="1"/>
      <c r="G706" s="68"/>
      <c r="H706" s="71"/>
      <c r="I706" s="71"/>
      <c r="J706" s="1"/>
      <c r="K706" s="1"/>
      <c r="L706" s="1"/>
      <c r="M706" s="5"/>
      <c r="N706" s="5"/>
      <c r="O706" s="5"/>
      <c r="P706" s="31"/>
      <c r="Q706" s="1"/>
      <c r="R706" s="64" t="str">
        <f>IF(OR(_xlfn.XLOOKUP(C706,'Export Action'!$A$3:$A$1999,'Export Action'!$AO$3:$AO$1999)="Communes ZRR./bassins de vie pop &gt; 50% ZRR",_xlfn.XLOOKUP(C706,'Export Action'!$A$3:$A$1999,'Export Action'!$AO$3:$AO$1999)="Contrats de relance et de transition écologique (CRTE) rural"),"Oui","Non")</f>
        <v>Non</v>
      </c>
      <c r="S706" s="73"/>
      <c r="T706" s="74">
        <f t="shared" si="12"/>
        <v>79</v>
      </c>
      <c r="U706" s="75"/>
      <c r="V706" s="8" t="str" cm="1">
        <f t="array" ref="V706">IF(SUMPRODUCT((Tableau13[NOM DE LA STRUCTURE]=Tableau13[[#This Row],[NOM DE LA STRUCTURE]])*Tableau13[MONTANT PROPOSE POUR L''ACTION])=0,"",SUMPRODUCT((Tableau13[NOM DE LA STRUCTURE]=Tableau13[[#This Row],[NOM DE LA STRUCTURE]])*Tableau13[MONTANT PROPOSE POUR L''ACTION]))</f>
        <v/>
      </c>
      <c r="W706" s="79"/>
    </row>
    <row r="707" spans="1:23" ht="33" hidden="1" customHeight="1" x14ac:dyDescent="0.25">
      <c r="A707" s="13"/>
      <c r="B707" s="84"/>
      <c r="C707" s="1"/>
      <c r="D707" s="36">
        <f>_xlfn.XLOOKUP(C707,'Export Action'!$A$3:$A$1999,'Export Action'!$X$3:$X$1999)</f>
        <v>0</v>
      </c>
      <c r="E707" s="1"/>
      <c r="F707" s="1"/>
      <c r="G707" s="68"/>
      <c r="H707" s="71"/>
      <c r="I707" s="71"/>
      <c r="J707" s="1"/>
      <c r="K707" s="1"/>
      <c r="L707" s="1"/>
      <c r="M707" s="5"/>
      <c r="N707" s="5"/>
      <c r="O707" s="5"/>
      <c r="P707" s="31"/>
      <c r="Q707" s="1"/>
      <c r="R707" s="64" t="str">
        <f>IF(OR(_xlfn.XLOOKUP(C707,'Export Action'!$A$3:$A$1999,'Export Action'!$AO$3:$AO$1999)="Communes ZRR./bassins de vie pop &gt; 50% ZRR",_xlfn.XLOOKUP(C707,'Export Action'!$A$3:$A$1999,'Export Action'!$AO$3:$AO$1999)="Contrats de relance et de transition écologique (CRTE) rural"),"Oui","Non")</f>
        <v>Non</v>
      </c>
      <c r="S707" s="73"/>
      <c r="T707" s="74">
        <f t="shared" si="12"/>
        <v>79</v>
      </c>
      <c r="U707" s="75"/>
      <c r="V707" s="8" t="str" cm="1">
        <f t="array" ref="V707">IF(SUMPRODUCT((Tableau13[NOM DE LA STRUCTURE]=Tableau13[[#This Row],[NOM DE LA STRUCTURE]])*Tableau13[MONTANT PROPOSE POUR L''ACTION])=0,"",SUMPRODUCT((Tableau13[NOM DE LA STRUCTURE]=Tableau13[[#This Row],[NOM DE LA STRUCTURE]])*Tableau13[MONTANT PROPOSE POUR L''ACTION]))</f>
        <v/>
      </c>
      <c r="W707" s="79"/>
    </row>
    <row r="708" spans="1:23" ht="33" hidden="1" customHeight="1" x14ac:dyDescent="0.25">
      <c r="A708" s="13"/>
      <c r="B708" s="84"/>
      <c r="C708" s="1"/>
      <c r="D708" s="36">
        <f>_xlfn.XLOOKUP(C708,'Export Action'!$A$3:$A$1999,'Export Action'!$X$3:$X$1999)</f>
        <v>0</v>
      </c>
      <c r="E708" s="1"/>
      <c r="F708" s="1"/>
      <c r="G708" s="68"/>
      <c r="H708" s="71"/>
      <c r="I708" s="71"/>
      <c r="J708" s="1"/>
      <c r="K708" s="1"/>
      <c r="L708" s="1"/>
      <c r="M708" s="5"/>
      <c r="N708" s="5"/>
      <c r="O708" s="5"/>
      <c r="P708" s="31"/>
      <c r="Q708" s="1"/>
      <c r="R708" s="64" t="str">
        <f>IF(OR(_xlfn.XLOOKUP(C708,'Export Action'!$A$3:$A$1999,'Export Action'!$AO$3:$AO$1999)="Communes ZRR./bassins de vie pop &gt; 50% ZRR",_xlfn.XLOOKUP(C708,'Export Action'!$A$3:$A$1999,'Export Action'!$AO$3:$AO$1999)="Contrats de relance et de transition écologique (CRTE) rural"),"Oui","Non")</f>
        <v>Non</v>
      </c>
      <c r="S708" s="73"/>
      <c r="T708" s="74">
        <f t="shared" si="12"/>
        <v>79</v>
      </c>
      <c r="U708" s="75"/>
      <c r="V708" s="8" t="str" cm="1">
        <f t="array" ref="V708">IF(SUMPRODUCT((Tableau13[NOM DE LA STRUCTURE]=Tableau13[[#This Row],[NOM DE LA STRUCTURE]])*Tableau13[MONTANT PROPOSE POUR L''ACTION])=0,"",SUMPRODUCT((Tableau13[NOM DE LA STRUCTURE]=Tableau13[[#This Row],[NOM DE LA STRUCTURE]])*Tableau13[MONTANT PROPOSE POUR L''ACTION]))</f>
        <v/>
      </c>
      <c r="W708" s="79"/>
    </row>
    <row r="709" spans="1:23" ht="33" hidden="1" customHeight="1" x14ac:dyDescent="0.25">
      <c r="A709" s="13"/>
      <c r="B709" s="84"/>
      <c r="C709" s="1"/>
      <c r="D709" s="36">
        <f>_xlfn.XLOOKUP(C709,'Export Action'!$A$3:$A$1999,'Export Action'!$X$3:$X$1999)</f>
        <v>0</v>
      </c>
      <c r="E709" s="1"/>
      <c r="F709" s="1"/>
      <c r="G709" s="68"/>
      <c r="H709" s="71"/>
      <c r="I709" s="71"/>
      <c r="J709" s="1"/>
      <c r="K709" s="1"/>
      <c r="L709" s="1"/>
      <c r="M709" s="5"/>
      <c r="N709" s="5"/>
      <c r="O709" s="5"/>
      <c r="P709" s="31"/>
      <c r="Q709" s="1"/>
      <c r="R709" s="64" t="str">
        <f>IF(OR(_xlfn.XLOOKUP(C709,'Export Action'!$A$3:$A$1999,'Export Action'!$AO$3:$AO$1999)="Communes ZRR./bassins de vie pop &gt; 50% ZRR",_xlfn.XLOOKUP(C709,'Export Action'!$A$3:$A$1999,'Export Action'!$AO$3:$AO$1999)="Contrats de relance et de transition écologique (CRTE) rural"),"Oui","Non")</f>
        <v>Non</v>
      </c>
      <c r="S709" s="73"/>
      <c r="T709" s="74">
        <f t="shared" si="12"/>
        <v>79</v>
      </c>
      <c r="U709" s="75"/>
      <c r="V709" s="8" t="str" cm="1">
        <f t="array" ref="V709">IF(SUMPRODUCT((Tableau13[NOM DE LA STRUCTURE]=Tableau13[[#This Row],[NOM DE LA STRUCTURE]])*Tableau13[MONTANT PROPOSE POUR L''ACTION])=0,"",SUMPRODUCT((Tableau13[NOM DE LA STRUCTURE]=Tableau13[[#This Row],[NOM DE LA STRUCTURE]])*Tableau13[MONTANT PROPOSE POUR L''ACTION]))</f>
        <v/>
      </c>
      <c r="W709" s="79"/>
    </row>
    <row r="710" spans="1:23" ht="33" hidden="1" customHeight="1" x14ac:dyDescent="0.25">
      <c r="A710" s="13"/>
      <c r="B710" s="84"/>
      <c r="C710" s="1"/>
      <c r="D710" s="36">
        <f>_xlfn.XLOOKUP(C710,'Export Action'!$A$3:$A$1999,'Export Action'!$X$3:$X$1999)</f>
        <v>0</v>
      </c>
      <c r="E710" s="1"/>
      <c r="F710" s="1"/>
      <c r="G710" s="68"/>
      <c r="H710" s="71"/>
      <c r="I710" s="71"/>
      <c r="J710" s="1"/>
      <c r="K710" s="1"/>
      <c r="L710" s="1"/>
      <c r="M710" s="5"/>
      <c r="N710" s="5"/>
      <c r="O710" s="5"/>
      <c r="P710" s="31"/>
      <c r="Q710" s="1"/>
      <c r="R710" s="64" t="str">
        <f>IF(OR(_xlfn.XLOOKUP(C710,'Export Action'!$A$3:$A$1999,'Export Action'!$AO$3:$AO$1999)="Communes ZRR./bassins de vie pop &gt; 50% ZRR",_xlfn.XLOOKUP(C710,'Export Action'!$A$3:$A$1999,'Export Action'!$AO$3:$AO$1999)="Contrats de relance et de transition écologique (CRTE) rural"),"Oui","Non")</f>
        <v>Non</v>
      </c>
      <c r="S710" s="73"/>
      <c r="T710" s="74">
        <f t="shared" si="12"/>
        <v>79</v>
      </c>
      <c r="U710" s="75"/>
      <c r="V710" s="8" t="str" cm="1">
        <f t="array" ref="V710">IF(SUMPRODUCT((Tableau13[NOM DE LA STRUCTURE]=Tableau13[[#This Row],[NOM DE LA STRUCTURE]])*Tableau13[MONTANT PROPOSE POUR L''ACTION])=0,"",SUMPRODUCT((Tableau13[NOM DE LA STRUCTURE]=Tableau13[[#This Row],[NOM DE LA STRUCTURE]])*Tableau13[MONTANT PROPOSE POUR L''ACTION]))</f>
        <v/>
      </c>
      <c r="W710" s="79"/>
    </row>
    <row r="711" spans="1:23" ht="33" hidden="1" customHeight="1" x14ac:dyDescent="0.25">
      <c r="A711" s="13"/>
      <c r="B711" s="84"/>
      <c r="C711" s="1"/>
      <c r="D711" s="36">
        <f>_xlfn.XLOOKUP(C711,'Export Action'!$A$3:$A$1999,'Export Action'!$X$3:$X$1999)</f>
        <v>0</v>
      </c>
      <c r="E711" s="1"/>
      <c r="F711" s="1"/>
      <c r="G711" s="68"/>
      <c r="H711" s="71"/>
      <c r="I711" s="71"/>
      <c r="J711" s="1"/>
      <c r="K711" s="1"/>
      <c r="L711" s="1"/>
      <c r="M711" s="5"/>
      <c r="N711" s="5"/>
      <c r="O711" s="5"/>
      <c r="P711" s="31"/>
      <c r="Q711" s="1"/>
      <c r="R711" s="64" t="str">
        <f>IF(OR(_xlfn.XLOOKUP(C711,'Export Action'!$A$3:$A$1999,'Export Action'!$AO$3:$AO$1999)="Communes ZRR./bassins de vie pop &gt; 50% ZRR",_xlfn.XLOOKUP(C711,'Export Action'!$A$3:$A$1999,'Export Action'!$AO$3:$AO$1999)="Contrats de relance et de transition écologique (CRTE) rural"),"Oui","Non")</f>
        <v>Non</v>
      </c>
      <c r="S711" s="73"/>
      <c r="T711" s="74">
        <f t="shared" si="12"/>
        <v>79</v>
      </c>
      <c r="U711" s="75"/>
      <c r="V711" s="8" t="str" cm="1">
        <f t="array" ref="V711">IF(SUMPRODUCT((Tableau13[NOM DE LA STRUCTURE]=Tableau13[[#This Row],[NOM DE LA STRUCTURE]])*Tableau13[MONTANT PROPOSE POUR L''ACTION])=0,"",SUMPRODUCT((Tableau13[NOM DE LA STRUCTURE]=Tableau13[[#This Row],[NOM DE LA STRUCTURE]])*Tableau13[MONTANT PROPOSE POUR L''ACTION]))</f>
        <v/>
      </c>
      <c r="W711" s="79"/>
    </row>
    <row r="712" spans="1:23" ht="33" hidden="1" customHeight="1" x14ac:dyDescent="0.25">
      <c r="A712" s="13"/>
      <c r="B712" s="84"/>
      <c r="C712" s="1"/>
      <c r="D712" s="36">
        <f>_xlfn.XLOOKUP(C712,'Export Action'!$A$3:$A$1999,'Export Action'!$X$3:$X$1999)</f>
        <v>0</v>
      </c>
      <c r="E712" s="1"/>
      <c r="F712" s="1"/>
      <c r="G712" s="68"/>
      <c r="H712" s="71"/>
      <c r="I712" s="71"/>
      <c r="J712" s="1"/>
      <c r="K712" s="1"/>
      <c r="L712" s="1"/>
      <c r="M712" s="5"/>
      <c r="N712" s="5"/>
      <c r="O712" s="5"/>
      <c r="P712" s="31"/>
      <c r="Q712" s="1"/>
      <c r="R712" s="64" t="str">
        <f>IF(OR(_xlfn.XLOOKUP(C712,'Export Action'!$A$3:$A$1999,'Export Action'!$AO$3:$AO$1999)="Communes ZRR./bassins de vie pop &gt; 50% ZRR",_xlfn.XLOOKUP(C712,'Export Action'!$A$3:$A$1999,'Export Action'!$AO$3:$AO$1999)="Contrats de relance et de transition écologique (CRTE) rural"),"Oui","Non")</f>
        <v>Non</v>
      </c>
      <c r="S712" s="73"/>
      <c r="T712" s="74">
        <f t="shared" si="12"/>
        <v>79</v>
      </c>
      <c r="U712" s="75"/>
      <c r="V712" s="8" t="str" cm="1">
        <f t="array" ref="V712">IF(SUMPRODUCT((Tableau13[NOM DE LA STRUCTURE]=Tableau13[[#This Row],[NOM DE LA STRUCTURE]])*Tableau13[MONTANT PROPOSE POUR L''ACTION])=0,"",SUMPRODUCT((Tableau13[NOM DE LA STRUCTURE]=Tableau13[[#This Row],[NOM DE LA STRUCTURE]])*Tableau13[MONTANT PROPOSE POUR L''ACTION]))</f>
        <v/>
      </c>
      <c r="W712" s="79"/>
    </row>
    <row r="713" spans="1:23" ht="33" hidden="1" customHeight="1" x14ac:dyDescent="0.25">
      <c r="A713" s="13"/>
      <c r="B713" s="84"/>
      <c r="C713" s="1"/>
      <c r="D713" s="36">
        <f>_xlfn.XLOOKUP(C713,'Export Action'!$A$3:$A$1999,'Export Action'!$X$3:$X$1999)</f>
        <v>0</v>
      </c>
      <c r="E713" s="1"/>
      <c r="F713" s="1"/>
      <c r="G713" s="68"/>
      <c r="H713" s="71"/>
      <c r="I713" s="71"/>
      <c r="J713" s="1"/>
      <c r="K713" s="1"/>
      <c r="L713" s="1"/>
      <c r="M713" s="5"/>
      <c r="N713" s="5"/>
      <c r="O713" s="5"/>
      <c r="P713" s="31"/>
      <c r="Q713" s="1"/>
      <c r="R713" s="64" t="str">
        <f>IF(OR(_xlfn.XLOOKUP(C713,'Export Action'!$A$3:$A$1999,'Export Action'!$AO$3:$AO$1999)="Communes ZRR./bassins de vie pop &gt; 50% ZRR",_xlfn.XLOOKUP(C713,'Export Action'!$A$3:$A$1999,'Export Action'!$AO$3:$AO$1999)="Contrats de relance et de transition écologique (CRTE) rural"),"Oui","Non")</f>
        <v>Non</v>
      </c>
      <c r="S713" s="73"/>
      <c r="T713" s="74">
        <f t="shared" si="12"/>
        <v>79</v>
      </c>
      <c r="U713" s="75"/>
      <c r="V713" s="8" t="str" cm="1">
        <f t="array" ref="V713">IF(SUMPRODUCT((Tableau13[NOM DE LA STRUCTURE]=Tableau13[[#This Row],[NOM DE LA STRUCTURE]])*Tableau13[MONTANT PROPOSE POUR L''ACTION])=0,"",SUMPRODUCT((Tableau13[NOM DE LA STRUCTURE]=Tableau13[[#This Row],[NOM DE LA STRUCTURE]])*Tableau13[MONTANT PROPOSE POUR L''ACTION]))</f>
        <v/>
      </c>
      <c r="W713" s="79"/>
    </row>
    <row r="714" spans="1:23" ht="33" hidden="1" customHeight="1" x14ac:dyDescent="0.25">
      <c r="A714" s="13"/>
      <c r="B714" s="84"/>
      <c r="C714" s="1"/>
      <c r="D714" s="36">
        <f>_xlfn.XLOOKUP(C714,'Export Action'!$A$3:$A$1999,'Export Action'!$X$3:$X$1999)</f>
        <v>0</v>
      </c>
      <c r="E714" s="1"/>
      <c r="F714" s="1"/>
      <c r="G714" s="68"/>
      <c r="H714" s="71"/>
      <c r="I714" s="71"/>
      <c r="J714" s="1"/>
      <c r="K714" s="1"/>
      <c r="L714" s="1"/>
      <c r="M714" s="5"/>
      <c r="N714" s="5"/>
      <c r="O714" s="5"/>
      <c r="P714" s="31"/>
      <c r="Q714" s="1"/>
      <c r="R714" s="64" t="str">
        <f>IF(OR(_xlfn.XLOOKUP(C714,'Export Action'!$A$3:$A$1999,'Export Action'!$AO$3:$AO$1999)="Communes ZRR./bassins de vie pop &gt; 50% ZRR",_xlfn.XLOOKUP(C714,'Export Action'!$A$3:$A$1999,'Export Action'!$AO$3:$AO$1999)="Contrats de relance et de transition écologique (CRTE) rural"),"Oui","Non")</f>
        <v>Non</v>
      </c>
      <c r="S714" s="73"/>
      <c r="T714" s="74">
        <f t="shared" si="12"/>
        <v>79</v>
      </c>
      <c r="U714" s="75"/>
      <c r="V714" s="8" t="str" cm="1">
        <f t="array" ref="V714">IF(SUMPRODUCT((Tableau13[NOM DE LA STRUCTURE]=Tableau13[[#This Row],[NOM DE LA STRUCTURE]])*Tableau13[MONTANT PROPOSE POUR L''ACTION])=0,"",SUMPRODUCT((Tableau13[NOM DE LA STRUCTURE]=Tableau13[[#This Row],[NOM DE LA STRUCTURE]])*Tableau13[MONTANT PROPOSE POUR L''ACTION]))</f>
        <v/>
      </c>
      <c r="W714" s="79"/>
    </row>
    <row r="715" spans="1:23" ht="33" hidden="1" customHeight="1" x14ac:dyDescent="0.25">
      <c r="A715" s="13"/>
      <c r="B715" s="84"/>
      <c r="C715" s="1"/>
      <c r="D715" s="36">
        <f>_xlfn.XLOOKUP(C715,'Export Action'!$A$3:$A$1999,'Export Action'!$X$3:$X$1999)</f>
        <v>0</v>
      </c>
      <c r="E715" s="1"/>
      <c r="F715" s="1"/>
      <c r="G715" s="68"/>
      <c r="H715" s="71"/>
      <c r="I715" s="71"/>
      <c r="J715" s="1"/>
      <c r="K715" s="1"/>
      <c r="L715" s="1"/>
      <c r="M715" s="5"/>
      <c r="N715" s="5"/>
      <c r="O715" s="5"/>
      <c r="P715" s="31"/>
      <c r="Q715" s="1"/>
      <c r="R715" s="64" t="str">
        <f>IF(OR(_xlfn.XLOOKUP(C715,'Export Action'!$A$3:$A$1999,'Export Action'!$AO$3:$AO$1999)="Communes ZRR./bassins de vie pop &gt; 50% ZRR",_xlfn.XLOOKUP(C715,'Export Action'!$A$3:$A$1999,'Export Action'!$AO$3:$AO$1999)="Contrats de relance et de transition écologique (CRTE) rural"),"Oui","Non")</f>
        <v>Non</v>
      </c>
      <c r="S715" s="73"/>
      <c r="T715" s="74">
        <f t="shared" si="12"/>
        <v>79</v>
      </c>
      <c r="U715" s="75"/>
      <c r="V715" s="8" t="str" cm="1">
        <f t="array" ref="V715">IF(SUMPRODUCT((Tableau13[NOM DE LA STRUCTURE]=Tableau13[[#This Row],[NOM DE LA STRUCTURE]])*Tableau13[MONTANT PROPOSE POUR L''ACTION])=0,"",SUMPRODUCT((Tableau13[NOM DE LA STRUCTURE]=Tableau13[[#This Row],[NOM DE LA STRUCTURE]])*Tableau13[MONTANT PROPOSE POUR L''ACTION]))</f>
        <v/>
      </c>
      <c r="W715" s="79"/>
    </row>
    <row r="716" spans="1:23" ht="33" hidden="1" customHeight="1" x14ac:dyDescent="0.25">
      <c r="A716" s="13"/>
      <c r="B716" s="84"/>
      <c r="C716" s="1"/>
      <c r="D716" s="36">
        <f>_xlfn.XLOOKUP(C716,'Export Action'!$A$3:$A$1999,'Export Action'!$X$3:$X$1999)</f>
        <v>0</v>
      </c>
      <c r="E716" s="1"/>
      <c r="F716" s="1"/>
      <c r="G716" s="68"/>
      <c r="H716" s="71"/>
      <c r="I716" s="71"/>
      <c r="J716" s="1"/>
      <c r="K716" s="1"/>
      <c r="L716" s="1"/>
      <c r="M716" s="5"/>
      <c r="N716" s="5"/>
      <c r="O716" s="5"/>
      <c r="P716" s="31"/>
      <c r="Q716" s="1"/>
      <c r="R716" s="64" t="str">
        <f>IF(OR(_xlfn.XLOOKUP(C716,'Export Action'!$A$3:$A$1999,'Export Action'!$AO$3:$AO$1999)="Communes ZRR./bassins de vie pop &gt; 50% ZRR",_xlfn.XLOOKUP(C716,'Export Action'!$A$3:$A$1999,'Export Action'!$AO$3:$AO$1999)="Contrats de relance et de transition écologique (CRTE) rural"),"Oui","Non")</f>
        <v>Non</v>
      </c>
      <c r="S716" s="73"/>
      <c r="T716" s="74">
        <f t="shared" si="12"/>
        <v>79</v>
      </c>
      <c r="U716" s="75"/>
      <c r="V716" s="8" t="str" cm="1">
        <f t="array" ref="V716">IF(SUMPRODUCT((Tableau13[NOM DE LA STRUCTURE]=Tableau13[[#This Row],[NOM DE LA STRUCTURE]])*Tableau13[MONTANT PROPOSE POUR L''ACTION])=0,"",SUMPRODUCT((Tableau13[NOM DE LA STRUCTURE]=Tableau13[[#This Row],[NOM DE LA STRUCTURE]])*Tableau13[MONTANT PROPOSE POUR L''ACTION]))</f>
        <v/>
      </c>
      <c r="W716" s="79"/>
    </row>
    <row r="717" spans="1:23" ht="33" hidden="1" customHeight="1" x14ac:dyDescent="0.25">
      <c r="A717" s="13"/>
      <c r="B717" s="84"/>
      <c r="C717" s="1"/>
      <c r="D717" s="36">
        <f>_xlfn.XLOOKUP(C717,'Export Action'!$A$3:$A$1999,'Export Action'!$X$3:$X$1999)</f>
        <v>0</v>
      </c>
      <c r="E717" s="1"/>
      <c r="F717" s="1"/>
      <c r="G717" s="68"/>
      <c r="H717" s="71"/>
      <c r="I717" s="71"/>
      <c r="J717" s="1"/>
      <c r="K717" s="1"/>
      <c r="L717" s="1"/>
      <c r="M717" s="5"/>
      <c r="N717" s="5"/>
      <c r="O717" s="5"/>
      <c r="P717" s="31"/>
      <c r="Q717" s="1"/>
      <c r="R717" s="64" t="str">
        <f>IF(OR(_xlfn.XLOOKUP(C717,'Export Action'!$A$3:$A$1999,'Export Action'!$AO$3:$AO$1999)="Communes ZRR./bassins de vie pop &gt; 50% ZRR",_xlfn.XLOOKUP(C717,'Export Action'!$A$3:$A$1999,'Export Action'!$AO$3:$AO$1999)="Contrats de relance et de transition écologique (CRTE) rural"),"Oui","Non")</f>
        <v>Non</v>
      </c>
      <c r="S717" s="73"/>
      <c r="T717" s="74">
        <f t="shared" si="12"/>
        <v>79</v>
      </c>
      <c r="U717" s="75"/>
      <c r="V717" s="8" t="str" cm="1">
        <f t="array" ref="V717">IF(SUMPRODUCT((Tableau13[NOM DE LA STRUCTURE]=Tableau13[[#This Row],[NOM DE LA STRUCTURE]])*Tableau13[MONTANT PROPOSE POUR L''ACTION])=0,"",SUMPRODUCT((Tableau13[NOM DE LA STRUCTURE]=Tableau13[[#This Row],[NOM DE LA STRUCTURE]])*Tableau13[MONTANT PROPOSE POUR L''ACTION]))</f>
        <v/>
      </c>
      <c r="W717" s="79"/>
    </row>
    <row r="718" spans="1:23" ht="33" hidden="1" customHeight="1" x14ac:dyDescent="0.25">
      <c r="A718" s="13"/>
      <c r="B718" s="84"/>
      <c r="C718" s="1"/>
      <c r="D718" s="36">
        <f>_xlfn.XLOOKUP(C718,'Export Action'!$A$3:$A$1999,'Export Action'!$X$3:$X$1999)</f>
        <v>0</v>
      </c>
      <c r="E718" s="1"/>
      <c r="F718" s="1"/>
      <c r="G718" s="68"/>
      <c r="H718" s="71"/>
      <c r="I718" s="71"/>
      <c r="J718" s="1"/>
      <c r="K718" s="1"/>
      <c r="L718" s="1"/>
      <c r="M718" s="5"/>
      <c r="N718" s="5"/>
      <c r="O718" s="5"/>
      <c r="P718" s="31"/>
      <c r="Q718" s="1"/>
      <c r="R718" s="64" t="str">
        <f>IF(OR(_xlfn.XLOOKUP(C718,'Export Action'!$A$3:$A$1999,'Export Action'!$AO$3:$AO$1999)="Communes ZRR./bassins de vie pop &gt; 50% ZRR",_xlfn.XLOOKUP(C718,'Export Action'!$A$3:$A$1999,'Export Action'!$AO$3:$AO$1999)="Contrats de relance et de transition écologique (CRTE) rural"),"Oui","Non")</f>
        <v>Non</v>
      </c>
      <c r="S718" s="73"/>
      <c r="T718" s="74">
        <f t="shared" si="12"/>
        <v>79</v>
      </c>
      <c r="U718" s="75"/>
      <c r="V718" s="8" t="str" cm="1">
        <f t="array" ref="V718">IF(SUMPRODUCT((Tableau13[NOM DE LA STRUCTURE]=Tableau13[[#This Row],[NOM DE LA STRUCTURE]])*Tableau13[MONTANT PROPOSE POUR L''ACTION])=0,"",SUMPRODUCT((Tableau13[NOM DE LA STRUCTURE]=Tableau13[[#This Row],[NOM DE LA STRUCTURE]])*Tableau13[MONTANT PROPOSE POUR L''ACTION]))</f>
        <v/>
      </c>
      <c r="W718" s="79"/>
    </row>
    <row r="719" spans="1:23" ht="33" hidden="1" customHeight="1" x14ac:dyDescent="0.25">
      <c r="A719" s="13"/>
      <c r="B719" s="84"/>
      <c r="C719" s="1"/>
      <c r="D719" s="36">
        <f>_xlfn.XLOOKUP(C719,'Export Action'!$A$3:$A$1999,'Export Action'!$X$3:$X$1999)</f>
        <v>0</v>
      </c>
      <c r="E719" s="1"/>
      <c r="F719" s="1"/>
      <c r="G719" s="68"/>
      <c r="H719" s="71"/>
      <c r="I719" s="71"/>
      <c r="J719" s="1"/>
      <c r="K719" s="1"/>
      <c r="L719" s="1"/>
      <c r="M719" s="5"/>
      <c r="N719" s="5"/>
      <c r="O719" s="5"/>
      <c r="P719" s="31"/>
      <c r="Q719" s="1"/>
      <c r="R719" s="64" t="str">
        <f>IF(OR(_xlfn.XLOOKUP(C719,'Export Action'!$A$3:$A$1999,'Export Action'!$AO$3:$AO$1999)="Communes ZRR./bassins de vie pop &gt; 50% ZRR",_xlfn.XLOOKUP(C719,'Export Action'!$A$3:$A$1999,'Export Action'!$AO$3:$AO$1999)="Contrats de relance et de transition écologique (CRTE) rural"),"Oui","Non")</f>
        <v>Non</v>
      </c>
      <c r="S719" s="73"/>
      <c r="T719" s="74">
        <f t="shared" si="12"/>
        <v>79</v>
      </c>
      <c r="U719" s="75"/>
      <c r="V719" s="8" t="str" cm="1">
        <f t="array" ref="V719">IF(SUMPRODUCT((Tableau13[NOM DE LA STRUCTURE]=Tableau13[[#This Row],[NOM DE LA STRUCTURE]])*Tableau13[MONTANT PROPOSE POUR L''ACTION])=0,"",SUMPRODUCT((Tableau13[NOM DE LA STRUCTURE]=Tableau13[[#This Row],[NOM DE LA STRUCTURE]])*Tableau13[MONTANT PROPOSE POUR L''ACTION]))</f>
        <v/>
      </c>
      <c r="W719" s="79"/>
    </row>
    <row r="720" spans="1:23" ht="33" hidden="1" customHeight="1" x14ac:dyDescent="0.25">
      <c r="A720" s="13"/>
      <c r="B720" s="84"/>
      <c r="C720" s="1"/>
      <c r="D720" s="36">
        <f>_xlfn.XLOOKUP(C720,'Export Action'!$A$3:$A$1999,'Export Action'!$X$3:$X$1999)</f>
        <v>0</v>
      </c>
      <c r="E720" s="1"/>
      <c r="F720" s="1"/>
      <c r="G720" s="68"/>
      <c r="H720" s="71"/>
      <c r="I720" s="71"/>
      <c r="J720" s="1"/>
      <c r="K720" s="1"/>
      <c r="L720" s="1"/>
      <c r="M720" s="5"/>
      <c r="N720" s="5"/>
      <c r="O720" s="5"/>
      <c r="P720" s="31"/>
      <c r="Q720" s="1"/>
      <c r="R720" s="64" t="str">
        <f>IF(OR(_xlfn.XLOOKUP(C720,'Export Action'!$A$3:$A$1999,'Export Action'!$AO$3:$AO$1999)="Communes ZRR./bassins de vie pop &gt; 50% ZRR",_xlfn.XLOOKUP(C720,'Export Action'!$A$3:$A$1999,'Export Action'!$AO$3:$AO$1999)="Contrats de relance et de transition écologique (CRTE) rural"),"Oui","Non")</f>
        <v>Non</v>
      </c>
      <c r="S720" s="73"/>
      <c r="T720" s="74">
        <f t="shared" si="12"/>
        <v>79</v>
      </c>
      <c r="U720" s="75"/>
      <c r="V720" s="8" t="str" cm="1">
        <f t="array" ref="V720">IF(SUMPRODUCT((Tableau13[NOM DE LA STRUCTURE]=Tableau13[[#This Row],[NOM DE LA STRUCTURE]])*Tableau13[MONTANT PROPOSE POUR L''ACTION])=0,"",SUMPRODUCT((Tableau13[NOM DE LA STRUCTURE]=Tableau13[[#This Row],[NOM DE LA STRUCTURE]])*Tableau13[MONTANT PROPOSE POUR L''ACTION]))</f>
        <v/>
      </c>
      <c r="W720" s="79"/>
    </row>
    <row r="721" spans="1:23" ht="33" hidden="1" customHeight="1" x14ac:dyDescent="0.25">
      <c r="A721" s="13"/>
      <c r="B721" s="84"/>
      <c r="C721" s="1"/>
      <c r="D721" s="36">
        <f>_xlfn.XLOOKUP(C721,'Export Action'!$A$3:$A$1999,'Export Action'!$X$3:$X$1999)</f>
        <v>0</v>
      </c>
      <c r="E721" s="1"/>
      <c r="F721" s="1"/>
      <c r="G721" s="68"/>
      <c r="H721" s="71"/>
      <c r="I721" s="71"/>
      <c r="J721" s="1"/>
      <c r="K721" s="1"/>
      <c r="L721" s="1"/>
      <c r="M721" s="5"/>
      <c r="N721" s="5"/>
      <c r="O721" s="5"/>
      <c r="P721" s="31"/>
      <c r="Q721" s="1"/>
      <c r="R721" s="64" t="str">
        <f>IF(OR(_xlfn.XLOOKUP(C721,'Export Action'!$A$3:$A$1999,'Export Action'!$AO$3:$AO$1999)="Communes ZRR./bassins de vie pop &gt; 50% ZRR",_xlfn.XLOOKUP(C721,'Export Action'!$A$3:$A$1999,'Export Action'!$AO$3:$AO$1999)="Contrats de relance et de transition écologique (CRTE) rural"),"Oui","Non")</f>
        <v>Non</v>
      </c>
      <c r="S721" s="73"/>
      <c r="T721" s="74">
        <f t="shared" si="12"/>
        <v>79</v>
      </c>
      <c r="U721" s="75"/>
      <c r="V721" s="8" t="str" cm="1">
        <f t="array" ref="V721">IF(SUMPRODUCT((Tableau13[NOM DE LA STRUCTURE]=Tableau13[[#This Row],[NOM DE LA STRUCTURE]])*Tableau13[MONTANT PROPOSE POUR L''ACTION])=0,"",SUMPRODUCT((Tableau13[NOM DE LA STRUCTURE]=Tableau13[[#This Row],[NOM DE LA STRUCTURE]])*Tableau13[MONTANT PROPOSE POUR L''ACTION]))</f>
        <v/>
      </c>
      <c r="W721" s="79"/>
    </row>
    <row r="722" spans="1:23" ht="33" hidden="1" customHeight="1" x14ac:dyDescent="0.25">
      <c r="A722" s="13"/>
      <c r="B722" s="84"/>
      <c r="C722" s="1"/>
      <c r="D722" s="36">
        <f>_xlfn.XLOOKUP(C722,'Export Action'!$A$3:$A$1999,'Export Action'!$X$3:$X$1999)</f>
        <v>0</v>
      </c>
      <c r="E722" s="1"/>
      <c r="F722" s="1"/>
      <c r="G722" s="68"/>
      <c r="H722" s="71"/>
      <c r="I722" s="71"/>
      <c r="J722" s="1"/>
      <c r="K722" s="1"/>
      <c r="L722" s="1"/>
      <c r="M722" s="5"/>
      <c r="N722" s="5"/>
      <c r="O722" s="5"/>
      <c r="P722" s="31"/>
      <c r="Q722" s="1"/>
      <c r="R722" s="64" t="str">
        <f>IF(OR(_xlfn.XLOOKUP(C722,'Export Action'!$A$3:$A$1999,'Export Action'!$AO$3:$AO$1999)="Communes ZRR./bassins de vie pop &gt; 50% ZRR",_xlfn.XLOOKUP(C722,'Export Action'!$A$3:$A$1999,'Export Action'!$AO$3:$AO$1999)="Contrats de relance et de transition écologique (CRTE) rural"),"Oui","Non")</f>
        <v>Non</v>
      </c>
      <c r="S722" s="73"/>
      <c r="T722" s="74">
        <f t="shared" si="12"/>
        <v>79</v>
      </c>
      <c r="U722" s="75"/>
      <c r="V722" s="8" t="str" cm="1">
        <f t="array" ref="V722">IF(SUMPRODUCT((Tableau13[NOM DE LA STRUCTURE]=Tableau13[[#This Row],[NOM DE LA STRUCTURE]])*Tableau13[MONTANT PROPOSE POUR L''ACTION])=0,"",SUMPRODUCT((Tableau13[NOM DE LA STRUCTURE]=Tableau13[[#This Row],[NOM DE LA STRUCTURE]])*Tableau13[MONTANT PROPOSE POUR L''ACTION]))</f>
        <v/>
      </c>
      <c r="W722" s="79"/>
    </row>
    <row r="723" spans="1:23" ht="33" hidden="1" customHeight="1" x14ac:dyDescent="0.25">
      <c r="A723" s="13"/>
      <c r="B723" s="84"/>
      <c r="C723" s="1"/>
      <c r="D723" s="36">
        <f>_xlfn.XLOOKUP(C723,'Export Action'!$A$3:$A$1999,'Export Action'!$X$3:$X$1999)</f>
        <v>0</v>
      </c>
      <c r="E723" s="1"/>
      <c r="F723" s="1"/>
      <c r="G723" s="68"/>
      <c r="H723" s="71"/>
      <c r="I723" s="71"/>
      <c r="J723" s="1"/>
      <c r="K723" s="1"/>
      <c r="L723" s="1"/>
      <c r="M723" s="5"/>
      <c r="N723" s="5"/>
      <c r="O723" s="5"/>
      <c r="P723" s="31"/>
      <c r="Q723" s="1"/>
      <c r="R723" s="64" t="str">
        <f>IF(OR(_xlfn.XLOOKUP(C723,'Export Action'!$A$3:$A$1999,'Export Action'!$AO$3:$AO$1999)="Communes ZRR./bassins de vie pop &gt; 50% ZRR",_xlfn.XLOOKUP(C723,'Export Action'!$A$3:$A$1999,'Export Action'!$AO$3:$AO$1999)="Contrats de relance et de transition écologique (CRTE) rural"),"Oui","Non")</f>
        <v>Non</v>
      </c>
      <c r="S723" s="73"/>
      <c r="T723" s="74">
        <f t="shared" si="12"/>
        <v>79</v>
      </c>
      <c r="U723" s="75"/>
      <c r="V723" s="8" t="str" cm="1">
        <f t="array" ref="V723">IF(SUMPRODUCT((Tableau13[NOM DE LA STRUCTURE]=Tableau13[[#This Row],[NOM DE LA STRUCTURE]])*Tableau13[MONTANT PROPOSE POUR L''ACTION])=0,"",SUMPRODUCT((Tableau13[NOM DE LA STRUCTURE]=Tableau13[[#This Row],[NOM DE LA STRUCTURE]])*Tableau13[MONTANT PROPOSE POUR L''ACTION]))</f>
        <v/>
      </c>
      <c r="W723" s="79"/>
    </row>
    <row r="724" spans="1:23" ht="33" hidden="1" customHeight="1" x14ac:dyDescent="0.25">
      <c r="A724" s="13"/>
      <c r="B724" s="84"/>
      <c r="C724" s="1"/>
      <c r="D724" s="36">
        <f>_xlfn.XLOOKUP(C724,'Export Action'!$A$3:$A$1999,'Export Action'!$X$3:$X$1999)</f>
        <v>0</v>
      </c>
      <c r="E724" s="1"/>
      <c r="F724" s="1"/>
      <c r="G724" s="68"/>
      <c r="H724" s="71"/>
      <c r="I724" s="71"/>
      <c r="J724" s="1"/>
      <c r="K724" s="1"/>
      <c r="L724" s="1"/>
      <c r="M724" s="5"/>
      <c r="N724" s="5"/>
      <c r="O724" s="5"/>
      <c r="P724" s="31"/>
      <c r="Q724" s="1"/>
      <c r="R724" s="64" t="str">
        <f>IF(OR(_xlfn.XLOOKUP(C724,'Export Action'!$A$3:$A$1999,'Export Action'!$AO$3:$AO$1999)="Communes ZRR./bassins de vie pop &gt; 50% ZRR",_xlfn.XLOOKUP(C724,'Export Action'!$A$3:$A$1999,'Export Action'!$AO$3:$AO$1999)="Contrats de relance et de transition écologique (CRTE) rural"),"Oui","Non")</f>
        <v>Non</v>
      </c>
      <c r="S724" s="73"/>
      <c r="T724" s="74">
        <f t="shared" si="12"/>
        <v>79</v>
      </c>
      <c r="U724" s="75"/>
      <c r="V724" s="8" t="str" cm="1">
        <f t="array" ref="V724">IF(SUMPRODUCT((Tableau13[NOM DE LA STRUCTURE]=Tableau13[[#This Row],[NOM DE LA STRUCTURE]])*Tableau13[MONTANT PROPOSE POUR L''ACTION])=0,"",SUMPRODUCT((Tableau13[NOM DE LA STRUCTURE]=Tableau13[[#This Row],[NOM DE LA STRUCTURE]])*Tableau13[MONTANT PROPOSE POUR L''ACTION]))</f>
        <v/>
      </c>
      <c r="W724" s="79"/>
    </row>
    <row r="725" spans="1:23" ht="33" hidden="1" customHeight="1" x14ac:dyDescent="0.25">
      <c r="A725" s="13"/>
      <c r="B725" s="84"/>
      <c r="C725" s="1"/>
      <c r="D725" s="36">
        <f>_xlfn.XLOOKUP(C725,'Export Action'!$A$3:$A$1999,'Export Action'!$X$3:$X$1999)</f>
        <v>0</v>
      </c>
      <c r="E725" s="1"/>
      <c r="F725" s="1"/>
      <c r="G725" s="68"/>
      <c r="H725" s="71"/>
      <c r="I725" s="71"/>
      <c r="J725" s="1"/>
      <c r="K725" s="1"/>
      <c r="L725" s="1"/>
      <c r="M725" s="5"/>
      <c r="N725" s="5"/>
      <c r="O725" s="5"/>
      <c r="P725" s="31"/>
      <c r="Q725" s="1"/>
      <c r="R725" s="64" t="str">
        <f>IF(OR(_xlfn.XLOOKUP(C725,'Export Action'!$A$3:$A$1999,'Export Action'!$AO$3:$AO$1999)="Communes ZRR./bassins de vie pop &gt; 50% ZRR",_xlfn.XLOOKUP(C725,'Export Action'!$A$3:$A$1999,'Export Action'!$AO$3:$AO$1999)="Contrats de relance et de transition écologique (CRTE) rural"),"Oui","Non")</f>
        <v>Non</v>
      </c>
      <c r="S725" s="73"/>
      <c r="T725" s="74">
        <f t="shared" si="12"/>
        <v>79</v>
      </c>
      <c r="U725" s="75"/>
      <c r="V725" s="8" t="str" cm="1">
        <f t="array" ref="V725">IF(SUMPRODUCT((Tableau13[NOM DE LA STRUCTURE]=Tableau13[[#This Row],[NOM DE LA STRUCTURE]])*Tableau13[MONTANT PROPOSE POUR L''ACTION])=0,"",SUMPRODUCT((Tableau13[NOM DE LA STRUCTURE]=Tableau13[[#This Row],[NOM DE LA STRUCTURE]])*Tableau13[MONTANT PROPOSE POUR L''ACTION]))</f>
        <v/>
      </c>
      <c r="W725" s="79"/>
    </row>
    <row r="726" spans="1:23" ht="33" hidden="1" customHeight="1" x14ac:dyDescent="0.25">
      <c r="A726" s="13"/>
      <c r="B726" s="84"/>
      <c r="C726" s="1"/>
      <c r="D726" s="36">
        <f>_xlfn.XLOOKUP(C726,'Export Action'!$A$3:$A$1999,'Export Action'!$X$3:$X$1999)</f>
        <v>0</v>
      </c>
      <c r="E726" s="1"/>
      <c r="F726" s="1"/>
      <c r="G726" s="68"/>
      <c r="H726" s="71"/>
      <c r="I726" s="71"/>
      <c r="J726" s="1"/>
      <c r="K726" s="1"/>
      <c r="L726" s="1"/>
      <c r="M726" s="5"/>
      <c r="N726" s="5"/>
      <c r="O726" s="5"/>
      <c r="P726" s="31"/>
      <c r="Q726" s="1"/>
      <c r="R726" s="64" t="str">
        <f>IF(OR(_xlfn.XLOOKUP(C726,'Export Action'!$A$3:$A$1999,'Export Action'!$AO$3:$AO$1999)="Communes ZRR./bassins de vie pop &gt; 50% ZRR",_xlfn.XLOOKUP(C726,'Export Action'!$A$3:$A$1999,'Export Action'!$AO$3:$AO$1999)="Contrats de relance et de transition écologique (CRTE) rural"),"Oui","Non")</f>
        <v>Non</v>
      </c>
      <c r="S726" s="73"/>
      <c r="T726" s="74">
        <f t="shared" si="12"/>
        <v>79</v>
      </c>
      <c r="U726" s="75"/>
      <c r="V726" s="8" t="str" cm="1">
        <f t="array" ref="V726">IF(SUMPRODUCT((Tableau13[NOM DE LA STRUCTURE]=Tableau13[[#This Row],[NOM DE LA STRUCTURE]])*Tableau13[MONTANT PROPOSE POUR L''ACTION])=0,"",SUMPRODUCT((Tableau13[NOM DE LA STRUCTURE]=Tableau13[[#This Row],[NOM DE LA STRUCTURE]])*Tableau13[MONTANT PROPOSE POUR L''ACTION]))</f>
        <v/>
      </c>
      <c r="W726" s="79"/>
    </row>
    <row r="727" spans="1:23" ht="33" hidden="1" customHeight="1" x14ac:dyDescent="0.25">
      <c r="A727" s="13"/>
      <c r="B727" s="84"/>
      <c r="C727" s="1"/>
      <c r="D727" s="36">
        <f>_xlfn.XLOOKUP(C727,'Export Action'!$A$3:$A$1999,'Export Action'!$X$3:$X$1999)</f>
        <v>0</v>
      </c>
      <c r="E727" s="1"/>
      <c r="F727" s="1"/>
      <c r="G727" s="68"/>
      <c r="H727" s="71"/>
      <c r="I727" s="71"/>
      <c r="J727" s="1"/>
      <c r="K727" s="1"/>
      <c r="L727" s="1"/>
      <c r="M727" s="5"/>
      <c r="N727" s="5"/>
      <c r="O727" s="5"/>
      <c r="P727" s="31"/>
      <c r="Q727" s="1"/>
      <c r="R727" s="64" t="str">
        <f>IF(OR(_xlfn.XLOOKUP(C727,'Export Action'!$A$3:$A$1999,'Export Action'!$AO$3:$AO$1999)="Communes ZRR./bassins de vie pop &gt; 50% ZRR",_xlfn.XLOOKUP(C727,'Export Action'!$A$3:$A$1999,'Export Action'!$AO$3:$AO$1999)="Contrats de relance et de transition écologique (CRTE) rural"),"Oui","Non")</f>
        <v>Non</v>
      </c>
      <c r="S727" s="73"/>
      <c r="T727" s="74">
        <f t="shared" si="12"/>
        <v>79</v>
      </c>
      <c r="U727" s="75"/>
      <c r="V727" s="8" t="str" cm="1">
        <f t="array" ref="V727">IF(SUMPRODUCT((Tableau13[NOM DE LA STRUCTURE]=Tableau13[[#This Row],[NOM DE LA STRUCTURE]])*Tableau13[MONTANT PROPOSE POUR L''ACTION])=0,"",SUMPRODUCT((Tableau13[NOM DE LA STRUCTURE]=Tableau13[[#This Row],[NOM DE LA STRUCTURE]])*Tableau13[MONTANT PROPOSE POUR L''ACTION]))</f>
        <v/>
      </c>
      <c r="W727" s="79"/>
    </row>
    <row r="728" spans="1:23" ht="33" hidden="1" customHeight="1" x14ac:dyDescent="0.25">
      <c r="A728" s="13"/>
      <c r="B728" s="84"/>
      <c r="C728" s="1"/>
      <c r="D728" s="36">
        <f>_xlfn.XLOOKUP(C728,'Export Action'!$A$3:$A$1999,'Export Action'!$X$3:$X$1999)</f>
        <v>0</v>
      </c>
      <c r="E728" s="1"/>
      <c r="F728" s="1"/>
      <c r="G728" s="68"/>
      <c r="H728" s="71"/>
      <c r="I728" s="71"/>
      <c r="J728" s="1"/>
      <c r="K728" s="1"/>
      <c r="L728" s="1"/>
      <c r="M728" s="5"/>
      <c r="N728" s="5"/>
      <c r="O728" s="5"/>
      <c r="P728" s="31"/>
      <c r="Q728" s="1"/>
      <c r="R728" s="64" t="str">
        <f>IF(OR(_xlfn.XLOOKUP(C728,'Export Action'!$A$3:$A$1999,'Export Action'!$AO$3:$AO$1999)="Communes ZRR./bassins de vie pop &gt; 50% ZRR",_xlfn.XLOOKUP(C728,'Export Action'!$A$3:$A$1999,'Export Action'!$AO$3:$AO$1999)="Contrats de relance et de transition écologique (CRTE) rural"),"Oui","Non")</f>
        <v>Non</v>
      </c>
      <c r="S728" s="73"/>
      <c r="T728" s="74">
        <f t="shared" si="12"/>
        <v>79</v>
      </c>
      <c r="U728" s="75"/>
      <c r="V728" s="8" t="str" cm="1">
        <f t="array" ref="V728">IF(SUMPRODUCT((Tableau13[NOM DE LA STRUCTURE]=Tableau13[[#This Row],[NOM DE LA STRUCTURE]])*Tableau13[MONTANT PROPOSE POUR L''ACTION])=0,"",SUMPRODUCT((Tableau13[NOM DE LA STRUCTURE]=Tableau13[[#This Row],[NOM DE LA STRUCTURE]])*Tableau13[MONTANT PROPOSE POUR L''ACTION]))</f>
        <v/>
      </c>
      <c r="W728" s="79"/>
    </row>
    <row r="729" spans="1:23" ht="33" hidden="1" customHeight="1" x14ac:dyDescent="0.25">
      <c r="A729" s="13"/>
      <c r="B729" s="84"/>
      <c r="C729" s="1"/>
      <c r="D729" s="36">
        <f>_xlfn.XLOOKUP(C729,'Export Action'!$A$3:$A$1999,'Export Action'!$X$3:$X$1999)</f>
        <v>0</v>
      </c>
      <c r="E729" s="1"/>
      <c r="F729" s="1"/>
      <c r="G729" s="68"/>
      <c r="H729" s="71"/>
      <c r="I729" s="71"/>
      <c r="J729" s="1"/>
      <c r="K729" s="1"/>
      <c r="L729" s="1"/>
      <c r="M729" s="5"/>
      <c r="N729" s="5"/>
      <c r="O729" s="5"/>
      <c r="P729" s="31"/>
      <c r="Q729" s="1"/>
      <c r="R729" s="64" t="str">
        <f>IF(OR(_xlfn.XLOOKUP(C729,'Export Action'!$A$3:$A$1999,'Export Action'!$AO$3:$AO$1999)="Communes ZRR./bassins de vie pop &gt; 50% ZRR",_xlfn.XLOOKUP(C729,'Export Action'!$A$3:$A$1999,'Export Action'!$AO$3:$AO$1999)="Contrats de relance et de transition écologique (CRTE) rural"),"Oui","Non")</f>
        <v>Non</v>
      </c>
      <c r="S729" s="73"/>
      <c r="T729" s="74">
        <f t="shared" si="12"/>
        <v>79</v>
      </c>
      <c r="U729" s="75"/>
      <c r="V729" s="8" t="str" cm="1">
        <f t="array" ref="V729">IF(SUMPRODUCT((Tableau13[NOM DE LA STRUCTURE]=Tableau13[[#This Row],[NOM DE LA STRUCTURE]])*Tableau13[MONTANT PROPOSE POUR L''ACTION])=0,"",SUMPRODUCT((Tableau13[NOM DE LA STRUCTURE]=Tableau13[[#This Row],[NOM DE LA STRUCTURE]])*Tableau13[MONTANT PROPOSE POUR L''ACTION]))</f>
        <v/>
      </c>
      <c r="W729" s="79"/>
    </row>
    <row r="730" spans="1:23" ht="33" hidden="1" customHeight="1" x14ac:dyDescent="0.25">
      <c r="A730" s="13"/>
      <c r="B730" s="84"/>
      <c r="C730" s="1"/>
      <c r="D730" s="36">
        <f>_xlfn.XLOOKUP(C730,'Export Action'!$A$3:$A$1999,'Export Action'!$X$3:$X$1999)</f>
        <v>0</v>
      </c>
      <c r="E730" s="1"/>
      <c r="F730" s="1"/>
      <c r="G730" s="68"/>
      <c r="H730" s="71"/>
      <c r="I730" s="71"/>
      <c r="J730" s="1"/>
      <c r="K730" s="1"/>
      <c r="L730" s="1"/>
      <c r="M730" s="5"/>
      <c r="N730" s="5"/>
      <c r="O730" s="5"/>
      <c r="P730" s="31"/>
      <c r="Q730" s="1"/>
      <c r="R730" s="64" t="str">
        <f>IF(OR(_xlfn.XLOOKUP(C730,'Export Action'!$A$3:$A$1999,'Export Action'!$AO$3:$AO$1999)="Communes ZRR./bassins de vie pop &gt; 50% ZRR",_xlfn.XLOOKUP(C730,'Export Action'!$A$3:$A$1999,'Export Action'!$AO$3:$AO$1999)="Contrats de relance et de transition écologique (CRTE) rural"),"Oui","Non")</f>
        <v>Non</v>
      </c>
      <c r="S730" s="73"/>
      <c r="T730" s="74">
        <f t="shared" si="12"/>
        <v>79</v>
      </c>
      <c r="U730" s="75"/>
      <c r="V730" s="8" t="str" cm="1">
        <f t="array" ref="V730">IF(SUMPRODUCT((Tableau13[NOM DE LA STRUCTURE]=Tableau13[[#This Row],[NOM DE LA STRUCTURE]])*Tableau13[MONTANT PROPOSE POUR L''ACTION])=0,"",SUMPRODUCT((Tableau13[NOM DE LA STRUCTURE]=Tableau13[[#This Row],[NOM DE LA STRUCTURE]])*Tableau13[MONTANT PROPOSE POUR L''ACTION]))</f>
        <v/>
      </c>
      <c r="W730" s="79"/>
    </row>
    <row r="731" spans="1:23" ht="33" hidden="1" customHeight="1" x14ac:dyDescent="0.25">
      <c r="A731" s="13"/>
      <c r="B731" s="84"/>
      <c r="C731" s="1"/>
      <c r="D731" s="36">
        <f>_xlfn.XLOOKUP(C731,'Export Action'!$A$3:$A$1999,'Export Action'!$X$3:$X$1999)</f>
        <v>0</v>
      </c>
      <c r="E731" s="1"/>
      <c r="F731" s="1"/>
      <c r="G731" s="68"/>
      <c r="H731" s="71"/>
      <c r="I731" s="71"/>
      <c r="J731" s="1"/>
      <c r="K731" s="1"/>
      <c r="L731" s="1"/>
      <c r="M731" s="5"/>
      <c r="N731" s="5"/>
      <c r="O731" s="5"/>
      <c r="P731" s="31"/>
      <c r="Q731" s="1"/>
      <c r="R731" s="64" t="str">
        <f>IF(OR(_xlfn.XLOOKUP(C731,'Export Action'!$A$3:$A$1999,'Export Action'!$AO$3:$AO$1999)="Communes ZRR./bassins de vie pop &gt; 50% ZRR",_xlfn.XLOOKUP(C731,'Export Action'!$A$3:$A$1999,'Export Action'!$AO$3:$AO$1999)="Contrats de relance et de transition écologique (CRTE) rural"),"Oui","Non")</f>
        <v>Non</v>
      </c>
      <c r="S731" s="73"/>
      <c r="T731" s="74">
        <f t="shared" si="12"/>
        <v>79</v>
      </c>
      <c r="U731" s="75"/>
      <c r="V731" s="8" t="str" cm="1">
        <f t="array" ref="V731">IF(SUMPRODUCT((Tableau13[NOM DE LA STRUCTURE]=Tableau13[[#This Row],[NOM DE LA STRUCTURE]])*Tableau13[MONTANT PROPOSE POUR L''ACTION])=0,"",SUMPRODUCT((Tableau13[NOM DE LA STRUCTURE]=Tableau13[[#This Row],[NOM DE LA STRUCTURE]])*Tableau13[MONTANT PROPOSE POUR L''ACTION]))</f>
        <v/>
      </c>
      <c r="W731" s="79"/>
    </row>
    <row r="732" spans="1:23" ht="33" hidden="1" customHeight="1" x14ac:dyDescent="0.25">
      <c r="A732" s="13"/>
      <c r="B732" s="84"/>
      <c r="C732" s="1"/>
      <c r="D732" s="36">
        <f>_xlfn.XLOOKUP(C732,'Export Action'!$A$3:$A$1999,'Export Action'!$X$3:$X$1999)</f>
        <v>0</v>
      </c>
      <c r="E732" s="1"/>
      <c r="F732" s="1"/>
      <c r="G732" s="68"/>
      <c r="H732" s="71"/>
      <c r="I732" s="71"/>
      <c r="J732" s="1"/>
      <c r="K732" s="1"/>
      <c r="L732" s="1"/>
      <c r="M732" s="5"/>
      <c r="N732" s="5"/>
      <c r="O732" s="5"/>
      <c r="P732" s="31"/>
      <c r="Q732" s="1"/>
      <c r="R732" s="64" t="str">
        <f>IF(OR(_xlfn.XLOOKUP(C732,'Export Action'!$A$3:$A$1999,'Export Action'!$AO$3:$AO$1999)="Communes ZRR./bassins de vie pop &gt; 50% ZRR",_xlfn.XLOOKUP(C732,'Export Action'!$A$3:$A$1999,'Export Action'!$AO$3:$AO$1999)="Contrats de relance et de transition écologique (CRTE) rural"),"Oui","Non")</f>
        <v>Non</v>
      </c>
      <c r="S732" s="73"/>
      <c r="T732" s="74">
        <f t="shared" ref="T732:T795" si="13">IF(A732=A731,T731,T731+1)</f>
        <v>79</v>
      </c>
      <c r="U732" s="75"/>
      <c r="V732" s="8" t="str" cm="1">
        <f t="array" ref="V732">IF(SUMPRODUCT((Tableau13[NOM DE LA STRUCTURE]=Tableau13[[#This Row],[NOM DE LA STRUCTURE]])*Tableau13[MONTANT PROPOSE POUR L''ACTION])=0,"",SUMPRODUCT((Tableau13[NOM DE LA STRUCTURE]=Tableau13[[#This Row],[NOM DE LA STRUCTURE]])*Tableau13[MONTANT PROPOSE POUR L''ACTION]))</f>
        <v/>
      </c>
      <c r="W732" s="79"/>
    </row>
    <row r="733" spans="1:23" ht="33" hidden="1" customHeight="1" x14ac:dyDescent="0.25">
      <c r="A733" s="13"/>
      <c r="B733" s="84"/>
      <c r="C733" s="1"/>
      <c r="D733" s="36">
        <f>_xlfn.XLOOKUP(C733,'Export Action'!$A$3:$A$1999,'Export Action'!$X$3:$X$1999)</f>
        <v>0</v>
      </c>
      <c r="E733" s="1"/>
      <c r="F733" s="1"/>
      <c r="G733" s="68"/>
      <c r="H733" s="71"/>
      <c r="I733" s="71"/>
      <c r="J733" s="1"/>
      <c r="K733" s="1"/>
      <c r="L733" s="1"/>
      <c r="M733" s="5"/>
      <c r="N733" s="5"/>
      <c r="O733" s="5"/>
      <c r="P733" s="31"/>
      <c r="Q733" s="1"/>
      <c r="R733" s="64" t="str">
        <f>IF(OR(_xlfn.XLOOKUP(C733,'Export Action'!$A$3:$A$1999,'Export Action'!$AO$3:$AO$1999)="Communes ZRR./bassins de vie pop &gt; 50% ZRR",_xlfn.XLOOKUP(C733,'Export Action'!$A$3:$A$1999,'Export Action'!$AO$3:$AO$1999)="Contrats de relance et de transition écologique (CRTE) rural"),"Oui","Non")</f>
        <v>Non</v>
      </c>
      <c r="S733" s="73"/>
      <c r="T733" s="74">
        <f t="shared" si="13"/>
        <v>79</v>
      </c>
      <c r="U733" s="75"/>
      <c r="V733" s="8" t="str" cm="1">
        <f t="array" ref="V733">IF(SUMPRODUCT((Tableau13[NOM DE LA STRUCTURE]=Tableau13[[#This Row],[NOM DE LA STRUCTURE]])*Tableau13[MONTANT PROPOSE POUR L''ACTION])=0,"",SUMPRODUCT((Tableau13[NOM DE LA STRUCTURE]=Tableau13[[#This Row],[NOM DE LA STRUCTURE]])*Tableau13[MONTANT PROPOSE POUR L''ACTION]))</f>
        <v/>
      </c>
      <c r="W733" s="79"/>
    </row>
    <row r="734" spans="1:23" ht="33" hidden="1" customHeight="1" x14ac:dyDescent="0.25">
      <c r="A734" s="13"/>
      <c r="B734" s="84"/>
      <c r="C734" s="1"/>
      <c r="D734" s="36">
        <f>_xlfn.XLOOKUP(C734,'Export Action'!$A$3:$A$1999,'Export Action'!$X$3:$X$1999)</f>
        <v>0</v>
      </c>
      <c r="E734" s="1"/>
      <c r="F734" s="1"/>
      <c r="G734" s="68"/>
      <c r="H734" s="71"/>
      <c r="I734" s="71"/>
      <c r="J734" s="1"/>
      <c r="K734" s="1"/>
      <c r="L734" s="1"/>
      <c r="M734" s="5"/>
      <c r="N734" s="5"/>
      <c r="O734" s="5"/>
      <c r="P734" s="31"/>
      <c r="Q734" s="1"/>
      <c r="R734" s="64" t="str">
        <f>IF(OR(_xlfn.XLOOKUP(C734,'Export Action'!$A$3:$A$1999,'Export Action'!$AO$3:$AO$1999)="Communes ZRR./bassins de vie pop &gt; 50% ZRR",_xlfn.XLOOKUP(C734,'Export Action'!$A$3:$A$1999,'Export Action'!$AO$3:$AO$1999)="Contrats de relance et de transition écologique (CRTE) rural"),"Oui","Non")</f>
        <v>Non</v>
      </c>
      <c r="S734" s="73"/>
      <c r="T734" s="74">
        <f t="shared" si="13"/>
        <v>79</v>
      </c>
      <c r="U734" s="75"/>
      <c r="V734" s="8" t="str" cm="1">
        <f t="array" ref="V734">IF(SUMPRODUCT((Tableau13[NOM DE LA STRUCTURE]=Tableau13[[#This Row],[NOM DE LA STRUCTURE]])*Tableau13[MONTANT PROPOSE POUR L''ACTION])=0,"",SUMPRODUCT((Tableau13[NOM DE LA STRUCTURE]=Tableau13[[#This Row],[NOM DE LA STRUCTURE]])*Tableau13[MONTANT PROPOSE POUR L''ACTION]))</f>
        <v/>
      </c>
      <c r="W734" s="79"/>
    </row>
    <row r="735" spans="1:23" ht="33" hidden="1" customHeight="1" x14ac:dyDescent="0.25">
      <c r="A735" s="13"/>
      <c r="B735" s="84"/>
      <c r="C735" s="1"/>
      <c r="D735" s="36">
        <f>_xlfn.XLOOKUP(C735,'Export Action'!$A$3:$A$1999,'Export Action'!$X$3:$X$1999)</f>
        <v>0</v>
      </c>
      <c r="E735" s="1"/>
      <c r="F735" s="1"/>
      <c r="G735" s="68"/>
      <c r="H735" s="71"/>
      <c r="I735" s="71"/>
      <c r="J735" s="1"/>
      <c r="K735" s="1"/>
      <c r="L735" s="1"/>
      <c r="M735" s="5"/>
      <c r="N735" s="5"/>
      <c r="O735" s="5"/>
      <c r="P735" s="31"/>
      <c r="Q735" s="1"/>
      <c r="R735" s="64" t="str">
        <f>IF(OR(_xlfn.XLOOKUP(C735,'Export Action'!$A$3:$A$1999,'Export Action'!$AO$3:$AO$1999)="Communes ZRR./bassins de vie pop &gt; 50% ZRR",_xlfn.XLOOKUP(C735,'Export Action'!$A$3:$A$1999,'Export Action'!$AO$3:$AO$1999)="Contrats de relance et de transition écologique (CRTE) rural"),"Oui","Non")</f>
        <v>Non</v>
      </c>
      <c r="S735" s="73"/>
      <c r="T735" s="74">
        <f t="shared" si="13"/>
        <v>79</v>
      </c>
      <c r="U735" s="75"/>
      <c r="V735" s="8" t="str" cm="1">
        <f t="array" ref="V735">IF(SUMPRODUCT((Tableau13[NOM DE LA STRUCTURE]=Tableau13[[#This Row],[NOM DE LA STRUCTURE]])*Tableau13[MONTANT PROPOSE POUR L''ACTION])=0,"",SUMPRODUCT((Tableau13[NOM DE LA STRUCTURE]=Tableau13[[#This Row],[NOM DE LA STRUCTURE]])*Tableau13[MONTANT PROPOSE POUR L''ACTION]))</f>
        <v/>
      </c>
      <c r="W735" s="79"/>
    </row>
    <row r="736" spans="1:23" ht="33" hidden="1" customHeight="1" x14ac:dyDescent="0.25">
      <c r="A736" s="13"/>
      <c r="B736" s="84"/>
      <c r="C736" s="1"/>
      <c r="D736" s="36">
        <f>_xlfn.XLOOKUP(C736,'Export Action'!$A$3:$A$1999,'Export Action'!$X$3:$X$1999)</f>
        <v>0</v>
      </c>
      <c r="E736" s="1"/>
      <c r="F736" s="1"/>
      <c r="G736" s="68"/>
      <c r="H736" s="71"/>
      <c r="I736" s="71"/>
      <c r="J736" s="1"/>
      <c r="K736" s="1"/>
      <c r="L736" s="1"/>
      <c r="M736" s="5"/>
      <c r="N736" s="5"/>
      <c r="O736" s="5"/>
      <c r="P736" s="31"/>
      <c r="Q736" s="1"/>
      <c r="R736" s="64" t="str">
        <f>IF(OR(_xlfn.XLOOKUP(C736,'Export Action'!$A$3:$A$1999,'Export Action'!$AO$3:$AO$1999)="Communes ZRR./bassins de vie pop &gt; 50% ZRR",_xlfn.XLOOKUP(C736,'Export Action'!$A$3:$A$1999,'Export Action'!$AO$3:$AO$1999)="Contrats de relance et de transition écologique (CRTE) rural"),"Oui","Non")</f>
        <v>Non</v>
      </c>
      <c r="S736" s="73"/>
      <c r="T736" s="74">
        <f t="shared" si="13"/>
        <v>79</v>
      </c>
      <c r="U736" s="75"/>
      <c r="V736" s="8" t="str" cm="1">
        <f t="array" ref="V736">IF(SUMPRODUCT((Tableau13[NOM DE LA STRUCTURE]=Tableau13[[#This Row],[NOM DE LA STRUCTURE]])*Tableau13[MONTANT PROPOSE POUR L''ACTION])=0,"",SUMPRODUCT((Tableau13[NOM DE LA STRUCTURE]=Tableau13[[#This Row],[NOM DE LA STRUCTURE]])*Tableau13[MONTANT PROPOSE POUR L''ACTION]))</f>
        <v/>
      </c>
      <c r="W736" s="79"/>
    </row>
    <row r="737" spans="1:23" ht="33" hidden="1" customHeight="1" x14ac:dyDescent="0.25">
      <c r="A737" s="13"/>
      <c r="B737" s="84"/>
      <c r="C737" s="1"/>
      <c r="D737" s="36">
        <f>_xlfn.XLOOKUP(C737,'Export Action'!$A$3:$A$1999,'Export Action'!$X$3:$X$1999)</f>
        <v>0</v>
      </c>
      <c r="E737" s="1"/>
      <c r="F737" s="1"/>
      <c r="G737" s="68"/>
      <c r="H737" s="71"/>
      <c r="I737" s="71"/>
      <c r="J737" s="1"/>
      <c r="K737" s="1"/>
      <c r="L737" s="1"/>
      <c r="M737" s="5"/>
      <c r="N737" s="5"/>
      <c r="O737" s="5"/>
      <c r="P737" s="31"/>
      <c r="Q737" s="1"/>
      <c r="R737" s="64" t="str">
        <f>IF(OR(_xlfn.XLOOKUP(C737,'Export Action'!$A$3:$A$1999,'Export Action'!$AO$3:$AO$1999)="Communes ZRR./bassins de vie pop &gt; 50% ZRR",_xlfn.XLOOKUP(C737,'Export Action'!$A$3:$A$1999,'Export Action'!$AO$3:$AO$1999)="Contrats de relance et de transition écologique (CRTE) rural"),"Oui","Non")</f>
        <v>Non</v>
      </c>
      <c r="S737" s="73"/>
      <c r="T737" s="74">
        <f t="shared" si="13"/>
        <v>79</v>
      </c>
      <c r="U737" s="75"/>
      <c r="V737" s="8" t="str" cm="1">
        <f t="array" ref="V737">IF(SUMPRODUCT((Tableau13[NOM DE LA STRUCTURE]=Tableau13[[#This Row],[NOM DE LA STRUCTURE]])*Tableau13[MONTANT PROPOSE POUR L''ACTION])=0,"",SUMPRODUCT((Tableau13[NOM DE LA STRUCTURE]=Tableau13[[#This Row],[NOM DE LA STRUCTURE]])*Tableau13[MONTANT PROPOSE POUR L''ACTION]))</f>
        <v/>
      </c>
      <c r="W737" s="79"/>
    </row>
    <row r="738" spans="1:23" ht="33" hidden="1" customHeight="1" x14ac:dyDescent="0.25">
      <c r="A738" s="13"/>
      <c r="B738" s="84"/>
      <c r="C738" s="1"/>
      <c r="D738" s="36">
        <f>_xlfn.XLOOKUP(C738,'Export Action'!$A$3:$A$1999,'Export Action'!$X$3:$X$1999)</f>
        <v>0</v>
      </c>
      <c r="E738" s="1"/>
      <c r="F738" s="1"/>
      <c r="G738" s="68"/>
      <c r="H738" s="71"/>
      <c r="I738" s="71"/>
      <c r="J738" s="1"/>
      <c r="K738" s="1"/>
      <c r="L738" s="1"/>
      <c r="M738" s="5"/>
      <c r="N738" s="5"/>
      <c r="O738" s="5"/>
      <c r="P738" s="31"/>
      <c r="Q738" s="1"/>
      <c r="R738" s="64" t="str">
        <f>IF(OR(_xlfn.XLOOKUP(C738,'Export Action'!$A$3:$A$1999,'Export Action'!$AO$3:$AO$1999)="Communes ZRR./bassins de vie pop &gt; 50% ZRR",_xlfn.XLOOKUP(C738,'Export Action'!$A$3:$A$1999,'Export Action'!$AO$3:$AO$1999)="Contrats de relance et de transition écologique (CRTE) rural"),"Oui","Non")</f>
        <v>Non</v>
      </c>
      <c r="S738" s="73"/>
      <c r="T738" s="74">
        <f t="shared" si="13"/>
        <v>79</v>
      </c>
      <c r="U738" s="75"/>
      <c r="V738" s="8" t="str" cm="1">
        <f t="array" ref="V738">IF(SUMPRODUCT((Tableau13[NOM DE LA STRUCTURE]=Tableau13[[#This Row],[NOM DE LA STRUCTURE]])*Tableau13[MONTANT PROPOSE POUR L''ACTION])=0,"",SUMPRODUCT((Tableau13[NOM DE LA STRUCTURE]=Tableau13[[#This Row],[NOM DE LA STRUCTURE]])*Tableau13[MONTANT PROPOSE POUR L''ACTION]))</f>
        <v/>
      </c>
      <c r="W738" s="79"/>
    </row>
    <row r="739" spans="1:23" ht="33" hidden="1" customHeight="1" x14ac:dyDescent="0.25">
      <c r="A739" s="13"/>
      <c r="B739" s="84"/>
      <c r="C739" s="1"/>
      <c r="D739" s="36">
        <f>_xlfn.XLOOKUP(C739,'Export Action'!$A$3:$A$1999,'Export Action'!$X$3:$X$1999)</f>
        <v>0</v>
      </c>
      <c r="E739" s="1"/>
      <c r="F739" s="1"/>
      <c r="G739" s="68"/>
      <c r="H739" s="71"/>
      <c r="I739" s="71"/>
      <c r="J739" s="1"/>
      <c r="K739" s="1"/>
      <c r="L739" s="1"/>
      <c r="M739" s="5"/>
      <c r="N739" s="5"/>
      <c r="O739" s="5"/>
      <c r="P739" s="31"/>
      <c r="Q739" s="1"/>
      <c r="R739" s="64" t="str">
        <f>IF(OR(_xlfn.XLOOKUP(C739,'Export Action'!$A$3:$A$1999,'Export Action'!$AO$3:$AO$1999)="Communes ZRR./bassins de vie pop &gt; 50% ZRR",_xlfn.XLOOKUP(C739,'Export Action'!$A$3:$A$1999,'Export Action'!$AO$3:$AO$1999)="Contrats de relance et de transition écologique (CRTE) rural"),"Oui","Non")</f>
        <v>Non</v>
      </c>
      <c r="S739" s="73"/>
      <c r="T739" s="74">
        <f t="shared" si="13"/>
        <v>79</v>
      </c>
      <c r="U739" s="75"/>
      <c r="V739" s="8" t="str" cm="1">
        <f t="array" ref="V739">IF(SUMPRODUCT((Tableau13[NOM DE LA STRUCTURE]=Tableau13[[#This Row],[NOM DE LA STRUCTURE]])*Tableau13[MONTANT PROPOSE POUR L''ACTION])=0,"",SUMPRODUCT((Tableau13[NOM DE LA STRUCTURE]=Tableau13[[#This Row],[NOM DE LA STRUCTURE]])*Tableau13[MONTANT PROPOSE POUR L''ACTION]))</f>
        <v/>
      </c>
      <c r="W739" s="79"/>
    </row>
    <row r="740" spans="1:23" ht="33" hidden="1" customHeight="1" x14ac:dyDescent="0.25">
      <c r="A740" s="13"/>
      <c r="B740" s="84"/>
      <c r="C740" s="1"/>
      <c r="D740" s="36">
        <f>_xlfn.XLOOKUP(C740,'Export Action'!$A$3:$A$1999,'Export Action'!$X$3:$X$1999)</f>
        <v>0</v>
      </c>
      <c r="E740" s="1"/>
      <c r="F740" s="1"/>
      <c r="G740" s="68"/>
      <c r="H740" s="71"/>
      <c r="I740" s="71"/>
      <c r="J740" s="1"/>
      <c r="K740" s="1"/>
      <c r="L740" s="1"/>
      <c r="M740" s="5"/>
      <c r="N740" s="5"/>
      <c r="O740" s="5"/>
      <c r="P740" s="31"/>
      <c r="Q740" s="1"/>
      <c r="R740" s="64" t="str">
        <f>IF(OR(_xlfn.XLOOKUP(C740,'Export Action'!$A$3:$A$1999,'Export Action'!$AO$3:$AO$1999)="Communes ZRR./bassins de vie pop &gt; 50% ZRR",_xlfn.XLOOKUP(C740,'Export Action'!$A$3:$A$1999,'Export Action'!$AO$3:$AO$1999)="Contrats de relance et de transition écologique (CRTE) rural"),"Oui","Non")</f>
        <v>Non</v>
      </c>
      <c r="S740" s="73"/>
      <c r="T740" s="74">
        <f t="shared" si="13"/>
        <v>79</v>
      </c>
      <c r="U740" s="75"/>
      <c r="V740" s="8" t="str" cm="1">
        <f t="array" ref="V740">IF(SUMPRODUCT((Tableau13[NOM DE LA STRUCTURE]=Tableau13[[#This Row],[NOM DE LA STRUCTURE]])*Tableau13[MONTANT PROPOSE POUR L''ACTION])=0,"",SUMPRODUCT((Tableau13[NOM DE LA STRUCTURE]=Tableau13[[#This Row],[NOM DE LA STRUCTURE]])*Tableau13[MONTANT PROPOSE POUR L''ACTION]))</f>
        <v/>
      </c>
      <c r="W740" s="79"/>
    </row>
    <row r="741" spans="1:23" ht="33" hidden="1" customHeight="1" x14ac:dyDescent="0.25">
      <c r="A741" s="13"/>
      <c r="B741" s="84"/>
      <c r="C741" s="1"/>
      <c r="D741" s="36">
        <f>_xlfn.XLOOKUP(C741,'Export Action'!$A$3:$A$1999,'Export Action'!$X$3:$X$1999)</f>
        <v>0</v>
      </c>
      <c r="E741" s="1"/>
      <c r="F741" s="1"/>
      <c r="G741" s="68"/>
      <c r="H741" s="71"/>
      <c r="I741" s="71"/>
      <c r="J741" s="1"/>
      <c r="K741" s="1"/>
      <c r="L741" s="1"/>
      <c r="M741" s="5"/>
      <c r="N741" s="5"/>
      <c r="O741" s="5"/>
      <c r="P741" s="31"/>
      <c r="Q741" s="1"/>
      <c r="R741" s="64" t="str">
        <f>IF(OR(_xlfn.XLOOKUP(C741,'Export Action'!$A$3:$A$1999,'Export Action'!$AO$3:$AO$1999)="Communes ZRR./bassins de vie pop &gt; 50% ZRR",_xlfn.XLOOKUP(C741,'Export Action'!$A$3:$A$1999,'Export Action'!$AO$3:$AO$1999)="Contrats de relance et de transition écologique (CRTE) rural"),"Oui","Non")</f>
        <v>Non</v>
      </c>
      <c r="S741" s="73"/>
      <c r="T741" s="74">
        <f t="shared" si="13"/>
        <v>79</v>
      </c>
      <c r="U741" s="75"/>
      <c r="V741" s="8" t="str" cm="1">
        <f t="array" ref="V741">IF(SUMPRODUCT((Tableau13[NOM DE LA STRUCTURE]=Tableau13[[#This Row],[NOM DE LA STRUCTURE]])*Tableau13[MONTANT PROPOSE POUR L''ACTION])=0,"",SUMPRODUCT((Tableau13[NOM DE LA STRUCTURE]=Tableau13[[#This Row],[NOM DE LA STRUCTURE]])*Tableau13[MONTANT PROPOSE POUR L''ACTION]))</f>
        <v/>
      </c>
      <c r="W741" s="79"/>
    </row>
    <row r="742" spans="1:23" ht="33" hidden="1" customHeight="1" x14ac:dyDescent="0.25">
      <c r="A742" s="13"/>
      <c r="B742" s="84"/>
      <c r="C742" s="1"/>
      <c r="D742" s="36">
        <f>_xlfn.XLOOKUP(C742,'Export Action'!$A$3:$A$1999,'Export Action'!$X$3:$X$1999)</f>
        <v>0</v>
      </c>
      <c r="E742" s="1"/>
      <c r="F742" s="1"/>
      <c r="G742" s="68"/>
      <c r="H742" s="71"/>
      <c r="I742" s="71"/>
      <c r="J742" s="1"/>
      <c r="K742" s="1"/>
      <c r="L742" s="1"/>
      <c r="M742" s="5"/>
      <c r="N742" s="5"/>
      <c r="O742" s="5"/>
      <c r="P742" s="31"/>
      <c r="Q742" s="1"/>
      <c r="R742" s="64" t="str">
        <f>IF(OR(_xlfn.XLOOKUP(C742,'Export Action'!$A$3:$A$1999,'Export Action'!$AO$3:$AO$1999)="Communes ZRR./bassins de vie pop &gt; 50% ZRR",_xlfn.XLOOKUP(C742,'Export Action'!$A$3:$A$1999,'Export Action'!$AO$3:$AO$1999)="Contrats de relance et de transition écologique (CRTE) rural"),"Oui","Non")</f>
        <v>Non</v>
      </c>
      <c r="S742" s="73"/>
      <c r="T742" s="74">
        <f t="shared" si="13"/>
        <v>79</v>
      </c>
      <c r="U742" s="75"/>
      <c r="V742" s="8" t="str" cm="1">
        <f t="array" ref="V742">IF(SUMPRODUCT((Tableau13[NOM DE LA STRUCTURE]=Tableau13[[#This Row],[NOM DE LA STRUCTURE]])*Tableau13[MONTANT PROPOSE POUR L''ACTION])=0,"",SUMPRODUCT((Tableau13[NOM DE LA STRUCTURE]=Tableau13[[#This Row],[NOM DE LA STRUCTURE]])*Tableau13[MONTANT PROPOSE POUR L''ACTION]))</f>
        <v/>
      </c>
      <c r="W742" s="79"/>
    </row>
    <row r="743" spans="1:23" ht="33" hidden="1" customHeight="1" x14ac:dyDescent="0.25">
      <c r="A743" s="13"/>
      <c r="B743" s="84"/>
      <c r="C743" s="1"/>
      <c r="D743" s="36">
        <f>_xlfn.XLOOKUP(C743,'Export Action'!$A$3:$A$1999,'Export Action'!$X$3:$X$1999)</f>
        <v>0</v>
      </c>
      <c r="E743" s="1"/>
      <c r="F743" s="1"/>
      <c r="G743" s="68"/>
      <c r="H743" s="71"/>
      <c r="I743" s="71"/>
      <c r="J743" s="1"/>
      <c r="K743" s="1"/>
      <c r="L743" s="1"/>
      <c r="M743" s="5"/>
      <c r="N743" s="5"/>
      <c r="O743" s="5"/>
      <c r="P743" s="31"/>
      <c r="Q743" s="1"/>
      <c r="R743" s="64" t="str">
        <f>IF(OR(_xlfn.XLOOKUP(C743,'Export Action'!$A$3:$A$1999,'Export Action'!$AO$3:$AO$1999)="Communes ZRR./bassins de vie pop &gt; 50% ZRR",_xlfn.XLOOKUP(C743,'Export Action'!$A$3:$A$1999,'Export Action'!$AO$3:$AO$1999)="Contrats de relance et de transition écologique (CRTE) rural"),"Oui","Non")</f>
        <v>Non</v>
      </c>
      <c r="S743" s="73"/>
      <c r="T743" s="74">
        <f t="shared" si="13"/>
        <v>79</v>
      </c>
      <c r="U743" s="75"/>
      <c r="V743" s="8" t="str" cm="1">
        <f t="array" ref="V743">IF(SUMPRODUCT((Tableau13[NOM DE LA STRUCTURE]=Tableau13[[#This Row],[NOM DE LA STRUCTURE]])*Tableau13[MONTANT PROPOSE POUR L''ACTION])=0,"",SUMPRODUCT((Tableau13[NOM DE LA STRUCTURE]=Tableau13[[#This Row],[NOM DE LA STRUCTURE]])*Tableau13[MONTANT PROPOSE POUR L''ACTION]))</f>
        <v/>
      </c>
      <c r="W743" s="79"/>
    </row>
    <row r="744" spans="1:23" ht="33" hidden="1" customHeight="1" x14ac:dyDescent="0.25">
      <c r="A744" s="13"/>
      <c r="B744" s="84"/>
      <c r="C744" s="1"/>
      <c r="D744" s="36">
        <f>_xlfn.XLOOKUP(C744,'Export Action'!$A$3:$A$1999,'Export Action'!$X$3:$X$1999)</f>
        <v>0</v>
      </c>
      <c r="E744" s="1"/>
      <c r="F744" s="1"/>
      <c r="G744" s="68"/>
      <c r="H744" s="71"/>
      <c r="I744" s="71"/>
      <c r="J744" s="1"/>
      <c r="K744" s="1"/>
      <c r="L744" s="1"/>
      <c r="M744" s="5"/>
      <c r="N744" s="5"/>
      <c r="O744" s="5"/>
      <c r="P744" s="31"/>
      <c r="Q744" s="1"/>
      <c r="R744" s="64" t="str">
        <f>IF(OR(_xlfn.XLOOKUP(C744,'Export Action'!$A$3:$A$1999,'Export Action'!$AO$3:$AO$1999)="Communes ZRR./bassins de vie pop &gt; 50% ZRR",_xlfn.XLOOKUP(C744,'Export Action'!$A$3:$A$1999,'Export Action'!$AO$3:$AO$1999)="Contrats de relance et de transition écologique (CRTE) rural"),"Oui","Non")</f>
        <v>Non</v>
      </c>
      <c r="S744" s="73"/>
      <c r="T744" s="74">
        <f t="shared" si="13"/>
        <v>79</v>
      </c>
      <c r="U744" s="75"/>
      <c r="V744" s="8" t="str" cm="1">
        <f t="array" ref="V744">IF(SUMPRODUCT((Tableau13[NOM DE LA STRUCTURE]=Tableau13[[#This Row],[NOM DE LA STRUCTURE]])*Tableau13[MONTANT PROPOSE POUR L''ACTION])=0,"",SUMPRODUCT((Tableau13[NOM DE LA STRUCTURE]=Tableau13[[#This Row],[NOM DE LA STRUCTURE]])*Tableau13[MONTANT PROPOSE POUR L''ACTION]))</f>
        <v/>
      </c>
      <c r="W744" s="79"/>
    </row>
    <row r="745" spans="1:23" ht="33" hidden="1" customHeight="1" x14ac:dyDescent="0.25">
      <c r="A745" s="13"/>
      <c r="B745" s="84"/>
      <c r="C745" s="1"/>
      <c r="D745" s="36">
        <f>_xlfn.XLOOKUP(C745,'Export Action'!$A$3:$A$1999,'Export Action'!$X$3:$X$1999)</f>
        <v>0</v>
      </c>
      <c r="E745" s="1"/>
      <c r="F745" s="1"/>
      <c r="G745" s="68"/>
      <c r="H745" s="71"/>
      <c r="I745" s="71"/>
      <c r="J745" s="1"/>
      <c r="K745" s="1"/>
      <c r="L745" s="1"/>
      <c r="M745" s="5"/>
      <c r="N745" s="5"/>
      <c r="O745" s="5"/>
      <c r="P745" s="31"/>
      <c r="Q745" s="1"/>
      <c r="R745" s="64" t="str">
        <f>IF(OR(_xlfn.XLOOKUP(C745,'Export Action'!$A$3:$A$1999,'Export Action'!$AO$3:$AO$1999)="Communes ZRR./bassins de vie pop &gt; 50% ZRR",_xlfn.XLOOKUP(C745,'Export Action'!$A$3:$A$1999,'Export Action'!$AO$3:$AO$1999)="Contrats de relance et de transition écologique (CRTE) rural"),"Oui","Non")</f>
        <v>Non</v>
      </c>
      <c r="S745" s="73"/>
      <c r="T745" s="74">
        <f t="shared" si="13"/>
        <v>79</v>
      </c>
      <c r="U745" s="75"/>
      <c r="V745" s="8" t="str" cm="1">
        <f t="array" ref="V745">IF(SUMPRODUCT((Tableau13[NOM DE LA STRUCTURE]=Tableau13[[#This Row],[NOM DE LA STRUCTURE]])*Tableau13[MONTANT PROPOSE POUR L''ACTION])=0,"",SUMPRODUCT((Tableau13[NOM DE LA STRUCTURE]=Tableau13[[#This Row],[NOM DE LA STRUCTURE]])*Tableau13[MONTANT PROPOSE POUR L''ACTION]))</f>
        <v/>
      </c>
      <c r="W745" s="79"/>
    </row>
    <row r="746" spans="1:23" ht="33" hidden="1" customHeight="1" x14ac:dyDescent="0.25">
      <c r="A746" s="13"/>
      <c r="B746" s="84"/>
      <c r="C746" s="1"/>
      <c r="D746" s="36">
        <f>_xlfn.XLOOKUP(C746,'Export Action'!$A$3:$A$1999,'Export Action'!$X$3:$X$1999)</f>
        <v>0</v>
      </c>
      <c r="E746" s="1"/>
      <c r="F746" s="1"/>
      <c r="G746" s="68"/>
      <c r="H746" s="71"/>
      <c r="I746" s="71"/>
      <c r="J746" s="1"/>
      <c r="K746" s="1"/>
      <c r="L746" s="1"/>
      <c r="M746" s="5"/>
      <c r="N746" s="5"/>
      <c r="O746" s="5"/>
      <c r="P746" s="31"/>
      <c r="Q746" s="1"/>
      <c r="R746" s="64" t="str">
        <f>IF(OR(_xlfn.XLOOKUP(C746,'Export Action'!$A$3:$A$1999,'Export Action'!$AO$3:$AO$1999)="Communes ZRR./bassins de vie pop &gt; 50% ZRR",_xlfn.XLOOKUP(C746,'Export Action'!$A$3:$A$1999,'Export Action'!$AO$3:$AO$1999)="Contrats de relance et de transition écologique (CRTE) rural"),"Oui","Non")</f>
        <v>Non</v>
      </c>
      <c r="S746" s="73"/>
      <c r="T746" s="74">
        <f t="shared" si="13"/>
        <v>79</v>
      </c>
      <c r="U746" s="75"/>
      <c r="V746" s="8" t="str" cm="1">
        <f t="array" ref="V746">IF(SUMPRODUCT((Tableau13[NOM DE LA STRUCTURE]=Tableau13[[#This Row],[NOM DE LA STRUCTURE]])*Tableau13[MONTANT PROPOSE POUR L''ACTION])=0,"",SUMPRODUCT((Tableau13[NOM DE LA STRUCTURE]=Tableau13[[#This Row],[NOM DE LA STRUCTURE]])*Tableau13[MONTANT PROPOSE POUR L''ACTION]))</f>
        <v/>
      </c>
      <c r="W746" s="79"/>
    </row>
    <row r="747" spans="1:23" ht="33" hidden="1" customHeight="1" x14ac:dyDescent="0.25">
      <c r="A747" s="13"/>
      <c r="B747" s="84"/>
      <c r="C747" s="1"/>
      <c r="D747" s="36">
        <f>_xlfn.XLOOKUP(C747,'Export Action'!$A$3:$A$1999,'Export Action'!$X$3:$X$1999)</f>
        <v>0</v>
      </c>
      <c r="E747" s="1"/>
      <c r="F747" s="1"/>
      <c r="G747" s="68"/>
      <c r="H747" s="71"/>
      <c r="I747" s="71"/>
      <c r="J747" s="1"/>
      <c r="K747" s="1"/>
      <c r="L747" s="1"/>
      <c r="M747" s="5"/>
      <c r="N747" s="5"/>
      <c r="O747" s="5"/>
      <c r="P747" s="31"/>
      <c r="Q747" s="1"/>
      <c r="R747" s="64" t="str">
        <f>IF(OR(_xlfn.XLOOKUP(C747,'Export Action'!$A$3:$A$1999,'Export Action'!$AO$3:$AO$1999)="Communes ZRR./bassins de vie pop &gt; 50% ZRR",_xlfn.XLOOKUP(C747,'Export Action'!$A$3:$A$1999,'Export Action'!$AO$3:$AO$1999)="Contrats de relance et de transition écologique (CRTE) rural"),"Oui","Non")</f>
        <v>Non</v>
      </c>
      <c r="S747" s="73"/>
      <c r="T747" s="74">
        <f t="shared" si="13"/>
        <v>79</v>
      </c>
      <c r="U747" s="75"/>
      <c r="V747" s="8" t="str" cm="1">
        <f t="array" ref="V747">IF(SUMPRODUCT((Tableau13[NOM DE LA STRUCTURE]=Tableau13[[#This Row],[NOM DE LA STRUCTURE]])*Tableau13[MONTANT PROPOSE POUR L''ACTION])=0,"",SUMPRODUCT((Tableau13[NOM DE LA STRUCTURE]=Tableau13[[#This Row],[NOM DE LA STRUCTURE]])*Tableau13[MONTANT PROPOSE POUR L''ACTION]))</f>
        <v/>
      </c>
      <c r="W747" s="79"/>
    </row>
    <row r="748" spans="1:23" ht="33" hidden="1" customHeight="1" x14ac:dyDescent="0.25">
      <c r="A748" s="13"/>
      <c r="B748" s="84"/>
      <c r="C748" s="1"/>
      <c r="D748" s="36">
        <f>_xlfn.XLOOKUP(C748,'Export Action'!$A$3:$A$1999,'Export Action'!$X$3:$X$1999)</f>
        <v>0</v>
      </c>
      <c r="E748" s="1"/>
      <c r="F748" s="1"/>
      <c r="G748" s="68"/>
      <c r="H748" s="71"/>
      <c r="I748" s="71"/>
      <c r="J748" s="1"/>
      <c r="K748" s="1"/>
      <c r="L748" s="1"/>
      <c r="M748" s="5"/>
      <c r="N748" s="5"/>
      <c r="O748" s="5"/>
      <c r="P748" s="31"/>
      <c r="Q748" s="1"/>
      <c r="R748" s="64" t="str">
        <f>IF(OR(_xlfn.XLOOKUP(C748,'Export Action'!$A$3:$A$1999,'Export Action'!$AO$3:$AO$1999)="Communes ZRR./bassins de vie pop &gt; 50% ZRR",_xlfn.XLOOKUP(C748,'Export Action'!$A$3:$A$1999,'Export Action'!$AO$3:$AO$1999)="Contrats de relance et de transition écologique (CRTE) rural"),"Oui","Non")</f>
        <v>Non</v>
      </c>
      <c r="S748" s="73"/>
      <c r="T748" s="74">
        <f t="shared" si="13"/>
        <v>79</v>
      </c>
      <c r="U748" s="75"/>
      <c r="V748" s="8" t="str" cm="1">
        <f t="array" ref="V748">IF(SUMPRODUCT((Tableau13[NOM DE LA STRUCTURE]=Tableau13[[#This Row],[NOM DE LA STRUCTURE]])*Tableau13[MONTANT PROPOSE POUR L''ACTION])=0,"",SUMPRODUCT((Tableau13[NOM DE LA STRUCTURE]=Tableau13[[#This Row],[NOM DE LA STRUCTURE]])*Tableau13[MONTANT PROPOSE POUR L''ACTION]))</f>
        <v/>
      </c>
      <c r="W748" s="79"/>
    </row>
    <row r="749" spans="1:23" ht="33" hidden="1" customHeight="1" x14ac:dyDescent="0.25">
      <c r="A749" s="13"/>
      <c r="B749" s="84"/>
      <c r="C749" s="1"/>
      <c r="D749" s="36">
        <f>_xlfn.XLOOKUP(C749,'Export Action'!$A$3:$A$1999,'Export Action'!$X$3:$X$1999)</f>
        <v>0</v>
      </c>
      <c r="E749" s="1"/>
      <c r="F749" s="1"/>
      <c r="G749" s="68"/>
      <c r="H749" s="71"/>
      <c r="I749" s="71"/>
      <c r="J749" s="1"/>
      <c r="K749" s="1"/>
      <c r="L749" s="1"/>
      <c r="M749" s="5"/>
      <c r="N749" s="5"/>
      <c r="O749" s="5"/>
      <c r="P749" s="31"/>
      <c r="Q749" s="1"/>
      <c r="R749" s="64" t="str">
        <f>IF(OR(_xlfn.XLOOKUP(C749,'Export Action'!$A$3:$A$1999,'Export Action'!$AO$3:$AO$1999)="Communes ZRR./bassins de vie pop &gt; 50% ZRR",_xlfn.XLOOKUP(C749,'Export Action'!$A$3:$A$1999,'Export Action'!$AO$3:$AO$1999)="Contrats de relance et de transition écologique (CRTE) rural"),"Oui","Non")</f>
        <v>Non</v>
      </c>
      <c r="S749" s="73"/>
      <c r="T749" s="74">
        <f t="shared" si="13"/>
        <v>79</v>
      </c>
      <c r="U749" s="75"/>
      <c r="V749" s="8" t="str" cm="1">
        <f t="array" ref="V749">IF(SUMPRODUCT((Tableau13[NOM DE LA STRUCTURE]=Tableau13[[#This Row],[NOM DE LA STRUCTURE]])*Tableau13[MONTANT PROPOSE POUR L''ACTION])=0,"",SUMPRODUCT((Tableau13[NOM DE LA STRUCTURE]=Tableau13[[#This Row],[NOM DE LA STRUCTURE]])*Tableau13[MONTANT PROPOSE POUR L''ACTION]))</f>
        <v/>
      </c>
      <c r="W749" s="79"/>
    </row>
    <row r="750" spans="1:23" ht="33" hidden="1" customHeight="1" x14ac:dyDescent="0.25">
      <c r="A750" s="13"/>
      <c r="B750" s="84"/>
      <c r="C750" s="1"/>
      <c r="D750" s="36">
        <f>_xlfn.XLOOKUP(C750,'Export Action'!$A$3:$A$1999,'Export Action'!$X$3:$X$1999)</f>
        <v>0</v>
      </c>
      <c r="E750" s="1"/>
      <c r="F750" s="1"/>
      <c r="G750" s="68"/>
      <c r="H750" s="71"/>
      <c r="I750" s="71"/>
      <c r="J750" s="1"/>
      <c r="K750" s="1"/>
      <c r="L750" s="1"/>
      <c r="M750" s="5"/>
      <c r="N750" s="5"/>
      <c r="O750" s="5"/>
      <c r="P750" s="31"/>
      <c r="Q750" s="1"/>
      <c r="R750" s="64" t="str">
        <f>IF(OR(_xlfn.XLOOKUP(C750,'Export Action'!$A$3:$A$1999,'Export Action'!$AO$3:$AO$1999)="Communes ZRR./bassins de vie pop &gt; 50% ZRR",_xlfn.XLOOKUP(C750,'Export Action'!$A$3:$A$1999,'Export Action'!$AO$3:$AO$1999)="Contrats de relance et de transition écologique (CRTE) rural"),"Oui","Non")</f>
        <v>Non</v>
      </c>
      <c r="S750" s="73"/>
      <c r="T750" s="74">
        <f t="shared" si="13"/>
        <v>79</v>
      </c>
      <c r="U750" s="75"/>
      <c r="V750" s="8" t="str" cm="1">
        <f t="array" ref="V750">IF(SUMPRODUCT((Tableau13[NOM DE LA STRUCTURE]=Tableau13[[#This Row],[NOM DE LA STRUCTURE]])*Tableau13[MONTANT PROPOSE POUR L''ACTION])=0,"",SUMPRODUCT((Tableau13[NOM DE LA STRUCTURE]=Tableau13[[#This Row],[NOM DE LA STRUCTURE]])*Tableau13[MONTANT PROPOSE POUR L''ACTION]))</f>
        <v/>
      </c>
      <c r="W750" s="79"/>
    </row>
    <row r="751" spans="1:23" ht="33" hidden="1" customHeight="1" x14ac:dyDescent="0.25">
      <c r="A751" s="13"/>
      <c r="B751" s="84"/>
      <c r="C751" s="1"/>
      <c r="D751" s="36">
        <f>_xlfn.XLOOKUP(C751,'Export Action'!$A$3:$A$1999,'Export Action'!$X$3:$X$1999)</f>
        <v>0</v>
      </c>
      <c r="E751" s="1"/>
      <c r="F751" s="1"/>
      <c r="G751" s="68"/>
      <c r="H751" s="71"/>
      <c r="I751" s="71"/>
      <c r="J751" s="1"/>
      <c r="K751" s="1"/>
      <c r="L751" s="1"/>
      <c r="M751" s="5"/>
      <c r="N751" s="5"/>
      <c r="O751" s="5"/>
      <c r="P751" s="31"/>
      <c r="Q751" s="1"/>
      <c r="R751" s="64" t="str">
        <f>IF(OR(_xlfn.XLOOKUP(C751,'Export Action'!$A$3:$A$1999,'Export Action'!$AO$3:$AO$1999)="Communes ZRR./bassins de vie pop &gt; 50% ZRR",_xlfn.XLOOKUP(C751,'Export Action'!$A$3:$A$1999,'Export Action'!$AO$3:$AO$1999)="Contrats de relance et de transition écologique (CRTE) rural"),"Oui","Non")</f>
        <v>Non</v>
      </c>
      <c r="S751" s="73"/>
      <c r="T751" s="74">
        <f t="shared" si="13"/>
        <v>79</v>
      </c>
      <c r="U751" s="75"/>
      <c r="V751" s="8" t="str" cm="1">
        <f t="array" ref="V751">IF(SUMPRODUCT((Tableau13[NOM DE LA STRUCTURE]=Tableau13[[#This Row],[NOM DE LA STRUCTURE]])*Tableau13[MONTANT PROPOSE POUR L''ACTION])=0,"",SUMPRODUCT((Tableau13[NOM DE LA STRUCTURE]=Tableau13[[#This Row],[NOM DE LA STRUCTURE]])*Tableau13[MONTANT PROPOSE POUR L''ACTION]))</f>
        <v/>
      </c>
      <c r="W751" s="79"/>
    </row>
    <row r="752" spans="1:23" ht="33" hidden="1" customHeight="1" x14ac:dyDescent="0.25">
      <c r="A752" s="13"/>
      <c r="B752" s="84"/>
      <c r="C752" s="1"/>
      <c r="D752" s="36">
        <f>_xlfn.XLOOKUP(C752,'Export Action'!$A$3:$A$1999,'Export Action'!$X$3:$X$1999)</f>
        <v>0</v>
      </c>
      <c r="E752" s="1"/>
      <c r="F752" s="1"/>
      <c r="G752" s="68"/>
      <c r="H752" s="71"/>
      <c r="I752" s="71"/>
      <c r="J752" s="1"/>
      <c r="K752" s="1"/>
      <c r="L752" s="1"/>
      <c r="M752" s="5"/>
      <c r="N752" s="5"/>
      <c r="O752" s="5"/>
      <c r="P752" s="31"/>
      <c r="Q752" s="1"/>
      <c r="R752" s="64" t="str">
        <f>IF(OR(_xlfn.XLOOKUP(C752,'Export Action'!$A$3:$A$1999,'Export Action'!$AO$3:$AO$1999)="Communes ZRR./bassins de vie pop &gt; 50% ZRR",_xlfn.XLOOKUP(C752,'Export Action'!$A$3:$A$1999,'Export Action'!$AO$3:$AO$1999)="Contrats de relance et de transition écologique (CRTE) rural"),"Oui","Non")</f>
        <v>Non</v>
      </c>
      <c r="S752" s="73"/>
      <c r="T752" s="74">
        <f t="shared" si="13"/>
        <v>79</v>
      </c>
      <c r="U752" s="75"/>
      <c r="V752" s="8" t="str" cm="1">
        <f t="array" ref="V752">IF(SUMPRODUCT((Tableau13[NOM DE LA STRUCTURE]=Tableau13[[#This Row],[NOM DE LA STRUCTURE]])*Tableau13[MONTANT PROPOSE POUR L''ACTION])=0,"",SUMPRODUCT((Tableau13[NOM DE LA STRUCTURE]=Tableau13[[#This Row],[NOM DE LA STRUCTURE]])*Tableau13[MONTANT PROPOSE POUR L''ACTION]))</f>
        <v/>
      </c>
      <c r="W752" s="79"/>
    </row>
    <row r="753" spans="1:23" ht="33" hidden="1" customHeight="1" x14ac:dyDescent="0.25">
      <c r="A753" s="13"/>
      <c r="B753" s="84"/>
      <c r="C753" s="1"/>
      <c r="D753" s="36">
        <f>_xlfn.XLOOKUP(C753,'Export Action'!$A$3:$A$1999,'Export Action'!$X$3:$X$1999)</f>
        <v>0</v>
      </c>
      <c r="E753" s="1"/>
      <c r="F753" s="1"/>
      <c r="G753" s="68"/>
      <c r="H753" s="71"/>
      <c r="I753" s="71"/>
      <c r="J753" s="1"/>
      <c r="K753" s="1"/>
      <c r="L753" s="1"/>
      <c r="M753" s="5"/>
      <c r="N753" s="5"/>
      <c r="O753" s="5"/>
      <c r="P753" s="31"/>
      <c r="Q753" s="1"/>
      <c r="R753" s="64" t="str">
        <f>IF(OR(_xlfn.XLOOKUP(C753,'Export Action'!$A$3:$A$1999,'Export Action'!$AO$3:$AO$1999)="Communes ZRR./bassins de vie pop &gt; 50% ZRR",_xlfn.XLOOKUP(C753,'Export Action'!$A$3:$A$1999,'Export Action'!$AO$3:$AO$1999)="Contrats de relance et de transition écologique (CRTE) rural"),"Oui","Non")</f>
        <v>Non</v>
      </c>
      <c r="S753" s="73"/>
      <c r="T753" s="74">
        <f t="shared" si="13"/>
        <v>79</v>
      </c>
      <c r="U753" s="75"/>
      <c r="V753" s="8" t="str" cm="1">
        <f t="array" ref="V753">IF(SUMPRODUCT((Tableau13[NOM DE LA STRUCTURE]=Tableau13[[#This Row],[NOM DE LA STRUCTURE]])*Tableau13[MONTANT PROPOSE POUR L''ACTION])=0,"",SUMPRODUCT((Tableau13[NOM DE LA STRUCTURE]=Tableau13[[#This Row],[NOM DE LA STRUCTURE]])*Tableau13[MONTANT PROPOSE POUR L''ACTION]))</f>
        <v/>
      </c>
      <c r="W753" s="79"/>
    </row>
    <row r="754" spans="1:23" ht="33" hidden="1" customHeight="1" x14ac:dyDescent="0.25">
      <c r="A754" s="13"/>
      <c r="B754" s="84"/>
      <c r="C754" s="1"/>
      <c r="D754" s="36">
        <f>_xlfn.XLOOKUP(C754,'Export Action'!$A$3:$A$1999,'Export Action'!$X$3:$X$1999)</f>
        <v>0</v>
      </c>
      <c r="E754" s="1"/>
      <c r="F754" s="1"/>
      <c r="G754" s="68"/>
      <c r="H754" s="71"/>
      <c r="I754" s="71"/>
      <c r="J754" s="1"/>
      <c r="K754" s="1"/>
      <c r="L754" s="1"/>
      <c r="M754" s="5"/>
      <c r="N754" s="5"/>
      <c r="O754" s="5"/>
      <c r="P754" s="31"/>
      <c r="Q754" s="1"/>
      <c r="R754" s="64" t="str">
        <f>IF(OR(_xlfn.XLOOKUP(C754,'Export Action'!$A$3:$A$1999,'Export Action'!$AO$3:$AO$1999)="Communes ZRR./bassins de vie pop &gt; 50% ZRR",_xlfn.XLOOKUP(C754,'Export Action'!$A$3:$A$1999,'Export Action'!$AO$3:$AO$1999)="Contrats de relance et de transition écologique (CRTE) rural"),"Oui","Non")</f>
        <v>Non</v>
      </c>
      <c r="S754" s="73"/>
      <c r="T754" s="74">
        <f t="shared" si="13"/>
        <v>79</v>
      </c>
      <c r="U754" s="75"/>
      <c r="V754" s="8" t="str" cm="1">
        <f t="array" ref="V754">IF(SUMPRODUCT((Tableau13[NOM DE LA STRUCTURE]=Tableau13[[#This Row],[NOM DE LA STRUCTURE]])*Tableau13[MONTANT PROPOSE POUR L''ACTION])=0,"",SUMPRODUCT((Tableau13[NOM DE LA STRUCTURE]=Tableau13[[#This Row],[NOM DE LA STRUCTURE]])*Tableau13[MONTANT PROPOSE POUR L''ACTION]))</f>
        <v/>
      </c>
      <c r="W754" s="79"/>
    </row>
    <row r="755" spans="1:23" ht="33" hidden="1" customHeight="1" x14ac:dyDescent="0.25">
      <c r="A755" s="13"/>
      <c r="B755" s="84"/>
      <c r="C755" s="1"/>
      <c r="D755" s="36">
        <f>_xlfn.XLOOKUP(C755,'Export Action'!$A$3:$A$1999,'Export Action'!$X$3:$X$1999)</f>
        <v>0</v>
      </c>
      <c r="E755" s="1"/>
      <c r="F755" s="1"/>
      <c r="G755" s="68"/>
      <c r="H755" s="71"/>
      <c r="I755" s="71"/>
      <c r="J755" s="1"/>
      <c r="K755" s="1"/>
      <c r="L755" s="1"/>
      <c r="M755" s="5"/>
      <c r="N755" s="5"/>
      <c r="O755" s="5"/>
      <c r="P755" s="31"/>
      <c r="Q755" s="1"/>
      <c r="R755" s="64" t="str">
        <f>IF(OR(_xlfn.XLOOKUP(C755,'Export Action'!$A$3:$A$1999,'Export Action'!$AO$3:$AO$1999)="Communes ZRR./bassins de vie pop &gt; 50% ZRR",_xlfn.XLOOKUP(C755,'Export Action'!$A$3:$A$1999,'Export Action'!$AO$3:$AO$1999)="Contrats de relance et de transition écologique (CRTE) rural"),"Oui","Non")</f>
        <v>Non</v>
      </c>
      <c r="S755" s="73"/>
      <c r="T755" s="74">
        <f t="shared" si="13"/>
        <v>79</v>
      </c>
      <c r="U755" s="75"/>
      <c r="V755" s="8" t="str" cm="1">
        <f t="array" ref="V755">IF(SUMPRODUCT((Tableau13[NOM DE LA STRUCTURE]=Tableau13[[#This Row],[NOM DE LA STRUCTURE]])*Tableau13[MONTANT PROPOSE POUR L''ACTION])=0,"",SUMPRODUCT((Tableau13[NOM DE LA STRUCTURE]=Tableau13[[#This Row],[NOM DE LA STRUCTURE]])*Tableau13[MONTANT PROPOSE POUR L''ACTION]))</f>
        <v/>
      </c>
      <c r="W755" s="79"/>
    </row>
    <row r="756" spans="1:23" ht="33" hidden="1" customHeight="1" x14ac:dyDescent="0.25">
      <c r="A756" s="13"/>
      <c r="B756" s="84"/>
      <c r="C756" s="1"/>
      <c r="D756" s="36">
        <f>_xlfn.XLOOKUP(C756,'Export Action'!$A$3:$A$1999,'Export Action'!$X$3:$X$1999)</f>
        <v>0</v>
      </c>
      <c r="E756" s="1"/>
      <c r="F756" s="1"/>
      <c r="G756" s="68"/>
      <c r="H756" s="71"/>
      <c r="I756" s="71"/>
      <c r="J756" s="1"/>
      <c r="K756" s="1"/>
      <c r="L756" s="1"/>
      <c r="M756" s="5"/>
      <c r="N756" s="5"/>
      <c r="O756" s="5"/>
      <c r="P756" s="31"/>
      <c r="Q756" s="1"/>
      <c r="R756" s="64" t="str">
        <f>IF(OR(_xlfn.XLOOKUP(C756,'Export Action'!$A$3:$A$1999,'Export Action'!$AO$3:$AO$1999)="Communes ZRR./bassins de vie pop &gt; 50% ZRR",_xlfn.XLOOKUP(C756,'Export Action'!$A$3:$A$1999,'Export Action'!$AO$3:$AO$1999)="Contrats de relance et de transition écologique (CRTE) rural"),"Oui","Non")</f>
        <v>Non</v>
      </c>
      <c r="S756" s="73"/>
      <c r="T756" s="74">
        <f t="shared" si="13"/>
        <v>79</v>
      </c>
      <c r="U756" s="75"/>
      <c r="V756" s="8" t="str" cm="1">
        <f t="array" ref="V756">IF(SUMPRODUCT((Tableau13[NOM DE LA STRUCTURE]=Tableau13[[#This Row],[NOM DE LA STRUCTURE]])*Tableau13[MONTANT PROPOSE POUR L''ACTION])=0,"",SUMPRODUCT((Tableau13[NOM DE LA STRUCTURE]=Tableau13[[#This Row],[NOM DE LA STRUCTURE]])*Tableau13[MONTANT PROPOSE POUR L''ACTION]))</f>
        <v/>
      </c>
      <c r="W756" s="79"/>
    </row>
    <row r="757" spans="1:23" ht="33" hidden="1" customHeight="1" x14ac:dyDescent="0.25">
      <c r="A757" s="13"/>
      <c r="B757" s="84"/>
      <c r="C757" s="1"/>
      <c r="D757" s="36">
        <f>_xlfn.XLOOKUP(C757,'Export Action'!$A$3:$A$1999,'Export Action'!$X$3:$X$1999)</f>
        <v>0</v>
      </c>
      <c r="E757" s="1"/>
      <c r="F757" s="1"/>
      <c r="G757" s="68"/>
      <c r="H757" s="71"/>
      <c r="I757" s="71"/>
      <c r="J757" s="1"/>
      <c r="K757" s="1"/>
      <c r="L757" s="1"/>
      <c r="M757" s="5"/>
      <c r="N757" s="5"/>
      <c r="O757" s="5"/>
      <c r="P757" s="31"/>
      <c r="Q757" s="1"/>
      <c r="R757" s="64" t="str">
        <f>IF(OR(_xlfn.XLOOKUP(C757,'Export Action'!$A$3:$A$1999,'Export Action'!$AO$3:$AO$1999)="Communes ZRR./bassins de vie pop &gt; 50% ZRR",_xlfn.XLOOKUP(C757,'Export Action'!$A$3:$A$1999,'Export Action'!$AO$3:$AO$1999)="Contrats de relance et de transition écologique (CRTE) rural"),"Oui","Non")</f>
        <v>Non</v>
      </c>
      <c r="S757" s="73"/>
      <c r="T757" s="74">
        <f t="shared" si="13"/>
        <v>79</v>
      </c>
      <c r="U757" s="75"/>
      <c r="V757" s="8" t="str" cm="1">
        <f t="array" ref="V757">IF(SUMPRODUCT((Tableau13[NOM DE LA STRUCTURE]=Tableau13[[#This Row],[NOM DE LA STRUCTURE]])*Tableau13[MONTANT PROPOSE POUR L''ACTION])=0,"",SUMPRODUCT((Tableau13[NOM DE LA STRUCTURE]=Tableau13[[#This Row],[NOM DE LA STRUCTURE]])*Tableau13[MONTANT PROPOSE POUR L''ACTION]))</f>
        <v/>
      </c>
      <c r="W757" s="79"/>
    </row>
    <row r="758" spans="1:23" ht="33" hidden="1" customHeight="1" x14ac:dyDescent="0.25">
      <c r="A758" s="13"/>
      <c r="B758" s="84"/>
      <c r="C758" s="1"/>
      <c r="D758" s="36">
        <f>_xlfn.XLOOKUP(C758,'Export Action'!$A$3:$A$1999,'Export Action'!$X$3:$X$1999)</f>
        <v>0</v>
      </c>
      <c r="E758" s="1"/>
      <c r="F758" s="1"/>
      <c r="G758" s="68"/>
      <c r="H758" s="71"/>
      <c r="I758" s="71"/>
      <c r="J758" s="1"/>
      <c r="K758" s="1"/>
      <c r="L758" s="1"/>
      <c r="M758" s="5"/>
      <c r="N758" s="5"/>
      <c r="O758" s="5"/>
      <c r="P758" s="31"/>
      <c r="Q758" s="1"/>
      <c r="R758" s="64" t="str">
        <f>IF(OR(_xlfn.XLOOKUP(C758,'Export Action'!$A$3:$A$1999,'Export Action'!$AO$3:$AO$1999)="Communes ZRR./bassins de vie pop &gt; 50% ZRR",_xlfn.XLOOKUP(C758,'Export Action'!$A$3:$A$1999,'Export Action'!$AO$3:$AO$1999)="Contrats de relance et de transition écologique (CRTE) rural"),"Oui","Non")</f>
        <v>Non</v>
      </c>
      <c r="S758" s="73"/>
      <c r="T758" s="74">
        <f t="shared" si="13"/>
        <v>79</v>
      </c>
      <c r="U758" s="75"/>
      <c r="V758" s="8" t="str" cm="1">
        <f t="array" ref="V758">IF(SUMPRODUCT((Tableau13[NOM DE LA STRUCTURE]=Tableau13[[#This Row],[NOM DE LA STRUCTURE]])*Tableau13[MONTANT PROPOSE POUR L''ACTION])=0,"",SUMPRODUCT((Tableau13[NOM DE LA STRUCTURE]=Tableau13[[#This Row],[NOM DE LA STRUCTURE]])*Tableau13[MONTANT PROPOSE POUR L''ACTION]))</f>
        <v/>
      </c>
      <c r="W758" s="79"/>
    </row>
    <row r="759" spans="1:23" ht="33" hidden="1" customHeight="1" x14ac:dyDescent="0.25">
      <c r="A759" s="13"/>
      <c r="B759" s="84"/>
      <c r="C759" s="1"/>
      <c r="D759" s="36">
        <f>_xlfn.XLOOKUP(C759,'Export Action'!$A$3:$A$1999,'Export Action'!$X$3:$X$1999)</f>
        <v>0</v>
      </c>
      <c r="E759" s="1"/>
      <c r="F759" s="1"/>
      <c r="G759" s="68"/>
      <c r="H759" s="71"/>
      <c r="I759" s="71"/>
      <c r="J759" s="1"/>
      <c r="K759" s="1"/>
      <c r="L759" s="1"/>
      <c r="M759" s="5"/>
      <c r="N759" s="5"/>
      <c r="O759" s="5"/>
      <c r="P759" s="31"/>
      <c r="Q759" s="1"/>
      <c r="R759" s="64" t="str">
        <f>IF(OR(_xlfn.XLOOKUP(C759,'Export Action'!$A$3:$A$1999,'Export Action'!$AO$3:$AO$1999)="Communes ZRR./bassins de vie pop &gt; 50% ZRR",_xlfn.XLOOKUP(C759,'Export Action'!$A$3:$A$1999,'Export Action'!$AO$3:$AO$1999)="Contrats de relance et de transition écologique (CRTE) rural"),"Oui","Non")</f>
        <v>Non</v>
      </c>
      <c r="S759" s="73"/>
      <c r="T759" s="74">
        <f t="shared" si="13"/>
        <v>79</v>
      </c>
      <c r="U759" s="75"/>
      <c r="V759" s="8" t="str" cm="1">
        <f t="array" ref="V759">IF(SUMPRODUCT((Tableau13[NOM DE LA STRUCTURE]=Tableau13[[#This Row],[NOM DE LA STRUCTURE]])*Tableau13[MONTANT PROPOSE POUR L''ACTION])=0,"",SUMPRODUCT((Tableau13[NOM DE LA STRUCTURE]=Tableau13[[#This Row],[NOM DE LA STRUCTURE]])*Tableau13[MONTANT PROPOSE POUR L''ACTION]))</f>
        <v/>
      </c>
      <c r="W759" s="79"/>
    </row>
    <row r="760" spans="1:23" ht="33" hidden="1" customHeight="1" x14ac:dyDescent="0.25">
      <c r="A760" s="13"/>
      <c r="B760" s="84"/>
      <c r="C760" s="1"/>
      <c r="D760" s="36">
        <f>_xlfn.XLOOKUP(C760,'Export Action'!$A$3:$A$1999,'Export Action'!$X$3:$X$1999)</f>
        <v>0</v>
      </c>
      <c r="E760" s="1"/>
      <c r="F760" s="1"/>
      <c r="G760" s="68"/>
      <c r="H760" s="71"/>
      <c r="I760" s="71"/>
      <c r="J760" s="1"/>
      <c r="K760" s="1"/>
      <c r="L760" s="1"/>
      <c r="M760" s="5"/>
      <c r="N760" s="5"/>
      <c r="O760" s="5"/>
      <c r="P760" s="31"/>
      <c r="Q760" s="1"/>
      <c r="R760" s="64" t="str">
        <f>IF(OR(_xlfn.XLOOKUP(C760,'Export Action'!$A$3:$A$1999,'Export Action'!$AO$3:$AO$1999)="Communes ZRR./bassins de vie pop &gt; 50% ZRR",_xlfn.XLOOKUP(C760,'Export Action'!$A$3:$A$1999,'Export Action'!$AO$3:$AO$1999)="Contrats de relance et de transition écologique (CRTE) rural"),"Oui","Non")</f>
        <v>Non</v>
      </c>
      <c r="S760" s="73"/>
      <c r="T760" s="74">
        <f t="shared" si="13"/>
        <v>79</v>
      </c>
      <c r="U760" s="75"/>
      <c r="V760" s="8" t="str" cm="1">
        <f t="array" ref="V760">IF(SUMPRODUCT((Tableau13[NOM DE LA STRUCTURE]=Tableau13[[#This Row],[NOM DE LA STRUCTURE]])*Tableau13[MONTANT PROPOSE POUR L''ACTION])=0,"",SUMPRODUCT((Tableau13[NOM DE LA STRUCTURE]=Tableau13[[#This Row],[NOM DE LA STRUCTURE]])*Tableau13[MONTANT PROPOSE POUR L''ACTION]))</f>
        <v/>
      </c>
      <c r="W760" s="79"/>
    </row>
    <row r="761" spans="1:23" ht="33" hidden="1" customHeight="1" x14ac:dyDescent="0.25">
      <c r="A761" s="13"/>
      <c r="B761" s="84"/>
      <c r="C761" s="1"/>
      <c r="D761" s="36">
        <f>_xlfn.XLOOKUP(C761,'Export Action'!$A$3:$A$1999,'Export Action'!$X$3:$X$1999)</f>
        <v>0</v>
      </c>
      <c r="E761" s="1"/>
      <c r="F761" s="1"/>
      <c r="G761" s="68"/>
      <c r="H761" s="71"/>
      <c r="I761" s="71"/>
      <c r="J761" s="1"/>
      <c r="K761" s="1"/>
      <c r="L761" s="1"/>
      <c r="M761" s="5"/>
      <c r="N761" s="5"/>
      <c r="O761" s="5"/>
      <c r="P761" s="31"/>
      <c r="Q761" s="1"/>
      <c r="R761" s="64" t="str">
        <f>IF(OR(_xlfn.XLOOKUP(C761,'Export Action'!$A$3:$A$1999,'Export Action'!$AO$3:$AO$1999)="Communes ZRR./bassins de vie pop &gt; 50% ZRR",_xlfn.XLOOKUP(C761,'Export Action'!$A$3:$A$1999,'Export Action'!$AO$3:$AO$1999)="Contrats de relance et de transition écologique (CRTE) rural"),"Oui","Non")</f>
        <v>Non</v>
      </c>
      <c r="S761" s="73"/>
      <c r="T761" s="74">
        <f t="shared" si="13"/>
        <v>79</v>
      </c>
      <c r="U761" s="75"/>
      <c r="V761" s="8" t="str" cm="1">
        <f t="array" ref="V761">IF(SUMPRODUCT((Tableau13[NOM DE LA STRUCTURE]=Tableau13[[#This Row],[NOM DE LA STRUCTURE]])*Tableau13[MONTANT PROPOSE POUR L''ACTION])=0,"",SUMPRODUCT((Tableau13[NOM DE LA STRUCTURE]=Tableau13[[#This Row],[NOM DE LA STRUCTURE]])*Tableau13[MONTANT PROPOSE POUR L''ACTION]))</f>
        <v/>
      </c>
      <c r="W761" s="79"/>
    </row>
    <row r="762" spans="1:23" ht="33" hidden="1" customHeight="1" x14ac:dyDescent="0.25">
      <c r="A762" s="13"/>
      <c r="B762" s="84"/>
      <c r="C762" s="1"/>
      <c r="D762" s="36">
        <f>_xlfn.XLOOKUP(C762,'Export Action'!$A$3:$A$1999,'Export Action'!$X$3:$X$1999)</f>
        <v>0</v>
      </c>
      <c r="E762" s="1"/>
      <c r="F762" s="1"/>
      <c r="G762" s="68"/>
      <c r="H762" s="71"/>
      <c r="I762" s="71"/>
      <c r="J762" s="1"/>
      <c r="K762" s="1"/>
      <c r="L762" s="1"/>
      <c r="M762" s="5"/>
      <c r="N762" s="5"/>
      <c r="O762" s="5"/>
      <c r="P762" s="31"/>
      <c r="Q762" s="1"/>
      <c r="R762" s="64" t="str">
        <f>IF(OR(_xlfn.XLOOKUP(C762,'Export Action'!$A$3:$A$1999,'Export Action'!$AO$3:$AO$1999)="Communes ZRR./bassins de vie pop &gt; 50% ZRR",_xlfn.XLOOKUP(C762,'Export Action'!$A$3:$A$1999,'Export Action'!$AO$3:$AO$1999)="Contrats de relance et de transition écologique (CRTE) rural"),"Oui","Non")</f>
        <v>Non</v>
      </c>
      <c r="S762" s="73"/>
      <c r="T762" s="74">
        <f t="shared" si="13"/>
        <v>79</v>
      </c>
      <c r="U762" s="75"/>
      <c r="V762" s="8" t="str" cm="1">
        <f t="array" ref="V762">IF(SUMPRODUCT((Tableau13[NOM DE LA STRUCTURE]=Tableau13[[#This Row],[NOM DE LA STRUCTURE]])*Tableau13[MONTANT PROPOSE POUR L''ACTION])=0,"",SUMPRODUCT((Tableau13[NOM DE LA STRUCTURE]=Tableau13[[#This Row],[NOM DE LA STRUCTURE]])*Tableau13[MONTANT PROPOSE POUR L''ACTION]))</f>
        <v/>
      </c>
      <c r="W762" s="79"/>
    </row>
    <row r="763" spans="1:23" ht="33" hidden="1" customHeight="1" x14ac:dyDescent="0.25">
      <c r="A763" s="13"/>
      <c r="B763" s="84"/>
      <c r="C763" s="1"/>
      <c r="D763" s="36">
        <f>_xlfn.XLOOKUP(C763,'Export Action'!$A$3:$A$1999,'Export Action'!$X$3:$X$1999)</f>
        <v>0</v>
      </c>
      <c r="E763" s="1"/>
      <c r="F763" s="1"/>
      <c r="G763" s="68"/>
      <c r="H763" s="71"/>
      <c r="I763" s="71"/>
      <c r="J763" s="1"/>
      <c r="K763" s="1"/>
      <c r="L763" s="1"/>
      <c r="M763" s="5"/>
      <c r="N763" s="5"/>
      <c r="O763" s="5"/>
      <c r="P763" s="31"/>
      <c r="Q763" s="1"/>
      <c r="R763" s="64" t="str">
        <f>IF(OR(_xlfn.XLOOKUP(C763,'Export Action'!$A$3:$A$1999,'Export Action'!$AO$3:$AO$1999)="Communes ZRR./bassins de vie pop &gt; 50% ZRR",_xlfn.XLOOKUP(C763,'Export Action'!$A$3:$A$1999,'Export Action'!$AO$3:$AO$1999)="Contrats de relance et de transition écologique (CRTE) rural"),"Oui","Non")</f>
        <v>Non</v>
      </c>
      <c r="S763" s="73"/>
      <c r="T763" s="74">
        <f t="shared" si="13"/>
        <v>79</v>
      </c>
      <c r="U763" s="75"/>
      <c r="V763" s="8" t="str" cm="1">
        <f t="array" ref="V763">IF(SUMPRODUCT((Tableau13[NOM DE LA STRUCTURE]=Tableau13[[#This Row],[NOM DE LA STRUCTURE]])*Tableau13[MONTANT PROPOSE POUR L''ACTION])=0,"",SUMPRODUCT((Tableau13[NOM DE LA STRUCTURE]=Tableau13[[#This Row],[NOM DE LA STRUCTURE]])*Tableau13[MONTANT PROPOSE POUR L''ACTION]))</f>
        <v/>
      </c>
      <c r="W763" s="79"/>
    </row>
    <row r="764" spans="1:23" ht="33" hidden="1" customHeight="1" x14ac:dyDescent="0.25">
      <c r="A764" s="13"/>
      <c r="B764" s="84"/>
      <c r="C764" s="1"/>
      <c r="D764" s="36">
        <f>_xlfn.XLOOKUP(C764,'Export Action'!$A$3:$A$1999,'Export Action'!$X$3:$X$1999)</f>
        <v>0</v>
      </c>
      <c r="E764" s="1"/>
      <c r="F764" s="1"/>
      <c r="G764" s="68"/>
      <c r="H764" s="71"/>
      <c r="I764" s="71"/>
      <c r="J764" s="1"/>
      <c r="K764" s="1"/>
      <c r="L764" s="1"/>
      <c r="M764" s="5"/>
      <c r="N764" s="5"/>
      <c r="O764" s="5"/>
      <c r="P764" s="31"/>
      <c r="Q764" s="1"/>
      <c r="R764" s="64" t="str">
        <f>IF(OR(_xlfn.XLOOKUP(C764,'Export Action'!$A$3:$A$1999,'Export Action'!$AO$3:$AO$1999)="Communes ZRR./bassins de vie pop &gt; 50% ZRR",_xlfn.XLOOKUP(C764,'Export Action'!$A$3:$A$1999,'Export Action'!$AO$3:$AO$1999)="Contrats de relance et de transition écologique (CRTE) rural"),"Oui","Non")</f>
        <v>Non</v>
      </c>
      <c r="S764" s="73"/>
      <c r="T764" s="74">
        <f t="shared" si="13"/>
        <v>79</v>
      </c>
      <c r="U764" s="75"/>
      <c r="V764" s="8" t="str" cm="1">
        <f t="array" ref="V764">IF(SUMPRODUCT((Tableau13[NOM DE LA STRUCTURE]=Tableau13[[#This Row],[NOM DE LA STRUCTURE]])*Tableau13[MONTANT PROPOSE POUR L''ACTION])=0,"",SUMPRODUCT((Tableau13[NOM DE LA STRUCTURE]=Tableau13[[#This Row],[NOM DE LA STRUCTURE]])*Tableau13[MONTANT PROPOSE POUR L''ACTION]))</f>
        <v/>
      </c>
      <c r="W764" s="79"/>
    </row>
    <row r="765" spans="1:23" ht="33" hidden="1" customHeight="1" x14ac:dyDescent="0.25">
      <c r="A765" s="13"/>
      <c r="B765" s="84"/>
      <c r="C765" s="1"/>
      <c r="D765" s="36">
        <f>_xlfn.XLOOKUP(C765,'Export Action'!$A$3:$A$1999,'Export Action'!$X$3:$X$1999)</f>
        <v>0</v>
      </c>
      <c r="E765" s="1"/>
      <c r="F765" s="1"/>
      <c r="G765" s="68"/>
      <c r="H765" s="71"/>
      <c r="I765" s="71"/>
      <c r="J765" s="1"/>
      <c r="K765" s="1"/>
      <c r="L765" s="1"/>
      <c r="M765" s="5"/>
      <c r="N765" s="5"/>
      <c r="O765" s="5"/>
      <c r="P765" s="31"/>
      <c r="Q765" s="1"/>
      <c r="R765" s="64" t="str">
        <f>IF(OR(_xlfn.XLOOKUP(C765,'Export Action'!$A$3:$A$1999,'Export Action'!$AO$3:$AO$1999)="Communes ZRR./bassins de vie pop &gt; 50% ZRR",_xlfn.XLOOKUP(C765,'Export Action'!$A$3:$A$1999,'Export Action'!$AO$3:$AO$1999)="Contrats de relance et de transition écologique (CRTE) rural"),"Oui","Non")</f>
        <v>Non</v>
      </c>
      <c r="S765" s="73"/>
      <c r="T765" s="74">
        <f t="shared" si="13"/>
        <v>79</v>
      </c>
      <c r="U765" s="75"/>
      <c r="V765" s="8" t="str" cm="1">
        <f t="array" ref="V765">IF(SUMPRODUCT((Tableau13[NOM DE LA STRUCTURE]=Tableau13[[#This Row],[NOM DE LA STRUCTURE]])*Tableau13[MONTANT PROPOSE POUR L''ACTION])=0,"",SUMPRODUCT((Tableau13[NOM DE LA STRUCTURE]=Tableau13[[#This Row],[NOM DE LA STRUCTURE]])*Tableau13[MONTANT PROPOSE POUR L''ACTION]))</f>
        <v/>
      </c>
      <c r="W765" s="79"/>
    </row>
    <row r="766" spans="1:23" ht="33" hidden="1" customHeight="1" x14ac:dyDescent="0.25">
      <c r="A766" s="13"/>
      <c r="B766" s="84"/>
      <c r="C766" s="1"/>
      <c r="D766" s="36">
        <f>_xlfn.XLOOKUP(C766,'Export Action'!$A$3:$A$1999,'Export Action'!$X$3:$X$1999)</f>
        <v>0</v>
      </c>
      <c r="E766" s="1"/>
      <c r="F766" s="1"/>
      <c r="G766" s="68"/>
      <c r="H766" s="71"/>
      <c r="I766" s="71"/>
      <c r="J766" s="1"/>
      <c r="K766" s="1"/>
      <c r="L766" s="1"/>
      <c r="M766" s="5"/>
      <c r="N766" s="5"/>
      <c r="O766" s="5"/>
      <c r="P766" s="31"/>
      <c r="Q766" s="1"/>
      <c r="R766" s="64" t="str">
        <f>IF(OR(_xlfn.XLOOKUP(C766,'Export Action'!$A$3:$A$1999,'Export Action'!$AO$3:$AO$1999)="Communes ZRR./bassins de vie pop &gt; 50% ZRR",_xlfn.XLOOKUP(C766,'Export Action'!$A$3:$A$1999,'Export Action'!$AO$3:$AO$1999)="Contrats de relance et de transition écologique (CRTE) rural"),"Oui","Non")</f>
        <v>Non</v>
      </c>
      <c r="S766" s="73"/>
      <c r="T766" s="74">
        <f t="shared" si="13"/>
        <v>79</v>
      </c>
      <c r="U766" s="75"/>
      <c r="V766" s="8" t="str" cm="1">
        <f t="array" ref="V766">IF(SUMPRODUCT((Tableau13[NOM DE LA STRUCTURE]=Tableau13[[#This Row],[NOM DE LA STRUCTURE]])*Tableau13[MONTANT PROPOSE POUR L''ACTION])=0,"",SUMPRODUCT((Tableau13[NOM DE LA STRUCTURE]=Tableau13[[#This Row],[NOM DE LA STRUCTURE]])*Tableau13[MONTANT PROPOSE POUR L''ACTION]))</f>
        <v/>
      </c>
      <c r="W766" s="79"/>
    </row>
    <row r="767" spans="1:23" ht="33" hidden="1" customHeight="1" x14ac:dyDescent="0.25">
      <c r="A767" s="13"/>
      <c r="B767" s="84"/>
      <c r="C767" s="1"/>
      <c r="D767" s="36">
        <f>_xlfn.XLOOKUP(C767,'Export Action'!$A$3:$A$1999,'Export Action'!$X$3:$X$1999)</f>
        <v>0</v>
      </c>
      <c r="E767" s="1"/>
      <c r="F767" s="1"/>
      <c r="G767" s="68"/>
      <c r="H767" s="71"/>
      <c r="I767" s="71"/>
      <c r="J767" s="1"/>
      <c r="K767" s="1"/>
      <c r="L767" s="1"/>
      <c r="M767" s="5"/>
      <c r="N767" s="5"/>
      <c r="O767" s="5"/>
      <c r="P767" s="31"/>
      <c r="Q767" s="1"/>
      <c r="R767" s="64" t="str">
        <f>IF(OR(_xlfn.XLOOKUP(C767,'Export Action'!$A$3:$A$1999,'Export Action'!$AO$3:$AO$1999)="Communes ZRR./bassins de vie pop &gt; 50% ZRR",_xlfn.XLOOKUP(C767,'Export Action'!$A$3:$A$1999,'Export Action'!$AO$3:$AO$1999)="Contrats de relance et de transition écologique (CRTE) rural"),"Oui","Non")</f>
        <v>Non</v>
      </c>
      <c r="S767" s="73"/>
      <c r="T767" s="74">
        <f t="shared" si="13"/>
        <v>79</v>
      </c>
      <c r="U767" s="75"/>
      <c r="V767" s="8" t="str" cm="1">
        <f t="array" ref="V767">IF(SUMPRODUCT((Tableau13[NOM DE LA STRUCTURE]=Tableau13[[#This Row],[NOM DE LA STRUCTURE]])*Tableau13[MONTANT PROPOSE POUR L''ACTION])=0,"",SUMPRODUCT((Tableau13[NOM DE LA STRUCTURE]=Tableau13[[#This Row],[NOM DE LA STRUCTURE]])*Tableau13[MONTANT PROPOSE POUR L''ACTION]))</f>
        <v/>
      </c>
      <c r="W767" s="79"/>
    </row>
    <row r="768" spans="1:23" ht="33" hidden="1" customHeight="1" x14ac:dyDescent="0.25">
      <c r="A768" s="13"/>
      <c r="B768" s="84"/>
      <c r="C768" s="1"/>
      <c r="D768" s="36">
        <f>_xlfn.XLOOKUP(C768,'Export Action'!$A$3:$A$1999,'Export Action'!$X$3:$X$1999)</f>
        <v>0</v>
      </c>
      <c r="E768" s="1"/>
      <c r="F768" s="1"/>
      <c r="G768" s="68"/>
      <c r="H768" s="71"/>
      <c r="I768" s="71"/>
      <c r="J768" s="1"/>
      <c r="K768" s="1"/>
      <c r="L768" s="1"/>
      <c r="M768" s="5"/>
      <c r="N768" s="5"/>
      <c r="O768" s="5"/>
      <c r="P768" s="31"/>
      <c r="Q768" s="1"/>
      <c r="R768" s="64" t="str">
        <f>IF(OR(_xlfn.XLOOKUP(C768,'Export Action'!$A$3:$A$1999,'Export Action'!$AO$3:$AO$1999)="Communes ZRR./bassins de vie pop &gt; 50% ZRR",_xlfn.XLOOKUP(C768,'Export Action'!$A$3:$A$1999,'Export Action'!$AO$3:$AO$1999)="Contrats de relance et de transition écologique (CRTE) rural"),"Oui","Non")</f>
        <v>Non</v>
      </c>
      <c r="S768" s="73"/>
      <c r="T768" s="74">
        <f t="shared" si="13"/>
        <v>79</v>
      </c>
      <c r="U768" s="75"/>
      <c r="V768" s="8" t="str" cm="1">
        <f t="array" ref="V768">IF(SUMPRODUCT((Tableau13[NOM DE LA STRUCTURE]=Tableau13[[#This Row],[NOM DE LA STRUCTURE]])*Tableau13[MONTANT PROPOSE POUR L''ACTION])=0,"",SUMPRODUCT((Tableau13[NOM DE LA STRUCTURE]=Tableau13[[#This Row],[NOM DE LA STRUCTURE]])*Tableau13[MONTANT PROPOSE POUR L''ACTION]))</f>
        <v/>
      </c>
      <c r="W768" s="79"/>
    </row>
    <row r="769" spans="1:23" ht="33" hidden="1" customHeight="1" x14ac:dyDescent="0.25">
      <c r="A769" s="13"/>
      <c r="B769" s="84"/>
      <c r="C769" s="1"/>
      <c r="D769" s="36">
        <f>_xlfn.XLOOKUP(C769,'Export Action'!$A$3:$A$1999,'Export Action'!$X$3:$X$1999)</f>
        <v>0</v>
      </c>
      <c r="E769" s="1"/>
      <c r="F769" s="1"/>
      <c r="G769" s="68"/>
      <c r="H769" s="71"/>
      <c r="I769" s="71"/>
      <c r="J769" s="1"/>
      <c r="K769" s="1"/>
      <c r="L769" s="1"/>
      <c r="M769" s="5"/>
      <c r="N769" s="5"/>
      <c r="O769" s="5"/>
      <c r="P769" s="31"/>
      <c r="Q769" s="1"/>
      <c r="R769" s="64" t="str">
        <f>IF(OR(_xlfn.XLOOKUP(C769,'Export Action'!$A$3:$A$1999,'Export Action'!$AO$3:$AO$1999)="Communes ZRR./bassins de vie pop &gt; 50% ZRR",_xlfn.XLOOKUP(C769,'Export Action'!$A$3:$A$1999,'Export Action'!$AO$3:$AO$1999)="Contrats de relance et de transition écologique (CRTE) rural"),"Oui","Non")</f>
        <v>Non</v>
      </c>
      <c r="S769" s="73"/>
      <c r="T769" s="74">
        <f t="shared" si="13"/>
        <v>79</v>
      </c>
      <c r="U769" s="75"/>
      <c r="V769" s="8" t="str" cm="1">
        <f t="array" ref="V769">IF(SUMPRODUCT((Tableau13[NOM DE LA STRUCTURE]=Tableau13[[#This Row],[NOM DE LA STRUCTURE]])*Tableau13[MONTANT PROPOSE POUR L''ACTION])=0,"",SUMPRODUCT((Tableau13[NOM DE LA STRUCTURE]=Tableau13[[#This Row],[NOM DE LA STRUCTURE]])*Tableau13[MONTANT PROPOSE POUR L''ACTION]))</f>
        <v/>
      </c>
      <c r="W769" s="79"/>
    </row>
    <row r="770" spans="1:23" ht="33" hidden="1" customHeight="1" x14ac:dyDescent="0.25">
      <c r="A770" s="13"/>
      <c r="B770" s="84"/>
      <c r="C770" s="1"/>
      <c r="D770" s="36">
        <f>_xlfn.XLOOKUP(C770,'Export Action'!$A$3:$A$1999,'Export Action'!$X$3:$X$1999)</f>
        <v>0</v>
      </c>
      <c r="E770" s="1"/>
      <c r="F770" s="1"/>
      <c r="G770" s="68"/>
      <c r="H770" s="71"/>
      <c r="I770" s="71"/>
      <c r="J770" s="1"/>
      <c r="K770" s="1"/>
      <c r="L770" s="1"/>
      <c r="M770" s="5"/>
      <c r="N770" s="5"/>
      <c r="O770" s="5"/>
      <c r="P770" s="31"/>
      <c r="Q770" s="1"/>
      <c r="R770" s="64" t="str">
        <f>IF(OR(_xlfn.XLOOKUP(C770,'Export Action'!$A$3:$A$1999,'Export Action'!$AO$3:$AO$1999)="Communes ZRR./bassins de vie pop &gt; 50% ZRR",_xlfn.XLOOKUP(C770,'Export Action'!$A$3:$A$1999,'Export Action'!$AO$3:$AO$1999)="Contrats de relance et de transition écologique (CRTE) rural"),"Oui","Non")</f>
        <v>Non</v>
      </c>
      <c r="S770" s="73"/>
      <c r="T770" s="74">
        <f t="shared" si="13"/>
        <v>79</v>
      </c>
      <c r="U770" s="75"/>
      <c r="V770" s="8" t="str" cm="1">
        <f t="array" ref="V770">IF(SUMPRODUCT((Tableau13[NOM DE LA STRUCTURE]=Tableau13[[#This Row],[NOM DE LA STRUCTURE]])*Tableau13[MONTANT PROPOSE POUR L''ACTION])=0,"",SUMPRODUCT((Tableau13[NOM DE LA STRUCTURE]=Tableau13[[#This Row],[NOM DE LA STRUCTURE]])*Tableau13[MONTANT PROPOSE POUR L''ACTION]))</f>
        <v/>
      </c>
      <c r="W770" s="79"/>
    </row>
    <row r="771" spans="1:23" ht="33" hidden="1" customHeight="1" x14ac:dyDescent="0.25">
      <c r="A771" s="13"/>
      <c r="B771" s="84"/>
      <c r="C771" s="1"/>
      <c r="D771" s="36">
        <f>_xlfn.XLOOKUP(C771,'Export Action'!$A$3:$A$1999,'Export Action'!$X$3:$X$1999)</f>
        <v>0</v>
      </c>
      <c r="E771" s="1"/>
      <c r="F771" s="1"/>
      <c r="G771" s="68"/>
      <c r="H771" s="71"/>
      <c r="I771" s="71"/>
      <c r="J771" s="1"/>
      <c r="K771" s="1"/>
      <c r="L771" s="1"/>
      <c r="M771" s="5"/>
      <c r="N771" s="5"/>
      <c r="O771" s="5"/>
      <c r="P771" s="31"/>
      <c r="Q771" s="1"/>
      <c r="R771" s="64" t="str">
        <f>IF(OR(_xlfn.XLOOKUP(C771,'Export Action'!$A$3:$A$1999,'Export Action'!$AO$3:$AO$1999)="Communes ZRR./bassins de vie pop &gt; 50% ZRR",_xlfn.XLOOKUP(C771,'Export Action'!$A$3:$A$1999,'Export Action'!$AO$3:$AO$1999)="Contrats de relance et de transition écologique (CRTE) rural"),"Oui","Non")</f>
        <v>Non</v>
      </c>
      <c r="S771" s="73"/>
      <c r="T771" s="74">
        <f t="shared" si="13"/>
        <v>79</v>
      </c>
      <c r="U771" s="75"/>
      <c r="V771" s="8" t="str" cm="1">
        <f t="array" ref="V771">IF(SUMPRODUCT((Tableau13[NOM DE LA STRUCTURE]=Tableau13[[#This Row],[NOM DE LA STRUCTURE]])*Tableau13[MONTANT PROPOSE POUR L''ACTION])=0,"",SUMPRODUCT((Tableau13[NOM DE LA STRUCTURE]=Tableau13[[#This Row],[NOM DE LA STRUCTURE]])*Tableau13[MONTANT PROPOSE POUR L''ACTION]))</f>
        <v/>
      </c>
      <c r="W771" s="79"/>
    </row>
    <row r="772" spans="1:23" ht="33" hidden="1" customHeight="1" x14ac:dyDescent="0.25">
      <c r="A772" s="13"/>
      <c r="B772" s="84"/>
      <c r="C772" s="1"/>
      <c r="D772" s="36">
        <f>_xlfn.XLOOKUP(C772,'Export Action'!$A$3:$A$1999,'Export Action'!$X$3:$X$1999)</f>
        <v>0</v>
      </c>
      <c r="E772" s="1"/>
      <c r="F772" s="1"/>
      <c r="G772" s="68"/>
      <c r="H772" s="71"/>
      <c r="I772" s="71"/>
      <c r="J772" s="1"/>
      <c r="K772" s="1"/>
      <c r="L772" s="1"/>
      <c r="M772" s="5"/>
      <c r="N772" s="5"/>
      <c r="O772" s="5"/>
      <c r="P772" s="31"/>
      <c r="Q772" s="1"/>
      <c r="R772" s="64" t="str">
        <f>IF(OR(_xlfn.XLOOKUP(C772,'Export Action'!$A$3:$A$1999,'Export Action'!$AO$3:$AO$1999)="Communes ZRR./bassins de vie pop &gt; 50% ZRR",_xlfn.XLOOKUP(C772,'Export Action'!$A$3:$A$1999,'Export Action'!$AO$3:$AO$1999)="Contrats de relance et de transition écologique (CRTE) rural"),"Oui","Non")</f>
        <v>Non</v>
      </c>
      <c r="S772" s="73"/>
      <c r="T772" s="74">
        <f t="shared" si="13"/>
        <v>79</v>
      </c>
      <c r="U772" s="75"/>
      <c r="V772" s="8" t="str" cm="1">
        <f t="array" ref="V772">IF(SUMPRODUCT((Tableau13[NOM DE LA STRUCTURE]=Tableau13[[#This Row],[NOM DE LA STRUCTURE]])*Tableau13[MONTANT PROPOSE POUR L''ACTION])=0,"",SUMPRODUCT((Tableau13[NOM DE LA STRUCTURE]=Tableau13[[#This Row],[NOM DE LA STRUCTURE]])*Tableau13[MONTANT PROPOSE POUR L''ACTION]))</f>
        <v/>
      </c>
      <c r="W772" s="79"/>
    </row>
    <row r="773" spans="1:23" ht="33" hidden="1" customHeight="1" x14ac:dyDescent="0.25">
      <c r="A773" s="13"/>
      <c r="B773" s="84"/>
      <c r="C773" s="1"/>
      <c r="D773" s="36">
        <f>_xlfn.XLOOKUP(C773,'Export Action'!$A$3:$A$1999,'Export Action'!$X$3:$X$1999)</f>
        <v>0</v>
      </c>
      <c r="E773" s="1"/>
      <c r="F773" s="1"/>
      <c r="G773" s="68"/>
      <c r="H773" s="71"/>
      <c r="I773" s="71"/>
      <c r="J773" s="1"/>
      <c r="K773" s="1"/>
      <c r="L773" s="1"/>
      <c r="M773" s="5"/>
      <c r="N773" s="5"/>
      <c r="O773" s="5"/>
      <c r="P773" s="31"/>
      <c r="Q773" s="1"/>
      <c r="R773" s="64" t="str">
        <f>IF(OR(_xlfn.XLOOKUP(C773,'Export Action'!$A$3:$A$1999,'Export Action'!$AO$3:$AO$1999)="Communes ZRR./bassins de vie pop &gt; 50% ZRR",_xlfn.XLOOKUP(C773,'Export Action'!$A$3:$A$1999,'Export Action'!$AO$3:$AO$1999)="Contrats de relance et de transition écologique (CRTE) rural"),"Oui","Non")</f>
        <v>Non</v>
      </c>
      <c r="S773" s="73"/>
      <c r="T773" s="74">
        <f t="shared" si="13"/>
        <v>79</v>
      </c>
      <c r="U773" s="75"/>
      <c r="V773" s="8" t="str" cm="1">
        <f t="array" ref="V773">IF(SUMPRODUCT((Tableau13[NOM DE LA STRUCTURE]=Tableau13[[#This Row],[NOM DE LA STRUCTURE]])*Tableau13[MONTANT PROPOSE POUR L''ACTION])=0,"",SUMPRODUCT((Tableau13[NOM DE LA STRUCTURE]=Tableau13[[#This Row],[NOM DE LA STRUCTURE]])*Tableau13[MONTANT PROPOSE POUR L''ACTION]))</f>
        <v/>
      </c>
      <c r="W773" s="79"/>
    </row>
    <row r="774" spans="1:23" ht="33" hidden="1" customHeight="1" x14ac:dyDescent="0.25">
      <c r="A774" s="13"/>
      <c r="B774" s="84"/>
      <c r="C774" s="1"/>
      <c r="D774" s="36">
        <f>_xlfn.XLOOKUP(C774,'Export Action'!$A$3:$A$1999,'Export Action'!$X$3:$X$1999)</f>
        <v>0</v>
      </c>
      <c r="E774" s="1"/>
      <c r="F774" s="1"/>
      <c r="G774" s="68"/>
      <c r="H774" s="71"/>
      <c r="I774" s="71"/>
      <c r="J774" s="1"/>
      <c r="K774" s="1"/>
      <c r="L774" s="1"/>
      <c r="M774" s="5"/>
      <c r="N774" s="5"/>
      <c r="O774" s="5"/>
      <c r="P774" s="31"/>
      <c r="Q774" s="1"/>
      <c r="R774" s="64" t="str">
        <f>IF(OR(_xlfn.XLOOKUP(C774,'Export Action'!$A$3:$A$1999,'Export Action'!$AO$3:$AO$1999)="Communes ZRR./bassins de vie pop &gt; 50% ZRR",_xlfn.XLOOKUP(C774,'Export Action'!$A$3:$A$1999,'Export Action'!$AO$3:$AO$1999)="Contrats de relance et de transition écologique (CRTE) rural"),"Oui","Non")</f>
        <v>Non</v>
      </c>
      <c r="S774" s="73"/>
      <c r="T774" s="74">
        <f t="shared" si="13"/>
        <v>79</v>
      </c>
      <c r="U774" s="75"/>
      <c r="V774" s="8" t="str" cm="1">
        <f t="array" ref="V774">IF(SUMPRODUCT((Tableau13[NOM DE LA STRUCTURE]=Tableau13[[#This Row],[NOM DE LA STRUCTURE]])*Tableau13[MONTANT PROPOSE POUR L''ACTION])=0,"",SUMPRODUCT((Tableau13[NOM DE LA STRUCTURE]=Tableau13[[#This Row],[NOM DE LA STRUCTURE]])*Tableau13[MONTANT PROPOSE POUR L''ACTION]))</f>
        <v/>
      </c>
      <c r="W774" s="79"/>
    </row>
    <row r="775" spans="1:23" ht="33" hidden="1" customHeight="1" x14ac:dyDescent="0.25">
      <c r="A775" s="13"/>
      <c r="B775" s="84"/>
      <c r="C775" s="1"/>
      <c r="D775" s="36">
        <f>_xlfn.XLOOKUP(C775,'Export Action'!$A$3:$A$1999,'Export Action'!$X$3:$X$1999)</f>
        <v>0</v>
      </c>
      <c r="E775" s="1"/>
      <c r="F775" s="1"/>
      <c r="G775" s="68"/>
      <c r="H775" s="71"/>
      <c r="I775" s="71"/>
      <c r="J775" s="1"/>
      <c r="K775" s="1"/>
      <c r="L775" s="1"/>
      <c r="M775" s="5"/>
      <c r="N775" s="5"/>
      <c r="O775" s="5"/>
      <c r="P775" s="31"/>
      <c r="Q775" s="1"/>
      <c r="R775" s="64" t="str">
        <f>IF(OR(_xlfn.XLOOKUP(C775,'Export Action'!$A$3:$A$1999,'Export Action'!$AO$3:$AO$1999)="Communes ZRR./bassins de vie pop &gt; 50% ZRR",_xlfn.XLOOKUP(C775,'Export Action'!$A$3:$A$1999,'Export Action'!$AO$3:$AO$1999)="Contrats de relance et de transition écologique (CRTE) rural"),"Oui","Non")</f>
        <v>Non</v>
      </c>
      <c r="S775" s="73"/>
      <c r="T775" s="74">
        <f t="shared" si="13"/>
        <v>79</v>
      </c>
      <c r="U775" s="75"/>
      <c r="V775" s="8" t="str" cm="1">
        <f t="array" ref="V775">IF(SUMPRODUCT((Tableau13[NOM DE LA STRUCTURE]=Tableau13[[#This Row],[NOM DE LA STRUCTURE]])*Tableau13[MONTANT PROPOSE POUR L''ACTION])=0,"",SUMPRODUCT((Tableau13[NOM DE LA STRUCTURE]=Tableau13[[#This Row],[NOM DE LA STRUCTURE]])*Tableau13[MONTANT PROPOSE POUR L''ACTION]))</f>
        <v/>
      </c>
      <c r="W775" s="79"/>
    </row>
    <row r="776" spans="1:23" ht="33" hidden="1" customHeight="1" x14ac:dyDescent="0.25">
      <c r="A776" s="13"/>
      <c r="B776" s="84"/>
      <c r="C776" s="1"/>
      <c r="D776" s="36">
        <f>_xlfn.XLOOKUP(C776,'Export Action'!$A$3:$A$1999,'Export Action'!$X$3:$X$1999)</f>
        <v>0</v>
      </c>
      <c r="E776" s="1"/>
      <c r="F776" s="1"/>
      <c r="G776" s="68"/>
      <c r="H776" s="71"/>
      <c r="I776" s="71"/>
      <c r="J776" s="1"/>
      <c r="K776" s="1"/>
      <c r="L776" s="1"/>
      <c r="M776" s="5"/>
      <c r="N776" s="5"/>
      <c r="O776" s="5"/>
      <c r="P776" s="31"/>
      <c r="Q776" s="1"/>
      <c r="R776" s="64" t="str">
        <f>IF(OR(_xlfn.XLOOKUP(C776,'Export Action'!$A$3:$A$1999,'Export Action'!$AO$3:$AO$1999)="Communes ZRR./bassins de vie pop &gt; 50% ZRR",_xlfn.XLOOKUP(C776,'Export Action'!$A$3:$A$1999,'Export Action'!$AO$3:$AO$1999)="Contrats de relance et de transition écologique (CRTE) rural"),"Oui","Non")</f>
        <v>Non</v>
      </c>
      <c r="S776" s="73"/>
      <c r="T776" s="74">
        <f t="shared" si="13"/>
        <v>79</v>
      </c>
      <c r="U776" s="75"/>
      <c r="V776" s="8" t="str" cm="1">
        <f t="array" ref="V776">IF(SUMPRODUCT((Tableau13[NOM DE LA STRUCTURE]=Tableau13[[#This Row],[NOM DE LA STRUCTURE]])*Tableau13[MONTANT PROPOSE POUR L''ACTION])=0,"",SUMPRODUCT((Tableau13[NOM DE LA STRUCTURE]=Tableau13[[#This Row],[NOM DE LA STRUCTURE]])*Tableau13[MONTANT PROPOSE POUR L''ACTION]))</f>
        <v/>
      </c>
      <c r="W776" s="79"/>
    </row>
    <row r="777" spans="1:23" ht="33" hidden="1" customHeight="1" x14ac:dyDescent="0.25">
      <c r="A777" s="13"/>
      <c r="B777" s="84"/>
      <c r="C777" s="1"/>
      <c r="D777" s="36">
        <f>_xlfn.XLOOKUP(C777,'Export Action'!$A$3:$A$1999,'Export Action'!$X$3:$X$1999)</f>
        <v>0</v>
      </c>
      <c r="E777" s="1"/>
      <c r="F777" s="1"/>
      <c r="G777" s="68"/>
      <c r="H777" s="71"/>
      <c r="I777" s="71"/>
      <c r="J777" s="1"/>
      <c r="K777" s="1"/>
      <c r="L777" s="1"/>
      <c r="M777" s="5"/>
      <c r="N777" s="5"/>
      <c r="O777" s="5"/>
      <c r="P777" s="31"/>
      <c r="Q777" s="1"/>
      <c r="R777" s="64" t="str">
        <f>IF(OR(_xlfn.XLOOKUP(C777,'Export Action'!$A$3:$A$1999,'Export Action'!$AO$3:$AO$1999)="Communes ZRR./bassins de vie pop &gt; 50% ZRR",_xlfn.XLOOKUP(C777,'Export Action'!$A$3:$A$1999,'Export Action'!$AO$3:$AO$1999)="Contrats de relance et de transition écologique (CRTE) rural"),"Oui","Non")</f>
        <v>Non</v>
      </c>
      <c r="S777" s="73"/>
      <c r="T777" s="74">
        <f t="shared" si="13"/>
        <v>79</v>
      </c>
      <c r="U777" s="75"/>
      <c r="V777" s="8" t="str" cm="1">
        <f t="array" ref="V777">IF(SUMPRODUCT((Tableau13[NOM DE LA STRUCTURE]=Tableau13[[#This Row],[NOM DE LA STRUCTURE]])*Tableau13[MONTANT PROPOSE POUR L''ACTION])=0,"",SUMPRODUCT((Tableau13[NOM DE LA STRUCTURE]=Tableau13[[#This Row],[NOM DE LA STRUCTURE]])*Tableau13[MONTANT PROPOSE POUR L''ACTION]))</f>
        <v/>
      </c>
      <c r="W777" s="79"/>
    </row>
    <row r="778" spans="1:23" ht="33" hidden="1" customHeight="1" x14ac:dyDescent="0.25">
      <c r="A778" s="13"/>
      <c r="B778" s="84"/>
      <c r="C778" s="1"/>
      <c r="D778" s="36">
        <f>_xlfn.XLOOKUP(C778,'Export Action'!$A$3:$A$1999,'Export Action'!$X$3:$X$1999)</f>
        <v>0</v>
      </c>
      <c r="E778" s="1"/>
      <c r="F778" s="1"/>
      <c r="G778" s="68"/>
      <c r="H778" s="71"/>
      <c r="I778" s="71"/>
      <c r="J778" s="1"/>
      <c r="K778" s="1"/>
      <c r="L778" s="1"/>
      <c r="M778" s="5"/>
      <c r="N778" s="5"/>
      <c r="O778" s="5"/>
      <c r="P778" s="31"/>
      <c r="Q778" s="1"/>
      <c r="R778" s="64" t="str">
        <f>IF(OR(_xlfn.XLOOKUP(C778,'Export Action'!$A$3:$A$1999,'Export Action'!$AO$3:$AO$1999)="Communes ZRR./bassins de vie pop &gt; 50% ZRR",_xlfn.XLOOKUP(C778,'Export Action'!$A$3:$A$1999,'Export Action'!$AO$3:$AO$1999)="Contrats de relance et de transition écologique (CRTE) rural"),"Oui","Non")</f>
        <v>Non</v>
      </c>
      <c r="S778" s="73"/>
      <c r="T778" s="74">
        <f t="shared" si="13"/>
        <v>79</v>
      </c>
      <c r="U778" s="75"/>
      <c r="V778" s="8" t="str" cm="1">
        <f t="array" ref="V778">IF(SUMPRODUCT((Tableau13[NOM DE LA STRUCTURE]=Tableau13[[#This Row],[NOM DE LA STRUCTURE]])*Tableau13[MONTANT PROPOSE POUR L''ACTION])=0,"",SUMPRODUCT((Tableau13[NOM DE LA STRUCTURE]=Tableau13[[#This Row],[NOM DE LA STRUCTURE]])*Tableau13[MONTANT PROPOSE POUR L''ACTION]))</f>
        <v/>
      </c>
      <c r="W778" s="79"/>
    </row>
    <row r="779" spans="1:23" ht="33" hidden="1" customHeight="1" x14ac:dyDescent="0.25">
      <c r="A779" s="13"/>
      <c r="B779" s="84"/>
      <c r="C779" s="1"/>
      <c r="D779" s="36">
        <f>_xlfn.XLOOKUP(C779,'Export Action'!$A$3:$A$1999,'Export Action'!$X$3:$X$1999)</f>
        <v>0</v>
      </c>
      <c r="E779" s="1"/>
      <c r="F779" s="1"/>
      <c r="G779" s="68"/>
      <c r="H779" s="71"/>
      <c r="I779" s="71"/>
      <c r="J779" s="1"/>
      <c r="K779" s="1"/>
      <c r="L779" s="1"/>
      <c r="M779" s="5"/>
      <c r="N779" s="5"/>
      <c r="O779" s="5"/>
      <c r="P779" s="31"/>
      <c r="Q779" s="1"/>
      <c r="R779" s="64" t="str">
        <f>IF(OR(_xlfn.XLOOKUP(C779,'Export Action'!$A$3:$A$1999,'Export Action'!$AO$3:$AO$1999)="Communes ZRR./bassins de vie pop &gt; 50% ZRR",_xlfn.XLOOKUP(C779,'Export Action'!$A$3:$A$1999,'Export Action'!$AO$3:$AO$1999)="Contrats de relance et de transition écologique (CRTE) rural"),"Oui","Non")</f>
        <v>Non</v>
      </c>
      <c r="S779" s="73"/>
      <c r="T779" s="74">
        <f t="shared" si="13"/>
        <v>79</v>
      </c>
      <c r="U779" s="75"/>
      <c r="V779" s="8" t="str" cm="1">
        <f t="array" ref="V779">IF(SUMPRODUCT((Tableau13[NOM DE LA STRUCTURE]=Tableau13[[#This Row],[NOM DE LA STRUCTURE]])*Tableau13[MONTANT PROPOSE POUR L''ACTION])=0,"",SUMPRODUCT((Tableau13[NOM DE LA STRUCTURE]=Tableau13[[#This Row],[NOM DE LA STRUCTURE]])*Tableau13[MONTANT PROPOSE POUR L''ACTION]))</f>
        <v/>
      </c>
      <c r="W779" s="79"/>
    </row>
    <row r="780" spans="1:23" ht="33" hidden="1" customHeight="1" x14ac:dyDescent="0.25">
      <c r="A780" s="13"/>
      <c r="B780" s="84"/>
      <c r="C780" s="1"/>
      <c r="D780" s="36">
        <f>_xlfn.XLOOKUP(C780,'Export Action'!$A$3:$A$1999,'Export Action'!$X$3:$X$1999)</f>
        <v>0</v>
      </c>
      <c r="E780" s="1"/>
      <c r="F780" s="1"/>
      <c r="G780" s="68"/>
      <c r="H780" s="71"/>
      <c r="I780" s="71"/>
      <c r="J780" s="1"/>
      <c r="K780" s="1"/>
      <c r="L780" s="1"/>
      <c r="M780" s="5"/>
      <c r="N780" s="5"/>
      <c r="O780" s="5"/>
      <c r="P780" s="31"/>
      <c r="Q780" s="1"/>
      <c r="R780" s="64" t="str">
        <f>IF(OR(_xlfn.XLOOKUP(C780,'Export Action'!$A$3:$A$1999,'Export Action'!$AO$3:$AO$1999)="Communes ZRR./bassins de vie pop &gt; 50% ZRR",_xlfn.XLOOKUP(C780,'Export Action'!$A$3:$A$1999,'Export Action'!$AO$3:$AO$1999)="Contrats de relance et de transition écologique (CRTE) rural"),"Oui","Non")</f>
        <v>Non</v>
      </c>
      <c r="S780" s="73"/>
      <c r="T780" s="74">
        <f t="shared" si="13"/>
        <v>79</v>
      </c>
      <c r="U780" s="75"/>
      <c r="V780" s="8" t="str" cm="1">
        <f t="array" ref="V780">IF(SUMPRODUCT((Tableau13[NOM DE LA STRUCTURE]=Tableau13[[#This Row],[NOM DE LA STRUCTURE]])*Tableau13[MONTANT PROPOSE POUR L''ACTION])=0,"",SUMPRODUCT((Tableau13[NOM DE LA STRUCTURE]=Tableau13[[#This Row],[NOM DE LA STRUCTURE]])*Tableau13[MONTANT PROPOSE POUR L''ACTION]))</f>
        <v/>
      </c>
      <c r="W780" s="79"/>
    </row>
    <row r="781" spans="1:23" ht="33" hidden="1" customHeight="1" x14ac:dyDescent="0.25">
      <c r="A781" s="13"/>
      <c r="B781" s="84"/>
      <c r="C781" s="1"/>
      <c r="D781" s="36">
        <f>_xlfn.XLOOKUP(C781,'Export Action'!$A$3:$A$1999,'Export Action'!$X$3:$X$1999)</f>
        <v>0</v>
      </c>
      <c r="E781" s="1"/>
      <c r="F781" s="1"/>
      <c r="G781" s="68"/>
      <c r="H781" s="71"/>
      <c r="I781" s="71"/>
      <c r="J781" s="1"/>
      <c r="K781" s="1"/>
      <c r="L781" s="1"/>
      <c r="M781" s="5"/>
      <c r="N781" s="5"/>
      <c r="O781" s="5"/>
      <c r="P781" s="31"/>
      <c r="Q781" s="1"/>
      <c r="R781" s="64" t="str">
        <f>IF(OR(_xlfn.XLOOKUP(C781,'Export Action'!$A$3:$A$1999,'Export Action'!$AO$3:$AO$1999)="Communes ZRR./bassins de vie pop &gt; 50% ZRR",_xlfn.XLOOKUP(C781,'Export Action'!$A$3:$A$1999,'Export Action'!$AO$3:$AO$1999)="Contrats de relance et de transition écologique (CRTE) rural"),"Oui","Non")</f>
        <v>Non</v>
      </c>
      <c r="S781" s="73"/>
      <c r="T781" s="74">
        <f t="shared" si="13"/>
        <v>79</v>
      </c>
      <c r="U781" s="75"/>
      <c r="V781" s="8" t="str" cm="1">
        <f t="array" ref="V781">IF(SUMPRODUCT((Tableau13[NOM DE LA STRUCTURE]=Tableau13[[#This Row],[NOM DE LA STRUCTURE]])*Tableau13[MONTANT PROPOSE POUR L''ACTION])=0,"",SUMPRODUCT((Tableau13[NOM DE LA STRUCTURE]=Tableau13[[#This Row],[NOM DE LA STRUCTURE]])*Tableau13[MONTANT PROPOSE POUR L''ACTION]))</f>
        <v/>
      </c>
      <c r="W781" s="79"/>
    </row>
    <row r="782" spans="1:23" ht="33" hidden="1" customHeight="1" x14ac:dyDescent="0.25">
      <c r="A782" s="13"/>
      <c r="B782" s="84"/>
      <c r="C782" s="1"/>
      <c r="D782" s="36">
        <f>_xlfn.XLOOKUP(C782,'Export Action'!$A$3:$A$1999,'Export Action'!$X$3:$X$1999)</f>
        <v>0</v>
      </c>
      <c r="E782" s="1"/>
      <c r="F782" s="1"/>
      <c r="G782" s="68"/>
      <c r="H782" s="71"/>
      <c r="I782" s="71"/>
      <c r="J782" s="1"/>
      <c r="K782" s="1"/>
      <c r="L782" s="1"/>
      <c r="M782" s="5"/>
      <c r="N782" s="5"/>
      <c r="O782" s="5"/>
      <c r="P782" s="31"/>
      <c r="Q782" s="1"/>
      <c r="R782" s="64" t="str">
        <f>IF(OR(_xlfn.XLOOKUP(C782,'Export Action'!$A$3:$A$1999,'Export Action'!$AO$3:$AO$1999)="Communes ZRR./bassins de vie pop &gt; 50% ZRR",_xlfn.XLOOKUP(C782,'Export Action'!$A$3:$A$1999,'Export Action'!$AO$3:$AO$1999)="Contrats de relance et de transition écologique (CRTE) rural"),"Oui","Non")</f>
        <v>Non</v>
      </c>
      <c r="S782" s="73"/>
      <c r="T782" s="74">
        <f t="shared" si="13"/>
        <v>79</v>
      </c>
      <c r="U782" s="75"/>
      <c r="V782" s="8" t="str" cm="1">
        <f t="array" ref="V782">IF(SUMPRODUCT((Tableau13[NOM DE LA STRUCTURE]=Tableau13[[#This Row],[NOM DE LA STRUCTURE]])*Tableau13[MONTANT PROPOSE POUR L''ACTION])=0,"",SUMPRODUCT((Tableau13[NOM DE LA STRUCTURE]=Tableau13[[#This Row],[NOM DE LA STRUCTURE]])*Tableau13[MONTANT PROPOSE POUR L''ACTION]))</f>
        <v/>
      </c>
      <c r="W782" s="79"/>
    </row>
    <row r="783" spans="1:23" ht="33" hidden="1" customHeight="1" x14ac:dyDescent="0.25">
      <c r="A783" s="13"/>
      <c r="B783" s="84"/>
      <c r="C783" s="1"/>
      <c r="D783" s="36">
        <f>_xlfn.XLOOKUP(C783,'Export Action'!$A$3:$A$1999,'Export Action'!$X$3:$X$1999)</f>
        <v>0</v>
      </c>
      <c r="E783" s="1"/>
      <c r="F783" s="1"/>
      <c r="G783" s="68"/>
      <c r="H783" s="71"/>
      <c r="I783" s="71"/>
      <c r="J783" s="1"/>
      <c r="K783" s="1"/>
      <c r="L783" s="1"/>
      <c r="M783" s="5"/>
      <c r="N783" s="5"/>
      <c r="O783" s="5"/>
      <c r="P783" s="31"/>
      <c r="Q783" s="1"/>
      <c r="R783" s="64" t="str">
        <f>IF(OR(_xlfn.XLOOKUP(C783,'Export Action'!$A$3:$A$1999,'Export Action'!$AO$3:$AO$1999)="Communes ZRR./bassins de vie pop &gt; 50% ZRR",_xlfn.XLOOKUP(C783,'Export Action'!$A$3:$A$1999,'Export Action'!$AO$3:$AO$1999)="Contrats de relance et de transition écologique (CRTE) rural"),"Oui","Non")</f>
        <v>Non</v>
      </c>
      <c r="S783" s="73"/>
      <c r="T783" s="74">
        <f t="shared" si="13"/>
        <v>79</v>
      </c>
      <c r="U783" s="75"/>
      <c r="V783" s="8" t="str" cm="1">
        <f t="array" ref="V783">IF(SUMPRODUCT((Tableau13[NOM DE LA STRUCTURE]=Tableau13[[#This Row],[NOM DE LA STRUCTURE]])*Tableau13[MONTANT PROPOSE POUR L''ACTION])=0,"",SUMPRODUCT((Tableau13[NOM DE LA STRUCTURE]=Tableau13[[#This Row],[NOM DE LA STRUCTURE]])*Tableau13[MONTANT PROPOSE POUR L''ACTION]))</f>
        <v/>
      </c>
      <c r="W783" s="79"/>
    </row>
    <row r="784" spans="1:23" ht="33" hidden="1" customHeight="1" x14ac:dyDescent="0.25">
      <c r="A784" s="13"/>
      <c r="B784" s="84"/>
      <c r="C784" s="1"/>
      <c r="D784" s="36">
        <f>_xlfn.XLOOKUP(C784,'Export Action'!$A$3:$A$1999,'Export Action'!$X$3:$X$1999)</f>
        <v>0</v>
      </c>
      <c r="E784" s="1"/>
      <c r="F784" s="1"/>
      <c r="G784" s="68"/>
      <c r="H784" s="71"/>
      <c r="I784" s="71"/>
      <c r="J784" s="1"/>
      <c r="K784" s="1"/>
      <c r="L784" s="1"/>
      <c r="M784" s="5"/>
      <c r="N784" s="5"/>
      <c r="O784" s="5"/>
      <c r="P784" s="31"/>
      <c r="Q784" s="1"/>
      <c r="R784" s="64" t="str">
        <f>IF(OR(_xlfn.XLOOKUP(C784,'Export Action'!$A$3:$A$1999,'Export Action'!$AO$3:$AO$1999)="Communes ZRR./bassins de vie pop &gt; 50% ZRR",_xlfn.XLOOKUP(C784,'Export Action'!$A$3:$A$1999,'Export Action'!$AO$3:$AO$1999)="Contrats de relance et de transition écologique (CRTE) rural"),"Oui","Non")</f>
        <v>Non</v>
      </c>
      <c r="S784" s="73"/>
      <c r="T784" s="74">
        <f t="shared" si="13"/>
        <v>79</v>
      </c>
      <c r="U784" s="75"/>
      <c r="V784" s="8" t="str" cm="1">
        <f t="array" ref="V784">IF(SUMPRODUCT((Tableau13[NOM DE LA STRUCTURE]=Tableau13[[#This Row],[NOM DE LA STRUCTURE]])*Tableau13[MONTANT PROPOSE POUR L''ACTION])=0,"",SUMPRODUCT((Tableau13[NOM DE LA STRUCTURE]=Tableau13[[#This Row],[NOM DE LA STRUCTURE]])*Tableau13[MONTANT PROPOSE POUR L''ACTION]))</f>
        <v/>
      </c>
      <c r="W784" s="79"/>
    </row>
    <row r="785" spans="1:23" ht="33" hidden="1" customHeight="1" x14ac:dyDescent="0.25">
      <c r="A785" s="13"/>
      <c r="B785" s="84"/>
      <c r="C785" s="1"/>
      <c r="D785" s="36">
        <f>_xlfn.XLOOKUP(C785,'Export Action'!$A$3:$A$1999,'Export Action'!$X$3:$X$1999)</f>
        <v>0</v>
      </c>
      <c r="E785" s="1"/>
      <c r="F785" s="1"/>
      <c r="G785" s="68"/>
      <c r="H785" s="71"/>
      <c r="I785" s="71"/>
      <c r="J785" s="1"/>
      <c r="K785" s="1"/>
      <c r="L785" s="1"/>
      <c r="M785" s="5"/>
      <c r="N785" s="5"/>
      <c r="O785" s="5"/>
      <c r="P785" s="31"/>
      <c r="Q785" s="1"/>
      <c r="R785" s="64" t="str">
        <f>IF(OR(_xlfn.XLOOKUP(C785,'Export Action'!$A$3:$A$1999,'Export Action'!$AO$3:$AO$1999)="Communes ZRR./bassins de vie pop &gt; 50% ZRR",_xlfn.XLOOKUP(C785,'Export Action'!$A$3:$A$1999,'Export Action'!$AO$3:$AO$1999)="Contrats de relance et de transition écologique (CRTE) rural"),"Oui","Non")</f>
        <v>Non</v>
      </c>
      <c r="S785" s="73"/>
      <c r="T785" s="74">
        <f t="shared" si="13"/>
        <v>79</v>
      </c>
      <c r="U785" s="75"/>
      <c r="V785" s="8" t="str" cm="1">
        <f t="array" ref="V785">IF(SUMPRODUCT((Tableau13[NOM DE LA STRUCTURE]=Tableau13[[#This Row],[NOM DE LA STRUCTURE]])*Tableau13[MONTANT PROPOSE POUR L''ACTION])=0,"",SUMPRODUCT((Tableau13[NOM DE LA STRUCTURE]=Tableau13[[#This Row],[NOM DE LA STRUCTURE]])*Tableau13[MONTANT PROPOSE POUR L''ACTION]))</f>
        <v/>
      </c>
      <c r="W785" s="79"/>
    </row>
    <row r="786" spans="1:23" ht="33" hidden="1" customHeight="1" x14ac:dyDescent="0.25">
      <c r="A786" s="13"/>
      <c r="B786" s="84"/>
      <c r="C786" s="1"/>
      <c r="D786" s="36">
        <f>_xlfn.XLOOKUP(C786,'Export Action'!$A$3:$A$1999,'Export Action'!$X$3:$X$1999)</f>
        <v>0</v>
      </c>
      <c r="E786" s="1"/>
      <c r="F786" s="1"/>
      <c r="G786" s="68"/>
      <c r="H786" s="71"/>
      <c r="I786" s="71"/>
      <c r="J786" s="1"/>
      <c r="K786" s="1"/>
      <c r="L786" s="1"/>
      <c r="M786" s="5"/>
      <c r="N786" s="5"/>
      <c r="O786" s="5"/>
      <c r="P786" s="31"/>
      <c r="Q786" s="1"/>
      <c r="R786" s="64" t="str">
        <f>IF(OR(_xlfn.XLOOKUP(C786,'Export Action'!$A$3:$A$1999,'Export Action'!$AO$3:$AO$1999)="Communes ZRR./bassins de vie pop &gt; 50% ZRR",_xlfn.XLOOKUP(C786,'Export Action'!$A$3:$A$1999,'Export Action'!$AO$3:$AO$1999)="Contrats de relance et de transition écologique (CRTE) rural"),"Oui","Non")</f>
        <v>Non</v>
      </c>
      <c r="S786" s="73"/>
      <c r="T786" s="74">
        <f t="shared" si="13"/>
        <v>79</v>
      </c>
      <c r="U786" s="75"/>
      <c r="V786" s="8" t="str" cm="1">
        <f t="array" ref="V786">IF(SUMPRODUCT((Tableau13[NOM DE LA STRUCTURE]=Tableau13[[#This Row],[NOM DE LA STRUCTURE]])*Tableau13[MONTANT PROPOSE POUR L''ACTION])=0,"",SUMPRODUCT((Tableau13[NOM DE LA STRUCTURE]=Tableau13[[#This Row],[NOM DE LA STRUCTURE]])*Tableau13[MONTANT PROPOSE POUR L''ACTION]))</f>
        <v/>
      </c>
      <c r="W786" s="79"/>
    </row>
    <row r="787" spans="1:23" ht="33" hidden="1" customHeight="1" x14ac:dyDescent="0.25">
      <c r="A787" s="13"/>
      <c r="B787" s="84"/>
      <c r="C787" s="1"/>
      <c r="D787" s="36">
        <f>_xlfn.XLOOKUP(C787,'Export Action'!$A$3:$A$1999,'Export Action'!$X$3:$X$1999)</f>
        <v>0</v>
      </c>
      <c r="E787" s="1"/>
      <c r="F787" s="1"/>
      <c r="G787" s="68"/>
      <c r="H787" s="71"/>
      <c r="I787" s="71"/>
      <c r="J787" s="1"/>
      <c r="K787" s="1"/>
      <c r="L787" s="1"/>
      <c r="M787" s="5"/>
      <c r="N787" s="5"/>
      <c r="O787" s="5"/>
      <c r="P787" s="31"/>
      <c r="Q787" s="1"/>
      <c r="R787" s="64" t="str">
        <f>IF(OR(_xlfn.XLOOKUP(C787,'Export Action'!$A$3:$A$1999,'Export Action'!$AO$3:$AO$1999)="Communes ZRR./bassins de vie pop &gt; 50% ZRR",_xlfn.XLOOKUP(C787,'Export Action'!$A$3:$A$1999,'Export Action'!$AO$3:$AO$1999)="Contrats de relance et de transition écologique (CRTE) rural"),"Oui","Non")</f>
        <v>Non</v>
      </c>
      <c r="S787" s="73"/>
      <c r="T787" s="74">
        <f t="shared" si="13"/>
        <v>79</v>
      </c>
      <c r="U787" s="75"/>
      <c r="V787" s="8" t="str" cm="1">
        <f t="array" ref="V787">IF(SUMPRODUCT((Tableau13[NOM DE LA STRUCTURE]=Tableau13[[#This Row],[NOM DE LA STRUCTURE]])*Tableau13[MONTANT PROPOSE POUR L''ACTION])=0,"",SUMPRODUCT((Tableau13[NOM DE LA STRUCTURE]=Tableau13[[#This Row],[NOM DE LA STRUCTURE]])*Tableau13[MONTANT PROPOSE POUR L''ACTION]))</f>
        <v/>
      </c>
      <c r="W787" s="79"/>
    </row>
    <row r="788" spans="1:23" ht="33" hidden="1" customHeight="1" x14ac:dyDescent="0.25">
      <c r="A788" s="13"/>
      <c r="B788" s="84"/>
      <c r="C788" s="1"/>
      <c r="D788" s="36">
        <f>_xlfn.XLOOKUP(C788,'Export Action'!$A$3:$A$1999,'Export Action'!$X$3:$X$1999)</f>
        <v>0</v>
      </c>
      <c r="E788" s="1"/>
      <c r="F788" s="1"/>
      <c r="G788" s="68"/>
      <c r="H788" s="71"/>
      <c r="I788" s="71"/>
      <c r="J788" s="1"/>
      <c r="K788" s="1"/>
      <c r="L788" s="1"/>
      <c r="M788" s="5"/>
      <c r="N788" s="5"/>
      <c r="O788" s="5"/>
      <c r="P788" s="31"/>
      <c r="Q788" s="1"/>
      <c r="R788" s="64" t="str">
        <f>IF(OR(_xlfn.XLOOKUP(C788,'Export Action'!$A$3:$A$1999,'Export Action'!$AO$3:$AO$1999)="Communes ZRR./bassins de vie pop &gt; 50% ZRR",_xlfn.XLOOKUP(C788,'Export Action'!$A$3:$A$1999,'Export Action'!$AO$3:$AO$1999)="Contrats de relance et de transition écologique (CRTE) rural"),"Oui","Non")</f>
        <v>Non</v>
      </c>
      <c r="S788" s="73"/>
      <c r="T788" s="74">
        <f t="shared" si="13"/>
        <v>79</v>
      </c>
      <c r="U788" s="75"/>
      <c r="V788" s="8" t="str" cm="1">
        <f t="array" ref="V788">IF(SUMPRODUCT((Tableau13[NOM DE LA STRUCTURE]=Tableau13[[#This Row],[NOM DE LA STRUCTURE]])*Tableau13[MONTANT PROPOSE POUR L''ACTION])=0,"",SUMPRODUCT((Tableau13[NOM DE LA STRUCTURE]=Tableau13[[#This Row],[NOM DE LA STRUCTURE]])*Tableau13[MONTANT PROPOSE POUR L''ACTION]))</f>
        <v/>
      </c>
      <c r="W788" s="79"/>
    </row>
    <row r="789" spans="1:23" ht="33" hidden="1" customHeight="1" x14ac:dyDescent="0.25">
      <c r="A789" s="13"/>
      <c r="B789" s="84"/>
      <c r="C789" s="1"/>
      <c r="D789" s="36">
        <f>_xlfn.XLOOKUP(C789,'Export Action'!$A$3:$A$1999,'Export Action'!$X$3:$X$1999)</f>
        <v>0</v>
      </c>
      <c r="E789" s="1"/>
      <c r="F789" s="1"/>
      <c r="G789" s="68"/>
      <c r="H789" s="71"/>
      <c r="I789" s="71"/>
      <c r="J789" s="1"/>
      <c r="K789" s="1"/>
      <c r="L789" s="1"/>
      <c r="M789" s="5"/>
      <c r="N789" s="5"/>
      <c r="O789" s="5"/>
      <c r="P789" s="31"/>
      <c r="Q789" s="1"/>
      <c r="R789" s="64" t="str">
        <f>IF(OR(_xlfn.XLOOKUP(C789,'Export Action'!$A$3:$A$1999,'Export Action'!$AO$3:$AO$1999)="Communes ZRR./bassins de vie pop &gt; 50% ZRR",_xlfn.XLOOKUP(C789,'Export Action'!$A$3:$A$1999,'Export Action'!$AO$3:$AO$1999)="Contrats de relance et de transition écologique (CRTE) rural"),"Oui","Non")</f>
        <v>Non</v>
      </c>
      <c r="S789" s="73"/>
      <c r="T789" s="74">
        <f t="shared" si="13"/>
        <v>79</v>
      </c>
      <c r="U789" s="75"/>
      <c r="V789" s="8" t="str" cm="1">
        <f t="array" ref="V789">IF(SUMPRODUCT((Tableau13[NOM DE LA STRUCTURE]=Tableau13[[#This Row],[NOM DE LA STRUCTURE]])*Tableau13[MONTANT PROPOSE POUR L''ACTION])=0,"",SUMPRODUCT((Tableau13[NOM DE LA STRUCTURE]=Tableau13[[#This Row],[NOM DE LA STRUCTURE]])*Tableau13[MONTANT PROPOSE POUR L''ACTION]))</f>
        <v/>
      </c>
      <c r="W789" s="79"/>
    </row>
    <row r="790" spans="1:23" ht="33" hidden="1" customHeight="1" x14ac:dyDescent="0.25">
      <c r="A790" s="13"/>
      <c r="B790" s="84"/>
      <c r="C790" s="1"/>
      <c r="D790" s="36">
        <f>_xlfn.XLOOKUP(C790,'Export Action'!$A$3:$A$1999,'Export Action'!$X$3:$X$1999)</f>
        <v>0</v>
      </c>
      <c r="E790" s="1"/>
      <c r="F790" s="1"/>
      <c r="G790" s="68"/>
      <c r="H790" s="71"/>
      <c r="I790" s="71"/>
      <c r="J790" s="1"/>
      <c r="K790" s="1"/>
      <c r="L790" s="1"/>
      <c r="M790" s="5"/>
      <c r="N790" s="5"/>
      <c r="O790" s="5"/>
      <c r="P790" s="31"/>
      <c r="Q790" s="1"/>
      <c r="R790" s="64" t="str">
        <f>IF(OR(_xlfn.XLOOKUP(C790,'Export Action'!$A$3:$A$1999,'Export Action'!$AO$3:$AO$1999)="Communes ZRR./bassins de vie pop &gt; 50% ZRR",_xlfn.XLOOKUP(C790,'Export Action'!$A$3:$A$1999,'Export Action'!$AO$3:$AO$1999)="Contrats de relance et de transition écologique (CRTE) rural"),"Oui","Non")</f>
        <v>Non</v>
      </c>
      <c r="S790" s="73"/>
      <c r="T790" s="74">
        <f t="shared" si="13"/>
        <v>79</v>
      </c>
      <c r="U790" s="75"/>
      <c r="V790" s="8" t="str" cm="1">
        <f t="array" ref="V790">IF(SUMPRODUCT((Tableau13[NOM DE LA STRUCTURE]=Tableau13[[#This Row],[NOM DE LA STRUCTURE]])*Tableau13[MONTANT PROPOSE POUR L''ACTION])=0,"",SUMPRODUCT((Tableau13[NOM DE LA STRUCTURE]=Tableau13[[#This Row],[NOM DE LA STRUCTURE]])*Tableau13[MONTANT PROPOSE POUR L''ACTION]))</f>
        <v/>
      </c>
      <c r="W790" s="79"/>
    </row>
    <row r="791" spans="1:23" ht="33" hidden="1" customHeight="1" x14ac:dyDescent="0.25">
      <c r="A791" s="13"/>
      <c r="B791" s="84"/>
      <c r="C791" s="1"/>
      <c r="D791" s="36">
        <f>_xlfn.XLOOKUP(C791,'Export Action'!$A$3:$A$1999,'Export Action'!$X$3:$X$1999)</f>
        <v>0</v>
      </c>
      <c r="E791" s="1"/>
      <c r="F791" s="1"/>
      <c r="G791" s="68"/>
      <c r="H791" s="71"/>
      <c r="I791" s="71"/>
      <c r="J791" s="1"/>
      <c r="K791" s="1"/>
      <c r="L791" s="1"/>
      <c r="M791" s="5"/>
      <c r="N791" s="5"/>
      <c r="O791" s="5"/>
      <c r="P791" s="31"/>
      <c r="Q791" s="1"/>
      <c r="R791" s="64" t="str">
        <f>IF(OR(_xlfn.XLOOKUP(C791,'Export Action'!$A$3:$A$1999,'Export Action'!$AO$3:$AO$1999)="Communes ZRR./bassins de vie pop &gt; 50% ZRR",_xlfn.XLOOKUP(C791,'Export Action'!$A$3:$A$1999,'Export Action'!$AO$3:$AO$1999)="Contrats de relance et de transition écologique (CRTE) rural"),"Oui","Non")</f>
        <v>Non</v>
      </c>
      <c r="S791" s="73"/>
      <c r="T791" s="74">
        <f t="shared" si="13"/>
        <v>79</v>
      </c>
      <c r="U791" s="75"/>
      <c r="V791" s="8" t="str" cm="1">
        <f t="array" ref="V791">IF(SUMPRODUCT((Tableau13[NOM DE LA STRUCTURE]=Tableau13[[#This Row],[NOM DE LA STRUCTURE]])*Tableau13[MONTANT PROPOSE POUR L''ACTION])=0,"",SUMPRODUCT((Tableau13[NOM DE LA STRUCTURE]=Tableau13[[#This Row],[NOM DE LA STRUCTURE]])*Tableau13[MONTANT PROPOSE POUR L''ACTION]))</f>
        <v/>
      </c>
      <c r="W791" s="79"/>
    </row>
    <row r="792" spans="1:23" ht="33" hidden="1" customHeight="1" x14ac:dyDescent="0.25">
      <c r="A792" s="13"/>
      <c r="B792" s="84"/>
      <c r="C792" s="1"/>
      <c r="D792" s="36">
        <f>_xlfn.XLOOKUP(C792,'Export Action'!$A$3:$A$1999,'Export Action'!$X$3:$X$1999)</f>
        <v>0</v>
      </c>
      <c r="E792" s="1"/>
      <c r="F792" s="1"/>
      <c r="G792" s="68"/>
      <c r="H792" s="71"/>
      <c r="I792" s="71"/>
      <c r="J792" s="1"/>
      <c r="K792" s="1"/>
      <c r="L792" s="1"/>
      <c r="M792" s="5"/>
      <c r="N792" s="5"/>
      <c r="O792" s="5"/>
      <c r="P792" s="31"/>
      <c r="Q792" s="1"/>
      <c r="R792" s="64" t="str">
        <f>IF(OR(_xlfn.XLOOKUP(C792,'Export Action'!$A$3:$A$1999,'Export Action'!$AO$3:$AO$1999)="Communes ZRR./bassins de vie pop &gt; 50% ZRR",_xlfn.XLOOKUP(C792,'Export Action'!$A$3:$A$1999,'Export Action'!$AO$3:$AO$1999)="Contrats de relance et de transition écologique (CRTE) rural"),"Oui","Non")</f>
        <v>Non</v>
      </c>
      <c r="S792" s="73"/>
      <c r="T792" s="74">
        <f t="shared" si="13"/>
        <v>79</v>
      </c>
      <c r="U792" s="75"/>
      <c r="V792" s="8" t="str" cm="1">
        <f t="array" ref="V792">IF(SUMPRODUCT((Tableau13[NOM DE LA STRUCTURE]=Tableau13[[#This Row],[NOM DE LA STRUCTURE]])*Tableau13[MONTANT PROPOSE POUR L''ACTION])=0,"",SUMPRODUCT((Tableau13[NOM DE LA STRUCTURE]=Tableau13[[#This Row],[NOM DE LA STRUCTURE]])*Tableau13[MONTANT PROPOSE POUR L''ACTION]))</f>
        <v/>
      </c>
      <c r="W792" s="79"/>
    </row>
    <row r="793" spans="1:23" ht="33" hidden="1" customHeight="1" x14ac:dyDescent="0.25">
      <c r="A793" s="13"/>
      <c r="B793" s="84"/>
      <c r="C793" s="1"/>
      <c r="D793" s="36">
        <f>_xlfn.XLOOKUP(C793,'Export Action'!$A$3:$A$1999,'Export Action'!$X$3:$X$1999)</f>
        <v>0</v>
      </c>
      <c r="E793" s="1"/>
      <c r="F793" s="1"/>
      <c r="G793" s="68"/>
      <c r="H793" s="71"/>
      <c r="I793" s="71"/>
      <c r="J793" s="1"/>
      <c r="K793" s="1"/>
      <c r="L793" s="1"/>
      <c r="M793" s="5"/>
      <c r="N793" s="5"/>
      <c r="O793" s="5"/>
      <c r="P793" s="31"/>
      <c r="Q793" s="1"/>
      <c r="R793" s="64" t="str">
        <f>IF(OR(_xlfn.XLOOKUP(C793,'Export Action'!$A$3:$A$1999,'Export Action'!$AO$3:$AO$1999)="Communes ZRR./bassins de vie pop &gt; 50% ZRR",_xlfn.XLOOKUP(C793,'Export Action'!$A$3:$A$1999,'Export Action'!$AO$3:$AO$1999)="Contrats de relance et de transition écologique (CRTE) rural"),"Oui","Non")</f>
        <v>Non</v>
      </c>
      <c r="S793" s="73"/>
      <c r="T793" s="74">
        <f t="shared" si="13"/>
        <v>79</v>
      </c>
      <c r="U793" s="75"/>
      <c r="V793" s="8" t="str" cm="1">
        <f t="array" ref="V793">IF(SUMPRODUCT((Tableau13[NOM DE LA STRUCTURE]=Tableau13[[#This Row],[NOM DE LA STRUCTURE]])*Tableau13[MONTANT PROPOSE POUR L''ACTION])=0,"",SUMPRODUCT((Tableau13[NOM DE LA STRUCTURE]=Tableau13[[#This Row],[NOM DE LA STRUCTURE]])*Tableau13[MONTANT PROPOSE POUR L''ACTION]))</f>
        <v/>
      </c>
      <c r="W793" s="79"/>
    </row>
    <row r="794" spans="1:23" ht="33" hidden="1" customHeight="1" x14ac:dyDescent="0.25">
      <c r="A794" s="13"/>
      <c r="B794" s="84"/>
      <c r="C794" s="1"/>
      <c r="D794" s="36">
        <f>_xlfn.XLOOKUP(C794,'Export Action'!$A$3:$A$1999,'Export Action'!$X$3:$X$1999)</f>
        <v>0</v>
      </c>
      <c r="E794" s="1"/>
      <c r="F794" s="1"/>
      <c r="G794" s="68"/>
      <c r="H794" s="71"/>
      <c r="I794" s="71"/>
      <c r="J794" s="1"/>
      <c r="K794" s="1"/>
      <c r="L794" s="1"/>
      <c r="M794" s="5"/>
      <c r="N794" s="5"/>
      <c r="O794" s="5"/>
      <c r="P794" s="31"/>
      <c r="Q794" s="1"/>
      <c r="R794" s="64" t="str">
        <f>IF(OR(_xlfn.XLOOKUP(C794,'Export Action'!$A$3:$A$1999,'Export Action'!$AO$3:$AO$1999)="Communes ZRR./bassins de vie pop &gt; 50% ZRR",_xlfn.XLOOKUP(C794,'Export Action'!$A$3:$A$1999,'Export Action'!$AO$3:$AO$1999)="Contrats de relance et de transition écologique (CRTE) rural"),"Oui","Non")</f>
        <v>Non</v>
      </c>
      <c r="S794" s="73"/>
      <c r="T794" s="74">
        <f t="shared" si="13"/>
        <v>79</v>
      </c>
      <c r="U794" s="75"/>
      <c r="V794" s="8" t="str" cm="1">
        <f t="array" ref="V794">IF(SUMPRODUCT((Tableau13[NOM DE LA STRUCTURE]=Tableau13[[#This Row],[NOM DE LA STRUCTURE]])*Tableau13[MONTANT PROPOSE POUR L''ACTION])=0,"",SUMPRODUCT((Tableau13[NOM DE LA STRUCTURE]=Tableau13[[#This Row],[NOM DE LA STRUCTURE]])*Tableau13[MONTANT PROPOSE POUR L''ACTION]))</f>
        <v/>
      </c>
      <c r="W794" s="79"/>
    </row>
    <row r="795" spans="1:23" ht="33" hidden="1" customHeight="1" x14ac:dyDescent="0.25">
      <c r="A795" s="13"/>
      <c r="B795" s="84"/>
      <c r="C795" s="1"/>
      <c r="D795" s="36">
        <f>_xlfn.XLOOKUP(C795,'Export Action'!$A$3:$A$1999,'Export Action'!$X$3:$X$1999)</f>
        <v>0</v>
      </c>
      <c r="E795" s="1"/>
      <c r="F795" s="1"/>
      <c r="G795" s="68"/>
      <c r="H795" s="71"/>
      <c r="I795" s="71"/>
      <c r="J795" s="1"/>
      <c r="K795" s="1"/>
      <c r="L795" s="1"/>
      <c r="M795" s="5"/>
      <c r="N795" s="5"/>
      <c r="O795" s="5"/>
      <c r="P795" s="31"/>
      <c r="Q795" s="1"/>
      <c r="R795" s="64" t="str">
        <f>IF(OR(_xlfn.XLOOKUP(C795,'Export Action'!$A$3:$A$1999,'Export Action'!$AO$3:$AO$1999)="Communes ZRR./bassins de vie pop &gt; 50% ZRR",_xlfn.XLOOKUP(C795,'Export Action'!$A$3:$A$1999,'Export Action'!$AO$3:$AO$1999)="Contrats de relance et de transition écologique (CRTE) rural"),"Oui","Non")</f>
        <v>Non</v>
      </c>
      <c r="S795" s="73"/>
      <c r="T795" s="74">
        <f t="shared" si="13"/>
        <v>79</v>
      </c>
      <c r="U795" s="75"/>
      <c r="V795" s="8" t="str" cm="1">
        <f t="array" ref="V795">IF(SUMPRODUCT((Tableau13[NOM DE LA STRUCTURE]=Tableau13[[#This Row],[NOM DE LA STRUCTURE]])*Tableau13[MONTANT PROPOSE POUR L''ACTION])=0,"",SUMPRODUCT((Tableau13[NOM DE LA STRUCTURE]=Tableau13[[#This Row],[NOM DE LA STRUCTURE]])*Tableau13[MONTANT PROPOSE POUR L''ACTION]))</f>
        <v/>
      </c>
      <c r="W795" s="79"/>
    </row>
    <row r="796" spans="1:23" ht="33" hidden="1" customHeight="1" x14ac:dyDescent="0.25">
      <c r="A796" s="13"/>
      <c r="B796" s="84"/>
      <c r="C796" s="1"/>
      <c r="D796" s="36">
        <f>_xlfn.XLOOKUP(C796,'Export Action'!$A$3:$A$1999,'Export Action'!$X$3:$X$1999)</f>
        <v>0</v>
      </c>
      <c r="E796" s="1"/>
      <c r="F796" s="1"/>
      <c r="G796" s="68"/>
      <c r="H796" s="71"/>
      <c r="I796" s="71"/>
      <c r="J796" s="1"/>
      <c r="K796" s="1"/>
      <c r="L796" s="1"/>
      <c r="M796" s="5"/>
      <c r="N796" s="5"/>
      <c r="O796" s="5"/>
      <c r="P796" s="31"/>
      <c r="Q796" s="1"/>
      <c r="R796" s="64" t="str">
        <f>IF(OR(_xlfn.XLOOKUP(C796,'Export Action'!$A$3:$A$1999,'Export Action'!$AO$3:$AO$1999)="Communes ZRR./bassins de vie pop &gt; 50% ZRR",_xlfn.XLOOKUP(C796,'Export Action'!$A$3:$A$1999,'Export Action'!$AO$3:$AO$1999)="Contrats de relance et de transition écologique (CRTE) rural"),"Oui","Non")</f>
        <v>Non</v>
      </c>
      <c r="S796" s="73"/>
      <c r="T796" s="74">
        <f t="shared" ref="T796:T859" si="14">IF(A796=A795,T795,T795+1)</f>
        <v>79</v>
      </c>
      <c r="U796" s="75"/>
      <c r="V796" s="8" t="str" cm="1">
        <f t="array" ref="V796">IF(SUMPRODUCT((Tableau13[NOM DE LA STRUCTURE]=Tableau13[[#This Row],[NOM DE LA STRUCTURE]])*Tableau13[MONTANT PROPOSE POUR L''ACTION])=0,"",SUMPRODUCT((Tableau13[NOM DE LA STRUCTURE]=Tableau13[[#This Row],[NOM DE LA STRUCTURE]])*Tableau13[MONTANT PROPOSE POUR L''ACTION]))</f>
        <v/>
      </c>
      <c r="W796" s="79"/>
    </row>
    <row r="797" spans="1:23" ht="33" hidden="1" customHeight="1" x14ac:dyDescent="0.25">
      <c r="A797" s="13"/>
      <c r="B797" s="84"/>
      <c r="C797" s="1"/>
      <c r="D797" s="36">
        <f>_xlfn.XLOOKUP(C797,'Export Action'!$A$3:$A$1999,'Export Action'!$X$3:$X$1999)</f>
        <v>0</v>
      </c>
      <c r="E797" s="1"/>
      <c r="F797" s="1"/>
      <c r="G797" s="68"/>
      <c r="H797" s="71"/>
      <c r="I797" s="71"/>
      <c r="J797" s="1"/>
      <c r="K797" s="1"/>
      <c r="L797" s="1"/>
      <c r="M797" s="5"/>
      <c r="N797" s="5"/>
      <c r="O797" s="5"/>
      <c r="P797" s="31"/>
      <c r="Q797" s="1"/>
      <c r="R797" s="64" t="str">
        <f>IF(OR(_xlfn.XLOOKUP(C797,'Export Action'!$A$3:$A$1999,'Export Action'!$AO$3:$AO$1999)="Communes ZRR./bassins de vie pop &gt; 50% ZRR",_xlfn.XLOOKUP(C797,'Export Action'!$A$3:$A$1999,'Export Action'!$AO$3:$AO$1999)="Contrats de relance et de transition écologique (CRTE) rural"),"Oui","Non")</f>
        <v>Non</v>
      </c>
      <c r="S797" s="73"/>
      <c r="T797" s="74">
        <f t="shared" si="14"/>
        <v>79</v>
      </c>
      <c r="U797" s="75"/>
      <c r="V797" s="8" t="str" cm="1">
        <f t="array" ref="V797">IF(SUMPRODUCT((Tableau13[NOM DE LA STRUCTURE]=Tableau13[[#This Row],[NOM DE LA STRUCTURE]])*Tableau13[MONTANT PROPOSE POUR L''ACTION])=0,"",SUMPRODUCT((Tableau13[NOM DE LA STRUCTURE]=Tableau13[[#This Row],[NOM DE LA STRUCTURE]])*Tableau13[MONTANT PROPOSE POUR L''ACTION]))</f>
        <v/>
      </c>
      <c r="W797" s="79"/>
    </row>
    <row r="798" spans="1:23" ht="33" hidden="1" customHeight="1" x14ac:dyDescent="0.25">
      <c r="A798" s="13"/>
      <c r="B798" s="84"/>
      <c r="C798" s="1"/>
      <c r="D798" s="36">
        <f>_xlfn.XLOOKUP(C798,'Export Action'!$A$3:$A$1999,'Export Action'!$X$3:$X$1999)</f>
        <v>0</v>
      </c>
      <c r="E798" s="1"/>
      <c r="F798" s="1"/>
      <c r="G798" s="68"/>
      <c r="H798" s="71"/>
      <c r="I798" s="71"/>
      <c r="J798" s="1"/>
      <c r="K798" s="1"/>
      <c r="L798" s="1"/>
      <c r="M798" s="5"/>
      <c r="N798" s="5"/>
      <c r="O798" s="5"/>
      <c r="P798" s="31"/>
      <c r="Q798" s="1"/>
      <c r="R798" s="64" t="str">
        <f>IF(OR(_xlfn.XLOOKUP(C798,'Export Action'!$A$3:$A$1999,'Export Action'!$AO$3:$AO$1999)="Communes ZRR./bassins de vie pop &gt; 50% ZRR",_xlfn.XLOOKUP(C798,'Export Action'!$A$3:$A$1999,'Export Action'!$AO$3:$AO$1999)="Contrats de relance et de transition écologique (CRTE) rural"),"Oui","Non")</f>
        <v>Non</v>
      </c>
      <c r="S798" s="73"/>
      <c r="T798" s="74">
        <f t="shared" si="14"/>
        <v>79</v>
      </c>
      <c r="U798" s="75"/>
      <c r="V798" s="8" t="str" cm="1">
        <f t="array" ref="V798">IF(SUMPRODUCT((Tableau13[NOM DE LA STRUCTURE]=Tableau13[[#This Row],[NOM DE LA STRUCTURE]])*Tableau13[MONTANT PROPOSE POUR L''ACTION])=0,"",SUMPRODUCT((Tableau13[NOM DE LA STRUCTURE]=Tableau13[[#This Row],[NOM DE LA STRUCTURE]])*Tableau13[MONTANT PROPOSE POUR L''ACTION]))</f>
        <v/>
      </c>
      <c r="W798" s="79"/>
    </row>
    <row r="799" spans="1:23" ht="33" hidden="1" customHeight="1" x14ac:dyDescent="0.25">
      <c r="A799" s="13"/>
      <c r="B799" s="84"/>
      <c r="C799" s="1"/>
      <c r="D799" s="36">
        <f>_xlfn.XLOOKUP(C799,'Export Action'!$A$3:$A$1999,'Export Action'!$X$3:$X$1999)</f>
        <v>0</v>
      </c>
      <c r="E799" s="1"/>
      <c r="F799" s="1"/>
      <c r="G799" s="68"/>
      <c r="H799" s="71"/>
      <c r="I799" s="71"/>
      <c r="J799" s="1"/>
      <c r="K799" s="1"/>
      <c r="L799" s="1"/>
      <c r="M799" s="5"/>
      <c r="N799" s="5"/>
      <c r="O799" s="5"/>
      <c r="P799" s="31"/>
      <c r="Q799" s="1"/>
      <c r="R799" s="64" t="str">
        <f>IF(OR(_xlfn.XLOOKUP(C799,'Export Action'!$A$3:$A$1999,'Export Action'!$AO$3:$AO$1999)="Communes ZRR./bassins de vie pop &gt; 50% ZRR",_xlfn.XLOOKUP(C799,'Export Action'!$A$3:$A$1999,'Export Action'!$AO$3:$AO$1999)="Contrats de relance et de transition écologique (CRTE) rural"),"Oui","Non")</f>
        <v>Non</v>
      </c>
      <c r="S799" s="73"/>
      <c r="T799" s="74">
        <f t="shared" si="14"/>
        <v>79</v>
      </c>
      <c r="U799" s="75"/>
      <c r="V799" s="8" t="str" cm="1">
        <f t="array" ref="V799">IF(SUMPRODUCT((Tableau13[NOM DE LA STRUCTURE]=Tableau13[[#This Row],[NOM DE LA STRUCTURE]])*Tableau13[MONTANT PROPOSE POUR L''ACTION])=0,"",SUMPRODUCT((Tableau13[NOM DE LA STRUCTURE]=Tableau13[[#This Row],[NOM DE LA STRUCTURE]])*Tableau13[MONTANT PROPOSE POUR L''ACTION]))</f>
        <v/>
      </c>
      <c r="W799" s="79"/>
    </row>
    <row r="800" spans="1:23" ht="33" hidden="1" customHeight="1" x14ac:dyDescent="0.25">
      <c r="A800" s="13"/>
      <c r="B800" s="84"/>
      <c r="C800" s="1"/>
      <c r="D800" s="36">
        <f>_xlfn.XLOOKUP(C800,'Export Action'!$A$3:$A$1999,'Export Action'!$X$3:$X$1999)</f>
        <v>0</v>
      </c>
      <c r="E800" s="1"/>
      <c r="F800" s="1"/>
      <c r="G800" s="68"/>
      <c r="H800" s="71"/>
      <c r="I800" s="71"/>
      <c r="J800" s="1"/>
      <c r="K800" s="1"/>
      <c r="L800" s="1"/>
      <c r="M800" s="5"/>
      <c r="N800" s="5"/>
      <c r="O800" s="5"/>
      <c r="P800" s="31"/>
      <c r="Q800" s="1"/>
      <c r="R800" s="64" t="str">
        <f>IF(OR(_xlfn.XLOOKUP(C800,'Export Action'!$A$3:$A$1999,'Export Action'!$AO$3:$AO$1999)="Communes ZRR./bassins de vie pop &gt; 50% ZRR",_xlfn.XLOOKUP(C800,'Export Action'!$A$3:$A$1999,'Export Action'!$AO$3:$AO$1999)="Contrats de relance et de transition écologique (CRTE) rural"),"Oui","Non")</f>
        <v>Non</v>
      </c>
      <c r="S800" s="73"/>
      <c r="T800" s="74">
        <f t="shared" si="14"/>
        <v>79</v>
      </c>
      <c r="U800" s="75"/>
      <c r="V800" s="8" t="str" cm="1">
        <f t="array" ref="V800">IF(SUMPRODUCT((Tableau13[NOM DE LA STRUCTURE]=Tableau13[[#This Row],[NOM DE LA STRUCTURE]])*Tableau13[MONTANT PROPOSE POUR L''ACTION])=0,"",SUMPRODUCT((Tableau13[NOM DE LA STRUCTURE]=Tableau13[[#This Row],[NOM DE LA STRUCTURE]])*Tableau13[MONTANT PROPOSE POUR L''ACTION]))</f>
        <v/>
      </c>
      <c r="W800" s="79"/>
    </row>
    <row r="801" spans="1:23" ht="33" hidden="1" customHeight="1" x14ac:dyDescent="0.25">
      <c r="A801" s="13"/>
      <c r="B801" s="84"/>
      <c r="C801" s="1"/>
      <c r="D801" s="36">
        <f>_xlfn.XLOOKUP(C801,'Export Action'!$A$3:$A$1999,'Export Action'!$X$3:$X$1999)</f>
        <v>0</v>
      </c>
      <c r="E801" s="1"/>
      <c r="F801" s="1"/>
      <c r="G801" s="68"/>
      <c r="H801" s="71"/>
      <c r="I801" s="71"/>
      <c r="J801" s="1"/>
      <c r="K801" s="1"/>
      <c r="L801" s="1"/>
      <c r="M801" s="5"/>
      <c r="N801" s="5"/>
      <c r="O801" s="5"/>
      <c r="P801" s="31"/>
      <c r="Q801" s="1"/>
      <c r="R801" s="64" t="str">
        <f>IF(OR(_xlfn.XLOOKUP(C801,'Export Action'!$A$3:$A$1999,'Export Action'!$AO$3:$AO$1999)="Communes ZRR./bassins de vie pop &gt; 50% ZRR",_xlfn.XLOOKUP(C801,'Export Action'!$A$3:$A$1999,'Export Action'!$AO$3:$AO$1999)="Contrats de relance et de transition écologique (CRTE) rural"),"Oui","Non")</f>
        <v>Non</v>
      </c>
      <c r="S801" s="73"/>
      <c r="T801" s="74">
        <f t="shared" si="14"/>
        <v>79</v>
      </c>
      <c r="U801" s="75"/>
      <c r="V801" s="8" t="str" cm="1">
        <f t="array" ref="V801">IF(SUMPRODUCT((Tableau13[NOM DE LA STRUCTURE]=Tableau13[[#This Row],[NOM DE LA STRUCTURE]])*Tableau13[MONTANT PROPOSE POUR L''ACTION])=0,"",SUMPRODUCT((Tableau13[NOM DE LA STRUCTURE]=Tableau13[[#This Row],[NOM DE LA STRUCTURE]])*Tableau13[MONTANT PROPOSE POUR L''ACTION]))</f>
        <v/>
      </c>
      <c r="W801" s="79"/>
    </row>
    <row r="802" spans="1:23" ht="33" hidden="1" customHeight="1" x14ac:dyDescent="0.25">
      <c r="A802" s="13"/>
      <c r="B802" s="84"/>
      <c r="C802" s="1"/>
      <c r="D802" s="36">
        <f>_xlfn.XLOOKUP(C802,'Export Action'!$A$3:$A$1999,'Export Action'!$X$3:$X$1999)</f>
        <v>0</v>
      </c>
      <c r="E802" s="1"/>
      <c r="F802" s="1"/>
      <c r="G802" s="68"/>
      <c r="H802" s="71"/>
      <c r="I802" s="71"/>
      <c r="J802" s="1"/>
      <c r="K802" s="1"/>
      <c r="L802" s="1"/>
      <c r="M802" s="5"/>
      <c r="N802" s="5"/>
      <c r="O802" s="5"/>
      <c r="P802" s="31"/>
      <c r="Q802" s="1"/>
      <c r="R802" s="64" t="str">
        <f>IF(OR(_xlfn.XLOOKUP(C802,'Export Action'!$A$3:$A$1999,'Export Action'!$AO$3:$AO$1999)="Communes ZRR./bassins de vie pop &gt; 50% ZRR",_xlfn.XLOOKUP(C802,'Export Action'!$A$3:$A$1999,'Export Action'!$AO$3:$AO$1999)="Contrats de relance et de transition écologique (CRTE) rural"),"Oui","Non")</f>
        <v>Non</v>
      </c>
      <c r="S802" s="73"/>
      <c r="T802" s="74">
        <f t="shared" si="14"/>
        <v>79</v>
      </c>
      <c r="U802" s="75"/>
      <c r="V802" s="8" t="str" cm="1">
        <f t="array" ref="V802">IF(SUMPRODUCT((Tableau13[NOM DE LA STRUCTURE]=Tableau13[[#This Row],[NOM DE LA STRUCTURE]])*Tableau13[MONTANT PROPOSE POUR L''ACTION])=0,"",SUMPRODUCT((Tableau13[NOM DE LA STRUCTURE]=Tableau13[[#This Row],[NOM DE LA STRUCTURE]])*Tableau13[MONTANT PROPOSE POUR L''ACTION]))</f>
        <v/>
      </c>
      <c r="W802" s="79"/>
    </row>
    <row r="803" spans="1:23" ht="33" hidden="1" customHeight="1" x14ac:dyDescent="0.25">
      <c r="A803" s="13"/>
      <c r="B803" s="84"/>
      <c r="C803" s="1"/>
      <c r="D803" s="36">
        <f>_xlfn.XLOOKUP(C803,'Export Action'!$A$3:$A$1999,'Export Action'!$X$3:$X$1999)</f>
        <v>0</v>
      </c>
      <c r="E803" s="1"/>
      <c r="F803" s="1"/>
      <c r="G803" s="68"/>
      <c r="H803" s="71"/>
      <c r="I803" s="71"/>
      <c r="J803" s="1"/>
      <c r="K803" s="1"/>
      <c r="L803" s="1"/>
      <c r="M803" s="5"/>
      <c r="N803" s="5"/>
      <c r="O803" s="5"/>
      <c r="P803" s="31"/>
      <c r="Q803" s="1"/>
      <c r="R803" s="64" t="str">
        <f>IF(OR(_xlfn.XLOOKUP(C803,'Export Action'!$A$3:$A$1999,'Export Action'!$AO$3:$AO$1999)="Communes ZRR./bassins de vie pop &gt; 50% ZRR",_xlfn.XLOOKUP(C803,'Export Action'!$A$3:$A$1999,'Export Action'!$AO$3:$AO$1999)="Contrats de relance et de transition écologique (CRTE) rural"),"Oui","Non")</f>
        <v>Non</v>
      </c>
      <c r="S803" s="73"/>
      <c r="T803" s="74">
        <f t="shared" si="14"/>
        <v>79</v>
      </c>
      <c r="U803" s="75"/>
      <c r="V803" s="8" t="str" cm="1">
        <f t="array" ref="V803">IF(SUMPRODUCT((Tableau13[NOM DE LA STRUCTURE]=Tableau13[[#This Row],[NOM DE LA STRUCTURE]])*Tableau13[MONTANT PROPOSE POUR L''ACTION])=0,"",SUMPRODUCT((Tableau13[NOM DE LA STRUCTURE]=Tableau13[[#This Row],[NOM DE LA STRUCTURE]])*Tableau13[MONTANT PROPOSE POUR L''ACTION]))</f>
        <v/>
      </c>
      <c r="W803" s="79"/>
    </row>
    <row r="804" spans="1:23" ht="33" hidden="1" customHeight="1" x14ac:dyDescent="0.25">
      <c r="A804" s="13"/>
      <c r="B804" s="84"/>
      <c r="C804" s="1"/>
      <c r="D804" s="36">
        <f>_xlfn.XLOOKUP(C804,'Export Action'!$A$3:$A$1999,'Export Action'!$X$3:$X$1999)</f>
        <v>0</v>
      </c>
      <c r="E804" s="1"/>
      <c r="F804" s="1"/>
      <c r="G804" s="68"/>
      <c r="H804" s="71"/>
      <c r="I804" s="71"/>
      <c r="J804" s="1"/>
      <c r="K804" s="1"/>
      <c r="L804" s="1"/>
      <c r="M804" s="5"/>
      <c r="N804" s="5"/>
      <c r="O804" s="5"/>
      <c r="P804" s="31"/>
      <c r="Q804" s="1"/>
      <c r="R804" s="64" t="str">
        <f>IF(OR(_xlfn.XLOOKUP(C804,'Export Action'!$A$3:$A$1999,'Export Action'!$AO$3:$AO$1999)="Communes ZRR./bassins de vie pop &gt; 50% ZRR",_xlfn.XLOOKUP(C804,'Export Action'!$A$3:$A$1999,'Export Action'!$AO$3:$AO$1999)="Contrats de relance et de transition écologique (CRTE) rural"),"Oui","Non")</f>
        <v>Non</v>
      </c>
      <c r="S804" s="73"/>
      <c r="T804" s="74">
        <f t="shared" si="14"/>
        <v>79</v>
      </c>
      <c r="U804" s="75"/>
      <c r="V804" s="8" t="str" cm="1">
        <f t="array" ref="V804">IF(SUMPRODUCT((Tableau13[NOM DE LA STRUCTURE]=Tableau13[[#This Row],[NOM DE LA STRUCTURE]])*Tableau13[MONTANT PROPOSE POUR L''ACTION])=0,"",SUMPRODUCT((Tableau13[NOM DE LA STRUCTURE]=Tableau13[[#This Row],[NOM DE LA STRUCTURE]])*Tableau13[MONTANT PROPOSE POUR L''ACTION]))</f>
        <v/>
      </c>
      <c r="W804" s="79"/>
    </row>
    <row r="805" spans="1:23" ht="33" hidden="1" customHeight="1" x14ac:dyDescent="0.25">
      <c r="A805" s="13"/>
      <c r="B805" s="84"/>
      <c r="C805" s="1"/>
      <c r="D805" s="36">
        <f>_xlfn.XLOOKUP(C805,'Export Action'!$A$3:$A$1999,'Export Action'!$X$3:$X$1999)</f>
        <v>0</v>
      </c>
      <c r="E805" s="1"/>
      <c r="F805" s="1"/>
      <c r="G805" s="68"/>
      <c r="H805" s="71"/>
      <c r="I805" s="71"/>
      <c r="J805" s="1"/>
      <c r="K805" s="1"/>
      <c r="L805" s="1"/>
      <c r="M805" s="5"/>
      <c r="N805" s="5"/>
      <c r="O805" s="5"/>
      <c r="P805" s="31"/>
      <c r="Q805" s="1"/>
      <c r="R805" s="64" t="str">
        <f>IF(OR(_xlfn.XLOOKUP(C805,'Export Action'!$A$3:$A$1999,'Export Action'!$AO$3:$AO$1999)="Communes ZRR./bassins de vie pop &gt; 50% ZRR",_xlfn.XLOOKUP(C805,'Export Action'!$A$3:$A$1999,'Export Action'!$AO$3:$AO$1999)="Contrats de relance et de transition écologique (CRTE) rural"),"Oui","Non")</f>
        <v>Non</v>
      </c>
      <c r="S805" s="73"/>
      <c r="T805" s="74">
        <f t="shared" si="14"/>
        <v>79</v>
      </c>
      <c r="U805" s="75"/>
      <c r="V805" s="8" t="str" cm="1">
        <f t="array" ref="V805">IF(SUMPRODUCT((Tableau13[NOM DE LA STRUCTURE]=Tableau13[[#This Row],[NOM DE LA STRUCTURE]])*Tableau13[MONTANT PROPOSE POUR L''ACTION])=0,"",SUMPRODUCT((Tableau13[NOM DE LA STRUCTURE]=Tableau13[[#This Row],[NOM DE LA STRUCTURE]])*Tableau13[MONTANT PROPOSE POUR L''ACTION]))</f>
        <v/>
      </c>
      <c r="W805" s="79"/>
    </row>
    <row r="806" spans="1:23" ht="33" hidden="1" customHeight="1" x14ac:dyDescent="0.25">
      <c r="A806" s="13"/>
      <c r="B806" s="84"/>
      <c r="C806" s="1"/>
      <c r="D806" s="36">
        <f>_xlfn.XLOOKUP(C806,'Export Action'!$A$3:$A$1999,'Export Action'!$X$3:$X$1999)</f>
        <v>0</v>
      </c>
      <c r="E806" s="1"/>
      <c r="F806" s="1"/>
      <c r="G806" s="68"/>
      <c r="H806" s="71"/>
      <c r="I806" s="71"/>
      <c r="J806" s="1"/>
      <c r="K806" s="1"/>
      <c r="L806" s="1"/>
      <c r="M806" s="5"/>
      <c r="N806" s="5"/>
      <c r="O806" s="5"/>
      <c r="P806" s="31"/>
      <c r="Q806" s="1"/>
      <c r="R806" s="64" t="str">
        <f>IF(OR(_xlfn.XLOOKUP(C806,'Export Action'!$A$3:$A$1999,'Export Action'!$AO$3:$AO$1999)="Communes ZRR./bassins de vie pop &gt; 50% ZRR",_xlfn.XLOOKUP(C806,'Export Action'!$A$3:$A$1999,'Export Action'!$AO$3:$AO$1999)="Contrats de relance et de transition écologique (CRTE) rural"),"Oui","Non")</f>
        <v>Non</v>
      </c>
      <c r="S806" s="73"/>
      <c r="T806" s="74">
        <f t="shared" si="14"/>
        <v>79</v>
      </c>
      <c r="U806" s="75"/>
      <c r="V806" s="8" t="str" cm="1">
        <f t="array" ref="V806">IF(SUMPRODUCT((Tableau13[NOM DE LA STRUCTURE]=Tableau13[[#This Row],[NOM DE LA STRUCTURE]])*Tableau13[MONTANT PROPOSE POUR L''ACTION])=0,"",SUMPRODUCT((Tableau13[NOM DE LA STRUCTURE]=Tableau13[[#This Row],[NOM DE LA STRUCTURE]])*Tableau13[MONTANT PROPOSE POUR L''ACTION]))</f>
        <v/>
      </c>
      <c r="W806" s="79"/>
    </row>
    <row r="807" spans="1:23" ht="33" hidden="1" customHeight="1" x14ac:dyDescent="0.25">
      <c r="A807" s="13"/>
      <c r="B807" s="84"/>
      <c r="C807" s="1"/>
      <c r="D807" s="36">
        <f>_xlfn.XLOOKUP(C807,'Export Action'!$A$3:$A$1999,'Export Action'!$X$3:$X$1999)</f>
        <v>0</v>
      </c>
      <c r="E807" s="1"/>
      <c r="F807" s="1"/>
      <c r="G807" s="68"/>
      <c r="H807" s="71"/>
      <c r="I807" s="71"/>
      <c r="J807" s="1"/>
      <c r="K807" s="1"/>
      <c r="L807" s="1"/>
      <c r="M807" s="5"/>
      <c r="N807" s="5"/>
      <c r="O807" s="5"/>
      <c r="P807" s="31"/>
      <c r="Q807" s="1"/>
      <c r="R807" s="64" t="str">
        <f>IF(OR(_xlfn.XLOOKUP(C807,'Export Action'!$A$3:$A$1999,'Export Action'!$AO$3:$AO$1999)="Communes ZRR./bassins de vie pop &gt; 50% ZRR",_xlfn.XLOOKUP(C807,'Export Action'!$A$3:$A$1999,'Export Action'!$AO$3:$AO$1999)="Contrats de relance et de transition écologique (CRTE) rural"),"Oui","Non")</f>
        <v>Non</v>
      </c>
      <c r="S807" s="73"/>
      <c r="T807" s="74">
        <f t="shared" si="14"/>
        <v>79</v>
      </c>
      <c r="U807" s="75"/>
      <c r="V807" s="8" t="str" cm="1">
        <f t="array" ref="V807">IF(SUMPRODUCT((Tableau13[NOM DE LA STRUCTURE]=Tableau13[[#This Row],[NOM DE LA STRUCTURE]])*Tableau13[MONTANT PROPOSE POUR L''ACTION])=0,"",SUMPRODUCT((Tableau13[NOM DE LA STRUCTURE]=Tableau13[[#This Row],[NOM DE LA STRUCTURE]])*Tableau13[MONTANT PROPOSE POUR L''ACTION]))</f>
        <v/>
      </c>
      <c r="W807" s="79"/>
    </row>
    <row r="808" spans="1:23" ht="33" hidden="1" customHeight="1" x14ac:dyDescent="0.25">
      <c r="A808" s="13"/>
      <c r="B808" s="84"/>
      <c r="C808" s="1"/>
      <c r="D808" s="36">
        <f>_xlfn.XLOOKUP(C808,'Export Action'!$A$3:$A$1999,'Export Action'!$X$3:$X$1999)</f>
        <v>0</v>
      </c>
      <c r="E808" s="1"/>
      <c r="F808" s="1"/>
      <c r="G808" s="68"/>
      <c r="H808" s="71"/>
      <c r="I808" s="71"/>
      <c r="J808" s="1"/>
      <c r="K808" s="1"/>
      <c r="L808" s="1"/>
      <c r="M808" s="5"/>
      <c r="N808" s="5"/>
      <c r="O808" s="5"/>
      <c r="P808" s="31"/>
      <c r="Q808" s="1"/>
      <c r="R808" s="64" t="str">
        <f>IF(OR(_xlfn.XLOOKUP(C808,'Export Action'!$A$3:$A$1999,'Export Action'!$AO$3:$AO$1999)="Communes ZRR./bassins de vie pop &gt; 50% ZRR",_xlfn.XLOOKUP(C808,'Export Action'!$A$3:$A$1999,'Export Action'!$AO$3:$AO$1999)="Contrats de relance et de transition écologique (CRTE) rural"),"Oui","Non")</f>
        <v>Non</v>
      </c>
      <c r="S808" s="73"/>
      <c r="T808" s="74">
        <f t="shared" si="14"/>
        <v>79</v>
      </c>
      <c r="U808" s="75"/>
      <c r="V808" s="8" t="str" cm="1">
        <f t="array" ref="V808">IF(SUMPRODUCT((Tableau13[NOM DE LA STRUCTURE]=Tableau13[[#This Row],[NOM DE LA STRUCTURE]])*Tableau13[MONTANT PROPOSE POUR L''ACTION])=0,"",SUMPRODUCT((Tableau13[NOM DE LA STRUCTURE]=Tableau13[[#This Row],[NOM DE LA STRUCTURE]])*Tableau13[MONTANT PROPOSE POUR L''ACTION]))</f>
        <v/>
      </c>
      <c r="W808" s="79"/>
    </row>
    <row r="809" spans="1:23" ht="33" hidden="1" customHeight="1" x14ac:dyDescent="0.25">
      <c r="A809" s="13"/>
      <c r="B809" s="84"/>
      <c r="C809" s="1"/>
      <c r="D809" s="36">
        <f>_xlfn.XLOOKUP(C809,'Export Action'!$A$3:$A$1999,'Export Action'!$X$3:$X$1999)</f>
        <v>0</v>
      </c>
      <c r="E809" s="1"/>
      <c r="F809" s="1"/>
      <c r="G809" s="68"/>
      <c r="H809" s="71"/>
      <c r="I809" s="71"/>
      <c r="J809" s="1"/>
      <c r="K809" s="1"/>
      <c r="L809" s="1"/>
      <c r="M809" s="5"/>
      <c r="N809" s="5"/>
      <c r="O809" s="5"/>
      <c r="P809" s="31"/>
      <c r="Q809" s="1"/>
      <c r="R809" s="64" t="str">
        <f>IF(OR(_xlfn.XLOOKUP(C809,'Export Action'!$A$3:$A$1999,'Export Action'!$AO$3:$AO$1999)="Communes ZRR./bassins de vie pop &gt; 50% ZRR",_xlfn.XLOOKUP(C809,'Export Action'!$A$3:$A$1999,'Export Action'!$AO$3:$AO$1999)="Contrats de relance et de transition écologique (CRTE) rural"),"Oui","Non")</f>
        <v>Non</v>
      </c>
      <c r="S809" s="73"/>
      <c r="T809" s="74">
        <f t="shared" si="14"/>
        <v>79</v>
      </c>
      <c r="U809" s="75"/>
      <c r="V809" s="8" t="str" cm="1">
        <f t="array" ref="V809">IF(SUMPRODUCT((Tableau13[NOM DE LA STRUCTURE]=Tableau13[[#This Row],[NOM DE LA STRUCTURE]])*Tableau13[MONTANT PROPOSE POUR L''ACTION])=0,"",SUMPRODUCT((Tableau13[NOM DE LA STRUCTURE]=Tableau13[[#This Row],[NOM DE LA STRUCTURE]])*Tableau13[MONTANT PROPOSE POUR L''ACTION]))</f>
        <v/>
      </c>
      <c r="W809" s="79"/>
    </row>
    <row r="810" spans="1:23" ht="33" hidden="1" customHeight="1" x14ac:dyDescent="0.25">
      <c r="A810" s="13"/>
      <c r="B810" s="84"/>
      <c r="C810" s="1"/>
      <c r="D810" s="36">
        <f>_xlfn.XLOOKUP(C810,'Export Action'!$A$3:$A$1999,'Export Action'!$X$3:$X$1999)</f>
        <v>0</v>
      </c>
      <c r="E810" s="1"/>
      <c r="F810" s="1"/>
      <c r="G810" s="68"/>
      <c r="H810" s="71"/>
      <c r="I810" s="71"/>
      <c r="J810" s="1"/>
      <c r="K810" s="1"/>
      <c r="L810" s="1"/>
      <c r="M810" s="5"/>
      <c r="N810" s="5"/>
      <c r="O810" s="5"/>
      <c r="P810" s="31"/>
      <c r="Q810" s="1"/>
      <c r="R810" s="64" t="str">
        <f>IF(OR(_xlfn.XLOOKUP(C810,'Export Action'!$A$3:$A$1999,'Export Action'!$AO$3:$AO$1999)="Communes ZRR./bassins de vie pop &gt; 50% ZRR",_xlfn.XLOOKUP(C810,'Export Action'!$A$3:$A$1999,'Export Action'!$AO$3:$AO$1999)="Contrats de relance et de transition écologique (CRTE) rural"),"Oui","Non")</f>
        <v>Non</v>
      </c>
      <c r="S810" s="73"/>
      <c r="T810" s="74">
        <f t="shared" si="14"/>
        <v>79</v>
      </c>
      <c r="U810" s="75"/>
      <c r="V810" s="8" t="str" cm="1">
        <f t="array" ref="V810">IF(SUMPRODUCT((Tableau13[NOM DE LA STRUCTURE]=Tableau13[[#This Row],[NOM DE LA STRUCTURE]])*Tableau13[MONTANT PROPOSE POUR L''ACTION])=0,"",SUMPRODUCT((Tableau13[NOM DE LA STRUCTURE]=Tableau13[[#This Row],[NOM DE LA STRUCTURE]])*Tableau13[MONTANT PROPOSE POUR L''ACTION]))</f>
        <v/>
      </c>
      <c r="W810" s="79"/>
    </row>
    <row r="811" spans="1:23" ht="33" hidden="1" customHeight="1" x14ac:dyDescent="0.25">
      <c r="A811" s="13"/>
      <c r="B811" s="84"/>
      <c r="C811" s="1"/>
      <c r="D811" s="36">
        <f>_xlfn.XLOOKUP(C811,'Export Action'!$A$3:$A$1999,'Export Action'!$X$3:$X$1999)</f>
        <v>0</v>
      </c>
      <c r="E811" s="1"/>
      <c r="F811" s="1"/>
      <c r="G811" s="68"/>
      <c r="H811" s="71"/>
      <c r="I811" s="71"/>
      <c r="J811" s="1"/>
      <c r="K811" s="1"/>
      <c r="L811" s="1"/>
      <c r="M811" s="5"/>
      <c r="N811" s="5"/>
      <c r="O811" s="5"/>
      <c r="P811" s="31"/>
      <c r="Q811" s="1"/>
      <c r="R811" s="64" t="str">
        <f>IF(OR(_xlfn.XLOOKUP(C811,'Export Action'!$A$3:$A$1999,'Export Action'!$AO$3:$AO$1999)="Communes ZRR./bassins de vie pop &gt; 50% ZRR",_xlfn.XLOOKUP(C811,'Export Action'!$A$3:$A$1999,'Export Action'!$AO$3:$AO$1999)="Contrats de relance et de transition écologique (CRTE) rural"),"Oui","Non")</f>
        <v>Non</v>
      </c>
      <c r="S811" s="73"/>
      <c r="T811" s="74">
        <f t="shared" si="14"/>
        <v>79</v>
      </c>
      <c r="U811" s="75"/>
      <c r="V811" s="8" t="str" cm="1">
        <f t="array" ref="V811">IF(SUMPRODUCT((Tableau13[NOM DE LA STRUCTURE]=Tableau13[[#This Row],[NOM DE LA STRUCTURE]])*Tableau13[MONTANT PROPOSE POUR L''ACTION])=0,"",SUMPRODUCT((Tableau13[NOM DE LA STRUCTURE]=Tableau13[[#This Row],[NOM DE LA STRUCTURE]])*Tableau13[MONTANT PROPOSE POUR L''ACTION]))</f>
        <v/>
      </c>
      <c r="W811" s="79"/>
    </row>
    <row r="812" spans="1:23" ht="33" hidden="1" customHeight="1" x14ac:dyDescent="0.25">
      <c r="A812" s="13"/>
      <c r="B812" s="84"/>
      <c r="C812" s="1"/>
      <c r="D812" s="36">
        <f>_xlfn.XLOOKUP(C812,'Export Action'!$A$3:$A$1999,'Export Action'!$X$3:$X$1999)</f>
        <v>0</v>
      </c>
      <c r="E812" s="1"/>
      <c r="F812" s="1"/>
      <c r="G812" s="68"/>
      <c r="H812" s="71"/>
      <c r="I812" s="71"/>
      <c r="J812" s="1"/>
      <c r="K812" s="1"/>
      <c r="L812" s="1"/>
      <c r="M812" s="5"/>
      <c r="N812" s="5"/>
      <c r="O812" s="5"/>
      <c r="P812" s="31"/>
      <c r="Q812" s="1"/>
      <c r="R812" s="64" t="str">
        <f>IF(OR(_xlfn.XLOOKUP(C812,'Export Action'!$A$3:$A$1999,'Export Action'!$AO$3:$AO$1999)="Communes ZRR./bassins de vie pop &gt; 50% ZRR",_xlfn.XLOOKUP(C812,'Export Action'!$A$3:$A$1999,'Export Action'!$AO$3:$AO$1999)="Contrats de relance et de transition écologique (CRTE) rural"),"Oui","Non")</f>
        <v>Non</v>
      </c>
      <c r="S812" s="73"/>
      <c r="T812" s="74">
        <f t="shared" si="14"/>
        <v>79</v>
      </c>
      <c r="U812" s="75"/>
      <c r="V812" s="8" t="str" cm="1">
        <f t="array" ref="V812">IF(SUMPRODUCT((Tableau13[NOM DE LA STRUCTURE]=Tableau13[[#This Row],[NOM DE LA STRUCTURE]])*Tableau13[MONTANT PROPOSE POUR L''ACTION])=0,"",SUMPRODUCT((Tableau13[NOM DE LA STRUCTURE]=Tableau13[[#This Row],[NOM DE LA STRUCTURE]])*Tableau13[MONTANT PROPOSE POUR L''ACTION]))</f>
        <v/>
      </c>
      <c r="W812" s="79"/>
    </row>
    <row r="813" spans="1:23" ht="33" hidden="1" customHeight="1" x14ac:dyDescent="0.25">
      <c r="A813" s="13"/>
      <c r="B813" s="84"/>
      <c r="C813" s="1"/>
      <c r="D813" s="36">
        <f>_xlfn.XLOOKUP(C813,'Export Action'!$A$3:$A$1999,'Export Action'!$X$3:$X$1999)</f>
        <v>0</v>
      </c>
      <c r="E813" s="1"/>
      <c r="F813" s="1"/>
      <c r="G813" s="68"/>
      <c r="H813" s="71"/>
      <c r="I813" s="71"/>
      <c r="J813" s="1"/>
      <c r="K813" s="1"/>
      <c r="L813" s="1"/>
      <c r="M813" s="5"/>
      <c r="N813" s="5"/>
      <c r="O813" s="5"/>
      <c r="P813" s="31"/>
      <c r="Q813" s="1"/>
      <c r="R813" s="64" t="str">
        <f>IF(OR(_xlfn.XLOOKUP(C813,'Export Action'!$A$3:$A$1999,'Export Action'!$AO$3:$AO$1999)="Communes ZRR./bassins de vie pop &gt; 50% ZRR",_xlfn.XLOOKUP(C813,'Export Action'!$A$3:$A$1999,'Export Action'!$AO$3:$AO$1999)="Contrats de relance et de transition écologique (CRTE) rural"),"Oui","Non")</f>
        <v>Non</v>
      </c>
      <c r="S813" s="73"/>
      <c r="T813" s="74">
        <f t="shared" si="14"/>
        <v>79</v>
      </c>
      <c r="U813" s="75"/>
      <c r="V813" s="8" t="str" cm="1">
        <f t="array" ref="V813">IF(SUMPRODUCT((Tableau13[NOM DE LA STRUCTURE]=Tableau13[[#This Row],[NOM DE LA STRUCTURE]])*Tableau13[MONTANT PROPOSE POUR L''ACTION])=0,"",SUMPRODUCT((Tableau13[NOM DE LA STRUCTURE]=Tableau13[[#This Row],[NOM DE LA STRUCTURE]])*Tableau13[MONTANT PROPOSE POUR L''ACTION]))</f>
        <v/>
      </c>
      <c r="W813" s="79"/>
    </row>
    <row r="814" spans="1:23" ht="33" hidden="1" customHeight="1" x14ac:dyDescent="0.25">
      <c r="A814" s="13"/>
      <c r="B814" s="84"/>
      <c r="C814" s="1"/>
      <c r="D814" s="36">
        <f>_xlfn.XLOOKUP(C814,'Export Action'!$A$3:$A$1999,'Export Action'!$X$3:$X$1999)</f>
        <v>0</v>
      </c>
      <c r="E814" s="1"/>
      <c r="F814" s="1"/>
      <c r="G814" s="68"/>
      <c r="H814" s="71"/>
      <c r="I814" s="71"/>
      <c r="J814" s="1"/>
      <c r="K814" s="1"/>
      <c r="L814" s="1"/>
      <c r="M814" s="5"/>
      <c r="N814" s="5"/>
      <c r="O814" s="5"/>
      <c r="P814" s="31"/>
      <c r="Q814" s="1"/>
      <c r="R814" s="64" t="str">
        <f>IF(OR(_xlfn.XLOOKUP(C814,'Export Action'!$A$3:$A$1999,'Export Action'!$AO$3:$AO$1999)="Communes ZRR./bassins de vie pop &gt; 50% ZRR",_xlfn.XLOOKUP(C814,'Export Action'!$A$3:$A$1999,'Export Action'!$AO$3:$AO$1999)="Contrats de relance et de transition écologique (CRTE) rural"),"Oui","Non")</f>
        <v>Non</v>
      </c>
      <c r="S814" s="73"/>
      <c r="T814" s="74">
        <f t="shared" si="14"/>
        <v>79</v>
      </c>
      <c r="U814" s="75"/>
      <c r="V814" s="8" t="str" cm="1">
        <f t="array" ref="V814">IF(SUMPRODUCT((Tableau13[NOM DE LA STRUCTURE]=Tableau13[[#This Row],[NOM DE LA STRUCTURE]])*Tableau13[MONTANT PROPOSE POUR L''ACTION])=0,"",SUMPRODUCT((Tableau13[NOM DE LA STRUCTURE]=Tableau13[[#This Row],[NOM DE LA STRUCTURE]])*Tableau13[MONTANT PROPOSE POUR L''ACTION]))</f>
        <v/>
      </c>
      <c r="W814" s="79"/>
    </row>
    <row r="815" spans="1:23" ht="33" hidden="1" customHeight="1" x14ac:dyDescent="0.25">
      <c r="A815" s="13"/>
      <c r="B815" s="84"/>
      <c r="C815" s="1"/>
      <c r="D815" s="36">
        <f>_xlfn.XLOOKUP(C815,'Export Action'!$A$3:$A$1999,'Export Action'!$X$3:$X$1999)</f>
        <v>0</v>
      </c>
      <c r="E815" s="1"/>
      <c r="F815" s="1"/>
      <c r="G815" s="68"/>
      <c r="H815" s="71"/>
      <c r="I815" s="71"/>
      <c r="J815" s="1"/>
      <c r="K815" s="1"/>
      <c r="L815" s="1"/>
      <c r="M815" s="5"/>
      <c r="N815" s="5"/>
      <c r="O815" s="5"/>
      <c r="P815" s="31"/>
      <c r="Q815" s="1"/>
      <c r="R815" s="64" t="str">
        <f>IF(OR(_xlfn.XLOOKUP(C815,'Export Action'!$A$3:$A$1999,'Export Action'!$AO$3:$AO$1999)="Communes ZRR./bassins de vie pop &gt; 50% ZRR",_xlfn.XLOOKUP(C815,'Export Action'!$A$3:$A$1999,'Export Action'!$AO$3:$AO$1999)="Contrats de relance et de transition écologique (CRTE) rural"),"Oui","Non")</f>
        <v>Non</v>
      </c>
      <c r="S815" s="73"/>
      <c r="T815" s="74">
        <f t="shared" si="14"/>
        <v>79</v>
      </c>
      <c r="U815" s="75"/>
      <c r="V815" s="8" t="str" cm="1">
        <f t="array" ref="V815">IF(SUMPRODUCT((Tableau13[NOM DE LA STRUCTURE]=Tableau13[[#This Row],[NOM DE LA STRUCTURE]])*Tableau13[MONTANT PROPOSE POUR L''ACTION])=0,"",SUMPRODUCT((Tableau13[NOM DE LA STRUCTURE]=Tableau13[[#This Row],[NOM DE LA STRUCTURE]])*Tableau13[MONTANT PROPOSE POUR L''ACTION]))</f>
        <v/>
      </c>
      <c r="W815" s="79"/>
    </row>
    <row r="816" spans="1:23" ht="33" hidden="1" customHeight="1" x14ac:dyDescent="0.25">
      <c r="A816" s="13"/>
      <c r="B816" s="84"/>
      <c r="C816" s="1"/>
      <c r="D816" s="36">
        <f>_xlfn.XLOOKUP(C816,'Export Action'!$A$3:$A$1999,'Export Action'!$X$3:$X$1999)</f>
        <v>0</v>
      </c>
      <c r="E816" s="1"/>
      <c r="F816" s="1"/>
      <c r="G816" s="68"/>
      <c r="H816" s="71"/>
      <c r="I816" s="71"/>
      <c r="J816" s="1"/>
      <c r="K816" s="1"/>
      <c r="L816" s="1"/>
      <c r="M816" s="5"/>
      <c r="N816" s="5"/>
      <c r="O816" s="5"/>
      <c r="P816" s="31"/>
      <c r="Q816" s="1"/>
      <c r="R816" s="64" t="str">
        <f>IF(OR(_xlfn.XLOOKUP(C816,'Export Action'!$A$3:$A$1999,'Export Action'!$AO$3:$AO$1999)="Communes ZRR./bassins de vie pop &gt; 50% ZRR",_xlfn.XLOOKUP(C816,'Export Action'!$A$3:$A$1999,'Export Action'!$AO$3:$AO$1999)="Contrats de relance et de transition écologique (CRTE) rural"),"Oui","Non")</f>
        <v>Non</v>
      </c>
      <c r="S816" s="73"/>
      <c r="T816" s="74">
        <f t="shared" si="14"/>
        <v>79</v>
      </c>
      <c r="U816" s="75"/>
      <c r="V816" s="8" t="str" cm="1">
        <f t="array" ref="V816">IF(SUMPRODUCT((Tableau13[NOM DE LA STRUCTURE]=Tableau13[[#This Row],[NOM DE LA STRUCTURE]])*Tableau13[MONTANT PROPOSE POUR L''ACTION])=0,"",SUMPRODUCT((Tableau13[NOM DE LA STRUCTURE]=Tableau13[[#This Row],[NOM DE LA STRUCTURE]])*Tableau13[MONTANT PROPOSE POUR L''ACTION]))</f>
        <v/>
      </c>
      <c r="W816" s="79"/>
    </row>
    <row r="817" spans="1:23" ht="33" hidden="1" customHeight="1" x14ac:dyDescent="0.25">
      <c r="A817" s="13"/>
      <c r="B817" s="84"/>
      <c r="C817" s="1"/>
      <c r="D817" s="36">
        <f>_xlfn.XLOOKUP(C817,'Export Action'!$A$3:$A$1999,'Export Action'!$X$3:$X$1999)</f>
        <v>0</v>
      </c>
      <c r="E817" s="1"/>
      <c r="F817" s="1"/>
      <c r="G817" s="68"/>
      <c r="H817" s="71"/>
      <c r="I817" s="71"/>
      <c r="J817" s="1"/>
      <c r="K817" s="1"/>
      <c r="L817" s="1"/>
      <c r="M817" s="5"/>
      <c r="N817" s="5"/>
      <c r="O817" s="5"/>
      <c r="P817" s="31"/>
      <c r="Q817" s="1"/>
      <c r="R817" s="64" t="str">
        <f>IF(OR(_xlfn.XLOOKUP(C817,'Export Action'!$A$3:$A$1999,'Export Action'!$AO$3:$AO$1999)="Communes ZRR./bassins de vie pop &gt; 50% ZRR",_xlfn.XLOOKUP(C817,'Export Action'!$A$3:$A$1999,'Export Action'!$AO$3:$AO$1999)="Contrats de relance et de transition écologique (CRTE) rural"),"Oui","Non")</f>
        <v>Non</v>
      </c>
      <c r="S817" s="73"/>
      <c r="T817" s="74">
        <f t="shared" si="14"/>
        <v>79</v>
      </c>
      <c r="U817" s="75"/>
      <c r="V817" s="8" t="str" cm="1">
        <f t="array" ref="V817">IF(SUMPRODUCT((Tableau13[NOM DE LA STRUCTURE]=Tableau13[[#This Row],[NOM DE LA STRUCTURE]])*Tableau13[MONTANT PROPOSE POUR L''ACTION])=0,"",SUMPRODUCT((Tableau13[NOM DE LA STRUCTURE]=Tableau13[[#This Row],[NOM DE LA STRUCTURE]])*Tableau13[MONTANT PROPOSE POUR L''ACTION]))</f>
        <v/>
      </c>
      <c r="W817" s="79"/>
    </row>
    <row r="818" spans="1:23" ht="33" hidden="1" customHeight="1" x14ac:dyDescent="0.25">
      <c r="A818" s="13"/>
      <c r="B818" s="84"/>
      <c r="C818" s="1"/>
      <c r="D818" s="36">
        <f>_xlfn.XLOOKUP(C818,'Export Action'!$A$3:$A$1999,'Export Action'!$X$3:$X$1999)</f>
        <v>0</v>
      </c>
      <c r="E818" s="1"/>
      <c r="F818" s="1"/>
      <c r="G818" s="68"/>
      <c r="H818" s="71"/>
      <c r="I818" s="71"/>
      <c r="J818" s="1"/>
      <c r="K818" s="1"/>
      <c r="L818" s="1"/>
      <c r="M818" s="5"/>
      <c r="N818" s="5"/>
      <c r="O818" s="5"/>
      <c r="P818" s="31"/>
      <c r="Q818" s="1"/>
      <c r="R818" s="64" t="str">
        <f>IF(OR(_xlfn.XLOOKUP(C818,'Export Action'!$A$3:$A$1999,'Export Action'!$AO$3:$AO$1999)="Communes ZRR./bassins de vie pop &gt; 50% ZRR",_xlfn.XLOOKUP(C818,'Export Action'!$A$3:$A$1999,'Export Action'!$AO$3:$AO$1999)="Contrats de relance et de transition écologique (CRTE) rural"),"Oui","Non")</f>
        <v>Non</v>
      </c>
      <c r="S818" s="73"/>
      <c r="T818" s="74">
        <f t="shared" si="14"/>
        <v>79</v>
      </c>
      <c r="U818" s="75"/>
      <c r="V818" s="8" t="str" cm="1">
        <f t="array" ref="V818">IF(SUMPRODUCT((Tableau13[NOM DE LA STRUCTURE]=Tableau13[[#This Row],[NOM DE LA STRUCTURE]])*Tableau13[MONTANT PROPOSE POUR L''ACTION])=0,"",SUMPRODUCT((Tableau13[NOM DE LA STRUCTURE]=Tableau13[[#This Row],[NOM DE LA STRUCTURE]])*Tableau13[MONTANT PROPOSE POUR L''ACTION]))</f>
        <v/>
      </c>
      <c r="W818" s="79"/>
    </row>
    <row r="819" spans="1:23" ht="33" hidden="1" customHeight="1" x14ac:dyDescent="0.25">
      <c r="A819" s="13"/>
      <c r="B819" s="84"/>
      <c r="C819" s="1"/>
      <c r="D819" s="36">
        <f>_xlfn.XLOOKUP(C819,'Export Action'!$A$3:$A$1999,'Export Action'!$X$3:$X$1999)</f>
        <v>0</v>
      </c>
      <c r="E819" s="1"/>
      <c r="F819" s="1"/>
      <c r="G819" s="68"/>
      <c r="H819" s="71"/>
      <c r="I819" s="71"/>
      <c r="J819" s="1"/>
      <c r="K819" s="1"/>
      <c r="L819" s="1"/>
      <c r="M819" s="5"/>
      <c r="N819" s="5"/>
      <c r="O819" s="5"/>
      <c r="P819" s="31"/>
      <c r="Q819" s="1"/>
      <c r="R819" s="64" t="str">
        <f>IF(OR(_xlfn.XLOOKUP(C819,'Export Action'!$A$3:$A$1999,'Export Action'!$AO$3:$AO$1999)="Communes ZRR./bassins de vie pop &gt; 50% ZRR",_xlfn.XLOOKUP(C819,'Export Action'!$A$3:$A$1999,'Export Action'!$AO$3:$AO$1999)="Contrats de relance et de transition écologique (CRTE) rural"),"Oui","Non")</f>
        <v>Non</v>
      </c>
      <c r="S819" s="73"/>
      <c r="T819" s="74">
        <f t="shared" si="14"/>
        <v>79</v>
      </c>
      <c r="U819" s="75"/>
      <c r="V819" s="8" t="str" cm="1">
        <f t="array" ref="V819">IF(SUMPRODUCT((Tableau13[NOM DE LA STRUCTURE]=Tableau13[[#This Row],[NOM DE LA STRUCTURE]])*Tableau13[MONTANT PROPOSE POUR L''ACTION])=0,"",SUMPRODUCT((Tableau13[NOM DE LA STRUCTURE]=Tableau13[[#This Row],[NOM DE LA STRUCTURE]])*Tableau13[MONTANT PROPOSE POUR L''ACTION]))</f>
        <v/>
      </c>
      <c r="W819" s="79"/>
    </row>
    <row r="820" spans="1:23" ht="33" hidden="1" customHeight="1" x14ac:dyDescent="0.25">
      <c r="A820" s="13"/>
      <c r="B820" s="84"/>
      <c r="C820" s="1"/>
      <c r="D820" s="36">
        <f>_xlfn.XLOOKUP(C820,'Export Action'!$A$3:$A$1999,'Export Action'!$X$3:$X$1999)</f>
        <v>0</v>
      </c>
      <c r="E820" s="1"/>
      <c r="F820" s="1"/>
      <c r="G820" s="68"/>
      <c r="H820" s="71"/>
      <c r="I820" s="71"/>
      <c r="J820" s="1"/>
      <c r="K820" s="1"/>
      <c r="L820" s="1"/>
      <c r="M820" s="5"/>
      <c r="N820" s="5"/>
      <c r="O820" s="5"/>
      <c r="P820" s="31"/>
      <c r="Q820" s="1"/>
      <c r="R820" s="64" t="str">
        <f>IF(OR(_xlfn.XLOOKUP(C820,'Export Action'!$A$3:$A$1999,'Export Action'!$AO$3:$AO$1999)="Communes ZRR./bassins de vie pop &gt; 50% ZRR",_xlfn.XLOOKUP(C820,'Export Action'!$A$3:$A$1999,'Export Action'!$AO$3:$AO$1999)="Contrats de relance et de transition écologique (CRTE) rural"),"Oui","Non")</f>
        <v>Non</v>
      </c>
      <c r="S820" s="73"/>
      <c r="T820" s="74">
        <f t="shared" si="14"/>
        <v>79</v>
      </c>
      <c r="U820" s="75"/>
      <c r="V820" s="8" t="str" cm="1">
        <f t="array" ref="V820">IF(SUMPRODUCT((Tableau13[NOM DE LA STRUCTURE]=Tableau13[[#This Row],[NOM DE LA STRUCTURE]])*Tableau13[MONTANT PROPOSE POUR L''ACTION])=0,"",SUMPRODUCT((Tableau13[NOM DE LA STRUCTURE]=Tableau13[[#This Row],[NOM DE LA STRUCTURE]])*Tableau13[MONTANT PROPOSE POUR L''ACTION]))</f>
        <v/>
      </c>
      <c r="W820" s="79"/>
    </row>
    <row r="821" spans="1:23" ht="33" hidden="1" customHeight="1" x14ac:dyDescent="0.25">
      <c r="A821" s="13"/>
      <c r="B821" s="84"/>
      <c r="C821" s="1"/>
      <c r="D821" s="36">
        <f>_xlfn.XLOOKUP(C821,'Export Action'!$A$3:$A$1999,'Export Action'!$X$3:$X$1999)</f>
        <v>0</v>
      </c>
      <c r="E821" s="1"/>
      <c r="F821" s="1"/>
      <c r="G821" s="68"/>
      <c r="H821" s="71"/>
      <c r="I821" s="71"/>
      <c r="J821" s="1"/>
      <c r="K821" s="1"/>
      <c r="L821" s="1"/>
      <c r="M821" s="5"/>
      <c r="N821" s="5"/>
      <c r="O821" s="5"/>
      <c r="P821" s="31"/>
      <c r="Q821" s="1"/>
      <c r="R821" s="64" t="str">
        <f>IF(OR(_xlfn.XLOOKUP(C821,'Export Action'!$A$3:$A$1999,'Export Action'!$AO$3:$AO$1999)="Communes ZRR./bassins de vie pop &gt; 50% ZRR",_xlfn.XLOOKUP(C821,'Export Action'!$A$3:$A$1999,'Export Action'!$AO$3:$AO$1999)="Contrats de relance et de transition écologique (CRTE) rural"),"Oui","Non")</f>
        <v>Non</v>
      </c>
      <c r="S821" s="73"/>
      <c r="T821" s="74">
        <f t="shared" si="14"/>
        <v>79</v>
      </c>
      <c r="U821" s="75"/>
      <c r="V821" s="8" t="str" cm="1">
        <f t="array" ref="V821">IF(SUMPRODUCT((Tableau13[NOM DE LA STRUCTURE]=Tableau13[[#This Row],[NOM DE LA STRUCTURE]])*Tableau13[MONTANT PROPOSE POUR L''ACTION])=0,"",SUMPRODUCT((Tableau13[NOM DE LA STRUCTURE]=Tableau13[[#This Row],[NOM DE LA STRUCTURE]])*Tableau13[MONTANT PROPOSE POUR L''ACTION]))</f>
        <v/>
      </c>
      <c r="W821" s="79"/>
    </row>
    <row r="822" spans="1:23" ht="33" hidden="1" customHeight="1" x14ac:dyDescent="0.25">
      <c r="A822" s="13"/>
      <c r="B822" s="84"/>
      <c r="C822" s="1"/>
      <c r="D822" s="36">
        <f>_xlfn.XLOOKUP(C822,'Export Action'!$A$3:$A$1999,'Export Action'!$X$3:$X$1999)</f>
        <v>0</v>
      </c>
      <c r="E822" s="1"/>
      <c r="F822" s="1"/>
      <c r="G822" s="68"/>
      <c r="H822" s="71"/>
      <c r="I822" s="71"/>
      <c r="J822" s="1"/>
      <c r="K822" s="1"/>
      <c r="L822" s="1"/>
      <c r="M822" s="5"/>
      <c r="N822" s="5"/>
      <c r="O822" s="5"/>
      <c r="P822" s="31"/>
      <c r="Q822" s="1"/>
      <c r="R822" s="64" t="str">
        <f>IF(OR(_xlfn.XLOOKUP(C822,'Export Action'!$A$3:$A$1999,'Export Action'!$AO$3:$AO$1999)="Communes ZRR./bassins de vie pop &gt; 50% ZRR",_xlfn.XLOOKUP(C822,'Export Action'!$A$3:$A$1999,'Export Action'!$AO$3:$AO$1999)="Contrats de relance et de transition écologique (CRTE) rural"),"Oui","Non")</f>
        <v>Non</v>
      </c>
      <c r="S822" s="73"/>
      <c r="T822" s="74">
        <f t="shared" si="14"/>
        <v>79</v>
      </c>
      <c r="U822" s="75"/>
      <c r="V822" s="8" t="str" cm="1">
        <f t="array" ref="V822">IF(SUMPRODUCT((Tableau13[NOM DE LA STRUCTURE]=Tableau13[[#This Row],[NOM DE LA STRUCTURE]])*Tableau13[MONTANT PROPOSE POUR L''ACTION])=0,"",SUMPRODUCT((Tableau13[NOM DE LA STRUCTURE]=Tableau13[[#This Row],[NOM DE LA STRUCTURE]])*Tableau13[MONTANT PROPOSE POUR L''ACTION]))</f>
        <v/>
      </c>
      <c r="W822" s="79"/>
    </row>
    <row r="823" spans="1:23" ht="33" hidden="1" customHeight="1" x14ac:dyDescent="0.25">
      <c r="A823" s="13"/>
      <c r="B823" s="84"/>
      <c r="C823" s="1"/>
      <c r="D823" s="36">
        <f>_xlfn.XLOOKUP(C823,'Export Action'!$A$3:$A$1999,'Export Action'!$X$3:$X$1999)</f>
        <v>0</v>
      </c>
      <c r="E823" s="1"/>
      <c r="F823" s="1"/>
      <c r="G823" s="68"/>
      <c r="H823" s="71"/>
      <c r="I823" s="71"/>
      <c r="J823" s="1"/>
      <c r="K823" s="1"/>
      <c r="L823" s="1"/>
      <c r="M823" s="5"/>
      <c r="N823" s="5"/>
      <c r="O823" s="5"/>
      <c r="P823" s="31"/>
      <c r="Q823" s="1"/>
      <c r="R823" s="64" t="str">
        <f>IF(OR(_xlfn.XLOOKUP(C823,'Export Action'!$A$3:$A$1999,'Export Action'!$AO$3:$AO$1999)="Communes ZRR./bassins de vie pop &gt; 50% ZRR",_xlfn.XLOOKUP(C823,'Export Action'!$A$3:$A$1999,'Export Action'!$AO$3:$AO$1999)="Contrats de relance et de transition écologique (CRTE) rural"),"Oui","Non")</f>
        <v>Non</v>
      </c>
      <c r="S823" s="73"/>
      <c r="T823" s="74">
        <f t="shared" si="14"/>
        <v>79</v>
      </c>
      <c r="U823" s="75"/>
      <c r="V823" s="8" t="str" cm="1">
        <f t="array" ref="V823">IF(SUMPRODUCT((Tableau13[NOM DE LA STRUCTURE]=Tableau13[[#This Row],[NOM DE LA STRUCTURE]])*Tableau13[MONTANT PROPOSE POUR L''ACTION])=0,"",SUMPRODUCT((Tableau13[NOM DE LA STRUCTURE]=Tableau13[[#This Row],[NOM DE LA STRUCTURE]])*Tableau13[MONTANT PROPOSE POUR L''ACTION]))</f>
        <v/>
      </c>
      <c r="W823" s="79"/>
    </row>
    <row r="824" spans="1:23" ht="33" hidden="1" customHeight="1" x14ac:dyDescent="0.25">
      <c r="A824" s="13"/>
      <c r="B824" s="84"/>
      <c r="C824" s="1"/>
      <c r="D824" s="36">
        <f>_xlfn.XLOOKUP(C824,'Export Action'!$A$3:$A$1999,'Export Action'!$X$3:$X$1999)</f>
        <v>0</v>
      </c>
      <c r="E824" s="1"/>
      <c r="F824" s="1"/>
      <c r="G824" s="68"/>
      <c r="H824" s="71"/>
      <c r="I824" s="71"/>
      <c r="J824" s="1"/>
      <c r="K824" s="1"/>
      <c r="L824" s="1"/>
      <c r="M824" s="5"/>
      <c r="N824" s="5"/>
      <c r="O824" s="5"/>
      <c r="P824" s="31"/>
      <c r="Q824" s="1"/>
      <c r="R824" s="64" t="str">
        <f>IF(OR(_xlfn.XLOOKUP(C824,'Export Action'!$A$3:$A$1999,'Export Action'!$AO$3:$AO$1999)="Communes ZRR./bassins de vie pop &gt; 50% ZRR",_xlfn.XLOOKUP(C824,'Export Action'!$A$3:$A$1999,'Export Action'!$AO$3:$AO$1999)="Contrats de relance et de transition écologique (CRTE) rural"),"Oui","Non")</f>
        <v>Non</v>
      </c>
      <c r="S824" s="73"/>
      <c r="T824" s="74">
        <f t="shared" si="14"/>
        <v>79</v>
      </c>
      <c r="U824" s="75"/>
      <c r="V824" s="8" t="str" cm="1">
        <f t="array" ref="V824">IF(SUMPRODUCT((Tableau13[NOM DE LA STRUCTURE]=Tableau13[[#This Row],[NOM DE LA STRUCTURE]])*Tableau13[MONTANT PROPOSE POUR L''ACTION])=0,"",SUMPRODUCT((Tableau13[NOM DE LA STRUCTURE]=Tableau13[[#This Row],[NOM DE LA STRUCTURE]])*Tableau13[MONTANT PROPOSE POUR L''ACTION]))</f>
        <v/>
      </c>
      <c r="W824" s="79"/>
    </row>
    <row r="825" spans="1:23" ht="33" hidden="1" customHeight="1" x14ac:dyDescent="0.25">
      <c r="A825" s="13"/>
      <c r="B825" s="84"/>
      <c r="C825" s="1"/>
      <c r="D825" s="36">
        <f>_xlfn.XLOOKUP(C825,'Export Action'!$A$3:$A$1999,'Export Action'!$X$3:$X$1999)</f>
        <v>0</v>
      </c>
      <c r="E825" s="1"/>
      <c r="F825" s="1"/>
      <c r="G825" s="68"/>
      <c r="H825" s="71"/>
      <c r="I825" s="71"/>
      <c r="J825" s="1"/>
      <c r="K825" s="1"/>
      <c r="L825" s="1"/>
      <c r="M825" s="5"/>
      <c r="N825" s="5"/>
      <c r="O825" s="5"/>
      <c r="P825" s="31"/>
      <c r="Q825" s="1"/>
      <c r="R825" s="64" t="str">
        <f>IF(OR(_xlfn.XLOOKUP(C825,'Export Action'!$A$3:$A$1999,'Export Action'!$AO$3:$AO$1999)="Communes ZRR./bassins de vie pop &gt; 50% ZRR",_xlfn.XLOOKUP(C825,'Export Action'!$A$3:$A$1999,'Export Action'!$AO$3:$AO$1999)="Contrats de relance et de transition écologique (CRTE) rural"),"Oui","Non")</f>
        <v>Non</v>
      </c>
      <c r="S825" s="73"/>
      <c r="T825" s="74">
        <f t="shared" si="14"/>
        <v>79</v>
      </c>
      <c r="U825" s="75"/>
      <c r="V825" s="8" t="str" cm="1">
        <f t="array" ref="V825">IF(SUMPRODUCT((Tableau13[NOM DE LA STRUCTURE]=Tableau13[[#This Row],[NOM DE LA STRUCTURE]])*Tableau13[MONTANT PROPOSE POUR L''ACTION])=0,"",SUMPRODUCT((Tableau13[NOM DE LA STRUCTURE]=Tableau13[[#This Row],[NOM DE LA STRUCTURE]])*Tableau13[MONTANT PROPOSE POUR L''ACTION]))</f>
        <v/>
      </c>
      <c r="W825" s="79"/>
    </row>
    <row r="826" spans="1:23" ht="33" hidden="1" customHeight="1" x14ac:dyDescent="0.25">
      <c r="A826" s="13"/>
      <c r="B826" s="84"/>
      <c r="C826" s="1"/>
      <c r="D826" s="36">
        <f>_xlfn.XLOOKUP(C826,'Export Action'!$A$3:$A$1999,'Export Action'!$X$3:$X$1999)</f>
        <v>0</v>
      </c>
      <c r="E826" s="1"/>
      <c r="F826" s="1"/>
      <c r="G826" s="68"/>
      <c r="H826" s="71"/>
      <c r="I826" s="71"/>
      <c r="J826" s="1"/>
      <c r="K826" s="1"/>
      <c r="L826" s="1"/>
      <c r="M826" s="5"/>
      <c r="N826" s="5"/>
      <c r="O826" s="5"/>
      <c r="P826" s="31"/>
      <c r="Q826" s="1"/>
      <c r="R826" s="64" t="str">
        <f>IF(OR(_xlfn.XLOOKUP(C826,'Export Action'!$A$3:$A$1999,'Export Action'!$AO$3:$AO$1999)="Communes ZRR./bassins de vie pop &gt; 50% ZRR",_xlfn.XLOOKUP(C826,'Export Action'!$A$3:$A$1999,'Export Action'!$AO$3:$AO$1999)="Contrats de relance et de transition écologique (CRTE) rural"),"Oui","Non")</f>
        <v>Non</v>
      </c>
      <c r="S826" s="73"/>
      <c r="T826" s="74">
        <f t="shared" si="14"/>
        <v>79</v>
      </c>
      <c r="U826" s="75"/>
      <c r="V826" s="8" t="str" cm="1">
        <f t="array" ref="V826">IF(SUMPRODUCT((Tableau13[NOM DE LA STRUCTURE]=Tableau13[[#This Row],[NOM DE LA STRUCTURE]])*Tableau13[MONTANT PROPOSE POUR L''ACTION])=0,"",SUMPRODUCT((Tableau13[NOM DE LA STRUCTURE]=Tableau13[[#This Row],[NOM DE LA STRUCTURE]])*Tableau13[MONTANT PROPOSE POUR L''ACTION]))</f>
        <v/>
      </c>
      <c r="W826" s="79"/>
    </row>
    <row r="827" spans="1:23" ht="33" hidden="1" customHeight="1" x14ac:dyDescent="0.25">
      <c r="A827" s="13"/>
      <c r="B827" s="84"/>
      <c r="C827" s="1"/>
      <c r="D827" s="36">
        <f>_xlfn.XLOOKUP(C827,'Export Action'!$A$3:$A$1999,'Export Action'!$X$3:$X$1999)</f>
        <v>0</v>
      </c>
      <c r="E827" s="1"/>
      <c r="F827" s="1"/>
      <c r="G827" s="68"/>
      <c r="H827" s="71"/>
      <c r="I827" s="71"/>
      <c r="J827" s="1"/>
      <c r="K827" s="1"/>
      <c r="L827" s="1"/>
      <c r="M827" s="5"/>
      <c r="N827" s="5"/>
      <c r="O827" s="5"/>
      <c r="P827" s="31"/>
      <c r="Q827" s="1"/>
      <c r="R827" s="64" t="str">
        <f>IF(OR(_xlfn.XLOOKUP(C827,'Export Action'!$A$3:$A$1999,'Export Action'!$AO$3:$AO$1999)="Communes ZRR./bassins de vie pop &gt; 50% ZRR",_xlfn.XLOOKUP(C827,'Export Action'!$A$3:$A$1999,'Export Action'!$AO$3:$AO$1999)="Contrats de relance et de transition écologique (CRTE) rural"),"Oui","Non")</f>
        <v>Non</v>
      </c>
      <c r="S827" s="73"/>
      <c r="T827" s="74">
        <f t="shared" si="14"/>
        <v>79</v>
      </c>
      <c r="U827" s="75"/>
      <c r="V827" s="8" t="str" cm="1">
        <f t="array" ref="V827">IF(SUMPRODUCT((Tableau13[NOM DE LA STRUCTURE]=Tableau13[[#This Row],[NOM DE LA STRUCTURE]])*Tableau13[MONTANT PROPOSE POUR L''ACTION])=0,"",SUMPRODUCT((Tableau13[NOM DE LA STRUCTURE]=Tableau13[[#This Row],[NOM DE LA STRUCTURE]])*Tableau13[MONTANT PROPOSE POUR L''ACTION]))</f>
        <v/>
      </c>
      <c r="W827" s="79"/>
    </row>
    <row r="828" spans="1:23" ht="33" hidden="1" customHeight="1" x14ac:dyDescent="0.25">
      <c r="A828" s="13"/>
      <c r="B828" s="84"/>
      <c r="C828" s="1"/>
      <c r="D828" s="36">
        <f>_xlfn.XLOOKUP(C828,'Export Action'!$A$3:$A$1999,'Export Action'!$X$3:$X$1999)</f>
        <v>0</v>
      </c>
      <c r="E828" s="1"/>
      <c r="F828" s="1"/>
      <c r="G828" s="68"/>
      <c r="H828" s="71"/>
      <c r="I828" s="71"/>
      <c r="J828" s="1"/>
      <c r="K828" s="1"/>
      <c r="L828" s="1"/>
      <c r="M828" s="5"/>
      <c r="N828" s="5"/>
      <c r="O828" s="5"/>
      <c r="P828" s="31"/>
      <c r="Q828" s="1"/>
      <c r="R828" s="64" t="str">
        <f>IF(OR(_xlfn.XLOOKUP(C828,'Export Action'!$A$3:$A$1999,'Export Action'!$AO$3:$AO$1999)="Communes ZRR./bassins de vie pop &gt; 50% ZRR",_xlfn.XLOOKUP(C828,'Export Action'!$A$3:$A$1999,'Export Action'!$AO$3:$AO$1999)="Contrats de relance et de transition écologique (CRTE) rural"),"Oui","Non")</f>
        <v>Non</v>
      </c>
      <c r="S828" s="73"/>
      <c r="T828" s="74">
        <f t="shared" si="14"/>
        <v>79</v>
      </c>
      <c r="U828" s="75"/>
      <c r="V828" s="8" t="str" cm="1">
        <f t="array" ref="V828">IF(SUMPRODUCT((Tableau13[NOM DE LA STRUCTURE]=Tableau13[[#This Row],[NOM DE LA STRUCTURE]])*Tableau13[MONTANT PROPOSE POUR L''ACTION])=0,"",SUMPRODUCT((Tableau13[NOM DE LA STRUCTURE]=Tableau13[[#This Row],[NOM DE LA STRUCTURE]])*Tableau13[MONTANT PROPOSE POUR L''ACTION]))</f>
        <v/>
      </c>
      <c r="W828" s="79"/>
    </row>
    <row r="829" spans="1:23" ht="33" hidden="1" customHeight="1" x14ac:dyDescent="0.25">
      <c r="A829" s="13"/>
      <c r="B829" s="84"/>
      <c r="C829" s="1"/>
      <c r="D829" s="36">
        <f>_xlfn.XLOOKUP(C829,'Export Action'!$A$3:$A$1999,'Export Action'!$X$3:$X$1999)</f>
        <v>0</v>
      </c>
      <c r="E829" s="1"/>
      <c r="F829" s="1"/>
      <c r="G829" s="68"/>
      <c r="H829" s="71"/>
      <c r="I829" s="71"/>
      <c r="J829" s="1"/>
      <c r="K829" s="1"/>
      <c r="L829" s="1"/>
      <c r="M829" s="5"/>
      <c r="N829" s="5"/>
      <c r="O829" s="5"/>
      <c r="P829" s="31"/>
      <c r="Q829" s="1"/>
      <c r="R829" s="64" t="str">
        <f>IF(OR(_xlfn.XLOOKUP(C829,'Export Action'!$A$3:$A$1999,'Export Action'!$AO$3:$AO$1999)="Communes ZRR./bassins de vie pop &gt; 50% ZRR",_xlfn.XLOOKUP(C829,'Export Action'!$A$3:$A$1999,'Export Action'!$AO$3:$AO$1999)="Contrats de relance et de transition écologique (CRTE) rural"),"Oui","Non")</f>
        <v>Non</v>
      </c>
      <c r="S829" s="73"/>
      <c r="T829" s="74">
        <f t="shared" si="14"/>
        <v>79</v>
      </c>
      <c r="U829" s="75"/>
      <c r="V829" s="8" t="str" cm="1">
        <f t="array" ref="V829">IF(SUMPRODUCT((Tableau13[NOM DE LA STRUCTURE]=Tableau13[[#This Row],[NOM DE LA STRUCTURE]])*Tableau13[MONTANT PROPOSE POUR L''ACTION])=0,"",SUMPRODUCT((Tableau13[NOM DE LA STRUCTURE]=Tableau13[[#This Row],[NOM DE LA STRUCTURE]])*Tableau13[MONTANT PROPOSE POUR L''ACTION]))</f>
        <v/>
      </c>
      <c r="W829" s="79"/>
    </row>
    <row r="830" spans="1:23" ht="33" hidden="1" customHeight="1" x14ac:dyDescent="0.25">
      <c r="A830" s="13"/>
      <c r="B830" s="84"/>
      <c r="C830" s="1"/>
      <c r="D830" s="36">
        <f>_xlfn.XLOOKUP(C830,'Export Action'!$A$3:$A$1999,'Export Action'!$X$3:$X$1999)</f>
        <v>0</v>
      </c>
      <c r="E830" s="1"/>
      <c r="F830" s="1"/>
      <c r="G830" s="68"/>
      <c r="H830" s="71"/>
      <c r="I830" s="71"/>
      <c r="J830" s="1"/>
      <c r="K830" s="1"/>
      <c r="L830" s="1"/>
      <c r="M830" s="5"/>
      <c r="N830" s="5"/>
      <c r="O830" s="5"/>
      <c r="P830" s="31"/>
      <c r="Q830" s="1"/>
      <c r="R830" s="64" t="str">
        <f>IF(OR(_xlfn.XLOOKUP(C830,'Export Action'!$A$3:$A$1999,'Export Action'!$AO$3:$AO$1999)="Communes ZRR./bassins de vie pop &gt; 50% ZRR",_xlfn.XLOOKUP(C830,'Export Action'!$A$3:$A$1999,'Export Action'!$AO$3:$AO$1999)="Contrats de relance et de transition écologique (CRTE) rural"),"Oui","Non")</f>
        <v>Non</v>
      </c>
      <c r="S830" s="73"/>
      <c r="T830" s="74">
        <f t="shared" si="14"/>
        <v>79</v>
      </c>
      <c r="U830" s="75"/>
      <c r="V830" s="8" t="str" cm="1">
        <f t="array" ref="V830">IF(SUMPRODUCT((Tableau13[NOM DE LA STRUCTURE]=Tableau13[[#This Row],[NOM DE LA STRUCTURE]])*Tableau13[MONTANT PROPOSE POUR L''ACTION])=0,"",SUMPRODUCT((Tableau13[NOM DE LA STRUCTURE]=Tableau13[[#This Row],[NOM DE LA STRUCTURE]])*Tableau13[MONTANT PROPOSE POUR L''ACTION]))</f>
        <v/>
      </c>
      <c r="W830" s="79"/>
    </row>
    <row r="831" spans="1:23" ht="33" hidden="1" customHeight="1" x14ac:dyDescent="0.25">
      <c r="A831" s="13"/>
      <c r="B831" s="84"/>
      <c r="C831" s="1"/>
      <c r="D831" s="36">
        <f>_xlfn.XLOOKUP(C831,'Export Action'!$A$3:$A$1999,'Export Action'!$X$3:$X$1999)</f>
        <v>0</v>
      </c>
      <c r="E831" s="1"/>
      <c r="F831" s="1"/>
      <c r="G831" s="68"/>
      <c r="H831" s="71"/>
      <c r="I831" s="71"/>
      <c r="J831" s="1"/>
      <c r="K831" s="1"/>
      <c r="L831" s="1"/>
      <c r="M831" s="5"/>
      <c r="N831" s="5"/>
      <c r="O831" s="5"/>
      <c r="P831" s="31"/>
      <c r="Q831" s="1"/>
      <c r="R831" s="64" t="str">
        <f>IF(OR(_xlfn.XLOOKUP(C831,'Export Action'!$A$3:$A$1999,'Export Action'!$AO$3:$AO$1999)="Communes ZRR./bassins de vie pop &gt; 50% ZRR",_xlfn.XLOOKUP(C831,'Export Action'!$A$3:$A$1999,'Export Action'!$AO$3:$AO$1999)="Contrats de relance et de transition écologique (CRTE) rural"),"Oui","Non")</f>
        <v>Non</v>
      </c>
      <c r="S831" s="73"/>
      <c r="T831" s="74">
        <f t="shared" si="14"/>
        <v>79</v>
      </c>
      <c r="U831" s="75"/>
      <c r="V831" s="8" t="str" cm="1">
        <f t="array" ref="V831">IF(SUMPRODUCT((Tableau13[NOM DE LA STRUCTURE]=Tableau13[[#This Row],[NOM DE LA STRUCTURE]])*Tableau13[MONTANT PROPOSE POUR L''ACTION])=0,"",SUMPRODUCT((Tableau13[NOM DE LA STRUCTURE]=Tableau13[[#This Row],[NOM DE LA STRUCTURE]])*Tableau13[MONTANT PROPOSE POUR L''ACTION]))</f>
        <v/>
      </c>
      <c r="W831" s="79"/>
    </row>
    <row r="832" spans="1:23" ht="33" hidden="1" customHeight="1" x14ac:dyDescent="0.25">
      <c r="A832" s="13"/>
      <c r="B832" s="84"/>
      <c r="C832" s="1"/>
      <c r="D832" s="36">
        <f>_xlfn.XLOOKUP(C832,'Export Action'!$A$3:$A$1999,'Export Action'!$X$3:$X$1999)</f>
        <v>0</v>
      </c>
      <c r="E832" s="1"/>
      <c r="F832" s="1"/>
      <c r="G832" s="68"/>
      <c r="H832" s="71"/>
      <c r="I832" s="71"/>
      <c r="J832" s="1"/>
      <c r="K832" s="1"/>
      <c r="L832" s="1"/>
      <c r="M832" s="5"/>
      <c r="N832" s="5"/>
      <c r="O832" s="5"/>
      <c r="P832" s="31"/>
      <c r="Q832" s="1"/>
      <c r="R832" s="64" t="str">
        <f>IF(OR(_xlfn.XLOOKUP(C832,'Export Action'!$A$3:$A$1999,'Export Action'!$AO$3:$AO$1999)="Communes ZRR./bassins de vie pop &gt; 50% ZRR",_xlfn.XLOOKUP(C832,'Export Action'!$A$3:$A$1999,'Export Action'!$AO$3:$AO$1999)="Contrats de relance et de transition écologique (CRTE) rural"),"Oui","Non")</f>
        <v>Non</v>
      </c>
      <c r="S832" s="73"/>
      <c r="T832" s="74">
        <f t="shared" si="14"/>
        <v>79</v>
      </c>
      <c r="U832" s="75"/>
      <c r="V832" s="8" t="str" cm="1">
        <f t="array" ref="V832">IF(SUMPRODUCT((Tableau13[NOM DE LA STRUCTURE]=Tableau13[[#This Row],[NOM DE LA STRUCTURE]])*Tableau13[MONTANT PROPOSE POUR L''ACTION])=0,"",SUMPRODUCT((Tableau13[NOM DE LA STRUCTURE]=Tableau13[[#This Row],[NOM DE LA STRUCTURE]])*Tableau13[MONTANT PROPOSE POUR L''ACTION]))</f>
        <v/>
      </c>
      <c r="W832" s="79"/>
    </row>
    <row r="833" spans="1:23" ht="33" hidden="1" customHeight="1" x14ac:dyDescent="0.25">
      <c r="A833" s="13"/>
      <c r="B833" s="84"/>
      <c r="C833" s="1"/>
      <c r="D833" s="36">
        <f>_xlfn.XLOOKUP(C833,'Export Action'!$A$3:$A$1999,'Export Action'!$X$3:$X$1999)</f>
        <v>0</v>
      </c>
      <c r="E833" s="1"/>
      <c r="F833" s="1"/>
      <c r="G833" s="68"/>
      <c r="H833" s="71"/>
      <c r="I833" s="71"/>
      <c r="J833" s="1"/>
      <c r="K833" s="1"/>
      <c r="L833" s="1"/>
      <c r="M833" s="5"/>
      <c r="N833" s="5"/>
      <c r="O833" s="5"/>
      <c r="P833" s="31"/>
      <c r="Q833" s="1"/>
      <c r="R833" s="64" t="str">
        <f>IF(OR(_xlfn.XLOOKUP(C833,'Export Action'!$A$3:$A$1999,'Export Action'!$AO$3:$AO$1999)="Communes ZRR./bassins de vie pop &gt; 50% ZRR",_xlfn.XLOOKUP(C833,'Export Action'!$A$3:$A$1999,'Export Action'!$AO$3:$AO$1999)="Contrats de relance et de transition écologique (CRTE) rural"),"Oui","Non")</f>
        <v>Non</v>
      </c>
      <c r="S833" s="73"/>
      <c r="T833" s="74">
        <f t="shared" si="14"/>
        <v>79</v>
      </c>
      <c r="U833" s="75"/>
      <c r="V833" s="8" t="str" cm="1">
        <f t="array" ref="V833">IF(SUMPRODUCT((Tableau13[NOM DE LA STRUCTURE]=Tableau13[[#This Row],[NOM DE LA STRUCTURE]])*Tableau13[MONTANT PROPOSE POUR L''ACTION])=0,"",SUMPRODUCT((Tableau13[NOM DE LA STRUCTURE]=Tableau13[[#This Row],[NOM DE LA STRUCTURE]])*Tableau13[MONTANT PROPOSE POUR L''ACTION]))</f>
        <v/>
      </c>
      <c r="W833" s="79"/>
    </row>
    <row r="834" spans="1:23" ht="33" hidden="1" customHeight="1" x14ac:dyDescent="0.25">
      <c r="A834" s="13"/>
      <c r="B834" s="84"/>
      <c r="C834" s="1"/>
      <c r="D834" s="36">
        <f>_xlfn.XLOOKUP(C834,'Export Action'!$A$3:$A$1999,'Export Action'!$X$3:$X$1999)</f>
        <v>0</v>
      </c>
      <c r="E834" s="1"/>
      <c r="F834" s="1"/>
      <c r="G834" s="68"/>
      <c r="H834" s="71"/>
      <c r="I834" s="71"/>
      <c r="J834" s="1"/>
      <c r="K834" s="1"/>
      <c r="L834" s="1"/>
      <c r="M834" s="5"/>
      <c r="N834" s="5"/>
      <c r="O834" s="5"/>
      <c r="P834" s="31"/>
      <c r="Q834" s="1"/>
      <c r="R834" s="64" t="str">
        <f>IF(OR(_xlfn.XLOOKUP(C834,'Export Action'!$A$3:$A$1999,'Export Action'!$AO$3:$AO$1999)="Communes ZRR./bassins de vie pop &gt; 50% ZRR",_xlfn.XLOOKUP(C834,'Export Action'!$A$3:$A$1999,'Export Action'!$AO$3:$AO$1999)="Contrats de relance et de transition écologique (CRTE) rural"),"Oui","Non")</f>
        <v>Non</v>
      </c>
      <c r="S834" s="73"/>
      <c r="T834" s="74">
        <f t="shared" si="14"/>
        <v>79</v>
      </c>
      <c r="U834" s="75"/>
      <c r="V834" s="8" t="str" cm="1">
        <f t="array" ref="V834">IF(SUMPRODUCT((Tableau13[NOM DE LA STRUCTURE]=Tableau13[[#This Row],[NOM DE LA STRUCTURE]])*Tableau13[MONTANT PROPOSE POUR L''ACTION])=0,"",SUMPRODUCT((Tableau13[NOM DE LA STRUCTURE]=Tableau13[[#This Row],[NOM DE LA STRUCTURE]])*Tableau13[MONTANT PROPOSE POUR L''ACTION]))</f>
        <v/>
      </c>
      <c r="W834" s="79"/>
    </row>
    <row r="835" spans="1:23" ht="33" hidden="1" customHeight="1" x14ac:dyDescent="0.25">
      <c r="A835" s="13"/>
      <c r="B835" s="84"/>
      <c r="C835" s="1"/>
      <c r="D835" s="36">
        <f>_xlfn.XLOOKUP(C835,'Export Action'!$A$3:$A$1999,'Export Action'!$X$3:$X$1999)</f>
        <v>0</v>
      </c>
      <c r="E835" s="1"/>
      <c r="F835" s="1"/>
      <c r="G835" s="68"/>
      <c r="H835" s="71"/>
      <c r="I835" s="71"/>
      <c r="J835" s="1"/>
      <c r="K835" s="1"/>
      <c r="L835" s="1"/>
      <c r="M835" s="5"/>
      <c r="N835" s="5"/>
      <c r="O835" s="5"/>
      <c r="P835" s="31"/>
      <c r="Q835" s="1"/>
      <c r="R835" s="64" t="str">
        <f>IF(OR(_xlfn.XLOOKUP(C835,'Export Action'!$A$3:$A$1999,'Export Action'!$AO$3:$AO$1999)="Communes ZRR./bassins de vie pop &gt; 50% ZRR",_xlfn.XLOOKUP(C835,'Export Action'!$A$3:$A$1999,'Export Action'!$AO$3:$AO$1999)="Contrats de relance et de transition écologique (CRTE) rural"),"Oui","Non")</f>
        <v>Non</v>
      </c>
      <c r="S835" s="73"/>
      <c r="T835" s="74">
        <f t="shared" si="14"/>
        <v>79</v>
      </c>
      <c r="U835" s="75"/>
      <c r="V835" s="8" t="str" cm="1">
        <f t="array" ref="V835">IF(SUMPRODUCT((Tableau13[NOM DE LA STRUCTURE]=Tableau13[[#This Row],[NOM DE LA STRUCTURE]])*Tableau13[MONTANT PROPOSE POUR L''ACTION])=0,"",SUMPRODUCT((Tableau13[NOM DE LA STRUCTURE]=Tableau13[[#This Row],[NOM DE LA STRUCTURE]])*Tableau13[MONTANT PROPOSE POUR L''ACTION]))</f>
        <v/>
      </c>
      <c r="W835" s="79"/>
    </row>
    <row r="836" spans="1:23" ht="33" hidden="1" customHeight="1" x14ac:dyDescent="0.25">
      <c r="A836" s="13"/>
      <c r="B836" s="84"/>
      <c r="C836" s="1"/>
      <c r="D836" s="36">
        <f>_xlfn.XLOOKUP(C836,'Export Action'!$A$3:$A$1999,'Export Action'!$X$3:$X$1999)</f>
        <v>0</v>
      </c>
      <c r="E836" s="1"/>
      <c r="F836" s="1"/>
      <c r="G836" s="68"/>
      <c r="H836" s="71"/>
      <c r="I836" s="71"/>
      <c r="J836" s="1"/>
      <c r="K836" s="1"/>
      <c r="L836" s="1"/>
      <c r="M836" s="5"/>
      <c r="N836" s="5"/>
      <c r="O836" s="5"/>
      <c r="P836" s="31"/>
      <c r="Q836" s="1"/>
      <c r="R836" s="64" t="str">
        <f>IF(OR(_xlfn.XLOOKUP(C836,'Export Action'!$A$3:$A$1999,'Export Action'!$AO$3:$AO$1999)="Communes ZRR./bassins de vie pop &gt; 50% ZRR",_xlfn.XLOOKUP(C836,'Export Action'!$A$3:$A$1999,'Export Action'!$AO$3:$AO$1999)="Contrats de relance et de transition écologique (CRTE) rural"),"Oui","Non")</f>
        <v>Non</v>
      </c>
      <c r="S836" s="73"/>
      <c r="T836" s="74">
        <f t="shared" si="14"/>
        <v>79</v>
      </c>
      <c r="U836" s="75"/>
      <c r="V836" s="8" t="str" cm="1">
        <f t="array" ref="V836">IF(SUMPRODUCT((Tableau13[NOM DE LA STRUCTURE]=Tableau13[[#This Row],[NOM DE LA STRUCTURE]])*Tableau13[MONTANT PROPOSE POUR L''ACTION])=0,"",SUMPRODUCT((Tableau13[NOM DE LA STRUCTURE]=Tableau13[[#This Row],[NOM DE LA STRUCTURE]])*Tableau13[MONTANT PROPOSE POUR L''ACTION]))</f>
        <v/>
      </c>
      <c r="W836" s="79"/>
    </row>
    <row r="837" spans="1:23" ht="33" hidden="1" customHeight="1" x14ac:dyDescent="0.25">
      <c r="A837" s="13"/>
      <c r="B837" s="84"/>
      <c r="C837" s="1"/>
      <c r="D837" s="36">
        <f>_xlfn.XLOOKUP(C837,'Export Action'!$A$3:$A$1999,'Export Action'!$X$3:$X$1999)</f>
        <v>0</v>
      </c>
      <c r="E837" s="1"/>
      <c r="F837" s="1"/>
      <c r="G837" s="68"/>
      <c r="H837" s="71"/>
      <c r="I837" s="71"/>
      <c r="J837" s="1"/>
      <c r="K837" s="1"/>
      <c r="L837" s="1"/>
      <c r="M837" s="5"/>
      <c r="N837" s="5"/>
      <c r="O837" s="5"/>
      <c r="P837" s="31"/>
      <c r="Q837" s="1"/>
      <c r="R837" s="64" t="str">
        <f>IF(OR(_xlfn.XLOOKUP(C837,'Export Action'!$A$3:$A$1999,'Export Action'!$AO$3:$AO$1999)="Communes ZRR./bassins de vie pop &gt; 50% ZRR",_xlfn.XLOOKUP(C837,'Export Action'!$A$3:$A$1999,'Export Action'!$AO$3:$AO$1999)="Contrats de relance et de transition écologique (CRTE) rural"),"Oui","Non")</f>
        <v>Non</v>
      </c>
      <c r="S837" s="73"/>
      <c r="T837" s="74">
        <f t="shared" si="14"/>
        <v>79</v>
      </c>
      <c r="U837" s="75"/>
      <c r="V837" s="8" t="str" cm="1">
        <f t="array" ref="V837">IF(SUMPRODUCT((Tableau13[NOM DE LA STRUCTURE]=Tableau13[[#This Row],[NOM DE LA STRUCTURE]])*Tableau13[MONTANT PROPOSE POUR L''ACTION])=0,"",SUMPRODUCT((Tableau13[NOM DE LA STRUCTURE]=Tableau13[[#This Row],[NOM DE LA STRUCTURE]])*Tableau13[MONTANT PROPOSE POUR L''ACTION]))</f>
        <v/>
      </c>
      <c r="W837" s="79"/>
    </row>
    <row r="838" spans="1:23" ht="33" hidden="1" customHeight="1" x14ac:dyDescent="0.25">
      <c r="A838" s="13"/>
      <c r="B838" s="84"/>
      <c r="C838" s="1"/>
      <c r="D838" s="36">
        <f>_xlfn.XLOOKUP(C838,'Export Action'!$A$3:$A$1999,'Export Action'!$X$3:$X$1999)</f>
        <v>0</v>
      </c>
      <c r="E838" s="1"/>
      <c r="F838" s="1"/>
      <c r="G838" s="68"/>
      <c r="H838" s="71"/>
      <c r="I838" s="71"/>
      <c r="J838" s="1"/>
      <c r="K838" s="1"/>
      <c r="L838" s="1"/>
      <c r="M838" s="5"/>
      <c r="N838" s="5"/>
      <c r="O838" s="5"/>
      <c r="P838" s="31"/>
      <c r="Q838" s="1"/>
      <c r="R838" s="64" t="str">
        <f>IF(OR(_xlfn.XLOOKUP(C838,'Export Action'!$A$3:$A$1999,'Export Action'!$AO$3:$AO$1999)="Communes ZRR./bassins de vie pop &gt; 50% ZRR",_xlfn.XLOOKUP(C838,'Export Action'!$A$3:$A$1999,'Export Action'!$AO$3:$AO$1999)="Contrats de relance et de transition écologique (CRTE) rural"),"Oui","Non")</f>
        <v>Non</v>
      </c>
      <c r="S838" s="73"/>
      <c r="T838" s="74">
        <f t="shared" si="14"/>
        <v>79</v>
      </c>
      <c r="U838" s="75"/>
      <c r="V838" s="8" t="str" cm="1">
        <f t="array" ref="V838">IF(SUMPRODUCT((Tableau13[NOM DE LA STRUCTURE]=Tableau13[[#This Row],[NOM DE LA STRUCTURE]])*Tableau13[MONTANT PROPOSE POUR L''ACTION])=0,"",SUMPRODUCT((Tableau13[NOM DE LA STRUCTURE]=Tableau13[[#This Row],[NOM DE LA STRUCTURE]])*Tableau13[MONTANT PROPOSE POUR L''ACTION]))</f>
        <v/>
      </c>
      <c r="W838" s="79"/>
    </row>
    <row r="839" spans="1:23" ht="33" hidden="1" customHeight="1" x14ac:dyDescent="0.25">
      <c r="A839" s="13"/>
      <c r="B839" s="84"/>
      <c r="C839" s="1"/>
      <c r="D839" s="36">
        <f>_xlfn.XLOOKUP(C839,'Export Action'!$A$3:$A$1999,'Export Action'!$X$3:$X$1999)</f>
        <v>0</v>
      </c>
      <c r="E839" s="1"/>
      <c r="F839" s="1"/>
      <c r="G839" s="68"/>
      <c r="H839" s="71"/>
      <c r="I839" s="71"/>
      <c r="J839" s="1"/>
      <c r="K839" s="1"/>
      <c r="L839" s="1"/>
      <c r="M839" s="5"/>
      <c r="N839" s="5"/>
      <c r="O839" s="5"/>
      <c r="P839" s="31"/>
      <c r="Q839" s="1"/>
      <c r="R839" s="64" t="str">
        <f>IF(OR(_xlfn.XLOOKUP(C839,'Export Action'!$A$3:$A$1999,'Export Action'!$AO$3:$AO$1999)="Communes ZRR./bassins de vie pop &gt; 50% ZRR",_xlfn.XLOOKUP(C839,'Export Action'!$A$3:$A$1999,'Export Action'!$AO$3:$AO$1999)="Contrats de relance et de transition écologique (CRTE) rural"),"Oui","Non")</f>
        <v>Non</v>
      </c>
      <c r="S839" s="73"/>
      <c r="T839" s="74">
        <f t="shared" si="14"/>
        <v>79</v>
      </c>
      <c r="U839" s="75"/>
      <c r="V839" s="8" t="str" cm="1">
        <f t="array" ref="V839">IF(SUMPRODUCT((Tableau13[NOM DE LA STRUCTURE]=Tableau13[[#This Row],[NOM DE LA STRUCTURE]])*Tableau13[MONTANT PROPOSE POUR L''ACTION])=0,"",SUMPRODUCT((Tableau13[NOM DE LA STRUCTURE]=Tableau13[[#This Row],[NOM DE LA STRUCTURE]])*Tableau13[MONTANT PROPOSE POUR L''ACTION]))</f>
        <v/>
      </c>
      <c r="W839" s="79"/>
    </row>
    <row r="840" spans="1:23" ht="33" hidden="1" customHeight="1" x14ac:dyDescent="0.25">
      <c r="A840" s="13"/>
      <c r="B840" s="84"/>
      <c r="C840" s="1"/>
      <c r="D840" s="36">
        <f>_xlfn.XLOOKUP(C840,'Export Action'!$A$3:$A$1999,'Export Action'!$X$3:$X$1999)</f>
        <v>0</v>
      </c>
      <c r="E840" s="1"/>
      <c r="F840" s="1"/>
      <c r="G840" s="68"/>
      <c r="H840" s="71"/>
      <c r="I840" s="71"/>
      <c r="J840" s="1"/>
      <c r="K840" s="1"/>
      <c r="L840" s="1"/>
      <c r="M840" s="5"/>
      <c r="N840" s="5"/>
      <c r="O840" s="5"/>
      <c r="P840" s="31"/>
      <c r="Q840" s="1"/>
      <c r="R840" s="64" t="str">
        <f>IF(OR(_xlfn.XLOOKUP(C840,'Export Action'!$A$3:$A$1999,'Export Action'!$AO$3:$AO$1999)="Communes ZRR./bassins de vie pop &gt; 50% ZRR",_xlfn.XLOOKUP(C840,'Export Action'!$A$3:$A$1999,'Export Action'!$AO$3:$AO$1999)="Contrats de relance et de transition écologique (CRTE) rural"),"Oui","Non")</f>
        <v>Non</v>
      </c>
      <c r="S840" s="73"/>
      <c r="T840" s="74">
        <f t="shared" si="14"/>
        <v>79</v>
      </c>
      <c r="U840" s="75"/>
      <c r="V840" s="8" t="str" cm="1">
        <f t="array" ref="V840">IF(SUMPRODUCT((Tableau13[NOM DE LA STRUCTURE]=Tableau13[[#This Row],[NOM DE LA STRUCTURE]])*Tableau13[MONTANT PROPOSE POUR L''ACTION])=0,"",SUMPRODUCT((Tableau13[NOM DE LA STRUCTURE]=Tableau13[[#This Row],[NOM DE LA STRUCTURE]])*Tableau13[MONTANT PROPOSE POUR L''ACTION]))</f>
        <v/>
      </c>
      <c r="W840" s="79"/>
    </row>
    <row r="841" spans="1:23" ht="33" hidden="1" customHeight="1" x14ac:dyDescent="0.25">
      <c r="A841" s="13"/>
      <c r="B841" s="84"/>
      <c r="C841" s="1"/>
      <c r="D841" s="36">
        <f>_xlfn.XLOOKUP(C841,'Export Action'!$A$3:$A$1999,'Export Action'!$X$3:$X$1999)</f>
        <v>0</v>
      </c>
      <c r="E841" s="1"/>
      <c r="F841" s="1"/>
      <c r="G841" s="68"/>
      <c r="H841" s="71"/>
      <c r="I841" s="71"/>
      <c r="J841" s="1"/>
      <c r="K841" s="1"/>
      <c r="L841" s="1"/>
      <c r="M841" s="5"/>
      <c r="N841" s="5"/>
      <c r="O841" s="5"/>
      <c r="P841" s="31"/>
      <c r="Q841" s="1"/>
      <c r="R841" s="64" t="str">
        <f>IF(OR(_xlfn.XLOOKUP(C841,'Export Action'!$A$3:$A$1999,'Export Action'!$AO$3:$AO$1999)="Communes ZRR./bassins de vie pop &gt; 50% ZRR",_xlfn.XLOOKUP(C841,'Export Action'!$A$3:$A$1999,'Export Action'!$AO$3:$AO$1999)="Contrats de relance et de transition écologique (CRTE) rural"),"Oui","Non")</f>
        <v>Non</v>
      </c>
      <c r="S841" s="73"/>
      <c r="T841" s="74">
        <f t="shared" si="14"/>
        <v>79</v>
      </c>
      <c r="U841" s="75"/>
      <c r="V841" s="8" t="str" cm="1">
        <f t="array" ref="V841">IF(SUMPRODUCT((Tableau13[NOM DE LA STRUCTURE]=Tableau13[[#This Row],[NOM DE LA STRUCTURE]])*Tableau13[MONTANT PROPOSE POUR L''ACTION])=0,"",SUMPRODUCT((Tableau13[NOM DE LA STRUCTURE]=Tableau13[[#This Row],[NOM DE LA STRUCTURE]])*Tableau13[MONTANT PROPOSE POUR L''ACTION]))</f>
        <v/>
      </c>
      <c r="W841" s="79"/>
    </row>
    <row r="842" spans="1:23" ht="33" hidden="1" customHeight="1" x14ac:dyDescent="0.25">
      <c r="A842" s="13"/>
      <c r="B842" s="84"/>
      <c r="C842" s="1"/>
      <c r="D842" s="36">
        <f>_xlfn.XLOOKUP(C842,'Export Action'!$A$3:$A$1999,'Export Action'!$X$3:$X$1999)</f>
        <v>0</v>
      </c>
      <c r="E842" s="1"/>
      <c r="F842" s="1"/>
      <c r="G842" s="68"/>
      <c r="H842" s="71"/>
      <c r="I842" s="71"/>
      <c r="J842" s="1"/>
      <c r="K842" s="1"/>
      <c r="L842" s="1"/>
      <c r="M842" s="5"/>
      <c r="N842" s="5"/>
      <c r="O842" s="5"/>
      <c r="P842" s="31"/>
      <c r="Q842" s="1"/>
      <c r="R842" s="64" t="str">
        <f>IF(OR(_xlfn.XLOOKUP(C842,'Export Action'!$A$3:$A$1999,'Export Action'!$AO$3:$AO$1999)="Communes ZRR./bassins de vie pop &gt; 50% ZRR",_xlfn.XLOOKUP(C842,'Export Action'!$A$3:$A$1999,'Export Action'!$AO$3:$AO$1999)="Contrats de relance et de transition écologique (CRTE) rural"),"Oui","Non")</f>
        <v>Non</v>
      </c>
      <c r="S842" s="73"/>
      <c r="T842" s="74">
        <f t="shared" si="14"/>
        <v>79</v>
      </c>
      <c r="U842" s="75"/>
      <c r="V842" s="8" t="str" cm="1">
        <f t="array" ref="V842">IF(SUMPRODUCT((Tableau13[NOM DE LA STRUCTURE]=Tableau13[[#This Row],[NOM DE LA STRUCTURE]])*Tableau13[MONTANT PROPOSE POUR L''ACTION])=0,"",SUMPRODUCT((Tableau13[NOM DE LA STRUCTURE]=Tableau13[[#This Row],[NOM DE LA STRUCTURE]])*Tableau13[MONTANT PROPOSE POUR L''ACTION]))</f>
        <v/>
      </c>
      <c r="W842" s="79"/>
    </row>
    <row r="843" spans="1:23" ht="33" hidden="1" customHeight="1" x14ac:dyDescent="0.25">
      <c r="A843" s="13"/>
      <c r="B843" s="84"/>
      <c r="C843" s="1"/>
      <c r="D843" s="36">
        <f>_xlfn.XLOOKUP(C843,'Export Action'!$A$3:$A$1999,'Export Action'!$X$3:$X$1999)</f>
        <v>0</v>
      </c>
      <c r="E843" s="1"/>
      <c r="F843" s="1"/>
      <c r="G843" s="68"/>
      <c r="H843" s="71"/>
      <c r="I843" s="71"/>
      <c r="J843" s="1"/>
      <c r="K843" s="1"/>
      <c r="L843" s="1"/>
      <c r="M843" s="5"/>
      <c r="N843" s="5"/>
      <c r="O843" s="5"/>
      <c r="P843" s="31"/>
      <c r="Q843" s="1"/>
      <c r="R843" s="64" t="str">
        <f>IF(OR(_xlfn.XLOOKUP(C843,'Export Action'!$A$3:$A$1999,'Export Action'!$AO$3:$AO$1999)="Communes ZRR./bassins de vie pop &gt; 50% ZRR",_xlfn.XLOOKUP(C843,'Export Action'!$A$3:$A$1999,'Export Action'!$AO$3:$AO$1999)="Contrats de relance et de transition écologique (CRTE) rural"),"Oui","Non")</f>
        <v>Non</v>
      </c>
      <c r="S843" s="73"/>
      <c r="T843" s="74">
        <f t="shared" si="14"/>
        <v>79</v>
      </c>
      <c r="U843" s="75"/>
      <c r="V843" s="8" t="str" cm="1">
        <f t="array" ref="V843">IF(SUMPRODUCT((Tableau13[NOM DE LA STRUCTURE]=Tableau13[[#This Row],[NOM DE LA STRUCTURE]])*Tableau13[MONTANT PROPOSE POUR L''ACTION])=0,"",SUMPRODUCT((Tableau13[NOM DE LA STRUCTURE]=Tableau13[[#This Row],[NOM DE LA STRUCTURE]])*Tableau13[MONTANT PROPOSE POUR L''ACTION]))</f>
        <v/>
      </c>
      <c r="W843" s="79"/>
    </row>
    <row r="844" spans="1:23" ht="33" hidden="1" customHeight="1" x14ac:dyDescent="0.25">
      <c r="A844" s="13"/>
      <c r="B844" s="84"/>
      <c r="C844" s="1"/>
      <c r="D844" s="36">
        <f>_xlfn.XLOOKUP(C844,'Export Action'!$A$3:$A$1999,'Export Action'!$X$3:$X$1999)</f>
        <v>0</v>
      </c>
      <c r="E844" s="1"/>
      <c r="F844" s="1"/>
      <c r="G844" s="68"/>
      <c r="H844" s="71"/>
      <c r="I844" s="71"/>
      <c r="J844" s="1"/>
      <c r="K844" s="1"/>
      <c r="L844" s="1"/>
      <c r="M844" s="5"/>
      <c r="N844" s="5"/>
      <c r="O844" s="5"/>
      <c r="P844" s="31"/>
      <c r="Q844" s="1"/>
      <c r="R844" s="64" t="str">
        <f>IF(OR(_xlfn.XLOOKUP(C844,'Export Action'!$A$3:$A$1999,'Export Action'!$AO$3:$AO$1999)="Communes ZRR./bassins de vie pop &gt; 50% ZRR",_xlfn.XLOOKUP(C844,'Export Action'!$A$3:$A$1999,'Export Action'!$AO$3:$AO$1999)="Contrats de relance et de transition écologique (CRTE) rural"),"Oui","Non")</f>
        <v>Non</v>
      </c>
      <c r="S844" s="73"/>
      <c r="T844" s="74">
        <f t="shared" si="14"/>
        <v>79</v>
      </c>
      <c r="U844" s="75"/>
      <c r="V844" s="8" t="str" cm="1">
        <f t="array" ref="V844">IF(SUMPRODUCT((Tableau13[NOM DE LA STRUCTURE]=Tableau13[[#This Row],[NOM DE LA STRUCTURE]])*Tableau13[MONTANT PROPOSE POUR L''ACTION])=0,"",SUMPRODUCT((Tableau13[NOM DE LA STRUCTURE]=Tableau13[[#This Row],[NOM DE LA STRUCTURE]])*Tableau13[MONTANT PROPOSE POUR L''ACTION]))</f>
        <v/>
      </c>
      <c r="W844" s="79"/>
    </row>
    <row r="845" spans="1:23" ht="33" hidden="1" customHeight="1" x14ac:dyDescent="0.25">
      <c r="A845" s="13"/>
      <c r="B845" s="84"/>
      <c r="C845" s="1"/>
      <c r="D845" s="36">
        <f>_xlfn.XLOOKUP(C845,'Export Action'!$A$3:$A$1999,'Export Action'!$X$3:$X$1999)</f>
        <v>0</v>
      </c>
      <c r="E845" s="1"/>
      <c r="F845" s="1"/>
      <c r="G845" s="68"/>
      <c r="H845" s="71"/>
      <c r="I845" s="71"/>
      <c r="J845" s="1"/>
      <c r="K845" s="1"/>
      <c r="L845" s="1"/>
      <c r="M845" s="5"/>
      <c r="N845" s="5"/>
      <c r="O845" s="5"/>
      <c r="P845" s="31"/>
      <c r="Q845" s="1"/>
      <c r="R845" s="64" t="str">
        <f>IF(OR(_xlfn.XLOOKUP(C845,'Export Action'!$A$3:$A$1999,'Export Action'!$AO$3:$AO$1999)="Communes ZRR./bassins de vie pop &gt; 50% ZRR",_xlfn.XLOOKUP(C845,'Export Action'!$A$3:$A$1999,'Export Action'!$AO$3:$AO$1999)="Contrats de relance et de transition écologique (CRTE) rural"),"Oui","Non")</f>
        <v>Non</v>
      </c>
      <c r="S845" s="73"/>
      <c r="T845" s="74">
        <f t="shared" si="14"/>
        <v>79</v>
      </c>
      <c r="U845" s="75"/>
      <c r="V845" s="8" t="str" cm="1">
        <f t="array" ref="V845">IF(SUMPRODUCT((Tableau13[NOM DE LA STRUCTURE]=Tableau13[[#This Row],[NOM DE LA STRUCTURE]])*Tableau13[MONTANT PROPOSE POUR L''ACTION])=0,"",SUMPRODUCT((Tableau13[NOM DE LA STRUCTURE]=Tableau13[[#This Row],[NOM DE LA STRUCTURE]])*Tableau13[MONTANT PROPOSE POUR L''ACTION]))</f>
        <v/>
      </c>
      <c r="W845" s="79"/>
    </row>
    <row r="846" spans="1:23" ht="33" hidden="1" customHeight="1" x14ac:dyDescent="0.25">
      <c r="A846" s="13"/>
      <c r="B846" s="84"/>
      <c r="C846" s="1"/>
      <c r="D846" s="36">
        <f>_xlfn.XLOOKUP(C846,'Export Action'!$A$3:$A$1999,'Export Action'!$X$3:$X$1999)</f>
        <v>0</v>
      </c>
      <c r="E846" s="1"/>
      <c r="F846" s="1"/>
      <c r="G846" s="68"/>
      <c r="H846" s="71"/>
      <c r="I846" s="71"/>
      <c r="J846" s="1"/>
      <c r="K846" s="1"/>
      <c r="L846" s="1"/>
      <c r="M846" s="5"/>
      <c r="N846" s="5"/>
      <c r="O846" s="5"/>
      <c r="P846" s="31"/>
      <c r="Q846" s="1"/>
      <c r="R846" s="64" t="str">
        <f>IF(OR(_xlfn.XLOOKUP(C846,'Export Action'!$A$3:$A$1999,'Export Action'!$AO$3:$AO$1999)="Communes ZRR./bassins de vie pop &gt; 50% ZRR",_xlfn.XLOOKUP(C846,'Export Action'!$A$3:$A$1999,'Export Action'!$AO$3:$AO$1999)="Contrats de relance et de transition écologique (CRTE) rural"),"Oui","Non")</f>
        <v>Non</v>
      </c>
      <c r="S846" s="73"/>
      <c r="T846" s="74">
        <f t="shared" si="14"/>
        <v>79</v>
      </c>
      <c r="U846" s="75"/>
      <c r="V846" s="8" t="str" cm="1">
        <f t="array" ref="V846">IF(SUMPRODUCT((Tableau13[NOM DE LA STRUCTURE]=Tableau13[[#This Row],[NOM DE LA STRUCTURE]])*Tableau13[MONTANT PROPOSE POUR L''ACTION])=0,"",SUMPRODUCT((Tableau13[NOM DE LA STRUCTURE]=Tableau13[[#This Row],[NOM DE LA STRUCTURE]])*Tableau13[MONTANT PROPOSE POUR L''ACTION]))</f>
        <v/>
      </c>
      <c r="W846" s="79"/>
    </row>
    <row r="847" spans="1:23" ht="33" hidden="1" customHeight="1" x14ac:dyDescent="0.25">
      <c r="A847" s="13"/>
      <c r="B847" s="84"/>
      <c r="C847" s="1"/>
      <c r="D847" s="36">
        <f>_xlfn.XLOOKUP(C847,'Export Action'!$A$3:$A$1999,'Export Action'!$X$3:$X$1999)</f>
        <v>0</v>
      </c>
      <c r="E847" s="1"/>
      <c r="F847" s="1"/>
      <c r="G847" s="68"/>
      <c r="H847" s="71"/>
      <c r="I847" s="71"/>
      <c r="J847" s="1"/>
      <c r="K847" s="1"/>
      <c r="L847" s="1"/>
      <c r="M847" s="5"/>
      <c r="N847" s="5"/>
      <c r="O847" s="5"/>
      <c r="P847" s="31"/>
      <c r="Q847" s="1"/>
      <c r="R847" s="64" t="str">
        <f>IF(OR(_xlfn.XLOOKUP(C847,'Export Action'!$A$3:$A$1999,'Export Action'!$AO$3:$AO$1999)="Communes ZRR./bassins de vie pop &gt; 50% ZRR",_xlfn.XLOOKUP(C847,'Export Action'!$A$3:$A$1999,'Export Action'!$AO$3:$AO$1999)="Contrats de relance et de transition écologique (CRTE) rural"),"Oui","Non")</f>
        <v>Non</v>
      </c>
      <c r="S847" s="73"/>
      <c r="T847" s="74">
        <f t="shared" si="14"/>
        <v>79</v>
      </c>
      <c r="U847" s="75"/>
      <c r="V847" s="8" t="str" cm="1">
        <f t="array" ref="V847">IF(SUMPRODUCT((Tableau13[NOM DE LA STRUCTURE]=Tableau13[[#This Row],[NOM DE LA STRUCTURE]])*Tableau13[MONTANT PROPOSE POUR L''ACTION])=0,"",SUMPRODUCT((Tableau13[NOM DE LA STRUCTURE]=Tableau13[[#This Row],[NOM DE LA STRUCTURE]])*Tableau13[MONTANT PROPOSE POUR L''ACTION]))</f>
        <v/>
      </c>
      <c r="W847" s="79"/>
    </row>
    <row r="848" spans="1:23" ht="33" hidden="1" customHeight="1" x14ac:dyDescent="0.25">
      <c r="A848" s="13"/>
      <c r="B848" s="84"/>
      <c r="C848" s="1"/>
      <c r="D848" s="36">
        <f>_xlfn.XLOOKUP(C848,'Export Action'!$A$3:$A$1999,'Export Action'!$X$3:$X$1999)</f>
        <v>0</v>
      </c>
      <c r="E848" s="1"/>
      <c r="F848" s="1"/>
      <c r="G848" s="68"/>
      <c r="H848" s="71"/>
      <c r="I848" s="71"/>
      <c r="J848" s="1"/>
      <c r="K848" s="1"/>
      <c r="L848" s="1"/>
      <c r="M848" s="5"/>
      <c r="N848" s="5"/>
      <c r="O848" s="5"/>
      <c r="P848" s="31"/>
      <c r="Q848" s="1"/>
      <c r="R848" s="64" t="str">
        <f>IF(OR(_xlfn.XLOOKUP(C848,'Export Action'!$A$3:$A$1999,'Export Action'!$AO$3:$AO$1999)="Communes ZRR./bassins de vie pop &gt; 50% ZRR",_xlfn.XLOOKUP(C848,'Export Action'!$A$3:$A$1999,'Export Action'!$AO$3:$AO$1999)="Contrats de relance et de transition écologique (CRTE) rural"),"Oui","Non")</f>
        <v>Non</v>
      </c>
      <c r="S848" s="73"/>
      <c r="T848" s="74">
        <f t="shared" si="14"/>
        <v>79</v>
      </c>
      <c r="U848" s="75"/>
      <c r="V848" s="8" t="str" cm="1">
        <f t="array" ref="V848">IF(SUMPRODUCT((Tableau13[NOM DE LA STRUCTURE]=Tableau13[[#This Row],[NOM DE LA STRUCTURE]])*Tableau13[MONTANT PROPOSE POUR L''ACTION])=0,"",SUMPRODUCT((Tableau13[NOM DE LA STRUCTURE]=Tableau13[[#This Row],[NOM DE LA STRUCTURE]])*Tableau13[MONTANT PROPOSE POUR L''ACTION]))</f>
        <v/>
      </c>
      <c r="W848" s="79"/>
    </row>
    <row r="849" spans="1:23" ht="33" hidden="1" customHeight="1" x14ac:dyDescent="0.25">
      <c r="A849" s="13"/>
      <c r="B849" s="84"/>
      <c r="C849" s="1"/>
      <c r="D849" s="36">
        <f>_xlfn.XLOOKUP(C849,'Export Action'!$A$3:$A$1999,'Export Action'!$X$3:$X$1999)</f>
        <v>0</v>
      </c>
      <c r="E849" s="1"/>
      <c r="F849" s="1"/>
      <c r="G849" s="68"/>
      <c r="H849" s="71"/>
      <c r="I849" s="71"/>
      <c r="J849" s="1"/>
      <c r="K849" s="1"/>
      <c r="L849" s="1"/>
      <c r="M849" s="5"/>
      <c r="N849" s="5"/>
      <c r="O849" s="5"/>
      <c r="P849" s="31"/>
      <c r="Q849" s="1"/>
      <c r="R849" s="64" t="str">
        <f>IF(OR(_xlfn.XLOOKUP(C849,'Export Action'!$A$3:$A$1999,'Export Action'!$AO$3:$AO$1999)="Communes ZRR./bassins de vie pop &gt; 50% ZRR",_xlfn.XLOOKUP(C849,'Export Action'!$A$3:$A$1999,'Export Action'!$AO$3:$AO$1999)="Contrats de relance et de transition écologique (CRTE) rural"),"Oui","Non")</f>
        <v>Non</v>
      </c>
      <c r="S849" s="73"/>
      <c r="T849" s="74">
        <f t="shared" si="14"/>
        <v>79</v>
      </c>
      <c r="U849" s="75"/>
      <c r="V849" s="8" t="str" cm="1">
        <f t="array" ref="V849">IF(SUMPRODUCT((Tableau13[NOM DE LA STRUCTURE]=Tableau13[[#This Row],[NOM DE LA STRUCTURE]])*Tableau13[MONTANT PROPOSE POUR L''ACTION])=0,"",SUMPRODUCT((Tableau13[NOM DE LA STRUCTURE]=Tableau13[[#This Row],[NOM DE LA STRUCTURE]])*Tableau13[MONTANT PROPOSE POUR L''ACTION]))</f>
        <v/>
      </c>
      <c r="W849" s="79"/>
    </row>
    <row r="850" spans="1:23" ht="33" hidden="1" customHeight="1" x14ac:dyDescent="0.25">
      <c r="A850" s="13"/>
      <c r="B850" s="84"/>
      <c r="C850" s="1"/>
      <c r="D850" s="36">
        <f>_xlfn.XLOOKUP(C850,'Export Action'!$A$3:$A$1999,'Export Action'!$X$3:$X$1999)</f>
        <v>0</v>
      </c>
      <c r="E850" s="1"/>
      <c r="F850" s="1"/>
      <c r="G850" s="68"/>
      <c r="H850" s="71"/>
      <c r="I850" s="71"/>
      <c r="J850" s="1"/>
      <c r="K850" s="1"/>
      <c r="L850" s="1"/>
      <c r="M850" s="5"/>
      <c r="N850" s="5"/>
      <c r="O850" s="5"/>
      <c r="P850" s="31"/>
      <c r="Q850" s="1"/>
      <c r="R850" s="64" t="str">
        <f>IF(OR(_xlfn.XLOOKUP(C850,'Export Action'!$A$3:$A$1999,'Export Action'!$AO$3:$AO$1999)="Communes ZRR./bassins de vie pop &gt; 50% ZRR",_xlfn.XLOOKUP(C850,'Export Action'!$A$3:$A$1999,'Export Action'!$AO$3:$AO$1999)="Contrats de relance et de transition écologique (CRTE) rural"),"Oui","Non")</f>
        <v>Non</v>
      </c>
      <c r="S850" s="73"/>
      <c r="T850" s="74">
        <f t="shared" si="14"/>
        <v>79</v>
      </c>
      <c r="U850" s="75"/>
      <c r="V850" s="8" t="str" cm="1">
        <f t="array" ref="V850">IF(SUMPRODUCT((Tableau13[NOM DE LA STRUCTURE]=Tableau13[[#This Row],[NOM DE LA STRUCTURE]])*Tableau13[MONTANT PROPOSE POUR L''ACTION])=0,"",SUMPRODUCT((Tableau13[NOM DE LA STRUCTURE]=Tableau13[[#This Row],[NOM DE LA STRUCTURE]])*Tableau13[MONTANT PROPOSE POUR L''ACTION]))</f>
        <v/>
      </c>
      <c r="W850" s="79"/>
    </row>
    <row r="851" spans="1:23" ht="33" hidden="1" customHeight="1" x14ac:dyDescent="0.25">
      <c r="A851" s="13"/>
      <c r="B851" s="84"/>
      <c r="C851" s="1"/>
      <c r="D851" s="36">
        <f>_xlfn.XLOOKUP(C851,'Export Action'!$A$3:$A$1999,'Export Action'!$X$3:$X$1999)</f>
        <v>0</v>
      </c>
      <c r="E851" s="1"/>
      <c r="F851" s="1"/>
      <c r="G851" s="68"/>
      <c r="H851" s="71"/>
      <c r="I851" s="71"/>
      <c r="J851" s="1"/>
      <c r="K851" s="1"/>
      <c r="L851" s="1"/>
      <c r="M851" s="5"/>
      <c r="N851" s="5"/>
      <c r="O851" s="5"/>
      <c r="P851" s="31"/>
      <c r="Q851" s="1"/>
      <c r="R851" s="64" t="str">
        <f>IF(OR(_xlfn.XLOOKUP(C851,'Export Action'!$A$3:$A$1999,'Export Action'!$AO$3:$AO$1999)="Communes ZRR./bassins de vie pop &gt; 50% ZRR",_xlfn.XLOOKUP(C851,'Export Action'!$A$3:$A$1999,'Export Action'!$AO$3:$AO$1999)="Contrats de relance et de transition écologique (CRTE) rural"),"Oui","Non")</f>
        <v>Non</v>
      </c>
      <c r="S851" s="73"/>
      <c r="T851" s="74">
        <f t="shared" si="14"/>
        <v>79</v>
      </c>
      <c r="U851" s="75"/>
      <c r="V851" s="8" t="str" cm="1">
        <f t="array" ref="V851">IF(SUMPRODUCT((Tableau13[NOM DE LA STRUCTURE]=Tableau13[[#This Row],[NOM DE LA STRUCTURE]])*Tableau13[MONTANT PROPOSE POUR L''ACTION])=0,"",SUMPRODUCT((Tableau13[NOM DE LA STRUCTURE]=Tableau13[[#This Row],[NOM DE LA STRUCTURE]])*Tableau13[MONTANT PROPOSE POUR L''ACTION]))</f>
        <v/>
      </c>
      <c r="W851" s="79"/>
    </row>
    <row r="852" spans="1:23" ht="33" hidden="1" customHeight="1" x14ac:dyDescent="0.25">
      <c r="A852" s="13"/>
      <c r="B852" s="84"/>
      <c r="C852" s="1"/>
      <c r="D852" s="36">
        <f>_xlfn.XLOOKUP(C852,'Export Action'!$A$3:$A$1999,'Export Action'!$X$3:$X$1999)</f>
        <v>0</v>
      </c>
      <c r="E852" s="1"/>
      <c r="F852" s="1"/>
      <c r="G852" s="68"/>
      <c r="H852" s="71"/>
      <c r="I852" s="71"/>
      <c r="J852" s="1"/>
      <c r="K852" s="1"/>
      <c r="L852" s="1"/>
      <c r="M852" s="5"/>
      <c r="N852" s="5"/>
      <c r="O852" s="5"/>
      <c r="P852" s="31"/>
      <c r="Q852" s="1"/>
      <c r="R852" s="64" t="str">
        <f>IF(OR(_xlfn.XLOOKUP(C852,'Export Action'!$A$3:$A$1999,'Export Action'!$AO$3:$AO$1999)="Communes ZRR./bassins de vie pop &gt; 50% ZRR",_xlfn.XLOOKUP(C852,'Export Action'!$A$3:$A$1999,'Export Action'!$AO$3:$AO$1999)="Contrats de relance et de transition écologique (CRTE) rural"),"Oui","Non")</f>
        <v>Non</v>
      </c>
      <c r="S852" s="73"/>
      <c r="T852" s="74">
        <f t="shared" si="14"/>
        <v>79</v>
      </c>
      <c r="U852" s="75"/>
      <c r="V852" s="8" t="str" cm="1">
        <f t="array" ref="V852">IF(SUMPRODUCT((Tableau13[NOM DE LA STRUCTURE]=Tableau13[[#This Row],[NOM DE LA STRUCTURE]])*Tableau13[MONTANT PROPOSE POUR L''ACTION])=0,"",SUMPRODUCT((Tableau13[NOM DE LA STRUCTURE]=Tableau13[[#This Row],[NOM DE LA STRUCTURE]])*Tableau13[MONTANT PROPOSE POUR L''ACTION]))</f>
        <v/>
      </c>
      <c r="W852" s="79"/>
    </row>
    <row r="853" spans="1:23" ht="33" hidden="1" customHeight="1" x14ac:dyDescent="0.25">
      <c r="A853" s="13"/>
      <c r="B853" s="84"/>
      <c r="C853" s="1"/>
      <c r="D853" s="36">
        <f>_xlfn.XLOOKUP(C853,'Export Action'!$A$3:$A$1999,'Export Action'!$X$3:$X$1999)</f>
        <v>0</v>
      </c>
      <c r="E853" s="1"/>
      <c r="F853" s="1"/>
      <c r="G853" s="68"/>
      <c r="H853" s="71"/>
      <c r="I853" s="71"/>
      <c r="J853" s="1"/>
      <c r="K853" s="1"/>
      <c r="L853" s="1"/>
      <c r="M853" s="5"/>
      <c r="N853" s="5"/>
      <c r="O853" s="5"/>
      <c r="P853" s="31"/>
      <c r="Q853" s="1"/>
      <c r="R853" s="64" t="str">
        <f>IF(OR(_xlfn.XLOOKUP(C853,'Export Action'!$A$3:$A$1999,'Export Action'!$AO$3:$AO$1999)="Communes ZRR./bassins de vie pop &gt; 50% ZRR",_xlfn.XLOOKUP(C853,'Export Action'!$A$3:$A$1999,'Export Action'!$AO$3:$AO$1999)="Contrats de relance et de transition écologique (CRTE) rural"),"Oui","Non")</f>
        <v>Non</v>
      </c>
      <c r="S853" s="73"/>
      <c r="T853" s="74">
        <f t="shared" si="14"/>
        <v>79</v>
      </c>
      <c r="U853" s="75"/>
      <c r="V853" s="8" t="str" cm="1">
        <f t="array" ref="V853">IF(SUMPRODUCT((Tableau13[NOM DE LA STRUCTURE]=Tableau13[[#This Row],[NOM DE LA STRUCTURE]])*Tableau13[MONTANT PROPOSE POUR L''ACTION])=0,"",SUMPRODUCT((Tableau13[NOM DE LA STRUCTURE]=Tableau13[[#This Row],[NOM DE LA STRUCTURE]])*Tableau13[MONTANT PROPOSE POUR L''ACTION]))</f>
        <v/>
      </c>
      <c r="W853" s="79"/>
    </row>
    <row r="854" spans="1:23" ht="33" hidden="1" customHeight="1" x14ac:dyDescent="0.25">
      <c r="A854" s="13"/>
      <c r="B854" s="84"/>
      <c r="C854" s="1"/>
      <c r="D854" s="36">
        <f>_xlfn.XLOOKUP(C854,'Export Action'!$A$3:$A$1999,'Export Action'!$X$3:$X$1999)</f>
        <v>0</v>
      </c>
      <c r="E854" s="1"/>
      <c r="F854" s="1"/>
      <c r="G854" s="68"/>
      <c r="H854" s="71"/>
      <c r="I854" s="71"/>
      <c r="J854" s="1"/>
      <c r="K854" s="1"/>
      <c r="L854" s="1"/>
      <c r="M854" s="5"/>
      <c r="N854" s="5"/>
      <c r="O854" s="5"/>
      <c r="P854" s="31"/>
      <c r="Q854" s="1"/>
      <c r="R854" s="64" t="str">
        <f>IF(OR(_xlfn.XLOOKUP(C854,'Export Action'!$A$3:$A$1999,'Export Action'!$AO$3:$AO$1999)="Communes ZRR./bassins de vie pop &gt; 50% ZRR",_xlfn.XLOOKUP(C854,'Export Action'!$A$3:$A$1999,'Export Action'!$AO$3:$AO$1999)="Contrats de relance et de transition écologique (CRTE) rural"),"Oui","Non")</f>
        <v>Non</v>
      </c>
      <c r="S854" s="73"/>
      <c r="T854" s="74">
        <f t="shared" si="14"/>
        <v>79</v>
      </c>
      <c r="U854" s="75"/>
      <c r="V854" s="8" t="str" cm="1">
        <f t="array" ref="V854">IF(SUMPRODUCT((Tableau13[NOM DE LA STRUCTURE]=Tableau13[[#This Row],[NOM DE LA STRUCTURE]])*Tableau13[MONTANT PROPOSE POUR L''ACTION])=0,"",SUMPRODUCT((Tableau13[NOM DE LA STRUCTURE]=Tableau13[[#This Row],[NOM DE LA STRUCTURE]])*Tableau13[MONTANT PROPOSE POUR L''ACTION]))</f>
        <v/>
      </c>
      <c r="W854" s="79"/>
    </row>
    <row r="855" spans="1:23" ht="33" hidden="1" customHeight="1" x14ac:dyDescent="0.25">
      <c r="A855" s="13"/>
      <c r="B855" s="84"/>
      <c r="C855" s="1"/>
      <c r="D855" s="36">
        <f>_xlfn.XLOOKUP(C855,'Export Action'!$A$3:$A$1999,'Export Action'!$X$3:$X$1999)</f>
        <v>0</v>
      </c>
      <c r="E855" s="1"/>
      <c r="F855" s="1"/>
      <c r="G855" s="68"/>
      <c r="H855" s="71"/>
      <c r="I855" s="71"/>
      <c r="J855" s="1"/>
      <c r="K855" s="1"/>
      <c r="L855" s="1"/>
      <c r="M855" s="5"/>
      <c r="N855" s="5"/>
      <c r="O855" s="5"/>
      <c r="P855" s="31"/>
      <c r="Q855" s="1"/>
      <c r="R855" s="64" t="str">
        <f>IF(OR(_xlfn.XLOOKUP(C855,'Export Action'!$A$3:$A$1999,'Export Action'!$AO$3:$AO$1999)="Communes ZRR./bassins de vie pop &gt; 50% ZRR",_xlfn.XLOOKUP(C855,'Export Action'!$A$3:$A$1999,'Export Action'!$AO$3:$AO$1999)="Contrats de relance et de transition écologique (CRTE) rural"),"Oui","Non")</f>
        <v>Non</v>
      </c>
      <c r="S855" s="73"/>
      <c r="T855" s="74">
        <f t="shared" si="14"/>
        <v>79</v>
      </c>
      <c r="U855" s="75"/>
      <c r="V855" s="8" t="str" cm="1">
        <f t="array" ref="V855">IF(SUMPRODUCT((Tableau13[NOM DE LA STRUCTURE]=Tableau13[[#This Row],[NOM DE LA STRUCTURE]])*Tableau13[MONTANT PROPOSE POUR L''ACTION])=0,"",SUMPRODUCT((Tableau13[NOM DE LA STRUCTURE]=Tableau13[[#This Row],[NOM DE LA STRUCTURE]])*Tableau13[MONTANT PROPOSE POUR L''ACTION]))</f>
        <v/>
      </c>
      <c r="W855" s="79"/>
    </row>
    <row r="856" spans="1:23" ht="33" hidden="1" customHeight="1" x14ac:dyDescent="0.25">
      <c r="A856" s="13"/>
      <c r="B856" s="84"/>
      <c r="C856" s="1"/>
      <c r="D856" s="36">
        <f>_xlfn.XLOOKUP(C856,'Export Action'!$A$3:$A$1999,'Export Action'!$X$3:$X$1999)</f>
        <v>0</v>
      </c>
      <c r="E856" s="1"/>
      <c r="F856" s="1"/>
      <c r="G856" s="68"/>
      <c r="H856" s="71"/>
      <c r="I856" s="71"/>
      <c r="J856" s="1"/>
      <c r="K856" s="1"/>
      <c r="L856" s="1"/>
      <c r="M856" s="5"/>
      <c r="N856" s="5"/>
      <c r="O856" s="5"/>
      <c r="P856" s="31"/>
      <c r="Q856" s="1"/>
      <c r="R856" s="64" t="str">
        <f>IF(OR(_xlfn.XLOOKUP(C856,'Export Action'!$A$3:$A$1999,'Export Action'!$AO$3:$AO$1999)="Communes ZRR./bassins de vie pop &gt; 50% ZRR",_xlfn.XLOOKUP(C856,'Export Action'!$A$3:$A$1999,'Export Action'!$AO$3:$AO$1999)="Contrats de relance et de transition écologique (CRTE) rural"),"Oui","Non")</f>
        <v>Non</v>
      </c>
      <c r="S856" s="73"/>
      <c r="T856" s="74">
        <f t="shared" si="14"/>
        <v>79</v>
      </c>
      <c r="U856" s="75"/>
      <c r="V856" s="8" t="str" cm="1">
        <f t="array" ref="V856">IF(SUMPRODUCT((Tableau13[NOM DE LA STRUCTURE]=Tableau13[[#This Row],[NOM DE LA STRUCTURE]])*Tableau13[MONTANT PROPOSE POUR L''ACTION])=0,"",SUMPRODUCT((Tableau13[NOM DE LA STRUCTURE]=Tableau13[[#This Row],[NOM DE LA STRUCTURE]])*Tableau13[MONTANT PROPOSE POUR L''ACTION]))</f>
        <v/>
      </c>
      <c r="W856" s="79"/>
    </row>
    <row r="857" spans="1:23" ht="33" hidden="1" customHeight="1" x14ac:dyDescent="0.25">
      <c r="A857" s="13"/>
      <c r="B857" s="84"/>
      <c r="C857" s="1"/>
      <c r="D857" s="36">
        <f>_xlfn.XLOOKUP(C857,'Export Action'!$A$3:$A$1999,'Export Action'!$X$3:$X$1999)</f>
        <v>0</v>
      </c>
      <c r="E857" s="1"/>
      <c r="F857" s="1"/>
      <c r="G857" s="68"/>
      <c r="H857" s="71"/>
      <c r="I857" s="71"/>
      <c r="J857" s="1"/>
      <c r="K857" s="1"/>
      <c r="L857" s="1"/>
      <c r="M857" s="5"/>
      <c r="N857" s="5"/>
      <c r="O857" s="5"/>
      <c r="P857" s="31"/>
      <c r="Q857" s="1"/>
      <c r="R857" s="64" t="str">
        <f>IF(OR(_xlfn.XLOOKUP(C857,'Export Action'!$A$3:$A$1999,'Export Action'!$AO$3:$AO$1999)="Communes ZRR./bassins de vie pop &gt; 50% ZRR",_xlfn.XLOOKUP(C857,'Export Action'!$A$3:$A$1999,'Export Action'!$AO$3:$AO$1999)="Contrats de relance et de transition écologique (CRTE) rural"),"Oui","Non")</f>
        <v>Non</v>
      </c>
      <c r="S857" s="73"/>
      <c r="T857" s="74">
        <f t="shared" si="14"/>
        <v>79</v>
      </c>
      <c r="U857" s="75"/>
      <c r="V857" s="8" t="str" cm="1">
        <f t="array" ref="V857">IF(SUMPRODUCT((Tableau13[NOM DE LA STRUCTURE]=Tableau13[[#This Row],[NOM DE LA STRUCTURE]])*Tableau13[MONTANT PROPOSE POUR L''ACTION])=0,"",SUMPRODUCT((Tableau13[NOM DE LA STRUCTURE]=Tableau13[[#This Row],[NOM DE LA STRUCTURE]])*Tableau13[MONTANT PROPOSE POUR L''ACTION]))</f>
        <v/>
      </c>
      <c r="W857" s="79"/>
    </row>
    <row r="858" spans="1:23" ht="33" hidden="1" customHeight="1" x14ac:dyDescent="0.25">
      <c r="A858" s="13"/>
      <c r="B858" s="84"/>
      <c r="C858" s="1"/>
      <c r="D858" s="36">
        <f>_xlfn.XLOOKUP(C858,'Export Action'!$A$3:$A$1999,'Export Action'!$X$3:$X$1999)</f>
        <v>0</v>
      </c>
      <c r="E858" s="1"/>
      <c r="F858" s="1"/>
      <c r="G858" s="68"/>
      <c r="H858" s="71"/>
      <c r="I858" s="71"/>
      <c r="J858" s="1"/>
      <c r="K858" s="1"/>
      <c r="L858" s="1"/>
      <c r="M858" s="5"/>
      <c r="N858" s="5"/>
      <c r="O858" s="5"/>
      <c r="P858" s="31"/>
      <c r="Q858" s="1"/>
      <c r="R858" s="64" t="str">
        <f>IF(OR(_xlfn.XLOOKUP(C858,'Export Action'!$A$3:$A$1999,'Export Action'!$AO$3:$AO$1999)="Communes ZRR./bassins de vie pop &gt; 50% ZRR",_xlfn.XLOOKUP(C858,'Export Action'!$A$3:$A$1999,'Export Action'!$AO$3:$AO$1999)="Contrats de relance et de transition écologique (CRTE) rural"),"Oui","Non")</f>
        <v>Non</v>
      </c>
      <c r="S858" s="73"/>
      <c r="T858" s="74">
        <f t="shared" si="14"/>
        <v>79</v>
      </c>
      <c r="U858" s="75"/>
      <c r="V858" s="8" t="str" cm="1">
        <f t="array" ref="V858">IF(SUMPRODUCT((Tableau13[NOM DE LA STRUCTURE]=Tableau13[[#This Row],[NOM DE LA STRUCTURE]])*Tableau13[MONTANT PROPOSE POUR L''ACTION])=0,"",SUMPRODUCT((Tableau13[NOM DE LA STRUCTURE]=Tableau13[[#This Row],[NOM DE LA STRUCTURE]])*Tableau13[MONTANT PROPOSE POUR L''ACTION]))</f>
        <v/>
      </c>
      <c r="W858" s="79"/>
    </row>
    <row r="859" spans="1:23" ht="33" hidden="1" customHeight="1" x14ac:dyDescent="0.25">
      <c r="A859" s="13"/>
      <c r="B859" s="84"/>
      <c r="C859" s="1"/>
      <c r="D859" s="36">
        <f>_xlfn.XLOOKUP(C859,'Export Action'!$A$3:$A$1999,'Export Action'!$X$3:$X$1999)</f>
        <v>0</v>
      </c>
      <c r="E859" s="1"/>
      <c r="F859" s="1"/>
      <c r="G859" s="68"/>
      <c r="H859" s="71"/>
      <c r="I859" s="71"/>
      <c r="J859" s="1"/>
      <c r="K859" s="1"/>
      <c r="L859" s="1"/>
      <c r="M859" s="5"/>
      <c r="N859" s="5"/>
      <c r="O859" s="5"/>
      <c r="P859" s="31"/>
      <c r="Q859" s="1"/>
      <c r="R859" s="64" t="str">
        <f>IF(OR(_xlfn.XLOOKUP(C859,'Export Action'!$A$3:$A$1999,'Export Action'!$AO$3:$AO$1999)="Communes ZRR./bassins de vie pop &gt; 50% ZRR",_xlfn.XLOOKUP(C859,'Export Action'!$A$3:$A$1999,'Export Action'!$AO$3:$AO$1999)="Contrats de relance et de transition écologique (CRTE) rural"),"Oui","Non")</f>
        <v>Non</v>
      </c>
      <c r="S859" s="73"/>
      <c r="T859" s="74">
        <f t="shared" si="14"/>
        <v>79</v>
      </c>
      <c r="U859" s="75"/>
      <c r="V859" s="8" t="str" cm="1">
        <f t="array" ref="V859">IF(SUMPRODUCT((Tableau13[NOM DE LA STRUCTURE]=Tableau13[[#This Row],[NOM DE LA STRUCTURE]])*Tableau13[MONTANT PROPOSE POUR L''ACTION])=0,"",SUMPRODUCT((Tableau13[NOM DE LA STRUCTURE]=Tableau13[[#This Row],[NOM DE LA STRUCTURE]])*Tableau13[MONTANT PROPOSE POUR L''ACTION]))</f>
        <v/>
      </c>
      <c r="W859" s="79"/>
    </row>
    <row r="860" spans="1:23" ht="33" hidden="1" customHeight="1" x14ac:dyDescent="0.25">
      <c r="A860" s="13"/>
      <c r="B860" s="84"/>
      <c r="C860" s="1"/>
      <c r="D860" s="36">
        <f>_xlfn.XLOOKUP(C860,'Export Action'!$A$3:$A$1999,'Export Action'!$X$3:$X$1999)</f>
        <v>0</v>
      </c>
      <c r="E860" s="1"/>
      <c r="F860" s="1"/>
      <c r="G860" s="68"/>
      <c r="H860" s="71"/>
      <c r="I860" s="71"/>
      <c r="J860" s="1"/>
      <c r="K860" s="1"/>
      <c r="L860" s="1"/>
      <c r="M860" s="5"/>
      <c r="N860" s="5"/>
      <c r="O860" s="5"/>
      <c r="P860" s="31"/>
      <c r="Q860" s="1"/>
      <c r="R860" s="64" t="str">
        <f>IF(OR(_xlfn.XLOOKUP(C860,'Export Action'!$A$3:$A$1999,'Export Action'!$AO$3:$AO$1999)="Communes ZRR./bassins de vie pop &gt; 50% ZRR",_xlfn.XLOOKUP(C860,'Export Action'!$A$3:$A$1999,'Export Action'!$AO$3:$AO$1999)="Contrats de relance et de transition écologique (CRTE) rural"),"Oui","Non")</f>
        <v>Non</v>
      </c>
      <c r="S860" s="73"/>
      <c r="T860" s="74">
        <f t="shared" ref="T860:T923" si="15">IF(A860=A859,T859,T859+1)</f>
        <v>79</v>
      </c>
      <c r="U860" s="75"/>
      <c r="V860" s="8" t="str" cm="1">
        <f t="array" ref="V860">IF(SUMPRODUCT((Tableau13[NOM DE LA STRUCTURE]=Tableau13[[#This Row],[NOM DE LA STRUCTURE]])*Tableau13[MONTANT PROPOSE POUR L''ACTION])=0,"",SUMPRODUCT((Tableau13[NOM DE LA STRUCTURE]=Tableau13[[#This Row],[NOM DE LA STRUCTURE]])*Tableau13[MONTANT PROPOSE POUR L''ACTION]))</f>
        <v/>
      </c>
      <c r="W860" s="79"/>
    </row>
    <row r="861" spans="1:23" ht="33" hidden="1" customHeight="1" x14ac:dyDescent="0.25">
      <c r="A861" s="13"/>
      <c r="B861" s="84"/>
      <c r="C861" s="1"/>
      <c r="D861" s="36">
        <f>_xlfn.XLOOKUP(C861,'Export Action'!$A$3:$A$1999,'Export Action'!$X$3:$X$1999)</f>
        <v>0</v>
      </c>
      <c r="E861" s="1"/>
      <c r="F861" s="1"/>
      <c r="G861" s="68"/>
      <c r="H861" s="71"/>
      <c r="I861" s="71"/>
      <c r="J861" s="1"/>
      <c r="K861" s="1"/>
      <c r="L861" s="1"/>
      <c r="M861" s="5"/>
      <c r="N861" s="5"/>
      <c r="O861" s="5"/>
      <c r="P861" s="31"/>
      <c r="Q861" s="1"/>
      <c r="R861" s="64" t="str">
        <f>IF(OR(_xlfn.XLOOKUP(C861,'Export Action'!$A$3:$A$1999,'Export Action'!$AO$3:$AO$1999)="Communes ZRR./bassins de vie pop &gt; 50% ZRR",_xlfn.XLOOKUP(C861,'Export Action'!$A$3:$A$1999,'Export Action'!$AO$3:$AO$1999)="Contrats de relance et de transition écologique (CRTE) rural"),"Oui","Non")</f>
        <v>Non</v>
      </c>
      <c r="S861" s="73"/>
      <c r="T861" s="74">
        <f t="shared" si="15"/>
        <v>79</v>
      </c>
      <c r="U861" s="75"/>
      <c r="V861" s="8" t="str" cm="1">
        <f t="array" ref="V861">IF(SUMPRODUCT((Tableau13[NOM DE LA STRUCTURE]=Tableau13[[#This Row],[NOM DE LA STRUCTURE]])*Tableau13[MONTANT PROPOSE POUR L''ACTION])=0,"",SUMPRODUCT((Tableau13[NOM DE LA STRUCTURE]=Tableau13[[#This Row],[NOM DE LA STRUCTURE]])*Tableau13[MONTANT PROPOSE POUR L''ACTION]))</f>
        <v/>
      </c>
      <c r="W861" s="79"/>
    </row>
    <row r="862" spans="1:23" ht="33" hidden="1" customHeight="1" x14ac:dyDescent="0.25">
      <c r="A862" s="13"/>
      <c r="B862" s="84"/>
      <c r="C862" s="1"/>
      <c r="D862" s="36">
        <f>_xlfn.XLOOKUP(C862,'Export Action'!$A$3:$A$1999,'Export Action'!$X$3:$X$1999)</f>
        <v>0</v>
      </c>
      <c r="E862" s="1"/>
      <c r="F862" s="1"/>
      <c r="G862" s="68"/>
      <c r="H862" s="71"/>
      <c r="I862" s="71"/>
      <c r="J862" s="1"/>
      <c r="K862" s="1"/>
      <c r="L862" s="1"/>
      <c r="M862" s="5"/>
      <c r="N862" s="5"/>
      <c r="O862" s="5"/>
      <c r="P862" s="31"/>
      <c r="Q862" s="1"/>
      <c r="R862" s="64" t="str">
        <f>IF(OR(_xlfn.XLOOKUP(C862,'Export Action'!$A$3:$A$1999,'Export Action'!$AO$3:$AO$1999)="Communes ZRR./bassins de vie pop &gt; 50% ZRR",_xlfn.XLOOKUP(C862,'Export Action'!$A$3:$A$1999,'Export Action'!$AO$3:$AO$1999)="Contrats de relance et de transition écologique (CRTE) rural"),"Oui","Non")</f>
        <v>Non</v>
      </c>
      <c r="S862" s="73"/>
      <c r="T862" s="74">
        <f t="shared" si="15"/>
        <v>79</v>
      </c>
      <c r="U862" s="75"/>
      <c r="V862" s="8" t="str" cm="1">
        <f t="array" ref="V862">IF(SUMPRODUCT((Tableau13[NOM DE LA STRUCTURE]=Tableau13[[#This Row],[NOM DE LA STRUCTURE]])*Tableau13[MONTANT PROPOSE POUR L''ACTION])=0,"",SUMPRODUCT((Tableau13[NOM DE LA STRUCTURE]=Tableau13[[#This Row],[NOM DE LA STRUCTURE]])*Tableau13[MONTANT PROPOSE POUR L''ACTION]))</f>
        <v/>
      </c>
      <c r="W862" s="79"/>
    </row>
    <row r="863" spans="1:23" ht="33" hidden="1" customHeight="1" x14ac:dyDescent="0.25">
      <c r="A863" s="13"/>
      <c r="B863" s="84"/>
      <c r="C863" s="1"/>
      <c r="D863" s="36">
        <f>_xlfn.XLOOKUP(C863,'Export Action'!$A$3:$A$1999,'Export Action'!$X$3:$X$1999)</f>
        <v>0</v>
      </c>
      <c r="E863" s="1"/>
      <c r="F863" s="1"/>
      <c r="G863" s="68"/>
      <c r="H863" s="71"/>
      <c r="I863" s="71"/>
      <c r="J863" s="1"/>
      <c r="K863" s="1"/>
      <c r="L863" s="1"/>
      <c r="M863" s="5"/>
      <c r="N863" s="5"/>
      <c r="O863" s="5"/>
      <c r="P863" s="31"/>
      <c r="Q863" s="1"/>
      <c r="R863" s="64" t="str">
        <f>IF(OR(_xlfn.XLOOKUP(C863,'Export Action'!$A$3:$A$1999,'Export Action'!$AO$3:$AO$1999)="Communes ZRR./bassins de vie pop &gt; 50% ZRR",_xlfn.XLOOKUP(C863,'Export Action'!$A$3:$A$1999,'Export Action'!$AO$3:$AO$1999)="Contrats de relance et de transition écologique (CRTE) rural"),"Oui","Non")</f>
        <v>Non</v>
      </c>
      <c r="S863" s="73"/>
      <c r="T863" s="74">
        <f t="shared" si="15"/>
        <v>79</v>
      </c>
      <c r="U863" s="75"/>
      <c r="V863" s="8" t="str" cm="1">
        <f t="array" ref="V863">IF(SUMPRODUCT((Tableau13[NOM DE LA STRUCTURE]=Tableau13[[#This Row],[NOM DE LA STRUCTURE]])*Tableau13[MONTANT PROPOSE POUR L''ACTION])=0,"",SUMPRODUCT((Tableau13[NOM DE LA STRUCTURE]=Tableau13[[#This Row],[NOM DE LA STRUCTURE]])*Tableau13[MONTANT PROPOSE POUR L''ACTION]))</f>
        <v/>
      </c>
      <c r="W863" s="79"/>
    </row>
    <row r="864" spans="1:23" ht="33" hidden="1" customHeight="1" x14ac:dyDescent="0.25">
      <c r="A864" s="13"/>
      <c r="B864" s="84"/>
      <c r="C864" s="1"/>
      <c r="D864" s="36">
        <f>_xlfn.XLOOKUP(C864,'Export Action'!$A$3:$A$1999,'Export Action'!$X$3:$X$1999)</f>
        <v>0</v>
      </c>
      <c r="E864" s="1"/>
      <c r="F864" s="1"/>
      <c r="G864" s="68"/>
      <c r="H864" s="71"/>
      <c r="I864" s="71"/>
      <c r="J864" s="1"/>
      <c r="K864" s="1"/>
      <c r="L864" s="1"/>
      <c r="M864" s="5"/>
      <c r="N864" s="5"/>
      <c r="O864" s="5"/>
      <c r="P864" s="31"/>
      <c r="Q864" s="1"/>
      <c r="R864" s="64" t="str">
        <f>IF(OR(_xlfn.XLOOKUP(C864,'Export Action'!$A$3:$A$1999,'Export Action'!$AO$3:$AO$1999)="Communes ZRR./bassins de vie pop &gt; 50% ZRR",_xlfn.XLOOKUP(C864,'Export Action'!$A$3:$A$1999,'Export Action'!$AO$3:$AO$1999)="Contrats de relance et de transition écologique (CRTE) rural"),"Oui","Non")</f>
        <v>Non</v>
      </c>
      <c r="S864" s="73"/>
      <c r="T864" s="74">
        <f t="shared" si="15"/>
        <v>79</v>
      </c>
      <c r="U864" s="75"/>
      <c r="V864" s="8" t="str" cm="1">
        <f t="array" ref="V864">IF(SUMPRODUCT((Tableau13[NOM DE LA STRUCTURE]=Tableau13[[#This Row],[NOM DE LA STRUCTURE]])*Tableau13[MONTANT PROPOSE POUR L''ACTION])=0,"",SUMPRODUCT((Tableau13[NOM DE LA STRUCTURE]=Tableau13[[#This Row],[NOM DE LA STRUCTURE]])*Tableau13[MONTANT PROPOSE POUR L''ACTION]))</f>
        <v/>
      </c>
      <c r="W864" s="79"/>
    </row>
    <row r="865" spans="1:23" ht="33" hidden="1" customHeight="1" x14ac:dyDescent="0.25">
      <c r="A865" s="13"/>
      <c r="B865" s="84"/>
      <c r="C865" s="1"/>
      <c r="D865" s="36">
        <f>_xlfn.XLOOKUP(C865,'Export Action'!$A$3:$A$1999,'Export Action'!$X$3:$X$1999)</f>
        <v>0</v>
      </c>
      <c r="E865" s="1"/>
      <c r="F865" s="1"/>
      <c r="G865" s="68"/>
      <c r="H865" s="71"/>
      <c r="I865" s="71"/>
      <c r="J865" s="1"/>
      <c r="K865" s="1"/>
      <c r="L865" s="1"/>
      <c r="M865" s="5"/>
      <c r="N865" s="5"/>
      <c r="O865" s="5"/>
      <c r="P865" s="31"/>
      <c r="Q865" s="1"/>
      <c r="R865" s="64" t="str">
        <f>IF(OR(_xlfn.XLOOKUP(C865,'Export Action'!$A$3:$A$1999,'Export Action'!$AO$3:$AO$1999)="Communes ZRR./bassins de vie pop &gt; 50% ZRR",_xlfn.XLOOKUP(C865,'Export Action'!$A$3:$A$1999,'Export Action'!$AO$3:$AO$1999)="Contrats de relance et de transition écologique (CRTE) rural"),"Oui","Non")</f>
        <v>Non</v>
      </c>
      <c r="S865" s="73"/>
      <c r="T865" s="74">
        <f t="shared" si="15"/>
        <v>79</v>
      </c>
      <c r="U865" s="75"/>
      <c r="V865" s="8" t="str" cm="1">
        <f t="array" ref="V865">IF(SUMPRODUCT((Tableau13[NOM DE LA STRUCTURE]=Tableau13[[#This Row],[NOM DE LA STRUCTURE]])*Tableau13[MONTANT PROPOSE POUR L''ACTION])=0,"",SUMPRODUCT((Tableau13[NOM DE LA STRUCTURE]=Tableau13[[#This Row],[NOM DE LA STRUCTURE]])*Tableau13[MONTANT PROPOSE POUR L''ACTION]))</f>
        <v/>
      </c>
      <c r="W865" s="79"/>
    </row>
    <row r="866" spans="1:23" ht="33" hidden="1" customHeight="1" x14ac:dyDescent="0.25">
      <c r="A866" s="13"/>
      <c r="B866" s="84"/>
      <c r="C866" s="1"/>
      <c r="D866" s="36">
        <f>_xlfn.XLOOKUP(C866,'Export Action'!$A$3:$A$1999,'Export Action'!$X$3:$X$1999)</f>
        <v>0</v>
      </c>
      <c r="E866" s="1"/>
      <c r="F866" s="1"/>
      <c r="G866" s="68"/>
      <c r="H866" s="71"/>
      <c r="I866" s="71"/>
      <c r="J866" s="1"/>
      <c r="K866" s="1"/>
      <c r="L866" s="1"/>
      <c r="M866" s="5"/>
      <c r="N866" s="5"/>
      <c r="O866" s="5"/>
      <c r="P866" s="31"/>
      <c r="Q866" s="1"/>
      <c r="R866" s="64" t="str">
        <f>IF(OR(_xlfn.XLOOKUP(C866,'Export Action'!$A$3:$A$1999,'Export Action'!$AO$3:$AO$1999)="Communes ZRR./bassins de vie pop &gt; 50% ZRR",_xlfn.XLOOKUP(C866,'Export Action'!$A$3:$A$1999,'Export Action'!$AO$3:$AO$1999)="Contrats de relance et de transition écologique (CRTE) rural"),"Oui","Non")</f>
        <v>Non</v>
      </c>
      <c r="S866" s="73"/>
      <c r="T866" s="74">
        <f t="shared" si="15"/>
        <v>79</v>
      </c>
      <c r="U866" s="75"/>
      <c r="V866" s="8" t="str" cm="1">
        <f t="array" ref="V866">IF(SUMPRODUCT((Tableau13[NOM DE LA STRUCTURE]=Tableau13[[#This Row],[NOM DE LA STRUCTURE]])*Tableau13[MONTANT PROPOSE POUR L''ACTION])=0,"",SUMPRODUCT((Tableau13[NOM DE LA STRUCTURE]=Tableau13[[#This Row],[NOM DE LA STRUCTURE]])*Tableau13[MONTANT PROPOSE POUR L''ACTION]))</f>
        <v/>
      </c>
      <c r="W866" s="79"/>
    </row>
    <row r="867" spans="1:23" ht="33" hidden="1" customHeight="1" x14ac:dyDescent="0.25">
      <c r="A867" s="13"/>
      <c r="B867" s="84"/>
      <c r="C867" s="1"/>
      <c r="D867" s="36">
        <f>_xlfn.XLOOKUP(C867,'Export Action'!$A$3:$A$1999,'Export Action'!$X$3:$X$1999)</f>
        <v>0</v>
      </c>
      <c r="E867" s="1"/>
      <c r="F867" s="1"/>
      <c r="G867" s="68"/>
      <c r="H867" s="71"/>
      <c r="I867" s="71"/>
      <c r="J867" s="1"/>
      <c r="K867" s="1"/>
      <c r="L867" s="1"/>
      <c r="M867" s="5"/>
      <c r="N867" s="5"/>
      <c r="O867" s="5"/>
      <c r="P867" s="31"/>
      <c r="Q867" s="1"/>
      <c r="R867" s="64" t="str">
        <f>IF(OR(_xlfn.XLOOKUP(C867,'Export Action'!$A$3:$A$1999,'Export Action'!$AO$3:$AO$1999)="Communes ZRR./bassins de vie pop &gt; 50% ZRR",_xlfn.XLOOKUP(C867,'Export Action'!$A$3:$A$1999,'Export Action'!$AO$3:$AO$1999)="Contrats de relance et de transition écologique (CRTE) rural"),"Oui","Non")</f>
        <v>Non</v>
      </c>
      <c r="S867" s="73"/>
      <c r="T867" s="74">
        <f t="shared" si="15"/>
        <v>79</v>
      </c>
      <c r="U867" s="75"/>
      <c r="V867" s="8" t="str" cm="1">
        <f t="array" ref="V867">IF(SUMPRODUCT((Tableau13[NOM DE LA STRUCTURE]=Tableau13[[#This Row],[NOM DE LA STRUCTURE]])*Tableau13[MONTANT PROPOSE POUR L''ACTION])=0,"",SUMPRODUCT((Tableau13[NOM DE LA STRUCTURE]=Tableau13[[#This Row],[NOM DE LA STRUCTURE]])*Tableau13[MONTANT PROPOSE POUR L''ACTION]))</f>
        <v/>
      </c>
      <c r="W867" s="79"/>
    </row>
    <row r="868" spans="1:23" ht="33" hidden="1" customHeight="1" x14ac:dyDescent="0.25">
      <c r="A868" s="13"/>
      <c r="B868" s="84"/>
      <c r="C868" s="1"/>
      <c r="D868" s="36">
        <f>_xlfn.XLOOKUP(C868,'Export Action'!$A$3:$A$1999,'Export Action'!$X$3:$X$1999)</f>
        <v>0</v>
      </c>
      <c r="E868" s="1"/>
      <c r="F868" s="1"/>
      <c r="G868" s="68"/>
      <c r="H868" s="71"/>
      <c r="I868" s="71"/>
      <c r="J868" s="1"/>
      <c r="K868" s="1"/>
      <c r="L868" s="1"/>
      <c r="M868" s="5"/>
      <c r="N868" s="5"/>
      <c r="O868" s="5"/>
      <c r="P868" s="31"/>
      <c r="Q868" s="1"/>
      <c r="R868" s="64" t="str">
        <f>IF(OR(_xlfn.XLOOKUP(C868,'Export Action'!$A$3:$A$1999,'Export Action'!$AO$3:$AO$1999)="Communes ZRR./bassins de vie pop &gt; 50% ZRR",_xlfn.XLOOKUP(C868,'Export Action'!$A$3:$A$1999,'Export Action'!$AO$3:$AO$1999)="Contrats de relance et de transition écologique (CRTE) rural"),"Oui","Non")</f>
        <v>Non</v>
      </c>
      <c r="S868" s="73"/>
      <c r="T868" s="74">
        <f t="shared" si="15"/>
        <v>79</v>
      </c>
      <c r="U868" s="75"/>
      <c r="V868" s="8" t="str" cm="1">
        <f t="array" ref="V868">IF(SUMPRODUCT((Tableau13[NOM DE LA STRUCTURE]=Tableau13[[#This Row],[NOM DE LA STRUCTURE]])*Tableau13[MONTANT PROPOSE POUR L''ACTION])=0,"",SUMPRODUCT((Tableau13[NOM DE LA STRUCTURE]=Tableau13[[#This Row],[NOM DE LA STRUCTURE]])*Tableau13[MONTANT PROPOSE POUR L''ACTION]))</f>
        <v/>
      </c>
      <c r="W868" s="79"/>
    </row>
    <row r="869" spans="1:23" ht="33" hidden="1" customHeight="1" x14ac:dyDescent="0.25">
      <c r="A869" s="13"/>
      <c r="B869" s="84"/>
      <c r="C869" s="1"/>
      <c r="D869" s="36">
        <f>_xlfn.XLOOKUP(C869,'Export Action'!$A$3:$A$1999,'Export Action'!$X$3:$X$1999)</f>
        <v>0</v>
      </c>
      <c r="E869" s="1"/>
      <c r="F869" s="1"/>
      <c r="G869" s="68"/>
      <c r="H869" s="71"/>
      <c r="I869" s="71"/>
      <c r="J869" s="1"/>
      <c r="K869" s="1"/>
      <c r="L869" s="1"/>
      <c r="M869" s="5"/>
      <c r="N869" s="5"/>
      <c r="O869" s="5"/>
      <c r="P869" s="31"/>
      <c r="Q869" s="1"/>
      <c r="R869" s="64" t="str">
        <f>IF(OR(_xlfn.XLOOKUP(C869,'Export Action'!$A$3:$A$1999,'Export Action'!$AO$3:$AO$1999)="Communes ZRR./bassins de vie pop &gt; 50% ZRR",_xlfn.XLOOKUP(C869,'Export Action'!$A$3:$A$1999,'Export Action'!$AO$3:$AO$1999)="Contrats de relance et de transition écologique (CRTE) rural"),"Oui","Non")</f>
        <v>Non</v>
      </c>
      <c r="S869" s="73"/>
      <c r="T869" s="74">
        <f t="shared" si="15"/>
        <v>79</v>
      </c>
      <c r="U869" s="75"/>
      <c r="V869" s="8" t="str" cm="1">
        <f t="array" ref="V869">IF(SUMPRODUCT((Tableau13[NOM DE LA STRUCTURE]=Tableau13[[#This Row],[NOM DE LA STRUCTURE]])*Tableau13[MONTANT PROPOSE POUR L''ACTION])=0,"",SUMPRODUCT((Tableau13[NOM DE LA STRUCTURE]=Tableau13[[#This Row],[NOM DE LA STRUCTURE]])*Tableau13[MONTANT PROPOSE POUR L''ACTION]))</f>
        <v/>
      </c>
      <c r="W869" s="79"/>
    </row>
    <row r="870" spans="1:23" ht="33" hidden="1" customHeight="1" x14ac:dyDescent="0.25">
      <c r="A870" s="13"/>
      <c r="B870" s="84"/>
      <c r="C870" s="1"/>
      <c r="D870" s="36">
        <f>_xlfn.XLOOKUP(C870,'Export Action'!$A$3:$A$1999,'Export Action'!$X$3:$X$1999)</f>
        <v>0</v>
      </c>
      <c r="E870" s="1"/>
      <c r="F870" s="1"/>
      <c r="G870" s="68"/>
      <c r="H870" s="71"/>
      <c r="I870" s="71"/>
      <c r="J870" s="1"/>
      <c r="K870" s="1"/>
      <c r="L870" s="1"/>
      <c r="M870" s="5"/>
      <c r="N870" s="5"/>
      <c r="O870" s="5"/>
      <c r="P870" s="31"/>
      <c r="Q870" s="1"/>
      <c r="R870" s="64" t="str">
        <f>IF(OR(_xlfn.XLOOKUP(C870,'Export Action'!$A$3:$A$1999,'Export Action'!$AO$3:$AO$1999)="Communes ZRR./bassins de vie pop &gt; 50% ZRR",_xlfn.XLOOKUP(C870,'Export Action'!$A$3:$A$1999,'Export Action'!$AO$3:$AO$1999)="Contrats de relance et de transition écologique (CRTE) rural"),"Oui","Non")</f>
        <v>Non</v>
      </c>
      <c r="S870" s="73"/>
      <c r="T870" s="74">
        <f t="shared" si="15"/>
        <v>79</v>
      </c>
      <c r="U870" s="75"/>
      <c r="V870" s="8" t="str" cm="1">
        <f t="array" ref="V870">IF(SUMPRODUCT((Tableau13[NOM DE LA STRUCTURE]=Tableau13[[#This Row],[NOM DE LA STRUCTURE]])*Tableau13[MONTANT PROPOSE POUR L''ACTION])=0,"",SUMPRODUCT((Tableau13[NOM DE LA STRUCTURE]=Tableau13[[#This Row],[NOM DE LA STRUCTURE]])*Tableau13[MONTANT PROPOSE POUR L''ACTION]))</f>
        <v/>
      </c>
      <c r="W870" s="79"/>
    </row>
    <row r="871" spans="1:23" ht="33" hidden="1" customHeight="1" x14ac:dyDescent="0.25">
      <c r="A871" s="13"/>
      <c r="B871" s="84"/>
      <c r="C871" s="1"/>
      <c r="D871" s="36">
        <f>_xlfn.XLOOKUP(C871,'Export Action'!$A$3:$A$1999,'Export Action'!$X$3:$X$1999)</f>
        <v>0</v>
      </c>
      <c r="E871" s="1"/>
      <c r="F871" s="1"/>
      <c r="G871" s="68"/>
      <c r="H871" s="71"/>
      <c r="I871" s="71"/>
      <c r="J871" s="1"/>
      <c r="K871" s="1"/>
      <c r="L871" s="1"/>
      <c r="M871" s="5"/>
      <c r="N871" s="5"/>
      <c r="O871" s="5"/>
      <c r="P871" s="31"/>
      <c r="Q871" s="1"/>
      <c r="R871" s="64" t="str">
        <f>IF(OR(_xlfn.XLOOKUP(C871,'Export Action'!$A$3:$A$1999,'Export Action'!$AO$3:$AO$1999)="Communes ZRR./bassins de vie pop &gt; 50% ZRR",_xlfn.XLOOKUP(C871,'Export Action'!$A$3:$A$1999,'Export Action'!$AO$3:$AO$1999)="Contrats de relance et de transition écologique (CRTE) rural"),"Oui","Non")</f>
        <v>Non</v>
      </c>
      <c r="S871" s="73"/>
      <c r="T871" s="74">
        <f t="shared" si="15"/>
        <v>79</v>
      </c>
      <c r="U871" s="75"/>
      <c r="V871" s="8" t="str" cm="1">
        <f t="array" ref="V871">IF(SUMPRODUCT((Tableau13[NOM DE LA STRUCTURE]=Tableau13[[#This Row],[NOM DE LA STRUCTURE]])*Tableau13[MONTANT PROPOSE POUR L''ACTION])=0,"",SUMPRODUCT((Tableau13[NOM DE LA STRUCTURE]=Tableau13[[#This Row],[NOM DE LA STRUCTURE]])*Tableau13[MONTANT PROPOSE POUR L''ACTION]))</f>
        <v/>
      </c>
      <c r="W871" s="79"/>
    </row>
    <row r="872" spans="1:23" ht="33" hidden="1" customHeight="1" x14ac:dyDescent="0.25">
      <c r="A872" s="13"/>
      <c r="B872" s="84"/>
      <c r="C872" s="1"/>
      <c r="D872" s="36">
        <f>_xlfn.XLOOKUP(C872,'Export Action'!$A$3:$A$1999,'Export Action'!$X$3:$X$1999)</f>
        <v>0</v>
      </c>
      <c r="E872" s="1"/>
      <c r="F872" s="1"/>
      <c r="G872" s="68"/>
      <c r="H872" s="71"/>
      <c r="I872" s="71"/>
      <c r="J872" s="1"/>
      <c r="K872" s="1"/>
      <c r="L872" s="1"/>
      <c r="M872" s="5"/>
      <c r="N872" s="5"/>
      <c r="O872" s="5"/>
      <c r="P872" s="31"/>
      <c r="Q872" s="1"/>
      <c r="R872" s="64" t="str">
        <f>IF(OR(_xlfn.XLOOKUP(C872,'Export Action'!$A$3:$A$1999,'Export Action'!$AO$3:$AO$1999)="Communes ZRR./bassins de vie pop &gt; 50% ZRR",_xlfn.XLOOKUP(C872,'Export Action'!$A$3:$A$1999,'Export Action'!$AO$3:$AO$1999)="Contrats de relance et de transition écologique (CRTE) rural"),"Oui","Non")</f>
        <v>Non</v>
      </c>
      <c r="S872" s="73"/>
      <c r="T872" s="74">
        <f t="shared" si="15"/>
        <v>79</v>
      </c>
      <c r="U872" s="75"/>
      <c r="V872" s="8" t="str" cm="1">
        <f t="array" ref="V872">IF(SUMPRODUCT((Tableau13[NOM DE LA STRUCTURE]=Tableau13[[#This Row],[NOM DE LA STRUCTURE]])*Tableau13[MONTANT PROPOSE POUR L''ACTION])=0,"",SUMPRODUCT((Tableau13[NOM DE LA STRUCTURE]=Tableau13[[#This Row],[NOM DE LA STRUCTURE]])*Tableau13[MONTANT PROPOSE POUR L''ACTION]))</f>
        <v/>
      </c>
      <c r="W872" s="79"/>
    </row>
    <row r="873" spans="1:23" ht="33" hidden="1" customHeight="1" x14ac:dyDescent="0.25">
      <c r="A873" s="13"/>
      <c r="B873" s="84"/>
      <c r="C873" s="1"/>
      <c r="D873" s="36">
        <f>_xlfn.XLOOKUP(C873,'Export Action'!$A$3:$A$1999,'Export Action'!$X$3:$X$1999)</f>
        <v>0</v>
      </c>
      <c r="E873" s="1"/>
      <c r="F873" s="1"/>
      <c r="G873" s="68"/>
      <c r="H873" s="71"/>
      <c r="I873" s="71"/>
      <c r="J873" s="1"/>
      <c r="K873" s="1"/>
      <c r="L873" s="1"/>
      <c r="M873" s="5"/>
      <c r="N873" s="5"/>
      <c r="O873" s="5"/>
      <c r="P873" s="31"/>
      <c r="Q873" s="1"/>
      <c r="R873" s="64" t="str">
        <f>IF(OR(_xlfn.XLOOKUP(C873,'Export Action'!$A$3:$A$1999,'Export Action'!$AO$3:$AO$1999)="Communes ZRR./bassins de vie pop &gt; 50% ZRR",_xlfn.XLOOKUP(C873,'Export Action'!$A$3:$A$1999,'Export Action'!$AO$3:$AO$1999)="Contrats de relance et de transition écologique (CRTE) rural"),"Oui","Non")</f>
        <v>Non</v>
      </c>
      <c r="S873" s="73"/>
      <c r="T873" s="74">
        <f t="shared" si="15"/>
        <v>79</v>
      </c>
      <c r="U873" s="75"/>
      <c r="V873" s="8" t="str" cm="1">
        <f t="array" ref="V873">IF(SUMPRODUCT((Tableau13[NOM DE LA STRUCTURE]=Tableau13[[#This Row],[NOM DE LA STRUCTURE]])*Tableau13[MONTANT PROPOSE POUR L''ACTION])=0,"",SUMPRODUCT((Tableau13[NOM DE LA STRUCTURE]=Tableau13[[#This Row],[NOM DE LA STRUCTURE]])*Tableau13[MONTANT PROPOSE POUR L''ACTION]))</f>
        <v/>
      </c>
      <c r="W873" s="79"/>
    </row>
    <row r="874" spans="1:23" ht="33" hidden="1" customHeight="1" x14ac:dyDescent="0.25">
      <c r="A874" s="13"/>
      <c r="B874" s="84"/>
      <c r="C874" s="1"/>
      <c r="D874" s="36">
        <f>_xlfn.XLOOKUP(C874,'Export Action'!$A$3:$A$1999,'Export Action'!$X$3:$X$1999)</f>
        <v>0</v>
      </c>
      <c r="E874" s="1"/>
      <c r="F874" s="1"/>
      <c r="G874" s="68"/>
      <c r="H874" s="71"/>
      <c r="I874" s="71"/>
      <c r="J874" s="1"/>
      <c r="K874" s="1"/>
      <c r="L874" s="1"/>
      <c r="M874" s="5"/>
      <c r="N874" s="5"/>
      <c r="O874" s="5"/>
      <c r="P874" s="31"/>
      <c r="Q874" s="1"/>
      <c r="R874" s="64" t="str">
        <f>IF(OR(_xlfn.XLOOKUP(C874,'Export Action'!$A$3:$A$1999,'Export Action'!$AO$3:$AO$1999)="Communes ZRR./bassins de vie pop &gt; 50% ZRR",_xlfn.XLOOKUP(C874,'Export Action'!$A$3:$A$1999,'Export Action'!$AO$3:$AO$1999)="Contrats de relance et de transition écologique (CRTE) rural"),"Oui","Non")</f>
        <v>Non</v>
      </c>
      <c r="S874" s="73"/>
      <c r="T874" s="74">
        <f t="shared" si="15"/>
        <v>79</v>
      </c>
      <c r="U874" s="75"/>
      <c r="V874" s="8" t="str" cm="1">
        <f t="array" ref="V874">IF(SUMPRODUCT((Tableau13[NOM DE LA STRUCTURE]=Tableau13[[#This Row],[NOM DE LA STRUCTURE]])*Tableau13[MONTANT PROPOSE POUR L''ACTION])=0,"",SUMPRODUCT((Tableau13[NOM DE LA STRUCTURE]=Tableau13[[#This Row],[NOM DE LA STRUCTURE]])*Tableau13[MONTANT PROPOSE POUR L''ACTION]))</f>
        <v/>
      </c>
      <c r="W874" s="79"/>
    </row>
    <row r="875" spans="1:23" ht="33" hidden="1" customHeight="1" x14ac:dyDescent="0.25">
      <c r="A875" s="13"/>
      <c r="B875" s="84"/>
      <c r="C875" s="1"/>
      <c r="D875" s="36">
        <f>_xlfn.XLOOKUP(C875,'Export Action'!$A$3:$A$1999,'Export Action'!$X$3:$X$1999)</f>
        <v>0</v>
      </c>
      <c r="E875" s="1"/>
      <c r="F875" s="1"/>
      <c r="G875" s="68"/>
      <c r="H875" s="71"/>
      <c r="I875" s="71"/>
      <c r="J875" s="1"/>
      <c r="K875" s="1"/>
      <c r="L875" s="1"/>
      <c r="M875" s="5"/>
      <c r="N875" s="5"/>
      <c r="O875" s="5"/>
      <c r="P875" s="31"/>
      <c r="Q875" s="1"/>
      <c r="R875" s="64" t="str">
        <f>IF(OR(_xlfn.XLOOKUP(C875,'Export Action'!$A$3:$A$1999,'Export Action'!$AO$3:$AO$1999)="Communes ZRR./bassins de vie pop &gt; 50% ZRR",_xlfn.XLOOKUP(C875,'Export Action'!$A$3:$A$1999,'Export Action'!$AO$3:$AO$1999)="Contrats de relance et de transition écologique (CRTE) rural"),"Oui","Non")</f>
        <v>Non</v>
      </c>
      <c r="S875" s="73"/>
      <c r="T875" s="74">
        <f t="shared" si="15"/>
        <v>79</v>
      </c>
      <c r="U875" s="75"/>
      <c r="V875" s="8" t="str" cm="1">
        <f t="array" ref="V875">IF(SUMPRODUCT((Tableau13[NOM DE LA STRUCTURE]=Tableau13[[#This Row],[NOM DE LA STRUCTURE]])*Tableau13[MONTANT PROPOSE POUR L''ACTION])=0,"",SUMPRODUCT((Tableau13[NOM DE LA STRUCTURE]=Tableau13[[#This Row],[NOM DE LA STRUCTURE]])*Tableau13[MONTANT PROPOSE POUR L''ACTION]))</f>
        <v/>
      </c>
      <c r="W875" s="79"/>
    </row>
    <row r="876" spans="1:23" ht="33" hidden="1" customHeight="1" x14ac:dyDescent="0.25">
      <c r="A876" s="13"/>
      <c r="B876" s="84"/>
      <c r="C876" s="1"/>
      <c r="D876" s="36">
        <f>_xlfn.XLOOKUP(C876,'Export Action'!$A$3:$A$1999,'Export Action'!$X$3:$X$1999)</f>
        <v>0</v>
      </c>
      <c r="E876" s="1"/>
      <c r="F876" s="1"/>
      <c r="G876" s="68"/>
      <c r="H876" s="71"/>
      <c r="I876" s="71"/>
      <c r="J876" s="1"/>
      <c r="K876" s="1"/>
      <c r="L876" s="1"/>
      <c r="M876" s="5"/>
      <c r="N876" s="5"/>
      <c r="O876" s="5"/>
      <c r="P876" s="31"/>
      <c r="Q876" s="1"/>
      <c r="R876" s="64" t="str">
        <f>IF(OR(_xlfn.XLOOKUP(C876,'Export Action'!$A$3:$A$1999,'Export Action'!$AO$3:$AO$1999)="Communes ZRR./bassins de vie pop &gt; 50% ZRR",_xlfn.XLOOKUP(C876,'Export Action'!$A$3:$A$1999,'Export Action'!$AO$3:$AO$1999)="Contrats de relance et de transition écologique (CRTE) rural"),"Oui","Non")</f>
        <v>Non</v>
      </c>
      <c r="S876" s="73"/>
      <c r="T876" s="74">
        <f t="shared" si="15"/>
        <v>79</v>
      </c>
      <c r="U876" s="75"/>
      <c r="V876" s="8" t="str" cm="1">
        <f t="array" ref="V876">IF(SUMPRODUCT((Tableau13[NOM DE LA STRUCTURE]=Tableau13[[#This Row],[NOM DE LA STRUCTURE]])*Tableau13[MONTANT PROPOSE POUR L''ACTION])=0,"",SUMPRODUCT((Tableau13[NOM DE LA STRUCTURE]=Tableau13[[#This Row],[NOM DE LA STRUCTURE]])*Tableau13[MONTANT PROPOSE POUR L''ACTION]))</f>
        <v/>
      </c>
      <c r="W876" s="79"/>
    </row>
    <row r="877" spans="1:23" ht="33" hidden="1" customHeight="1" x14ac:dyDescent="0.25">
      <c r="A877" s="13"/>
      <c r="B877" s="84"/>
      <c r="C877" s="1"/>
      <c r="D877" s="36">
        <f>_xlfn.XLOOKUP(C877,'Export Action'!$A$3:$A$1999,'Export Action'!$X$3:$X$1999)</f>
        <v>0</v>
      </c>
      <c r="E877" s="1"/>
      <c r="F877" s="1"/>
      <c r="G877" s="68"/>
      <c r="H877" s="71"/>
      <c r="I877" s="71"/>
      <c r="J877" s="1"/>
      <c r="K877" s="1"/>
      <c r="L877" s="1"/>
      <c r="M877" s="5"/>
      <c r="N877" s="5"/>
      <c r="O877" s="5"/>
      <c r="P877" s="31"/>
      <c r="Q877" s="1"/>
      <c r="R877" s="64" t="str">
        <f>IF(OR(_xlfn.XLOOKUP(C877,'Export Action'!$A$3:$A$1999,'Export Action'!$AO$3:$AO$1999)="Communes ZRR./bassins de vie pop &gt; 50% ZRR",_xlfn.XLOOKUP(C877,'Export Action'!$A$3:$A$1999,'Export Action'!$AO$3:$AO$1999)="Contrats de relance et de transition écologique (CRTE) rural"),"Oui","Non")</f>
        <v>Non</v>
      </c>
      <c r="S877" s="73"/>
      <c r="T877" s="74">
        <f t="shared" si="15"/>
        <v>79</v>
      </c>
      <c r="U877" s="75"/>
      <c r="V877" s="8" t="str" cm="1">
        <f t="array" ref="V877">IF(SUMPRODUCT((Tableau13[NOM DE LA STRUCTURE]=Tableau13[[#This Row],[NOM DE LA STRUCTURE]])*Tableau13[MONTANT PROPOSE POUR L''ACTION])=0,"",SUMPRODUCT((Tableau13[NOM DE LA STRUCTURE]=Tableau13[[#This Row],[NOM DE LA STRUCTURE]])*Tableau13[MONTANT PROPOSE POUR L''ACTION]))</f>
        <v/>
      </c>
      <c r="W877" s="79"/>
    </row>
    <row r="878" spans="1:23" ht="33" hidden="1" customHeight="1" x14ac:dyDescent="0.25">
      <c r="A878" s="13"/>
      <c r="B878" s="84"/>
      <c r="C878" s="1"/>
      <c r="D878" s="36">
        <f>_xlfn.XLOOKUP(C878,'Export Action'!$A$3:$A$1999,'Export Action'!$X$3:$X$1999)</f>
        <v>0</v>
      </c>
      <c r="E878" s="1"/>
      <c r="F878" s="1"/>
      <c r="G878" s="68"/>
      <c r="H878" s="71"/>
      <c r="I878" s="71"/>
      <c r="J878" s="1"/>
      <c r="K878" s="1"/>
      <c r="L878" s="1"/>
      <c r="M878" s="5"/>
      <c r="N878" s="5"/>
      <c r="O878" s="5"/>
      <c r="P878" s="31"/>
      <c r="Q878" s="1"/>
      <c r="R878" s="64" t="str">
        <f>IF(OR(_xlfn.XLOOKUP(C878,'Export Action'!$A$3:$A$1999,'Export Action'!$AO$3:$AO$1999)="Communes ZRR./bassins de vie pop &gt; 50% ZRR",_xlfn.XLOOKUP(C878,'Export Action'!$A$3:$A$1999,'Export Action'!$AO$3:$AO$1999)="Contrats de relance et de transition écologique (CRTE) rural"),"Oui","Non")</f>
        <v>Non</v>
      </c>
      <c r="S878" s="73"/>
      <c r="T878" s="74">
        <f t="shared" si="15"/>
        <v>79</v>
      </c>
      <c r="U878" s="75"/>
      <c r="V878" s="8" t="str" cm="1">
        <f t="array" ref="V878">IF(SUMPRODUCT((Tableau13[NOM DE LA STRUCTURE]=Tableau13[[#This Row],[NOM DE LA STRUCTURE]])*Tableau13[MONTANT PROPOSE POUR L''ACTION])=0,"",SUMPRODUCT((Tableau13[NOM DE LA STRUCTURE]=Tableau13[[#This Row],[NOM DE LA STRUCTURE]])*Tableau13[MONTANT PROPOSE POUR L''ACTION]))</f>
        <v/>
      </c>
      <c r="W878" s="79"/>
    </row>
    <row r="879" spans="1:23" ht="33" hidden="1" customHeight="1" x14ac:dyDescent="0.25">
      <c r="A879" s="13"/>
      <c r="B879" s="84"/>
      <c r="C879" s="1"/>
      <c r="D879" s="36">
        <f>_xlfn.XLOOKUP(C879,'Export Action'!$A$3:$A$1999,'Export Action'!$X$3:$X$1999)</f>
        <v>0</v>
      </c>
      <c r="E879" s="1"/>
      <c r="F879" s="1"/>
      <c r="G879" s="68"/>
      <c r="H879" s="71"/>
      <c r="I879" s="71"/>
      <c r="J879" s="1"/>
      <c r="K879" s="1"/>
      <c r="L879" s="1"/>
      <c r="M879" s="5"/>
      <c r="N879" s="5"/>
      <c r="O879" s="5"/>
      <c r="P879" s="31"/>
      <c r="Q879" s="1"/>
      <c r="R879" s="64" t="str">
        <f>IF(OR(_xlfn.XLOOKUP(C879,'Export Action'!$A$3:$A$1999,'Export Action'!$AO$3:$AO$1999)="Communes ZRR./bassins de vie pop &gt; 50% ZRR",_xlfn.XLOOKUP(C879,'Export Action'!$A$3:$A$1999,'Export Action'!$AO$3:$AO$1999)="Contrats de relance et de transition écologique (CRTE) rural"),"Oui","Non")</f>
        <v>Non</v>
      </c>
      <c r="S879" s="73"/>
      <c r="T879" s="74">
        <f t="shared" si="15"/>
        <v>79</v>
      </c>
      <c r="U879" s="75"/>
      <c r="V879" s="8" t="str" cm="1">
        <f t="array" ref="V879">IF(SUMPRODUCT((Tableau13[NOM DE LA STRUCTURE]=Tableau13[[#This Row],[NOM DE LA STRUCTURE]])*Tableau13[MONTANT PROPOSE POUR L''ACTION])=0,"",SUMPRODUCT((Tableau13[NOM DE LA STRUCTURE]=Tableau13[[#This Row],[NOM DE LA STRUCTURE]])*Tableau13[MONTANT PROPOSE POUR L''ACTION]))</f>
        <v/>
      </c>
      <c r="W879" s="79"/>
    </row>
    <row r="880" spans="1:23" ht="33" hidden="1" customHeight="1" x14ac:dyDescent="0.25">
      <c r="A880" s="13"/>
      <c r="B880" s="84"/>
      <c r="C880" s="1"/>
      <c r="D880" s="36">
        <f>_xlfn.XLOOKUP(C880,'Export Action'!$A$3:$A$1999,'Export Action'!$X$3:$X$1999)</f>
        <v>0</v>
      </c>
      <c r="E880" s="1"/>
      <c r="F880" s="1"/>
      <c r="G880" s="68"/>
      <c r="H880" s="71"/>
      <c r="I880" s="71"/>
      <c r="J880" s="1"/>
      <c r="K880" s="1"/>
      <c r="L880" s="1"/>
      <c r="M880" s="5"/>
      <c r="N880" s="5"/>
      <c r="O880" s="5"/>
      <c r="P880" s="31"/>
      <c r="Q880" s="1"/>
      <c r="R880" s="64" t="str">
        <f>IF(OR(_xlfn.XLOOKUP(C880,'Export Action'!$A$3:$A$1999,'Export Action'!$AO$3:$AO$1999)="Communes ZRR./bassins de vie pop &gt; 50% ZRR",_xlfn.XLOOKUP(C880,'Export Action'!$A$3:$A$1999,'Export Action'!$AO$3:$AO$1999)="Contrats de relance et de transition écologique (CRTE) rural"),"Oui","Non")</f>
        <v>Non</v>
      </c>
      <c r="S880" s="73"/>
      <c r="T880" s="74">
        <f t="shared" si="15"/>
        <v>79</v>
      </c>
      <c r="U880" s="75"/>
      <c r="V880" s="8" t="str" cm="1">
        <f t="array" ref="V880">IF(SUMPRODUCT((Tableau13[NOM DE LA STRUCTURE]=Tableau13[[#This Row],[NOM DE LA STRUCTURE]])*Tableau13[MONTANT PROPOSE POUR L''ACTION])=0,"",SUMPRODUCT((Tableau13[NOM DE LA STRUCTURE]=Tableau13[[#This Row],[NOM DE LA STRUCTURE]])*Tableau13[MONTANT PROPOSE POUR L''ACTION]))</f>
        <v/>
      </c>
      <c r="W880" s="79"/>
    </row>
    <row r="881" spans="1:23" ht="33" hidden="1" customHeight="1" x14ac:dyDescent="0.25">
      <c r="A881" s="13"/>
      <c r="B881" s="84"/>
      <c r="C881" s="1"/>
      <c r="D881" s="36">
        <f>_xlfn.XLOOKUP(C881,'Export Action'!$A$3:$A$1999,'Export Action'!$X$3:$X$1999)</f>
        <v>0</v>
      </c>
      <c r="E881" s="1"/>
      <c r="F881" s="1"/>
      <c r="G881" s="68"/>
      <c r="H881" s="71"/>
      <c r="I881" s="71"/>
      <c r="J881" s="1"/>
      <c r="K881" s="1"/>
      <c r="L881" s="1"/>
      <c r="M881" s="5"/>
      <c r="N881" s="5"/>
      <c r="O881" s="5"/>
      <c r="P881" s="31"/>
      <c r="Q881" s="1"/>
      <c r="R881" s="64" t="str">
        <f>IF(OR(_xlfn.XLOOKUP(C881,'Export Action'!$A$3:$A$1999,'Export Action'!$AO$3:$AO$1999)="Communes ZRR./bassins de vie pop &gt; 50% ZRR",_xlfn.XLOOKUP(C881,'Export Action'!$A$3:$A$1999,'Export Action'!$AO$3:$AO$1999)="Contrats de relance et de transition écologique (CRTE) rural"),"Oui","Non")</f>
        <v>Non</v>
      </c>
      <c r="S881" s="73"/>
      <c r="T881" s="74">
        <f t="shared" si="15"/>
        <v>79</v>
      </c>
      <c r="U881" s="75"/>
      <c r="V881" s="8" t="str" cm="1">
        <f t="array" ref="V881">IF(SUMPRODUCT((Tableau13[NOM DE LA STRUCTURE]=Tableau13[[#This Row],[NOM DE LA STRUCTURE]])*Tableau13[MONTANT PROPOSE POUR L''ACTION])=0,"",SUMPRODUCT((Tableau13[NOM DE LA STRUCTURE]=Tableau13[[#This Row],[NOM DE LA STRUCTURE]])*Tableau13[MONTANT PROPOSE POUR L''ACTION]))</f>
        <v/>
      </c>
      <c r="W881" s="79"/>
    </row>
    <row r="882" spans="1:23" ht="33" hidden="1" customHeight="1" x14ac:dyDescent="0.25">
      <c r="A882" s="13"/>
      <c r="B882" s="84"/>
      <c r="C882" s="1"/>
      <c r="D882" s="36">
        <f>_xlfn.XLOOKUP(C882,'Export Action'!$A$3:$A$1999,'Export Action'!$X$3:$X$1999)</f>
        <v>0</v>
      </c>
      <c r="E882" s="1"/>
      <c r="F882" s="1"/>
      <c r="G882" s="68"/>
      <c r="H882" s="71"/>
      <c r="I882" s="71"/>
      <c r="J882" s="1"/>
      <c r="K882" s="1"/>
      <c r="L882" s="1"/>
      <c r="M882" s="5"/>
      <c r="N882" s="5"/>
      <c r="O882" s="5"/>
      <c r="P882" s="31"/>
      <c r="Q882" s="1"/>
      <c r="R882" s="64" t="str">
        <f>IF(OR(_xlfn.XLOOKUP(C882,'Export Action'!$A$3:$A$1999,'Export Action'!$AO$3:$AO$1999)="Communes ZRR./bassins de vie pop &gt; 50% ZRR",_xlfn.XLOOKUP(C882,'Export Action'!$A$3:$A$1999,'Export Action'!$AO$3:$AO$1999)="Contrats de relance et de transition écologique (CRTE) rural"),"Oui","Non")</f>
        <v>Non</v>
      </c>
      <c r="S882" s="73"/>
      <c r="T882" s="74">
        <f t="shared" si="15"/>
        <v>79</v>
      </c>
      <c r="U882" s="75"/>
      <c r="V882" s="8" t="str" cm="1">
        <f t="array" ref="V882">IF(SUMPRODUCT((Tableau13[NOM DE LA STRUCTURE]=Tableau13[[#This Row],[NOM DE LA STRUCTURE]])*Tableau13[MONTANT PROPOSE POUR L''ACTION])=0,"",SUMPRODUCT((Tableau13[NOM DE LA STRUCTURE]=Tableau13[[#This Row],[NOM DE LA STRUCTURE]])*Tableau13[MONTANT PROPOSE POUR L''ACTION]))</f>
        <v/>
      </c>
      <c r="W882" s="79"/>
    </row>
    <row r="883" spans="1:23" ht="33" hidden="1" customHeight="1" x14ac:dyDescent="0.25">
      <c r="A883" s="13"/>
      <c r="B883" s="84"/>
      <c r="C883" s="1"/>
      <c r="D883" s="36">
        <f>_xlfn.XLOOKUP(C883,'Export Action'!$A$3:$A$1999,'Export Action'!$X$3:$X$1999)</f>
        <v>0</v>
      </c>
      <c r="E883" s="1"/>
      <c r="F883" s="1"/>
      <c r="G883" s="68"/>
      <c r="H883" s="71"/>
      <c r="I883" s="71"/>
      <c r="J883" s="1"/>
      <c r="K883" s="1"/>
      <c r="L883" s="1"/>
      <c r="M883" s="5"/>
      <c r="N883" s="5"/>
      <c r="O883" s="5"/>
      <c r="P883" s="31"/>
      <c r="Q883" s="1"/>
      <c r="R883" s="64" t="str">
        <f>IF(OR(_xlfn.XLOOKUP(C883,'Export Action'!$A$3:$A$1999,'Export Action'!$AO$3:$AO$1999)="Communes ZRR./bassins de vie pop &gt; 50% ZRR",_xlfn.XLOOKUP(C883,'Export Action'!$A$3:$A$1999,'Export Action'!$AO$3:$AO$1999)="Contrats de relance et de transition écologique (CRTE) rural"),"Oui","Non")</f>
        <v>Non</v>
      </c>
      <c r="S883" s="73"/>
      <c r="T883" s="74">
        <f t="shared" si="15"/>
        <v>79</v>
      </c>
      <c r="U883" s="75"/>
      <c r="V883" s="8" t="str" cm="1">
        <f t="array" ref="V883">IF(SUMPRODUCT((Tableau13[NOM DE LA STRUCTURE]=Tableau13[[#This Row],[NOM DE LA STRUCTURE]])*Tableau13[MONTANT PROPOSE POUR L''ACTION])=0,"",SUMPRODUCT((Tableau13[NOM DE LA STRUCTURE]=Tableau13[[#This Row],[NOM DE LA STRUCTURE]])*Tableau13[MONTANT PROPOSE POUR L''ACTION]))</f>
        <v/>
      </c>
      <c r="W883" s="79"/>
    </row>
    <row r="884" spans="1:23" ht="33" hidden="1" customHeight="1" x14ac:dyDescent="0.25">
      <c r="A884" s="13"/>
      <c r="B884" s="84"/>
      <c r="C884" s="1"/>
      <c r="D884" s="36">
        <f>_xlfn.XLOOKUP(C884,'Export Action'!$A$3:$A$1999,'Export Action'!$X$3:$X$1999)</f>
        <v>0</v>
      </c>
      <c r="E884" s="1"/>
      <c r="F884" s="1"/>
      <c r="G884" s="68"/>
      <c r="H884" s="71"/>
      <c r="I884" s="71"/>
      <c r="J884" s="1"/>
      <c r="K884" s="1"/>
      <c r="L884" s="1"/>
      <c r="M884" s="5"/>
      <c r="N884" s="5"/>
      <c r="O884" s="5"/>
      <c r="P884" s="31"/>
      <c r="Q884" s="1"/>
      <c r="R884" s="64" t="str">
        <f>IF(OR(_xlfn.XLOOKUP(C884,'Export Action'!$A$3:$A$1999,'Export Action'!$AO$3:$AO$1999)="Communes ZRR./bassins de vie pop &gt; 50% ZRR",_xlfn.XLOOKUP(C884,'Export Action'!$A$3:$A$1999,'Export Action'!$AO$3:$AO$1999)="Contrats de relance et de transition écologique (CRTE) rural"),"Oui","Non")</f>
        <v>Non</v>
      </c>
      <c r="S884" s="73"/>
      <c r="T884" s="74">
        <f t="shared" si="15"/>
        <v>79</v>
      </c>
      <c r="U884" s="75"/>
      <c r="V884" s="8" t="str" cm="1">
        <f t="array" ref="V884">IF(SUMPRODUCT((Tableau13[NOM DE LA STRUCTURE]=Tableau13[[#This Row],[NOM DE LA STRUCTURE]])*Tableau13[MONTANT PROPOSE POUR L''ACTION])=0,"",SUMPRODUCT((Tableau13[NOM DE LA STRUCTURE]=Tableau13[[#This Row],[NOM DE LA STRUCTURE]])*Tableau13[MONTANT PROPOSE POUR L''ACTION]))</f>
        <v/>
      </c>
      <c r="W884" s="79"/>
    </row>
    <row r="885" spans="1:23" ht="33" hidden="1" customHeight="1" x14ac:dyDescent="0.25">
      <c r="A885" s="13"/>
      <c r="B885" s="84"/>
      <c r="C885" s="1"/>
      <c r="D885" s="36">
        <f>_xlfn.XLOOKUP(C885,'Export Action'!$A$3:$A$1999,'Export Action'!$X$3:$X$1999)</f>
        <v>0</v>
      </c>
      <c r="E885" s="1"/>
      <c r="F885" s="1"/>
      <c r="G885" s="68"/>
      <c r="H885" s="71"/>
      <c r="I885" s="71"/>
      <c r="J885" s="1"/>
      <c r="K885" s="1"/>
      <c r="L885" s="1"/>
      <c r="M885" s="5"/>
      <c r="N885" s="5"/>
      <c r="O885" s="5"/>
      <c r="P885" s="31"/>
      <c r="Q885" s="1"/>
      <c r="R885" s="64" t="str">
        <f>IF(OR(_xlfn.XLOOKUP(C885,'Export Action'!$A$3:$A$1999,'Export Action'!$AO$3:$AO$1999)="Communes ZRR./bassins de vie pop &gt; 50% ZRR",_xlfn.XLOOKUP(C885,'Export Action'!$A$3:$A$1999,'Export Action'!$AO$3:$AO$1999)="Contrats de relance et de transition écologique (CRTE) rural"),"Oui","Non")</f>
        <v>Non</v>
      </c>
      <c r="S885" s="73"/>
      <c r="T885" s="74">
        <f t="shared" si="15"/>
        <v>79</v>
      </c>
      <c r="U885" s="75"/>
      <c r="V885" s="8" t="str" cm="1">
        <f t="array" ref="V885">IF(SUMPRODUCT((Tableau13[NOM DE LA STRUCTURE]=Tableau13[[#This Row],[NOM DE LA STRUCTURE]])*Tableau13[MONTANT PROPOSE POUR L''ACTION])=0,"",SUMPRODUCT((Tableau13[NOM DE LA STRUCTURE]=Tableau13[[#This Row],[NOM DE LA STRUCTURE]])*Tableau13[MONTANT PROPOSE POUR L''ACTION]))</f>
        <v/>
      </c>
      <c r="W885" s="79"/>
    </row>
    <row r="886" spans="1:23" ht="33" hidden="1" customHeight="1" x14ac:dyDescent="0.25">
      <c r="A886" s="13"/>
      <c r="B886" s="84"/>
      <c r="C886" s="1"/>
      <c r="D886" s="36">
        <f>_xlfn.XLOOKUP(C886,'Export Action'!$A$3:$A$1999,'Export Action'!$X$3:$X$1999)</f>
        <v>0</v>
      </c>
      <c r="E886" s="1"/>
      <c r="F886" s="1"/>
      <c r="G886" s="68"/>
      <c r="H886" s="71"/>
      <c r="I886" s="71"/>
      <c r="J886" s="1"/>
      <c r="K886" s="1"/>
      <c r="L886" s="1"/>
      <c r="M886" s="5"/>
      <c r="N886" s="5"/>
      <c r="O886" s="5"/>
      <c r="P886" s="31"/>
      <c r="Q886" s="1"/>
      <c r="R886" s="64" t="str">
        <f>IF(OR(_xlfn.XLOOKUP(C886,'Export Action'!$A$3:$A$1999,'Export Action'!$AO$3:$AO$1999)="Communes ZRR./bassins de vie pop &gt; 50% ZRR",_xlfn.XLOOKUP(C886,'Export Action'!$A$3:$A$1999,'Export Action'!$AO$3:$AO$1999)="Contrats de relance et de transition écologique (CRTE) rural"),"Oui","Non")</f>
        <v>Non</v>
      </c>
      <c r="S886" s="73"/>
      <c r="T886" s="74">
        <f t="shared" si="15"/>
        <v>79</v>
      </c>
      <c r="U886" s="75"/>
      <c r="V886" s="8" t="str" cm="1">
        <f t="array" ref="V886">IF(SUMPRODUCT((Tableau13[NOM DE LA STRUCTURE]=Tableau13[[#This Row],[NOM DE LA STRUCTURE]])*Tableau13[MONTANT PROPOSE POUR L''ACTION])=0,"",SUMPRODUCT((Tableau13[NOM DE LA STRUCTURE]=Tableau13[[#This Row],[NOM DE LA STRUCTURE]])*Tableau13[MONTANT PROPOSE POUR L''ACTION]))</f>
        <v/>
      </c>
      <c r="W886" s="79"/>
    </row>
    <row r="887" spans="1:23" ht="33" hidden="1" customHeight="1" x14ac:dyDescent="0.25">
      <c r="A887" s="13"/>
      <c r="B887" s="84"/>
      <c r="C887" s="1"/>
      <c r="D887" s="36">
        <f>_xlfn.XLOOKUP(C887,'Export Action'!$A$3:$A$1999,'Export Action'!$X$3:$X$1999)</f>
        <v>0</v>
      </c>
      <c r="E887" s="1"/>
      <c r="F887" s="1"/>
      <c r="G887" s="68"/>
      <c r="H887" s="71"/>
      <c r="I887" s="71"/>
      <c r="J887" s="1"/>
      <c r="K887" s="1"/>
      <c r="L887" s="1"/>
      <c r="M887" s="5"/>
      <c r="N887" s="5"/>
      <c r="O887" s="5"/>
      <c r="P887" s="31"/>
      <c r="Q887" s="1"/>
      <c r="R887" s="64" t="str">
        <f>IF(OR(_xlfn.XLOOKUP(C887,'Export Action'!$A$3:$A$1999,'Export Action'!$AO$3:$AO$1999)="Communes ZRR./bassins de vie pop &gt; 50% ZRR",_xlfn.XLOOKUP(C887,'Export Action'!$A$3:$A$1999,'Export Action'!$AO$3:$AO$1999)="Contrats de relance et de transition écologique (CRTE) rural"),"Oui","Non")</f>
        <v>Non</v>
      </c>
      <c r="S887" s="73"/>
      <c r="T887" s="74">
        <f t="shared" si="15"/>
        <v>79</v>
      </c>
      <c r="U887" s="75"/>
      <c r="V887" s="8" t="str" cm="1">
        <f t="array" ref="V887">IF(SUMPRODUCT((Tableau13[NOM DE LA STRUCTURE]=Tableau13[[#This Row],[NOM DE LA STRUCTURE]])*Tableau13[MONTANT PROPOSE POUR L''ACTION])=0,"",SUMPRODUCT((Tableau13[NOM DE LA STRUCTURE]=Tableau13[[#This Row],[NOM DE LA STRUCTURE]])*Tableau13[MONTANT PROPOSE POUR L''ACTION]))</f>
        <v/>
      </c>
      <c r="W887" s="79"/>
    </row>
    <row r="888" spans="1:23" ht="33" hidden="1" customHeight="1" x14ac:dyDescent="0.25">
      <c r="A888" s="13"/>
      <c r="B888" s="84"/>
      <c r="C888" s="1"/>
      <c r="D888" s="36">
        <f>_xlfn.XLOOKUP(C888,'Export Action'!$A$3:$A$1999,'Export Action'!$X$3:$X$1999)</f>
        <v>0</v>
      </c>
      <c r="E888" s="1"/>
      <c r="F888" s="1"/>
      <c r="G888" s="68"/>
      <c r="H888" s="71"/>
      <c r="I888" s="71"/>
      <c r="J888" s="1"/>
      <c r="K888" s="1"/>
      <c r="L888" s="1"/>
      <c r="M888" s="5"/>
      <c r="N888" s="5"/>
      <c r="O888" s="5"/>
      <c r="P888" s="31"/>
      <c r="Q888" s="1"/>
      <c r="R888" s="64" t="str">
        <f>IF(OR(_xlfn.XLOOKUP(C888,'Export Action'!$A$3:$A$1999,'Export Action'!$AO$3:$AO$1999)="Communes ZRR./bassins de vie pop &gt; 50% ZRR",_xlfn.XLOOKUP(C888,'Export Action'!$A$3:$A$1999,'Export Action'!$AO$3:$AO$1999)="Contrats de relance et de transition écologique (CRTE) rural"),"Oui","Non")</f>
        <v>Non</v>
      </c>
      <c r="S888" s="73"/>
      <c r="T888" s="74">
        <f t="shared" si="15"/>
        <v>79</v>
      </c>
      <c r="U888" s="75"/>
      <c r="V888" s="8" t="str" cm="1">
        <f t="array" ref="V888">IF(SUMPRODUCT((Tableau13[NOM DE LA STRUCTURE]=Tableau13[[#This Row],[NOM DE LA STRUCTURE]])*Tableau13[MONTANT PROPOSE POUR L''ACTION])=0,"",SUMPRODUCT((Tableau13[NOM DE LA STRUCTURE]=Tableau13[[#This Row],[NOM DE LA STRUCTURE]])*Tableau13[MONTANT PROPOSE POUR L''ACTION]))</f>
        <v/>
      </c>
      <c r="W888" s="79"/>
    </row>
    <row r="889" spans="1:23" ht="33" hidden="1" customHeight="1" x14ac:dyDescent="0.25">
      <c r="A889" s="13"/>
      <c r="B889" s="84"/>
      <c r="C889" s="1"/>
      <c r="D889" s="36">
        <f>_xlfn.XLOOKUP(C889,'Export Action'!$A$3:$A$1999,'Export Action'!$X$3:$X$1999)</f>
        <v>0</v>
      </c>
      <c r="E889" s="1"/>
      <c r="F889" s="1"/>
      <c r="G889" s="68"/>
      <c r="H889" s="71"/>
      <c r="I889" s="71"/>
      <c r="J889" s="1"/>
      <c r="K889" s="1"/>
      <c r="L889" s="1"/>
      <c r="M889" s="5"/>
      <c r="N889" s="5"/>
      <c r="O889" s="5"/>
      <c r="P889" s="31"/>
      <c r="Q889" s="1"/>
      <c r="R889" s="64" t="str">
        <f>IF(OR(_xlfn.XLOOKUP(C889,'Export Action'!$A$3:$A$1999,'Export Action'!$AO$3:$AO$1999)="Communes ZRR./bassins de vie pop &gt; 50% ZRR",_xlfn.XLOOKUP(C889,'Export Action'!$A$3:$A$1999,'Export Action'!$AO$3:$AO$1999)="Contrats de relance et de transition écologique (CRTE) rural"),"Oui","Non")</f>
        <v>Non</v>
      </c>
      <c r="S889" s="73"/>
      <c r="T889" s="74">
        <f t="shared" si="15"/>
        <v>79</v>
      </c>
      <c r="U889" s="75"/>
      <c r="V889" s="8" t="str" cm="1">
        <f t="array" ref="V889">IF(SUMPRODUCT((Tableau13[NOM DE LA STRUCTURE]=Tableau13[[#This Row],[NOM DE LA STRUCTURE]])*Tableau13[MONTANT PROPOSE POUR L''ACTION])=0,"",SUMPRODUCT((Tableau13[NOM DE LA STRUCTURE]=Tableau13[[#This Row],[NOM DE LA STRUCTURE]])*Tableau13[MONTANT PROPOSE POUR L''ACTION]))</f>
        <v/>
      </c>
      <c r="W889" s="79"/>
    </row>
    <row r="890" spans="1:23" ht="33" hidden="1" customHeight="1" x14ac:dyDescent="0.25">
      <c r="A890" s="13"/>
      <c r="B890" s="84"/>
      <c r="C890" s="1"/>
      <c r="D890" s="36">
        <f>_xlfn.XLOOKUP(C890,'Export Action'!$A$3:$A$1999,'Export Action'!$X$3:$X$1999)</f>
        <v>0</v>
      </c>
      <c r="E890" s="1"/>
      <c r="F890" s="1"/>
      <c r="G890" s="68"/>
      <c r="H890" s="71"/>
      <c r="I890" s="71"/>
      <c r="J890" s="1"/>
      <c r="K890" s="1"/>
      <c r="L890" s="1"/>
      <c r="M890" s="5"/>
      <c r="N890" s="5"/>
      <c r="O890" s="5"/>
      <c r="P890" s="31"/>
      <c r="Q890" s="1"/>
      <c r="R890" s="64" t="str">
        <f>IF(OR(_xlfn.XLOOKUP(C890,'Export Action'!$A$3:$A$1999,'Export Action'!$AO$3:$AO$1999)="Communes ZRR./bassins de vie pop &gt; 50% ZRR",_xlfn.XLOOKUP(C890,'Export Action'!$A$3:$A$1999,'Export Action'!$AO$3:$AO$1999)="Contrats de relance et de transition écologique (CRTE) rural"),"Oui","Non")</f>
        <v>Non</v>
      </c>
      <c r="S890" s="73"/>
      <c r="T890" s="74">
        <f t="shared" si="15"/>
        <v>79</v>
      </c>
      <c r="U890" s="75"/>
      <c r="V890" s="8" t="str" cm="1">
        <f t="array" ref="V890">IF(SUMPRODUCT((Tableau13[NOM DE LA STRUCTURE]=Tableau13[[#This Row],[NOM DE LA STRUCTURE]])*Tableau13[MONTANT PROPOSE POUR L''ACTION])=0,"",SUMPRODUCT((Tableau13[NOM DE LA STRUCTURE]=Tableau13[[#This Row],[NOM DE LA STRUCTURE]])*Tableau13[MONTANT PROPOSE POUR L''ACTION]))</f>
        <v/>
      </c>
      <c r="W890" s="79"/>
    </row>
    <row r="891" spans="1:23" ht="33" hidden="1" customHeight="1" x14ac:dyDescent="0.25">
      <c r="A891" s="13"/>
      <c r="B891" s="84"/>
      <c r="C891" s="1"/>
      <c r="D891" s="36">
        <f>_xlfn.XLOOKUP(C891,'Export Action'!$A$3:$A$1999,'Export Action'!$X$3:$X$1999)</f>
        <v>0</v>
      </c>
      <c r="E891" s="1"/>
      <c r="F891" s="1"/>
      <c r="G891" s="68"/>
      <c r="H891" s="71"/>
      <c r="I891" s="71"/>
      <c r="J891" s="1"/>
      <c r="K891" s="1"/>
      <c r="L891" s="1"/>
      <c r="M891" s="5"/>
      <c r="N891" s="5"/>
      <c r="O891" s="5"/>
      <c r="P891" s="31"/>
      <c r="Q891" s="1"/>
      <c r="R891" s="64" t="str">
        <f>IF(OR(_xlfn.XLOOKUP(C891,'Export Action'!$A$3:$A$1999,'Export Action'!$AO$3:$AO$1999)="Communes ZRR./bassins de vie pop &gt; 50% ZRR",_xlfn.XLOOKUP(C891,'Export Action'!$A$3:$A$1999,'Export Action'!$AO$3:$AO$1999)="Contrats de relance et de transition écologique (CRTE) rural"),"Oui","Non")</f>
        <v>Non</v>
      </c>
      <c r="S891" s="73"/>
      <c r="T891" s="74">
        <f t="shared" si="15"/>
        <v>79</v>
      </c>
      <c r="U891" s="75"/>
      <c r="V891" s="8" t="str" cm="1">
        <f t="array" ref="V891">IF(SUMPRODUCT((Tableau13[NOM DE LA STRUCTURE]=Tableau13[[#This Row],[NOM DE LA STRUCTURE]])*Tableau13[MONTANT PROPOSE POUR L''ACTION])=0,"",SUMPRODUCT((Tableau13[NOM DE LA STRUCTURE]=Tableau13[[#This Row],[NOM DE LA STRUCTURE]])*Tableau13[MONTANT PROPOSE POUR L''ACTION]))</f>
        <v/>
      </c>
      <c r="W891" s="79"/>
    </row>
    <row r="892" spans="1:23" ht="33" hidden="1" customHeight="1" x14ac:dyDescent="0.25">
      <c r="A892" s="13"/>
      <c r="B892" s="84"/>
      <c r="C892" s="1"/>
      <c r="D892" s="36">
        <f>_xlfn.XLOOKUP(C892,'Export Action'!$A$3:$A$1999,'Export Action'!$X$3:$X$1999)</f>
        <v>0</v>
      </c>
      <c r="E892" s="1"/>
      <c r="F892" s="1"/>
      <c r="G892" s="68"/>
      <c r="H892" s="71"/>
      <c r="I892" s="71"/>
      <c r="J892" s="1"/>
      <c r="K892" s="1"/>
      <c r="L892" s="1"/>
      <c r="M892" s="5"/>
      <c r="N892" s="5"/>
      <c r="O892" s="5"/>
      <c r="P892" s="31"/>
      <c r="Q892" s="1"/>
      <c r="R892" s="64" t="str">
        <f>IF(OR(_xlfn.XLOOKUP(C892,'Export Action'!$A$3:$A$1999,'Export Action'!$AO$3:$AO$1999)="Communes ZRR./bassins de vie pop &gt; 50% ZRR",_xlfn.XLOOKUP(C892,'Export Action'!$A$3:$A$1999,'Export Action'!$AO$3:$AO$1999)="Contrats de relance et de transition écologique (CRTE) rural"),"Oui","Non")</f>
        <v>Non</v>
      </c>
      <c r="S892" s="73"/>
      <c r="T892" s="74">
        <f t="shared" si="15"/>
        <v>79</v>
      </c>
      <c r="U892" s="75"/>
      <c r="V892" s="8" t="str" cm="1">
        <f t="array" ref="V892">IF(SUMPRODUCT((Tableau13[NOM DE LA STRUCTURE]=Tableau13[[#This Row],[NOM DE LA STRUCTURE]])*Tableau13[MONTANT PROPOSE POUR L''ACTION])=0,"",SUMPRODUCT((Tableau13[NOM DE LA STRUCTURE]=Tableau13[[#This Row],[NOM DE LA STRUCTURE]])*Tableau13[MONTANT PROPOSE POUR L''ACTION]))</f>
        <v/>
      </c>
      <c r="W892" s="79"/>
    </row>
    <row r="893" spans="1:23" ht="33" hidden="1" customHeight="1" x14ac:dyDescent="0.25">
      <c r="A893" s="13"/>
      <c r="B893" s="84"/>
      <c r="C893" s="1"/>
      <c r="D893" s="36">
        <f>_xlfn.XLOOKUP(C893,'Export Action'!$A$3:$A$1999,'Export Action'!$X$3:$X$1999)</f>
        <v>0</v>
      </c>
      <c r="E893" s="1"/>
      <c r="F893" s="1"/>
      <c r="G893" s="68"/>
      <c r="H893" s="71"/>
      <c r="I893" s="71"/>
      <c r="J893" s="1"/>
      <c r="K893" s="1"/>
      <c r="L893" s="1"/>
      <c r="M893" s="5"/>
      <c r="N893" s="5"/>
      <c r="O893" s="5"/>
      <c r="P893" s="31"/>
      <c r="Q893" s="1"/>
      <c r="R893" s="64" t="str">
        <f>IF(OR(_xlfn.XLOOKUP(C893,'Export Action'!$A$3:$A$1999,'Export Action'!$AO$3:$AO$1999)="Communes ZRR./bassins de vie pop &gt; 50% ZRR",_xlfn.XLOOKUP(C893,'Export Action'!$A$3:$A$1999,'Export Action'!$AO$3:$AO$1999)="Contrats de relance et de transition écologique (CRTE) rural"),"Oui","Non")</f>
        <v>Non</v>
      </c>
      <c r="S893" s="73"/>
      <c r="T893" s="74">
        <f t="shared" si="15"/>
        <v>79</v>
      </c>
      <c r="U893" s="75"/>
      <c r="V893" s="8" t="str" cm="1">
        <f t="array" ref="V893">IF(SUMPRODUCT((Tableau13[NOM DE LA STRUCTURE]=Tableau13[[#This Row],[NOM DE LA STRUCTURE]])*Tableau13[MONTANT PROPOSE POUR L''ACTION])=0,"",SUMPRODUCT((Tableau13[NOM DE LA STRUCTURE]=Tableau13[[#This Row],[NOM DE LA STRUCTURE]])*Tableau13[MONTANT PROPOSE POUR L''ACTION]))</f>
        <v/>
      </c>
      <c r="W893" s="79"/>
    </row>
    <row r="894" spans="1:23" ht="33" hidden="1" customHeight="1" x14ac:dyDescent="0.25">
      <c r="A894" s="13"/>
      <c r="B894" s="84"/>
      <c r="C894" s="1"/>
      <c r="D894" s="36">
        <f>_xlfn.XLOOKUP(C894,'Export Action'!$A$3:$A$1999,'Export Action'!$X$3:$X$1999)</f>
        <v>0</v>
      </c>
      <c r="E894" s="1"/>
      <c r="F894" s="1"/>
      <c r="G894" s="68"/>
      <c r="H894" s="71"/>
      <c r="I894" s="71"/>
      <c r="J894" s="1"/>
      <c r="K894" s="1"/>
      <c r="L894" s="1"/>
      <c r="M894" s="5"/>
      <c r="N894" s="5"/>
      <c r="O894" s="5"/>
      <c r="P894" s="31"/>
      <c r="Q894" s="1"/>
      <c r="R894" s="64" t="str">
        <f>IF(OR(_xlfn.XLOOKUP(C894,'Export Action'!$A$3:$A$1999,'Export Action'!$AO$3:$AO$1999)="Communes ZRR./bassins de vie pop &gt; 50% ZRR",_xlfn.XLOOKUP(C894,'Export Action'!$A$3:$A$1999,'Export Action'!$AO$3:$AO$1999)="Contrats de relance et de transition écologique (CRTE) rural"),"Oui","Non")</f>
        <v>Non</v>
      </c>
      <c r="S894" s="73"/>
      <c r="T894" s="74">
        <f t="shared" si="15"/>
        <v>79</v>
      </c>
      <c r="U894" s="75"/>
      <c r="V894" s="8" t="str" cm="1">
        <f t="array" ref="V894">IF(SUMPRODUCT((Tableau13[NOM DE LA STRUCTURE]=Tableau13[[#This Row],[NOM DE LA STRUCTURE]])*Tableau13[MONTANT PROPOSE POUR L''ACTION])=0,"",SUMPRODUCT((Tableau13[NOM DE LA STRUCTURE]=Tableau13[[#This Row],[NOM DE LA STRUCTURE]])*Tableau13[MONTANT PROPOSE POUR L''ACTION]))</f>
        <v/>
      </c>
      <c r="W894" s="79"/>
    </row>
    <row r="895" spans="1:23" ht="33" hidden="1" customHeight="1" x14ac:dyDescent="0.25">
      <c r="A895" s="13"/>
      <c r="B895" s="84"/>
      <c r="C895" s="1"/>
      <c r="D895" s="36">
        <f>_xlfn.XLOOKUP(C895,'Export Action'!$A$3:$A$1999,'Export Action'!$X$3:$X$1999)</f>
        <v>0</v>
      </c>
      <c r="E895" s="1"/>
      <c r="F895" s="1"/>
      <c r="G895" s="68"/>
      <c r="H895" s="71"/>
      <c r="I895" s="71"/>
      <c r="J895" s="1"/>
      <c r="K895" s="1"/>
      <c r="L895" s="1"/>
      <c r="M895" s="5"/>
      <c r="N895" s="5"/>
      <c r="O895" s="5"/>
      <c r="P895" s="31"/>
      <c r="Q895" s="1"/>
      <c r="R895" s="64" t="str">
        <f>IF(OR(_xlfn.XLOOKUP(C895,'Export Action'!$A$3:$A$1999,'Export Action'!$AO$3:$AO$1999)="Communes ZRR./bassins de vie pop &gt; 50% ZRR",_xlfn.XLOOKUP(C895,'Export Action'!$A$3:$A$1999,'Export Action'!$AO$3:$AO$1999)="Contrats de relance et de transition écologique (CRTE) rural"),"Oui","Non")</f>
        <v>Non</v>
      </c>
      <c r="S895" s="73"/>
      <c r="T895" s="74">
        <f t="shared" si="15"/>
        <v>79</v>
      </c>
      <c r="U895" s="75"/>
      <c r="V895" s="8" t="str" cm="1">
        <f t="array" ref="V895">IF(SUMPRODUCT((Tableau13[NOM DE LA STRUCTURE]=Tableau13[[#This Row],[NOM DE LA STRUCTURE]])*Tableau13[MONTANT PROPOSE POUR L''ACTION])=0,"",SUMPRODUCT((Tableau13[NOM DE LA STRUCTURE]=Tableau13[[#This Row],[NOM DE LA STRUCTURE]])*Tableau13[MONTANT PROPOSE POUR L''ACTION]))</f>
        <v/>
      </c>
      <c r="W895" s="79"/>
    </row>
    <row r="896" spans="1:23" ht="33" hidden="1" customHeight="1" x14ac:dyDescent="0.25">
      <c r="A896" s="13"/>
      <c r="B896" s="84"/>
      <c r="C896" s="1"/>
      <c r="D896" s="36">
        <f>_xlfn.XLOOKUP(C896,'Export Action'!$A$3:$A$1999,'Export Action'!$X$3:$X$1999)</f>
        <v>0</v>
      </c>
      <c r="E896" s="1"/>
      <c r="F896" s="1"/>
      <c r="G896" s="68"/>
      <c r="H896" s="71"/>
      <c r="I896" s="71"/>
      <c r="J896" s="1"/>
      <c r="K896" s="1"/>
      <c r="L896" s="1"/>
      <c r="M896" s="5"/>
      <c r="N896" s="5"/>
      <c r="O896" s="5"/>
      <c r="P896" s="31"/>
      <c r="Q896" s="1"/>
      <c r="R896" s="64" t="str">
        <f>IF(OR(_xlfn.XLOOKUP(C896,'Export Action'!$A$3:$A$1999,'Export Action'!$AO$3:$AO$1999)="Communes ZRR./bassins de vie pop &gt; 50% ZRR",_xlfn.XLOOKUP(C896,'Export Action'!$A$3:$A$1999,'Export Action'!$AO$3:$AO$1999)="Contrats de relance et de transition écologique (CRTE) rural"),"Oui","Non")</f>
        <v>Non</v>
      </c>
      <c r="S896" s="73"/>
      <c r="T896" s="74">
        <f t="shared" si="15"/>
        <v>79</v>
      </c>
      <c r="U896" s="75"/>
      <c r="V896" s="8" t="str" cm="1">
        <f t="array" ref="V896">IF(SUMPRODUCT((Tableau13[NOM DE LA STRUCTURE]=Tableau13[[#This Row],[NOM DE LA STRUCTURE]])*Tableau13[MONTANT PROPOSE POUR L''ACTION])=0,"",SUMPRODUCT((Tableau13[NOM DE LA STRUCTURE]=Tableau13[[#This Row],[NOM DE LA STRUCTURE]])*Tableau13[MONTANT PROPOSE POUR L''ACTION]))</f>
        <v/>
      </c>
      <c r="W896" s="79"/>
    </row>
    <row r="897" spans="1:23" ht="33" hidden="1" customHeight="1" x14ac:dyDescent="0.25">
      <c r="A897" s="13"/>
      <c r="B897" s="84"/>
      <c r="C897" s="1"/>
      <c r="D897" s="36">
        <f>_xlfn.XLOOKUP(C897,'Export Action'!$A$3:$A$1999,'Export Action'!$X$3:$X$1999)</f>
        <v>0</v>
      </c>
      <c r="E897" s="1"/>
      <c r="F897" s="1"/>
      <c r="G897" s="68"/>
      <c r="H897" s="71"/>
      <c r="I897" s="71"/>
      <c r="J897" s="1"/>
      <c r="K897" s="1"/>
      <c r="L897" s="1"/>
      <c r="M897" s="5"/>
      <c r="N897" s="5"/>
      <c r="O897" s="5"/>
      <c r="P897" s="31"/>
      <c r="Q897" s="1"/>
      <c r="R897" s="64" t="str">
        <f>IF(OR(_xlfn.XLOOKUP(C897,'Export Action'!$A$3:$A$1999,'Export Action'!$AO$3:$AO$1999)="Communes ZRR./bassins de vie pop &gt; 50% ZRR",_xlfn.XLOOKUP(C897,'Export Action'!$A$3:$A$1999,'Export Action'!$AO$3:$AO$1999)="Contrats de relance et de transition écologique (CRTE) rural"),"Oui","Non")</f>
        <v>Non</v>
      </c>
      <c r="S897" s="73"/>
      <c r="T897" s="74">
        <f t="shared" si="15"/>
        <v>79</v>
      </c>
      <c r="U897" s="75"/>
      <c r="V897" s="8" t="str" cm="1">
        <f t="array" ref="V897">IF(SUMPRODUCT((Tableau13[NOM DE LA STRUCTURE]=Tableau13[[#This Row],[NOM DE LA STRUCTURE]])*Tableau13[MONTANT PROPOSE POUR L''ACTION])=0,"",SUMPRODUCT((Tableau13[NOM DE LA STRUCTURE]=Tableau13[[#This Row],[NOM DE LA STRUCTURE]])*Tableau13[MONTANT PROPOSE POUR L''ACTION]))</f>
        <v/>
      </c>
      <c r="W897" s="79"/>
    </row>
    <row r="898" spans="1:23" ht="33" hidden="1" customHeight="1" x14ac:dyDescent="0.25">
      <c r="A898" s="13"/>
      <c r="B898" s="84"/>
      <c r="C898" s="1"/>
      <c r="D898" s="36">
        <f>_xlfn.XLOOKUP(C898,'Export Action'!$A$3:$A$1999,'Export Action'!$X$3:$X$1999)</f>
        <v>0</v>
      </c>
      <c r="E898" s="1"/>
      <c r="F898" s="1"/>
      <c r="G898" s="68"/>
      <c r="H898" s="71"/>
      <c r="I898" s="71"/>
      <c r="J898" s="1"/>
      <c r="K898" s="1"/>
      <c r="L898" s="1"/>
      <c r="M898" s="5"/>
      <c r="N898" s="5"/>
      <c r="O898" s="5"/>
      <c r="P898" s="31"/>
      <c r="Q898" s="1"/>
      <c r="R898" s="64" t="str">
        <f>IF(OR(_xlfn.XLOOKUP(C898,'Export Action'!$A$3:$A$1999,'Export Action'!$AO$3:$AO$1999)="Communes ZRR./bassins de vie pop &gt; 50% ZRR",_xlfn.XLOOKUP(C898,'Export Action'!$A$3:$A$1999,'Export Action'!$AO$3:$AO$1999)="Contrats de relance et de transition écologique (CRTE) rural"),"Oui","Non")</f>
        <v>Non</v>
      </c>
      <c r="S898" s="73"/>
      <c r="T898" s="74">
        <f t="shared" si="15"/>
        <v>79</v>
      </c>
      <c r="U898" s="75"/>
      <c r="V898" s="8" t="str" cm="1">
        <f t="array" ref="V898">IF(SUMPRODUCT((Tableau13[NOM DE LA STRUCTURE]=Tableau13[[#This Row],[NOM DE LA STRUCTURE]])*Tableau13[MONTANT PROPOSE POUR L''ACTION])=0,"",SUMPRODUCT((Tableau13[NOM DE LA STRUCTURE]=Tableau13[[#This Row],[NOM DE LA STRUCTURE]])*Tableau13[MONTANT PROPOSE POUR L''ACTION]))</f>
        <v/>
      </c>
      <c r="W898" s="79"/>
    </row>
    <row r="899" spans="1:23" ht="33" hidden="1" customHeight="1" x14ac:dyDescent="0.25">
      <c r="A899" s="13"/>
      <c r="B899" s="84"/>
      <c r="C899" s="1"/>
      <c r="D899" s="36">
        <f>_xlfn.XLOOKUP(C899,'Export Action'!$A$3:$A$1999,'Export Action'!$X$3:$X$1999)</f>
        <v>0</v>
      </c>
      <c r="E899" s="1"/>
      <c r="F899" s="1"/>
      <c r="G899" s="68"/>
      <c r="H899" s="71"/>
      <c r="I899" s="71"/>
      <c r="J899" s="1"/>
      <c r="K899" s="1"/>
      <c r="L899" s="1"/>
      <c r="M899" s="5"/>
      <c r="N899" s="5"/>
      <c r="O899" s="5"/>
      <c r="P899" s="31"/>
      <c r="Q899" s="1"/>
      <c r="R899" s="64" t="str">
        <f>IF(OR(_xlfn.XLOOKUP(C899,'Export Action'!$A$3:$A$1999,'Export Action'!$AO$3:$AO$1999)="Communes ZRR./bassins de vie pop &gt; 50% ZRR",_xlfn.XLOOKUP(C899,'Export Action'!$A$3:$A$1999,'Export Action'!$AO$3:$AO$1999)="Contrats de relance et de transition écologique (CRTE) rural"),"Oui","Non")</f>
        <v>Non</v>
      </c>
      <c r="S899" s="73"/>
      <c r="T899" s="74">
        <f t="shared" si="15"/>
        <v>79</v>
      </c>
      <c r="U899" s="75"/>
      <c r="V899" s="8" t="str" cm="1">
        <f t="array" ref="V899">IF(SUMPRODUCT((Tableau13[NOM DE LA STRUCTURE]=Tableau13[[#This Row],[NOM DE LA STRUCTURE]])*Tableau13[MONTANT PROPOSE POUR L''ACTION])=0,"",SUMPRODUCT((Tableau13[NOM DE LA STRUCTURE]=Tableau13[[#This Row],[NOM DE LA STRUCTURE]])*Tableau13[MONTANT PROPOSE POUR L''ACTION]))</f>
        <v/>
      </c>
      <c r="W899" s="79"/>
    </row>
    <row r="900" spans="1:23" ht="33" hidden="1" customHeight="1" x14ac:dyDescent="0.25">
      <c r="A900" s="13"/>
      <c r="B900" s="84"/>
      <c r="C900" s="1"/>
      <c r="D900" s="36">
        <f>_xlfn.XLOOKUP(C900,'Export Action'!$A$3:$A$1999,'Export Action'!$X$3:$X$1999)</f>
        <v>0</v>
      </c>
      <c r="E900" s="1"/>
      <c r="F900" s="1"/>
      <c r="G900" s="68"/>
      <c r="H900" s="71"/>
      <c r="I900" s="71"/>
      <c r="J900" s="1"/>
      <c r="K900" s="1"/>
      <c r="L900" s="1"/>
      <c r="M900" s="5"/>
      <c r="N900" s="5"/>
      <c r="O900" s="5"/>
      <c r="P900" s="31"/>
      <c r="Q900" s="1"/>
      <c r="R900" s="64" t="str">
        <f>IF(OR(_xlfn.XLOOKUP(C900,'Export Action'!$A$3:$A$1999,'Export Action'!$AO$3:$AO$1999)="Communes ZRR./bassins de vie pop &gt; 50% ZRR",_xlfn.XLOOKUP(C900,'Export Action'!$A$3:$A$1999,'Export Action'!$AO$3:$AO$1999)="Contrats de relance et de transition écologique (CRTE) rural"),"Oui","Non")</f>
        <v>Non</v>
      </c>
      <c r="S900" s="73"/>
      <c r="T900" s="74">
        <f t="shared" si="15"/>
        <v>79</v>
      </c>
      <c r="U900" s="75"/>
      <c r="V900" s="8" t="str" cm="1">
        <f t="array" ref="V900">IF(SUMPRODUCT((Tableau13[NOM DE LA STRUCTURE]=Tableau13[[#This Row],[NOM DE LA STRUCTURE]])*Tableau13[MONTANT PROPOSE POUR L''ACTION])=0,"",SUMPRODUCT((Tableau13[NOM DE LA STRUCTURE]=Tableau13[[#This Row],[NOM DE LA STRUCTURE]])*Tableau13[MONTANT PROPOSE POUR L''ACTION]))</f>
        <v/>
      </c>
      <c r="W900" s="79"/>
    </row>
    <row r="901" spans="1:23" ht="33" hidden="1" customHeight="1" x14ac:dyDescent="0.25">
      <c r="A901" s="13"/>
      <c r="B901" s="84"/>
      <c r="C901" s="1"/>
      <c r="D901" s="36">
        <f>_xlfn.XLOOKUP(C901,'Export Action'!$A$3:$A$1999,'Export Action'!$X$3:$X$1999)</f>
        <v>0</v>
      </c>
      <c r="E901" s="1"/>
      <c r="F901" s="1"/>
      <c r="G901" s="68"/>
      <c r="H901" s="71"/>
      <c r="I901" s="71"/>
      <c r="J901" s="1"/>
      <c r="K901" s="1"/>
      <c r="L901" s="1"/>
      <c r="M901" s="5"/>
      <c r="N901" s="5"/>
      <c r="O901" s="5"/>
      <c r="P901" s="31"/>
      <c r="Q901" s="1"/>
      <c r="R901" s="64" t="str">
        <f>IF(OR(_xlfn.XLOOKUP(C901,'Export Action'!$A$3:$A$1999,'Export Action'!$AO$3:$AO$1999)="Communes ZRR./bassins de vie pop &gt; 50% ZRR",_xlfn.XLOOKUP(C901,'Export Action'!$A$3:$A$1999,'Export Action'!$AO$3:$AO$1999)="Contrats de relance et de transition écologique (CRTE) rural"),"Oui","Non")</f>
        <v>Non</v>
      </c>
      <c r="S901" s="73"/>
      <c r="T901" s="74">
        <f t="shared" si="15"/>
        <v>79</v>
      </c>
      <c r="U901" s="75"/>
      <c r="V901" s="8" t="str" cm="1">
        <f t="array" ref="V901">IF(SUMPRODUCT((Tableau13[NOM DE LA STRUCTURE]=Tableau13[[#This Row],[NOM DE LA STRUCTURE]])*Tableau13[MONTANT PROPOSE POUR L''ACTION])=0,"",SUMPRODUCT((Tableau13[NOM DE LA STRUCTURE]=Tableau13[[#This Row],[NOM DE LA STRUCTURE]])*Tableau13[MONTANT PROPOSE POUR L''ACTION]))</f>
        <v/>
      </c>
      <c r="W901" s="79"/>
    </row>
    <row r="902" spans="1:23" ht="33" hidden="1" customHeight="1" x14ac:dyDescent="0.25">
      <c r="A902" s="13"/>
      <c r="B902" s="84"/>
      <c r="C902" s="1"/>
      <c r="D902" s="36">
        <f>_xlfn.XLOOKUP(C902,'Export Action'!$A$3:$A$1999,'Export Action'!$X$3:$X$1999)</f>
        <v>0</v>
      </c>
      <c r="E902" s="1"/>
      <c r="F902" s="1"/>
      <c r="G902" s="68"/>
      <c r="H902" s="71"/>
      <c r="I902" s="71"/>
      <c r="J902" s="1"/>
      <c r="K902" s="1"/>
      <c r="L902" s="1"/>
      <c r="M902" s="5"/>
      <c r="N902" s="5"/>
      <c r="O902" s="5"/>
      <c r="P902" s="31"/>
      <c r="Q902" s="1"/>
      <c r="R902" s="64" t="str">
        <f>IF(OR(_xlfn.XLOOKUP(C902,'Export Action'!$A$3:$A$1999,'Export Action'!$AO$3:$AO$1999)="Communes ZRR./bassins de vie pop &gt; 50% ZRR",_xlfn.XLOOKUP(C902,'Export Action'!$A$3:$A$1999,'Export Action'!$AO$3:$AO$1999)="Contrats de relance et de transition écologique (CRTE) rural"),"Oui","Non")</f>
        <v>Non</v>
      </c>
      <c r="S902" s="73"/>
      <c r="T902" s="74">
        <f t="shared" si="15"/>
        <v>79</v>
      </c>
      <c r="U902" s="75"/>
      <c r="V902" s="8" t="str" cm="1">
        <f t="array" ref="V902">IF(SUMPRODUCT((Tableau13[NOM DE LA STRUCTURE]=Tableau13[[#This Row],[NOM DE LA STRUCTURE]])*Tableau13[MONTANT PROPOSE POUR L''ACTION])=0,"",SUMPRODUCT((Tableau13[NOM DE LA STRUCTURE]=Tableau13[[#This Row],[NOM DE LA STRUCTURE]])*Tableau13[MONTANT PROPOSE POUR L''ACTION]))</f>
        <v/>
      </c>
      <c r="W902" s="79"/>
    </row>
    <row r="903" spans="1:23" ht="33" hidden="1" customHeight="1" x14ac:dyDescent="0.25">
      <c r="A903" s="13"/>
      <c r="B903" s="84"/>
      <c r="C903" s="1"/>
      <c r="D903" s="36">
        <f>_xlfn.XLOOKUP(C903,'Export Action'!$A$3:$A$1999,'Export Action'!$X$3:$X$1999)</f>
        <v>0</v>
      </c>
      <c r="E903" s="1"/>
      <c r="F903" s="1"/>
      <c r="G903" s="68"/>
      <c r="H903" s="71"/>
      <c r="I903" s="71"/>
      <c r="J903" s="1"/>
      <c r="K903" s="1"/>
      <c r="L903" s="1"/>
      <c r="M903" s="5"/>
      <c r="N903" s="5"/>
      <c r="O903" s="5"/>
      <c r="P903" s="31"/>
      <c r="Q903" s="1"/>
      <c r="R903" s="64" t="str">
        <f>IF(OR(_xlfn.XLOOKUP(C903,'Export Action'!$A$3:$A$1999,'Export Action'!$AO$3:$AO$1999)="Communes ZRR./bassins de vie pop &gt; 50% ZRR",_xlfn.XLOOKUP(C903,'Export Action'!$A$3:$A$1999,'Export Action'!$AO$3:$AO$1999)="Contrats de relance et de transition écologique (CRTE) rural"),"Oui","Non")</f>
        <v>Non</v>
      </c>
      <c r="S903" s="73"/>
      <c r="T903" s="74">
        <f t="shared" si="15"/>
        <v>79</v>
      </c>
      <c r="U903" s="75"/>
      <c r="V903" s="8" t="str" cm="1">
        <f t="array" ref="V903">IF(SUMPRODUCT((Tableau13[NOM DE LA STRUCTURE]=Tableau13[[#This Row],[NOM DE LA STRUCTURE]])*Tableau13[MONTANT PROPOSE POUR L''ACTION])=0,"",SUMPRODUCT((Tableau13[NOM DE LA STRUCTURE]=Tableau13[[#This Row],[NOM DE LA STRUCTURE]])*Tableau13[MONTANT PROPOSE POUR L''ACTION]))</f>
        <v/>
      </c>
      <c r="W903" s="79"/>
    </row>
    <row r="904" spans="1:23" ht="33" hidden="1" customHeight="1" x14ac:dyDescent="0.25">
      <c r="A904" s="13"/>
      <c r="B904" s="84"/>
      <c r="C904" s="1"/>
      <c r="D904" s="36">
        <f>_xlfn.XLOOKUP(C904,'Export Action'!$A$3:$A$1999,'Export Action'!$X$3:$X$1999)</f>
        <v>0</v>
      </c>
      <c r="E904" s="1"/>
      <c r="F904" s="1"/>
      <c r="G904" s="68"/>
      <c r="H904" s="71"/>
      <c r="I904" s="71"/>
      <c r="J904" s="1"/>
      <c r="K904" s="1"/>
      <c r="L904" s="1"/>
      <c r="M904" s="5"/>
      <c r="N904" s="5"/>
      <c r="O904" s="5"/>
      <c r="P904" s="31"/>
      <c r="Q904" s="1"/>
      <c r="R904" s="64" t="str">
        <f>IF(OR(_xlfn.XLOOKUP(C904,'Export Action'!$A$3:$A$1999,'Export Action'!$AO$3:$AO$1999)="Communes ZRR./bassins de vie pop &gt; 50% ZRR",_xlfn.XLOOKUP(C904,'Export Action'!$A$3:$A$1999,'Export Action'!$AO$3:$AO$1999)="Contrats de relance et de transition écologique (CRTE) rural"),"Oui","Non")</f>
        <v>Non</v>
      </c>
      <c r="S904" s="73"/>
      <c r="T904" s="74">
        <f t="shared" si="15"/>
        <v>79</v>
      </c>
      <c r="U904" s="75"/>
      <c r="V904" s="8" t="str" cm="1">
        <f t="array" ref="V904">IF(SUMPRODUCT((Tableau13[NOM DE LA STRUCTURE]=Tableau13[[#This Row],[NOM DE LA STRUCTURE]])*Tableau13[MONTANT PROPOSE POUR L''ACTION])=0,"",SUMPRODUCT((Tableau13[NOM DE LA STRUCTURE]=Tableau13[[#This Row],[NOM DE LA STRUCTURE]])*Tableau13[MONTANT PROPOSE POUR L''ACTION]))</f>
        <v/>
      </c>
      <c r="W904" s="79"/>
    </row>
    <row r="905" spans="1:23" ht="33" hidden="1" customHeight="1" x14ac:dyDescent="0.25">
      <c r="A905" s="13"/>
      <c r="B905" s="84"/>
      <c r="C905" s="1"/>
      <c r="D905" s="36">
        <f>_xlfn.XLOOKUP(C905,'Export Action'!$A$3:$A$1999,'Export Action'!$X$3:$X$1999)</f>
        <v>0</v>
      </c>
      <c r="E905" s="1"/>
      <c r="F905" s="1"/>
      <c r="G905" s="68"/>
      <c r="H905" s="71"/>
      <c r="I905" s="71"/>
      <c r="J905" s="1"/>
      <c r="K905" s="1"/>
      <c r="L905" s="1"/>
      <c r="M905" s="5"/>
      <c r="N905" s="5"/>
      <c r="O905" s="5"/>
      <c r="P905" s="31"/>
      <c r="Q905" s="1"/>
      <c r="R905" s="64" t="str">
        <f>IF(OR(_xlfn.XLOOKUP(C905,'Export Action'!$A$3:$A$1999,'Export Action'!$AO$3:$AO$1999)="Communes ZRR./bassins de vie pop &gt; 50% ZRR",_xlfn.XLOOKUP(C905,'Export Action'!$A$3:$A$1999,'Export Action'!$AO$3:$AO$1999)="Contrats de relance et de transition écologique (CRTE) rural"),"Oui","Non")</f>
        <v>Non</v>
      </c>
      <c r="S905" s="73"/>
      <c r="T905" s="74">
        <f t="shared" si="15"/>
        <v>79</v>
      </c>
      <c r="U905" s="75"/>
      <c r="V905" s="8" t="str" cm="1">
        <f t="array" ref="V905">IF(SUMPRODUCT((Tableau13[NOM DE LA STRUCTURE]=Tableau13[[#This Row],[NOM DE LA STRUCTURE]])*Tableau13[MONTANT PROPOSE POUR L''ACTION])=0,"",SUMPRODUCT((Tableau13[NOM DE LA STRUCTURE]=Tableau13[[#This Row],[NOM DE LA STRUCTURE]])*Tableau13[MONTANT PROPOSE POUR L''ACTION]))</f>
        <v/>
      </c>
      <c r="W905" s="79"/>
    </row>
    <row r="906" spans="1:23" ht="33" hidden="1" customHeight="1" x14ac:dyDescent="0.25">
      <c r="A906" s="13"/>
      <c r="B906" s="84"/>
      <c r="C906" s="1"/>
      <c r="D906" s="36">
        <f>_xlfn.XLOOKUP(C906,'Export Action'!$A$3:$A$1999,'Export Action'!$X$3:$X$1999)</f>
        <v>0</v>
      </c>
      <c r="E906" s="1"/>
      <c r="F906" s="1"/>
      <c r="G906" s="68"/>
      <c r="H906" s="71"/>
      <c r="I906" s="71"/>
      <c r="J906" s="1"/>
      <c r="K906" s="1"/>
      <c r="L906" s="1"/>
      <c r="M906" s="5"/>
      <c r="N906" s="5"/>
      <c r="O906" s="5"/>
      <c r="P906" s="31"/>
      <c r="Q906" s="1"/>
      <c r="R906" s="64" t="str">
        <f>IF(OR(_xlfn.XLOOKUP(C906,'Export Action'!$A$3:$A$1999,'Export Action'!$AO$3:$AO$1999)="Communes ZRR./bassins de vie pop &gt; 50% ZRR",_xlfn.XLOOKUP(C906,'Export Action'!$A$3:$A$1999,'Export Action'!$AO$3:$AO$1999)="Contrats de relance et de transition écologique (CRTE) rural"),"Oui","Non")</f>
        <v>Non</v>
      </c>
      <c r="S906" s="73"/>
      <c r="T906" s="74">
        <f t="shared" si="15"/>
        <v>79</v>
      </c>
      <c r="U906" s="75"/>
      <c r="V906" s="8" t="str" cm="1">
        <f t="array" ref="V906">IF(SUMPRODUCT((Tableau13[NOM DE LA STRUCTURE]=Tableau13[[#This Row],[NOM DE LA STRUCTURE]])*Tableau13[MONTANT PROPOSE POUR L''ACTION])=0,"",SUMPRODUCT((Tableau13[NOM DE LA STRUCTURE]=Tableau13[[#This Row],[NOM DE LA STRUCTURE]])*Tableau13[MONTANT PROPOSE POUR L''ACTION]))</f>
        <v/>
      </c>
      <c r="W906" s="79"/>
    </row>
    <row r="907" spans="1:23" ht="33" hidden="1" customHeight="1" x14ac:dyDescent="0.25">
      <c r="A907" s="13"/>
      <c r="B907" s="84"/>
      <c r="C907" s="1"/>
      <c r="D907" s="36">
        <f>_xlfn.XLOOKUP(C907,'Export Action'!$A$3:$A$1999,'Export Action'!$X$3:$X$1999)</f>
        <v>0</v>
      </c>
      <c r="E907" s="1"/>
      <c r="F907" s="1"/>
      <c r="G907" s="68"/>
      <c r="H907" s="71"/>
      <c r="I907" s="71"/>
      <c r="J907" s="1"/>
      <c r="K907" s="1"/>
      <c r="L907" s="1"/>
      <c r="M907" s="5"/>
      <c r="N907" s="5"/>
      <c r="O907" s="5"/>
      <c r="P907" s="31"/>
      <c r="Q907" s="1"/>
      <c r="R907" s="64" t="str">
        <f>IF(OR(_xlfn.XLOOKUP(C907,'Export Action'!$A$3:$A$1999,'Export Action'!$AO$3:$AO$1999)="Communes ZRR./bassins de vie pop &gt; 50% ZRR",_xlfn.XLOOKUP(C907,'Export Action'!$A$3:$A$1999,'Export Action'!$AO$3:$AO$1999)="Contrats de relance et de transition écologique (CRTE) rural"),"Oui","Non")</f>
        <v>Non</v>
      </c>
      <c r="S907" s="73"/>
      <c r="T907" s="74">
        <f t="shared" si="15"/>
        <v>79</v>
      </c>
      <c r="U907" s="75"/>
      <c r="V907" s="8" t="str" cm="1">
        <f t="array" ref="V907">IF(SUMPRODUCT((Tableau13[NOM DE LA STRUCTURE]=Tableau13[[#This Row],[NOM DE LA STRUCTURE]])*Tableau13[MONTANT PROPOSE POUR L''ACTION])=0,"",SUMPRODUCT((Tableau13[NOM DE LA STRUCTURE]=Tableau13[[#This Row],[NOM DE LA STRUCTURE]])*Tableau13[MONTANT PROPOSE POUR L''ACTION]))</f>
        <v/>
      </c>
      <c r="W907" s="79"/>
    </row>
    <row r="908" spans="1:23" ht="33" hidden="1" customHeight="1" x14ac:dyDescent="0.25">
      <c r="A908" s="13"/>
      <c r="B908" s="84"/>
      <c r="C908" s="1"/>
      <c r="D908" s="36">
        <f>_xlfn.XLOOKUP(C908,'Export Action'!$A$3:$A$1999,'Export Action'!$X$3:$X$1999)</f>
        <v>0</v>
      </c>
      <c r="E908" s="1"/>
      <c r="F908" s="1"/>
      <c r="G908" s="68"/>
      <c r="H908" s="71"/>
      <c r="I908" s="71"/>
      <c r="J908" s="1"/>
      <c r="K908" s="1"/>
      <c r="L908" s="1"/>
      <c r="M908" s="5"/>
      <c r="N908" s="5"/>
      <c r="O908" s="5"/>
      <c r="P908" s="31"/>
      <c r="Q908" s="1"/>
      <c r="R908" s="64" t="str">
        <f>IF(OR(_xlfn.XLOOKUP(C908,'Export Action'!$A$3:$A$1999,'Export Action'!$AO$3:$AO$1999)="Communes ZRR./bassins de vie pop &gt; 50% ZRR",_xlfn.XLOOKUP(C908,'Export Action'!$A$3:$A$1999,'Export Action'!$AO$3:$AO$1999)="Contrats de relance et de transition écologique (CRTE) rural"),"Oui","Non")</f>
        <v>Non</v>
      </c>
      <c r="S908" s="73"/>
      <c r="T908" s="74">
        <f t="shared" si="15"/>
        <v>79</v>
      </c>
      <c r="U908" s="75"/>
      <c r="V908" s="8" t="str" cm="1">
        <f t="array" ref="V908">IF(SUMPRODUCT((Tableau13[NOM DE LA STRUCTURE]=Tableau13[[#This Row],[NOM DE LA STRUCTURE]])*Tableau13[MONTANT PROPOSE POUR L''ACTION])=0,"",SUMPRODUCT((Tableau13[NOM DE LA STRUCTURE]=Tableau13[[#This Row],[NOM DE LA STRUCTURE]])*Tableau13[MONTANT PROPOSE POUR L''ACTION]))</f>
        <v/>
      </c>
      <c r="W908" s="79"/>
    </row>
    <row r="909" spans="1:23" ht="33" hidden="1" customHeight="1" x14ac:dyDescent="0.25">
      <c r="A909" s="13"/>
      <c r="B909" s="84"/>
      <c r="C909" s="1"/>
      <c r="D909" s="36">
        <f>_xlfn.XLOOKUP(C909,'Export Action'!$A$3:$A$1999,'Export Action'!$X$3:$X$1999)</f>
        <v>0</v>
      </c>
      <c r="E909" s="1"/>
      <c r="F909" s="1"/>
      <c r="G909" s="68"/>
      <c r="H909" s="71"/>
      <c r="I909" s="71"/>
      <c r="J909" s="1"/>
      <c r="K909" s="1"/>
      <c r="L909" s="1"/>
      <c r="M909" s="5"/>
      <c r="N909" s="5"/>
      <c r="O909" s="5"/>
      <c r="P909" s="31"/>
      <c r="Q909" s="1"/>
      <c r="R909" s="64" t="str">
        <f>IF(OR(_xlfn.XLOOKUP(C909,'Export Action'!$A$3:$A$1999,'Export Action'!$AO$3:$AO$1999)="Communes ZRR./bassins de vie pop &gt; 50% ZRR",_xlfn.XLOOKUP(C909,'Export Action'!$A$3:$A$1999,'Export Action'!$AO$3:$AO$1999)="Contrats de relance et de transition écologique (CRTE) rural"),"Oui","Non")</f>
        <v>Non</v>
      </c>
      <c r="S909" s="73"/>
      <c r="T909" s="74">
        <f t="shared" si="15"/>
        <v>79</v>
      </c>
      <c r="U909" s="75"/>
      <c r="V909" s="8" t="str" cm="1">
        <f t="array" ref="V909">IF(SUMPRODUCT((Tableau13[NOM DE LA STRUCTURE]=Tableau13[[#This Row],[NOM DE LA STRUCTURE]])*Tableau13[MONTANT PROPOSE POUR L''ACTION])=0,"",SUMPRODUCT((Tableau13[NOM DE LA STRUCTURE]=Tableau13[[#This Row],[NOM DE LA STRUCTURE]])*Tableau13[MONTANT PROPOSE POUR L''ACTION]))</f>
        <v/>
      </c>
      <c r="W909" s="79"/>
    </row>
    <row r="910" spans="1:23" ht="33" hidden="1" customHeight="1" x14ac:dyDescent="0.25">
      <c r="A910" s="13"/>
      <c r="B910" s="84"/>
      <c r="C910" s="1"/>
      <c r="D910" s="36">
        <f>_xlfn.XLOOKUP(C910,'Export Action'!$A$3:$A$1999,'Export Action'!$X$3:$X$1999)</f>
        <v>0</v>
      </c>
      <c r="E910" s="1"/>
      <c r="F910" s="1"/>
      <c r="G910" s="68"/>
      <c r="H910" s="71"/>
      <c r="I910" s="71"/>
      <c r="J910" s="1"/>
      <c r="K910" s="1"/>
      <c r="L910" s="1"/>
      <c r="M910" s="5"/>
      <c r="N910" s="5"/>
      <c r="O910" s="5"/>
      <c r="P910" s="31"/>
      <c r="Q910" s="1"/>
      <c r="R910" s="64" t="str">
        <f>IF(OR(_xlfn.XLOOKUP(C910,'Export Action'!$A$3:$A$1999,'Export Action'!$AO$3:$AO$1999)="Communes ZRR./bassins de vie pop &gt; 50% ZRR",_xlfn.XLOOKUP(C910,'Export Action'!$A$3:$A$1999,'Export Action'!$AO$3:$AO$1999)="Contrats de relance et de transition écologique (CRTE) rural"),"Oui","Non")</f>
        <v>Non</v>
      </c>
      <c r="S910" s="73"/>
      <c r="T910" s="74">
        <f t="shared" si="15"/>
        <v>79</v>
      </c>
      <c r="U910" s="75"/>
      <c r="V910" s="8" t="str" cm="1">
        <f t="array" ref="V910">IF(SUMPRODUCT((Tableau13[NOM DE LA STRUCTURE]=Tableau13[[#This Row],[NOM DE LA STRUCTURE]])*Tableau13[MONTANT PROPOSE POUR L''ACTION])=0,"",SUMPRODUCT((Tableau13[NOM DE LA STRUCTURE]=Tableau13[[#This Row],[NOM DE LA STRUCTURE]])*Tableau13[MONTANT PROPOSE POUR L''ACTION]))</f>
        <v/>
      </c>
      <c r="W910" s="79"/>
    </row>
    <row r="911" spans="1:23" ht="33" hidden="1" customHeight="1" x14ac:dyDescent="0.25">
      <c r="A911" s="13"/>
      <c r="B911" s="84"/>
      <c r="C911" s="1"/>
      <c r="D911" s="36">
        <f>_xlfn.XLOOKUP(C911,'Export Action'!$A$3:$A$1999,'Export Action'!$X$3:$X$1999)</f>
        <v>0</v>
      </c>
      <c r="E911" s="1"/>
      <c r="F911" s="1"/>
      <c r="G911" s="68"/>
      <c r="H911" s="71"/>
      <c r="I911" s="71"/>
      <c r="J911" s="1"/>
      <c r="K911" s="1"/>
      <c r="L911" s="1"/>
      <c r="M911" s="5"/>
      <c r="N911" s="5"/>
      <c r="O911" s="5"/>
      <c r="P911" s="31"/>
      <c r="Q911" s="1"/>
      <c r="R911" s="64" t="str">
        <f>IF(OR(_xlfn.XLOOKUP(C911,'Export Action'!$A$3:$A$1999,'Export Action'!$AO$3:$AO$1999)="Communes ZRR./bassins de vie pop &gt; 50% ZRR",_xlfn.XLOOKUP(C911,'Export Action'!$A$3:$A$1999,'Export Action'!$AO$3:$AO$1999)="Contrats de relance et de transition écologique (CRTE) rural"),"Oui","Non")</f>
        <v>Non</v>
      </c>
      <c r="S911" s="73"/>
      <c r="T911" s="74">
        <f t="shared" si="15"/>
        <v>79</v>
      </c>
      <c r="U911" s="75"/>
      <c r="V911" s="8" t="str" cm="1">
        <f t="array" ref="V911">IF(SUMPRODUCT((Tableau13[NOM DE LA STRUCTURE]=Tableau13[[#This Row],[NOM DE LA STRUCTURE]])*Tableau13[MONTANT PROPOSE POUR L''ACTION])=0,"",SUMPRODUCT((Tableau13[NOM DE LA STRUCTURE]=Tableau13[[#This Row],[NOM DE LA STRUCTURE]])*Tableau13[MONTANT PROPOSE POUR L''ACTION]))</f>
        <v/>
      </c>
      <c r="W911" s="79"/>
    </row>
    <row r="912" spans="1:23" ht="33" hidden="1" customHeight="1" x14ac:dyDescent="0.25">
      <c r="A912" s="13"/>
      <c r="B912" s="84"/>
      <c r="C912" s="1"/>
      <c r="D912" s="36">
        <f>_xlfn.XLOOKUP(C912,'Export Action'!$A$3:$A$1999,'Export Action'!$X$3:$X$1999)</f>
        <v>0</v>
      </c>
      <c r="E912" s="1"/>
      <c r="F912" s="1"/>
      <c r="G912" s="68"/>
      <c r="H912" s="71"/>
      <c r="I912" s="71"/>
      <c r="J912" s="1"/>
      <c r="K912" s="1"/>
      <c r="L912" s="1"/>
      <c r="M912" s="5"/>
      <c r="N912" s="5"/>
      <c r="O912" s="5"/>
      <c r="P912" s="31"/>
      <c r="Q912" s="1"/>
      <c r="R912" s="64" t="str">
        <f>IF(OR(_xlfn.XLOOKUP(C912,'Export Action'!$A$3:$A$1999,'Export Action'!$AO$3:$AO$1999)="Communes ZRR./bassins de vie pop &gt; 50% ZRR",_xlfn.XLOOKUP(C912,'Export Action'!$A$3:$A$1999,'Export Action'!$AO$3:$AO$1999)="Contrats de relance et de transition écologique (CRTE) rural"),"Oui","Non")</f>
        <v>Non</v>
      </c>
      <c r="S912" s="73"/>
      <c r="T912" s="74">
        <f t="shared" si="15"/>
        <v>79</v>
      </c>
      <c r="U912" s="75"/>
      <c r="V912" s="8" t="str" cm="1">
        <f t="array" ref="V912">IF(SUMPRODUCT((Tableau13[NOM DE LA STRUCTURE]=Tableau13[[#This Row],[NOM DE LA STRUCTURE]])*Tableau13[MONTANT PROPOSE POUR L''ACTION])=0,"",SUMPRODUCT((Tableau13[NOM DE LA STRUCTURE]=Tableau13[[#This Row],[NOM DE LA STRUCTURE]])*Tableau13[MONTANT PROPOSE POUR L''ACTION]))</f>
        <v/>
      </c>
      <c r="W912" s="79"/>
    </row>
    <row r="913" spans="1:23" ht="33" hidden="1" customHeight="1" x14ac:dyDescent="0.25">
      <c r="A913" s="13"/>
      <c r="B913" s="84"/>
      <c r="C913" s="1"/>
      <c r="D913" s="36">
        <f>_xlfn.XLOOKUP(C913,'Export Action'!$A$3:$A$1999,'Export Action'!$X$3:$X$1999)</f>
        <v>0</v>
      </c>
      <c r="E913" s="1"/>
      <c r="F913" s="1"/>
      <c r="G913" s="68"/>
      <c r="H913" s="71"/>
      <c r="I913" s="71"/>
      <c r="J913" s="1"/>
      <c r="K913" s="1"/>
      <c r="L913" s="1"/>
      <c r="M913" s="5"/>
      <c r="N913" s="5"/>
      <c r="O913" s="5"/>
      <c r="P913" s="31"/>
      <c r="Q913" s="1"/>
      <c r="R913" s="64" t="str">
        <f>IF(OR(_xlfn.XLOOKUP(C913,'Export Action'!$A$3:$A$1999,'Export Action'!$AO$3:$AO$1999)="Communes ZRR./bassins de vie pop &gt; 50% ZRR",_xlfn.XLOOKUP(C913,'Export Action'!$A$3:$A$1999,'Export Action'!$AO$3:$AO$1999)="Contrats de relance et de transition écologique (CRTE) rural"),"Oui","Non")</f>
        <v>Non</v>
      </c>
      <c r="S913" s="73"/>
      <c r="T913" s="74">
        <f t="shared" si="15"/>
        <v>79</v>
      </c>
      <c r="U913" s="75"/>
      <c r="V913" s="8" t="str" cm="1">
        <f t="array" ref="V913">IF(SUMPRODUCT((Tableau13[NOM DE LA STRUCTURE]=Tableau13[[#This Row],[NOM DE LA STRUCTURE]])*Tableau13[MONTANT PROPOSE POUR L''ACTION])=0,"",SUMPRODUCT((Tableau13[NOM DE LA STRUCTURE]=Tableau13[[#This Row],[NOM DE LA STRUCTURE]])*Tableau13[MONTANT PROPOSE POUR L''ACTION]))</f>
        <v/>
      </c>
      <c r="W913" s="79"/>
    </row>
    <row r="914" spans="1:23" ht="33" hidden="1" customHeight="1" x14ac:dyDescent="0.25">
      <c r="A914" s="13"/>
      <c r="B914" s="84"/>
      <c r="C914" s="1"/>
      <c r="D914" s="36">
        <f>_xlfn.XLOOKUP(C914,'Export Action'!$A$3:$A$1999,'Export Action'!$X$3:$X$1999)</f>
        <v>0</v>
      </c>
      <c r="E914" s="1"/>
      <c r="F914" s="1"/>
      <c r="G914" s="68"/>
      <c r="H914" s="71"/>
      <c r="I914" s="71"/>
      <c r="J914" s="1"/>
      <c r="K914" s="1"/>
      <c r="L914" s="1"/>
      <c r="M914" s="5"/>
      <c r="N914" s="5"/>
      <c r="O914" s="5"/>
      <c r="P914" s="31"/>
      <c r="Q914" s="1"/>
      <c r="R914" s="64" t="str">
        <f>IF(OR(_xlfn.XLOOKUP(C914,'Export Action'!$A$3:$A$1999,'Export Action'!$AO$3:$AO$1999)="Communes ZRR./bassins de vie pop &gt; 50% ZRR",_xlfn.XLOOKUP(C914,'Export Action'!$A$3:$A$1999,'Export Action'!$AO$3:$AO$1999)="Contrats de relance et de transition écologique (CRTE) rural"),"Oui","Non")</f>
        <v>Non</v>
      </c>
      <c r="S914" s="73"/>
      <c r="T914" s="74">
        <f t="shared" si="15"/>
        <v>79</v>
      </c>
      <c r="U914" s="75"/>
      <c r="V914" s="8" t="str" cm="1">
        <f t="array" ref="V914">IF(SUMPRODUCT((Tableau13[NOM DE LA STRUCTURE]=Tableau13[[#This Row],[NOM DE LA STRUCTURE]])*Tableau13[MONTANT PROPOSE POUR L''ACTION])=0,"",SUMPRODUCT((Tableau13[NOM DE LA STRUCTURE]=Tableau13[[#This Row],[NOM DE LA STRUCTURE]])*Tableau13[MONTANT PROPOSE POUR L''ACTION]))</f>
        <v/>
      </c>
      <c r="W914" s="79"/>
    </row>
    <row r="915" spans="1:23" ht="33" hidden="1" customHeight="1" x14ac:dyDescent="0.25">
      <c r="A915" s="13"/>
      <c r="B915" s="84"/>
      <c r="C915" s="1"/>
      <c r="D915" s="36">
        <f>_xlfn.XLOOKUP(C915,'Export Action'!$A$3:$A$1999,'Export Action'!$X$3:$X$1999)</f>
        <v>0</v>
      </c>
      <c r="E915" s="1"/>
      <c r="F915" s="1"/>
      <c r="G915" s="68"/>
      <c r="H915" s="71"/>
      <c r="I915" s="71"/>
      <c r="J915" s="1"/>
      <c r="K915" s="1"/>
      <c r="L915" s="1"/>
      <c r="M915" s="5"/>
      <c r="N915" s="5"/>
      <c r="O915" s="5"/>
      <c r="P915" s="31"/>
      <c r="Q915" s="1"/>
      <c r="R915" s="64" t="str">
        <f>IF(OR(_xlfn.XLOOKUP(C915,'Export Action'!$A$3:$A$1999,'Export Action'!$AO$3:$AO$1999)="Communes ZRR./bassins de vie pop &gt; 50% ZRR",_xlfn.XLOOKUP(C915,'Export Action'!$A$3:$A$1999,'Export Action'!$AO$3:$AO$1999)="Contrats de relance et de transition écologique (CRTE) rural"),"Oui","Non")</f>
        <v>Non</v>
      </c>
      <c r="S915" s="73"/>
      <c r="T915" s="74">
        <f t="shared" si="15"/>
        <v>79</v>
      </c>
      <c r="U915" s="75"/>
      <c r="V915" s="8" t="str" cm="1">
        <f t="array" ref="V915">IF(SUMPRODUCT((Tableau13[NOM DE LA STRUCTURE]=Tableau13[[#This Row],[NOM DE LA STRUCTURE]])*Tableau13[MONTANT PROPOSE POUR L''ACTION])=0,"",SUMPRODUCT((Tableau13[NOM DE LA STRUCTURE]=Tableau13[[#This Row],[NOM DE LA STRUCTURE]])*Tableau13[MONTANT PROPOSE POUR L''ACTION]))</f>
        <v/>
      </c>
      <c r="W915" s="79"/>
    </row>
    <row r="916" spans="1:23" ht="33" hidden="1" customHeight="1" x14ac:dyDescent="0.25">
      <c r="A916" s="13"/>
      <c r="B916" s="84"/>
      <c r="C916" s="1"/>
      <c r="D916" s="36">
        <f>_xlfn.XLOOKUP(C916,'Export Action'!$A$3:$A$1999,'Export Action'!$X$3:$X$1999)</f>
        <v>0</v>
      </c>
      <c r="E916" s="1"/>
      <c r="F916" s="1"/>
      <c r="G916" s="68"/>
      <c r="H916" s="71"/>
      <c r="I916" s="71"/>
      <c r="J916" s="1"/>
      <c r="K916" s="1"/>
      <c r="L916" s="1"/>
      <c r="M916" s="5"/>
      <c r="N916" s="5"/>
      <c r="O916" s="5"/>
      <c r="P916" s="31"/>
      <c r="Q916" s="1"/>
      <c r="R916" s="64" t="str">
        <f>IF(OR(_xlfn.XLOOKUP(C916,'Export Action'!$A$3:$A$1999,'Export Action'!$AO$3:$AO$1999)="Communes ZRR./bassins de vie pop &gt; 50% ZRR",_xlfn.XLOOKUP(C916,'Export Action'!$A$3:$A$1999,'Export Action'!$AO$3:$AO$1999)="Contrats de relance et de transition écologique (CRTE) rural"),"Oui","Non")</f>
        <v>Non</v>
      </c>
      <c r="S916" s="73"/>
      <c r="T916" s="74">
        <f t="shared" si="15"/>
        <v>79</v>
      </c>
      <c r="U916" s="75"/>
      <c r="V916" s="8" t="str" cm="1">
        <f t="array" ref="V916">IF(SUMPRODUCT((Tableau13[NOM DE LA STRUCTURE]=Tableau13[[#This Row],[NOM DE LA STRUCTURE]])*Tableau13[MONTANT PROPOSE POUR L''ACTION])=0,"",SUMPRODUCT((Tableau13[NOM DE LA STRUCTURE]=Tableau13[[#This Row],[NOM DE LA STRUCTURE]])*Tableau13[MONTANT PROPOSE POUR L''ACTION]))</f>
        <v/>
      </c>
      <c r="W916" s="79"/>
    </row>
    <row r="917" spans="1:23" ht="33" hidden="1" customHeight="1" x14ac:dyDescent="0.25">
      <c r="A917" s="13"/>
      <c r="B917" s="84"/>
      <c r="C917" s="1"/>
      <c r="D917" s="36">
        <f>_xlfn.XLOOKUP(C917,'Export Action'!$A$3:$A$1999,'Export Action'!$X$3:$X$1999)</f>
        <v>0</v>
      </c>
      <c r="E917" s="1"/>
      <c r="F917" s="1"/>
      <c r="G917" s="68"/>
      <c r="H917" s="71"/>
      <c r="I917" s="71"/>
      <c r="J917" s="1"/>
      <c r="K917" s="1"/>
      <c r="L917" s="1"/>
      <c r="M917" s="5"/>
      <c r="N917" s="5"/>
      <c r="O917" s="5"/>
      <c r="P917" s="31"/>
      <c r="Q917" s="1"/>
      <c r="R917" s="64" t="str">
        <f>IF(OR(_xlfn.XLOOKUP(C917,'Export Action'!$A$3:$A$1999,'Export Action'!$AO$3:$AO$1999)="Communes ZRR./bassins de vie pop &gt; 50% ZRR",_xlfn.XLOOKUP(C917,'Export Action'!$A$3:$A$1999,'Export Action'!$AO$3:$AO$1999)="Contrats de relance et de transition écologique (CRTE) rural"),"Oui","Non")</f>
        <v>Non</v>
      </c>
      <c r="S917" s="73"/>
      <c r="T917" s="74">
        <f t="shared" si="15"/>
        <v>79</v>
      </c>
      <c r="U917" s="75"/>
      <c r="V917" s="8" t="str" cm="1">
        <f t="array" ref="V917">IF(SUMPRODUCT((Tableau13[NOM DE LA STRUCTURE]=Tableau13[[#This Row],[NOM DE LA STRUCTURE]])*Tableau13[MONTANT PROPOSE POUR L''ACTION])=0,"",SUMPRODUCT((Tableau13[NOM DE LA STRUCTURE]=Tableau13[[#This Row],[NOM DE LA STRUCTURE]])*Tableau13[MONTANT PROPOSE POUR L''ACTION]))</f>
        <v/>
      </c>
      <c r="W917" s="79"/>
    </row>
    <row r="918" spans="1:23" ht="33" hidden="1" customHeight="1" x14ac:dyDescent="0.25">
      <c r="A918" s="13"/>
      <c r="B918" s="84"/>
      <c r="C918" s="1"/>
      <c r="D918" s="36">
        <f>_xlfn.XLOOKUP(C918,'Export Action'!$A$3:$A$1999,'Export Action'!$X$3:$X$1999)</f>
        <v>0</v>
      </c>
      <c r="E918" s="1"/>
      <c r="F918" s="1"/>
      <c r="G918" s="68"/>
      <c r="H918" s="71"/>
      <c r="I918" s="71"/>
      <c r="J918" s="1"/>
      <c r="K918" s="1"/>
      <c r="L918" s="1"/>
      <c r="M918" s="5"/>
      <c r="N918" s="5"/>
      <c r="O918" s="5"/>
      <c r="P918" s="31"/>
      <c r="Q918" s="1"/>
      <c r="R918" s="64" t="str">
        <f>IF(OR(_xlfn.XLOOKUP(C918,'Export Action'!$A$3:$A$1999,'Export Action'!$AO$3:$AO$1999)="Communes ZRR./bassins de vie pop &gt; 50% ZRR",_xlfn.XLOOKUP(C918,'Export Action'!$A$3:$A$1999,'Export Action'!$AO$3:$AO$1999)="Contrats de relance et de transition écologique (CRTE) rural"),"Oui","Non")</f>
        <v>Non</v>
      </c>
      <c r="S918" s="73"/>
      <c r="T918" s="74">
        <f t="shared" si="15"/>
        <v>79</v>
      </c>
      <c r="U918" s="75"/>
      <c r="V918" s="8" t="str" cm="1">
        <f t="array" ref="V918">IF(SUMPRODUCT((Tableau13[NOM DE LA STRUCTURE]=Tableau13[[#This Row],[NOM DE LA STRUCTURE]])*Tableau13[MONTANT PROPOSE POUR L''ACTION])=0,"",SUMPRODUCT((Tableau13[NOM DE LA STRUCTURE]=Tableau13[[#This Row],[NOM DE LA STRUCTURE]])*Tableau13[MONTANT PROPOSE POUR L''ACTION]))</f>
        <v/>
      </c>
      <c r="W918" s="79"/>
    </row>
    <row r="919" spans="1:23" ht="33" hidden="1" customHeight="1" x14ac:dyDescent="0.25">
      <c r="A919" s="13"/>
      <c r="B919" s="84"/>
      <c r="C919" s="1"/>
      <c r="D919" s="36">
        <f>_xlfn.XLOOKUP(C919,'Export Action'!$A$3:$A$1999,'Export Action'!$X$3:$X$1999)</f>
        <v>0</v>
      </c>
      <c r="E919" s="1"/>
      <c r="F919" s="1"/>
      <c r="G919" s="68"/>
      <c r="H919" s="71"/>
      <c r="I919" s="71"/>
      <c r="J919" s="1"/>
      <c r="K919" s="1"/>
      <c r="L919" s="1"/>
      <c r="M919" s="5"/>
      <c r="N919" s="5"/>
      <c r="O919" s="5"/>
      <c r="P919" s="31"/>
      <c r="Q919" s="1"/>
      <c r="R919" s="64" t="str">
        <f>IF(OR(_xlfn.XLOOKUP(C919,'Export Action'!$A$3:$A$1999,'Export Action'!$AO$3:$AO$1999)="Communes ZRR./bassins de vie pop &gt; 50% ZRR",_xlfn.XLOOKUP(C919,'Export Action'!$A$3:$A$1999,'Export Action'!$AO$3:$AO$1999)="Contrats de relance et de transition écologique (CRTE) rural"),"Oui","Non")</f>
        <v>Non</v>
      </c>
      <c r="S919" s="73"/>
      <c r="T919" s="74">
        <f t="shared" si="15"/>
        <v>79</v>
      </c>
      <c r="U919" s="75"/>
      <c r="V919" s="8" t="str" cm="1">
        <f t="array" ref="V919">IF(SUMPRODUCT((Tableau13[NOM DE LA STRUCTURE]=Tableau13[[#This Row],[NOM DE LA STRUCTURE]])*Tableau13[MONTANT PROPOSE POUR L''ACTION])=0,"",SUMPRODUCT((Tableau13[NOM DE LA STRUCTURE]=Tableau13[[#This Row],[NOM DE LA STRUCTURE]])*Tableau13[MONTANT PROPOSE POUR L''ACTION]))</f>
        <v/>
      </c>
      <c r="W919" s="79"/>
    </row>
    <row r="920" spans="1:23" ht="33" hidden="1" customHeight="1" x14ac:dyDescent="0.25">
      <c r="A920" s="13"/>
      <c r="B920" s="84"/>
      <c r="C920" s="1"/>
      <c r="D920" s="36">
        <f>_xlfn.XLOOKUP(C920,'Export Action'!$A$3:$A$1999,'Export Action'!$X$3:$X$1999)</f>
        <v>0</v>
      </c>
      <c r="E920" s="1"/>
      <c r="F920" s="1"/>
      <c r="G920" s="68"/>
      <c r="H920" s="71"/>
      <c r="I920" s="71"/>
      <c r="J920" s="1"/>
      <c r="K920" s="1"/>
      <c r="L920" s="1"/>
      <c r="M920" s="5"/>
      <c r="N920" s="5"/>
      <c r="O920" s="5"/>
      <c r="P920" s="31"/>
      <c r="Q920" s="1"/>
      <c r="R920" s="64" t="str">
        <f>IF(OR(_xlfn.XLOOKUP(C920,'Export Action'!$A$3:$A$1999,'Export Action'!$AO$3:$AO$1999)="Communes ZRR./bassins de vie pop &gt; 50% ZRR",_xlfn.XLOOKUP(C920,'Export Action'!$A$3:$A$1999,'Export Action'!$AO$3:$AO$1999)="Contrats de relance et de transition écologique (CRTE) rural"),"Oui","Non")</f>
        <v>Non</v>
      </c>
      <c r="S920" s="73"/>
      <c r="T920" s="74">
        <f t="shared" si="15"/>
        <v>79</v>
      </c>
      <c r="U920" s="75"/>
      <c r="V920" s="8" t="str" cm="1">
        <f t="array" ref="V920">IF(SUMPRODUCT((Tableau13[NOM DE LA STRUCTURE]=Tableau13[[#This Row],[NOM DE LA STRUCTURE]])*Tableau13[MONTANT PROPOSE POUR L''ACTION])=0,"",SUMPRODUCT((Tableau13[NOM DE LA STRUCTURE]=Tableau13[[#This Row],[NOM DE LA STRUCTURE]])*Tableau13[MONTANT PROPOSE POUR L''ACTION]))</f>
        <v/>
      </c>
      <c r="W920" s="79"/>
    </row>
    <row r="921" spans="1:23" ht="33" hidden="1" customHeight="1" x14ac:dyDescent="0.25">
      <c r="A921" s="13"/>
      <c r="B921" s="84"/>
      <c r="C921" s="1"/>
      <c r="D921" s="36">
        <f>_xlfn.XLOOKUP(C921,'Export Action'!$A$3:$A$1999,'Export Action'!$X$3:$X$1999)</f>
        <v>0</v>
      </c>
      <c r="E921" s="1"/>
      <c r="F921" s="1"/>
      <c r="G921" s="68"/>
      <c r="H921" s="71"/>
      <c r="I921" s="71"/>
      <c r="J921" s="1"/>
      <c r="K921" s="1"/>
      <c r="L921" s="1"/>
      <c r="M921" s="5"/>
      <c r="N921" s="5"/>
      <c r="O921" s="5"/>
      <c r="P921" s="31"/>
      <c r="Q921" s="1"/>
      <c r="R921" s="64" t="str">
        <f>IF(OR(_xlfn.XLOOKUP(C921,'Export Action'!$A$3:$A$1999,'Export Action'!$AO$3:$AO$1999)="Communes ZRR./bassins de vie pop &gt; 50% ZRR",_xlfn.XLOOKUP(C921,'Export Action'!$A$3:$A$1999,'Export Action'!$AO$3:$AO$1999)="Contrats de relance et de transition écologique (CRTE) rural"),"Oui","Non")</f>
        <v>Non</v>
      </c>
      <c r="S921" s="73"/>
      <c r="T921" s="74">
        <f t="shared" si="15"/>
        <v>79</v>
      </c>
      <c r="U921" s="75"/>
      <c r="V921" s="8" t="str" cm="1">
        <f t="array" ref="V921">IF(SUMPRODUCT((Tableau13[NOM DE LA STRUCTURE]=Tableau13[[#This Row],[NOM DE LA STRUCTURE]])*Tableau13[MONTANT PROPOSE POUR L''ACTION])=0,"",SUMPRODUCT((Tableau13[NOM DE LA STRUCTURE]=Tableau13[[#This Row],[NOM DE LA STRUCTURE]])*Tableau13[MONTANT PROPOSE POUR L''ACTION]))</f>
        <v/>
      </c>
      <c r="W921" s="79"/>
    </row>
    <row r="922" spans="1:23" ht="33" hidden="1" customHeight="1" x14ac:dyDescent="0.25">
      <c r="A922" s="13"/>
      <c r="B922" s="84"/>
      <c r="C922" s="1"/>
      <c r="D922" s="36">
        <f>_xlfn.XLOOKUP(C922,'Export Action'!$A$3:$A$1999,'Export Action'!$X$3:$X$1999)</f>
        <v>0</v>
      </c>
      <c r="E922" s="1"/>
      <c r="F922" s="1"/>
      <c r="G922" s="68"/>
      <c r="H922" s="71"/>
      <c r="I922" s="71"/>
      <c r="J922" s="1"/>
      <c r="K922" s="1"/>
      <c r="L922" s="1"/>
      <c r="M922" s="5"/>
      <c r="N922" s="5"/>
      <c r="O922" s="5"/>
      <c r="P922" s="31"/>
      <c r="Q922" s="1"/>
      <c r="R922" s="64" t="str">
        <f>IF(OR(_xlfn.XLOOKUP(C922,'Export Action'!$A$3:$A$1999,'Export Action'!$AO$3:$AO$1999)="Communes ZRR./bassins de vie pop &gt; 50% ZRR",_xlfn.XLOOKUP(C922,'Export Action'!$A$3:$A$1999,'Export Action'!$AO$3:$AO$1999)="Contrats de relance et de transition écologique (CRTE) rural"),"Oui","Non")</f>
        <v>Non</v>
      </c>
      <c r="S922" s="73"/>
      <c r="T922" s="74">
        <f t="shared" si="15"/>
        <v>79</v>
      </c>
      <c r="U922" s="75"/>
      <c r="V922" s="8" t="str" cm="1">
        <f t="array" ref="V922">IF(SUMPRODUCT((Tableau13[NOM DE LA STRUCTURE]=Tableau13[[#This Row],[NOM DE LA STRUCTURE]])*Tableau13[MONTANT PROPOSE POUR L''ACTION])=0,"",SUMPRODUCT((Tableau13[NOM DE LA STRUCTURE]=Tableau13[[#This Row],[NOM DE LA STRUCTURE]])*Tableau13[MONTANT PROPOSE POUR L''ACTION]))</f>
        <v/>
      </c>
      <c r="W922" s="79"/>
    </row>
    <row r="923" spans="1:23" ht="33" hidden="1" customHeight="1" x14ac:dyDescent="0.25">
      <c r="A923" s="13"/>
      <c r="B923" s="84"/>
      <c r="C923" s="1"/>
      <c r="D923" s="36">
        <f>_xlfn.XLOOKUP(C923,'Export Action'!$A$3:$A$1999,'Export Action'!$X$3:$X$1999)</f>
        <v>0</v>
      </c>
      <c r="E923" s="1"/>
      <c r="F923" s="1"/>
      <c r="G923" s="68"/>
      <c r="H923" s="71"/>
      <c r="I923" s="71"/>
      <c r="J923" s="1"/>
      <c r="K923" s="1"/>
      <c r="L923" s="1"/>
      <c r="M923" s="5"/>
      <c r="N923" s="5"/>
      <c r="O923" s="5"/>
      <c r="P923" s="31"/>
      <c r="Q923" s="1"/>
      <c r="R923" s="64" t="str">
        <f>IF(OR(_xlfn.XLOOKUP(C923,'Export Action'!$A$3:$A$1999,'Export Action'!$AO$3:$AO$1999)="Communes ZRR./bassins de vie pop &gt; 50% ZRR",_xlfn.XLOOKUP(C923,'Export Action'!$A$3:$A$1999,'Export Action'!$AO$3:$AO$1999)="Contrats de relance et de transition écologique (CRTE) rural"),"Oui","Non")</f>
        <v>Non</v>
      </c>
      <c r="S923" s="73"/>
      <c r="T923" s="74">
        <f t="shared" si="15"/>
        <v>79</v>
      </c>
      <c r="U923" s="75"/>
      <c r="V923" s="8" t="str" cm="1">
        <f t="array" ref="V923">IF(SUMPRODUCT((Tableau13[NOM DE LA STRUCTURE]=Tableau13[[#This Row],[NOM DE LA STRUCTURE]])*Tableau13[MONTANT PROPOSE POUR L''ACTION])=0,"",SUMPRODUCT((Tableau13[NOM DE LA STRUCTURE]=Tableau13[[#This Row],[NOM DE LA STRUCTURE]])*Tableau13[MONTANT PROPOSE POUR L''ACTION]))</f>
        <v/>
      </c>
      <c r="W923" s="79"/>
    </row>
    <row r="924" spans="1:23" ht="33" hidden="1" customHeight="1" x14ac:dyDescent="0.25">
      <c r="A924" s="13"/>
      <c r="B924" s="84"/>
      <c r="C924" s="1"/>
      <c r="D924" s="36">
        <f>_xlfn.XLOOKUP(C924,'Export Action'!$A$3:$A$1999,'Export Action'!$X$3:$X$1999)</f>
        <v>0</v>
      </c>
      <c r="E924" s="1"/>
      <c r="F924" s="1"/>
      <c r="G924" s="68"/>
      <c r="H924" s="71"/>
      <c r="I924" s="71"/>
      <c r="J924" s="1"/>
      <c r="K924" s="1"/>
      <c r="L924" s="1"/>
      <c r="M924" s="5"/>
      <c r="N924" s="5"/>
      <c r="O924" s="5"/>
      <c r="P924" s="31"/>
      <c r="Q924" s="1"/>
      <c r="R924" s="64" t="str">
        <f>IF(OR(_xlfn.XLOOKUP(C924,'Export Action'!$A$3:$A$1999,'Export Action'!$AO$3:$AO$1999)="Communes ZRR./bassins de vie pop &gt; 50% ZRR",_xlfn.XLOOKUP(C924,'Export Action'!$A$3:$A$1999,'Export Action'!$AO$3:$AO$1999)="Contrats de relance et de transition écologique (CRTE) rural"),"Oui","Non")</f>
        <v>Non</v>
      </c>
      <c r="S924" s="73"/>
      <c r="T924" s="74">
        <f t="shared" ref="T924:T987" si="16">IF(A924=A923,T923,T923+1)</f>
        <v>79</v>
      </c>
      <c r="U924" s="75"/>
      <c r="V924" s="8" t="str" cm="1">
        <f t="array" ref="V924">IF(SUMPRODUCT((Tableau13[NOM DE LA STRUCTURE]=Tableau13[[#This Row],[NOM DE LA STRUCTURE]])*Tableau13[MONTANT PROPOSE POUR L''ACTION])=0,"",SUMPRODUCT((Tableau13[NOM DE LA STRUCTURE]=Tableau13[[#This Row],[NOM DE LA STRUCTURE]])*Tableau13[MONTANT PROPOSE POUR L''ACTION]))</f>
        <v/>
      </c>
      <c r="W924" s="79"/>
    </row>
    <row r="925" spans="1:23" ht="33" hidden="1" customHeight="1" x14ac:dyDescent="0.25">
      <c r="A925" s="13"/>
      <c r="B925" s="84"/>
      <c r="C925" s="1"/>
      <c r="D925" s="36">
        <f>_xlfn.XLOOKUP(C925,'Export Action'!$A$3:$A$1999,'Export Action'!$X$3:$X$1999)</f>
        <v>0</v>
      </c>
      <c r="E925" s="1"/>
      <c r="F925" s="1"/>
      <c r="G925" s="68"/>
      <c r="H925" s="71"/>
      <c r="I925" s="71"/>
      <c r="J925" s="1"/>
      <c r="K925" s="1"/>
      <c r="L925" s="1"/>
      <c r="M925" s="5"/>
      <c r="N925" s="5"/>
      <c r="O925" s="5"/>
      <c r="P925" s="31"/>
      <c r="Q925" s="1"/>
      <c r="R925" s="64" t="str">
        <f>IF(OR(_xlfn.XLOOKUP(C925,'Export Action'!$A$3:$A$1999,'Export Action'!$AO$3:$AO$1999)="Communes ZRR./bassins de vie pop &gt; 50% ZRR",_xlfn.XLOOKUP(C925,'Export Action'!$A$3:$A$1999,'Export Action'!$AO$3:$AO$1999)="Contrats de relance et de transition écologique (CRTE) rural"),"Oui","Non")</f>
        <v>Non</v>
      </c>
      <c r="S925" s="73"/>
      <c r="T925" s="74">
        <f t="shared" si="16"/>
        <v>79</v>
      </c>
      <c r="U925" s="75"/>
      <c r="V925" s="8" t="str" cm="1">
        <f t="array" ref="V925">IF(SUMPRODUCT((Tableau13[NOM DE LA STRUCTURE]=Tableau13[[#This Row],[NOM DE LA STRUCTURE]])*Tableau13[MONTANT PROPOSE POUR L''ACTION])=0,"",SUMPRODUCT((Tableau13[NOM DE LA STRUCTURE]=Tableau13[[#This Row],[NOM DE LA STRUCTURE]])*Tableau13[MONTANT PROPOSE POUR L''ACTION]))</f>
        <v/>
      </c>
      <c r="W925" s="79"/>
    </row>
    <row r="926" spans="1:23" ht="33" hidden="1" customHeight="1" x14ac:dyDescent="0.25">
      <c r="A926" s="13"/>
      <c r="B926" s="84"/>
      <c r="C926" s="1"/>
      <c r="D926" s="36">
        <f>_xlfn.XLOOKUP(C926,'Export Action'!$A$3:$A$1999,'Export Action'!$X$3:$X$1999)</f>
        <v>0</v>
      </c>
      <c r="E926" s="1"/>
      <c r="F926" s="1"/>
      <c r="G926" s="68"/>
      <c r="H926" s="71"/>
      <c r="I926" s="71"/>
      <c r="J926" s="1"/>
      <c r="K926" s="1"/>
      <c r="L926" s="1"/>
      <c r="M926" s="5"/>
      <c r="N926" s="5"/>
      <c r="O926" s="5"/>
      <c r="P926" s="31"/>
      <c r="Q926" s="1"/>
      <c r="R926" s="64" t="str">
        <f>IF(OR(_xlfn.XLOOKUP(C926,'Export Action'!$A$3:$A$1999,'Export Action'!$AO$3:$AO$1999)="Communes ZRR./bassins de vie pop &gt; 50% ZRR",_xlfn.XLOOKUP(C926,'Export Action'!$A$3:$A$1999,'Export Action'!$AO$3:$AO$1999)="Contrats de relance et de transition écologique (CRTE) rural"),"Oui","Non")</f>
        <v>Non</v>
      </c>
      <c r="S926" s="73"/>
      <c r="T926" s="74">
        <f t="shared" si="16"/>
        <v>79</v>
      </c>
      <c r="U926" s="75"/>
      <c r="V926" s="8" t="str" cm="1">
        <f t="array" ref="V926">IF(SUMPRODUCT((Tableau13[NOM DE LA STRUCTURE]=Tableau13[[#This Row],[NOM DE LA STRUCTURE]])*Tableau13[MONTANT PROPOSE POUR L''ACTION])=0,"",SUMPRODUCT((Tableau13[NOM DE LA STRUCTURE]=Tableau13[[#This Row],[NOM DE LA STRUCTURE]])*Tableau13[MONTANT PROPOSE POUR L''ACTION]))</f>
        <v/>
      </c>
      <c r="W926" s="79"/>
    </row>
    <row r="927" spans="1:23" ht="33" hidden="1" customHeight="1" x14ac:dyDescent="0.25">
      <c r="A927" s="13"/>
      <c r="B927" s="84"/>
      <c r="C927" s="1"/>
      <c r="D927" s="36">
        <f>_xlfn.XLOOKUP(C927,'Export Action'!$A$3:$A$1999,'Export Action'!$X$3:$X$1999)</f>
        <v>0</v>
      </c>
      <c r="E927" s="1"/>
      <c r="F927" s="1"/>
      <c r="G927" s="68"/>
      <c r="H927" s="71"/>
      <c r="I927" s="71"/>
      <c r="J927" s="1"/>
      <c r="K927" s="1"/>
      <c r="L927" s="1"/>
      <c r="M927" s="5"/>
      <c r="N927" s="5"/>
      <c r="O927" s="5"/>
      <c r="P927" s="31"/>
      <c r="Q927" s="1"/>
      <c r="R927" s="64" t="str">
        <f>IF(OR(_xlfn.XLOOKUP(C927,'Export Action'!$A$3:$A$1999,'Export Action'!$AO$3:$AO$1999)="Communes ZRR./bassins de vie pop &gt; 50% ZRR",_xlfn.XLOOKUP(C927,'Export Action'!$A$3:$A$1999,'Export Action'!$AO$3:$AO$1999)="Contrats de relance et de transition écologique (CRTE) rural"),"Oui","Non")</f>
        <v>Non</v>
      </c>
      <c r="S927" s="73"/>
      <c r="T927" s="74">
        <f t="shared" si="16"/>
        <v>79</v>
      </c>
      <c r="U927" s="75"/>
      <c r="V927" s="8" t="str" cm="1">
        <f t="array" ref="V927">IF(SUMPRODUCT((Tableau13[NOM DE LA STRUCTURE]=Tableau13[[#This Row],[NOM DE LA STRUCTURE]])*Tableau13[MONTANT PROPOSE POUR L''ACTION])=0,"",SUMPRODUCT((Tableau13[NOM DE LA STRUCTURE]=Tableau13[[#This Row],[NOM DE LA STRUCTURE]])*Tableau13[MONTANT PROPOSE POUR L''ACTION]))</f>
        <v/>
      </c>
      <c r="W927" s="79"/>
    </row>
    <row r="928" spans="1:23" ht="33" hidden="1" customHeight="1" x14ac:dyDescent="0.25">
      <c r="A928" s="13"/>
      <c r="B928" s="84"/>
      <c r="C928" s="1"/>
      <c r="D928" s="36">
        <f>_xlfn.XLOOKUP(C928,'Export Action'!$A$3:$A$1999,'Export Action'!$X$3:$X$1999)</f>
        <v>0</v>
      </c>
      <c r="E928" s="1"/>
      <c r="F928" s="1"/>
      <c r="G928" s="68"/>
      <c r="H928" s="71"/>
      <c r="I928" s="71"/>
      <c r="J928" s="1"/>
      <c r="K928" s="1"/>
      <c r="L928" s="1"/>
      <c r="M928" s="5"/>
      <c r="N928" s="5"/>
      <c r="O928" s="5"/>
      <c r="P928" s="31"/>
      <c r="Q928" s="1"/>
      <c r="R928" s="64" t="str">
        <f>IF(OR(_xlfn.XLOOKUP(C928,'Export Action'!$A$3:$A$1999,'Export Action'!$AO$3:$AO$1999)="Communes ZRR./bassins de vie pop &gt; 50% ZRR",_xlfn.XLOOKUP(C928,'Export Action'!$A$3:$A$1999,'Export Action'!$AO$3:$AO$1999)="Contrats de relance et de transition écologique (CRTE) rural"),"Oui","Non")</f>
        <v>Non</v>
      </c>
      <c r="S928" s="73"/>
      <c r="T928" s="74">
        <f t="shared" si="16"/>
        <v>79</v>
      </c>
      <c r="U928" s="75"/>
      <c r="V928" s="8" t="str" cm="1">
        <f t="array" ref="V928">IF(SUMPRODUCT((Tableau13[NOM DE LA STRUCTURE]=Tableau13[[#This Row],[NOM DE LA STRUCTURE]])*Tableau13[MONTANT PROPOSE POUR L''ACTION])=0,"",SUMPRODUCT((Tableau13[NOM DE LA STRUCTURE]=Tableau13[[#This Row],[NOM DE LA STRUCTURE]])*Tableau13[MONTANT PROPOSE POUR L''ACTION]))</f>
        <v/>
      </c>
      <c r="W928" s="79"/>
    </row>
    <row r="929" spans="1:23" ht="33" hidden="1" customHeight="1" x14ac:dyDescent="0.25">
      <c r="A929" s="13"/>
      <c r="B929" s="84"/>
      <c r="C929" s="1"/>
      <c r="D929" s="36">
        <f>_xlfn.XLOOKUP(C929,'Export Action'!$A$3:$A$1999,'Export Action'!$X$3:$X$1999)</f>
        <v>0</v>
      </c>
      <c r="E929" s="1"/>
      <c r="F929" s="1"/>
      <c r="G929" s="68"/>
      <c r="H929" s="71"/>
      <c r="I929" s="71"/>
      <c r="J929" s="1"/>
      <c r="K929" s="1"/>
      <c r="L929" s="1"/>
      <c r="M929" s="5"/>
      <c r="N929" s="5"/>
      <c r="O929" s="5"/>
      <c r="P929" s="31"/>
      <c r="Q929" s="1"/>
      <c r="R929" s="64" t="str">
        <f>IF(OR(_xlfn.XLOOKUP(C929,'Export Action'!$A$3:$A$1999,'Export Action'!$AO$3:$AO$1999)="Communes ZRR./bassins de vie pop &gt; 50% ZRR",_xlfn.XLOOKUP(C929,'Export Action'!$A$3:$A$1999,'Export Action'!$AO$3:$AO$1999)="Contrats de relance et de transition écologique (CRTE) rural"),"Oui","Non")</f>
        <v>Non</v>
      </c>
      <c r="S929" s="73"/>
      <c r="T929" s="74">
        <f t="shared" si="16"/>
        <v>79</v>
      </c>
      <c r="U929" s="75"/>
      <c r="V929" s="8" t="str" cm="1">
        <f t="array" ref="V929">IF(SUMPRODUCT((Tableau13[NOM DE LA STRUCTURE]=Tableau13[[#This Row],[NOM DE LA STRUCTURE]])*Tableau13[MONTANT PROPOSE POUR L''ACTION])=0,"",SUMPRODUCT((Tableau13[NOM DE LA STRUCTURE]=Tableau13[[#This Row],[NOM DE LA STRUCTURE]])*Tableau13[MONTANT PROPOSE POUR L''ACTION]))</f>
        <v/>
      </c>
      <c r="W929" s="79"/>
    </row>
    <row r="930" spans="1:23" ht="33" hidden="1" customHeight="1" x14ac:dyDescent="0.25">
      <c r="A930" s="13"/>
      <c r="B930" s="84"/>
      <c r="C930" s="1"/>
      <c r="D930" s="36">
        <f>_xlfn.XLOOKUP(C930,'Export Action'!$A$3:$A$1999,'Export Action'!$X$3:$X$1999)</f>
        <v>0</v>
      </c>
      <c r="E930" s="1"/>
      <c r="F930" s="1"/>
      <c r="G930" s="68"/>
      <c r="H930" s="71"/>
      <c r="I930" s="71"/>
      <c r="J930" s="1"/>
      <c r="K930" s="1"/>
      <c r="L930" s="1"/>
      <c r="M930" s="5"/>
      <c r="N930" s="5"/>
      <c r="O930" s="5"/>
      <c r="P930" s="31"/>
      <c r="Q930" s="1"/>
      <c r="R930" s="64" t="str">
        <f>IF(OR(_xlfn.XLOOKUP(C930,'Export Action'!$A$3:$A$1999,'Export Action'!$AO$3:$AO$1999)="Communes ZRR./bassins de vie pop &gt; 50% ZRR",_xlfn.XLOOKUP(C930,'Export Action'!$A$3:$A$1999,'Export Action'!$AO$3:$AO$1999)="Contrats de relance et de transition écologique (CRTE) rural"),"Oui","Non")</f>
        <v>Non</v>
      </c>
      <c r="S930" s="73"/>
      <c r="T930" s="74">
        <f t="shared" si="16"/>
        <v>79</v>
      </c>
      <c r="U930" s="75"/>
      <c r="V930" s="8" t="str" cm="1">
        <f t="array" ref="V930">IF(SUMPRODUCT((Tableau13[NOM DE LA STRUCTURE]=Tableau13[[#This Row],[NOM DE LA STRUCTURE]])*Tableau13[MONTANT PROPOSE POUR L''ACTION])=0,"",SUMPRODUCT((Tableau13[NOM DE LA STRUCTURE]=Tableau13[[#This Row],[NOM DE LA STRUCTURE]])*Tableau13[MONTANT PROPOSE POUR L''ACTION]))</f>
        <v/>
      </c>
      <c r="W930" s="79"/>
    </row>
    <row r="931" spans="1:23" ht="33" hidden="1" customHeight="1" x14ac:dyDescent="0.25">
      <c r="A931" s="13"/>
      <c r="B931" s="84"/>
      <c r="C931" s="1"/>
      <c r="D931" s="36">
        <f>_xlfn.XLOOKUP(C931,'Export Action'!$A$3:$A$1999,'Export Action'!$X$3:$X$1999)</f>
        <v>0</v>
      </c>
      <c r="E931" s="1"/>
      <c r="F931" s="1"/>
      <c r="G931" s="68"/>
      <c r="H931" s="71"/>
      <c r="I931" s="71"/>
      <c r="J931" s="1"/>
      <c r="K931" s="1"/>
      <c r="L931" s="1"/>
      <c r="M931" s="5"/>
      <c r="N931" s="5"/>
      <c r="O931" s="5"/>
      <c r="P931" s="31"/>
      <c r="Q931" s="1"/>
      <c r="R931" s="64" t="str">
        <f>IF(OR(_xlfn.XLOOKUP(C931,'Export Action'!$A$3:$A$1999,'Export Action'!$AO$3:$AO$1999)="Communes ZRR./bassins de vie pop &gt; 50% ZRR",_xlfn.XLOOKUP(C931,'Export Action'!$A$3:$A$1999,'Export Action'!$AO$3:$AO$1999)="Contrats de relance et de transition écologique (CRTE) rural"),"Oui","Non")</f>
        <v>Non</v>
      </c>
      <c r="S931" s="73"/>
      <c r="T931" s="74">
        <f t="shared" si="16"/>
        <v>79</v>
      </c>
      <c r="U931" s="75"/>
      <c r="V931" s="8" t="str" cm="1">
        <f t="array" ref="V931">IF(SUMPRODUCT((Tableau13[NOM DE LA STRUCTURE]=Tableau13[[#This Row],[NOM DE LA STRUCTURE]])*Tableau13[MONTANT PROPOSE POUR L''ACTION])=0,"",SUMPRODUCT((Tableau13[NOM DE LA STRUCTURE]=Tableau13[[#This Row],[NOM DE LA STRUCTURE]])*Tableau13[MONTANT PROPOSE POUR L''ACTION]))</f>
        <v/>
      </c>
      <c r="W931" s="79"/>
    </row>
    <row r="932" spans="1:23" ht="33" hidden="1" customHeight="1" x14ac:dyDescent="0.25">
      <c r="A932" s="13"/>
      <c r="B932" s="84"/>
      <c r="C932" s="1"/>
      <c r="D932" s="36">
        <f>_xlfn.XLOOKUP(C932,'Export Action'!$A$3:$A$1999,'Export Action'!$X$3:$X$1999)</f>
        <v>0</v>
      </c>
      <c r="E932" s="1"/>
      <c r="F932" s="1"/>
      <c r="G932" s="68"/>
      <c r="H932" s="71"/>
      <c r="I932" s="71"/>
      <c r="J932" s="1"/>
      <c r="K932" s="1"/>
      <c r="L932" s="1"/>
      <c r="M932" s="5"/>
      <c r="N932" s="5"/>
      <c r="O932" s="5"/>
      <c r="P932" s="31"/>
      <c r="Q932" s="1"/>
      <c r="R932" s="64" t="str">
        <f>IF(OR(_xlfn.XLOOKUP(C932,'Export Action'!$A$3:$A$1999,'Export Action'!$AO$3:$AO$1999)="Communes ZRR./bassins de vie pop &gt; 50% ZRR",_xlfn.XLOOKUP(C932,'Export Action'!$A$3:$A$1999,'Export Action'!$AO$3:$AO$1999)="Contrats de relance et de transition écologique (CRTE) rural"),"Oui","Non")</f>
        <v>Non</v>
      </c>
      <c r="S932" s="73"/>
      <c r="T932" s="74">
        <f t="shared" si="16"/>
        <v>79</v>
      </c>
      <c r="U932" s="75"/>
      <c r="V932" s="8" t="str" cm="1">
        <f t="array" ref="V932">IF(SUMPRODUCT((Tableau13[NOM DE LA STRUCTURE]=Tableau13[[#This Row],[NOM DE LA STRUCTURE]])*Tableau13[MONTANT PROPOSE POUR L''ACTION])=0,"",SUMPRODUCT((Tableau13[NOM DE LA STRUCTURE]=Tableau13[[#This Row],[NOM DE LA STRUCTURE]])*Tableau13[MONTANT PROPOSE POUR L''ACTION]))</f>
        <v/>
      </c>
      <c r="W932" s="79"/>
    </row>
    <row r="933" spans="1:23" ht="33" hidden="1" customHeight="1" x14ac:dyDescent="0.25">
      <c r="A933" s="13"/>
      <c r="B933" s="84"/>
      <c r="C933" s="1"/>
      <c r="D933" s="36">
        <f>_xlfn.XLOOKUP(C933,'Export Action'!$A$3:$A$1999,'Export Action'!$X$3:$X$1999)</f>
        <v>0</v>
      </c>
      <c r="E933" s="1"/>
      <c r="F933" s="1"/>
      <c r="G933" s="68"/>
      <c r="H933" s="71"/>
      <c r="I933" s="71"/>
      <c r="J933" s="1"/>
      <c r="K933" s="1"/>
      <c r="L933" s="1"/>
      <c r="M933" s="5"/>
      <c r="N933" s="5"/>
      <c r="O933" s="5"/>
      <c r="P933" s="31"/>
      <c r="Q933" s="1"/>
      <c r="R933" s="64" t="str">
        <f>IF(OR(_xlfn.XLOOKUP(C933,'Export Action'!$A$3:$A$1999,'Export Action'!$AO$3:$AO$1999)="Communes ZRR./bassins de vie pop &gt; 50% ZRR",_xlfn.XLOOKUP(C933,'Export Action'!$A$3:$A$1999,'Export Action'!$AO$3:$AO$1999)="Contrats de relance et de transition écologique (CRTE) rural"),"Oui","Non")</f>
        <v>Non</v>
      </c>
      <c r="S933" s="73"/>
      <c r="T933" s="74">
        <f t="shared" si="16"/>
        <v>79</v>
      </c>
      <c r="U933" s="75"/>
      <c r="V933" s="8" t="str" cm="1">
        <f t="array" ref="V933">IF(SUMPRODUCT((Tableau13[NOM DE LA STRUCTURE]=Tableau13[[#This Row],[NOM DE LA STRUCTURE]])*Tableau13[MONTANT PROPOSE POUR L''ACTION])=0,"",SUMPRODUCT((Tableau13[NOM DE LA STRUCTURE]=Tableau13[[#This Row],[NOM DE LA STRUCTURE]])*Tableau13[MONTANT PROPOSE POUR L''ACTION]))</f>
        <v/>
      </c>
      <c r="W933" s="79"/>
    </row>
    <row r="934" spans="1:23" ht="33" hidden="1" customHeight="1" x14ac:dyDescent="0.25">
      <c r="A934" s="13"/>
      <c r="B934" s="84"/>
      <c r="C934" s="1"/>
      <c r="D934" s="36">
        <f>_xlfn.XLOOKUP(C934,'Export Action'!$A$3:$A$1999,'Export Action'!$X$3:$X$1999)</f>
        <v>0</v>
      </c>
      <c r="E934" s="1"/>
      <c r="F934" s="1"/>
      <c r="G934" s="68"/>
      <c r="H934" s="71"/>
      <c r="I934" s="71"/>
      <c r="J934" s="1"/>
      <c r="K934" s="1"/>
      <c r="L934" s="1"/>
      <c r="M934" s="5"/>
      <c r="N934" s="5"/>
      <c r="O934" s="5"/>
      <c r="P934" s="31"/>
      <c r="Q934" s="1"/>
      <c r="R934" s="64" t="str">
        <f>IF(OR(_xlfn.XLOOKUP(C934,'Export Action'!$A$3:$A$1999,'Export Action'!$AO$3:$AO$1999)="Communes ZRR./bassins de vie pop &gt; 50% ZRR",_xlfn.XLOOKUP(C934,'Export Action'!$A$3:$A$1999,'Export Action'!$AO$3:$AO$1999)="Contrats de relance et de transition écologique (CRTE) rural"),"Oui","Non")</f>
        <v>Non</v>
      </c>
      <c r="S934" s="73"/>
      <c r="T934" s="74">
        <f t="shared" si="16"/>
        <v>79</v>
      </c>
      <c r="U934" s="75"/>
      <c r="V934" s="8" t="str" cm="1">
        <f t="array" ref="V934">IF(SUMPRODUCT((Tableau13[NOM DE LA STRUCTURE]=Tableau13[[#This Row],[NOM DE LA STRUCTURE]])*Tableau13[MONTANT PROPOSE POUR L''ACTION])=0,"",SUMPRODUCT((Tableau13[NOM DE LA STRUCTURE]=Tableau13[[#This Row],[NOM DE LA STRUCTURE]])*Tableau13[MONTANT PROPOSE POUR L''ACTION]))</f>
        <v/>
      </c>
      <c r="W934" s="79"/>
    </row>
    <row r="935" spans="1:23" ht="33" hidden="1" customHeight="1" x14ac:dyDescent="0.25">
      <c r="A935" s="13"/>
      <c r="B935" s="84"/>
      <c r="C935" s="1"/>
      <c r="D935" s="36">
        <f>_xlfn.XLOOKUP(C935,'Export Action'!$A$3:$A$1999,'Export Action'!$X$3:$X$1999)</f>
        <v>0</v>
      </c>
      <c r="E935" s="1"/>
      <c r="F935" s="1"/>
      <c r="G935" s="68"/>
      <c r="H935" s="71"/>
      <c r="I935" s="71"/>
      <c r="J935" s="1"/>
      <c r="K935" s="1"/>
      <c r="L935" s="1"/>
      <c r="M935" s="5"/>
      <c r="N935" s="5"/>
      <c r="O935" s="5"/>
      <c r="P935" s="31"/>
      <c r="Q935" s="1"/>
      <c r="R935" s="64" t="str">
        <f>IF(OR(_xlfn.XLOOKUP(C935,'Export Action'!$A$3:$A$1999,'Export Action'!$AO$3:$AO$1999)="Communes ZRR./bassins de vie pop &gt; 50% ZRR",_xlfn.XLOOKUP(C935,'Export Action'!$A$3:$A$1999,'Export Action'!$AO$3:$AO$1999)="Contrats de relance et de transition écologique (CRTE) rural"),"Oui","Non")</f>
        <v>Non</v>
      </c>
      <c r="S935" s="73"/>
      <c r="T935" s="74">
        <f t="shared" si="16"/>
        <v>79</v>
      </c>
      <c r="U935" s="75"/>
      <c r="V935" s="8" t="str" cm="1">
        <f t="array" ref="V935">IF(SUMPRODUCT((Tableau13[NOM DE LA STRUCTURE]=Tableau13[[#This Row],[NOM DE LA STRUCTURE]])*Tableau13[MONTANT PROPOSE POUR L''ACTION])=0,"",SUMPRODUCT((Tableau13[NOM DE LA STRUCTURE]=Tableau13[[#This Row],[NOM DE LA STRUCTURE]])*Tableau13[MONTANT PROPOSE POUR L''ACTION]))</f>
        <v/>
      </c>
      <c r="W935" s="79"/>
    </row>
    <row r="936" spans="1:23" ht="33" hidden="1" customHeight="1" x14ac:dyDescent="0.25">
      <c r="A936" s="13"/>
      <c r="B936" s="84"/>
      <c r="C936" s="1"/>
      <c r="D936" s="36">
        <f>_xlfn.XLOOKUP(C936,'Export Action'!$A$3:$A$1999,'Export Action'!$X$3:$X$1999)</f>
        <v>0</v>
      </c>
      <c r="E936" s="1"/>
      <c r="F936" s="1"/>
      <c r="G936" s="68"/>
      <c r="H936" s="71"/>
      <c r="I936" s="71"/>
      <c r="J936" s="1"/>
      <c r="K936" s="1"/>
      <c r="L936" s="1"/>
      <c r="M936" s="5"/>
      <c r="N936" s="5"/>
      <c r="O936" s="5"/>
      <c r="P936" s="31"/>
      <c r="Q936" s="1"/>
      <c r="R936" s="64" t="str">
        <f>IF(OR(_xlfn.XLOOKUP(C936,'Export Action'!$A$3:$A$1999,'Export Action'!$AO$3:$AO$1999)="Communes ZRR./bassins de vie pop &gt; 50% ZRR",_xlfn.XLOOKUP(C936,'Export Action'!$A$3:$A$1999,'Export Action'!$AO$3:$AO$1999)="Contrats de relance et de transition écologique (CRTE) rural"),"Oui","Non")</f>
        <v>Non</v>
      </c>
      <c r="S936" s="73"/>
      <c r="T936" s="74">
        <f t="shared" si="16"/>
        <v>79</v>
      </c>
      <c r="U936" s="75"/>
      <c r="V936" s="8" t="str" cm="1">
        <f t="array" ref="V936">IF(SUMPRODUCT((Tableau13[NOM DE LA STRUCTURE]=Tableau13[[#This Row],[NOM DE LA STRUCTURE]])*Tableau13[MONTANT PROPOSE POUR L''ACTION])=0,"",SUMPRODUCT((Tableau13[NOM DE LA STRUCTURE]=Tableau13[[#This Row],[NOM DE LA STRUCTURE]])*Tableau13[MONTANT PROPOSE POUR L''ACTION]))</f>
        <v/>
      </c>
      <c r="W936" s="79"/>
    </row>
    <row r="937" spans="1:23" ht="33" hidden="1" customHeight="1" x14ac:dyDescent="0.25">
      <c r="A937" s="13"/>
      <c r="B937" s="84"/>
      <c r="C937" s="1"/>
      <c r="D937" s="36">
        <f>_xlfn.XLOOKUP(C937,'Export Action'!$A$3:$A$1999,'Export Action'!$X$3:$X$1999)</f>
        <v>0</v>
      </c>
      <c r="E937" s="1"/>
      <c r="F937" s="1"/>
      <c r="G937" s="68"/>
      <c r="H937" s="71"/>
      <c r="I937" s="71"/>
      <c r="J937" s="1"/>
      <c r="K937" s="1"/>
      <c r="L937" s="1"/>
      <c r="M937" s="5"/>
      <c r="N937" s="5"/>
      <c r="O937" s="5"/>
      <c r="P937" s="31"/>
      <c r="Q937" s="1"/>
      <c r="R937" s="64" t="str">
        <f>IF(OR(_xlfn.XLOOKUP(C937,'Export Action'!$A$3:$A$1999,'Export Action'!$AO$3:$AO$1999)="Communes ZRR./bassins de vie pop &gt; 50% ZRR",_xlfn.XLOOKUP(C937,'Export Action'!$A$3:$A$1999,'Export Action'!$AO$3:$AO$1999)="Contrats de relance et de transition écologique (CRTE) rural"),"Oui","Non")</f>
        <v>Non</v>
      </c>
      <c r="S937" s="73"/>
      <c r="T937" s="74">
        <f t="shared" si="16"/>
        <v>79</v>
      </c>
      <c r="U937" s="75"/>
      <c r="V937" s="8" t="str" cm="1">
        <f t="array" ref="V937">IF(SUMPRODUCT((Tableau13[NOM DE LA STRUCTURE]=Tableau13[[#This Row],[NOM DE LA STRUCTURE]])*Tableau13[MONTANT PROPOSE POUR L''ACTION])=0,"",SUMPRODUCT((Tableau13[NOM DE LA STRUCTURE]=Tableau13[[#This Row],[NOM DE LA STRUCTURE]])*Tableau13[MONTANT PROPOSE POUR L''ACTION]))</f>
        <v/>
      </c>
      <c r="W937" s="79"/>
    </row>
    <row r="938" spans="1:23" ht="33" hidden="1" customHeight="1" x14ac:dyDescent="0.25">
      <c r="A938" s="13"/>
      <c r="B938" s="84"/>
      <c r="C938" s="1"/>
      <c r="D938" s="36">
        <f>_xlfn.XLOOKUP(C938,'Export Action'!$A$3:$A$1999,'Export Action'!$X$3:$X$1999)</f>
        <v>0</v>
      </c>
      <c r="E938" s="1"/>
      <c r="F938" s="1"/>
      <c r="G938" s="68"/>
      <c r="H938" s="71"/>
      <c r="I938" s="71"/>
      <c r="J938" s="1"/>
      <c r="K938" s="1"/>
      <c r="L938" s="1"/>
      <c r="M938" s="5"/>
      <c r="N938" s="5"/>
      <c r="O938" s="5"/>
      <c r="P938" s="31"/>
      <c r="Q938" s="1"/>
      <c r="R938" s="64" t="str">
        <f>IF(OR(_xlfn.XLOOKUP(C938,'Export Action'!$A$3:$A$1999,'Export Action'!$AO$3:$AO$1999)="Communes ZRR./bassins de vie pop &gt; 50% ZRR",_xlfn.XLOOKUP(C938,'Export Action'!$A$3:$A$1999,'Export Action'!$AO$3:$AO$1999)="Contrats de relance et de transition écologique (CRTE) rural"),"Oui","Non")</f>
        <v>Non</v>
      </c>
      <c r="S938" s="73"/>
      <c r="T938" s="74">
        <f t="shared" si="16"/>
        <v>79</v>
      </c>
      <c r="U938" s="75"/>
      <c r="V938" s="8" t="str" cm="1">
        <f t="array" ref="V938">IF(SUMPRODUCT((Tableau13[NOM DE LA STRUCTURE]=Tableau13[[#This Row],[NOM DE LA STRUCTURE]])*Tableau13[MONTANT PROPOSE POUR L''ACTION])=0,"",SUMPRODUCT((Tableau13[NOM DE LA STRUCTURE]=Tableau13[[#This Row],[NOM DE LA STRUCTURE]])*Tableau13[MONTANT PROPOSE POUR L''ACTION]))</f>
        <v/>
      </c>
      <c r="W938" s="79"/>
    </row>
    <row r="939" spans="1:23" ht="33" hidden="1" customHeight="1" x14ac:dyDescent="0.25">
      <c r="A939" s="13"/>
      <c r="B939" s="84"/>
      <c r="C939" s="1"/>
      <c r="D939" s="36">
        <f>_xlfn.XLOOKUP(C939,'Export Action'!$A$3:$A$1999,'Export Action'!$X$3:$X$1999)</f>
        <v>0</v>
      </c>
      <c r="E939" s="1"/>
      <c r="F939" s="1"/>
      <c r="G939" s="68"/>
      <c r="H939" s="71"/>
      <c r="I939" s="71"/>
      <c r="J939" s="1"/>
      <c r="K939" s="1"/>
      <c r="L939" s="1"/>
      <c r="M939" s="5"/>
      <c r="N939" s="5"/>
      <c r="O939" s="5"/>
      <c r="P939" s="31"/>
      <c r="Q939" s="1"/>
      <c r="R939" s="64" t="str">
        <f>IF(OR(_xlfn.XLOOKUP(C939,'Export Action'!$A$3:$A$1999,'Export Action'!$AO$3:$AO$1999)="Communes ZRR./bassins de vie pop &gt; 50% ZRR",_xlfn.XLOOKUP(C939,'Export Action'!$A$3:$A$1999,'Export Action'!$AO$3:$AO$1999)="Contrats de relance et de transition écologique (CRTE) rural"),"Oui","Non")</f>
        <v>Non</v>
      </c>
      <c r="S939" s="73"/>
      <c r="T939" s="74">
        <f t="shared" si="16"/>
        <v>79</v>
      </c>
      <c r="U939" s="75"/>
      <c r="V939" s="8" t="str" cm="1">
        <f t="array" ref="V939">IF(SUMPRODUCT((Tableau13[NOM DE LA STRUCTURE]=Tableau13[[#This Row],[NOM DE LA STRUCTURE]])*Tableau13[MONTANT PROPOSE POUR L''ACTION])=0,"",SUMPRODUCT((Tableau13[NOM DE LA STRUCTURE]=Tableau13[[#This Row],[NOM DE LA STRUCTURE]])*Tableau13[MONTANT PROPOSE POUR L''ACTION]))</f>
        <v/>
      </c>
      <c r="W939" s="79"/>
    </row>
    <row r="940" spans="1:23" ht="33" hidden="1" customHeight="1" x14ac:dyDescent="0.25">
      <c r="A940" s="13"/>
      <c r="B940" s="84"/>
      <c r="C940" s="1"/>
      <c r="D940" s="36">
        <f>_xlfn.XLOOKUP(C940,'Export Action'!$A$3:$A$1999,'Export Action'!$X$3:$X$1999)</f>
        <v>0</v>
      </c>
      <c r="E940" s="1"/>
      <c r="F940" s="1"/>
      <c r="G940" s="68"/>
      <c r="H940" s="71"/>
      <c r="I940" s="71"/>
      <c r="J940" s="1"/>
      <c r="K940" s="1"/>
      <c r="L940" s="1"/>
      <c r="M940" s="5"/>
      <c r="N940" s="5"/>
      <c r="O940" s="5"/>
      <c r="P940" s="31"/>
      <c r="Q940" s="1"/>
      <c r="R940" s="64" t="str">
        <f>IF(OR(_xlfn.XLOOKUP(C940,'Export Action'!$A$3:$A$1999,'Export Action'!$AO$3:$AO$1999)="Communes ZRR./bassins de vie pop &gt; 50% ZRR",_xlfn.XLOOKUP(C940,'Export Action'!$A$3:$A$1999,'Export Action'!$AO$3:$AO$1999)="Contrats de relance et de transition écologique (CRTE) rural"),"Oui","Non")</f>
        <v>Non</v>
      </c>
      <c r="S940" s="73"/>
      <c r="T940" s="74">
        <f t="shared" si="16"/>
        <v>79</v>
      </c>
      <c r="U940" s="75"/>
      <c r="V940" s="8" t="str" cm="1">
        <f t="array" ref="V940">IF(SUMPRODUCT((Tableau13[NOM DE LA STRUCTURE]=Tableau13[[#This Row],[NOM DE LA STRUCTURE]])*Tableau13[MONTANT PROPOSE POUR L''ACTION])=0,"",SUMPRODUCT((Tableau13[NOM DE LA STRUCTURE]=Tableau13[[#This Row],[NOM DE LA STRUCTURE]])*Tableau13[MONTANT PROPOSE POUR L''ACTION]))</f>
        <v/>
      </c>
      <c r="W940" s="79"/>
    </row>
    <row r="941" spans="1:23" ht="33" hidden="1" customHeight="1" x14ac:dyDescent="0.25">
      <c r="A941" s="13"/>
      <c r="B941" s="84"/>
      <c r="C941" s="1"/>
      <c r="D941" s="36">
        <f>_xlfn.XLOOKUP(C941,'Export Action'!$A$3:$A$1999,'Export Action'!$X$3:$X$1999)</f>
        <v>0</v>
      </c>
      <c r="E941" s="1"/>
      <c r="F941" s="1"/>
      <c r="G941" s="68"/>
      <c r="H941" s="71"/>
      <c r="I941" s="71"/>
      <c r="J941" s="1"/>
      <c r="K941" s="1"/>
      <c r="L941" s="1"/>
      <c r="M941" s="5"/>
      <c r="N941" s="5"/>
      <c r="O941" s="5"/>
      <c r="P941" s="31"/>
      <c r="Q941" s="1"/>
      <c r="R941" s="64" t="str">
        <f>IF(OR(_xlfn.XLOOKUP(C941,'Export Action'!$A$3:$A$1999,'Export Action'!$AO$3:$AO$1999)="Communes ZRR./bassins de vie pop &gt; 50% ZRR",_xlfn.XLOOKUP(C941,'Export Action'!$A$3:$A$1999,'Export Action'!$AO$3:$AO$1999)="Contrats de relance et de transition écologique (CRTE) rural"),"Oui","Non")</f>
        <v>Non</v>
      </c>
      <c r="S941" s="73"/>
      <c r="T941" s="74">
        <f t="shared" si="16"/>
        <v>79</v>
      </c>
      <c r="U941" s="75"/>
      <c r="V941" s="8" t="str" cm="1">
        <f t="array" ref="V941">IF(SUMPRODUCT((Tableau13[NOM DE LA STRUCTURE]=Tableau13[[#This Row],[NOM DE LA STRUCTURE]])*Tableau13[MONTANT PROPOSE POUR L''ACTION])=0,"",SUMPRODUCT((Tableau13[NOM DE LA STRUCTURE]=Tableau13[[#This Row],[NOM DE LA STRUCTURE]])*Tableau13[MONTANT PROPOSE POUR L''ACTION]))</f>
        <v/>
      </c>
      <c r="W941" s="79"/>
    </row>
    <row r="942" spans="1:23" ht="33" hidden="1" customHeight="1" x14ac:dyDescent="0.25">
      <c r="A942" s="13"/>
      <c r="B942" s="84"/>
      <c r="C942" s="1"/>
      <c r="D942" s="36">
        <f>_xlfn.XLOOKUP(C942,'Export Action'!$A$3:$A$1999,'Export Action'!$X$3:$X$1999)</f>
        <v>0</v>
      </c>
      <c r="E942" s="1"/>
      <c r="F942" s="1"/>
      <c r="G942" s="68"/>
      <c r="H942" s="71"/>
      <c r="I942" s="71"/>
      <c r="J942" s="1"/>
      <c r="K942" s="1"/>
      <c r="L942" s="1"/>
      <c r="M942" s="5"/>
      <c r="N942" s="5"/>
      <c r="O942" s="5"/>
      <c r="P942" s="31"/>
      <c r="Q942" s="1"/>
      <c r="R942" s="64" t="str">
        <f>IF(OR(_xlfn.XLOOKUP(C942,'Export Action'!$A$3:$A$1999,'Export Action'!$AO$3:$AO$1999)="Communes ZRR./bassins de vie pop &gt; 50% ZRR",_xlfn.XLOOKUP(C942,'Export Action'!$A$3:$A$1999,'Export Action'!$AO$3:$AO$1999)="Contrats de relance et de transition écologique (CRTE) rural"),"Oui","Non")</f>
        <v>Non</v>
      </c>
      <c r="S942" s="73"/>
      <c r="T942" s="74">
        <f t="shared" si="16"/>
        <v>79</v>
      </c>
      <c r="U942" s="75"/>
      <c r="V942" s="8" t="str" cm="1">
        <f t="array" ref="V942">IF(SUMPRODUCT((Tableau13[NOM DE LA STRUCTURE]=Tableau13[[#This Row],[NOM DE LA STRUCTURE]])*Tableau13[MONTANT PROPOSE POUR L''ACTION])=0,"",SUMPRODUCT((Tableau13[NOM DE LA STRUCTURE]=Tableau13[[#This Row],[NOM DE LA STRUCTURE]])*Tableau13[MONTANT PROPOSE POUR L''ACTION]))</f>
        <v/>
      </c>
      <c r="W942" s="79"/>
    </row>
    <row r="943" spans="1:23" ht="33" hidden="1" customHeight="1" x14ac:dyDescent="0.25">
      <c r="A943" s="13"/>
      <c r="B943" s="84"/>
      <c r="C943" s="1"/>
      <c r="D943" s="36">
        <f>_xlfn.XLOOKUP(C943,'Export Action'!$A$3:$A$1999,'Export Action'!$X$3:$X$1999)</f>
        <v>0</v>
      </c>
      <c r="E943" s="1"/>
      <c r="F943" s="1"/>
      <c r="G943" s="68"/>
      <c r="H943" s="71"/>
      <c r="I943" s="71"/>
      <c r="J943" s="1"/>
      <c r="K943" s="1"/>
      <c r="L943" s="1"/>
      <c r="M943" s="5"/>
      <c r="N943" s="5"/>
      <c r="O943" s="5"/>
      <c r="P943" s="31"/>
      <c r="Q943" s="1"/>
      <c r="R943" s="64" t="str">
        <f>IF(OR(_xlfn.XLOOKUP(C943,'Export Action'!$A$3:$A$1999,'Export Action'!$AO$3:$AO$1999)="Communes ZRR./bassins de vie pop &gt; 50% ZRR",_xlfn.XLOOKUP(C943,'Export Action'!$A$3:$A$1999,'Export Action'!$AO$3:$AO$1999)="Contrats de relance et de transition écologique (CRTE) rural"),"Oui","Non")</f>
        <v>Non</v>
      </c>
      <c r="S943" s="73"/>
      <c r="T943" s="74">
        <f t="shared" si="16"/>
        <v>79</v>
      </c>
      <c r="U943" s="75"/>
      <c r="V943" s="8" t="str" cm="1">
        <f t="array" ref="V943">IF(SUMPRODUCT((Tableau13[NOM DE LA STRUCTURE]=Tableau13[[#This Row],[NOM DE LA STRUCTURE]])*Tableau13[MONTANT PROPOSE POUR L''ACTION])=0,"",SUMPRODUCT((Tableau13[NOM DE LA STRUCTURE]=Tableau13[[#This Row],[NOM DE LA STRUCTURE]])*Tableau13[MONTANT PROPOSE POUR L''ACTION]))</f>
        <v/>
      </c>
      <c r="W943" s="79"/>
    </row>
    <row r="944" spans="1:23" ht="33" hidden="1" customHeight="1" x14ac:dyDescent="0.25">
      <c r="A944" s="13"/>
      <c r="B944" s="84"/>
      <c r="C944" s="1"/>
      <c r="D944" s="36">
        <f>_xlfn.XLOOKUP(C944,'Export Action'!$A$3:$A$1999,'Export Action'!$X$3:$X$1999)</f>
        <v>0</v>
      </c>
      <c r="E944" s="1"/>
      <c r="F944" s="1"/>
      <c r="G944" s="68"/>
      <c r="H944" s="71"/>
      <c r="I944" s="71"/>
      <c r="J944" s="1"/>
      <c r="K944" s="1"/>
      <c r="L944" s="1"/>
      <c r="M944" s="5"/>
      <c r="N944" s="5"/>
      <c r="O944" s="5"/>
      <c r="P944" s="31"/>
      <c r="Q944" s="1"/>
      <c r="R944" s="64" t="str">
        <f>IF(OR(_xlfn.XLOOKUP(C944,'Export Action'!$A$3:$A$1999,'Export Action'!$AO$3:$AO$1999)="Communes ZRR./bassins de vie pop &gt; 50% ZRR",_xlfn.XLOOKUP(C944,'Export Action'!$A$3:$A$1999,'Export Action'!$AO$3:$AO$1999)="Contrats de relance et de transition écologique (CRTE) rural"),"Oui","Non")</f>
        <v>Non</v>
      </c>
      <c r="S944" s="73"/>
      <c r="T944" s="74">
        <f t="shared" si="16"/>
        <v>79</v>
      </c>
      <c r="U944" s="75"/>
      <c r="V944" s="8" t="str" cm="1">
        <f t="array" ref="V944">IF(SUMPRODUCT((Tableau13[NOM DE LA STRUCTURE]=Tableau13[[#This Row],[NOM DE LA STRUCTURE]])*Tableau13[MONTANT PROPOSE POUR L''ACTION])=0,"",SUMPRODUCT((Tableau13[NOM DE LA STRUCTURE]=Tableau13[[#This Row],[NOM DE LA STRUCTURE]])*Tableau13[MONTANT PROPOSE POUR L''ACTION]))</f>
        <v/>
      </c>
      <c r="W944" s="79"/>
    </row>
    <row r="945" spans="1:23" ht="33" hidden="1" customHeight="1" x14ac:dyDescent="0.25">
      <c r="A945" s="13"/>
      <c r="B945" s="84"/>
      <c r="C945" s="1"/>
      <c r="D945" s="36">
        <f>_xlfn.XLOOKUP(C945,'Export Action'!$A$3:$A$1999,'Export Action'!$X$3:$X$1999)</f>
        <v>0</v>
      </c>
      <c r="E945" s="1"/>
      <c r="F945" s="1"/>
      <c r="G945" s="68"/>
      <c r="H945" s="71"/>
      <c r="I945" s="71"/>
      <c r="J945" s="1"/>
      <c r="K945" s="1"/>
      <c r="L945" s="1"/>
      <c r="M945" s="5"/>
      <c r="N945" s="5"/>
      <c r="O945" s="5"/>
      <c r="P945" s="31"/>
      <c r="Q945" s="1"/>
      <c r="R945" s="64" t="str">
        <f>IF(OR(_xlfn.XLOOKUP(C945,'Export Action'!$A$3:$A$1999,'Export Action'!$AO$3:$AO$1999)="Communes ZRR./bassins de vie pop &gt; 50% ZRR",_xlfn.XLOOKUP(C945,'Export Action'!$A$3:$A$1999,'Export Action'!$AO$3:$AO$1999)="Contrats de relance et de transition écologique (CRTE) rural"),"Oui","Non")</f>
        <v>Non</v>
      </c>
      <c r="S945" s="73"/>
      <c r="T945" s="74">
        <f t="shared" si="16"/>
        <v>79</v>
      </c>
      <c r="U945" s="75"/>
      <c r="V945" s="8" t="str" cm="1">
        <f t="array" ref="V945">IF(SUMPRODUCT((Tableau13[NOM DE LA STRUCTURE]=Tableau13[[#This Row],[NOM DE LA STRUCTURE]])*Tableau13[MONTANT PROPOSE POUR L''ACTION])=0,"",SUMPRODUCT((Tableau13[NOM DE LA STRUCTURE]=Tableau13[[#This Row],[NOM DE LA STRUCTURE]])*Tableau13[MONTANT PROPOSE POUR L''ACTION]))</f>
        <v/>
      </c>
      <c r="W945" s="79"/>
    </row>
    <row r="946" spans="1:23" ht="33" hidden="1" customHeight="1" x14ac:dyDescent="0.25">
      <c r="A946" s="13"/>
      <c r="B946" s="84"/>
      <c r="C946" s="1"/>
      <c r="D946" s="36">
        <f>_xlfn.XLOOKUP(C946,'Export Action'!$A$3:$A$1999,'Export Action'!$X$3:$X$1999)</f>
        <v>0</v>
      </c>
      <c r="E946" s="1"/>
      <c r="F946" s="1"/>
      <c r="G946" s="68"/>
      <c r="H946" s="71"/>
      <c r="I946" s="71"/>
      <c r="J946" s="1"/>
      <c r="K946" s="1"/>
      <c r="L946" s="1"/>
      <c r="M946" s="5"/>
      <c r="N946" s="5"/>
      <c r="O946" s="5"/>
      <c r="P946" s="31"/>
      <c r="Q946" s="1"/>
      <c r="R946" s="64" t="str">
        <f>IF(OR(_xlfn.XLOOKUP(C946,'Export Action'!$A$3:$A$1999,'Export Action'!$AO$3:$AO$1999)="Communes ZRR./bassins de vie pop &gt; 50% ZRR",_xlfn.XLOOKUP(C946,'Export Action'!$A$3:$A$1999,'Export Action'!$AO$3:$AO$1999)="Contrats de relance et de transition écologique (CRTE) rural"),"Oui","Non")</f>
        <v>Non</v>
      </c>
      <c r="S946" s="73"/>
      <c r="T946" s="74">
        <f t="shared" si="16"/>
        <v>79</v>
      </c>
      <c r="U946" s="75"/>
      <c r="V946" s="8" t="str" cm="1">
        <f t="array" ref="V946">IF(SUMPRODUCT((Tableau13[NOM DE LA STRUCTURE]=Tableau13[[#This Row],[NOM DE LA STRUCTURE]])*Tableau13[MONTANT PROPOSE POUR L''ACTION])=0,"",SUMPRODUCT((Tableau13[NOM DE LA STRUCTURE]=Tableau13[[#This Row],[NOM DE LA STRUCTURE]])*Tableau13[MONTANT PROPOSE POUR L''ACTION]))</f>
        <v/>
      </c>
      <c r="W946" s="79"/>
    </row>
    <row r="947" spans="1:23" ht="33" hidden="1" customHeight="1" x14ac:dyDescent="0.25">
      <c r="A947" s="13"/>
      <c r="B947" s="84"/>
      <c r="C947" s="1"/>
      <c r="D947" s="36">
        <f>_xlfn.XLOOKUP(C947,'Export Action'!$A$3:$A$1999,'Export Action'!$X$3:$X$1999)</f>
        <v>0</v>
      </c>
      <c r="E947" s="1"/>
      <c r="F947" s="1"/>
      <c r="G947" s="68"/>
      <c r="H947" s="71"/>
      <c r="I947" s="71"/>
      <c r="J947" s="1"/>
      <c r="K947" s="1"/>
      <c r="L947" s="1"/>
      <c r="M947" s="5"/>
      <c r="N947" s="5"/>
      <c r="O947" s="5"/>
      <c r="P947" s="31"/>
      <c r="Q947" s="1"/>
      <c r="R947" s="64" t="str">
        <f>IF(OR(_xlfn.XLOOKUP(C947,'Export Action'!$A$3:$A$1999,'Export Action'!$AO$3:$AO$1999)="Communes ZRR./bassins de vie pop &gt; 50% ZRR",_xlfn.XLOOKUP(C947,'Export Action'!$A$3:$A$1999,'Export Action'!$AO$3:$AO$1999)="Contrats de relance et de transition écologique (CRTE) rural"),"Oui","Non")</f>
        <v>Non</v>
      </c>
      <c r="S947" s="73"/>
      <c r="T947" s="74">
        <f t="shared" si="16"/>
        <v>79</v>
      </c>
      <c r="U947" s="75"/>
      <c r="V947" s="8" t="str" cm="1">
        <f t="array" ref="V947">IF(SUMPRODUCT((Tableau13[NOM DE LA STRUCTURE]=Tableau13[[#This Row],[NOM DE LA STRUCTURE]])*Tableau13[MONTANT PROPOSE POUR L''ACTION])=0,"",SUMPRODUCT((Tableau13[NOM DE LA STRUCTURE]=Tableau13[[#This Row],[NOM DE LA STRUCTURE]])*Tableau13[MONTANT PROPOSE POUR L''ACTION]))</f>
        <v/>
      </c>
      <c r="W947" s="79"/>
    </row>
    <row r="948" spans="1:23" ht="33" hidden="1" customHeight="1" x14ac:dyDescent="0.25">
      <c r="A948" s="13"/>
      <c r="B948" s="84"/>
      <c r="C948" s="1"/>
      <c r="D948" s="36">
        <f>_xlfn.XLOOKUP(C948,'Export Action'!$A$3:$A$1999,'Export Action'!$X$3:$X$1999)</f>
        <v>0</v>
      </c>
      <c r="E948" s="1"/>
      <c r="F948" s="1"/>
      <c r="G948" s="68"/>
      <c r="H948" s="71"/>
      <c r="I948" s="71"/>
      <c r="J948" s="1"/>
      <c r="K948" s="1"/>
      <c r="L948" s="1"/>
      <c r="M948" s="5"/>
      <c r="N948" s="5"/>
      <c r="O948" s="5"/>
      <c r="P948" s="31"/>
      <c r="Q948" s="1"/>
      <c r="R948" s="64" t="str">
        <f>IF(OR(_xlfn.XLOOKUP(C948,'Export Action'!$A$3:$A$1999,'Export Action'!$AO$3:$AO$1999)="Communes ZRR./bassins de vie pop &gt; 50% ZRR",_xlfn.XLOOKUP(C948,'Export Action'!$A$3:$A$1999,'Export Action'!$AO$3:$AO$1999)="Contrats de relance et de transition écologique (CRTE) rural"),"Oui","Non")</f>
        <v>Non</v>
      </c>
      <c r="S948" s="73"/>
      <c r="T948" s="74">
        <f t="shared" si="16"/>
        <v>79</v>
      </c>
      <c r="U948" s="75"/>
      <c r="V948" s="8" t="str" cm="1">
        <f t="array" ref="V948">IF(SUMPRODUCT((Tableau13[NOM DE LA STRUCTURE]=Tableau13[[#This Row],[NOM DE LA STRUCTURE]])*Tableau13[MONTANT PROPOSE POUR L''ACTION])=0,"",SUMPRODUCT((Tableau13[NOM DE LA STRUCTURE]=Tableau13[[#This Row],[NOM DE LA STRUCTURE]])*Tableau13[MONTANT PROPOSE POUR L''ACTION]))</f>
        <v/>
      </c>
      <c r="W948" s="79"/>
    </row>
    <row r="949" spans="1:23" ht="33" hidden="1" customHeight="1" x14ac:dyDescent="0.25">
      <c r="A949" s="13"/>
      <c r="B949" s="84"/>
      <c r="C949" s="1"/>
      <c r="D949" s="36">
        <f>_xlfn.XLOOKUP(C949,'Export Action'!$A$3:$A$1999,'Export Action'!$X$3:$X$1999)</f>
        <v>0</v>
      </c>
      <c r="E949" s="1"/>
      <c r="F949" s="1"/>
      <c r="G949" s="68"/>
      <c r="H949" s="71"/>
      <c r="I949" s="71"/>
      <c r="J949" s="1"/>
      <c r="K949" s="1"/>
      <c r="L949" s="1"/>
      <c r="M949" s="5"/>
      <c r="N949" s="5"/>
      <c r="O949" s="5"/>
      <c r="P949" s="31"/>
      <c r="Q949" s="1"/>
      <c r="R949" s="64" t="str">
        <f>IF(OR(_xlfn.XLOOKUP(C949,'Export Action'!$A$3:$A$1999,'Export Action'!$AO$3:$AO$1999)="Communes ZRR./bassins de vie pop &gt; 50% ZRR",_xlfn.XLOOKUP(C949,'Export Action'!$A$3:$A$1999,'Export Action'!$AO$3:$AO$1999)="Contrats de relance et de transition écologique (CRTE) rural"),"Oui","Non")</f>
        <v>Non</v>
      </c>
      <c r="S949" s="73"/>
      <c r="T949" s="74">
        <f t="shared" si="16"/>
        <v>79</v>
      </c>
      <c r="U949" s="75"/>
      <c r="V949" s="8" t="str" cm="1">
        <f t="array" ref="V949">IF(SUMPRODUCT((Tableau13[NOM DE LA STRUCTURE]=Tableau13[[#This Row],[NOM DE LA STRUCTURE]])*Tableau13[MONTANT PROPOSE POUR L''ACTION])=0,"",SUMPRODUCT((Tableau13[NOM DE LA STRUCTURE]=Tableau13[[#This Row],[NOM DE LA STRUCTURE]])*Tableau13[MONTANT PROPOSE POUR L''ACTION]))</f>
        <v/>
      </c>
      <c r="W949" s="79"/>
    </row>
    <row r="950" spans="1:23" ht="33" hidden="1" customHeight="1" x14ac:dyDescent="0.25">
      <c r="A950" s="13"/>
      <c r="B950" s="84"/>
      <c r="C950" s="1"/>
      <c r="D950" s="36">
        <f>_xlfn.XLOOKUP(C950,'Export Action'!$A$3:$A$1999,'Export Action'!$X$3:$X$1999)</f>
        <v>0</v>
      </c>
      <c r="E950" s="1"/>
      <c r="F950" s="1"/>
      <c r="G950" s="68"/>
      <c r="H950" s="71"/>
      <c r="I950" s="71"/>
      <c r="J950" s="1"/>
      <c r="K950" s="1"/>
      <c r="L950" s="1"/>
      <c r="M950" s="5"/>
      <c r="N950" s="5"/>
      <c r="O950" s="5"/>
      <c r="P950" s="31"/>
      <c r="Q950" s="1"/>
      <c r="R950" s="64" t="str">
        <f>IF(OR(_xlfn.XLOOKUP(C950,'Export Action'!$A$3:$A$1999,'Export Action'!$AO$3:$AO$1999)="Communes ZRR./bassins de vie pop &gt; 50% ZRR",_xlfn.XLOOKUP(C950,'Export Action'!$A$3:$A$1999,'Export Action'!$AO$3:$AO$1999)="Contrats de relance et de transition écologique (CRTE) rural"),"Oui","Non")</f>
        <v>Non</v>
      </c>
      <c r="S950" s="73"/>
      <c r="T950" s="74">
        <f t="shared" si="16"/>
        <v>79</v>
      </c>
      <c r="U950" s="75"/>
      <c r="V950" s="8" t="str" cm="1">
        <f t="array" ref="V950">IF(SUMPRODUCT((Tableau13[NOM DE LA STRUCTURE]=Tableau13[[#This Row],[NOM DE LA STRUCTURE]])*Tableau13[MONTANT PROPOSE POUR L''ACTION])=0,"",SUMPRODUCT((Tableau13[NOM DE LA STRUCTURE]=Tableau13[[#This Row],[NOM DE LA STRUCTURE]])*Tableau13[MONTANT PROPOSE POUR L''ACTION]))</f>
        <v/>
      </c>
      <c r="W950" s="79"/>
    </row>
    <row r="951" spans="1:23" ht="33" hidden="1" customHeight="1" x14ac:dyDescent="0.25">
      <c r="A951" s="13"/>
      <c r="B951" s="84"/>
      <c r="C951" s="1"/>
      <c r="D951" s="36">
        <f>_xlfn.XLOOKUP(C951,'Export Action'!$A$3:$A$1999,'Export Action'!$X$3:$X$1999)</f>
        <v>0</v>
      </c>
      <c r="E951" s="1"/>
      <c r="F951" s="1"/>
      <c r="G951" s="68"/>
      <c r="H951" s="71"/>
      <c r="I951" s="71"/>
      <c r="J951" s="1"/>
      <c r="K951" s="1"/>
      <c r="L951" s="1"/>
      <c r="M951" s="5"/>
      <c r="N951" s="5"/>
      <c r="O951" s="5"/>
      <c r="P951" s="31"/>
      <c r="Q951" s="1"/>
      <c r="R951" s="64" t="str">
        <f>IF(OR(_xlfn.XLOOKUP(C951,'Export Action'!$A$3:$A$1999,'Export Action'!$AO$3:$AO$1999)="Communes ZRR./bassins de vie pop &gt; 50% ZRR",_xlfn.XLOOKUP(C951,'Export Action'!$A$3:$A$1999,'Export Action'!$AO$3:$AO$1999)="Contrats de relance et de transition écologique (CRTE) rural"),"Oui","Non")</f>
        <v>Non</v>
      </c>
      <c r="S951" s="73"/>
      <c r="T951" s="74">
        <f t="shared" si="16"/>
        <v>79</v>
      </c>
      <c r="U951" s="75"/>
      <c r="V951" s="8" t="str" cm="1">
        <f t="array" ref="V951">IF(SUMPRODUCT((Tableau13[NOM DE LA STRUCTURE]=Tableau13[[#This Row],[NOM DE LA STRUCTURE]])*Tableau13[MONTANT PROPOSE POUR L''ACTION])=0,"",SUMPRODUCT((Tableau13[NOM DE LA STRUCTURE]=Tableau13[[#This Row],[NOM DE LA STRUCTURE]])*Tableau13[MONTANT PROPOSE POUR L''ACTION]))</f>
        <v/>
      </c>
      <c r="W951" s="79"/>
    </row>
    <row r="952" spans="1:23" ht="33" hidden="1" customHeight="1" x14ac:dyDescent="0.25">
      <c r="A952" s="13"/>
      <c r="B952" s="84"/>
      <c r="C952" s="1"/>
      <c r="D952" s="36">
        <f>_xlfn.XLOOKUP(C952,'Export Action'!$A$3:$A$1999,'Export Action'!$X$3:$X$1999)</f>
        <v>0</v>
      </c>
      <c r="E952" s="1"/>
      <c r="F952" s="1"/>
      <c r="G952" s="68"/>
      <c r="H952" s="71"/>
      <c r="I952" s="71"/>
      <c r="J952" s="1"/>
      <c r="K952" s="1"/>
      <c r="L952" s="1"/>
      <c r="M952" s="5"/>
      <c r="N952" s="5"/>
      <c r="O952" s="5"/>
      <c r="P952" s="31"/>
      <c r="Q952" s="1"/>
      <c r="R952" s="64" t="str">
        <f>IF(OR(_xlfn.XLOOKUP(C952,'Export Action'!$A$3:$A$1999,'Export Action'!$AO$3:$AO$1999)="Communes ZRR./bassins de vie pop &gt; 50% ZRR",_xlfn.XLOOKUP(C952,'Export Action'!$A$3:$A$1999,'Export Action'!$AO$3:$AO$1999)="Contrats de relance et de transition écologique (CRTE) rural"),"Oui","Non")</f>
        <v>Non</v>
      </c>
      <c r="S952" s="73"/>
      <c r="T952" s="74">
        <f t="shared" si="16"/>
        <v>79</v>
      </c>
      <c r="U952" s="75"/>
      <c r="V952" s="8" t="str" cm="1">
        <f t="array" ref="V952">IF(SUMPRODUCT((Tableau13[NOM DE LA STRUCTURE]=Tableau13[[#This Row],[NOM DE LA STRUCTURE]])*Tableau13[MONTANT PROPOSE POUR L''ACTION])=0,"",SUMPRODUCT((Tableau13[NOM DE LA STRUCTURE]=Tableau13[[#This Row],[NOM DE LA STRUCTURE]])*Tableau13[MONTANT PROPOSE POUR L''ACTION]))</f>
        <v/>
      </c>
      <c r="W952" s="79"/>
    </row>
    <row r="953" spans="1:23" ht="33" hidden="1" customHeight="1" x14ac:dyDescent="0.25">
      <c r="A953" s="13"/>
      <c r="B953" s="84"/>
      <c r="C953" s="1"/>
      <c r="D953" s="36">
        <f>_xlfn.XLOOKUP(C953,'Export Action'!$A$3:$A$1999,'Export Action'!$X$3:$X$1999)</f>
        <v>0</v>
      </c>
      <c r="E953" s="1"/>
      <c r="F953" s="1"/>
      <c r="G953" s="68"/>
      <c r="H953" s="71"/>
      <c r="I953" s="71"/>
      <c r="J953" s="1"/>
      <c r="K953" s="1"/>
      <c r="L953" s="1"/>
      <c r="M953" s="5"/>
      <c r="N953" s="5"/>
      <c r="O953" s="5"/>
      <c r="P953" s="31"/>
      <c r="Q953" s="1"/>
      <c r="R953" s="64" t="str">
        <f>IF(OR(_xlfn.XLOOKUP(C953,'Export Action'!$A$3:$A$1999,'Export Action'!$AO$3:$AO$1999)="Communes ZRR./bassins de vie pop &gt; 50% ZRR",_xlfn.XLOOKUP(C953,'Export Action'!$A$3:$A$1999,'Export Action'!$AO$3:$AO$1999)="Contrats de relance et de transition écologique (CRTE) rural"),"Oui","Non")</f>
        <v>Non</v>
      </c>
      <c r="S953" s="73"/>
      <c r="T953" s="74">
        <f t="shared" si="16"/>
        <v>79</v>
      </c>
      <c r="U953" s="75"/>
      <c r="V953" s="8" t="str" cm="1">
        <f t="array" ref="V953">IF(SUMPRODUCT((Tableau13[NOM DE LA STRUCTURE]=Tableau13[[#This Row],[NOM DE LA STRUCTURE]])*Tableau13[MONTANT PROPOSE POUR L''ACTION])=0,"",SUMPRODUCT((Tableau13[NOM DE LA STRUCTURE]=Tableau13[[#This Row],[NOM DE LA STRUCTURE]])*Tableau13[MONTANT PROPOSE POUR L''ACTION]))</f>
        <v/>
      </c>
      <c r="W953" s="79"/>
    </row>
    <row r="954" spans="1:23" ht="33" hidden="1" customHeight="1" x14ac:dyDescent="0.25">
      <c r="A954" s="13"/>
      <c r="B954" s="84"/>
      <c r="C954" s="1"/>
      <c r="D954" s="36">
        <f>_xlfn.XLOOKUP(C954,'Export Action'!$A$3:$A$1999,'Export Action'!$X$3:$X$1999)</f>
        <v>0</v>
      </c>
      <c r="E954" s="1"/>
      <c r="F954" s="1"/>
      <c r="G954" s="68"/>
      <c r="H954" s="71"/>
      <c r="I954" s="71"/>
      <c r="J954" s="1"/>
      <c r="K954" s="1"/>
      <c r="L954" s="1"/>
      <c r="M954" s="5"/>
      <c r="N954" s="5"/>
      <c r="O954" s="5"/>
      <c r="P954" s="31"/>
      <c r="Q954" s="1"/>
      <c r="R954" s="64" t="str">
        <f>IF(OR(_xlfn.XLOOKUP(C954,'Export Action'!$A$3:$A$1999,'Export Action'!$AO$3:$AO$1999)="Communes ZRR./bassins de vie pop &gt; 50% ZRR",_xlfn.XLOOKUP(C954,'Export Action'!$A$3:$A$1999,'Export Action'!$AO$3:$AO$1999)="Contrats de relance et de transition écologique (CRTE) rural"),"Oui","Non")</f>
        <v>Non</v>
      </c>
      <c r="S954" s="73"/>
      <c r="T954" s="74">
        <f t="shared" si="16"/>
        <v>79</v>
      </c>
      <c r="U954" s="75"/>
      <c r="V954" s="8" t="str" cm="1">
        <f t="array" ref="V954">IF(SUMPRODUCT((Tableau13[NOM DE LA STRUCTURE]=Tableau13[[#This Row],[NOM DE LA STRUCTURE]])*Tableau13[MONTANT PROPOSE POUR L''ACTION])=0,"",SUMPRODUCT((Tableau13[NOM DE LA STRUCTURE]=Tableau13[[#This Row],[NOM DE LA STRUCTURE]])*Tableau13[MONTANT PROPOSE POUR L''ACTION]))</f>
        <v/>
      </c>
      <c r="W954" s="79"/>
    </row>
    <row r="955" spans="1:23" ht="33" hidden="1" customHeight="1" x14ac:dyDescent="0.25">
      <c r="A955" s="13"/>
      <c r="B955" s="84"/>
      <c r="C955" s="1"/>
      <c r="D955" s="36">
        <f>_xlfn.XLOOKUP(C955,'Export Action'!$A$3:$A$1999,'Export Action'!$X$3:$X$1999)</f>
        <v>0</v>
      </c>
      <c r="E955" s="1"/>
      <c r="F955" s="1"/>
      <c r="G955" s="68"/>
      <c r="H955" s="71"/>
      <c r="I955" s="71"/>
      <c r="J955" s="1"/>
      <c r="K955" s="1"/>
      <c r="L955" s="1"/>
      <c r="M955" s="5"/>
      <c r="N955" s="5"/>
      <c r="O955" s="5"/>
      <c r="P955" s="31"/>
      <c r="Q955" s="1"/>
      <c r="R955" s="64" t="str">
        <f>IF(OR(_xlfn.XLOOKUP(C955,'Export Action'!$A$3:$A$1999,'Export Action'!$AO$3:$AO$1999)="Communes ZRR./bassins de vie pop &gt; 50% ZRR",_xlfn.XLOOKUP(C955,'Export Action'!$A$3:$A$1999,'Export Action'!$AO$3:$AO$1999)="Contrats de relance et de transition écologique (CRTE) rural"),"Oui","Non")</f>
        <v>Non</v>
      </c>
      <c r="S955" s="73"/>
      <c r="T955" s="74">
        <f t="shared" si="16"/>
        <v>79</v>
      </c>
      <c r="U955" s="75"/>
      <c r="V955" s="8" t="str" cm="1">
        <f t="array" ref="V955">IF(SUMPRODUCT((Tableau13[NOM DE LA STRUCTURE]=Tableau13[[#This Row],[NOM DE LA STRUCTURE]])*Tableau13[MONTANT PROPOSE POUR L''ACTION])=0,"",SUMPRODUCT((Tableau13[NOM DE LA STRUCTURE]=Tableau13[[#This Row],[NOM DE LA STRUCTURE]])*Tableau13[MONTANT PROPOSE POUR L''ACTION]))</f>
        <v/>
      </c>
      <c r="W955" s="79"/>
    </row>
    <row r="956" spans="1:23" ht="33" hidden="1" customHeight="1" x14ac:dyDescent="0.25">
      <c r="A956" s="13"/>
      <c r="B956" s="84"/>
      <c r="C956" s="1"/>
      <c r="D956" s="36">
        <f>_xlfn.XLOOKUP(C956,'Export Action'!$A$3:$A$1999,'Export Action'!$X$3:$X$1999)</f>
        <v>0</v>
      </c>
      <c r="E956" s="1"/>
      <c r="F956" s="1"/>
      <c r="G956" s="68"/>
      <c r="H956" s="71"/>
      <c r="I956" s="71"/>
      <c r="J956" s="1"/>
      <c r="K956" s="1"/>
      <c r="L956" s="1"/>
      <c r="M956" s="5"/>
      <c r="N956" s="5"/>
      <c r="O956" s="5"/>
      <c r="P956" s="31"/>
      <c r="Q956" s="1"/>
      <c r="R956" s="64" t="str">
        <f>IF(OR(_xlfn.XLOOKUP(C956,'Export Action'!$A$3:$A$1999,'Export Action'!$AO$3:$AO$1999)="Communes ZRR./bassins de vie pop &gt; 50% ZRR",_xlfn.XLOOKUP(C956,'Export Action'!$A$3:$A$1999,'Export Action'!$AO$3:$AO$1999)="Contrats de relance et de transition écologique (CRTE) rural"),"Oui","Non")</f>
        <v>Non</v>
      </c>
      <c r="S956" s="73"/>
      <c r="T956" s="74">
        <f t="shared" si="16"/>
        <v>79</v>
      </c>
      <c r="U956" s="75"/>
      <c r="V956" s="8" t="str" cm="1">
        <f t="array" ref="V956">IF(SUMPRODUCT((Tableau13[NOM DE LA STRUCTURE]=Tableau13[[#This Row],[NOM DE LA STRUCTURE]])*Tableau13[MONTANT PROPOSE POUR L''ACTION])=0,"",SUMPRODUCT((Tableau13[NOM DE LA STRUCTURE]=Tableau13[[#This Row],[NOM DE LA STRUCTURE]])*Tableau13[MONTANT PROPOSE POUR L''ACTION]))</f>
        <v/>
      </c>
      <c r="W956" s="79"/>
    </row>
    <row r="957" spans="1:23" ht="33" hidden="1" customHeight="1" x14ac:dyDescent="0.25">
      <c r="A957" s="13"/>
      <c r="B957" s="84"/>
      <c r="C957" s="1"/>
      <c r="D957" s="36">
        <f>_xlfn.XLOOKUP(C957,'Export Action'!$A$3:$A$1999,'Export Action'!$X$3:$X$1999)</f>
        <v>0</v>
      </c>
      <c r="E957" s="1"/>
      <c r="F957" s="1"/>
      <c r="G957" s="68"/>
      <c r="H957" s="71"/>
      <c r="I957" s="71"/>
      <c r="J957" s="1"/>
      <c r="K957" s="1"/>
      <c r="L957" s="1"/>
      <c r="M957" s="5"/>
      <c r="N957" s="5"/>
      <c r="O957" s="5"/>
      <c r="P957" s="31"/>
      <c r="Q957" s="1"/>
      <c r="R957" s="64" t="str">
        <f>IF(OR(_xlfn.XLOOKUP(C957,'Export Action'!$A$3:$A$1999,'Export Action'!$AO$3:$AO$1999)="Communes ZRR./bassins de vie pop &gt; 50% ZRR",_xlfn.XLOOKUP(C957,'Export Action'!$A$3:$A$1999,'Export Action'!$AO$3:$AO$1999)="Contrats de relance et de transition écologique (CRTE) rural"),"Oui","Non")</f>
        <v>Non</v>
      </c>
      <c r="S957" s="73"/>
      <c r="T957" s="74">
        <f t="shared" si="16"/>
        <v>79</v>
      </c>
      <c r="U957" s="75"/>
      <c r="V957" s="8" t="str" cm="1">
        <f t="array" ref="V957">IF(SUMPRODUCT((Tableau13[NOM DE LA STRUCTURE]=Tableau13[[#This Row],[NOM DE LA STRUCTURE]])*Tableau13[MONTANT PROPOSE POUR L''ACTION])=0,"",SUMPRODUCT((Tableau13[NOM DE LA STRUCTURE]=Tableau13[[#This Row],[NOM DE LA STRUCTURE]])*Tableau13[MONTANT PROPOSE POUR L''ACTION]))</f>
        <v/>
      </c>
      <c r="W957" s="79"/>
    </row>
    <row r="958" spans="1:23" ht="33" hidden="1" customHeight="1" x14ac:dyDescent="0.25">
      <c r="A958" s="13"/>
      <c r="B958" s="84"/>
      <c r="C958" s="1"/>
      <c r="D958" s="36">
        <f>_xlfn.XLOOKUP(C958,'Export Action'!$A$3:$A$1999,'Export Action'!$X$3:$X$1999)</f>
        <v>0</v>
      </c>
      <c r="E958" s="1"/>
      <c r="F958" s="1"/>
      <c r="G958" s="68"/>
      <c r="H958" s="71"/>
      <c r="I958" s="71"/>
      <c r="J958" s="1"/>
      <c r="K958" s="1"/>
      <c r="L958" s="1"/>
      <c r="M958" s="5"/>
      <c r="N958" s="5"/>
      <c r="O958" s="5"/>
      <c r="P958" s="31"/>
      <c r="Q958" s="1"/>
      <c r="R958" s="64" t="str">
        <f>IF(OR(_xlfn.XLOOKUP(C958,'Export Action'!$A$3:$A$1999,'Export Action'!$AO$3:$AO$1999)="Communes ZRR./bassins de vie pop &gt; 50% ZRR",_xlfn.XLOOKUP(C958,'Export Action'!$A$3:$A$1999,'Export Action'!$AO$3:$AO$1999)="Contrats de relance et de transition écologique (CRTE) rural"),"Oui","Non")</f>
        <v>Non</v>
      </c>
      <c r="S958" s="73"/>
      <c r="T958" s="74">
        <f t="shared" si="16"/>
        <v>79</v>
      </c>
      <c r="U958" s="75"/>
      <c r="V958" s="8" t="str" cm="1">
        <f t="array" ref="V958">IF(SUMPRODUCT((Tableau13[NOM DE LA STRUCTURE]=Tableau13[[#This Row],[NOM DE LA STRUCTURE]])*Tableau13[MONTANT PROPOSE POUR L''ACTION])=0,"",SUMPRODUCT((Tableau13[NOM DE LA STRUCTURE]=Tableau13[[#This Row],[NOM DE LA STRUCTURE]])*Tableau13[MONTANT PROPOSE POUR L''ACTION]))</f>
        <v/>
      </c>
      <c r="W958" s="79"/>
    </row>
    <row r="959" spans="1:23" ht="33" hidden="1" customHeight="1" x14ac:dyDescent="0.25">
      <c r="A959" s="13"/>
      <c r="B959" s="84"/>
      <c r="C959" s="1"/>
      <c r="D959" s="36">
        <f>_xlfn.XLOOKUP(C959,'Export Action'!$A$3:$A$1999,'Export Action'!$X$3:$X$1999)</f>
        <v>0</v>
      </c>
      <c r="E959" s="1"/>
      <c r="F959" s="1"/>
      <c r="G959" s="68"/>
      <c r="H959" s="71"/>
      <c r="I959" s="71"/>
      <c r="J959" s="1"/>
      <c r="K959" s="1"/>
      <c r="L959" s="1"/>
      <c r="M959" s="5"/>
      <c r="N959" s="5"/>
      <c r="O959" s="5"/>
      <c r="P959" s="31"/>
      <c r="Q959" s="1"/>
      <c r="R959" s="64" t="str">
        <f>IF(OR(_xlfn.XLOOKUP(C959,'Export Action'!$A$3:$A$1999,'Export Action'!$AO$3:$AO$1999)="Communes ZRR./bassins de vie pop &gt; 50% ZRR",_xlfn.XLOOKUP(C959,'Export Action'!$A$3:$A$1999,'Export Action'!$AO$3:$AO$1999)="Contrats de relance et de transition écologique (CRTE) rural"),"Oui","Non")</f>
        <v>Non</v>
      </c>
      <c r="S959" s="73"/>
      <c r="T959" s="74">
        <f t="shared" si="16"/>
        <v>79</v>
      </c>
      <c r="U959" s="75"/>
      <c r="V959" s="8" t="str" cm="1">
        <f t="array" ref="V959">IF(SUMPRODUCT((Tableau13[NOM DE LA STRUCTURE]=Tableau13[[#This Row],[NOM DE LA STRUCTURE]])*Tableau13[MONTANT PROPOSE POUR L''ACTION])=0,"",SUMPRODUCT((Tableau13[NOM DE LA STRUCTURE]=Tableau13[[#This Row],[NOM DE LA STRUCTURE]])*Tableau13[MONTANT PROPOSE POUR L''ACTION]))</f>
        <v/>
      </c>
      <c r="W959" s="79"/>
    </row>
    <row r="960" spans="1:23" ht="33" hidden="1" customHeight="1" x14ac:dyDescent="0.25">
      <c r="A960" s="13"/>
      <c r="B960" s="84"/>
      <c r="C960" s="1"/>
      <c r="D960" s="36">
        <f>_xlfn.XLOOKUP(C960,'Export Action'!$A$3:$A$1999,'Export Action'!$X$3:$X$1999)</f>
        <v>0</v>
      </c>
      <c r="E960" s="1"/>
      <c r="F960" s="1"/>
      <c r="G960" s="68"/>
      <c r="H960" s="71"/>
      <c r="I960" s="71"/>
      <c r="J960" s="1"/>
      <c r="K960" s="1"/>
      <c r="L960" s="1"/>
      <c r="M960" s="5"/>
      <c r="N960" s="5"/>
      <c r="O960" s="5"/>
      <c r="P960" s="31"/>
      <c r="Q960" s="1"/>
      <c r="R960" s="64" t="str">
        <f>IF(OR(_xlfn.XLOOKUP(C960,'Export Action'!$A$3:$A$1999,'Export Action'!$AO$3:$AO$1999)="Communes ZRR./bassins de vie pop &gt; 50% ZRR",_xlfn.XLOOKUP(C960,'Export Action'!$A$3:$A$1999,'Export Action'!$AO$3:$AO$1999)="Contrats de relance et de transition écologique (CRTE) rural"),"Oui","Non")</f>
        <v>Non</v>
      </c>
      <c r="S960" s="73"/>
      <c r="T960" s="74">
        <f t="shared" si="16"/>
        <v>79</v>
      </c>
      <c r="U960" s="75"/>
      <c r="V960" s="8" t="str" cm="1">
        <f t="array" ref="V960">IF(SUMPRODUCT((Tableau13[NOM DE LA STRUCTURE]=Tableau13[[#This Row],[NOM DE LA STRUCTURE]])*Tableau13[MONTANT PROPOSE POUR L''ACTION])=0,"",SUMPRODUCT((Tableau13[NOM DE LA STRUCTURE]=Tableau13[[#This Row],[NOM DE LA STRUCTURE]])*Tableau13[MONTANT PROPOSE POUR L''ACTION]))</f>
        <v/>
      </c>
      <c r="W960" s="79"/>
    </row>
    <row r="961" spans="1:23" ht="33" hidden="1" customHeight="1" x14ac:dyDescent="0.25">
      <c r="A961" s="13"/>
      <c r="B961" s="84"/>
      <c r="C961" s="1"/>
      <c r="D961" s="36">
        <f>_xlfn.XLOOKUP(C961,'Export Action'!$A$3:$A$1999,'Export Action'!$X$3:$X$1999)</f>
        <v>0</v>
      </c>
      <c r="E961" s="1"/>
      <c r="F961" s="1"/>
      <c r="G961" s="68"/>
      <c r="H961" s="71"/>
      <c r="I961" s="71"/>
      <c r="J961" s="1"/>
      <c r="K961" s="1"/>
      <c r="L961" s="1"/>
      <c r="M961" s="5"/>
      <c r="N961" s="5"/>
      <c r="O961" s="5"/>
      <c r="P961" s="31"/>
      <c r="Q961" s="1"/>
      <c r="R961" s="64" t="str">
        <f>IF(OR(_xlfn.XLOOKUP(C961,'Export Action'!$A$3:$A$1999,'Export Action'!$AO$3:$AO$1999)="Communes ZRR./bassins de vie pop &gt; 50% ZRR",_xlfn.XLOOKUP(C961,'Export Action'!$A$3:$A$1999,'Export Action'!$AO$3:$AO$1999)="Contrats de relance et de transition écologique (CRTE) rural"),"Oui","Non")</f>
        <v>Non</v>
      </c>
      <c r="S961" s="73"/>
      <c r="T961" s="74">
        <f t="shared" si="16"/>
        <v>79</v>
      </c>
      <c r="U961" s="75"/>
      <c r="V961" s="8" t="str" cm="1">
        <f t="array" ref="V961">IF(SUMPRODUCT((Tableau13[NOM DE LA STRUCTURE]=Tableau13[[#This Row],[NOM DE LA STRUCTURE]])*Tableau13[MONTANT PROPOSE POUR L''ACTION])=0,"",SUMPRODUCT((Tableau13[NOM DE LA STRUCTURE]=Tableau13[[#This Row],[NOM DE LA STRUCTURE]])*Tableau13[MONTANT PROPOSE POUR L''ACTION]))</f>
        <v/>
      </c>
      <c r="W961" s="79"/>
    </row>
    <row r="962" spans="1:23" ht="33" hidden="1" customHeight="1" x14ac:dyDescent="0.25">
      <c r="A962" s="13"/>
      <c r="B962" s="84"/>
      <c r="C962" s="1"/>
      <c r="D962" s="36">
        <f>_xlfn.XLOOKUP(C962,'Export Action'!$A$3:$A$1999,'Export Action'!$X$3:$X$1999)</f>
        <v>0</v>
      </c>
      <c r="E962" s="1"/>
      <c r="F962" s="1"/>
      <c r="G962" s="68"/>
      <c r="H962" s="71"/>
      <c r="I962" s="71"/>
      <c r="J962" s="1"/>
      <c r="K962" s="1"/>
      <c r="L962" s="1"/>
      <c r="M962" s="5"/>
      <c r="N962" s="5"/>
      <c r="O962" s="5"/>
      <c r="P962" s="31"/>
      <c r="Q962" s="1"/>
      <c r="R962" s="64" t="str">
        <f>IF(OR(_xlfn.XLOOKUP(C962,'Export Action'!$A$3:$A$1999,'Export Action'!$AO$3:$AO$1999)="Communes ZRR./bassins de vie pop &gt; 50% ZRR",_xlfn.XLOOKUP(C962,'Export Action'!$A$3:$A$1999,'Export Action'!$AO$3:$AO$1999)="Contrats de relance et de transition écologique (CRTE) rural"),"Oui","Non")</f>
        <v>Non</v>
      </c>
      <c r="S962" s="73"/>
      <c r="T962" s="74">
        <f t="shared" si="16"/>
        <v>79</v>
      </c>
      <c r="U962" s="75"/>
      <c r="V962" s="8" t="str" cm="1">
        <f t="array" ref="V962">IF(SUMPRODUCT((Tableau13[NOM DE LA STRUCTURE]=Tableau13[[#This Row],[NOM DE LA STRUCTURE]])*Tableau13[MONTANT PROPOSE POUR L''ACTION])=0,"",SUMPRODUCT((Tableau13[NOM DE LA STRUCTURE]=Tableau13[[#This Row],[NOM DE LA STRUCTURE]])*Tableau13[MONTANT PROPOSE POUR L''ACTION]))</f>
        <v/>
      </c>
      <c r="W962" s="79"/>
    </row>
    <row r="963" spans="1:23" ht="33" hidden="1" customHeight="1" x14ac:dyDescent="0.25">
      <c r="A963" s="13"/>
      <c r="B963" s="84"/>
      <c r="C963" s="1"/>
      <c r="D963" s="36">
        <f>_xlfn.XLOOKUP(C963,'Export Action'!$A$3:$A$1999,'Export Action'!$X$3:$X$1999)</f>
        <v>0</v>
      </c>
      <c r="E963" s="1"/>
      <c r="F963" s="1"/>
      <c r="G963" s="68"/>
      <c r="H963" s="71"/>
      <c r="I963" s="71"/>
      <c r="J963" s="1"/>
      <c r="K963" s="1"/>
      <c r="L963" s="1"/>
      <c r="M963" s="5"/>
      <c r="N963" s="5"/>
      <c r="O963" s="5"/>
      <c r="P963" s="31"/>
      <c r="Q963" s="1"/>
      <c r="R963" s="64" t="str">
        <f>IF(OR(_xlfn.XLOOKUP(C963,'Export Action'!$A$3:$A$1999,'Export Action'!$AO$3:$AO$1999)="Communes ZRR./bassins de vie pop &gt; 50% ZRR",_xlfn.XLOOKUP(C963,'Export Action'!$A$3:$A$1999,'Export Action'!$AO$3:$AO$1999)="Contrats de relance et de transition écologique (CRTE) rural"),"Oui","Non")</f>
        <v>Non</v>
      </c>
      <c r="S963" s="73"/>
      <c r="T963" s="74">
        <f t="shared" si="16"/>
        <v>79</v>
      </c>
      <c r="U963" s="75"/>
      <c r="V963" s="8" t="str" cm="1">
        <f t="array" ref="V963">IF(SUMPRODUCT((Tableau13[NOM DE LA STRUCTURE]=Tableau13[[#This Row],[NOM DE LA STRUCTURE]])*Tableau13[MONTANT PROPOSE POUR L''ACTION])=0,"",SUMPRODUCT((Tableau13[NOM DE LA STRUCTURE]=Tableau13[[#This Row],[NOM DE LA STRUCTURE]])*Tableau13[MONTANT PROPOSE POUR L''ACTION]))</f>
        <v/>
      </c>
      <c r="W963" s="79"/>
    </row>
    <row r="964" spans="1:23" ht="33" hidden="1" customHeight="1" x14ac:dyDescent="0.25">
      <c r="A964" s="13"/>
      <c r="B964" s="84"/>
      <c r="C964" s="1"/>
      <c r="D964" s="36">
        <f>_xlfn.XLOOKUP(C964,'Export Action'!$A$3:$A$1999,'Export Action'!$X$3:$X$1999)</f>
        <v>0</v>
      </c>
      <c r="E964" s="1"/>
      <c r="F964" s="1"/>
      <c r="G964" s="68"/>
      <c r="H964" s="71"/>
      <c r="I964" s="71"/>
      <c r="J964" s="1"/>
      <c r="K964" s="1"/>
      <c r="L964" s="1"/>
      <c r="M964" s="5"/>
      <c r="N964" s="5"/>
      <c r="O964" s="5"/>
      <c r="P964" s="31"/>
      <c r="Q964" s="1"/>
      <c r="R964" s="64" t="str">
        <f>IF(OR(_xlfn.XLOOKUP(C964,'Export Action'!$A$3:$A$1999,'Export Action'!$AO$3:$AO$1999)="Communes ZRR./bassins de vie pop &gt; 50% ZRR",_xlfn.XLOOKUP(C964,'Export Action'!$A$3:$A$1999,'Export Action'!$AO$3:$AO$1999)="Contrats de relance et de transition écologique (CRTE) rural"),"Oui","Non")</f>
        <v>Non</v>
      </c>
      <c r="S964" s="73"/>
      <c r="T964" s="74">
        <f t="shared" si="16"/>
        <v>79</v>
      </c>
      <c r="U964" s="75"/>
      <c r="V964" s="8" t="str" cm="1">
        <f t="array" ref="V964">IF(SUMPRODUCT((Tableau13[NOM DE LA STRUCTURE]=Tableau13[[#This Row],[NOM DE LA STRUCTURE]])*Tableau13[MONTANT PROPOSE POUR L''ACTION])=0,"",SUMPRODUCT((Tableau13[NOM DE LA STRUCTURE]=Tableau13[[#This Row],[NOM DE LA STRUCTURE]])*Tableau13[MONTANT PROPOSE POUR L''ACTION]))</f>
        <v/>
      </c>
      <c r="W964" s="79"/>
    </row>
    <row r="965" spans="1:23" ht="33" hidden="1" customHeight="1" x14ac:dyDescent="0.25">
      <c r="A965" s="13"/>
      <c r="B965" s="84"/>
      <c r="C965" s="1"/>
      <c r="D965" s="36">
        <f>_xlfn.XLOOKUP(C965,'Export Action'!$A$3:$A$1999,'Export Action'!$X$3:$X$1999)</f>
        <v>0</v>
      </c>
      <c r="E965" s="1"/>
      <c r="F965" s="1"/>
      <c r="G965" s="68"/>
      <c r="H965" s="71"/>
      <c r="I965" s="71"/>
      <c r="J965" s="1"/>
      <c r="K965" s="1"/>
      <c r="L965" s="1"/>
      <c r="M965" s="5"/>
      <c r="N965" s="5"/>
      <c r="O965" s="5"/>
      <c r="P965" s="31"/>
      <c r="Q965" s="1"/>
      <c r="R965" s="64" t="str">
        <f>IF(OR(_xlfn.XLOOKUP(C965,'Export Action'!$A$3:$A$1999,'Export Action'!$AO$3:$AO$1999)="Communes ZRR./bassins de vie pop &gt; 50% ZRR",_xlfn.XLOOKUP(C965,'Export Action'!$A$3:$A$1999,'Export Action'!$AO$3:$AO$1999)="Contrats de relance et de transition écologique (CRTE) rural"),"Oui","Non")</f>
        <v>Non</v>
      </c>
      <c r="S965" s="73"/>
      <c r="T965" s="74">
        <f t="shared" si="16"/>
        <v>79</v>
      </c>
      <c r="U965" s="75"/>
      <c r="V965" s="8" t="str" cm="1">
        <f t="array" ref="V965">IF(SUMPRODUCT((Tableau13[NOM DE LA STRUCTURE]=Tableau13[[#This Row],[NOM DE LA STRUCTURE]])*Tableau13[MONTANT PROPOSE POUR L''ACTION])=0,"",SUMPRODUCT((Tableau13[NOM DE LA STRUCTURE]=Tableau13[[#This Row],[NOM DE LA STRUCTURE]])*Tableau13[MONTANT PROPOSE POUR L''ACTION]))</f>
        <v/>
      </c>
      <c r="W965" s="79"/>
    </row>
    <row r="966" spans="1:23" ht="33" hidden="1" customHeight="1" x14ac:dyDescent="0.25">
      <c r="A966" s="13"/>
      <c r="B966" s="84"/>
      <c r="C966" s="1"/>
      <c r="D966" s="36">
        <f>_xlfn.XLOOKUP(C966,'Export Action'!$A$3:$A$1999,'Export Action'!$X$3:$X$1999)</f>
        <v>0</v>
      </c>
      <c r="E966" s="1"/>
      <c r="F966" s="1"/>
      <c r="G966" s="68"/>
      <c r="H966" s="71"/>
      <c r="I966" s="71"/>
      <c r="J966" s="1"/>
      <c r="K966" s="1"/>
      <c r="L966" s="1"/>
      <c r="M966" s="5"/>
      <c r="N966" s="5"/>
      <c r="O966" s="5"/>
      <c r="P966" s="31"/>
      <c r="Q966" s="1"/>
      <c r="R966" s="64" t="str">
        <f>IF(OR(_xlfn.XLOOKUP(C966,'Export Action'!$A$3:$A$1999,'Export Action'!$AO$3:$AO$1999)="Communes ZRR./bassins de vie pop &gt; 50% ZRR",_xlfn.XLOOKUP(C966,'Export Action'!$A$3:$A$1999,'Export Action'!$AO$3:$AO$1999)="Contrats de relance et de transition écologique (CRTE) rural"),"Oui","Non")</f>
        <v>Non</v>
      </c>
      <c r="S966" s="73"/>
      <c r="T966" s="74">
        <f t="shared" si="16"/>
        <v>79</v>
      </c>
      <c r="U966" s="75"/>
      <c r="V966" s="8" t="str" cm="1">
        <f t="array" ref="V966">IF(SUMPRODUCT((Tableau13[NOM DE LA STRUCTURE]=Tableau13[[#This Row],[NOM DE LA STRUCTURE]])*Tableau13[MONTANT PROPOSE POUR L''ACTION])=0,"",SUMPRODUCT((Tableau13[NOM DE LA STRUCTURE]=Tableau13[[#This Row],[NOM DE LA STRUCTURE]])*Tableau13[MONTANT PROPOSE POUR L''ACTION]))</f>
        <v/>
      </c>
      <c r="W966" s="79"/>
    </row>
    <row r="967" spans="1:23" ht="33" hidden="1" customHeight="1" x14ac:dyDescent="0.25">
      <c r="A967" s="13"/>
      <c r="B967" s="84"/>
      <c r="C967" s="1"/>
      <c r="D967" s="36">
        <f>_xlfn.XLOOKUP(C967,'Export Action'!$A$3:$A$1999,'Export Action'!$X$3:$X$1999)</f>
        <v>0</v>
      </c>
      <c r="E967" s="1"/>
      <c r="F967" s="1"/>
      <c r="G967" s="68"/>
      <c r="H967" s="71"/>
      <c r="I967" s="71"/>
      <c r="J967" s="1"/>
      <c r="K967" s="1"/>
      <c r="L967" s="1"/>
      <c r="M967" s="5"/>
      <c r="N967" s="5"/>
      <c r="O967" s="5"/>
      <c r="P967" s="31"/>
      <c r="Q967" s="1"/>
      <c r="R967" s="64" t="str">
        <f>IF(OR(_xlfn.XLOOKUP(C967,'Export Action'!$A$3:$A$1999,'Export Action'!$AO$3:$AO$1999)="Communes ZRR./bassins de vie pop &gt; 50% ZRR",_xlfn.XLOOKUP(C967,'Export Action'!$A$3:$A$1999,'Export Action'!$AO$3:$AO$1999)="Contrats de relance et de transition écologique (CRTE) rural"),"Oui","Non")</f>
        <v>Non</v>
      </c>
      <c r="S967" s="73"/>
      <c r="T967" s="74">
        <f t="shared" si="16"/>
        <v>79</v>
      </c>
      <c r="U967" s="75"/>
      <c r="V967" s="8" t="str" cm="1">
        <f t="array" ref="V967">IF(SUMPRODUCT((Tableau13[NOM DE LA STRUCTURE]=Tableau13[[#This Row],[NOM DE LA STRUCTURE]])*Tableau13[MONTANT PROPOSE POUR L''ACTION])=0,"",SUMPRODUCT((Tableau13[NOM DE LA STRUCTURE]=Tableau13[[#This Row],[NOM DE LA STRUCTURE]])*Tableau13[MONTANT PROPOSE POUR L''ACTION]))</f>
        <v/>
      </c>
      <c r="W967" s="79"/>
    </row>
    <row r="968" spans="1:23" ht="33" hidden="1" customHeight="1" x14ac:dyDescent="0.25">
      <c r="A968" s="13"/>
      <c r="B968" s="84"/>
      <c r="C968" s="1"/>
      <c r="D968" s="36">
        <f>_xlfn.XLOOKUP(C968,'Export Action'!$A$3:$A$1999,'Export Action'!$X$3:$X$1999)</f>
        <v>0</v>
      </c>
      <c r="E968" s="1"/>
      <c r="F968" s="1"/>
      <c r="G968" s="68"/>
      <c r="H968" s="71"/>
      <c r="I968" s="71"/>
      <c r="J968" s="1"/>
      <c r="K968" s="1"/>
      <c r="L968" s="1"/>
      <c r="M968" s="5"/>
      <c r="N968" s="5"/>
      <c r="O968" s="5"/>
      <c r="P968" s="31"/>
      <c r="Q968" s="1"/>
      <c r="R968" s="64" t="str">
        <f>IF(OR(_xlfn.XLOOKUP(C968,'Export Action'!$A$3:$A$1999,'Export Action'!$AO$3:$AO$1999)="Communes ZRR./bassins de vie pop &gt; 50% ZRR",_xlfn.XLOOKUP(C968,'Export Action'!$A$3:$A$1999,'Export Action'!$AO$3:$AO$1999)="Contrats de relance et de transition écologique (CRTE) rural"),"Oui","Non")</f>
        <v>Non</v>
      </c>
      <c r="S968" s="73"/>
      <c r="T968" s="74">
        <f t="shared" si="16"/>
        <v>79</v>
      </c>
      <c r="U968" s="75"/>
      <c r="V968" s="8" t="str" cm="1">
        <f t="array" ref="V968">IF(SUMPRODUCT((Tableau13[NOM DE LA STRUCTURE]=Tableau13[[#This Row],[NOM DE LA STRUCTURE]])*Tableau13[MONTANT PROPOSE POUR L''ACTION])=0,"",SUMPRODUCT((Tableau13[NOM DE LA STRUCTURE]=Tableau13[[#This Row],[NOM DE LA STRUCTURE]])*Tableau13[MONTANT PROPOSE POUR L''ACTION]))</f>
        <v/>
      </c>
      <c r="W968" s="79"/>
    </row>
    <row r="969" spans="1:23" ht="33" hidden="1" customHeight="1" x14ac:dyDescent="0.25">
      <c r="A969" s="13"/>
      <c r="B969" s="84"/>
      <c r="C969" s="1"/>
      <c r="D969" s="36">
        <f>_xlfn.XLOOKUP(C969,'Export Action'!$A$3:$A$1999,'Export Action'!$X$3:$X$1999)</f>
        <v>0</v>
      </c>
      <c r="E969" s="1"/>
      <c r="F969" s="1"/>
      <c r="G969" s="68"/>
      <c r="H969" s="71"/>
      <c r="I969" s="71"/>
      <c r="J969" s="1"/>
      <c r="K969" s="1"/>
      <c r="L969" s="1"/>
      <c r="M969" s="5"/>
      <c r="N969" s="5"/>
      <c r="O969" s="5"/>
      <c r="P969" s="31"/>
      <c r="Q969" s="1"/>
      <c r="R969" s="64" t="str">
        <f>IF(OR(_xlfn.XLOOKUP(C969,'Export Action'!$A$3:$A$1999,'Export Action'!$AO$3:$AO$1999)="Communes ZRR./bassins de vie pop &gt; 50% ZRR",_xlfn.XLOOKUP(C969,'Export Action'!$A$3:$A$1999,'Export Action'!$AO$3:$AO$1999)="Contrats de relance et de transition écologique (CRTE) rural"),"Oui","Non")</f>
        <v>Non</v>
      </c>
      <c r="S969" s="73"/>
      <c r="T969" s="74">
        <f t="shared" si="16"/>
        <v>79</v>
      </c>
      <c r="U969" s="75"/>
      <c r="V969" s="8" t="str" cm="1">
        <f t="array" ref="V969">IF(SUMPRODUCT((Tableau13[NOM DE LA STRUCTURE]=Tableau13[[#This Row],[NOM DE LA STRUCTURE]])*Tableau13[MONTANT PROPOSE POUR L''ACTION])=0,"",SUMPRODUCT((Tableau13[NOM DE LA STRUCTURE]=Tableau13[[#This Row],[NOM DE LA STRUCTURE]])*Tableau13[MONTANT PROPOSE POUR L''ACTION]))</f>
        <v/>
      </c>
      <c r="W969" s="79"/>
    </row>
    <row r="970" spans="1:23" ht="33" hidden="1" customHeight="1" x14ac:dyDescent="0.25">
      <c r="A970" s="13"/>
      <c r="B970" s="84"/>
      <c r="C970" s="1"/>
      <c r="D970" s="36">
        <f>_xlfn.XLOOKUP(C970,'Export Action'!$A$3:$A$1999,'Export Action'!$X$3:$X$1999)</f>
        <v>0</v>
      </c>
      <c r="E970" s="1"/>
      <c r="F970" s="1"/>
      <c r="G970" s="68"/>
      <c r="H970" s="71"/>
      <c r="I970" s="71"/>
      <c r="J970" s="1"/>
      <c r="K970" s="1"/>
      <c r="L970" s="1"/>
      <c r="M970" s="5"/>
      <c r="N970" s="5"/>
      <c r="O970" s="5"/>
      <c r="P970" s="31"/>
      <c r="Q970" s="1"/>
      <c r="R970" s="64" t="str">
        <f>IF(OR(_xlfn.XLOOKUP(C970,'Export Action'!$A$3:$A$1999,'Export Action'!$AO$3:$AO$1999)="Communes ZRR./bassins de vie pop &gt; 50% ZRR",_xlfn.XLOOKUP(C970,'Export Action'!$A$3:$A$1999,'Export Action'!$AO$3:$AO$1999)="Contrats de relance et de transition écologique (CRTE) rural"),"Oui","Non")</f>
        <v>Non</v>
      </c>
      <c r="S970" s="73"/>
      <c r="T970" s="74">
        <f t="shared" si="16"/>
        <v>79</v>
      </c>
      <c r="U970" s="75"/>
      <c r="V970" s="8" t="str" cm="1">
        <f t="array" ref="V970">IF(SUMPRODUCT((Tableau13[NOM DE LA STRUCTURE]=Tableau13[[#This Row],[NOM DE LA STRUCTURE]])*Tableau13[MONTANT PROPOSE POUR L''ACTION])=0,"",SUMPRODUCT((Tableau13[NOM DE LA STRUCTURE]=Tableau13[[#This Row],[NOM DE LA STRUCTURE]])*Tableau13[MONTANT PROPOSE POUR L''ACTION]))</f>
        <v/>
      </c>
      <c r="W970" s="79"/>
    </row>
    <row r="971" spans="1:23" ht="33" hidden="1" customHeight="1" x14ac:dyDescent="0.25">
      <c r="A971" s="13"/>
      <c r="B971" s="84"/>
      <c r="C971" s="1"/>
      <c r="D971" s="36">
        <f>_xlfn.XLOOKUP(C971,'Export Action'!$A$3:$A$1999,'Export Action'!$X$3:$X$1999)</f>
        <v>0</v>
      </c>
      <c r="E971" s="1"/>
      <c r="F971" s="1"/>
      <c r="G971" s="68"/>
      <c r="H971" s="71"/>
      <c r="I971" s="71"/>
      <c r="J971" s="1"/>
      <c r="K971" s="1"/>
      <c r="L971" s="1"/>
      <c r="M971" s="5"/>
      <c r="N971" s="5"/>
      <c r="O971" s="5"/>
      <c r="P971" s="31"/>
      <c r="Q971" s="1"/>
      <c r="R971" s="64" t="str">
        <f>IF(OR(_xlfn.XLOOKUP(C971,'Export Action'!$A$3:$A$1999,'Export Action'!$AO$3:$AO$1999)="Communes ZRR./bassins de vie pop &gt; 50% ZRR",_xlfn.XLOOKUP(C971,'Export Action'!$A$3:$A$1999,'Export Action'!$AO$3:$AO$1999)="Contrats de relance et de transition écologique (CRTE) rural"),"Oui","Non")</f>
        <v>Non</v>
      </c>
      <c r="S971" s="73"/>
      <c r="T971" s="74">
        <f t="shared" si="16"/>
        <v>79</v>
      </c>
      <c r="U971" s="75"/>
      <c r="V971" s="8" t="str" cm="1">
        <f t="array" ref="V971">IF(SUMPRODUCT((Tableau13[NOM DE LA STRUCTURE]=Tableau13[[#This Row],[NOM DE LA STRUCTURE]])*Tableau13[MONTANT PROPOSE POUR L''ACTION])=0,"",SUMPRODUCT((Tableau13[NOM DE LA STRUCTURE]=Tableau13[[#This Row],[NOM DE LA STRUCTURE]])*Tableau13[MONTANT PROPOSE POUR L''ACTION]))</f>
        <v/>
      </c>
      <c r="W971" s="79"/>
    </row>
    <row r="972" spans="1:23" ht="33" hidden="1" customHeight="1" x14ac:dyDescent="0.25">
      <c r="A972" s="13"/>
      <c r="B972" s="84"/>
      <c r="C972" s="1"/>
      <c r="D972" s="36">
        <f>_xlfn.XLOOKUP(C972,'Export Action'!$A$3:$A$1999,'Export Action'!$X$3:$X$1999)</f>
        <v>0</v>
      </c>
      <c r="E972" s="1"/>
      <c r="F972" s="1"/>
      <c r="G972" s="68"/>
      <c r="H972" s="71"/>
      <c r="I972" s="71"/>
      <c r="J972" s="1"/>
      <c r="K972" s="1"/>
      <c r="L972" s="1"/>
      <c r="M972" s="5"/>
      <c r="N972" s="5"/>
      <c r="O972" s="5"/>
      <c r="P972" s="31"/>
      <c r="Q972" s="1"/>
      <c r="R972" s="64" t="str">
        <f>IF(OR(_xlfn.XLOOKUP(C972,'Export Action'!$A$3:$A$1999,'Export Action'!$AO$3:$AO$1999)="Communes ZRR./bassins de vie pop &gt; 50% ZRR",_xlfn.XLOOKUP(C972,'Export Action'!$A$3:$A$1999,'Export Action'!$AO$3:$AO$1999)="Contrats de relance et de transition écologique (CRTE) rural"),"Oui","Non")</f>
        <v>Non</v>
      </c>
      <c r="S972" s="73"/>
      <c r="T972" s="74">
        <f t="shared" si="16"/>
        <v>79</v>
      </c>
      <c r="U972" s="75"/>
      <c r="V972" s="8" t="str" cm="1">
        <f t="array" ref="V972">IF(SUMPRODUCT((Tableau13[NOM DE LA STRUCTURE]=Tableau13[[#This Row],[NOM DE LA STRUCTURE]])*Tableau13[MONTANT PROPOSE POUR L''ACTION])=0,"",SUMPRODUCT((Tableau13[NOM DE LA STRUCTURE]=Tableau13[[#This Row],[NOM DE LA STRUCTURE]])*Tableau13[MONTANT PROPOSE POUR L''ACTION]))</f>
        <v/>
      </c>
      <c r="W972" s="79"/>
    </row>
    <row r="973" spans="1:23" ht="33" hidden="1" customHeight="1" x14ac:dyDescent="0.25">
      <c r="A973" s="13"/>
      <c r="B973" s="84"/>
      <c r="C973" s="1"/>
      <c r="D973" s="36">
        <f>_xlfn.XLOOKUP(C973,'Export Action'!$A$3:$A$1999,'Export Action'!$X$3:$X$1999)</f>
        <v>0</v>
      </c>
      <c r="E973" s="1"/>
      <c r="F973" s="1"/>
      <c r="G973" s="68"/>
      <c r="H973" s="71"/>
      <c r="I973" s="71"/>
      <c r="J973" s="1"/>
      <c r="K973" s="1"/>
      <c r="L973" s="1"/>
      <c r="M973" s="5"/>
      <c r="N973" s="5"/>
      <c r="O973" s="5"/>
      <c r="P973" s="31"/>
      <c r="Q973" s="1"/>
      <c r="R973" s="64" t="str">
        <f>IF(OR(_xlfn.XLOOKUP(C973,'Export Action'!$A$3:$A$1999,'Export Action'!$AO$3:$AO$1999)="Communes ZRR./bassins de vie pop &gt; 50% ZRR",_xlfn.XLOOKUP(C973,'Export Action'!$A$3:$A$1999,'Export Action'!$AO$3:$AO$1999)="Contrats de relance et de transition écologique (CRTE) rural"),"Oui","Non")</f>
        <v>Non</v>
      </c>
      <c r="S973" s="73"/>
      <c r="T973" s="74">
        <f t="shared" si="16"/>
        <v>79</v>
      </c>
      <c r="U973" s="75"/>
      <c r="V973" s="8" t="str" cm="1">
        <f t="array" ref="V973">IF(SUMPRODUCT((Tableau13[NOM DE LA STRUCTURE]=Tableau13[[#This Row],[NOM DE LA STRUCTURE]])*Tableau13[MONTANT PROPOSE POUR L''ACTION])=0,"",SUMPRODUCT((Tableau13[NOM DE LA STRUCTURE]=Tableau13[[#This Row],[NOM DE LA STRUCTURE]])*Tableau13[MONTANT PROPOSE POUR L''ACTION]))</f>
        <v/>
      </c>
      <c r="W973" s="79"/>
    </row>
    <row r="974" spans="1:23" ht="33" hidden="1" customHeight="1" x14ac:dyDescent="0.25">
      <c r="A974" s="13"/>
      <c r="B974" s="84"/>
      <c r="C974" s="1"/>
      <c r="D974" s="36">
        <f>_xlfn.XLOOKUP(C974,'Export Action'!$A$3:$A$1999,'Export Action'!$X$3:$X$1999)</f>
        <v>0</v>
      </c>
      <c r="E974" s="1"/>
      <c r="F974" s="1"/>
      <c r="G974" s="68"/>
      <c r="H974" s="71"/>
      <c r="I974" s="71"/>
      <c r="J974" s="1"/>
      <c r="K974" s="1"/>
      <c r="L974" s="1"/>
      <c r="M974" s="5"/>
      <c r="N974" s="5"/>
      <c r="O974" s="5"/>
      <c r="P974" s="31"/>
      <c r="Q974" s="1"/>
      <c r="R974" s="64" t="str">
        <f>IF(OR(_xlfn.XLOOKUP(C974,'Export Action'!$A$3:$A$1999,'Export Action'!$AO$3:$AO$1999)="Communes ZRR./bassins de vie pop &gt; 50% ZRR",_xlfn.XLOOKUP(C974,'Export Action'!$A$3:$A$1999,'Export Action'!$AO$3:$AO$1999)="Contrats de relance et de transition écologique (CRTE) rural"),"Oui","Non")</f>
        <v>Non</v>
      </c>
      <c r="S974" s="73"/>
      <c r="T974" s="74">
        <f t="shared" si="16"/>
        <v>79</v>
      </c>
      <c r="U974" s="75"/>
      <c r="V974" s="8" t="str" cm="1">
        <f t="array" ref="V974">IF(SUMPRODUCT((Tableau13[NOM DE LA STRUCTURE]=Tableau13[[#This Row],[NOM DE LA STRUCTURE]])*Tableau13[MONTANT PROPOSE POUR L''ACTION])=0,"",SUMPRODUCT((Tableau13[NOM DE LA STRUCTURE]=Tableau13[[#This Row],[NOM DE LA STRUCTURE]])*Tableau13[MONTANT PROPOSE POUR L''ACTION]))</f>
        <v/>
      </c>
      <c r="W974" s="79"/>
    </row>
    <row r="975" spans="1:23" ht="33" hidden="1" customHeight="1" x14ac:dyDescent="0.25">
      <c r="A975" s="13"/>
      <c r="B975" s="84"/>
      <c r="C975" s="1"/>
      <c r="D975" s="36">
        <f>_xlfn.XLOOKUP(C975,'Export Action'!$A$3:$A$1999,'Export Action'!$X$3:$X$1999)</f>
        <v>0</v>
      </c>
      <c r="E975" s="1"/>
      <c r="F975" s="1"/>
      <c r="G975" s="68"/>
      <c r="H975" s="71"/>
      <c r="I975" s="71"/>
      <c r="J975" s="1"/>
      <c r="K975" s="1"/>
      <c r="L975" s="1"/>
      <c r="M975" s="5"/>
      <c r="N975" s="5"/>
      <c r="O975" s="5"/>
      <c r="P975" s="31"/>
      <c r="Q975" s="1"/>
      <c r="R975" s="64" t="str">
        <f>IF(OR(_xlfn.XLOOKUP(C975,'Export Action'!$A$3:$A$1999,'Export Action'!$AO$3:$AO$1999)="Communes ZRR./bassins de vie pop &gt; 50% ZRR",_xlfn.XLOOKUP(C975,'Export Action'!$A$3:$A$1999,'Export Action'!$AO$3:$AO$1999)="Contrats de relance et de transition écologique (CRTE) rural"),"Oui","Non")</f>
        <v>Non</v>
      </c>
      <c r="S975" s="73"/>
      <c r="T975" s="74">
        <f t="shared" si="16"/>
        <v>79</v>
      </c>
      <c r="U975" s="75"/>
      <c r="V975" s="8" t="str" cm="1">
        <f t="array" ref="V975">IF(SUMPRODUCT((Tableau13[NOM DE LA STRUCTURE]=Tableau13[[#This Row],[NOM DE LA STRUCTURE]])*Tableau13[MONTANT PROPOSE POUR L''ACTION])=0,"",SUMPRODUCT((Tableau13[NOM DE LA STRUCTURE]=Tableau13[[#This Row],[NOM DE LA STRUCTURE]])*Tableau13[MONTANT PROPOSE POUR L''ACTION]))</f>
        <v/>
      </c>
      <c r="W975" s="79"/>
    </row>
    <row r="976" spans="1:23" ht="33" hidden="1" customHeight="1" x14ac:dyDescent="0.25">
      <c r="A976" s="13"/>
      <c r="B976" s="84"/>
      <c r="C976" s="1"/>
      <c r="D976" s="36">
        <f>_xlfn.XLOOKUP(C976,'Export Action'!$A$3:$A$1999,'Export Action'!$X$3:$X$1999)</f>
        <v>0</v>
      </c>
      <c r="E976" s="1"/>
      <c r="F976" s="1"/>
      <c r="G976" s="68"/>
      <c r="H976" s="71"/>
      <c r="I976" s="71"/>
      <c r="J976" s="1"/>
      <c r="K976" s="1"/>
      <c r="L976" s="1"/>
      <c r="M976" s="5"/>
      <c r="N976" s="5"/>
      <c r="O976" s="5"/>
      <c r="P976" s="31"/>
      <c r="Q976" s="1"/>
      <c r="R976" s="64" t="str">
        <f>IF(OR(_xlfn.XLOOKUP(C976,'Export Action'!$A$3:$A$1999,'Export Action'!$AO$3:$AO$1999)="Communes ZRR./bassins de vie pop &gt; 50% ZRR",_xlfn.XLOOKUP(C976,'Export Action'!$A$3:$A$1999,'Export Action'!$AO$3:$AO$1999)="Contrats de relance et de transition écologique (CRTE) rural"),"Oui","Non")</f>
        <v>Non</v>
      </c>
      <c r="S976" s="73"/>
      <c r="T976" s="74">
        <f t="shared" si="16"/>
        <v>79</v>
      </c>
      <c r="U976" s="75"/>
      <c r="V976" s="8" t="str" cm="1">
        <f t="array" ref="V976">IF(SUMPRODUCT((Tableau13[NOM DE LA STRUCTURE]=Tableau13[[#This Row],[NOM DE LA STRUCTURE]])*Tableau13[MONTANT PROPOSE POUR L''ACTION])=0,"",SUMPRODUCT((Tableau13[NOM DE LA STRUCTURE]=Tableau13[[#This Row],[NOM DE LA STRUCTURE]])*Tableau13[MONTANT PROPOSE POUR L''ACTION]))</f>
        <v/>
      </c>
      <c r="W976" s="79"/>
    </row>
    <row r="977" spans="1:23" ht="33" hidden="1" customHeight="1" x14ac:dyDescent="0.25">
      <c r="A977" s="13"/>
      <c r="B977" s="84"/>
      <c r="C977" s="1"/>
      <c r="D977" s="36">
        <f>_xlfn.XLOOKUP(C977,'Export Action'!$A$3:$A$1999,'Export Action'!$X$3:$X$1999)</f>
        <v>0</v>
      </c>
      <c r="E977" s="1"/>
      <c r="F977" s="1"/>
      <c r="G977" s="68"/>
      <c r="H977" s="71"/>
      <c r="I977" s="71"/>
      <c r="J977" s="1"/>
      <c r="K977" s="1"/>
      <c r="L977" s="1"/>
      <c r="M977" s="5"/>
      <c r="N977" s="5"/>
      <c r="O977" s="5"/>
      <c r="P977" s="31"/>
      <c r="Q977" s="1"/>
      <c r="R977" s="64" t="str">
        <f>IF(OR(_xlfn.XLOOKUP(C977,'Export Action'!$A$3:$A$1999,'Export Action'!$AO$3:$AO$1999)="Communes ZRR./bassins de vie pop &gt; 50% ZRR",_xlfn.XLOOKUP(C977,'Export Action'!$A$3:$A$1999,'Export Action'!$AO$3:$AO$1999)="Contrats de relance et de transition écologique (CRTE) rural"),"Oui","Non")</f>
        <v>Non</v>
      </c>
      <c r="S977" s="73"/>
      <c r="T977" s="74">
        <f t="shared" si="16"/>
        <v>79</v>
      </c>
      <c r="U977" s="75"/>
      <c r="V977" s="8" t="str" cm="1">
        <f t="array" ref="V977">IF(SUMPRODUCT((Tableau13[NOM DE LA STRUCTURE]=Tableau13[[#This Row],[NOM DE LA STRUCTURE]])*Tableau13[MONTANT PROPOSE POUR L''ACTION])=0,"",SUMPRODUCT((Tableau13[NOM DE LA STRUCTURE]=Tableau13[[#This Row],[NOM DE LA STRUCTURE]])*Tableau13[MONTANT PROPOSE POUR L''ACTION]))</f>
        <v/>
      </c>
      <c r="W977" s="79"/>
    </row>
    <row r="978" spans="1:23" ht="33" hidden="1" customHeight="1" x14ac:dyDescent="0.25">
      <c r="A978" s="13"/>
      <c r="B978" s="84"/>
      <c r="C978" s="1"/>
      <c r="D978" s="36">
        <f>_xlfn.XLOOKUP(C978,'Export Action'!$A$3:$A$1999,'Export Action'!$X$3:$X$1999)</f>
        <v>0</v>
      </c>
      <c r="E978" s="1"/>
      <c r="F978" s="1"/>
      <c r="G978" s="68"/>
      <c r="H978" s="71"/>
      <c r="I978" s="71"/>
      <c r="J978" s="1"/>
      <c r="K978" s="1"/>
      <c r="L978" s="1"/>
      <c r="M978" s="5"/>
      <c r="N978" s="5"/>
      <c r="O978" s="5"/>
      <c r="P978" s="31"/>
      <c r="Q978" s="1"/>
      <c r="R978" s="64" t="str">
        <f>IF(OR(_xlfn.XLOOKUP(C978,'Export Action'!$A$3:$A$1999,'Export Action'!$AO$3:$AO$1999)="Communes ZRR./bassins de vie pop &gt; 50% ZRR",_xlfn.XLOOKUP(C978,'Export Action'!$A$3:$A$1999,'Export Action'!$AO$3:$AO$1999)="Contrats de relance et de transition écologique (CRTE) rural"),"Oui","Non")</f>
        <v>Non</v>
      </c>
      <c r="S978" s="73"/>
      <c r="T978" s="74">
        <f t="shared" si="16"/>
        <v>79</v>
      </c>
      <c r="U978" s="75"/>
      <c r="V978" s="8" t="str" cm="1">
        <f t="array" ref="V978">IF(SUMPRODUCT((Tableau13[NOM DE LA STRUCTURE]=Tableau13[[#This Row],[NOM DE LA STRUCTURE]])*Tableau13[MONTANT PROPOSE POUR L''ACTION])=0,"",SUMPRODUCT((Tableau13[NOM DE LA STRUCTURE]=Tableau13[[#This Row],[NOM DE LA STRUCTURE]])*Tableau13[MONTANT PROPOSE POUR L''ACTION]))</f>
        <v/>
      </c>
      <c r="W978" s="79"/>
    </row>
    <row r="979" spans="1:23" ht="33" hidden="1" customHeight="1" x14ac:dyDescent="0.25">
      <c r="A979" s="13"/>
      <c r="B979" s="84"/>
      <c r="C979" s="1"/>
      <c r="D979" s="36">
        <f>_xlfn.XLOOKUP(C979,'Export Action'!$A$3:$A$1999,'Export Action'!$X$3:$X$1999)</f>
        <v>0</v>
      </c>
      <c r="E979" s="1"/>
      <c r="F979" s="1"/>
      <c r="G979" s="68"/>
      <c r="H979" s="71"/>
      <c r="I979" s="71"/>
      <c r="J979" s="1"/>
      <c r="K979" s="1"/>
      <c r="L979" s="1"/>
      <c r="M979" s="5"/>
      <c r="N979" s="5"/>
      <c r="O979" s="5"/>
      <c r="P979" s="31"/>
      <c r="Q979" s="1"/>
      <c r="R979" s="64" t="str">
        <f>IF(OR(_xlfn.XLOOKUP(C979,'Export Action'!$A$3:$A$1999,'Export Action'!$AO$3:$AO$1999)="Communes ZRR./bassins de vie pop &gt; 50% ZRR",_xlfn.XLOOKUP(C979,'Export Action'!$A$3:$A$1999,'Export Action'!$AO$3:$AO$1999)="Contrats de relance et de transition écologique (CRTE) rural"),"Oui","Non")</f>
        <v>Non</v>
      </c>
      <c r="S979" s="73"/>
      <c r="T979" s="74">
        <f t="shared" si="16"/>
        <v>79</v>
      </c>
      <c r="U979" s="75"/>
      <c r="V979" s="8" t="str" cm="1">
        <f t="array" ref="V979">IF(SUMPRODUCT((Tableau13[NOM DE LA STRUCTURE]=Tableau13[[#This Row],[NOM DE LA STRUCTURE]])*Tableau13[MONTANT PROPOSE POUR L''ACTION])=0,"",SUMPRODUCT((Tableau13[NOM DE LA STRUCTURE]=Tableau13[[#This Row],[NOM DE LA STRUCTURE]])*Tableau13[MONTANT PROPOSE POUR L''ACTION]))</f>
        <v/>
      </c>
      <c r="W979" s="79"/>
    </row>
    <row r="980" spans="1:23" ht="33" hidden="1" customHeight="1" x14ac:dyDescent="0.25">
      <c r="A980" s="13"/>
      <c r="B980" s="84"/>
      <c r="C980" s="1"/>
      <c r="D980" s="36">
        <f>_xlfn.XLOOKUP(C980,'Export Action'!$A$3:$A$1999,'Export Action'!$X$3:$X$1999)</f>
        <v>0</v>
      </c>
      <c r="E980" s="1"/>
      <c r="F980" s="1"/>
      <c r="G980" s="68"/>
      <c r="H980" s="71"/>
      <c r="I980" s="71"/>
      <c r="J980" s="1"/>
      <c r="K980" s="1"/>
      <c r="L980" s="1"/>
      <c r="M980" s="5"/>
      <c r="N980" s="5"/>
      <c r="O980" s="5"/>
      <c r="P980" s="31"/>
      <c r="Q980" s="1"/>
      <c r="R980" s="64" t="str">
        <f>IF(OR(_xlfn.XLOOKUP(C980,'Export Action'!$A$3:$A$1999,'Export Action'!$AO$3:$AO$1999)="Communes ZRR./bassins de vie pop &gt; 50% ZRR",_xlfn.XLOOKUP(C980,'Export Action'!$A$3:$A$1999,'Export Action'!$AO$3:$AO$1999)="Contrats de relance et de transition écologique (CRTE) rural"),"Oui","Non")</f>
        <v>Non</v>
      </c>
      <c r="S980" s="73"/>
      <c r="T980" s="74">
        <f t="shared" si="16"/>
        <v>79</v>
      </c>
      <c r="U980" s="75"/>
      <c r="V980" s="8" t="str" cm="1">
        <f t="array" ref="V980">IF(SUMPRODUCT((Tableau13[NOM DE LA STRUCTURE]=Tableau13[[#This Row],[NOM DE LA STRUCTURE]])*Tableau13[MONTANT PROPOSE POUR L''ACTION])=0,"",SUMPRODUCT((Tableau13[NOM DE LA STRUCTURE]=Tableau13[[#This Row],[NOM DE LA STRUCTURE]])*Tableau13[MONTANT PROPOSE POUR L''ACTION]))</f>
        <v/>
      </c>
      <c r="W980" s="79"/>
    </row>
    <row r="981" spans="1:23" ht="33" hidden="1" customHeight="1" x14ac:dyDescent="0.25">
      <c r="A981" s="13"/>
      <c r="B981" s="84"/>
      <c r="C981" s="1"/>
      <c r="D981" s="36">
        <f>_xlfn.XLOOKUP(C981,'Export Action'!$A$3:$A$1999,'Export Action'!$X$3:$X$1999)</f>
        <v>0</v>
      </c>
      <c r="E981" s="1"/>
      <c r="F981" s="1"/>
      <c r="G981" s="68"/>
      <c r="H981" s="71"/>
      <c r="I981" s="71"/>
      <c r="J981" s="1"/>
      <c r="K981" s="1"/>
      <c r="L981" s="1"/>
      <c r="M981" s="5"/>
      <c r="N981" s="5"/>
      <c r="O981" s="5"/>
      <c r="P981" s="31"/>
      <c r="Q981" s="1"/>
      <c r="R981" s="64" t="str">
        <f>IF(OR(_xlfn.XLOOKUP(C981,'Export Action'!$A$3:$A$1999,'Export Action'!$AO$3:$AO$1999)="Communes ZRR./bassins de vie pop &gt; 50% ZRR",_xlfn.XLOOKUP(C981,'Export Action'!$A$3:$A$1999,'Export Action'!$AO$3:$AO$1999)="Contrats de relance et de transition écologique (CRTE) rural"),"Oui","Non")</f>
        <v>Non</v>
      </c>
      <c r="S981" s="73"/>
      <c r="T981" s="74">
        <f t="shared" si="16"/>
        <v>79</v>
      </c>
      <c r="U981" s="75"/>
      <c r="V981" s="8" t="str" cm="1">
        <f t="array" ref="V981">IF(SUMPRODUCT((Tableau13[NOM DE LA STRUCTURE]=Tableau13[[#This Row],[NOM DE LA STRUCTURE]])*Tableau13[MONTANT PROPOSE POUR L''ACTION])=0,"",SUMPRODUCT((Tableau13[NOM DE LA STRUCTURE]=Tableau13[[#This Row],[NOM DE LA STRUCTURE]])*Tableau13[MONTANT PROPOSE POUR L''ACTION]))</f>
        <v/>
      </c>
      <c r="W981" s="79"/>
    </row>
    <row r="982" spans="1:23" ht="33" hidden="1" customHeight="1" x14ac:dyDescent="0.25">
      <c r="A982" s="13"/>
      <c r="B982" s="84"/>
      <c r="C982" s="1"/>
      <c r="D982" s="36">
        <f>_xlfn.XLOOKUP(C982,'Export Action'!$A$3:$A$1999,'Export Action'!$X$3:$X$1999)</f>
        <v>0</v>
      </c>
      <c r="E982" s="1"/>
      <c r="F982" s="1"/>
      <c r="G982" s="68"/>
      <c r="H982" s="71"/>
      <c r="I982" s="71"/>
      <c r="J982" s="1"/>
      <c r="K982" s="1"/>
      <c r="L982" s="1"/>
      <c r="M982" s="5"/>
      <c r="N982" s="5"/>
      <c r="O982" s="5"/>
      <c r="P982" s="31"/>
      <c r="Q982" s="1"/>
      <c r="R982" s="64" t="str">
        <f>IF(OR(_xlfn.XLOOKUP(C982,'Export Action'!$A$3:$A$1999,'Export Action'!$AO$3:$AO$1999)="Communes ZRR./bassins de vie pop &gt; 50% ZRR",_xlfn.XLOOKUP(C982,'Export Action'!$A$3:$A$1999,'Export Action'!$AO$3:$AO$1999)="Contrats de relance et de transition écologique (CRTE) rural"),"Oui","Non")</f>
        <v>Non</v>
      </c>
      <c r="S982" s="73"/>
      <c r="T982" s="74">
        <f t="shared" si="16"/>
        <v>79</v>
      </c>
      <c r="U982" s="75"/>
      <c r="V982" s="8" t="str" cm="1">
        <f t="array" ref="V982">IF(SUMPRODUCT((Tableau13[NOM DE LA STRUCTURE]=Tableau13[[#This Row],[NOM DE LA STRUCTURE]])*Tableau13[MONTANT PROPOSE POUR L''ACTION])=0,"",SUMPRODUCT((Tableau13[NOM DE LA STRUCTURE]=Tableau13[[#This Row],[NOM DE LA STRUCTURE]])*Tableau13[MONTANT PROPOSE POUR L''ACTION]))</f>
        <v/>
      </c>
      <c r="W982" s="79"/>
    </row>
    <row r="983" spans="1:23" ht="33" hidden="1" customHeight="1" x14ac:dyDescent="0.25">
      <c r="A983" s="13"/>
      <c r="B983" s="84"/>
      <c r="C983" s="1"/>
      <c r="D983" s="36">
        <f>_xlfn.XLOOKUP(C983,'Export Action'!$A$3:$A$1999,'Export Action'!$X$3:$X$1999)</f>
        <v>0</v>
      </c>
      <c r="E983" s="1"/>
      <c r="F983" s="1"/>
      <c r="G983" s="68"/>
      <c r="H983" s="71"/>
      <c r="I983" s="71"/>
      <c r="J983" s="1"/>
      <c r="K983" s="1"/>
      <c r="L983" s="1"/>
      <c r="M983" s="5"/>
      <c r="N983" s="5"/>
      <c r="O983" s="5"/>
      <c r="P983" s="31"/>
      <c r="Q983" s="1"/>
      <c r="R983" s="64" t="str">
        <f>IF(OR(_xlfn.XLOOKUP(C983,'Export Action'!$A$3:$A$1999,'Export Action'!$AO$3:$AO$1999)="Communes ZRR./bassins de vie pop &gt; 50% ZRR",_xlfn.XLOOKUP(C983,'Export Action'!$A$3:$A$1999,'Export Action'!$AO$3:$AO$1999)="Contrats de relance et de transition écologique (CRTE) rural"),"Oui","Non")</f>
        <v>Non</v>
      </c>
      <c r="S983" s="73"/>
      <c r="T983" s="74">
        <f t="shared" si="16"/>
        <v>79</v>
      </c>
      <c r="U983" s="75"/>
      <c r="V983" s="8" t="str" cm="1">
        <f t="array" ref="V983">IF(SUMPRODUCT((Tableau13[NOM DE LA STRUCTURE]=Tableau13[[#This Row],[NOM DE LA STRUCTURE]])*Tableau13[MONTANT PROPOSE POUR L''ACTION])=0,"",SUMPRODUCT((Tableau13[NOM DE LA STRUCTURE]=Tableau13[[#This Row],[NOM DE LA STRUCTURE]])*Tableau13[MONTANT PROPOSE POUR L''ACTION]))</f>
        <v/>
      </c>
      <c r="W983" s="79"/>
    </row>
    <row r="984" spans="1:23" ht="33" hidden="1" customHeight="1" x14ac:dyDescent="0.25">
      <c r="A984" s="13"/>
      <c r="B984" s="84"/>
      <c r="C984" s="1"/>
      <c r="D984" s="36">
        <f>_xlfn.XLOOKUP(C984,'Export Action'!$A$3:$A$1999,'Export Action'!$X$3:$X$1999)</f>
        <v>0</v>
      </c>
      <c r="E984" s="1"/>
      <c r="F984" s="1"/>
      <c r="G984" s="68"/>
      <c r="H984" s="71"/>
      <c r="I984" s="71"/>
      <c r="J984" s="1"/>
      <c r="K984" s="1"/>
      <c r="L984" s="1"/>
      <c r="M984" s="5"/>
      <c r="N984" s="5"/>
      <c r="O984" s="5"/>
      <c r="P984" s="31"/>
      <c r="Q984" s="1"/>
      <c r="R984" s="64" t="str">
        <f>IF(OR(_xlfn.XLOOKUP(C984,'Export Action'!$A$3:$A$1999,'Export Action'!$AO$3:$AO$1999)="Communes ZRR./bassins de vie pop &gt; 50% ZRR",_xlfn.XLOOKUP(C984,'Export Action'!$A$3:$A$1999,'Export Action'!$AO$3:$AO$1999)="Contrats de relance et de transition écologique (CRTE) rural"),"Oui","Non")</f>
        <v>Non</v>
      </c>
      <c r="S984" s="73"/>
      <c r="T984" s="74">
        <f t="shared" si="16"/>
        <v>79</v>
      </c>
      <c r="U984" s="75"/>
      <c r="V984" s="8" t="str" cm="1">
        <f t="array" ref="V984">IF(SUMPRODUCT((Tableau13[NOM DE LA STRUCTURE]=Tableau13[[#This Row],[NOM DE LA STRUCTURE]])*Tableau13[MONTANT PROPOSE POUR L''ACTION])=0,"",SUMPRODUCT((Tableau13[NOM DE LA STRUCTURE]=Tableau13[[#This Row],[NOM DE LA STRUCTURE]])*Tableau13[MONTANT PROPOSE POUR L''ACTION]))</f>
        <v/>
      </c>
      <c r="W984" s="79"/>
    </row>
    <row r="985" spans="1:23" ht="33" hidden="1" customHeight="1" x14ac:dyDescent="0.25">
      <c r="A985" s="13"/>
      <c r="B985" s="84"/>
      <c r="C985" s="1"/>
      <c r="D985" s="36">
        <f>_xlfn.XLOOKUP(C985,'Export Action'!$A$3:$A$1999,'Export Action'!$X$3:$X$1999)</f>
        <v>0</v>
      </c>
      <c r="E985" s="1"/>
      <c r="F985" s="1"/>
      <c r="G985" s="68"/>
      <c r="H985" s="71"/>
      <c r="I985" s="71"/>
      <c r="J985" s="1"/>
      <c r="K985" s="1"/>
      <c r="L985" s="1"/>
      <c r="M985" s="5"/>
      <c r="N985" s="5"/>
      <c r="O985" s="5"/>
      <c r="P985" s="31"/>
      <c r="Q985" s="1"/>
      <c r="R985" s="64" t="str">
        <f>IF(OR(_xlfn.XLOOKUP(C985,'Export Action'!$A$3:$A$1999,'Export Action'!$AO$3:$AO$1999)="Communes ZRR./bassins de vie pop &gt; 50% ZRR",_xlfn.XLOOKUP(C985,'Export Action'!$A$3:$A$1999,'Export Action'!$AO$3:$AO$1999)="Contrats de relance et de transition écologique (CRTE) rural"),"Oui","Non")</f>
        <v>Non</v>
      </c>
      <c r="S985" s="73"/>
      <c r="T985" s="74">
        <f t="shared" si="16"/>
        <v>79</v>
      </c>
      <c r="U985" s="75"/>
      <c r="V985" s="8" t="str" cm="1">
        <f t="array" ref="V985">IF(SUMPRODUCT((Tableau13[NOM DE LA STRUCTURE]=Tableau13[[#This Row],[NOM DE LA STRUCTURE]])*Tableau13[MONTANT PROPOSE POUR L''ACTION])=0,"",SUMPRODUCT((Tableau13[NOM DE LA STRUCTURE]=Tableau13[[#This Row],[NOM DE LA STRUCTURE]])*Tableau13[MONTANT PROPOSE POUR L''ACTION]))</f>
        <v/>
      </c>
      <c r="W985" s="79"/>
    </row>
    <row r="986" spans="1:23" ht="33" hidden="1" customHeight="1" x14ac:dyDescent="0.25">
      <c r="A986" s="13"/>
      <c r="B986" s="84"/>
      <c r="C986" s="1"/>
      <c r="D986" s="36">
        <f>_xlfn.XLOOKUP(C986,'Export Action'!$A$3:$A$1999,'Export Action'!$X$3:$X$1999)</f>
        <v>0</v>
      </c>
      <c r="E986" s="1"/>
      <c r="F986" s="1"/>
      <c r="G986" s="68"/>
      <c r="H986" s="71"/>
      <c r="I986" s="71"/>
      <c r="J986" s="1"/>
      <c r="K986" s="1"/>
      <c r="L986" s="1"/>
      <c r="M986" s="5"/>
      <c r="N986" s="5"/>
      <c r="O986" s="5"/>
      <c r="P986" s="31"/>
      <c r="Q986" s="1"/>
      <c r="R986" s="64" t="str">
        <f>IF(OR(_xlfn.XLOOKUP(C986,'Export Action'!$A$3:$A$1999,'Export Action'!$AO$3:$AO$1999)="Communes ZRR./bassins de vie pop &gt; 50% ZRR",_xlfn.XLOOKUP(C986,'Export Action'!$A$3:$A$1999,'Export Action'!$AO$3:$AO$1999)="Contrats de relance et de transition écologique (CRTE) rural"),"Oui","Non")</f>
        <v>Non</v>
      </c>
      <c r="S986" s="73"/>
      <c r="T986" s="74">
        <f t="shared" si="16"/>
        <v>79</v>
      </c>
      <c r="U986" s="75"/>
      <c r="V986" s="8" t="str" cm="1">
        <f t="array" ref="V986">IF(SUMPRODUCT((Tableau13[NOM DE LA STRUCTURE]=Tableau13[[#This Row],[NOM DE LA STRUCTURE]])*Tableau13[MONTANT PROPOSE POUR L''ACTION])=0,"",SUMPRODUCT((Tableau13[NOM DE LA STRUCTURE]=Tableau13[[#This Row],[NOM DE LA STRUCTURE]])*Tableau13[MONTANT PROPOSE POUR L''ACTION]))</f>
        <v/>
      </c>
      <c r="W986" s="79"/>
    </row>
    <row r="987" spans="1:23" ht="33" hidden="1" customHeight="1" x14ac:dyDescent="0.25">
      <c r="A987" s="13"/>
      <c r="B987" s="84"/>
      <c r="C987" s="1"/>
      <c r="D987" s="36">
        <f>_xlfn.XLOOKUP(C987,'Export Action'!$A$3:$A$1999,'Export Action'!$X$3:$X$1999)</f>
        <v>0</v>
      </c>
      <c r="E987" s="1"/>
      <c r="F987" s="1"/>
      <c r="G987" s="68"/>
      <c r="H987" s="71"/>
      <c r="I987" s="71"/>
      <c r="J987" s="1"/>
      <c r="K987" s="1"/>
      <c r="L987" s="1"/>
      <c r="M987" s="5"/>
      <c r="N987" s="5"/>
      <c r="O987" s="5"/>
      <c r="P987" s="31"/>
      <c r="Q987" s="1"/>
      <c r="R987" s="64" t="str">
        <f>IF(OR(_xlfn.XLOOKUP(C987,'Export Action'!$A$3:$A$1999,'Export Action'!$AO$3:$AO$1999)="Communes ZRR./bassins de vie pop &gt; 50% ZRR",_xlfn.XLOOKUP(C987,'Export Action'!$A$3:$A$1999,'Export Action'!$AO$3:$AO$1999)="Contrats de relance et de transition écologique (CRTE) rural"),"Oui","Non")</f>
        <v>Non</v>
      </c>
      <c r="S987" s="73"/>
      <c r="T987" s="74">
        <f t="shared" si="16"/>
        <v>79</v>
      </c>
      <c r="U987" s="75"/>
      <c r="V987" s="8" t="str" cm="1">
        <f t="array" ref="V987">IF(SUMPRODUCT((Tableau13[NOM DE LA STRUCTURE]=Tableau13[[#This Row],[NOM DE LA STRUCTURE]])*Tableau13[MONTANT PROPOSE POUR L''ACTION])=0,"",SUMPRODUCT((Tableau13[NOM DE LA STRUCTURE]=Tableau13[[#This Row],[NOM DE LA STRUCTURE]])*Tableau13[MONTANT PROPOSE POUR L''ACTION]))</f>
        <v/>
      </c>
      <c r="W987" s="79"/>
    </row>
    <row r="988" spans="1:23" ht="33" hidden="1" customHeight="1" x14ac:dyDescent="0.25">
      <c r="A988" s="13"/>
      <c r="B988" s="84"/>
      <c r="C988" s="1"/>
      <c r="D988" s="36">
        <f>_xlfn.XLOOKUP(C988,'Export Action'!$A$3:$A$1999,'Export Action'!$X$3:$X$1999)</f>
        <v>0</v>
      </c>
      <c r="E988" s="1"/>
      <c r="F988" s="1"/>
      <c r="G988" s="68"/>
      <c r="H988" s="71"/>
      <c r="I988" s="71"/>
      <c r="J988" s="1"/>
      <c r="K988" s="1"/>
      <c r="L988" s="1"/>
      <c r="M988" s="5"/>
      <c r="N988" s="5"/>
      <c r="O988" s="5"/>
      <c r="P988" s="31"/>
      <c r="Q988" s="1"/>
      <c r="R988" s="64" t="str">
        <f>IF(OR(_xlfn.XLOOKUP(C988,'Export Action'!$A$3:$A$1999,'Export Action'!$AO$3:$AO$1999)="Communes ZRR./bassins de vie pop &gt; 50% ZRR",_xlfn.XLOOKUP(C988,'Export Action'!$A$3:$A$1999,'Export Action'!$AO$3:$AO$1999)="Contrats de relance et de transition écologique (CRTE) rural"),"Oui","Non")</f>
        <v>Non</v>
      </c>
      <c r="S988" s="73"/>
      <c r="T988" s="74">
        <f t="shared" ref="T988:T1051" si="17">IF(A988=A987,T987,T987+1)</f>
        <v>79</v>
      </c>
      <c r="U988" s="75"/>
      <c r="V988" s="8" t="str" cm="1">
        <f t="array" ref="V988">IF(SUMPRODUCT((Tableau13[NOM DE LA STRUCTURE]=Tableau13[[#This Row],[NOM DE LA STRUCTURE]])*Tableau13[MONTANT PROPOSE POUR L''ACTION])=0,"",SUMPRODUCT((Tableau13[NOM DE LA STRUCTURE]=Tableau13[[#This Row],[NOM DE LA STRUCTURE]])*Tableau13[MONTANT PROPOSE POUR L''ACTION]))</f>
        <v/>
      </c>
      <c r="W988" s="79"/>
    </row>
    <row r="989" spans="1:23" ht="33" hidden="1" customHeight="1" x14ac:dyDescent="0.25">
      <c r="A989" s="13"/>
      <c r="B989" s="84"/>
      <c r="C989" s="1"/>
      <c r="D989" s="36">
        <f>_xlfn.XLOOKUP(C989,'Export Action'!$A$3:$A$1999,'Export Action'!$X$3:$X$1999)</f>
        <v>0</v>
      </c>
      <c r="E989" s="1"/>
      <c r="F989" s="1"/>
      <c r="G989" s="68"/>
      <c r="H989" s="71"/>
      <c r="I989" s="71"/>
      <c r="J989" s="1"/>
      <c r="K989" s="1"/>
      <c r="L989" s="1"/>
      <c r="M989" s="5"/>
      <c r="N989" s="5"/>
      <c r="O989" s="5"/>
      <c r="P989" s="31"/>
      <c r="Q989" s="1"/>
      <c r="R989" s="64" t="str">
        <f>IF(OR(_xlfn.XLOOKUP(C989,'Export Action'!$A$3:$A$1999,'Export Action'!$AO$3:$AO$1999)="Communes ZRR./bassins de vie pop &gt; 50% ZRR",_xlfn.XLOOKUP(C989,'Export Action'!$A$3:$A$1999,'Export Action'!$AO$3:$AO$1999)="Contrats de relance et de transition écologique (CRTE) rural"),"Oui","Non")</f>
        <v>Non</v>
      </c>
      <c r="S989" s="73"/>
      <c r="T989" s="74">
        <f t="shared" si="17"/>
        <v>79</v>
      </c>
      <c r="U989" s="75"/>
      <c r="V989" s="8" t="str" cm="1">
        <f t="array" ref="V989">IF(SUMPRODUCT((Tableau13[NOM DE LA STRUCTURE]=Tableau13[[#This Row],[NOM DE LA STRUCTURE]])*Tableau13[MONTANT PROPOSE POUR L''ACTION])=0,"",SUMPRODUCT((Tableau13[NOM DE LA STRUCTURE]=Tableau13[[#This Row],[NOM DE LA STRUCTURE]])*Tableau13[MONTANT PROPOSE POUR L''ACTION]))</f>
        <v/>
      </c>
      <c r="W989" s="79"/>
    </row>
    <row r="990" spans="1:23" ht="33" hidden="1" customHeight="1" x14ac:dyDescent="0.25">
      <c r="A990" s="13"/>
      <c r="B990" s="84"/>
      <c r="C990" s="1"/>
      <c r="D990" s="36">
        <f>_xlfn.XLOOKUP(C990,'Export Action'!$A$3:$A$1999,'Export Action'!$X$3:$X$1999)</f>
        <v>0</v>
      </c>
      <c r="E990" s="1"/>
      <c r="F990" s="1"/>
      <c r="G990" s="68"/>
      <c r="H990" s="71"/>
      <c r="I990" s="71"/>
      <c r="J990" s="1"/>
      <c r="K990" s="1"/>
      <c r="L990" s="1"/>
      <c r="M990" s="5"/>
      <c r="N990" s="5"/>
      <c r="O990" s="5"/>
      <c r="P990" s="31"/>
      <c r="Q990" s="1"/>
      <c r="R990" s="64" t="str">
        <f>IF(OR(_xlfn.XLOOKUP(C990,'Export Action'!$A$3:$A$1999,'Export Action'!$AO$3:$AO$1999)="Communes ZRR./bassins de vie pop &gt; 50% ZRR",_xlfn.XLOOKUP(C990,'Export Action'!$A$3:$A$1999,'Export Action'!$AO$3:$AO$1999)="Contrats de relance et de transition écologique (CRTE) rural"),"Oui","Non")</f>
        <v>Non</v>
      </c>
      <c r="S990" s="73"/>
      <c r="T990" s="74">
        <f t="shared" si="17"/>
        <v>79</v>
      </c>
      <c r="U990" s="75"/>
      <c r="V990" s="8" t="str" cm="1">
        <f t="array" ref="V990">IF(SUMPRODUCT((Tableau13[NOM DE LA STRUCTURE]=Tableau13[[#This Row],[NOM DE LA STRUCTURE]])*Tableau13[MONTANT PROPOSE POUR L''ACTION])=0,"",SUMPRODUCT((Tableau13[NOM DE LA STRUCTURE]=Tableau13[[#This Row],[NOM DE LA STRUCTURE]])*Tableau13[MONTANT PROPOSE POUR L''ACTION]))</f>
        <v/>
      </c>
      <c r="W990" s="79"/>
    </row>
    <row r="991" spans="1:23" ht="33" hidden="1" customHeight="1" x14ac:dyDescent="0.25">
      <c r="A991" s="13"/>
      <c r="B991" s="84"/>
      <c r="C991" s="1"/>
      <c r="D991" s="36">
        <f>_xlfn.XLOOKUP(C991,'Export Action'!$A$3:$A$1999,'Export Action'!$X$3:$X$1999)</f>
        <v>0</v>
      </c>
      <c r="E991" s="1"/>
      <c r="F991" s="1"/>
      <c r="G991" s="68"/>
      <c r="H991" s="71"/>
      <c r="I991" s="71"/>
      <c r="J991" s="1"/>
      <c r="K991" s="1"/>
      <c r="L991" s="1"/>
      <c r="M991" s="5"/>
      <c r="N991" s="5"/>
      <c r="O991" s="5"/>
      <c r="P991" s="31"/>
      <c r="Q991" s="1"/>
      <c r="R991" s="64" t="str">
        <f>IF(OR(_xlfn.XLOOKUP(C991,'Export Action'!$A$3:$A$1999,'Export Action'!$AO$3:$AO$1999)="Communes ZRR./bassins de vie pop &gt; 50% ZRR",_xlfn.XLOOKUP(C991,'Export Action'!$A$3:$A$1999,'Export Action'!$AO$3:$AO$1999)="Contrats de relance et de transition écologique (CRTE) rural"),"Oui","Non")</f>
        <v>Non</v>
      </c>
      <c r="S991" s="73"/>
      <c r="T991" s="74">
        <f t="shared" si="17"/>
        <v>79</v>
      </c>
      <c r="U991" s="75"/>
      <c r="V991" s="8" t="str" cm="1">
        <f t="array" ref="V991">IF(SUMPRODUCT((Tableau13[NOM DE LA STRUCTURE]=Tableau13[[#This Row],[NOM DE LA STRUCTURE]])*Tableau13[MONTANT PROPOSE POUR L''ACTION])=0,"",SUMPRODUCT((Tableau13[NOM DE LA STRUCTURE]=Tableau13[[#This Row],[NOM DE LA STRUCTURE]])*Tableau13[MONTANT PROPOSE POUR L''ACTION]))</f>
        <v/>
      </c>
      <c r="W991" s="79"/>
    </row>
    <row r="992" spans="1:23" ht="33" hidden="1" customHeight="1" x14ac:dyDescent="0.25">
      <c r="A992" s="13"/>
      <c r="B992" s="84"/>
      <c r="C992" s="1"/>
      <c r="D992" s="36">
        <f>_xlfn.XLOOKUP(C992,'Export Action'!$A$3:$A$1999,'Export Action'!$X$3:$X$1999)</f>
        <v>0</v>
      </c>
      <c r="E992" s="1"/>
      <c r="F992" s="1"/>
      <c r="G992" s="68"/>
      <c r="H992" s="71"/>
      <c r="I992" s="71"/>
      <c r="J992" s="1"/>
      <c r="K992" s="1"/>
      <c r="L992" s="1"/>
      <c r="M992" s="5"/>
      <c r="N992" s="5"/>
      <c r="O992" s="5"/>
      <c r="P992" s="31"/>
      <c r="Q992" s="1"/>
      <c r="R992" s="64" t="str">
        <f>IF(OR(_xlfn.XLOOKUP(C992,'Export Action'!$A$3:$A$1999,'Export Action'!$AO$3:$AO$1999)="Communes ZRR./bassins de vie pop &gt; 50% ZRR",_xlfn.XLOOKUP(C992,'Export Action'!$A$3:$A$1999,'Export Action'!$AO$3:$AO$1999)="Contrats de relance et de transition écologique (CRTE) rural"),"Oui","Non")</f>
        <v>Non</v>
      </c>
      <c r="S992" s="73"/>
      <c r="T992" s="74">
        <f t="shared" si="17"/>
        <v>79</v>
      </c>
      <c r="U992" s="75"/>
      <c r="V992" s="8" t="str" cm="1">
        <f t="array" ref="V992">IF(SUMPRODUCT((Tableau13[NOM DE LA STRUCTURE]=Tableau13[[#This Row],[NOM DE LA STRUCTURE]])*Tableau13[MONTANT PROPOSE POUR L''ACTION])=0,"",SUMPRODUCT((Tableau13[NOM DE LA STRUCTURE]=Tableau13[[#This Row],[NOM DE LA STRUCTURE]])*Tableau13[MONTANT PROPOSE POUR L''ACTION]))</f>
        <v/>
      </c>
      <c r="W992" s="79"/>
    </row>
    <row r="993" spans="1:23" ht="33" hidden="1" customHeight="1" x14ac:dyDescent="0.25">
      <c r="A993" s="13"/>
      <c r="B993" s="84"/>
      <c r="C993" s="1"/>
      <c r="D993" s="36">
        <f>_xlfn.XLOOKUP(C993,'Export Action'!$A$3:$A$1999,'Export Action'!$X$3:$X$1999)</f>
        <v>0</v>
      </c>
      <c r="E993" s="1"/>
      <c r="F993" s="1"/>
      <c r="G993" s="68"/>
      <c r="H993" s="71"/>
      <c r="I993" s="71"/>
      <c r="J993" s="1"/>
      <c r="K993" s="1"/>
      <c r="L993" s="1"/>
      <c r="M993" s="5"/>
      <c r="N993" s="5"/>
      <c r="O993" s="5"/>
      <c r="P993" s="31"/>
      <c r="Q993" s="1"/>
      <c r="R993" s="64" t="str">
        <f>IF(OR(_xlfn.XLOOKUP(C993,'Export Action'!$A$3:$A$1999,'Export Action'!$AO$3:$AO$1999)="Communes ZRR./bassins de vie pop &gt; 50% ZRR",_xlfn.XLOOKUP(C993,'Export Action'!$A$3:$A$1999,'Export Action'!$AO$3:$AO$1999)="Contrats de relance et de transition écologique (CRTE) rural"),"Oui","Non")</f>
        <v>Non</v>
      </c>
      <c r="S993" s="73"/>
      <c r="T993" s="74">
        <f t="shared" si="17"/>
        <v>79</v>
      </c>
      <c r="U993" s="75"/>
      <c r="V993" s="8" t="str" cm="1">
        <f t="array" ref="V993">IF(SUMPRODUCT((Tableau13[NOM DE LA STRUCTURE]=Tableau13[[#This Row],[NOM DE LA STRUCTURE]])*Tableau13[MONTANT PROPOSE POUR L''ACTION])=0,"",SUMPRODUCT((Tableau13[NOM DE LA STRUCTURE]=Tableau13[[#This Row],[NOM DE LA STRUCTURE]])*Tableau13[MONTANT PROPOSE POUR L''ACTION]))</f>
        <v/>
      </c>
      <c r="W993" s="79"/>
    </row>
    <row r="994" spans="1:23" ht="33" hidden="1" customHeight="1" x14ac:dyDescent="0.25">
      <c r="A994" s="13"/>
      <c r="B994" s="84"/>
      <c r="C994" s="1"/>
      <c r="D994" s="36">
        <f>_xlfn.XLOOKUP(C994,'Export Action'!$A$3:$A$1999,'Export Action'!$X$3:$X$1999)</f>
        <v>0</v>
      </c>
      <c r="E994" s="1"/>
      <c r="F994" s="1"/>
      <c r="G994" s="68"/>
      <c r="H994" s="71"/>
      <c r="I994" s="71"/>
      <c r="J994" s="1"/>
      <c r="K994" s="1"/>
      <c r="L994" s="1"/>
      <c r="M994" s="5"/>
      <c r="N994" s="5"/>
      <c r="O994" s="5"/>
      <c r="P994" s="31"/>
      <c r="Q994" s="1"/>
      <c r="R994" s="64" t="str">
        <f>IF(OR(_xlfn.XLOOKUP(C994,'Export Action'!$A$3:$A$1999,'Export Action'!$AO$3:$AO$1999)="Communes ZRR./bassins de vie pop &gt; 50% ZRR",_xlfn.XLOOKUP(C994,'Export Action'!$A$3:$A$1999,'Export Action'!$AO$3:$AO$1999)="Contrats de relance et de transition écologique (CRTE) rural"),"Oui","Non")</f>
        <v>Non</v>
      </c>
      <c r="S994" s="73"/>
      <c r="T994" s="74">
        <f t="shared" si="17"/>
        <v>79</v>
      </c>
      <c r="U994" s="75"/>
      <c r="V994" s="8" t="str" cm="1">
        <f t="array" ref="V994">IF(SUMPRODUCT((Tableau13[NOM DE LA STRUCTURE]=Tableau13[[#This Row],[NOM DE LA STRUCTURE]])*Tableau13[MONTANT PROPOSE POUR L''ACTION])=0,"",SUMPRODUCT((Tableau13[NOM DE LA STRUCTURE]=Tableau13[[#This Row],[NOM DE LA STRUCTURE]])*Tableau13[MONTANT PROPOSE POUR L''ACTION]))</f>
        <v/>
      </c>
      <c r="W994" s="79"/>
    </row>
    <row r="995" spans="1:23" ht="33" hidden="1" customHeight="1" x14ac:dyDescent="0.25">
      <c r="A995" s="13"/>
      <c r="B995" s="84"/>
      <c r="C995" s="1"/>
      <c r="D995" s="36">
        <f>_xlfn.XLOOKUP(C995,'Export Action'!$A$3:$A$1999,'Export Action'!$X$3:$X$1999)</f>
        <v>0</v>
      </c>
      <c r="E995" s="1"/>
      <c r="F995" s="1"/>
      <c r="G995" s="68"/>
      <c r="H995" s="71"/>
      <c r="I995" s="71"/>
      <c r="J995" s="1"/>
      <c r="K995" s="1"/>
      <c r="L995" s="1"/>
      <c r="M995" s="5"/>
      <c r="N995" s="5"/>
      <c r="O995" s="5"/>
      <c r="P995" s="31"/>
      <c r="Q995" s="1"/>
      <c r="R995" s="64" t="str">
        <f>IF(OR(_xlfn.XLOOKUP(C995,'Export Action'!$A$3:$A$1999,'Export Action'!$AO$3:$AO$1999)="Communes ZRR./bassins de vie pop &gt; 50% ZRR",_xlfn.XLOOKUP(C995,'Export Action'!$A$3:$A$1999,'Export Action'!$AO$3:$AO$1999)="Contrats de relance et de transition écologique (CRTE) rural"),"Oui","Non")</f>
        <v>Non</v>
      </c>
      <c r="S995" s="73"/>
      <c r="T995" s="74">
        <f t="shared" si="17"/>
        <v>79</v>
      </c>
      <c r="U995" s="75"/>
      <c r="V995" s="8" t="str" cm="1">
        <f t="array" ref="V995">IF(SUMPRODUCT((Tableau13[NOM DE LA STRUCTURE]=Tableau13[[#This Row],[NOM DE LA STRUCTURE]])*Tableau13[MONTANT PROPOSE POUR L''ACTION])=0,"",SUMPRODUCT((Tableau13[NOM DE LA STRUCTURE]=Tableau13[[#This Row],[NOM DE LA STRUCTURE]])*Tableau13[MONTANT PROPOSE POUR L''ACTION]))</f>
        <v/>
      </c>
      <c r="W995" s="79"/>
    </row>
    <row r="996" spans="1:23" ht="33" hidden="1" customHeight="1" x14ac:dyDescent="0.25">
      <c r="A996" s="13"/>
      <c r="B996" s="84"/>
      <c r="C996" s="1"/>
      <c r="D996" s="36">
        <f>_xlfn.XLOOKUP(C996,'Export Action'!$A$3:$A$1999,'Export Action'!$X$3:$X$1999)</f>
        <v>0</v>
      </c>
      <c r="E996" s="1"/>
      <c r="F996" s="1"/>
      <c r="G996" s="68"/>
      <c r="H996" s="71"/>
      <c r="I996" s="71"/>
      <c r="J996" s="1"/>
      <c r="K996" s="1"/>
      <c r="L996" s="1"/>
      <c r="M996" s="5"/>
      <c r="N996" s="5"/>
      <c r="O996" s="5"/>
      <c r="P996" s="31"/>
      <c r="Q996" s="1"/>
      <c r="R996" s="64" t="str">
        <f>IF(OR(_xlfn.XLOOKUP(C996,'Export Action'!$A$3:$A$1999,'Export Action'!$AO$3:$AO$1999)="Communes ZRR./bassins de vie pop &gt; 50% ZRR",_xlfn.XLOOKUP(C996,'Export Action'!$A$3:$A$1999,'Export Action'!$AO$3:$AO$1999)="Contrats de relance et de transition écologique (CRTE) rural"),"Oui","Non")</f>
        <v>Non</v>
      </c>
      <c r="S996" s="73"/>
      <c r="T996" s="74">
        <f t="shared" si="17"/>
        <v>79</v>
      </c>
      <c r="U996" s="75"/>
      <c r="V996" s="8" t="str" cm="1">
        <f t="array" ref="V996">IF(SUMPRODUCT((Tableau13[NOM DE LA STRUCTURE]=Tableau13[[#This Row],[NOM DE LA STRUCTURE]])*Tableau13[MONTANT PROPOSE POUR L''ACTION])=0,"",SUMPRODUCT((Tableau13[NOM DE LA STRUCTURE]=Tableau13[[#This Row],[NOM DE LA STRUCTURE]])*Tableau13[MONTANT PROPOSE POUR L''ACTION]))</f>
        <v/>
      </c>
      <c r="W996" s="79"/>
    </row>
    <row r="997" spans="1:23" ht="33" hidden="1" customHeight="1" x14ac:dyDescent="0.25">
      <c r="A997" s="13"/>
      <c r="B997" s="84"/>
      <c r="C997" s="1"/>
      <c r="D997" s="36">
        <f>_xlfn.XLOOKUP(C997,'Export Action'!$A$3:$A$1999,'Export Action'!$X$3:$X$1999)</f>
        <v>0</v>
      </c>
      <c r="E997" s="1"/>
      <c r="F997" s="1"/>
      <c r="G997" s="68"/>
      <c r="H997" s="71"/>
      <c r="I997" s="71"/>
      <c r="J997" s="1"/>
      <c r="K997" s="1"/>
      <c r="L997" s="1"/>
      <c r="M997" s="5"/>
      <c r="N997" s="5"/>
      <c r="O997" s="5"/>
      <c r="P997" s="31"/>
      <c r="Q997" s="1"/>
      <c r="R997" s="64" t="str">
        <f>IF(OR(_xlfn.XLOOKUP(C997,'Export Action'!$A$3:$A$1999,'Export Action'!$AO$3:$AO$1999)="Communes ZRR./bassins de vie pop &gt; 50% ZRR",_xlfn.XLOOKUP(C997,'Export Action'!$A$3:$A$1999,'Export Action'!$AO$3:$AO$1999)="Contrats de relance et de transition écologique (CRTE) rural"),"Oui","Non")</f>
        <v>Non</v>
      </c>
      <c r="S997" s="73"/>
      <c r="T997" s="74">
        <f t="shared" si="17"/>
        <v>79</v>
      </c>
      <c r="U997" s="75"/>
      <c r="V997" s="8" t="str" cm="1">
        <f t="array" ref="V997">IF(SUMPRODUCT((Tableau13[NOM DE LA STRUCTURE]=Tableau13[[#This Row],[NOM DE LA STRUCTURE]])*Tableau13[MONTANT PROPOSE POUR L''ACTION])=0,"",SUMPRODUCT((Tableau13[NOM DE LA STRUCTURE]=Tableau13[[#This Row],[NOM DE LA STRUCTURE]])*Tableau13[MONTANT PROPOSE POUR L''ACTION]))</f>
        <v/>
      </c>
      <c r="W997" s="79"/>
    </row>
    <row r="998" spans="1:23" ht="33" hidden="1" customHeight="1" x14ac:dyDescent="0.25">
      <c r="A998" s="13"/>
      <c r="B998" s="84"/>
      <c r="C998" s="1"/>
      <c r="D998" s="36">
        <f>_xlfn.XLOOKUP(C998,'Export Action'!$A$3:$A$1999,'Export Action'!$X$3:$X$1999)</f>
        <v>0</v>
      </c>
      <c r="E998" s="1"/>
      <c r="F998" s="1"/>
      <c r="G998" s="68"/>
      <c r="H998" s="71"/>
      <c r="I998" s="71"/>
      <c r="J998" s="1"/>
      <c r="K998" s="1"/>
      <c r="L998" s="1"/>
      <c r="M998" s="5"/>
      <c r="N998" s="5"/>
      <c r="O998" s="5"/>
      <c r="P998" s="31"/>
      <c r="Q998" s="1"/>
      <c r="R998" s="64" t="str">
        <f>IF(OR(_xlfn.XLOOKUP(C998,'Export Action'!$A$3:$A$1999,'Export Action'!$AO$3:$AO$1999)="Communes ZRR./bassins de vie pop &gt; 50% ZRR",_xlfn.XLOOKUP(C998,'Export Action'!$A$3:$A$1999,'Export Action'!$AO$3:$AO$1999)="Contrats de relance et de transition écologique (CRTE) rural"),"Oui","Non")</f>
        <v>Non</v>
      </c>
      <c r="S998" s="73"/>
      <c r="T998" s="74">
        <f t="shared" si="17"/>
        <v>79</v>
      </c>
      <c r="U998" s="75"/>
      <c r="V998" s="8" t="str" cm="1">
        <f t="array" ref="V998">IF(SUMPRODUCT((Tableau13[NOM DE LA STRUCTURE]=Tableau13[[#This Row],[NOM DE LA STRUCTURE]])*Tableau13[MONTANT PROPOSE POUR L''ACTION])=0,"",SUMPRODUCT((Tableau13[NOM DE LA STRUCTURE]=Tableau13[[#This Row],[NOM DE LA STRUCTURE]])*Tableau13[MONTANT PROPOSE POUR L''ACTION]))</f>
        <v/>
      </c>
      <c r="W998" s="79"/>
    </row>
    <row r="999" spans="1:23" ht="33" hidden="1" customHeight="1" x14ac:dyDescent="0.25">
      <c r="A999" s="13"/>
      <c r="B999" s="84"/>
      <c r="C999" s="1"/>
      <c r="D999" s="36">
        <f>_xlfn.XLOOKUP(C999,'Export Action'!$A$3:$A$1999,'Export Action'!$X$3:$X$1999)</f>
        <v>0</v>
      </c>
      <c r="E999" s="1"/>
      <c r="F999" s="1"/>
      <c r="G999" s="68"/>
      <c r="H999" s="71"/>
      <c r="I999" s="71"/>
      <c r="J999" s="1"/>
      <c r="K999" s="1"/>
      <c r="L999" s="1"/>
      <c r="M999" s="5"/>
      <c r="N999" s="5"/>
      <c r="O999" s="5"/>
      <c r="P999" s="31"/>
      <c r="Q999" s="1"/>
      <c r="R999" s="64" t="str">
        <f>IF(OR(_xlfn.XLOOKUP(C999,'Export Action'!$A$3:$A$1999,'Export Action'!$AO$3:$AO$1999)="Communes ZRR./bassins de vie pop &gt; 50% ZRR",_xlfn.XLOOKUP(C999,'Export Action'!$A$3:$A$1999,'Export Action'!$AO$3:$AO$1999)="Contrats de relance et de transition écologique (CRTE) rural"),"Oui","Non")</f>
        <v>Non</v>
      </c>
      <c r="S999" s="73"/>
      <c r="T999" s="74">
        <f t="shared" si="17"/>
        <v>79</v>
      </c>
      <c r="U999" s="75"/>
      <c r="V999" s="8" t="str" cm="1">
        <f t="array" ref="V999">IF(SUMPRODUCT((Tableau13[NOM DE LA STRUCTURE]=Tableau13[[#This Row],[NOM DE LA STRUCTURE]])*Tableau13[MONTANT PROPOSE POUR L''ACTION])=0,"",SUMPRODUCT((Tableau13[NOM DE LA STRUCTURE]=Tableau13[[#This Row],[NOM DE LA STRUCTURE]])*Tableau13[MONTANT PROPOSE POUR L''ACTION]))</f>
        <v/>
      </c>
      <c r="W999" s="79"/>
    </row>
    <row r="1000" spans="1:23" ht="33" hidden="1" customHeight="1" x14ac:dyDescent="0.25">
      <c r="A1000" s="13"/>
      <c r="B1000" s="84"/>
      <c r="C1000" s="1"/>
      <c r="D1000" s="36">
        <f>_xlfn.XLOOKUP(C1000,'Export Action'!$A$3:$A$1999,'Export Action'!$X$3:$X$1999)</f>
        <v>0</v>
      </c>
      <c r="E1000" s="1"/>
      <c r="F1000" s="1"/>
      <c r="G1000" s="68"/>
      <c r="H1000" s="71"/>
      <c r="I1000" s="71"/>
      <c r="J1000" s="1"/>
      <c r="K1000" s="1"/>
      <c r="L1000" s="1"/>
      <c r="M1000" s="5"/>
      <c r="N1000" s="5"/>
      <c r="O1000" s="5"/>
      <c r="P1000" s="31"/>
      <c r="Q1000" s="1"/>
      <c r="R1000" s="64" t="str">
        <f>IF(OR(_xlfn.XLOOKUP(C1000,'Export Action'!$A$3:$A$1999,'Export Action'!$AO$3:$AO$1999)="Communes ZRR./bassins de vie pop &gt; 50% ZRR",_xlfn.XLOOKUP(C1000,'Export Action'!$A$3:$A$1999,'Export Action'!$AO$3:$AO$1999)="Contrats de relance et de transition écologique (CRTE) rural"),"Oui","Non")</f>
        <v>Non</v>
      </c>
      <c r="S1000" s="73"/>
      <c r="T1000" s="74">
        <f t="shared" si="17"/>
        <v>79</v>
      </c>
      <c r="U1000" s="75"/>
      <c r="V1000" s="8" t="str" cm="1">
        <f t="array" ref="V1000">IF(SUMPRODUCT((Tableau13[NOM DE LA STRUCTURE]=Tableau13[[#This Row],[NOM DE LA STRUCTURE]])*Tableau13[MONTANT PROPOSE POUR L''ACTION])=0,"",SUMPRODUCT((Tableau13[NOM DE LA STRUCTURE]=Tableau13[[#This Row],[NOM DE LA STRUCTURE]])*Tableau13[MONTANT PROPOSE POUR L''ACTION]))</f>
        <v/>
      </c>
      <c r="W1000" s="79"/>
    </row>
    <row r="1001" spans="1:23" ht="33" hidden="1" customHeight="1" x14ac:dyDescent="0.25">
      <c r="A1001" s="13"/>
      <c r="B1001" s="84"/>
      <c r="C1001" s="1"/>
      <c r="D1001" s="36">
        <f>_xlfn.XLOOKUP(C1001,'Export Action'!$A$3:$A$1999,'Export Action'!$X$3:$X$1999)</f>
        <v>0</v>
      </c>
      <c r="E1001" s="1"/>
      <c r="F1001" s="1"/>
      <c r="G1001" s="68"/>
      <c r="H1001" s="71"/>
      <c r="I1001" s="71"/>
      <c r="J1001" s="1"/>
      <c r="K1001" s="1"/>
      <c r="L1001" s="1"/>
      <c r="M1001" s="5"/>
      <c r="N1001" s="5"/>
      <c r="O1001" s="5"/>
      <c r="P1001" s="31"/>
      <c r="Q1001" s="1"/>
      <c r="R1001" s="64" t="str">
        <f>IF(OR(_xlfn.XLOOKUP(C1001,'Export Action'!$A$3:$A$1999,'Export Action'!$AO$3:$AO$1999)="Communes ZRR./bassins de vie pop &gt; 50% ZRR",_xlfn.XLOOKUP(C1001,'Export Action'!$A$3:$A$1999,'Export Action'!$AO$3:$AO$1999)="Contrats de relance et de transition écologique (CRTE) rural"),"Oui","Non")</f>
        <v>Non</v>
      </c>
      <c r="S1001" s="73"/>
      <c r="T1001" s="74">
        <f t="shared" si="17"/>
        <v>79</v>
      </c>
      <c r="U1001" s="75"/>
      <c r="V1001" s="8" t="str" cm="1">
        <f t="array" ref="V1001">IF(SUMPRODUCT((Tableau13[NOM DE LA STRUCTURE]=Tableau13[[#This Row],[NOM DE LA STRUCTURE]])*Tableau13[MONTANT PROPOSE POUR L''ACTION])=0,"",SUMPRODUCT((Tableau13[NOM DE LA STRUCTURE]=Tableau13[[#This Row],[NOM DE LA STRUCTURE]])*Tableau13[MONTANT PROPOSE POUR L''ACTION]))</f>
        <v/>
      </c>
      <c r="W1001" s="79"/>
    </row>
    <row r="1002" spans="1:23" ht="33" hidden="1" customHeight="1" x14ac:dyDescent="0.25">
      <c r="A1002" s="13"/>
      <c r="B1002" s="84"/>
      <c r="C1002" s="1"/>
      <c r="D1002" s="36">
        <f>_xlfn.XLOOKUP(C1002,'Export Action'!$A$3:$A$1999,'Export Action'!$X$3:$X$1999)</f>
        <v>0</v>
      </c>
      <c r="E1002" s="1"/>
      <c r="F1002" s="1"/>
      <c r="G1002" s="68"/>
      <c r="H1002" s="71"/>
      <c r="I1002" s="71"/>
      <c r="J1002" s="1"/>
      <c r="K1002" s="1"/>
      <c r="L1002" s="1"/>
      <c r="M1002" s="5"/>
      <c r="N1002" s="5"/>
      <c r="O1002" s="5"/>
      <c r="P1002" s="31"/>
      <c r="Q1002" s="1"/>
      <c r="R1002" s="64" t="str">
        <f>IF(OR(_xlfn.XLOOKUP(C1002,'Export Action'!$A$3:$A$1999,'Export Action'!$AO$3:$AO$1999)="Communes ZRR./bassins de vie pop &gt; 50% ZRR",_xlfn.XLOOKUP(C1002,'Export Action'!$A$3:$A$1999,'Export Action'!$AO$3:$AO$1999)="Contrats de relance et de transition écologique (CRTE) rural"),"Oui","Non")</f>
        <v>Non</v>
      </c>
      <c r="S1002" s="73"/>
      <c r="T1002" s="74">
        <f t="shared" si="17"/>
        <v>79</v>
      </c>
      <c r="U1002" s="75"/>
      <c r="V1002" s="8" t="str" cm="1">
        <f t="array" ref="V1002">IF(SUMPRODUCT((Tableau13[NOM DE LA STRUCTURE]=Tableau13[[#This Row],[NOM DE LA STRUCTURE]])*Tableau13[MONTANT PROPOSE POUR L''ACTION])=0,"",SUMPRODUCT((Tableau13[NOM DE LA STRUCTURE]=Tableau13[[#This Row],[NOM DE LA STRUCTURE]])*Tableau13[MONTANT PROPOSE POUR L''ACTION]))</f>
        <v/>
      </c>
      <c r="W1002" s="79"/>
    </row>
    <row r="1003" spans="1:23" ht="33" hidden="1" customHeight="1" x14ac:dyDescent="0.25">
      <c r="A1003" s="13"/>
      <c r="B1003" s="84"/>
      <c r="C1003" s="1"/>
      <c r="D1003" s="36">
        <f>_xlfn.XLOOKUP(C1003,'Export Action'!$A$3:$A$1999,'Export Action'!$X$3:$X$1999)</f>
        <v>0</v>
      </c>
      <c r="E1003" s="1"/>
      <c r="F1003" s="1"/>
      <c r="G1003" s="68"/>
      <c r="H1003" s="71"/>
      <c r="I1003" s="71"/>
      <c r="J1003" s="1"/>
      <c r="K1003" s="1"/>
      <c r="L1003" s="1"/>
      <c r="M1003" s="5"/>
      <c r="N1003" s="5"/>
      <c r="O1003" s="5"/>
      <c r="P1003" s="31"/>
      <c r="Q1003" s="1"/>
      <c r="R1003" s="64" t="str">
        <f>IF(OR(_xlfn.XLOOKUP(C1003,'Export Action'!$A$3:$A$1999,'Export Action'!$AO$3:$AO$1999)="Communes ZRR./bassins de vie pop &gt; 50% ZRR",_xlfn.XLOOKUP(C1003,'Export Action'!$A$3:$A$1999,'Export Action'!$AO$3:$AO$1999)="Contrats de relance et de transition écologique (CRTE) rural"),"Oui","Non")</f>
        <v>Non</v>
      </c>
      <c r="S1003" s="73"/>
      <c r="T1003" s="74">
        <f t="shared" si="17"/>
        <v>79</v>
      </c>
      <c r="U1003" s="75"/>
      <c r="V1003" s="8" t="str" cm="1">
        <f t="array" ref="V1003">IF(SUMPRODUCT((Tableau13[NOM DE LA STRUCTURE]=Tableau13[[#This Row],[NOM DE LA STRUCTURE]])*Tableau13[MONTANT PROPOSE POUR L''ACTION])=0,"",SUMPRODUCT((Tableau13[NOM DE LA STRUCTURE]=Tableau13[[#This Row],[NOM DE LA STRUCTURE]])*Tableau13[MONTANT PROPOSE POUR L''ACTION]))</f>
        <v/>
      </c>
      <c r="W1003" s="79"/>
    </row>
    <row r="1004" spans="1:23" ht="33" hidden="1" customHeight="1" x14ac:dyDescent="0.25">
      <c r="A1004" s="13"/>
      <c r="B1004" s="84"/>
      <c r="C1004" s="1"/>
      <c r="D1004" s="36">
        <f>_xlfn.XLOOKUP(C1004,'Export Action'!$A$3:$A$1999,'Export Action'!$X$3:$X$1999)</f>
        <v>0</v>
      </c>
      <c r="E1004" s="1"/>
      <c r="F1004" s="1"/>
      <c r="G1004" s="68"/>
      <c r="H1004" s="71"/>
      <c r="I1004" s="71"/>
      <c r="J1004" s="1"/>
      <c r="K1004" s="1"/>
      <c r="L1004" s="1"/>
      <c r="M1004" s="5"/>
      <c r="N1004" s="5"/>
      <c r="O1004" s="5"/>
      <c r="P1004" s="31"/>
      <c r="Q1004" s="1"/>
      <c r="R1004" s="64" t="str">
        <f>IF(OR(_xlfn.XLOOKUP(C1004,'Export Action'!$A$3:$A$1999,'Export Action'!$AO$3:$AO$1999)="Communes ZRR./bassins de vie pop &gt; 50% ZRR",_xlfn.XLOOKUP(C1004,'Export Action'!$A$3:$A$1999,'Export Action'!$AO$3:$AO$1999)="Contrats de relance et de transition écologique (CRTE) rural"),"Oui","Non")</f>
        <v>Non</v>
      </c>
      <c r="S1004" s="73"/>
      <c r="T1004" s="74">
        <f t="shared" si="17"/>
        <v>79</v>
      </c>
      <c r="U1004" s="75"/>
      <c r="V1004" s="8" t="str" cm="1">
        <f t="array" ref="V1004">IF(SUMPRODUCT((Tableau13[NOM DE LA STRUCTURE]=Tableau13[[#This Row],[NOM DE LA STRUCTURE]])*Tableau13[MONTANT PROPOSE POUR L''ACTION])=0,"",SUMPRODUCT((Tableau13[NOM DE LA STRUCTURE]=Tableau13[[#This Row],[NOM DE LA STRUCTURE]])*Tableau13[MONTANT PROPOSE POUR L''ACTION]))</f>
        <v/>
      </c>
      <c r="W1004" s="79"/>
    </row>
    <row r="1005" spans="1:23" ht="33" hidden="1" customHeight="1" x14ac:dyDescent="0.25">
      <c r="A1005" s="13"/>
      <c r="B1005" s="84"/>
      <c r="C1005" s="1"/>
      <c r="D1005" s="36">
        <f>_xlfn.XLOOKUP(C1005,'Export Action'!$A$3:$A$1999,'Export Action'!$X$3:$X$1999)</f>
        <v>0</v>
      </c>
      <c r="E1005" s="1"/>
      <c r="F1005" s="1"/>
      <c r="G1005" s="68"/>
      <c r="H1005" s="71"/>
      <c r="I1005" s="71"/>
      <c r="J1005" s="1"/>
      <c r="K1005" s="1"/>
      <c r="L1005" s="1"/>
      <c r="M1005" s="5"/>
      <c r="N1005" s="5"/>
      <c r="O1005" s="5"/>
      <c r="P1005" s="31"/>
      <c r="Q1005" s="1"/>
      <c r="R1005" s="64" t="str">
        <f>IF(OR(_xlfn.XLOOKUP(C1005,'Export Action'!$A$3:$A$1999,'Export Action'!$AO$3:$AO$1999)="Communes ZRR./bassins de vie pop &gt; 50% ZRR",_xlfn.XLOOKUP(C1005,'Export Action'!$A$3:$A$1999,'Export Action'!$AO$3:$AO$1999)="Contrats de relance et de transition écologique (CRTE) rural"),"Oui","Non")</f>
        <v>Non</v>
      </c>
      <c r="S1005" s="73"/>
      <c r="T1005" s="74">
        <f t="shared" si="17"/>
        <v>79</v>
      </c>
      <c r="U1005" s="75"/>
      <c r="V1005" s="8" t="str" cm="1">
        <f t="array" ref="V1005">IF(SUMPRODUCT((Tableau13[NOM DE LA STRUCTURE]=Tableau13[[#This Row],[NOM DE LA STRUCTURE]])*Tableau13[MONTANT PROPOSE POUR L''ACTION])=0,"",SUMPRODUCT((Tableau13[NOM DE LA STRUCTURE]=Tableau13[[#This Row],[NOM DE LA STRUCTURE]])*Tableau13[MONTANT PROPOSE POUR L''ACTION]))</f>
        <v/>
      </c>
      <c r="W1005" s="79"/>
    </row>
    <row r="1006" spans="1:23" ht="33" hidden="1" customHeight="1" x14ac:dyDescent="0.25">
      <c r="A1006" s="13"/>
      <c r="B1006" s="84"/>
      <c r="C1006" s="1"/>
      <c r="D1006" s="36">
        <f>_xlfn.XLOOKUP(C1006,'Export Action'!$A$3:$A$1999,'Export Action'!$X$3:$X$1999)</f>
        <v>0</v>
      </c>
      <c r="E1006" s="1"/>
      <c r="F1006" s="1"/>
      <c r="G1006" s="68"/>
      <c r="H1006" s="71"/>
      <c r="I1006" s="71"/>
      <c r="J1006" s="1"/>
      <c r="K1006" s="1"/>
      <c r="L1006" s="1"/>
      <c r="M1006" s="5"/>
      <c r="N1006" s="5"/>
      <c r="O1006" s="5"/>
      <c r="P1006" s="31"/>
      <c r="Q1006" s="1"/>
      <c r="R1006" s="64" t="str">
        <f>IF(OR(_xlfn.XLOOKUP(C1006,'Export Action'!$A$3:$A$1999,'Export Action'!$AO$3:$AO$1999)="Communes ZRR./bassins de vie pop &gt; 50% ZRR",_xlfn.XLOOKUP(C1006,'Export Action'!$A$3:$A$1999,'Export Action'!$AO$3:$AO$1999)="Contrats de relance et de transition écologique (CRTE) rural"),"Oui","Non")</f>
        <v>Non</v>
      </c>
      <c r="S1006" s="73"/>
      <c r="T1006" s="74">
        <f t="shared" si="17"/>
        <v>79</v>
      </c>
      <c r="U1006" s="75"/>
      <c r="V1006" s="8" t="str" cm="1">
        <f t="array" ref="V1006">IF(SUMPRODUCT((Tableau13[NOM DE LA STRUCTURE]=Tableau13[[#This Row],[NOM DE LA STRUCTURE]])*Tableau13[MONTANT PROPOSE POUR L''ACTION])=0,"",SUMPRODUCT((Tableau13[NOM DE LA STRUCTURE]=Tableau13[[#This Row],[NOM DE LA STRUCTURE]])*Tableau13[MONTANT PROPOSE POUR L''ACTION]))</f>
        <v/>
      </c>
      <c r="W1006" s="79"/>
    </row>
    <row r="1007" spans="1:23" ht="33" hidden="1" customHeight="1" x14ac:dyDescent="0.25">
      <c r="A1007" s="13"/>
      <c r="B1007" s="84"/>
      <c r="C1007" s="1"/>
      <c r="D1007" s="36">
        <f>_xlfn.XLOOKUP(C1007,'Export Action'!$A$3:$A$1999,'Export Action'!$X$3:$X$1999)</f>
        <v>0</v>
      </c>
      <c r="E1007" s="1"/>
      <c r="F1007" s="1"/>
      <c r="G1007" s="68"/>
      <c r="H1007" s="71"/>
      <c r="I1007" s="71"/>
      <c r="J1007" s="1"/>
      <c r="K1007" s="1"/>
      <c r="L1007" s="1"/>
      <c r="M1007" s="5"/>
      <c r="N1007" s="5"/>
      <c r="O1007" s="5"/>
      <c r="P1007" s="31"/>
      <c r="Q1007" s="1"/>
      <c r="R1007" s="64" t="str">
        <f>IF(OR(_xlfn.XLOOKUP(C1007,'Export Action'!$A$3:$A$1999,'Export Action'!$AO$3:$AO$1999)="Communes ZRR./bassins de vie pop &gt; 50% ZRR",_xlfn.XLOOKUP(C1007,'Export Action'!$A$3:$A$1999,'Export Action'!$AO$3:$AO$1999)="Contrats de relance et de transition écologique (CRTE) rural"),"Oui","Non")</f>
        <v>Non</v>
      </c>
      <c r="S1007" s="73"/>
      <c r="T1007" s="74">
        <f t="shared" si="17"/>
        <v>79</v>
      </c>
      <c r="U1007" s="75"/>
      <c r="V1007" s="8" t="str" cm="1">
        <f t="array" ref="V1007">IF(SUMPRODUCT((Tableau13[NOM DE LA STRUCTURE]=Tableau13[[#This Row],[NOM DE LA STRUCTURE]])*Tableau13[MONTANT PROPOSE POUR L''ACTION])=0,"",SUMPRODUCT((Tableau13[NOM DE LA STRUCTURE]=Tableau13[[#This Row],[NOM DE LA STRUCTURE]])*Tableau13[MONTANT PROPOSE POUR L''ACTION]))</f>
        <v/>
      </c>
      <c r="W1007" s="79"/>
    </row>
    <row r="1008" spans="1:23" ht="33" hidden="1" customHeight="1" x14ac:dyDescent="0.25">
      <c r="A1008" s="13"/>
      <c r="B1008" s="84"/>
      <c r="C1008" s="1"/>
      <c r="D1008" s="36">
        <f>_xlfn.XLOOKUP(C1008,'Export Action'!$A$3:$A$1999,'Export Action'!$X$3:$X$1999)</f>
        <v>0</v>
      </c>
      <c r="E1008" s="1"/>
      <c r="F1008" s="1"/>
      <c r="G1008" s="68"/>
      <c r="H1008" s="71"/>
      <c r="I1008" s="71"/>
      <c r="J1008" s="1"/>
      <c r="K1008" s="1"/>
      <c r="L1008" s="1"/>
      <c r="M1008" s="5"/>
      <c r="N1008" s="5"/>
      <c r="O1008" s="5"/>
      <c r="P1008" s="31"/>
      <c r="Q1008" s="1"/>
      <c r="R1008" s="64" t="str">
        <f>IF(OR(_xlfn.XLOOKUP(C1008,'Export Action'!$A$3:$A$1999,'Export Action'!$AO$3:$AO$1999)="Communes ZRR./bassins de vie pop &gt; 50% ZRR",_xlfn.XLOOKUP(C1008,'Export Action'!$A$3:$A$1999,'Export Action'!$AO$3:$AO$1999)="Contrats de relance et de transition écologique (CRTE) rural"),"Oui","Non")</f>
        <v>Non</v>
      </c>
      <c r="S1008" s="73"/>
      <c r="T1008" s="74">
        <f t="shared" si="17"/>
        <v>79</v>
      </c>
      <c r="U1008" s="75"/>
      <c r="V1008" s="8" t="str" cm="1">
        <f t="array" ref="V1008">IF(SUMPRODUCT((Tableau13[NOM DE LA STRUCTURE]=Tableau13[[#This Row],[NOM DE LA STRUCTURE]])*Tableau13[MONTANT PROPOSE POUR L''ACTION])=0,"",SUMPRODUCT((Tableau13[NOM DE LA STRUCTURE]=Tableau13[[#This Row],[NOM DE LA STRUCTURE]])*Tableau13[MONTANT PROPOSE POUR L''ACTION]))</f>
        <v/>
      </c>
      <c r="W1008" s="79"/>
    </row>
    <row r="1009" spans="1:23" ht="33" hidden="1" customHeight="1" x14ac:dyDescent="0.25">
      <c r="A1009" s="13"/>
      <c r="B1009" s="84"/>
      <c r="C1009" s="1"/>
      <c r="D1009" s="36">
        <f>_xlfn.XLOOKUP(C1009,'Export Action'!$A$3:$A$1999,'Export Action'!$X$3:$X$1999)</f>
        <v>0</v>
      </c>
      <c r="E1009" s="1"/>
      <c r="F1009" s="1"/>
      <c r="G1009" s="68"/>
      <c r="H1009" s="71"/>
      <c r="I1009" s="71"/>
      <c r="J1009" s="1"/>
      <c r="K1009" s="1"/>
      <c r="L1009" s="1"/>
      <c r="M1009" s="5"/>
      <c r="N1009" s="5"/>
      <c r="O1009" s="5"/>
      <c r="P1009" s="31"/>
      <c r="Q1009" s="1"/>
      <c r="R1009" s="64" t="str">
        <f>IF(OR(_xlfn.XLOOKUP(C1009,'Export Action'!$A$3:$A$1999,'Export Action'!$AO$3:$AO$1999)="Communes ZRR./bassins de vie pop &gt; 50% ZRR",_xlfn.XLOOKUP(C1009,'Export Action'!$A$3:$A$1999,'Export Action'!$AO$3:$AO$1999)="Contrats de relance et de transition écologique (CRTE) rural"),"Oui","Non")</f>
        <v>Non</v>
      </c>
      <c r="S1009" s="73"/>
      <c r="T1009" s="74">
        <f t="shared" si="17"/>
        <v>79</v>
      </c>
      <c r="U1009" s="75"/>
      <c r="V1009" s="8" t="str" cm="1">
        <f t="array" ref="V1009">IF(SUMPRODUCT((Tableau13[NOM DE LA STRUCTURE]=Tableau13[[#This Row],[NOM DE LA STRUCTURE]])*Tableau13[MONTANT PROPOSE POUR L''ACTION])=0,"",SUMPRODUCT((Tableau13[NOM DE LA STRUCTURE]=Tableau13[[#This Row],[NOM DE LA STRUCTURE]])*Tableau13[MONTANT PROPOSE POUR L''ACTION]))</f>
        <v/>
      </c>
      <c r="W1009" s="79"/>
    </row>
    <row r="1010" spans="1:23" ht="33" hidden="1" customHeight="1" x14ac:dyDescent="0.25">
      <c r="A1010" s="13"/>
      <c r="B1010" s="84"/>
      <c r="C1010" s="1"/>
      <c r="D1010" s="36">
        <f>_xlfn.XLOOKUP(C1010,'Export Action'!$A$3:$A$1999,'Export Action'!$X$3:$X$1999)</f>
        <v>0</v>
      </c>
      <c r="E1010" s="1"/>
      <c r="F1010" s="1"/>
      <c r="G1010" s="68"/>
      <c r="H1010" s="71"/>
      <c r="I1010" s="71"/>
      <c r="J1010" s="1"/>
      <c r="K1010" s="1"/>
      <c r="L1010" s="1"/>
      <c r="M1010" s="5"/>
      <c r="N1010" s="5"/>
      <c r="O1010" s="5"/>
      <c r="P1010" s="31"/>
      <c r="Q1010" s="1"/>
      <c r="R1010" s="64" t="str">
        <f>IF(OR(_xlfn.XLOOKUP(C1010,'Export Action'!$A$3:$A$1999,'Export Action'!$AO$3:$AO$1999)="Communes ZRR./bassins de vie pop &gt; 50% ZRR",_xlfn.XLOOKUP(C1010,'Export Action'!$A$3:$A$1999,'Export Action'!$AO$3:$AO$1999)="Contrats de relance et de transition écologique (CRTE) rural"),"Oui","Non")</f>
        <v>Non</v>
      </c>
      <c r="S1010" s="73"/>
      <c r="T1010" s="74">
        <f t="shared" si="17"/>
        <v>79</v>
      </c>
      <c r="U1010" s="75"/>
      <c r="V1010" s="8" t="str" cm="1">
        <f t="array" ref="V1010">IF(SUMPRODUCT((Tableau13[NOM DE LA STRUCTURE]=Tableau13[[#This Row],[NOM DE LA STRUCTURE]])*Tableau13[MONTANT PROPOSE POUR L''ACTION])=0,"",SUMPRODUCT((Tableau13[NOM DE LA STRUCTURE]=Tableau13[[#This Row],[NOM DE LA STRUCTURE]])*Tableau13[MONTANT PROPOSE POUR L''ACTION]))</f>
        <v/>
      </c>
      <c r="W1010" s="79"/>
    </row>
    <row r="1011" spans="1:23" ht="33" hidden="1" customHeight="1" x14ac:dyDescent="0.25">
      <c r="A1011" s="13"/>
      <c r="B1011" s="84"/>
      <c r="C1011" s="1"/>
      <c r="D1011" s="36">
        <f>_xlfn.XLOOKUP(C1011,'Export Action'!$A$3:$A$1999,'Export Action'!$X$3:$X$1999)</f>
        <v>0</v>
      </c>
      <c r="E1011" s="1"/>
      <c r="F1011" s="1"/>
      <c r="G1011" s="68"/>
      <c r="H1011" s="71"/>
      <c r="I1011" s="71"/>
      <c r="J1011" s="1"/>
      <c r="K1011" s="1"/>
      <c r="L1011" s="1"/>
      <c r="M1011" s="5"/>
      <c r="N1011" s="5"/>
      <c r="O1011" s="5"/>
      <c r="P1011" s="31"/>
      <c r="Q1011" s="1"/>
      <c r="R1011" s="64" t="str">
        <f>IF(OR(_xlfn.XLOOKUP(C1011,'Export Action'!$A$3:$A$1999,'Export Action'!$AO$3:$AO$1999)="Communes ZRR./bassins de vie pop &gt; 50% ZRR",_xlfn.XLOOKUP(C1011,'Export Action'!$A$3:$A$1999,'Export Action'!$AO$3:$AO$1999)="Contrats de relance et de transition écologique (CRTE) rural"),"Oui","Non")</f>
        <v>Non</v>
      </c>
      <c r="S1011" s="73"/>
      <c r="T1011" s="74">
        <f t="shared" si="17"/>
        <v>79</v>
      </c>
      <c r="U1011" s="75"/>
      <c r="V1011" s="8" t="str" cm="1">
        <f t="array" ref="V1011">IF(SUMPRODUCT((Tableau13[NOM DE LA STRUCTURE]=Tableau13[[#This Row],[NOM DE LA STRUCTURE]])*Tableau13[MONTANT PROPOSE POUR L''ACTION])=0,"",SUMPRODUCT((Tableau13[NOM DE LA STRUCTURE]=Tableau13[[#This Row],[NOM DE LA STRUCTURE]])*Tableau13[MONTANT PROPOSE POUR L''ACTION]))</f>
        <v/>
      </c>
      <c r="W1011" s="79"/>
    </row>
    <row r="1012" spans="1:23" ht="33" hidden="1" customHeight="1" x14ac:dyDescent="0.25">
      <c r="A1012" s="13"/>
      <c r="B1012" s="84"/>
      <c r="C1012" s="1"/>
      <c r="D1012" s="36">
        <f>_xlfn.XLOOKUP(C1012,'Export Action'!$A$3:$A$1999,'Export Action'!$X$3:$X$1999)</f>
        <v>0</v>
      </c>
      <c r="E1012" s="1"/>
      <c r="F1012" s="1"/>
      <c r="G1012" s="68"/>
      <c r="H1012" s="71"/>
      <c r="I1012" s="71"/>
      <c r="J1012" s="1"/>
      <c r="K1012" s="1"/>
      <c r="L1012" s="1"/>
      <c r="M1012" s="5"/>
      <c r="N1012" s="5"/>
      <c r="O1012" s="5"/>
      <c r="P1012" s="31"/>
      <c r="Q1012" s="1"/>
      <c r="R1012" s="64" t="str">
        <f>IF(OR(_xlfn.XLOOKUP(C1012,'Export Action'!$A$3:$A$1999,'Export Action'!$AO$3:$AO$1999)="Communes ZRR./bassins de vie pop &gt; 50% ZRR",_xlfn.XLOOKUP(C1012,'Export Action'!$A$3:$A$1999,'Export Action'!$AO$3:$AO$1999)="Contrats de relance et de transition écologique (CRTE) rural"),"Oui","Non")</f>
        <v>Non</v>
      </c>
      <c r="S1012" s="73"/>
      <c r="T1012" s="74">
        <f t="shared" si="17"/>
        <v>79</v>
      </c>
      <c r="U1012" s="75"/>
      <c r="V1012" s="8" t="str" cm="1">
        <f t="array" ref="V1012">IF(SUMPRODUCT((Tableau13[NOM DE LA STRUCTURE]=Tableau13[[#This Row],[NOM DE LA STRUCTURE]])*Tableau13[MONTANT PROPOSE POUR L''ACTION])=0,"",SUMPRODUCT((Tableau13[NOM DE LA STRUCTURE]=Tableau13[[#This Row],[NOM DE LA STRUCTURE]])*Tableau13[MONTANT PROPOSE POUR L''ACTION]))</f>
        <v/>
      </c>
      <c r="W1012" s="79"/>
    </row>
    <row r="1013" spans="1:23" ht="33" hidden="1" customHeight="1" x14ac:dyDescent="0.25">
      <c r="A1013" s="13"/>
      <c r="B1013" s="84"/>
      <c r="C1013" s="1"/>
      <c r="D1013" s="36">
        <f>_xlfn.XLOOKUP(C1013,'Export Action'!$A$3:$A$1999,'Export Action'!$X$3:$X$1999)</f>
        <v>0</v>
      </c>
      <c r="E1013" s="1"/>
      <c r="F1013" s="1"/>
      <c r="G1013" s="68"/>
      <c r="H1013" s="71"/>
      <c r="I1013" s="71"/>
      <c r="J1013" s="1"/>
      <c r="K1013" s="1"/>
      <c r="L1013" s="1"/>
      <c r="M1013" s="5"/>
      <c r="N1013" s="5"/>
      <c r="O1013" s="5"/>
      <c r="P1013" s="31"/>
      <c r="Q1013" s="1"/>
      <c r="R1013" s="64" t="str">
        <f>IF(OR(_xlfn.XLOOKUP(C1013,'Export Action'!$A$3:$A$1999,'Export Action'!$AO$3:$AO$1999)="Communes ZRR./bassins de vie pop &gt; 50% ZRR",_xlfn.XLOOKUP(C1013,'Export Action'!$A$3:$A$1999,'Export Action'!$AO$3:$AO$1999)="Contrats de relance et de transition écologique (CRTE) rural"),"Oui","Non")</f>
        <v>Non</v>
      </c>
      <c r="S1013" s="73"/>
      <c r="T1013" s="74">
        <f t="shared" si="17"/>
        <v>79</v>
      </c>
      <c r="U1013" s="75"/>
      <c r="V1013" s="8" t="str" cm="1">
        <f t="array" ref="V1013">IF(SUMPRODUCT((Tableau13[NOM DE LA STRUCTURE]=Tableau13[[#This Row],[NOM DE LA STRUCTURE]])*Tableau13[MONTANT PROPOSE POUR L''ACTION])=0,"",SUMPRODUCT((Tableau13[NOM DE LA STRUCTURE]=Tableau13[[#This Row],[NOM DE LA STRUCTURE]])*Tableau13[MONTANT PROPOSE POUR L''ACTION]))</f>
        <v/>
      </c>
      <c r="W1013" s="79"/>
    </row>
    <row r="1014" spans="1:23" ht="33" hidden="1" customHeight="1" x14ac:dyDescent="0.25">
      <c r="A1014" s="13"/>
      <c r="B1014" s="84"/>
      <c r="C1014" s="1"/>
      <c r="D1014" s="36">
        <f>_xlfn.XLOOKUP(C1014,'Export Action'!$A$3:$A$1999,'Export Action'!$X$3:$X$1999)</f>
        <v>0</v>
      </c>
      <c r="E1014" s="1"/>
      <c r="F1014" s="1"/>
      <c r="G1014" s="68"/>
      <c r="H1014" s="71"/>
      <c r="I1014" s="71"/>
      <c r="J1014" s="1"/>
      <c r="K1014" s="1"/>
      <c r="L1014" s="1"/>
      <c r="M1014" s="5"/>
      <c r="N1014" s="5"/>
      <c r="O1014" s="5"/>
      <c r="P1014" s="31"/>
      <c r="Q1014" s="1"/>
      <c r="R1014" s="64" t="str">
        <f>IF(OR(_xlfn.XLOOKUP(C1014,'Export Action'!$A$3:$A$1999,'Export Action'!$AO$3:$AO$1999)="Communes ZRR./bassins de vie pop &gt; 50% ZRR",_xlfn.XLOOKUP(C1014,'Export Action'!$A$3:$A$1999,'Export Action'!$AO$3:$AO$1999)="Contrats de relance et de transition écologique (CRTE) rural"),"Oui","Non")</f>
        <v>Non</v>
      </c>
      <c r="S1014" s="73"/>
      <c r="T1014" s="74">
        <f t="shared" si="17"/>
        <v>79</v>
      </c>
      <c r="U1014" s="75"/>
      <c r="V1014" s="8" t="str" cm="1">
        <f t="array" ref="V1014">IF(SUMPRODUCT((Tableau13[NOM DE LA STRUCTURE]=Tableau13[[#This Row],[NOM DE LA STRUCTURE]])*Tableau13[MONTANT PROPOSE POUR L''ACTION])=0,"",SUMPRODUCT((Tableau13[NOM DE LA STRUCTURE]=Tableau13[[#This Row],[NOM DE LA STRUCTURE]])*Tableau13[MONTANT PROPOSE POUR L''ACTION]))</f>
        <v/>
      </c>
      <c r="W1014" s="79"/>
    </row>
    <row r="1015" spans="1:23" ht="33" hidden="1" customHeight="1" x14ac:dyDescent="0.25">
      <c r="A1015" s="13"/>
      <c r="B1015" s="84"/>
      <c r="C1015" s="1"/>
      <c r="D1015" s="36">
        <f>_xlfn.XLOOKUP(C1015,'Export Action'!$A$3:$A$1999,'Export Action'!$X$3:$X$1999)</f>
        <v>0</v>
      </c>
      <c r="E1015" s="1"/>
      <c r="F1015" s="1"/>
      <c r="G1015" s="68"/>
      <c r="H1015" s="71"/>
      <c r="I1015" s="71"/>
      <c r="J1015" s="1"/>
      <c r="K1015" s="1"/>
      <c r="L1015" s="1"/>
      <c r="M1015" s="5"/>
      <c r="N1015" s="5"/>
      <c r="O1015" s="5"/>
      <c r="P1015" s="31"/>
      <c r="Q1015" s="1"/>
      <c r="R1015" s="64" t="str">
        <f>IF(OR(_xlfn.XLOOKUP(C1015,'Export Action'!$A$3:$A$1999,'Export Action'!$AO$3:$AO$1999)="Communes ZRR./bassins de vie pop &gt; 50% ZRR",_xlfn.XLOOKUP(C1015,'Export Action'!$A$3:$A$1999,'Export Action'!$AO$3:$AO$1999)="Contrats de relance et de transition écologique (CRTE) rural"),"Oui","Non")</f>
        <v>Non</v>
      </c>
      <c r="S1015" s="73"/>
      <c r="T1015" s="74">
        <f t="shared" si="17"/>
        <v>79</v>
      </c>
      <c r="U1015" s="75"/>
      <c r="V1015" s="8" t="str" cm="1">
        <f t="array" ref="V1015">IF(SUMPRODUCT((Tableau13[NOM DE LA STRUCTURE]=Tableau13[[#This Row],[NOM DE LA STRUCTURE]])*Tableau13[MONTANT PROPOSE POUR L''ACTION])=0,"",SUMPRODUCT((Tableau13[NOM DE LA STRUCTURE]=Tableau13[[#This Row],[NOM DE LA STRUCTURE]])*Tableau13[MONTANT PROPOSE POUR L''ACTION]))</f>
        <v/>
      </c>
      <c r="W1015" s="79"/>
    </row>
    <row r="1016" spans="1:23" ht="33" hidden="1" customHeight="1" x14ac:dyDescent="0.25">
      <c r="A1016" s="13"/>
      <c r="B1016" s="84"/>
      <c r="C1016" s="1"/>
      <c r="D1016" s="36">
        <f>_xlfn.XLOOKUP(C1016,'Export Action'!$A$3:$A$1999,'Export Action'!$X$3:$X$1999)</f>
        <v>0</v>
      </c>
      <c r="E1016" s="1"/>
      <c r="F1016" s="1"/>
      <c r="G1016" s="68"/>
      <c r="H1016" s="71"/>
      <c r="I1016" s="71"/>
      <c r="J1016" s="1"/>
      <c r="K1016" s="1"/>
      <c r="L1016" s="1"/>
      <c r="M1016" s="5"/>
      <c r="N1016" s="5"/>
      <c r="O1016" s="5"/>
      <c r="P1016" s="31"/>
      <c r="Q1016" s="1"/>
      <c r="R1016" s="64" t="str">
        <f>IF(OR(_xlfn.XLOOKUP(C1016,'Export Action'!$A$3:$A$1999,'Export Action'!$AO$3:$AO$1999)="Communes ZRR./bassins de vie pop &gt; 50% ZRR",_xlfn.XLOOKUP(C1016,'Export Action'!$A$3:$A$1999,'Export Action'!$AO$3:$AO$1999)="Contrats de relance et de transition écologique (CRTE) rural"),"Oui","Non")</f>
        <v>Non</v>
      </c>
      <c r="S1016" s="73"/>
      <c r="T1016" s="74">
        <f t="shared" si="17"/>
        <v>79</v>
      </c>
      <c r="U1016" s="75"/>
      <c r="V1016" s="8" t="str" cm="1">
        <f t="array" ref="V1016">IF(SUMPRODUCT((Tableau13[NOM DE LA STRUCTURE]=Tableau13[[#This Row],[NOM DE LA STRUCTURE]])*Tableau13[MONTANT PROPOSE POUR L''ACTION])=0,"",SUMPRODUCT((Tableau13[NOM DE LA STRUCTURE]=Tableau13[[#This Row],[NOM DE LA STRUCTURE]])*Tableau13[MONTANT PROPOSE POUR L''ACTION]))</f>
        <v/>
      </c>
      <c r="W1016" s="79"/>
    </row>
    <row r="1017" spans="1:23" ht="33" hidden="1" customHeight="1" x14ac:dyDescent="0.25">
      <c r="A1017" s="13"/>
      <c r="B1017" s="84"/>
      <c r="C1017" s="1"/>
      <c r="D1017" s="36">
        <f>_xlfn.XLOOKUP(C1017,'Export Action'!$A$3:$A$1999,'Export Action'!$X$3:$X$1999)</f>
        <v>0</v>
      </c>
      <c r="E1017" s="1"/>
      <c r="F1017" s="1"/>
      <c r="G1017" s="68"/>
      <c r="H1017" s="71"/>
      <c r="I1017" s="71"/>
      <c r="J1017" s="1"/>
      <c r="K1017" s="1"/>
      <c r="L1017" s="1"/>
      <c r="M1017" s="5"/>
      <c r="N1017" s="5"/>
      <c r="O1017" s="5"/>
      <c r="P1017" s="31"/>
      <c r="Q1017" s="1"/>
      <c r="R1017" s="64" t="str">
        <f>IF(OR(_xlfn.XLOOKUP(C1017,'Export Action'!$A$3:$A$1999,'Export Action'!$AO$3:$AO$1999)="Communes ZRR./bassins de vie pop &gt; 50% ZRR",_xlfn.XLOOKUP(C1017,'Export Action'!$A$3:$A$1999,'Export Action'!$AO$3:$AO$1999)="Contrats de relance et de transition écologique (CRTE) rural"),"Oui","Non")</f>
        <v>Non</v>
      </c>
      <c r="S1017" s="73"/>
      <c r="T1017" s="74">
        <f t="shared" si="17"/>
        <v>79</v>
      </c>
      <c r="U1017" s="75"/>
      <c r="V1017" s="8" t="str" cm="1">
        <f t="array" ref="V1017">IF(SUMPRODUCT((Tableau13[NOM DE LA STRUCTURE]=Tableau13[[#This Row],[NOM DE LA STRUCTURE]])*Tableau13[MONTANT PROPOSE POUR L''ACTION])=0,"",SUMPRODUCT((Tableau13[NOM DE LA STRUCTURE]=Tableau13[[#This Row],[NOM DE LA STRUCTURE]])*Tableau13[MONTANT PROPOSE POUR L''ACTION]))</f>
        <v/>
      </c>
      <c r="W1017" s="79"/>
    </row>
    <row r="1018" spans="1:23" ht="33" hidden="1" customHeight="1" x14ac:dyDescent="0.25">
      <c r="A1018" s="13"/>
      <c r="B1018" s="84"/>
      <c r="C1018" s="1"/>
      <c r="D1018" s="36">
        <f>_xlfn.XLOOKUP(C1018,'Export Action'!$A$3:$A$1999,'Export Action'!$X$3:$X$1999)</f>
        <v>0</v>
      </c>
      <c r="E1018" s="1"/>
      <c r="F1018" s="1"/>
      <c r="G1018" s="68"/>
      <c r="H1018" s="71"/>
      <c r="I1018" s="71"/>
      <c r="J1018" s="1"/>
      <c r="K1018" s="1"/>
      <c r="L1018" s="1"/>
      <c r="M1018" s="5"/>
      <c r="N1018" s="5"/>
      <c r="O1018" s="5"/>
      <c r="P1018" s="31"/>
      <c r="Q1018" s="1"/>
      <c r="R1018" s="64" t="str">
        <f>IF(OR(_xlfn.XLOOKUP(C1018,'Export Action'!$A$3:$A$1999,'Export Action'!$AO$3:$AO$1999)="Communes ZRR./bassins de vie pop &gt; 50% ZRR",_xlfn.XLOOKUP(C1018,'Export Action'!$A$3:$A$1999,'Export Action'!$AO$3:$AO$1999)="Contrats de relance et de transition écologique (CRTE) rural"),"Oui","Non")</f>
        <v>Non</v>
      </c>
      <c r="S1018" s="73"/>
      <c r="T1018" s="74">
        <f t="shared" si="17"/>
        <v>79</v>
      </c>
      <c r="U1018" s="75"/>
      <c r="V1018" s="8" t="str" cm="1">
        <f t="array" ref="V1018">IF(SUMPRODUCT((Tableau13[NOM DE LA STRUCTURE]=Tableau13[[#This Row],[NOM DE LA STRUCTURE]])*Tableau13[MONTANT PROPOSE POUR L''ACTION])=0,"",SUMPRODUCT((Tableau13[NOM DE LA STRUCTURE]=Tableau13[[#This Row],[NOM DE LA STRUCTURE]])*Tableau13[MONTANT PROPOSE POUR L''ACTION]))</f>
        <v/>
      </c>
      <c r="W1018" s="79"/>
    </row>
    <row r="1019" spans="1:23" ht="33" hidden="1" customHeight="1" x14ac:dyDescent="0.25">
      <c r="A1019" s="13"/>
      <c r="B1019" s="84"/>
      <c r="C1019" s="1"/>
      <c r="D1019" s="36">
        <f>_xlfn.XLOOKUP(C1019,'Export Action'!$A$3:$A$1999,'Export Action'!$X$3:$X$1999)</f>
        <v>0</v>
      </c>
      <c r="E1019" s="1"/>
      <c r="F1019" s="1"/>
      <c r="G1019" s="68"/>
      <c r="H1019" s="71"/>
      <c r="I1019" s="71"/>
      <c r="J1019" s="1"/>
      <c r="K1019" s="1"/>
      <c r="L1019" s="1"/>
      <c r="M1019" s="5"/>
      <c r="N1019" s="5"/>
      <c r="O1019" s="5"/>
      <c r="P1019" s="31"/>
      <c r="Q1019" s="1"/>
      <c r="R1019" s="64" t="str">
        <f>IF(OR(_xlfn.XLOOKUP(C1019,'Export Action'!$A$3:$A$1999,'Export Action'!$AO$3:$AO$1999)="Communes ZRR./bassins de vie pop &gt; 50% ZRR",_xlfn.XLOOKUP(C1019,'Export Action'!$A$3:$A$1999,'Export Action'!$AO$3:$AO$1999)="Contrats de relance et de transition écologique (CRTE) rural"),"Oui","Non")</f>
        <v>Non</v>
      </c>
      <c r="S1019" s="73"/>
      <c r="T1019" s="74">
        <f t="shared" si="17"/>
        <v>79</v>
      </c>
      <c r="U1019" s="75"/>
      <c r="V1019" s="8" t="str" cm="1">
        <f t="array" ref="V1019">IF(SUMPRODUCT((Tableau13[NOM DE LA STRUCTURE]=Tableau13[[#This Row],[NOM DE LA STRUCTURE]])*Tableau13[MONTANT PROPOSE POUR L''ACTION])=0,"",SUMPRODUCT((Tableau13[NOM DE LA STRUCTURE]=Tableau13[[#This Row],[NOM DE LA STRUCTURE]])*Tableau13[MONTANT PROPOSE POUR L''ACTION]))</f>
        <v/>
      </c>
      <c r="W1019" s="79"/>
    </row>
    <row r="1020" spans="1:23" ht="33" hidden="1" customHeight="1" x14ac:dyDescent="0.25">
      <c r="A1020" s="13"/>
      <c r="B1020" s="84"/>
      <c r="C1020" s="1"/>
      <c r="D1020" s="36">
        <f>_xlfn.XLOOKUP(C1020,'Export Action'!$A$3:$A$1999,'Export Action'!$X$3:$X$1999)</f>
        <v>0</v>
      </c>
      <c r="E1020" s="1"/>
      <c r="F1020" s="1"/>
      <c r="G1020" s="68"/>
      <c r="H1020" s="71"/>
      <c r="I1020" s="71"/>
      <c r="J1020" s="1"/>
      <c r="K1020" s="1"/>
      <c r="L1020" s="1"/>
      <c r="M1020" s="5"/>
      <c r="N1020" s="5"/>
      <c r="O1020" s="5"/>
      <c r="P1020" s="31"/>
      <c r="Q1020" s="1"/>
      <c r="R1020" s="64" t="str">
        <f>IF(OR(_xlfn.XLOOKUP(C1020,'Export Action'!$A$3:$A$1999,'Export Action'!$AO$3:$AO$1999)="Communes ZRR./bassins de vie pop &gt; 50% ZRR",_xlfn.XLOOKUP(C1020,'Export Action'!$A$3:$A$1999,'Export Action'!$AO$3:$AO$1999)="Contrats de relance et de transition écologique (CRTE) rural"),"Oui","Non")</f>
        <v>Non</v>
      </c>
      <c r="S1020" s="73"/>
      <c r="T1020" s="74">
        <f t="shared" si="17"/>
        <v>79</v>
      </c>
      <c r="U1020" s="75"/>
      <c r="V1020" s="8" t="str" cm="1">
        <f t="array" ref="V1020">IF(SUMPRODUCT((Tableau13[NOM DE LA STRUCTURE]=Tableau13[[#This Row],[NOM DE LA STRUCTURE]])*Tableau13[MONTANT PROPOSE POUR L''ACTION])=0,"",SUMPRODUCT((Tableau13[NOM DE LA STRUCTURE]=Tableau13[[#This Row],[NOM DE LA STRUCTURE]])*Tableau13[MONTANT PROPOSE POUR L''ACTION]))</f>
        <v/>
      </c>
      <c r="W1020" s="79"/>
    </row>
    <row r="1021" spans="1:23" ht="33" hidden="1" customHeight="1" x14ac:dyDescent="0.25">
      <c r="A1021" s="13"/>
      <c r="B1021" s="84"/>
      <c r="C1021" s="1"/>
      <c r="D1021" s="36">
        <f>_xlfn.XLOOKUP(C1021,'Export Action'!$A$3:$A$1999,'Export Action'!$X$3:$X$1999)</f>
        <v>0</v>
      </c>
      <c r="E1021" s="1"/>
      <c r="F1021" s="1"/>
      <c r="G1021" s="68"/>
      <c r="H1021" s="71"/>
      <c r="I1021" s="71"/>
      <c r="J1021" s="1"/>
      <c r="K1021" s="1"/>
      <c r="L1021" s="1"/>
      <c r="M1021" s="5"/>
      <c r="N1021" s="5"/>
      <c r="O1021" s="5"/>
      <c r="P1021" s="31"/>
      <c r="Q1021" s="1"/>
      <c r="R1021" s="64" t="str">
        <f>IF(OR(_xlfn.XLOOKUP(C1021,'Export Action'!$A$3:$A$1999,'Export Action'!$AO$3:$AO$1999)="Communes ZRR./bassins de vie pop &gt; 50% ZRR",_xlfn.XLOOKUP(C1021,'Export Action'!$A$3:$A$1999,'Export Action'!$AO$3:$AO$1999)="Contrats de relance et de transition écologique (CRTE) rural"),"Oui","Non")</f>
        <v>Non</v>
      </c>
      <c r="S1021" s="73"/>
      <c r="T1021" s="74">
        <f t="shared" si="17"/>
        <v>79</v>
      </c>
      <c r="U1021" s="75"/>
      <c r="V1021" s="8" t="str" cm="1">
        <f t="array" ref="V1021">IF(SUMPRODUCT((Tableau13[NOM DE LA STRUCTURE]=Tableau13[[#This Row],[NOM DE LA STRUCTURE]])*Tableau13[MONTANT PROPOSE POUR L''ACTION])=0,"",SUMPRODUCT((Tableau13[NOM DE LA STRUCTURE]=Tableau13[[#This Row],[NOM DE LA STRUCTURE]])*Tableau13[MONTANT PROPOSE POUR L''ACTION]))</f>
        <v/>
      </c>
      <c r="W1021" s="79"/>
    </row>
    <row r="1022" spans="1:23" ht="33" hidden="1" customHeight="1" x14ac:dyDescent="0.25">
      <c r="A1022" s="13"/>
      <c r="B1022" s="84"/>
      <c r="C1022" s="1"/>
      <c r="D1022" s="36">
        <f>_xlfn.XLOOKUP(C1022,'Export Action'!$A$3:$A$1999,'Export Action'!$X$3:$X$1999)</f>
        <v>0</v>
      </c>
      <c r="E1022" s="1"/>
      <c r="F1022" s="1"/>
      <c r="G1022" s="68"/>
      <c r="H1022" s="71"/>
      <c r="I1022" s="71"/>
      <c r="J1022" s="1"/>
      <c r="K1022" s="1"/>
      <c r="L1022" s="1"/>
      <c r="M1022" s="5"/>
      <c r="N1022" s="5"/>
      <c r="O1022" s="5"/>
      <c r="P1022" s="31"/>
      <c r="Q1022" s="1"/>
      <c r="R1022" s="64" t="str">
        <f>IF(OR(_xlfn.XLOOKUP(C1022,'Export Action'!$A$3:$A$1999,'Export Action'!$AO$3:$AO$1999)="Communes ZRR./bassins de vie pop &gt; 50% ZRR",_xlfn.XLOOKUP(C1022,'Export Action'!$A$3:$A$1999,'Export Action'!$AO$3:$AO$1999)="Contrats de relance et de transition écologique (CRTE) rural"),"Oui","Non")</f>
        <v>Non</v>
      </c>
      <c r="S1022" s="73"/>
      <c r="T1022" s="74">
        <f t="shared" si="17"/>
        <v>79</v>
      </c>
      <c r="U1022" s="75"/>
      <c r="V1022" s="8" t="str" cm="1">
        <f t="array" ref="V1022">IF(SUMPRODUCT((Tableau13[NOM DE LA STRUCTURE]=Tableau13[[#This Row],[NOM DE LA STRUCTURE]])*Tableau13[MONTANT PROPOSE POUR L''ACTION])=0,"",SUMPRODUCT((Tableau13[NOM DE LA STRUCTURE]=Tableau13[[#This Row],[NOM DE LA STRUCTURE]])*Tableau13[MONTANT PROPOSE POUR L''ACTION]))</f>
        <v/>
      </c>
      <c r="W1022" s="79"/>
    </row>
    <row r="1023" spans="1:23" ht="33" hidden="1" customHeight="1" x14ac:dyDescent="0.25">
      <c r="A1023" s="13"/>
      <c r="B1023" s="84"/>
      <c r="C1023" s="1"/>
      <c r="D1023" s="36">
        <f>_xlfn.XLOOKUP(C1023,'Export Action'!$A$3:$A$1999,'Export Action'!$X$3:$X$1999)</f>
        <v>0</v>
      </c>
      <c r="E1023" s="1"/>
      <c r="F1023" s="1"/>
      <c r="G1023" s="68"/>
      <c r="H1023" s="71"/>
      <c r="I1023" s="71"/>
      <c r="J1023" s="1"/>
      <c r="K1023" s="1"/>
      <c r="L1023" s="1"/>
      <c r="M1023" s="5"/>
      <c r="N1023" s="5"/>
      <c r="O1023" s="5"/>
      <c r="P1023" s="31"/>
      <c r="Q1023" s="1"/>
      <c r="R1023" s="64" t="str">
        <f>IF(OR(_xlfn.XLOOKUP(C1023,'Export Action'!$A$3:$A$1999,'Export Action'!$AO$3:$AO$1999)="Communes ZRR./bassins de vie pop &gt; 50% ZRR",_xlfn.XLOOKUP(C1023,'Export Action'!$A$3:$A$1999,'Export Action'!$AO$3:$AO$1999)="Contrats de relance et de transition écologique (CRTE) rural"),"Oui","Non")</f>
        <v>Non</v>
      </c>
      <c r="S1023" s="73"/>
      <c r="T1023" s="74">
        <f t="shared" si="17"/>
        <v>79</v>
      </c>
      <c r="U1023" s="75"/>
      <c r="V1023" s="8" t="str" cm="1">
        <f t="array" ref="V1023">IF(SUMPRODUCT((Tableau13[NOM DE LA STRUCTURE]=Tableau13[[#This Row],[NOM DE LA STRUCTURE]])*Tableau13[MONTANT PROPOSE POUR L''ACTION])=0,"",SUMPRODUCT((Tableau13[NOM DE LA STRUCTURE]=Tableau13[[#This Row],[NOM DE LA STRUCTURE]])*Tableau13[MONTANT PROPOSE POUR L''ACTION]))</f>
        <v/>
      </c>
      <c r="W1023" s="79"/>
    </row>
    <row r="1024" spans="1:23" ht="33" hidden="1" customHeight="1" x14ac:dyDescent="0.25">
      <c r="A1024" s="13"/>
      <c r="B1024" s="84"/>
      <c r="C1024" s="1"/>
      <c r="D1024" s="36">
        <f>_xlfn.XLOOKUP(C1024,'Export Action'!$A$3:$A$1999,'Export Action'!$X$3:$X$1999)</f>
        <v>0</v>
      </c>
      <c r="E1024" s="1"/>
      <c r="F1024" s="1"/>
      <c r="G1024" s="68"/>
      <c r="H1024" s="71"/>
      <c r="I1024" s="71"/>
      <c r="J1024" s="1"/>
      <c r="K1024" s="1"/>
      <c r="L1024" s="1"/>
      <c r="M1024" s="5"/>
      <c r="N1024" s="5"/>
      <c r="O1024" s="5"/>
      <c r="P1024" s="31"/>
      <c r="Q1024" s="1"/>
      <c r="R1024" s="64" t="str">
        <f>IF(OR(_xlfn.XLOOKUP(C1024,'Export Action'!$A$3:$A$1999,'Export Action'!$AO$3:$AO$1999)="Communes ZRR./bassins de vie pop &gt; 50% ZRR",_xlfn.XLOOKUP(C1024,'Export Action'!$A$3:$A$1999,'Export Action'!$AO$3:$AO$1999)="Contrats de relance et de transition écologique (CRTE) rural"),"Oui","Non")</f>
        <v>Non</v>
      </c>
      <c r="S1024" s="73"/>
      <c r="T1024" s="74">
        <f t="shared" si="17"/>
        <v>79</v>
      </c>
      <c r="U1024" s="75"/>
      <c r="V1024" s="8" t="str" cm="1">
        <f t="array" ref="V1024">IF(SUMPRODUCT((Tableau13[NOM DE LA STRUCTURE]=Tableau13[[#This Row],[NOM DE LA STRUCTURE]])*Tableau13[MONTANT PROPOSE POUR L''ACTION])=0,"",SUMPRODUCT((Tableau13[NOM DE LA STRUCTURE]=Tableau13[[#This Row],[NOM DE LA STRUCTURE]])*Tableau13[MONTANT PROPOSE POUR L''ACTION]))</f>
        <v/>
      </c>
      <c r="W1024" s="79"/>
    </row>
    <row r="1025" spans="1:23" ht="33" hidden="1" customHeight="1" x14ac:dyDescent="0.25">
      <c r="A1025" s="13"/>
      <c r="B1025" s="84"/>
      <c r="C1025" s="1"/>
      <c r="D1025" s="36">
        <f>_xlfn.XLOOKUP(C1025,'Export Action'!$A$3:$A$1999,'Export Action'!$X$3:$X$1999)</f>
        <v>0</v>
      </c>
      <c r="E1025" s="1"/>
      <c r="F1025" s="1"/>
      <c r="G1025" s="68"/>
      <c r="H1025" s="71"/>
      <c r="I1025" s="71"/>
      <c r="J1025" s="1"/>
      <c r="K1025" s="1"/>
      <c r="L1025" s="1"/>
      <c r="M1025" s="5"/>
      <c r="N1025" s="5"/>
      <c r="O1025" s="5"/>
      <c r="P1025" s="31"/>
      <c r="Q1025" s="1"/>
      <c r="R1025" s="64" t="str">
        <f>IF(OR(_xlfn.XLOOKUP(C1025,'Export Action'!$A$3:$A$1999,'Export Action'!$AO$3:$AO$1999)="Communes ZRR./bassins de vie pop &gt; 50% ZRR",_xlfn.XLOOKUP(C1025,'Export Action'!$A$3:$A$1999,'Export Action'!$AO$3:$AO$1999)="Contrats de relance et de transition écologique (CRTE) rural"),"Oui","Non")</f>
        <v>Non</v>
      </c>
      <c r="S1025" s="73"/>
      <c r="T1025" s="74">
        <f t="shared" si="17"/>
        <v>79</v>
      </c>
      <c r="U1025" s="75"/>
      <c r="V1025" s="8" t="str" cm="1">
        <f t="array" ref="V1025">IF(SUMPRODUCT((Tableau13[NOM DE LA STRUCTURE]=Tableau13[[#This Row],[NOM DE LA STRUCTURE]])*Tableau13[MONTANT PROPOSE POUR L''ACTION])=0,"",SUMPRODUCT((Tableau13[NOM DE LA STRUCTURE]=Tableau13[[#This Row],[NOM DE LA STRUCTURE]])*Tableau13[MONTANT PROPOSE POUR L''ACTION]))</f>
        <v/>
      </c>
      <c r="W1025" s="79"/>
    </row>
    <row r="1026" spans="1:23" ht="33" hidden="1" customHeight="1" x14ac:dyDescent="0.25">
      <c r="A1026" s="13"/>
      <c r="B1026" s="84"/>
      <c r="C1026" s="1"/>
      <c r="D1026" s="36">
        <f>_xlfn.XLOOKUP(C1026,'Export Action'!$A$3:$A$1999,'Export Action'!$X$3:$X$1999)</f>
        <v>0</v>
      </c>
      <c r="E1026" s="1"/>
      <c r="F1026" s="1"/>
      <c r="G1026" s="68"/>
      <c r="H1026" s="71"/>
      <c r="I1026" s="71"/>
      <c r="J1026" s="1"/>
      <c r="K1026" s="1"/>
      <c r="L1026" s="1"/>
      <c r="M1026" s="5"/>
      <c r="N1026" s="5"/>
      <c r="O1026" s="5"/>
      <c r="P1026" s="31"/>
      <c r="Q1026" s="1"/>
      <c r="R1026" s="64" t="str">
        <f>IF(OR(_xlfn.XLOOKUP(C1026,'Export Action'!$A$3:$A$1999,'Export Action'!$AO$3:$AO$1999)="Communes ZRR./bassins de vie pop &gt; 50% ZRR",_xlfn.XLOOKUP(C1026,'Export Action'!$A$3:$A$1999,'Export Action'!$AO$3:$AO$1999)="Contrats de relance et de transition écologique (CRTE) rural"),"Oui","Non")</f>
        <v>Non</v>
      </c>
      <c r="S1026" s="73"/>
      <c r="T1026" s="74">
        <f t="shared" si="17"/>
        <v>79</v>
      </c>
      <c r="U1026" s="75"/>
      <c r="V1026" s="8" t="str" cm="1">
        <f t="array" ref="V1026">IF(SUMPRODUCT((Tableau13[NOM DE LA STRUCTURE]=Tableau13[[#This Row],[NOM DE LA STRUCTURE]])*Tableau13[MONTANT PROPOSE POUR L''ACTION])=0,"",SUMPRODUCT((Tableau13[NOM DE LA STRUCTURE]=Tableau13[[#This Row],[NOM DE LA STRUCTURE]])*Tableau13[MONTANT PROPOSE POUR L''ACTION]))</f>
        <v/>
      </c>
      <c r="W1026" s="79"/>
    </row>
    <row r="1027" spans="1:23" ht="33" hidden="1" customHeight="1" x14ac:dyDescent="0.25">
      <c r="A1027" s="13"/>
      <c r="B1027" s="84"/>
      <c r="C1027" s="1"/>
      <c r="D1027" s="36">
        <f>_xlfn.XLOOKUP(C1027,'Export Action'!$A$3:$A$1999,'Export Action'!$X$3:$X$1999)</f>
        <v>0</v>
      </c>
      <c r="E1027" s="1"/>
      <c r="F1027" s="1"/>
      <c r="G1027" s="68"/>
      <c r="H1027" s="71"/>
      <c r="I1027" s="71"/>
      <c r="J1027" s="1"/>
      <c r="K1027" s="1"/>
      <c r="L1027" s="1"/>
      <c r="M1027" s="5"/>
      <c r="N1027" s="5"/>
      <c r="O1027" s="5"/>
      <c r="P1027" s="31"/>
      <c r="Q1027" s="1"/>
      <c r="R1027" s="64" t="str">
        <f>IF(OR(_xlfn.XLOOKUP(C1027,'Export Action'!$A$3:$A$1999,'Export Action'!$AO$3:$AO$1999)="Communes ZRR./bassins de vie pop &gt; 50% ZRR",_xlfn.XLOOKUP(C1027,'Export Action'!$A$3:$A$1999,'Export Action'!$AO$3:$AO$1999)="Contrats de relance et de transition écologique (CRTE) rural"),"Oui","Non")</f>
        <v>Non</v>
      </c>
      <c r="S1027" s="73"/>
      <c r="T1027" s="74">
        <f t="shared" si="17"/>
        <v>79</v>
      </c>
      <c r="U1027" s="75"/>
      <c r="V1027" s="8" t="str" cm="1">
        <f t="array" ref="V1027">IF(SUMPRODUCT((Tableau13[NOM DE LA STRUCTURE]=Tableau13[[#This Row],[NOM DE LA STRUCTURE]])*Tableau13[MONTANT PROPOSE POUR L''ACTION])=0,"",SUMPRODUCT((Tableau13[NOM DE LA STRUCTURE]=Tableau13[[#This Row],[NOM DE LA STRUCTURE]])*Tableau13[MONTANT PROPOSE POUR L''ACTION]))</f>
        <v/>
      </c>
      <c r="W1027" s="79"/>
    </row>
    <row r="1028" spans="1:23" ht="33" hidden="1" customHeight="1" x14ac:dyDescent="0.25">
      <c r="A1028" s="13"/>
      <c r="B1028" s="84"/>
      <c r="C1028" s="1"/>
      <c r="D1028" s="36">
        <f>_xlfn.XLOOKUP(C1028,'Export Action'!$A$3:$A$1999,'Export Action'!$X$3:$X$1999)</f>
        <v>0</v>
      </c>
      <c r="E1028" s="1"/>
      <c r="F1028" s="1"/>
      <c r="G1028" s="68"/>
      <c r="H1028" s="71"/>
      <c r="I1028" s="71"/>
      <c r="J1028" s="1"/>
      <c r="K1028" s="1"/>
      <c r="L1028" s="1"/>
      <c r="M1028" s="5"/>
      <c r="N1028" s="5"/>
      <c r="O1028" s="5"/>
      <c r="P1028" s="31"/>
      <c r="Q1028" s="1"/>
      <c r="R1028" s="64" t="str">
        <f>IF(OR(_xlfn.XLOOKUP(C1028,'Export Action'!$A$3:$A$1999,'Export Action'!$AO$3:$AO$1999)="Communes ZRR./bassins de vie pop &gt; 50% ZRR",_xlfn.XLOOKUP(C1028,'Export Action'!$A$3:$A$1999,'Export Action'!$AO$3:$AO$1999)="Contrats de relance et de transition écologique (CRTE) rural"),"Oui","Non")</f>
        <v>Non</v>
      </c>
      <c r="S1028" s="73"/>
      <c r="T1028" s="74">
        <f t="shared" si="17"/>
        <v>79</v>
      </c>
      <c r="U1028" s="75"/>
      <c r="V1028" s="8" t="str" cm="1">
        <f t="array" ref="V1028">IF(SUMPRODUCT((Tableau13[NOM DE LA STRUCTURE]=Tableau13[[#This Row],[NOM DE LA STRUCTURE]])*Tableau13[MONTANT PROPOSE POUR L''ACTION])=0,"",SUMPRODUCT((Tableau13[NOM DE LA STRUCTURE]=Tableau13[[#This Row],[NOM DE LA STRUCTURE]])*Tableau13[MONTANT PROPOSE POUR L''ACTION]))</f>
        <v/>
      </c>
      <c r="W1028" s="79"/>
    </row>
    <row r="1029" spans="1:23" ht="33" hidden="1" customHeight="1" x14ac:dyDescent="0.25">
      <c r="A1029" s="13"/>
      <c r="B1029" s="84"/>
      <c r="C1029" s="1"/>
      <c r="D1029" s="36">
        <f>_xlfn.XLOOKUP(C1029,'Export Action'!$A$3:$A$1999,'Export Action'!$X$3:$X$1999)</f>
        <v>0</v>
      </c>
      <c r="E1029" s="1"/>
      <c r="F1029" s="1"/>
      <c r="G1029" s="68"/>
      <c r="H1029" s="71"/>
      <c r="I1029" s="71"/>
      <c r="J1029" s="1"/>
      <c r="K1029" s="1"/>
      <c r="L1029" s="1"/>
      <c r="M1029" s="5"/>
      <c r="N1029" s="5"/>
      <c r="O1029" s="5"/>
      <c r="P1029" s="31"/>
      <c r="Q1029" s="1"/>
      <c r="R1029" s="64" t="str">
        <f>IF(OR(_xlfn.XLOOKUP(C1029,'Export Action'!$A$3:$A$1999,'Export Action'!$AO$3:$AO$1999)="Communes ZRR./bassins de vie pop &gt; 50% ZRR",_xlfn.XLOOKUP(C1029,'Export Action'!$A$3:$A$1999,'Export Action'!$AO$3:$AO$1999)="Contrats de relance et de transition écologique (CRTE) rural"),"Oui","Non")</f>
        <v>Non</v>
      </c>
      <c r="S1029" s="73"/>
      <c r="T1029" s="74">
        <f t="shared" si="17"/>
        <v>79</v>
      </c>
      <c r="U1029" s="75"/>
      <c r="V1029" s="8" t="str" cm="1">
        <f t="array" ref="V1029">IF(SUMPRODUCT((Tableau13[NOM DE LA STRUCTURE]=Tableau13[[#This Row],[NOM DE LA STRUCTURE]])*Tableau13[MONTANT PROPOSE POUR L''ACTION])=0,"",SUMPRODUCT((Tableau13[NOM DE LA STRUCTURE]=Tableau13[[#This Row],[NOM DE LA STRUCTURE]])*Tableau13[MONTANT PROPOSE POUR L''ACTION]))</f>
        <v/>
      </c>
      <c r="W1029" s="79"/>
    </row>
    <row r="1030" spans="1:23" ht="33" hidden="1" customHeight="1" x14ac:dyDescent="0.25">
      <c r="A1030" s="13"/>
      <c r="B1030" s="84"/>
      <c r="C1030" s="1"/>
      <c r="D1030" s="36">
        <f>_xlfn.XLOOKUP(C1030,'Export Action'!$A$3:$A$1999,'Export Action'!$X$3:$X$1999)</f>
        <v>0</v>
      </c>
      <c r="E1030" s="1"/>
      <c r="F1030" s="1"/>
      <c r="G1030" s="68"/>
      <c r="H1030" s="71"/>
      <c r="I1030" s="71"/>
      <c r="J1030" s="1"/>
      <c r="K1030" s="1"/>
      <c r="L1030" s="1"/>
      <c r="M1030" s="5"/>
      <c r="N1030" s="5"/>
      <c r="O1030" s="5"/>
      <c r="P1030" s="31"/>
      <c r="Q1030" s="1"/>
      <c r="R1030" s="64" t="str">
        <f>IF(OR(_xlfn.XLOOKUP(C1030,'Export Action'!$A$3:$A$1999,'Export Action'!$AO$3:$AO$1999)="Communes ZRR./bassins de vie pop &gt; 50% ZRR",_xlfn.XLOOKUP(C1030,'Export Action'!$A$3:$A$1999,'Export Action'!$AO$3:$AO$1999)="Contrats de relance et de transition écologique (CRTE) rural"),"Oui","Non")</f>
        <v>Non</v>
      </c>
      <c r="S1030" s="73"/>
      <c r="T1030" s="74">
        <f t="shared" si="17"/>
        <v>79</v>
      </c>
      <c r="U1030" s="75"/>
      <c r="V1030" s="8" t="str" cm="1">
        <f t="array" ref="V1030">IF(SUMPRODUCT((Tableau13[NOM DE LA STRUCTURE]=Tableau13[[#This Row],[NOM DE LA STRUCTURE]])*Tableau13[MONTANT PROPOSE POUR L''ACTION])=0,"",SUMPRODUCT((Tableau13[NOM DE LA STRUCTURE]=Tableau13[[#This Row],[NOM DE LA STRUCTURE]])*Tableau13[MONTANT PROPOSE POUR L''ACTION]))</f>
        <v/>
      </c>
      <c r="W1030" s="79"/>
    </row>
    <row r="1031" spans="1:23" ht="33" hidden="1" customHeight="1" x14ac:dyDescent="0.25">
      <c r="A1031" s="13"/>
      <c r="B1031" s="84"/>
      <c r="C1031" s="1"/>
      <c r="D1031" s="36">
        <f>_xlfn.XLOOKUP(C1031,'Export Action'!$A$3:$A$1999,'Export Action'!$X$3:$X$1999)</f>
        <v>0</v>
      </c>
      <c r="E1031" s="1"/>
      <c r="F1031" s="1"/>
      <c r="G1031" s="68"/>
      <c r="H1031" s="71"/>
      <c r="I1031" s="71"/>
      <c r="J1031" s="1"/>
      <c r="K1031" s="1"/>
      <c r="L1031" s="1"/>
      <c r="M1031" s="5"/>
      <c r="N1031" s="5"/>
      <c r="O1031" s="5"/>
      <c r="P1031" s="31"/>
      <c r="Q1031" s="1"/>
      <c r="R1031" s="64" t="str">
        <f>IF(OR(_xlfn.XLOOKUP(C1031,'Export Action'!$A$3:$A$1999,'Export Action'!$AO$3:$AO$1999)="Communes ZRR./bassins de vie pop &gt; 50% ZRR",_xlfn.XLOOKUP(C1031,'Export Action'!$A$3:$A$1999,'Export Action'!$AO$3:$AO$1999)="Contrats de relance et de transition écologique (CRTE) rural"),"Oui","Non")</f>
        <v>Non</v>
      </c>
      <c r="S1031" s="73"/>
      <c r="T1031" s="74">
        <f t="shared" si="17"/>
        <v>79</v>
      </c>
      <c r="U1031" s="75"/>
      <c r="V1031" s="8" t="str" cm="1">
        <f t="array" ref="V1031">IF(SUMPRODUCT((Tableau13[NOM DE LA STRUCTURE]=Tableau13[[#This Row],[NOM DE LA STRUCTURE]])*Tableau13[MONTANT PROPOSE POUR L''ACTION])=0,"",SUMPRODUCT((Tableau13[NOM DE LA STRUCTURE]=Tableau13[[#This Row],[NOM DE LA STRUCTURE]])*Tableau13[MONTANT PROPOSE POUR L''ACTION]))</f>
        <v/>
      </c>
      <c r="W1031" s="79"/>
    </row>
    <row r="1032" spans="1:23" ht="33" hidden="1" customHeight="1" x14ac:dyDescent="0.25">
      <c r="A1032" s="13"/>
      <c r="B1032" s="84"/>
      <c r="C1032" s="1"/>
      <c r="D1032" s="36">
        <f>_xlfn.XLOOKUP(C1032,'Export Action'!$A$3:$A$1999,'Export Action'!$X$3:$X$1999)</f>
        <v>0</v>
      </c>
      <c r="E1032" s="1"/>
      <c r="F1032" s="1"/>
      <c r="G1032" s="68"/>
      <c r="H1032" s="71"/>
      <c r="I1032" s="71"/>
      <c r="J1032" s="1"/>
      <c r="K1032" s="1"/>
      <c r="L1032" s="1"/>
      <c r="M1032" s="5"/>
      <c r="N1032" s="5"/>
      <c r="O1032" s="5"/>
      <c r="P1032" s="31"/>
      <c r="Q1032" s="1"/>
      <c r="R1032" s="64" t="str">
        <f>IF(OR(_xlfn.XLOOKUP(C1032,'Export Action'!$A$3:$A$1999,'Export Action'!$AO$3:$AO$1999)="Communes ZRR./bassins de vie pop &gt; 50% ZRR",_xlfn.XLOOKUP(C1032,'Export Action'!$A$3:$A$1999,'Export Action'!$AO$3:$AO$1999)="Contrats de relance et de transition écologique (CRTE) rural"),"Oui","Non")</f>
        <v>Non</v>
      </c>
      <c r="S1032" s="73"/>
      <c r="T1032" s="74">
        <f t="shared" si="17"/>
        <v>79</v>
      </c>
      <c r="U1032" s="75"/>
      <c r="V1032" s="8" t="str" cm="1">
        <f t="array" ref="V1032">IF(SUMPRODUCT((Tableau13[NOM DE LA STRUCTURE]=Tableau13[[#This Row],[NOM DE LA STRUCTURE]])*Tableau13[MONTANT PROPOSE POUR L''ACTION])=0,"",SUMPRODUCT((Tableau13[NOM DE LA STRUCTURE]=Tableau13[[#This Row],[NOM DE LA STRUCTURE]])*Tableau13[MONTANT PROPOSE POUR L''ACTION]))</f>
        <v/>
      </c>
      <c r="W1032" s="79"/>
    </row>
    <row r="1033" spans="1:23" ht="33" hidden="1" customHeight="1" x14ac:dyDescent="0.25">
      <c r="A1033" s="13"/>
      <c r="B1033" s="84"/>
      <c r="C1033" s="1"/>
      <c r="D1033" s="36">
        <f>_xlfn.XLOOKUP(C1033,'Export Action'!$A$3:$A$1999,'Export Action'!$X$3:$X$1999)</f>
        <v>0</v>
      </c>
      <c r="E1033" s="1"/>
      <c r="F1033" s="1"/>
      <c r="G1033" s="68"/>
      <c r="H1033" s="71"/>
      <c r="I1033" s="71"/>
      <c r="J1033" s="1"/>
      <c r="K1033" s="1"/>
      <c r="L1033" s="1"/>
      <c r="M1033" s="5"/>
      <c r="N1033" s="5"/>
      <c r="O1033" s="5"/>
      <c r="P1033" s="31"/>
      <c r="Q1033" s="1"/>
      <c r="R1033" s="64" t="str">
        <f>IF(OR(_xlfn.XLOOKUP(C1033,'Export Action'!$A$3:$A$1999,'Export Action'!$AO$3:$AO$1999)="Communes ZRR./bassins de vie pop &gt; 50% ZRR",_xlfn.XLOOKUP(C1033,'Export Action'!$A$3:$A$1999,'Export Action'!$AO$3:$AO$1999)="Contrats de relance et de transition écologique (CRTE) rural"),"Oui","Non")</f>
        <v>Non</v>
      </c>
      <c r="S1033" s="73"/>
      <c r="T1033" s="74">
        <f t="shared" si="17"/>
        <v>79</v>
      </c>
      <c r="U1033" s="75"/>
      <c r="V1033" s="8" t="str" cm="1">
        <f t="array" ref="V1033">IF(SUMPRODUCT((Tableau13[NOM DE LA STRUCTURE]=Tableau13[[#This Row],[NOM DE LA STRUCTURE]])*Tableau13[MONTANT PROPOSE POUR L''ACTION])=0,"",SUMPRODUCT((Tableau13[NOM DE LA STRUCTURE]=Tableau13[[#This Row],[NOM DE LA STRUCTURE]])*Tableau13[MONTANT PROPOSE POUR L''ACTION]))</f>
        <v/>
      </c>
      <c r="W1033" s="79"/>
    </row>
    <row r="1034" spans="1:23" ht="33" hidden="1" customHeight="1" x14ac:dyDescent="0.25">
      <c r="A1034" s="13"/>
      <c r="B1034" s="84"/>
      <c r="C1034" s="1"/>
      <c r="D1034" s="36">
        <f>_xlfn.XLOOKUP(C1034,'Export Action'!$A$3:$A$1999,'Export Action'!$X$3:$X$1999)</f>
        <v>0</v>
      </c>
      <c r="E1034" s="1"/>
      <c r="F1034" s="1"/>
      <c r="G1034" s="68"/>
      <c r="H1034" s="71"/>
      <c r="I1034" s="71"/>
      <c r="J1034" s="1"/>
      <c r="K1034" s="1"/>
      <c r="L1034" s="1"/>
      <c r="M1034" s="5"/>
      <c r="N1034" s="5"/>
      <c r="O1034" s="5"/>
      <c r="P1034" s="31"/>
      <c r="Q1034" s="1"/>
      <c r="R1034" s="64" t="str">
        <f>IF(OR(_xlfn.XLOOKUP(C1034,'Export Action'!$A$3:$A$1999,'Export Action'!$AO$3:$AO$1999)="Communes ZRR./bassins de vie pop &gt; 50% ZRR",_xlfn.XLOOKUP(C1034,'Export Action'!$A$3:$A$1999,'Export Action'!$AO$3:$AO$1999)="Contrats de relance et de transition écologique (CRTE) rural"),"Oui","Non")</f>
        <v>Non</v>
      </c>
      <c r="S1034" s="73"/>
      <c r="T1034" s="74">
        <f t="shared" si="17"/>
        <v>79</v>
      </c>
      <c r="U1034" s="75"/>
      <c r="V1034" s="8" t="str" cm="1">
        <f t="array" ref="V1034">IF(SUMPRODUCT((Tableau13[NOM DE LA STRUCTURE]=Tableau13[[#This Row],[NOM DE LA STRUCTURE]])*Tableau13[MONTANT PROPOSE POUR L''ACTION])=0,"",SUMPRODUCT((Tableau13[NOM DE LA STRUCTURE]=Tableau13[[#This Row],[NOM DE LA STRUCTURE]])*Tableau13[MONTANT PROPOSE POUR L''ACTION]))</f>
        <v/>
      </c>
      <c r="W1034" s="79"/>
    </row>
    <row r="1035" spans="1:23" ht="33" hidden="1" customHeight="1" x14ac:dyDescent="0.25">
      <c r="A1035" s="13"/>
      <c r="B1035" s="84"/>
      <c r="C1035" s="1"/>
      <c r="D1035" s="36">
        <f>_xlfn.XLOOKUP(C1035,'Export Action'!$A$3:$A$1999,'Export Action'!$X$3:$X$1999)</f>
        <v>0</v>
      </c>
      <c r="E1035" s="1"/>
      <c r="F1035" s="1"/>
      <c r="G1035" s="68"/>
      <c r="H1035" s="71"/>
      <c r="I1035" s="71"/>
      <c r="J1035" s="1"/>
      <c r="K1035" s="1"/>
      <c r="L1035" s="1"/>
      <c r="M1035" s="5"/>
      <c r="N1035" s="5"/>
      <c r="O1035" s="5"/>
      <c r="P1035" s="31"/>
      <c r="Q1035" s="1"/>
      <c r="R1035" s="64" t="str">
        <f>IF(OR(_xlfn.XLOOKUP(C1035,'Export Action'!$A$3:$A$1999,'Export Action'!$AO$3:$AO$1999)="Communes ZRR./bassins de vie pop &gt; 50% ZRR",_xlfn.XLOOKUP(C1035,'Export Action'!$A$3:$A$1999,'Export Action'!$AO$3:$AO$1999)="Contrats de relance et de transition écologique (CRTE) rural"),"Oui","Non")</f>
        <v>Non</v>
      </c>
      <c r="S1035" s="73"/>
      <c r="T1035" s="74">
        <f t="shared" si="17"/>
        <v>79</v>
      </c>
      <c r="U1035" s="75"/>
      <c r="V1035" s="8" t="str" cm="1">
        <f t="array" ref="V1035">IF(SUMPRODUCT((Tableau13[NOM DE LA STRUCTURE]=Tableau13[[#This Row],[NOM DE LA STRUCTURE]])*Tableau13[MONTANT PROPOSE POUR L''ACTION])=0,"",SUMPRODUCT((Tableau13[NOM DE LA STRUCTURE]=Tableau13[[#This Row],[NOM DE LA STRUCTURE]])*Tableau13[MONTANT PROPOSE POUR L''ACTION]))</f>
        <v/>
      </c>
      <c r="W1035" s="79"/>
    </row>
    <row r="1036" spans="1:23" ht="33" hidden="1" customHeight="1" x14ac:dyDescent="0.25">
      <c r="A1036" s="13"/>
      <c r="B1036" s="84"/>
      <c r="C1036" s="1"/>
      <c r="D1036" s="36">
        <f>_xlfn.XLOOKUP(C1036,'Export Action'!$A$3:$A$1999,'Export Action'!$X$3:$X$1999)</f>
        <v>0</v>
      </c>
      <c r="E1036" s="1"/>
      <c r="F1036" s="1"/>
      <c r="G1036" s="68"/>
      <c r="H1036" s="71"/>
      <c r="I1036" s="71"/>
      <c r="J1036" s="1"/>
      <c r="K1036" s="1"/>
      <c r="L1036" s="1"/>
      <c r="M1036" s="5"/>
      <c r="N1036" s="5"/>
      <c r="O1036" s="5"/>
      <c r="P1036" s="31"/>
      <c r="Q1036" s="1"/>
      <c r="R1036" s="64" t="str">
        <f>IF(OR(_xlfn.XLOOKUP(C1036,'Export Action'!$A$3:$A$1999,'Export Action'!$AO$3:$AO$1999)="Communes ZRR./bassins de vie pop &gt; 50% ZRR",_xlfn.XLOOKUP(C1036,'Export Action'!$A$3:$A$1999,'Export Action'!$AO$3:$AO$1999)="Contrats de relance et de transition écologique (CRTE) rural"),"Oui","Non")</f>
        <v>Non</v>
      </c>
      <c r="S1036" s="73"/>
      <c r="T1036" s="74">
        <f t="shared" si="17"/>
        <v>79</v>
      </c>
      <c r="U1036" s="75"/>
      <c r="V1036" s="8" t="str" cm="1">
        <f t="array" ref="V1036">IF(SUMPRODUCT((Tableau13[NOM DE LA STRUCTURE]=Tableau13[[#This Row],[NOM DE LA STRUCTURE]])*Tableau13[MONTANT PROPOSE POUR L''ACTION])=0,"",SUMPRODUCT((Tableau13[NOM DE LA STRUCTURE]=Tableau13[[#This Row],[NOM DE LA STRUCTURE]])*Tableau13[MONTANT PROPOSE POUR L''ACTION]))</f>
        <v/>
      </c>
      <c r="W1036" s="79"/>
    </row>
    <row r="1037" spans="1:23" ht="33" hidden="1" customHeight="1" x14ac:dyDescent="0.25">
      <c r="A1037" s="13"/>
      <c r="B1037" s="84"/>
      <c r="C1037" s="1"/>
      <c r="D1037" s="36">
        <f>_xlfn.XLOOKUP(C1037,'Export Action'!$A$3:$A$1999,'Export Action'!$X$3:$X$1999)</f>
        <v>0</v>
      </c>
      <c r="E1037" s="1"/>
      <c r="F1037" s="1"/>
      <c r="G1037" s="68"/>
      <c r="H1037" s="71"/>
      <c r="I1037" s="71"/>
      <c r="J1037" s="1"/>
      <c r="K1037" s="1"/>
      <c r="L1037" s="1"/>
      <c r="M1037" s="5"/>
      <c r="N1037" s="5"/>
      <c r="O1037" s="5"/>
      <c r="P1037" s="31"/>
      <c r="Q1037" s="1"/>
      <c r="R1037" s="64" t="str">
        <f>IF(OR(_xlfn.XLOOKUP(C1037,'Export Action'!$A$3:$A$1999,'Export Action'!$AO$3:$AO$1999)="Communes ZRR./bassins de vie pop &gt; 50% ZRR",_xlfn.XLOOKUP(C1037,'Export Action'!$A$3:$A$1999,'Export Action'!$AO$3:$AO$1999)="Contrats de relance et de transition écologique (CRTE) rural"),"Oui","Non")</f>
        <v>Non</v>
      </c>
      <c r="S1037" s="73"/>
      <c r="T1037" s="74">
        <f t="shared" si="17"/>
        <v>79</v>
      </c>
      <c r="U1037" s="75"/>
      <c r="V1037" s="8" t="str" cm="1">
        <f t="array" ref="V1037">IF(SUMPRODUCT((Tableau13[NOM DE LA STRUCTURE]=Tableau13[[#This Row],[NOM DE LA STRUCTURE]])*Tableau13[MONTANT PROPOSE POUR L''ACTION])=0,"",SUMPRODUCT((Tableau13[NOM DE LA STRUCTURE]=Tableau13[[#This Row],[NOM DE LA STRUCTURE]])*Tableau13[MONTANT PROPOSE POUR L''ACTION]))</f>
        <v/>
      </c>
      <c r="W1037" s="79"/>
    </row>
    <row r="1038" spans="1:23" ht="33" hidden="1" customHeight="1" x14ac:dyDescent="0.25">
      <c r="A1038" s="13"/>
      <c r="B1038" s="84"/>
      <c r="C1038" s="1"/>
      <c r="D1038" s="36">
        <f>_xlfn.XLOOKUP(C1038,'Export Action'!$A$3:$A$1999,'Export Action'!$X$3:$X$1999)</f>
        <v>0</v>
      </c>
      <c r="E1038" s="1"/>
      <c r="F1038" s="1"/>
      <c r="G1038" s="68"/>
      <c r="H1038" s="71"/>
      <c r="I1038" s="71"/>
      <c r="J1038" s="1"/>
      <c r="K1038" s="1"/>
      <c r="L1038" s="1"/>
      <c r="M1038" s="5"/>
      <c r="N1038" s="5"/>
      <c r="O1038" s="5"/>
      <c r="P1038" s="31"/>
      <c r="Q1038" s="1"/>
      <c r="R1038" s="64" t="str">
        <f>IF(OR(_xlfn.XLOOKUP(C1038,'Export Action'!$A$3:$A$1999,'Export Action'!$AO$3:$AO$1999)="Communes ZRR./bassins de vie pop &gt; 50% ZRR",_xlfn.XLOOKUP(C1038,'Export Action'!$A$3:$A$1999,'Export Action'!$AO$3:$AO$1999)="Contrats de relance et de transition écologique (CRTE) rural"),"Oui","Non")</f>
        <v>Non</v>
      </c>
      <c r="S1038" s="73"/>
      <c r="T1038" s="74">
        <f t="shared" si="17"/>
        <v>79</v>
      </c>
      <c r="U1038" s="75"/>
      <c r="V1038" s="8" t="str" cm="1">
        <f t="array" ref="V1038">IF(SUMPRODUCT((Tableau13[NOM DE LA STRUCTURE]=Tableau13[[#This Row],[NOM DE LA STRUCTURE]])*Tableau13[MONTANT PROPOSE POUR L''ACTION])=0,"",SUMPRODUCT((Tableau13[NOM DE LA STRUCTURE]=Tableau13[[#This Row],[NOM DE LA STRUCTURE]])*Tableau13[MONTANT PROPOSE POUR L''ACTION]))</f>
        <v/>
      </c>
      <c r="W1038" s="79"/>
    </row>
    <row r="1039" spans="1:23" ht="33" hidden="1" customHeight="1" x14ac:dyDescent="0.25">
      <c r="A1039" s="13"/>
      <c r="B1039" s="84"/>
      <c r="C1039" s="1"/>
      <c r="D1039" s="36">
        <f>_xlfn.XLOOKUP(C1039,'Export Action'!$A$3:$A$1999,'Export Action'!$X$3:$X$1999)</f>
        <v>0</v>
      </c>
      <c r="E1039" s="1"/>
      <c r="F1039" s="1"/>
      <c r="G1039" s="68"/>
      <c r="H1039" s="71"/>
      <c r="I1039" s="71"/>
      <c r="J1039" s="1"/>
      <c r="K1039" s="1"/>
      <c r="L1039" s="1"/>
      <c r="M1039" s="5"/>
      <c r="N1039" s="5"/>
      <c r="O1039" s="5"/>
      <c r="P1039" s="31"/>
      <c r="Q1039" s="1"/>
      <c r="R1039" s="64" t="str">
        <f>IF(OR(_xlfn.XLOOKUP(C1039,'Export Action'!$A$3:$A$1999,'Export Action'!$AO$3:$AO$1999)="Communes ZRR./bassins de vie pop &gt; 50% ZRR",_xlfn.XLOOKUP(C1039,'Export Action'!$A$3:$A$1999,'Export Action'!$AO$3:$AO$1999)="Contrats de relance et de transition écologique (CRTE) rural"),"Oui","Non")</f>
        <v>Non</v>
      </c>
      <c r="S1039" s="73"/>
      <c r="T1039" s="74">
        <f t="shared" si="17"/>
        <v>79</v>
      </c>
      <c r="U1039" s="75"/>
      <c r="V1039" s="8" t="str" cm="1">
        <f t="array" ref="V1039">IF(SUMPRODUCT((Tableau13[NOM DE LA STRUCTURE]=Tableau13[[#This Row],[NOM DE LA STRUCTURE]])*Tableau13[MONTANT PROPOSE POUR L''ACTION])=0,"",SUMPRODUCT((Tableau13[NOM DE LA STRUCTURE]=Tableau13[[#This Row],[NOM DE LA STRUCTURE]])*Tableau13[MONTANT PROPOSE POUR L''ACTION]))</f>
        <v/>
      </c>
      <c r="W1039" s="79"/>
    </row>
    <row r="1040" spans="1:23" ht="33" hidden="1" customHeight="1" x14ac:dyDescent="0.25">
      <c r="A1040" s="13"/>
      <c r="B1040" s="84"/>
      <c r="C1040" s="1"/>
      <c r="D1040" s="36">
        <f>_xlfn.XLOOKUP(C1040,'Export Action'!$A$3:$A$1999,'Export Action'!$X$3:$X$1999)</f>
        <v>0</v>
      </c>
      <c r="E1040" s="1"/>
      <c r="F1040" s="1"/>
      <c r="G1040" s="68"/>
      <c r="H1040" s="71"/>
      <c r="I1040" s="71"/>
      <c r="J1040" s="1"/>
      <c r="K1040" s="1"/>
      <c r="L1040" s="1"/>
      <c r="M1040" s="5"/>
      <c r="N1040" s="5"/>
      <c r="O1040" s="5"/>
      <c r="P1040" s="31"/>
      <c r="Q1040" s="1"/>
      <c r="R1040" s="64" t="str">
        <f>IF(OR(_xlfn.XLOOKUP(C1040,'Export Action'!$A$3:$A$1999,'Export Action'!$AO$3:$AO$1999)="Communes ZRR./bassins de vie pop &gt; 50% ZRR",_xlfn.XLOOKUP(C1040,'Export Action'!$A$3:$A$1999,'Export Action'!$AO$3:$AO$1999)="Contrats de relance et de transition écologique (CRTE) rural"),"Oui","Non")</f>
        <v>Non</v>
      </c>
      <c r="S1040" s="73"/>
      <c r="T1040" s="74">
        <f t="shared" si="17"/>
        <v>79</v>
      </c>
      <c r="U1040" s="75"/>
      <c r="V1040" s="8" t="str" cm="1">
        <f t="array" ref="V1040">IF(SUMPRODUCT((Tableau13[NOM DE LA STRUCTURE]=Tableau13[[#This Row],[NOM DE LA STRUCTURE]])*Tableau13[MONTANT PROPOSE POUR L''ACTION])=0,"",SUMPRODUCT((Tableau13[NOM DE LA STRUCTURE]=Tableau13[[#This Row],[NOM DE LA STRUCTURE]])*Tableau13[MONTANT PROPOSE POUR L''ACTION]))</f>
        <v/>
      </c>
      <c r="W1040" s="79"/>
    </row>
    <row r="1041" spans="1:23" ht="33" hidden="1" customHeight="1" x14ac:dyDescent="0.25">
      <c r="A1041" s="13"/>
      <c r="B1041" s="84"/>
      <c r="C1041" s="1"/>
      <c r="D1041" s="36">
        <f>_xlfn.XLOOKUP(C1041,'Export Action'!$A$3:$A$1999,'Export Action'!$X$3:$X$1999)</f>
        <v>0</v>
      </c>
      <c r="E1041" s="1"/>
      <c r="F1041" s="1"/>
      <c r="G1041" s="68"/>
      <c r="H1041" s="71"/>
      <c r="I1041" s="71"/>
      <c r="J1041" s="1"/>
      <c r="K1041" s="1"/>
      <c r="L1041" s="1"/>
      <c r="M1041" s="5"/>
      <c r="N1041" s="5"/>
      <c r="O1041" s="5"/>
      <c r="P1041" s="31"/>
      <c r="Q1041" s="1"/>
      <c r="R1041" s="64" t="str">
        <f>IF(OR(_xlfn.XLOOKUP(C1041,'Export Action'!$A$3:$A$1999,'Export Action'!$AO$3:$AO$1999)="Communes ZRR./bassins de vie pop &gt; 50% ZRR",_xlfn.XLOOKUP(C1041,'Export Action'!$A$3:$A$1999,'Export Action'!$AO$3:$AO$1999)="Contrats de relance et de transition écologique (CRTE) rural"),"Oui","Non")</f>
        <v>Non</v>
      </c>
      <c r="S1041" s="73"/>
      <c r="T1041" s="74">
        <f t="shared" si="17"/>
        <v>79</v>
      </c>
      <c r="U1041" s="75"/>
      <c r="V1041" s="8" t="str" cm="1">
        <f t="array" ref="V1041">IF(SUMPRODUCT((Tableau13[NOM DE LA STRUCTURE]=Tableau13[[#This Row],[NOM DE LA STRUCTURE]])*Tableau13[MONTANT PROPOSE POUR L''ACTION])=0,"",SUMPRODUCT((Tableau13[NOM DE LA STRUCTURE]=Tableau13[[#This Row],[NOM DE LA STRUCTURE]])*Tableau13[MONTANT PROPOSE POUR L''ACTION]))</f>
        <v/>
      </c>
      <c r="W1041" s="79"/>
    </row>
    <row r="1042" spans="1:23" ht="33" hidden="1" customHeight="1" x14ac:dyDescent="0.25">
      <c r="A1042" s="13"/>
      <c r="B1042" s="84"/>
      <c r="C1042" s="1"/>
      <c r="D1042" s="36">
        <f>_xlfn.XLOOKUP(C1042,'Export Action'!$A$3:$A$1999,'Export Action'!$X$3:$X$1999)</f>
        <v>0</v>
      </c>
      <c r="E1042" s="1"/>
      <c r="F1042" s="1"/>
      <c r="G1042" s="68"/>
      <c r="H1042" s="71"/>
      <c r="I1042" s="71"/>
      <c r="J1042" s="1"/>
      <c r="K1042" s="1"/>
      <c r="L1042" s="1"/>
      <c r="M1042" s="5"/>
      <c r="N1042" s="5"/>
      <c r="O1042" s="5"/>
      <c r="P1042" s="31"/>
      <c r="Q1042" s="1"/>
      <c r="R1042" s="64" t="str">
        <f>IF(OR(_xlfn.XLOOKUP(C1042,'Export Action'!$A$3:$A$1999,'Export Action'!$AO$3:$AO$1999)="Communes ZRR./bassins de vie pop &gt; 50% ZRR",_xlfn.XLOOKUP(C1042,'Export Action'!$A$3:$A$1999,'Export Action'!$AO$3:$AO$1999)="Contrats de relance et de transition écologique (CRTE) rural"),"Oui","Non")</f>
        <v>Non</v>
      </c>
      <c r="S1042" s="73"/>
      <c r="T1042" s="74">
        <f t="shared" si="17"/>
        <v>79</v>
      </c>
      <c r="U1042" s="75"/>
      <c r="V1042" s="8" t="str" cm="1">
        <f t="array" ref="V1042">IF(SUMPRODUCT((Tableau13[NOM DE LA STRUCTURE]=Tableau13[[#This Row],[NOM DE LA STRUCTURE]])*Tableau13[MONTANT PROPOSE POUR L''ACTION])=0,"",SUMPRODUCT((Tableau13[NOM DE LA STRUCTURE]=Tableau13[[#This Row],[NOM DE LA STRUCTURE]])*Tableau13[MONTANT PROPOSE POUR L''ACTION]))</f>
        <v/>
      </c>
      <c r="W1042" s="79"/>
    </row>
    <row r="1043" spans="1:23" ht="33" hidden="1" customHeight="1" x14ac:dyDescent="0.25">
      <c r="A1043" s="13"/>
      <c r="B1043" s="84"/>
      <c r="C1043" s="1"/>
      <c r="D1043" s="36">
        <f>_xlfn.XLOOKUP(C1043,'Export Action'!$A$3:$A$1999,'Export Action'!$X$3:$X$1999)</f>
        <v>0</v>
      </c>
      <c r="E1043" s="1"/>
      <c r="F1043" s="1"/>
      <c r="G1043" s="68"/>
      <c r="H1043" s="71"/>
      <c r="I1043" s="71"/>
      <c r="J1043" s="1"/>
      <c r="K1043" s="1"/>
      <c r="L1043" s="1"/>
      <c r="M1043" s="5"/>
      <c r="N1043" s="5"/>
      <c r="O1043" s="5"/>
      <c r="P1043" s="31"/>
      <c r="Q1043" s="1"/>
      <c r="R1043" s="64" t="str">
        <f>IF(OR(_xlfn.XLOOKUP(C1043,'Export Action'!$A$3:$A$1999,'Export Action'!$AO$3:$AO$1999)="Communes ZRR./bassins de vie pop &gt; 50% ZRR",_xlfn.XLOOKUP(C1043,'Export Action'!$A$3:$A$1999,'Export Action'!$AO$3:$AO$1999)="Contrats de relance et de transition écologique (CRTE) rural"),"Oui","Non")</f>
        <v>Non</v>
      </c>
      <c r="S1043" s="73"/>
      <c r="T1043" s="74">
        <f t="shared" si="17"/>
        <v>79</v>
      </c>
      <c r="U1043" s="75"/>
      <c r="V1043" s="8" t="str" cm="1">
        <f t="array" ref="V1043">IF(SUMPRODUCT((Tableau13[NOM DE LA STRUCTURE]=Tableau13[[#This Row],[NOM DE LA STRUCTURE]])*Tableau13[MONTANT PROPOSE POUR L''ACTION])=0,"",SUMPRODUCT((Tableau13[NOM DE LA STRUCTURE]=Tableau13[[#This Row],[NOM DE LA STRUCTURE]])*Tableau13[MONTANT PROPOSE POUR L''ACTION]))</f>
        <v/>
      </c>
      <c r="W1043" s="79"/>
    </row>
    <row r="1044" spans="1:23" ht="33" hidden="1" customHeight="1" x14ac:dyDescent="0.25">
      <c r="A1044" s="13"/>
      <c r="B1044" s="84"/>
      <c r="C1044" s="1"/>
      <c r="D1044" s="36">
        <f>_xlfn.XLOOKUP(C1044,'Export Action'!$A$3:$A$1999,'Export Action'!$X$3:$X$1999)</f>
        <v>0</v>
      </c>
      <c r="E1044" s="1"/>
      <c r="F1044" s="1"/>
      <c r="G1044" s="68"/>
      <c r="H1044" s="71"/>
      <c r="I1044" s="71"/>
      <c r="J1044" s="1"/>
      <c r="K1044" s="1"/>
      <c r="L1044" s="1"/>
      <c r="M1044" s="5"/>
      <c r="N1044" s="5"/>
      <c r="O1044" s="5"/>
      <c r="P1044" s="31"/>
      <c r="Q1044" s="1"/>
      <c r="R1044" s="64" t="str">
        <f>IF(OR(_xlfn.XLOOKUP(C1044,'Export Action'!$A$3:$A$1999,'Export Action'!$AO$3:$AO$1999)="Communes ZRR./bassins de vie pop &gt; 50% ZRR",_xlfn.XLOOKUP(C1044,'Export Action'!$A$3:$A$1999,'Export Action'!$AO$3:$AO$1999)="Contrats de relance et de transition écologique (CRTE) rural"),"Oui","Non")</f>
        <v>Non</v>
      </c>
      <c r="S1044" s="73"/>
      <c r="T1044" s="74">
        <f t="shared" si="17"/>
        <v>79</v>
      </c>
      <c r="U1044" s="75"/>
      <c r="V1044" s="8" t="str" cm="1">
        <f t="array" ref="V1044">IF(SUMPRODUCT((Tableau13[NOM DE LA STRUCTURE]=Tableau13[[#This Row],[NOM DE LA STRUCTURE]])*Tableau13[MONTANT PROPOSE POUR L''ACTION])=0,"",SUMPRODUCT((Tableau13[NOM DE LA STRUCTURE]=Tableau13[[#This Row],[NOM DE LA STRUCTURE]])*Tableau13[MONTANT PROPOSE POUR L''ACTION]))</f>
        <v/>
      </c>
      <c r="W1044" s="79"/>
    </row>
    <row r="1045" spans="1:23" ht="33" hidden="1" customHeight="1" x14ac:dyDescent="0.25">
      <c r="A1045" s="13"/>
      <c r="B1045" s="84"/>
      <c r="C1045" s="1"/>
      <c r="D1045" s="36">
        <f>_xlfn.XLOOKUP(C1045,'Export Action'!$A$3:$A$1999,'Export Action'!$X$3:$X$1999)</f>
        <v>0</v>
      </c>
      <c r="E1045" s="1"/>
      <c r="F1045" s="1"/>
      <c r="G1045" s="68"/>
      <c r="H1045" s="71"/>
      <c r="I1045" s="71"/>
      <c r="J1045" s="1"/>
      <c r="K1045" s="1"/>
      <c r="L1045" s="1"/>
      <c r="M1045" s="5"/>
      <c r="N1045" s="5"/>
      <c r="O1045" s="5"/>
      <c r="P1045" s="31"/>
      <c r="Q1045" s="1"/>
      <c r="R1045" s="64" t="str">
        <f>IF(OR(_xlfn.XLOOKUP(C1045,'Export Action'!$A$3:$A$1999,'Export Action'!$AO$3:$AO$1999)="Communes ZRR./bassins de vie pop &gt; 50% ZRR",_xlfn.XLOOKUP(C1045,'Export Action'!$A$3:$A$1999,'Export Action'!$AO$3:$AO$1999)="Contrats de relance et de transition écologique (CRTE) rural"),"Oui","Non")</f>
        <v>Non</v>
      </c>
      <c r="S1045" s="73"/>
      <c r="T1045" s="74">
        <f t="shared" si="17"/>
        <v>79</v>
      </c>
      <c r="U1045" s="75"/>
      <c r="V1045" s="8" t="str" cm="1">
        <f t="array" ref="V1045">IF(SUMPRODUCT((Tableau13[NOM DE LA STRUCTURE]=Tableau13[[#This Row],[NOM DE LA STRUCTURE]])*Tableau13[MONTANT PROPOSE POUR L''ACTION])=0,"",SUMPRODUCT((Tableau13[NOM DE LA STRUCTURE]=Tableau13[[#This Row],[NOM DE LA STRUCTURE]])*Tableau13[MONTANT PROPOSE POUR L''ACTION]))</f>
        <v/>
      </c>
      <c r="W1045" s="79"/>
    </row>
    <row r="1046" spans="1:23" ht="33" hidden="1" customHeight="1" x14ac:dyDescent="0.25">
      <c r="A1046" s="13"/>
      <c r="B1046" s="84"/>
      <c r="C1046" s="1"/>
      <c r="D1046" s="36">
        <f>_xlfn.XLOOKUP(C1046,'Export Action'!$A$3:$A$1999,'Export Action'!$X$3:$X$1999)</f>
        <v>0</v>
      </c>
      <c r="E1046" s="1"/>
      <c r="F1046" s="1"/>
      <c r="G1046" s="68"/>
      <c r="H1046" s="71"/>
      <c r="I1046" s="71"/>
      <c r="J1046" s="1"/>
      <c r="K1046" s="1"/>
      <c r="L1046" s="1"/>
      <c r="M1046" s="5"/>
      <c r="N1046" s="5"/>
      <c r="O1046" s="5"/>
      <c r="P1046" s="31"/>
      <c r="Q1046" s="1"/>
      <c r="R1046" s="64" t="str">
        <f>IF(OR(_xlfn.XLOOKUP(C1046,'Export Action'!$A$3:$A$1999,'Export Action'!$AO$3:$AO$1999)="Communes ZRR./bassins de vie pop &gt; 50% ZRR",_xlfn.XLOOKUP(C1046,'Export Action'!$A$3:$A$1999,'Export Action'!$AO$3:$AO$1999)="Contrats de relance et de transition écologique (CRTE) rural"),"Oui","Non")</f>
        <v>Non</v>
      </c>
      <c r="S1046" s="73"/>
      <c r="T1046" s="74">
        <f t="shared" si="17"/>
        <v>79</v>
      </c>
      <c r="U1046" s="75"/>
      <c r="V1046" s="8" t="str" cm="1">
        <f t="array" ref="V1046">IF(SUMPRODUCT((Tableau13[NOM DE LA STRUCTURE]=Tableau13[[#This Row],[NOM DE LA STRUCTURE]])*Tableau13[MONTANT PROPOSE POUR L''ACTION])=0,"",SUMPRODUCT((Tableau13[NOM DE LA STRUCTURE]=Tableau13[[#This Row],[NOM DE LA STRUCTURE]])*Tableau13[MONTANT PROPOSE POUR L''ACTION]))</f>
        <v/>
      </c>
      <c r="W1046" s="79"/>
    </row>
    <row r="1047" spans="1:23" ht="33" hidden="1" customHeight="1" x14ac:dyDescent="0.25">
      <c r="A1047" s="13"/>
      <c r="B1047" s="84"/>
      <c r="C1047" s="1"/>
      <c r="D1047" s="36">
        <f>_xlfn.XLOOKUP(C1047,'Export Action'!$A$3:$A$1999,'Export Action'!$X$3:$X$1999)</f>
        <v>0</v>
      </c>
      <c r="E1047" s="1"/>
      <c r="F1047" s="1"/>
      <c r="G1047" s="68"/>
      <c r="H1047" s="71"/>
      <c r="I1047" s="71"/>
      <c r="J1047" s="1"/>
      <c r="K1047" s="1"/>
      <c r="L1047" s="1"/>
      <c r="M1047" s="5"/>
      <c r="N1047" s="5"/>
      <c r="O1047" s="5"/>
      <c r="P1047" s="31"/>
      <c r="Q1047" s="1"/>
      <c r="R1047" s="64" t="str">
        <f>IF(OR(_xlfn.XLOOKUP(C1047,'Export Action'!$A$3:$A$1999,'Export Action'!$AO$3:$AO$1999)="Communes ZRR./bassins de vie pop &gt; 50% ZRR",_xlfn.XLOOKUP(C1047,'Export Action'!$A$3:$A$1999,'Export Action'!$AO$3:$AO$1999)="Contrats de relance et de transition écologique (CRTE) rural"),"Oui","Non")</f>
        <v>Non</v>
      </c>
      <c r="S1047" s="73"/>
      <c r="T1047" s="74">
        <f t="shared" si="17"/>
        <v>79</v>
      </c>
      <c r="U1047" s="75"/>
      <c r="V1047" s="8" t="str" cm="1">
        <f t="array" ref="V1047">IF(SUMPRODUCT((Tableau13[NOM DE LA STRUCTURE]=Tableau13[[#This Row],[NOM DE LA STRUCTURE]])*Tableau13[MONTANT PROPOSE POUR L''ACTION])=0,"",SUMPRODUCT((Tableau13[NOM DE LA STRUCTURE]=Tableau13[[#This Row],[NOM DE LA STRUCTURE]])*Tableau13[MONTANT PROPOSE POUR L''ACTION]))</f>
        <v/>
      </c>
      <c r="W1047" s="79"/>
    </row>
    <row r="1048" spans="1:23" ht="33" hidden="1" customHeight="1" x14ac:dyDescent="0.25">
      <c r="A1048" s="13"/>
      <c r="B1048" s="84"/>
      <c r="C1048" s="1"/>
      <c r="D1048" s="36">
        <f>_xlfn.XLOOKUP(C1048,'Export Action'!$A$3:$A$1999,'Export Action'!$X$3:$X$1999)</f>
        <v>0</v>
      </c>
      <c r="E1048" s="1"/>
      <c r="F1048" s="1"/>
      <c r="G1048" s="68"/>
      <c r="H1048" s="71"/>
      <c r="I1048" s="71"/>
      <c r="J1048" s="1"/>
      <c r="K1048" s="1"/>
      <c r="L1048" s="1"/>
      <c r="M1048" s="5"/>
      <c r="N1048" s="5"/>
      <c r="O1048" s="5"/>
      <c r="P1048" s="31"/>
      <c r="Q1048" s="1"/>
      <c r="R1048" s="64" t="str">
        <f>IF(OR(_xlfn.XLOOKUP(C1048,'Export Action'!$A$3:$A$1999,'Export Action'!$AO$3:$AO$1999)="Communes ZRR./bassins de vie pop &gt; 50% ZRR",_xlfn.XLOOKUP(C1048,'Export Action'!$A$3:$A$1999,'Export Action'!$AO$3:$AO$1999)="Contrats de relance et de transition écologique (CRTE) rural"),"Oui","Non")</f>
        <v>Non</v>
      </c>
      <c r="S1048" s="73"/>
      <c r="T1048" s="74">
        <f t="shared" si="17"/>
        <v>79</v>
      </c>
      <c r="U1048" s="75"/>
      <c r="V1048" s="8" t="str" cm="1">
        <f t="array" ref="V1048">IF(SUMPRODUCT((Tableau13[NOM DE LA STRUCTURE]=Tableau13[[#This Row],[NOM DE LA STRUCTURE]])*Tableau13[MONTANT PROPOSE POUR L''ACTION])=0,"",SUMPRODUCT((Tableau13[NOM DE LA STRUCTURE]=Tableau13[[#This Row],[NOM DE LA STRUCTURE]])*Tableau13[MONTANT PROPOSE POUR L''ACTION]))</f>
        <v/>
      </c>
      <c r="W1048" s="79"/>
    </row>
    <row r="1049" spans="1:23" ht="33" hidden="1" customHeight="1" x14ac:dyDescent="0.25">
      <c r="A1049" s="13"/>
      <c r="B1049" s="84"/>
      <c r="C1049" s="1"/>
      <c r="D1049" s="36">
        <f>_xlfn.XLOOKUP(C1049,'Export Action'!$A$3:$A$1999,'Export Action'!$X$3:$X$1999)</f>
        <v>0</v>
      </c>
      <c r="E1049" s="1"/>
      <c r="F1049" s="1"/>
      <c r="G1049" s="68"/>
      <c r="H1049" s="71"/>
      <c r="I1049" s="71"/>
      <c r="J1049" s="1"/>
      <c r="K1049" s="1"/>
      <c r="L1049" s="1"/>
      <c r="M1049" s="5"/>
      <c r="N1049" s="5"/>
      <c r="O1049" s="5"/>
      <c r="P1049" s="31"/>
      <c r="Q1049" s="1"/>
      <c r="R1049" s="64" t="str">
        <f>IF(OR(_xlfn.XLOOKUP(C1049,'Export Action'!$A$3:$A$1999,'Export Action'!$AO$3:$AO$1999)="Communes ZRR./bassins de vie pop &gt; 50% ZRR",_xlfn.XLOOKUP(C1049,'Export Action'!$A$3:$A$1999,'Export Action'!$AO$3:$AO$1999)="Contrats de relance et de transition écologique (CRTE) rural"),"Oui","Non")</f>
        <v>Non</v>
      </c>
      <c r="S1049" s="73"/>
      <c r="T1049" s="74">
        <f t="shared" si="17"/>
        <v>79</v>
      </c>
      <c r="U1049" s="75"/>
      <c r="V1049" s="8" t="str" cm="1">
        <f t="array" ref="V1049">IF(SUMPRODUCT((Tableau13[NOM DE LA STRUCTURE]=Tableau13[[#This Row],[NOM DE LA STRUCTURE]])*Tableau13[MONTANT PROPOSE POUR L''ACTION])=0,"",SUMPRODUCT((Tableau13[NOM DE LA STRUCTURE]=Tableau13[[#This Row],[NOM DE LA STRUCTURE]])*Tableau13[MONTANT PROPOSE POUR L''ACTION]))</f>
        <v/>
      </c>
      <c r="W1049" s="79"/>
    </row>
    <row r="1050" spans="1:23" ht="33" hidden="1" customHeight="1" x14ac:dyDescent="0.25">
      <c r="A1050" s="13"/>
      <c r="B1050" s="84"/>
      <c r="C1050" s="1"/>
      <c r="D1050" s="36">
        <f>_xlfn.XLOOKUP(C1050,'Export Action'!$A$3:$A$1999,'Export Action'!$X$3:$X$1999)</f>
        <v>0</v>
      </c>
      <c r="E1050" s="1"/>
      <c r="F1050" s="1"/>
      <c r="G1050" s="68"/>
      <c r="H1050" s="71"/>
      <c r="I1050" s="71"/>
      <c r="J1050" s="1"/>
      <c r="K1050" s="1"/>
      <c r="L1050" s="1"/>
      <c r="M1050" s="5"/>
      <c r="N1050" s="5"/>
      <c r="O1050" s="5"/>
      <c r="P1050" s="31"/>
      <c r="Q1050" s="1"/>
      <c r="R1050" s="64" t="str">
        <f>IF(OR(_xlfn.XLOOKUP(C1050,'Export Action'!$A$3:$A$1999,'Export Action'!$AO$3:$AO$1999)="Communes ZRR./bassins de vie pop &gt; 50% ZRR",_xlfn.XLOOKUP(C1050,'Export Action'!$A$3:$A$1999,'Export Action'!$AO$3:$AO$1999)="Contrats de relance et de transition écologique (CRTE) rural"),"Oui","Non")</f>
        <v>Non</v>
      </c>
      <c r="S1050" s="73"/>
      <c r="T1050" s="74">
        <f t="shared" si="17"/>
        <v>79</v>
      </c>
      <c r="U1050" s="75"/>
      <c r="V1050" s="8" t="str" cm="1">
        <f t="array" ref="V1050">IF(SUMPRODUCT((Tableau13[NOM DE LA STRUCTURE]=Tableau13[[#This Row],[NOM DE LA STRUCTURE]])*Tableau13[MONTANT PROPOSE POUR L''ACTION])=0,"",SUMPRODUCT((Tableau13[NOM DE LA STRUCTURE]=Tableau13[[#This Row],[NOM DE LA STRUCTURE]])*Tableau13[MONTANT PROPOSE POUR L''ACTION]))</f>
        <v/>
      </c>
      <c r="W1050" s="79"/>
    </row>
    <row r="1051" spans="1:23" ht="33" hidden="1" customHeight="1" x14ac:dyDescent="0.25">
      <c r="A1051" s="13"/>
      <c r="B1051" s="84"/>
      <c r="C1051" s="1"/>
      <c r="D1051" s="36">
        <f>_xlfn.XLOOKUP(C1051,'Export Action'!$A$3:$A$1999,'Export Action'!$X$3:$X$1999)</f>
        <v>0</v>
      </c>
      <c r="E1051" s="1"/>
      <c r="F1051" s="1"/>
      <c r="G1051" s="68"/>
      <c r="H1051" s="71"/>
      <c r="I1051" s="71"/>
      <c r="J1051" s="1"/>
      <c r="K1051" s="1"/>
      <c r="L1051" s="1"/>
      <c r="M1051" s="5"/>
      <c r="N1051" s="5"/>
      <c r="O1051" s="5"/>
      <c r="P1051" s="31"/>
      <c r="Q1051" s="1"/>
      <c r="R1051" s="64" t="str">
        <f>IF(OR(_xlfn.XLOOKUP(C1051,'Export Action'!$A$3:$A$1999,'Export Action'!$AO$3:$AO$1999)="Communes ZRR./bassins de vie pop &gt; 50% ZRR",_xlfn.XLOOKUP(C1051,'Export Action'!$A$3:$A$1999,'Export Action'!$AO$3:$AO$1999)="Contrats de relance et de transition écologique (CRTE) rural"),"Oui","Non")</f>
        <v>Non</v>
      </c>
      <c r="S1051" s="73"/>
      <c r="T1051" s="74">
        <f t="shared" si="17"/>
        <v>79</v>
      </c>
      <c r="U1051" s="75"/>
      <c r="V1051" s="8" t="str" cm="1">
        <f t="array" ref="V1051">IF(SUMPRODUCT((Tableau13[NOM DE LA STRUCTURE]=Tableau13[[#This Row],[NOM DE LA STRUCTURE]])*Tableau13[MONTANT PROPOSE POUR L''ACTION])=0,"",SUMPRODUCT((Tableau13[NOM DE LA STRUCTURE]=Tableau13[[#This Row],[NOM DE LA STRUCTURE]])*Tableau13[MONTANT PROPOSE POUR L''ACTION]))</f>
        <v/>
      </c>
      <c r="W1051" s="79"/>
    </row>
    <row r="1052" spans="1:23" ht="33" hidden="1" customHeight="1" x14ac:dyDescent="0.25">
      <c r="A1052" s="13"/>
      <c r="B1052" s="84"/>
      <c r="C1052" s="1"/>
      <c r="D1052" s="36">
        <f>_xlfn.XLOOKUP(C1052,'Export Action'!$A$3:$A$1999,'Export Action'!$X$3:$X$1999)</f>
        <v>0</v>
      </c>
      <c r="E1052" s="1"/>
      <c r="F1052" s="1"/>
      <c r="G1052" s="68"/>
      <c r="H1052" s="71"/>
      <c r="I1052" s="71"/>
      <c r="J1052" s="1"/>
      <c r="K1052" s="1"/>
      <c r="L1052" s="1"/>
      <c r="M1052" s="5"/>
      <c r="N1052" s="5"/>
      <c r="O1052" s="5"/>
      <c r="P1052" s="31"/>
      <c r="Q1052" s="1"/>
      <c r="R1052" s="64" t="str">
        <f>IF(OR(_xlfn.XLOOKUP(C1052,'Export Action'!$A$3:$A$1999,'Export Action'!$AO$3:$AO$1999)="Communes ZRR./bassins de vie pop &gt; 50% ZRR",_xlfn.XLOOKUP(C1052,'Export Action'!$A$3:$A$1999,'Export Action'!$AO$3:$AO$1999)="Contrats de relance et de transition écologique (CRTE) rural"),"Oui","Non")</f>
        <v>Non</v>
      </c>
      <c r="S1052" s="73"/>
      <c r="T1052" s="74">
        <f t="shared" ref="T1052:T1115" si="18">IF(A1052=A1051,T1051,T1051+1)</f>
        <v>79</v>
      </c>
      <c r="U1052" s="75"/>
      <c r="V1052" s="8" t="str" cm="1">
        <f t="array" ref="V1052">IF(SUMPRODUCT((Tableau13[NOM DE LA STRUCTURE]=Tableau13[[#This Row],[NOM DE LA STRUCTURE]])*Tableau13[MONTANT PROPOSE POUR L''ACTION])=0,"",SUMPRODUCT((Tableau13[NOM DE LA STRUCTURE]=Tableau13[[#This Row],[NOM DE LA STRUCTURE]])*Tableau13[MONTANT PROPOSE POUR L''ACTION]))</f>
        <v/>
      </c>
      <c r="W1052" s="79"/>
    </row>
    <row r="1053" spans="1:23" ht="33" hidden="1" customHeight="1" x14ac:dyDescent="0.25">
      <c r="A1053" s="13"/>
      <c r="B1053" s="84"/>
      <c r="C1053" s="1"/>
      <c r="D1053" s="36">
        <f>_xlfn.XLOOKUP(C1053,'Export Action'!$A$3:$A$1999,'Export Action'!$X$3:$X$1999)</f>
        <v>0</v>
      </c>
      <c r="E1053" s="1"/>
      <c r="F1053" s="1"/>
      <c r="G1053" s="68"/>
      <c r="H1053" s="71"/>
      <c r="I1053" s="71"/>
      <c r="J1053" s="1"/>
      <c r="K1053" s="1"/>
      <c r="L1053" s="1"/>
      <c r="M1053" s="5"/>
      <c r="N1053" s="5"/>
      <c r="O1053" s="5"/>
      <c r="P1053" s="31"/>
      <c r="Q1053" s="1"/>
      <c r="R1053" s="64" t="str">
        <f>IF(OR(_xlfn.XLOOKUP(C1053,'Export Action'!$A$3:$A$1999,'Export Action'!$AO$3:$AO$1999)="Communes ZRR./bassins de vie pop &gt; 50% ZRR",_xlfn.XLOOKUP(C1053,'Export Action'!$A$3:$A$1999,'Export Action'!$AO$3:$AO$1999)="Contrats de relance et de transition écologique (CRTE) rural"),"Oui","Non")</f>
        <v>Non</v>
      </c>
      <c r="S1053" s="73"/>
      <c r="T1053" s="74">
        <f t="shared" si="18"/>
        <v>79</v>
      </c>
      <c r="U1053" s="75"/>
      <c r="V1053" s="8" t="str" cm="1">
        <f t="array" ref="V1053">IF(SUMPRODUCT((Tableau13[NOM DE LA STRUCTURE]=Tableau13[[#This Row],[NOM DE LA STRUCTURE]])*Tableau13[MONTANT PROPOSE POUR L''ACTION])=0,"",SUMPRODUCT((Tableau13[NOM DE LA STRUCTURE]=Tableau13[[#This Row],[NOM DE LA STRUCTURE]])*Tableau13[MONTANT PROPOSE POUR L''ACTION]))</f>
        <v/>
      </c>
      <c r="W1053" s="79"/>
    </row>
    <row r="1054" spans="1:23" ht="33" hidden="1" customHeight="1" x14ac:dyDescent="0.25">
      <c r="A1054" s="13"/>
      <c r="B1054" s="84"/>
      <c r="C1054" s="1"/>
      <c r="D1054" s="36">
        <f>_xlfn.XLOOKUP(C1054,'Export Action'!$A$3:$A$1999,'Export Action'!$X$3:$X$1999)</f>
        <v>0</v>
      </c>
      <c r="E1054" s="1"/>
      <c r="F1054" s="1"/>
      <c r="G1054" s="68"/>
      <c r="H1054" s="71"/>
      <c r="I1054" s="71"/>
      <c r="J1054" s="1"/>
      <c r="K1054" s="1"/>
      <c r="L1054" s="1"/>
      <c r="M1054" s="5"/>
      <c r="N1054" s="5"/>
      <c r="O1054" s="5"/>
      <c r="P1054" s="31"/>
      <c r="Q1054" s="1"/>
      <c r="R1054" s="64" t="str">
        <f>IF(OR(_xlfn.XLOOKUP(C1054,'Export Action'!$A$3:$A$1999,'Export Action'!$AO$3:$AO$1999)="Communes ZRR./bassins de vie pop &gt; 50% ZRR",_xlfn.XLOOKUP(C1054,'Export Action'!$A$3:$A$1999,'Export Action'!$AO$3:$AO$1999)="Contrats de relance et de transition écologique (CRTE) rural"),"Oui","Non")</f>
        <v>Non</v>
      </c>
      <c r="S1054" s="73"/>
      <c r="T1054" s="74">
        <f t="shared" si="18"/>
        <v>79</v>
      </c>
      <c r="U1054" s="75"/>
      <c r="V1054" s="8" t="str" cm="1">
        <f t="array" ref="V1054">IF(SUMPRODUCT((Tableau13[NOM DE LA STRUCTURE]=Tableau13[[#This Row],[NOM DE LA STRUCTURE]])*Tableau13[MONTANT PROPOSE POUR L''ACTION])=0,"",SUMPRODUCT((Tableau13[NOM DE LA STRUCTURE]=Tableau13[[#This Row],[NOM DE LA STRUCTURE]])*Tableau13[MONTANT PROPOSE POUR L''ACTION]))</f>
        <v/>
      </c>
      <c r="W1054" s="79"/>
    </row>
    <row r="1055" spans="1:23" ht="33" hidden="1" customHeight="1" x14ac:dyDescent="0.25">
      <c r="A1055" s="13"/>
      <c r="B1055" s="84"/>
      <c r="C1055" s="1"/>
      <c r="D1055" s="36">
        <f>_xlfn.XLOOKUP(C1055,'Export Action'!$A$3:$A$1999,'Export Action'!$X$3:$X$1999)</f>
        <v>0</v>
      </c>
      <c r="E1055" s="1"/>
      <c r="F1055" s="1"/>
      <c r="G1055" s="68"/>
      <c r="H1055" s="71"/>
      <c r="I1055" s="71"/>
      <c r="J1055" s="1"/>
      <c r="K1055" s="1"/>
      <c r="L1055" s="1"/>
      <c r="M1055" s="5"/>
      <c r="N1055" s="5"/>
      <c r="O1055" s="5"/>
      <c r="P1055" s="31"/>
      <c r="Q1055" s="1"/>
      <c r="R1055" s="64" t="str">
        <f>IF(OR(_xlfn.XLOOKUP(C1055,'Export Action'!$A$3:$A$1999,'Export Action'!$AO$3:$AO$1999)="Communes ZRR./bassins de vie pop &gt; 50% ZRR",_xlfn.XLOOKUP(C1055,'Export Action'!$A$3:$A$1999,'Export Action'!$AO$3:$AO$1999)="Contrats de relance et de transition écologique (CRTE) rural"),"Oui","Non")</f>
        <v>Non</v>
      </c>
      <c r="S1055" s="73"/>
      <c r="T1055" s="74">
        <f t="shared" si="18"/>
        <v>79</v>
      </c>
      <c r="U1055" s="75"/>
      <c r="V1055" s="8" t="str" cm="1">
        <f t="array" ref="V1055">IF(SUMPRODUCT((Tableau13[NOM DE LA STRUCTURE]=Tableau13[[#This Row],[NOM DE LA STRUCTURE]])*Tableau13[MONTANT PROPOSE POUR L''ACTION])=0,"",SUMPRODUCT((Tableau13[NOM DE LA STRUCTURE]=Tableau13[[#This Row],[NOM DE LA STRUCTURE]])*Tableau13[MONTANT PROPOSE POUR L''ACTION]))</f>
        <v/>
      </c>
      <c r="W1055" s="79"/>
    </row>
    <row r="1056" spans="1:23" ht="33" hidden="1" customHeight="1" x14ac:dyDescent="0.25">
      <c r="A1056" s="13"/>
      <c r="B1056" s="84"/>
      <c r="C1056" s="1"/>
      <c r="D1056" s="36">
        <f>_xlfn.XLOOKUP(C1056,'Export Action'!$A$3:$A$1999,'Export Action'!$X$3:$X$1999)</f>
        <v>0</v>
      </c>
      <c r="E1056" s="1"/>
      <c r="F1056" s="1"/>
      <c r="G1056" s="68"/>
      <c r="H1056" s="71"/>
      <c r="I1056" s="71"/>
      <c r="J1056" s="1"/>
      <c r="K1056" s="1"/>
      <c r="L1056" s="1"/>
      <c r="M1056" s="5"/>
      <c r="N1056" s="5"/>
      <c r="O1056" s="5"/>
      <c r="P1056" s="31"/>
      <c r="Q1056" s="1"/>
      <c r="R1056" s="64" t="str">
        <f>IF(OR(_xlfn.XLOOKUP(C1056,'Export Action'!$A$3:$A$1999,'Export Action'!$AO$3:$AO$1999)="Communes ZRR./bassins de vie pop &gt; 50% ZRR",_xlfn.XLOOKUP(C1056,'Export Action'!$A$3:$A$1999,'Export Action'!$AO$3:$AO$1999)="Contrats de relance et de transition écologique (CRTE) rural"),"Oui","Non")</f>
        <v>Non</v>
      </c>
      <c r="S1056" s="73"/>
      <c r="T1056" s="74">
        <f t="shared" si="18"/>
        <v>79</v>
      </c>
      <c r="U1056" s="75"/>
      <c r="V1056" s="8" t="str" cm="1">
        <f t="array" ref="V1056">IF(SUMPRODUCT((Tableau13[NOM DE LA STRUCTURE]=Tableau13[[#This Row],[NOM DE LA STRUCTURE]])*Tableau13[MONTANT PROPOSE POUR L''ACTION])=0,"",SUMPRODUCT((Tableau13[NOM DE LA STRUCTURE]=Tableau13[[#This Row],[NOM DE LA STRUCTURE]])*Tableau13[MONTANT PROPOSE POUR L''ACTION]))</f>
        <v/>
      </c>
      <c r="W1056" s="79"/>
    </row>
    <row r="1057" spans="1:23" ht="33" hidden="1" customHeight="1" x14ac:dyDescent="0.25">
      <c r="A1057" s="13"/>
      <c r="B1057" s="84"/>
      <c r="C1057" s="1"/>
      <c r="D1057" s="36">
        <f>_xlfn.XLOOKUP(C1057,'Export Action'!$A$3:$A$1999,'Export Action'!$X$3:$X$1999)</f>
        <v>0</v>
      </c>
      <c r="E1057" s="1"/>
      <c r="F1057" s="1"/>
      <c r="G1057" s="68"/>
      <c r="H1057" s="71"/>
      <c r="I1057" s="71"/>
      <c r="J1057" s="1"/>
      <c r="K1057" s="1"/>
      <c r="L1057" s="1"/>
      <c r="M1057" s="5"/>
      <c r="N1057" s="5"/>
      <c r="O1057" s="5"/>
      <c r="P1057" s="31"/>
      <c r="Q1057" s="1"/>
      <c r="R1057" s="64" t="str">
        <f>IF(OR(_xlfn.XLOOKUP(C1057,'Export Action'!$A$3:$A$1999,'Export Action'!$AO$3:$AO$1999)="Communes ZRR./bassins de vie pop &gt; 50% ZRR",_xlfn.XLOOKUP(C1057,'Export Action'!$A$3:$A$1999,'Export Action'!$AO$3:$AO$1999)="Contrats de relance et de transition écologique (CRTE) rural"),"Oui","Non")</f>
        <v>Non</v>
      </c>
      <c r="S1057" s="73"/>
      <c r="T1057" s="74">
        <f t="shared" si="18"/>
        <v>79</v>
      </c>
      <c r="U1057" s="75"/>
      <c r="V1057" s="8" t="str" cm="1">
        <f t="array" ref="V1057">IF(SUMPRODUCT((Tableau13[NOM DE LA STRUCTURE]=Tableau13[[#This Row],[NOM DE LA STRUCTURE]])*Tableau13[MONTANT PROPOSE POUR L''ACTION])=0,"",SUMPRODUCT((Tableau13[NOM DE LA STRUCTURE]=Tableau13[[#This Row],[NOM DE LA STRUCTURE]])*Tableau13[MONTANT PROPOSE POUR L''ACTION]))</f>
        <v/>
      </c>
      <c r="W1057" s="79"/>
    </row>
    <row r="1058" spans="1:23" ht="33" hidden="1" customHeight="1" x14ac:dyDescent="0.25">
      <c r="A1058" s="13"/>
      <c r="B1058" s="84"/>
      <c r="C1058" s="1"/>
      <c r="D1058" s="36">
        <f>_xlfn.XLOOKUP(C1058,'Export Action'!$A$3:$A$1999,'Export Action'!$X$3:$X$1999)</f>
        <v>0</v>
      </c>
      <c r="E1058" s="1"/>
      <c r="F1058" s="1"/>
      <c r="G1058" s="68"/>
      <c r="H1058" s="71"/>
      <c r="I1058" s="71"/>
      <c r="J1058" s="1"/>
      <c r="K1058" s="1"/>
      <c r="L1058" s="1"/>
      <c r="M1058" s="5"/>
      <c r="N1058" s="5"/>
      <c r="O1058" s="5"/>
      <c r="P1058" s="31"/>
      <c r="Q1058" s="1"/>
      <c r="R1058" s="64" t="str">
        <f>IF(OR(_xlfn.XLOOKUP(C1058,'Export Action'!$A$3:$A$1999,'Export Action'!$AO$3:$AO$1999)="Communes ZRR./bassins de vie pop &gt; 50% ZRR",_xlfn.XLOOKUP(C1058,'Export Action'!$A$3:$A$1999,'Export Action'!$AO$3:$AO$1999)="Contrats de relance et de transition écologique (CRTE) rural"),"Oui","Non")</f>
        <v>Non</v>
      </c>
      <c r="S1058" s="73"/>
      <c r="T1058" s="74">
        <f t="shared" si="18"/>
        <v>79</v>
      </c>
      <c r="U1058" s="75"/>
      <c r="V1058" s="8" t="str" cm="1">
        <f t="array" ref="V1058">IF(SUMPRODUCT((Tableau13[NOM DE LA STRUCTURE]=Tableau13[[#This Row],[NOM DE LA STRUCTURE]])*Tableau13[MONTANT PROPOSE POUR L''ACTION])=0,"",SUMPRODUCT((Tableau13[NOM DE LA STRUCTURE]=Tableau13[[#This Row],[NOM DE LA STRUCTURE]])*Tableau13[MONTANT PROPOSE POUR L''ACTION]))</f>
        <v/>
      </c>
      <c r="W1058" s="79"/>
    </row>
    <row r="1059" spans="1:23" ht="33" hidden="1" customHeight="1" x14ac:dyDescent="0.25">
      <c r="A1059" s="13"/>
      <c r="B1059" s="84"/>
      <c r="C1059" s="1"/>
      <c r="D1059" s="36">
        <f>_xlfn.XLOOKUP(C1059,'Export Action'!$A$3:$A$1999,'Export Action'!$X$3:$X$1999)</f>
        <v>0</v>
      </c>
      <c r="E1059" s="1"/>
      <c r="F1059" s="1"/>
      <c r="G1059" s="68"/>
      <c r="H1059" s="71"/>
      <c r="I1059" s="71"/>
      <c r="J1059" s="1"/>
      <c r="K1059" s="1"/>
      <c r="L1059" s="1"/>
      <c r="M1059" s="5"/>
      <c r="N1059" s="5"/>
      <c r="O1059" s="5"/>
      <c r="P1059" s="31"/>
      <c r="Q1059" s="1"/>
      <c r="R1059" s="64" t="str">
        <f>IF(OR(_xlfn.XLOOKUP(C1059,'Export Action'!$A$3:$A$1999,'Export Action'!$AO$3:$AO$1999)="Communes ZRR./bassins de vie pop &gt; 50% ZRR",_xlfn.XLOOKUP(C1059,'Export Action'!$A$3:$A$1999,'Export Action'!$AO$3:$AO$1999)="Contrats de relance et de transition écologique (CRTE) rural"),"Oui","Non")</f>
        <v>Non</v>
      </c>
      <c r="S1059" s="73"/>
      <c r="T1059" s="74">
        <f t="shared" si="18"/>
        <v>79</v>
      </c>
      <c r="U1059" s="75"/>
      <c r="V1059" s="8" t="str" cm="1">
        <f t="array" ref="V1059">IF(SUMPRODUCT((Tableau13[NOM DE LA STRUCTURE]=Tableau13[[#This Row],[NOM DE LA STRUCTURE]])*Tableau13[MONTANT PROPOSE POUR L''ACTION])=0,"",SUMPRODUCT((Tableau13[NOM DE LA STRUCTURE]=Tableau13[[#This Row],[NOM DE LA STRUCTURE]])*Tableau13[MONTANT PROPOSE POUR L''ACTION]))</f>
        <v/>
      </c>
      <c r="W1059" s="79"/>
    </row>
    <row r="1060" spans="1:23" ht="33" hidden="1" customHeight="1" x14ac:dyDescent="0.25">
      <c r="A1060" s="13"/>
      <c r="B1060" s="84"/>
      <c r="C1060" s="1"/>
      <c r="D1060" s="36">
        <f>_xlfn.XLOOKUP(C1060,'Export Action'!$A$3:$A$1999,'Export Action'!$X$3:$X$1999)</f>
        <v>0</v>
      </c>
      <c r="E1060" s="1"/>
      <c r="F1060" s="1"/>
      <c r="G1060" s="68"/>
      <c r="H1060" s="71"/>
      <c r="I1060" s="71"/>
      <c r="J1060" s="1"/>
      <c r="K1060" s="1"/>
      <c r="L1060" s="1"/>
      <c r="M1060" s="5"/>
      <c r="N1060" s="5"/>
      <c r="O1060" s="5"/>
      <c r="P1060" s="31"/>
      <c r="Q1060" s="1"/>
      <c r="R1060" s="64" t="str">
        <f>IF(OR(_xlfn.XLOOKUP(C1060,'Export Action'!$A$3:$A$1999,'Export Action'!$AO$3:$AO$1999)="Communes ZRR./bassins de vie pop &gt; 50% ZRR",_xlfn.XLOOKUP(C1060,'Export Action'!$A$3:$A$1999,'Export Action'!$AO$3:$AO$1999)="Contrats de relance et de transition écologique (CRTE) rural"),"Oui","Non")</f>
        <v>Non</v>
      </c>
      <c r="S1060" s="73"/>
      <c r="T1060" s="74">
        <f t="shared" si="18"/>
        <v>79</v>
      </c>
      <c r="U1060" s="75"/>
      <c r="V1060" s="8" t="str" cm="1">
        <f t="array" ref="V1060">IF(SUMPRODUCT((Tableau13[NOM DE LA STRUCTURE]=Tableau13[[#This Row],[NOM DE LA STRUCTURE]])*Tableau13[MONTANT PROPOSE POUR L''ACTION])=0,"",SUMPRODUCT((Tableau13[NOM DE LA STRUCTURE]=Tableau13[[#This Row],[NOM DE LA STRUCTURE]])*Tableau13[MONTANT PROPOSE POUR L''ACTION]))</f>
        <v/>
      </c>
      <c r="W1060" s="79"/>
    </row>
    <row r="1061" spans="1:23" ht="33" hidden="1" customHeight="1" x14ac:dyDescent="0.25">
      <c r="A1061" s="13"/>
      <c r="B1061" s="84"/>
      <c r="C1061" s="1"/>
      <c r="D1061" s="36">
        <f>_xlfn.XLOOKUP(C1061,'Export Action'!$A$3:$A$1999,'Export Action'!$X$3:$X$1999)</f>
        <v>0</v>
      </c>
      <c r="E1061" s="1"/>
      <c r="F1061" s="1"/>
      <c r="G1061" s="68"/>
      <c r="H1061" s="71"/>
      <c r="I1061" s="71"/>
      <c r="J1061" s="1"/>
      <c r="K1061" s="1"/>
      <c r="L1061" s="1"/>
      <c r="M1061" s="5"/>
      <c r="N1061" s="5"/>
      <c r="O1061" s="5"/>
      <c r="P1061" s="31"/>
      <c r="Q1061" s="1"/>
      <c r="R1061" s="64" t="str">
        <f>IF(OR(_xlfn.XLOOKUP(C1061,'Export Action'!$A$3:$A$1999,'Export Action'!$AO$3:$AO$1999)="Communes ZRR./bassins de vie pop &gt; 50% ZRR",_xlfn.XLOOKUP(C1061,'Export Action'!$A$3:$A$1999,'Export Action'!$AO$3:$AO$1999)="Contrats de relance et de transition écologique (CRTE) rural"),"Oui","Non")</f>
        <v>Non</v>
      </c>
      <c r="S1061" s="73"/>
      <c r="T1061" s="74">
        <f t="shared" si="18"/>
        <v>79</v>
      </c>
      <c r="U1061" s="75"/>
      <c r="V1061" s="8" t="str" cm="1">
        <f t="array" ref="V1061">IF(SUMPRODUCT((Tableau13[NOM DE LA STRUCTURE]=Tableau13[[#This Row],[NOM DE LA STRUCTURE]])*Tableau13[MONTANT PROPOSE POUR L''ACTION])=0,"",SUMPRODUCT((Tableau13[NOM DE LA STRUCTURE]=Tableau13[[#This Row],[NOM DE LA STRUCTURE]])*Tableau13[MONTANT PROPOSE POUR L''ACTION]))</f>
        <v/>
      </c>
      <c r="W1061" s="79"/>
    </row>
    <row r="1062" spans="1:23" ht="33" hidden="1" customHeight="1" x14ac:dyDescent="0.25">
      <c r="A1062" s="13"/>
      <c r="B1062" s="84"/>
      <c r="C1062" s="1"/>
      <c r="D1062" s="36">
        <f>_xlfn.XLOOKUP(C1062,'Export Action'!$A$3:$A$1999,'Export Action'!$X$3:$X$1999)</f>
        <v>0</v>
      </c>
      <c r="E1062" s="1"/>
      <c r="F1062" s="1"/>
      <c r="G1062" s="68"/>
      <c r="H1062" s="71"/>
      <c r="I1062" s="71"/>
      <c r="J1062" s="1"/>
      <c r="K1062" s="1"/>
      <c r="L1062" s="1"/>
      <c r="M1062" s="5"/>
      <c r="N1062" s="5"/>
      <c r="O1062" s="5"/>
      <c r="P1062" s="31"/>
      <c r="Q1062" s="1"/>
      <c r="R1062" s="64" t="str">
        <f>IF(OR(_xlfn.XLOOKUP(C1062,'Export Action'!$A$3:$A$1999,'Export Action'!$AO$3:$AO$1999)="Communes ZRR./bassins de vie pop &gt; 50% ZRR",_xlfn.XLOOKUP(C1062,'Export Action'!$A$3:$A$1999,'Export Action'!$AO$3:$AO$1999)="Contrats de relance et de transition écologique (CRTE) rural"),"Oui","Non")</f>
        <v>Non</v>
      </c>
      <c r="S1062" s="73"/>
      <c r="T1062" s="74">
        <f t="shared" si="18"/>
        <v>79</v>
      </c>
      <c r="U1062" s="75"/>
      <c r="V1062" s="8" t="str" cm="1">
        <f t="array" ref="V1062">IF(SUMPRODUCT((Tableau13[NOM DE LA STRUCTURE]=Tableau13[[#This Row],[NOM DE LA STRUCTURE]])*Tableau13[MONTANT PROPOSE POUR L''ACTION])=0,"",SUMPRODUCT((Tableau13[NOM DE LA STRUCTURE]=Tableau13[[#This Row],[NOM DE LA STRUCTURE]])*Tableau13[MONTANT PROPOSE POUR L''ACTION]))</f>
        <v/>
      </c>
      <c r="W1062" s="79"/>
    </row>
    <row r="1063" spans="1:23" ht="33" hidden="1" customHeight="1" x14ac:dyDescent="0.25">
      <c r="A1063" s="13"/>
      <c r="B1063" s="84"/>
      <c r="C1063" s="1"/>
      <c r="D1063" s="36">
        <f>_xlfn.XLOOKUP(C1063,'Export Action'!$A$3:$A$1999,'Export Action'!$X$3:$X$1999)</f>
        <v>0</v>
      </c>
      <c r="E1063" s="1"/>
      <c r="F1063" s="1"/>
      <c r="G1063" s="68"/>
      <c r="H1063" s="71"/>
      <c r="I1063" s="71"/>
      <c r="J1063" s="1"/>
      <c r="K1063" s="1"/>
      <c r="L1063" s="1"/>
      <c r="M1063" s="5"/>
      <c r="N1063" s="5"/>
      <c r="O1063" s="5"/>
      <c r="P1063" s="31"/>
      <c r="Q1063" s="1"/>
      <c r="R1063" s="64" t="str">
        <f>IF(OR(_xlfn.XLOOKUP(C1063,'Export Action'!$A$3:$A$1999,'Export Action'!$AO$3:$AO$1999)="Communes ZRR./bassins de vie pop &gt; 50% ZRR",_xlfn.XLOOKUP(C1063,'Export Action'!$A$3:$A$1999,'Export Action'!$AO$3:$AO$1999)="Contrats de relance et de transition écologique (CRTE) rural"),"Oui","Non")</f>
        <v>Non</v>
      </c>
      <c r="S1063" s="73"/>
      <c r="T1063" s="74">
        <f t="shared" si="18"/>
        <v>79</v>
      </c>
      <c r="U1063" s="75"/>
      <c r="V1063" s="8" t="str" cm="1">
        <f t="array" ref="V1063">IF(SUMPRODUCT((Tableau13[NOM DE LA STRUCTURE]=Tableau13[[#This Row],[NOM DE LA STRUCTURE]])*Tableau13[MONTANT PROPOSE POUR L''ACTION])=0,"",SUMPRODUCT((Tableau13[NOM DE LA STRUCTURE]=Tableau13[[#This Row],[NOM DE LA STRUCTURE]])*Tableau13[MONTANT PROPOSE POUR L''ACTION]))</f>
        <v/>
      </c>
      <c r="W1063" s="79"/>
    </row>
    <row r="1064" spans="1:23" ht="33" hidden="1" customHeight="1" x14ac:dyDescent="0.25">
      <c r="A1064" s="13"/>
      <c r="B1064" s="84"/>
      <c r="C1064" s="1"/>
      <c r="D1064" s="36">
        <f>_xlfn.XLOOKUP(C1064,'Export Action'!$A$3:$A$1999,'Export Action'!$X$3:$X$1999)</f>
        <v>0</v>
      </c>
      <c r="E1064" s="1"/>
      <c r="F1064" s="1"/>
      <c r="G1064" s="68"/>
      <c r="H1064" s="71"/>
      <c r="I1064" s="71"/>
      <c r="J1064" s="1"/>
      <c r="K1064" s="1"/>
      <c r="L1064" s="1"/>
      <c r="M1064" s="5"/>
      <c r="N1064" s="5"/>
      <c r="O1064" s="5"/>
      <c r="P1064" s="31"/>
      <c r="Q1064" s="1"/>
      <c r="R1064" s="64" t="str">
        <f>IF(OR(_xlfn.XLOOKUP(C1064,'Export Action'!$A$3:$A$1999,'Export Action'!$AO$3:$AO$1999)="Communes ZRR./bassins de vie pop &gt; 50% ZRR",_xlfn.XLOOKUP(C1064,'Export Action'!$A$3:$A$1999,'Export Action'!$AO$3:$AO$1999)="Contrats de relance et de transition écologique (CRTE) rural"),"Oui","Non")</f>
        <v>Non</v>
      </c>
      <c r="S1064" s="73"/>
      <c r="T1064" s="74">
        <f t="shared" si="18"/>
        <v>79</v>
      </c>
      <c r="U1064" s="75"/>
      <c r="V1064" s="8" t="str" cm="1">
        <f t="array" ref="V1064">IF(SUMPRODUCT((Tableau13[NOM DE LA STRUCTURE]=Tableau13[[#This Row],[NOM DE LA STRUCTURE]])*Tableau13[MONTANT PROPOSE POUR L''ACTION])=0,"",SUMPRODUCT((Tableau13[NOM DE LA STRUCTURE]=Tableau13[[#This Row],[NOM DE LA STRUCTURE]])*Tableau13[MONTANT PROPOSE POUR L''ACTION]))</f>
        <v/>
      </c>
      <c r="W1064" s="79"/>
    </row>
    <row r="1065" spans="1:23" ht="33" hidden="1" customHeight="1" x14ac:dyDescent="0.25">
      <c r="A1065" s="13"/>
      <c r="B1065" s="84"/>
      <c r="C1065" s="1"/>
      <c r="D1065" s="36">
        <f>_xlfn.XLOOKUP(C1065,'Export Action'!$A$3:$A$1999,'Export Action'!$X$3:$X$1999)</f>
        <v>0</v>
      </c>
      <c r="E1065" s="1"/>
      <c r="F1065" s="1"/>
      <c r="G1065" s="68"/>
      <c r="H1065" s="71"/>
      <c r="I1065" s="71"/>
      <c r="J1065" s="1"/>
      <c r="K1065" s="1"/>
      <c r="L1065" s="1"/>
      <c r="M1065" s="5"/>
      <c r="N1065" s="5"/>
      <c r="O1065" s="5"/>
      <c r="P1065" s="31"/>
      <c r="Q1065" s="1"/>
      <c r="R1065" s="64" t="str">
        <f>IF(OR(_xlfn.XLOOKUP(C1065,'Export Action'!$A$3:$A$1999,'Export Action'!$AO$3:$AO$1999)="Communes ZRR./bassins de vie pop &gt; 50% ZRR",_xlfn.XLOOKUP(C1065,'Export Action'!$A$3:$A$1999,'Export Action'!$AO$3:$AO$1999)="Contrats de relance et de transition écologique (CRTE) rural"),"Oui","Non")</f>
        <v>Non</v>
      </c>
      <c r="S1065" s="73"/>
      <c r="T1065" s="74">
        <f t="shared" si="18"/>
        <v>79</v>
      </c>
      <c r="U1065" s="75"/>
      <c r="V1065" s="8" t="str" cm="1">
        <f t="array" ref="V1065">IF(SUMPRODUCT((Tableau13[NOM DE LA STRUCTURE]=Tableau13[[#This Row],[NOM DE LA STRUCTURE]])*Tableau13[MONTANT PROPOSE POUR L''ACTION])=0,"",SUMPRODUCT((Tableau13[NOM DE LA STRUCTURE]=Tableau13[[#This Row],[NOM DE LA STRUCTURE]])*Tableau13[MONTANT PROPOSE POUR L''ACTION]))</f>
        <v/>
      </c>
      <c r="W1065" s="79"/>
    </row>
    <row r="1066" spans="1:23" ht="33" hidden="1" customHeight="1" x14ac:dyDescent="0.25">
      <c r="A1066" s="13"/>
      <c r="B1066" s="84"/>
      <c r="C1066" s="1"/>
      <c r="D1066" s="36">
        <f>_xlfn.XLOOKUP(C1066,'Export Action'!$A$3:$A$1999,'Export Action'!$X$3:$X$1999)</f>
        <v>0</v>
      </c>
      <c r="E1066" s="1"/>
      <c r="F1066" s="1"/>
      <c r="G1066" s="68"/>
      <c r="H1066" s="71"/>
      <c r="I1066" s="71"/>
      <c r="J1066" s="1"/>
      <c r="K1066" s="1"/>
      <c r="L1066" s="1"/>
      <c r="M1066" s="5"/>
      <c r="N1066" s="5"/>
      <c r="O1066" s="5"/>
      <c r="P1066" s="31"/>
      <c r="Q1066" s="1"/>
      <c r="R1066" s="64" t="str">
        <f>IF(OR(_xlfn.XLOOKUP(C1066,'Export Action'!$A$3:$A$1999,'Export Action'!$AO$3:$AO$1999)="Communes ZRR./bassins de vie pop &gt; 50% ZRR",_xlfn.XLOOKUP(C1066,'Export Action'!$A$3:$A$1999,'Export Action'!$AO$3:$AO$1999)="Contrats de relance et de transition écologique (CRTE) rural"),"Oui","Non")</f>
        <v>Non</v>
      </c>
      <c r="S1066" s="73"/>
      <c r="T1066" s="74">
        <f t="shared" si="18"/>
        <v>79</v>
      </c>
      <c r="U1066" s="75"/>
      <c r="V1066" s="8" t="str" cm="1">
        <f t="array" ref="V1066">IF(SUMPRODUCT((Tableau13[NOM DE LA STRUCTURE]=Tableau13[[#This Row],[NOM DE LA STRUCTURE]])*Tableau13[MONTANT PROPOSE POUR L''ACTION])=0,"",SUMPRODUCT((Tableau13[NOM DE LA STRUCTURE]=Tableau13[[#This Row],[NOM DE LA STRUCTURE]])*Tableau13[MONTANT PROPOSE POUR L''ACTION]))</f>
        <v/>
      </c>
      <c r="W1066" s="79"/>
    </row>
    <row r="1067" spans="1:23" ht="33" hidden="1" customHeight="1" x14ac:dyDescent="0.25">
      <c r="A1067" s="13"/>
      <c r="B1067" s="84"/>
      <c r="C1067" s="1"/>
      <c r="D1067" s="36">
        <f>_xlfn.XLOOKUP(C1067,'Export Action'!$A$3:$A$1999,'Export Action'!$X$3:$X$1999)</f>
        <v>0</v>
      </c>
      <c r="E1067" s="1"/>
      <c r="F1067" s="1"/>
      <c r="G1067" s="68"/>
      <c r="H1067" s="71"/>
      <c r="I1067" s="71"/>
      <c r="J1067" s="1"/>
      <c r="K1067" s="1"/>
      <c r="L1067" s="1"/>
      <c r="M1067" s="5"/>
      <c r="N1067" s="5"/>
      <c r="O1067" s="5"/>
      <c r="P1067" s="31"/>
      <c r="Q1067" s="1"/>
      <c r="R1067" s="64" t="str">
        <f>IF(OR(_xlfn.XLOOKUP(C1067,'Export Action'!$A$3:$A$1999,'Export Action'!$AO$3:$AO$1999)="Communes ZRR./bassins de vie pop &gt; 50% ZRR",_xlfn.XLOOKUP(C1067,'Export Action'!$A$3:$A$1999,'Export Action'!$AO$3:$AO$1999)="Contrats de relance et de transition écologique (CRTE) rural"),"Oui","Non")</f>
        <v>Non</v>
      </c>
      <c r="S1067" s="73"/>
      <c r="T1067" s="74">
        <f t="shared" si="18"/>
        <v>79</v>
      </c>
      <c r="U1067" s="75"/>
      <c r="V1067" s="8" t="str" cm="1">
        <f t="array" ref="V1067">IF(SUMPRODUCT((Tableau13[NOM DE LA STRUCTURE]=Tableau13[[#This Row],[NOM DE LA STRUCTURE]])*Tableau13[MONTANT PROPOSE POUR L''ACTION])=0,"",SUMPRODUCT((Tableau13[NOM DE LA STRUCTURE]=Tableau13[[#This Row],[NOM DE LA STRUCTURE]])*Tableau13[MONTANT PROPOSE POUR L''ACTION]))</f>
        <v/>
      </c>
      <c r="W1067" s="79"/>
    </row>
    <row r="1068" spans="1:23" ht="33" hidden="1" customHeight="1" x14ac:dyDescent="0.25">
      <c r="A1068" s="13"/>
      <c r="B1068" s="84"/>
      <c r="C1068" s="1"/>
      <c r="D1068" s="36">
        <f>_xlfn.XLOOKUP(C1068,'Export Action'!$A$3:$A$1999,'Export Action'!$X$3:$X$1999)</f>
        <v>0</v>
      </c>
      <c r="E1068" s="1"/>
      <c r="F1068" s="1"/>
      <c r="G1068" s="68"/>
      <c r="H1068" s="71"/>
      <c r="I1068" s="71"/>
      <c r="J1068" s="1"/>
      <c r="K1068" s="1"/>
      <c r="L1068" s="1"/>
      <c r="M1068" s="5"/>
      <c r="N1068" s="5"/>
      <c r="O1068" s="5"/>
      <c r="P1068" s="31"/>
      <c r="Q1068" s="1"/>
      <c r="R1068" s="64" t="str">
        <f>IF(OR(_xlfn.XLOOKUP(C1068,'Export Action'!$A$3:$A$1999,'Export Action'!$AO$3:$AO$1999)="Communes ZRR./bassins de vie pop &gt; 50% ZRR",_xlfn.XLOOKUP(C1068,'Export Action'!$A$3:$A$1999,'Export Action'!$AO$3:$AO$1999)="Contrats de relance et de transition écologique (CRTE) rural"),"Oui","Non")</f>
        <v>Non</v>
      </c>
      <c r="S1068" s="73"/>
      <c r="T1068" s="74">
        <f t="shared" si="18"/>
        <v>79</v>
      </c>
      <c r="U1068" s="75"/>
      <c r="V1068" s="8" t="str" cm="1">
        <f t="array" ref="V1068">IF(SUMPRODUCT((Tableau13[NOM DE LA STRUCTURE]=Tableau13[[#This Row],[NOM DE LA STRUCTURE]])*Tableau13[MONTANT PROPOSE POUR L''ACTION])=0,"",SUMPRODUCT((Tableau13[NOM DE LA STRUCTURE]=Tableau13[[#This Row],[NOM DE LA STRUCTURE]])*Tableau13[MONTANT PROPOSE POUR L''ACTION]))</f>
        <v/>
      </c>
      <c r="W1068" s="79"/>
    </row>
    <row r="1069" spans="1:23" ht="33" hidden="1" customHeight="1" x14ac:dyDescent="0.25">
      <c r="A1069" s="13"/>
      <c r="B1069" s="84"/>
      <c r="C1069" s="1"/>
      <c r="D1069" s="36">
        <f>_xlfn.XLOOKUP(C1069,'Export Action'!$A$3:$A$1999,'Export Action'!$X$3:$X$1999)</f>
        <v>0</v>
      </c>
      <c r="E1069" s="1"/>
      <c r="F1069" s="1"/>
      <c r="G1069" s="68"/>
      <c r="H1069" s="71"/>
      <c r="I1069" s="71"/>
      <c r="J1069" s="1"/>
      <c r="K1069" s="1"/>
      <c r="L1069" s="1"/>
      <c r="M1069" s="5"/>
      <c r="N1069" s="5"/>
      <c r="O1069" s="5"/>
      <c r="P1069" s="31"/>
      <c r="Q1069" s="1"/>
      <c r="R1069" s="64" t="str">
        <f>IF(OR(_xlfn.XLOOKUP(C1069,'Export Action'!$A$3:$A$1999,'Export Action'!$AO$3:$AO$1999)="Communes ZRR./bassins de vie pop &gt; 50% ZRR",_xlfn.XLOOKUP(C1069,'Export Action'!$A$3:$A$1999,'Export Action'!$AO$3:$AO$1999)="Contrats de relance et de transition écologique (CRTE) rural"),"Oui","Non")</f>
        <v>Non</v>
      </c>
      <c r="S1069" s="73"/>
      <c r="T1069" s="74">
        <f t="shared" si="18"/>
        <v>79</v>
      </c>
      <c r="U1069" s="75"/>
      <c r="V1069" s="8" t="str" cm="1">
        <f t="array" ref="V1069">IF(SUMPRODUCT((Tableau13[NOM DE LA STRUCTURE]=Tableau13[[#This Row],[NOM DE LA STRUCTURE]])*Tableau13[MONTANT PROPOSE POUR L''ACTION])=0,"",SUMPRODUCT((Tableau13[NOM DE LA STRUCTURE]=Tableau13[[#This Row],[NOM DE LA STRUCTURE]])*Tableau13[MONTANT PROPOSE POUR L''ACTION]))</f>
        <v/>
      </c>
      <c r="W1069" s="79"/>
    </row>
    <row r="1070" spans="1:23" ht="33" hidden="1" customHeight="1" x14ac:dyDescent="0.25">
      <c r="A1070" s="13"/>
      <c r="B1070" s="84"/>
      <c r="C1070" s="1"/>
      <c r="D1070" s="36">
        <f>_xlfn.XLOOKUP(C1070,'Export Action'!$A$3:$A$1999,'Export Action'!$X$3:$X$1999)</f>
        <v>0</v>
      </c>
      <c r="E1070" s="1"/>
      <c r="F1070" s="1"/>
      <c r="G1070" s="68"/>
      <c r="H1070" s="71"/>
      <c r="I1070" s="71"/>
      <c r="J1070" s="1"/>
      <c r="K1070" s="1"/>
      <c r="L1070" s="1"/>
      <c r="M1070" s="5"/>
      <c r="N1070" s="5"/>
      <c r="O1070" s="5"/>
      <c r="P1070" s="31"/>
      <c r="Q1070" s="1"/>
      <c r="R1070" s="64" t="str">
        <f>IF(OR(_xlfn.XLOOKUP(C1070,'Export Action'!$A$3:$A$1999,'Export Action'!$AO$3:$AO$1999)="Communes ZRR./bassins de vie pop &gt; 50% ZRR",_xlfn.XLOOKUP(C1070,'Export Action'!$A$3:$A$1999,'Export Action'!$AO$3:$AO$1999)="Contrats de relance et de transition écologique (CRTE) rural"),"Oui","Non")</f>
        <v>Non</v>
      </c>
      <c r="S1070" s="73"/>
      <c r="T1070" s="74">
        <f t="shared" si="18"/>
        <v>79</v>
      </c>
      <c r="U1070" s="75"/>
      <c r="V1070" s="8" t="str" cm="1">
        <f t="array" ref="V1070">IF(SUMPRODUCT((Tableau13[NOM DE LA STRUCTURE]=Tableau13[[#This Row],[NOM DE LA STRUCTURE]])*Tableau13[MONTANT PROPOSE POUR L''ACTION])=0,"",SUMPRODUCT((Tableau13[NOM DE LA STRUCTURE]=Tableau13[[#This Row],[NOM DE LA STRUCTURE]])*Tableau13[MONTANT PROPOSE POUR L''ACTION]))</f>
        <v/>
      </c>
      <c r="W1070" s="79"/>
    </row>
    <row r="1071" spans="1:23" ht="33" hidden="1" customHeight="1" x14ac:dyDescent="0.25">
      <c r="A1071" s="13"/>
      <c r="B1071" s="84"/>
      <c r="C1071" s="1"/>
      <c r="D1071" s="36">
        <f>_xlfn.XLOOKUP(C1071,'Export Action'!$A$3:$A$1999,'Export Action'!$X$3:$X$1999)</f>
        <v>0</v>
      </c>
      <c r="E1071" s="1"/>
      <c r="F1071" s="1"/>
      <c r="G1071" s="68"/>
      <c r="H1071" s="71"/>
      <c r="I1071" s="71"/>
      <c r="J1071" s="1"/>
      <c r="K1071" s="1"/>
      <c r="L1071" s="1"/>
      <c r="M1071" s="5"/>
      <c r="N1071" s="5"/>
      <c r="O1071" s="5"/>
      <c r="P1071" s="31"/>
      <c r="Q1071" s="1"/>
      <c r="R1071" s="64" t="str">
        <f>IF(OR(_xlfn.XLOOKUP(C1071,'Export Action'!$A$3:$A$1999,'Export Action'!$AO$3:$AO$1999)="Communes ZRR./bassins de vie pop &gt; 50% ZRR",_xlfn.XLOOKUP(C1071,'Export Action'!$A$3:$A$1999,'Export Action'!$AO$3:$AO$1999)="Contrats de relance et de transition écologique (CRTE) rural"),"Oui","Non")</f>
        <v>Non</v>
      </c>
      <c r="S1071" s="73"/>
      <c r="T1071" s="74">
        <f t="shared" si="18"/>
        <v>79</v>
      </c>
      <c r="U1071" s="75"/>
      <c r="V1071" s="8" t="str" cm="1">
        <f t="array" ref="V1071">IF(SUMPRODUCT((Tableau13[NOM DE LA STRUCTURE]=Tableau13[[#This Row],[NOM DE LA STRUCTURE]])*Tableau13[MONTANT PROPOSE POUR L''ACTION])=0,"",SUMPRODUCT((Tableau13[NOM DE LA STRUCTURE]=Tableau13[[#This Row],[NOM DE LA STRUCTURE]])*Tableau13[MONTANT PROPOSE POUR L''ACTION]))</f>
        <v/>
      </c>
      <c r="W1071" s="79"/>
    </row>
    <row r="1072" spans="1:23" ht="33" hidden="1" customHeight="1" x14ac:dyDescent="0.25">
      <c r="A1072" s="13"/>
      <c r="B1072" s="84"/>
      <c r="C1072" s="1"/>
      <c r="D1072" s="36">
        <f>_xlfn.XLOOKUP(C1072,'Export Action'!$A$3:$A$1999,'Export Action'!$X$3:$X$1999)</f>
        <v>0</v>
      </c>
      <c r="E1072" s="1"/>
      <c r="F1072" s="1"/>
      <c r="G1072" s="68"/>
      <c r="H1072" s="71"/>
      <c r="I1072" s="71"/>
      <c r="J1072" s="1"/>
      <c r="K1072" s="1"/>
      <c r="L1072" s="1"/>
      <c r="M1072" s="5"/>
      <c r="N1072" s="5"/>
      <c r="O1072" s="5"/>
      <c r="P1072" s="31"/>
      <c r="Q1072" s="1"/>
      <c r="R1072" s="64" t="str">
        <f>IF(OR(_xlfn.XLOOKUP(C1072,'Export Action'!$A$3:$A$1999,'Export Action'!$AO$3:$AO$1999)="Communes ZRR./bassins de vie pop &gt; 50% ZRR",_xlfn.XLOOKUP(C1072,'Export Action'!$A$3:$A$1999,'Export Action'!$AO$3:$AO$1999)="Contrats de relance et de transition écologique (CRTE) rural"),"Oui","Non")</f>
        <v>Non</v>
      </c>
      <c r="S1072" s="73"/>
      <c r="T1072" s="74">
        <f t="shared" si="18"/>
        <v>79</v>
      </c>
      <c r="U1072" s="75"/>
      <c r="V1072" s="8" t="str" cm="1">
        <f t="array" ref="V1072">IF(SUMPRODUCT((Tableau13[NOM DE LA STRUCTURE]=Tableau13[[#This Row],[NOM DE LA STRUCTURE]])*Tableau13[MONTANT PROPOSE POUR L''ACTION])=0,"",SUMPRODUCT((Tableau13[NOM DE LA STRUCTURE]=Tableau13[[#This Row],[NOM DE LA STRUCTURE]])*Tableau13[MONTANT PROPOSE POUR L''ACTION]))</f>
        <v/>
      </c>
      <c r="W1072" s="79"/>
    </row>
    <row r="1073" spans="1:23" ht="33" hidden="1" customHeight="1" x14ac:dyDescent="0.25">
      <c r="A1073" s="13"/>
      <c r="B1073" s="84"/>
      <c r="C1073" s="1"/>
      <c r="D1073" s="36">
        <f>_xlfn.XLOOKUP(C1073,'Export Action'!$A$3:$A$1999,'Export Action'!$X$3:$X$1999)</f>
        <v>0</v>
      </c>
      <c r="E1073" s="1"/>
      <c r="F1073" s="1"/>
      <c r="G1073" s="68"/>
      <c r="H1073" s="71"/>
      <c r="I1073" s="71"/>
      <c r="J1073" s="1"/>
      <c r="K1073" s="1"/>
      <c r="L1073" s="1"/>
      <c r="M1073" s="5"/>
      <c r="N1073" s="5"/>
      <c r="O1073" s="5"/>
      <c r="P1073" s="31"/>
      <c r="Q1073" s="1"/>
      <c r="R1073" s="64" t="str">
        <f>IF(OR(_xlfn.XLOOKUP(C1073,'Export Action'!$A$3:$A$1999,'Export Action'!$AO$3:$AO$1999)="Communes ZRR./bassins de vie pop &gt; 50% ZRR",_xlfn.XLOOKUP(C1073,'Export Action'!$A$3:$A$1999,'Export Action'!$AO$3:$AO$1999)="Contrats de relance et de transition écologique (CRTE) rural"),"Oui","Non")</f>
        <v>Non</v>
      </c>
      <c r="S1073" s="73"/>
      <c r="T1073" s="74">
        <f t="shared" si="18"/>
        <v>79</v>
      </c>
      <c r="U1073" s="75"/>
      <c r="V1073" s="8" t="str" cm="1">
        <f t="array" ref="V1073">IF(SUMPRODUCT((Tableau13[NOM DE LA STRUCTURE]=Tableau13[[#This Row],[NOM DE LA STRUCTURE]])*Tableau13[MONTANT PROPOSE POUR L''ACTION])=0,"",SUMPRODUCT((Tableau13[NOM DE LA STRUCTURE]=Tableau13[[#This Row],[NOM DE LA STRUCTURE]])*Tableau13[MONTANT PROPOSE POUR L''ACTION]))</f>
        <v/>
      </c>
      <c r="W1073" s="79"/>
    </row>
    <row r="1074" spans="1:23" ht="33" hidden="1" customHeight="1" x14ac:dyDescent="0.25">
      <c r="A1074" s="13"/>
      <c r="B1074" s="84"/>
      <c r="C1074" s="1"/>
      <c r="D1074" s="36">
        <f>_xlfn.XLOOKUP(C1074,'Export Action'!$A$3:$A$1999,'Export Action'!$X$3:$X$1999)</f>
        <v>0</v>
      </c>
      <c r="E1074" s="1"/>
      <c r="F1074" s="1"/>
      <c r="G1074" s="68"/>
      <c r="H1074" s="71"/>
      <c r="I1074" s="71"/>
      <c r="J1074" s="1"/>
      <c r="K1074" s="1"/>
      <c r="L1074" s="1"/>
      <c r="M1074" s="5"/>
      <c r="N1074" s="5"/>
      <c r="O1074" s="5"/>
      <c r="P1074" s="31"/>
      <c r="Q1074" s="1"/>
      <c r="R1074" s="64" t="str">
        <f>IF(OR(_xlfn.XLOOKUP(C1074,'Export Action'!$A$3:$A$1999,'Export Action'!$AO$3:$AO$1999)="Communes ZRR./bassins de vie pop &gt; 50% ZRR",_xlfn.XLOOKUP(C1074,'Export Action'!$A$3:$A$1999,'Export Action'!$AO$3:$AO$1999)="Contrats de relance et de transition écologique (CRTE) rural"),"Oui","Non")</f>
        <v>Non</v>
      </c>
      <c r="S1074" s="73"/>
      <c r="T1074" s="74">
        <f t="shared" si="18"/>
        <v>79</v>
      </c>
      <c r="U1074" s="75"/>
      <c r="V1074" s="8" t="str" cm="1">
        <f t="array" ref="V1074">IF(SUMPRODUCT((Tableau13[NOM DE LA STRUCTURE]=Tableau13[[#This Row],[NOM DE LA STRUCTURE]])*Tableau13[MONTANT PROPOSE POUR L''ACTION])=0,"",SUMPRODUCT((Tableau13[NOM DE LA STRUCTURE]=Tableau13[[#This Row],[NOM DE LA STRUCTURE]])*Tableau13[MONTANT PROPOSE POUR L''ACTION]))</f>
        <v/>
      </c>
      <c r="W1074" s="79"/>
    </row>
    <row r="1075" spans="1:23" ht="33" hidden="1" customHeight="1" x14ac:dyDescent="0.25">
      <c r="A1075" s="13"/>
      <c r="B1075" s="84"/>
      <c r="C1075" s="1"/>
      <c r="D1075" s="36">
        <f>_xlfn.XLOOKUP(C1075,'Export Action'!$A$3:$A$1999,'Export Action'!$X$3:$X$1999)</f>
        <v>0</v>
      </c>
      <c r="E1075" s="1"/>
      <c r="F1075" s="1"/>
      <c r="G1075" s="68"/>
      <c r="H1075" s="71"/>
      <c r="I1075" s="71"/>
      <c r="J1075" s="1"/>
      <c r="K1075" s="1"/>
      <c r="L1075" s="1"/>
      <c r="M1075" s="5"/>
      <c r="N1075" s="5"/>
      <c r="O1075" s="5"/>
      <c r="P1075" s="31"/>
      <c r="Q1075" s="1"/>
      <c r="R1075" s="64" t="str">
        <f>IF(OR(_xlfn.XLOOKUP(C1075,'Export Action'!$A$3:$A$1999,'Export Action'!$AO$3:$AO$1999)="Communes ZRR./bassins de vie pop &gt; 50% ZRR",_xlfn.XLOOKUP(C1075,'Export Action'!$A$3:$A$1999,'Export Action'!$AO$3:$AO$1999)="Contrats de relance et de transition écologique (CRTE) rural"),"Oui","Non")</f>
        <v>Non</v>
      </c>
      <c r="S1075" s="73"/>
      <c r="T1075" s="74">
        <f t="shared" si="18"/>
        <v>79</v>
      </c>
      <c r="U1075" s="75"/>
      <c r="V1075" s="8" t="str" cm="1">
        <f t="array" ref="V1075">IF(SUMPRODUCT((Tableau13[NOM DE LA STRUCTURE]=Tableau13[[#This Row],[NOM DE LA STRUCTURE]])*Tableau13[MONTANT PROPOSE POUR L''ACTION])=0,"",SUMPRODUCT((Tableau13[NOM DE LA STRUCTURE]=Tableau13[[#This Row],[NOM DE LA STRUCTURE]])*Tableau13[MONTANT PROPOSE POUR L''ACTION]))</f>
        <v/>
      </c>
      <c r="W1075" s="79"/>
    </row>
    <row r="1076" spans="1:23" ht="33" hidden="1" customHeight="1" x14ac:dyDescent="0.25">
      <c r="A1076" s="13"/>
      <c r="B1076" s="84"/>
      <c r="C1076" s="1"/>
      <c r="D1076" s="36">
        <f>_xlfn.XLOOKUP(C1076,'Export Action'!$A$3:$A$1999,'Export Action'!$X$3:$X$1999)</f>
        <v>0</v>
      </c>
      <c r="E1076" s="1"/>
      <c r="F1076" s="1"/>
      <c r="G1076" s="68"/>
      <c r="H1076" s="71"/>
      <c r="I1076" s="71"/>
      <c r="J1076" s="1"/>
      <c r="K1076" s="1"/>
      <c r="L1076" s="1"/>
      <c r="M1076" s="5"/>
      <c r="N1076" s="5"/>
      <c r="O1076" s="5"/>
      <c r="P1076" s="31"/>
      <c r="Q1076" s="1"/>
      <c r="R1076" s="64" t="str">
        <f>IF(OR(_xlfn.XLOOKUP(C1076,'Export Action'!$A$3:$A$1999,'Export Action'!$AO$3:$AO$1999)="Communes ZRR./bassins de vie pop &gt; 50% ZRR",_xlfn.XLOOKUP(C1076,'Export Action'!$A$3:$A$1999,'Export Action'!$AO$3:$AO$1999)="Contrats de relance et de transition écologique (CRTE) rural"),"Oui","Non")</f>
        <v>Non</v>
      </c>
      <c r="S1076" s="73"/>
      <c r="T1076" s="74">
        <f t="shared" si="18"/>
        <v>79</v>
      </c>
      <c r="U1076" s="75"/>
      <c r="V1076" s="8" t="str" cm="1">
        <f t="array" ref="V1076">IF(SUMPRODUCT((Tableau13[NOM DE LA STRUCTURE]=Tableau13[[#This Row],[NOM DE LA STRUCTURE]])*Tableau13[MONTANT PROPOSE POUR L''ACTION])=0,"",SUMPRODUCT((Tableau13[NOM DE LA STRUCTURE]=Tableau13[[#This Row],[NOM DE LA STRUCTURE]])*Tableau13[MONTANT PROPOSE POUR L''ACTION]))</f>
        <v/>
      </c>
      <c r="W1076" s="79"/>
    </row>
    <row r="1077" spans="1:23" ht="33" hidden="1" customHeight="1" x14ac:dyDescent="0.25">
      <c r="A1077" s="13"/>
      <c r="B1077" s="84"/>
      <c r="C1077" s="1"/>
      <c r="D1077" s="36">
        <f>_xlfn.XLOOKUP(C1077,'Export Action'!$A$3:$A$1999,'Export Action'!$X$3:$X$1999)</f>
        <v>0</v>
      </c>
      <c r="E1077" s="1"/>
      <c r="F1077" s="1"/>
      <c r="G1077" s="68"/>
      <c r="H1077" s="71"/>
      <c r="I1077" s="71"/>
      <c r="J1077" s="1"/>
      <c r="K1077" s="1"/>
      <c r="L1077" s="1"/>
      <c r="M1077" s="5"/>
      <c r="N1077" s="5"/>
      <c r="O1077" s="5"/>
      <c r="P1077" s="31"/>
      <c r="Q1077" s="1"/>
      <c r="R1077" s="64" t="str">
        <f>IF(OR(_xlfn.XLOOKUP(C1077,'Export Action'!$A$3:$A$1999,'Export Action'!$AO$3:$AO$1999)="Communes ZRR./bassins de vie pop &gt; 50% ZRR",_xlfn.XLOOKUP(C1077,'Export Action'!$A$3:$A$1999,'Export Action'!$AO$3:$AO$1999)="Contrats de relance et de transition écologique (CRTE) rural"),"Oui","Non")</f>
        <v>Non</v>
      </c>
      <c r="S1077" s="73"/>
      <c r="T1077" s="74">
        <f t="shared" si="18"/>
        <v>79</v>
      </c>
      <c r="U1077" s="75"/>
      <c r="V1077" s="8" t="str" cm="1">
        <f t="array" ref="V1077">IF(SUMPRODUCT((Tableau13[NOM DE LA STRUCTURE]=Tableau13[[#This Row],[NOM DE LA STRUCTURE]])*Tableau13[MONTANT PROPOSE POUR L''ACTION])=0,"",SUMPRODUCT((Tableau13[NOM DE LA STRUCTURE]=Tableau13[[#This Row],[NOM DE LA STRUCTURE]])*Tableau13[MONTANT PROPOSE POUR L''ACTION]))</f>
        <v/>
      </c>
      <c r="W1077" s="79"/>
    </row>
    <row r="1078" spans="1:23" ht="33" hidden="1" customHeight="1" x14ac:dyDescent="0.25">
      <c r="A1078" s="13"/>
      <c r="B1078" s="84"/>
      <c r="C1078" s="1"/>
      <c r="D1078" s="36">
        <f>_xlfn.XLOOKUP(C1078,'Export Action'!$A$3:$A$1999,'Export Action'!$X$3:$X$1999)</f>
        <v>0</v>
      </c>
      <c r="E1078" s="1"/>
      <c r="F1078" s="1"/>
      <c r="G1078" s="68"/>
      <c r="H1078" s="71"/>
      <c r="I1078" s="71"/>
      <c r="J1078" s="1"/>
      <c r="K1078" s="1"/>
      <c r="L1078" s="1"/>
      <c r="M1078" s="5"/>
      <c r="N1078" s="5"/>
      <c r="O1078" s="5"/>
      <c r="P1078" s="31"/>
      <c r="Q1078" s="1"/>
      <c r="R1078" s="64" t="str">
        <f>IF(OR(_xlfn.XLOOKUP(C1078,'Export Action'!$A$3:$A$1999,'Export Action'!$AO$3:$AO$1999)="Communes ZRR./bassins de vie pop &gt; 50% ZRR",_xlfn.XLOOKUP(C1078,'Export Action'!$A$3:$A$1999,'Export Action'!$AO$3:$AO$1999)="Contrats de relance et de transition écologique (CRTE) rural"),"Oui","Non")</f>
        <v>Non</v>
      </c>
      <c r="S1078" s="73"/>
      <c r="T1078" s="74">
        <f t="shared" si="18"/>
        <v>79</v>
      </c>
      <c r="U1078" s="75"/>
      <c r="V1078" s="8" t="str" cm="1">
        <f t="array" ref="V1078">IF(SUMPRODUCT((Tableau13[NOM DE LA STRUCTURE]=Tableau13[[#This Row],[NOM DE LA STRUCTURE]])*Tableau13[MONTANT PROPOSE POUR L''ACTION])=0,"",SUMPRODUCT((Tableau13[NOM DE LA STRUCTURE]=Tableau13[[#This Row],[NOM DE LA STRUCTURE]])*Tableau13[MONTANT PROPOSE POUR L''ACTION]))</f>
        <v/>
      </c>
      <c r="W1078" s="79"/>
    </row>
    <row r="1079" spans="1:23" ht="33" hidden="1" customHeight="1" x14ac:dyDescent="0.25">
      <c r="A1079" s="13"/>
      <c r="B1079" s="84"/>
      <c r="C1079" s="1"/>
      <c r="D1079" s="36">
        <f>_xlfn.XLOOKUP(C1079,'Export Action'!$A$3:$A$1999,'Export Action'!$X$3:$X$1999)</f>
        <v>0</v>
      </c>
      <c r="E1079" s="1"/>
      <c r="F1079" s="1"/>
      <c r="G1079" s="68"/>
      <c r="H1079" s="71"/>
      <c r="I1079" s="71"/>
      <c r="J1079" s="1"/>
      <c r="K1079" s="1"/>
      <c r="L1079" s="1"/>
      <c r="M1079" s="5"/>
      <c r="N1079" s="5"/>
      <c r="O1079" s="5"/>
      <c r="P1079" s="31"/>
      <c r="Q1079" s="1"/>
      <c r="R1079" s="64" t="str">
        <f>IF(OR(_xlfn.XLOOKUP(C1079,'Export Action'!$A$3:$A$1999,'Export Action'!$AO$3:$AO$1999)="Communes ZRR./bassins de vie pop &gt; 50% ZRR",_xlfn.XLOOKUP(C1079,'Export Action'!$A$3:$A$1999,'Export Action'!$AO$3:$AO$1999)="Contrats de relance et de transition écologique (CRTE) rural"),"Oui","Non")</f>
        <v>Non</v>
      </c>
      <c r="S1079" s="73"/>
      <c r="T1079" s="74">
        <f t="shared" si="18"/>
        <v>79</v>
      </c>
      <c r="U1079" s="75"/>
      <c r="V1079" s="8" t="str" cm="1">
        <f t="array" ref="V1079">IF(SUMPRODUCT((Tableau13[NOM DE LA STRUCTURE]=Tableau13[[#This Row],[NOM DE LA STRUCTURE]])*Tableau13[MONTANT PROPOSE POUR L''ACTION])=0,"",SUMPRODUCT((Tableau13[NOM DE LA STRUCTURE]=Tableau13[[#This Row],[NOM DE LA STRUCTURE]])*Tableau13[MONTANT PROPOSE POUR L''ACTION]))</f>
        <v/>
      </c>
      <c r="W1079" s="79"/>
    </row>
    <row r="1080" spans="1:23" ht="33" hidden="1" customHeight="1" x14ac:dyDescent="0.25">
      <c r="A1080" s="13"/>
      <c r="B1080" s="84"/>
      <c r="C1080" s="1"/>
      <c r="D1080" s="36">
        <f>_xlfn.XLOOKUP(C1080,'Export Action'!$A$3:$A$1999,'Export Action'!$X$3:$X$1999)</f>
        <v>0</v>
      </c>
      <c r="E1080" s="1"/>
      <c r="F1080" s="1"/>
      <c r="G1080" s="68"/>
      <c r="H1080" s="71"/>
      <c r="I1080" s="71"/>
      <c r="J1080" s="1"/>
      <c r="K1080" s="1"/>
      <c r="L1080" s="1"/>
      <c r="M1080" s="5"/>
      <c r="N1080" s="5"/>
      <c r="O1080" s="5"/>
      <c r="P1080" s="31"/>
      <c r="Q1080" s="1"/>
      <c r="R1080" s="64" t="str">
        <f>IF(OR(_xlfn.XLOOKUP(C1080,'Export Action'!$A$3:$A$1999,'Export Action'!$AO$3:$AO$1999)="Communes ZRR./bassins de vie pop &gt; 50% ZRR",_xlfn.XLOOKUP(C1080,'Export Action'!$A$3:$A$1999,'Export Action'!$AO$3:$AO$1999)="Contrats de relance et de transition écologique (CRTE) rural"),"Oui","Non")</f>
        <v>Non</v>
      </c>
      <c r="S1080" s="73"/>
      <c r="T1080" s="74">
        <f t="shared" si="18"/>
        <v>79</v>
      </c>
      <c r="U1080" s="75"/>
      <c r="V1080" s="8" t="str" cm="1">
        <f t="array" ref="V1080">IF(SUMPRODUCT((Tableau13[NOM DE LA STRUCTURE]=Tableau13[[#This Row],[NOM DE LA STRUCTURE]])*Tableau13[MONTANT PROPOSE POUR L''ACTION])=0,"",SUMPRODUCT((Tableau13[NOM DE LA STRUCTURE]=Tableau13[[#This Row],[NOM DE LA STRUCTURE]])*Tableau13[MONTANT PROPOSE POUR L''ACTION]))</f>
        <v/>
      </c>
      <c r="W1080" s="79"/>
    </row>
    <row r="1081" spans="1:23" ht="33" hidden="1" customHeight="1" x14ac:dyDescent="0.25">
      <c r="A1081" s="13"/>
      <c r="B1081" s="84"/>
      <c r="C1081" s="1"/>
      <c r="D1081" s="36">
        <f>_xlfn.XLOOKUP(C1081,'Export Action'!$A$3:$A$1999,'Export Action'!$X$3:$X$1999)</f>
        <v>0</v>
      </c>
      <c r="E1081" s="1"/>
      <c r="F1081" s="1"/>
      <c r="G1081" s="68"/>
      <c r="H1081" s="71"/>
      <c r="I1081" s="71"/>
      <c r="J1081" s="1"/>
      <c r="K1081" s="1"/>
      <c r="L1081" s="1"/>
      <c r="M1081" s="5"/>
      <c r="N1081" s="5"/>
      <c r="O1081" s="5"/>
      <c r="P1081" s="31"/>
      <c r="Q1081" s="1"/>
      <c r="R1081" s="64" t="str">
        <f>IF(OR(_xlfn.XLOOKUP(C1081,'Export Action'!$A$3:$A$1999,'Export Action'!$AO$3:$AO$1999)="Communes ZRR./bassins de vie pop &gt; 50% ZRR",_xlfn.XLOOKUP(C1081,'Export Action'!$A$3:$A$1999,'Export Action'!$AO$3:$AO$1999)="Contrats de relance et de transition écologique (CRTE) rural"),"Oui","Non")</f>
        <v>Non</v>
      </c>
      <c r="S1081" s="73"/>
      <c r="T1081" s="74">
        <f t="shared" si="18"/>
        <v>79</v>
      </c>
      <c r="U1081" s="75"/>
      <c r="V1081" s="8" t="str" cm="1">
        <f t="array" ref="V1081">IF(SUMPRODUCT((Tableau13[NOM DE LA STRUCTURE]=Tableau13[[#This Row],[NOM DE LA STRUCTURE]])*Tableau13[MONTANT PROPOSE POUR L''ACTION])=0,"",SUMPRODUCT((Tableau13[NOM DE LA STRUCTURE]=Tableau13[[#This Row],[NOM DE LA STRUCTURE]])*Tableau13[MONTANT PROPOSE POUR L''ACTION]))</f>
        <v/>
      </c>
      <c r="W1081" s="79"/>
    </row>
    <row r="1082" spans="1:23" ht="33" hidden="1" customHeight="1" x14ac:dyDescent="0.25">
      <c r="A1082" s="13"/>
      <c r="B1082" s="84"/>
      <c r="C1082" s="1"/>
      <c r="D1082" s="36">
        <f>_xlfn.XLOOKUP(C1082,'Export Action'!$A$3:$A$1999,'Export Action'!$X$3:$X$1999)</f>
        <v>0</v>
      </c>
      <c r="E1082" s="1"/>
      <c r="F1082" s="1"/>
      <c r="G1082" s="68"/>
      <c r="H1082" s="71"/>
      <c r="I1082" s="71"/>
      <c r="J1082" s="1"/>
      <c r="K1082" s="1"/>
      <c r="L1082" s="1"/>
      <c r="M1082" s="5"/>
      <c r="N1082" s="5"/>
      <c r="O1082" s="5"/>
      <c r="P1082" s="31"/>
      <c r="Q1082" s="1"/>
      <c r="R1082" s="64" t="str">
        <f>IF(OR(_xlfn.XLOOKUP(C1082,'Export Action'!$A$3:$A$1999,'Export Action'!$AO$3:$AO$1999)="Communes ZRR./bassins de vie pop &gt; 50% ZRR",_xlfn.XLOOKUP(C1082,'Export Action'!$A$3:$A$1999,'Export Action'!$AO$3:$AO$1999)="Contrats de relance et de transition écologique (CRTE) rural"),"Oui","Non")</f>
        <v>Non</v>
      </c>
      <c r="S1082" s="73"/>
      <c r="T1082" s="74">
        <f t="shared" si="18"/>
        <v>79</v>
      </c>
      <c r="U1082" s="75"/>
      <c r="V1082" s="8" t="str" cm="1">
        <f t="array" ref="V1082">IF(SUMPRODUCT((Tableau13[NOM DE LA STRUCTURE]=Tableau13[[#This Row],[NOM DE LA STRUCTURE]])*Tableau13[MONTANT PROPOSE POUR L''ACTION])=0,"",SUMPRODUCT((Tableau13[NOM DE LA STRUCTURE]=Tableau13[[#This Row],[NOM DE LA STRUCTURE]])*Tableau13[MONTANT PROPOSE POUR L''ACTION]))</f>
        <v/>
      </c>
      <c r="W1082" s="79"/>
    </row>
    <row r="1083" spans="1:23" ht="33" hidden="1" customHeight="1" x14ac:dyDescent="0.25">
      <c r="A1083" s="13"/>
      <c r="B1083" s="84"/>
      <c r="C1083" s="1"/>
      <c r="D1083" s="36">
        <f>_xlfn.XLOOKUP(C1083,'Export Action'!$A$3:$A$1999,'Export Action'!$X$3:$X$1999)</f>
        <v>0</v>
      </c>
      <c r="E1083" s="1"/>
      <c r="F1083" s="1"/>
      <c r="G1083" s="68"/>
      <c r="H1083" s="71"/>
      <c r="I1083" s="71"/>
      <c r="J1083" s="1"/>
      <c r="K1083" s="1"/>
      <c r="L1083" s="1"/>
      <c r="M1083" s="5"/>
      <c r="N1083" s="5"/>
      <c r="O1083" s="5"/>
      <c r="P1083" s="31"/>
      <c r="Q1083" s="1"/>
      <c r="R1083" s="64" t="str">
        <f>IF(OR(_xlfn.XLOOKUP(C1083,'Export Action'!$A$3:$A$1999,'Export Action'!$AO$3:$AO$1999)="Communes ZRR./bassins de vie pop &gt; 50% ZRR",_xlfn.XLOOKUP(C1083,'Export Action'!$A$3:$A$1999,'Export Action'!$AO$3:$AO$1999)="Contrats de relance et de transition écologique (CRTE) rural"),"Oui","Non")</f>
        <v>Non</v>
      </c>
      <c r="S1083" s="73"/>
      <c r="T1083" s="74">
        <f t="shared" si="18"/>
        <v>79</v>
      </c>
      <c r="U1083" s="75"/>
      <c r="V1083" s="8" t="str" cm="1">
        <f t="array" ref="V1083">IF(SUMPRODUCT((Tableau13[NOM DE LA STRUCTURE]=Tableau13[[#This Row],[NOM DE LA STRUCTURE]])*Tableau13[MONTANT PROPOSE POUR L''ACTION])=0,"",SUMPRODUCT((Tableau13[NOM DE LA STRUCTURE]=Tableau13[[#This Row],[NOM DE LA STRUCTURE]])*Tableau13[MONTANT PROPOSE POUR L''ACTION]))</f>
        <v/>
      </c>
      <c r="W1083" s="79"/>
    </row>
    <row r="1084" spans="1:23" ht="33" hidden="1" customHeight="1" x14ac:dyDescent="0.25">
      <c r="A1084" s="13"/>
      <c r="B1084" s="84"/>
      <c r="C1084" s="1"/>
      <c r="D1084" s="36">
        <f>_xlfn.XLOOKUP(C1084,'Export Action'!$A$3:$A$1999,'Export Action'!$X$3:$X$1999)</f>
        <v>0</v>
      </c>
      <c r="E1084" s="1"/>
      <c r="F1084" s="1"/>
      <c r="G1084" s="68"/>
      <c r="H1084" s="71"/>
      <c r="I1084" s="71"/>
      <c r="J1084" s="1"/>
      <c r="K1084" s="1"/>
      <c r="L1084" s="1"/>
      <c r="M1084" s="5"/>
      <c r="N1084" s="5"/>
      <c r="O1084" s="5"/>
      <c r="P1084" s="31"/>
      <c r="Q1084" s="1"/>
      <c r="R1084" s="64" t="str">
        <f>IF(OR(_xlfn.XLOOKUP(C1084,'Export Action'!$A$3:$A$1999,'Export Action'!$AO$3:$AO$1999)="Communes ZRR./bassins de vie pop &gt; 50% ZRR",_xlfn.XLOOKUP(C1084,'Export Action'!$A$3:$A$1999,'Export Action'!$AO$3:$AO$1999)="Contrats de relance et de transition écologique (CRTE) rural"),"Oui","Non")</f>
        <v>Non</v>
      </c>
      <c r="S1084" s="73"/>
      <c r="T1084" s="74">
        <f t="shared" si="18"/>
        <v>79</v>
      </c>
      <c r="U1084" s="75"/>
      <c r="V1084" s="8" t="str" cm="1">
        <f t="array" ref="V1084">IF(SUMPRODUCT((Tableau13[NOM DE LA STRUCTURE]=Tableau13[[#This Row],[NOM DE LA STRUCTURE]])*Tableau13[MONTANT PROPOSE POUR L''ACTION])=0,"",SUMPRODUCT((Tableau13[NOM DE LA STRUCTURE]=Tableau13[[#This Row],[NOM DE LA STRUCTURE]])*Tableau13[MONTANT PROPOSE POUR L''ACTION]))</f>
        <v/>
      </c>
      <c r="W1084" s="79"/>
    </row>
    <row r="1085" spans="1:23" ht="33" hidden="1" customHeight="1" x14ac:dyDescent="0.25">
      <c r="A1085" s="13"/>
      <c r="B1085" s="84"/>
      <c r="C1085" s="1"/>
      <c r="D1085" s="36">
        <f>_xlfn.XLOOKUP(C1085,'Export Action'!$A$3:$A$1999,'Export Action'!$X$3:$X$1999)</f>
        <v>0</v>
      </c>
      <c r="E1085" s="1"/>
      <c r="F1085" s="1"/>
      <c r="G1085" s="68"/>
      <c r="H1085" s="71"/>
      <c r="I1085" s="71"/>
      <c r="J1085" s="1"/>
      <c r="K1085" s="1"/>
      <c r="L1085" s="1"/>
      <c r="M1085" s="5"/>
      <c r="N1085" s="5"/>
      <c r="O1085" s="5"/>
      <c r="P1085" s="31"/>
      <c r="Q1085" s="1"/>
      <c r="R1085" s="64" t="str">
        <f>IF(OR(_xlfn.XLOOKUP(C1085,'Export Action'!$A$3:$A$1999,'Export Action'!$AO$3:$AO$1999)="Communes ZRR./bassins de vie pop &gt; 50% ZRR",_xlfn.XLOOKUP(C1085,'Export Action'!$A$3:$A$1999,'Export Action'!$AO$3:$AO$1999)="Contrats de relance et de transition écologique (CRTE) rural"),"Oui","Non")</f>
        <v>Non</v>
      </c>
      <c r="S1085" s="73"/>
      <c r="T1085" s="74">
        <f t="shared" si="18"/>
        <v>79</v>
      </c>
      <c r="U1085" s="75"/>
      <c r="V1085" s="8" t="str" cm="1">
        <f t="array" ref="V1085">IF(SUMPRODUCT((Tableau13[NOM DE LA STRUCTURE]=Tableau13[[#This Row],[NOM DE LA STRUCTURE]])*Tableau13[MONTANT PROPOSE POUR L''ACTION])=0,"",SUMPRODUCT((Tableau13[NOM DE LA STRUCTURE]=Tableau13[[#This Row],[NOM DE LA STRUCTURE]])*Tableau13[MONTANT PROPOSE POUR L''ACTION]))</f>
        <v/>
      </c>
      <c r="W1085" s="79"/>
    </row>
    <row r="1086" spans="1:23" ht="33" hidden="1" customHeight="1" x14ac:dyDescent="0.25">
      <c r="A1086" s="13"/>
      <c r="B1086" s="84"/>
      <c r="C1086" s="1"/>
      <c r="D1086" s="36">
        <f>_xlfn.XLOOKUP(C1086,'Export Action'!$A$3:$A$1999,'Export Action'!$X$3:$X$1999)</f>
        <v>0</v>
      </c>
      <c r="E1086" s="1"/>
      <c r="F1086" s="1"/>
      <c r="G1086" s="68"/>
      <c r="H1086" s="71"/>
      <c r="I1086" s="71"/>
      <c r="J1086" s="1"/>
      <c r="K1086" s="1"/>
      <c r="L1086" s="1"/>
      <c r="M1086" s="5"/>
      <c r="N1086" s="5"/>
      <c r="O1086" s="5"/>
      <c r="P1086" s="31"/>
      <c r="Q1086" s="1"/>
      <c r="R1086" s="64" t="str">
        <f>IF(OR(_xlfn.XLOOKUP(C1086,'Export Action'!$A$3:$A$1999,'Export Action'!$AO$3:$AO$1999)="Communes ZRR./bassins de vie pop &gt; 50% ZRR",_xlfn.XLOOKUP(C1086,'Export Action'!$A$3:$A$1999,'Export Action'!$AO$3:$AO$1999)="Contrats de relance et de transition écologique (CRTE) rural"),"Oui","Non")</f>
        <v>Non</v>
      </c>
      <c r="S1086" s="73"/>
      <c r="T1086" s="74">
        <f t="shared" si="18"/>
        <v>79</v>
      </c>
      <c r="U1086" s="75"/>
      <c r="V1086" s="8" t="str" cm="1">
        <f t="array" ref="V1086">IF(SUMPRODUCT((Tableau13[NOM DE LA STRUCTURE]=Tableau13[[#This Row],[NOM DE LA STRUCTURE]])*Tableau13[MONTANT PROPOSE POUR L''ACTION])=0,"",SUMPRODUCT((Tableau13[NOM DE LA STRUCTURE]=Tableau13[[#This Row],[NOM DE LA STRUCTURE]])*Tableau13[MONTANT PROPOSE POUR L''ACTION]))</f>
        <v/>
      </c>
      <c r="W1086" s="79"/>
    </row>
    <row r="1087" spans="1:23" ht="33" hidden="1" customHeight="1" x14ac:dyDescent="0.25">
      <c r="A1087" s="13"/>
      <c r="B1087" s="84"/>
      <c r="C1087" s="1"/>
      <c r="D1087" s="36">
        <f>_xlfn.XLOOKUP(C1087,'Export Action'!$A$3:$A$1999,'Export Action'!$X$3:$X$1999)</f>
        <v>0</v>
      </c>
      <c r="E1087" s="1"/>
      <c r="F1087" s="1"/>
      <c r="G1087" s="68"/>
      <c r="H1087" s="71"/>
      <c r="I1087" s="71"/>
      <c r="J1087" s="1"/>
      <c r="K1087" s="1"/>
      <c r="L1087" s="1"/>
      <c r="M1087" s="5"/>
      <c r="N1087" s="5"/>
      <c r="O1087" s="5"/>
      <c r="P1087" s="31"/>
      <c r="Q1087" s="1"/>
      <c r="R1087" s="64" t="str">
        <f>IF(OR(_xlfn.XLOOKUP(C1087,'Export Action'!$A$3:$A$1999,'Export Action'!$AO$3:$AO$1999)="Communes ZRR./bassins de vie pop &gt; 50% ZRR",_xlfn.XLOOKUP(C1087,'Export Action'!$A$3:$A$1999,'Export Action'!$AO$3:$AO$1999)="Contrats de relance et de transition écologique (CRTE) rural"),"Oui","Non")</f>
        <v>Non</v>
      </c>
      <c r="S1087" s="73"/>
      <c r="T1087" s="74">
        <f t="shared" si="18"/>
        <v>79</v>
      </c>
      <c r="U1087" s="75"/>
      <c r="V1087" s="8" t="str" cm="1">
        <f t="array" ref="V1087">IF(SUMPRODUCT((Tableau13[NOM DE LA STRUCTURE]=Tableau13[[#This Row],[NOM DE LA STRUCTURE]])*Tableau13[MONTANT PROPOSE POUR L''ACTION])=0,"",SUMPRODUCT((Tableau13[NOM DE LA STRUCTURE]=Tableau13[[#This Row],[NOM DE LA STRUCTURE]])*Tableau13[MONTANT PROPOSE POUR L''ACTION]))</f>
        <v/>
      </c>
      <c r="W1087" s="79"/>
    </row>
    <row r="1088" spans="1:23" ht="33" hidden="1" customHeight="1" x14ac:dyDescent="0.25">
      <c r="A1088" s="13"/>
      <c r="B1088" s="84"/>
      <c r="C1088" s="1"/>
      <c r="D1088" s="36">
        <f>_xlfn.XLOOKUP(C1088,'Export Action'!$A$3:$A$1999,'Export Action'!$X$3:$X$1999)</f>
        <v>0</v>
      </c>
      <c r="E1088" s="1"/>
      <c r="F1088" s="1"/>
      <c r="G1088" s="68"/>
      <c r="H1088" s="71"/>
      <c r="I1088" s="71"/>
      <c r="J1088" s="1"/>
      <c r="K1088" s="1"/>
      <c r="L1088" s="1"/>
      <c r="M1088" s="5"/>
      <c r="N1088" s="5"/>
      <c r="O1088" s="5"/>
      <c r="P1088" s="31"/>
      <c r="Q1088" s="1"/>
      <c r="R1088" s="64" t="str">
        <f>IF(OR(_xlfn.XLOOKUP(C1088,'Export Action'!$A$3:$A$1999,'Export Action'!$AO$3:$AO$1999)="Communes ZRR./bassins de vie pop &gt; 50% ZRR",_xlfn.XLOOKUP(C1088,'Export Action'!$A$3:$A$1999,'Export Action'!$AO$3:$AO$1999)="Contrats de relance et de transition écologique (CRTE) rural"),"Oui","Non")</f>
        <v>Non</v>
      </c>
      <c r="S1088" s="73"/>
      <c r="T1088" s="74">
        <f t="shared" si="18"/>
        <v>79</v>
      </c>
      <c r="U1088" s="75"/>
      <c r="V1088" s="8" t="str" cm="1">
        <f t="array" ref="V1088">IF(SUMPRODUCT((Tableau13[NOM DE LA STRUCTURE]=Tableau13[[#This Row],[NOM DE LA STRUCTURE]])*Tableau13[MONTANT PROPOSE POUR L''ACTION])=0,"",SUMPRODUCT((Tableau13[NOM DE LA STRUCTURE]=Tableau13[[#This Row],[NOM DE LA STRUCTURE]])*Tableau13[MONTANT PROPOSE POUR L''ACTION]))</f>
        <v/>
      </c>
      <c r="W1088" s="79"/>
    </row>
    <row r="1089" spans="1:23" ht="33" hidden="1" customHeight="1" x14ac:dyDescent="0.25">
      <c r="A1089" s="13"/>
      <c r="B1089" s="84"/>
      <c r="C1089" s="1"/>
      <c r="D1089" s="36">
        <f>_xlfn.XLOOKUP(C1089,'Export Action'!$A$3:$A$1999,'Export Action'!$X$3:$X$1999)</f>
        <v>0</v>
      </c>
      <c r="E1089" s="1"/>
      <c r="F1089" s="1"/>
      <c r="G1089" s="68"/>
      <c r="H1089" s="71"/>
      <c r="I1089" s="71"/>
      <c r="J1089" s="1"/>
      <c r="K1089" s="1"/>
      <c r="L1089" s="1"/>
      <c r="M1089" s="5"/>
      <c r="N1089" s="5"/>
      <c r="O1089" s="5"/>
      <c r="P1089" s="31"/>
      <c r="Q1089" s="1"/>
      <c r="R1089" s="64" t="str">
        <f>IF(OR(_xlfn.XLOOKUP(C1089,'Export Action'!$A$3:$A$1999,'Export Action'!$AO$3:$AO$1999)="Communes ZRR./bassins de vie pop &gt; 50% ZRR",_xlfn.XLOOKUP(C1089,'Export Action'!$A$3:$A$1999,'Export Action'!$AO$3:$AO$1999)="Contrats de relance et de transition écologique (CRTE) rural"),"Oui","Non")</f>
        <v>Non</v>
      </c>
      <c r="S1089" s="73"/>
      <c r="T1089" s="74">
        <f t="shared" si="18"/>
        <v>79</v>
      </c>
      <c r="U1089" s="75"/>
      <c r="V1089" s="8" t="str" cm="1">
        <f t="array" ref="V1089">IF(SUMPRODUCT((Tableau13[NOM DE LA STRUCTURE]=Tableau13[[#This Row],[NOM DE LA STRUCTURE]])*Tableau13[MONTANT PROPOSE POUR L''ACTION])=0,"",SUMPRODUCT((Tableau13[NOM DE LA STRUCTURE]=Tableau13[[#This Row],[NOM DE LA STRUCTURE]])*Tableau13[MONTANT PROPOSE POUR L''ACTION]))</f>
        <v/>
      </c>
      <c r="W1089" s="79"/>
    </row>
    <row r="1090" spans="1:23" ht="33" hidden="1" customHeight="1" x14ac:dyDescent="0.25">
      <c r="A1090" s="13"/>
      <c r="B1090" s="84"/>
      <c r="C1090" s="1"/>
      <c r="D1090" s="36">
        <f>_xlfn.XLOOKUP(C1090,'Export Action'!$A$3:$A$1999,'Export Action'!$X$3:$X$1999)</f>
        <v>0</v>
      </c>
      <c r="E1090" s="1"/>
      <c r="F1090" s="1"/>
      <c r="G1090" s="68"/>
      <c r="H1090" s="71"/>
      <c r="I1090" s="71"/>
      <c r="J1090" s="1"/>
      <c r="K1090" s="1"/>
      <c r="L1090" s="1"/>
      <c r="M1090" s="5"/>
      <c r="N1090" s="5"/>
      <c r="O1090" s="5"/>
      <c r="P1090" s="31"/>
      <c r="Q1090" s="1"/>
      <c r="R1090" s="64" t="str">
        <f>IF(OR(_xlfn.XLOOKUP(C1090,'Export Action'!$A$3:$A$1999,'Export Action'!$AO$3:$AO$1999)="Communes ZRR./bassins de vie pop &gt; 50% ZRR",_xlfn.XLOOKUP(C1090,'Export Action'!$A$3:$A$1999,'Export Action'!$AO$3:$AO$1999)="Contrats de relance et de transition écologique (CRTE) rural"),"Oui","Non")</f>
        <v>Non</v>
      </c>
      <c r="S1090" s="73"/>
      <c r="T1090" s="74">
        <f t="shared" si="18"/>
        <v>79</v>
      </c>
      <c r="U1090" s="75"/>
      <c r="V1090" s="8" t="str" cm="1">
        <f t="array" ref="V1090">IF(SUMPRODUCT((Tableau13[NOM DE LA STRUCTURE]=Tableau13[[#This Row],[NOM DE LA STRUCTURE]])*Tableau13[MONTANT PROPOSE POUR L''ACTION])=0,"",SUMPRODUCT((Tableau13[NOM DE LA STRUCTURE]=Tableau13[[#This Row],[NOM DE LA STRUCTURE]])*Tableau13[MONTANT PROPOSE POUR L''ACTION]))</f>
        <v/>
      </c>
      <c r="W1090" s="79"/>
    </row>
    <row r="1091" spans="1:23" ht="33" hidden="1" customHeight="1" x14ac:dyDescent="0.25">
      <c r="A1091" s="13"/>
      <c r="B1091" s="84"/>
      <c r="C1091" s="1"/>
      <c r="D1091" s="36">
        <f>_xlfn.XLOOKUP(C1091,'Export Action'!$A$3:$A$1999,'Export Action'!$X$3:$X$1999)</f>
        <v>0</v>
      </c>
      <c r="E1091" s="1"/>
      <c r="F1091" s="1"/>
      <c r="G1091" s="68"/>
      <c r="H1091" s="71"/>
      <c r="I1091" s="71"/>
      <c r="J1091" s="1"/>
      <c r="K1091" s="1"/>
      <c r="L1091" s="1"/>
      <c r="M1091" s="5"/>
      <c r="N1091" s="5"/>
      <c r="O1091" s="5"/>
      <c r="P1091" s="31"/>
      <c r="Q1091" s="1"/>
      <c r="R1091" s="64" t="str">
        <f>IF(OR(_xlfn.XLOOKUP(C1091,'Export Action'!$A$3:$A$1999,'Export Action'!$AO$3:$AO$1999)="Communes ZRR./bassins de vie pop &gt; 50% ZRR",_xlfn.XLOOKUP(C1091,'Export Action'!$A$3:$A$1999,'Export Action'!$AO$3:$AO$1999)="Contrats de relance et de transition écologique (CRTE) rural"),"Oui","Non")</f>
        <v>Non</v>
      </c>
      <c r="S1091" s="73"/>
      <c r="T1091" s="74">
        <f t="shared" si="18"/>
        <v>79</v>
      </c>
      <c r="U1091" s="75"/>
      <c r="V1091" s="8" t="str" cm="1">
        <f t="array" ref="V1091">IF(SUMPRODUCT((Tableau13[NOM DE LA STRUCTURE]=Tableau13[[#This Row],[NOM DE LA STRUCTURE]])*Tableau13[MONTANT PROPOSE POUR L''ACTION])=0,"",SUMPRODUCT((Tableau13[NOM DE LA STRUCTURE]=Tableau13[[#This Row],[NOM DE LA STRUCTURE]])*Tableau13[MONTANT PROPOSE POUR L''ACTION]))</f>
        <v/>
      </c>
      <c r="W1091" s="79"/>
    </row>
    <row r="1092" spans="1:23" ht="33" hidden="1" customHeight="1" x14ac:dyDescent="0.25">
      <c r="A1092" s="13"/>
      <c r="B1092" s="84"/>
      <c r="C1092" s="1"/>
      <c r="D1092" s="36">
        <f>_xlfn.XLOOKUP(C1092,'Export Action'!$A$3:$A$1999,'Export Action'!$X$3:$X$1999)</f>
        <v>0</v>
      </c>
      <c r="E1092" s="1"/>
      <c r="F1092" s="1"/>
      <c r="G1092" s="68"/>
      <c r="H1092" s="71"/>
      <c r="I1092" s="71"/>
      <c r="J1092" s="1"/>
      <c r="K1092" s="1"/>
      <c r="L1092" s="1"/>
      <c r="M1092" s="5"/>
      <c r="N1092" s="5"/>
      <c r="O1092" s="5"/>
      <c r="P1092" s="31"/>
      <c r="Q1092" s="1"/>
      <c r="R1092" s="64" t="str">
        <f>IF(OR(_xlfn.XLOOKUP(C1092,'Export Action'!$A$3:$A$1999,'Export Action'!$AO$3:$AO$1999)="Communes ZRR./bassins de vie pop &gt; 50% ZRR",_xlfn.XLOOKUP(C1092,'Export Action'!$A$3:$A$1999,'Export Action'!$AO$3:$AO$1999)="Contrats de relance et de transition écologique (CRTE) rural"),"Oui","Non")</f>
        <v>Non</v>
      </c>
      <c r="S1092" s="73"/>
      <c r="T1092" s="74">
        <f t="shared" si="18"/>
        <v>79</v>
      </c>
      <c r="U1092" s="75"/>
      <c r="V1092" s="8" t="str" cm="1">
        <f t="array" ref="V1092">IF(SUMPRODUCT((Tableau13[NOM DE LA STRUCTURE]=Tableau13[[#This Row],[NOM DE LA STRUCTURE]])*Tableau13[MONTANT PROPOSE POUR L''ACTION])=0,"",SUMPRODUCT((Tableau13[NOM DE LA STRUCTURE]=Tableau13[[#This Row],[NOM DE LA STRUCTURE]])*Tableau13[MONTANT PROPOSE POUR L''ACTION]))</f>
        <v/>
      </c>
      <c r="W1092" s="79"/>
    </row>
    <row r="1093" spans="1:23" ht="33" hidden="1" customHeight="1" x14ac:dyDescent="0.25">
      <c r="A1093" s="13"/>
      <c r="B1093" s="84"/>
      <c r="C1093" s="1"/>
      <c r="D1093" s="36">
        <f>_xlfn.XLOOKUP(C1093,'Export Action'!$A$3:$A$1999,'Export Action'!$X$3:$X$1999)</f>
        <v>0</v>
      </c>
      <c r="E1093" s="1"/>
      <c r="F1093" s="1"/>
      <c r="G1093" s="68"/>
      <c r="H1093" s="71"/>
      <c r="I1093" s="71"/>
      <c r="J1093" s="1"/>
      <c r="K1093" s="1"/>
      <c r="L1093" s="1"/>
      <c r="M1093" s="5"/>
      <c r="N1093" s="5"/>
      <c r="O1093" s="5"/>
      <c r="P1093" s="31"/>
      <c r="Q1093" s="1"/>
      <c r="R1093" s="64" t="str">
        <f>IF(OR(_xlfn.XLOOKUP(C1093,'Export Action'!$A$3:$A$1999,'Export Action'!$AO$3:$AO$1999)="Communes ZRR./bassins de vie pop &gt; 50% ZRR",_xlfn.XLOOKUP(C1093,'Export Action'!$A$3:$A$1999,'Export Action'!$AO$3:$AO$1999)="Contrats de relance et de transition écologique (CRTE) rural"),"Oui","Non")</f>
        <v>Non</v>
      </c>
      <c r="S1093" s="73"/>
      <c r="T1093" s="74">
        <f t="shared" si="18"/>
        <v>79</v>
      </c>
      <c r="U1093" s="75"/>
      <c r="V1093" s="8" t="str" cm="1">
        <f t="array" ref="V1093">IF(SUMPRODUCT((Tableau13[NOM DE LA STRUCTURE]=Tableau13[[#This Row],[NOM DE LA STRUCTURE]])*Tableau13[MONTANT PROPOSE POUR L''ACTION])=0,"",SUMPRODUCT((Tableau13[NOM DE LA STRUCTURE]=Tableau13[[#This Row],[NOM DE LA STRUCTURE]])*Tableau13[MONTANT PROPOSE POUR L''ACTION]))</f>
        <v/>
      </c>
      <c r="W1093" s="79"/>
    </row>
    <row r="1094" spans="1:23" ht="33" hidden="1" customHeight="1" x14ac:dyDescent="0.25">
      <c r="A1094" s="13"/>
      <c r="B1094" s="84"/>
      <c r="C1094" s="1"/>
      <c r="D1094" s="36">
        <f>_xlfn.XLOOKUP(C1094,'Export Action'!$A$3:$A$1999,'Export Action'!$X$3:$X$1999)</f>
        <v>0</v>
      </c>
      <c r="E1094" s="1"/>
      <c r="F1094" s="1"/>
      <c r="G1094" s="68"/>
      <c r="H1094" s="71"/>
      <c r="I1094" s="71"/>
      <c r="J1094" s="1"/>
      <c r="K1094" s="1"/>
      <c r="L1094" s="1"/>
      <c r="M1094" s="5"/>
      <c r="N1094" s="5"/>
      <c r="O1094" s="5"/>
      <c r="P1094" s="31"/>
      <c r="Q1094" s="1"/>
      <c r="R1094" s="64" t="str">
        <f>IF(OR(_xlfn.XLOOKUP(C1094,'Export Action'!$A$3:$A$1999,'Export Action'!$AO$3:$AO$1999)="Communes ZRR./bassins de vie pop &gt; 50% ZRR",_xlfn.XLOOKUP(C1094,'Export Action'!$A$3:$A$1999,'Export Action'!$AO$3:$AO$1999)="Contrats de relance et de transition écologique (CRTE) rural"),"Oui","Non")</f>
        <v>Non</v>
      </c>
      <c r="S1094" s="73"/>
      <c r="T1094" s="74">
        <f t="shared" si="18"/>
        <v>79</v>
      </c>
      <c r="U1094" s="75"/>
      <c r="V1094" s="8" t="str" cm="1">
        <f t="array" ref="V1094">IF(SUMPRODUCT((Tableau13[NOM DE LA STRUCTURE]=Tableau13[[#This Row],[NOM DE LA STRUCTURE]])*Tableau13[MONTANT PROPOSE POUR L''ACTION])=0,"",SUMPRODUCT((Tableau13[NOM DE LA STRUCTURE]=Tableau13[[#This Row],[NOM DE LA STRUCTURE]])*Tableau13[MONTANT PROPOSE POUR L''ACTION]))</f>
        <v/>
      </c>
      <c r="W1094" s="79"/>
    </row>
    <row r="1095" spans="1:23" ht="33" hidden="1" customHeight="1" x14ac:dyDescent="0.25">
      <c r="A1095" s="13"/>
      <c r="B1095" s="84"/>
      <c r="C1095" s="1"/>
      <c r="D1095" s="36">
        <f>_xlfn.XLOOKUP(C1095,'Export Action'!$A$3:$A$1999,'Export Action'!$X$3:$X$1999)</f>
        <v>0</v>
      </c>
      <c r="E1095" s="1"/>
      <c r="F1095" s="1"/>
      <c r="G1095" s="68"/>
      <c r="H1095" s="71"/>
      <c r="I1095" s="71"/>
      <c r="J1095" s="1"/>
      <c r="K1095" s="1"/>
      <c r="L1095" s="1"/>
      <c r="M1095" s="5"/>
      <c r="N1095" s="5"/>
      <c r="O1095" s="5"/>
      <c r="P1095" s="31"/>
      <c r="Q1095" s="1"/>
      <c r="R1095" s="64" t="str">
        <f>IF(OR(_xlfn.XLOOKUP(C1095,'Export Action'!$A$3:$A$1999,'Export Action'!$AO$3:$AO$1999)="Communes ZRR./bassins de vie pop &gt; 50% ZRR",_xlfn.XLOOKUP(C1095,'Export Action'!$A$3:$A$1999,'Export Action'!$AO$3:$AO$1999)="Contrats de relance et de transition écologique (CRTE) rural"),"Oui","Non")</f>
        <v>Non</v>
      </c>
      <c r="S1095" s="73"/>
      <c r="T1095" s="74">
        <f t="shared" si="18"/>
        <v>79</v>
      </c>
      <c r="U1095" s="75"/>
      <c r="V1095" s="8" t="str" cm="1">
        <f t="array" ref="V1095">IF(SUMPRODUCT((Tableau13[NOM DE LA STRUCTURE]=Tableau13[[#This Row],[NOM DE LA STRUCTURE]])*Tableau13[MONTANT PROPOSE POUR L''ACTION])=0,"",SUMPRODUCT((Tableau13[NOM DE LA STRUCTURE]=Tableau13[[#This Row],[NOM DE LA STRUCTURE]])*Tableau13[MONTANT PROPOSE POUR L''ACTION]))</f>
        <v/>
      </c>
      <c r="W1095" s="79"/>
    </row>
    <row r="1096" spans="1:23" ht="33" hidden="1" customHeight="1" x14ac:dyDescent="0.25">
      <c r="A1096" s="13"/>
      <c r="B1096" s="84"/>
      <c r="C1096" s="1"/>
      <c r="D1096" s="36">
        <f>_xlfn.XLOOKUP(C1096,'Export Action'!$A$3:$A$1999,'Export Action'!$X$3:$X$1999)</f>
        <v>0</v>
      </c>
      <c r="E1096" s="1"/>
      <c r="F1096" s="1"/>
      <c r="G1096" s="68"/>
      <c r="H1096" s="71"/>
      <c r="I1096" s="71"/>
      <c r="J1096" s="1"/>
      <c r="K1096" s="1"/>
      <c r="L1096" s="1"/>
      <c r="M1096" s="5"/>
      <c r="N1096" s="5"/>
      <c r="O1096" s="5"/>
      <c r="P1096" s="31"/>
      <c r="Q1096" s="1"/>
      <c r="R1096" s="64" t="str">
        <f>IF(OR(_xlfn.XLOOKUP(C1096,'Export Action'!$A$3:$A$1999,'Export Action'!$AO$3:$AO$1999)="Communes ZRR./bassins de vie pop &gt; 50% ZRR",_xlfn.XLOOKUP(C1096,'Export Action'!$A$3:$A$1999,'Export Action'!$AO$3:$AO$1999)="Contrats de relance et de transition écologique (CRTE) rural"),"Oui","Non")</f>
        <v>Non</v>
      </c>
      <c r="S1096" s="73"/>
      <c r="T1096" s="74">
        <f t="shared" si="18"/>
        <v>79</v>
      </c>
      <c r="U1096" s="75"/>
      <c r="V1096" s="8" t="str" cm="1">
        <f t="array" ref="V1096">IF(SUMPRODUCT((Tableau13[NOM DE LA STRUCTURE]=Tableau13[[#This Row],[NOM DE LA STRUCTURE]])*Tableau13[MONTANT PROPOSE POUR L''ACTION])=0,"",SUMPRODUCT((Tableau13[NOM DE LA STRUCTURE]=Tableau13[[#This Row],[NOM DE LA STRUCTURE]])*Tableau13[MONTANT PROPOSE POUR L''ACTION]))</f>
        <v/>
      </c>
      <c r="W1096" s="79"/>
    </row>
    <row r="1097" spans="1:23" ht="33" hidden="1" customHeight="1" x14ac:dyDescent="0.25">
      <c r="A1097" s="13"/>
      <c r="B1097" s="84"/>
      <c r="C1097" s="1"/>
      <c r="D1097" s="36">
        <f>_xlfn.XLOOKUP(C1097,'Export Action'!$A$3:$A$1999,'Export Action'!$X$3:$X$1999)</f>
        <v>0</v>
      </c>
      <c r="E1097" s="1"/>
      <c r="F1097" s="1"/>
      <c r="G1097" s="68"/>
      <c r="H1097" s="71"/>
      <c r="I1097" s="71"/>
      <c r="J1097" s="1"/>
      <c r="K1097" s="1"/>
      <c r="L1097" s="1"/>
      <c r="M1097" s="5"/>
      <c r="N1097" s="5"/>
      <c r="O1097" s="5"/>
      <c r="P1097" s="31"/>
      <c r="Q1097" s="1"/>
      <c r="R1097" s="64" t="str">
        <f>IF(OR(_xlfn.XLOOKUP(C1097,'Export Action'!$A$3:$A$1999,'Export Action'!$AO$3:$AO$1999)="Communes ZRR./bassins de vie pop &gt; 50% ZRR",_xlfn.XLOOKUP(C1097,'Export Action'!$A$3:$A$1999,'Export Action'!$AO$3:$AO$1999)="Contrats de relance et de transition écologique (CRTE) rural"),"Oui","Non")</f>
        <v>Non</v>
      </c>
      <c r="S1097" s="73"/>
      <c r="T1097" s="74">
        <f t="shared" si="18"/>
        <v>79</v>
      </c>
      <c r="U1097" s="75"/>
      <c r="V1097" s="8" t="str" cm="1">
        <f t="array" ref="V1097">IF(SUMPRODUCT((Tableau13[NOM DE LA STRUCTURE]=Tableau13[[#This Row],[NOM DE LA STRUCTURE]])*Tableau13[MONTANT PROPOSE POUR L''ACTION])=0,"",SUMPRODUCT((Tableau13[NOM DE LA STRUCTURE]=Tableau13[[#This Row],[NOM DE LA STRUCTURE]])*Tableau13[MONTANT PROPOSE POUR L''ACTION]))</f>
        <v/>
      </c>
      <c r="W1097" s="79"/>
    </row>
    <row r="1098" spans="1:23" ht="33" hidden="1" customHeight="1" x14ac:dyDescent="0.25">
      <c r="A1098" s="13"/>
      <c r="B1098" s="84"/>
      <c r="C1098" s="1"/>
      <c r="D1098" s="36">
        <f>_xlfn.XLOOKUP(C1098,'Export Action'!$A$3:$A$1999,'Export Action'!$X$3:$X$1999)</f>
        <v>0</v>
      </c>
      <c r="E1098" s="1"/>
      <c r="F1098" s="1"/>
      <c r="G1098" s="68"/>
      <c r="H1098" s="71"/>
      <c r="I1098" s="71"/>
      <c r="J1098" s="1"/>
      <c r="K1098" s="1"/>
      <c r="L1098" s="1"/>
      <c r="M1098" s="5"/>
      <c r="N1098" s="5"/>
      <c r="O1098" s="5"/>
      <c r="P1098" s="31"/>
      <c r="Q1098" s="1"/>
      <c r="R1098" s="64" t="str">
        <f>IF(OR(_xlfn.XLOOKUP(C1098,'Export Action'!$A$3:$A$1999,'Export Action'!$AO$3:$AO$1999)="Communes ZRR./bassins de vie pop &gt; 50% ZRR",_xlfn.XLOOKUP(C1098,'Export Action'!$A$3:$A$1999,'Export Action'!$AO$3:$AO$1999)="Contrats de relance et de transition écologique (CRTE) rural"),"Oui","Non")</f>
        <v>Non</v>
      </c>
      <c r="S1098" s="73"/>
      <c r="T1098" s="74">
        <f t="shared" si="18"/>
        <v>79</v>
      </c>
      <c r="U1098" s="75"/>
      <c r="V1098" s="8" t="str" cm="1">
        <f t="array" ref="V1098">IF(SUMPRODUCT((Tableau13[NOM DE LA STRUCTURE]=Tableau13[[#This Row],[NOM DE LA STRUCTURE]])*Tableau13[MONTANT PROPOSE POUR L''ACTION])=0,"",SUMPRODUCT((Tableau13[NOM DE LA STRUCTURE]=Tableau13[[#This Row],[NOM DE LA STRUCTURE]])*Tableau13[MONTANT PROPOSE POUR L''ACTION]))</f>
        <v/>
      </c>
      <c r="W1098" s="79"/>
    </row>
    <row r="1099" spans="1:23" ht="33" hidden="1" customHeight="1" x14ac:dyDescent="0.25">
      <c r="A1099" s="13"/>
      <c r="B1099" s="84"/>
      <c r="C1099" s="1"/>
      <c r="D1099" s="36">
        <f>_xlfn.XLOOKUP(C1099,'Export Action'!$A$3:$A$1999,'Export Action'!$X$3:$X$1999)</f>
        <v>0</v>
      </c>
      <c r="E1099" s="1"/>
      <c r="F1099" s="1"/>
      <c r="G1099" s="68"/>
      <c r="H1099" s="71"/>
      <c r="I1099" s="71"/>
      <c r="J1099" s="1"/>
      <c r="K1099" s="1"/>
      <c r="L1099" s="1"/>
      <c r="M1099" s="5"/>
      <c r="N1099" s="5"/>
      <c r="O1099" s="5"/>
      <c r="P1099" s="31"/>
      <c r="Q1099" s="1"/>
      <c r="R1099" s="64" t="str">
        <f>IF(OR(_xlfn.XLOOKUP(C1099,'Export Action'!$A$3:$A$1999,'Export Action'!$AO$3:$AO$1999)="Communes ZRR./bassins de vie pop &gt; 50% ZRR",_xlfn.XLOOKUP(C1099,'Export Action'!$A$3:$A$1999,'Export Action'!$AO$3:$AO$1999)="Contrats de relance et de transition écologique (CRTE) rural"),"Oui","Non")</f>
        <v>Non</v>
      </c>
      <c r="S1099" s="73"/>
      <c r="T1099" s="74">
        <f t="shared" si="18"/>
        <v>79</v>
      </c>
      <c r="U1099" s="75"/>
      <c r="V1099" s="8" t="str" cm="1">
        <f t="array" ref="V1099">IF(SUMPRODUCT((Tableau13[NOM DE LA STRUCTURE]=Tableau13[[#This Row],[NOM DE LA STRUCTURE]])*Tableau13[MONTANT PROPOSE POUR L''ACTION])=0,"",SUMPRODUCT((Tableau13[NOM DE LA STRUCTURE]=Tableau13[[#This Row],[NOM DE LA STRUCTURE]])*Tableau13[MONTANT PROPOSE POUR L''ACTION]))</f>
        <v/>
      </c>
      <c r="W1099" s="79"/>
    </row>
    <row r="1100" spans="1:23" ht="33" hidden="1" customHeight="1" x14ac:dyDescent="0.25">
      <c r="A1100" s="13"/>
      <c r="B1100" s="84"/>
      <c r="C1100" s="1"/>
      <c r="D1100" s="36">
        <f>_xlfn.XLOOKUP(C1100,'Export Action'!$A$3:$A$1999,'Export Action'!$X$3:$X$1999)</f>
        <v>0</v>
      </c>
      <c r="E1100" s="1"/>
      <c r="F1100" s="1"/>
      <c r="G1100" s="68"/>
      <c r="H1100" s="71"/>
      <c r="I1100" s="71"/>
      <c r="J1100" s="1"/>
      <c r="K1100" s="1"/>
      <c r="L1100" s="1"/>
      <c r="M1100" s="5"/>
      <c r="N1100" s="5"/>
      <c r="O1100" s="5"/>
      <c r="P1100" s="31"/>
      <c r="Q1100" s="1"/>
      <c r="R1100" s="64" t="str">
        <f>IF(OR(_xlfn.XLOOKUP(C1100,'Export Action'!$A$3:$A$1999,'Export Action'!$AO$3:$AO$1999)="Communes ZRR./bassins de vie pop &gt; 50% ZRR",_xlfn.XLOOKUP(C1100,'Export Action'!$A$3:$A$1999,'Export Action'!$AO$3:$AO$1999)="Contrats de relance et de transition écologique (CRTE) rural"),"Oui","Non")</f>
        <v>Non</v>
      </c>
      <c r="S1100" s="73"/>
      <c r="T1100" s="74">
        <f t="shared" si="18"/>
        <v>79</v>
      </c>
      <c r="U1100" s="75"/>
      <c r="V1100" s="8" t="str" cm="1">
        <f t="array" ref="V1100">IF(SUMPRODUCT((Tableau13[NOM DE LA STRUCTURE]=Tableau13[[#This Row],[NOM DE LA STRUCTURE]])*Tableau13[MONTANT PROPOSE POUR L''ACTION])=0,"",SUMPRODUCT((Tableau13[NOM DE LA STRUCTURE]=Tableau13[[#This Row],[NOM DE LA STRUCTURE]])*Tableau13[MONTANT PROPOSE POUR L''ACTION]))</f>
        <v/>
      </c>
      <c r="W1100" s="79"/>
    </row>
    <row r="1101" spans="1:23" ht="33" hidden="1" customHeight="1" x14ac:dyDescent="0.25">
      <c r="A1101" s="13"/>
      <c r="B1101" s="84"/>
      <c r="C1101" s="1"/>
      <c r="D1101" s="36">
        <f>_xlfn.XLOOKUP(C1101,'Export Action'!$A$3:$A$1999,'Export Action'!$X$3:$X$1999)</f>
        <v>0</v>
      </c>
      <c r="E1101" s="1"/>
      <c r="F1101" s="1"/>
      <c r="G1101" s="68"/>
      <c r="H1101" s="71"/>
      <c r="I1101" s="71"/>
      <c r="J1101" s="1"/>
      <c r="K1101" s="1"/>
      <c r="L1101" s="1"/>
      <c r="M1101" s="5"/>
      <c r="N1101" s="5"/>
      <c r="O1101" s="5"/>
      <c r="P1101" s="31"/>
      <c r="Q1101" s="1"/>
      <c r="R1101" s="64" t="str">
        <f>IF(OR(_xlfn.XLOOKUP(C1101,'Export Action'!$A$3:$A$1999,'Export Action'!$AO$3:$AO$1999)="Communes ZRR./bassins de vie pop &gt; 50% ZRR",_xlfn.XLOOKUP(C1101,'Export Action'!$A$3:$A$1999,'Export Action'!$AO$3:$AO$1999)="Contrats de relance et de transition écologique (CRTE) rural"),"Oui","Non")</f>
        <v>Non</v>
      </c>
      <c r="S1101" s="73"/>
      <c r="T1101" s="74">
        <f t="shared" si="18"/>
        <v>79</v>
      </c>
      <c r="U1101" s="75"/>
      <c r="V1101" s="8" t="str" cm="1">
        <f t="array" ref="V1101">IF(SUMPRODUCT((Tableau13[NOM DE LA STRUCTURE]=Tableau13[[#This Row],[NOM DE LA STRUCTURE]])*Tableau13[MONTANT PROPOSE POUR L''ACTION])=0,"",SUMPRODUCT((Tableau13[NOM DE LA STRUCTURE]=Tableau13[[#This Row],[NOM DE LA STRUCTURE]])*Tableau13[MONTANT PROPOSE POUR L''ACTION]))</f>
        <v/>
      </c>
      <c r="W1101" s="79"/>
    </row>
    <row r="1102" spans="1:23" ht="33" hidden="1" customHeight="1" x14ac:dyDescent="0.25">
      <c r="A1102" s="13"/>
      <c r="B1102" s="84"/>
      <c r="C1102" s="1"/>
      <c r="D1102" s="36">
        <f>_xlfn.XLOOKUP(C1102,'Export Action'!$A$3:$A$1999,'Export Action'!$X$3:$X$1999)</f>
        <v>0</v>
      </c>
      <c r="E1102" s="1"/>
      <c r="F1102" s="1"/>
      <c r="G1102" s="68"/>
      <c r="H1102" s="71"/>
      <c r="I1102" s="71"/>
      <c r="J1102" s="1"/>
      <c r="K1102" s="1"/>
      <c r="L1102" s="1"/>
      <c r="M1102" s="5"/>
      <c r="N1102" s="5"/>
      <c r="O1102" s="5"/>
      <c r="P1102" s="31"/>
      <c r="Q1102" s="1"/>
      <c r="R1102" s="64" t="str">
        <f>IF(OR(_xlfn.XLOOKUP(C1102,'Export Action'!$A$3:$A$1999,'Export Action'!$AO$3:$AO$1999)="Communes ZRR./bassins de vie pop &gt; 50% ZRR",_xlfn.XLOOKUP(C1102,'Export Action'!$A$3:$A$1999,'Export Action'!$AO$3:$AO$1999)="Contrats de relance et de transition écologique (CRTE) rural"),"Oui","Non")</f>
        <v>Non</v>
      </c>
      <c r="S1102" s="73"/>
      <c r="T1102" s="74">
        <f t="shared" si="18"/>
        <v>79</v>
      </c>
      <c r="U1102" s="75"/>
      <c r="V1102" s="8" t="str" cm="1">
        <f t="array" ref="V1102">IF(SUMPRODUCT((Tableau13[NOM DE LA STRUCTURE]=Tableau13[[#This Row],[NOM DE LA STRUCTURE]])*Tableau13[MONTANT PROPOSE POUR L''ACTION])=0,"",SUMPRODUCT((Tableau13[NOM DE LA STRUCTURE]=Tableau13[[#This Row],[NOM DE LA STRUCTURE]])*Tableau13[MONTANT PROPOSE POUR L''ACTION]))</f>
        <v/>
      </c>
      <c r="W1102" s="79"/>
    </row>
    <row r="1103" spans="1:23" ht="33" hidden="1" customHeight="1" x14ac:dyDescent="0.25">
      <c r="A1103" s="13"/>
      <c r="B1103" s="84"/>
      <c r="C1103" s="1"/>
      <c r="D1103" s="36">
        <f>_xlfn.XLOOKUP(C1103,'Export Action'!$A$3:$A$1999,'Export Action'!$X$3:$X$1999)</f>
        <v>0</v>
      </c>
      <c r="E1103" s="1"/>
      <c r="F1103" s="1"/>
      <c r="G1103" s="68"/>
      <c r="H1103" s="71"/>
      <c r="I1103" s="71"/>
      <c r="J1103" s="1"/>
      <c r="K1103" s="1"/>
      <c r="L1103" s="1"/>
      <c r="M1103" s="5"/>
      <c r="N1103" s="5"/>
      <c r="O1103" s="5"/>
      <c r="P1103" s="31"/>
      <c r="Q1103" s="1"/>
      <c r="R1103" s="64" t="str">
        <f>IF(OR(_xlfn.XLOOKUP(C1103,'Export Action'!$A$3:$A$1999,'Export Action'!$AO$3:$AO$1999)="Communes ZRR./bassins de vie pop &gt; 50% ZRR",_xlfn.XLOOKUP(C1103,'Export Action'!$A$3:$A$1999,'Export Action'!$AO$3:$AO$1999)="Contrats de relance et de transition écologique (CRTE) rural"),"Oui","Non")</f>
        <v>Non</v>
      </c>
      <c r="S1103" s="73"/>
      <c r="T1103" s="74">
        <f t="shared" si="18"/>
        <v>79</v>
      </c>
      <c r="U1103" s="75"/>
      <c r="V1103" s="8" t="str" cm="1">
        <f t="array" ref="V1103">IF(SUMPRODUCT((Tableau13[NOM DE LA STRUCTURE]=Tableau13[[#This Row],[NOM DE LA STRUCTURE]])*Tableau13[MONTANT PROPOSE POUR L''ACTION])=0,"",SUMPRODUCT((Tableau13[NOM DE LA STRUCTURE]=Tableau13[[#This Row],[NOM DE LA STRUCTURE]])*Tableau13[MONTANT PROPOSE POUR L''ACTION]))</f>
        <v/>
      </c>
      <c r="W1103" s="79"/>
    </row>
    <row r="1104" spans="1:23" ht="33" hidden="1" customHeight="1" x14ac:dyDescent="0.25">
      <c r="A1104" s="13"/>
      <c r="B1104" s="84"/>
      <c r="C1104" s="1"/>
      <c r="D1104" s="36">
        <f>_xlfn.XLOOKUP(C1104,'Export Action'!$A$3:$A$1999,'Export Action'!$X$3:$X$1999)</f>
        <v>0</v>
      </c>
      <c r="E1104" s="1"/>
      <c r="F1104" s="1"/>
      <c r="G1104" s="68"/>
      <c r="H1104" s="71"/>
      <c r="I1104" s="71"/>
      <c r="J1104" s="1"/>
      <c r="K1104" s="1"/>
      <c r="L1104" s="1"/>
      <c r="M1104" s="5"/>
      <c r="N1104" s="5"/>
      <c r="O1104" s="5"/>
      <c r="P1104" s="31"/>
      <c r="Q1104" s="1"/>
      <c r="R1104" s="64" t="str">
        <f>IF(OR(_xlfn.XLOOKUP(C1104,'Export Action'!$A$3:$A$1999,'Export Action'!$AO$3:$AO$1999)="Communes ZRR./bassins de vie pop &gt; 50% ZRR",_xlfn.XLOOKUP(C1104,'Export Action'!$A$3:$A$1999,'Export Action'!$AO$3:$AO$1999)="Contrats de relance et de transition écologique (CRTE) rural"),"Oui","Non")</f>
        <v>Non</v>
      </c>
      <c r="S1104" s="73"/>
      <c r="T1104" s="74">
        <f t="shared" si="18"/>
        <v>79</v>
      </c>
      <c r="U1104" s="75"/>
      <c r="V1104" s="8" t="str" cm="1">
        <f t="array" ref="V1104">IF(SUMPRODUCT((Tableau13[NOM DE LA STRUCTURE]=Tableau13[[#This Row],[NOM DE LA STRUCTURE]])*Tableau13[MONTANT PROPOSE POUR L''ACTION])=0,"",SUMPRODUCT((Tableau13[NOM DE LA STRUCTURE]=Tableau13[[#This Row],[NOM DE LA STRUCTURE]])*Tableau13[MONTANT PROPOSE POUR L''ACTION]))</f>
        <v/>
      </c>
      <c r="W1104" s="79"/>
    </row>
    <row r="1105" spans="1:23" ht="33" hidden="1" customHeight="1" x14ac:dyDescent="0.25">
      <c r="A1105" s="13"/>
      <c r="B1105" s="84"/>
      <c r="C1105" s="1"/>
      <c r="D1105" s="36">
        <f>_xlfn.XLOOKUP(C1105,'Export Action'!$A$3:$A$1999,'Export Action'!$X$3:$X$1999)</f>
        <v>0</v>
      </c>
      <c r="E1105" s="1"/>
      <c r="F1105" s="1"/>
      <c r="G1105" s="68"/>
      <c r="H1105" s="71"/>
      <c r="I1105" s="71"/>
      <c r="J1105" s="1"/>
      <c r="K1105" s="1"/>
      <c r="L1105" s="1"/>
      <c r="M1105" s="5"/>
      <c r="N1105" s="5"/>
      <c r="O1105" s="5"/>
      <c r="P1105" s="31"/>
      <c r="Q1105" s="1"/>
      <c r="R1105" s="64" t="str">
        <f>IF(OR(_xlfn.XLOOKUP(C1105,'Export Action'!$A$3:$A$1999,'Export Action'!$AO$3:$AO$1999)="Communes ZRR./bassins de vie pop &gt; 50% ZRR",_xlfn.XLOOKUP(C1105,'Export Action'!$A$3:$A$1999,'Export Action'!$AO$3:$AO$1999)="Contrats de relance et de transition écologique (CRTE) rural"),"Oui","Non")</f>
        <v>Non</v>
      </c>
      <c r="S1105" s="73"/>
      <c r="T1105" s="74">
        <f t="shared" si="18"/>
        <v>79</v>
      </c>
      <c r="U1105" s="75"/>
      <c r="V1105" s="8" t="str" cm="1">
        <f t="array" ref="V1105">IF(SUMPRODUCT((Tableau13[NOM DE LA STRUCTURE]=Tableau13[[#This Row],[NOM DE LA STRUCTURE]])*Tableau13[MONTANT PROPOSE POUR L''ACTION])=0,"",SUMPRODUCT((Tableau13[NOM DE LA STRUCTURE]=Tableau13[[#This Row],[NOM DE LA STRUCTURE]])*Tableau13[MONTANT PROPOSE POUR L''ACTION]))</f>
        <v/>
      </c>
      <c r="W1105" s="79"/>
    </row>
    <row r="1106" spans="1:23" ht="33" hidden="1" customHeight="1" x14ac:dyDescent="0.25">
      <c r="A1106" s="13"/>
      <c r="B1106" s="84"/>
      <c r="C1106" s="1"/>
      <c r="D1106" s="36">
        <f>_xlfn.XLOOKUP(C1106,'Export Action'!$A$3:$A$1999,'Export Action'!$X$3:$X$1999)</f>
        <v>0</v>
      </c>
      <c r="E1106" s="1"/>
      <c r="F1106" s="1"/>
      <c r="G1106" s="68"/>
      <c r="H1106" s="71"/>
      <c r="I1106" s="71"/>
      <c r="J1106" s="1"/>
      <c r="K1106" s="1"/>
      <c r="L1106" s="1"/>
      <c r="M1106" s="5"/>
      <c r="N1106" s="5"/>
      <c r="O1106" s="5"/>
      <c r="P1106" s="31"/>
      <c r="Q1106" s="1"/>
      <c r="R1106" s="64" t="str">
        <f>IF(OR(_xlfn.XLOOKUP(C1106,'Export Action'!$A$3:$A$1999,'Export Action'!$AO$3:$AO$1999)="Communes ZRR./bassins de vie pop &gt; 50% ZRR",_xlfn.XLOOKUP(C1106,'Export Action'!$A$3:$A$1999,'Export Action'!$AO$3:$AO$1999)="Contrats de relance et de transition écologique (CRTE) rural"),"Oui","Non")</f>
        <v>Non</v>
      </c>
      <c r="S1106" s="73"/>
      <c r="T1106" s="74">
        <f t="shared" si="18"/>
        <v>79</v>
      </c>
      <c r="U1106" s="75"/>
      <c r="V1106" s="8" t="str" cm="1">
        <f t="array" ref="V1106">IF(SUMPRODUCT((Tableau13[NOM DE LA STRUCTURE]=Tableau13[[#This Row],[NOM DE LA STRUCTURE]])*Tableau13[MONTANT PROPOSE POUR L''ACTION])=0,"",SUMPRODUCT((Tableau13[NOM DE LA STRUCTURE]=Tableau13[[#This Row],[NOM DE LA STRUCTURE]])*Tableau13[MONTANT PROPOSE POUR L''ACTION]))</f>
        <v/>
      </c>
      <c r="W1106" s="79"/>
    </row>
    <row r="1107" spans="1:23" ht="33" hidden="1" customHeight="1" x14ac:dyDescent="0.25">
      <c r="A1107" s="13"/>
      <c r="B1107" s="84"/>
      <c r="C1107" s="1"/>
      <c r="D1107" s="36">
        <f>_xlfn.XLOOKUP(C1107,'Export Action'!$A$3:$A$1999,'Export Action'!$X$3:$X$1999)</f>
        <v>0</v>
      </c>
      <c r="E1107" s="1"/>
      <c r="F1107" s="1"/>
      <c r="G1107" s="68"/>
      <c r="H1107" s="71"/>
      <c r="I1107" s="71"/>
      <c r="J1107" s="1"/>
      <c r="K1107" s="1"/>
      <c r="L1107" s="1"/>
      <c r="M1107" s="5"/>
      <c r="N1107" s="5"/>
      <c r="O1107" s="5"/>
      <c r="P1107" s="31"/>
      <c r="Q1107" s="1"/>
      <c r="R1107" s="64" t="str">
        <f>IF(OR(_xlfn.XLOOKUP(C1107,'Export Action'!$A$3:$A$1999,'Export Action'!$AO$3:$AO$1999)="Communes ZRR./bassins de vie pop &gt; 50% ZRR",_xlfn.XLOOKUP(C1107,'Export Action'!$A$3:$A$1999,'Export Action'!$AO$3:$AO$1999)="Contrats de relance et de transition écologique (CRTE) rural"),"Oui","Non")</f>
        <v>Non</v>
      </c>
      <c r="S1107" s="73"/>
      <c r="T1107" s="74">
        <f t="shared" si="18"/>
        <v>79</v>
      </c>
      <c r="U1107" s="75"/>
      <c r="V1107" s="8" t="str" cm="1">
        <f t="array" ref="V1107">IF(SUMPRODUCT((Tableau13[NOM DE LA STRUCTURE]=Tableau13[[#This Row],[NOM DE LA STRUCTURE]])*Tableau13[MONTANT PROPOSE POUR L''ACTION])=0,"",SUMPRODUCT((Tableau13[NOM DE LA STRUCTURE]=Tableau13[[#This Row],[NOM DE LA STRUCTURE]])*Tableau13[MONTANT PROPOSE POUR L''ACTION]))</f>
        <v/>
      </c>
      <c r="W1107" s="79"/>
    </row>
    <row r="1108" spans="1:23" ht="33" hidden="1" customHeight="1" x14ac:dyDescent="0.25">
      <c r="A1108" s="13"/>
      <c r="B1108" s="84"/>
      <c r="C1108" s="1"/>
      <c r="D1108" s="36">
        <f>_xlfn.XLOOKUP(C1108,'Export Action'!$A$3:$A$1999,'Export Action'!$X$3:$X$1999)</f>
        <v>0</v>
      </c>
      <c r="E1108" s="1"/>
      <c r="F1108" s="1"/>
      <c r="G1108" s="68"/>
      <c r="H1108" s="71"/>
      <c r="I1108" s="71"/>
      <c r="J1108" s="1"/>
      <c r="K1108" s="1"/>
      <c r="L1108" s="1"/>
      <c r="M1108" s="5"/>
      <c r="N1108" s="5"/>
      <c r="O1108" s="5"/>
      <c r="P1108" s="31"/>
      <c r="Q1108" s="1"/>
      <c r="R1108" s="64" t="str">
        <f>IF(OR(_xlfn.XLOOKUP(C1108,'Export Action'!$A$3:$A$1999,'Export Action'!$AO$3:$AO$1999)="Communes ZRR./bassins de vie pop &gt; 50% ZRR",_xlfn.XLOOKUP(C1108,'Export Action'!$A$3:$A$1999,'Export Action'!$AO$3:$AO$1999)="Contrats de relance et de transition écologique (CRTE) rural"),"Oui","Non")</f>
        <v>Non</v>
      </c>
      <c r="S1108" s="73"/>
      <c r="T1108" s="74">
        <f t="shared" si="18"/>
        <v>79</v>
      </c>
      <c r="U1108" s="75"/>
      <c r="V1108" s="8" t="str" cm="1">
        <f t="array" ref="V1108">IF(SUMPRODUCT((Tableau13[NOM DE LA STRUCTURE]=Tableau13[[#This Row],[NOM DE LA STRUCTURE]])*Tableau13[MONTANT PROPOSE POUR L''ACTION])=0,"",SUMPRODUCT((Tableau13[NOM DE LA STRUCTURE]=Tableau13[[#This Row],[NOM DE LA STRUCTURE]])*Tableau13[MONTANT PROPOSE POUR L''ACTION]))</f>
        <v/>
      </c>
      <c r="W1108" s="79"/>
    </row>
    <row r="1109" spans="1:23" ht="33" hidden="1" customHeight="1" x14ac:dyDescent="0.25">
      <c r="A1109" s="13"/>
      <c r="B1109" s="84"/>
      <c r="C1109" s="1"/>
      <c r="D1109" s="36">
        <f>_xlfn.XLOOKUP(C1109,'Export Action'!$A$3:$A$1999,'Export Action'!$X$3:$X$1999)</f>
        <v>0</v>
      </c>
      <c r="E1109" s="1"/>
      <c r="F1109" s="1"/>
      <c r="G1109" s="68"/>
      <c r="H1109" s="71"/>
      <c r="I1109" s="71"/>
      <c r="J1109" s="1"/>
      <c r="K1109" s="1"/>
      <c r="L1109" s="1"/>
      <c r="M1109" s="5"/>
      <c r="N1109" s="5"/>
      <c r="O1109" s="5"/>
      <c r="P1109" s="31"/>
      <c r="Q1109" s="1"/>
      <c r="R1109" s="64" t="str">
        <f>IF(OR(_xlfn.XLOOKUP(C1109,'Export Action'!$A$3:$A$1999,'Export Action'!$AO$3:$AO$1999)="Communes ZRR./bassins de vie pop &gt; 50% ZRR",_xlfn.XLOOKUP(C1109,'Export Action'!$A$3:$A$1999,'Export Action'!$AO$3:$AO$1999)="Contrats de relance et de transition écologique (CRTE) rural"),"Oui","Non")</f>
        <v>Non</v>
      </c>
      <c r="S1109" s="73"/>
      <c r="T1109" s="74">
        <f t="shared" si="18"/>
        <v>79</v>
      </c>
      <c r="U1109" s="75"/>
      <c r="V1109" s="8" t="str" cm="1">
        <f t="array" ref="V1109">IF(SUMPRODUCT((Tableau13[NOM DE LA STRUCTURE]=Tableau13[[#This Row],[NOM DE LA STRUCTURE]])*Tableau13[MONTANT PROPOSE POUR L''ACTION])=0,"",SUMPRODUCT((Tableau13[NOM DE LA STRUCTURE]=Tableau13[[#This Row],[NOM DE LA STRUCTURE]])*Tableau13[MONTANT PROPOSE POUR L''ACTION]))</f>
        <v/>
      </c>
      <c r="W1109" s="79"/>
    </row>
    <row r="1110" spans="1:23" ht="33" hidden="1" customHeight="1" x14ac:dyDescent="0.25">
      <c r="A1110" s="13"/>
      <c r="B1110" s="84"/>
      <c r="C1110" s="1"/>
      <c r="D1110" s="36">
        <f>_xlfn.XLOOKUP(C1110,'Export Action'!$A$3:$A$1999,'Export Action'!$X$3:$X$1999)</f>
        <v>0</v>
      </c>
      <c r="E1110" s="1"/>
      <c r="F1110" s="1"/>
      <c r="G1110" s="68"/>
      <c r="H1110" s="71"/>
      <c r="I1110" s="71"/>
      <c r="J1110" s="1"/>
      <c r="K1110" s="1"/>
      <c r="L1110" s="1"/>
      <c r="M1110" s="5"/>
      <c r="N1110" s="5"/>
      <c r="O1110" s="5"/>
      <c r="P1110" s="31"/>
      <c r="Q1110" s="1"/>
      <c r="R1110" s="64" t="str">
        <f>IF(OR(_xlfn.XLOOKUP(C1110,'Export Action'!$A$3:$A$1999,'Export Action'!$AO$3:$AO$1999)="Communes ZRR./bassins de vie pop &gt; 50% ZRR",_xlfn.XLOOKUP(C1110,'Export Action'!$A$3:$A$1999,'Export Action'!$AO$3:$AO$1999)="Contrats de relance et de transition écologique (CRTE) rural"),"Oui","Non")</f>
        <v>Non</v>
      </c>
      <c r="S1110" s="73"/>
      <c r="T1110" s="74">
        <f t="shared" si="18"/>
        <v>79</v>
      </c>
      <c r="U1110" s="75"/>
      <c r="V1110" s="8" t="str" cm="1">
        <f t="array" ref="V1110">IF(SUMPRODUCT((Tableau13[NOM DE LA STRUCTURE]=Tableau13[[#This Row],[NOM DE LA STRUCTURE]])*Tableau13[MONTANT PROPOSE POUR L''ACTION])=0,"",SUMPRODUCT((Tableau13[NOM DE LA STRUCTURE]=Tableau13[[#This Row],[NOM DE LA STRUCTURE]])*Tableau13[MONTANT PROPOSE POUR L''ACTION]))</f>
        <v/>
      </c>
      <c r="W1110" s="79"/>
    </row>
    <row r="1111" spans="1:23" ht="33" hidden="1" customHeight="1" x14ac:dyDescent="0.25">
      <c r="A1111" s="13"/>
      <c r="B1111" s="84"/>
      <c r="C1111" s="1"/>
      <c r="D1111" s="36">
        <f>_xlfn.XLOOKUP(C1111,'Export Action'!$A$3:$A$1999,'Export Action'!$X$3:$X$1999)</f>
        <v>0</v>
      </c>
      <c r="E1111" s="1"/>
      <c r="F1111" s="1"/>
      <c r="G1111" s="68"/>
      <c r="H1111" s="71"/>
      <c r="I1111" s="71"/>
      <c r="J1111" s="1"/>
      <c r="K1111" s="1"/>
      <c r="L1111" s="1"/>
      <c r="M1111" s="5"/>
      <c r="N1111" s="5"/>
      <c r="O1111" s="5"/>
      <c r="P1111" s="31"/>
      <c r="Q1111" s="1"/>
      <c r="R1111" s="64" t="str">
        <f>IF(OR(_xlfn.XLOOKUP(C1111,'Export Action'!$A$3:$A$1999,'Export Action'!$AO$3:$AO$1999)="Communes ZRR./bassins de vie pop &gt; 50% ZRR",_xlfn.XLOOKUP(C1111,'Export Action'!$A$3:$A$1999,'Export Action'!$AO$3:$AO$1999)="Contrats de relance et de transition écologique (CRTE) rural"),"Oui","Non")</f>
        <v>Non</v>
      </c>
      <c r="S1111" s="73"/>
      <c r="T1111" s="74">
        <f t="shared" si="18"/>
        <v>79</v>
      </c>
      <c r="U1111" s="75"/>
      <c r="V1111" s="8" t="str" cm="1">
        <f t="array" ref="V1111">IF(SUMPRODUCT((Tableau13[NOM DE LA STRUCTURE]=Tableau13[[#This Row],[NOM DE LA STRUCTURE]])*Tableau13[MONTANT PROPOSE POUR L''ACTION])=0,"",SUMPRODUCT((Tableau13[NOM DE LA STRUCTURE]=Tableau13[[#This Row],[NOM DE LA STRUCTURE]])*Tableau13[MONTANT PROPOSE POUR L''ACTION]))</f>
        <v/>
      </c>
      <c r="W1111" s="79"/>
    </row>
    <row r="1112" spans="1:23" ht="33" hidden="1" customHeight="1" x14ac:dyDescent="0.25">
      <c r="A1112" s="13"/>
      <c r="B1112" s="84"/>
      <c r="C1112" s="1"/>
      <c r="D1112" s="36">
        <f>_xlfn.XLOOKUP(C1112,'Export Action'!$A$3:$A$1999,'Export Action'!$X$3:$X$1999)</f>
        <v>0</v>
      </c>
      <c r="E1112" s="1"/>
      <c r="F1112" s="1"/>
      <c r="G1112" s="68"/>
      <c r="H1112" s="71"/>
      <c r="I1112" s="71"/>
      <c r="J1112" s="1"/>
      <c r="K1112" s="1"/>
      <c r="L1112" s="1"/>
      <c r="M1112" s="5"/>
      <c r="N1112" s="5"/>
      <c r="O1112" s="5"/>
      <c r="P1112" s="31"/>
      <c r="Q1112" s="1"/>
      <c r="R1112" s="64" t="str">
        <f>IF(OR(_xlfn.XLOOKUP(C1112,'Export Action'!$A$3:$A$1999,'Export Action'!$AO$3:$AO$1999)="Communes ZRR./bassins de vie pop &gt; 50% ZRR",_xlfn.XLOOKUP(C1112,'Export Action'!$A$3:$A$1999,'Export Action'!$AO$3:$AO$1999)="Contrats de relance et de transition écologique (CRTE) rural"),"Oui","Non")</f>
        <v>Non</v>
      </c>
      <c r="S1112" s="73"/>
      <c r="T1112" s="74">
        <f t="shared" si="18"/>
        <v>79</v>
      </c>
      <c r="U1112" s="75"/>
      <c r="V1112" s="8" t="str" cm="1">
        <f t="array" ref="V1112">IF(SUMPRODUCT((Tableau13[NOM DE LA STRUCTURE]=Tableau13[[#This Row],[NOM DE LA STRUCTURE]])*Tableau13[MONTANT PROPOSE POUR L''ACTION])=0,"",SUMPRODUCT((Tableau13[NOM DE LA STRUCTURE]=Tableau13[[#This Row],[NOM DE LA STRUCTURE]])*Tableau13[MONTANT PROPOSE POUR L''ACTION]))</f>
        <v/>
      </c>
      <c r="W1112" s="79"/>
    </row>
    <row r="1113" spans="1:23" ht="33" hidden="1" customHeight="1" x14ac:dyDescent="0.25">
      <c r="A1113" s="13"/>
      <c r="B1113" s="84"/>
      <c r="C1113" s="1"/>
      <c r="D1113" s="36">
        <f>_xlfn.XLOOKUP(C1113,'Export Action'!$A$3:$A$1999,'Export Action'!$X$3:$X$1999)</f>
        <v>0</v>
      </c>
      <c r="E1113" s="1"/>
      <c r="F1113" s="1"/>
      <c r="G1113" s="68"/>
      <c r="H1113" s="71"/>
      <c r="I1113" s="71"/>
      <c r="J1113" s="1"/>
      <c r="K1113" s="1"/>
      <c r="L1113" s="1"/>
      <c r="M1113" s="5"/>
      <c r="N1113" s="5"/>
      <c r="O1113" s="5"/>
      <c r="P1113" s="31"/>
      <c r="Q1113" s="1"/>
      <c r="R1113" s="64" t="str">
        <f>IF(OR(_xlfn.XLOOKUP(C1113,'Export Action'!$A$3:$A$1999,'Export Action'!$AO$3:$AO$1999)="Communes ZRR./bassins de vie pop &gt; 50% ZRR",_xlfn.XLOOKUP(C1113,'Export Action'!$A$3:$A$1999,'Export Action'!$AO$3:$AO$1999)="Contrats de relance et de transition écologique (CRTE) rural"),"Oui","Non")</f>
        <v>Non</v>
      </c>
      <c r="S1113" s="73"/>
      <c r="T1113" s="74">
        <f t="shared" si="18"/>
        <v>79</v>
      </c>
      <c r="U1113" s="75"/>
      <c r="V1113" s="8" t="str" cm="1">
        <f t="array" ref="V1113">IF(SUMPRODUCT((Tableau13[NOM DE LA STRUCTURE]=Tableau13[[#This Row],[NOM DE LA STRUCTURE]])*Tableau13[MONTANT PROPOSE POUR L''ACTION])=0,"",SUMPRODUCT((Tableau13[NOM DE LA STRUCTURE]=Tableau13[[#This Row],[NOM DE LA STRUCTURE]])*Tableau13[MONTANT PROPOSE POUR L''ACTION]))</f>
        <v/>
      </c>
      <c r="W1113" s="79"/>
    </row>
    <row r="1114" spans="1:23" ht="33" hidden="1" customHeight="1" x14ac:dyDescent="0.25">
      <c r="A1114" s="13"/>
      <c r="B1114" s="84"/>
      <c r="C1114" s="1"/>
      <c r="D1114" s="36">
        <f>_xlfn.XLOOKUP(C1114,'Export Action'!$A$3:$A$1999,'Export Action'!$X$3:$X$1999)</f>
        <v>0</v>
      </c>
      <c r="E1114" s="1"/>
      <c r="F1114" s="1"/>
      <c r="G1114" s="68"/>
      <c r="H1114" s="71"/>
      <c r="I1114" s="71"/>
      <c r="J1114" s="1"/>
      <c r="K1114" s="1"/>
      <c r="L1114" s="1"/>
      <c r="M1114" s="5"/>
      <c r="N1114" s="5"/>
      <c r="O1114" s="5"/>
      <c r="P1114" s="31"/>
      <c r="Q1114" s="1"/>
      <c r="R1114" s="64" t="str">
        <f>IF(OR(_xlfn.XLOOKUP(C1114,'Export Action'!$A$3:$A$1999,'Export Action'!$AO$3:$AO$1999)="Communes ZRR./bassins de vie pop &gt; 50% ZRR",_xlfn.XLOOKUP(C1114,'Export Action'!$A$3:$A$1999,'Export Action'!$AO$3:$AO$1999)="Contrats de relance et de transition écologique (CRTE) rural"),"Oui","Non")</f>
        <v>Non</v>
      </c>
      <c r="S1114" s="73"/>
      <c r="T1114" s="74">
        <f t="shared" si="18"/>
        <v>79</v>
      </c>
      <c r="U1114" s="75"/>
      <c r="V1114" s="8" t="str" cm="1">
        <f t="array" ref="V1114">IF(SUMPRODUCT((Tableau13[NOM DE LA STRUCTURE]=Tableau13[[#This Row],[NOM DE LA STRUCTURE]])*Tableau13[MONTANT PROPOSE POUR L''ACTION])=0,"",SUMPRODUCT((Tableau13[NOM DE LA STRUCTURE]=Tableau13[[#This Row],[NOM DE LA STRUCTURE]])*Tableau13[MONTANT PROPOSE POUR L''ACTION]))</f>
        <v/>
      </c>
      <c r="W1114" s="79"/>
    </row>
    <row r="1115" spans="1:23" ht="33" hidden="1" customHeight="1" x14ac:dyDescent="0.25">
      <c r="A1115" s="13"/>
      <c r="B1115" s="84"/>
      <c r="C1115" s="1"/>
      <c r="D1115" s="36">
        <f>_xlfn.XLOOKUP(C1115,'Export Action'!$A$3:$A$1999,'Export Action'!$X$3:$X$1999)</f>
        <v>0</v>
      </c>
      <c r="E1115" s="1"/>
      <c r="F1115" s="1"/>
      <c r="G1115" s="68"/>
      <c r="H1115" s="71"/>
      <c r="I1115" s="71"/>
      <c r="J1115" s="1"/>
      <c r="K1115" s="1"/>
      <c r="L1115" s="1"/>
      <c r="M1115" s="5"/>
      <c r="N1115" s="5"/>
      <c r="O1115" s="5"/>
      <c r="P1115" s="31"/>
      <c r="Q1115" s="1"/>
      <c r="R1115" s="64" t="str">
        <f>IF(OR(_xlfn.XLOOKUP(C1115,'Export Action'!$A$3:$A$1999,'Export Action'!$AO$3:$AO$1999)="Communes ZRR./bassins de vie pop &gt; 50% ZRR",_xlfn.XLOOKUP(C1115,'Export Action'!$A$3:$A$1999,'Export Action'!$AO$3:$AO$1999)="Contrats de relance et de transition écologique (CRTE) rural"),"Oui","Non")</f>
        <v>Non</v>
      </c>
      <c r="S1115" s="73"/>
      <c r="T1115" s="74">
        <f t="shared" si="18"/>
        <v>79</v>
      </c>
      <c r="U1115" s="75"/>
      <c r="V1115" s="8" t="str" cm="1">
        <f t="array" ref="V1115">IF(SUMPRODUCT((Tableau13[NOM DE LA STRUCTURE]=Tableau13[[#This Row],[NOM DE LA STRUCTURE]])*Tableau13[MONTANT PROPOSE POUR L''ACTION])=0,"",SUMPRODUCT((Tableau13[NOM DE LA STRUCTURE]=Tableau13[[#This Row],[NOM DE LA STRUCTURE]])*Tableau13[MONTANT PROPOSE POUR L''ACTION]))</f>
        <v/>
      </c>
      <c r="W1115" s="79"/>
    </row>
    <row r="1116" spans="1:23" ht="33" hidden="1" customHeight="1" x14ac:dyDescent="0.25">
      <c r="A1116" s="13"/>
      <c r="B1116" s="84"/>
      <c r="C1116" s="1"/>
      <c r="D1116" s="36">
        <f>_xlfn.XLOOKUP(C1116,'Export Action'!$A$3:$A$1999,'Export Action'!$X$3:$X$1999)</f>
        <v>0</v>
      </c>
      <c r="E1116" s="1"/>
      <c r="F1116" s="1"/>
      <c r="G1116" s="68"/>
      <c r="H1116" s="71"/>
      <c r="I1116" s="71"/>
      <c r="J1116" s="1"/>
      <c r="K1116" s="1"/>
      <c r="L1116" s="1"/>
      <c r="M1116" s="5"/>
      <c r="N1116" s="5"/>
      <c r="O1116" s="5"/>
      <c r="P1116" s="31"/>
      <c r="Q1116" s="1"/>
      <c r="R1116" s="64" t="str">
        <f>IF(OR(_xlfn.XLOOKUP(C1116,'Export Action'!$A$3:$A$1999,'Export Action'!$AO$3:$AO$1999)="Communes ZRR./bassins de vie pop &gt; 50% ZRR",_xlfn.XLOOKUP(C1116,'Export Action'!$A$3:$A$1999,'Export Action'!$AO$3:$AO$1999)="Contrats de relance et de transition écologique (CRTE) rural"),"Oui","Non")</f>
        <v>Non</v>
      </c>
      <c r="S1116" s="73"/>
      <c r="T1116" s="74">
        <f t="shared" ref="T1116:T1179" si="19">IF(A1116=A1115,T1115,T1115+1)</f>
        <v>79</v>
      </c>
      <c r="U1116" s="75"/>
      <c r="V1116" s="8" t="str" cm="1">
        <f t="array" ref="V1116">IF(SUMPRODUCT((Tableau13[NOM DE LA STRUCTURE]=Tableau13[[#This Row],[NOM DE LA STRUCTURE]])*Tableau13[MONTANT PROPOSE POUR L''ACTION])=0,"",SUMPRODUCT((Tableau13[NOM DE LA STRUCTURE]=Tableau13[[#This Row],[NOM DE LA STRUCTURE]])*Tableau13[MONTANT PROPOSE POUR L''ACTION]))</f>
        <v/>
      </c>
      <c r="W1116" s="79"/>
    </row>
    <row r="1117" spans="1:23" ht="33" hidden="1" customHeight="1" x14ac:dyDescent="0.25">
      <c r="A1117" s="13"/>
      <c r="B1117" s="84"/>
      <c r="C1117" s="1"/>
      <c r="D1117" s="36">
        <f>_xlfn.XLOOKUP(C1117,'Export Action'!$A$3:$A$1999,'Export Action'!$X$3:$X$1999)</f>
        <v>0</v>
      </c>
      <c r="E1117" s="1"/>
      <c r="F1117" s="1"/>
      <c r="G1117" s="68"/>
      <c r="H1117" s="71"/>
      <c r="I1117" s="71"/>
      <c r="J1117" s="1"/>
      <c r="K1117" s="1"/>
      <c r="L1117" s="1"/>
      <c r="M1117" s="5"/>
      <c r="N1117" s="5"/>
      <c r="O1117" s="5"/>
      <c r="P1117" s="31"/>
      <c r="Q1117" s="1"/>
      <c r="R1117" s="64" t="str">
        <f>IF(OR(_xlfn.XLOOKUP(C1117,'Export Action'!$A$3:$A$1999,'Export Action'!$AO$3:$AO$1999)="Communes ZRR./bassins de vie pop &gt; 50% ZRR",_xlfn.XLOOKUP(C1117,'Export Action'!$A$3:$A$1999,'Export Action'!$AO$3:$AO$1999)="Contrats de relance et de transition écologique (CRTE) rural"),"Oui","Non")</f>
        <v>Non</v>
      </c>
      <c r="S1117" s="73"/>
      <c r="T1117" s="74">
        <f t="shared" si="19"/>
        <v>79</v>
      </c>
      <c r="U1117" s="75"/>
      <c r="V1117" s="8" t="str" cm="1">
        <f t="array" ref="V1117">IF(SUMPRODUCT((Tableau13[NOM DE LA STRUCTURE]=Tableau13[[#This Row],[NOM DE LA STRUCTURE]])*Tableau13[MONTANT PROPOSE POUR L''ACTION])=0,"",SUMPRODUCT((Tableau13[NOM DE LA STRUCTURE]=Tableau13[[#This Row],[NOM DE LA STRUCTURE]])*Tableau13[MONTANT PROPOSE POUR L''ACTION]))</f>
        <v/>
      </c>
      <c r="W1117" s="79"/>
    </row>
    <row r="1118" spans="1:23" ht="33" hidden="1" customHeight="1" x14ac:dyDescent="0.25">
      <c r="A1118" s="13"/>
      <c r="B1118" s="84"/>
      <c r="C1118" s="1"/>
      <c r="D1118" s="36">
        <f>_xlfn.XLOOKUP(C1118,'Export Action'!$A$3:$A$1999,'Export Action'!$X$3:$X$1999)</f>
        <v>0</v>
      </c>
      <c r="E1118" s="1"/>
      <c r="F1118" s="1"/>
      <c r="G1118" s="68"/>
      <c r="H1118" s="71"/>
      <c r="I1118" s="71"/>
      <c r="J1118" s="1"/>
      <c r="K1118" s="1"/>
      <c r="L1118" s="1"/>
      <c r="M1118" s="5"/>
      <c r="N1118" s="5"/>
      <c r="O1118" s="5"/>
      <c r="P1118" s="31"/>
      <c r="Q1118" s="1"/>
      <c r="R1118" s="64" t="str">
        <f>IF(OR(_xlfn.XLOOKUP(C1118,'Export Action'!$A$3:$A$1999,'Export Action'!$AO$3:$AO$1999)="Communes ZRR./bassins de vie pop &gt; 50% ZRR",_xlfn.XLOOKUP(C1118,'Export Action'!$A$3:$A$1999,'Export Action'!$AO$3:$AO$1999)="Contrats de relance et de transition écologique (CRTE) rural"),"Oui","Non")</f>
        <v>Non</v>
      </c>
      <c r="S1118" s="73"/>
      <c r="T1118" s="74">
        <f t="shared" si="19"/>
        <v>79</v>
      </c>
      <c r="U1118" s="75"/>
      <c r="V1118" s="8" t="str" cm="1">
        <f t="array" ref="V1118">IF(SUMPRODUCT((Tableau13[NOM DE LA STRUCTURE]=Tableau13[[#This Row],[NOM DE LA STRUCTURE]])*Tableau13[MONTANT PROPOSE POUR L''ACTION])=0,"",SUMPRODUCT((Tableau13[NOM DE LA STRUCTURE]=Tableau13[[#This Row],[NOM DE LA STRUCTURE]])*Tableau13[MONTANT PROPOSE POUR L''ACTION]))</f>
        <v/>
      </c>
      <c r="W1118" s="79"/>
    </row>
    <row r="1119" spans="1:23" ht="33" hidden="1" customHeight="1" x14ac:dyDescent="0.25">
      <c r="A1119" s="13"/>
      <c r="B1119" s="84"/>
      <c r="C1119" s="1"/>
      <c r="D1119" s="36">
        <f>_xlfn.XLOOKUP(C1119,'Export Action'!$A$3:$A$1999,'Export Action'!$X$3:$X$1999)</f>
        <v>0</v>
      </c>
      <c r="E1119" s="1"/>
      <c r="F1119" s="1"/>
      <c r="G1119" s="68"/>
      <c r="H1119" s="71"/>
      <c r="I1119" s="71"/>
      <c r="J1119" s="1"/>
      <c r="K1119" s="1"/>
      <c r="L1119" s="1"/>
      <c r="M1119" s="5"/>
      <c r="N1119" s="5"/>
      <c r="O1119" s="5"/>
      <c r="P1119" s="31"/>
      <c r="Q1119" s="1"/>
      <c r="R1119" s="64" t="str">
        <f>IF(OR(_xlfn.XLOOKUP(C1119,'Export Action'!$A$3:$A$1999,'Export Action'!$AO$3:$AO$1999)="Communes ZRR./bassins de vie pop &gt; 50% ZRR",_xlfn.XLOOKUP(C1119,'Export Action'!$A$3:$A$1999,'Export Action'!$AO$3:$AO$1999)="Contrats de relance et de transition écologique (CRTE) rural"),"Oui","Non")</f>
        <v>Non</v>
      </c>
      <c r="S1119" s="73"/>
      <c r="T1119" s="74">
        <f t="shared" si="19"/>
        <v>79</v>
      </c>
      <c r="U1119" s="75"/>
      <c r="V1119" s="8" t="str" cm="1">
        <f t="array" ref="V1119">IF(SUMPRODUCT((Tableau13[NOM DE LA STRUCTURE]=Tableau13[[#This Row],[NOM DE LA STRUCTURE]])*Tableau13[MONTANT PROPOSE POUR L''ACTION])=0,"",SUMPRODUCT((Tableau13[NOM DE LA STRUCTURE]=Tableau13[[#This Row],[NOM DE LA STRUCTURE]])*Tableau13[MONTANT PROPOSE POUR L''ACTION]))</f>
        <v/>
      </c>
      <c r="W1119" s="79"/>
    </row>
    <row r="1120" spans="1:23" ht="33" hidden="1" customHeight="1" x14ac:dyDescent="0.25">
      <c r="A1120" s="13"/>
      <c r="B1120" s="84"/>
      <c r="C1120" s="1"/>
      <c r="D1120" s="36">
        <f>_xlfn.XLOOKUP(C1120,'Export Action'!$A$3:$A$1999,'Export Action'!$X$3:$X$1999)</f>
        <v>0</v>
      </c>
      <c r="E1120" s="1"/>
      <c r="F1120" s="1"/>
      <c r="G1120" s="68"/>
      <c r="H1120" s="71"/>
      <c r="I1120" s="71"/>
      <c r="J1120" s="1"/>
      <c r="K1120" s="1"/>
      <c r="L1120" s="1"/>
      <c r="M1120" s="5"/>
      <c r="N1120" s="5"/>
      <c r="O1120" s="5"/>
      <c r="P1120" s="31"/>
      <c r="Q1120" s="1"/>
      <c r="R1120" s="64" t="str">
        <f>IF(OR(_xlfn.XLOOKUP(C1120,'Export Action'!$A$3:$A$1999,'Export Action'!$AO$3:$AO$1999)="Communes ZRR./bassins de vie pop &gt; 50% ZRR",_xlfn.XLOOKUP(C1120,'Export Action'!$A$3:$A$1999,'Export Action'!$AO$3:$AO$1999)="Contrats de relance et de transition écologique (CRTE) rural"),"Oui","Non")</f>
        <v>Non</v>
      </c>
      <c r="S1120" s="73"/>
      <c r="T1120" s="74">
        <f t="shared" si="19"/>
        <v>79</v>
      </c>
      <c r="U1120" s="75"/>
      <c r="V1120" s="8" t="str" cm="1">
        <f t="array" ref="V1120">IF(SUMPRODUCT((Tableau13[NOM DE LA STRUCTURE]=Tableau13[[#This Row],[NOM DE LA STRUCTURE]])*Tableau13[MONTANT PROPOSE POUR L''ACTION])=0,"",SUMPRODUCT((Tableau13[NOM DE LA STRUCTURE]=Tableau13[[#This Row],[NOM DE LA STRUCTURE]])*Tableau13[MONTANT PROPOSE POUR L''ACTION]))</f>
        <v/>
      </c>
      <c r="W1120" s="79"/>
    </row>
    <row r="1121" spans="1:23" ht="33" hidden="1" customHeight="1" x14ac:dyDescent="0.25">
      <c r="A1121" s="13"/>
      <c r="B1121" s="84"/>
      <c r="C1121" s="1"/>
      <c r="D1121" s="36">
        <f>_xlfn.XLOOKUP(C1121,'Export Action'!$A$3:$A$1999,'Export Action'!$X$3:$X$1999)</f>
        <v>0</v>
      </c>
      <c r="E1121" s="1"/>
      <c r="F1121" s="1"/>
      <c r="G1121" s="68"/>
      <c r="H1121" s="71"/>
      <c r="I1121" s="71"/>
      <c r="J1121" s="1"/>
      <c r="K1121" s="1"/>
      <c r="L1121" s="1"/>
      <c r="M1121" s="5"/>
      <c r="N1121" s="5"/>
      <c r="O1121" s="5"/>
      <c r="P1121" s="31"/>
      <c r="Q1121" s="1"/>
      <c r="R1121" s="64" t="str">
        <f>IF(OR(_xlfn.XLOOKUP(C1121,'Export Action'!$A$3:$A$1999,'Export Action'!$AO$3:$AO$1999)="Communes ZRR./bassins de vie pop &gt; 50% ZRR",_xlfn.XLOOKUP(C1121,'Export Action'!$A$3:$A$1999,'Export Action'!$AO$3:$AO$1999)="Contrats de relance et de transition écologique (CRTE) rural"),"Oui","Non")</f>
        <v>Non</v>
      </c>
      <c r="S1121" s="73"/>
      <c r="T1121" s="74">
        <f t="shared" si="19"/>
        <v>79</v>
      </c>
      <c r="U1121" s="75"/>
      <c r="V1121" s="8" t="str" cm="1">
        <f t="array" ref="V1121">IF(SUMPRODUCT((Tableau13[NOM DE LA STRUCTURE]=Tableau13[[#This Row],[NOM DE LA STRUCTURE]])*Tableau13[MONTANT PROPOSE POUR L''ACTION])=0,"",SUMPRODUCT((Tableau13[NOM DE LA STRUCTURE]=Tableau13[[#This Row],[NOM DE LA STRUCTURE]])*Tableau13[MONTANT PROPOSE POUR L''ACTION]))</f>
        <v/>
      </c>
      <c r="W1121" s="79"/>
    </row>
    <row r="1122" spans="1:23" ht="33" hidden="1" customHeight="1" x14ac:dyDescent="0.25">
      <c r="A1122" s="13"/>
      <c r="B1122" s="84"/>
      <c r="C1122" s="1"/>
      <c r="D1122" s="36">
        <f>_xlfn.XLOOKUP(C1122,'Export Action'!$A$3:$A$1999,'Export Action'!$X$3:$X$1999)</f>
        <v>0</v>
      </c>
      <c r="E1122" s="1"/>
      <c r="F1122" s="1"/>
      <c r="G1122" s="68"/>
      <c r="H1122" s="71"/>
      <c r="I1122" s="71"/>
      <c r="J1122" s="1"/>
      <c r="K1122" s="1"/>
      <c r="L1122" s="1"/>
      <c r="M1122" s="5"/>
      <c r="N1122" s="5"/>
      <c r="O1122" s="5"/>
      <c r="P1122" s="31"/>
      <c r="Q1122" s="1"/>
      <c r="R1122" s="64" t="str">
        <f>IF(OR(_xlfn.XLOOKUP(C1122,'Export Action'!$A$3:$A$1999,'Export Action'!$AO$3:$AO$1999)="Communes ZRR./bassins de vie pop &gt; 50% ZRR",_xlfn.XLOOKUP(C1122,'Export Action'!$A$3:$A$1999,'Export Action'!$AO$3:$AO$1999)="Contrats de relance et de transition écologique (CRTE) rural"),"Oui","Non")</f>
        <v>Non</v>
      </c>
      <c r="S1122" s="73"/>
      <c r="T1122" s="74">
        <f t="shared" si="19"/>
        <v>79</v>
      </c>
      <c r="U1122" s="75"/>
      <c r="V1122" s="8" t="str" cm="1">
        <f t="array" ref="V1122">IF(SUMPRODUCT((Tableau13[NOM DE LA STRUCTURE]=Tableau13[[#This Row],[NOM DE LA STRUCTURE]])*Tableau13[MONTANT PROPOSE POUR L''ACTION])=0,"",SUMPRODUCT((Tableau13[NOM DE LA STRUCTURE]=Tableau13[[#This Row],[NOM DE LA STRUCTURE]])*Tableau13[MONTANT PROPOSE POUR L''ACTION]))</f>
        <v/>
      </c>
      <c r="W1122" s="79"/>
    </row>
    <row r="1123" spans="1:23" ht="33" hidden="1" customHeight="1" x14ac:dyDescent="0.25">
      <c r="A1123" s="13"/>
      <c r="B1123" s="84"/>
      <c r="C1123" s="1"/>
      <c r="D1123" s="36">
        <f>_xlfn.XLOOKUP(C1123,'Export Action'!$A$3:$A$1999,'Export Action'!$X$3:$X$1999)</f>
        <v>0</v>
      </c>
      <c r="E1123" s="1"/>
      <c r="F1123" s="1"/>
      <c r="G1123" s="68"/>
      <c r="H1123" s="71"/>
      <c r="I1123" s="71"/>
      <c r="J1123" s="1"/>
      <c r="K1123" s="1"/>
      <c r="L1123" s="1"/>
      <c r="M1123" s="5"/>
      <c r="N1123" s="5"/>
      <c r="O1123" s="5"/>
      <c r="P1123" s="31"/>
      <c r="Q1123" s="1"/>
      <c r="R1123" s="64" t="str">
        <f>IF(OR(_xlfn.XLOOKUP(C1123,'Export Action'!$A$3:$A$1999,'Export Action'!$AO$3:$AO$1999)="Communes ZRR./bassins de vie pop &gt; 50% ZRR",_xlfn.XLOOKUP(C1123,'Export Action'!$A$3:$A$1999,'Export Action'!$AO$3:$AO$1999)="Contrats de relance et de transition écologique (CRTE) rural"),"Oui","Non")</f>
        <v>Non</v>
      </c>
      <c r="S1123" s="73"/>
      <c r="T1123" s="74">
        <f t="shared" si="19"/>
        <v>79</v>
      </c>
      <c r="U1123" s="75"/>
      <c r="V1123" s="8" t="str" cm="1">
        <f t="array" ref="V1123">IF(SUMPRODUCT((Tableau13[NOM DE LA STRUCTURE]=Tableau13[[#This Row],[NOM DE LA STRUCTURE]])*Tableau13[MONTANT PROPOSE POUR L''ACTION])=0,"",SUMPRODUCT((Tableau13[NOM DE LA STRUCTURE]=Tableau13[[#This Row],[NOM DE LA STRUCTURE]])*Tableau13[MONTANT PROPOSE POUR L''ACTION]))</f>
        <v/>
      </c>
      <c r="W1123" s="79"/>
    </row>
    <row r="1124" spans="1:23" ht="33" hidden="1" customHeight="1" x14ac:dyDescent="0.25">
      <c r="A1124" s="13"/>
      <c r="B1124" s="84"/>
      <c r="C1124" s="1"/>
      <c r="D1124" s="36">
        <f>_xlfn.XLOOKUP(C1124,'Export Action'!$A$3:$A$1999,'Export Action'!$X$3:$X$1999)</f>
        <v>0</v>
      </c>
      <c r="E1124" s="1"/>
      <c r="F1124" s="1"/>
      <c r="G1124" s="68"/>
      <c r="H1124" s="71"/>
      <c r="I1124" s="71"/>
      <c r="J1124" s="1"/>
      <c r="K1124" s="1"/>
      <c r="L1124" s="1"/>
      <c r="M1124" s="5"/>
      <c r="N1124" s="5"/>
      <c r="O1124" s="5"/>
      <c r="P1124" s="31"/>
      <c r="Q1124" s="1"/>
      <c r="R1124" s="64" t="str">
        <f>IF(OR(_xlfn.XLOOKUP(C1124,'Export Action'!$A$3:$A$1999,'Export Action'!$AO$3:$AO$1999)="Communes ZRR./bassins de vie pop &gt; 50% ZRR",_xlfn.XLOOKUP(C1124,'Export Action'!$A$3:$A$1999,'Export Action'!$AO$3:$AO$1999)="Contrats de relance et de transition écologique (CRTE) rural"),"Oui","Non")</f>
        <v>Non</v>
      </c>
      <c r="S1124" s="73"/>
      <c r="T1124" s="74">
        <f t="shared" si="19"/>
        <v>79</v>
      </c>
      <c r="U1124" s="75"/>
      <c r="V1124" s="8" t="str" cm="1">
        <f t="array" ref="V1124">IF(SUMPRODUCT((Tableau13[NOM DE LA STRUCTURE]=Tableau13[[#This Row],[NOM DE LA STRUCTURE]])*Tableau13[MONTANT PROPOSE POUR L''ACTION])=0,"",SUMPRODUCT((Tableau13[NOM DE LA STRUCTURE]=Tableau13[[#This Row],[NOM DE LA STRUCTURE]])*Tableau13[MONTANT PROPOSE POUR L''ACTION]))</f>
        <v/>
      </c>
      <c r="W1124" s="79"/>
    </row>
    <row r="1125" spans="1:23" ht="33" hidden="1" customHeight="1" x14ac:dyDescent="0.25">
      <c r="A1125" s="13"/>
      <c r="B1125" s="84"/>
      <c r="C1125" s="1"/>
      <c r="D1125" s="36">
        <f>_xlfn.XLOOKUP(C1125,'Export Action'!$A$3:$A$1999,'Export Action'!$X$3:$X$1999)</f>
        <v>0</v>
      </c>
      <c r="E1125" s="1"/>
      <c r="F1125" s="1"/>
      <c r="G1125" s="68"/>
      <c r="H1125" s="71"/>
      <c r="I1125" s="71"/>
      <c r="J1125" s="1"/>
      <c r="K1125" s="1"/>
      <c r="L1125" s="1"/>
      <c r="M1125" s="5"/>
      <c r="N1125" s="5"/>
      <c r="O1125" s="5"/>
      <c r="P1125" s="31"/>
      <c r="Q1125" s="1"/>
      <c r="R1125" s="64" t="str">
        <f>IF(OR(_xlfn.XLOOKUP(C1125,'Export Action'!$A$3:$A$1999,'Export Action'!$AO$3:$AO$1999)="Communes ZRR./bassins de vie pop &gt; 50% ZRR",_xlfn.XLOOKUP(C1125,'Export Action'!$A$3:$A$1999,'Export Action'!$AO$3:$AO$1999)="Contrats de relance et de transition écologique (CRTE) rural"),"Oui","Non")</f>
        <v>Non</v>
      </c>
      <c r="S1125" s="73"/>
      <c r="T1125" s="74">
        <f t="shared" si="19"/>
        <v>79</v>
      </c>
      <c r="U1125" s="75"/>
      <c r="V1125" s="8" t="str" cm="1">
        <f t="array" ref="V1125">IF(SUMPRODUCT((Tableau13[NOM DE LA STRUCTURE]=Tableau13[[#This Row],[NOM DE LA STRUCTURE]])*Tableau13[MONTANT PROPOSE POUR L''ACTION])=0,"",SUMPRODUCT((Tableau13[NOM DE LA STRUCTURE]=Tableau13[[#This Row],[NOM DE LA STRUCTURE]])*Tableau13[MONTANT PROPOSE POUR L''ACTION]))</f>
        <v/>
      </c>
      <c r="W1125" s="79"/>
    </row>
    <row r="1126" spans="1:23" ht="33" hidden="1" customHeight="1" x14ac:dyDescent="0.25">
      <c r="A1126" s="13"/>
      <c r="B1126" s="84"/>
      <c r="C1126" s="1"/>
      <c r="D1126" s="36">
        <f>_xlfn.XLOOKUP(C1126,'Export Action'!$A$3:$A$1999,'Export Action'!$X$3:$X$1999)</f>
        <v>0</v>
      </c>
      <c r="E1126" s="1"/>
      <c r="F1126" s="1"/>
      <c r="G1126" s="68"/>
      <c r="H1126" s="71"/>
      <c r="I1126" s="71"/>
      <c r="J1126" s="1"/>
      <c r="K1126" s="1"/>
      <c r="L1126" s="1"/>
      <c r="M1126" s="5"/>
      <c r="N1126" s="5"/>
      <c r="O1126" s="5"/>
      <c r="P1126" s="31"/>
      <c r="Q1126" s="1"/>
      <c r="R1126" s="64" t="str">
        <f>IF(OR(_xlfn.XLOOKUP(C1126,'Export Action'!$A$3:$A$1999,'Export Action'!$AO$3:$AO$1999)="Communes ZRR./bassins de vie pop &gt; 50% ZRR",_xlfn.XLOOKUP(C1126,'Export Action'!$A$3:$A$1999,'Export Action'!$AO$3:$AO$1999)="Contrats de relance et de transition écologique (CRTE) rural"),"Oui","Non")</f>
        <v>Non</v>
      </c>
      <c r="S1126" s="73"/>
      <c r="T1126" s="74">
        <f t="shared" si="19"/>
        <v>79</v>
      </c>
      <c r="U1126" s="75"/>
      <c r="V1126" s="8" t="str" cm="1">
        <f t="array" ref="V1126">IF(SUMPRODUCT((Tableau13[NOM DE LA STRUCTURE]=Tableau13[[#This Row],[NOM DE LA STRUCTURE]])*Tableau13[MONTANT PROPOSE POUR L''ACTION])=0,"",SUMPRODUCT((Tableau13[NOM DE LA STRUCTURE]=Tableau13[[#This Row],[NOM DE LA STRUCTURE]])*Tableau13[MONTANT PROPOSE POUR L''ACTION]))</f>
        <v/>
      </c>
      <c r="W1126" s="79"/>
    </row>
    <row r="1127" spans="1:23" ht="33" hidden="1" customHeight="1" x14ac:dyDescent="0.25">
      <c r="A1127" s="13"/>
      <c r="B1127" s="84"/>
      <c r="C1127" s="1"/>
      <c r="D1127" s="36">
        <f>_xlfn.XLOOKUP(C1127,'Export Action'!$A$3:$A$1999,'Export Action'!$X$3:$X$1999)</f>
        <v>0</v>
      </c>
      <c r="E1127" s="1"/>
      <c r="F1127" s="1"/>
      <c r="G1127" s="68"/>
      <c r="H1127" s="71"/>
      <c r="I1127" s="71"/>
      <c r="J1127" s="1"/>
      <c r="K1127" s="1"/>
      <c r="L1127" s="1"/>
      <c r="M1127" s="5"/>
      <c r="N1127" s="5"/>
      <c r="O1127" s="5"/>
      <c r="P1127" s="31"/>
      <c r="Q1127" s="1"/>
      <c r="R1127" s="64" t="str">
        <f>IF(OR(_xlfn.XLOOKUP(C1127,'Export Action'!$A$3:$A$1999,'Export Action'!$AO$3:$AO$1999)="Communes ZRR./bassins de vie pop &gt; 50% ZRR",_xlfn.XLOOKUP(C1127,'Export Action'!$A$3:$A$1999,'Export Action'!$AO$3:$AO$1999)="Contrats de relance et de transition écologique (CRTE) rural"),"Oui","Non")</f>
        <v>Non</v>
      </c>
      <c r="S1127" s="73"/>
      <c r="T1127" s="74">
        <f t="shared" si="19"/>
        <v>79</v>
      </c>
      <c r="U1127" s="75"/>
      <c r="V1127" s="8" t="str" cm="1">
        <f t="array" ref="V1127">IF(SUMPRODUCT((Tableau13[NOM DE LA STRUCTURE]=Tableau13[[#This Row],[NOM DE LA STRUCTURE]])*Tableau13[MONTANT PROPOSE POUR L''ACTION])=0,"",SUMPRODUCT((Tableau13[NOM DE LA STRUCTURE]=Tableau13[[#This Row],[NOM DE LA STRUCTURE]])*Tableau13[MONTANT PROPOSE POUR L''ACTION]))</f>
        <v/>
      </c>
      <c r="W1127" s="79"/>
    </row>
    <row r="1128" spans="1:23" ht="33" hidden="1" customHeight="1" x14ac:dyDescent="0.25">
      <c r="A1128" s="13"/>
      <c r="B1128" s="84"/>
      <c r="C1128" s="1"/>
      <c r="D1128" s="36">
        <f>_xlfn.XLOOKUP(C1128,'Export Action'!$A$3:$A$1999,'Export Action'!$X$3:$X$1999)</f>
        <v>0</v>
      </c>
      <c r="E1128" s="1"/>
      <c r="F1128" s="1"/>
      <c r="G1128" s="68"/>
      <c r="H1128" s="71"/>
      <c r="I1128" s="71"/>
      <c r="J1128" s="1"/>
      <c r="K1128" s="1"/>
      <c r="L1128" s="1"/>
      <c r="M1128" s="5"/>
      <c r="N1128" s="5"/>
      <c r="O1128" s="5"/>
      <c r="P1128" s="31"/>
      <c r="Q1128" s="1"/>
      <c r="R1128" s="64" t="str">
        <f>IF(OR(_xlfn.XLOOKUP(C1128,'Export Action'!$A$3:$A$1999,'Export Action'!$AO$3:$AO$1999)="Communes ZRR./bassins de vie pop &gt; 50% ZRR",_xlfn.XLOOKUP(C1128,'Export Action'!$A$3:$A$1999,'Export Action'!$AO$3:$AO$1999)="Contrats de relance et de transition écologique (CRTE) rural"),"Oui","Non")</f>
        <v>Non</v>
      </c>
      <c r="S1128" s="73"/>
      <c r="T1128" s="74">
        <f t="shared" si="19"/>
        <v>79</v>
      </c>
      <c r="U1128" s="75"/>
      <c r="V1128" s="8" t="str" cm="1">
        <f t="array" ref="V1128">IF(SUMPRODUCT((Tableau13[NOM DE LA STRUCTURE]=Tableau13[[#This Row],[NOM DE LA STRUCTURE]])*Tableau13[MONTANT PROPOSE POUR L''ACTION])=0,"",SUMPRODUCT((Tableau13[NOM DE LA STRUCTURE]=Tableau13[[#This Row],[NOM DE LA STRUCTURE]])*Tableau13[MONTANT PROPOSE POUR L''ACTION]))</f>
        <v/>
      </c>
      <c r="W1128" s="79"/>
    </row>
    <row r="1129" spans="1:23" ht="33" hidden="1" customHeight="1" x14ac:dyDescent="0.25">
      <c r="A1129" s="13"/>
      <c r="B1129" s="84"/>
      <c r="C1129" s="1"/>
      <c r="D1129" s="36">
        <f>_xlfn.XLOOKUP(C1129,'Export Action'!$A$3:$A$1999,'Export Action'!$X$3:$X$1999)</f>
        <v>0</v>
      </c>
      <c r="E1129" s="1"/>
      <c r="F1129" s="1"/>
      <c r="G1129" s="68"/>
      <c r="H1129" s="71"/>
      <c r="I1129" s="71"/>
      <c r="J1129" s="1"/>
      <c r="K1129" s="1"/>
      <c r="L1129" s="1"/>
      <c r="M1129" s="5"/>
      <c r="N1129" s="5"/>
      <c r="O1129" s="5"/>
      <c r="P1129" s="31"/>
      <c r="Q1129" s="1"/>
      <c r="R1129" s="64" t="str">
        <f>IF(OR(_xlfn.XLOOKUP(C1129,'Export Action'!$A$3:$A$1999,'Export Action'!$AO$3:$AO$1999)="Communes ZRR./bassins de vie pop &gt; 50% ZRR",_xlfn.XLOOKUP(C1129,'Export Action'!$A$3:$A$1999,'Export Action'!$AO$3:$AO$1999)="Contrats de relance et de transition écologique (CRTE) rural"),"Oui","Non")</f>
        <v>Non</v>
      </c>
      <c r="S1129" s="73"/>
      <c r="T1129" s="74">
        <f t="shared" si="19"/>
        <v>79</v>
      </c>
      <c r="U1129" s="75"/>
      <c r="V1129" s="8" t="str" cm="1">
        <f t="array" ref="V1129">IF(SUMPRODUCT((Tableau13[NOM DE LA STRUCTURE]=Tableau13[[#This Row],[NOM DE LA STRUCTURE]])*Tableau13[MONTANT PROPOSE POUR L''ACTION])=0,"",SUMPRODUCT((Tableau13[NOM DE LA STRUCTURE]=Tableau13[[#This Row],[NOM DE LA STRUCTURE]])*Tableau13[MONTANT PROPOSE POUR L''ACTION]))</f>
        <v/>
      </c>
      <c r="W1129" s="79"/>
    </row>
    <row r="1130" spans="1:23" ht="33" hidden="1" customHeight="1" x14ac:dyDescent="0.25">
      <c r="A1130" s="13"/>
      <c r="B1130" s="84"/>
      <c r="C1130" s="1"/>
      <c r="D1130" s="36">
        <f>_xlfn.XLOOKUP(C1130,'Export Action'!$A$3:$A$1999,'Export Action'!$X$3:$X$1999)</f>
        <v>0</v>
      </c>
      <c r="E1130" s="1"/>
      <c r="F1130" s="1"/>
      <c r="G1130" s="68"/>
      <c r="H1130" s="71"/>
      <c r="I1130" s="71"/>
      <c r="J1130" s="1"/>
      <c r="K1130" s="1"/>
      <c r="L1130" s="1"/>
      <c r="M1130" s="5"/>
      <c r="N1130" s="5"/>
      <c r="O1130" s="5"/>
      <c r="P1130" s="31"/>
      <c r="Q1130" s="1"/>
      <c r="R1130" s="64" t="str">
        <f>IF(OR(_xlfn.XLOOKUP(C1130,'Export Action'!$A$3:$A$1999,'Export Action'!$AO$3:$AO$1999)="Communes ZRR./bassins de vie pop &gt; 50% ZRR",_xlfn.XLOOKUP(C1130,'Export Action'!$A$3:$A$1999,'Export Action'!$AO$3:$AO$1999)="Contrats de relance et de transition écologique (CRTE) rural"),"Oui","Non")</f>
        <v>Non</v>
      </c>
      <c r="S1130" s="73"/>
      <c r="T1130" s="74">
        <f t="shared" si="19"/>
        <v>79</v>
      </c>
      <c r="U1130" s="75"/>
      <c r="V1130" s="8" t="str" cm="1">
        <f t="array" ref="V1130">IF(SUMPRODUCT((Tableau13[NOM DE LA STRUCTURE]=Tableau13[[#This Row],[NOM DE LA STRUCTURE]])*Tableau13[MONTANT PROPOSE POUR L''ACTION])=0,"",SUMPRODUCT((Tableau13[NOM DE LA STRUCTURE]=Tableau13[[#This Row],[NOM DE LA STRUCTURE]])*Tableau13[MONTANT PROPOSE POUR L''ACTION]))</f>
        <v/>
      </c>
      <c r="W1130" s="79"/>
    </row>
    <row r="1131" spans="1:23" ht="33" hidden="1" customHeight="1" x14ac:dyDescent="0.25">
      <c r="A1131" s="13"/>
      <c r="B1131" s="84"/>
      <c r="C1131" s="1"/>
      <c r="D1131" s="36">
        <f>_xlfn.XLOOKUP(C1131,'Export Action'!$A$3:$A$1999,'Export Action'!$X$3:$X$1999)</f>
        <v>0</v>
      </c>
      <c r="E1131" s="1"/>
      <c r="F1131" s="1"/>
      <c r="G1131" s="68"/>
      <c r="H1131" s="71"/>
      <c r="I1131" s="71"/>
      <c r="J1131" s="1"/>
      <c r="K1131" s="1"/>
      <c r="L1131" s="1"/>
      <c r="M1131" s="5"/>
      <c r="N1131" s="5"/>
      <c r="O1131" s="5"/>
      <c r="P1131" s="31"/>
      <c r="Q1131" s="1"/>
      <c r="R1131" s="64" t="str">
        <f>IF(OR(_xlfn.XLOOKUP(C1131,'Export Action'!$A$3:$A$1999,'Export Action'!$AO$3:$AO$1999)="Communes ZRR./bassins de vie pop &gt; 50% ZRR",_xlfn.XLOOKUP(C1131,'Export Action'!$A$3:$A$1999,'Export Action'!$AO$3:$AO$1999)="Contrats de relance et de transition écologique (CRTE) rural"),"Oui","Non")</f>
        <v>Non</v>
      </c>
      <c r="S1131" s="73"/>
      <c r="T1131" s="74">
        <f t="shared" si="19"/>
        <v>79</v>
      </c>
      <c r="U1131" s="75"/>
      <c r="V1131" s="8" t="str" cm="1">
        <f t="array" ref="V1131">IF(SUMPRODUCT((Tableau13[NOM DE LA STRUCTURE]=Tableau13[[#This Row],[NOM DE LA STRUCTURE]])*Tableau13[MONTANT PROPOSE POUR L''ACTION])=0,"",SUMPRODUCT((Tableau13[NOM DE LA STRUCTURE]=Tableau13[[#This Row],[NOM DE LA STRUCTURE]])*Tableau13[MONTANT PROPOSE POUR L''ACTION]))</f>
        <v/>
      </c>
      <c r="W1131" s="79"/>
    </row>
    <row r="1132" spans="1:23" ht="33" hidden="1" customHeight="1" x14ac:dyDescent="0.25">
      <c r="A1132" s="13"/>
      <c r="B1132" s="84"/>
      <c r="C1132" s="1"/>
      <c r="D1132" s="36">
        <f>_xlfn.XLOOKUP(C1132,'Export Action'!$A$3:$A$1999,'Export Action'!$X$3:$X$1999)</f>
        <v>0</v>
      </c>
      <c r="E1132" s="1"/>
      <c r="F1132" s="1"/>
      <c r="G1132" s="68"/>
      <c r="H1132" s="71"/>
      <c r="I1132" s="71"/>
      <c r="J1132" s="1"/>
      <c r="K1132" s="1"/>
      <c r="L1132" s="1"/>
      <c r="M1132" s="5"/>
      <c r="N1132" s="5"/>
      <c r="O1132" s="5"/>
      <c r="P1132" s="31"/>
      <c r="Q1132" s="1"/>
      <c r="R1132" s="64" t="str">
        <f>IF(OR(_xlfn.XLOOKUP(C1132,'Export Action'!$A$3:$A$1999,'Export Action'!$AO$3:$AO$1999)="Communes ZRR./bassins de vie pop &gt; 50% ZRR",_xlfn.XLOOKUP(C1132,'Export Action'!$A$3:$A$1999,'Export Action'!$AO$3:$AO$1999)="Contrats de relance et de transition écologique (CRTE) rural"),"Oui","Non")</f>
        <v>Non</v>
      </c>
      <c r="S1132" s="73"/>
      <c r="T1132" s="74">
        <f t="shared" si="19"/>
        <v>79</v>
      </c>
      <c r="U1132" s="75"/>
      <c r="V1132" s="8" t="str" cm="1">
        <f t="array" ref="V1132">IF(SUMPRODUCT((Tableau13[NOM DE LA STRUCTURE]=Tableau13[[#This Row],[NOM DE LA STRUCTURE]])*Tableau13[MONTANT PROPOSE POUR L''ACTION])=0,"",SUMPRODUCT((Tableau13[NOM DE LA STRUCTURE]=Tableau13[[#This Row],[NOM DE LA STRUCTURE]])*Tableau13[MONTANT PROPOSE POUR L''ACTION]))</f>
        <v/>
      </c>
      <c r="W1132" s="79"/>
    </row>
    <row r="1133" spans="1:23" ht="33" hidden="1" customHeight="1" x14ac:dyDescent="0.25">
      <c r="A1133" s="13"/>
      <c r="B1133" s="84"/>
      <c r="C1133" s="1"/>
      <c r="D1133" s="36">
        <f>_xlfn.XLOOKUP(C1133,'Export Action'!$A$3:$A$1999,'Export Action'!$X$3:$X$1999)</f>
        <v>0</v>
      </c>
      <c r="E1133" s="1"/>
      <c r="F1133" s="1"/>
      <c r="G1133" s="68"/>
      <c r="H1133" s="71"/>
      <c r="I1133" s="71"/>
      <c r="J1133" s="1"/>
      <c r="K1133" s="1"/>
      <c r="L1133" s="1"/>
      <c r="M1133" s="5"/>
      <c r="N1133" s="5"/>
      <c r="O1133" s="5"/>
      <c r="P1133" s="31"/>
      <c r="Q1133" s="1"/>
      <c r="R1133" s="64" t="str">
        <f>IF(OR(_xlfn.XLOOKUP(C1133,'Export Action'!$A$3:$A$1999,'Export Action'!$AO$3:$AO$1999)="Communes ZRR./bassins de vie pop &gt; 50% ZRR",_xlfn.XLOOKUP(C1133,'Export Action'!$A$3:$A$1999,'Export Action'!$AO$3:$AO$1999)="Contrats de relance et de transition écologique (CRTE) rural"),"Oui","Non")</f>
        <v>Non</v>
      </c>
      <c r="S1133" s="73"/>
      <c r="T1133" s="74">
        <f t="shared" si="19"/>
        <v>79</v>
      </c>
      <c r="U1133" s="75"/>
      <c r="V1133" s="8" t="str" cm="1">
        <f t="array" ref="V1133">IF(SUMPRODUCT((Tableau13[NOM DE LA STRUCTURE]=Tableau13[[#This Row],[NOM DE LA STRUCTURE]])*Tableau13[MONTANT PROPOSE POUR L''ACTION])=0,"",SUMPRODUCT((Tableau13[NOM DE LA STRUCTURE]=Tableau13[[#This Row],[NOM DE LA STRUCTURE]])*Tableau13[MONTANT PROPOSE POUR L''ACTION]))</f>
        <v/>
      </c>
      <c r="W1133" s="79"/>
    </row>
    <row r="1134" spans="1:23" ht="33" hidden="1" customHeight="1" x14ac:dyDescent="0.25">
      <c r="A1134" s="13"/>
      <c r="B1134" s="84"/>
      <c r="C1134" s="1"/>
      <c r="D1134" s="36">
        <f>_xlfn.XLOOKUP(C1134,'Export Action'!$A$3:$A$1999,'Export Action'!$X$3:$X$1999)</f>
        <v>0</v>
      </c>
      <c r="E1134" s="1"/>
      <c r="F1134" s="1"/>
      <c r="G1134" s="68"/>
      <c r="H1134" s="71"/>
      <c r="I1134" s="71"/>
      <c r="J1134" s="1"/>
      <c r="K1134" s="1"/>
      <c r="L1134" s="1"/>
      <c r="M1134" s="5"/>
      <c r="N1134" s="5"/>
      <c r="O1134" s="5"/>
      <c r="P1134" s="31"/>
      <c r="Q1134" s="1"/>
      <c r="R1134" s="64" t="str">
        <f>IF(OR(_xlfn.XLOOKUP(C1134,'Export Action'!$A$3:$A$1999,'Export Action'!$AO$3:$AO$1999)="Communes ZRR./bassins de vie pop &gt; 50% ZRR",_xlfn.XLOOKUP(C1134,'Export Action'!$A$3:$A$1999,'Export Action'!$AO$3:$AO$1999)="Contrats de relance et de transition écologique (CRTE) rural"),"Oui","Non")</f>
        <v>Non</v>
      </c>
      <c r="S1134" s="73"/>
      <c r="T1134" s="74">
        <f t="shared" si="19"/>
        <v>79</v>
      </c>
      <c r="U1134" s="75"/>
      <c r="V1134" s="8" t="str" cm="1">
        <f t="array" ref="V1134">IF(SUMPRODUCT((Tableau13[NOM DE LA STRUCTURE]=Tableau13[[#This Row],[NOM DE LA STRUCTURE]])*Tableau13[MONTANT PROPOSE POUR L''ACTION])=0,"",SUMPRODUCT((Tableau13[NOM DE LA STRUCTURE]=Tableau13[[#This Row],[NOM DE LA STRUCTURE]])*Tableau13[MONTANT PROPOSE POUR L''ACTION]))</f>
        <v/>
      </c>
      <c r="W1134" s="79"/>
    </row>
    <row r="1135" spans="1:23" ht="33" hidden="1" customHeight="1" x14ac:dyDescent="0.25">
      <c r="A1135" s="13"/>
      <c r="B1135" s="84"/>
      <c r="C1135" s="1"/>
      <c r="D1135" s="36">
        <f>_xlfn.XLOOKUP(C1135,'Export Action'!$A$3:$A$1999,'Export Action'!$X$3:$X$1999)</f>
        <v>0</v>
      </c>
      <c r="E1135" s="1"/>
      <c r="F1135" s="1"/>
      <c r="G1135" s="68"/>
      <c r="H1135" s="71"/>
      <c r="I1135" s="71"/>
      <c r="J1135" s="1"/>
      <c r="K1135" s="1"/>
      <c r="L1135" s="1"/>
      <c r="M1135" s="5"/>
      <c r="N1135" s="5"/>
      <c r="O1135" s="5"/>
      <c r="P1135" s="31"/>
      <c r="Q1135" s="1"/>
      <c r="R1135" s="64" t="str">
        <f>IF(OR(_xlfn.XLOOKUP(C1135,'Export Action'!$A$3:$A$1999,'Export Action'!$AO$3:$AO$1999)="Communes ZRR./bassins de vie pop &gt; 50% ZRR",_xlfn.XLOOKUP(C1135,'Export Action'!$A$3:$A$1999,'Export Action'!$AO$3:$AO$1999)="Contrats de relance et de transition écologique (CRTE) rural"),"Oui","Non")</f>
        <v>Non</v>
      </c>
      <c r="S1135" s="73"/>
      <c r="T1135" s="74">
        <f t="shared" si="19"/>
        <v>79</v>
      </c>
      <c r="U1135" s="75"/>
      <c r="V1135" s="8" t="str" cm="1">
        <f t="array" ref="V1135">IF(SUMPRODUCT((Tableau13[NOM DE LA STRUCTURE]=Tableau13[[#This Row],[NOM DE LA STRUCTURE]])*Tableau13[MONTANT PROPOSE POUR L''ACTION])=0,"",SUMPRODUCT((Tableau13[NOM DE LA STRUCTURE]=Tableau13[[#This Row],[NOM DE LA STRUCTURE]])*Tableau13[MONTANT PROPOSE POUR L''ACTION]))</f>
        <v/>
      </c>
      <c r="W1135" s="79"/>
    </row>
    <row r="1136" spans="1:23" ht="33" hidden="1" customHeight="1" x14ac:dyDescent="0.25">
      <c r="A1136" s="13"/>
      <c r="B1136" s="84"/>
      <c r="C1136" s="1"/>
      <c r="D1136" s="36">
        <f>_xlfn.XLOOKUP(C1136,'Export Action'!$A$3:$A$1999,'Export Action'!$X$3:$X$1999)</f>
        <v>0</v>
      </c>
      <c r="E1136" s="1"/>
      <c r="F1136" s="1"/>
      <c r="G1136" s="68"/>
      <c r="H1136" s="71"/>
      <c r="I1136" s="71"/>
      <c r="J1136" s="1"/>
      <c r="K1136" s="1"/>
      <c r="L1136" s="1"/>
      <c r="M1136" s="5"/>
      <c r="N1136" s="5"/>
      <c r="O1136" s="5"/>
      <c r="P1136" s="31"/>
      <c r="Q1136" s="1"/>
      <c r="R1136" s="64" t="str">
        <f>IF(OR(_xlfn.XLOOKUP(C1136,'Export Action'!$A$3:$A$1999,'Export Action'!$AO$3:$AO$1999)="Communes ZRR./bassins de vie pop &gt; 50% ZRR",_xlfn.XLOOKUP(C1136,'Export Action'!$A$3:$A$1999,'Export Action'!$AO$3:$AO$1999)="Contrats de relance et de transition écologique (CRTE) rural"),"Oui","Non")</f>
        <v>Non</v>
      </c>
      <c r="S1136" s="73"/>
      <c r="T1136" s="74">
        <f t="shared" si="19"/>
        <v>79</v>
      </c>
      <c r="U1136" s="75"/>
      <c r="V1136" s="8" t="str" cm="1">
        <f t="array" ref="V1136">IF(SUMPRODUCT((Tableau13[NOM DE LA STRUCTURE]=Tableau13[[#This Row],[NOM DE LA STRUCTURE]])*Tableau13[MONTANT PROPOSE POUR L''ACTION])=0,"",SUMPRODUCT((Tableau13[NOM DE LA STRUCTURE]=Tableau13[[#This Row],[NOM DE LA STRUCTURE]])*Tableau13[MONTANT PROPOSE POUR L''ACTION]))</f>
        <v/>
      </c>
      <c r="W1136" s="79"/>
    </row>
    <row r="1137" spans="1:23" ht="33" hidden="1" customHeight="1" x14ac:dyDescent="0.25">
      <c r="A1137" s="13"/>
      <c r="B1137" s="84"/>
      <c r="C1137" s="1"/>
      <c r="D1137" s="36">
        <f>_xlfn.XLOOKUP(C1137,'Export Action'!$A$3:$A$1999,'Export Action'!$X$3:$X$1999)</f>
        <v>0</v>
      </c>
      <c r="E1137" s="1"/>
      <c r="F1137" s="1"/>
      <c r="G1137" s="68"/>
      <c r="H1137" s="71"/>
      <c r="I1137" s="71"/>
      <c r="J1137" s="1"/>
      <c r="K1137" s="1"/>
      <c r="L1137" s="1"/>
      <c r="M1137" s="5"/>
      <c r="N1137" s="5"/>
      <c r="O1137" s="5"/>
      <c r="P1137" s="31"/>
      <c r="Q1137" s="1"/>
      <c r="R1137" s="64" t="str">
        <f>IF(OR(_xlfn.XLOOKUP(C1137,'Export Action'!$A$3:$A$1999,'Export Action'!$AO$3:$AO$1999)="Communes ZRR./bassins de vie pop &gt; 50% ZRR",_xlfn.XLOOKUP(C1137,'Export Action'!$A$3:$A$1999,'Export Action'!$AO$3:$AO$1999)="Contrats de relance et de transition écologique (CRTE) rural"),"Oui","Non")</f>
        <v>Non</v>
      </c>
      <c r="S1137" s="73"/>
      <c r="T1137" s="74">
        <f t="shared" si="19"/>
        <v>79</v>
      </c>
      <c r="U1137" s="75"/>
      <c r="V1137" s="8" t="str" cm="1">
        <f t="array" ref="V1137">IF(SUMPRODUCT((Tableau13[NOM DE LA STRUCTURE]=Tableau13[[#This Row],[NOM DE LA STRUCTURE]])*Tableau13[MONTANT PROPOSE POUR L''ACTION])=0,"",SUMPRODUCT((Tableau13[NOM DE LA STRUCTURE]=Tableau13[[#This Row],[NOM DE LA STRUCTURE]])*Tableau13[MONTANT PROPOSE POUR L''ACTION]))</f>
        <v/>
      </c>
      <c r="W1137" s="79"/>
    </row>
    <row r="1138" spans="1:23" ht="33" hidden="1" customHeight="1" x14ac:dyDescent="0.25">
      <c r="A1138" s="13"/>
      <c r="B1138" s="84"/>
      <c r="C1138" s="1"/>
      <c r="D1138" s="36">
        <f>_xlfn.XLOOKUP(C1138,'Export Action'!$A$3:$A$1999,'Export Action'!$X$3:$X$1999)</f>
        <v>0</v>
      </c>
      <c r="E1138" s="1"/>
      <c r="F1138" s="1"/>
      <c r="G1138" s="68"/>
      <c r="H1138" s="71"/>
      <c r="I1138" s="71"/>
      <c r="J1138" s="1"/>
      <c r="K1138" s="1"/>
      <c r="L1138" s="1"/>
      <c r="M1138" s="5"/>
      <c r="N1138" s="5"/>
      <c r="O1138" s="5"/>
      <c r="P1138" s="31"/>
      <c r="Q1138" s="1"/>
      <c r="R1138" s="64" t="str">
        <f>IF(OR(_xlfn.XLOOKUP(C1138,'Export Action'!$A$3:$A$1999,'Export Action'!$AO$3:$AO$1999)="Communes ZRR./bassins de vie pop &gt; 50% ZRR",_xlfn.XLOOKUP(C1138,'Export Action'!$A$3:$A$1999,'Export Action'!$AO$3:$AO$1999)="Contrats de relance et de transition écologique (CRTE) rural"),"Oui","Non")</f>
        <v>Non</v>
      </c>
      <c r="S1138" s="73"/>
      <c r="T1138" s="74">
        <f t="shared" si="19"/>
        <v>79</v>
      </c>
      <c r="U1138" s="75"/>
      <c r="V1138" s="8" t="str" cm="1">
        <f t="array" ref="V1138">IF(SUMPRODUCT((Tableau13[NOM DE LA STRUCTURE]=Tableau13[[#This Row],[NOM DE LA STRUCTURE]])*Tableau13[MONTANT PROPOSE POUR L''ACTION])=0,"",SUMPRODUCT((Tableau13[NOM DE LA STRUCTURE]=Tableau13[[#This Row],[NOM DE LA STRUCTURE]])*Tableau13[MONTANT PROPOSE POUR L''ACTION]))</f>
        <v/>
      </c>
      <c r="W1138" s="79"/>
    </row>
    <row r="1139" spans="1:23" ht="33" hidden="1" customHeight="1" x14ac:dyDescent="0.25">
      <c r="A1139" s="13"/>
      <c r="B1139" s="84"/>
      <c r="C1139" s="1"/>
      <c r="D1139" s="36">
        <f>_xlfn.XLOOKUP(C1139,'Export Action'!$A$3:$A$1999,'Export Action'!$X$3:$X$1999)</f>
        <v>0</v>
      </c>
      <c r="E1139" s="1"/>
      <c r="F1139" s="1"/>
      <c r="G1139" s="68"/>
      <c r="H1139" s="71"/>
      <c r="I1139" s="71"/>
      <c r="J1139" s="1"/>
      <c r="K1139" s="1"/>
      <c r="L1139" s="1"/>
      <c r="M1139" s="5"/>
      <c r="N1139" s="5"/>
      <c r="O1139" s="5"/>
      <c r="P1139" s="31"/>
      <c r="Q1139" s="1"/>
      <c r="R1139" s="64" t="str">
        <f>IF(OR(_xlfn.XLOOKUP(C1139,'Export Action'!$A$3:$A$1999,'Export Action'!$AO$3:$AO$1999)="Communes ZRR./bassins de vie pop &gt; 50% ZRR",_xlfn.XLOOKUP(C1139,'Export Action'!$A$3:$A$1999,'Export Action'!$AO$3:$AO$1999)="Contrats de relance et de transition écologique (CRTE) rural"),"Oui","Non")</f>
        <v>Non</v>
      </c>
      <c r="S1139" s="73"/>
      <c r="T1139" s="74">
        <f t="shared" si="19"/>
        <v>79</v>
      </c>
      <c r="U1139" s="75"/>
      <c r="V1139" s="8" t="str" cm="1">
        <f t="array" ref="V1139">IF(SUMPRODUCT((Tableau13[NOM DE LA STRUCTURE]=Tableau13[[#This Row],[NOM DE LA STRUCTURE]])*Tableau13[MONTANT PROPOSE POUR L''ACTION])=0,"",SUMPRODUCT((Tableau13[NOM DE LA STRUCTURE]=Tableau13[[#This Row],[NOM DE LA STRUCTURE]])*Tableau13[MONTANT PROPOSE POUR L''ACTION]))</f>
        <v/>
      </c>
      <c r="W1139" s="79"/>
    </row>
    <row r="1140" spans="1:23" ht="33" hidden="1" customHeight="1" x14ac:dyDescent="0.25">
      <c r="A1140" s="13"/>
      <c r="B1140" s="84"/>
      <c r="C1140" s="1"/>
      <c r="D1140" s="36">
        <f>_xlfn.XLOOKUP(C1140,'Export Action'!$A$3:$A$1999,'Export Action'!$X$3:$X$1999)</f>
        <v>0</v>
      </c>
      <c r="E1140" s="1"/>
      <c r="F1140" s="1"/>
      <c r="G1140" s="68"/>
      <c r="H1140" s="71"/>
      <c r="I1140" s="71"/>
      <c r="J1140" s="1"/>
      <c r="K1140" s="1"/>
      <c r="L1140" s="1"/>
      <c r="M1140" s="5"/>
      <c r="N1140" s="5"/>
      <c r="O1140" s="5"/>
      <c r="P1140" s="31"/>
      <c r="Q1140" s="1"/>
      <c r="R1140" s="64" t="str">
        <f>IF(OR(_xlfn.XLOOKUP(C1140,'Export Action'!$A$3:$A$1999,'Export Action'!$AO$3:$AO$1999)="Communes ZRR./bassins de vie pop &gt; 50% ZRR",_xlfn.XLOOKUP(C1140,'Export Action'!$A$3:$A$1999,'Export Action'!$AO$3:$AO$1999)="Contrats de relance et de transition écologique (CRTE) rural"),"Oui","Non")</f>
        <v>Non</v>
      </c>
      <c r="S1140" s="73"/>
      <c r="T1140" s="74">
        <f t="shared" si="19"/>
        <v>79</v>
      </c>
      <c r="U1140" s="75"/>
      <c r="V1140" s="8" t="str" cm="1">
        <f t="array" ref="V1140">IF(SUMPRODUCT((Tableau13[NOM DE LA STRUCTURE]=Tableau13[[#This Row],[NOM DE LA STRUCTURE]])*Tableau13[MONTANT PROPOSE POUR L''ACTION])=0,"",SUMPRODUCT((Tableau13[NOM DE LA STRUCTURE]=Tableau13[[#This Row],[NOM DE LA STRUCTURE]])*Tableau13[MONTANT PROPOSE POUR L''ACTION]))</f>
        <v/>
      </c>
      <c r="W1140" s="79"/>
    </row>
    <row r="1141" spans="1:23" ht="33" hidden="1" customHeight="1" x14ac:dyDescent="0.25">
      <c r="A1141" s="13"/>
      <c r="B1141" s="84"/>
      <c r="C1141" s="1"/>
      <c r="D1141" s="36">
        <f>_xlfn.XLOOKUP(C1141,'Export Action'!$A$3:$A$1999,'Export Action'!$X$3:$X$1999)</f>
        <v>0</v>
      </c>
      <c r="E1141" s="1"/>
      <c r="F1141" s="1"/>
      <c r="G1141" s="68"/>
      <c r="H1141" s="71"/>
      <c r="I1141" s="71"/>
      <c r="J1141" s="1"/>
      <c r="K1141" s="1"/>
      <c r="L1141" s="1"/>
      <c r="M1141" s="5"/>
      <c r="N1141" s="5"/>
      <c r="O1141" s="5"/>
      <c r="P1141" s="31"/>
      <c r="Q1141" s="1"/>
      <c r="R1141" s="64" t="str">
        <f>IF(OR(_xlfn.XLOOKUP(C1141,'Export Action'!$A$3:$A$1999,'Export Action'!$AO$3:$AO$1999)="Communes ZRR./bassins de vie pop &gt; 50% ZRR",_xlfn.XLOOKUP(C1141,'Export Action'!$A$3:$A$1999,'Export Action'!$AO$3:$AO$1999)="Contrats de relance et de transition écologique (CRTE) rural"),"Oui","Non")</f>
        <v>Non</v>
      </c>
      <c r="S1141" s="73"/>
      <c r="T1141" s="74">
        <f t="shared" si="19"/>
        <v>79</v>
      </c>
      <c r="U1141" s="75"/>
      <c r="V1141" s="8" t="str" cm="1">
        <f t="array" ref="V1141">IF(SUMPRODUCT((Tableau13[NOM DE LA STRUCTURE]=Tableau13[[#This Row],[NOM DE LA STRUCTURE]])*Tableau13[MONTANT PROPOSE POUR L''ACTION])=0,"",SUMPRODUCT((Tableau13[NOM DE LA STRUCTURE]=Tableau13[[#This Row],[NOM DE LA STRUCTURE]])*Tableau13[MONTANT PROPOSE POUR L''ACTION]))</f>
        <v/>
      </c>
      <c r="W1141" s="79"/>
    </row>
    <row r="1142" spans="1:23" ht="33" hidden="1" customHeight="1" x14ac:dyDescent="0.25">
      <c r="A1142" s="13"/>
      <c r="B1142" s="84"/>
      <c r="C1142" s="1"/>
      <c r="D1142" s="36">
        <f>_xlfn.XLOOKUP(C1142,'Export Action'!$A$3:$A$1999,'Export Action'!$X$3:$X$1999)</f>
        <v>0</v>
      </c>
      <c r="E1142" s="1"/>
      <c r="F1142" s="1"/>
      <c r="G1142" s="68"/>
      <c r="H1142" s="71"/>
      <c r="I1142" s="71"/>
      <c r="J1142" s="1"/>
      <c r="K1142" s="1"/>
      <c r="L1142" s="1"/>
      <c r="M1142" s="5"/>
      <c r="N1142" s="5"/>
      <c r="O1142" s="5"/>
      <c r="P1142" s="31"/>
      <c r="Q1142" s="1"/>
      <c r="R1142" s="64" t="str">
        <f>IF(OR(_xlfn.XLOOKUP(C1142,'Export Action'!$A$3:$A$1999,'Export Action'!$AO$3:$AO$1999)="Communes ZRR./bassins de vie pop &gt; 50% ZRR",_xlfn.XLOOKUP(C1142,'Export Action'!$A$3:$A$1999,'Export Action'!$AO$3:$AO$1999)="Contrats de relance et de transition écologique (CRTE) rural"),"Oui","Non")</f>
        <v>Non</v>
      </c>
      <c r="S1142" s="73"/>
      <c r="T1142" s="74">
        <f t="shared" si="19"/>
        <v>79</v>
      </c>
      <c r="U1142" s="75"/>
      <c r="V1142" s="8" t="str" cm="1">
        <f t="array" ref="V1142">IF(SUMPRODUCT((Tableau13[NOM DE LA STRUCTURE]=Tableau13[[#This Row],[NOM DE LA STRUCTURE]])*Tableau13[MONTANT PROPOSE POUR L''ACTION])=0,"",SUMPRODUCT((Tableau13[NOM DE LA STRUCTURE]=Tableau13[[#This Row],[NOM DE LA STRUCTURE]])*Tableau13[MONTANT PROPOSE POUR L''ACTION]))</f>
        <v/>
      </c>
      <c r="W1142" s="79"/>
    </row>
    <row r="1143" spans="1:23" ht="33" hidden="1" customHeight="1" x14ac:dyDescent="0.25">
      <c r="A1143" s="13"/>
      <c r="B1143" s="84"/>
      <c r="C1143" s="1"/>
      <c r="D1143" s="36">
        <f>_xlfn.XLOOKUP(C1143,'Export Action'!$A$3:$A$1999,'Export Action'!$X$3:$X$1999)</f>
        <v>0</v>
      </c>
      <c r="E1143" s="1"/>
      <c r="F1143" s="1"/>
      <c r="G1143" s="68"/>
      <c r="H1143" s="71"/>
      <c r="I1143" s="71"/>
      <c r="J1143" s="1"/>
      <c r="K1143" s="1"/>
      <c r="L1143" s="1"/>
      <c r="M1143" s="5"/>
      <c r="N1143" s="5"/>
      <c r="O1143" s="5"/>
      <c r="P1143" s="31"/>
      <c r="Q1143" s="1"/>
      <c r="R1143" s="64" t="str">
        <f>IF(OR(_xlfn.XLOOKUP(C1143,'Export Action'!$A$3:$A$1999,'Export Action'!$AO$3:$AO$1999)="Communes ZRR./bassins de vie pop &gt; 50% ZRR",_xlfn.XLOOKUP(C1143,'Export Action'!$A$3:$A$1999,'Export Action'!$AO$3:$AO$1999)="Contrats de relance et de transition écologique (CRTE) rural"),"Oui","Non")</f>
        <v>Non</v>
      </c>
      <c r="S1143" s="73"/>
      <c r="T1143" s="74">
        <f t="shared" si="19"/>
        <v>79</v>
      </c>
      <c r="U1143" s="75"/>
      <c r="V1143" s="8" t="str" cm="1">
        <f t="array" ref="V1143">IF(SUMPRODUCT((Tableau13[NOM DE LA STRUCTURE]=Tableau13[[#This Row],[NOM DE LA STRUCTURE]])*Tableau13[MONTANT PROPOSE POUR L''ACTION])=0,"",SUMPRODUCT((Tableau13[NOM DE LA STRUCTURE]=Tableau13[[#This Row],[NOM DE LA STRUCTURE]])*Tableau13[MONTANT PROPOSE POUR L''ACTION]))</f>
        <v/>
      </c>
      <c r="W1143" s="79"/>
    </row>
    <row r="1144" spans="1:23" ht="33" hidden="1" customHeight="1" x14ac:dyDescent="0.25">
      <c r="A1144" s="13"/>
      <c r="B1144" s="84"/>
      <c r="C1144" s="1"/>
      <c r="D1144" s="36">
        <f>_xlfn.XLOOKUP(C1144,'Export Action'!$A$3:$A$1999,'Export Action'!$X$3:$X$1999)</f>
        <v>0</v>
      </c>
      <c r="E1144" s="1"/>
      <c r="F1144" s="1"/>
      <c r="G1144" s="68"/>
      <c r="H1144" s="71"/>
      <c r="I1144" s="71"/>
      <c r="J1144" s="1"/>
      <c r="K1144" s="1"/>
      <c r="L1144" s="1"/>
      <c r="M1144" s="5"/>
      <c r="N1144" s="5"/>
      <c r="O1144" s="5"/>
      <c r="P1144" s="31"/>
      <c r="Q1144" s="1"/>
      <c r="R1144" s="64" t="str">
        <f>IF(OR(_xlfn.XLOOKUP(C1144,'Export Action'!$A$3:$A$1999,'Export Action'!$AO$3:$AO$1999)="Communes ZRR./bassins de vie pop &gt; 50% ZRR",_xlfn.XLOOKUP(C1144,'Export Action'!$A$3:$A$1999,'Export Action'!$AO$3:$AO$1999)="Contrats de relance et de transition écologique (CRTE) rural"),"Oui","Non")</f>
        <v>Non</v>
      </c>
      <c r="S1144" s="73"/>
      <c r="T1144" s="74">
        <f t="shared" si="19"/>
        <v>79</v>
      </c>
      <c r="U1144" s="75"/>
      <c r="V1144" s="8" t="str" cm="1">
        <f t="array" ref="V1144">IF(SUMPRODUCT((Tableau13[NOM DE LA STRUCTURE]=Tableau13[[#This Row],[NOM DE LA STRUCTURE]])*Tableau13[MONTANT PROPOSE POUR L''ACTION])=0,"",SUMPRODUCT((Tableau13[NOM DE LA STRUCTURE]=Tableau13[[#This Row],[NOM DE LA STRUCTURE]])*Tableau13[MONTANT PROPOSE POUR L''ACTION]))</f>
        <v/>
      </c>
      <c r="W1144" s="79"/>
    </row>
    <row r="1145" spans="1:23" ht="33" hidden="1" customHeight="1" x14ac:dyDescent="0.25">
      <c r="A1145" s="13"/>
      <c r="B1145" s="84"/>
      <c r="C1145" s="1"/>
      <c r="D1145" s="36">
        <f>_xlfn.XLOOKUP(C1145,'Export Action'!$A$3:$A$1999,'Export Action'!$X$3:$X$1999)</f>
        <v>0</v>
      </c>
      <c r="E1145" s="1"/>
      <c r="F1145" s="1"/>
      <c r="G1145" s="68"/>
      <c r="H1145" s="71"/>
      <c r="I1145" s="71"/>
      <c r="J1145" s="1"/>
      <c r="K1145" s="1"/>
      <c r="L1145" s="1"/>
      <c r="M1145" s="5"/>
      <c r="N1145" s="5"/>
      <c r="O1145" s="5"/>
      <c r="P1145" s="31"/>
      <c r="Q1145" s="1"/>
      <c r="R1145" s="64" t="str">
        <f>IF(OR(_xlfn.XLOOKUP(C1145,'Export Action'!$A$3:$A$1999,'Export Action'!$AO$3:$AO$1999)="Communes ZRR./bassins de vie pop &gt; 50% ZRR",_xlfn.XLOOKUP(C1145,'Export Action'!$A$3:$A$1999,'Export Action'!$AO$3:$AO$1999)="Contrats de relance et de transition écologique (CRTE) rural"),"Oui","Non")</f>
        <v>Non</v>
      </c>
      <c r="S1145" s="73"/>
      <c r="T1145" s="74">
        <f t="shared" si="19"/>
        <v>79</v>
      </c>
      <c r="U1145" s="75"/>
      <c r="V1145" s="8" t="str" cm="1">
        <f t="array" ref="V1145">IF(SUMPRODUCT((Tableau13[NOM DE LA STRUCTURE]=Tableau13[[#This Row],[NOM DE LA STRUCTURE]])*Tableau13[MONTANT PROPOSE POUR L''ACTION])=0,"",SUMPRODUCT((Tableau13[NOM DE LA STRUCTURE]=Tableau13[[#This Row],[NOM DE LA STRUCTURE]])*Tableau13[MONTANT PROPOSE POUR L''ACTION]))</f>
        <v/>
      </c>
      <c r="W1145" s="79"/>
    </row>
    <row r="1146" spans="1:23" ht="33" hidden="1" customHeight="1" x14ac:dyDescent="0.25">
      <c r="A1146" s="13"/>
      <c r="B1146" s="84"/>
      <c r="C1146" s="1"/>
      <c r="D1146" s="36">
        <f>_xlfn.XLOOKUP(C1146,'Export Action'!$A$3:$A$1999,'Export Action'!$X$3:$X$1999)</f>
        <v>0</v>
      </c>
      <c r="E1146" s="1"/>
      <c r="F1146" s="1"/>
      <c r="G1146" s="68"/>
      <c r="H1146" s="71"/>
      <c r="I1146" s="71"/>
      <c r="J1146" s="1"/>
      <c r="K1146" s="1"/>
      <c r="L1146" s="1"/>
      <c r="M1146" s="5"/>
      <c r="N1146" s="5"/>
      <c r="O1146" s="5"/>
      <c r="P1146" s="31"/>
      <c r="Q1146" s="1"/>
      <c r="R1146" s="64" t="str">
        <f>IF(OR(_xlfn.XLOOKUP(C1146,'Export Action'!$A$3:$A$1999,'Export Action'!$AO$3:$AO$1999)="Communes ZRR./bassins de vie pop &gt; 50% ZRR",_xlfn.XLOOKUP(C1146,'Export Action'!$A$3:$A$1999,'Export Action'!$AO$3:$AO$1999)="Contrats de relance et de transition écologique (CRTE) rural"),"Oui","Non")</f>
        <v>Non</v>
      </c>
      <c r="S1146" s="73"/>
      <c r="T1146" s="74">
        <f t="shared" si="19"/>
        <v>79</v>
      </c>
      <c r="U1146" s="75"/>
      <c r="V1146" s="8" t="str" cm="1">
        <f t="array" ref="V1146">IF(SUMPRODUCT((Tableau13[NOM DE LA STRUCTURE]=Tableau13[[#This Row],[NOM DE LA STRUCTURE]])*Tableau13[MONTANT PROPOSE POUR L''ACTION])=0,"",SUMPRODUCT((Tableau13[NOM DE LA STRUCTURE]=Tableau13[[#This Row],[NOM DE LA STRUCTURE]])*Tableau13[MONTANT PROPOSE POUR L''ACTION]))</f>
        <v/>
      </c>
      <c r="W1146" s="79"/>
    </row>
    <row r="1147" spans="1:23" ht="33" hidden="1" customHeight="1" x14ac:dyDescent="0.25">
      <c r="A1147" s="13"/>
      <c r="B1147" s="84"/>
      <c r="C1147" s="1"/>
      <c r="D1147" s="36">
        <f>_xlfn.XLOOKUP(C1147,'Export Action'!$A$3:$A$1999,'Export Action'!$X$3:$X$1999)</f>
        <v>0</v>
      </c>
      <c r="E1147" s="1"/>
      <c r="F1147" s="1"/>
      <c r="G1147" s="68"/>
      <c r="H1147" s="71"/>
      <c r="I1147" s="71"/>
      <c r="J1147" s="1"/>
      <c r="K1147" s="1"/>
      <c r="L1147" s="1"/>
      <c r="M1147" s="5"/>
      <c r="N1147" s="5"/>
      <c r="O1147" s="5"/>
      <c r="P1147" s="31"/>
      <c r="Q1147" s="1"/>
      <c r="R1147" s="64" t="str">
        <f>IF(OR(_xlfn.XLOOKUP(C1147,'Export Action'!$A$3:$A$1999,'Export Action'!$AO$3:$AO$1999)="Communes ZRR./bassins de vie pop &gt; 50% ZRR",_xlfn.XLOOKUP(C1147,'Export Action'!$A$3:$A$1999,'Export Action'!$AO$3:$AO$1999)="Contrats de relance et de transition écologique (CRTE) rural"),"Oui","Non")</f>
        <v>Non</v>
      </c>
      <c r="S1147" s="73"/>
      <c r="T1147" s="74">
        <f t="shared" si="19"/>
        <v>79</v>
      </c>
      <c r="U1147" s="75"/>
      <c r="V1147" s="8" t="str" cm="1">
        <f t="array" ref="V1147">IF(SUMPRODUCT((Tableau13[NOM DE LA STRUCTURE]=Tableau13[[#This Row],[NOM DE LA STRUCTURE]])*Tableau13[MONTANT PROPOSE POUR L''ACTION])=0,"",SUMPRODUCT((Tableau13[NOM DE LA STRUCTURE]=Tableau13[[#This Row],[NOM DE LA STRUCTURE]])*Tableau13[MONTANT PROPOSE POUR L''ACTION]))</f>
        <v/>
      </c>
      <c r="W1147" s="79"/>
    </row>
    <row r="1148" spans="1:23" ht="33" hidden="1" customHeight="1" x14ac:dyDescent="0.25">
      <c r="A1148" s="13"/>
      <c r="B1148" s="84"/>
      <c r="C1148" s="1"/>
      <c r="D1148" s="36">
        <f>_xlfn.XLOOKUP(C1148,'Export Action'!$A$3:$A$1999,'Export Action'!$X$3:$X$1999)</f>
        <v>0</v>
      </c>
      <c r="E1148" s="1"/>
      <c r="F1148" s="1"/>
      <c r="G1148" s="68"/>
      <c r="H1148" s="71"/>
      <c r="I1148" s="71"/>
      <c r="J1148" s="1"/>
      <c r="K1148" s="1"/>
      <c r="L1148" s="1"/>
      <c r="M1148" s="5"/>
      <c r="N1148" s="5"/>
      <c r="O1148" s="5"/>
      <c r="P1148" s="31"/>
      <c r="Q1148" s="1"/>
      <c r="R1148" s="64" t="str">
        <f>IF(OR(_xlfn.XLOOKUP(C1148,'Export Action'!$A$3:$A$1999,'Export Action'!$AO$3:$AO$1999)="Communes ZRR./bassins de vie pop &gt; 50% ZRR",_xlfn.XLOOKUP(C1148,'Export Action'!$A$3:$A$1999,'Export Action'!$AO$3:$AO$1999)="Contrats de relance et de transition écologique (CRTE) rural"),"Oui","Non")</f>
        <v>Non</v>
      </c>
      <c r="S1148" s="73"/>
      <c r="T1148" s="74">
        <f t="shared" si="19"/>
        <v>79</v>
      </c>
      <c r="U1148" s="75"/>
      <c r="V1148" s="8" t="str" cm="1">
        <f t="array" ref="V1148">IF(SUMPRODUCT((Tableau13[NOM DE LA STRUCTURE]=Tableau13[[#This Row],[NOM DE LA STRUCTURE]])*Tableau13[MONTANT PROPOSE POUR L''ACTION])=0,"",SUMPRODUCT((Tableau13[NOM DE LA STRUCTURE]=Tableau13[[#This Row],[NOM DE LA STRUCTURE]])*Tableau13[MONTANT PROPOSE POUR L''ACTION]))</f>
        <v/>
      </c>
      <c r="W1148" s="79"/>
    </row>
    <row r="1149" spans="1:23" ht="33" hidden="1" customHeight="1" x14ac:dyDescent="0.25">
      <c r="A1149" s="13"/>
      <c r="B1149" s="84"/>
      <c r="C1149" s="1"/>
      <c r="D1149" s="36">
        <f>_xlfn.XLOOKUP(C1149,'Export Action'!$A$3:$A$1999,'Export Action'!$X$3:$X$1999)</f>
        <v>0</v>
      </c>
      <c r="E1149" s="1"/>
      <c r="F1149" s="1"/>
      <c r="G1149" s="68"/>
      <c r="H1149" s="71"/>
      <c r="I1149" s="71"/>
      <c r="J1149" s="1"/>
      <c r="K1149" s="1"/>
      <c r="L1149" s="1"/>
      <c r="M1149" s="5"/>
      <c r="N1149" s="5"/>
      <c r="O1149" s="5"/>
      <c r="P1149" s="31"/>
      <c r="Q1149" s="1"/>
      <c r="R1149" s="64" t="str">
        <f>IF(OR(_xlfn.XLOOKUP(C1149,'Export Action'!$A$3:$A$1999,'Export Action'!$AO$3:$AO$1999)="Communes ZRR./bassins de vie pop &gt; 50% ZRR",_xlfn.XLOOKUP(C1149,'Export Action'!$A$3:$A$1999,'Export Action'!$AO$3:$AO$1999)="Contrats de relance et de transition écologique (CRTE) rural"),"Oui","Non")</f>
        <v>Non</v>
      </c>
      <c r="S1149" s="73"/>
      <c r="T1149" s="74">
        <f t="shared" si="19"/>
        <v>79</v>
      </c>
      <c r="U1149" s="75"/>
      <c r="V1149" s="8" t="str" cm="1">
        <f t="array" ref="V1149">IF(SUMPRODUCT((Tableau13[NOM DE LA STRUCTURE]=Tableau13[[#This Row],[NOM DE LA STRUCTURE]])*Tableau13[MONTANT PROPOSE POUR L''ACTION])=0,"",SUMPRODUCT((Tableau13[NOM DE LA STRUCTURE]=Tableau13[[#This Row],[NOM DE LA STRUCTURE]])*Tableau13[MONTANT PROPOSE POUR L''ACTION]))</f>
        <v/>
      </c>
      <c r="W1149" s="79"/>
    </row>
    <row r="1150" spans="1:23" ht="33" hidden="1" customHeight="1" x14ac:dyDescent="0.25">
      <c r="A1150" s="13"/>
      <c r="B1150" s="84"/>
      <c r="C1150" s="1"/>
      <c r="D1150" s="36">
        <f>_xlfn.XLOOKUP(C1150,'Export Action'!$A$3:$A$1999,'Export Action'!$X$3:$X$1999)</f>
        <v>0</v>
      </c>
      <c r="E1150" s="1"/>
      <c r="F1150" s="1"/>
      <c r="G1150" s="68"/>
      <c r="H1150" s="71"/>
      <c r="I1150" s="71"/>
      <c r="J1150" s="1"/>
      <c r="K1150" s="1"/>
      <c r="L1150" s="1"/>
      <c r="M1150" s="5"/>
      <c r="N1150" s="5"/>
      <c r="O1150" s="5"/>
      <c r="P1150" s="31"/>
      <c r="Q1150" s="1"/>
      <c r="R1150" s="64" t="str">
        <f>IF(OR(_xlfn.XLOOKUP(C1150,'Export Action'!$A$3:$A$1999,'Export Action'!$AO$3:$AO$1999)="Communes ZRR./bassins de vie pop &gt; 50% ZRR",_xlfn.XLOOKUP(C1150,'Export Action'!$A$3:$A$1999,'Export Action'!$AO$3:$AO$1999)="Contrats de relance et de transition écologique (CRTE) rural"),"Oui","Non")</f>
        <v>Non</v>
      </c>
      <c r="S1150" s="73"/>
      <c r="T1150" s="74">
        <f t="shared" si="19"/>
        <v>79</v>
      </c>
      <c r="U1150" s="75"/>
      <c r="V1150" s="8" t="str" cm="1">
        <f t="array" ref="V1150">IF(SUMPRODUCT((Tableau13[NOM DE LA STRUCTURE]=Tableau13[[#This Row],[NOM DE LA STRUCTURE]])*Tableau13[MONTANT PROPOSE POUR L''ACTION])=0,"",SUMPRODUCT((Tableau13[NOM DE LA STRUCTURE]=Tableau13[[#This Row],[NOM DE LA STRUCTURE]])*Tableau13[MONTANT PROPOSE POUR L''ACTION]))</f>
        <v/>
      </c>
      <c r="W1150" s="79"/>
    </row>
    <row r="1151" spans="1:23" ht="33" hidden="1" customHeight="1" x14ac:dyDescent="0.25">
      <c r="A1151" s="13"/>
      <c r="B1151" s="84"/>
      <c r="C1151" s="1"/>
      <c r="D1151" s="36">
        <f>_xlfn.XLOOKUP(C1151,'Export Action'!$A$3:$A$1999,'Export Action'!$X$3:$X$1999)</f>
        <v>0</v>
      </c>
      <c r="E1151" s="1"/>
      <c r="F1151" s="1"/>
      <c r="G1151" s="68"/>
      <c r="H1151" s="71"/>
      <c r="I1151" s="71"/>
      <c r="J1151" s="1"/>
      <c r="K1151" s="1"/>
      <c r="L1151" s="1"/>
      <c r="M1151" s="5"/>
      <c r="N1151" s="5"/>
      <c r="O1151" s="5"/>
      <c r="P1151" s="31"/>
      <c r="Q1151" s="1"/>
      <c r="R1151" s="64" t="str">
        <f>IF(OR(_xlfn.XLOOKUP(C1151,'Export Action'!$A$3:$A$1999,'Export Action'!$AO$3:$AO$1999)="Communes ZRR./bassins de vie pop &gt; 50% ZRR",_xlfn.XLOOKUP(C1151,'Export Action'!$A$3:$A$1999,'Export Action'!$AO$3:$AO$1999)="Contrats de relance et de transition écologique (CRTE) rural"),"Oui","Non")</f>
        <v>Non</v>
      </c>
      <c r="S1151" s="73"/>
      <c r="T1151" s="74">
        <f t="shared" si="19"/>
        <v>79</v>
      </c>
      <c r="U1151" s="75"/>
      <c r="V1151" s="8" t="str" cm="1">
        <f t="array" ref="V1151">IF(SUMPRODUCT((Tableau13[NOM DE LA STRUCTURE]=Tableau13[[#This Row],[NOM DE LA STRUCTURE]])*Tableau13[MONTANT PROPOSE POUR L''ACTION])=0,"",SUMPRODUCT((Tableau13[NOM DE LA STRUCTURE]=Tableau13[[#This Row],[NOM DE LA STRUCTURE]])*Tableau13[MONTANT PROPOSE POUR L''ACTION]))</f>
        <v/>
      </c>
      <c r="W1151" s="79"/>
    </row>
    <row r="1152" spans="1:23" ht="33" hidden="1" customHeight="1" x14ac:dyDescent="0.25">
      <c r="A1152" s="13"/>
      <c r="B1152" s="84"/>
      <c r="C1152" s="1"/>
      <c r="D1152" s="36">
        <f>_xlfn.XLOOKUP(C1152,'Export Action'!$A$3:$A$1999,'Export Action'!$X$3:$X$1999)</f>
        <v>0</v>
      </c>
      <c r="E1152" s="1"/>
      <c r="F1152" s="1"/>
      <c r="G1152" s="68"/>
      <c r="H1152" s="71"/>
      <c r="I1152" s="71"/>
      <c r="J1152" s="1"/>
      <c r="K1152" s="1"/>
      <c r="L1152" s="1"/>
      <c r="M1152" s="5"/>
      <c r="N1152" s="5"/>
      <c r="O1152" s="5"/>
      <c r="P1152" s="31"/>
      <c r="Q1152" s="1"/>
      <c r="R1152" s="64" t="str">
        <f>IF(OR(_xlfn.XLOOKUP(C1152,'Export Action'!$A$3:$A$1999,'Export Action'!$AO$3:$AO$1999)="Communes ZRR./bassins de vie pop &gt; 50% ZRR",_xlfn.XLOOKUP(C1152,'Export Action'!$A$3:$A$1999,'Export Action'!$AO$3:$AO$1999)="Contrats de relance et de transition écologique (CRTE) rural"),"Oui","Non")</f>
        <v>Non</v>
      </c>
      <c r="S1152" s="73"/>
      <c r="T1152" s="74">
        <f t="shared" si="19"/>
        <v>79</v>
      </c>
      <c r="U1152" s="75"/>
      <c r="V1152" s="8" t="str" cm="1">
        <f t="array" ref="V1152">IF(SUMPRODUCT((Tableau13[NOM DE LA STRUCTURE]=Tableau13[[#This Row],[NOM DE LA STRUCTURE]])*Tableau13[MONTANT PROPOSE POUR L''ACTION])=0,"",SUMPRODUCT((Tableau13[NOM DE LA STRUCTURE]=Tableau13[[#This Row],[NOM DE LA STRUCTURE]])*Tableau13[MONTANT PROPOSE POUR L''ACTION]))</f>
        <v/>
      </c>
      <c r="W1152" s="79"/>
    </row>
    <row r="1153" spans="1:23" ht="33" hidden="1" customHeight="1" x14ac:dyDescent="0.25">
      <c r="A1153" s="13"/>
      <c r="B1153" s="84"/>
      <c r="C1153" s="1"/>
      <c r="D1153" s="36">
        <f>_xlfn.XLOOKUP(C1153,'Export Action'!$A$3:$A$1999,'Export Action'!$X$3:$X$1999)</f>
        <v>0</v>
      </c>
      <c r="E1153" s="1"/>
      <c r="F1153" s="1"/>
      <c r="G1153" s="68"/>
      <c r="H1153" s="71"/>
      <c r="I1153" s="71"/>
      <c r="J1153" s="1"/>
      <c r="K1153" s="1"/>
      <c r="L1153" s="1"/>
      <c r="M1153" s="5"/>
      <c r="N1153" s="5"/>
      <c r="O1153" s="5"/>
      <c r="P1153" s="31"/>
      <c r="Q1153" s="1"/>
      <c r="R1153" s="64" t="str">
        <f>IF(OR(_xlfn.XLOOKUP(C1153,'Export Action'!$A$3:$A$1999,'Export Action'!$AO$3:$AO$1999)="Communes ZRR./bassins de vie pop &gt; 50% ZRR",_xlfn.XLOOKUP(C1153,'Export Action'!$A$3:$A$1999,'Export Action'!$AO$3:$AO$1999)="Contrats de relance et de transition écologique (CRTE) rural"),"Oui","Non")</f>
        <v>Non</v>
      </c>
      <c r="S1153" s="73"/>
      <c r="T1153" s="74">
        <f t="shared" si="19"/>
        <v>79</v>
      </c>
      <c r="U1153" s="75"/>
      <c r="V1153" s="8" t="str" cm="1">
        <f t="array" ref="V1153">IF(SUMPRODUCT((Tableau13[NOM DE LA STRUCTURE]=Tableau13[[#This Row],[NOM DE LA STRUCTURE]])*Tableau13[MONTANT PROPOSE POUR L''ACTION])=0,"",SUMPRODUCT((Tableau13[NOM DE LA STRUCTURE]=Tableau13[[#This Row],[NOM DE LA STRUCTURE]])*Tableau13[MONTANT PROPOSE POUR L''ACTION]))</f>
        <v/>
      </c>
      <c r="W1153" s="79"/>
    </row>
    <row r="1154" spans="1:23" ht="33" hidden="1" customHeight="1" x14ac:dyDescent="0.25">
      <c r="A1154" s="13"/>
      <c r="B1154" s="84"/>
      <c r="C1154" s="1"/>
      <c r="D1154" s="36">
        <f>_xlfn.XLOOKUP(C1154,'Export Action'!$A$3:$A$1999,'Export Action'!$X$3:$X$1999)</f>
        <v>0</v>
      </c>
      <c r="E1154" s="1"/>
      <c r="F1154" s="1"/>
      <c r="G1154" s="68"/>
      <c r="H1154" s="71"/>
      <c r="I1154" s="71"/>
      <c r="J1154" s="1"/>
      <c r="K1154" s="1"/>
      <c r="L1154" s="1"/>
      <c r="M1154" s="5"/>
      <c r="N1154" s="5"/>
      <c r="O1154" s="5"/>
      <c r="P1154" s="31"/>
      <c r="Q1154" s="1"/>
      <c r="R1154" s="64" t="str">
        <f>IF(OR(_xlfn.XLOOKUP(C1154,'Export Action'!$A$3:$A$1999,'Export Action'!$AO$3:$AO$1999)="Communes ZRR./bassins de vie pop &gt; 50% ZRR",_xlfn.XLOOKUP(C1154,'Export Action'!$A$3:$A$1999,'Export Action'!$AO$3:$AO$1999)="Contrats de relance et de transition écologique (CRTE) rural"),"Oui","Non")</f>
        <v>Non</v>
      </c>
      <c r="S1154" s="73"/>
      <c r="T1154" s="74">
        <f t="shared" si="19"/>
        <v>79</v>
      </c>
      <c r="U1154" s="75"/>
      <c r="V1154" s="8" t="str" cm="1">
        <f t="array" ref="V1154">IF(SUMPRODUCT((Tableau13[NOM DE LA STRUCTURE]=Tableau13[[#This Row],[NOM DE LA STRUCTURE]])*Tableau13[MONTANT PROPOSE POUR L''ACTION])=0,"",SUMPRODUCT((Tableau13[NOM DE LA STRUCTURE]=Tableau13[[#This Row],[NOM DE LA STRUCTURE]])*Tableau13[MONTANT PROPOSE POUR L''ACTION]))</f>
        <v/>
      </c>
      <c r="W1154" s="79"/>
    </row>
    <row r="1155" spans="1:23" ht="33" hidden="1" customHeight="1" x14ac:dyDescent="0.25">
      <c r="A1155" s="13"/>
      <c r="B1155" s="84"/>
      <c r="C1155" s="1"/>
      <c r="D1155" s="36">
        <f>_xlfn.XLOOKUP(C1155,'Export Action'!$A$3:$A$1999,'Export Action'!$X$3:$X$1999)</f>
        <v>0</v>
      </c>
      <c r="E1155" s="1"/>
      <c r="F1155" s="1"/>
      <c r="G1155" s="68"/>
      <c r="H1155" s="71"/>
      <c r="I1155" s="71"/>
      <c r="J1155" s="1"/>
      <c r="K1155" s="1"/>
      <c r="L1155" s="1"/>
      <c r="M1155" s="5"/>
      <c r="N1155" s="5"/>
      <c r="O1155" s="5"/>
      <c r="P1155" s="31"/>
      <c r="Q1155" s="1"/>
      <c r="R1155" s="64" t="str">
        <f>IF(OR(_xlfn.XLOOKUP(C1155,'Export Action'!$A$3:$A$1999,'Export Action'!$AO$3:$AO$1999)="Communes ZRR./bassins de vie pop &gt; 50% ZRR",_xlfn.XLOOKUP(C1155,'Export Action'!$A$3:$A$1999,'Export Action'!$AO$3:$AO$1999)="Contrats de relance et de transition écologique (CRTE) rural"),"Oui","Non")</f>
        <v>Non</v>
      </c>
      <c r="S1155" s="73"/>
      <c r="T1155" s="74">
        <f t="shared" si="19"/>
        <v>79</v>
      </c>
      <c r="U1155" s="75"/>
      <c r="V1155" s="8" t="str" cm="1">
        <f t="array" ref="V1155">IF(SUMPRODUCT((Tableau13[NOM DE LA STRUCTURE]=Tableau13[[#This Row],[NOM DE LA STRUCTURE]])*Tableau13[MONTANT PROPOSE POUR L''ACTION])=0,"",SUMPRODUCT((Tableau13[NOM DE LA STRUCTURE]=Tableau13[[#This Row],[NOM DE LA STRUCTURE]])*Tableau13[MONTANT PROPOSE POUR L''ACTION]))</f>
        <v/>
      </c>
      <c r="W1155" s="79"/>
    </row>
    <row r="1156" spans="1:23" ht="33" hidden="1" customHeight="1" x14ac:dyDescent="0.25">
      <c r="A1156" s="13"/>
      <c r="B1156" s="84"/>
      <c r="C1156" s="1"/>
      <c r="D1156" s="36">
        <f>_xlfn.XLOOKUP(C1156,'Export Action'!$A$3:$A$1999,'Export Action'!$X$3:$X$1999)</f>
        <v>0</v>
      </c>
      <c r="E1156" s="1"/>
      <c r="F1156" s="1"/>
      <c r="G1156" s="68"/>
      <c r="H1156" s="71"/>
      <c r="I1156" s="71"/>
      <c r="J1156" s="1"/>
      <c r="K1156" s="1"/>
      <c r="L1156" s="1"/>
      <c r="M1156" s="5"/>
      <c r="N1156" s="5"/>
      <c r="O1156" s="5"/>
      <c r="P1156" s="31"/>
      <c r="Q1156" s="1"/>
      <c r="R1156" s="64" t="str">
        <f>IF(OR(_xlfn.XLOOKUP(C1156,'Export Action'!$A$3:$A$1999,'Export Action'!$AO$3:$AO$1999)="Communes ZRR./bassins de vie pop &gt; 50% ZRR",_xlfn.XLOOKUP(C1156,'Export Action'!$A$3:$A$1999,'Export Action'!$AO$3:$AO$1999)="Contrats de relance et de transition écologique (CRTE) rural"),"Oui","Non")</f>
        <v>Non</v>
      </c>
      <c r="S1156" s="73"/>
      <c r="T1156" s="74">
        <f t="shared" si="19"/>
        <v>79</v>
      </c>
      <c r="U1156" s="75"/>
      <c r="V1156" s="8" t="str" cm="1">
        <f t="array" ref="V1156">IF(SUMPRODUCT((Tableau13[NOM DE LA STRUCTURE]=Tableau13[[#This Row],[NOM DE LA STRUCTURE]])*Tableau13[MONTANT PROPOSE POUR L''ACTION])=0,"",SUMPRODUCT((Tableau13[NOM DE LA STRUCTURE]=Tableau13[[#This Row],[NOM DE LA STRUCTURE]])*Tableau13[MONTANT PROPOSE POUR L''ACTION]))</f>
        <v/>
      </c>
      <c r="W1156" s="79"/>
    </row>
    <row r="1157" spans="1:23" ht="33" hidden="1" customHeight="1" x14ac:dyDescent="0.25">
      <c r="A1157" s="13"/>
      <c r="B1157" s="84"/>
      <c r="C1157" s="1"/>
      <c r="D1157" s="36">
        <f>_xlfn.XLOOKUP(C1157,'Export Action'!$A$3:$A$1999,'Export Action'!$X$3:$X$1999)</f>
        <v>0</v>
      </c>
      <c r="E1157" s="1"/>
      <c r="F1157" s="1"/>
      <c r="G1157" s="68"/>
      <c r="H1157" s="71"/>
      <c r="I1157" s="71"/>
      <c r="J1157" s="1"/>
      <c r="K1157" s="1"/>
      <c r="L1157" s="1"/>
      <c r="M1157" s="5"/>
      <c r="N1157" s="5"/>
      <c r="O1157" s="5"/>
      <c r="P1157" s="31"/>
      <c r="Q1157" s="1"/>
      <c r="R1157" s="64" t="str">
        <f>IF(OR(_xlfn.XLOOKUP(C1157,'Export Action'!$A$3:$A$1999,'Export Action'!$AO$3:$AO$1999)="Communes ZRR./bassins de vie pop &gt; 50% ZRR",_xlfn.XLOOKUP(C1157,'Export Action'!$A$3:$A$1999,'Export Action'!$AO$3:$AO$1999)="Contrats de relance et de transition écologique (CRTE) rural"),"Oui","Non")</f>
        <v>Non</v>
      </c>
      <c r="S1157" s="73"/>
      <c r="T1157" s="74">
        <f t="shared" si="19"/>
        <v>79</v>
      </c>
      <c r="U1157" s="75"/>
      <c r="V1157" s="8" t="str" cm="1">
        <f t="array" ref="V1157">IF(SUMPRODUCT((Tableau13[NOM DE LA STRUCTURE]=Tableau13[[#This Row],[NOM DE LA STRUCTURE]])*Tableau13[MONTANT PROPOSE POUR L''ACTION])=0,"",SUMPRODUCT((Tableau13[NOM DE LA STRUCTURE]=Tableau13[[#This Row],[NOM DE LA STRUCTURE]])*Tableau13[MONTANT PROPOSE POUR L''ACTION]))</f>
        <v/>
      </c>
      <c r="W1157" s="79"/>
    </row>
    <row r="1158" spans="1:23" ht="33" hidden="1" customHeight="1" x14ac:dyDescent="0.25">
      <c r="A1158" s="13"/>
      <c r="B1158" s="84"/>
      <c r="C1158" s="1"/>
      <c r="D1158" s="36">
        <f>_xlfn.XLOOKUP(C1158,'Export Action'!$A$3:$A$1999,'Export Action'!$X$3:$X$1999)</f>
        <v>0</v>
      </c>
      <c r="E1158" s="1"/>
      <c r="F1158" s="1"/>
      <c r="G1158" s="68"/>
      <c r="H1158" s="71"/>
      <c r="I1158" s="71"/>
      <c r="J1158" s="1"/>
      <c r="K1158" s="1"/>
      <c r="L1158" s="1"/>
      <c r="M1158" s="5"/>
      <c r="N1158" s="5"/>
      <c r="O1158" s="5"/>
      <c r="P1158" s="31"/>
      <c r="Q1158" s="1"/>
      <c r="R1158" s="64" t="str">
        <f>IF(OR(_xlfn.XLOOKUP(C1158,'Export Action'!$A$3:$A$1999,'Export Action'!$AO$3:$AO$1999)="Communes ZRR./bassins de vie pop &gt; 50% ZRR",_xlfn.XLOOKUP(C1158,'Export Action'!$A$3:$A$1999,'Export Action'!$AO$3:$AO$1999)="Contrats de relance et de transition écologique (CRTE) rural"),"Oui","Non")</f>
        <v>Non</v>
      </c>
      <c r="S1158" s="73"/>
      <c r="T1158" s="74">
        <f t="shared" si="19"/>
        <v>79</v>
      </c>
      <c r="U1158" s="75"/>
      <c r="V1158" s="8" t="str" cm="1">
        <f t="array" ref="V1158">IF(SUMPRODUCT((Tableau13[NOM DE LA STRUCTURE]=Tableau13[[#This Row],[NOM DE LA STRUCTURE]])*Tableau13[MONTANT PROPOSE POUR L''ACTION])=0,"",SUMPRODUCT((Tableau13[NOM DE LA STRUCTURE]=Tableau13[[#This Row],[NOM DE LA STRUCTURE]])*Tableau13[MONTANT PROPOSE POUR L''ACTION]))</f>
        <v/>
      </c>
      <c r="W1158" s="79"/>
    </row>
    <row r="1159" spans="1:23" ht="33" hidden="1" customHeight="1" x14ac:dyDescent="0.25">
      <c r="A1159" s="13"/>
      <c r="B1159" s="84"/>
      <c r="C1159" s="1"/>
      <c r="D1159" s="36">
        <f>_xlfn.XLOOKUP(C1159,'Export Action'!$A$3:$A$1999,'Export Action'!$X$3:$X$1999)</f>
        <v>0</v>
      </c>
      <c r="E1159" s="1"/>
      <c r="F1159" s="1"/>
      <c r="G1159" s="68"/>
      <c r="H1159" s="71"/>
      <c r="I1159" s="71"/>
      <c r="J1159" s="1"/>
      <c r="K1159" s="1"/>
      <c r="L1159" s="1"/>
      <c r="M1159" s="5"/>
      <c r="N1159" s="5"/>
      <c r="O1159" s="5"/>
      <c r="P1159" s="31"/>
      <c r="Q1159" s="1"/>
      <c r="R1159" s="64" t="str">
        <f>IF(OR(_xlfn.XLOOKUP(C1159,'Export Action'!$A$3:$A$1999,'Export Action'!$AO$3:$AO$1999)="Communes ZRR./bassins de vie pop &gt; 50% ZRR",_xlfn.XLOOKUP(C1159,'Export Action'!$A$3:$A$1999,'Export Action'!$AO$3:$AO$1999)="Contrats de relance et de transition écologique (CRTE) rural"),"Oui","Non")</f>
        <v>Non</v>
      </c>
      <c r="S1159" s="73"/>
      <c r="T1159" s="74">
        <f t="shared" si="19"/>
        <v>79</v>
      </c>
      <c r="U1159" s="75"/>
      <c r="V1159" s="8" t="str" cm="1">
        <f t="array" ref="V1159">IF(SUMPRODUCT((Tableau13[NOM DE LA STRUCTURE]=Tableau13[[#This Row],[NOM DE LA STRUCTURE]])*Tableau13[MONTANT PROPOSE POUR L''ACTION])=0,"",SUMPRODUCT((Tableau13[NOM DE LA STRUCTURE]=Tableau13[[#This Row],[NOM DE LA STRUCTURE]])*Tableau13[MONTANT PROPOSE POUR L''ACTION]))</f>
        <v/>
      </c>
      <c r="W1159" s="79"/>
    </row>
    <row r="1160" spans="1:23" ht="33" hidden="1" customHeight="1" x14ac:dyDescent="0.25">
      <c r="A1160" s="13"/>
      <c r="B1160" s="84"/>
      <c r="C1160" s="1"/>
      <c r="D1160" s="36">
        <f>_xlfn.XLOOKUP(C1160,'Export Action'!$A$3:$A$1999,'Export Action'!$X$3:$X$1999)</f>
        <v>0</v>
      </c>
      <c r="E1160" s="1"/>
      <c r="F1160" s="1"/>
      <c r="G1160" s="68"/>
      <c r="H1160" s="71"/>
      <c r="I1160" s="71"/>
      <c r="J1160" s="1"/>
      <c r="K1160" s="1"/>
      <c r="L1160" s="1"/>
      <c r="M1160" s="5"/>
      <c r="N1160" s="5"/>
      <c r="O1160" s="5"/>
      <c r="P1160" s="31"/>
      <c r="Q1160" s="1"/>
      <c r="R1160" s="64" t="str">
        <f>IF(OR(_xlfn.XLOOKUP(C1160,'Export Action'!$A$3:$A$1999,'Export Action'!$AO$3:$AO$1999)="Communes ZRR./bassins de vie pop &gt; 50% ZRR",_xlfn.XLOOKUP(C1160,'Export Action'!$A$3:$A$1999,'Export Action'!$AO$3:$AO$1999)="Contrats de relance et de transition écologique (CRTE) rural"),"Oui","Non")</f>
        <v>Non</v>
      </c>
      <c r="S1160" s="73"/>
      <c r="T1160" s="74">
        <f t="shared" si="19"/>
        <v>79</v>
      </c>
      <c r="U1160" s="75"/>
      <c r="V1160" s="8" t="str" cm="1">
        <f t="array" ref="V1160">IF(SUMPRODUCT((Tableau13[NOM DE LA STRUCTURE]=Tableau13[[#This Row],[NOM DE LA STRUCTURE]])*Tableau13[MONTANT PROPOSE POUR L''ACTION])=0,"",SUMPRODUCT((Tableau13[NOM DE LA STRUCTURE]=Tableau13[[#This Row],[NOM DE LA STRUCTURE]])*Tableau13[MONTANT PROPOSE POUR L''ACTION]))</f>
        <v/>
      </c>
      <c r="W1160" s="79"/>
    </row>
    <row r="1161" spans="1:23" ht="33" hidden="1" customHeight="1" x14ac:dyDescent="0.25">
      <c r="A1161" s="13"/>
      <c r="B1161" s="84"/>
      <c r="C1161" s="1"/>
      <c r="D1161" s="36">
        <f>_xlfn.XLOOKUP(C1161,'Export Action'!$A$3:$A$1999,'Export Action'!$X$3:$X$1999)</f>
        <v>0</v>
      </c>
      <c r="E1161" s="1"/>
      <c r="F1161" s="1"/>
      <c r="G1161" s="68"/>
      <c r="H1161" s="71"/>
      <c r="I1161" s="71"/>
      <c r="J1161" s="1"/>
      <c r="K1161" s="1"/>
      <c r="L1161" s="1"/>
      <c r="M1161" s="5"/>
      <c r="N1161" s="5"/>
      <c r="O1161" s="5"/>
      <c r="P1161" s="31"/>
      <c r="Q1161" s="1"/>
      <c r="R1161" s="64" t="str">
        <f>IF(OR(_xlfn.XLOOKUP(C1161,'Export Action'!$A$3:$A$1999,'Export Action'!$AO$3:$AO$1999)="Communes ZRR./bassins de vie pop &gt; 50% ZRR",_xlfn.XLOOKUP(C1161,'Export Action'!$A$3:$A$1999,'Export Action'!$AO$3:$AO$1999)="Contrats de relance et de transition écologique (CRTE) rural"),"Oui","Non")</f>
        <v>Non</v>
      </c>
      <c r="S1161" s="73"/>
      <c r="T1161" s="74">
        <f t="shared" si="19"/>
        <v>79</v>
      </c>
      <c r="U1161" s="75"/>
      <c r="V1161" s="8" t="str" cm="1">
        <f t="array" ref="V1161">IF(SUMPRODUCT((Tableau13[NOM DE LA STRUCTURE]=Tableau13[[#This Row],[NOM DE LA STRUCTURE]])*Tableau13[MONTANT PROPOSE POUR L''ACTION])=0,"",SUMPRODUCT((Tableau13[NOM DE LA STRUCTURE]=Tableau13[[#This Row],[NOM DE LA STRUCTURE]])*Tableau13[MONTANT PROPOSE POUR L''ACTION]))</f>
        <v/>
      </c>
      <c r="W1161" s="79"/>
    </row>
    <row r="1162" spans="1:23" ht="33" hidden="1" customHeight="1" x14ac:dyDescent="0.25">
      <c r="A1162" s="13"/>
      <c r="B1162" s="84"/>
      <c r="C1162" s="1"/>
      <c r="D1162" s="36">
        <f>_xlfn.XLOOKUP(C1162,'Export Action'!$A$3:$A$1999,'Export Action'!$X$3:$X$1999)</f>
        <v>0</v>
      </c>
      <c r="E1162" s="1"/>
      <c r="F1162" s="1"/>
      <c r="G1162" s="68"/>
      <c r="H1162" s="71"/>
      <c r="I1162" s="71"/>
      <c r="J1162" s="1"/>
      <c r="K1162" s="1"/>
      <c r="L1162" s="1"/>
      <c r="M1162" s="5"/>
      <c r="N1162" s="5"/>
      <c r="O1162" s="5"/>
      <c r="P1162" s="31"/>
      <c r="Q1162" s="1"/>
      <c r="R1162" s="64" t="str">
        <f>IF(OR(_xlfn.XLOOKUP(C1162,'Export Action'!$A$3:$A$1999,'Export Action'!$AO$3:$AO$1999)="Communes ZRR./bassins de vie pop &gt; 50% ZRR",_xlfn.XLOOKUP(C1162,'Export Action'!$A$3:$A$1999,'Export Action'!$AO$3:$AO$1999)="Contrats de relance et de transition écologique (CRTE) rural"),"Oui","Non")</f>
        <v>Non</v>
      </c>
      <c r="S1162" s="73"/>
      <c r="T1162" s="74">
        <f t="shared" si="19"/>
        <v>79</v>
      </c>
      <c r="U1162" s="75"/>
      <c r="V1162" s="8" t="str" cm="1">
        <f t="array" ref="V1162">IF(SUMPRODUCT((Tableau13[NOM DE LA STRUCTURE]=Tableau13[[#This Row],[NOM DE LA STRUCTURE]])*Tableau13[MONTANT PROPOSE POUR L''ACTION])=0,"",SUMPRODUCT((Tableau13[NOM DE LA STRUCTURE]=Tableau13[[#This Row],[NOM DE LA STRUCTURE]])*Tableau13[MONTANT PROPOSE POUR L''ACTION]))</f>
        <v/>
      </c>
      <c r="W1162" s="79"/>
    </row>
    <row r="1163" spans="1:23" ht="33" hidden="1" customHeight="1" x14ac:dyDescent="0.25">
      <c r="A1163" s="13"/>
      <c r="B1163" s="84"/>
      <c r="C1163" s="1"/>
      <c r="D1163" s="36">
        <f>_xlfn.XLOOKUP(C1163,'Export Action'!$A$3:$A$1999,'Export Action'!$X$3:$X$1999)</f>
        <v>0</v>
      </c>
      <c r="E1163" s="1"/>
      <c r="F1163" s="1"/>
      <c r="G1163" s="68"/>
      <c r="H1163" s="71"/>
      <c r="I1163" s="71"/>
      <c r="J1163" s="1"/>
      <c r="K1163" s="1"/>
      <c r="L1163" s="1"/>
      <c r="M1163" s="5"/>
      <c r="N1163" s="5"/>
      <c r="O1163" s="5"/>
      <c r="P1163" s="31"/>
      <c r="Q1163" s="1"/>
      <c r="R1163" s="64" t="str">
        <f>IF(OR(_xlfn.XLOOKUP(C1163,'Export Action'!$A$3:$A$1999,'Export Action'!$AO$3:$AO$1999)="Communes ZRR./bassins de vie pop &gt; 50% ZRR",_xlfn.XLOOKUP(C1163,'Export Action'!$A$3:$A$1999,'Export Action'!$AO$3:$AO$1999)="Contrats de relance et de transition écologique (CRTE) rural"),"Oui","Non")</f>
        <v>Non</v>
      </c>
      <c r="S1163" s="73"/>
      <c r="T1163" s="74">
        <f t="shared" si="19"/>
        <v>79</v>
      </c>
      <c r="U1163" s="75"/>
      <c r="V1163" s="8" t="str" cm="1">
        <f t="array" ref="V1163">IF(SUMPRODUCT((Tableau13[NOM DE LA STRUCTURE]=Tableau13[[#This Row],[NOM DE LA STRUCTURE]])*Tableau13[MONTANT PROPOSE POUR L''ACTION])=0,"",SUMPRODUCT((Tableau13[NOM DE LA STRUCTURE]=Tableau13[[#This Row],[NOM DE LA STRUCTURE]])*Tableau13[MONTANT PROPOSE POUR L''ACTION]))</f>
        <v/>
      </c>
      <c r="W1163" s="79"/>
    </row>
    <row r="1164" spans="1:23" ht="33" hidden="1" customHeight="1" x14ac:dyDescent="0.25">
      <c r="A1164" s="13"/>
      <c r="B1164" s="84"/>
      <c r="C1164" s="1"/>
      <c r="D1164" s="36">
        <f>_xlfn.XLOOKUP(C1164,'Export Action'!$A$3:$A$1999,'Export Action'!$X$3:$X$1999)</f>
        <v>0</v>
      </c>
      <c r="E1164" s="1"/>
      <c r="F1164" s="1"/>
      <c r="G1164" s="68"/>
      <c r="H1164" s="71"/>
      <c r="I1164" s="71"/>
      <c r="J1164" s="1"/>
      <c r="K1164" s="1"/>
      <c r="L1164" s="1"/>
      <c r="M1164" s="5"/>
      <c r="N1164" s="5"/>
      <c r="O1164" s="5"/>
      <c r="P1164" s="31"/>
      <c r="Q1164" s="1"/>
      <c r="R1164" s="64" t="str">
        <f>IF(OR(_xlfn.XLOOKUP(C1164,'Export Action'!$A$3:$A$1999,'Export Action'!$AO$3:$AO$1999)="Communes ZRR./bassins de vie pop &gt; 50% ZRR",_xlfn.XLOOKUP(C1164,'Export Action'!$A$3:$A$1999,'Export Action'!$AO$3:$AO$1999)="Contrats de relance et de transition écologique (CRTE) rural"),"Oui","Non")</f>
        <v>Non</v>
      </c>
      <c r="S1164" s="73"/>
      <c r="T1164" s="74">
        <f t="shared" si="19"/>
        <v>79</v>
      </c>
      <c r="U1164" s="75"/>
      <c r="V1164" s="8" t="str" cm="1">
        <f t="array" ref="V1164">IF(SUMPRODUCT((Tableau13[NOM DE LA STRUCTURE]=Tableau13[[#This Row],[NOM DE LA STRUCTURE]])*Tableau13[MONTANT PROPOSE POUR L''ACTION])=0,"",SUMPRODUCT((Tableau13[NOM DE LA STRUCTURE]=Tableau13[[#This Row],[NOM DE LA STRUCTURE]])*Tableau13[MONTANT PROPOSE POUR L''ACTION]))</f>
        <v/>
      </c>
      <c r="W1164" s="79"/>
    </row>
    <row r="1165" spans="1:23" ht="33" hidden="1" customHeight="1" x14ac:dyDescent="0.25">
      <c r="A1165" s="13"/>
      <c r="B1165" s="84"/>
      <c r="C1165" s="1"/>
      <c r="D1165" s="36">
        <f>_xlfn.XLOOKUP(C1165,'Export Action'!$A$3:$A$1999,'Export Action'!$X$3:$X$1999)</f>
        <v>0</v>
      </c>
      <c r="E1165" s="1"/>
      <c r="F1165" s="1"/>
      <c r="G1165" s="68"/>
      <c r="H1165" s="71"/>
      <c r="I1165" s="71"/>
      <c r="J1165" s="1"/>
      <c r="K1165" s="1"/>
      <c r="L1165" s="1"/>
      <c r="M1165" s="5"/>
      <c r="N1165" s="5"/>
      <c r="O1165" s="5"/>
      <c r="P1165" s="31"/>
      <c r="Q1165" s="1"/>
      <c r="R1165" s="64" t="str">
        <f>IF(OR(_xlfn.XLOOKUP(C1165,'Export Action'!$A$3:$A$1999,'Export Action'!$AO$3:$AO$1999)="Communes ZRR./bassins de vie pop &gt; 50% ZRR",_xlfn.XLOOKUP(C1165,'Export Action'!$A$3:$A$1999,'Export Action'!$AO$3:$AO$1999)="Contrats de relance et de transition écologique (CRTE) rural"),"Oui","Non")</f>
        <v>Non</v>
      </c>
      <c r="S1165" s="73"/>
      <c r="T1165" s="74">
        <f t="shared" si="19"/>
        <v>79</v>
      </c>
      <c r="U1165" s="75"/>
      <c r="V1165" s="8" t="str" cm="1">
        <f t="array" ref="V1165">IF(SUMPRODUCT((Tableau13[NOM DE LA STRUCTURE]=Tableau13[[#This Row],[NOM DE LA STRUCTURE]])*Tableau13[MONTANT PROPOSE POUR L''ACTION])=0,"",SUMPRODUCT((Tableau13[NOM DE LA STRUCTURE]=Tableau13[[#This Row],[NOM DE LA STRUCTURE]])*Tableau13[MONTANT PROPOSE POUR L''ACTION]))</f>
        <v/>
      </c>
      <c r="W1165" s="79"/>
    </row>
    <row r="1166" spans="1:23" ht="33" hidden="1" customHeight="1" x14ac:dyDescent="0.25">
      <c r="A1166" s="13"/>
      <c r="B1166" s="84"/>
      <c r="C1166" s="1"/>
      <c r="D1166" s="36">
        <f>_xlfn.XLOOKUP(C1166,'Export Action'!$A$3:$A$1999,'Export Action'!$X$3:$X$1999)</f>
        <v>0</v>
      </c>
      <c r="E1166" s="1"/>
      <c r="F1166" s="1"/>
      <c r="G1166" s="68"/>
      <c r="H1166" s="71"/>
      <c r="I1166" s="71"/>
      <c r="J1166" s="1"/>
      <c r="K1166" s="1"/>
      <c r="L1166" s="1"/>
      <c r="M1166" s="5"/>
      <c r="N1166" s="5"/>
      <c r="O1166" s="5"/>
      <c r="P1166" s="31"/>
      <c r="Q1166" s="1"/>
      <c r="R1166" s="64" t="str">
        <f>IF(OR(_xlfn.XLOOKUP(C1166,'Export Action'!$A$3:$A$1999,'Export Action'!$AO$3:$AO$1999)="Communes ZRR./bassins de vie pop &gt; 50% ZRR",_xlfn.XLOOKUP(C1166,'Export Action'!$A$3:$A$1999,'Export Action'!$AO$3:$AO$1999)="Contrats de relance et de transition écologique (CRTE) rural"),"Oui","Non")</f>
        <v>Non</v>
      </c>
      <c r="S1166" s="73"/>
      <c r="T1166" s="74">
        <f t="shared" si="19"/>
        <v>79</v>
      </c>
      <c r="U1166" s="75"/>
      <c r="V1166" s="8" t="str" cm="1">
        <f t="array" ref="V1166">IF(SUMPRODUCT((Tableau13[NOM DE LA STRUCTURE]=Tableau13[[#This Row],[NOM DE LA STRUCTURE]])*Tableau13[MONTANT PROPOSE POUR L''ACTION])=0,"",SUMPRODUCT((Tableau13[NOM DE LA STRUCTURE]=Tableau13[[#This Row],[NOM DE LA STRUCTURE]])*Tableau13[MONTANT PROPOSE POUR L''ACTION]))</f>
        <v/>
      </c>
      <c r="W1166" s="79"/>
    </row>
    <row r="1167" spans="1:23" ht="33" hidden="1" customHeight="1" x14ac:dyDescent="0.25">
      <c r="A1167" s="13"/>
      <c r="B1167" s="84"/>
      <c r="C1167" s="1"/>
      <c r="D1167" s="36">
        <f>_xlfn.XLOOKUP(C1167,'Export Action'!$A$3:$A$1999,'Export Action'!$X$3:$X$1999)</f>
        <v>0</v>
      </c>
      <c r="E1167" s="1"/>
      <c r="F1167" s="1"/>
      <c r="G1167" s="68"/>
      <c r="H1167" s="71"/>
      <c r="I1167" s="71"/>
      <c r="J1167" s="1"/>
      <c r="K1167" s="1"/>
      <c r="L1167" s="1"/>
      <c r="M1167" s="5"/>
      <c r="N1167" s="5"/>
      <c r="O1167" s="5"/>
      <c r="P1167" s="31"/>
      <c r="Q1167" s="1"/>
      <c r="R1167" s="64" t="str">
        <f>IF(OR(_xlfn.XLOOKUP(C1167,'Export Action'!$A$3:$A$1999,'Export Action'!$AO$3:$AO$1999)="Communes ZRR./bassins de vie pop &gt; 50% ZRR",_xlfn.XLOOKUP(C1167,'Export Action'!$A$3:$A$1999,'Export Action'!$AO$3:$AO$1999)="Contrats de relance et de transition écologique (CRTE) rural"),"Oui","Non")</f>
        <v>Non</v>
      </c>
      <c r="S1167" s="73"/>
      <c r="T1167" s="74">
        <f t="shared" si="19"/>
        <v>79</v>
      </c>
      <c r="U1167" s="75"/>
      <c r="V1167" s="8" t="str" cm="1">
        <f t="array" ref="V1167">IF(SUMPRODUCT((Tableau13[NOM DE LA STRUCTURE]=Tableau13[[#This Row],[NOM DE LA STRUCTURE]])*Tableau13[MONTANT PROPOSE POUR L''ACTION])=0,"",SUMPRODUCT((Tableau13[NOM DE LA STRUCTURE]=Tableau13[[#This Row],[NOM DE LA STRUCTURE]])*Tableau13[MONTANT PROPOSE POUR L''ACTION]))</f>
        <v/>
      </c>
      <c r="W1167" s="79"/>
    </row>
    <row r="1168" spans="1:23" ht="33" hidden="1" customHeight="1" x14ac:dyDescent="0.25">
      <c r="A1168" s="13"/>
      <c r="B1168" s="84"/>
      <c r="C1168" s="1"/>
      <c r="D1168" s="36">
        <f>_xlfn.XLOOKUP(C1168,'Export Action'!$A$3:$A$1999,'Export Action'!$X$3:$X$1999)</f>
        <v>0</v>
      </c>
      <c r="E1168" s="1"/>
      <c r="F1168" s="1"/>
      <c r="G1168" s="68"/>
      <c r="H1168" s="71"/>
      <c r="I1168" s="71"/>
      <c r="J1168" s="1"/>
      <c r="K1168" s="1"/>
      <c r="L1168" s="1"/>
      <c r="M1168" s="5"/>
      <c r="N1168" s="5"/>
      <c r="O1168" s="5"/>
      <c r="P1168" s="31"/>
      <c r="Q1168" s="1"/>
      <c r="R1168" s="64" t="str">
        <f>IF(OR(_xlfn.XLOOKUP(C1168,'Export Action'!$A$3:$A$1999,'Export Action'!$AO$3:$AO$1999)="Communes ZRR./bassins de vie pop &gt; 50% ZRR",_xlfn.XLOOKUP(C1168,'Export Action'!$A$3:$A$1999,'Export Action'!$AO$3:$AO$1999)="Contrats de relance et de transition écologique (CRTE) rural"),"Oui","Non")</f>
        <v>Non</v>
      </c>
      <c r="S1168" s="73"/>
      <c r="T1168" s="74">
        <f t="shared" si="19"/>
        <v>79</v>
      </c>
      <c r="U1168" s="75"/>
      <c r="V1168" s="8" t="str" cm="1">
        <f t="array" ref="V1168">IF(SUMPRODUCT((Tableau13[NOM DE LA STRUCTURE]=Tableau13[[#This Row],[NOM DE LA STRUCTURE]])*Tableau13[MONTANT PROPOSE POUR L''ACTION])=0,"",SUMPRODUCT((Tableau13[NOM DE LA STRUCTURE]=Tableau13[[#This Row],[NOM DE LA STRUCTURE]])*Tableau13[MONTANT PROPOSE POUR L''ACTION]))</f>
        <v/>
      </c>
      <c r="W1168" s="79"/>
    </row>
    <row r="1169" spans="1:23" ht="33" hidden="1" customHeight="1" x14ac:dyDescent="0.25">
      <c r="A1169" s="13"/>
      <c r="B1169" s="84"/>
      <c r="C1169" s="1"/>
      <c r="D1169" s="36">
        <f>_xlfn.XLOOKUP(C1169,'Export Action'!$A$3:$A$1999,'Export Action'!$X$3:$X$1999)</f>
        <v>0</v>
      </c>
      <c r="E1169" s="1"/>
      <c r="F1169" s="1"/>
      <c r="G1169" s="68"/>
      <c r="H1169" s="71"/>
      <c r="I1169" s="71"/>
      <c r="J1169" s="1"/>
      <c r="K1169" s="1"/>
      <c r="L1169" s="1"/>
      <c r="M1169" s="5"/>
      <c r="N1169" s="5"/>
      <c r="O1169" s="5"/>
      <c r="P1169" s="31"/>
      <c r="Q1169" s="1"/>
      <c r="R1169" s="64" t="str">
        <f>IF(OR(_xlfn.XLOOKUP(C1169,'Export Action'!$A$3:$A$1999,'Export Action'!$AO$3:$AO$1999)="Communes ZRR./bassins de vie pop &gt; 50% ZRR",_xlfn.XLOOKUP(C1169,'Export Action'!$A$3:$A$1999,'Export Action'!$AO$3:$AO$1999)="Contrats de relance et de transition écologique (CRTE) rural"),"Oui","Non")</f>
        <v>Non</v>
      </c>
      <c r="S1169" s="73"/>
      <c r="T1169" s="74">
        <f t="shared" si="19"/>
        <v>79</v>
      </c>
      <c r="U1169" s="75"/>
      <c r="V1169" s="8" t="str" cm="1">
        <f t="array" ref="V1169">IF(SUMPRODUCT((Tableau13[NOM DE LA STRUCTURE]=Tableau13[[#This Row],[NOM DE LA STRUCTURE]])*Tableau13[MONTANT PROPOSE POUR L''ACTION])=0,"",SUMPRODUCT((Tableau13[NOM DE LA STRUCTURE]=Tableau13[[#This Row],[NOM DE LA STRUCTURE]])*Tableau13[MONTANT PROPOSE POUR L''ACTION]))</f>
        <v/>
      </c>
      <c r="W1169" s="79"/>
    </row>
    <row r="1170" spans="1:23" ht="33" hidden="1" customHeight="1" x14ac:dyDescent="0.25">
      <c r="A1170" s="13"/>
      <c r="B1170" s="84"/>
      <c r="C1170" s="1"/>
      <c r="D1170" s="36">
        <f>_xlfn.XLOOKUP(C1170,'Export Action'!$A$3:$A$1999,'Export Action'!$X$3:$X$1999)</f>
        <v>0</v>
      </c>
      <c r="E1170" s="1"/>
      <c r="F1170" s="1"/>
      <c r="G1170" s="68"/>
      <c r="H1170" s="71"/>
      <c r="I1170" s="71"/>
      <c r="J1170" s="1"/>
      <c r="K1170" s="1"/>
      <c r="L1170" s="1"/>
      <c r="M1170" s="5"/>
      <c r="N1170" s="5"/>
      <c r="O1170" s="5"/>
      <c r="P1170" s="31"/>
      <c r="Q1170" s="1"/>
      <c r="R1170" s="64" t="str">
        <f>IF(OR(_xlfn.XLOOKUP(C1170,'Export Action'!$A$3:$A$1999,'Export Action'!$AO$3:$AO$1999)="Communes ZRR./bassins de vie pop &gt; 50% ZRR",_xlfn.XLOOKUP(C1170,'Export Action'!$A$3:$A$1999,'Export Action'!$AO$3:$AO$1999)="Contrats de relance et de transition écologique (CRTE) rural"),"Oui","Non")</f>
        <v>Non</v>
      </c>
      <c r="S1170" s="73"/>
      <c r="T1170" s="74">
        <f t="shared" si="19"/>
        <v>79</v>
      </c>
      <c r="U1170" s="75"/>
      <c r="V1170" s="8" t="str" cm="1">
        <f t="array" ref="V1170">IF(SUMPRODUCT((Tableau13[NOM DE LA STRUCTURE]=Tableau13[[#This Row],[NOM DE LA STRUCTURE]])*Tableau13[MONTANT PROPOSE POUR L''ACTION])=0,"",SUMPRODUCT((Tableau13[NOM DE LA STRUCTURE]=Tableau13[[#This Row],[NOM DE LA STRUCTURE]])*Tableau13[MONTANT PROPOSE POUR L''ACTION]))</f>
        <v/>
      </c>
      <c r="W1170" s="79"/>
    </row>
    <row r="1171" spans="1:23" ht="33" hidden="1" customHeight="1" x14ac:dyDescent="0.25">
      <c r="A1171" s="13"/>
      <c r="B1171" s="84"/>
      <c r="C1171" s="1"/>
      <c r="D1171" s="36">
        <f>_xlfn.XLOOKUP(C1171,'Export Action'!$A$3:$A$1999,'Export Action'!$X$3:$X$1999)</f>
        <v>0</v>
      </c>
      <c r="E1171" s="1"/>
      <c r="F1171" s="1"/>
      <c r="G1171" s="68"/>
      <c r="H1171" s="71"/>
      <c r="I1171" s="71"/>
      <c r="J1171" s="1"/>
      <c r="K1171" s="1"/>
      <c r="L1171" s="1"/>
      <c r="M1171" s="5"/>
      <c r="N1171" s="5"/>
      <c r="O1171" s="5"/>
      <c r="P1171" s="31"/>
      <c r="Q1171" s="1"/>
      <c r="R1171" s="64" t="str">
        <f>IF(OR(_xlfn.XLOOKUP(C1171,'Export Action'!$A$3:$A$1999,'Export Action'!$AO$3:$AO$1999)="Communes ZRR./bassins de vie pop &gt; 50% ZRR",_xlfn.XLOOKUP(C1171,'Export Action'!$A$3:$A$1999,'Export Action'!$AO$3:$AO$1999)="Contrats de relance et de transition écologique (CRTE) rural"),"Oui","Non")</f>
        <v>Non</v>
      </c>
      <c r="S1171" s="73"/>
      <c r="T1171" s="74">
        <f t="shared" si="19"/>
        <v>79</v>
      </c>
      <c r="U1171" s="75"/>
      <c r="V1171" s="8" t="str" cm="1">
        <f t="array" ref="V1171">IF(SUMPRODUCT((Tableau13[NOM DE LA STRUCTURE]=Tableau13[[#This Row],[NOM DE LA STRUCTURE]])*Tableau13[MONTANT PROPOSE POUR L''ACTION])=0,"",SUMPRODUCT((Tableau13[NOM DE LA STRUCTURE]=Tableau13[[#This Row],[NOM DE LA STRUCTURE]])*Tableau13[MONTANT PROPOSE POUR L''ACTION]))</f>
        <v/>
      </c>
      <c r="W1171" s="79"/>
    </row>
    <row r="1172" spans="1:23" ht="33" hidden="1" customHeight="1" x14ac:dyDescent="0.25">
      <c r="A1172" s="13"/>
      <c r="B1172" s="84"/>
      <c r="C1172" s="1"/>
      <c r="D1172" s="36">
        <f>_xlfn.XLOOKUP(C1172,'Export Action'!$A$3:$A$1999,'Export Action'!$X$3:$X$1999)</f>
        <v>0</v>
      </c>
      <c r="E1172" s="1"/>
      <c r="F1172" s="1"/>
      <c r="G1172" s="68"/>
      <c r="H1172" s="71"/>
      <c r="I1172" s="71"/>
      <c r="J1172" s="1"/>
      <c r="K1172" s="1"/>
      <c r="L1172" s="1"/>
      <c r="M1172" s="5"/>
      <c r="N1172" s="5"/>
      <c r="O1172" s="5"/>
      <c r="P1172" s="31"/>
      <c r="Q1172" s="1"/>
      <c r="R1172" s="64" t="str">
        <f>IF(OR(_xlfn.XLOOKUP(C1172,'Export Action'!$A$3:$A$1999,'Export Action'!$AO$3:$AO$1999)="Communes ZRR./bassins de vie pop &gt; 50% ZRR",_xlfn.XLOOKUP(C1172,'Export Action'!$A$3:$A$1999,'Export Action'!$AO$3:$AO$1999)="Contrats de relance et de transition écologique (CRTE) rural"),"Oui","Non")</f>
        <v>Non</v>
      </c>
      <c r="S1172" s="73"/>
      <c r="T1172" s="74">
        <f t="shared" si="19"/>
        <v>79</v>
      </c>
      <c r="U1172" s="75"/>
      <c r="V1172" s="8" t="str" cm="1">
        <f t="array" ref="V1172">IF(SUMPRODUCT((Tableau13[NOM DE LA STRUCTURE]=Tableau13[[#This Row],[NOM DE LA STRUCTURE]])*Tableau13[MONTANT PROPOSE POUR L''ACTION])=0,"",SUMPRODUCT((Tableau13[NOM DE LA STRUCTURE]=Tableau13[[#This Row],[NOM DE LA STRUCTURE]])*Tableau13[MONTANT PROPOSE POUR L''ACTION]))</f>
        <v/>
      </c>
      <c r="W1172" s="79"/>
    </row>
    <row r="1173" spans="1:23" ht="33" hidden="1" customHeight="1" x14ac:dyDescent="0.25">
      <c r="A1173" s="13"/>
      <c r="B1173" s="84"/>
      <c r="C1173" s="1"/>
      <c r="D1173" s="36">
        <f>_xlfn.XLOOKUP(C1173,'Export Action'!$A$3:$A$1999,'Export Action'!$X$3:$X$1999)</f>
        <v>0</v>
      </c>
      <c r="E1173" s="1"/>
      <c r="F1173" s="1"/>
      <c r="G1173" s="68"/>
      <c r="H1173" s="71"/>
      <c r="I1173" s="71"/>
      <c r="J1173" s="1"/>
      <c r="K1173" s="1"/>
      <c r="L1173" s="1"/>
      <c r="M1173" s="5"/>
      <c r="N1173" s="5"/>
      <c r="O1173" s="5"/>
      <c r="P1173" s="31"/>
      <c r="Q1173" s="1"/>
      <c r="R1173" s="64" t="str">
        <f>IF(OR(_xlfn.XLOOKUP(C1173,'Export Action'!$A$3:$A$1999,'Export Action'!$AO$3:$AO$1999)="Communes ZRR./bassins de vie pop &gt; 50% ZRR",_xlfn.XLOOKUP(C1173,'Export Action'!$A$3:$A$1999,'Export Action'!$AO$3:$AO$1999)="Contrats de relance et de transition écologique (CRTE) rural"),"Oui","Non")</f>
        <v>Non</v>
      </c>
      <c r="S1173" s="73"/>
      <c r="T1173" s="74">
        <f t="shared" si="19"/>
        <v>79</v>
      </c>
      <c r="U1173" s="75"/>
      <c r="V1173" s="8" t="str" cm="1">
        <f t="array" ref="V1173">IF(SUMPRODUCT((Tableau13[NOM DE LA STRUCTURE]=Tableau13[[#This Row],[NOM DE LA STRUCTURE]])*Tableau13[MONTANT PROPOSE POUR L''ACTION])=0,"",SUMPRODUCT((Tableau13[NOM DE LA STRUCTURE]=Tableau13[[#This Row],[NOM DE LA STRUCTURE]])*Tableau13[MONTANT PROPOSE POUR L''ACTION]))</f>
        <v/>
      </c>
      <c r="W1173" s="79"/>
    </row>
    <row r="1174" spans="1:23" ht="33" hidden="1" customHeight="1" x14ac:dyDescent="0.25">
      <c r="A1174" s="13"/>
      <c r="B1174" s="84"/>
      <c r="C1174" s="1"/>
      <c r="D1174" s="36">
        <f>_xlfn.XLOOKUP(C1174,'Export Action'!$A$3:$A$1999,'Export Action'!$X$3:$X$1999)</f>
        <v>0</v>
      </c>
      <c r="E1174" s="1"/>
      <c r="F1174" s="1"/>
      <c r="G1174" s="68"/>
      <c r="H1174" s="71"/>
      <c r="I1174" s="71"/>
      <c r="J1174" s="1"/>
      <c r="K1174" s="1"/>
      <c r="L1174" s="1"/>
      <c r="M1174" s="5"/>
      <c r="N1174" s="5"/>
      <c r="O1174" s="5"/>
      <c r="P1174" s="31"/>
      <c r="Q1174" s="1"/>
      <c r="R1174" s="64" t="str">
        <f>IF(OR(_xlfn.XLOOKUP(C1174,'Export Action'!$A$3:$A$1999,'Export Action'!$AO$3:$AO$1999)="Communes ZRR./bassins de vie pop &gt; 50% ZRR",_xlfn.XLOOKUP(C1174,'Export Action'!$A$3:$A$1999,'Export Action'!$AO$3:$AO$1999)="Contrats de relance et de transition écologique (CRTE) rural"),"Oui","Non")</f>
        <v>Non</v>
      </c>
      <c r="S1174" s="73"/>
      <c r="T1174" s="74">
        <f t="shared" si="19"/>
        <v>79</v>
      </c>
      <c r="U1174" s="75"/>
      <c r="V1174" s="8" t="str" cm="1">
        <f t="array" ref="V1174">IF(SUMPRODUCT((Tableau13[NOM DE LA STRUCTURE]=Tableau13[[#This Row],[NOM DE LA STRUCTURE]])*Tableau13[MONTANT PROPOSE POUR L''ACTION])=0,"",SUMPRODUCT((Tableau13[NOM DE LA STRUCTURE]=Tableau13[[#This Row],[NOM DE LA STRUCTURE]])*Tableau13[MONTANT PROPOSE POUR L''ACTION]))</f>
        <v/>
      </c>
      <c r="W1174" s="79"/>
    </row>
    <row r="1175" spans="1:23" ht="33" hidden="1" customHeight="1" x14ac:dyDescent="0.25">
      <c r="A1175" s="13"/>
      <c r="B1175" s="84"/>
      <c r="C1175" s="1"/>
      <c r="D1175" s="36">
        <f>_xlfn.XLOOKUP(C1175,'Export Action'!$A$3:$A$1999,'Export Action'!$X$3:$X$1999)</f>
        <v>0</v>
      </c>
      <c r="E1175" s="1"/>
      <c r="F1175" s="1"/>
      <c r="G1175" s="68"/>
      <c r="H1175" s="71"/>
      <c r="I1175" s="71"/>
      <c r="J1175" s="1"/>
      <c r="K1175" s="1"/>
      <c r="L1175" s="1"/>
      <c r="M1175" s="5"/>
      <c r="N1175" s="5"/>
      <c r="O1175" s="5"/>
      <c r="P1175" s="31"/>
      <c r="Q1175" s="1"/>
      <c r="R1175" s="64" t="str">
        <f>IF(OR(_xlfn.XLOOKUP(C1175,'Export Action'!$A$3:$A$1999,'Export Action'!$AO$3:$AO$1999)="Communes ZRR./bassins de vie pop &gt; 50% ZRR",_xlfn.XLOOKUP(C1175,'Export Action'!$A$3:$A$1999,'Export Action'!$AO$3:$AO$1999)="Contrats de relance et de transition écologique (CRTE) rural"),"Oui","Non")</f>
        <v>Non</v>
      </c>
      <c r="S1175" s="73"/>
      <c r="T1175" s="74">
        <f t="shared" si="19"/>
        <v>79</v>
      </c>
      <c r="U1175" s="75"/>
      <c r="V1175" s="8" t="str" cm="1">
        <f t="array" ref="V1175">IF(SUMPRODUCT((Tableau13[NOM DE LA STRUCTURE]=Tableau13[[#This Row],[NOM DE LA STRUCTURE]])*Tableau13[MONTANT PROPOSE POUR L''ACTION])=0,"",SUMPRODUCT((Tableau13[NOM DE LA STRUCTURE]=Tableau13[[#This Row],[NOM DE LA STRUCTURE]])*Tableau13[MONTANT PROPOSE POUR L''ACTION]))</f>
        <v/>
      </c>
      <c r="W1175" s="79"/>
    </row>
    <row r="1176" spans="1:23" ht="33" hidden="1" customHeight="1" x14ac:dyDescent="0.25">
      <c r="A1176" s="13"/>
      <c r="B1176" s="84"/>
      <c r="C1176" s="1"/>
      <c r="D1176" s="36">
        <f>_xlfn.XLOOKUP(C1176,'Export Action'!$A$3:$A$1999,'Export Action'!$X$3:$X$1999)</f>
        <v>0</v>
      </c>
      <c r="E1176" s="1"/>
      <c r="F1176" s="1"/>
      <c r="G1176" s="68"/>
      <c r="H1176" s="71"/>
      <c r="I1176" s="71"/>
      <c r="J1176" s="1"/>
      <c r="K1176" s="1"/>
      <c r="L1176" s="1"/>
      <c r="M1176" s="5"/>
      <c r="N1176" s="5"/>
      <c r="O1176" s="5"/>
      <c r="P1176" s="31"/>
      <c r="Q1176" s="1"/>
      <c r="R1176" s="64" t="str">
        <f>IF(OR(_xlfn.XLOOKUP(C1176,'Export Action'!$A$3:$A$1999,'Export Action'!$AO$3:$AO$1999)="Communes ZRR./bassins de vie pop &gt; 50% ZRR",_xlfn.XLOOKUP(C1176,'Export Action'!$A$3:$A$1999,'Export Action'!$AO$3:$AO$1999)="Contrats de relance et de transition écologique (CRTE) rural"),"Oui","Non")</f>
        <v>Non</v>
      </c>
      <c r="S1176" s="73"/>
      <c r="T1176" s="74">
        <f t="shared" si="19"/>
        <v>79</v>
      </c>
      <c r="U1176" s="75"/>
      <c r="V1176" s="8" t="str" cm="1">
        <f t="array" ref="V1176">IF(SUMPRODUCT((Tableau13[NOM DE LA STRUCTURE]=Tableau13[[#This Row],[NOM DE LA STRUCTURE]])*Tableau13[MONTANT PROPOSE POUR L''ACTION])=0,"",SUMPRODUCT((Tableau13[NOM DE LA STRUCTURE]=Tableau13[[#This Row],[NOM DE LA STRUCTURE]])*Tableau13[MONTANT PROPOSE POUR L''ACTION]))</f>
        <v/>
      </c>
      <c r="W1176" s="79"/>
    </row>
    <row r="1177" spans="1:23" ht="33" hidden="1" customHeight="1" x14ac:dyDescent="0.25">
      <c r="A1177" s="13"/>
      <c r="B1177" s="84"/>
      <c r="C1177" s="1"/>
      <c r="D1177" s="36">
        <f>_xlfn.XLOOKUP(C1177,'Export Action'!$A$3:$A$1999,'Export Action'!$X$3:$X$1999)</f>
        <v>0</v>
      </c>
      <c r="E1177" s="1"/>
      <c r="F1177" s="1"/>
      <c r="G1177" s="68"/>
      <c r="H1177" s="71"/>
      <c r="I1177" s="71"/>
      <c r="J1177" s="1"/>
      <c r="K1177" s="1"/>
      <c r="L1177" s="1"/>
      <c r="M1177" s="5"/>
      <c r="N1177" s="5"/>
      <c r="O1177" s="5"/>
      <c r="P1177" s="31"/>
      <c r="Q1177" s="1"/>
      <c r="R1177" s="64" t="str">
        <f>IF(OR(_xlfn.XLOOKUP(C1177,'Export Action'!$A$3:$A$1999,'Export Action'!$AO$3:$AO$1999)="Communes ZRR./bassins de vie pop &gt; 50% ZRR",_xlfn.XLOOKUP(C1177,'Export Action'!$A$3:$A$1999,'Export Action'!$AO$3:$AO$1999)="Contrats de relance et de transition écologique (CRTE) rural"),"Oui","Non")</f>
        <v>Non</v>
      </c>
      <c r="S1177" s="73"/>
      <c r="T1177" s="74">
        <f t="shared" si="19"/>
        <v>79</v>
      </c>
      <c r="U1177" s="75"/>
      <c r="V1177" s="8" t="str" cm="1">
        <f t="array" ref="V1177">IF(SUMPRODUCT((Tableau13[NOM DE LA STRUCTURE]=Tableau13[[#This Row],[NOM DE LA STRUCTURE]])*Tableau13[MONTANT PROPOSE POUR L''ACTION])=0,"",SUMPRODUCT((Tableau13[NOM DE LA STRUCTURE]=Tableau13[[#This Row],[NOM DE LA STRUCTURE]])*Tableau13[MONTANT PROPOSE POUR L''ACTION]))</f>
        <v/>
      </c>
      <c r="W1177" s="79"/>
    </row>
    <row r="1178" spans="1:23" ht="33" hidden="1" customHeight="1" x14ac:dyDescent="0.25">
      <c r="A1178" s="13"/>
      <c r="B1178" s="84"/>
      <c r="C1178" s="1"/>
      <c r="D1178" s="36">
        <f>_xlfn.XLOOKUP(C1178,'Export Action'!$A$3:$A$1999,'Export Action'!$X$3:$X$1999)</f>
        <v>0</v>
      </c>
      <c r="E1178" s="1"/>
      <c r="F1178" s="1"/>
      <c r="G1178" s="68"/>
      <c r="H1178" s="71"/>
      <c r="I1178" s="71"/>
      <c r="J1178" s="1"/>
      <c r="K1178" s="1"/>
      <c r="L1178" s="1"/>
      <c r="M1178" s="5"/>
      <c r="N1178" s="5"/>
      <c r="O1178" s="5"/>
      <c r="P1178" s="31"/>
      <c r="Q1178" s="1"/>
      <c r="R1178" s="64" t="str">
        <f>IF(OR(_xlfn.XLOOKUP(C1178,'Export Action'!$A$3:$A$1999,'Export Action'!$AO$3:$AO$1999)="Communes ZRR./bassins de vie pop &gt; 50% ZRR",_xlfn.XLOOKUP(C1178,'Export Action'!$A$3:$A$1999,'Export Action'!$AO$3:$AO$1999)="Contrats de relance et de transition écologique (CRTE) rural"),"Oui","Non")</f>
        <v>Non</v>
      </c>
      <c r="S1178" s="73"/>
      <c r="T1178" s="74">
        <f t="shared" si="19"/>
        <v>79</v>
      </c>
      <c r="U1178" s="75"/>
      <c r="V1178" s="8" t="str" cm="1">
        <f t="array" ref="V1178">IF(SUMPRODUCT((Tableau13[NOM DE LA STRUCTURE]=Tableau13[[#This Row],[NOM DE LA STRUCTURE]])*Tableau13[MONTANT PROPOSE POUR L''ACTION])=0,"",SUMPRODUCT((Tableau13[NOM DE LA STRUCTURE]=Tableau13[[#This Row],[NOM DE LA STRUCTURE]])*Tableau13[MONTANT PROPOSE POUR L''ACTION]))</f>
        <v/>
      </c>
      <c r="W1178" s="79"/>
    </row>
    <row r="1179" spans="1:23" ht="33" hidden="1" customHeight="1" x14ac:dyDescent="0.25">
      <c r="A1179" s="13"/>
      <c r="B1179" s="84"/>
      <c r="C1179" s="1"/>
      <c r="D1179" s="36">
        <f>_xlfn.XLOOKUP(C1179,'Export Action'!$A$3:$A$1999,'Export Action'!$X$3:$X$1999)</f>
        <v>0</v>
      </c>
      <c r="E1179" s="1"/>
      <c r="F1179" s="1"/>
      <c r="G1179" s="68"/>
      <c r="H1179" s="71"/>
      <c r="I1179" s="71"/>
      <c r="J1179" s="1"/>
      <c r="K1179" s="1"/>
      <c r="L1179" s="1"/>
      <c r="M1179" s="5"/>
      <c r="N1179" s="5"/>
      <c r="O1179" s="5"/>
      <c r="P1179" s="31"/>
      <c r="Q1179" s="1"/>
      <c r="R1179" s="64" t="str">
        <f>IF(OR(_xlfn.XLOOKUP(C1179,'Export Action'!$A$3:$A$1999,'Export Action'!$AO$3:$AO$1999)="Communes ZRR./bassins de vie pop &gt; 50% ZRR",_xlfn.XLOOKUP(C1179,'Export Action'!$A$3:$A$1999,'Export Action'!$AO$3:$AO$1999)="Contrats de relance et de transition écologique (CRTE) rural"),"Oui","Non")</f>
        <v>Non</v>
      </c>
      <c r="S1179" s="73"/>
      <c r="T1179" s="74">
        <f t="shared" si="19"/>
        <v>79</v>
      </c>
      <c r="U1179" s="75"/>
      <c r="V1179" s="8" t="str" cm="1">
        <f t="array" ref="V1179">IF(SUMPRODUCT((Tableau13[NOM DE LA STRUCTURE]=Tableau13[[#This Row],[NOM DE LA STRUCTURE]])*Tableau13[MONTANT PROPOSE POUR L''ACTION])=0,"",SUMPRODUCT((Tableau13[NOM DE LA STRUCTURE]=Tableau13[[#This Row],[NOM DE LA STRUCTURE]])*Tableau13[MONTANT PROPOSE POUR L''ACTION]))</f>
        <v/>
      </c>
      <c r="W1179" s="79"/>
    </row>
    <row r="1180" spans="1:23" ht="33" hidden="1" customHeight="1" x14ac:dyDescent="0.25">
      <c r="A1180" s="13"/>
      <c r="B1180" s="84"/>
      <c r="C1180" s="1"/>
      <c r="D1180" s="36">
        <f>_xlfn.XLOOKUP(C1180,'Export Action'!$A$3:$A$1999,'Export Action'!$X$3:$X$1999)</f>
        <v>0</v>
      </c>
      <c r="E1180" s="1"/>
      <c r="F1180" s="1"/>
      <c r="G1180" s="68"/>
      <c r="H1180" s="71"/>
      <c r="I1180" s="71"/>
      <c r="J1180" s="1"/>
      <c r="K1180" s="1"/>
      <c r="L1180" s="1"/>
      <c r="M1180" s="5"/>
      <c r="N1180" s="5"/>
      <c r="O1180" s="5"/>
      <c r="P1180" s="31"/>
      <c r="Q1180" s="1"/>
      <c r="R1180" s="64" t="str">
        <f>IF(OR(_xlfn.XLOOKUP(C1180,'Export Action'!$A$3:$A$1999,'Export Action'!$AO$3:$AO$1999)="Communes ZRR./bassins de vie pop &gt; 50% ZRR",_xlfn.XLOOKUP(C1180,'Export Action'!$A$3:$A$1999,'Export Action'!$AO$3:$AO$1999)="Contrats de relance et de transition écologique (CRTE) rural"),"Oui","Non")</f>
        <v>Non</v>
      </c>
      <c r="S1180" s="73"/>
      <c r="T1180" s="74">
        <f t="shared" ref="T1180:T1243" si="20">IF(A1180=A1179,T1179,T1179+1)</f>
        <v>79</v>
      </c>
      <c r="U1180" s="75"/>
      <c r="V1180" s="8" t="str" cm="1">
        <f t="array" ref="V1180">IF(SUMPRODUCT((Tableau13[NOM DE LA STRUCTURE]=Tableau13[[#This Row],[NOM DE LA STRUCTURE]])*Tableau13[MONTANT PROPOSE POUR L''ACTION])=0,"",SUMPRODUCT((Tableau13[NOM DE LA STRUCTURE]=Tableau13[[#This Row],[NOM DE LA STRUCTURE]])*Tableau13[MONTANT PROPOSE POUR L''ACTION]))</f>
        <v/>
      </c>
      <c r="W1180" s="79"/>
    </row>
    <row r="1181" spans="1:23" ht="33" hidden="1" customHeight="1" x14ac:dyDescent="0.25">
      <c r="A1181" s="13"/>
      <c r="B1181" s="84"/>
      <c r="C1181" s="1"/>
      <c r="D1181" s="36">
        <f>_xlfn.XLOOKUP(C1181,'Export Action'!$A$3:$A$1999,'Export Action'!$X$3:$X$1999)</f>
        <v>0</v>
      </c>
      <c r="E1181" s="1"/>
      <c r="F1181" s="1"/>
      <c r="G1181" s="68"/>
      <c r="H1181" s="71"/>
      <c r="I1181" s="71"/>
      <c r="J1181" s="1"/>
      <c r="K1181" s="1"/>
      <c r="L1181" s="1"/>
      <c r="M1181" s="5"/>
      <c r="N1181" s="5"/>
      <c r="O1181" s="5"/>
      <c r="P1181" s="31"/>
      <c r="Q1181" s="1"/>
      <c r="R1181" s="64" t="str">
        <f>IF(OR(_xlfn.XLOOKUP(C1181,'Export Action'!$A$3:$A$1999,'Export Action'!$AO$3:$AO$1999)="Communes ZRR./bassins de vie pop &gt; 50% ZRR",_xlfn.XLOOKUP(C1181,'Export Action'!$A$3:$A$1999,'Export Action'!$AO$3:$AO$1999)="Contrats de relance et de transition écologique (CRTE) rural"),"Oui","Non")</f>
        <v>Non</v>
      </c>
      <c r="S1181" s="73"/>
      <c r="T1181" s="74">
        <f t="shared" si="20"/>
        <v>79</v>
      </c>
      <c r="U1181" s="75"/>
      <c r="V1181" s="8" t="str" cm="1">
        <f t="array" ref="V1181">IF(SUMPRODUCT((Tableau13[NOM DE LA STRUCTURE]=Tableau13[[#This Row],[NOM DE LA STRUCTURE]])*Tableau13[MONTANT PROPOSE POUR L''ACTION])=0,"",SUMPRODUCT((Tableau13[NOM DE LA STRUCTURE]=Tableau13[[#This Row],[NOM DE LA STRUCTURE]])*Tableau13[MONTANT PROPOSE POUR L''ACTION]))</f>
        <v/>
      </c>
      <c r="W1181" s="79"/>
    </row>
    <row r="1182" spans="1:23" ht="33" hidden="1" customHeight="1" x14ac:dyDescent="0.25">
      <c r="A1182" s="13"/>
      <c r="B1182" s="84"/>
      <c r="C1182" s="1"/>
      <c r="D1182" s="36">
        <f>_xlfn.XLOOKUP(C1182,'Export Action'!$A$3:$A$1999,'Export Action'!$X$3:$X$1999)</f>
        <v>0</v>
      </c>
      <c r="E1182" s="1"/>
      <c r="F1182" s="1"/>
      <c r="G1182" s="68"/>
      <c r="H1182" s="71"/>
      <c r="I1182" s="71"/>
      <c r="J1182" s="1"/>
      <c r="K1182" s="1"/>
      <c r="L1182" s="1"/>
      <c r="M1182" s="5"/>
      <c r="N1182" s="5"/>
      <c r="O1182" s="5"/>
      <c r="P1182" s="31"/>
      <c r="Q1182" s="1"/>
      <c r="R1182" s="64" t="str">
        <f>IF(OR(_xlfn.XLOOKUP(C1182,'Export Action'!$A$3:$A$1999,'Export Action'!$AO$3:$AO$1999)="Communes ZRR./bassins de vie pop &gt; 50% ZRR",_xlfn.XLOOKUP(C1182,'Export Action'!$A$3:$A$1999,'Export Action'!$AO$3:$AO$1999)="Contrats de relance et de transition écologique (CRTE) rural"),"Oui","Non")</f>
        <v>Non</v>
      </c>
      <c r="S1182" s="73"/>
      <c r="T1182" s="74">
        <f t="shared" si="20"/>
        <v>79</v>
      </c>
      <c r="U1182" s="75"/>
      <c r="V1182" s="8" t="str" cm="1">
        <f t="array" ref="V1182">IF(SUMPRODUCT((Tableau13[NOM DE LA STRUCTURE]=Tableau13[[#This Row],[NOM DE LA STRUCTURE]])*Tableau13[MONTANT PROPOSE POUR L''ACTION])=0,"",SUMPRODUCT((Tableau13[NOM DE LA STRUCTURE]=Tableau13[[#This Row],[NOM DE LA STRUCTURE]])*Tableau13[MONTANT PROPOSE POUR L''ACTION]))</f>
        <v/>
      </c>
      <c r="W1182" s="79"/>
    </row>
    <row r="1183" spans="1:23" ht="33" hidden="1" customHeight="1" x14ac:dyDescent="0.25">
      <c r="A1183" s="13"/>
      <c r="B1183" s="84"/>
      <c r="C1183" s="1"/>
      <c r="D1183" s="36">
        <f>_xlfn.XLOOKUP(C1183,'Export Action'!$A$3:$A$1999,'Export Action'!$X$3:$X$1999)</f>
        <v>0</v>
      </c>
      <c r="E1183" s="1"/>
      <c r="F1183" s="1"/>
      <c r="G1183" s="68"/>
      <c r="H1183" s="71"/>
      <c r="I1183" s="71"/>
      <c r="J1183" s="1"/>
      <c r="K1183" s="1"/>
      <c r="L1183" s="1"/>
      <c r="M1183" s="5"/>
      <c r="N1183" s="5"/>
      <c r="O1183" s="5"/>
      <c r="P1183" s="31"/>
      <c r="Q1183" s="1"/>
      <c r="R1183" s="64" t="str">
        <f>IF(OR(_xlfn.XLOOKUP(C1183,'Export Action'!$A$3:$A$1999,'Export Action'!$AO$3:$AO$1999)="Communes ZRR./bassins de vie pop &gt; 50% ZRR",_xlfn.XLOOKUP(C1183,'Export Action'!$A$3:$A$1999,'Export Action'!$AO$3:$AO$1999)="Contrats de relance et de transition écologique (CRTE) rural"),"Oui","Non")</f>
        <v>Non</v>
      </c>
      <c r="S1183" s="73"/>
      <c r="T1183" s="74">
        <f t="shared" si="20"/>
        <v>79</v>
      </c>
      <c r="U1183" s="75"/>
      <c r="V1183" s="8" t="str" cm="1">
        <f t="array" ref="V1183">IF(SUMPRODUCT((Tableau13[NOM DE LA STRUCTURE]=Tableau13[[#This Row],[NOM DE LA STRUCTURE]])*Tableau13[MONTANT PROPOSE POUR L''ACTION])=0,"",SUMPRODUCT((Tableau13[NOM DE LA STRUCTURE]=Tableau13[[#This Row],[NOM DE LA STRUCTURE]])*Tableau13[MONTANT PROPOSE POUR L''ACTION]))</f>
        <v/>
      </c>
      <c r="W1183" s="79"/>
    </row>
    <row r="1184" spans="1:23" ht="33" hidden="1" customHeight="1" x14ac:dyDescent="0.25">
      <c r="A1184" s="13"/>
      <c r="B1184" s="84"/>
      <c r="C1184" s="1"/>
      <c r="D1184" s="36">
        <f>_xlfn.XLOOKUP(C1184,'Export Action'!$A$3:$A$1999,'Export Action'!$X$3:$X$1999)</f>
        <v>0</v>
      </c>
      <c r="E1184" s="1"/>
      <c r="F1184" s="1"/>
      <c r="G1184" s="68"/>
      <c r="H1184" s="71"/>
      <c r="I1184" s="71"/>
      <c r="J1184" s="1"/>
      <c r="K1184" s="1"/>
      <c r="L1184" s="1"/>
      <c r="M1184" s="5"/>
      <c r="N1184" s="5"/>
      <c r="O1184" s="5"/>
      <c r="P1184" s="31"/>
      <c r="Q1184" s="1"/>
      <c r="R1184" s="64" t="str">
        <f>IF(OR(_xlfn.XLOOKUP(C1184,'Export Action'!$A$3:$A$1999,'Export Action'!$AO$3:$AO$1999)="Communes ZRR./bassins de vie pop &gt; 50% ZRR",_xlfn.XLOOKUP(C1184,'Export Action'!$A$3:$A$1999,'Export Action'!$AO$3:$AO$1999)="Contrats de relance et de transition écologique (CRTE) rural"),"Oui","Non")</f>
        <v>Non</v>
      </c>
      <c r="S1184" s="73"/>
      <c r="T1184" s="74">
        <f t="shared" si="20"/>
        <v>79</v>
      </c>
      <c r="U1184" s="75"/>
      <c r="V1184" s="8" t="str" cm="1">
        <f t="array" ref="V1184">IF(SUMPRODUCT((Tableau13[NOM DE LA STRUCTURE]=Tableau13[[#This Row],[NOM DE LA STRUCTURE]])*Tableau13[MONTANT PROPOSE POUR L''ACTION])=0,"",SUMPRODUCT((Tableau13[NOM DE LA STRUCTURE]=Tableau13[[#This Row],[NOM DE LA STRUCTURE]])*Tableau13[MONTANT PROPOSE POUR L''ACTION]))</f>
        <v/>
      </c>
      <c r="W1184" s="79"/>
    </row>
    <row r="1185" spans="1:23" ht="33" hidden="1" customHeight="1" x14ac:dyDescent="0.25">
      <c r="A1185" s="13"/>
      <c r="B1185" s="84"/>
      <c r="C1185" s="1"/>
      <c r="D1185" s="36">
        <f>_xlfn.XLOOKUP(C1185,'Export Action'!$A$3:$A$1999,'Export Action'!$X$3:$X$1999)</f>
        <v>0</v>
      </c>
      <c r="E1185" s="1"/>
      <c r="F1185" s="1"/>
      <c r="G1185" s="68"/>
      <c r="H1185" s="71"/>
      <c r="I1185" s="71"/>
      <c r="J1185" s="1"/>
      <c r="K1185" s="1"/>
      <c r="L1185" s="1"/>
      <c r="M1185" s="5"/>
      <c r="N1185" s="5"/>
      <c r="O1185" s="5"/>
      <c r="P1185" s="31"/>
      <c r="Q1185" s="1"/>
      <c r="R1185" s="64" t="str">
        <f>IF(OR(_xlfn.XLOOKUP(C1185,'Export Action'!$A$3:$A$1999,'Export Action'!$AO$3:$AO$1999)="Communes ZRR./bassins de vie pop &gt; 50% ZRR",_xlfn.XLOOKUP(C1185,'Export Action'!$A$3:$A$1999,'Export Action'!$AO$3:$AO$1999)="Contrats de relance et de transition écologique (CRTE) rural"),"Oui","Non")</f>
        <v>Non</v>
      </c>
      <c r="S1185" s="73"/>
      <c r="T1185" s="74">
        <f t="shared" si="20"/>
        <v>79</v>
      </c>
      <c r="U1185" s="75"/>
      <c r="V1185" s="8" t="str" cm="1">
        <f t="array" ref="V1185">IF(SUMPRODUCT((Tableau13[NOM DE LA STRUCTURE]=Tableau13[[#This Row],[NOM DE LA STRUCTURE]])*Tableau13[MONTANT PROPOSE POUR L''ACTION])=0,"",SUMPRODUCT((Tableau13[NOM DE LA STRUCTURE]=Tableau13[[#This Row],[NOM DE LA STRUCTURE]])*Tableau13[MONTANT PROPOSE POUR L''ACTION]))</f>
        <v/>
      </c>
      <c r="W1185" s="79"/>
    </row>
    <row r="1186" spans="1:23" ht="33" hidden="1" customHeight="1" x14ac:dyDescent="0.25">
      <c r="A1186" s="13"/>
      <c r="B1186" s="84"/>
      <c r="C1186" s="1"/>
      <c r="D1186" s="36">
        <f>_xlfn.XLOOKUP(C1186,'Export Action'!$A$3:$A$1999,'Export Action'!$X$3:$X$1999)</f>
        <v>0</v>
      </c>
      <c r="E1186" s="1"/>
      <c r="F1186" s="1"/>
      <c r="G1186" s="68"/>
      <c r="H1186" s="71"/>
      <c r="I1186" s="71"/>
      <c r="J1186" s="1"/>
      <c r="K1186" s="1"/>
      <c r="L1186" s="1"/>
      <c r="M1186" s="5"/>
      <c r="N1186" s="5"/>
      <c r="O1186" s="5"/>
      <c r="P1186" s="31"/>
      <c r="Q1186" s="1"/>
      <c r="R1186" s="64" t="str">
        <f>IF(OR(_xlfn.XLOOKUP(C1186,'Export Action'!$A$3:$A$1999,'Export Action'!$AO$3:$AO$1999)="Communes ZRR./bassins de vie pop &gt; 50% ZRR",_xlfn.XLOOKUP(C1186,'Export Action'!$A$3:$A$1999,'Export Action'!$AO$3:$AO$1999)="Contrats de relance et de transition écologique (CRTE) rural"),"Oui","Non")</f>
        <v>Non</v>
      </c>
      <c r="S1186" s="73"/>
      <c r="T1186" s="74">
        <f t="shared" si="20"/>
        <v>79</v>
      </c>
      <c r="U1186" s="75"/>
      <c r="V1186" s="8" t="str" cm="1">
        <f t="array" ref="V1186">IF(SUMPRODUCT((Tableau13[NOM DE LA STRUCTURE]=Tableau13[[#This Row],[NOM DE LA STRUCTURE]])*Tableau13[MONTANT PROPOSE POUR L''ACTION])=0,"",SUMPRODUCT((Tableau13[NOM DE LA STRUCTURE]=Tableau13[[#This Row],[NOM DE LA STRUCTURE]])*Tableau13[MONTANT PROPOSE POUR L''ACTION]))</f>
        <v/>
      </c>
      <c r="W1186" s="79"/>
    </row>
    <row r="1187" spans="1:23" ht="33" hidden="1" customHeight="1" x14ac:dyDescent="0.25">
      <c r="A1187" s="13"/>
      <c r="B1187" s="84"/>
      <c r="C1187" s="1"/>
      <c r="D1187" s="36">
        <f>_xlfn.XLOOKUP(C1187,'Export Action'!$A$3:$A$1999,'Export Action'!$X$3:$X$1999)</f>
        <v>0</v>
      </c>
      <c r="E1187" s="1"/>
      <c r="F1187" s="1"/>
      <c r="G1187" s="68"/>
      <c r="H1187" s="71"/>
      <c r="I1187" s="71"/>
      <c r="J1187" s="1"/>
      <c r="K1187" s="1"/>
      <c r="L1187" s="1"/>
      <c r="M1187" s="5"/>
      <c r="N1187" s="5"/>
      <c r="O1187" s="5"/>
      <c r="P1187" s="31"/>
      <c r="Q1187" s="1"/>
      <c r="R1187" s="64" t="str">
        <f>IF(OR(_xlfn.XLOOKUP(C1187,'Export Action'!$A$3:$A$1999,'Export Action'!$AO$3:$AO$1999)="Communes ZRR./bassins de vie pop &gt; 50% ZRR",_xlfn.XLOOKUP(C1187,'Export Action'!$A$3:$A$1999,'Export Action'!$AO$3:$AO$1999)="Contrats de relance et de transition écologique (CRTE) rural"),"Oui","Non")</f>
        <v>Non</v>
      </c>
      <c r="S1187" s="73"/>
      <c r="T1187" s="74">
        <f t="shared" si="20"/>
        <v>79</v>
      </c>
      <c r="U1187" s="75"/>
      <c r="V1187" s="8" t="str" cm="1">
        <f t="array" ref="V1187">IF(SUMPRODUCT((Tableau13[NOM DE LA STRUCTURE]=Tableau13[[#This Row],[NOM DE LA STRUCTURE]])*Tableau13[MONTANT PROPOSE POUR L''ACTION])=0,"",SUMPRODUCT((Tableau13[NOM DE LA STRUCTURE]=Tableau13[[#This Row],[NOM DE LA STRUCTURE]])*Tableau13[MONTANT PROPOSE POUR L''ACTION]))</f>
        <v/>
      </c>
      <c r="W1187" s="79"/>
    </row>
    <row r="1188" spans="1:23" ht="33" hidden="1" customHeight="1" x14ac:dyDescent="0.25">
      <c r="A1188" s="13"/>
      <c r="B1188" s="84"/>
      <c r="C1188" s="1"/>
      <c r="D1188" s="36">
        <f>_xlfn.XLOOKUP(C1188,'Export Action'!$A$3:$A$1999,'Export Action'!$X$3:$X$1999)</f>
        <v>0</v>
      </c>
      <c r="E1188" s="1"/>
      <c r="F1188" s="1"/>
      <c r="G1188" s="68"/>
      <c r="H1188" s="71"/>
      <c r="I1188" s="71"/>
      <c r="J1188" s="1"/>
      <c r="K1188" s="1"/>
      <c r="L1188" s="1"/>
      <c r="M1188" s="5"/>
      <c r="N1188" s="5"/>
      <c r="O1188" s="5"/>
      <c r="P1188" s="31"/>
      <c r="Q1188" s="1"/>
      <c r="R1188" s="64" t="str">
        <f>IF(OR(_xlfn.XLOOKUP(C1188,'Export Action'!$A$3:$A$1999,'Export Action'!$AO$3:$AO$1999)="Communes ZRR./bassins de vie pop &gt; 50% ZRR",_xlfn.XLOOKUP(C1188,'Export Action'!$A$3:$A$1999,'Export Action'!$AO$3:$AO$1999)="Contrats de relance et de transition écologique (CRTE) rural"),"Oui","Non")</f>
        <v>Non</v>
      </c>
      <c r="S1188" s="73"/>
      <c r="T1188" s="74">
        <f t="shared" si="20"/>
        <v>79</v>
      </c>
      <c r="U1188" s="75"/>
      <c r="V1188" s="8" t="str" cm="1">
        <f t="array" ref="V1188">IF(SUMPRODUCT((Tableau13[NOM DE LA STRUCTURE]=Tableau13[[#This Row],[NOM DE LA STRUCTURE]])*Tableau13[MONTANT PROPOSE POUR L''ACTION])=0,"",SUMPRODUCT((Tableau13[NOM DE LA STRUCTURE]=Tableau13[[#This Row],[NOM DE LA STRUCTURE]])*Tableau13[MONTANT PROPOSE POUR L''ACTION]))</f>
        <v/>
      </c>
      <c r="W1188" s="79"/>
    </row>
    <row r="1189" spans="1:23" ht="33" hidden="1" customHeight="1" x14ac:dyDescent="0.25">
      <c r="A1189" s="13"/>
      <c r="B1189" s="84"/>
      <c r="C1189" s="1"/>
      <c r="D1189" s="36">
        <f>_xlfn.XLOOKUP(C1189,'Export Action'!$A$3:$A$1999,'Export Action'!$X$3:$X$1999)</f>
        <v>0</v>
      </c>
      <c r="E1189" s="1"/>
      <c r="F1189" s="1"/>
      <c r="G1189" s="68"/>
      <c r="H1189" s="71"/>
      <c r="I1189" s="71"/>
      <c r="J1189" s="1"/>
      <c r="K1189" s="1"/>
      <c r="L1189" s="1"/>
      <c r="M1189" s="5"/>
      <c r="N1189" s="5"/>
      <c r="O1189" s="5"/>
      <c r="P1189" s="31"/>
      <c r="Q1189" s="1"/>
      <c r="R1189" s="64" t="str">
        <f>IF(OR(_xlfn.XLOOKUP(C1189,'Export Action'!$A$3:$A$1999,'Export Action'!$AO$3:$AO$1999)="Communes ZRR./bassins de vie pop &gt; 50% ZRR",_xlfn.XLOOKUP(C1189,'Export Action'!$A$3:$A$1999,'Export Action'!$AO$3:$AO$1999)="Contrats de relance et de transition écologique (CRTE) rural"),"Oui","Non")</f>
        <v>Non</v>
      </c>
      <c r="S1189" s="73"/>
      <c r="T1189" s="74">
        <f t="shared" si="20"/>
        <v>79</v>
      </c>
      <c r="U1189" s="75"/>
      <c r="V1189" s="8" t="str" cm="1">
        <f t="array" ref="V1189">IF(SUMPRODUCT((Tableau13[NOM DE LA STRUCTURE]=Tableau13[[#This Row],[NOM DE LA STRUCTURE]])*Tableau13[MONTANT PROPOSE POUR L''ACTION])=0,"",SUMPRODUCT((Tableau13[NOM DE LA STRUCTURE]=Tableau13[[#This Row],[NOM DE LA STRUCTURE]])*Tableau13[MONTANT PROPOSE POUR L''ACTION]))</f>
        <v/>
      </c>
      <c r="W1189" s="79"/>
    </row>
    <row r="1190" spans="1:23" ht="33" hidden="1" customHeight="1" x14ac:dyDescent="0.25">
      <c r="A1190" s="13"/>
      <c r="B1190" s="84"/>
      <c r="C1190" s="1"/>
      <c r="D1190" s="36">
        <f>_xlfn.XLOOKUP(C1190,'Export Action'!$A$3:$A$1999,'Export Action'!$X$3:$X$1999)</f>
        <v>0</v>
      </c>
      <c r="E1190" s="1"/>
      <c r="F1190" s="1"/>
      <c r="G1190" s="68"/>
      <c r="H1190" s="71"/>
      <c r="I1190" s="71"/>
      <c r="J1190" s="1"/>
      <c r="K1190" s="1"/>
      <c r="L1190" s="1"/>
      <c r="M1190" s="5"/>
      <c r="N1190" s="5"/>
      <c r="O1190" s="5"/>
      <c r="P1190" s="31"/>
      <c r="Q1190" s="1"/>
      <c r="R1190" s="64" t="str">
        <f>IF(OR(_xlfn.XLOOKUP(C1190,'Export Action'!$A$3:$A$1999,'Export Action'!$AO$3:$AO$1999)="Communes ZRR./bassins de vie pop &gt; 50% ZRR",_xlfn.XLOOKUP(C1190,'Export Action'!$A$3:$A$1999,'Export Action'!$AO$3:$AO$1999)="Contrats de relance et de transition écologique (CRTE) rural"),"Oui","Non")</f>
        <v>Non</v>
      </c>
      <c r="S1190" s="73"/>
      <c r="T1190" s="74">
        <f t="shared" si="20"/>
        <v>79</v>
      </c>
      <c r="U1190" s="75"/>
      <c r="V1190" s="8" t="str" cm="1">
        <f t="array" ref="V1190">IF(SUMPRODUCT((Tableau13[NOM DE LA STRUCTURE]=Tableau13[[#This Row],[NOM DE LA STRUCTURE]])*Tableau13[MONTANT PROPOSE POUR L''ACTION])=0,"",SUMPRODUCT((Tableau13[NOM DE LA STRUCTURE]=Tableau13[[#This Row],[NOM DE LA STRUCTURE]])*Tableau13[MONTANT PROPOSE POUR L''ACTION]))</f>
        <v/>
      </c>
      <c r="W1190" s="79"/>
    </row>
    <row r="1191" spans="1:23" ht="33" hidden="1" customHeight="1" x14ac:dyDescent="0.25">
      <c r="A1191" s="13"/>
      <c r="B1191" s="84"/>
      <c r="C1191" s="1"/>
      <c r="D1191" s="36">
        <f>_xlfn.XLOOKUP(C1191,'Export Action'!$A$3:$A$1999,'Export Action'!$X$3:$X$1999)</f>
        <v>0</v>
      </c>
      <c r="E1191" s="1"/>
      <c r="F1191" s="1"/>
      <c r="G1191" s="68"/>
      <c r="H1191" s="71"/>
      <c r="I1191" s="71"/>
      <c r="J1191" s="1"/>
      <c r="K1191" s="1"/>
      <c r="L1191" s="1"/>
      <c r="M1191" s="5"/>
      <c r="N1191" s="5"/>
      <c r="O1191" s="5"/>
      <c r="P1191" s="31"/>
      <c r="Q1191" s="1"/>
      <c r="R1191" s="64" t="str">
        <f>IF(OR(_xlfn.XLOOKUP(C1191,'Export Action'!$A$3:$A$1999,'Export Action'!$AO$3:$AO$1999)="Communes ZRR./bassins de vie pop &gt; 50% ZRR",_xlfn.XLOOKUP(C1191,'Export Action'!$A$3:$A$1999,'Export Action'!$AO$3:$AO$1999)="Contrats de relance et de transition écologique (CRTE) rural"),"Oui","Non")</f>
        <v>Non</v>
      </c>
      <c r="S1191" s="73"/>
      <c r="T1191" s="74">
        <f t="shared" si="20"/>
        <v>79</v>
      </c>
      <c r="U1191" s="75"/>
      <c r="V1191" s="8" t="str" cm="1">
        <f t="array" ref="V1191">IF(SUMPRODUCT((Tableau13[NOM DE LA STRUCTURE]=Tableau13[[#This Row],[NOM DE LA STRUCTURE]])*Tableau13[MONTANT PROPOSE POUR L''ACTION])=0,"",SUMPRODUCT((Tableau13[NOM DE LA STRUCTURE]=Tableau13[[#This Row],[NOM DE LA STRUCTURE]])*Tableau13[MONTANT PROPOSE POUR L''ACTION]))</f>
        <v/>
      </c>
      <c r="W1191" s="79"/>
    </row>
    <row r="1192" spans="1:23" ht="33" hidden="1" customHeight="1" x14ac:dyDescent="0.25">
      <c r="A1192" s="13"/>
      <c r="B1192" s="84"/>
      <c r="C1192" s="1"/>
      <c r="D1192" s="36">
        <f>_xlfn.XLOOKUP(C1192,'Export Action'!$A$3:$A$1999,'Export Action'!$X$3:$X$1999)</f>
        <v>0</v>
      </c>
      <c r="E1192" s="1"/>
      <c r="F1192" s="1"/>
      <c r="G1192" s="68"/>
      <c r="H1192" s="71"/>
      <c r="I1192" s="71"/>
      <c r="J1192" s="1"/>
      <c r="K1192" s="1"/>
      <c r="L1192" s="1"/>
      <c r="M1192" s="5"/>
      <c r="N1192" s="5"/>
      <c r="O1192" s="5"/>
      <c r="P1192" s="31"/>
      <c r="Q1192" s="1"/>
      <c r="R1192" s="64" t="str">
        <f>IF(OR(_xlfn.XLOOKUP(C1192,'Export Action'!$A$3:$A$1999,'Export Action'!$AO$3:$AO$1999)="Communes ZRR./bassins de vie pop &gt; 50% ZRR",_xlfn.XLOOKUP(C1192,'Export Action'!$A$3:$A$1999,'Export Action'!$AO$3:$AO$1999)="Contrats de relance et de transition écologique (CRTE) rural"),"Oui","Non")</f>
        <v>Non</v>
      </c>
      <c r="S1192" s="73"/>
      <c r="T1192" s="74">
        <f t="shared" si="20"/>
        <v>79</v>
      </c>
      <c r="U1192" s="75"/>
      <c r="V1192" s="8" t="str" cm="1">
        <f t="array" ref="V1192">IF(SUMPRODUCT((Tableau13[NOM DE LA STRUCTURE]=Tableau13[[#This Row],[NOM DE LA STRUCTURE]])*Tableau13[MONTANT PROPOSE POUR L''ACTION])=0,"",SUMPRODUCT((Tableau13[NOM DE LA STRUCTURE]=Tableau13[[#This Row],[NOM DE LA STRUCTURE]])*Tableau13[MONTANT PROPOSE POUR L''ACTION]))</f>
        <v/>
      </c>
      <c r="W1192" s="79"/>
    </row>
    <row r="1193" spans="1:23" ht="33" hidden="1" customHeight="1" x14ac:dyDescent="0.25">
      <c r="A1193" s="13"/>
      <c r="B1193" s="84"/>
      <c r="C1193" s="1"/>
      <c r="D1193" s="36">
        <f>_xlfn.XLOOKUP(C1193,'Export Action'!$A$3:$A$1999,'Export Action'!$X$3:$X$1999)</f>
        <v>0</v>
      </c>
      <c r="E1193" s="1"/>
      <c r="F1193" s="1"/>
      <c r="G1193" s="68"/>
      <c r="H1193" s="71"/>
      <c r="I1193" s="71"/>
      <c r="J1193" s="1"/>
      <c r="K1193" s="1"/>
      <c r="L1193" s="1"/>
      <c r="M1193" s="5"/>
      <c r="N1193" s="5"/>
      <c r="O1193" s="5"/>
      <c r="P1193" s="31"/>
      <c r="Q1193" s="1"/>
      <c r="R1193" s="64" t="str">
        <f>IF(OR(_xlfn.XLOOKUP(C1193,'Export Action'!$A$3:$A$1999,'Export Action'!$AO$3:$AO$1999)="Communes ZRR./bassins de vie pop &gt; 50% ZRR",_xlfn.XLOOKUP(C1193,'Export Action'!$A$3:$A$1999,'Export Action'!$AO$3:$AO$1999)="Contrats de relance et de transition écologique (CRTE) rural"),"Oui","Non")</f>
        <v>Non</v>
      </c>
      <c r="S1193" s="73"/>
      <c r="T1193" s="74">
        <f t="shared" si="20"/>
        <v>79</v>
      </c>
      <c r="U1193" s="75"/>
      <c r="V1193" s="8" t="str" cm="1">
        <f t="array" ref="V1193">IF(SUMPRODUCT((Tableau13[NOM DE LA STRUCTURE]=Tableau13[[#This Row],[NOM DE LA STRUCTURE]])*Tableau13[MONTANT PROPOSE POUR L''ACTION])=0,"",SUMPRODUCT((Tableau13[NOM DE LA STRUCTURE]=Tableau13[[#This Row],[NOM DE LA STRUCTURE]])*Tableau13[MONTANT PROPOSE POUR L''ACTION]))</f>
        <v/>
      </c>
      <c r="W1193" s="79"/>
    </row>
    <row r="1194" spans="1:23" ht="33" hidden="1" customHeight="1" x14ac:dyDescent="0.25">
      <c r="A1194" s="13"/>
      <c r="B1194" s="84"/>
      <c r="C1194" s="1"/>
      <c r="D1194" s="36">
        <f>_xlfn.XLOOKUP(C1194,'Export Action'!$A$3:$A$1999,'Export Action'!$X$3:$X$1999)</f>
        <v>0</v>
      </c>
      <c r="E1194" s="1"/>
      <c r="F1194" s="1"/>
      <c r="G1194" s="68"/>
      <c r="H1194" s="71"/>
      <c r="I1194" s="71"/>
      <c r="J1194" s="1"/>
      <c r="K1194" s="1"/>
      <c r="L1194" s="1"/>
      <c r="M1194" s="5"/>
      <c r="N1194" s="5"/>
      <c r="O1194" s="5"/>
      <c r="P1194" s="31"/>
      <c r="Q1194" s="1"/>
      <c r="R1194" s="64" t="str">
        <f>IF(OR(_xlfn.XLOOKUP(C1194,'Export Action'!$A$3:$A$1999,'Export Action'!$AO$3:$AO$1999)="Communes ZRR./bassins de vie pop &gt; 50% ZRR",_xlfn.XLOOKUP(C1194,'Export Action'!$A$3:$A$1999,'Export Action'!$AO$3:$AO$1999)="Contrats de relance et de transition écologique (CRTE) rural"),"Oui","Non")</f>
        <v>Non</v>
      </c>
      <c r="S1194" s="73"/>
      <c r="T1194" s="74">
        <f t="shared" si="20"/>
        <v>79</v>
      </c>
      <c r="U1194" s="75"/>
      <c r="V1194" s="8" t="str" cm="1">
        <f t="array" ref="V1194">IF(SUMPRODUCT((Tableau13[NOM DE LA STRUCTURE]=Tableau13[[#This Row],[NOM DE LA STRUCTURE]])*Tableau13[MONTANT PROPOSE POUR L''ACTION])=0,"",SUMPRODUCT((Tableau13[NOM DE LA STRUCTURE]=Tableau13[[#This Row],[NOM DE LA STRUCTURE]])*Tableau13[MONTANT PROPOSE POUR L''ACTION]))</f>
        <v/>
      </c>
      <c r="W1194" s="79"/>
    </row>
    <row r="1195" spans="1:23" ht="33" hidden="1" customHeight="1" x14ac:dyDescent="0.25">
      <c r="A1195" s="13"/>
      <c r="B1195" s="84"/>
      <c r="C1195" s="1"/>
      <c r="D1195" s="36">
        <f>_xlfn.XLOOKUP(C1195,'Export Action'!$A$3:$A$1999,'Export Action'!$X$3:$X$1999)</f>
        <v>0</v>
      </c>
      <c r="E1195" s="1"/>
      <c r="F1195" s="1"/>
      <c r="G1195" s="68"/>
      <c r="H1195" s="71"/>
      <c r="I1195" s="71"/>
      <c r="J1195" s="1"/>
      <c r="K1195" s="1"/>
      <c r="L1195" s="1"/>
      <c r="M1195" s="5"/>
      <c r="N1195" s="5"/>
      <c r="O1195" s="5"/>
      <c r="P1195" s="31"/>
      <c r="Q1195" s="1"/>
      <c r="R1195" s="64" t="str">
        <f>IF(OR(_xlfn.XLOOKUP(C1195,'Export Action'!$A$3:$A$1999,'Export Action'!$AO$3:$AO$1999)="Communes ZRR./bassins de vie pop &gt; 50% ZRR",_xlfn.XLOOKUP(C1195,'Export Action'!$A$3:$A$1999,'Export Action'!$AO$3:$AO$1999)="Contrats de relance et de transition écologique (CRTE) rural"),"Oui","Non")</f>
        <v>Non</v>
      </c>
      <c r="S1195" s="73"/>
      <c r="T1195" s="74">
        <f t="shared" si="20"/>
        <v>79</v>
      </c>
      <c r="U1195" s="75"/>
      <c r="V1195" s="8" t="str" cm="1">
        <f t="array" ref="V1195">IF(SUMPRODUCT((Tableau13[NOM DE LA STRUCTURE]=Tableau13[[#This Row],[NOM DE LA STRUCTURE]])*Tableau13[MONTANT PROPOSE POUR L''ACTION])=0,"",SUMPRODUCT((Tableau13[NOM DE LA STRUCTURE]=Tableau13[[#This Row],[NOM DE LA STRUCTURE]])*Tableau13[MONTANT PROPOSE POUR L''ACTION]))</f>
        <v/>
      </c>
      <c r="W1195" s="79"/>
    </row>
    <row r="1196" spans="1:23" ht="33" hidden="1" customHeight="1" x14ac:dyDescent="0.25">
      <c r="A1196" s="13"/>
      <c r="B1196" s="84"/>
      <c r="C1196" s="1"/>
      <c r="D1196" s="36">
        <f>_xlfn.XLOOKUP(C1196,'Export Action'!$A$3:$A$1999,'Export Action'!$X$3:$X$1999)</f>
        <v>0</v>
      </c>
      <c r="E1196" s="1"/>
      <c r="F1196" s="1"/>
      <c r="G1196" s="68"/>
      <c r="H1196" s="71"/>
      <c r="I1196" s="71"/>
      <c r="J1196" s="1"/>
      <c r="K1196" s="1"/>
      <c r="L1196" s="1"/>
      <c r="M1196" s="5"/>
      <c r="N1196" s="5"/>
      <c r="O1196" s="5"/>
      <c r="P1196" s="31"/>
      <c r="Q1196" s="1"/>
      <c r="R1196" s="64" t="str">
        <f>IF(OR(_xlfn.XLOOKUP(C1196,'Export Action'!$A$3:$A$1999,'Export Action'!$AO$3:$AO$1999)="Communes ZRR./bassins de vie pop &gt; 50% ZRR",_xlfn.XLOOKUP(C1196,'Export Action'!$A$3:$A$1999,'Export Action'!$AO$3:$AO$1999)="Contrats de relance et de transition écologique (CRTE) rural"),"Oui","Non")</f>
        <v>Non</v>
      </c>
      <c r="S1196" s="73"/>
      <c r="T1196" s="74">
        <f t="shared" si="20"/>
        <v>79</v>
      </c>
      <c r="U1196" s="75"/>
      <c r="V1196" s="8" t="str" cm="1">
        <f t="array" ref="V1196">IF(SUMPRODUCT((Tableau13[NOM DE LA STRUCTURE]=Tableau13[[#This Row],[NOM DE LA STRUCTURE]])*Tableau13[MONTANT PROPOSE POUR L''ACTION])=0,"",SUMPRODUCT((Tableau13[NOM DE LA STRUCTURE]=Tableau13[[#This Row],[NOM DE LA STRUCTURE]])*Tableau13[MONTANT PROPOSE POUR L''ACTION]))</f>
        <v/>
      </c>
      <c r="W1196" s="79"/>
    </row>
    <row r="1197" spans="1:23" ht="33" hidden="1" customHeight="1" x14ac:dyDescent="0.25">
      <c r="A1197" s="13"/>
      <c r="B1197" s="84"/>
      <c r="C1197" s="1"/>
      <c r="D1197" s="36">
        <f>_xlfn.XLOOKUP(C1197,'Export Action'!$A$3:$A$1999,'Export Action'!$X$3:$X$1999)</f>
        <v>0</v>
      </c>
      <c r="E1197" s="1"/>
      <c r="F1197" s="1"/>
      <c r="G1197" s="68"/>
      <c r="H1197" s="71"/>
      <c r="I1197" s="71"/>
      <c r="J1197" s="1"/>
      <c r="K1197" s="1"/>
      <c r="L1197" s="1"/>
      <c r="M1197" s="5"/>
      <c r="N1197" s="5"/>
      <c r="O1197" s="5"/>
      <c r="P1197" s="31"/>
      <c r="Q1197" s="1"/>
      <c r="R1197" s="64" t="str">
        <f>IF(OR(_xlfn.XLOOKUP(C1197,'Export Action'!$A$3:$A$1999,'Export Action'!$AO$3:$AO$1999)="Communes ZRR./bassins de vie pop &gt; 50% ZRR",_xlfn.XLOOKUP(C1197,'Export Action'!$A$3:$A$1999,'Export Action'!$AO$3:$AO$1999)="Contrats de relance et de transition écologique (CRTE) rural"),"Oui","Non")</f>
        <v>Non</v>
      </c>
      <c r="S1197" s="73"/>
      <c r="T1197" s="74">
        <f t="shared" si="20"/>
        <v>79</v>
      </c>
      <c r="U1197" s="75"/>
      <c r="V1197" s="8" t="str" cm="1">
        <f t="array" ref="V1197">IF(SUMPRODUCT((Tableau13[NOM DE LA STRUCTURE]=Tableau13[[#This Row],[NOM DE LA STRUCTURE]])*Tableau13[MONTANT PROPOSE POUR L''ACTION])=0,"",SUMPRODUCT((Tableau13[NOM DE LA STRUCTURE]=Tableau13[[#This Row],[NOM DE LA STRUCTURE]])*Tableau13[MONTANT PROPOSE POUR L''ACTION]))</f>
        <v/>
      </c>
      <c r="W1197" s="79"/>
    </row>
    <row r="1198" spans="1:23" ht="33" hidden="1" customHeight="1" x14ac:dyDescent="0.25">
      <c r="A1198" s="13"/>
      <c r="B1198" s="84"/>
      <c r="C1198" s="1"/>
      <c r="D1198" s="36">
        <f>_xlfn.XLOOKUP(C1198,'Export Action'!$A$3:$A$1999,'Export Action'!$X$3:$X$1999)</f>
        <v>0</v>
      </c>
      <c r="E1198" s="1"/>
      <c r="F1198" s="1"/>
      <c r="G1198" s="68"/>
      <c r="H1198" s="71"/>
      <c r="I1198" s="71"/>
      <c r="J1198" s="1"/>
      <c r="K1198" s="1"/>
      <c r="L1198" s="1"/>
      <c r="M1198" s="5"/>
      <c r="N1198" s="5"/>
      <c r="O1198" s="5"/>
      <c r="P1198" s="31"/>
      <c r="Q1198" s="1"/>
      <c r="R1198" s="64" t="str">
        <f>IF(OR(_xlfn.XLOOKUP(C1198,'Export Action'!$A$3:$A$1999,'Export Action'!$AO$3:$AO$1999)="Communes ZRR./bassins de vie pop &gt; 50% ZRR",_xlfn.XLOOKUP(C1198,'Export Action'!$A$3:$A$1999,'Export Action'!$AO$3:$AO$1999)="Contrats de relance et de transition écologique (CRTE) rural"),"Oui","Non")</f>
        <v>Non</v>
      </c>
      <c r="S1198" s="73"/>
      <c r="T1198" s="74">
        <f t="shared" si="20"/>
        <v>79</v>
      </c>
      <c r="U1198" s="75"/>
      <c r="V1198" s="8" t="str" cm="1">
        <f t="array" ref="V1198">IF(SUMPRODUCT((Tableau13[NOM DE LA STRUCTURE]=Tableau13[[#This Row],[NOM DE LA STRUCTURE]])*Tableau13[MONTANT PROPOSE POUR L''ACTION])=0,"",SUMPRODUCT((Tableau13[NOM DE LA STRUCTURE]=Tableau13[[#This Row],[NOM DE LA STRUCTURE]])*Tableau13[MONTANT PROPOSE POUR L''ACTION]))</f>
        <v/>
      </c>
      <c r="W1198" s="79"/>
    </row>
    <row r="1199" spans="1:23" ht="33" hidden="1" customHeight="1" x14ac:dyDescent="0.25">
      <c r="A1199" s="13"/>
      <c r="B1199" s="84"/>
      <c r="C1199" s="1"/>
      <c r="D1199" s="36">
        <f>_xlfn.XLOOKUP(C1199,'Export Action'!$A$3:$A$1999,'Export Action'!$X$3:$X$1999)</f>
        <v>0</v>
      </c>
      <c r="E1199" s="1"/>
      <c r="F1199" s="1"/>
      <c r="G1199" s="68"/>
      <c r="H1199" s="71"/>
      <c r="I1199" s="71"/>
      <c r="J1199" s="1"/>
      <c r="K1199" s="1"/>
      <c r="L1199" s="1"/>
      <c r="M1199" s="5"/>
      <c r="N1199" s="5"/>
      <c r="O1199" s="5"/>
      <c r="P1199" s="31"/>
      <c r="Q1199" s="1"/>
      <c r="R1199" s="64" t="str">
        <f>IF(OR(_xlfn.XLOOKUP(C1199,'Export Action'!$A$3:$A$1999,'Export Action'!$AO$3:$AO$1999)="Communes ZRR./bassins de vie pop &gt; 50% ZRR",_xlfn.XLOOKUP(C1199,'Export Action'!$A$3:$A$1999,'Export Action'!$AO$3:$AO$1999)="Contrats de relance et de transition écologique (CRTE) rural"),"Oui","Non")</f>
        <v>Non</v>
      </c>
      <c r="S1199" s="73"/>
      <c r="T1199" s="74">
        <f t="shared" si="20"/>
        <v>79</v>
      </c>
      <c r="U1199" s="75"/>
      <c r="V1199" s="8" t="str" cm="1">
        <f t="array" ref="V1199">IF(SUMPRODUCT((Tableau13[NOM DE LA STRUCTURE]=Tableau13[[#This Row],[NOM DE LA STRUCTURE]])*Tableau13[MONTANT PROPOSE POUR L''ACTION])=0,"",SUMPRODUCT((Tableau13[NOM DE LA STRUCTURE]=Tableau13[[#This Row],[NOM DE LA STRUCTURE]])*Tableau13[MONTANT PROPOSE POUR L''ACTION]))</f>
        <v/>
      </c>
      <c r="W1199" s="79"/>
    </row>
    <row r="1200" spans="1:23" ht="33" hidden="1" customHeight="1" x14ac:dyDescent="0.25">
      <c r="A1200" s="13"/>
      <c r="B1200" s="84"/>
      <c r="C1200" s="1"/>
      <c r="D1200" s="36">
        <f>_xlfn.XLOOKUP(C1200,'Export Action'!$A$3:$A$1999,'Export Action'!$X$3:$X$1999)</f>
        <v>0</v>
      </c>
      <c r="E1200" s="1"/>
      <c r="F1200" s="1"/>
      <c r="G1200" s="68"/>
      <c r="H1200" s="71"/>
      <c r="I1200" s="71"/>
      <c r="J1200" s="1"/>
      <c r="K1200" s="1"/>
      <c r="L1200" s="1"/>
      <c r="M1200" s="5"/>
      <c r="N1200" s="5"/>
      <c r="O1200" s="5"/>
      <c r="P1200" s="31"/>
      <c r="Q1200" s="1"/>
      <c r="R1200" s="64" t="str">
        <f>IF(OR(_xlfn.XLOOKUP(C1200,'Export Action'!$A$3:$A$1999,'Export Action'!$AO$3:$AO$1999)="Communes ZRR./bassins de vie pop &gt; 50% ZRR",_xlfn.XLOOKUP(C1200,'Export Action'!$A$3:$A$1999,'Export Action'!$AO$3:$AO$1999)="Contrats de relance et de transition écologique (CRTE) rural"),"Oui","Non")</f>
        <v>Non</v>
      </c>
      <c r="S1200" s="73"/>
      <c r="T1200" s="74">
        <f t="shared" si="20"/>
        <v>79</v>
      </c>
      <c r="U1200" s="75"/>
      <c r="V1200" s="8" t="str" cm="1">
        <f t="array" ref="V1200">IF(SUMPRODUCT((Tableau13[NOM DE LA STRUCTURE]=Tableau13[[#This Row],[NOM DE LA STRUCTURE]])*Tableau13[MONTANT PROPOSE POUR L''ACTION])=0,"",SUMPRODUCT((Tableau13[NOM DE LA STRUCTURE]=Tableau13[[#This Row],[NOM DE LA STRUCTURE]])*Tableau13[MONTANT PROPOSE POUR L''ACTION]))</f>
        <v/>
      </c>
      <c r="W1200" s="79"/>
    </row>
    <row r="1201" spans="1:23" ht="33" hidden="1" customHeight="1" x14ac:dyDescent="0.25">
      <c r="A1201" s="13"/>
      <c r="B1201" s="84"/>
      <c r="C1201" s="1"/>
      <c r="D1201" s="36">
        <f>_xlfn.XLOOKUP(C1201,'Export Action'!$A$3:$A$1999,'Export Action'!$X$3:$X$1999)</f>
        <v>0</v>
      </c>
      <c r="E1201" s="1"/>
      <c r="F1201" s="1"/>
      <c r="G1201" s="68"/>
      <c r="H1201" s="71"/>
      <c r="I1201" s="71"/>
      <c r="J1201" s="1"/>
      <c r="K1201" s="1"/>
      <c r="L1201" s="1"/>
      <c r="M1201" s="5"/>
      <c r="N1201" s="5"/>
      <c r="O1201" s="5"/>
      <c r="P1201" s="31"/>
      <c r="Q1201" s="1"/>
      <c r="R1201" s="64" t="str">
        <f>IF(OR(_xlfn.XLOOKUP(C1201,'Export Action'!$A$3:$A$1999,'Export Action'!$AO$3:$AO$1999)="Communes ZRR./bassins de vie pop &gt; 50% ZRR",_xlfn.XLOOKUP(C1201,'Export Action'!$A$3:$A$1999,'Export Action'!$AO$3:$AO$1999)="Contrats de relance et de transition écologique (CRTE) rural"),"Oui","Non")</f>
        <v>Non</v>
      </c>
      <c r="S1201" s="73"/>
      <c r="T1201" s="74">
        <f t="shared" si="20"/>
        <v>79</v>
      </c>
      <c r="U1201" s="75"/>
      <c r="V1201" s="8" t="str" cm="1">
        <f t="array" ref="V1201">IF(SUMPRODUCT((Tableau13[NOM DE LA STRUCTURE]=Tableau13[[#This Row],[NOM DE LA STRUCTURE]])*Tableau13[MONTANT PROPOSE POUR L''ACTION])=0,"",SUMPRODUCT((Tableau13[NOM DE LA STRUCTURE]=Tableau13[[#This Row],[NOM DE LA STRUCTURE]])*Tableau13[MONTANT PROPOSE POUR L''ACTION]))</f>
        <v/>
      </c>
      <c r="W1201" s="79"/>
    </row>
    <row r="1202" spans="1:23" ht="33" hidden="1" customHeight="1" x14ac:dyDescent="0.25">
      <c r="A1202" s="13"/>
      <c r="B1202" s="84"/>
      <c r="C1202" s="1"/>
      <c r="D1202" s="36">
        <f>_xlfn.XLOOKUP(C1202,'Export Action'!$A$3:$A$1999,'Export Action'!$X$3:$X$1999)</f>
        <v>0</v>
      </c>
      <c r="E1202" s="1"/>
      <c r="F1202" s="1"/>
      <c r="G1202" s="68"/>
      <c r="H1202" s="71"/>
      <c r="I1202" s="71"/>
      <c r="J1202" s="1"/>
      <c r="K1202" s="1"/>
      <c r="L1202" s="1"/>
      <c r="M1202" s="5"/>
      <c r="N1202" s="5"/>
      <c r="O1202" s="5"/>
      <c r="P1202" s="31"/>
      <c r="Q1202" s="1"/>
      <c r="R1202" s="64" t="str">
        <f>IF(OR(_xlfn.XLOOKUP(C1202,'Export Action'!$A$3:$A$1999,'Export Action'!$AO$3:$AO$1999)="Communes ZRR./bassins de vie pop &gt; 50% ZRR",_xlfn.XLOOKUP(C1202,'Export Action'!$A$3:$A$1999,'Export Action'!$AO$3:$AO$1999)="Contrats de relance et de transition écologique (CRTE) rural"),"Oui","Non")</f>
        <v>Non</v>
      </c>
      <c r="S1202" s="73"/>
      <c r="T1202" s="74">
        <f t="shared" si="20"/>
        <v>79</v>
      </c>
      <c r="U1202" s="75"/>
      <c r="V1202" s="8" t="str" cm="1">
        <f t="array" ref="V1202">IF(SUMPRODUCT((Tableau13[NOM DE LA STRUCTURE]=Tableau13[[#This Row],[NOM DE LA STRUCTURE]])*Tableau13[MONTANT PROPOSE POUR L''ACTION])=0,"",SUMPRODUCT((Tableau13[NOM DE LA STRUCTURE]=Tableau13[[#This Row],[NOM DE LA STRUCTURE]])*Tableau13[MONTANT PROPOSE POUR L''ACTION]))</f>
        <v/>
      </c>
      <c r="W1202" s="79"/>
    </row>
    <row r="1203" spans="1:23" ht="33" hidden="1" customHeight="1" x14ac:dyDescent="0.25">
      <c r="A1203" s="13"/>
      <c r="B1203" s="84"/>
      <c r="C1203" s="1"/>
      <c r="D1203" s="36">
        <f>_xlfn.XLOOKUP(C1203,'Export Action'!$A$3:$A$1999,'Export Action'!$X$3:$X$1999)</f>
        <v>0</v>
      </c>
      <c r="E1203" s="1"/>
      <c r="F1203" s="1"/>
      <c r="G1203" s="68"/>
      <c r="H1203" s="71"/>
      <c r="I1203" s="71"/>
      <c r="J1203" s="1"/>
      <c r="K1203" s="1"/>
      <c r="L1203" s="1"/>
      <c r="M1203" s="5"/>
      <c r="N1203" s="5"/>
      <c r="O1203" s="5"/>
      <c r="P1203" s="31"/>
      <c r="Q1203" s="1"/>
      <c r="R1203" s="64" t="str">
        <f>IF(OR(_xlfn.XLOOKUP(C1203,'Export Action'!$A$3:$A$1999,'Export Action'!$AO$3:$AO$1999)="Communes ZRR./bassins de vie pop &gt; 50% ZRR",_xlfn.XLOOKUP(C1203,'Export Action'!$A$3:$A$1999,'Export Action'!$AO$3:$AO$1999)="Contrats de relance et de transition écologique (CRTE) rural"),"Oui","Non")</f>
        <v>Non</v>
      </c>
      <c r="S1203" s="73"/>
      <c r="T1203" s="74">
        <f t="shared" si="20"/>
        <v>79</v>
      </c>
      <c r="U1203" s="75"/>
      <c r="V1203" s="8" t="str" cm="1">
        <f t="array" ref="V1203">IF(SUMPRODUCT((Tableau13[NOM DE LA STRUCTURE]=Tableau13[[#This Row],[NOM DE LA STRUCTURE]])*Tableau13[MONTANT PROPOSE POUR L''ACTION])=0,"",SUMPRODUCT((Tableau13[NOM DE LA STRUCTURE]=Tableau13[[#This Row],[NOM DE LA STRUCTURE]])*Tableau13[MONTANT PROPOSE POUR L''ACTION]))</f>
        <v/>
      </c>
      <c r="W1203" s="79"/>
    </row>
    <row r="1204" spans="1:23" ht="33" hidden="1" customHeight="1" x14ac:dyDescent="0.25">
      <c r="A1204" s="13"/>
      <c r="B1204" s="84"/>
      <c r="C1204" s="1"/>
      <c r="D1204" s="36">
        <f>_xlfn.XLOOKUP(C1204,'Export Action'!$A$3:$A$1999,'Export Action'!$X$3:$X$1999)</f>
        <v>0</v>
      </c>
      <c r="E1204" s="1"/>
      <c r="F1204" s="1"/>
      <c r="G1204" s="68"/>
      <c r="H1204" s="71"/>
      <c r="I1204" s="71"/>
      <c r="J1204" s="1"/>
      <c r="K1204" s="1"/>
      <c r="L1204" s="1"/>
      <c r="M1204" s="5"/>
      <c r="N1204" s="5"/>
      <c r="O1204" s="5"/>
      <c r="P1204" s="31"/>
      <c r="Q1204" s="1"/>
      <c r="R1204" s="64" t="str">
        <f>IF(OR(_xlfn.XLOOKUP(C1204,'Export Action'!$A$3:$A$1999,'Export Action'!$AO$3:$AO$1999)="Communes ZRR./bassins de vie pop &gt; 50% ZRR",_xlfn.XLOOKUP(C1204,'Export Action'!$A$3:$A$1999,'Export Action'!$AO$3:$AO$1999)="Contrats de relance et de transition écologique (CRTE) rural"),"Oui","Non")</f>
        <v>Non</v>
      </c>
      <c r="S1204" s="73"/>
      <c r="T1204" s="74">
        <f t="shared" si="20"/>
        <v>79</v>
      </c>
      <c r="U1204" s="75"/>
      <c r="V1204" s="8" t="str" cm="1">
        <f t="array" ref="V1204">IF(SUMPRODUCT((Tableau13[NOM DE LA STRUCTURE]=Tableau13[[#This Row],[NOM DE LA STRUCTURE]])*Tableau13[MONTANT PROPOSE POUR L''ACTION])=0,"",SUMPRODUCT((Tableau13[NOM DE LA STRUCTURE]=Tableau13[[#This Row],[NOM DE LA STRUCTURE]])*Tableau13[MONTANT PROPOSE POUR L''ACTION]))</f>
        <v/>
      </c>
      <c r="W1204" s="79"/>
    </row>
    <row r="1205" spans="1:23" ht="33" hidden="1" customHeight="1" x14ac:dyDescent="0.25">
      <c r="A1205" s="13"/>
      <c r="B1205" s="84"/>
      <c r="C1205" s="1"/>
      <c r="D1205" s="36">
        <f>_xlfn.XLOOKUP(C1205,'Export Action'!$A$3:$A$1999,'Export Action'!$X$3:$X$1999)</f>
        <v>0</v>
      </c>
      <c r="E1205" s="1"/>
      <c r="F1205" s="1"/>
      <c r="G1205" s="68"/>
      <c r="H1205" s="71"/>
      <c r="I1205" s="71"/>
      <c r="J1205" s="1"/>
      <c r="K1205" s="1"/>
      <c r="L1205" s="1"/>
      <c r="M1205" s="5"/>
      <c r="N1205" s="5"/>
      <c r="O1205" s="5"/>
      <c r="P1205" s="31"/>
      <c r="Q1205" s="1"/>
      <c r="R1205" s="64" t="str">
        <f>IF(OR(_xlfn.XLOOKUP(C1205,'Export Action'!$A$3:$A$1999,'Export Action'!$AO$3:$AO$1999)="Communes ZRR./bassins de vie pop &gt; 50% ZRR",_xlfn.XLOOKUP(C1205,'Export Action'!$A$3:$A$1999,'Export Action'!$AO$3:$AO$1999)="Contrats de relance et de transition écologique (CRTE) rural"),"Oui","Non")</f>
        <v>Non</v>
      </c>
      <c r="S1205" s="73"/>
      <c r="T1205" s="74">
        <f t="shared" si="20"/>
        <v>79</v>
      </c>
      <c r="U1205" s="75"/>
      <c r="V1205" s="8" t="str" cm="1">
        <f t="array" ref="V1205">IF(SUMPRODUCT((Tableau13[NOM DE LA STRUCTURE]=Tableau13[[#This Row],[NOM DE LA STRUCTURE]])*Tableau13[MONTANT PROPOSE POUR L''ACTION])=0,"",SUMPRODUCT((Tableau13[NOM DE LA STRUCTURE]=Tableau13[[#This Row],[NOM DE LA STRUCTURE]])*Tableau13[MONTANT PROPOSE POUR L''ACTION]))</f>
        <v/>
      </c>
      <c r="W1205" s="79"/>
    </row>
    <row r="1206" spans="1:23" ht="33" hidden="1" customHeight="1" x14ac:dyDescent="0.25">
      <c r="A1206" s="13"/>
      <c r="B1206" s="84"/>
      <c r="C1206" s="1"/>
      <c r="D1206" s="36">
        <f>_xlfn.XLOOKUP(C1206,'Export Action'!$A$3:$A$1999,'Export Action'!$X$3:$X$1999)</f>
        <v>0</v>
      </c>
      <c r="E1206" s="1"/>
      <c r="F1206" s="1"/>
      <c r="G1206" s="68"/>
      <c r="H1206" s="71"/>
      <c r="I1206" s="71"/>
      <c r="J1206" s="1"/>
      <c r="K1206" s="1"/>
      <c r="L1206" s="1"/>
      <c r="M1206" s="5"/>
      <c r="N1206" s="5"/>
      <c r="O1206" s="5"/>
      <c r="P1206" s="31"/>
      <c r="Q1206" s="1"/>
      <c r="R1206" s="64" t="str">
        <f>IF(OR(_xlfn.XLOOKUP(C1206,'Export Action'!$A$3:$A$1999,'Export Action'!$AO$3:$AO$1999)="Communes ZRR./bassins de vie pop &gt; 50% ZRR",_xlfn.XLOOKUP(C1206,'Export Action'!$A$3:$A$1999,'Export Action'!$AO$3:$AO$1999)="Contrats de relance et de transition écologique (CRTE) rural"),"Oui","Non")</f>
        <v>Non</v>
      </c>
      <c r="S1206" s="73"/>
      <c r="T1206" s="74">
        <f t="shared" si="20"/>
        <v>79</v>
      </c>
      <c r="U1206" s="75"/>
      <c r="V1206" s="8" t="str" cm="1">
        <f t="array" ref="V1206">IF(SUMPRODUCT((Tableau13[NOM DE LA STRUCTURE]=Tableau13[[#This Row],[NOM DE LA STRUCTURE]])*Tableau13[MONTANT PROPOSE POUR L''ACTION])=0,"",SUMPRODUCT((Tableau13[NOM DE LA STRUCTURE]=Tableau13[[#This Row],[NOM DE LA STRUCTURE]])*Tableau13[MONTANT PROPOSE POUR L''ACTION]))</f>
        <v/>
      </c>
      <c r="W1206" s="79"/>
    </row>
    <row r="1207" spans="1:23" ht="33" hidden="1" customHeight="1" x14ac:dyDescent="0.25">
      <c r="A1207" s="13"/>
      <c r="B1207" s="84"/>
      <c r="C1207" s="1"/>
      <c r="D1207" s="36">
        <f>_xlfn.XLOOKUP(C1207,'Export Action'!$A$3:$A$1999,'Export Action'!$X$3:$X$1999)</f>
        <v>0</v>
      </c>
      <c r="E1207" s="1"/>
      <c r="F1207" s="1"/>
      <c r="G1207" s="68"/>
      <c r="H1207" s="71"/>
      <c r="I1207" s="71"/>
      <c r="J1207" s="1"/>
      <c r="K1207" s="1"/>
      <c r="L1207" s="1"/>
      <c r="M1207" s="5"/>
      <c r="N1207" s="5"/>
      <c r="O1207" s="5"/>
      <c r="P1207" s="31"/>
      <c r="Q1207" s="1"/>
      <c r="R1207" s="64" t="str">
        <f>IF(OR(_xlfn.XLOOKUP(C1207,'Export Action'!$A$3:$A$1999,'Export Action'!$AO$3:$AO$1999)="Communes ZRR./bassins de vie pop &gt; 50% ZRR",_xlfn.XLOOKUP(C1207,'Export Action'!$A$3:$A$1999,'Export Action'!$AO$3:$AO$1999)="Contrats de relance et de transition écologique (CRTE) rural"),"Oui","Non")</f>
        <v>Non</v>
      </c>
      <c r="S1207" s="73"/>
      <c r="T1207" s="74">
        <f t="shared" si="20"/>
        <v>79</v>
      </c>
      <c r="U1207" s="75"/>
      <c r="V1207" s="8" t="str" cm="1">
        <f t="array" ref="V1207">IF(SUMPRODUCT((Tableau13[NOM DE LA STRUCTURE]=Tableau13[[#This Row],[NOM DE LA STRUCTURE]])*Tableau13[MONTANT PROPOSE POUR L''ACTION])=0,"",SUMPRODUCT((Tableau13[NOM DE LA STRUCTURE]=Tableau13[[#This Row],[NOM DE LA STRUCTURE]])*Tableau13[MONTANT PROPOSE POUR L''ACTION]))</f>
        <v/>
      </c>
      <c r="W1207" s="79"/>
    </row>
    <row r="1208" spans="1:23" ht="33" hidden="1" customHeight="1" x14ac:dyDescent="0.25">
      <c r="A1208" s="13"/>
      <c r="B1208" s="84"/>
      <c r="C1208" s="1"/>
      <c r="D1208" s="36">
        <f>_xlfn.XLOOKUP(C1208,'Export Action'!$A$3:$A$1999,'Export Action'!$X$3:$X$1999)</f>
        <v>0</v>
      </c>
      <c r="E1208" s="1"/>
      <c r="F1208" s="1"/>
      <c r="G1208" s="68"/>
      <c r="H1208" s="71"/>
      <c r="I1208" s="71"/>
      <c r="J1208" s="1"/>
      <c r="K1208" s="1"/>
      <c r="L1208" s="1"/>
      <c r="M1208" s="5"/>
      <c r="N1208" s="5"/>
      <c r="O1208" s="5"/>
      <c r="P1208" s="31"/>
      <c r="Q1208" s="1"/>
      <c r="R1208" s="64" t="str">
        <f>IF(OR(_xlfn.XLOOKUP(C1208,'Export Action'!$A$3:$A$1999,'Export Action'!$AO$3:$AO$1999)="Communes ZRR./bassins de vie pop &gt; 50% ZRR",_xlfn.XLOOKUP(C1208,'Export Action'!$A$3:$A$1999,'Export Action'!$AO$3:$AO$1999)="Contrats de relance et de transition écologique (CRTE) rural"),"Oui","Non")</f>
        <v>Non</v>
      </c>
      <c r="S1208" s="73"/>
      <c r="T1208" s="74">
        <f t="shared" si="20"/>
        <v>79</v>
      </c>
      <c r="U1208" s="75"/>
      <c r="V1208" s="8" t="str" cm="1">
        <f t="array" ref="V1208">IF(SUMPRODUCT((Tableau13[NOM DE LA STRUCTURE]=Tableau13[[#This Row],[NOM DE LA STRUCTURE]])*Tableau13[MONTANT PROPOSE POUR L''ACTION])=0,"",SUMPRODUCT((Tableau13[NOM DE LA STRUCTURE]=Tableau13[[#This Row],[NOM DE LA STRUCTURE]])*Tableau13[MONTANT PROPOSE POUR L''ACTION]))</f>
        <v/>
      </c>
      <c r="W1208" s="79"/>
    </row>
    <row r="1209" spans="1:23" ht="33" hidden="1" customHeight="1" x14ac:dyDescent="0.25">
      <c r="A1209" s="13"/>
      <c r="B1209" s="84"/>
      <c r="C1209" s="1"/>
      <c r="D1209" s="36">
        <f>_xlfn.XLOOKUP(C1209,'Export Action'!$A$3:$A$1999,'Export Action'!$X$3:$X$1999)</f>
        <v>0</v>
      </c>
      <c r="E1209" s="1"/>
      <c r="F1209" s="1"/>
      <c r="G1209" s="68"/>
      <c r="H1209" s="71"/>
      <c r="I1209" s="71"/>
      <c r="J1209" s="1"/>
      <c r="K1209" s="1"/>
      <c r="L1209" s="1"/>
      <c r="M1209" s="5"/>
      <c r="N1209" s="5"/>
      <c r="O1209" s="5"/>
      <c r="P1209" s="31"/>
      <c r="Q1209" s="1"/>
      <c r="R1209" s="64" t="str">
        <f>IF(OR(_xlfn.XLOOKUP(C1209,'Export Action'!$A$3:$A$1999,'Export Action'!$AO$3:$AO$1999)="Communes ZRR./bassins de vie pop &gt; 50% ZRR",_xlfn.XLOOKUP(C1209,'Export Action'!$A$3:$A$1999,'Export Action'!$AO$3:$AO$1999)="Contrats de relance et de transition écologique (CRTE) rural"),"Oui","Non")</f>
        <v>Non</v>
      </c>
      <c r="S1209" s="73"/>
      <c r="T1209" s="74">
        <f t="shared" si="20"/>
        <v>79</v>
      </c>
      <c r="U1209" s="75"/>
      <c r="V1209" s="8" t="str" cm="1">
        <f t="array" ref="V1209">IF(SUMPRODUCT((Tableau13[NOM DE LA STRUCTURE]=Tableau13[[#This Row],[NOM DE LA STRUCTURE]])*Tableau13[MONTANT PROPOSE POUR L''ACTION])=0,"",SUMPRODUCT((Tableau13[NOM DE LA STRUCTURE]=Tableau13[[#This Row],[NOM DE LA STRUCTURE]])*Tableau13[MONTANT PROPOSE POUR L''ACTION]))</f>
        <v/>
      </c>
      <c r="W1209" s="79"/>
    </row>
    <row r="1210" spans="1:23" ht="33" hidden="1" customHeight="1" x14ac:dyDescent="0.25">
      <c r="A1210" s="13"/>
      <c r="B1210" s="84"/>
      <c r="C1210" s="1"/>
      <c r="D1210" s="36">
        <f>_xlfn.XLOOKUP(C1210,'Export Action'!$A$3:$A$1999,'Export Action'!$X$3:$X$1999)</f>
        <v>0</v>
      </c>
      <c r="E1210" s="1"/>
      <c r="F1210" s="1"/>
      <c r="G1210" s="68"/>
      <c r="H1210" s="71"/>
      <c r="I1210" s="71"/>
      <c r="J1210" s="1"/>
      <c r="K1210" s="1"/>
      <c r="L1210" s="1"/>
      <c r="M1210" s="5"/>
      <c r="N1210" s="5"/>
      <c r="O1210" s="5"/>
      <c r="P1210" s="31"/>
      <c r="Q1210" s="1"/>
      <c r="R1210" s="64" t="str">
        <f>IF(OR(_xlfn.XLOOKUP(C1210,'Export Action'!$A$3:$A$1999,'Export Action'!$AO$3:$AO$1999)="Communes ZRR./bassins de vie pop &gt; 50% ZRR",_xlfn.XLOOKUP(C1210,'Export Action'!$A$3:$A$1999,'Export Action'!$AO$3:$AO$1999)="Contrats de relance et de transition écologique (CRTE) rural"),"Oui","Non")</f>
        <v>Non</v>
      </c>
      <c r="S1210" s="73"/>
      <c r="T1210" s="74">
        <f t="shared" si="20"/>
        <v>79</v>
      </c>
      <c r="U1210" s="75"/>
      <c r="V1210" s="8" t="str" cm="1">
        <f t="array" ref="V1210">IF(SUMPRODUCT((Tableau13[NOM DE LA STRUCTURE]=Tableau13[[#This Row],[NOM DE LA STRUCTURE]])*Tableau13[MONTANT PROPOSE POUR L''ACTION])=0,"",SUMPRODUCT((Tableau13[NOM DE LA STRUCTURE]=Tableau13[[#This Row],[NOM DE LA STRUCTURE]])*Tableau13[MONTANT PROPOSE POUR L''ACTION]))</f>
        <v/>
      </c>
      <c r="W1210" s="79"/>
    </row>
    <row r="1211" spans="1:23" ht="33" hidden="1" customHeight="1" x14ac:dyDescent="0.25">
      <c r="A1211" s="13"/>
      <c r="B1211" s="84"/>
      <c r="C1211" s="1"/>
      <c r="D1211" s="36">
        <f>_xlfn.XLOOKUP(C1211,'Export Action'!$A$3:$A$1999,'Export Action'!$X$3:$X$1999)</f>
        <v>0</v>
      </c>
      <c r="E1211" s="1"/>
      <c r="F1211" s="1"/>
      <c r="G1211" s="68"/>
      <c r="H1211" s="71"/>
      <c r="I1211" s="71"/>
      <c r="J1211" s="1"/>
      <c r="K1211" s="1"/>
      <c r="L1211" s="1"/>
      <c r="M1211" s="5"/>
      <c r="N1211" s="5"/>
      <c r="O1211" s="5"/>
      <c r="P1211" s="31"/>
      <c r="Q1211" s="1"/>
      <c r="R1211" s="64" t="str">
        <f>IF(OR(_xlfn.XLOOKUP(C1211,'Export Action'!$A$3:$A$1999,'Export Action'!$AO$3:$AO$1999)="Communes ZRR./bassins de vie pop &gt; 50% ZRR",_xlfn.XLOOKUP(C1211,'Export Action'!$A$3:$A$1999,'Export Action'!$AO$3:$AO$1999)="Contrats de relance et de transition écologique (CRTE) rural"),"Oui","Non")</f>
        <v>Non</v>
      </c>
      <c r="S1211" s="73"/>
      <c r="T1211" s="74">
        <f t="shared" si="20"/>
        <v>79</v>
      </c>
      <c r="U1211" s="75"/>
      <c r="V1211" s="8" t="str" cm="1">
        <f t="array" ref="V1211">IF(SUMPRODUCT((Tableau13[NOM DE LA STRUCTURE]=Tableau13[[#This Row],[NOM DE LA STRUCTURE]])*Tableau13[MONTANT PROPOSE POUR L''ACTION])=0,"",SUMPRODUCT((Tableau13[NOM DE LA STRUCTURE]=Tableau13[[#This Row],[NOM DE LA STRUCTURE]])*Tableau13[MONTANT PROPOSE POUR L''ACTION]))</f>
        <v/>
      </c>
      <c r="W1211" s="79"/>
    </row>
    <row r="1212" spans="1:23" ht="33" hidden="1" customHeight="1" x14ac:dyDescent="0.25">
      <c r="A1212" s="13"/>
      <c r="B1212" s="84"/>
      <c r="C1212" s="1"/>
      <c r="D1212" s="36">
        <f>_xlfn.XLOOKUP(C1212,'Export Action'!$A$3:$A$1999,'Export Action'!$X$3:$X$1999)</f>
        <v>0</v>
      </c>
      <c r="E1212" s="1"/>
      <c r="F1212" s="1"/>
      <c r="G1212" s="68"/>
      <c r="H1212" s="71"/>
      <c r="I1212" s="71"/>
      <c r="J1212" s="1"/>
      <c r="K1212" s="1"/>
      <c r="L1212" s="1"/>
      <c r="M1212" s="5"/>
      <c r="N1212" s="5"/>
      <c r="O1212" s="5"/>
      <c r="P1212" s="31"/>
      <c r="Q1212" s="1"/>
      <c r="R1212" s="64" t="str">
        <f>IF(OR(_xlfn.XLOOKUP(C1212,'Export Action'!$A$3:$A$1999,'Export Action'!$AO$3:$AO$1999)="Communes ZRR./bassins de vie pop &gt; 50% ZRR",_xlfn.XLOOKUP(C1212,'Export Action'!$A$3:$A$1999,'Export Action'!$AO$3:$AO$1999)="Contrats de relance et de transition écologique (CRTE) rural"),"Oui","Non")</f>
        <v>Non</v>
      </c>
      <c r="S1212" s="73"/>
      <c r="T1212" s="74">
        <f t="shared" si="20"/>
        <v>79</v>
      </c>
      <c r="U1212" s="75"/>
      <c r="V1212" s="8" t="str" cm="1">
        <f t="array" ref="V1212">IF(SUMPRODUCT((Tableau13[NOM DE LA STRUCTURE]=Tableau13[[#This Row],[NOM DE LA STRUCTURE]])*Tableau13[MONTANT PROPOSE POUR L''ACTION])=0,"",SUMPRODUCT((Tableau13[NOM DE LA STRUCTURE]=Tableau13[[#This Row],[NOM DE LA STRUCTURE]])*Tableau13[MONTANT PROPOSE POUR L''ACTION]))</f>
        <v/>
      </c>
      <c r="W1212" s="79"/>
    </row>
    <row r="1213" spans="1:23" ht="33" hidden="1" customHeight="1" x14ac:dyDescent="0.25">
      <c r="A1213" s="13"/>
      <c r="B1213" s="84"/>
      <c r="C1213" s="1"/>
      <c r="D1213" s="36">
        <f>_xlfn.XLOOKUP(C1213,'Export Action'!$A$3:$A$1999,'Export Action'!$X$3:$X$1999)</f>
        <v>0</v>
      </c>
      <c r="E1213" s="1"/>
      <c r="F1213" s="1"/>
      <c r="G1213" s="68"/>
      <c r="H1213" s="71"/>
      <c r="I1213" s="71"/>
      <c r="J1213" s="1"/>
      <c r="K1213" s="1"/>
      <c r="L1213" s="1"/>
      <c r="M1213" s="5"/>
      <c r="N1213" s="5"/>
      <c r="O1213" s="5"/>
      <c r="P1213" s="31"/>
      <c r="Q1213" s="1"/>
      <c r="R1213" s="64" t="str">
        <f>IF(OR(_xlfn.XLOOKUP(C1213,'Export Action'!$A$3:$A$1999,'Export Action'!$AO$3:$AO$1999)="Communes ZRR./bassins de vie pop &gt; 50% ZRR",_xlfn.XLOOKUP(C1213,'Export Action'!$A$3:$A$1999,'Export Action'!$AO$3:$AO$1999)="Contrats de relance et de transition écologique (CRTE) rural"),"Oui","Non")</f>
        <v>Non</v>
      </c>
      <c r="S1213" s="73"/>
      <c r="T1213" s="74">
        <f t="shared" si="20"/>
        <v>79</v>
      </c>
      <c r="U1213" s="75"/>
      <c r="V1213" s="8" t="str" cm="1">
        <f t="array" ref="V1213">IF(SUMPRODUCT((Tableau13[NOM DE LA STRUCTURE]=Tableau13[[#This Row],[NOM DE LA STRUCTURE]])*Tableau13[MONTANT PROPOSE POUR L''ACTION])=0,"",SUMPRODUCT((Tableau13[NOM DE LA STRUCTURE]=Tableau13[[#This Row],[NOM DE LA STRUCTURE]])*Tableau13[MONTANT PROPOSE POUR L''ACTION]))</f>
        <v/>
      </c>
      <c r="W1213" s="79"/>
    </row>
    <row r="1214" spans="1:23" ht="33" hidden="1" customHeight="1" x14ac:dyDescent="0.25">
      <c r="A1214" s="13"/>
      <c r="B1214" s="84"/>
      <c r="C1214" s="1"/>
      <c r="D1214" s="36">
        <f>_xlfn.XLOOKUP(C1214,'Export Action'!$A$3:$A$1999,'Export Action'!$X$3:$X$1999)</f>
        <v>0</v>
      </c>
      <c r="E1214" s="1"/>
      <c r="F1214" s="1"/>
      <c r="G1214" s="68"/>
      <c r="H1214" s="71"/>
      <c r="I1214" s="71"/>
      <c r="J1214" s="1"/>
      <c r="K1214" s="1"/>
      <c r="L1214" s="1"/>
      <c r="M1214" s="5"/>
      <c r="N1214" s="5"/>
      <c r="O1214" s="5"/>
      <c r="P1214" s="31"/>
      <c r="Q1214" s="1"/>
      <c r="R1214" s="64" t="str">
        <f>IF(OR(_xlfn.XLOOKUP(C1214,'Export Action'!$A$3:$A$1999,'Export Action'!$AO$3:$AO$1999)="Communes ZRR./bassins de vie pop &gt; 50% ZRR",_xlfn.XLOOKUP(C1214,'Export Action'!$A$3:$A$1999,'Export Action'!$AO$3:$AO$1999)="Contrats de relance et de transition écologique (CRTE) rural"),"Oui","Non")</f>
        <v>Non</v>
      </c>
      <c r="S1214" s="73"/>
      <c r="T1214" s="74">
        <f t="shared" si="20"/>
        <v>79</v>
      </c>
      <c r="U1214" s="75"/>
      <c r="V1214" s="8" t="str" cm="1">
        <f t="array" ref="V1214">IF(SUMPRODUCT((Tableau13[NOM DE LA STRUCTURE]=Tableau13[[#This Row],[NOM DE LA STRUCTURE]])*Tableau13[MONTANT PROPOSE POUR L''ACTION])=0,"",SUMPRODUCT((Tableau13[NOM DE LA STRUCTURE]=Tableau13[[#This Row],[NOM DE LA STRUCTURE]])*Tableau13[MONTANT PROPOSE POUR L''ACTION]))</f>
        <v/>
      </c>
      <c r="W1214" s="79"/>
    </row>
    <row r="1215" spans="1:23" ht="33" hidden="1" customHeight="1" x14ac:dyDescent="0.25">
      <c r="A1215" s="13"/>
      <c r="B1215" s="84"/>
      <c r="C1215" s="1"/>
      <c r="D1215" s="36">
        <f>_xlfn.XLOOKUP(C1215,'Export Action'!$A$3:$A$1999,'Export Action'!$X$3:$X$1999)</f>
        <v>0</v>
      </c>
      <c r="E1215" s="1"/>
      <c r="F1215" s="1"/>
      <c r="G1215" s="68"/>
      <c r="H1215" s="71"/>
      <c r="I1215" s="71"/>
      <c r="J1215" s="1"/>
      <c r="K1215" s="1"/>
      <c r="L1215" s="1"/>
      <c r="M1215" s="5"/>
      <c r="N1215" s="5"/>
      <c r="O1215" s="5"/>
      <c r="P1215" s="31"/>
      <c r="Q1215" s="1"/>
      <c r="R1215" s="64" t="str">
        <f>IF(OR(_xlfn.XLOOKUP(C1215,'Export Action'!$A$3:$A$1999,'Export Action'!$AO$3:$AO$1999)="Communes ZRR./bassins de vie pop &gt; 50% ZRR",_xlfn.XLOOKUP(C1215,'Export Action'!$A$3:$A$1999,'Export Action'!$AO$3:$AO$1999)="Contrats de relance et de transition écologique (CRTE) rural"),"Oui","Non")</f>
        <v>Non</v>
      </c>
      <c r="S1215" s="73"/>
      <c r="T1215" s="74">
        <f t="shared" si="20"/>
        <v>79</v>
      </c>
      <c r="U1215" s="75"/>
      <c r="V1215" s="8" t="str" cm="1">
        <f t="array" ref="V1215">IF(SUMPRODUCT((Tableau13[NOM DE LA STRUCTURE]=Tableau13[[#This Row],[NOM DE LA STRUCTURE]])*Tableau13[MONTANT PROPOSE POUR L''ACTION])=0,"",SUMPRODUCT((Tableau13[NOM DE LA STRUCTURE]=Tableau13[[#This Row],[NOM DE LA STRUCTURE]])*Tableau13[MONTANT PROPOSE POUR L''ACTION]))</f>
        <v/>
      </c>
      <c r="W1215" s="79"/>
    </row>
    <row r="1216" spans="1:23" ht="33" hidden="1" customHeight="1" x14ac:dyDescent="0.25">
      <c r="A1216" s="13"/>
      <c r="B1216" s="84"/>
      <c r="C1216" s="1"/>
      <c r="D1216" s="36">
        <f>_xlfn.XLOOKUP(C1216,'Export Action'!$A$3:$A$1999,'Export Action'!$X$3:$X$1999)</f>
        <v>0</v>
      </c>
      <c r="E1216" s="1"/>
      <c r="F1216" s="1"/>
      <c r="G1216" s="68"/>
      <c r="H1216" s="71"/>
      <c r="I1216" s="71"/>
      <c r="J1216" s="1"/>
      <c r="K1216" s="1"/>
      <c r="L1216" s="1"/>
      <c r="M1216" s="5"/>
      <c r="N1216" s="5"/>
      <c r="O1216" s="5"/>
      <c r="P1216" s="31"/>
      <c r="Q1216" s="1"/>
      <c r="R1216" s="64" t="str">
        <f>IF(OR(_xlfn.XLOOKUP(C1216,'Export Action'!$A$3:$A$1999,'Export Action'!$AO$3:$AO$1999)="Communes ZRR./bassins de vie pop &gt; 50% ZRR",_xlfn.XLOOKUP(C1216,'Export Action'!$A$3:$A$1999,'Export Action'!$AO$3:$AO$1999)="Contrats de relance et de transition écologique (CRTE) rural"),"Oui","Non")</f>
        <v>Non</v>
      </c>
      <c r="S1216" s="73"/>
      <c r="T1216" s="74">
        <f t="shared" si="20"/>
        <v>79</v>
      </c>
      <c r="U1216" s="75"/>
      <c r="V1216" s="8" t="str" cm="1">
        <f t="array" ref="V1216">IF(SUMPRODUCT((Tableau13[NOM DE LA STRUCTURE]=Tableau13[[#This Row],[NOM DE LA STRUCTURE]])*Tableau13[MONTANT PROPOSE POUR L''ACTION])=0,"",SUMPRODUCT((Tableau13[NOM DE LA STRUCTURE]=Tableau13[[#This Row],[NOM DE LA STRUCTURE]])*Tableau13[MONTANT PROPOSE POUR L''ACTION]))</f>
        <v/>
      </c>
      <c r="W1216" s="79"/>
    </row>
    <row r="1217" spans="1:23" ht="33" hidden="1" customHeight="1" x14ac:dyDescent="0.25">
      <c r="A1217" s="13"/>
      <c r="B1217" s="84"/>
      <c r="C1217" s="1"/>
      <c r="D1217" s="36">
        <f>_xlfn.XLOOKUP(C1217,'Export Action'!$A$3:$A$1999,'Export Action'!$X$3:$X$1999)</f>
        <v>0</v>
      </c>
      <c r="E1217" s="1"/>
      <c r="F1217" s="1"/>
      <c r="G1217" s="68"/>
      <c r="H1217" s="71"/>
      <c r="I1217" s="71"/>
      <c r="J1217" s="1"/>
      <c r="K1217" s="1"/>
      <c r="L1217" s="1"/>
      <c r="M1217" s="5"/>
      <c r="N1217" s="5"/>
      <c r="O1217" s="5"/>
      <c r="P1217" s="31"/>
      <c r="Q1217" s="1"/>
      <c r="R1217" s="64" t="str">
        <f>IF(OR(_xlfn.XLOOKUP(C1217,'Export Action'!$A$3:$A$1999,'Export Action'!$AO$3:$AO$1999)="Communes ZRR./bassins de vie pop &gt; 50% ZRR",_xlfn.XLOOKUP(C1217,'Export Action'!$A$3:$A$1999,'Export Action'!$AO$3:$AO$1999)="Contrats de relance et de transition écologique (CRTE) rural"),"Oui","Non")</f>
        <v>Non</v>
      </c>
      <c r="S1217" s="73"/>
      <c r="T1217" s="74">
        <f t="shared" si="20"/>
        <v>79</v>
      </c>
      <c r="U1217" s="75"/>
      <c r="V1217" s="8" t="str" cm="1">
        <f t="array" ref="V1217">IF(SUMPRODUCT((Tableau13[NOM DE LA STRUCTURE]=Tableau13[[#This Row],[NOM DE LA STRUCTURE]])*Tableau13[MONTANT PROPOSE POUR L''ACTION])=0,"",SUMPRODUCT((Tableau13[NOM DE LA STRUCTURE]=Tableau13[[#This Row],[NOM DE LA STRUCTURE]])*Tableau13[MONTANT PROPOSE POUR L''ACTION]))</f>
        <v/>
      </c>
      <c r="W1217" s="79"/>
    </row>
    <row r="1218" spans="1:23" ht="33" hidden="1" customHeight="1" x14ac:dyDescent="0.25">
      <c r="A1218" s="13"/>
      <c r="B1218" s="84"/>
      <c r="C1218" s="1"/>
      <c r="D1218" s="36">
        <f>_xlfn.XLOOKUP(C1218,'Export Action'!$A$3:$A$1999,'Export Action'!$X$3:$X$1999)</f>
        <v>0</v>
      </c>
      <c r="E1218" s="1"/>
      <c r="F1218" s="1"/>
      <c r="G1218" s="68"/>
      <c r="H1218" s="71"/>
      <c r="I1218" s="71"/>
      <c r="J1218" s="1"/>
      <c r="K1218" s="1"/>
      <c r="L1218" s="1"/>
      <c r="M1218" s="5"/>
      <c r="N1218" s="5"/>
      <c r="O1218" s="5"/>
      <c r="P1218" s="31"/>
      <c r="Q1218" s="1"/>
      <c r="R1218" s="64" t="str">
        <f>IF(OR(_xlfn.XLOOKUP(C1218,'Export Action'!$A$3:$A$1999,'Export Action'!$AO$3:$AO$1999)="Communes ZRR./bassins de vie pop &gt; 50% ZRR",_xlfn.XLOOKUP(C1218,'Export Action'!$A$3:$A$1999,'Export Action'!$AO$3:$AO$1999)="Contrats de relance et de transition écologique (CRTE) rural"),"Oui","Non")</f>
        <v>Non</v>
      </c>
      <c r="S1218" s="73"/>
      <c r="T1218" s="74">
        <f t="shared" si="20"/>
        <v>79</v>
      </c>
      <c r="U1218" s="75"/>
      <c r="V1218" s="8" t="str" cm="1">
        <f t="array" ref="V1218">IF(SUMPRODUCT((Tableau13[NOM DE LA STRUCTURE]=Tableau13[[#This Row],[NOM DE LA STRUCTURE]])*Tableau13[MONTANT PROPOSE POUR L''ACTION])=0,"",SUMPRODUCT((Tableau13[NOM DE LA STRUCTURE]=Tableau13[[#This Row],[NOM DE LA STRUCTURE]])*Tableau13[MONTANT PROPOSE POUR L''ACTION]))</f>
        <v/>
      </c>
      <c r="W1218" s="79"/>
    </row>
    <row r="1219" spans="1:23" ht="33" hidden="1" customHeight="1" x14ac:dyDescent="0.25">
      <c r="A1219" s="13"/>
      <c r="B1219" s="84"/>
      <c r="C1219" s="1"/>
      <c r="D1219" s="36">
        <f>_xlfn.XLOOKUP(C1219,'Export Action'!$A$3:$A$1999,'Export Action'!$X$3:$X$1999)</f>
        <v>0</v>
      </c>
      <c r="E1219" s="1"/>
      <c r="F1219" s="1"/>
      <c r="G1219" s="68"/>
      <c r="H1219" s="71"/>
      <c r="I1219" s="71"/>
      <c r="J1219" s="1"/>
      <c r="K1219" s="1"/>
      <c r="L1219" s="1"/>
      <c r="M1219" s="5"/>
      <c r="N1219" s="5"/>
      <c r="O1219" s="5"/>
      <c r="P1219" s="31"/>
      <c r="Q1219" s="1"/>
      <c r="R1219" s="64" t="str">
        <f>IF(OR(_xlfn.XLOOKUP(C1219,'Export Action'!$A$3:$A$1999,'Export Action'!$AO$3:$AO$1999)="Communes ZRR./bassins de vie pop &gt; 50% ZRR",_xlfn.XLOOKUP(C1219,'Export Action'!$A$3:$A$1999,'Export Action'!$AO$3:$AO$1999)="Contrats de relance et de transition écologique (CRTE) rural"),"Oui","Non")</f>
        <v>Non</v>
      </c>
      <c r="S1219" s="73"/>
      <c r="T1219" s="74">
        <f t="shared" si="20"/>
        <v>79</v>
      </c>
      <c r="U1219" s="75"/>
      <c r="V1219" s="8" t="str" cm="1">
        <f t="array" ref="V1219">IF(SUMPRODUCT((Tableau13[NOM DE LA STRUCTURE]=Tableau13[[#This Row],[NOM DE LA STRUCTURE]])*Tableau13[MONTANT PROPOSE POUR L''ACTION])=0,"",SUMPRODUCT((Tableau13[NOM DE LA STRUCTURE]=Tableau13[[#This Row],[NOM DE LA STRUCTURE]])*Tableau13[MONTANT PROPOSE POUR L''ACTION]))</f>
        <v/>
      </c>
      <c r="W1219" s="79"/>
    </row>
    <row r="1220" spans="1:23" ht="33" hidden="1" customHeight="1" x14ac:dyDescent="0.25">
      <c r="A1220" s="13"/>
      <c r="B1220" s="84"/>
      <c r="C1220" s="1"/>
      <c r="D1220" s="36">
        <f>_xlfn.XLOOKUP(C1220,'Export Action'!$A$3:$A$1999,'Export Action'!$X$3:$X$1999)</f>
        <v>0</v>
      </c>
      <c r="E1220" s="1"/>
      <c r="F1220" s="1"/>
      <c r="G1220" s="68"/>
      <c r="H1220" s="71"/>
      <c r="I1220" s="71"/>
      <c r="J1220" s="1"/>
      <c r="K1220" s="1"/>
      <c r="L1220" s="1"/>
      <c r="M1220" s="5"/>
      <c r="N1220" s="5"/>
      <c r="O1220" s="5"/>
      <c r="P1220" s="31"/>
      <c r="Q1220" s="1"/>
      <c r="R1220" s="64" t="str">
        <f>IF(OR(_xlfn.XLOOKUP(C1220,'Export Action'!$A$3:$A$1999,'Export Action'!$AO$3:$AO$1999)="Communes ZRR./bassins de vie pop &gt; 50% ZRR",_xlfn.XLOOKUP(C1220,'Export Action'!$A$3:$A$1999,'Export Action'!$AO$3:$AO$1999)="Contrats de relance et de transition écologique (CRTE) rural"),"Oui","Non")</f>
        <v>Non</v>
      </c>
      <c r="S1220" s="73"/>
      <c r="T1220" s="74">
        <f t="shared" si="20"/>
        <v>79</v>
      </c>
      <c r="U1220" s="75"/>
      <c r="V1220" s="8" t="str" cm="1">
        <f t="array" ref="V1220">IF(SUMPRODUCT((Tableau13[NOM DE LA STRUCTURE]=Tableau13[[#This Row],[NOM DE LA STRUCTURE]])*Tableau13[MONTANT PROPOSE POUR L''ACTION])=0,"",SUMPRODUCT((Tableau13[NOM DE LA STRUCTURE]=Tableau13[[#This Row],[NOM DE LA STRUCTURE]])*Tableau13[MONTANT PROPOSE POUR L''ACTION]))</f>
        <v/>
      </c>
      <c r="W1220" s="79"/>
    </row>
    <row r="1221" spans="1:23" ht="33" hidden="1" customHeight="1" x14ac:dyDescent="0.25">
      <c r="A1221" s="13"/>
      <c r="B1221" s="84"/>
      <c r="C1221" s="1"/>
      <c r="D1221" s="36">
        <f>_xlfn.XLOOKUP(C1221,'Export Action'!$A$3:$A$1999,'Export Action'!$X$3:$X$1999)</f>
        <v>0</v>
      </c>
      <c r="E1221" s="1"/>
      <c r="F1221" s="1"/>
      <c r="G1221" s="68"/>
      <c r="H1221" s="71"/>
      <c r="I1221" s="71"/>
      <c r="J1221" s="1"/>
      <c r="K1221" s="1"/>
      <c r="L1221" s="1"/>
      <c r="M1221" s="5"/>
      <c r="N1221" s="5"/>
      <c r="O1221" s="5"/>
      <c r="P1221" s="31"/>
      <c r="Q1221" s="1"/>
      <c r="R1221" s="64" t="str">
        <f>IF(OR(_xlfn.XLOOKUP(C1221,'Export Action'!$A$3:$A$1999,'Export Action'!$AO$3:$AO$1999)="Communes ZRR./bassins de vie pop &gt; 50% ZRR",_xlfn.XLOOKUP(C1221,'Export Action'!$A$3:$A$1999,'Export Action'!$AO$3:$AO$1999)="Contrats de relance et de transition écologique (CRTE) rural"),"Oui","Non")</f>
        <v>Non</v>
      </c>
      <c r="S1221" s="73"/>
      <c r="T1221" s="74">
        <f t="shared" si="20"/>
        <v>79</v>
      </c>
      <c r="U1221" s="75"/>
      <c r="V1221" s="8" t="str" cm="1">
        <f t="array" ref="V1221">IF(SUMPRODUCT((Tableau13[NOM DE LA STRUCTURE]=Tableau13[[#This Row],[NOM DE LA STRUCTURE]])*Tableau13[MONTANT PROPOSE POUR L''ACTION])=0,"",SUMPRODUCT((Tableau13[NOM DE LA STRUCTURE]=Tableau13[[#This Row],[NOM DE LA STRUCTURE]])*Tableau13[MONTANT PROPOSE POUR L''ACTION]))</f>
        <v/>
      </c>
      <c r="W1221" s="79"/>
    </row>
    <row r="1222" spans="1:23" ht="33" hidden="1" customHeight="1" x14ac:dyDescent="0.25">
      <c r="A1222" s="13"/>
      <c r="B1222" s="84"/>
      <c r="C1222" s="1"/>
      <c r="D1222" s="36">
        <f>_xlfn.XLOOKUP(C1222,'Export Action'!$A$3:$A$1999,'Export Action'!$X$3:$X$1999)</f>
        <v>0</v>
      </c>
      <c r="E1222" s="1"/>
      <c r="F1222" s="1"/>
      <c r="G1222" s="68"/>
      <c r="H1222" s="71"/>
      <c r="I1222" s="71"/>
      <c r="J1222" s="1"/>
      <c r="K1222" s="1"/>
      <c r="L1222" s="1"/>
      <c r="M1222" s="5"/>
      <c r="N1222" s="5"/>
      <c r="O1222" s="5"/>
      <c r="P1222" s="31"/>
      <c r="Q1222" s="1"/>
      <c r="R1222" s="64" t="str">
        <f>IF(OR(_xlfn.XLOOKUP(C1222,'Export Action'!$A$3:$A$1999,'Export Action'!$AO$3:$AO$1999)="Communes ZRR./bassins de vie pop &gt; 50% ZRR",_xlfn.XLOOKUP(C1222,'Export Action'!$A$3:$A$1999,'Export Action'!$AO$3:$AO$1999)="Contrats de relance et de transition écologique (CRTE) rural"),"Oui","Non")</f>
        <v>Non</v>
      </c>
      <c r="S1222" s="73"/>
      <c r="T1222" s="74">
        <f t="shared" si="20"/>
        <v>79</v>
      </c>
      <c r="U1222" s="75"/>
      <c r="V1222" s="8" t="str" cm="1">
        <f t="array" ref="V1222">IF(SUMPRODUCT((Tableau13[NOM DE LA STRUCTURE]=Tableau13[[#This Row],[NOM DE LA STRUCTURE]])*Tableau13[MONTANT PROPOSE POUR L''ACTION])=0,"",SUMPRODUCT((Tableau13[NOM DE LA STRUCTURE]=Tableau13[[#This Row],[NOM DE LA STRUCTURE]])*Tableau13[MONTANT PROPOSE POUR L''ACTION]))</f>
        <v/>
      </c>
      <c r="W1222" s="79"/>
    </row>
    <row r="1223" spans="1:23" ht="33" hidden="1" customHeight="1" x14ac:dyDescent="0.25">
      <c r="A1223" s="13"/>
      <c r="B1223" s="84"/>
      <c r="C1223" s="1"/>
      <c r="D1223" s="36">
        <f>_xlfn.XLOOKUP(C1223,'Export Action'!$A$3:$A$1999,'Export Action'!$X$3:$X$1999)</f>
        <v>0</v>
      </c>
      <c r="E1223" s="1"/>
      <c r="F1223" s="1"/>
      <c r="G1223" s="68"/>
      <c r="H1223" s="71"/>
      <c r="I1223" s="71"/>
      <c r="J1223" s="1"/>
      <c r="K1223" s="1"/>
      <c r="L1223" s="1"/>
      <c r="M1223" s="5"/>
      <c r="N1223" s="5"/>
      <c r="O1223" s="5"/>
      <c r="P1223" s="31"/>
      <c r="Q1223" s="1"/>
      <c r="R1223" s="64" t="str">
        <f>IF(OR(_xlfn.XLOOKUP(C1223,'Export Action'!$A$3:$A$1999,'Export Action'!$AO$3:$AO$1999)="Communes ZRR./bassins de vie pop &gt; 50% ZRR",_xlfn.XLOOKUP(C1223,'Export Action'!$A$3:$A$1999,'Export Action'!$AO$3:$AO$1999)="Contrats de relance et de transition écologique (CRTE) rural"),"Oui","Non")</f>
        <v>Non</v>
      </c>
      <c r="S1223" s="73"/>
      <c r="T1223" s="74">
        <f t="shared" si="20"/>
        <v>79</v>
      </c>
      <c r="U1223" s="75"/>
      <c r="V1223" s="8" t="str" cm="1">
        <f t="array" ref="V1223">IF(SUMPRODUCT((Tableau13[NOM DE LA STRUCTURE]=Tableau13[[#This Row],[NOM DE LA STRUCTURE]])*Tableau13[MONTANT PROPOSE POUR L''ACTION])=0,"",SUMPRODUCT((Tableau13[NOM DE LA STRUCTURE]=Tableau13[[#This Row],[NOM DE LA STRUCTURE]])*Tableau13[MONTANT PROPOSE POUR L''ACTION]))</f>
        <v/>
      </c>
      <c r="W1223" s="79"/>
    </row>
    <row r="1224" spans="1:23" ht="33" hidden="1" customHeight="1" x14ac:dyDescent="0.25">
      <c r="A1224" s="13"/>
      <c r="B1224" s="84"/>
      <c r="C1224" s="1"/>
      <c r="D1224" s="36">
        <f>_xlfn.XLOOKUP(C1224,'Export Action'!$A$3:$A$1999,'Export Action'!$X$3:$X$1999)</f>
        <v>0</v>
      </c>
      <c r="E1224" s="1"/>
      <c r="F1224" s="1"/>
      <c r="G1224" s="68"/>
      <c r="H1224" s="71"/>
      <c r="I1224" s="71"/>
      <c r="J1224" s="1"/>
      <c r="K1224" s="1"/>
      <c r="L1224" s="1"/>
      <c r="M1224" s="5"/>
      <c r="N1224" s="5"/>
      <c r="O1224" s="5"/>
      <c r="P1224" s="31"/>
      <c r="Q1224" s="1"/>
      <c r="R1224" s="64" t="str">
        <f>IF(OR(_xlfn.XLOOKUP(C1224,'Export Action'!$A$3:$A$1999,'Export Action'!$AO$3:$AO$1999)="Communes ZRR./bassins de vie pop &gt; 50% ZRR",_xlfn.XLOOKUP(C1224,'Export Action'!$A$3:$A$1999,'Export Action'!$AO$3:$AO$1999)="Contrats de relance et de transition écologique (CRTE) rural"),"Oui","Non")</f>
        <v>Non</v>
      </c>
      <c r="S1224" s="73"/>
      <c r="T1224" s="74">
        <f t="shared" si="20"/>
        <v>79</v>
      </c>
      <c r="U1224" s="75"/>
      <c r="V1224" s="8" t="str" cm="1">
        <f t="array" ref="V1224">IF(SUMPRODUCT((Tableau13[NOM DE LA STRUCTURE]=Tableau13[[#This Row],[NOM DE LA STRUCTURE]])*Tableau13[MONTANT PROPOSE POUR L''ACTION])=0,"",SUMPRODUCT((Tableau13[NOM DE LA STRUCTURE]=Tableau13[[#This Row],[NOM DE LA STRUCTURE]])*Tableau13[MONTANT PROPOSE POUR L''ACTION]))</f>
        <v/>
      </c>
      <c r="W1224" s="79"/>
    </row>
    <row r="1225" spans="1:23" ht="33" hidden="1" customHeight="1" x14ac:dyDescent="0.25">
      <c r="A1225" s="13"/>
      <c r="B1225" s="84"/>
      <c r="C1225" s="1"/>
      <c r="D1225" s="36">
        <f>_xlfn.XLOOKUP(C1225,'Export Action'!$A$3:$A$1999,'Export Action'!$X$3:$X$1999)</f>
        <v>0</v>
      </c>
      <c r="E1225" s="1"/>
      <c r="F1225" s="1"/>
      <c r="G1225" s="68"/>
      <c r="H1225" s="71"/>
      <c r="I1225" s="71"/>
      <c r="J1225" s="1"/>
      <c r="K1225" s="1"/>
      <c r="L1225" s="1"/>
      <c r="M1225" s="5"/>
      <c r="N1225" s="5"/>
      <c r="O1225" s="5"/>
      <c r="P1225" s="31"/>
      <c r="Q1225" s="1"/>
      <c r="R1225" s="64" t="str">
        <f>IF(OR(_xlfn.XLOOKUP(C1225,'Export Action'!$A$3:$A$1999,'Export Action'!$AO$3:$AO$1999)="Communes ZRR./bassins de vie pop &gt; 50% ZRR",_xlfn.XLOOKUP(C1225,'Export Action'!$A$3:$A$1999,'Export Action'!$AO$3:$AO$1999)="Contrats de relance et de transition écologique (CRTE) rural"),"Oui","Non")</f>
        <v>Non</v>
      </c>
      <c r="S1225" s="73"/>
      <c r="T1225" s="74">
        <f t="shared" si="20"/>
        <v>79</v>
      </c>
      <c r="U1225" s="75"/>
      <c r="V1225" s="8" t="str" cm="1">
        <f t="array" ref="V1225">IF(SUMPRODUCT((Tableau13[NOM DE LA STRUCTURE]=Tableau13[[#This Row],[NOM DE LA STRUCTURE]])*Tableau13[MONTANT PROPOSE POUR L''ACTION])=0,"",SUMPRODUCT((Tableau13[NOM DE LA STRUCTURE]=Tableau13[[#This Row],[NOM DE LA STRUCTURE]])*Tableau13[MONTANT PROPOSE POUR L''ACTION]))</f>
        <v/>
      </c>
      <c r="W1225" s="79"/>
    </row>
    <row r="1226" spans="1:23" ht="33" hidden="1" customHeight="1" x14ac:dyDescent="0.25">
      <c r="A1226" s="13"/>
      <c r="B1226" s="84"/>
      <c r="C1226" s="1"/>
      <c r="D1226" s="36">
        <f>_xlfn.XLOOKUP(C1226,'Export Action'!$A$3:$A$1999,'Export Action'!$X$3:$X$1999)</f>
        <v>0</v>
      </c>
      <c r="E1226" s="1"/>
      <c r="F1226" s="1"/>
      <c r="G1226" s="68"/>
      <c r="H1226" s="71"/>
      <c r="I1226" s="71"/>
      <c r="J1226" s="1"/>
      <c r="K1226" s="1"/>
      <c r="L1226" s="1"/>
      <c r="M1226" s="5"/>
      <c r="N1226" s="5"/>
      <c r="O1226" s="5"/>
      <c r="P1226" s="31"/>
      <c r="Q1226" s="1"/>
      <c r="R1226" s="64" t="str">
        <f>IF(OR(_xlfn.XLOOKUP(C1226,'Export Action'!$A$3:$A$1999,'Export Action'!$AO$3:$AO$1999)="Communes ZRR./bassins de vie pop &gt; 50% ZRR",_xlfn.XLOOKUP(C1226,'Export Action'!$A$3:$A$1999,'Export Action'!$AO$3:$AO$1999)="Contrats de relance et de transition écologique (CRTE) rural"),"Oui","Non")</f>
        <v>Non</v>
      </c>
      <c r="S1226" s="73"/>
      <c r="T1226" s="74">
        <f t="shared" si="20"/>
        <v>79</v>
      </c>
      <c r="U1226" s="75"/>
      <c r="V1226" s="8" t="str" cm="1">
        <f t="array" ref="V1226">IF(SUMPRODUCT((Tableau13[NOM DE LA STRUCTURE]=Tableau13[[#This Row],[NOM DE LA STRUCTURE]])*Tableau13[MONTANT PROPOSE POUR L''ACTION])=0,"",SUMPRODUCT((Tableau13[NOM DE LA STRUCTURE]=Tableau13[[#This Row],[NOM DE LA STRUCTURE]])*Tableau13[MONTANT PROPOSE POUR L''ACTION]))</f>
        <v/>
      </c>
      <c r="W1226" s="79"/>
    </row>
    <row r="1227" spans="1:23" ht="33" hidden="1" customHeight="1" x14ac:dyDescent="0.25">
      <c r="A1227" s="13"/>
      <c r="B1227" s="84"/>
      <c r="C1227" s="1"/>
      <c r="D1227" s="36">
        <f>_xlfn.XLOOKUP(C1227,'Export Action'!$A$3:$A$1999,'Export Action'!$X$3:$X$1999)</f>
        <v>0</v>
      </c>
      <c r="E1227" s="1"/>
      <c r="F1227" s="1"/>
      <c r="G1227" s="68"/>
      <c r="H1227" s="71"/>
      <c r="I1227" s="71"/>
      <c r="J1227" s="1"/>
      <c r="K1227" s="1"/>
      <c r="L1227" s="1"/>
      <c r="M1227" s="5"/>
      <c r="N1227" s="5"/>
      <c r="O1227" s="5"/>
      <c r="P1227" s="31"/>
      <c r="Q1227" s="1"/>
      <c r="R1227" s="64" t="str">
        <f>IF(OR(_xlfn.XLOOKUP(C1227,'Export Action'!$A$3:$A$1999,'Export Action'!$AO$3:$AO$1999)="Communes ZRR./bassins de vie pop &gt; 50% ZRR",_xlfn.XLOOKUP(C1227,'Export Action'!$A$3:$A$1999,'Export Action'!$AO$3:$AO$1999)="Contrats de relance et de transition écologique (CRTE) rural"),"Oui","Non")</f>
        <v>Non</v>
      </c>
      <c r="S1227" s="73"/>
      <c r="T1227" s="74">
        <f t="shared" si="20"/>
        <v>79</v>
      </c>
      <c r="U1227" s="75"/>
      <c r="V1227" s="8" t="str" cm="1">
        <f t="array" ref="V1227">IF(SUMPRODUCT((Tableau13[NOM DE LA STRUCTURE]=Tableau13[[#This Row],[NOM DE LA STRUCTURE]])*Tableau13[MONTANT PROPOSE POUR L''ACTION])=0,"",SUMPRODUCT((Tableau13[NOM DE LA STRUCTURE]=Tableau13[[#This Row],[NOM DE LA STRUCTURE]])*Tableau13[MONTANT PROPOSE POUR L''ACTION]))</f>
        <v/>
      </c>
      <c r="W1227" s="79"/>
    </row>
    <row r="1228" spans="1:23" ht="33" hidden="1" customHeight="1" x14ac:dyDescent="0.25">
      <c r="A1228" s="13"/>
      <c r="B1228" s="84"/>
      <c r="C1228" s="1"/>
      <c r="D1228" s="36">
        <f>_xlfn.XLOOKUP(C1228,'Export Action'!$A$3:$A$1999,'Export Action'!$X$3:$X$1999)</f>
        <v>0</v>
      </c>
      <c r="E1228" s="1"/>
      <c r="F1228" s="1"/>
      <c r="G1228" s="68"/>
      <c r="H1228" s="71"/>
      <c r="I1228" s="71"/>
      <c r="J1228" s="1"/>
      <c r="K1228" s="1"/>
      <c r="L1228" s="1"/>
      <c r="M1228" s="5"/>
      <c r="N1228" s="5"/>
      <c r="O1228" s="5"/>
      <c r="P1228" s="31"/>
      <c r="Q1228" s="1"/>
      <c r="R1228" s="64" t="str">
        <f>IF(OR(_xlfn.XLOOKUP(C1228,'Export Action'!$A$3:$A$1999,'Export Action'!$AO$3:$AO$1999)="Communes ZRR./bassins de vie pop &gt; 50% ZRR",_xlfn.XLOOKUP(C1228,'Export Action'!$A$3:$A$1999,'Export Action'!$AO$3:$AO$1999)="Contrats de relance et de transition écologique (CRTE) rural"),"Oui","Non")</f>
        <v>Non</v>
      </c>
      <c r="S1228" s="73"/>
      <c r="T1228" s="74">
        <f t="shared" si="20"/>
        <v>79</v>
      </c>
      <c r="U1228" s="75"/>
      <c r="V1228" s="8" t="str" cm="1">
        <f t="array" ref="V1228">IF(SUMPRODUCT((Tableau13[NOM DE LA STRUCTURE]=Tableau13[[#This Row],[NOM DE LA STRUCTURE]])*Tableau13[MONTANT PROPOSE POUR L''ACTION])=0,"",SUMPRODUCT((Tableau13[NOM DE LA STRUCTURE]=Tableau13[[#This Row],[NOM DE LA STRUCTURE]])*Tableau13[MONTANT PROPOSE POUR L''ACTION]))</f>
        <v/>
      </c>
      <c r="W1228" s="79"/>
    </row>
    <row r="1229" spans="1:23" ht="33" hidden="1" customHeight="1" x14ac:dyDescent="0.25">
      <c r="A1229" s="13"/>
      <c r="B1229" s="84"/>
      <c r="C1229" s="1"/>
      <c r="D1229" s="36">
        <f>_xlfn.XLOOKUP(C1229,'Export Action'!$A$3:$A$1999,'Export Action'!$X$3:$X$1999)</f>
        <v>0</v>
      </c>
      <c r="E1229" s="1"/>
      <c r="F1229" s="1"/>
      <c r="G1229" s="68"/>
      <c r="H1229" s="71"/>
      <c r="I1229" s="71"/>
      <c r="J1229" s="1"/>
      <c r="K1229" s="1"/>
      <c r="L1229" s="1"/>
      <c r="M1229" s="5"/>
      <c r="N1229" s="5"/>
      <c r="O1229" s="5"/>
      <c r="P1229" s="31"/>
      <c r="Q1229" s="1"/>
      <c r="R1229" s="64" t="str">
        <f>IF(OR(_xlfn.XLOOKUP(C1229,'Export Action'!$A$3:$A$1999,'Export Action'!$AO$3:$AO$1999)="Communes ZRR./bassins de vie pop &gt; 50% ZRR",_xlfn.XLOOKUP(C1229,'Export Action'!$A$3:$A$1999,'Export Action'!$AO$3:$AO$1999)="Contrats de relance et de transition écologique (CRTE) rural"),"Oui","Non")</f>
        <v>Non</v>
      </c>
      <c r="S1229" s="73"/>
      <c r="T1229" s="74">
        <f t="shared" si="20"/>
        <v>79</v>
      </c>
      <c r="U1229" s="75"/>
      <c r="V1229" s="8" t="str" cm="1">
        <f t="array" ref="V1229">IF(SUMPRODUCT((Tableau13[NOM DE LA STRUCTURE]=Tableau13[[#This Row],[NOM DE LA STRUCTURE]])*Tableau13[MONTANT PROPOSE POUR L''ACTION])=0,"",SUMPRODUCT((Tableau13[NOM DE LA STRUCTURE]=Tableau13[[#This Row],[NOM DE LA STRUCTURE]])*Tableau13[MONTANT PROPOSE POUR L''ACTION]))</f>
        <v/>
      </c>
      <c r="W1229" s="79"/>
    </row>
    <row r="1230" spans="1:23" ht="33" hidden="1" customHeight="1" x14ac:dyDescent="0.25">
      <c r="A1230" s="13"/>
      <c r="B1230" s="84"/>
      <c r="C1230" s="1"/>
      <c r="D1230" s="36">
        <f>_xlfn.XLOOKUP(C1230,'Export Action'!$A$3:$A$1999,'Export Action'!$X$3:$X$1999)</f>
        <v>0</v>
      </c>
      <c r="E1230" s="1"/>
      <c r="F1230" s="1"/>
      <c r="G1230" s="68"/>
      <c r="H1230" s="71"/>
      <c r="I1230" s="71"/>
      <c r="J1230" s="1"/>
      <c r="K1230" s="1"/>
      <c r="L1230" s="1"/>
      <c r="M1230" s="5"/>
      <c r="N1230" s="5"/>
      <c r="O1230" s="5"/>
      <c r="P1230" s="31"/>
      <c r="Q1230" s="1"/>
      <c r="R1230" s="64" t="str">
        <f>IF(OR(_xlfn.XLOOKUP(C1230,'Export Action'!$A$3:$A$1999,'Export Action'!$AO$3:$AO$1999)="Communes ZRR./bassins de vie pop &gt; 50% ZRR",_xlfn.XLOOKUP(C1230,'Export Action'!$A$3:$A$1999,'Export Action'!$AO$3:$AO$1999)="Contrats de relance et de transition écologique (CRTE) rural"),"Oui","Non")</f>
        <v>Non</v>
      </c>
      <c r="S1230" s="73"/>
      <c r="T1230" s="74">
        <f t="shared" si="20"/>
        <v>79</v>
      </c>
      <c r="U1230" s="75"/>
      <c r="V1230" s="8" t="str" cm="1">
        <f t="array" ref="V1230">IF(SUMPRODUCT((Tableau13[NOM DE LA STRUCTURE]=Tableau13[[#This Row],[NOM DE LA STRUCTURE]])*Tableau13[MONTANT PROPOSE POUR L''ACTION])=0,"",SUMPRODUCT((Tableau13[NOM DE LA STRUCTURE]=Tableau13[[#This Row],[NOM DE LA STRUCTURE]])*Tableau13[MONTANT PROPOSE POUR L''ACTION]))</f>
        <v/>
      </c>
      <c r="W1230" s="79"/>
    </row>
    <row r="1231" spans="1:23" ht="33" hidden="1" customHeight="1" x14ac:dyDescent="0.25">
      <c r="A1231" s="13"/>
      <c r="B1231" s="84"/>
      <c r="C1231" s="1"/>
      <c r="D1231" s="36">
        <f>_xlfn.XLOOKUP(C1231,'Export Action'!$A$3:$A$1999,'Export Action'!$X$3:$X$1999)</f>
        <v>0</v>
      </c>
      <c r="E1231" s="1"/>
      <c r="F1231" s="1"/>
      <c r="G1231" s="68"/>
      <c r="H1231" s="71"/>
      <c r="I1231" s="71"/>
      <c r="J1231" s="1"/>
      <c r="K1231" s="1"/>
      <c r="L1231" s="1"/>
      <c r="M1231" s="5"/>
      <c r="N1231" s="5"/>
      <c r="O1231" s="5"/>
      <c r="P1231" s="31"/>
      <c r="Q1231" s="1"/>
      <c r="R1231" s="64" t="str">
        <f>IF(OR(_xlfn.XLOOKUP(C1231,'Export Action'!$A$3:$A$1999,'Export Action'!$AO$3:$AO$1999)="Communes ZRR./bassins de vie pop &gt; 50% ZRR",_xlfn.XLOOKUP(C1231,'Export Action'!$A$3:$A$1999,'Export Action'!$AO$3:$AO$1999)="Contrats de relance et de transition écologique (CRTE) rural"),"Oui","Non")</f>
        <v>Non</v>
      </c>
      <c r="S1231" s="73"/>
      <c r="T1231" s="74">
        <f t="shared" si="20"/>
        <v>79</v>
      </c>
      <c r="U1231" s="75"/>
      <c r="V1231" s="8" t="str" cm="1">
        <f t="array" ref="V1231">IF(SUMPRODUCT((Tableau13[NOM DE LA STRUCTURE]=Tableau13[[#This Row],[NOM DE LA STRUCTURE]])*Tableau13[MONTANT PROPOSE POUR L''ACTION])=0,"",SUMPRODUCT((Tableau13[NOM DE LA STRUCTURE]=Tableau13[[#This Row],[NOM DE LA STRUCTURE]])*Tableau13[MONTANT PROPOSE POUR L''ACTION]))</f>
        <v/>
      </c>
      <c r="W1231" s="79"/>
    </row>
    <row r="1232" spans="1:23" ht="33" hidden="1" customHeight="1" x14ac:dyDescent="0.25">
      <c r="A1232" s="13"/>
      <c r="B1232" s="84"/>
      <c r="C1232" s="1"/>
      <c r="D1232" s="36">
        <f>_xlfn.XLOOKUP(C1232,'Export Action'!$A$3:$A$1999,'Export Action'!$X$3:$X$1999)</f>
        <v>0</v>
      </c>
      <c r="E1232" s="1"/>
      <c r="F1232" s="1"/>
      <c r="G1232" s="68"/>
      <c r="H1232" s="71"/>
      <c r="I1232" s="71"/>
      <c r="J1232" s="1"/>
      <c r="K1232" s="1"/>
      <c r="L1232" s="1"/>
      <c r="M1232" s="5"/>
      <c r="N1232" s="5"/>
      <c r="O1232" s="5"/>
      <c r="P1232" s="31"/>
      <c r="Q1232" s="1"/>
      <c r="R1232" s="64" t="str">
        <f>IF(OR(_xlfn.XLOOKUP(C1232,'Export Action'!$A$3:$A$1999,'Export Action'!$AO$3:$AO$1999)="Communes ZRR./bassins de vie pop &gt; 50% ZRR",_xlfn.XLOOKUP(C1232,'Export Action'!$A$3:$A$1999,'Export Action'!$AO$3:$AO$1999)="Contrats de relance et de transition écologique (CRTE) rural"),"Oui","Non")</f>
        <v>Non</v>
      </c>
      <c r="S1232" s="73"/>
      <c r="T1232" s="74">
        <f t="shared" si="20"/>
        <v>79</v>
      </c>
      <c r="U1232" s="75"/>
      <c r="V1232" s="8" t="str" cm="1">
        <f t="array" ref="V1232">IF(SUMPRODUCT((Tableau13[NOM DE LA STRUCTURE]=Tableau13[[#This Row],[NOM DE LA STRUCTURE]])*Tableau13[MONTANT PROPOSE POUR L''ACTION])=0,"",SUMPRODUCT((Tableau13[NOM DE LA STRUCTURE]=Tableau13[[#This Row],[NOM DE LA STRUCTURE]])*Tableau13[MONTANT PROPOSE POUR L''ACTION]))</f>
        <v/>
      </c>
      <c r="W1232" s="79"/>
    </row>
    <row r="1233" spans="1:23" ht="33" hidden="1" customHeight="1" x14ac:dyDescent="0.25">
      <c r="A1233" s="13"/>
      <c r="B1233" s="84"/>
      <c r="C1233" s="1"/>
      <c r="D1233" s="36">
        <f>_xlfn.XLOOKUP(C1233,'Export Action'!$A$3:$A$1999,'Export Action'!$X$3:$X$1999)</f>
        <v>0</v>
      </c>
      <c r="E1233" s="1"/>
      <c r="F1233" s="1"/>
      <c r="G1233" s="68"/>
      <c r="H1233" s="71"/>
      <c r="I1233" s="71"/>
      <c r="J1233" s="1"/>
      <c r="K1233" s="1"/>
      <c r="L1233" s="1"/>
      <c r="M1233" s="5"/>
      <c r="N1233" s="5"/>
      <c r="O1233" s="5"/>
      <c r="P1233" s="31"/>
      <c r="Q1233" s="1"/>
      <c r="R1233" s="64" t="str">
        <f>IF(OR(_xlfn.XLOOKUP(C1233,'Export Action'!$A$3:$A$1999,'Export Action'!$AO$3:$AO$1999)="Communes ZRR./bassins de vie pop &gt; 50% ZRR",_xlfn.XLOOKUP(C1233,'Export Action'!$A$3:$A$1999,'Export Action'!$AO$3:$AO$1999)="Contrats de relance et de transition écologique (CRTE) rural"),"Oui","Non")</f>
        <v>Non</v>
      </c>
      <c r="S1233" s="73"/>
      <c r="T1233" s="74">
        <f t="shared" si="20"/>
        <v>79</v>
      </c>
      <c r="U1233" s="75"/>
      <c r="V1233" s="8" t="str" cm="1">
        <f t="array" ref="V1233">IF(SUMPRODUCT((Tableau13[NOM DE LA STRUCTURE]=Tableau13[[#This Row],[NOM DE LA STRUCTURE]])*Tableau13[MONTANT PROPOSE POUR L''ACTION])=0,"",SUMPRODUCT((Tableau13[NOM DE LA STRUCTURE]=Tableau13[[#This Row],[NOM DE LA STRUCTURE]])*Tableau13[MONTANT PROPOSE POUR L''ACTION]))</f>
        <v/>
      </c>
      <c r="W1233" s="79"/>
    </row>
    <row r="1234" spans="1:23" ht="33" hidden="1" customHeight="1" x14ac:dyDescent="0.25">
      <c r="A1234" s="13"/>
      <c r="B1234" s="84"/>
      <c r="C1234" s="1"/>
      <c r="D1234" s="36">
        <f>_xlfn.XLOOKUP(C1234,'Export Action'!$A$3:$A$1999,'Export Action'!$X$3:$X$1999)</f>
        <v>0</v>
      </c>
      <c r="E1234" s="1"/>
      <c r="F1234" s="1"/>
      <c r="G1234" s="68"/>
      <c r="H1234" s="71"/>
      <c r="I1234" s="71"/>
      <c r="J1234" s="1"/>
      <c r="K1234" s="1"/>
      <c r="L1234" s="1"/>
      <c r="M1234" s="5"/>
      <c r="N1234" s="5"/>
      <c r="O1234" s="5"/>
      <c r="P1234" s="31"/>
      <c r="Q1234" s="1"/>
      <c r="R1234" s="64" t="str">
        <f>IF(OR(_xlfn.XLOOKUP(C1234,'Export Action'!$A$3:$A$1999,'Export Action'!$AO$3:$AO$1999)="Communes ZRR./bassins de vie pop &gt; 50% ZRR",_xlfn.XLOOKUP(C1234,'Export Action'!$A$3:$A$1999,'Export Action'!$AO$3:$AO$1999)="Contrats de relance et de transition écologique (CRTE) rural"),"Oui","Non")</f>
        <v>Non</v>
      </c>
      <c r="S1234" s="73"/>
      <c r="T1234" s="74">
        <f t="shared" si="20"/>
        <v>79</v>
      </c>
      <c r="U1234" s="75"/>
      <c r="V1234" s="8" t="str" cm="1">
        <f t="array" ref="V1234">IF(SUMPRODUCT((Tableau13[NOM DE LA STRUCTURE]=Tableau13[[#This Row],[NOM DE LA STRUCTURE]])*Tableau13[MONTANT PROPOSE POUR L''ACTION])=0,"",SUMPRODUCT((Tableau13[NOM DE LA STRUCTURE]=Tableau13[[#This Row],[NOM DE LA STRUCTURE]])*Tableau13[MONTANT PROPOSE POUR L''ACTION]))</f>
        <v/>
      </c>
      <c r="W1234" s="79"/>
    </row>
    <row r="1235" spans="1:23" ht="33" hidden="1" customHeight="1" x14ac:dyDescent="0.25">
      <c r="A1235" s="13"/>
      <c r="B1235" s="84"/>
      <c r="C1235" s="1"/>
      <c r="D1235" s="36">
        <f>_xlfn.XLOOKUP(C1235,'Export Action'!$A$3:$A$1999,'Export Action'!$X$3:$X$1999)</f>
        <v>0</v>
      </c>
      <c r="E1235" s="1"/>
      <c r="F1235" s="1"/>
      <c r="G1235" s="68"/>
      <c r="H1235" s="71"/>
      <c r="I1235" s="71"/>
      <c r="J1235" s="1"/>
      <c r="K1235" s="1"/>
      <c r="L1235" s="1"/>
      <c r="M1235" s="5"/>
      <c r="N1235" s="5"/>
      <c r="O1235" s="5"/>
      <c r="P1235" s="31"/>
      <c r="Q1235" s="1"/>
      <c r="R1235" s="64" t="str">
        <f>IF(OR(_xlfn.XLOOKUP(C1235,'Export Action'!$A$3:$A$1999,'Export Action'!$AO$3:$AO$1999)="Communes ZRR./bassins de vie pop &gt; 50% ZRR",_xlfn.XLOOKUP(C1235,'Export Action'!$A$3:$A$1999,'Export Action'!$AO$3:$AO$1999)="Contrats de relance et de transition écologique (CRTE) rural"),"Oui","Non")</f>
        <v>Non</v>
      </c>
      <c r="S1235" s="73"/>
      <c r="T1235" s="74">
        <f t="shared" si="20"/>
        <v>79</v>
      </c>
      <c r="U1235" s="75"/>
      <c r="V1235" s="8" t="str" cm="1">
        <f t="array" ref="V1235">IF(SUMPRODUCT((Tableau13[NOM DE LA STRUCTURE]=Tableau13[[#This Row],[NOM DE LA STRUCTURE]])*Tableau13[MONTANT PROPOSE POUR L''ACTION])=0,"",SUMPRODUCT((Tableau13[NOM DE LA STRUCTURE]=Tableau13[[#This Row],[NOM DE LA STRUCTURE]])*Tableau13[MONTANT PROPOSE POUR L''ACTION]))</f>
        <v/>
      </c>
      <c r="W1235" s="79"/>
    </row>
    <row r="1236" spans="1:23" ht="33" hidden="1" customHeight="1" x14ac:dyDescent="0.25">
      <c r="A1236" s="13"/>
      <c r="B1236" s="84"/>
      <c r="C1236" s="1"/>
      <c r="D1236" s="36">
        <f>_xlfn.XLOOKUP(C1236,'Export Action'!$A$3:$A$1999,'Export Action'!$X$3:$X$1999)</f>
        <v>0</v>
      </c>
      <c r="E1236" s="1"/>
      <c r="F1236" s="1"/>
      <c r="G1236" s="68"/>
      <c r="H1236" s="71"/>
      <c r="I1236" s="71"/>
      <c r="J1236" s="1"/>
      <c r="K1236" s="1"/>
      <c r="L1236" s="1"/>
      <c r="M1236" s="5"/>
      <c r="N1236" s="5"/>
      <c r="O1236" s="5"/>
      <c r="P1236" s="31"/>
      <c r="Q1236" s="1"/>
      <c r="R1236" s="64" t="str">
        <f>IF(OR(_xlfn.XLOOKUP(C1236,'Export Action'!$A$3:$A$1999,'Export Action'!$AO$3:$AO$1999)="Communes ZRR./bassins de vie pop &gt; 50% ZRR",_xlfn.XLOOKUP(C1236,'Export Action'!$A$3:$A$1999,'Export Action'!$AO$3:$AO$1999)="Contrats de relance et de transition écologique (CRTE) rural"),"Oui","Non")</f>
        <v>Non</v>
      </c>
      <c r="S1236" s="73"/>
      <c r="T1236" s="74">
        <f t="shared" si="20"/>
        <v>79</v>
      </c>
      <c r="U1236" s="75"/>
      <c r="V1236" s="8" t="str" cm="1">
        <f t="array" ref="V1236">IF(SUMPRODUCT((Tableau13[NOM DE LA STRUCTURE]=Tableau13[[#This Row],[NOM DE LA STRUCTURE]])*Tableau13[MONTANT PROPOSE POUR L''ACTION])=0,"",SUMPRODUCT((Tableau13[NOM DE LA STRUCTURE]=Tableau13[[#This Row],[NOM DE LA STRUCTURE]])*Tableau13[MONTANT PROPOSE POUR L''ACTION]))</f>
        <v/>
      </c>
      <c r="W1236" s="79"/>
    </row>
    <row r="1237" spans="1:23" ht="33" hidden="1" customHeight="1" x14ac:dyDescent="0.25">
      <c r="A1237" s="13"/>
      <c r="B1237" s="84"/>
      <c r="C1237" s="1"/>
      <c r="D1237" s="36">
        <f>_xlfn.XLOOKUP(C1237,'Export Action'!$A$3:$A$1999,'Export Action'!$X$3:$X$1999)</f>
        <v>0</v>
      </c>
      <c r="E1237" s="1"/>
      <c r="F1237" s="1"/>
      <c r="G1237" s="68"/>
      <c r="H1237" s="71"/>
      <c r="I1237" s="71"/>
      <c r="J1237" s="1"/>
      <c r="K1237" s="1"/>
      <c r="L1237" s="1"/>
      <c r="M1237" s="5"/>
      <c r="N1237" s="5"/>
      <c r="O1237" s="5"/>
      <c r="P1237" s="31"/>
      <c r="Q1237" s="1"/>
      <c r="R1237" s="64" t="str">
        <f>IF(OR(_xlfn.XLOOKUP(C1237,'Export Action'!$A$3:$A$1999,'Export Action'!$AO$3:$AO$1999)="Communes ZRR./bassins de vie pop &gt; 50% ZRR",_xlfn.XLOOKUP(C1237,'Export Action'!$A$3:$A$1999,'Export Action'!$AO$3:$AO$1999)="Contrats de relance et de transition écologique (CRTE) rural"),"Oui","Non")</f>
        <v>Non</v>
      </c>
      <c r="S1237" s="73"/>
      <c r="T1237" s="74">
        <f t="shared" si="20"/>
        <v>79</v>
      </c>
      <c r="U1237" s="75"/>
      <c r="V1237" s="8" t="str" cm="1">
        <f t="array" ref="V1237">IF(SUMPRODUCT((Tableau13[NOM DE LA STRUCTURE]=Tableau13[[#This Row],[NOM DE LA STRUCTURE]])*Tableau13[MONTANT PROPOSE POUR L''ACTION])=0,"",SUMPRODUCT((Tableau13[NOM DE LA STRUCTURE]=Tableau13[[#This Row],[NOM DE LA STRUCTURE]])*Tableau13[MONTANT PROPOSE POUR L''ACTION]))</f>
        <v/>
      </c>
      <c r="W1237" s="79"/>
    </row>
    <row r="1238" spans="1:23" ht="33" hidden="1" customHeight="1" x14ac:dyDescent="0.25">
      <c r="A1238" s="13"/>
      <c r="B1238" s="84"/>
      <c r="C1238" s="1"/>
      <c r="D1238" s="36">
        <f>_xlfn.XLOOKUP(C1238,'Export Action'!$A$3:$A$1999,'Export Action'!$X$3:$X$1999)</f>
        <v>0</v>
      </c>
      <c r="E1238" s="1"/>
      <c r="F1238" s="1"/>
      <c r="G1238" s="68"/>
      <c r="H1238" s="71"/>
      <c r="I1238" s="71"/>
      <c r="J1238" s="1"/>
      <c r="K1238" s="1"/>
      <c r="L1238" s="1"/>
      <c r="M1238" s="5"/>
      <c r="N1238" s="5"/>
      <c r="O1238" s="5"/>
      <c r="P1238" s="31"/>
      <c r="Q1238" s="1"/>
      <c r="R1238" s="64" t="str">
        <f>IF(OR(_xlfn.XLOOKUP(C1238,'Export Action'!$A$3:$A$1999,'Export Action'!$AO$3:$AO$1999)="Communes ZRR./bassins de vie pop &gt; 50% ZRR",_xlfn.XLOOKUP(C1238,'Export Action'!$A$3:$A$1999,'Export Action'!$AO$3:$AO$1999)="Contrats de relance et de transition écologique (CRTE) rural"),"Oui","Non")</f>
        <v>Non</v>
      </c>
      <c r="S1238" s="73"/>
      <c r="T1238" s="74">
        <f t="shared" si="20"/>
        <v>79</v>
      </c>
      <c r="U1238" s="75"/>
      <c r="V1238" s="8" t="str" cm="1">
        <f t="array" ref="V1238">IF(SUMPRODUCT((Tableau13[NOM DE LA STRUCTURE]=Tableau13[[#This Row],[NOM DE LA STRUCTURE]])*Tableau13[MONTANT PROPOSE POUR L''ACTION])=0,"",SUMPRODUCT((Tableau13[NOM DE LA STRUCTURE]=Tableau13[[#This Row],[NOM DE LA STRUCTURE]])*Tableau13[MONTANT PROPOSE POUR L''ACTION]))</f>
        <v/>
      </c>
      <c r="W1238" s="79"/>
    </row>
    <row r="1239" spans="1:23" ht="33" hidden="1" customHeight="1" x14ac:dyDescent="0.25">
      <c r="A1239" s="13"/>
      <c r="B1239" s="84"/>
      <c r="C1239" s="1"/>
      <c r="D1239" s="36">
        <f>_xlfn.XLOOKUP(C1239,'Export Action'!$A$3:$A$1999,'Export Action'!$X$3:$X$1999)</f>
        <v>0</v>
      </c>
      <c r="E1239" s="1"/>
      <c r="F1239" s="1"/>
      <c r="G1239" s="68"/>
      <c r="H1239" s="71"/>
      <c r="I1239" s="71"/>
      <c r="J1239" s="1"/>
      <c r="K1239" s="1"/>
      <c r="L1239" s="1"/>
      <c r="M1239" s="5"/>
      <c r="N1239" s="5"/>
      <c r="O1239" s="5"/>
      <c r="P1239" s="31"/>
      <c r="Q1239" s="1"/>
      <c r="R1239" s="64" t="str">
        <f>IF(OR(_xlfn.XLOOKUP(C1239,'Export Action'!$A$3:$A$1999,'Export Action'!$AO$3:$AO$1999)="Communes ZRR./bassins de vie pop &gt; 50% ZRR",_xlfn.XLOOKUP(C1239,'Export Action'!$A$3:$A$1999,'Export Action'!$AO$3:$AO$1999)="Contrats de relance et de transition écologique (CRTE) rural"),"Oui","Non")</f>
        <v>Non</v>
      </c>
      <c r="S1239" s="73"/>
      <c r="T1239" s="74">
        <f t="shared" si="20"/>
        <v>79</v>
      </c>
      <c r="U1239" s="75"/>
      <c r="V1239" s="8" t="str" cm="1">
        <f t="array" ref="V1239">IF(SUMPRODUCT((Tableau13[NOM DE LA STRUCTURE]=Tableau13[[#This Row],[NOM DE LA STRUCTURE]])*Tableau13[MONTANT PROPOSE POUR L''ACTION])=0,"",SUMPRODUCT((Tableau13[NOM DE LA STRUCTURE]=Tableau13[[#This Row],[NOM DE LA STRUCTURE]])*Tableau13[MONTANT PROPOSE POUR L''ACTION]))</f>
        <v/>
      </c>
      <c r="W1239" s="79"/>
    </row>
    <row r="1240" spans="1:23" ht="33" hidden="1" customHeight="1" x14ac:dyDescent="0.25">
      <c r="A1240" s="13"/>
      <c r="B1240" s="84"/>
      <c r="C1240" s="1"/>
      <c r="D1240" s="36">
        <f>_xlfn.XLOOKUP(C1240,'Export Action'!$A$3:$A$1999,'Export Action'!$X$3:$X$1999)</f>
        <v>0</v>
      </c>
      <c r="E1240" s="1"/>
      <c r="F1240" s="1"/>
      <c r="G1240" s="68"/>
      <c r="H1240" s="71"/>
      <c r="I1240" s="71"/>
      <c r="J1240" s="1"/>
      <c r="K1240" s="1"/>
      <c r="L1240" s="1"/>
      <c r="M1240" s="5"/>
      <c r="N1240" s="5"/>
      <c r="O1240" s="5"/>
      <c r="P1240" s="31"/>
      <c r="Q1240" s="1"/>
      <c r="R1240" s="64" t="str">
        <f>IF(OR(_xlfn.XLOOKUP(C1240,'Export Action'!$A$3:$A$1999,'Export Action'!$AO$3:$AO$1999)="Communes ZRR./bassins de vie pop &gt; 50% ZRR",_xlfn.XLOOKUP(C1240,'Export Action'!$A$3:$A$1999,'Export Action'!$AO$3:$AO$1999)="Contrats de relance et de transition écologique (CRTE) rural"),"Oui","Non")</f>
        <v>Non</v>
      </c>
      <c r="S1240" s="73"/>
      <c r="T1240" s="74">
        <f t="shared" si="20"/>
        <v>79</v>
      </c>
      <c r="U1240" s="75"/>
      <c r="V1240" s="8" t="str" cm="1">
        <f t="array" ref="V1240">IF(SUMPRODUCT((Tableau13[NOM DE LA STRUCTURE]=Tableau13[[#This Row],[NOM DE LA STRUCTURE]])*Tableau13[MONTANT PROPOSE POUR L''ACTION])=0,"",SUMPRODUCT((Tableau13[NOM DE LA STRUCTURE]=Tableau13[[#This Row],[NOM DE LA STRUCTURE]])*Tableau13[MONTANT PROPOSE POUR L''ACTION]))</f>
        <v/>
      </c>
      <c r="W1240" s="79"/>
    </row>
    <row r="1241" spans="1:23" ht="33" hidden="1" customHeight="1" x14ac:dyDescent="0.25">
      <c r="A1241" s="13"/>
      <c r="B1241" s="84"/>
      <c r="C1241" s="1"/>
      <c r="D1241" s="36">
        <f>_xlfn.XLOOKUP(C1241,'Export Action'!$A$3:$A$1999,'Export Action'!$X$3:$X$1999)</f>
        <v>0</v>
      </c>
      <c r="E1241" s="1"/>
      <c r="F1241" s="1"/>
      <c r="G1241" s="68"/>
      <c r="H1241" s="71"/>
      <c r="I1241" s="71"/>
      <c r="J1241" s="1"/>
      <c r="K1241" s="1"/>
      <c r="L1241" s="1"/>
      <c r="M1241" s="5"/>
      <c r="N1241" s="5"/>
      <c r="O1241" s="5"/>
      <c r="P1241" s="31"/>
      <c r="Q1241" s="1"/>
      <c r="R1241" s="64" t="str">
        <f>IF(OR(_xlfn.XLOOKUP(C1241,'Export Action'!$A$3:$A$1999,'Export Action'!$AO$3:$AO$1999)="Communes ZRR./bassins de vie pop &gt; 50% ZRR",_xlfn.XLOOKUP(C1241,'Export Action'!$A$3:$A$1999,'Export Action'!$AO$3:$AO$1999)="Contrats de relance et de transition écologique (CRTE) rural"),"Oui","Non")</f>
        <v>Non</v>
      </c>
      <c r="S1241" s="73"/>
      <c r="T1241" s="74">
        <f t="shared" si="20"/>
        <v>79</v>
      </c>
      <c r="U1241" s="75"/>
      <c r="V1241" s="8" t="str" cm="1">
        <f t="array" ref="V1241">IF(SUMPRODUCT((Tableau13[NOM DE LA STRUCTURE]=Tableau13[[#This Row],[NOM DE LA STRUCTURE]])*Tableau13[MONTANT PROPOSE POUR L''ACTION])=0,"",SUMPRODUCT((Tableau13[NOM DE LA STRUCTURE]=Tableau13[[#This Row],[NOM DE LA STRUCTURE]])*Tableau13[MONTANT PROPOSE POUR L''ACTION]))</f>
        <v/>
      </c>
      <c r="W1241" s="79"/>
    </row>
    <row r="1242" spans="1:23" ht="33" hidden="1" customHeight="1" x14ac:dyDescent="0.25">
      <c r="A1242" s="13"/>
      <c r="B1242" s="84"/>
      <c r="C1242" s="1"/>
      <c r="D1242" s="36">
        <f>_xlfn.XLOOKUP(C1242,'Export Action'!$A$3:$A$1999,'Export Action'!$X$3:$X$1999)</f>
        <v>0</v>
      </c>
      <c r="E1242" s="1"/>
      <c r="F1242" s="1"/>
      <c r="G1242" s="68"/>
      <c r="H1242" s="71"/>
      <c r="I1242" s="71"/>
      <c r="J1242" s="1"/>
      <c r="K1242" s="1"/>
      <c r="L1242" s="1"/>
      <c r="M1242" s="5"/>
      <c r="N1242" s="5"/>
      <c r="O1242" s="5"/>
      <c r="P1242" s="31"/>
      <c r="Q1242" s="1"/>
      <c r="R1242" s="64" t="str">
        <f>IF(OR(_xlfn.XLOOKUP(C1242,'Export Action'!$A$3:$A$1999,'Export Action'!$AO$3:$AO$1999)="Communes ZRR./bassins de vie pop &gt; 50% ZRR",_xlfn.XLOOKUP(C1242,'Export Action'!$A$3:$A$1999,'Export Action'!$AO$3:$AO$1999)="Contrats de relance et de transition écologique (CRTE) rural"),"Oui","Non")</f>
        <v>Non</v>
      </c>
      <c r="S1242" s="73"/>
      <c r="T1242" s="74">
        <f t="shared" si="20"/>
        <v>79</v>
      </c>
      <c r="U1242" s="75"/>
      <c r="V1242" s="8" t="str" cm="1">
        <f t="array" ref="V1242">IF(SUMPRODUCT((Tableau13[NOM DE LA STRUCTURE]=Tableau13[[#This Row],[NOM DE LA STRUCTURE]])*Tableau13[MONTANT PROPOSE POUR L''ACTION])=0,"",SUMPRODUCT((Tableau13[NOM DE LA STRUCTURE]=Tableau13[[#This Row],[NOM DE LA STRUCTURE]])*Tableau13[MONTANT PROPOSE POUR L''ACTION]))</f>
        <v/>
      </c>
      <c r="W1242" s="79"/>
    </row>
    <row r="1243" spans="1:23" ht="33" hidden="1" customHeight="1" x14ac:dyDescent="0.25">
      <c r="A1243" s="13"/>
      <c r="B1243" s="84"/>
      <c r="C1243" s="1"/>
      <c r="D1243" s="36">
        <f>_xlfn.XLOOKUP(C1243,'Export Action'!$A$3:$A$1999,'Export Action'!$X$3:$X$1999)</f>
        <v>0</v>
      </c>
      <c r="E1243" s="1"/>
      <c r="F1243" s="1"/>
      <c r="G1243" s="68"/>
      <c r="H1243" s="71"/>
      <c r="I1243" s="71"/>
      <c r="J1243" s="1"/>
      <c r="K1243" s="1"/>
      <c r="L1243" s="1"/>
      <c r="M1243" s="5"/>
      <c r="N1243" s="5"/>
      <c r="O1243" s="5"/>
      <c r="P1243" s="31"/>
      <c r="Q1243" s="1"/>
      <c r="R1243" s="64" t="str">
        <f>IF(OR(_xlfn.XLOOKUP(C1243,'Export Action'!$A$3:$A$1999,'Export Action'!$AO$3:$AO$1999)="Communes ZRR./bassins de vie pop &gt; 50% ZRR",_xlfn.XLOOKUP(C1243,'Export Action'!$A$3:$A$1999,'Export Action'!$AO$3:$AO$1999)="Contrats de relance et de transition écologique (CRTE) rural"),"Oui","Non")</f>
        <v>Non</v>
      </c>
      <c r="S1243" s="73"/>
      <c r="T1243" s="74">
        <f t="shared" si="20"/>
        <v>79</v>
      </c>
      <c r="U1243" s="75"/>
      <c r="V1243" s="8" t="str" cm="1">
        <f t="array" ref="V1243">IF(SUMPRODUCT((Tableau13[NOM DE LA STRUCTURE]=Tableau13[[#This Row],[NOM DE LA STRUCTURE]])*Tableau13[MONTANT PROPOSE POUR L''ACTION])=0,"",SUMPRODUCT((Tableau13[NOM DE LA STRUCTURE]=Tableau13[[#This Row],[NOM DE LA STRUCTURE]])*Tableau13[MONTANT PROPOSE POUR L''ACTION]))</f>
        <v/>
      </c>
      <c r="W1243" s="79"/>
    </row>
    <row r="1244" spans="1:23" ht="33" hidden="1" customHeight="1" x14ac:dyDescent="0.25">
      <c r="A1244" s="13"/>
      <c r="B1244" s="84"/>
      <c r="C1244" s="1"/>
      <c r="D1244" s="36">
        <f>_xlfn.XLOOKUP(C1244,'Export Action'!$A$3:$A$1999,'Export Action'!$X$3:$X$1999)</f>
        <v>0</v>
      </c>
      <c r="E1244" s="1"/>
      <c r="F1244" s="1"/>
      <c r="G1244" s="68"/>
      <c r="H1244" s="71"/>
      <c r="I1244" s="71"/>
      <c r="J1244" s="1"/>
      <c r="K1244" s="1"/>
      <c r="L1244" s="1"/>
      <c r="M1244" s="5"/>
      <c r="N1244" s="5"/>
      <c r="O1244" s="5"/>
      <c r="P1244" s="31"/>
      <c r="Q1244" s="1"/>
      <c r="R1244" s="64" t="str">
        <f>IF(OR(_xlfn.XLOOKUP(C1244,'Export Action'!$A$3:$A$1999,'Export Action'!$AO$3:$AO$1999)="Communes ZRR./bassins de vie pop &gt; 50% ZRR",_xlfn.XLOOKUP(C1244,'Export Action'!$A$3:$A$1999,'Export Action'!$AO$3:$AO$1999)="Contrats de relance et de transition écologique (CRTE) rural"),"Oui","Non")</f>
        <v>Non</v>
      </c>
      <c r="S1244" s="73"/>
      <c r="T1244" s="74">
        <f t="shared" ref="T1244:T1307" si="21">IF(A1244=A1243,T1243,T1243+1)</f>
        <v>79</v>
      </c>
      <c r="U1244" s="75"/>
      <c r="V1244" s="8" t="str" cm="1">
        <f t="array" ref="V1244">IF(SUMPRODUCT((Tableau13[NOM DE LA STRUCTURE]=Tableau13[[#This Row],[NOM DE LA STRUCTURE]])*Tableau13[MONTANT PROPOSE POUR L''ACTION])=0,"",SUMPRODUCT((Tableau13[NOM DE LA STRUCTURE]=Tableau13[[#This Row],[NOM DE LA STRUCTURE]])*Tableau13[MONTANT PROPOSE POUR L''ACTION]))</f>
        <v/>
      </c>
      <c r="W1244" s="79"/>
    </row>
    <row r="1245" spans="1:23" ht="33" hidden="1" customHeight="1" x14ac:dyDescent="0.25">
      <c r="A1245" s="13"/>
      <c r="B1245" s="84"/>
      <c r="C1245" s="1"/>
      <c r="D1245" s="36">
        <f>_xlfn.XLOOKUP(C1245,'Export Action'!$A$3:$A$1999,'Export Action'!$X$3:$X$1999)</f>
        <v>0</v>
      </c>
      <c r="E1245" s="1"/>
      <c r="F1245" s="1"/>
      <c r="G1245" s="68"/>
      <c r="H1245" s="71"/>
      <c r="I1245" s="71"/>
      <c r="J1245" s="1"/>
      <c r="K1245" s="1"/>
      <c r="L1245" s="1"/>
      <c r="M1245" s="5"/>
      <c r="N1245" s="5"/>
      <c r="O1245" s="5"/>
      <c r="P1245" s="31"/>
      <c r="Q1245" s="1"/>
      <c r="R1245" s="64" t="str">
        <f>IF(OR(_xlfn.XLOOKUP(C1245,'Export Action'!$A$3:$A$1999,'Export Action'!$AO$3:$AO$1999)="Communes ZRR./bassins de vie pop &gt; 50% ZRR",_xlfn.XLOOKUP(C1245,'Export Action'!$A$3:$A$1999,'Export Action'!$AO$3:$AO$1999)="Contrats de relance et de transition écologique (CRTE) rural"),"Oui","Non")</f>
        <v>Non</v>
      </c>
      <c r="S1245" s="73"/>
      <c r="T1245" s="74">
        <f t="shared" si="21"/>
        <v>79</v>
      </c>
      <c r="U1245" s="75"/>
      <c r="V1245" s="8" t="str" cm="1">
        <f t="array" ref="V1245">IF(SUMPRODUCT((Tableau13[NOM DE LA STRUCTURE]=Tableau13[[#This Row],[NOM DE LA STRUCTURE]])*Tableau13[MONTANT PROPOSE POUR L''ACTION])=0,"",SUMPRODUCT((Tableau13[NOM DE LA STRUCTURE]=Tableau13[[#This Row],[NOM DE LA STRUCTURE]])*Tableau13[MONTANT PROPOSE POUR L''ACTION]))</f>
        <v/>
      </c>
      <c r="W1245" s="79"/>
    </row>
    <row r="1246" spans="1:23" ht="33" hidden="1" customHeight="1" x14ac:dyDescent="0.25">
      <c r="A1246" s="13"/>
      <c r="B1246" s="84"/>
      <c r="C1246" s="1"/>
      <c r="D1246" s="36">
        <f>_xlfn.XLOOKUP(C1246,'Export Action'!$A$3:$A$1999,'Export Action'!$X$3:$X$1999)</f>
        <v>0</v>
      </c>
      <c r="E1246" s="1"/>
      <c r="F1246" s="1"/>
      <c r="G1246" s="68"/>
      <c r="H1246" s="71"/>
      <c r="I1246" s="71"/>
      <c r="J1246" s="1"/>
      <c r="K1246" s="1"/>
      <c r="L1246" s="1"/>
      <c r="M1246" s="5"/>
      <c r="N1246" s="5"/>
      <c r="O1246" s="5"/>
      <c r="P1246" s="31"/>
      <c r="Q1246" s="1"/>
      <c r="R1246" s="64" t="str">
        <f>IF(OR(_xlfn.XLOOKUP(C1246,'Export Action'!$A$3:$A$1999,'Export Action'!$AO$3:$AO$1999)="Communes ZRR./bassins de vie pop &gt; 50% ZRR",_xlfn.XLOOKUP(C1246,'Export Action'!$A$3:$A$1999,'Export Action'!$AO$3:$AO$1999)="Contrats de relance et de transition écologique (CRTE) rural"),"Oui","Non")</f>
        <v>Non</v>
      </c>
      <c r="S1246" s="73"/>
      <c r="T1246" s="74">
        <f t="shared" si="21"/>
        <v>79</v>
      </c>
      <c r="U1246" s="75"/>
      <c r="V1246" s="8" t="str" cm="1">
        <f t="array" ref="V1246">IF(SUMPRODUCT((Tableau13[NOM DE LA STRUCTURE]=Tableau13[[#This Row],[NOM DE LA STRUCTURE]])*Tableau13[MONTANT PROPOSE POUR L''ACTION])=0,"",SUMPRODUCT((Tableau13[NOM DE LA STRUCTURE]=Tableau13[[#This Row],[NOM DE LA STRUCTURE]])*Tableau13[MONTANT PROPOSE POUR L''ACTION]))</f>
        <v/>
      </c>
      <c r="W1246" s="79"/>
    </row>
    <row r="1247" spans="1:23" ht="33" hidden="1" customHeight="1" x14ac:dyDescent="0.25">
      <c r="A1247" s="13"/>
      <c r="B1247" s="84"/>
      <c r="C1247" s="1"/>
      <c r="D1247" s="36">
        <f>_xlfn.XLOOKUP(C1247,'Export Action'!$A$3:$A$1999,'Export Action'!$X$3:$X$1999)</f>
        <v>0</v>
      </c>
      <c r="E1247" s="1"/>
      <c r="F1247" s="1"/>
      <c r="G1247" s="68"/>
      <c r="H1247" s="71"/>
      <c r="I1247" s="71"/>
      <c r="J1247" s="1"/>
      <c r="K1247" s="1"/>
      <c r="L1247" s="1"/>
      <c r="M1247" s="5"/>
      <c r="N1247" s="5"/>
      <c r="O1247" s="5"/>
      <c r="P1247" s="31"/>
      <c r="Q1247" s="1"/>
      <c r="R1247" s="64" t="str">
        <f>IF(OR(_xlfn.XLOOKUP(C1247,'Export Action'!$A$3:$A$1999,'Export Action'!$AO$3:$AO$1999)="Communes ZRR./bassins de vie pop &gt; 50% ZRR",_xlfn.XLOOKUP(C1247,'Export Action'!$A$3:$A$1999,'Export Action'!$AO$3:$AO$1999)="Contrats de relance et de transition écologique (CRTE) rural"),"Oui","Non")</f>
        <v>Non</v>
      </c>
      <c r="S1247" s="73"/>
      <c r="T1247" s="74">
        <f t="shared" si="21"/>
        <v>79</v>
      </c>
      <c r="U1247" s="75"/>
      <c r="V1247" s="8" t="str" cm="1">
        <f t="array" ref="V1247">IF(SUMPRODUCT((Tableau13[NOM DE LA STRUCTURE]=Tableau13[[#This Row],[NOM DE LA STRUCTURE]])*Tableau13[MONTANT PROPOSE POUR L''ACTION])=0,"",SUMPRODUCT((Tableau13[NOM DE LA STRUCTURE]=Tableau13[[#This Row],[NOM DE LA STRUCTURE]])*Tableau13[MONTANT PROPOSE POUR L''ACTION]))</f>
        <v/>
      </c>
      <c r="W1247" s="79"/>
    </row>
    <row r="1248" spans="1:23" ht="33" hidden="1" customHeight="1" x14ac:dyDescent="0.25">
      <c r="A1248" s="13"/>
      <c r="B1248" s="84"/>
      <c r="C1248" s="1"/>
      <c r="D1248" s="36">
        <f>_xlfn.XLOOKUP(C1248,'Export Action'!$A$3:$A$1999,'Export Action'!$X$3:$X$1999)</f>
        <v>0</v>
      </c>
      <c r="E1248" s="1"/>
      <c r="F1248" s="1"/>
      <c r="G1248" s="68"/>
      <c r="H1248" s="71"/>
      <c r="I1248" s="71"/>
      <c r="J1248" s="1"/>
      <c r="K1248" s="1"/>
      <c r="L1248" s="1"/>
      <c r="M1248" s="5"/>
      <c r="N1248" s="5"/>
      <c r="O1248" s="5"/>
      <c r="P1248" s="31"/>
      <c r="Q1248" s="1"/>
      <c r="R1248" s="64" t="str">
        <f>IF(OR(_xlfn.XLOOKUP(C1248,'Export Action'!$A$3:$A$1999,'Export Action'!$AO$3:$AO$1999)="Communes ZRR./bassins de vie pop &gt; 50% ZRR",_xlfn.XLOOKUP(C1248,'Export Action'!$A$3:$A$1999,'Export Action'!$AO$3:$AO$1999)="Contrats de relance et de transition écologique (CRTE) rural"),"Oui","Non")</f>
        <v>Non</v>
      </c>
      <c r="S1248" s="73"/>
      <c r="T1248" s="74">
        <f t="shared" si="21"/>
        <v>79</v>
      </c>
      <c r="U1248" s="75"/>
      <c r="V1248" s="8" t="str" cm="1">
        <f t="array" ref="V1248">IF(SUMPRODUCT((Tableau13[NOM DE LA STRUCTURE]=Tableau13[[#This Row],[NOM DE LA STRUCTURE]])*Tableau13[MONTANT PROPOSE POUR L''ACTION])=0,"",SUMPRODUCT((Tableau13[NOM DE LA STRUCTURE]=Tableau13[[#This Row],[NOM DE LA STRUCTURE]])*Tableau13[MONTANT PROPOSE POUR L''ACTION]))</f>
        <v/>
      </c>
      <c r="W1248" s="79"/>
    </row>
    <row r="1249" spans="1:23" ht="33" hidden="1" customHeight="1" x14ac:dyDescent="0.25">
      <c r="A1249" s="13"/>
      <c r="B1249" s="84"/>
      <c r="C1249" s="1"/>
      <c r="D1249" s="36">
        <f>_xlfn.XLOOKUP(C1249,'Export Action'!$A$3:$A$1999,'Export Action'!$X$3:$X$1999)</f>
        <v>0</v>
      </c>
      <c r="E1249" s="1"/>
      <c r="F1249" s="1"/>
      <c r="G1249" s="68"/>
      <c r="H1249" s="71"/>
      <c r="I1249" s="71"/>
      <c r="J1249" s="1"/>
      <c r="K1249" s="1"/>
      <c r="L1249" s="1"/>
      <c r="M1249" s="5"/>
      <c r="N1249" s="5"/>
      <c r="O1249" s="5"/>
      <c r="P1249" s="31"/>
      <c r="Q1249" s="1"/>
      <c r="R1249" s="64" t="str">
        <f>IF(OR(_xlfn.XLOOKUP(C1249,'Export Action'!$A$3:$A$1999,'Export Action'!$AO$3:$AO$1999)="Communes ZRR./bassins de vie pop &gt; 50% ZRR",_xlfn.XLOOKUP(C1249,'Export Action'!$A$3:$A$1999,'Export Action'!$AO$3:$AO$1999)="Contrats de relance et de transition écologique (CRTE) rural"),"Oui","Non")</f>
        <v>Non</v>
      </c>
      <c r="S1249" s="73"/>
      <c r="T1249" s="74">
        <f t="shared" si="21"/>
        <v>79</v>
      </c>
      <c r="U1249" s="75"/>
      <c r="V1249" s="8" t="str" cm="1">
        <f t="array" ref="V1249">IF(SUMPRODUCT((Tableau13[NOM DE LA STRUCTURE]=Tableau13[[#This Row],[NOM DE LA STRUCTURE]])*Tableau13[MONTANT PROPOSE POUR L''ACTION])=0,"",SUMPRODUCT((Tableau13[NOM DE LA STRUCTURE]=Tableau13[[#This Row],[NOM DE LA STRUCTURE]])*Tableau13[MONTANT PROPOSE POUR L''ACTION]))</f>
        <v/>
      </c>
      <c r="W1249" s="79"/>
    </row>
    <row r="1250" spans="1:23" ht="33" hidden="1" customHeight="1" x14ac:dyDescent="0.25">
      <c r="A1250" s="13"/>
      <c r="B1250" s="84"/>
      <c r="C1250" s="1"/>
      <c r="D1250" s="36">
        <f>_xlfn.XLOOKUP(C1250,'Export Action'!$A$3:$A$1999,'Export Action'!$X$3:$X$1999)</f>
        <v>0</v>
      </c>
      <c r="E1250" s="1"/>
      <c r="F1250" s="1"/>
      <c r="G1250" s="68"/>
      <c r="H1250" s="71"/>
      <c r="I1250" s="71"/>
      <c r="J1250" s="1"/>
      <c r="K1250" s="1"/>
      <c r="L1250" s="1"/>
      <c r="M1250" s="5"/>
      <c r="N1250" s="5"/>
      <c r="O1250" s="5"/>
      <c r="P1250" s="31"/>
      <c r="Q1250" s="1"/>
      <c r="R1250" s="64" t="str">
        <f>IF(OR(_xlfn.XLOOKUP(C1250,'Export Action'!$A$3:$A$1999,'Export Action'!$AO$3:$AO$1999)="Communes ZRR./bassins de vie pop &gt; 50% ZRR",_xlfn.XLOOKUP(C1250,'Export Action'!$A$3:$A$1999,'Export Action'!$AO$3:$AO$1999)="Contrats de relance et de transition écologique (CRTE) rural"),"Oui","Non")</f>
        <v>Non</v>
      </c>
      <c r="S1250" s="73"/>
      <c r="T1250" s="74">
        <f t="shared" si="21"/>
        <v>79</v>
      </c>
      <c r="U1250" s="75"/>
      <c r="V1250" s="8" t="str" cm="1">
        <f t="array" ref="V1250">IF(SUMPRODUCT((Tableau13[NOM DE LA STRUCTURE]=Tableau13[[#This Row],[NOM DE LA STRUCTURE]])*Tableau13[MONTANT PROPOSE POUR L''ACTION])=0,"",SUMPRODUCT((Tableau13[NOM DE LA STRUCTURE]=Tableau13[[#This Row],[NOM DE LA STRUCTURE]])*Tableau13[MONTANT PROPOSE POUR L''ACTION]))</f>
        <v/>
      </c>
      <c r="W1250" s="79"/>
    </row>
    <row r="1251" spans="1:23" ht="33" hidden="1" customHeight="1" x14ac:dyDescent="0.25">
      <c r="A1251" s="13"/>
      <c r="B1251" s="84"/>
      <c r="C1251" s="1"/>
      <c r="D1251" s="36">
        <f>_xlfn.XLOOKUP(C1251,'Export Action'!$A$3:$A$1999,'Export Action'!$X$3:$X$1999)</f>
        <v>0</v>
      </c>
      <c r="E1251" s="1"/>
      <c r="F1251" s="1"/>
      <c r="G1251" s="68"/>
      <c r="H1251" s="71"/>
      <c r="I1251" s="71"/>
      <c r="J1251" s="1"/>
      <c r="K1251" s="1"/>
      <c r="L1251" s="1"/>
      <c r="M1251" s="5"/>
      <c r="N1251" s="5"/>
      <c r="O1251" s="5"/>
      <c r="P1251" s="31"/>
      <c r="Q1251" s="1"/>
      <c r="R1251" s="64" t="str">
        <f>IF(OR(_xlfn.XLOOKUP(C1251,'Export Action'!$A$3:$A$1999,'Export Action'!$AO$3:$AO$1999)="Communes ZRR./bassins de vie pop &gt; 50% ZRR",_xlfn.XLOOKUP(C1251,'Export Action'!$A$3:$A$1999,'Export Action'!$AO$3:$AO$1999)="Contrats de relance et de transition écologique (CRTE) rural"),"Oui","Non")</f>
        <v>Non</v>
      </c>
      <c r="S1251" s="73"/>
      <c r="T1251" s="74">
        <f t="shared" si="21"/>
        <v>79</v>
      </c>
      <c r="U1251" s="75"/>
      <c r="V1251" s="8" t="str" cm="1">
        <f t="array" ref="V1251">IF(SUMPRODUCT((Tableau13[NOM DE LA STRUCTURE]=Tableau13[[#This Row],[NOM DE LA STRUCTURE]])*Tableau13[MONTANT PROPOSE POUR L''ACTION])=0,"",SUMPRODUCT((Tableau13[NOM DE LA STRUCTURE]=Tableau13[[#This Row],[NOM DE LA STRUCTURE]])*Tableau13[MONTANT PROPOSE POUR L''ACTION]))</f>
        <v/>
      </c>
      <c r="W1251" s="79"/>
    </row>
    <row r="1252" spans="1:23" ht="33" hidden="1" customHeight="1" x14ac:dyDescent="0.25">
      <c r="A1252" s="13"/>
      <c r="B1252" s="84"/>
      <c r="C1252" s="1"/>
      <c r="D1252" s="36">
        <f>_xlfn.XLOOKUP(C1252,'Export Action'!$A$3:$A$1999,'Export Action'!$X$3:$X$1999)</f>
        <v>0</v>
      </c>
      <c r="E1252" s="1"/>
      <c r="F1252" s="1"/>
      <c r="G1252" s="68"/>
      <c r="H1252" s="71"/>
      <c r="I1252" s="71"/>
      <c r="J1252" s="1"/>
      <c r="K1252" s="1"/>
      <c r="L1252" s="1"/>
      <c r="M1252" s="5"/>
      <c r="N1252" s="5"/>
      <c r="O1252" s="5"/>
      <c r="P1252" s="31"/>
      <c r="Q1252" s="1"/>
      <c r="R1252" s="64" t="str">
        <f>IF(OR(_xlfn.XLOOKUP(C1252,'Export Action'!$A$3:$A$1999,'Export Action'!$AO$3:$AO$1999)="Communes ZRR./bassins de vie pop &gt; 50% ZRR",_xlfn.XLOOKUP(C1252,'Export Action'!$A$3:$A$1999,'Export Action'!$AO$3:$AO$1999)="Contrats de relance et de transition écologique (CRTE) rural"),"Oui","Non")</f>
        <v>Non</v>
      </c>
      <c r="S1252" s="73"/>
      <c r="T1252" s="74">
        <f t="shared" si="21"/>
        <v>79</v>
      </c>
      <c r="U1252" s="75"/>
      <c r="V1252" s="8" t="str" cm="1">
        <f t="array" ref="V1252">IF(SUMPRODUCT((Tableau13[NOM DE LA STRUCTURE]=Tableau13[[#This Row],[NOM DE LA STRUCTURE]])*Tableau13[MONTANT PROPOSE POUR L''ACTION])=0,"",SUMPRODUCT((Tableau13[NOM DE LA STRUCTURE]=Tableau13[[#This Row],[NOM DE LA STRUCTURE]])*Tableau13[MONTANT PROPOSE POUR L''ACTION]))</f>
        <v/>
      </c>
      <c r="W1252" s="79"/>
    </row>
    <row r="1253" spans="1:23" ht="33" hidden="1" customHeight="1" x14ac:dyDescent="0.25">
      <c r="A1253" s="13"/>
      <c r="B1253" s="84"/>
      <c r="C1253" s="1"/>
      <c r="D1253" s="36">
        <f>_xlfn.XLOOKUP(C1253,'Export Action'!$A$3:$A$1999,'Export Action'!$X$3:$X$1999)</f>
        <v>0</v>
      </c>
      <c r="E1253" s="1"/>
      <c r="F1253" s="1"/>
      <c r="G1253" s="68"/>
      <c r="H1253" s="71"/>
      <c r="I1253" s="71"/>
      <c r="J1253" s="1"/>
      <c r="K1253" s="1"/>
      <c r="L1253" s="1"/>
      <c r="M1253" s="5"/>
      <c r="N1253" s="5"/>
      <c r="O1253" s="5"/>
      <c r="P1253" s="31"/>
      <c r="Q1253" s="1"/>
      <c r="R1253" s="64" t="str">
        <f>IF(OR(_xlfn.XLOOKUP(C1253,'Export Action'!$A$3:$A$1999,'Export Action'!$AO$3:$AO$1999)="Communes ZRR./bassins de vie pop &gt; 50% ZRR",_xlfn.XLOOKUP(C1253,'Export Action'!$A$3:$A$1999,'Export Action'!$AO$3:$AO$1999)="Contrats de relance et de transition écologique (CRTE) rural"),"Oui","Non")</f>
        <v>Non</v>
      </c>
      <c r="S1253" s="73"/>
      <c r="T1253" s="74">
        <f t="shared" si="21"/>
        <v>79</v>
      </c>
      <c r="U1253" s="75"/>
      <c r="V1253" s="8" t="str" cm="1">
        <f t="array" ref="V1253">IF(SUMPRODUCT((Tableau13[NOM DE LA STRUCTURE]=Tableau13[[#This Row],[NOM DE LA STRUCTURE]])*Tableau13[MONTANT PROPOSE POUR L''ACTION])=0,"",SUMPRODUCT((Tableau13[NOM DE LA STRUCTURE]=Tableau13[[#This Row],[NOM DE LA STRUCTURE]])*Tableau13[MONTANT PROPOSE POUR L''ACTION]))</f>
        <v/>
      </c>
      <c r="W1253" s="79"/>
    </row>
    <row r="1254" spans="1:23" ht="33" hidden="1" customHeight="1" x14ac:dyDescent="0.25">
      <c r="A1254" s="13"/>
      <c r="B1254" s="84"/>
      <c r="C1254" s="1"/>
      <c r="D1254" s="36">
        <f>_xlfn.XLOOKUP(C1254,'Export Action'!$A$3:$A$1999,'Export Action'!$X$3:$X$1999)</f>
        <v>0</v>
      </c>
      <c r="E1254" s="1"/>
      <c r="F1254" s="1"/>
      <c r="G1254" s="68"/>
      <c r="H1254" s="71"/>
      <c r="I1254" s="71"/>
      <c r="J1254" s="1"/>
      <c r="K1254" s="1"/>
      <c r="L1254" s="1"/>
      <c r="M1254" s="5"/>
      <c r="N1254" s="5"/>
      <c r="O1254" s="5"/>
      <c r="P1254" s="31"/>
      <c r="Q1254" s="1"/>
      <c r="R1254" s="64" t="str">
        <f>IF(OR(_xlfn.XLOOKUP(C1254,'Export Action'!$A$3:$A$1999,'Export Action'!$AO$3:$AO$1999)="Communes ZRR./bassins de vie pop &gt; 50% ZRR",_xlfn.XLOOKUP(C1254,'Export Action'!$A$3:$A$1999,'Export Action'!$AO$3:$AO$1999)="Contrats de relance et de transition écologique (CRTE) rural"),"Oui","Non")</f>
        <v>Non</v>
      </c>
      <c r="S1254" s="73"/>
      <c r="T1254" s="74">
        <f t="shared" si="21"/>
        <v>79</v>
      </c>
      <c r="U1254" s="75"/>
      <c r="V1254" s="8" t="str" cm="1">
        <f t="array" ref="V1254">IF(SUMPRODUCT((Tableau13[NOM DE LA STRUCTURE]=Tableau13[[#This Row],[NOM DE LA STRUCTURE]])*Tableau13[MONTANT PROPOSE POUR L''ACTION])=0,"",SUMPRODUCT((Tableau13[NOM DE LA STRUCTURE]=Tableau13[[#This Row],[NOM DE LA STRUCTURE]])*Tableau13[MONTANT PROPOSE POUR L''ACTION]))</f>
        <v/>
      </c>
      <c r="W1254" s="79"/>
    </row>
    <row r="1255" spans="1:23" ht="33" hidden="1" customHeight="1" x14ac:dyDescent="0.25">
      <c r="A1255" s="13"/>
      <c r="B1255" s="84"/>
      <c r="C1255" s="1"/>
      <c r="D1255" s="36">
        <f>_xlfn.XLOOKUP(C1255,'Export Action'!$A$3:$A$1999,'Export Action'!$X$3:$X$1999)</f>
        <v>0</v>
      </c>
      <c r="E1255" s="1"/>
      <c r="F1255" s="1"/>
      <c r="G1255" s="68"/>
      <c r="H1255" s="71"/>
      <c r="I1255" s="71"/>
      <c r="J1255" s="1"/>
      <c r="K1255" s="1"/>
      <c r="L1255" s="1"/>
      <c r="M1255" s="5"/>
      <c r="N1255" s="5"/>
      <c r="O1255" s="5"/>
      <c r="P1255" s="31"/>
      <c r="Q1255" s="1"/>
      <c r="R1255" s="64" t="str">
        <f>IF(OR(_xlfn.XLOOKUP(C1255,'Export Action'!$A$3:$A$1999,'Export Action'!$AO$3:$AO$1999)="Communes ZRR./bassins de vie pop &gt; 50% ZRR",_xlfn.XLOOKUP(C1255,'Export Action'!$A$3:$A$1999,'Export Action'!$AO$3:$AO$1999)="Contrats de relance et de transition écologique (CRTE) rural"),"Oui","Non")</f>
        <v>Non</v>
      </c>
      <c r="S1255" s="73"/>
      <c r="T1255" s="74">
        <f t="shared" si="21"/>
        <v>79</v>
      </c>
      <c r="U1255" s="75"/>
      <c r="V1255" s="8" t="str" cm="1">
        <f t="array" ref="V1255">IF(SUMPRODUCT((Tableau13[NOM DE LA STRUCTURE]=Tableau13[[#This Row],[NOM DE LA STRUCTURE]])*Tableau13[MONTANT PROPOSE POUR L''ACTION])=0,"",SUMPRODUCT((Tableau13[NOM DE LA STRUCTURE]=Tableau13[[#This Row],[NOM DE LA STRUCTURE]])*Tableau13[MONTANT PROPOSE POUR L''ACTION]))</f>
        <v/>
      </c>
      <c r="W1255" s="79"/>
    </row>
    <row r="1256" spans="1:23" ht="33" hidden="1" customHeight="1" x14ac:dyDescent="0.25">
      <c r="A1256" s="13"/>
      <c r="B1256" s="84"/>
      <c r="C1256" s="1"/>
      <c r="D1256" s="36">
        <f>_xlfn.XLOOKUP(C1256,'Export Action'!$A$3:$A$1999,'Export Action'!$X$3:$X$1999)</f>
        <v>0</v>
      </c>
      <c r="E1256" s="1"/>
      <c r="F1256" s="1"/>
      <c r="G1256" s="68"/>
      <c r="H1256" s="71"/>
      <c r="I1256" s="71"/>
      <c r="J1256" s="1"/>
      <c r="K1256" s="1"/>
      <c r="L1256" s="1"/>
      <c r="M1256" s="5"/>
      <c r="N1256" s="5"/>
      <c r="O1256" s="5"/>
      <c r="P1256" s="31"/>
      <c r="Q1256" s="1"/>
      <c r="R1256" s="64" t="str">
        <f>IF(OR(_xlfn.XLOOKUP(C1256,'Export Action'!$A$3:$A$1999,'Export Action'!$AO$3:$AO$1999)="Communes ZRR./bassins de vie pop &gt; 50% ZRR",_xlfn.XLOOKUP(C1256,'Export Action'!$A$3:$A$1999,'Export Action'!$AO$3:$AO$1999)="Contrats de relance et de transition écologique (CRTE) rural"),"Oui","Non")</f>
        <v>Non</v>
      </c>
      <c r="S1256" s="73"/>
      <c r="T1256" s="74">
        <f t="shared" si="21"/>
        <v>79</v>
      </c>
      <c r="U1256" s="75"/>
      <c r="V1256" s="8" t="str" cm="1">
        <f t="array" ref="V1256">IF(SUMPRODUCT((Tableau13[NOM DE LA STRUCTURE]=Tableau13[[#This Row],[NOM DE LA STRUCTURE]])*Tableau13[MONTANT PROPOSE POUR L''ACTION])=0,"",SUMPRODUCT((Tableau13[NOM DE LA STRUCTURE]=Tableau13[[#This Row],[NOM DE LA STRUCTURE]])*Tableau13[MONTANT PROPOSE POUR L''ACTION]))</f>
        <v/>
      </c>
      <c r="W1256" s="79"/>
    </row>
    <row r="1257" spans="1:23" ht="33" hidden="1" customHeight="1" x14ac:dyDescent="0.25">
      <c r="A1257" s="13"/>
      <c r="B1257" s="84"/>
      <c r="C1257" s="1"/>
      <c r="D1257" s="36">
        <f>_xlfn.XLOOKUP(C1257,'Export Action'!$A$3:$A$1999,'Export Action'!$X$3:$X$1999)</f>
        <v>0</v>
      </c>
      <c r="E1257" s="1"/>
      <c r="F1257" s="1"/>
      <c r="G1257" s="68"/>
      <c r="H1257" s="71"/>
      <c r="I1257" s="71"/>
      <c r="J1257" s="1"/>
      <c r="K1257" s="1"/>
      <c r="L1257" s="1"/>
      <c r="M1257" s="5"/>
      <c r="N1257" s="5"/>
      <c r="O1257" s="5"/>
      <c r="P1257" s="31"/>
      <c r="Q1257" s="1"/>
      <c r="R1257" s="64" t="str">
        <f>IF(OR(_xlfn.XLOOKUP(C1257,'Export Action'!$A$3:$A$1999,'Export Action'!$AO$3:$AO$1999)="Communes ZRR./bassins de vie pop &gt; 50% ZRR",_xlfn.XLOOKUP(C1257,'Export Action'!$A$3:$A$1999,'Export Action'!$AO$3:$AO$1999)="Contrats de relance et de transition écologique (CRTE) rural"),"Oui","Non")</f>
        <v>Non</v>
      </c>
      <c r="S1257" s="73"/>
      <c r="T1257" s="74">
        <f t="shared" si="21"/>
        <v>79</v>
      </c>
      <c r="U1257" s="75"/>
      <c r="V1257" s="8" t="str" cm="1">
        <f t="array" ref="V1257">IF(SUMPRODUCT((Tableau13[NOM DE LA STRUCTURE]=Tableau13[[#This Row],[NOM DE LA STRUCTURE]])*Tableau13[MONTANT PROPOSE POUR L''ACTION])=0,"",SUMPRODUCT((Tableau13[NOM DE LA STRUCTURE]=Tableau13[[#This Row],[NOM DE LA STRUCTURE]])*Tableau13[MONTANT PROPOSE POUR L''ACTION]))</f>
        <v/>
      </c>
      <c r="W1257" s="79"/>
    </row>
    <row r="1258" spans="1:23" ht="33" hidden="1" customHeight="1" x14ac:dyDescent="0.25">
      <c r="A1258" s="13"/>
      <c r="B1258" s="84"/>
      <c r="C1258" s="1"/>
      <c r="D1258" s="36">
        <f>_xlfn.XLOOKUP(C1258,'Export Action'!$A$3:$A$1999,'Export Action'!$X$3:$X$1999)</f>
        <v>0</v>
      </c>
      <c r="E1258" s="1"/>
      <c r="F1258" s="1"/>
      <c r="G1258" s="68"/>
      <c r="H1258" s="71"/>
      <c r="I1258" s="71"/>
      <c r="J1258" s="1"/>
      <c r="K1258" s="1"/>
      <c r="L1258" s="1"/>
      <c r="M1258" s="5"/>
      <c r="N1258" s="5"/>
      <c r="O1258" s="5"/>
      <c r="P1258" s="31"/>
      <c r="Q1258" s="1"/>
      <c r="R1258" s="64" t="str">
        <f>IF(OR(_xlfn.XLOOKUP(C1258,'Export Action'!$A$3:$A$1999,'Export Action'!$AO$3:$AO$1999)="Communes ZRR./bassins de vie pop &gt; 50% ZRR",_xlfn.XLOOKUP(C1258,'Export Action'!$A$3:$A$1999,'Export Action'!$AO$3:$AO$1999)="Contrats de relance et de transition écologique (CRTE) rural"),"Oui","Non")</f>
        <v>Non</v>
      </c>
      <c r="S1258" s="73"/>
      <c r="T1258" s="74">
        <f t="shared" si="21"/>
        <v>79</v>
      </c>
      <c r="U1258" s="75"/>
      <c r="V1258" s="8" t="str" cm="1">
        <f t="array" ref="V1258">IF(SUMPRODUCT((Tableau13[NOM DE LA STRUCTURE]=Tableau13[[#This Row],[NOM DE LA STRUCTURE]])*Tableau13[MONTANT PROPOSE POUR L''ACTION])=0,"",SUMPRODUCT((Tableau13[NOM DE LA STRUCTURE]=Tableau13[[#This Row],[NOM DE LA STRUCTURE]])*Tableau13[MONTANT PROPOSE POUR L''ACTION]))</f>
        <v/>
      </c>
      <c r="W1258" s="79"/>
    </row>
    <row r="1259" spans="1:23" ht="33" hidden="1" customHeight="1" x14ac:dyDescent="0.25">
      <c r="A1259" s="13"/>
      <c r="B1259" s="84"/>
      <c r="C1259" s="1"/>
      <c r="D1259" s="36">
        <f>_xlfn.XLOOKUP(C1259,'Export Action'!$A$3:$A$1999,'Export Action'!$X$3:$X$1999)</f>
        <v>0</v>
      </c>
      <c r="E1259" s="1"/>
      <c r="F1259" s="1"/>
      <c r="G1259" s="68"/>
      <c r="H1259" s="71"/>
      <c r="I1259" s="71"/>
      <c r="J1259" s="1"/>
      <c r="K1259" s="1"/>
      <c r="L1259" s="1"/>
      <c r="M1259" s="5"/>
      <c r="N1259" s="5"/>
      <c r="O1259" s="5"/>
      <c r="P1259" s="31"/>
      <c r="Q1259" s="1"/>
      <c r="R1259" s="64" t="str">
        <f>IF(OR(_xlfn.XLOOKUP(C1259,'Export Action'!$A$3:$A$1999,'Export Action'!$AO$3:$AO$1999)="Communes ZRR./bassins de vie pop &gt; 50% ZRR",_xlfn.XLOOKUP(C1259,'Export Action'!$A$3:$A$1999,'Export Action'!$AO$3:$AO$1999)="Contrats de relance et de transition écologique (CRTE) rural"),"Oui","Non")</f>
        <v>Non</v>
      </c>
      <c r="S1259" s="73"/>
      <c r="T1259" s="74">
        <f t="shared" si="21"/>
        <v>79</v>
      </c>
      <c r="U1259" s="75"/>
      <c r="V1259" s="8" t="str" cm="1">
        <f t="array" ref="V1259">IF(SUMPRODUCT((Tableau13[NOM DE LA STRUCTURE]=Tableau13[[#This Row],[NOM DE LA STRUCTURE]])*Tableau13[MONTANT PROPOSE POUR L''ACTION])=0,"",SUMPRODUCT((Tableau13[NOM DE LA STRUCTURE]=Tableau13[[#This Row],[NOM DE LA STRUCTURE]])*Tableau13[MONTANT PROPOSE POUR L''ACTION]))</f>
        <v/>
      </c>
      <c r="W1259" s="79"/>
    </row>
    <row r="1260" spans="1:23" ht="33" hidden="1" customHeight="1" x14ac:dyDescent="0.25">
      <c r="A1260" s="13"/>
      <c r="B1260" s="84"/>
      <c r="C1260" s="1"/>
      <c r="D1260" s="36">
        <f>_xlfn.XLOOKUP(C1260,'Export Action'!$A$3:$A$1999,'Export Action'!$X$3:$X$1999)</f>
        <v>0</v>
      </c>
      <c r="E1260" s="1"/>
      <c r="F1260" s="1"/>
      <c r="G1260" s="68"/>
      <c r="H1260" s="71"/>
      <c r="I1260" s="71"/>
      <c r="J1260" s="1"/>
      <c r="K1260" s="1"/>
      <c r="L1260" s="1"/>
      <c r="M1260" s="5"/>
      <c r="N1260" s="5"/>
      <c r="O1260" s="5"/>
      <c r="P1260" s="31"/>
      <c r="Q1260" s="1"/>
      <c r="R1260" s="64" t="str">
        <f>IF(OR(_xlfn.XLOOKUP(C1260,'Export Action'!$A$3:$A$1999,'Export Action'!$AO$3:$AO$1999)="Communes ZRR./bassins de vie pop &gt; 50% ZRR",_xlfn.XLOOKUP(C1260,'Export Action'!$A$3:$A$1999,'Export Action'!$AO$3:$AO$1999)="Contrats de relance et de transition écologique (CRTE) rural"),"Oui","Non")</f>
        <v>Non</v>
      </c>
      <c r="S1260" s="73"/>
      <c r="T1260" s="74">
        <f t="shared" si="21"/>
        <v>79</v>
      </c>
      <c r="U1260" s="75"/>
      <c r="V1260" s="8" t="str" cm="1">
        <f t="array" ref="V1260">IF(SUMPRODUCT((Tableau13[NOM DE LA STRUCTURE]=Tableau13[[#This Row],[NOM DE LA STRUCTURE]])*Tableau13[MONTANT PROPOSE POUR L''ACTION])=0,"",SUMPRODUCT((Tableau13[NOM DE LA STRUCTURE]=Tableau13[[#This Row],[NOM DE LA STRUCTURE]])*Tableau13[MONTANT PROPOSE POUR L''ACTION]))</f>
        <v/>
      </c>
      <c r="W1260" s="79"/>
    </row>
    <row r="1261" spans="1:23" ht="33" hidden="1" customHeight="1" x14ac:dyDescent="0.25">
      <c r="A1261" s="13"/>
      <c r="B1261" s="84"/>
      <c r="C1261" s="1"/>
      <c r="D1261" s="36">
        <f>_xlfn.XLOOKUP(C1261,'Export Action'!$A$3:$A$1999,'Export Action'!$X$3:$X$1999)</f>
        <v>0</v>
      </c>
      <c r="E1261" s="1"/>
      <c r="F1261" s="1"/>
      <c r="G1261" s="68"/>
      <c r="H1261" s="71"/>
      <c r="I1261" s="71"/>
      <c r="J1261" s="1"/>
      <c r="K1261" s="1"/>
      <c r="L1261" s="1"/>
      <c r="M1261" s="5"/>
      <c r="N1261" s="5"/>
      <c r="O1261" s="5"/>
      <c r="P1261" s="31"/>
      <c r="Q1261" s="1"/>
      <c r="R1261" s="64" t="str">
        <f>IF(OR(_xlfn.XLOOKUP(C1261,'Export Action'!$A$3:$A$1999,'Export Action'!$AO$3:$AO$1999)="Communes ZRR./bassins de vie pop &gt; 50% ZRR",_xlfn.XLOOKUP(C1261,'Export Action'!$A$3:$A$1999,'Export Action'!$AO$3:$AO$1999)="Contrats de relance et de transition écologique (CRTE) rural"),"Oui","Non")</f>
        <v>Non</v>
      </c>
      <c r="S1261" s="73"/>
      <c r="T1261" s="74">
        <f t="shared" si="21"/>
        <v>79</v>
      </c>
      <c r="U1261" s="75"/>
      <c r="V1261" s="8" t="str" cm="1">
        <f t="array" ref="V1261">IF(SUMPRODUCT((Tableau13[NOM DE LA STRUCTURE]=Tableau13[[#This Row],[NOM DE LA STRUCTURE]])*Tableau13[MONTANT PROPOSE POUR L''ACTION])=0,"",SUMPRODUCT((Tableau13[NOM DE LA STRUCTURE]=Tableau13[[#This Row],[NOM DE LA STRUCTURE]])*Tableau13[MONTANT PROPOSE POUR L''ACTION]))</f>
        <v/>
      </c>
      <c r="W1261" s="79"/>
    </row>
    <row r="1262" spans="1:23" ht="33" hidden="1" customHeight="1" x14ac:dyDescent="0.25">
      <c r="A1262" s="13"/>
      <c r="B1262" s="84"/>
      <c r="C1262" s="1"/>
      <c r="D1262" s="36">
        <f>_xlfn.XLOOKUP(C1262,'Export Action'!$A$3:$A$1999,'Export Action'!$X$3:$X$1999)</f>
        <v>0</v>
      </c>
      <c r="E1262" s="1"/>
      <c r="F1262" s="1"/>
      <c r="G1262" s="68"/>
      <c r="H1262" s="71"/>
      <c r="I1262" s="71"/>
      <c r="J1262" s="1"/>
      <c r="K1262" s="1"/>
      <c r="L1262" s="1"/>
      <c r="M1262" s="5"/>
      <c r="N1262" s="5"/>
      <c r="O1262" s="5"/>
      <c r="P1262" s="31"/>
      <c r="Q1262" s="1"/>
      <c r="R1262" s="64" t="str">
        <f>IF(OR(_xlfn.XLOOKUP(C1262,'Export Action'!$A$3:$A$1999,'Export Action'!$AO$3:$AO$1999)="Communes ZRR./bassins de vie pop &gt; 50% ZRR",_xlfn.XLOOKUP(C1262,'Export Action'!$A$3:$A$1999,'Export Action'!$AO$3:$AO$1999)="Contrats de relance et de transition écologique (CRTE) rural"),"Oui","Non")</f>
        <v>Non</v>
      </c>
      <c r="S1262" s="73"/>
      <c r="T1262" s="74">
        <f t="shared" si="21"/>
        <v>79</v>
      </c>
      <c r="U1262" s="75"/>
      <c r="V1262" s="8" t="str" cm="1">
        <f t="array" ref="V1262">IF(SUMPRODUCT((Tableau13[NOM DE LA STRUCTURE]=Tableau13[[#This Row],[NOM DE LA STRUCTURE]])*Tableau13[MONTANT PROPOSE POUR L''ACTION])=0,"",SUMPRODUCT((Tableau13[NOM DE LA STRUCTURE]=Tableau13[[#This Row],[NOM DE LA STRUCTURE]])*Tableau13[MONTANT PROPOSE POUR L''ACTION]))</f>
        <v/>
      </c>
      <c r="W1262" s="79"/>
    </row>
    <row r="1263" spans="1:23" ht="33" hidden="1" customHeight="1" x14ac:dyDescent="0.25">
      <c r="A1263" s="13"/>
      <c r="B1263" s="84"/>
      <c r="C1263" s="1"/>
      <c r="D1263" s="36">
        <f>_xlfn.XLOOKUP(C1263,'Export Action'!$A$3:$A$1999,'Export Action'!$X$3:$X$1999)</f>
        <v>0</v>
      </c>
      <c r="E1263" s="1"/>
      <c r="F1263" s="1"/>
      <c r="G1263" s="68"/>
      <c r="H1263" s="71"/>
      <c r="I1263" s="71"/>
      <c r="J1263" s="1"/>
      <c r="K1263" s="1"/>
      <c r="L1263" s="1"/>
      <c r="M1263" s="5"/>
      <c r="N1263" s="5"/>
      <c r="O1263" s="5"/>
      <c r="P1263" s="31"/>
      <c r="Q1263" s="1"/>
      <c r="R1263" s="64" t="str">
        <f>IF(OR(_xlfn.XLOOKUP(C1263,'Export Action'!$A$3:$A$1999,'Export Action'!$AO$3:$AO$1999)="Communes ZRR./bassins de vie pop &gt; 50% ZRR",_xlfn.XLOOKUP(C1263,'Export Action'!$A$3:$A$1999,'Export Action'!$AO$3:$AO$1999)="Contrats de relance et de transition écologique (CRTE) rural"),"Oui","Non")</f>
        <v>Non</v>
      </c>
      <c r="S1263" s="73"/>
      <c r="T1263" s="74">
        <f t="shared" si="21"/>
        <v>79</v>
      </c>
      <c r="U1263" s="75"/>
      <c r="V1263" s="8" t="str" cm="1">
        <f t="array" ref="V1263">IF(SUMPRODUCT((Tableau13[NOM DE LA STRUCTURE]=Tableau13[[#This Row],[NOM DE LA STRUCTURE]])*Tableau13[MONTANT PROPOSE POUR L''ACTION])=0,"",SUMPRODUCT((Tableau13[NOM DE LA STRUCTURE]=Tableau13[[#This Row],[NOM DE LA STRUCTURE]])*Tableau13[MONTANT PROPOSE POUR L''ACTION]))</f>
        <v/>
      </c>
      <c r="W1263" s="79"/>
    </row>
    <row r="1264" spans="1:23" ht="33" hidden="1" customHeight="1" x14ac:dyDescent="0.25">
      <c r="A1264" s="13"/>
      <c r="B1264" s="84"/>
      <c r="C1264" s="1"/>
      <c r="D1264" s="36">
        <f>_xlfn.XLOOKUP(C1264,'Export Action'!$A$3:$A$1999,'Export Action'!$X$3:$X$1999)</f>
        <v>0</v>
      </c>
      <c r="E1264" s="1"/>
      <c r="F1264" s="1"/>
      <c r="G1264" s="68"/>
      <c r="H1264" s="71"/>
      <c r="I1264" s="71"/>
      <c r="J1264" s="1"/>
      <c r="K1264" s="1"/>
      <c r="L1264" s="1"/>
      <c r="M1264" s="5"/>
      <c r="N1264" s="5"/>
      <c r="O1264" s="5"/>
      <c r="P1264" s="31"/>
      <c r="Q1264" s="1"/>
      <c r="R1264" s="64" t="str">
        <f>IF(OR(_xlfn.XLOOKUP(C1264,'Export Action'!$A$3:$A$1999,'Export Action'!$AO$3:$AO$1999)="Communes ZRR./bassins de vie pop &gt; 50% ZRR",_xlfn.XLOOKUP(C1264,'Export Action'!$A$3:$A$1999,'Export Action'!$AO$3:$AO$1999)="Contrats de relance et de transition écologique (CRTE) rural"),"Oui","Non")</f>
        <v>Non</v>
      </c>
      <c r="S1264" s="73"/>
      <c r="T1264" s="74">
        <f t="shared" si="21"/>
        <v>79</v>
      </c>
      <c r="U1264" s="75"/>
      <c r="V1264" s="8" t="str" cm="1">
        <f t="array" ref="V1264">IF(SUMPRODUCT((Tableau13[NOM DE LA STRUCTURE]=Tableau13[[#This Row],[NOM DE LA STRUCTURE]])*Tableau13[MONTANT PROPOSE POUR L''ACTION])=0,"",SUMPRODUCT((Tableau13[NOM DE LA STRUCTURE]=Tableau13[[#This Row],[NOM DE LA STRUCTURE]])*Tableau13[MONTANT PROPOSE POUR L''ACTION]))</f>
        <v/>
      </c>
      <c r="W1264" s="79"/>
    </row>
    <row r="1265" spans="1:23" ht="33" hidden="1" customHeight="1" x14ac:dyDescent="0.25">
      <c r="A1265" s="13"/>
      <c r="B1265" s="84"/>
      <c r="C1265" s="1"/>
      <c r="D1265" s="36">
        <f>_xlfn.XLOOKUP(C1265,'Export Action'!$A$3:$A$1999,'Export Action'!$X$3:$X$1999)</f>
        <v>0</v>
      </c>
      <c r="E1265" s="1"/>
      <c r="F1265" s="1"/>
      <c r="G1265" s="68"/>
      <c r="H1265" s="71"/>
      <c r="I1265" s="71"/>
      <c r="J1265" s="1"/>
      <c r="K1265" s="1"/>
      <c r="L1265" s="1"/>
      <c r="M1265" s="5"/>
      <c r="N1265" s="5"/>
      <c r="O1265" s="5"/>
      <c r="P1265" s="31"/>
      <c r="Q1265" s="1"/>
      <c r="R1265" s="64" t="str">
        <f>IF(OR(_xlfn.XLOOKUP(C1265,'Export Action'!$A$3:$A$1999,'Export Action'!$AO$3:$AO$1999)="Communes ZRR./bassins de vie pop &gt; 50% ZRR",_xlfn.XLOOKUP(C1265,'Export Action'!$A$3:$A$1999,'Export Action'!$AO$3:$AO$1999)="Contrats de relance et de transition écologique (CRTE) rural"),"Oui","Non")</f>
        <v>Non</v>
      </c>
      <c r="S1265" s="73"/>
      <c r="T1265" s="74">
        <f t="shared" si="21"/>
        <v>79</v>
      </c>
      <c r="U1265" s="75"/>
      <c r="V1265" s="8" t="str" cm="1">
        <f t="array" ref="V1265">IF(SUMPRODUCT((Tableau13[NOM DE LA STRUCTURE]=Tableau13[[#This Row],[NOM DE LA STRUCTURE]])*Tableau13[MONTANT PROPOSE POUR L''ACTION])=0,"",SUMPRODUCT((Tableau13[NOM DE LA STRUCTURE]=Tableau13[[#This Row],[NOM DE LA STRUCTURE]])*Tableau13[MONTANT PROPOSE POUR L''ACTION]))</f>
        <v/>
      </c>
      <c r="W1265" s="79"/>
    </row>
    <row r="1266" spans="1:23" ht="33" hidden="1" customHeight="1" x14ac:dyDescent="0.25">
      <c r="A1266" s="13"/>
      <c r="B1266" s="84"/>
      <c r="C1266" s="1"/>
      <c r="D1266" s="36">
        <f>_xlfn.XLOOKUP(C1266,'Export Action'!$A$3:$A$1999,'Export Action'!$X$3:$X$1999)</f>
        <v>0</v>
      </c>
      <c r="E1266" s="1"/>
      <c r="F1266" s="1"/>
      <c r="G1266" s="68"/>
      <c r="H1266" s="71"/>
      <c r="I1266" s="71"/>
      <c r="J1266" s="1"/>
      <c r="K1266" s="1"/>
      <c r="L1266" s="1"/>
      <c r="M1266" s="5"/>
      <c r="N1266" s="5"/>
      <c r="O1266" s="5"/>
      <c r="P1266" s="31"/>
      <c r="Q1266" s="1"/>
      <c r="R1266" s="64" t="str">
        <f>IF(OR(_xlfn.XLOOKUP(C1266,'Export Action'!$A$3:$A$1999,'Export Action'!$AO$3:$AO$1999)="Communes ZRR./bassins de vie pop &gt; 50% ZRR",_xlfn.XLOOKUP(C1266,'Export Action'!$A$3:$A$1999,'Export Action'!$AO$3:$AO$1999)="Contrats de relance et de transition écologique (CRTE) rural"),"Oui","Non")</f>
        <v>Non</v>
      </c>
      <c r="S1266" s="73"/>
      <c r="T1266" s="74">
        <f t="shared" si="21"/>
        <v>79</v>
      </c>
      <c r="U1266" s="75"/>
      <c r="V1266" s="8" t="str" cm="1">
        <f t="array" ref="V1266">IF(SUMPRODUCT((Tableau13[NOM DE LA STRUCTURE]=Tableau13[[#This Row],[NOM DE LA STRUCTURE]])*Tableau13[MONTANT PROPOSE POUR L''ACTION])=0,"",SUMPRODUCT((Tableau13[NOM DE LA STRUCTURE]=Tableau13[[#This Row],[NOM DE LA STRUCTURE]])*Tableau13[MONTANT PROPOSE POUR L''ACTION]))</f>
        <v/>
      </c>
      <c r="W1266" s="79"/>
    </row>
    <row r="1267" spans="1:23" ht="33" hidden="1" customHeight="1" x14ac:dyDescent="0.25">
      <c r="A1267" s="13"/>
      <c r="B1267" s="84"/>
      <c r="C1267" s="1"/>
      <c r="D1267" s="36">
        <f>_xlfn.XLOOKUP(C1267,'Export Action'!$A$3:$A$1999,'Export Action'!$X$3:$X$1999)</f>
        <v>0</v>
      </c>
      <c r="E1267" s="1"/>
      <c r="F1267" s="1"/>
      <c r="G1267" s="68"/>
      <c r="H1267" s="71"/>
      <c r="I1267" s="71"/>
      <c r="J1267" s="1"/>
      <c r="K1267" s="1"/>
      <c r="L1267" s="1"/>
      <c r="M1267" s="5"/>
      <c r="N1267" s="5"/>
      <c r="O1267" s="5"/>
      <c r="P1267" s="31"/>
      <c r="Q1267" s="1"/>
      <c r="R1267" s="64" t="str">
        <f>IF(OR(_xlfn.XLOOKUP(C1267,'Export Action'!$A$3:$A$1999,'Export Action'!$AO$3:$AO$1999)="Communes ZRR./bassins de vie pop &gt; 50% ZRR",_xlfn.XLOOKUP(C1267,'Export Action'!$A$3:$A$1999,'Export Action'!$AO$3:$AO$1999)="Contrats de relance et de transition écologique (CRTE) rural"),"Oui","Non")</f>
        <v>Non</v>
      </c>
      <c r="S1267" s="73"/>
      <c r="T1267" s="74">
        <f t="shared" si="21"/>
        <v>79</v>
      </c>
      <c r="U1267" s="75"/>
      <c r="V1267" s="8" t="str" cm="1">
        <f t="array" ref="V1267">IF(SUMPRODUCT((Tableau13[NOM DE LA STRUCTURE]=Tableau13[[#This Row],[NOM DE LA STRUCTURE]])*Tableau13[MONTANT PROPOSE POUR L''ACTION])=0,"",SUMPRODUCT((Tableau13[NOM DE LA STRUCTURE]=Tableau13[[#This Row],[NOM DE LA STRUCTURE]])*Tableau13[MONTANT PROPOSE POUR L''ACTION]))</f>
        <v/>
      </c>
      <c r="W1267" s="79"/>
    </row>
    <row r="1268" spans="1:23" ht="33" hidden="1" customHeight="1" x14ac:dyDescent="0.25">
      <c r="A1268" s="13"/>
      <c r="B1268" s="84"/>
      <c r="C1268" s="1"/>
      <c r="D1268" s="36">
        <f>_xlfn.XLOOKUP(C1268,'Export Action'!$A$3:$A$1999,'Export Action'!$X$3:$X$1999)</f>
        <v>0</v>
      </c>
      <c r="E1268" s="1"/>
      <c r="F1268" s="1"/>
      <c r="G1268" s="68"/>
      <c r="H1268" s="71"/>
      <c r="I1268" s="71"/>
      <c r="J1268" s="1"/>
      <c r="K1268" s="1"/>
      <c r="L1268" s="1"/>
      <c r="M1268" s="5"/>
      <c r="N1268" s="5"/>
      <c r="O1268" s="5"/>
      <c r="P1268" s="31"/>
      <c r="Q1268" s="1"/>
      <c r="R1268" s="64" t="str">
        <f>IF(OR(_xlfn.XLOOKUP(C1268,'Export Action'!$A$3:$A$1999,'Export Action'!$AO$3:$AO$1999)="Communes ZRR./bassins de vie pop &gt; 50% ZRR",_xlfn.XLOOKUP(C1268,'Export Action'!$A$3:$A$1999,'Export Action'!$AO$3:$AO$1999)="Contrats de relance et de transition écologique (CRTE) rural"),"Oui","Non")</f>
        <v>Non</v>
      </c>
      <c r="S1268" s="73"/>
      <c r="T1268" s="74">
        <f t="shared" si="21"/>
        <v>79</v>
      </c>
      <c r="U1268" s="75"/>
      <c r="V1268" s="8" t="str" cm="1">
        <f t="array" ref="V1268">IF(SUMPRODUCT((Tableau13[NOM DE LA STRUCTURE]=Tableau13[[#This Row],[NOM DE LA STRUCTURE]])*Tableau13[MONTANT PROPOSE POUR L''ACTION])=0,"",SUMPRODUCT((Tableau13[NOM DE LA STRUCTURE]=Tableau13[[#This Row],[NOM DE LA STRUCTURE]])*Tableau13[MONTANT PROPOSE POUR L''ACTION]))</f>
        <v/>
      </c>
      <c r="W1268" s="79"/>
    </row>
    <row r="1269" spans="1:23" ht="33" hidden="1" customHeight="1" x14ac:dyDescent="0.25">
      <c r="A1269" s="13"/>
      <c r="B1269" s="84"/>
      <c r="C1269" s="1"/>
      <c r="D1269" s="36">
        <f>_xlfn.XLOOKUP(C1269,'Export Action'!$A$3:$A$1999,'Export Action'!$X$3:$X$1999)</f>
        <v>0</v>
      </c>
      <c r="E1269" s="1"/>
      <c r="F1269" s="1"/>
      <c r="G1269" s="68"/>
      <c r="H1269" s="71"/>
      <c r="I1269" s="71"/>
      <c r="J1269" s="1"/>
      <c r="K1269" s="1"/>
      <c r="L1269" s="1"/>
      <c r="M1269" s="5"/>
      <c r="N1269" s="5"/>
      <c r="O1269" s="5"/>
      <c r="P1269" s="31"/>
      <c r="Q1269" s="1"/>
      <c r="R1269" s="64" t="str">
        <f>IF(OR(_xlfn.XLOOKUP(C1269,'Export Action'!$A$3:$A$1999,'Export Action'!$AO$3:$AO$1999)="Communes ZRR./bassins de vie pop &gt; 50% ZRR",_xlfn.XLOOKUP(C1269,'Export Action'!$A$3:$A$1999,'Export Action'!$AO$3:$AO$1999)="Contrats de relance et de transition écologique (CRTE) rural"),"Oui","Non")</f>
        <v>Non</v>
      </c>
      <c r="S1269" s="73"/>
      <c r="T1269" s="74">
        <f t="shared" si="21"/>
        <v>79</v>
      </c>
      <c r="U1269" s="75"/>
      <c r="V1269" s="8" t="str" cm="1">
        <f t="array" ref="V1269">IF(SUMPRODUCT((Tableau13[NOM DE LA STRUCTURE]=Tableau13[[#This Row],[NOM DE LA STRUCTURE]])*Tableau13[MONTANT PROPOSE POUR L''ACTION])=0,"",SUMPRODUCT((Tableau13[NOM DE LA STRUCTURE]=Tableau13[[#This Row],[NOM DE LA STRUCTURE]])*Tableau13[MONTANT PROPOSE POUR L''ACTION]))</f>
        <v/>
      </c>
      <c r="W1269" s="79"/>
    </row>
    <row r="1270" spans="1:23" ht="33" hidden="1" customHeight="1" x14ac:dyDescent="0.25">
      <c r="A1270" s="13"/>
      <c r="B1270" s="84"/>
      <c r="C1270" s="1"/>
      <c r="D1270" s="36">
        <f>_xlfn.XLOOKUP(C1270,'Export Action'!$A$3:$A$1999,'Export Action'!$X$3:$X$1999)</f>
        <v>0</v>
      </c>
      <c r="E1270" s="1"/>
      <c r="F1270" s="1"/>
      <c r="G1270" s="68"/>
      <c r="H1270" s="71"/>
      <c r="I1270" s="71"/>
      <c r="J1270" s="1"/>
      <c r="K1270" s="1"/>
      <c r="L1270" s="1"/>
      <c r="M1270" s="5"/>
      <c r="N1270" s="5"/>
      <c r="O1270" s="5"/>
      <c r="P1270" s="31"/>
      <c r="Q1270" s="1"/>
      <c r="R1270" s="64" t="str">
        <f>IF(OR(_xlfn.XLOOKUP(C1270,'Export Action'!$A$3:$A$1999,'Export Action'!$AO$3:$AO$1999)="Communes ZRR./bassins de vie pop &gt; 50% ZRR",_xlfn.XLOOKUP(C1270,'Export Action'!$A$3:$A$1999,'Export Action'!$AO$3:$AO$1999)="Contrats de relance et de transition écologique (CRTE) rural"),"Oui","Non")</f>
        <v>Non</v>
      </c>
      <c r="S1270" s="73"/>
      <c r="T1270" s="74">
        <f t="shared" si="21"/>
        <v>79</v>
      </c>
      <c r="U1270" s="75"/>
      <c r="V1270" s="8" t="str" cm="1">
        <f t="array" ref="V1270">IF(SUMPRODUCT((Tableau13[NOM DE LA STRUCTURE]=Tableau13[[#This Row],[NOM DE LA STRUCTURE]])*Tableau13[MONTANT PROPOSE POUR L''ACTION])=0,"",SUMPRODUCT((Tableau13[NOM DE LA STRUCTURE]=Tableau13[[#This Row],[NOM DE LA STRUCTURE]])*Tableau13[MONTANT PROPOSE POUR L''ACTION]))</f>
        <v/>
      </c>
      <c r="W1270" s="79"/>
    </row>
    <row r="1271" spans="1:23" ht="33" hidden="1" customHeight="1" x14ac:dyDescent="0.25">
      <c r="A1271" s="13"/>
      <c r="B1271" s="84"/>
      <c r="C1271" s="1"/>
      <c r="D1271" s="36">
        <f>_xlfn.XLOOKUP(C1271,'Export Action'!$A$3:$A$1999,'Export Action'!$X$3:$X$1999)</f>
        <v>0</v>
      </c>
      <c r="E1271" s="1"/>
      <c r="F1271" s="1"/>
      <c r="G1271" s="68"/>
      <c r="H1271" s="71"/>
      <c r="I1271" s="71"/>
      <c r="J1271" s="1"/>
      <c r="K1271" s="1"/>
      <c r="L1271" s="1"/>
      <c r="M1271" s="5"/>
      <c r="N1271" s="5"/>
      <c r="O1271" s="5"/>
      <c r="P1271" s="31"/>
      <c r="Q1271" s="1"/>
      <c r="R1271" s="64" t="str">
        <f>IF(OR(_xlfn.XLOOKUP(C1271,'Export Action'!$A$3:$A$1999,'Export Action'!$AO$3:$AO$1999)="Communes ZRR./bassins de vie pop &gt; 50% ZRR",_xlfn.XLOOKUP(C1271,'Export Action'!$A$3:$A$1999,'Export Action'!$AO$3:$AO$1999)="Contrats de relance et de transition écologique (CRTE) rural"),"Oui","Non")</f>
        <v>Non</v>
      </c>
      <c r="S1271" s="73"/>
      <c r="T1271" s="74">
        <f t="shared" si="21"/>
        <v>79</v>
      </c>
      <c r="U1271" s="75"/>
      <c r="V1271" s="8" t="str" cm="1">
        <f t="array" ref="V1271">IF(SUMPRODUCT((Tableau13[NOM DE LA STRUCTURE]=Tableau13[[#This Row],[NOM DE LA STRUCTURE]])*Tableau13[MONTANT PROPOSE POUR L''ACTION])=0,"",SUMPRODUCT((Tableau13[NOM DE LA STRUCTURE]=Tableau13[[#This Row],[NOM DE LA STRUCTURE]])*Tableau13[MONTANT PROPOSE POUR L''ACTION]))</f>
        <v/>
      </c>
      <c r="W1271" s="79"/>
    </row>
    <row r="1272" spans="1:23" ht="33" hidden="1" customHeight="1" x14ac:dyDescent="0.25">
      <c r="A1272" s="13"/>
      <c r="B1272" s="84"/>
      <c r="C1272" s="1"/>
      <c r="D1272" s="36">
        <f>_xlfn.XLOOKUP(C1272,'Export Action'!$A$3:$A$1999,'Export Action'!$X$3:$X$1999)</f>
        <v>0</v>
      </c>
      <c r="E1272" s="1"/>
      <c r="F1272" s="1"/>
      <c r="G1272" s="68"/>
      <c r="H1272" s="71"/>
      <c r="I1272" s="71"/>
      <c r="J1272" s="1"/>
      <c r="K1272" s="1"/>
      <c r="L1272" s="1"/>
      <c r="M1272" s="5"/>
      <c r="N1272" s="5"/>
      <c r="O1272" s="5"/>
      <c r="P1272" s="31"/>
      <c r="Q1272" s="1"/>
      <c r="R1272" s="64" t="str">
        <f>IF(OR(_xlfn.XLOOKUP(C1272,'Export Action'!$A$3:$A$1999,'Export Action'!$AO$3:$AO$1999)="Communes ZRR./bassins de vie pop &gt; 50% ZRR",_xlfn.XLOOKUP(C1272,'Export Action'!$A$3:$A$1999,'Export Action'!$AO$3:$AO$1999)="Contrats de relance et de transition écologique (CRTE) rural"),"Oui","Non")</f>
        <v>Non</v>
      </c>
      <c r="S1272" s="73"/>
      <c r="T1272" s="74">
        <f t="shared" si="21"/>
        <v>79</v>
      </c>
      <c r="U1272" s="75"/>
      <c r="V1272" s="8" t="str" cm="1">
        <f t="array" ref="V1272">IF(SUMPRODUCT((Tableau13[NOM DE LA STRUCTURE]=Tableau13[[#This Row],[NOM DE LA STRUCTURE]])*Tableau13[MONTANT PROPOSE POUR L''ACTION])=0,"",SUMPRODUCT((Tableau13[NOM DE LA STRUCTURE]=Tableau13[[#This Row],[NOM DE LA STRUCTURE]])*Tableau13[MONTANT PROPOSE POUR L''ACTION]))</f>
        <v/>
      </c>
      <c r="W1272" s="79"/>
    </row>
    <row r="1273" spans="1:23" ht="33" hidden="1" customHeight="1" x14ac:dyDescent="0.25">
      <c r="A1273" s="13"/>
      <c r="B1273" s="84"/>
      <c r="C1273" s="1"/>
      <c r="D1273" s="36">
        <f>_xlfn.XLOOKUP(C1273,'Export Action'!$A$3:$A$1999,'Export Action'!$X$3:$X$1999)</f>
        <v>0</v>
      </c>
      <c r="E1273" s="1"/>
      <c r="F1273" s="1"/>
      <c r="G1273" s="68"/>
      <c r="H1273" s="71"/>
      <c r="I1273" s="71"/>
      <c r="J1273" s="1"/>
      <c r="K1273" s="1"/>
      <c r="L1273" s="1"/>
      <c r="M1273" s="5"/>
      <c r="N1273" s="5"/>
      <c r="O1273" s="5"/>
      <c r="P1273" s="31"/>
      <c r="Q1273" s="1"/>
      <c r="R1273" s="64" t="str">
        <f>IF(OR(_xlfn.XLOOKUP(C1273,'Export Action'!$A$3:$A$1999,'Export Action'!$AO$3:$AO$1999)="Communes ZRR./bassins de vie pop &gt; 50% ZRR",_xlfn.XLOOKUP(C1273,'Export Action'!$A$3:$A$1999,'Export Action'!$AO$3:$AO$1999)="Contrats de relance et de transition écologique (CRTE) rural"),"Oui","Non")</f>
        <v>Non</v>
      </c>
      <c r="S1273" s="73"/>
      <c r="T1273" s="74">
        <f t="shared" si="21"/>
        <v>79</v>
      </c>
      <c r="U1273" s="75"/>
      <c r="V1273" s="8" t="str" cm="1">
        <f t="array" ref="V1273">IF(SUMPRODUCT((Tableau13[NOM DE LA STRUCTURE]=Tableau13[[#This Row],[NOM DE LA STRUCTURE]])*Tableau13[MONTANT PROPOSE POUR L''ACTION])=0,"",SUMPRODUCT((Tableau13[NOM DE LA STRUCTURE]=Tableau13[[#This Row],[NOM DE LA STRUCTURE]])*Tableau13[MONTANT PROPOSE POUR L''ACTION]))</f>
        <v/>
      </c>
      <c r="W1273" s="79"/>
    </row>
    <row r="1274" spans="1:23" ht="33" hidden="1" customHeight="1" x14ac:dyDescent="0.25">
      <c r="A1274" s="13"/>
      <c r="B1274" s="84"/>
      <c r="C1274" s="1"/>
      <c r="D1274" s="36">
        <f>_xlfn.XLOOKUP(C1274,'Export Action'!$A$3:$A$1999,'Export Action'!$X$3:$X$1999)</f>
        <v>0</v>
      </c>
      <c r="E1274" s="1"/>
      <c r="F1274" s="1"/>
      <c r="G1274" s="68"/>
      <c r="H1274" s="71"/>
      <c r="I1274" s="71"/>
      <c r="J1274" s="1"/>
      <c r="K1274" s="1"/>
      <c r="L1274" s="1"/>
      <c r="M1274" s="5"/>
      <c r="N1274" s="5"/>
      <c r="O1274" s="5"/>
      <c r="P1274" s="31"/>
      <c r="Q1274" s="1"/>
      <c r="R1274" s="64" t="str">
        <f>IF(OR(_xlfn.XLOOKUP(C1274,'Export Action'!$A$3:$A$1999,'Export Action'!$AO$3:$AO$1999)="Communes ZRR./bassins de vie pop &gt; 50% ZRR",_xlfn.XLOOKUP(C1274,'Export Action'!$A$3:$A$1999,'Export Action'!$AO$3:$AO$1999)="Contrats de relance et de transition écologique (CRTE) rural"),"Oui","Non")</f>
        <v>Non</v>
      </c>
      <c r="S1274" s="73"/>
      <c r="T1274" s="74">
        <f t="shared" si="21"/>
        <v>79</v>
      </c>
      <c r="U1274" s="75"/>
      <c r="V1274" s="8" t="str" cm="1">
        <f t="array" ref="V1274">IF(SUMPRODUCT((Tableau13[NOM DE LA STRUCTURE]=Tableau13[[#This Row],[NOM DE LA STRUCTURE]])*Tableau13[MONTANT PROPOSE POUR L''ACTION])=0,"",SUMPRODUCT((Tableau13[NOM DE LA STRUCTURE]=Tableau13[[#This Row],[NOM DE LA STRUCTURE]])*Tableau13[MONTANT PROPOSE POUR L''ACTION]))</f>
        <v/>
      </c>
      <c r="W1274" s="79"/>
    </row>
    <row r="1275" spans="1:23" ht="33" hidden="1" customHeight="1" x14ac:dyDescent="0.25">
      <c r="A1275" s="13"/>
      <c r="B1275" s="84"/>
      <c r="C1275" s="1"/>
      <c r="D1275" s="36">
        <f>_xlfn.XLOOKUP(C1275,'Export Action'!$A$3:$A$1999,'Export Action'!$X$3:$X$1999)</f>
        <v>0</v>
      </c>
      <c r="E1275" s="1"/>
      <c r="F1275" s="1"/>
      <c r="G1275" s="68"/>
      <c r="H1275" s="71"/>
      <c r="I1275" s="71"/>
      <c r="J1275" s="1"/>
      <c r="K1275" s="1"/>
      <c r="L1275" s="1"/>
      <c r="M1275" s="5"/>
      <c r="N1275" s="5"/>
      <c r="O1275" s="5"/>
      <c r="P1275" s="31"/>
      <c r="Q1275" s="1"/>
      <c r="R1275" s="64" t="str">
        <f>IF(OR(_xlfn.XLOOKUP(C1275,'Export Action'!$A$3:$A$1999,'Export Action'!$AO$3:$AO$1999)="Communes ZRR./bassins de vie pop &gt; 50% ZRR",_xlfn.XLOOKUP(C1275,'Export Action'!$A$3:$A$1999,'Export Action'!$AO$3:$AO$1999)="Contrats de relance et de transition écologique (CRTE) rural"),"Oui","Non")</f>
        <v>Non</v>
      </c>
      <c r="S1275" s="73"/>
      <c r="T1275" s="74">
        <f t="shared" si="21"/>
        <v>79</v>
      </c>
      <c r="U1275" s="75"/>
      <c r="V1275" s="8" t="str" cm="1">
        <f t="array" ref="V1275">IF(SUMPRODUCT((Tableau13[NOM DE LA STRUCTURE]=Tableau13[[#This Row],[NOM DE LA STRUCTURE]])*Tableau13[MONTANT PROPOSE POUR L''ACTION])=0,"",SUMPRODUCT((Tableau13[NOM DE LA STRUCTURE]=Tableau13[[#This Row],[NOM DE LA STRUCTURE]])*Tableau13[MONTANT PROPOSE POUR L''ACTION]))</f>
        <v/>
      </c>
      <c r="W1275" s="79"/>
    </row>
    <row r="1276" spans="1:23" ht="33" hidden="1" customHeight="1" x14ac:dyDescent="0.25">
      <c r="A1276" s="13"/>
      <c r="B1276" s="84"/>
      <c r="C1276" s="1"/>
      <c r="D1276" s="36">
        <f>_xlfn.XLOOKUP(C1276,'Export Action'!$A$3:$A$1999,'Export Action'!$X$3:$X$1999)</f>
        <v>0</v>
      </c>
      <c r="E1276" s="1"/>
      <c r="F1276" s="1"/>
      <c r="G1276" s="68"/>
      <c r="H1276" s="71"/>
      <c r="I1276" s="71"/>
      <c r="J1276" s="1"/>
      <c r="K1276" s="1"/>
      <c r="L1276" s="1"/>
      <c r="M1276" s="5"/>
      <c r="N1276" s="5"/>
      <c r="O1276" s="5"/>
      <c r="P1276" s="31"/>
      <c r="Q1276" s="1"/>
      <c r="R1276" s="64" t="str">
        <f>IF(OR(_xlfn.XLOOKUP(C1276,'Export Action'!$A$3:$A$1999,'Export Action'!$AO$3:$AO$1999)="Communes ZRR./bassins de vie pop &gt; 50% ZRR",_xlfn.XLOOKUP(C1276,'Export Action'!$A$3:$A$1999,'Export Action'!$AO$3:$AO$1999)="Contrats de relance et de transition écologique (CRTE) rural"),"Oui","Non")</f>
        <v>Non</v>
      </c>
      <c r="S1276" s="73"/>
      <c r="T1276" s="74">
        <f t="shared" si="21"/>
        <v>79</v>
      </c>
      <c r="U1276" s="75"/>
      <c r="V1276" s="8" t="str" cm="1">
        <f t="array" ref="V1276">IF(SUMPRODUCT((Tableau13[NOM DE LA STRUCTURE]=Tableau13[[#This Row],[NOM DE LA STRUCTURE]])*Tableau13[MONTANT PROPOSE POUR L''ACTION])=0,"",SUMPRODUCT((Tableau13[NOM DE LA STRUCTURE]=Tableau13[[#This Row],[NOM DE LA STRUCTURE]])*Tableau13[MONTANT PROPOSE POUR L''ACTION]))</f>
        <v/>
      </c>
      <c r="W1276" s="79"/>
    </row>
    <row r="1277" spans="1:23" ht="33" hidden="1" customHeight="1" x14ac:dyDescent="0.25">
      <c r="A1277" s="13"/>
      <c r="B1277" s="84"/>
      <c r="C1277" s="1"/>
      <c r="D1277" s="36">
        <f>_xlfn.XLOOKUP(C1277,'Export Action'!$A$3:$A$1999,'Export Action'!$X$3:$X$1999)</f>
        <v>0</v>
      </c>
      <c r="E1277" s="1"/>
      <c r="F1277" s="1"/>
      <c r="G1277" s="68"/>
      <c r="H1277" s="71"/>
      <c r="I1277" s="71"/>
      <c r="J1277" s="1"/>
      <c r="K1277" s="1"/>
      <c r="L1277" s="1"/>
      <c r="M1277" s="5"/>
      <c r="N1277" s="5"/>
      <c r="O1277" s="5"/>
      <c r="P1277" s="31"/>
      <c r="Q1277" s="1"/>
      <c r="R1277" s="64" t="str">
        <f>IF(OR(_xlfn.XLOOKUP(C1277,'Export Action'!$A$3:$A$1999,'Export Action'!$AO$3:$AO$1999)="Communes ZRR./bassins de vie pop &gt; 50% ZRR",_xlfn.XLOOKUP(C1277,'Export Action'!$A$3:$A$1999,'Export Action'!$AO$3:$AO$1999)="Contrats de relance et de transition écologique (CRTE) rural"),"Oui","Non")</f>
        <v>Non</v>
      </c>
      <c r="S1277" s="73"/>
      <c r="T1277" s="74">
        <f t="shared" si="21"/>
        <v>79</v>
      </c>
      <c r="U1277" s="75"/>
      <c r="V1277" s="8" t="str" cm="1">
        <f t="array" ref="V1277">IF(SUMPRODUCT((Tableau13[NOM DE LA STRUCTURE]=Tableau13[[#This Row],[NOM DE LA STRUCTURE]])*Tableau13[MONTANT PROPOSE POUR L''ACTION])=0,"",SUMPRODUCT((Tableau13[NOM DE LA STRUCTURE]=Tableau13[[#This Row],[NOM DE LA STRUCTURE]])*Tableau13[MONTANT PROPOSE POUR L''ACTION]))</f>
        <v/>
      </c>
      <c r="W1277" s="79"/>
    </row>
    <row r="1278" spans="1:23" ht="33" hidden="1" customHeight="1" x14ac:dyDescent="0.25">
      <c r="A1278" s="13"/>
      <c r="B1278" s="84"/>
      <c r="C1278" s="1"/>
      <c r="D1278" s="36">
        <f>_xlfn.XLOOKUP(C1278,'Export Action'!$A$3:$A$1999,'Export Action'!$X$3:$X$1999)</f>
        <v>0</v>
      </c>
      <c r="E1278" s="1"/>
      <c r="F1278" s="1"/>
      <c r="G1278" s="68"/>
      <c r="H1278" s="71"/>
      <c r="I1278" s="71"/>
      <c r="J1278" s="1"/>
      <c r="K1278" s="1"/>
      <c r="L1278" s="1"/>
      <c r="M1278" s="5"/>
      <c r="N1278" s="5"/>
      <c r="O1278" s="5"/>
      <c r="P1278" s="31"/>
      <c r="Q1278" s="1"/>
      <c r="R1278" s="64" t="str">
        <f>IF(OR(_xlfn.XLOOKUP(C1278,'Export Action'!$A$3:$A$1999,'Export Action'!$AO$3:$AO$1999)="Communes ZRR./bassins de vie pop &gt; 50% ZRR",_xlfn.XLOOKUP(C1278,'Export Action'!$A$3:$A$1999,'Export Action'!$AO$3:$AO$1999)="Contrats de relance et de transition écologique (CRTE) rural"),"Oui","Non")</f>
        <v>Non</v>
      </c>
      <c r="S1278" s="73"/>
      <c r="T1278" s="74">
        <f t="shared" si="21"/>
        <v>79</v>
      </c>
      <c r="U1278" s="75"/>
      <c r="V1278" s="8" t="str" cm="1">
        <f t="array" ref="V1278">IF(SUMPRODUCT((Tableau13[NOM DE LA STRUCTURE]=Tableau13[[#This Row],[NOM DE LA STRUCTURE]])*Tableau13[MONTANT PROPOSE POUR L''ACTION])=0,"",SUMPRODUCT((Tableau13[NOM DE LA STRUCTURE]=Tableau13[[#This Row],[NOM DE LA STRUCTURE]])*Tableau13[MONTANT PROPOSE POUR L''ACTION]))</f>
        <v/>
      </c>
      <c r="W1278" s="79"/>
    </row>
    <row r="1279" spans="1:23" ht="33" hidden="1" customHeight="1" x14ac:dyDescent="0.25">
      <c r="A1279" s="13"/>
      <c r="B1279" s="84"/>
      <c r="C1279" s="1"/>
      <c r="D1279" s="36">
        <f>_xlfn.XLOOKUP(C1279,'Export Action'!$A$3:$A$1999,'Export Action'!$X$3:$X$1999)</f>
        <v>0</v>
      </c>
      <c r="E1279" s="1"/>
      <c r="F1279" s="1"/>
      <c r="G1279" s="68"/>
      <c r="H1279" s="71"/>
      <c r="I1279" s="71"/>
      <c r="J1279" s="1"/>
      <c r="K1279" s="1"/>
      <c r="L1279" s="1"/>
      <c r="M1279" s="5"/>
      <c r="N1279" s="5"/>
      <c r="O1279" s="5"/>
      <c r="P1279" s="31"/>
      <c r="Q1279" s="1"/>
      <c r="R1279" s="64" t="str">
        <f>IF(OR(_xlfn.XLOOKUP(C1279,'Export Action'!$A$3:$A$1999,'Export Action'!$AO$3:$AO$1999)="Communes ZRR./bassins de vie pop &gt; 50% ZRR",_xlfn.XLOOKUP(C1279,'Export Action'!$A$3:$A$1999,'Export Action'!$AO$3:$AO$1999)="Contrats de relance et de transition écologique (CRTE) rural"),"Oui","Non")</f>
        <v>Non</v>
      </c>
      <c r="S1279" s="73"/>
      <c r="T1279" s="74">
        <f t="shared" si="21"/>
        <v>79</v>
      </c>
      <c r="U1279" s="75"/>
      <c r="V1279" s="8" t="str" cm="1">
        <f t="array" ref="V1279">IF(SUMPRODUCT((Tableau13[NOM DE LA STRUCTURE]=Tableau13[[#This Row],[NOM DE LA STRUCTURE]])*Tableau13[MONTANT PROPOSE POUR L''ACTION])=0,"",SUMPRODUCT((Tableau13[NOM DE LA STRUCTURE]=Tableau13[[#This Row],[NOM DE LA STRUCTURE]])*Tableau13[MONTANT PROPOSE POUR L''ACTION]))</f>
        <v/>
      </c>
      <c r="W1279" s="79"/>
    </row>
    <row r="1280" spans="1:23" ht="33" hidden="1" customHeight="1" x14ac:dyDescent="0.25">
      <c r="A1280" s="13"/>
      <c r="B1280" s="84"/>
      <c r="C1280" s="1"/>
      <c r="D1280" s="36">
        <f>_xlfn.XLOOKUP(C1280,'Export Action'!$A$3:$A$1999,'Export Action'!$X$3:$X$1999)</f>
        <v>0</v>
      </c>
      <c r="E1280" s="1"/>
      <c r="F1280" s="1"/>
      <c r="G1280" s="68"/>
      <c r="H1280" s="71"/>
      <c r="I1280" s="71"/>
      <c r="J1280" s="1"/>
      <c r="K1280" s="1"/>
      <c r="L1280" s="1"/>
      <c r="M1280" s="5"/>
      <c r="N1280" s="5"/>
      <c r="O1280" s="5"/>
      <c r="P1280" s="31"/>
      <c r="Q1280" s="1"/>
      <c r="R1280" s="64" t="str">
        <f>IF(OR(_xlfn.XLOOKUP(C1280,'Export Action'!$A$3:$A$1999,'Export Action'!$AO$3:$AO$1999)="Communes ZRR./bassins de vie pop &gt; 50% ZRR",_xlfn.XLOOKUP(C1280,'Export Action'!$A$3:$A$1999,'Export Action'!$AO$3:$AO$1999)="Contrats de relance et de transition écologique (CRTE) rural"),"Oui","Non")</f>
        <v>Non</v>
      </c>
      <c r="S1280" s="73"/>
      <c r="T1280" s="74">
        <f t="shared" si="21"/>
        <v>79</v>
      </c>
      <c r="U1280" s="75"/>
      <c r="V1280" s="8" t="str" cm="1">
        <f t="array" ref="V1280">IF(SUMPRODUCT((Tableau13[NOM DE LA STRUCTURE]=Tableau13[[#This Row],[NOM DE LA STRUCTURE]])*Tableau13[MONTANT PROPOSE POUR L''ACTION])=0,"",SUMPRODUCT((Tableau13[NOM DE LA STRUCTURE]=Tableau13[[#This Row],[NOM DE LA STRUCTURE]])*Tableau13[MONTANT PROPOSE POUR L''ACTION]))</f>
        <v/>
      </c>
      <c r="W1280" s="79"/>
    </row>
    <row r="1281" spans="1:23" ht="33" hidden="1" customHeight="1" x14ac:dyDescent="0.25">
      <c r="A1281" s="13"/>
      <c r="B1281" s="84"/>
      <c r="C1281" s="1"/>
      <c r="D1281" s="36">
        <f>_xlfn.XLOOKUP(C1281,'Export Action'!$A$3:$A$1999,'Export Action'!$X$3:$X$1999)</f>
        <v>0</v>
      </c>
      <c r="E1281" s="1"/>
      <c r="F1281" s="1"/>
      <c r="G1281" s="68"/>
      <c r="H1281" s="71"/>
      <c r="I1281" s="71"/>
      <c r="J1281" s="1"/>
      <c r="K1281" s="1"/>
      <c r="L1281" s="1"/>
      <c r="M1281" s="5"/>
      <c r="N1281" s="5"/>
      <c r="O1281" s="5"/>
      <c r="P1281" s="31"/>
      <c r="Q1281" s="1"/>
      <c r="R1281" s="64" t="str">
        <f>IF(OR(_xlfn.XLOOKUP(C1281,'Export Action'!$A$3:$A$1999,'Export Action'!$AO$3:$AO$1999)="Communes ZRR./bassins de vie pop &gt; 50% ZRR",_xlfn.XLOOKUP(C1281,'Export Action'!$A$3:$A$1999,'Export Action'!$AO$3:$AO$1999)="Contrats de relance et de transition écologique (CRTE) rural"),"Oui","Non")</f>
        <v>Non</v>
      </c>
      <c r="S1281" s="73"/>
      <c r="T1281" s="74">
        <f t="shared" si="21"/>
        <v>79</v>
      </c>
      <c r="U1281" s="75"/>
      <c r="V1281" s="8" t="str" cm="1">
        <f t="array" ref="V1281">IF(SUMPRODUCT((Tableau13[NOM DE LA STRUCTURE]=Tableau13[[#This Row],[NOM DE LA STRUCTURE]])*Tableau13[MONTANT PROPOSE POUR L''ACTION])=0,"",SUMPRODUCT((Tableau13[NOM DE LA STRUCTURE]=Tableau13[[#This Row],[NOM DE LA STRUCTURE]])*Tableau13[MONTANT PROPOSE POUR L''ACTION]))</f>
        <v/>
      </c>
      <c r="W1281" s="79"/>
    </row>
    <row r="1282" spans="1:23" ht="33" hidden="1" customHeight="1" x14ac:dyDescent="0.25">
      <c r="A1282" s="13"/>
      <c r="B1282" s="84"/>
      <c r="C1282" s="1"/>
      <c r="D1282" s="36">
        <f>_xlfn.XLOOKUP(C1282,'Export Action'!$A$3:$A$1999,'Export Action'!$X$3:$X$1999)</f>
        <v>0</v>
      </c>
      <c r="E1282" s="1"/>
      <c r="F1282" s="1"/>
      <c r="G1282" s="68"/>
      <c r="H1282" s="71"/>
      <c r="I1282" s="71"/>
      <c r="J1282" s="1"/>
      <c r="K1282" s="1"/>
      <c r="L1282" s="1"/>
      <c r="M1282" s="5"/>
      <c r="N1282" s="5"/>
      <c r="O1282" s="5"/>
      <c r="P1282" s="31"/>
      <c r="Q1282" s="1"/>
      <c r="R1282" s="64" t="str">
        <f>IF(OR(_xlfn.XLOOKUP(C1282,'Export Action'!$A$3:$A$1999,'Export Action'!$AO$3:$AO$1999)="Communes ZRR./bassins de vie pop &gt; 50% ZRR",_xlfn.XLOOKUP(C1282,'Export Action'!$A$3:$A$1999,'Export Action'!$AO$3:$AO$1999)="Contrats de relance et de transition écologique (CRTE) rural"),"Oui","Non")</f>
        <v>Non</v>
      </c>
      <c r="S1282" s="73"/>
      <c r="T1282" s="74">
        <f t="shared" si="21"/>
        <v>79</v>
      </c>
      <c r="U1282" s="75"/>
      <c r="V1282" s="8" t="str" cm="1">
        <f t="array" ref="V1282">IF(SUMPRODUCT((Tableau13[NOM DE LA STRUCTURE]=Tableau13[[#This Row],[NOM DE LA STRUCTURE]])*Tableau13[MONTANT PROPOSE POUR L''ACTION])=0,"",SUMPRODUCT((Tableau13[NOM DE LA STRUCTURE]=Tableau13[[#This Row],[NOM DE LA STRUCTURE]])*Tableau13[MONTANT PROPOSE POUR L''ACTION]))</f>
        <v/>
      </c>
      <c r="W1282" s="79"/>
    </row>
    <row r="1283" spans="1:23" ht="33" hidden="1" customHeight="1" x14ac:dyDescent="0.25">
      <c r="A1283" s="13"/>
      <c r="B1283" s="84"/>
      <c r="C1283" s="1"/>
      <c r="D1283" s="36">
        <f>_xlfn.XLOOKUP(C1283,'Export Action'!$A$3:$A$1999,'Export Action'!$X$3:$X$1999)</f>
        <v>0</v>
      </c>
      <c r="E1283" s="1"/>
      <c r="F1283" s="1"/>
      <c r="G1283" s="68"/>
      <c r="H1283" s="71"/>
      <c r="I1283" s="71"/>
      <c r="J1283" s="1"/>
      <c r="K1283" s="1"/>
      <c r="L1283" s="1"/>
      <c r="M1283" s="5"/>
      <c r="N1283" s="5"/>
      <c r="O1283" s="5"/>
      <c r="P1283" s="31"/>
      <c r="Q1283" s="1"/>
      <c r="R1283" s="64" t="str">
        <f>IF(OR(_xlfn.XLOOKUP(C1283,'Export Action'!$A$3:$A$1999,'Export Action'!$AO$3:$AO$1999)="Communes ZRR./bassins de vie pop &gt; 50% ZRR",_xlfn.XLOOKUP(C1283,'Export Action'!$A$3:$A$1999,'Export Action'!$AO$3:$AO$1999)="Contrats de relance et de transition écologique (CRTE) rural"),"Oui","Non")</f>
        <v>Non</v>
      </c>
      <c r="S1283" s="73"/>
      <c r="T1283" s="74">
        <f t="shared" si="21"/>
        <v>79</v>
      </c>
      <c r="U1283" s="75"/>
      <c r="V1283" s="8" t="str" cm="1">
        <f t="array" ref="V1283">IF(SUMPRODUCT((Tableau13[NOM DE LA STRUCTURE]=Tableau13[[#This Row],[NOM DE LA STRUCTURE]])*Tableau13[MONTANT PROPOSE POUR L''ACTION])=0,"",SUMPRODUCT((Tableau13[NOM DE LA STRUCTURE]=Tableau13[[#This Row],[NOM DE LA STRUCTURE]])*Tableau13[MONTANT PROPOSE POUR L''ACTION]))</f>
        <v/>
      </c>
      <c r="W1283" s="79"/>
    </row>
    <row r="1284" spans="1:23" ht="33" hidden="1" customHeight="1" x14ac:dyDescent="0.25">
      <c r="A1284" s="13"/>
      <c r="B1284" s="84"/>
      <c r="C1284" s="1"/>
      <c r="D1284" s="36">
        <f>_xlfn.XLOOKUP(C1284,'Export Action'!$A$3:$A$1999,'Export Action'!$X$3:$X$1999)</f>
        <v>0</v>
      </c>
      <c r="E1284" s="1"/>
      <c r="F1284" s="1"/>
      <c r="G1284" s="68"/>
      <c r="H1284" s="71"/>
      <c r="I1284" s="71"/>
      <c r="J1284" s="1"/>
      <c r="K1284" s="1"/>
      <c r="L1284" s="1"/>
      <c r="M1284" s="5"/>
      <c r="N1284" s="5"/>
      <c r="O1284" s="5"/>
      <c r="P1284" s="31"/>
      <c r="Q1284" s="1"/>
      <c r="R1284" s="64" t="str">
        <f>IF(OR(_xlfn.XLOOKUP(C1284,'Export Action'!$A$3:$A$1999,'Export Action'!$AO$3:$AO$1999)="Communes ZRR./bassins de vie pop &gt; 50% ZRR",_xlfn.XLOOKUP(C1284,'Export Action'!$A$3:$A$1999,'Export Action'!$AO$3:$AO$1999)="Contrats de relance et de transition écologique (CRTE) rural"),"Oui","Non")</f>
        <v>Non</v>
      </c>
      <c r="S1284" s="73"/>
      <c r="T1284" s="74">
        <f t="shared" si="21"/>
        <v>79</v>
      </c>
      <c r="U1284" s="75"/>
      <c r="V1284" s="8" t="str" cm="1">
        <f t="array" ref="V1284">IF(SUMPRODUCT((Tableau13[NOM DE LA STRUCTURE]=Tableau13[[#This Row],[NOM DE LA STRUCTURE]])*Tableau13[MONTANT PROPOSE POUR L''ACTION])=0,"",SUMPRODUCT((Tableau13[NOM DE LA STRUCTURE]=Tableau13[[#This Row],[NOM DE LA STRUCTURE]])*Tableau13[MONTANT PROPOSE POUR L''ACTION]))</f>
        <v/>
      </c>
      <c r="W1284" s="79"/>
    </row>
    <row r="1285" spans="1:23" ht="33" hidden="1" customHeight="1" x14ac:dyDescent="0.25">
      <c r="A1285" s="13"/>
      <c r="B1285" s="84"/>
      <c r="C1285" s="1"/>
      <c r="D1285" s="36">
        <f>_xlfn.XLOOKUP(C1285,'Export Action'!$A$3:$A$1999,'Export Action'!$X$3:$X$1999)</f>
        <v>0</v>
      </c>
      <c r="E1285" s="1"/>
      <c r="F1285" s="1"/>
      <c r="G1285" s="68"/>
      <c r="H1285" s="71"/>
      <c r="I1285" s="71"/>
      <c r="J1285" s="1"/>
      <c r="K1285" s="1"/>
      <c r="L1285" s="1"/>
      <c r="M1285" s="5"/>
      <c r="N1285" s="5"/>
      <c r="O1285" s="5"/>
      <c r="P1285" s="31"/>
      <c r="Q1285" s="1"/>
      <c r="R1285" s="64" t="str">
        <f>IF(OR(_xlfn.XLOOKUP(C1285,'Export Action'!$A$3:$A$1999,'Export Action'!$AO$3:$AO$1999)="Communes ZRR./bassins de vie pop &gt; 50% ZRR",_xlfn.XLOOKUP(C1285,'Export Action'!$A$3:$A$1999,'Export Action'!$AO$3:$AO$1999)="Contrats de relance et de transition écologique (CRTE) rural"),"Oui","Non")</f>
        <v>Non</v>
      </c>
      <c r="S1285" s="73"/>
      <c r="T1285" s="74">
        <f t="shared" si="21"/>
        <v>79</v>
      </c>
      <c r="U1285" s="75"/>
      <c r="V1285" s="8" t="str" cm="1">
        <f t="array" ref="V1285">IF(SUMPRODUCT((Tableau13[NOM DE LA STRUCTURE]=Tableau13[[#This Row],[NOM DE LA STRUCTURE]])*Tableau13[MONTANT PROPOSE POUR L''ACTION])=0,"",SUMPRODUCT((Tableau13[NOM DE LA STRUCTURE]=Tableau13[[#This Row],[NOM DE LA STRUCTURE]])*Tableau13[MONTANT PROPOSE POUR L''ACTION]))</f>
        <v/>
      </c>
      <c r="W1285" s="79"/>
    </row>
    <row r="1286" spans="1:23" ht="33" hidden="1" customHeight="1" x14ac:dyDescent="0.25">
      <c r="A1286" s="13"/>
      <c r="B1286" s="84"/>
      <c r="C1286" s="1"/>
      <c r="D1286" s="36">
        <f>_xlfn.XLOOKUP(C1286,'Export Action'!$A$3:$A$1999,'Export Action'!$X$3:$X$1999)</f>
        <v>0</v>
      </c>
      <c r="E1286" s="1"/>
      <c r="F1286" s="1"/>
      <c r="G1286" s="68"/>
      <c r="H1286" s="71"/>
      <c r="I1286" s="71"/>
      <c r="J1286" s="1"/>
      <c r="K1286" s="1"/>
      <c r="L1286" s="1"/>
      <c r="M1286" s="5"/>
      <c r="N1286" s="5"/>
      <c r="O1286" s="5"/>
      <c r="P1286" s="31"/>
      <c r="Q1286" s="1"/>
      <c r="R1286" s="64" t="str">
        <f>IF(OR(_xlfn.XLOOKUP(C1286,'Export Action'!$A$3:$A$1999,'Export Action'!$AO$3:$AO$1999)="Communes ZRR./bassins de vie pop &gt; 50% ZRR",_xlfn.XLOOKUP(C1286,'Export Action'!$A$3:$A$1999,'Export Action'!$AO$3:$AO$1999)="Contrats de relance et de transition écologique (CRTE) rural"),"Oui","Non")</f>
        <v>Non</v>
      </c>
      <c r="S1286" s="73"/>
      <c r="T1286" s="74">
        <f t="shared" si="21"/>
        <v>79</v>
      </c>
      <c r="U1286" s="75"/>
      <c r="V1286" s="8" t="str" cm="1">
        <f t="array" ref="V1286">IF(SUMPRODUCT((Tableau13[NOM DE LA STRUCTURE]=Tableau13[[#This Row],[NOM DE LA STRUCTURE]])*Tableau13[MONTANT PROPOSE POUR L''ACTION])=0,"",SUMPRODUCT((Tableau13[NOM DE LA STRUCTURE]=Tableau13[[#This Row],[NOM DE LA STRUCTURE]])*Tableau13[MONTANT PROPOSE POUR L''ACTION]))</f>
        <v/>
      </c>
      <c r="W1286" s="79"/>
    </row>
    <row r="1287" spans="1:23" ht="33" hidden="1" customHeight="1" x14ac:dyDescent="0.25">
      <c r="A1287" s="13"/>
      <c r="B1287" s="84"/>
      <c r="C1287" s="1"/>
      <c r="D1287" s="36">
        <f>_xlfn.XLOOKUP(C1287,'Export Action'!$A$3:$A$1999,'Export Action'!$X$3:$X$1999)</f>
        <v>0</v>
      </c>
      <c r="E1287" s="1"/>
      <c r="F1287" s="1"/>
      <c r="G1287" s="68"/>
      <c r="H1287" s="71"/>
      <c r="I1287" s="71"/>
      <c r="J1287" s="1"/>
      <c r="K1287" s="1"/>
      <c r="L1287" s="1"/>
      <c r="M1287" s="5"/>
      <c r="N1287" s="5"/>
      <c r="O1287" s="5"/>
      <c r="P1287" s="31"/>
      <c r="Q1287" s="1"/>
      <c r="R1287" s="64" t="str">
        <f>IF(OR(_xlfn.XLOOKUP(C1287,'Export Action'!$A$3:$A$1999,'Export Action'!$AO$3:$AO$1999)="Communes ZRR./bassins de vie pop &gt; 50% ZRR",_xlfn.XLOOKUP(C1287,'Export Action'!$A$3:$A$1999,'Export Action'!$AO$3:$AO$1999)="Contrats de relance et de transition écologique (CRTE) rural"),"Oui","Non")</f>
        <v>Non</v>
      </c>
      <c r="S1287" s="73"/>
      <c r="T1287" s="74">
        <f t="shared" si="21"/>
        <v>79</v>
      </c>
      <c r="U1287" s="75"/>
      <c r="V1287" s="8" t="str" cm="1">
        <f t="array" ref="V1287">IF(SUMPRODUCT((Tableau13[NOM DE LA STRUCTURE]=Tableau13[[#This Row],[NOM DE LA STRUCTURE]])*Tableau13[MONTANT PROPOSE POUR L''ACTION])=0,"",SUMPRODUCT((Tableau13[NOM DE LA STRUCTURE]=Tableau13[[#This Row],[NOM DE LA STRUCTURE]])*Tableau13[MONTANT PROPOSE POUR L''ACTION]))</f>
        <v/>
      </c>
      <c r="W1287" s="79"/>
    </row>
    <row r="1288" spans="1:23" ht="33" hidden="1" customHeight="1" x14ac:dyDescent="0.25">
      <c r="A1288" s="13"/>
      <c r="B1288" s="84"/>
      <c r="C1288" s="1"/>
      <c r="D1288" s="36">
        <f>_xlfn.XLOOKUP(C1288,'Export Action'!$A$3:$A$1999,'Export Action'!$X$3:$X$1999)</f>
        <v>0</v>
      </c>
      <c r="E1288" s="1"/>
      <c r="F1288" s="1"/>
      <c r="G1288" s="68"/>
      <c r="H1288" s="71"/>
      <c r="I1288" s="71"/>
      <c r="J1288" s="1"/>
      <c r="K1288" s="1"/>
      <c r="L1288" s="1"/>
      <c r="M1288" s="5"/>
      <c r="N1288" s="5"/>
      <c r="O1288" s="5"/>
      <c r="P1288" s="31"/>
      <c r="Q1288" s="1"/>
      <c r="R1288" s="64" t="str">
        <f>IF(OR(_xlfn.XLOOKUP(C1288,'Export Action'!$A$3:$A$1999,'Export Action'!$AO$3:$AO$1999)="Communes ZRR./bassins de vie pop &gt; 50% ZRR",_xlfn.XLOOKUP(C1288,'Export Action'!$A$3:$A$1999,'Export Action'!$AO$3:$AO$1999)="Contrats de relance et de transition écologique (CRTE) rural"),"Oui","Non")</f>
        <v>Non</v>
      </c>
      <c r="S1288" s="73"/>
      <c r="T1288" s="74">
        <f t="shared" si="21"/>
        <v>79</v>
      </c>
      <c r="U1288" s="75"/>
      <c r="V1288" s="8" t="str" cm="1">
        <f t="array" ref="V1288">IF(SUMPRODUCT((Tableau13[NOM DE LA STRUCTURE]=Tableau13[[#This Row],[NOM DE LA STRUCTURE]])*Tableau13[MONTANT PROPOSE POUR L''ACTION])=0,"",SUMPRODUCT((Tableau13[NOM DE LA STRUCTURE]=Tableau13[[#This Row],[NOM DE LA STRUCTURE]])*Tableau13[MONTANT PROPOSE POUR L''ACTION]))</f>
        <v/>
      </c>
      <c r="W1288" s="79"/>
    </row>
    <row r="1289" spans="1:23" ht="33" hidden="1" customHeight="1" x14ac:dyDescent="0.25">
      <c r="A1289" s="13"/>
      <c r="B1289" s="84"/>
      <c r="C1289" s="1"/>
      <c r="D1289" s="36">
        <f>_xlfn.XLOOKUP(C1289,'Export Action'!$A$3:$A$1999,'Export Action'!$X$3:$X$1999)</f>
        <v>0</v>
      </c>
      <c r="E1289" s="1"/>
      <c r="F1289" s="1"/>
      <c r="G1289" s="68"/>
      <c r="H1289" s="71"/>
      <c r="I1289" s="71"/>
      <c r="J1289" s="1"/>
      <c r="K1289" s="1"/>
      <c r="L1289" s="1"/>
      <c r="M1289" s="5"/>
      <c r="N1289" s="5"/>
      <c r="O1289" s="5"/>
      <c r="P1289" s="31"/>
      <c r="Q1289" s="1"/>
      <c r="R1289" s="64" t="str">
        <f>IF(OR(_xlfn.XLOOKUP(C1289,'Export Action'!$A$3:$A$1999,'Export Action'!$AO$3:$AO$1999)="Communes ZRR./bassins de vie pop &gt; 50% ZRR",_xlfn.XLOOKUP(C1289,'Export Action'!$A$3:$A$1999,'Export Action'!$AO$3:$AO$1999)="Contrats de relance et de transition écologique (CRTE) rural"),"Oui","Non")</f>
        <v>Non</v>
      </c>
      <c r="S1289" s="73"/>
      <c r="T1289" s="74">
        <f t="shared" si="21"/>
        <v>79</v>
      </c>
      <c r="U1289" s="75"/>
      <c r="V1289" s="8" t="str" cm="1">
        <f t="array" ref="V1289">IF(SUMPRODUCT((Tableau13[NOM DE LA STRUCTURE]=Tableau13[[#This Row],[NOM DE LA STRUCTURE]])*Tableau13[MONTANT PROPOSE POUR L''ACTION])=0,"",SUMPRODUCT((Tableau13[NOM DE LA STRUCTURE]=Tableau13[[#This Row],[NOM DE LA STRUCTURE]])*Tableau13[MONTANT PROPOSE POUR L''ACTION]))</f>
        <v/>
      </c>
      <c r="W1289" s="79"/>
    </row>
    <row r="1290" spans="1:23" ht="33" hidden="1" customHeight="1" x14ac:dyDescent="0.25">
      <c r="A1290" s="13"/>
      <c r="B1290" s="84"/>
      <c r="C1290" s="1"/>
      <c r="D1290" s="36">
        <f>_xlfn.XLOOKUP(C1290,'Export Action'!$A$3:$A$1999,'Export Action'!$X$3:$X$1999)</f>
        <v>0</v>
      </c>
      <c r="E1290" s="1"/>
      <c r="F1290" s="1"/>
      <c r="G1290" s="68"/>
      <c r="H1290" s="71"/>
      <c r="I1290" s="71"/>
      <c r="J1290" s="1"/>
      <c r="K1290" s="1"/>
      <c r="L1290" s="1"/>
      <c r="M1290" s="5"/>
      <c r="N1290" s="5"/>
      <c r="O1290" s="5"/>
      <c r="P1290" s="31"/>
      <c r="Q1290" s="1"/>
      <c r="R1290" s="64" t="str">
        <f>IF(OR(_xlfn.XLOOKUP(C1290,'Export Action'!$A$3:$A$1999,'Export Action'!$AO$3:$AO$1999)="Communes ZRR./bassins de vie pop &gt; 50% ZRR",_xlfn.XLOOKUP(C1290,'Export Action'!$A$3:$A$1999,'Export Action'!$AO$3:$AO$1999)="Contrats de relance et de transition écologique (CRTE) rural"),"Oui","Non")</f>
        <v>Non</v>
      </c>
      <c r="S1290" s="73"/>
      <c r="T1290" s="74">
        <f t="shared" si="21"/>
        <v>79</v>
      </c>
      <c r="U1290" s="75"/>
      <c r="V1290" s="8" t="str" cm="1">
        <f t="array" ref="V1290">IF(SUMPRODUCT((Tableau13[NOM DE LA STRUCTURE]=Tableau13[[#This Row],[NOM DE LA STRUCTURE]])*Tableau13[MONTANT PROPOSE POUR L''ACTION])=0,"",SUMPRODUCT((Tableau13[NOM DE LA STRUCTURE]=Tableau13[[#This Row],[NOM DE LA STRUCTURE]])*Tableau13[MONTANT PROPOSE POUR L''ACTION]))</f>
        <v/>
      </c>
      <c r="W1290" s="79"/>
    </row>
    <row r="1291" spans="1:23" ht="33" hidden="1" customHeight="1" x14ac:dyDescent="0.25">
      <c r="A1291" s="13"/>
      <c r="B1291" s="84"/>
      <c r="C1291" s="1"/>
      <c r="D1291" s="36">
        <f>_xlfn.XLOOKUP(C1291,'Export Action'!$A$3:$A$1999,'Export Action'!$X$3:$X$1999)</f>
        <v>0</v>
      </c>
      <c r="E1291" s="1"/>
      <c r="F1291" s="1"/>
      <c r="G1291" s="68"/>
      <c r="H1291" s="71"/>
      <c r="I1291" s="71"/>
      <c r="J1291" s="1"/>
      <c r="K1291" s="1"/>
      <c r="L1291" s="1"/>
      <c r="M1291" s="5"/>
      <c r="N1291" s="5"/>
      <c r="O1291" s="5"/>
      <c r="P1291" s="31"/>
      <c r="Q1291" s="1"/>
      <c r="R1291" s="64" t="str">
        <f>IF(OR(_xlfn.XLOOKUP(C1291,'Export Action'!$A$3:$A$1999,'Export Action'!$AO$3:$AO$1999)="Communes ZRR./bassins de vie pop &gt; 50% ZRR",_xlfn.XLOOKUP(C1291,'Export Action'!$A$3:$A$1999,'Export Action'!$AO$3:$AO$1999)="Contrats de relance et de transition écologique (CRTE) rural"),"Oui","Non")</f>
        <v>Non</v>
      </c>
      <c r="S1291" s="73"/>
      <c r="T1291" s="74">
        <f t="shared" si="21"/>
        <v>79</v>
      </c>
      <c r="U1291" s="75"/>
      <c r="V1291" s="8" t="str" cm="1">
        <f t="array" ref="V1291">IF(SUMPRODUCT((Tableau13[NOM DE LA STRUCTURE]=Tableau13[[#This Row],[NOM DE LA STRUCTURE]])*Tableau13[MONTANT PROPOSE POUR L''ACTION])=0,"",SUMPRODUCT((Tableau13[NOM DE LA STRUCTURE]=Tableau13[[#This Row],[NOM DE LA STRUCTURE]])*Tableau13[MONTANT PROPOSE POUR L''ACTION]))</f>
        <v/>
      </c>
      <c r="W1291" s="79"/>
    </row>
    <row r="1292" spans="1:23" ht="33" hidden="1" customHeight="1" x14ac:dyDescent="0.25">
      <c r="A1292" s="13"/>
      <c r="B1292" s="84"/>
      <c r="C1292" s="1"/>
      <c r="D1292" s="36">
        <f>_xlfn.XLOOKUP(C1292,'Export Action'!$A$3:$A$1999,'Export Action'!$X$3:$X$1999)</f>
        <v>0</v>
      </c>
      <c r="E1292" s="1"/>
      <c r="F1292" s="1"/>
      <c r="G1292" s="68"/>
      <c r="H1292" s="71"/>
      <c r="I1292" s="71"/>
      <c r="J1292" s="1"/>
      <c r="K1292" s="1"/>
      <c r="L1292" s="1"/>
      <c r="M1292" s="5"/>
      <c r="N1292" s="5"/>
      <c r="O1292" s="5"/>
      <c r="P1292" s="31"/>
      <c r="Q1292" s="1"/>
      <c r="R1292" s="64" t="str">
        <f>IF(OR(_xlfn.XLOOKUP(C1292,'Export Action'!$A$3:$A$1999,'Export Action'!$AO$3:$AO$1999)="Communes ZRR./bassins de vie pop &gt; 50% ZRR",_xlfn.XLOOKUP(C1292,'Export Action'!$A$3:$A$1999,'Export Action'!$AO$3:$AO$1999)="Contrats de relance et de transition écologique (CRTE) rural"),"Oui","Non")</f>
        <v>Non</v>
      </c>
      <c r="S1292" s="73"/>
      <c r="T1292" s="74">
        <f t="shared" si="21"/>
        <v>79</v>
      </c>
      <c r="U1292" s="75"/>
      <c r="V1292" s="8" t="str" cm="1">
        <f t="array" ref="V1292">IF(SUMPRODUCT((Tableau13[NOM DE LA STRUCTURE]=Tableau13[[#This Row],[NOM DE LA STRUCTURE]])*Tableau13[MONTANT PROPOSE POUR L''ACTION])=0,"",SUMPRODUCT((Tableau13[NOM DE LA STRUCTURE]=Tableau13[[#This Row],[NOM DE LA STRUCTURE]])*Tableau13[MONTANT PROPOSE POUR L''ACTION]))</f>
        <v/>
      </c>
      <c r="W1292" s="79"/>
    </row>
    <row r="1293" spans="1:23" ht="33" hidden="1" customHeight="1" x14ac:dyDescent="0.25">
      <c r="A1293" s="13"/>
      <c r="B1293" s="84"/>
      <c r="C1293" s="1"/>
      <c r="D1293" s="36">
        <f>_xlfn.XLOOKUP(C1293,'Export Action'!$A$3:$A$1999,'Export Action'!$X$3:$X$1999)</f>
        <v>0</v>
      </c>
      <c r="E1293" s="1"/>
      <c r="F1293" s="1"/>
      <c r="G1293" s="68"/>
      <c r="H1293" s="71"/>
      <c r="I1293" s="71"/>
      <c r="J1293" s="1"/>
      <c r="K1293" s="1"/>
      <c r="L1293" s="1"/>
      <c r="M1293" s="5"/>
      <c r="N1293" s="5"/>
      <c r="O1293" s="5"/>
      <c r="P1293" s="31"/>
      <c r="Q1293" s="1"/>
      <c r="R1293" s="64" t="str">
        <f>IF(OR(_xlfn.XLOOKUP(C1293,'Export Action'!$A$3:$A$1999,'Export Action'!$AO$3:$AO$1999)="Communes ZRR./bassins de vie pop &gt; 50% ZRR",_xlfn.XLOOKUP(C1293,'Export Action'!$A$3:$A$1999,'Export Action'!$AO$3:$AO$1999)="Contrats de relance et de transition écologique (CRTE) rural"),"Oui","Non")</f>
        <v>Non</v>
      </c>
      <c r="S1293" s="73"/>
      <c r="T1293" s="74">
        <f t="shared" si="21"/>
        <v>79</v>
      </c>
      <c r="U1293" s="75"/>
      <c r="V1293" s="8" t="str" cm="1">
        <f t="array" ref="V1293">IF(SUMPRODUCT((Tableau13[NOM DE LA STRUCTURE]=Tableau13[[#This Row],[NOM DE LA STRUCTURE]])*Tableau13[MONTANT PROPOSE POUR L''ACTION])=0,"",SUMPRODUCT((Tableau13[NOM DE LA STRUCTURE]=Tableau13[[#This Row],[NOM DE LA STRUCTURE]])*Tableau13[MONTANT PROPOSE POUR L''ACTION]))</f>
        <v/>
      </c>
      <c r="W1293" s="79"/>
    </row>
    <row r="1294" spans="1:23" ht="33" hidden="1" customHeight="1" x14ac:dyDescent="0.25">
      <c r="A1294" s="13"/>
      <c r="B1294" s="84"/>
      <c r="C1294" s="1"/>
      <c r="D1294" s="36">
        <f>_xlfn.XLOOKUP(C1294,'Export Action'!$A$3:$A$1999,'Export Action'!$X$3:$X$1999)</f>
        <v>0</v>
      </c>
      <c r="E1294" s="1"/>
      <c r="F1294" s="1"/>
      <c r="G1294" s="68"/>
      <c r="H1294" s="71"/>
      <c r="I1294" s="71"/>
      <c r="J1294" s="1"/>
      <c r="K1294" s="1"/>
      <c r="L1294" s="1"/>
      <c r="M1294" s="5"/>
      <c r="N1294" s="5"/>
      <c r="O1294" s="5"/>
      <c r="P1294" s="31"/>
      <c r="Q1294" s="1"/>
      <c r="R1294" s="64" t="str">
        <f>IF(OR(_xlfn.XLOOKUP(C1294,'Export Action'!$A$3:$A$1999,'Export Action'!$AO$3:$AO$1999)="Communes ZRR./bassins de vie pop &gt; 50% ZRR",_xlfn.XLOOKUP(C1294,'Export Action'!$A$3:$A$1999,'Export Action'!$AO$3:$AO$1999)="Contrats de relance et de transition écologique (CRTE) rural"),"Oui","Non")</f>
        <v>Non</v>
      </c>
      <c r="S1294" s="73"/>
      <c r="T1294" s="74">
        <f t="shared" si="21"/>
        <v>79</v>
      </c>
      <c r="U1294" s="75"/>
      <c r="V1294" s="8" t="str" cm="1">
        <f t="array" ref="V1294">IF(SUMPRODUCT((Tableau13[NOM DE LA STRUCTURE]=Tableau13[[#This Row],[NOM DE LA STRUCTURE]])*Tableau13[MONTANT PROPOSE POUR L''ACTION])=0,"",SUMPRODUCT((Tableau13[NOM DE LA STRUCTURE]=Tableau13[[#This Row],[NOM DE LA STRUCTURE]])*Tableau13[MONTANT PROPOSE POUR L''ACTION]))</f>
        <v/>
      </c>
      <c r="W1294" s="79"/>
    </row>
    <row r="1295" spans="1:23" ht="33" hidden="1" customHeight="1" x14ac:dyDescent="0.25">
      <c r="A1295" s="13"/>
      <c r="B1295" s="84"/>
      <c r="C1295" s="1"/>
      <c r="D1295" s="36">
        <f>_xlfn.XLOOKUP(C1295,'Export Action'!$A$3:$A$1999,'Export Action'!$X$3:$X$1999)</f>
        <v>0</v>
      </c>
      <c r="E1295" s="1"/>
      <c r="F1295" s="1"/>
      <c r="G1295" s="68"/>
      <c r="H1295" s="71"/>
      <c r="I1295" s="71"/>
      <c r="J1295" s="1"/>
      <c r="K1295" s="1"/>
      <c r="L1295" s="1"/>
      <c r="M1295" s="5"/>
      <c r="N1295" s="5"/>
      <c r="O1295" s="5"/>
      <c r="P1295" s="31"/>
      <c r="Q1295" s="1"/>
      <c r="R1295" s="64" t="str">
        <f>IF(OR(_xlfn.XLOOKUP(C1295,'Export Action'!$A$3:$A$1999,'Export Action'!$AO$3:$AO$1999)="Communes ZRR./bassins de vie pop &gt; 50% ZRR",_xlfn.XLOOKUP(C1295,'Export Action'!$A$3:$A$1999,'Export Action'!$AO$3:$AO$1999)="Contrats de relance et de transition écologique (CRTE) rural"),"Oui","Non")</f>
        <v>Non</v>
      </c>
      <c r="S1295" s="73"/>
      <c r="T1295" s="74">
        <f t="shared" si="21"/>
        <v>79</v>
      </c>
      <c r="U1295" s="75"/>
      <c r="V1295" s="8" t="str" cm="1">
        <f t="array" ref="V1295">IF(SUMPRODUCT((Tableau13[NOM DE LA STRUCTURE]=Tableau13[[#This Row],[NOM DE LA STRUCTURE]])*Tableau13[MONTANT PROPOSE POUR L''ACTION])=0,"",SUMPRODUCT((Tableau13[NOM DE LA STRUCTURE]=Tableau13[[#This Row],[NOM DE LA STRUCTURE]])*Tableau13[MONTANT PROPOSE POUR L''ACTION]))</f>
        <v/>
      </c>
      <c r="W1295" s="79"/>
    </row>
    <row r="1296" spans="1:23" ht="33" hidden="1" customHeight="1" x14ac:dyDescent="0.25">
      <c r="A1296" s="13"/>
      <c r="B1296" s="84"/>
      <c r="C1296" s="1"/>
      <c r="D1296" s="36">
        <f>_xlfn.XLOOKUP(C1296,'Export Action'!$A$3:$A$1999,'Export Action'!$X$3:$X$1999)</f>
        <v>0</v>
      </c>
      <c r="E1296" s="1"/>
      <c r="F1296" s="1"/>
      <c r="G1296" s="68"/>
      <c r="H1296" s="71"/>
      <c r="I1296" s="71"/>
      <c r="J1296" s="1"/>
      <c r="K1296" s="1"/>
      <c r="L1296" s="1"/>
      <c r="M1296" s="5"/>
      <c r="N1296" s="5"/>
      <c r="O1296" s="5"/>
      <c r="P1296" s="31"/>
      <c r="Q1296" s="1"/>
      <c r="R1296" s="64" t="str">
        <f>IF(OR(_xlfn.XLOOKUP(C1296,'Export Action'!$A$3:$A$1999,'Export Action'!$AO$3:$AO$1999)="Communes ZRR./bassins de vie pop &gt; 50% ZRR",_xlfn.XLOOKUP(C1296,'Export Action'!$A$3:$A$1999,'Export Action'!$AO$3:$AO$1999)="Contrats de relance et de transition écologique (CRTE) rural"),"Oui","Non")</f>
        <v>Non</v>
      </c>
      <c r="S1296" s="73"/>
      <c r="T1296" s="74">
        <f t="shared" si="21"/>
        <v>79</v>
      </c>
      <c r="U1296" s="75"/>
      <c r="V1296" s="8" t="str" cm="1">
        <f t="array" ref="V1296">IF(SUMPRODUCT((Tableau13[NOM DE LA STRUCTURE]=Tableau13[[#This Row],[NOM DE LA STRUCTURE]])*Tableau13[MONTANT PROPOSE POUR L''ACTION])=0,"",SUMPRODUCT((Tableau13[NOM DE LA STRUCTURE]=Tableau13[[#This Row],[NOM DE LA STRUCTURE]])*Tableau13[MONTANT PROPOSE POUR L''ACTION]))</f>
        <v/>
      </c>
      <c r="W1296" s="79"/>
    </row>
    <row r="1297" spans="1:23" ht="33" hidden="1" customHeight="1" x14ac:dyDescent="0.25">
      <c r="A1297" s="13"/>
      <c r="B1297" s="84"/>
      <c r="C1297" s="1"/>
      <c r="D1297" s="36">
        <f>_xlfn.XLOOKUP(C1297,'Export Action'!$A$3:$A$1999,'Export Action'!$X$3:$X$1999)</f>
        <v>0</v>
      </c>
      <c r="E1297" s="1"/>
      <c r="F1297" s="1"/>
      <c r="G1297" s="68"/>
      <c r="H1297" s="71"/>
      <c r="I1297" s="71"/>
      <c r="J1297" s="1"/>
      <c r="K1297" s="1"/>
      <c r="L1297" s="1"/>
      <c r="M1297" s="5"/>
      <c r="N1297" s="5"/>
      <c r="O1297" s="5"/>
      <c r="P1297" s="31"/>
      <c r="Q1297" s="1"/>
      <c r="R1297" s="64" t="str">
        <f>IF(OR(_xlfn.XLOOKUP(C1297,'Export Action'!$A$3:$A$1999,'Export Action'!$AO$3:$AO$1999)="Communes ZRR./bassins de vie pop &gt; 50% ZRR",_xlfn.XLOOKUP(C1297,'Export Action'!$A$3:$A$1999,'Export Action'!$AO$3:$AO$1999)="Contrats de relance et de transition écologique (CRTE) rural"),"Oui","Non")</f>
        <v>Non</v>
      </c>
      <c r="S1297" s="73"/>
      <c r="T1297" s="74">
        <f t="shared" si="21"/>
        <v>79</v>
      </c>
      <c r="U1297" s="75"/>
      <c r="V1297" s="8" t="str" cm="1">
        <f t="array" ref="V1297">IF(SUMPRODUCT((Tableau13[NOM DE LA STRUCTURE]=Tableau13[[#This Row],[NOM DE LA STRUCTURE]])*Tableau13[MONTANT PROPOSE POUR L''ACTION])=0,"",SUMPRODUCT((Tableau13[NOM DE LA STRUCTURE]=Tableau13[[#This Row],[NOM DE LA STRUCTURE]])*Tableau13[MONTANT PROPOSE POUR L''ACTION]))</f>
        <v/>
      </c>
      <c r="W1297" s="79"/>
    </row>
    <row r="1298" spans="1:23" ht="33" hidden="1" customHeight="1" x14ac:dyDescent="0.25">
      <c r="A1298" s="13"/>
      <c r="B1298" s="84"/>
      <c r="C1298" s="1"/>
      <c r="D1298" s="36">
        <f>_xlfn.XLOOKUP(C1298,'Export Action'!$A$3:$A$1999,'Export Action'!$X$3:$X$1999)</f>
        <v>0</v>
      </c>
      <c r="E1298" s="1"/>
      <c r="F1298" s="1"/>
      <c r="G1298" s="68"/>
      <c r="H1298" s="71"/>
      <c r="I1298" s="71"/>
      <c r="J1298" s="1"/>
      <c r="K1298" s="1"/>
      <c r="L1298" s="1"/>
      <c r="M1298" s="5"/>
      <c r="N1298" s="5"/>
      <c r="O1298" s="5"/>
      <c r="P1298" s="31"/>
      <c r="Q1298" s="1"/>
      <c r="R1298" s="64" t="str">
        <f>IF(OR(_xlfn.XLOOKUP(C1298,'Export Action'!$A$3:$A$1999,'Export Action'!$AO$3:$AO$1999)="Communes ZRR./bassins de vie pop &gt; 50% ZRR",_xlfn.XLOOKUP(C1298,'Export Action'!$A$3:$A$1999,'Export Action'!$AO$3:$AO$1999)="Contrats de relance et de transition écologique (CRTE) rural"),"Oui","Non")</f>
        <v>Non</v>
      </c>
      <c r="S1298" s="73"/>
      <c r="T1298" s="74">
        <f t="shared" si="21"/>
        <v>79</v>
      </c>
      <c r="U1298" s="75"/>
      <c r="V1298" s="8" t="str" cm="1">
        <f t="array" ref="V1298">IF(SUMPRODUCT((Tableau13[NOM DE LA STRUCTURE]=Tableau13[[#This Row],[NOM DE LA STRUCTURE]])*Tableau13[MONTANT PROPOSE POUR L''ACTION])=0,"",SUMPRODUCT((Tableau13[NOM DE LA STRUCTURE]=Tableau13[[#This Row],[NOM DE LA STRUCTURE]])*Tableau13[MONTANT PROPOSE POUR L''ACTION]))</f>
        <v/>
      </c>
      <c r="W1298" s="79"/>
    </row>
    <row r="1299" spans="1:23" ht="33" hidden="1" customHeight="1" x14ac:dyDescent="0.25">
      <c r="A1299" s="13"/>
      <c r="B1299" s="84"/>
      <c r="C1299" s="1"/>
      <c r="D1299" s="36">
        <f>_xlfn.XLOOKUP(C1299,'Export Action'!$A$3:$A$1999,'Export Action'!$X$3:$X$1999)</f>
        <v>0</v>
      </c>
      <c r="E1299" s="1"/>
      <c r="F1299" s="1"/>
      <c r="G1299" s="68"/>
      <c r="H1299" s="71"/>
      <c r="I1299" s="71"/>
      <c r="J1299" s="1"/>
      <c r="K1299" s="1"/>
      <c r="L1299" s="1"/>
      <c r="M1299" s="5"/>
      <c r="N1299" s="5"/>
      <c r="O1299" s="5"/>
      <c r="P1299" s="31"/>
      <c r="Q1299" s="1"/>
      <c r="R1299" s="64" t="str">
        <f>IF(OR(_xlfn.XLOOKUP(C1299,'Export Action'!$A$3:$A$1999,'Export Action'!$AO$3:$AO$1999)="Communes ZRR./bassins de vie pop &gt; 50% ZRR",_xlfn.XLOOKUP(C1299,'Export Action'!$A$3:$A$1999,'Export Action'!$AO$3:$AO$1999)="Contrats de relance et de transition écologique (CRTE) rural"),"Oui","Non")</f>
        <v>Non</v>
      </c>
      <c r="S1299" s="73"/>
      <c r="T1299" s="74">
        <f t="shared" si="21"/>
        <v>79</v>
      </c>
      <c r="U1299" s="75"/>
      <c r="V1299" s="8" t="str" cm="1">
        <f t="array" ref="V1299">IF(SUMPRODUCT((Tableau13[NOM DE LA STRUCTURE]=Tableau13[[#This Row],[NOM DE LA STRUCTURE]])*Tableau13[MONTANT PROPOSE POUR L''ACTION])=0,"",SUMPRODUCT((Tableau13[NOM DE LA STRUCTURE]=Tableau13[[#This Row],[NOM DE LA STRUCTURE]])*Tableau13[MONTANT PROPOSE POUR L''ACTION]))</f>
        <v/>
      </c>
      <c r="W1299" s="79"/>
    </row>
    <row r="1300" spans="1:23" ht="33" hidden="1" customHeight="1" x14ac:dyDescent="0.25">
      <c r="A1300" s="13"/>
      <c r="B1300" s="84"/>
      <c r="C1300" s="1"/>
      <c r="D1300" s="36">
        <f>_xlfn.XLOOKUP(C1300,'Export Action'!$A$3:$A$1999,'Export Action'!$X$3:$X$1999)</f>
        <v>0</v>
      </c>
      <c r="E1300" s="1"/>
      <c r="F1300" s="1"/>
      <c r="G1300" s="68"/>
      <c r="H1300" s="71"/>
      <c r="I1300" s="71"/>
      <c r="J1300" s="1"/>
      <c r="K1300" s="1"/>
      <c r="L1300" s="1"/>
      <c r="M1300" s="5"/>
      <c r="N1300" s="5"/>
      <c r="O1300" s="5"/>
      <c r="P1300" s="31"/>
      <c r="Q1300" s="1"/>
      <c r="R1300" s="64" t="str">
        <f>IF(OR(_xlfn.XLOOKUP(C1300,'Export Action'!$A$3:$A$1999,'Export Action'!$AO$3:$AO$1999)="Communes ZRR./bassins de vie pop &gt; 50% ZRR",_xlfn.XLOOKUP(C1300,'Export Action'!$A$3:$A$1999,'Export Action'!$AO$3:$AO$1999)="Contrats de relance et de transition écologique (CRTE) rural"),"Oui","Non")</f>
        <v>Non</v>
      </c>
      <c r="S1300" s="73"/>
      <c r="T1300" s="74">
        <f t="shared" si="21"/>
        <v>79</v>
      </c>
      <c r="U1300" s="75"/>
      <c r="V1300" s="8" t="str" cm="1">
        <f t="array" ref="V1300">IF(SUMPRODUCT((Tableau13[NOM DE LA STRUCTURE]=Tableau13[[#This Row],[NOM DE LA STRUCTURE]])*Tableau13[MONTANT PROPOSE POUR L''ACTION])=0,"",SUMPRODUCT((Tableau13[NOM DE LA STRUCTURE]=Tableau13[[#This Row],[NOM DE LA STRUCTURE]])*Tableau13[MONTANT PROPOSE POUR L''ACTION]))</f>
        <v/>
      </c>
      <c r="W1300" s="79"/>
    </row>
    <row r="1301" spans="1:23" ht="33" hidden="1" customHeight="1" x14ac:dyDescent="0.25">
      <c r="A1301" s="13"/>
      <c r="B1301" s="84"/>
      <c r="C1301" s="1"/>
      <c r="D1301" s="36">
        <f>_xlfn.XLOOKUP(C1301,'Export Action'!$A$3:$A$1999,'Export Action'!$X$3:$X$1999)</f>
        <v>0</v>
      </c>
      <c r="E1301" s="1"/>
      <c r="F1301" s="1"/>
      <c r="G1301" s="68"/>
      <c r="H1301" s="71"/>
      <c r="I1301" s="71"/>
      <c r="J1301" s="1"/>
      <c r="K1301" s="1"/>
      <c r="L1301" s="1"/>
      <c r="M1301" s="5"/>
      <c r="N1301" s="5"/>
      <c r="O1301" s="5"/>
      <c r="P1301" s="31"/>
      <c r="Q1301" s="1"/>
      <c r="R1301" s="64" t="str">
        <f>IF(OR(_xlfn.XLOOKUP(C1301,'Export Action'!$A$3:$A$1999,'Export Action'!$AO$3:$AO$1999)="Communes ZRR./bassins de vie pop &gt; 50% ZRR",_xlfn.XLOOKUP(C1301,'Export Action'!$A$3:$A$1999,'Export Action'!$AO$3:$AO$1999)="Contrats de relance et de transition écologique (CRTE) rural"),"Oui","Non")</f>
        <v>Non</v>
      </c>
      <c r="S1301" s="73"/>
      <c r="T1301" s="74">
        <f t="shared" si="21"/>
        <v>79</v>
      </c>
      <c r="U1301" s="75"/>
      <c r="V1301" s="8" t="str" cm="1">
        <f t="array" ref="V1301">IF(SUMPRODUCT((Tableau13[NOM DE LA STRUCTURE]=Tableau13[[#This Row],[NOM DE LA STRUCTURE]])*Tableau13[MONTANT PROPOSE POUR L''ACTION])=0,"",SUMPRODUCT((Tableau13[NOM DE LA STRUCTURE]=Tableau13[[#This Row],[NOM DE LA STRUCTURE]])*Tableau13[MONTANT PROPOSE POUR L''ACTION]))</f>
        <v/>
      </c>
      <c r="W1301" s="79"/>
    </row>
    <row r="1302" spans="1:23" ht="33" hidden="1" customHeight="1" x14ac:dyDescent="0.25">
      <c r="A1302" s="13"/>
      <c r="B1302" s="84"/>
      <c r="C1302" s="1"/>
      <c r="D1302" s="36">
        <f>_xlfn.XLOOKUP(C1302,'Export Action'!$A$3:$A$1999,'Export Action'!$X$3:$X$1999)</f>
        <v>0</v>
      </c>
      <c r="E1302" s="1"/>
      <c r="F1302" s="1"/>
      <c r="G1302" s="68"/>
      <c r="H1302" s="71"/>
      <c r="I1302" s="71"/>
      <c r="J1302" s="1"/>
      <c r="K1302" s="1"/>
      <c r="L1302" s="1"/>
      <c r="M1302" s="5"/>
      <c r="N1302" s="5"/>
      <c r="O1302" s="5"/>
      <c r="P1302" s="31"/>
      <c r="Q1302" s="1"/>
      <c r="R1302" s="64" t="str">
        <f>IF(OR(_xlfn.XLOOKUP(C1302,'Export Action'!$A$3:$A$1999,'Export Action'!$AO$3:$AO$1999)="Communes ZRR./bassins de vie pop &gt; 50% ZRR",_xlfn.XLOOKUP(C1302,'Export Action'!$A$3:$A$1999,'Export Action'!$AO$3:$AO$1999)="Contrats de relance et de transition écologique (CRTE) rural"),"Oui","Non")</f>
        <v>Non</v>
      </c>
      <c r="S1302" s="73"/>
      <c r="T1302" s="74">
        <f t="shared" si="21"/>
        <v>79</v>
      </c>
      <c r="U1302" s="75"/>
      <c r="V1302" s="8" t="str" cm="1">
        <f t="array" ref="V1302">IF(SUMPRODUCT((Tableau13[NOM DE LA STRUCTURE]=Tableau13[[#This Row],[NOM DE LA STRUCTURE]])*Tableau13[MONTANT PROPOSE POUR L''ACTION])=0,"",SUMPRODUCT((Tableau13[NOM DE LA STRUCTURE]=Tableau13[[#This Row],[NOM DE LA STRUCTURE]])*Tableau13[MONTANT PROPOSE POUR L''ACTION]))</f>
        <v/>
      </c>
      <c r="W1302" s="79"/>
    </row>
    <row r="1303" spans="1:23" ht="33" hidden="1" customHeight="1" x14ac:dyDescent="0.25">
      <c r="A1303" s="13"/>
      <c r="B1303" s="84"/>
      <c r="C1303" s="1"/>
      <c r="D1303" s="36">
        <f>_xlfn.XLOOKUP(C1303,'Export Action'!$A$3:$A$1999,'Export Action'!$X$3:$X$1999)</f>
        <v>0</v>
      </c>
      <c r="E1303" s="1"/>
      <c r="F1303" s="1"/>
      <c r="G1303" s="68"/>
      <c r="H1303" s="71"/>
      <c r="I1303" s="71"/>
      <c r="J1303" s="1"/>
      <c r="K1303" s="1"/>
      <c r="L1303" s="1"/>
      <c r="M1303" s="5"/>
      <c r="N1303" s="5"/>
      <c r="O1303" s="5"/>
      <c r="P1303" s="31"/>
      <c r="Q1303" s="1"/>
      <c r="R1303" s="64" t="str">
        <f>IF(OR(_xlfn.XLOOKUP(C1303,'Export Action'!$A$3:$A$1999,'Export Action'!$AO$3:$AO$1999)="Communes ZRR./bassins de vie pop &gt; 50% ZRR",_xlfn.XLOOKUP(C1303,'Export Action'!$A$3:$A$1999,'Export Action'!$AO$3:$AO$1999)="Contrats de relance et de transition écologique (CRTE) rural"),"Oui","Non")</f>
        <v>Non</v>
      </c>
      <c r="S1303" s="73"/>
      <c r="T1303" s="74">
        <f t="shared" si="21"/>
        <v>79</v>
      </c>
      <c r="U1303" s="75"/>
      <c r="V1303" s="8" t="str" cm="1">
        <f t="array" ref="V1303">IF(SUMPRODUCT((Tableau13[NOM DE LA STRUCTURE]=Tableau13[[#This Row],[NOM DE LA STRUCTURE]])*Tableau13[MONTANT PROPOSE POUR L''ACTION])=0,"",SUMPRODUCT((Tableau13[NOM DE LA STRUCTURE]=Tableau13[[#This Row],[NOM DE LA STRUCTURE]])*Tableau13[MONTANT PROPOSE POUR L''ACTION]))</f>
        <v/>
      </c>
      <c r="W1303" s="79"/>
    </row>
    <row r="1304" spans="1:23" ht="33" hidden="1" customHeight="1" x14ac:dyDescent="0.25">
      <c r="A1304" s="13"/>
      <c r="B1304" s="84"/>
      <c r="C1304" s="1"/>
      <c r="D1304" s="36">
        <f>_xlfn.XLOOKUP(C1304,'Export Action'!$A$3:$A$1999,'Export Action'!$X$3:$X$1999)</f>
        <v>0</v>
      </c>
      <c r="E1304" s="1"/>
      <c r="F1304" s="1"/>
      <c r="G1304" s="68"/>
      <c r="H1304" s="71"/>
      <c r="I1304" s="71"/>
      <c r="J1304" s="1"/>
      <c r="K1304" s="1"/>
      <c r="L1304" s="1"/>
      <c r="M1304" s="5"/>
      <c r="N1304" s="5"/>
      <c r="O1304" s="5"/>
      <c r="P1304" s="31"/>
      <c r="Q1304" s="1"/>
      <c r="R1304" s="64" t="str">
        <f>IF(OR(_xlfn.XLOOKUP(C1304,'Export Action'!$A$3:$A$1999,'Export Action'!$AO$3:$AO$1999)="Communes ZRR./bassins de vie pop &gt; 50% ZRR",_xlfn.XLOOKUP(C1304,'Export Action'!$A$3:$A$1999,'Export Action'!$AO$3:$AO$1999)="Contrats de relance et de transition écologique (CRTE) rural"),"Oui","Non")</f>
        <v>Non</v>
      </c>
      <c r="S1304" s="73"/>
      <c r="T1304" s="74">
        <f t="shared" si="21"/>
        <v>79</v>
      </c>
      <c r="U1304" s="75"/>
      <c r="V1304" s="8" t="str" cm="1">
        <f t="array" ref="V1304">IF(SUMPRODUCT((Tableau13[NOM DE LA STRUCTURE]=Tableau13[[#This Row],[NOM DE LA STRUCTURE]])*Tableau13[MONTANT PROPOSE POUR L''ACTION])=0,"",SUMPRODUCT((Tableau13[NOM DE LA STRUCTURE]=Tableau13[[#This Row],[NOM DE LA STRUCTURE]])*Tableau13[MONTANT PROPOSE POUR L''ACTION]))</f>
        <v/>
      </c>
      <c r="W1304" s="79"/>
    </row>
    <row r="1305" spans="1:23" ht="33" hidden="1" customHeight="1" x14ac:dyDescent="0.25">
      <c r="A1305" s="13"/>
      <c r="B1305" s="84"/>
      <c r="C1305" s="1"/>
      <c r="D1305" s="36">
        <f>_xlfn.XLOOKUP(C1305,'Export Action'!$A$3:$A$1999,'Export Action'!$X$3:$X$1999)</f>
        <v>0</v>
      </c>
      <c r="E1305" s="1"/>
      <c r="F1305" s="1"/>
      <c r="G1305" s="68"/>
      <c r="H1305" s="71"/>
      <c r="I1305" s="71"/>
      <c r="J1305" s="1"/>
      <c r="K1305" s="1"/>
      <c r="L1305" s="1"/>
      <c r="M1305" s="5"/>
      <c r="N1305" s="5"/>
      <c r="O1305" s="5"/>
      <c r="P1305" s="31"/>
      <c r="Q1305" s="1"/>
      <c r="R1305" s="64" t="str">
        <f>IF(OR(_xlfn.XLOOKUP(C1305,'Export Action'!$A$3:$A$1999,'Export Action'!$AO$3:$AO$1999)="Communes ZRR./bassins de vie pop &gt; 50% ZRR",_xlfn.XLOOKUP(C1305,'Export Action'!$A$3:$A$1999,'Export Action'!$AO$3:$AO$1999)="Contrats de relance et de transition écologique (CRTE) rural"),"Oui","Non")</f>
        <v>Non</v>
      </c>
      <c r="S1305" s="73"/>
      <c r="T1305" s="74">
        <f t="shared" si="21"/>
        <v>79</v>
      </c>
      <c r="U1305" s="75"/>
      <c r="V1305" s="8" t="str" cm="1">
        <f t="array" ref="V1305">IF(SUMPRODUCT((Tableau13[NOM DE LA STRUCTURE]=Tableau13[[#This Row],[NOM DE LA STRUCTURE]])*Tableau13[MONTANT PROPOSE POUR L''ACTION])=0,"",SUMPRODUCT((Tableau13[NOM DE LA STRUCTURE]=Tableau13[[#This Row],[NOM DE LA STRUCTURE]])*Tableau13[MONTANT PROPOSE POUR L''ACTION]))</f>
        <v/>
      </c>
      <c r="W1305" s="79"/>
    </row>
    <row r="1306" spans="1:23" ht="33" hidden="1" customHeight="1" x14ac:dyDescent="0.25">
      <c r="A1306" s="13"/>
      <c r="B1306" s="84"/>
      <c r="C1306" s="1"/>
      <c r="D1306" s="36">
        <f>_xlfn.XLOOKUP(C1306,'Export Action'!$A$3:$A$1999,'Export Action'!$X$3:$X$1999)</f>
        <v>0</v>
      </c>
      <c r="E1306" s="1"/>
      <c r="F1306" s="1"/>
      <c r="G1306" s="68"/>
      <c r="H1306" s="71"/>
      <c r="I1306" s="71"/>
      <c r="J1306" s="1"/>
      <c r="K1306" s="1"/>
      <c r="L1306" s="1"/>
      <c r="M1306" s="5"/>
      <c r="N1306" s="5"/>
      <c r="O1306" s="5"/>
      <c r="P1306" s="31"/>
      <c r="Q1306" s="1"/>
      <c r="R1306" s="64" t="str">
        <f>IF(OR(_xlfn.XLOOKUP(C1306,'Export Action'!$A$3:$A$1999,'Export Action'!$AO$3:$AO$1999)="Communes ZRR./bassins de vie pop &gt; 50% ZRR",_xlfn.XLOOKUP(C1306,'Export Action'!$A$3:$A$1999,'Export Action'!$AO$3:$AO$1999)="Contrats de relance et de transition écologique (CRTE) rural"),"Oui","Non")</f>
        <v>Non</v>
      </c>
      <c r="S1306" s="73"/>
      <c r="T1306" s="74">
        <f t="shared" si="21"/>
        <v>79</v>
      </c>
      <c r="U1306" s="75"/>
      <c r="V1306" s="8" t="str" cm="1">
        <f t="array" ref="V1306">IF(SUMPRODUCT((Tableau13[NOM DE LA STRUCTURE]=Tableau13[[#This Row],[NOM DE LA STRUCTURE]])*Tableau13[MONTANT PROPOSE POUR L''ACTION])=0,"",SUMPRODUCT((Tableau13[NOM DE LA STRUCTURE]=Tableau13[[#This Row],[NOM DE LA STRUCTURE]])*Tableau13[MONTANT PROPOSE POUR L''ACTION]))</f>
        <v/>
      </c>
      <c r="W1306" s="79"/>
    </row>
    <row r="1307" spans="1:23" ht="33" hidden="1" customHeight="1" x14ac:dyDescent="0.25">
      <c r="A1307" s="13"/>
      <c r="B1307" s="84"/>
      <c r="C1307" s="1"/>
      <c r="D1307" s="36">
        <f>_xlfn.XLOOKUP(C1307,'Export Action'!$A$3:$A$1999,'Export Action'!$X$3:$X$1999)</f>
        <v>0</v>
      </c>
      <c r="E1307" s="1"/>
      <c r="F1307" s="1"/>
      <c r="G1307" s="68"/>
      <c r="H1307" s="71"/>
      <c r="I1307" s="71"/>
      <c r="J1307" s="1"/>
      <c r="K1307" s="1"/>
      <c r="L1307" s="1"/>
      <c r="M1307" s="5"/>
      <c r="N1307" s="5"/>
      <c r="O1307" s="5"/>
      <c r="P1307" s="31"/>
      <c r="Q1307" s="1"/>
      <c r="R1307" s="64" t="str">
        <f>IF(OR(_xlfn.XLOOKUP(C1307,'Export Action'!$A$3:$A$1999,'Export Action'!$AO$3:$AO$1999)="Communes ZRR./bassins de vie pop &gt; 50% ZRR",_xlfn.XLOOKUP(C1307,'Export Action'!$A$3:$A$1999,'Export Action'!$AO$3:$AO$1999)="Contrats de relance et de transition écologique (CRTE) rural"),"Oui","Non")</f>
        <v>Non</v>
      </c>
      <c r="S1307" s="73"/>
      <c r="T1307" s="74">
        <f t="shared" si="21"/>
        <v>79</v>
      </c>
      <c r="U1307" s="75"/>
      <c r="V1307" s="8" t="str" cm="1">
        <f t="array" ref="V1307">IF(SUMPRODUCT((Tableau13[NOM DE LA STRUCTURE]=Tableau13[[#This Row],[NOM DE LA STRUCTURE]])*Tableau13[MONTANT PROPOSE POUR L''ACTION])=0,"",SUMPRODUCT((Tableau13[NOM DE LA STRUCTURE]=Tableau13[[#This Row],[NOM DE LA STRUCTURE]])*Tableau13[MONTANT PROPOSE POUR L''ACTION]))</f>
        <v/>
      </c>
      <c r="W1307" s="79"/>
    </row>
    <row r="1308" spans="1:23" ht="33" hidden="1" customHeight="1" x14ac:dyDescent="0.25">
      <c r="A1308" s="13"/>
      <c r="B1308" s="84"/>
      <c r="C1308" s="1"/>
      <c r="D1308" s="36">
        <f>_xlfn.XLOOKUP(C1308,'Export Action'!$A$3:$A$1999,'Export Action'!$X$3:$X$1999)</f>
        <v>0</v>
      </c>
      <c r="E1308" s="1"/>
      <c r="F1308" s="1"/>
      <c r="G1308" s="68"/>
      <c r="H1308" s="71"/>
      <c r="I1308" s="71"/>
      <c r="J1308" s="1"/>
      <c r="K1308" s="1"/>
      <c r="L1308" s="1"/>
      <c r="M1308" s="5"/>
      <c r="N1308" s="5"/>
      <c r="O1308" s="5"/>
      <c r="P1308" s="31"/>
      <c r="Q1308" s="1"/>
      <c r="R1308" s="64" t="str">
        <f>IF(OR(_xlfn.XLOOKUP(C1308,'Export Action'!$A$3:$A$1999,'Export Action'!$AO$3:$AO$1999)="Communes ZRR./bassins de vie pop &gt; 50% ZRR",_xlfn.XLOOKUP(C1308,'Export Action'!$A$3:$A$1999,'Export Action'!$AO$3:$AO$1999)="Contrats de relance et de transition écologique (CRTE) rural"),"Oui","Non")</f>
        <v>Non</v>
      </c>
      <c r="S1308" s="73"/>
      <c r="T1308" s="74">
        <f t="shared" ref="T1308:T1371" si="22">IF(A1308=A1307,T1307,T1307+1)</f>
        <v>79</v>
      </c>
      <c r="U1308" s="75"/>
      <c r="V1308" s="8" t="str" cm="1">
        <f t="array" ref="V1308">IF(SUMPRODUCT((Tableau13[NOM DE LA STRUCTURE]=Tableau13[[#This Row],[NOM DE LA STRUCTURE]])*Tableau13[MONTANT PROPOSE POUR L''ACTION])=0,"",SUMPRODUCT((Tableau13[NOM DE LA STRUCTURE]=Tableau13[[#This Row],[NOM DE LA STRUCTURE]])*Tableau13[MONTANT PROPOSE POUR L''ACTION]))</f>
        <v/>
      </c>
      <c r="W1308" s="79"/>
    </row>
    <row r="1309" spans="1:23" ht="33" hidden="1" customHeight="1" x14ac:dyDescent="0.25">
      <c r="A1309" s="13"/>
      <c r="B1309" s="84"/>
      <c r="C1309" s="1"/>
      <c r="D1309" s="36">
        <f>_xlfn.XLOOKUP(C1309,'Export Action'!$A$3:$A$1999,'Export Action'!$X$3:$X$1999)</f>
        <v>0</v>
      </c>
      <c r="E1309" s="1"/>
      <c r="F1309" s="1"/>
      <c r="G1309" s="68"/>
      <c r="H1309" s="71"/>
      <c r="I1309" s="71"/>
      <c r="J1309" s="1"/>
      <c r="K1309" s="1"/>
      <c r="L1309" s="1"/>
      <c r="M1309" s="5"/>
      <c r="N1309" s="5"/>
      <c r="O1309" s="5"/>
      <c r="P1309" s="31"/>
      <c r="Q1309" s="1"/>
      <c r="R1309" s="64" t="str">
        <f>IF(OR(_xlfn.XLOOKUP(C1309,'Export Action'!$A$3:$A$1999,'Export Action'!$AO$3:$AO$1999)="Communes ZRR./bassins de vie pop &gt; 50% ZRR",_xlfn.XLOOKUP(C1309,'Export Action'!$A$3:$A$1999,'Export Action'!$AO$3:$AO$1999)="Contrats de relance et de transition écologique (CRTE) rural"),"Oui","Non")</f>
        <v>Non</v>
      </c>
      <c r="S1309" s="73"/>
      <c r="T1309" s="74">
        <f t="shared" si="22"/>
        <v>79</v>
      </c>
      <c r="U1309" s="75"/>
      <c r="V1309" s="8" t="str" cm="1">
        <f t="array" ref="V1309">IF(SUMPRODUCT((Tableau13[NOM DE LA STRUCTURE]=Tableau13[[#This Row],[NOM DE LA STRUCTURE]])*Tableau13[MONTANT PROPOSE POUR L''ACTION])=0,"",SUMPRODUCT((Tableau13[NOM DE LA STRUCTURE]=Tableau13[[#This Row],[NOM DE LA STRUCTURE]])*Tableau13[MONTANT PROPOSE POUR L''ACTION]))</f>
        <v/>
      </c>
      <c r="W1309" s="79"/>
    </row>
    <row r="1310" spans="1:23" ht="33" hidden="1" customHeight="1" x14ac:dyDescent="0.25">
      <c r="A1310" s="13"/>
      <c r="B1310" s="84"/>
      <c r="C1310" s="1"/>
      <c r="D1310" s="36">
        <f>_xlfn.XLOOKUP(C1310,'Export Action'!$A$3:$A$1999,'Export Action'!$X$3:$X$1999)</f>
        <v>0</v>
      </c>
      <c r="E1310" s="1"/>
      <c r="F1310" s="1"/>
      <c r="G1310" s="68"/>
      <c r="H1310" s="71"/>
      <c r="I1310" s="71"/>
      <c r="J1310" s="1"/>
      <c r="K1310" s="1"/>
      <c r="L1310" s="1"/>
      <c r="M1310" s="5"/>
      <c r="N1310" s="5"/>
      <c r="O1310" s="5"/>
      <c r="P1310" s="31"/>
      <c r="Q1310" s="1"/>
      <c r="R1310" s="64" t="str">
        <f>IF(OR(_xlfn.XLOOKUP(C1310,'Export Action'!$A$3:$A$1999,'Export Action'!$AO$3:$AO$1999)="Communes ZRR./bassins de vie pop &gt; 50% ZRR",_xlfn.XLOOKUP(C1310,'Export Action'!$A$3:$A$1999,'Export Action'!$AO$3:$AO$1999)="Contrats de relance et de transition écologique (CRTE) rural"),"Oui","Non")</f>
        <v>Non</v>
      </c>
      <c r="S1310" s="73"/>
      <c r="T1310" s="74">
        <f t="shared" si="22"/>
        <v>79</v>
      </c>
      <c r="U1310" s="75"/>
      <c r="V1310" s="8" t="str" cm="1">
        <f t="array" ref="V1310">IF(SUMPRODUCT((Tableau13[NOM DE LA STRUCTURE]=Tableau13[[#This Row],[NOM DE LA STRUCTURE]])*Tableau13[MONTANT PROPOSE POUR L''ACTION])=0,"",SUMPRODUCT((Tableau13[NOM DE LA STRUCTURE]=Tableau13[[#This Row],[NOM DE LA STRUCTURE]])*Tableau13[MONTANT PROPOSE POUR L''ACTION]))</f>
        <v/>
      </c>
      <c r="W1310" s="79"/>
    </row>
    <row r="1311" spans="1:23" ht="33" hidden="1" customHeight="1" x14ac:dyDescent="0.25">
      <c r="A1311" s="13"/>
      <c r="B1311" s="84"/>
      <c r="C1311" s="1"/>
      <c r="D1311" s="36">
        <f>_xlfn.XLOOKUP(C1311,'Export Action'!$A$3:$A$1999,'Export Action'!$X$3:$X$1999)</f>
        <v>0</v>
      </c>
      <c r="E1311" s="1"/>
      <c r="F1311" s="1"/>
      <c r="G1311" s="68"/>
      <c r="H1311" s="71"/>
      <c r="I1311" s="71"/>
      <c r="J1311" s="1"/>
      <c r="K1311" s="1"/>
      <c r="L1311" s="1"/>
      <c r="M1311" s="5"/>
      <c r="N1311" s="5"/>
      <c r="O1311" s="5"/>
      <c r="P1311" s="31"/>
      <c r="Q1311" s="1"/>
      <c r="R1311" s="64" t="str">
        <f>IF(OR(_xlfn.XLOOKUP(C1311,'Export Action'!$A$3:$A$1999,'Export Action'!$AO$3:$AO$1999)="Communes ZRR./bassins de vie pop &gt; 50% ZRR",_xlfn.XLOOKUP(C1311,'Export Action'!$A$3:$A$1999,'Export Action'!$AO$3:$AO$1999)="Contrats de relance et de transition écologique (CRTE) rural"),"Oui","Non")</f>
        <v>Non</v>
      </c>
      <c r="S1311" s="73"/>
      <c r="T1311" s="74">
        <f t="shared" si="22"/>
        <v>79</v>
      </c>
      <c r="U1311" s="75"/>
      <c r="V1311" s="8" t="str" cm="1">
        <f t="array" ref="V1311">IF(SUMPRODUCT((Tableau13[NOM DE LA STRUCTURE]=Tableau13[[#This Row],[NOM DE LA STRUCTURE]])*Tableau13[MONTANT PROPOSE POUR L''ACTION])=0,"",SUMPRODUCT((Tableau13[NOM DE LA STRUCTURE]=Tableau13[[#This Row],[NOM DE LA STRUCTURE]])*Tableau13[MONTANT PROPOSE POUR L''ACTION]))</f>
        <v/>
      </c>
      <c r="W1311" s="79"/>
    </row>
    <row r="1312" spans="1:23" ht="33" hidden="1" customHeight="1" x14ac:dyDescent="0.25">
      <c r="A1312" s="13"/>
      <c r="B1312" s="84"/>
      <c r="C1312" s="1"/>
      <c r="D1312" s="36">
        <f>_xlfn.XLOOKUP(C1312,'Export Action'!$A$3:$A$1999,'Export Action'!$X$3:$X$1999)</f>
        <v>0</v>
      </c>
      <c r="E1312" s="1"/>
      <c r="F1312" s="1"/>
      <c r="G1312" s="68"/>
      <c r="H1312" s="71"/>
      <c r="I1312" s="71"/>
      <c r="J1312" s="1"/>
      <c r="K1312" s="1"/>
      <c r="L1312" s="1"/>
      <c r="M1312" s="5"/>
      <c r="N1312" s="5"/>
      <c r="O1312" s="5"/>
      <c r="P1312" s="31"/>
      <c r="Q1312" s="1"/>
      <c r="R1312" s="64" t="str">
        <f>IF(OR(_xlfn.XLOOKUP(C1312,'Export Action'!$A$3:$A$1999,'Export Action'!$AO$3:$AO$1999)="Communes ZRR./bassins de vie pop &gt; 50% ZRR",_xlfn.XLOOKUP(C1312,'Export Action'!$A$3:$A$1999,'Export Action'!$AO$3:$AO$1999)="Contrats de relance et de transition écologique (CRTE) rural"),"Oui","Non")</f>
        <v>Non</v>
      </c>
      <c r="S1312" s="73"/>
      <c r="T1312" s="74">
        <f t="shared" si="22"/>
        <v>79</v>
      </c>
      <c r="U1312" s="75"/>
      <c r="V1312" s="8" t="str" cm="1">
        <f t="array" ref="V1312">IF(SUMPRODUCT((Tableau13[NOM DE LA STRUCTURE]=Tableau13[[#This Row],[NOM DE LA STRUCTURE]])*Tableau13[MONTANT PROPOSE POUR L''ACTION])=0,"",SUMPRODUCT((Tableau13[NOM DE LA STRUCTURE]=Tableau13[[#This Row],[NOM DE LA STRUCTURE]])*Tableau13[MONTANT PROPOSE POUR L''ACTION]))</f>
        <v/>
      </c>
      <c r="W1312" s="79"/>
    </row>
    <row r="1313" spans="1:23" ht="33" hidden="1" customHeight="1" x14ac:dyDescent="0.25">
      <c r="A1313" s="13"/>
      <c r="B1313" s="84"/>
      <c r="C1313" s="1"/>
      <c r="D1313" s="36">
        <f>_xlfn.XLOOKUP(C1313,'Export Action'!$A$3:$A$1999,'Export Action'!$X$3:$X$1999)</f>
        <v>0</v>
      </c>
      <c r="E1313" s="1"/>
      <c r="F1313" s="1"/>
      <c r="G1313" s="68"/>
      <c r="H1313" s="71"/>
      <c r="I1313" s="71"/>
      <c r="J1313" s="1"/>
      <c r="K1313" s="1"/>
      <c r="L1313" s="1"/>
      <c r="M1313" s="5"/>
      <c r="N1313" s="5"/>
      <c r="O1313" s="5"/>
      <c r="P1313" s="31"/>
      <c r="Q1313" s="1"/>
      <c r="R1313" s="64" t="str">
        <f>IF(OR(_xlfn.XLOOKUP(C1313,'Export Action'!$A$3:$A$1999,'Export Action'!$AO$3:$AO$1999)="Communes ZRR./bassins de vie pop &gt; 50% ZRR",_xlfn.XLOOKUP(C1313,'Export Action'!$A$3:$A$1999,'Export Action'!$AO$3:$AO$1999)="Contrats de relance et de transition écologique (CRTE) rural"),"Oui","Non")</f>
        <v>Non</v>
      </c>
      <c r="S1313" s="73"/>
      <c r="T1313" s="74">
        <f t="shared" si="22"/>
        <v>79</v>
      </c>
      <c r="U1313" s="75"/>
      <c r="V1313" s="8" t="str" cm="1">
        <f t="array" ref="V1313">IF(SUMPRODUCT((Tableau13[NOM DE LA STRUCTURE]=Tableau13[[#This Row],[NOM DE LA STRUCTURE]])*Tableau13[MONTANT PROPOSE POUR L''ACTION])=0,"",SUMPRODUCT((Tableau13[NOM DE LA STRUCTURE]=Tableau13[[#This Row],[NOM DE LA STRUCTURE]])*Tableau13[MONTANT PROPOSE POUR L''ACTION]))</f>
        <v/>
      </c>
      <c r="W1313" s="79"/>
    </row>
    <row r="1314" spans="1:23" ht="33" hidden="1" customHeight="1" x14ac:dyDescent="0.25">
      <c r="A1314" s="13"/>
      <c r="B1314" s="84"/>
      <c r="C1314" s="1"/>
      <c r="D1314" s="36">
        <f>_xlfn.XLOOKUP(C1314,'Export Action'!$A$3:$A$1999,'Export Action'!$X$3:$X$1999)</f>
        <v>0</v>
      </c>
      <c r="E1314" s="1"/>
      <c r="F1314" s="1"/>
      <c r="G1314" s="68"/>
      <c r="H1314" s="71"/>
      <c r="I1314" s="71"/>
      <c r="J1314" s="1"/>
      <c r="K1314" s="1"/>
      <c r="L1314" s="1"/>
      <c r="M1314" s="5"/>
      <c r="N1314" s="5"/>
      <c r="O1314" s="5"/>
      <c r="P1314" s="31"/>
      <c r="Q1314" s="1"/>
      <c r="R1314" s="64" t="str">
        <f>IF(OR(_xlfn.XLOOKUP(C1314,'Export Action'!$A$3:$A$1999,'Export Action'!$AO$3:$AO$1999)="Communes ZRR./bassins de vie pop &gt; 50% ZRR",_xlfn.XLOOKUP(C1314,'Export Action'!$A$3:$A$1999,'Export Action'!$AO$3:$AO$1999)="Contrats de relance et de transition écologique (CRTE) rural"),"Oui","Non")</f>
        <v>Non</v>
      </c>
      <c r="S1314" s="73"/>
      <c r="T1314" s="74">
        <f t="shared" si="22"/>
        <v>79</v>
      </c>
      <c r="U1314" s="75"/>
      <c r="V1314" s="8" t="str" cm="1">
        <f t="array" ref="V1314">IF(SUMPRODUCT((Tableau13[NOM DE LA STRUCTURE]=Tableau13[[#This Row],[NOM DE LA STRUCTURE]])*Tableau13[MONTANT PROPOSE POUR L''ACTION])=0,"",SUMPRODUCT((Tableau13[NOM DE LA STRUCTURE]=Tableau13[[#This Row],[NOM DE LA STRUCTURE]])*Tableau13[MONTANT PROPOSE POUR L''ACTION]))</f>
        <v/>
      </c>
      <c r="W1314" s="79"/>
    </row>
    <row r="1315" spans="1:23" ht="33" hidden="1" customHeight="1" x14ac:dyDescent="0.25">
      <c r="A1315" s="13"/>
      <c r="B1315" s="84"/>
      <c r="C1315" s="1"/>
      <c r="D1315" s="36">
        <f>_xlfn.XLOOKUP(C1315,'Export Action'!$A$3:$A$1999,'Export Action'!$X$3:$X$1999)</f>
        <v>0</v>
      </c>
      <c r="E1315" s="1"/>
      <c r="F1315" s="1"/>
      <c r="G1315" s="68"/>
      <c r="H1315" s="71"/>
      <c r="I1315" s="71"/>
      <c r="J1315" s="1"/>
      <c r="K1315" s="1"/>
      <c r="L1315" s="1"/>
      <c r="M1315" s="5"/>
      <c r="N1315" s="5"/>
      <c r="O1315" s="5"/>
      <c r="P1315" s="31"/>
      <c r="Q1315" s="1"/>
      <c r="R1315" s="64" t="str">
        <f>IF(OR(_xlfn.XLOOKUP(C1315,'Export Action'!$A$3:$A$1999,'Export Action'!$AO$3:$AO$1999)="Communes ZRR./bassins de vie pop &gt; 50% ZRR",_xlfn.XLOOKUP(C1315,'Export Action'!$A$3:$A$1999,'Export Action'!$AO$3:$AO$1999)="Contrats de relance et de transition écologique (CRTE) rural"),"Oui","Non")</f>
        <v>Non</v>
      </c>
      <c r="S1315" s="73"/>
      <c r="T1315" s="74">
        <f t="shared" si="22"/>
        <v>79</v>
      </c>
      <c r="U1315" s="75"/>
      <c r="V1315" s="8" t="str" cm="1">
        <f t="array" ref="V1315">IF(SUMPRODUCT((Tableau13[NOM DE LA STRUCTURE]=Tableau13[[#This Row],[NOM DE LA STRUCTURE]])*Tableau13[MONTANT PROPOSE POUR L''ACTION])=0,"",SUMPRODUCT((Tableau13[NOM DE LA STRUCTURE]=Tableau13[[#This Row],[NOM DE LA STRUCTURE]])*Tableau13[MONTANT PROPOSE POUR L''ACTION]))</f>
        <v/>
      </c>
      <c r="W1315" s="79"/>
    </row>
    <row r="1316" spans="1:23" ht="33" hidden="1" customHeight="1" x14ac:dyDescent="0.25">
      <c r="A1316" s="13"/>
      <c r="B1316" s="84"/>
      <c r="C1316" s="1"/>
      <c r="D1316" s="36">
        <f>_xlfn.XLOOKUP(C1316,'Export Action'!$A$3:$A$1999,'Export Action'!$X$3:$X$1999)</f>
        <v>0</v>
      </c>
      <c r="E1316" s="1"/>
      <c r="F1316" s="1"/>
      <c r="G1316" s="68"/>
      <c r="H1316" s="71"/>
      <c r="I1316" s="71"/>
      <c r="J1316" s="1"/>
      <c r="K1316" s="1"/>
      <c r="L1316" s="1"/>
      <c r="M1316" s="5"/>
      <c r="N1316" s="5"/>
      <c r="O1316" s="5"/>
      <c r="P1316" s="31"/>
      <c r="Q1316" s="1"/>
      <c r="R1316" s="64" t="str">
        <f>IF(OR(_xlfn.XLOOKUP(C1316,'Export Action'!$A$3:$A$1999,'Export Action'!$AO$3:$AO$1999)="Communes ZRR./bassins de vie pop &gt; 50% ZRR",_xlfn.XLOOKUP(C1316,'Export Action'!$A$3:$A$1999,'Export Action'!$AO$3:$AO$1999)="Contrats de relance et de transition écologique (CRTE) rural"),"Oui","Non")</f>
        <v>Non</v>
      </c>
      <c r="S1316" s="73"/>
      <c r="T1316" s="74">
        <f t="shared" si="22"/>
        <v>79</v>
      </c>
      <c r="U1316" s="75"/>
      <c r="V1316" s="8" t="str" cm="1">
        <f t="array" ref="V1316">IF(SUMPRODUCT((Tableau13[NOM DE LA STRUCTURE]=Tableau13[[#This Row],[NOM DE LA STRUCTURE]])*Tableau13[MONTANT PROPOSE POUR L''ACTION])=0,"",SUMPRODUCT((Tableau13[NOM DE LA STRUCTURE]=Tableau13[[#This Row],[NOM DE LA STRUCTURE]])*Tableau13[MONTANT PROPOSE POUR L''ACTION]))</f>
        <v/>
      </c>
      <c r="W1316" s="79"/>
    </row>
    <row r="1317" spans="1:23" ht="33" hidden="1" customHeight="1" x14ac:dyDescent="0.25">
      <c r="A1317" s="13"/>
      <c r="B1317" s="84"/>
      <c r="C1317" s="1"/>
      <c r="D1317" s="36">
        <f>_xlfn.XLOOKUP(C1317,'Export Action'!$A$3:$A$1999,'Export Action'!$X$3:$X$1999)</f>
        <v>0</v>
      </c>
      <c r="E1317" s="1"/>
      <c r="F1317" s="1"/>
      <c r="G1317" s="68"/>
      <c r="H1317" s="71"/>
      <c r="I1317" s="71"/>
      <c r="J1317" s="1"/>
      <c r="K1317" s="1"/>
      <c r="L1317" s="1"/>
      <c r="M1317" s="5"/>
      <c r="N1317" s="5"/>
      <c r="O1317" s="5"/>
      <c r="P1317" s="31"/>
      <c r="Q1317" s="1"/>
      <c r="R1317" s="64" t="str">
        <f>IF(OR(_xlfn.XLOOKUP(C1317,'Export Action'!$A$3:$A$1999,'Export Action'!$AO$3:$AO$1999)="Communes ZRR./bassins de vie pop &gt; 50% ZRR",_xlfn.XLOOKUP(C1317,'Export Action'!$A$3:$A$1999,'Export Action'!$AO$3:$AO$1999)="Contrats de relance et de transition écologique (CRTE) rural"),"Oui","Non")</f>
        <v>Non</v>
      </c>
      <c r="S1317" s="73"/>
      <c r="T1317" s="74">
        <f t="shared" si="22"/>
        <v>79</v>
      </c>
      <c r="U1317" s="75"/>
      <c r="V1317" s="8" t="str" cm="1">
        <f t="array" ref="V1317">IF(SUMPRODUCT((Tableau13[NOM DE LA STRUCTURE]=Tableau13[[#This Row],[NOM DE LA STRUCTURE]])*Tableau13[MONTANT PROPOSE POUR L''ACTION])=0,"",SUMPRODUCT((Tableau13[NOM DE LA STRUCTURE]=Tableau13[[#This Row],[NOM DE LA STRUCTURE]])*Tableau13[MONTANT PROPOSE POUR L''ACTION]))</f>
        <v/>
      </c>
      <c r="W1317" s="79"/>
    </row>
    <row r="1318" spans="1:23" ht="33" hidden="1" customHeight="1" x14ac:dyDescent="0.25">
      <c r="A1318" s="13"/>
      <c r="B1318" s="84"/>
      <c r="C1318" s="1"/>
      <c r="D1318" s="36">
        <f>_xlfn.XLOOKUP(C1318,'Export Action'!$A$3:$A$1999,'Export Action'!$X$3:$X$1999)</f>
        <v>0</v>
      </c>
      <c r="E1318" s="1"/>
      <c r="F1318" s="1"/>
      <c r="G1318" s="68"/>
      <c r="H1318" s="71"/>
      <c r="I1318" s="71"/>
      <c r="J1318" s="1"/>
      <c r="K1318" s="1"/>
      <c r="L1318" s="1"/>
      <c r="M1318" s="5"/>
      <c r="N1318" s="5"/>
      <c r="O1318" s="5"/>
      <c r="P1318" s="31"/>
      <c r="Q1318" s="1"/>
      <c r="R1318" s="64" t="str">
        <f>IF(OR(_xlfn.XLOOKUP(C1318,'Export Action'!$A$3:$A$1999,'Export Action'!$AO$3:$AO$1999)="Communes ZRR./bassins de vie pop &gt; 50% ZRR",_xlfn.XLOOKUP(C1318,'Export Action'!$A$3:$A$1999,'Export Action'!$AO$3:$AO$1999)="Contrats de relance et de transition écologique (CRTE) rural"),"Oui","Non")</f>
        <v>Non</v>
      </c>
      <c r="S1318" s="73"/>
      <c r="T1318" s="74">
        <f t="shared" si="22"/>
        <v>79</v>
      </c>
      <c r="U1318" s="75"/>
      <c r="V1318" s="8" t="str" cm="1">
        <f t="array" ref="V1318">IF(SUMPRODUCT((Tableau13[NOM DE LA STRUCTURE]=Tableau13[[#This Row],[NOM DE LA STRUCTURE]])*Tableau13[MONTANT PROPOSE POUR L''ACTION])=0,"",SUMPRODUCT((Tableau13[NOM DE LA STRUCTURE]=Tableau13[[#This Row],[NOM DE LA STRUCTURE]])*Tableau13[MONTANT PROPOSE POUR L''ACTION]))</f>
        <v/>
      </c>
      <c r="W1318" s="79"/>
    </row>
    <row r="1319" spans="1:23" ht="33" hidden="1" customHeight="1" x14ac:dyDescent="0.25">
      <c r="A1319" s="13"/>
      <c r="B1319" s="84"/>
      <c r="C1319" s="1"/>
      <c r="D1319" s="36">
        <f>_xlfn.XLOOKUP(C1319,'Export Action'!$A$3:$A$1999,'Export Action'!$X$3:$X$1999)</f>
        <v>0</v>
      </c>
      <c r="E1319" s="1"/>
      <c r="F1319" s="1"/>
      <c r="G1319" s="68"/>
      <c r="H1319" s="71"/>
      <c r="I1319" s="71"/>
      <c r="J1319" s="1"/>
      <c r="K1319" s="1"/>
      <c r="L1319" s="1"/>
      <c r="M1319" s="5"/>
      <c r="N1319" s="5"/>
      <c r="O1319" s="5"/>
      <c r="P1319" s="31"/>
      <c r="Q1319" s="1"/>
      <c r="R1319" s="64" t="str">
        <f>IF(OR(_xlfn.XLOOKUP(C1319,'Export Action'!$A$3:$A$1999,'Export Action'!$AO$3:$AO$1999)="Communes ZRR./bassins de vie pop &gt; 50% ZRR",_xlfn.XLOOKUP(C1319,'Export Action'!$A$3:$A$1999,'Export Action'!$AO$3:$AO$1999)="Contrats de relance et de transition écologique (CRTE) rural"),"Oui","Non")</f>
        <v>Non</v>
      </c>
      <c r="S1319" s="73"/>
      <c r="T1319" s="74">
        <f t="shared" si="22"/>
        <v>79</v>
      </c>
      <c r="U1319" s="75"/>
      <c r="V1319" s="8" t="str" cm="1">
        <f t="array" ref="V1319">IF(SUMPRODUCT((Tableau13[NOM DE LA STRUCTURE]=Tableau13[[#This Row],[NOM DE LA STRUCTURE]])*Tableau13[MONTANT PROPOSE POUR L''ACTION])=0,"",SUMPRODUCT((Tableau13[NOM DE LA STRUCTURE]=Tableau13[[#This Row],[NOM DE LA STRUCTURE]])*Tableau13[MONTANT PROPOSE POUR L''ACTION]))</f>
        <v/>
      </c>
      <c r="W1319" s="79"/>
    </row>
    <row r="1320" spans="1:23" ht="33" hidden="1" customHeight="1" x14ac:dyDescent="0.25">
      <c r="A1320" s="13"/>
      <c r="B1320" s="84"/>
      <c r="C1320" s="1"/>
      <c r="D1320" s="36">
        <f>_xlfn.XLOOKUP(C1320,'Export Action'!$A$3:$A$1999,'Export Action'!$X$3:$X$1999)</f>
        <v>0</v>
      </c>
      <c r="E1320" s="1"/>
      <c r="F1320" s="1"/>
      <c r="G1320" s="68"/>
      <c r="H1320" s="71"/>
      <c r="I1320" s="71"/>
      <c r="J1320" s="1"/>
      <c r="K1320" s="1"/>
      <c r="L1320" s="1"/>
      <c r="M1320" s="5"/>
      <c r="N1320" s="5"/>
      <c r="O1320" s="5"/>
      <c r="P1320" s="31"/>
      <c r="Q1320" s="1"/>
      <c r="R1320" s="64" t="str">
        <f>IF(OR(_xlfn.XLOOKUP(C1320,'Export Action'!$A$3:$A$1999,'Export Action'!$AO$3:$AO$1999)="Communes ZRR./bassins de vie pop &gt; 50% ZRR",_xlfn.XLOOKUP(C1320,'Export Action'!$A$3:$A$1999,'Export Action'!$AO$3:$AO$1999)="Contrats de relance et de transition écologique (CRTE) rural"),"Oui","Non")</f>
        <v>Non</v>
      </c>
      <c r="S1320" s="73"/>
      <c r="T1320" s="74">
        <f t="shared" si="22"/>
        <v>79</v>
      </c>
      <c r="U1320" s="75"/>
      <c r="V1320" s="8" t="str" cm="1">
        <f t="array" ref="V1320">IF(SUMPRODUCT((Tableau13[NOM DE LA STRUCTURE]=Tableau13[[#This Row],[NOM DE LA STRUCTURE]])*Tableau13[MONTANT PROPOSE POUR L''ACTION])=0,"",SUMPRODUCT((Tableau13[NOM DE LA STRUCTURE]=Tableau13[[#This Row],[NOM DE LA STRUCTURE]])*Tableau13[MONTANT PROPOSE POUR L''ACTION]))</f>
        <v/>
      </c>
      <c r="W1320" s="79"/>
    </row>
    <row r="1321" spans="1:23" ht="33" hidden="1" customHeight="1" x14ac:dyDescent="0.25">
      <c r="A1321" s="13"/>
      <c r="B1321" s="84"/>
      <c r="C1321" s="1"/>
      <c r="D1321" s="36">
        <f>_xlfn.XLOOKUP(C1321,'Export Action'!$A$3:$A$1999,'Export Action'!$X$3:$X$1999)</f>
        <v>0</v>
      </c>
      <c r="E1321" s="1"/>
      <c r="F1321" s="1"/>
      <c r="G1321" s="68"/>
      <c r="H1321" s="71"/>
      <c r="I1321" s="71"/>
      <c r="J1321" s="1"/>
      <c r="K1321" s="1"/>
      <c r="L1321" s="1"/>
      <c r="M1321" s="5"/>
      <c r="N1321" s="5"/>
      <c r="O1321" s="5"/>
      <c r="P1321" s="31"/>
      <c r="Q1321" s="1"/>
      <c r="R1321" s="64" t="str">
        <f>IF(OR(_xlfn.XLOOKUP(C1321,'Export Action'!$A$3:$A$1999,'Export Action'!$AO$3:$AO$1999)="Communes ZRR./bassins de vie pop &gt; 50% ZRR",_xlfn.XLOOKUP(C1321,'Export Action'!$A$3:$A$1999,'Export Action'!$AO$3:$AO$1999)="Contrats de relance et de transition écologique (CRTE) rural"),"Oui","Non")</f>
        <v>Non</v>
      </c>
      <c r="S1321" s="73"/>
      <c r="T1321" s="74">
        <f t="shared" si="22"/>
        <v>79</v>
      </c>
      <c r="U1321" s="75"/>
      <c r="V1321" s="8" t="str" cm="1">
        <f t="array" ref="V1321">IF(SUMPRODUCT((Tableau13[NOM DE LA STRUCTURE]=Tableau13[[#This Row],[NOM DE LA STRUCTURE]])*Tableau13[MONTANT PROPOSE POUR L''ACTION])=0,"",SUMPRODUCT((Tableau13[NOM DE LA STRUCTURE]=Tableau13[[#This Row],[NOM DE LA STRUCTURE]])*Tableau13[MONTANT PROPOSE POUR L''ACTION]))</f>
        <v/>
      </c>
      <c r="W1321" s="79"/>
    </row>
    <row r="1322" spans="1:23" ht="33" hidden="1" customHeight="1" x14ac:dyDescent="0.25">
      <c r="A1322" s="13"/>
      <c r="B1322" s="84"/>
      <c r="C1322" s="1"/>
      <c r="D1322" s="36">
        <f>_xlfn.XLOOKUP(C1322,'Export Action'!$A$3:$A$1999,'Export Action'!$X$3:$X$1999)</f>
        <v>0</v>
      </c>
      <c r="E1322" s="1"/>
      <c r="F1322" s="1"/>
      <c r="G1322" s="68"/>
      <c r="H1322" s="71"/>
      <c r="I1322" s="71"/>
      <c r="J1322" s="1"/>
      <c r="K1322" s="1"/>
      <c r="L1322" s="1"/>
      <c r="M1322" s="5"/>
      <c r="N1322" s="5"/>
      <c r="O1322" s="5"/>
      <c r="P1322" s="31"/>
      <c r="Q1322" s="1"/>
      <c r="R1322" s="64" t="str">
        <f>IF(OR(_xlfn.XLOOKUP(C1322,'Export Action'!$A$3:$A$1999,'Export Action'!$AO$3:$AO$1999)="Communes ZRR./bassins de vie pop &gt; 50% ZRR",_xlfn.XLOOKUP(C1322,'Export Action'!$A$3:$A$1999,'Export Action'!$AO$3:$AO$1999)="Contrats de relance et de transition écologique (CRTE) rural"),"Oui","Non")</f>
        <v>Non</v>
      </c>
      <c r="S1322" s="73"/>
      <c r="T1322" s="74">
        <f t="shared" si="22"/>
        <v>79</v>
      </c>
      <c r="U1322" s="75"/>
      <c r="V1322" s="8" t="str" cm="1">
        <f t="array" ref="V1322">IF(SUMPRODUCT((Tableau13[NOM DE LA STRUCTURE]=Tableau13[[#This Row],[NOM DE LA STRUCTURE]])*Tableau13[MONTANT PROPOSE POUR L''ACTION])=0,"",SUMPRODUCT((Tableau13[NOM DE LA STRUCTURE]=Tableau13[[#This Row],[NOM DE LA STRUCTURE]])*Tableau13[MONTANT PROPOSE POUR L''ACTION]))</f>
        <v/>
      </c>
      <c r="W1322" s="79"/>
    </row>
    <row r="1323" spans="1:23" ht="33" hidden="1" customHeight="1" x14ac:dyDescent="0.25">
      <c r="A1323" s="13"/>
      <c r="B1323" s="84"/>
      <c r="C1323" s="1"/>
      <c r="D1323" s="36">
        <f>_xlfn.XLOOKUP(C1323,'Export Action'!$A$3:$A$1999,'Export Action'!$X$3:$X$1999)</f>
        <v>0</v>
      </c>
      <c r="E1323" s="1"/>
      <c r="F1323" s="1"/>
      <c r="G1323" s="68"/>
      <c r="H1323" s="71"/>
      <c r="I1323" s="71"/>
      <c r="J1323" s="1"/>
      <c r="K1323" s="1"/>
      <c r="L1323" s="1"/>
      <c r="M1323" s="5"/>
      <c r="N1323" s="5"/>
      <c r="O1323" s="5"/>
      <c r="P1323" s="31"/>
      <c r="Q1323" s="1"/>
      <c r="R1323" s="64" t="str">
        <f>IF(OR(_xlfn.XLOOKUP(C1323,'Export Action'!$A$3:$A$1999,'Export Action'!$AO$3:$AO$1999)="Communes ZRR./bassins de vie pop &gt; 50% ZRR",_xlfn.XLOOKUP(C1323,'Export Action'!$A$3:$A$1999,'Export Action'!$AO$3:$AO$1999)="Contrats de relance et de transition écologique (CRTE) rural"),"Oui","Non")</f>
        <v>Non</v>
      </c>
      <c r="S1323" s="73"/>
      <c r="T1323" s="74">
        <f t="shared" si="22"/>
        <v>79</v>
      </c>
      <c r="U1323" s="75"/>
      <c r="V1323" s="8" t="str" cm="1">
        <f t="array" ref="V1323">IF(SUMPRODUCT((Tableau13[NOM DE LA STRUCTURE]=Tableau13[[#This Row],[NOM DE LA STRUCTURE]])*Tableau13[MONTANT PROPOSE POUR L''ACTION])=0,"",SUMPRODUCT((Tableau13[NOM DE LA STRUCTURE]=Tableau13[[#This Row],[NOM DE LA STRUCTURE]])*Tableau13[MONTANT PROPOSE POUR L''ACTION]))</f>
        <v/>
      </c>
      <c r="W1323" s="79"/>
    </row>
    <row r="1324" spans="1:23" ht="33" hidden="1" customHeight="1" x14ac:dyDescent="0.25">
      <c r="A1324" s="13"/>
      <c r="B1324" s="84"/>
      <c r="C1324" s="1"/>
      <c r="D1324" s="36">
        <f>_xlfn.XLOOKUP(C1324,'Export Action'!$A$3:$A$1999,'Export Action'!$X$3:$X$1999)</f>
        <v>0</v>
      </c>
      <c r="E1324" s="1"/>
      <c r="F1324" s="1"/>
      <c r="G1324" s="68"/>
      <c r="H1324" s="71"/>
      <c r="I1324" s="71"/>
      <c r="J1324" s="1"/>
      <c r="K1324" s="1"/>
      <c r="L1324" s="1"/>
      <c r="M1324" s="5"/>
      <c r="N1324" s="5"/>
      <c r="O1324" s="5"/>
      <c r="P1324" s="31"/>
      <c r="Q1324" s="1"/>
      <c r="R1324" s="64" t="str">
        <f>IF(OR(_xlfn.XLOOKUP(C1324,'Export Action'!$A$3:$A$1999,'Export Action'!$AO$3:$AO$1999)="Communes ZRR./bassins de vie pop &gt; 50% ZRR",_xlfn.XLOOKUP(C1324,'Export Action'!$A$3:$A$1999,'Export Action'!$AO$3:$AO$1999)="Contrats de relance et de transition écologique (CRTE) rural"),"Oui","Non")</f>
        <v>Non</v>
      </c>
      <c r="S1324" s="73"/>
      <c r="T1324" s="74">
        <f t="shared" si="22"/>
        <v>79</v>
      </c>
      <c r="U1324" s="75"/>
      <c r="V1324" s="8" t="str" cm="1">
        <f t="array" ref="V1324">IF(SUMPRODUCT((Tableau13[NOM DE LA STRUCTURE]=Tableau13[[#This Row],[NOM DE LA STRUCTURE]])*Tableau13[MONTANT PROPOSE POUR L''ACTION])=0,"",SUMPRODUCT((Tableau13[NOM DE LA STRUCTURE]=Tableau13[[#This Row],[NOM DE LA STRUCTURE]])*Tableau13[MONTANT PROPOSE POUR L''ACTION]))</f>
        <v/>
      </c>
      <c r="W1324" s="79"/>
    </row>
    <row r="1325" spans="1:23" ht="33" hidden="1" customHeight="1" x14ac:dyDescent="0.25">
      <c r="A1325" s="13"/>
      <c r="B1325" s="84"/>
      <c r="C1325" s="1"/>
      <c r="D1325" s="36">
        <f>_xlfn.XLOOKUP(C1325,'Export Action'!$A$3:$A$1999,'Export Action'!$X$3:$X$1999)</f>
        <v>0</v>
      </c>
      <c r="E1325" s="1"/>
      <c r="F1325" s="1"/>
      <c r="G1325" s="68"/>
      <c r="H1325" s="71"/>
      <c r="I1325" s="71"/>
      <c r="J1325" s="1"/>
      <c r="K1325" s="1"/>
      <c r="L1325" s="1"/>
      <c r="M1325" s="5"/>
      <c r="N1325" s="5"/>
      <c r="O1325" s="5"/>
      <c r="P1325" s="31"/>
      <c r="Q1325" s="1"/>
      <c r="R1325" s="64" t="str">
        <f>IF(OR(_xlfn.XLOOKUP(C1325,'Export Action'!$A$3:$A$1999,'Export Action'!$AO$3:$AO$1999)="Communes ZRR./bassins de vie pop &gt; 50% ZRR",_xlfn.XLOOKUP(C1325,'Export Action'!$A$3:$A$1999,'Export Action'!$AO$3:$AO$1999)="Contrats de relance et de transition écologique (CRTE) rural"),"Oui","Non")</f>
        <v>Non</v>
      </c>
      <c r="S1325" s="73"/>
      <c r="T1325" s="74">
        <f t="shared" si="22"/>
        <v>79</v>
      </c>
      <c r="U1325" s="75"/>
      <c r="V1325" s="8" t="str" cm="1">
        <f t="array" ref="V1325">IF(SUMPRODUCT((Tableau13[NOM DE LA STRUCTURE]=Tableau13[[#This Row],[NOM DE LA STRUCTURE]])*Tableau13[MONTANT PROPOSE POUR L''ACTION])=0,"",SUMPRODUCT((Tableau13[NOM DE LA STRUCTURE]=Tableau13[[#This Row],[NOM DE LA STRUCTURE]])*Tableau13[MONTANT PROPOSE POUR L''ACTION]))</f>
        <v/>
      </c>
      <c r="W1325" s="79"/>
    </row>
    <row r="1326" spans="1:23" ht="33" hidden="1" customHeight="1" x14ac:dyDescent="0.25">
      <c r="A1326" s="13"/>
      <c r="B1326" s="84"/>
      <c r="C1326" s="1"/>
      <c r="D1326" s="36">
        <f>_xlfn.XLOOKUP(C1326,'Export Action'!$A$3:$A$1999,'Export Action'!$X$3:$X$1999)</f>
        <v>0</v>
      </c>
      <c r="E1326" s="1"/>
      <c r="F1326" s="1"/>
      <c r="G1326" s="68"/>
      <c r="H1326" s="71"/>
      <c r="I1326" s="71"/>
      <c r="J1326" s="1"/>
      <c r="K1326" s="1"/>
      <c r="L1326" s="1"/>
      <c r="M1326" s="5"/>
      <c r="N1326" s="5"/>
      <c r="O1326" s="5"/>
      <c r="P1326" s="31"/>
      <c r="Q1326" s="1"/>
      <c r="R1326" s="64" t="str">
        <f>IF(OR(_xlfn.XLOOKUP(C1326,'Export Action'!$A$3:$A$1999,'Export Action'!$AO$3:$AO$1999)="Communes ZRR./bassins de vie pop &gt; 50% ZRR",_xlfn.XLOOKUP(C1326,'Export Action'!$A$3:$A$1999,'Export Action'!$AO$3:$AO$1999)="Contrats de relance et de transition écologique (CRTE) rural"),"Oui","Non")</f>
        <v>Non</v>
      </c>
      <c r="S1326" s="73"/>
      <c r="T1326" s="74">
        <f t="shared" si="22"/>
        <v>79</v>
      </c>
      <c r="U1326" s="75"/>
      <c r="V1326" s="8" t="str" cm="1">
        <f t="array" ref="V1326">IF(SUMPRODUCT((Tableau13[NOM DE LA STRUCTURE]=Tableau13[[#This Row],[NOM DE LA STRUCTURE]])*Tableau13[MONTANT PROPOSE POUR L''ACTION])=0,"",SUMPRODUCT((Tableau13[NOM DE LA STRUCTURE]=Tableau13[[#This Row],[NOM DE LA STRUCTURE]])*Tableau13[MONTANT PROPOSE POUR L''ACTION]))</f>
        <v/>
      </c>
      <c r="W1326" s="79"/>
    </row>
    <row r="1327" spans="1:23" ht="33" hidden="1" customHeight="1" x14ac:dyDescent="0.25">
      <c r="A1327" s="13"/>
      <c r="B1327" s="84"/>
      <c r="C1327" s="1"/>
      <c r="D1327" s="36">
        <f>_xlfn.XLOOKUP(C1327,'Export Action'!$A$3:$A$1999,'Export Action'!$X$3:$X$1999)</f>
        <v>0</v>
      </c>
      <c r="E1327" s="1"/>
      <c r="F1327" s="1"/>
      <c r="G1327" s="68"/>
      <c r="H1327" s="71"/>
      <c r="I1327" s="71"/>
      <c r="J1327" s="1"/>
      <c r="K1327" s="1"/>
      <c r="L1327" s="1"/>
      <c r="M1327" s="5"/>
      <c r="N1327" s="5"/>
      <c r="O1327" s="5"/>
      <c r="P1327" s="31"/>
      <c r="Q1327" s="1"/>
      <c r="R1327" s="64" t="str">
        <f>IF(OR(_xlfn.XLOOKUP(C1327,'Export Action'!$A$3:$A$1999,'Export Action'!$AO$3:$AO$1999)="Communes ZRR./bassins de vie pop &gt; 50% ZRR",_xlfn.XLOOKUP(C1327,'Export Action'!$A$3:$A$1999,'Export Action'!$AO$3:$AO$1999)="Contrats de relance et de transition écologique (CRTE) rural"),"Oui","Non")</f>
        <v>Non</v>
      </c>
      <c r="S1327" s="73"/>
      <c r="T1327" s="74">
        <f t="shared" si="22"/>
        <v>79</v>
      </c>
      <c r="U1327" s="75"/>
      <c r="V1327" s="8" t="str" cm="1">
        <f t="array" ref="V1327">IF(SUMPRODUCT((Tableau13[NOM DE LA STRUCTURE]=Tableau13[[#This Row],[NOM DE LA STRUCTURE]])*Tableau13[MONTANT PROPOSE POUR L''ACTION])=0,"",SUMPRODUCT((Tableau13[NOM DE LA STRUCTURE]=Tableau13[[#This Row],[NOM DE LA STRUCTURE]])*Tableau13[MONTANT PROPOSE POUR L''ACTION]))</f>
        <v/>
      </c>
      <c r="W1327" s="79"/>
    </row>
    <row r="1328" spans="1:23" ht="33" hidden="1" customHeight="1" x14ac:dyDescent="0.25">
      <c r="A1328" s="13"/>
      <c r="B1328" s="84"/>
      <c r="C1328" s="1"/>
      <c r="D1328" s="36">
        <f>_xlfn.XLOOKUP(C1328,'Export Action'!$A$3:$A$1999,'Export Action'!$X$3:$X$1999)</f>
        <v>0</v>
      </c>
      <c r="E1328" s="1"/>
      <c r="F1328" s="1"/>
      <c r="G1328" s="68"/>
      <c r="H1328" s="71"/>
      <c r="I1328" s="71"/>
      <c r="J1328" s="1"/>
      <c r="K1328" s="1"/>
      <c r="L1328" s="1"/>
      <c r="M1328" s="5"/>
      <c r="N1328" s="5"/>
      <c r="O1328" s="5"/>
      <c r="P1328" s="31"/>
      <c r="Q1328" s="1"/>
      <c r="R1328" s="64" t="str">
        <f>IF(OR(_xlfn.XLOOKUP(C1328,'Export Action'!$A$3:$A$1999,'Export Action'!$AO$3:$AO$1999)="Communes ZRR./bassins de vie pop &gt; 50% ZRR",_xlfn.XLOOKUP(C1328,'Export Action'!$A$3:$A$1999,'Export Action'!$AO$3:$AO$1999)="Contrats de relance et de transition écologique (CRTE) rural"),"Oui","Non")</f>
        <v>Non</v>
      </c>
      <c r="S1328" s="73"/>
      <c r="T1328" s="74">
        <f t="shared" si="22"/>
        <v>79</v>
      </c>
      <c r="U1328" s="75"/>
      <c r="V1328" s="8" t="str" cm="1">
        <f t="array" ref="V1328">IF(SUMPRODUCT((Tableau13[NOM DE LA STRUCTURE]=Tableau13[[#This Row],[NOM DE LA STRUCTURE]])*Tableau13[MONTANT PROPOSE POUR L''ACTION])=0,"",SUMPRODUCT((Tableau13[NOM DE LA STRUCTURE]=Tableau13[[#This Row],[NOM DE LA STRUCTURE]])*Tableau13[MONTANT PROPOSE POUR L''ACTION]))</f>
        <v/>
      </c>
      <c r="W1328" s="79"/>
    </row>
    <row r="1329" spans="1:23" ht="33" hidden="1" customHeight="1" x14ac:dyDescent="0.25">
      <c r="A1329" s="13"/>
      <c r="B1329" s="84"/>
      <c r="C1329" s="1"/>
      <c r="D1329" s="36">
        <f>_xlfn.XLOOKUP(C1329,'Export Action'!$A$3:$A$1999,'Export Action'!$X$3:$X$1999)</f>
        <v>0</v>
      </c>
      <c r="E1329" s="1"/>
      <c r="F1329" s="1"/>
      <c r="G1329" s="68"/>
      <c r="H1329" s="71"/>
      <c r="I1329" s="71"/>
      <c r="J1329" s="1"/>
      <c r="K1329" s="1"/>
      <c r="L1329" s="1"/>
      <c r="M1329" s="5"/>
      <c r="N1329" s="5"/>
      <c r="O1329" s="5"/>
      <c r="P1329" s="31"/>
      <c r="Q1329" s="1"/>
      <c r="R1329" s="64" t="str">
        <f>IF(OR(_xlfn.XLOOKUP(C1329,'Export Action'!$A$3:$A$1999,'Export Action'!$AO$3:$AO$1999)="Communes ZRR./bassins de vie pop &gt; 50% ZRR",_xlfn.XLOOKUP(C1329,'Export Action'!$A$3:$A$1999,'Export Action'!$AO$3:$AO$1999)="Contrats de relance et de transition écologique (CRTE) rural"),"Oui","Non")</f>
        <v>Non</v>
      </c>
      <c r="S1329" s="73"/>
      <c r="T1329" s="74">
        <f t="shared" si="22"/>
        <v>79</v>
      </c>
      <c r="U1329" s="75"/>
      <c r="V1329" s="8" t="str" cm="1">
        <f t="array" ref="V1329">IF(SUMPRODUCT((Tableau13[NOM DE LA STRUCTURE]=Tableau13[[#This Row],[NOM DE LA STRUCTURE]])*Tableau13[MONTANT PROPOSE POUR L''ACTION])=0,"",SUMPRODUCT((Tableau13[NOM DE LA STRUCTURE]=Tableau13[[#This Row],[NOM DE LA STRUCTURE]])*Tableau13[MONTANT PROPOSE POUR L''ACTION]))</f>
        <v/>
      </c>
      <c r="W1329" s="79"/>
    </row>
    <row r="1330" spans="1:23" ht="33" hidden="1" customHeight="1" x14ac:dyDescent="0.25">
      <c r="A1330" s="13"/>
      <c r="B1330" s="84"/>
      <c r="C1330" s="1"/>
      <c r="D1330" s="36">
        <f>_xlfn.XLOOKUP(C1330,'Export Action'!$A$3:$A$1999,'Export Action'!$X$3:$X$1999)</f>
        <v>0</v>
      </c>
      <c r="E1330" s="1"/>
      <c r="F1330" s="1"/>
      <c r="G1330" s="68"/>
      <c r="H1330" s="71"/>
      <c r="I1330" s="71"/>
      <c r="J1330" s="1"/>
      <c r="K1330" s="1"/>
      <c r="L1330" s="1"/>
      <c r="M1330" s="5"/>
      <c r="N1330" s="5"/>
      <c r="O1330" s="5"/>
      <c r="P1330" s="31"/>
      <c r="Q1330" s="1"/>
      <c r="R1330" s="64" t="str">
        <f>IF(OR(_xlfn.XLOOKUP(C1330,'Export Action'!$A$3:$A$1999,'Export Action'!$AO$3:$AO$1999)="Communes ZRR./bassins de vie pop &gt; 50% ZRR",_xlfn.XLOOKUP(C1330,'Export Action'!$A$3:$A$1999,'Export Action'!$AO$3:$AO$1999)="Contrats de relance et de transition écologique (CRTE) rural"),"Oui","Non")</f>
        <v>Non</v>
      </c>
      <c r="S1330" s="73"/>
      <c r="T1330" s="74">
        <f t="shared" si="22"/>
        <v>79</v>
      </c>
      <c r="U1330" s="75"/>
      <c r="V1330" s="8" t="str" cm="1">
        <f t="array" ref="V1330">IF(SUMPRODUCT((Tableau13[NOM DE LA STRUCTURE]=Tableau13[[#This Row],[NOM DE LA STRUCTURE]])*Tableau13[MONTANT PROPOSE POUR L''ACTION])=0,"",SUMPRODUCT((Tableau13[NOM DE LA STRUCTURE]=Tableau13[[#This Row],[NOM DE LA STRUCTURE]])*Tableau13[MONTANT PROPOSE POUR L''ACTION]))</f>
        <v/>
      </c>
      <c r="W1330" s="79"/>
    </row>
    <row r="1331" spans="1:23" ht="33" hidden="1" customHeight="1" x14ac:dyDescent="0.25">
      <c r="A1331" s="13"/>
      <c r="B1331" s="84"/>
      <c r="C1331" s="1"/>
      <c r="D1331" s="36">
        <f>_xlfn.XLOOKUP(C1331,'Export Action'!$A$3:$A$1999,'Export Action'!$X$3:$X$1999)</f>
        <v>0</v>
      </c>
      <c r="E1331" s="1"/>
      <c r="F1331" s="1"/>
      <c r="G1331" s="68"/>
      <c r="H1331" s="71"/>
      <c r="I1331" s="71"/>
      <c r="J1331" s="1"/>
      <c r="K1331" s="1"/>
      <c r="L1331" s="1"/>
      <c r="M1331" s="5"/>
      <c r="N1331" s="5"/>
      <c r="O1331" s="5"/>
      <c r="P1331" s="31"/>
      <c r="Q1331" s="1"/>
      <c r="R1331" s="64" t="str">
        <f>IF(OR(_xlfn.XLOOKUP(C1331,'Export Action'!$A$3:$A$1999,'Export Action'!$AO$3:$AO$1999)="Communes ZRR./bassins de vie pop &gt; 50% ZRR",_xlfn.XLOOKUP(C1331,'Export Action'!$A$3:$A$1999,'Export Action'!$AO$3:$AO$1999)="Contrats de relance et de transition écologique (CRTE) rural"),"Oui","Non")</f>
        <v>Non</v>
      </c>
      <c r="S1331" s="73"/>
      <c r="T1331" s="74">
        <f t="shared" si="22"/>
        <v>79</v>
      </c>
      <c r="U1331" s="75"/>
      <c r="V1331" s="8" t="str" cm="1">
        <f t="array" ref="V1331">IF(SUMPRODUCT((Tableau13[NOM DE LA STRUCTURE]=Tableau13[[#This Row],[NOM DE LA STRUCTURE]])*Tableau13[MONTANT PROPOSE POUR L''ACTION])=0,"",SUMPRODUCT((Tableau13[NOM DE LA STRUCTURE]=Tableau13[[#This Row],[NOM DE LA STRUCTURE]])*Tableau13[MONTANT PROPOSE POUR L''ACTION]))</f>
        <v/>
      </c>
      <c r="W1331" s="79"/>
    </row>
    <row r="1332" spans="1:23" ht="33" hidden="1" customHeight="1" x14ac:dyDescent="0.25">
      <c r="A1332" s="13"/>
      <c r="B1332" s="84"/>
      <c r="C1332" s="1"/>
      <c r="D1332" s="36">
        <f>_xlfn.XLOOKUP(C1332,'Export Action'!$A$3:$A$1999,'Export Action'!$X$3:$X$1999)</f>
        <v>0</v>
      </c>
      <c r="E1332" s="1"/>
      <c r="F1332" s="1"/>
      <c r="G1332" s="68"/>
      <c r="H1332" s="71"/>
      <c r="I1332" s="71"/>
      <c r="J1332" s="1"/>
      <c r="K1332" s="1"/>
      <c r="L1332" s="1"/>
      <c r="M1332" s="5"/>
      <c r="N1332" s="5"/>
      <c r="O1332" s="5"/>
      <c r="P1332" s="31"/>
      <c r="Q1332" s="1"/>
      <c r="R1332" s="64" t="str">
        <f>IF(OR(_xlfn.XLOOKUP(C1332,'Export Action'!$A$3:$A$1999,'Export Action'!$AO$3:$AO$1999)="Communes ZRR./bassins de vie pop &gt; 50% ZRR",_xlfn.XLOOKUP(C1332,'Export Action'!$A$3:$A$1999,'Export Action'!$AO$3:$AO$1999)="Contrats de relance et de transition écologique (CRTE) rural"),"Oui","Non")</f>
        <v>Non</v>
      </c>
      <c r="S1332" s="73"/>
      <c r="T1332" s="74">
        <f t="shared" si="22"/>
        <v>79</v>
      </c>
      <c r="U1332" s="75"/>
      <c r="V1332" s="8" t="str" cm="1">
        <f t="array" ref="V1332">IF(SUMPRODUCT((Tableau13[NOM DE LA STRUCTURE]=Tableau13[[#This Row],[NOM DE LA STRUCTURE]])*Tableau13[MONTANT PROPOSE POUR L''ACTION])=0,"",SUMPRODUCT((Tableau13[NOM DE LA STRUCTURE]=Tableau13[[#This Row],[NOM DE LA STRUCTURE]])*Tableau13[MONTANT PROPOSE POUR L''ACTION]))</f>
        <v/>
      </c>
      <c r="W1332" s="79"/>
    </row>
    <row r="1333" spans="1:23" ht="33" hidden="1" customHeight="1" x14ac:dyDescent="0.25">
      <c r="A1333" s="13"/>
      <c r="B1333" s="84"/>
      <c r="C1333" s="1"/>
      <c r="D1333" s="36">
        <f>_xlfn.XLOOKUP(C1333,'Export Action'!$A$3:$A$1999,'Export Action'!$X$3:$X$1999)</f>
        <v>0</v>
      </c>
      <c r="E1333" s="1"/>
      <c r="F1333" s="1"/>
      <c r="G1333" s="68"/>
      <c r="H1333" s="71"/>
      <c r="I1333" s="71"/>
      <c r="J1333" s="1"/>
      <c r="K1333" s="1"/>
      <c r="L1333" s="1"/>
      <c r="M1333" s="5"/>
      <c r="N1333" s="5"/>
      <c r="O1333" s="5"/>
      <c r="P1333" s="31"/>
      <c r="Q1333" s="1"/>
      <c r="R1333" s="64" t="str">
        <f>IF(OR(_xlfn.XLOOKUP(C1333,'Export Action'!$A$3:$A$1999,'Export Action'!$AO$3:$AO$1999)="Communes ZRR./bassins de vie pop &gt; 50% ZRR",_xlfn.XLOOKUP(C1333,'Export Action'!$A$3:$A$1999,'Export Action'!$AO$3:$AO$1999)="Contrats de relance et de transition écologique (CRTE) rural"),"Oui","Non")</f>
        <v>Non</v>
      </c>
      <c r="S1333" s="73"/>
      <c r="T1333" s="74">
        <f t="shared" si="22"/>
        <v>79</v>
      </c>
      <c r="U1333" s="75"/>
      <c r="V1333" s="8" t="str" cm="1">
        <f t="array" ref="V1333">IF(SUMPRODUCT((Tableau13[NOM DE LA STRUCTURE]=Tableau13[[#This Row],[NOM DE LA STRUCTURE]])*Tableau13[MONTANT PROPOSE POUR L''ACTION])=0,"",SUMPRODUCT((Tableau13[NOM DE LA STRUCTURE]=Tableau13[[#This Row],[NOM DE LA STRUCTURE]])*Tableau13[MONTANT PROPOSE POUR L''ACTION]))</f>
        <v/>
      </c>
      <c r="W1333" s="79"/>
    </row>
    <row r="1334" spans="1:23" ht="33" hidden="1" customHeight="1" x14ac:dyDescent="0.25">
      <c r="A1334" s="13"/>
      <c r="B1334" s="84"/>
      <c r="C1334" s="1"/>
      <c r="D1334" s="36">
        <f>_xlfn.XLOOKUP(C1334,'Export Action'!$A$3:$A$1999,'Export Action'!$X$3:$X$1999)</f>
        <v>0</v>
      </c>
      <c r="E1334" s="1"/>
      <c r="F1334" s="1"/>
      <c r="G1334" s="68"/>
      <c r="H1334" s="71"/>
      <c r="I1334" s="71"/>
      <c r="J1334" s="1"/>
      <c r="K1334" s="1"/>
      <c r="L1334" s="1"/>
      <c r="M1334" s="5"/>
      <c r="N1334" s="5"/>
      <c r="O1334" s="5"/>
      <c r="P1334" s="31"/>
      <c r="Q1334" s="1"/>
      <c r="R1334" s="64" t="str">
        <f>IF(OR(_xlfn.XLOOKUP(C1334,'Export Action'!$A$3:$A$1999,'Export Action'!$AO$3:$AO$1999)="Communes ZRR./bassins de vie pop &gt; 50% ZRR",_xlfn.XLOOKUP(C1334,'Export Action'!$A$3:$A$1999,'Export Action'!$AO$3:$AO$1999)="Contrats de relance et de transition écologique (CRTE) rural"),"Oui","Non")</f>
        <v>Non</v>
      </c>
      <c r="S1334" s="73"/>
      <c r="T1334" s="74">
        <f t="shared" si="22"/>
        <v>79</v>
      </c>
      <c r="U1334" s="75"/>
      <c r="V1334" s="8" t="str" cm="1">
        <f t="array" ref="V1334">IF(SUMPRODUCT((Tableau13[NOM DE LA STRUCTURE]=Tableau13[[#This Row],[NOM DE LA STRUCTURE]])*Tableau13[MONTANT PROPOSE POUR L''ACTION])=0,"",SUMPRODUCT((Tableau13[NOM DE LA STRUCTURE]=Tableau13[[#This Row],[NOM DE LA STRUCTURE]])*Tableau13[MONTANT PROPOSE POUR L''ACTION]))</f>
        <v/>
      </c>
      <c r="W1334" s="79"/>
    </row>
    <row r="1335" spans="1:23" ht="33" hidden="1" customHeight="1" x14ac:dyDescent="0.25">
      <c r="A1335" s="13"/>
      <c r="B1335" s="84"/>
      <c r="C1335" s="1"/>
      <c r="D1335" s="36">
        <f>_xlfn.XLOOKUP(C1335,'Export Action'!$A$3:$A$1999,'Export Action'!$X$3:$X$1999)</f>
        <v>0</v>
      </c>
      <c r="E1335" s="1"/>
      <c r="F1335" s="1"/>
      <c r="G1335" s="68"/>
      <c r="H1335" s="71"/>
      <c r="I1335" s="71"/>
      <c r="J1335" s="1"/>
      <c r="K1335" s="1"/>
      <c r="L1335" s="1"/>
      <c r="M1335" s="5"/>
      <c r="N1335" s="5"/>
      <c r="O1335" s="5"/>
      <c r="P1335" s="31"/>
      <c r="Q1335" s="1"/>
      <c r="R1335" s="64" t="str">
        <f>IF(OR(_xlfn.XLOOKUP(C1335,'Export Action'!$A$3:$A$1999,'Export Action'!$AO$3:$AO$1999)="Communes ZRR./bassins de vie pop &gt; 50% ZRR",_xlfn.XLOOKUP(C1335,'Export Action'!$A$3:$A$1999,'Export Action'!$AO$3:$AO$1999)="Contrats de relance et de transition écologique (CRTE) rural"),"Oui","Non")</f>
        <v>Non</v>
      </c>
      <c r="S1335" s="73"/>
      <c r="T1335" s="74">
        <f t="shared" si="22"/>
        <v>79</v>
      </c>
      <c r="U1335" s="75"/>
      <c r="V1335" s="8" t="str" cm="1">
        <f t="array" ref="V1335">IF(SUMPRODUCT((Tableau13[NOM DE LA STRUCTURE]=Tableau13[[#This Row],[NOM DE LA STRUCTURE]])*Tableau13[MONTANT PROPOSE POUR L''ACTION])=0,"",SUMPRODUCT((Tableau13[NOM DE LA STRUCTURE]=Tableau13[[#This Row],[NOM DE LA STRUCTURE]])*Tableau13[MONTANT PROPOSE POUR L''ACTION]))</f>
        <v/>
      </c>
      <c r="W1335" s="79"/>
    </row>
    <row r="1336" spans="1:23" ht="33" hidden="1" customHeight="1" x14ac:dyDescent="0.25">
      <c r="A1336" s="13"/>
      <c r="B1336" s="84"/>
      <c r="C1336" s="1"/>
      <c r="D1336" s="36">
        <f>_xlfn.XLOOKUP(C1336,'Export Action'!$A$3:$A$1999,'Export Action'!$X$3:$X$1999)</f>
        <v>0</v>
      </c>
      <c r="E1336" s="1"/>
      <c r="F1336" s="1"/>
      <c r="G1336" s="68"/>
      <c r="H1336" s="71"/>
      <c r="I1336" s="71"/>
      <c r="J1336" s="1"/>
      <c r="K1336" s="1"/>
      <c r="L1336" s="1"/>
      <c r="M1336" s="5"/>
      <c r="N1336" s="5"/>
      <c r="O1336" s="5"/>
      <c r="P1336" s="31"/>
      <c r="Q1336" s="1"/>
      <c r="R1336" s="64" t="str">
        <f>IF(OR(_xlfn.XLOOKUP(C1336,'Export Action'!$A$3:$A$1999,'Export Action'!$AO$3:$AO$1999)="Communes ZRR./bassins de vie pop &gt; 50% ZRR",_xlfn.XLOOKUP(C1336,'Export Action'!$A$3:$A$1999,'Export Action'!$AO$3:$AO$1999)="Contrats de relance et de transition écologique (CRTE) rural"),"Oui","Non")</f>
        <v>Non</v>
      </c>
      <c r="S1336" s="73"/>
      <c r="T1336" s="74">
        <f t="shared" si="22"/>
        <v>79</v>
      </c>
      <c r="U1336" s="75"/>
      <c r="V1336" s="8" t="str" cm="1">
        <f t="array" ref="V1336">IF(SUMPRODUCT((Tableau13[NOM DE LA STRUCTURE]=Tableau13[[#This Row],[NOM DE LA STRUCTURE]])*Tableau13[MONTANT PROPOSE POUR L''ACTION])=0,"",SUMPRODUCT((Tableau13[NOM DE LA STRUCTURE]=Tableau13[[#This Row],[NOM DE LA STRUCTURE]])*Tableau13[MONTANT PROPOSE POUR L''ACTION]))</f>
        <v/>
      </c>
      <c r="W1336" s="79"/>
    </row>
    <row r="1337" spans="1:23" ht="33" hidden="1" customHeight="1" x14ac:dyDescent="0.25">
      <c r="A1337" s="13"/>
      <c r="B1337" s="84"/>
      <c r="C1337" s="1"/>
      <c r="D1337" s="36">
        <f>_xlfn.XLOOKUP(C1337,'Export Action'!$A$3:$A$1999,'Export Action'!$X$3:$X$1999)</f>
        <v>0</v>
      </c>
      <c r="E1337" s="1"/>
      <c r="F1337" s="1"/>
      <c r="G1337" s="68"/>
      <c r="H1337" s="71"/>
      <c r="I1337" s="71"/>
      <c r="J1337" s="1"/>
      <c r="K1337" s="1"/>
      <c r="L1337" s="1"/>
      <c r="M1337" s="5"/>
      <c r="N1337" s="5"/>
      <c r="O1337" s="5"/>
      <c r="P1337" s="31"/>
      <c r="Q1337" s="1"/>
      <c r="R1337" s="64" t="str">
        <f>IF(OR(_xlfn.XLOOKUP(C1337,'Export Action'!$A$3:$A$1999,'Export Action'!$AO$3:$AO$1999)="Communes ZRR./bassins de vie pop &gt; 50% ZRR",_xlfn.XLOOKUP(C1337,'Export Action'!$A$3:$A$1999,'Export Action'!$AO$3:$AO$1999)="Contrats de relance et de transition écologique (CRTE) rural"),"Oui","Non")</f>
        <v>Non</v>
      </c>
      <c r="S1337" s="73"/>
      <c r="T1337" s="74">
        <f t="shared" si="22"/>
        <v>79</v>
      </c>
      <c r="U1337" s="75"/>
      <c r="V1337" s="8" t="str" cm="1">
        <f t="array" ref="V1337">IF(SUMPRODUCT((Tableau13[NOM DE LA STRUCTURE]=Tableau13[[#This Row],[NOM DE LA STRUCTURE]])*Tableau13[MONTANT PROPOSE POUR L''ACTION])=0,"",SUMPRODUCT((Tableau13[NOM DE LA STRUCTURE]=Tableau13[[#This Row],[NOM DE LA STRUCTURE]])*Tableau13[MONTANT PROPOSE POUR L''ACTION]))</f>
        <v/>
      </c>
      <c r="W1337" s="79"/>
    </row>
    <row r="1338" spans="1:23" ht="33" hidden="1" customHeight="1" x14ac:dyDescent="0.25">
      <c r="A1338" s="13"/>
      <c r="B1338" s="84"/>
      <c r="C1338" s="1"/>
      <c r="D1338" s="36">
        <f>_xlfn.XLOOKUP(C1338,'Export Action'!$A$3:$A$1999,'Export Action'!$X$3:$X$1999)</f>
        <v>0</v>
      </c>
      <c r="E1338" s="1"/>
      <c r="F1338" s="1"/>
      <c r="G1338" s="68"/>
      <c r="H1338" s="71"/>
      <c r="I1338" s="71"/>
      <c r="J1338" s="1"/>
      <c r="K1338" s="1"/>
      <c r="L1338" s="1"/>
      <c r="M1338" s="5"/>
      <c r="N1338" s="5"/>
      <c r="O1338" s="5"/>
      <c r="P1338" s="31"/>
      <c r="Q1338" s="1"/>
      <c r="R1338" s="64" t="str">
        <f>IF(OR(_xlfn.XLOOKUP(C1338,'Export Action'!$A$3:$A$1999,'Export Action'!$AO$3:$AO$1999)="Communes ZRR./bassins de vie pop &gt; 50% ZRR",_xlfn.XLOOKUP(C1338,'Export Action'!$A$3:$A$1999,'Export Action'!$AO$3:$AO$1999)="Contrats de relance et de transition écologique (CRTE) rural"),"Oui","Non")</f>
        <v>Non</v>
      </c>
      <c r="S1338" s="73"/>
      <c r="T1338" s="74">
        <f t="shared" si="22"/>
        <v>79</v>
      </c>
      <c r="U1338" s="75"/>
      <c r="V1338" s="8" t="str" cm="1">
        <f t="array" ref="V1338">IF(SUMPRODUCT((Tableau13[NOM DE LA STRUCTURE]=Tableau13[[#This Row],[NOM DE LA STRUCTURE]])*Tableau13[MONTANT PROPOSE POUR L''ACTION])=0,"",SUMPRODUCT((Tableau13[NOM DE LA STRUCTURE]=Tableau13[[#This Row],[NOM DE LA STRUCTURE]])*Tableau13[MONTANT PROPOSE POUR L''ACTION]))</f>
        <v/>
      </c>
      <c r="W1338" s="79"/>
    </row>
    <row r="1339" spans="1:23" ht="33" hidden="1" customHeight="1" x14ac:dyDescent="0.25">
      <c r="A1339" s="13"/>
      <c r="B1339" s="84"/>
      <c r="C1339" s="1"/>
      <c r="D1339" s="36">
        <f>_xlfn.XLOOKUP(C1339,'Export Action'!$A$3:$A$1999,'Export Action'!$X$3:$X$1999)</f>
        <v>0</v>
      </c>
      <c r="E1339" s="1"/>
      <c r="F1339" s="1"/>
      <c r="G1339" s="68"/>
      <c r="H1339" s="71"/>
      <c r="I1339" s="71"/>
      <c r="J1339" s="1"/>
      <c r="K1339" s="1"/>
      <c r="L1339" s="1"/>
      <c r="M1339" s="5"/>
      <c r="N1339" s="5"/>
      <c r="O1339" s="5"/>
      <c r="P1339" s="31"/>
      <c r="Q1339" s="1"/>
      <c r="R1339" s="64" t="str">
        <f>IF(OR(_xlfn.XLOOKUP(C1339,'Export Action'!$A$3:$A$1999,'Export Action'!$AO$3:$AO$1999)="Communes ZRR./bassins de vie pop &gt; 50% ZRR",_xlfn.XLOOKUP(C1339,'Export Action'!$A$3:$A$1999,'Export Action'!$AO$3:$AO$1999)="Contrats de relance et de transition écologique (CRTE) rural"),"Oui","Non")</f>
        <v>Non</v>
      </c>
      <c r="S1339" s="73"/>
      <c r="T1339" s="74">
        <f t="shared" si="22"/>
        <v>79</v>
      </c>
      <c r="U1339" s="75"/>
      <c r="V1339" s="8" t="str" cm="1">
        <f t="array" ref="V1339">IF(SUMPRODUCT((Tableau13[NOM DE LA STRUCTURE]=Tableau13[[#This Row],[NOM DE LA STRUCTURE]])*Tableau13[MONTANT PROPOSE POUR L''ACTION])=0,"",SUMPRODUCT((Tableau13[NOM DE LA STRUCTURE]=Tableau13[[#This Row],[NOM DE LA STRUCTURE]])*Tableau13[MONTANT PROPOSE POUR L''ACTION]))</f>
        <v/>
      </c>
      <c r="W1339" s="79"/>
    </row>
    <row r="1340" spans="1:23" ht="33" hidden="1" customHeight="1" x14ac:dyDescent="0.25">
      <c r="A1340" s="13"/>
      <c r="B1340" s="84"/>
      <c r="C1340" s="1"/>
      <c r="D1340" s="36">
        <f>_xlfn.XLOOKUP(C1340,'Export Action'!$A$3:$A$1999,'Export Action'!$X$3:$X$1999)</f>
        <v>0</v>
      </c>
      <c r="E1340" s="1"/>
      <c r="F1340" s="1"/>
      <c r="G1340" s="68"/>
      <c r="H1340" s="71"/>
      <c r="I1340" s="71"/>
      <c r="J1340" s="1"/>
      <c r="K1340" s="1"/>
      <c r="L1340" s="1"/>
      <c r="M1340" s="5"/>
      <c r="N1340" s="5"/>
      <c r="O1340" s="5"/>
      <c r="P1340" s="31"/>
      <c r="Q1340" s="1"/>
      <c r="R1340" s="64" t="str">
        <f>IF(OR(_xlfn.XLOOKUP(C1340,'Export Action'!$A$3:$A$1999,'Export Action'!$AO$3:$AO$1999)="Communes ZRR./bassins de vie pop &gt; 50% ZRR",_xlfn.XLOOKUP(C1340,'Export Action'!$A$3:$A$1999,'Export Action'!$AO$3:$AO$1999)="Contrats de relance et de transition écologique (CRTE) rural"),"Oui","Non")</f>
        <v>Non</v>
      </c>
      <c r="S1340" s="73"/>
      <c r="T1340" s="74">
        <f t="shared" si="22"/>
        <v>79</v>
      </c>
      <c r="U1340" s="75"/>
      <c r="V1340" s="8" t="str" cm="1">
        <f t="array" ref="V1340">IF(SUMPRODUCT((Tableau13[NOM DE LA STRUCTURE]=Tableau13[[#This Row],[NOM DE LA STRUCTURE]])*Tableau13[MONTANT PROPOSE POUR L''ACTION])=0,"",SUMPRODUCT((Tableau13[NOM DE LA STRUCTURE]=Tableau13[[#This Row],[NOM DE LA STRUCTURE]])*Tableau13[MONTANT PROPOSE POUR L''ACTION]))</f>
        <v/>
      </c>
      <c r="W1340" s="79"/>
    </row>
    <row r="1341" spans="1:23" ht="33" hidden="1" customHeight="1" x14ac:dyDescent="0.25">
      <c r="A1341" s="13"/>
      <c r="B1341" s="84"/>
      <c r="C1341" s="1"/>
      <c r="D1341" s="36">
        <f>_xlfn.XLOOKUP(C1341,'Export Action'!$A$3:$A$1999,'Export Action'!$X$3:$X$1999)</f>
        <v>0</v>
      </c>
      <c r="E1341" s="1"/>
      <c r="F1341" s="1"/>
      <c r="G1341" s="68"/>
      <c r="H1341" s="71"/>
      <c r="I1341" s="71"/>
      <c r="J1341" s="1"/>
      <c r="K1341" s="1"/>
      <c r="L1341" s="1"/>
      <c r="M1341" s="5"/>
      <c r="N1341" s="5"/>
      <c r="O1341" s="5"/>
      <c r="P1341" s="31"/>
      <c r="Q1341" s="1"/>
      <c r="R1341" s="64" t="str">
        <f>IF(OR(_xlfn.XLOOKUP(C1341,'Export Action'!$A$3:$A$1999,'Export Action'!$AO$3:$AO$1999)="Communes ZRR./bassins de vie pop &gt; 50% ZRR",_xlfn.XLOOKUP(C1341,'Export Action'!$A$3:$A$1999,'Export Action'!$AO$3:$AO$1999)="Contrats de relance et de transition écologique (CRTE) rural"),"Oui","Non")</f>
        <v>Non</v>
      </c>
      <c r="S1341" s="73"/>
      <c r="T1341" s="74">
        <f t="shared" si="22"/>
        <v>79</v>
      </c>
      <c r="U1341" s="75"/>
      <c r="V1341" s="8" t="str" cm="1">
        <f t="array" ref="V1341">IF(SUMPRODUCT((Tableau13[NOM DE LA STRUCTURE]=Tableau13[[#This Row],[NOM DE LA STRUCTURE]])*Tableau13[MONTANT PROPOSE POUR L''ACTION])=0,"",SUMPRODUCT((Tableau13[NOM DE LA STRUCTURE]=Tableau13[[#This Row],[NOM DE LA STRUCTURE]])*Tableau13[MONTANT PROPOSE POUR L''ACTION]))</f>
        <v/>
      </c>
      <c r="W1341" s="79"/>
    </row>
    <row r="1342" spans="1:23" ht="33" hidden="1" customHeight="1" x14ac:dyDescent="0.25">
      <c r="A1342" s="13"/>
      <c r="B1342" s="84"/>
      <c r="C1342" s="1"/>
      <c r="D1342" s="36">
        <f>_xlfn.XLOOKUP(C1342,'Export Action'!$A$3:$A$1999,'Export Action'!$X$3:$X$1999)</f>
        <v>0</v>
      </c>
      <c r="E1342" s="1"/>
      <c r="F1342" s="1"/>
      <c r="G1342" s="68"/>
      <c r="H1342" s="71"/>
      <c r="I1342" s="71"/>
      <c r="J1342" s="1"/>
      <c r="K1342" s="1"/>
      <c r="L1342" s="1"/>
      <c r="M1342" s="5"/>
      <c r="N1342" s="5"/>
      <c r="O1342" s="5"/>
      <c r="P1342" s="31"/>
      <c r="Q1342" s="1"/>
      <c r="R1342" s="64" t="str">
        <f>IF(OR(_xlfn.XLOOKUP(C1342,'Export Action'!$A$3:$A$1999,'Export Action'!$AO$3:$AO$1999)="Communes ZRR./bassins de vie pop &gt; 50% ZRR",_xlfn.XLOOKUP(C1342,'Export Action'!$A$3:$A$1999,'Export Action'!$AO$3:$AO$1999)="Contrats de relance et de transition écologique (CRTE) rural"),"Oui","Non")</f>
        <v>Non</v>
      </c>
      <c r="S1342" s="73"/>
      <c r="T1342" s="74">
        <f t="shared" si="22"/>
        <v>79</v>
      </c>
      <c r="U1342" s="75"/>
      <c r="V1342" s="8" t="str" cm="1">
        <f t="array" ref="V1342">IF(SUMPRODUCT((Tableau13[NOM DE LA STRUCTURE]=Tableau13[[#This Row],[NOM DE LA STRUCTURE]])*Tableau13[MONTANT PROPOSE POUR L''ACTION])=0,"",SUMPRODUCT((Tableau13[NOM DE LA STRUCTURE]=Tableau13[[#This Row],[NOM DE LA STRUCTURE]])*Tableau13[MONTANT PROPOSE POUR L''ACTION]))</f>
        <v/>
      </c>
      <c r="W1342" s="79"/>
    </row>
    <row r="1343" spans="1:23" ht="33" hidden="1" customHeight="1" x14ac:dyDescent="0.25">
      <c r="A1343" s="13"/>
      <c r="B1343" s="84"/>
      <c r="C1343" s="1"/>
      <c r="D1343" s="36">
        <f>_xlfn.XLOOKUP(C1343,'Export Action'!$A$3:$A$1999,'Export Action'!$X$3:$X$1999)</f>
        <v>0</v>
      </c>
      <c r="E1343" s="1"/>
      <c r="F1343" s="1"/>
      <c r="G1343" s="68"/>
      <c r="H1343" s="71"/>
      <c r="I1343" s="71"/>
      <c r="J1343" s="1"/>
      <c r="K1343" s="1"/>
      <c r="L1343" s="1"/>
      <c r="M1343" s="5"/>
      <c r="N1343" s="5"/>
      <c r="O1343" s="5"/>
      <c r="P1343" s="31"/>
      <c r="Q1343" s="1"/>
      <c r="R1343" s="64" t="str">
        <f>IF(OR(_xlfn.XLOOKUP(C1343,'Export Action'!$A$3:$A$1999,'Export Action'!$AO$3:$AO$1999)="Communes ZRR./bassins de vie pop &gt; 50% ZRR",_xlfn.XLOOKUP(C1343,'Export Action'!$A$3:$A$1999,'Export Action'!$AO$3:$AO$1999)="Contrats de relance et de transition écologique (CRTE) rural"),"Oui","Non")</f>
        <v>Non</v>
      </c>
      <c r="S1343" s="73"/>
      <c r="T1343" s="74">
        <f t="shared" si="22"/>
        <v>79</v>
      </c>
      <c r="U1343" s="75"/>
      <c r="V1343" s="8" t="str" cm="1">
        <f t="array" ref="V1343">IF(SUMPRODUCT((Tableau13[NOM DE LA STRUCTURE]=Tableau13[[#This Row],[NOM DE LA STRUCTURE]])*Tableau13[MONTANT PROPOSE POUR L''ACTION])=0,"",SUMPRODUCT((Tableau13[NOM DE LA STRUCTURE]=Tableau13[[#This Row],[NOM DE LA STRUCTURE]])*Tableau13[MONTANT PROPOSE POUR L''ACTION]))</f>
        <v/>
      </c>
      <c r="W1343" s="79"/>
    </row>
    <row r="1344" spans="1:23" ht="33" hidden="1" customHeight="1" x14ac:dyDescent="0.25">
      <c r="A1344" s="13"/>
      <c r="B1344" s="84"/>
      <c r="C1344" s="1"/>
      <c r="D1344" s="36">
        <f>_xlfn.XLOOKUP(C1344,'Export Action'!$A$3:$A$1999,'Export Action'!$X$3:$X$1999)</f>
        <v>0</v>
      </c>
      <c r="E1344" s="1"/>
      <c r="F1344" s="1"/>
      <c r="G1344" s="68"/>
      <c r="H1344" s="71"/>
      <c r="I1344" s="71"/>
      <c r="J1344" s="1"/>
      <c r="K1344" s="1"/>
      <c r="L1344" s="1"/>
      <c r="M1344" s="5"/>
      <c r="N1344" s="5"/>
      <c r="O1344" s="5"/>
      <c r="P1344" s="31"/>
      <c r="Q1344" s="1"/>
      <c r="R1344" s="64" t="str">
        <f>IF(OR(_xlfn.XLOOKUP(C1344,'Export Action'!$A$3:$A$1999,'Export Action'!$AO$3:$AO$1999)="Communes ZRR./bassins de vie pop &gt; 50% ZRR",_xlfn.XLOOKUP(C1344,'Export Action'!$A$3:$A$1999,'Export Action'!$AO$3:$AO$1999)="Contrats de relance et de transition écologique (CRTE) rural"),"Oui","Non")</f>
        <v>Non</v>
      </c>
      <c r="S1344" s="73"/>
      <c r="T1344" s="74">
        <f t="shared" si="22"/>
        <v>79</v>
      </c>
      <c r="U1344" s="75"/>
      <c r="V1344" s="8" t="str" cm="1">
        <f t="array" ref="V1344">IF(SUMPRODUCT((Tableau13[NOM DE LA STRUCTURE]=Tableau13[[#This Row],[NOM DE LA STRUCTURE]])*Tableau13[MONTANT PROPOSE POUR L''ACTION])=0,"",SUMPRODUCT((Tableau13[NOM DE LA STRUCTURE]=Tableau13[[#This Row],[NOM DE LA STRUCTURE]])*Tableau13[MONTANT PROPOSE POUR L''ACTION]))</f>
        <v/>
      </c>
      <c r="W1344" s="79"/>
    </row>
    <row r="1345" spans="1:23" ht="33" hidden="1" customHeight="1" x14ac:dyDescent="0.25">
      <c r="A1345" s="13"/>
      <c r="B1345" s="84"/>
      <c r="C1345" s="1"/>
      <c r="D1345" s="36">
        <f>_xlfn.XLOOKUP(C1345,'Export Action'!$A$3:$A$1999,'Export Action'!$X$3:$X$1999)</f>
        <v>0</v>
      </c>
      <c r="E1345" s="1"/>
      <c r="F1345" s="1"/>
      <c r="G1345" s="68"/>
      <c r="H1345" s="71"/>
      <c r="I1345" s="71"/>
      <c r="J1345" s="1"/>
      <c r="K1345" s="1"/>
      <c r="L1345" s="1"/>
      <c r="M1345" s="5"/>
      <c r="N1345" s="5"/>
      <c r="O1345" s="5"/>
      <c r="P1345" s="31"/>
      <c r="Q1345" s="1"/>
      <c r="R1345" s="64" t="str">
        <f>IF(OR(_xlfn.XLOOKUP(C1345,'Export Action'!$A$3:$A$1999,'Export Action'!$AO$3:$AO$1999)="Communes ZRR./bassins de vie pop &gt; 50% ZRR",_xlfn.XLOOKUP(C1345,'Export Action'!$A$3:$A$1999,'Export Action'!$AO$3:$AO$1999)="Contrats de relance et de transition écologique (CRTE) rural"),"Oui","Non")</f>
        <v>Non</v>
      </c>
      <c r="S1345" s="73"/>
      <c r="T1345" s="74">
        <f t="shared" si="22"/>
        <v>79</v>
      </c>
      <c r="U1345" s="75"/>
      <c r="V1345" s="8" t="str" cm="1">
        <f t="array" ref="V1345">IF(SUMPRODUCT((Tableau13[NOM DE LA STRUCTURE]=Tableau13[[#This Row],[NOM DE LA STRUCTURE]])*Tableau13[MONTANT PROPOSE POUR L''ACTION])=0,"",SUMPRODUCT((Tableau13[NOM DE LA STRUCTURE]=Tableau13[[#This Row],[NOM DE LA STRUCTURE]])*Tableau13[MONTANT PROPOSE POUR L''ACTION]))</f>
        <v/>
      </c>
      <c r="W1345" s="79"/>
    </row>
    <row r="1346" spans="1:23" ht="33" hidden="1" customHeight="1" x14ac:dyDescent="0.25">
      <c r="A1346" s="13"/>
      <c r="B1346" s="84"/>
      <c r="C1346" s="1"/>
      <c r="D1346" s="36">
        <f>_xlfn.XLOOKUP(C1346,'Export Action'!$A$3:$A$1999,'Export Action'!$X$3:$X$1999)</f>
        <v>0</v>
      </c>
      <c r="E1346" s="1"/>
      <c r="F1346" s="1"/>
      <c r="G1346" s="68"/>
      <c r="H1346" s="71"/>
      <c r="I1346" s="71"/>
      <c r="J1346" s="1"/>
      <c r="K1346" s="1"/>
      <c r="L1346" s="1"/>
      <c r="M1346" s="5"/>
      <c r="N1346" s="5"/>
      <c r="O1346" s="5"/>
      <c r="P1346" s="31"/>
      <c r="Q1346" s="1"/>
      <c r="R1346" s="64" t="str">
        <f>IF(OR(_xlfn.XLOOKUP(C1346,'Export Action'!$A$3:$A$1999,'Export Action'!$AO$3:$AO$1999)="Communes ZRR./bassins de vie pop &gt; 50% ZRR",_xlfn.XLOOKUP(C1346,'Export Action'!$A$3:$A$1999,'Export Action'!$AO$3:$AO$1999)="Contrats de relance et de transition écologique (CRTE) rural"),"Oui","Non")</f>
        <v>Non</v>
      </c>
      <c r="S1346" s="73"/>
      <c r="T1346" s="74">
        <f t="shared" si="22"/>
        <v>79</v>
      </c>
      <c r="U1346" s="75"/>
      <c r="V1346" s="8" t="str" cm="1">
        <f t="array" ref="V1346">IF(SUMPRODUCT((Tableau13[NOM DE LA STRUCTURE]=Tableau13[[#This Row],[NOM DE LA STRUCTURE]])*Tableau13[MONTANT PROPOSE POUR L''ACTION])=0,"",SUMPRODUCT((Tableau13[NOM DE LA STRUCTURE]=Tableau13[[#This Row],[NOM DE LA STRUCTURE]])*Tableau13[MONTANT PROPOSE POUR L''ACTION]))</f>
        <v/>
      </c>
      <c r="W1346" s="79"/>
    </row>
    <row r="1347" spans="1:23" ht="33" hidden="1" customHeight="1" x14ac:dyDescent="0.25">
      <c r="A1347" s="13"/>
      <c r="B1347" s="84"/>
      <c r="C1347" s="1"/>
      <c r="D1347" s="36">
        <f>_xlfn.XLOOKUP(C1347,'Export Action'!$A$3:$A$1999,'Export Action'!$X$3:$X$1999)</f>
        <v>0</v>
      </c>
      <c r="E1347" s="1"/>
      <c r="F1347" s="1"/>
      <c r="G1347" s="68"/>
      <c r="H1347" s="71"/>
      <c r="I1347" s="71"/>
      <c r="J1347" s="1"/>
      <c r="K1347" s="1"/>
      <c r="L1347" s="1"/>
      <c r="M1347" s="5"/>
      <c r="N1347" s="5"/>
      <c r="O1347" s="5"/>
      <c r="P1347" s="31"/>
      <c r="Q1347" s="1"/>
      <c r="R1347" s="64" t="str">
        <f>IF(OR(_xlfn.XLOOKUP(C1347,'Export Action'!$A$3:$A$1999,'Export Action'!$AO$3:$AO$1999)="Communes ZRR./bassins de vie pop &gt; 50% ZRR",_xlfn.XLOOKUP(C1347,'Export Action'!$A$3:$A$1999,'Export Action'!$AO$3:$AO$1999)="Contrats de relance et de transition écologique (CRTE) rural"),"Oui","Non")</f>
        <v>Non</v>
      </c>
      <c r="S1347" s="73"/>
      <c r="T1347" s="74">
        <f t="shared" si="22"/>
        <v>79</v>
      </c>
      <c r="U1347" s="75"/>
      <c r="V1347" s="8" t="str" cm="1">
        <f t="array" ref="V1347">IF(SUMPRODUCT((Tableau13[NOM DE LA STRUCTURE]=Tableau13[[#This Row],[NOM DE LA STRUCTURE]])*Tableau13[MONTANT PROPOSE POUR L''ACTION])=0,"",SUMPRODUCT((Tableau13[NOM DE LA STRUCTURE]=Tableau13[[#This Row],[NOM DE LA STRUCTURE]])*Tableau13[MONTANT PROPOSE POUR L''ACTION]))</f>
        <v/>
      </c>
      <c r="W1347" s="79"/>
    </row>
    <row r="1348" spans="1:23" ht="33" hidden="1" customHeight="1" x14ac:dyDescent="0.25">
      <c r="A1348" s="13"/>
      <c r="B1348" s="84"/>
      <c r="C1348" s="1"/>
      <c r="D1348" s="36">
        <f>_xlfn.XLOOKUP(C1348,'Export Action'!$A$3:$A$1999,'Export Action'!$X$3:$X$1999)</f>
        <v>0</v>
      </c>
      <c r="E1348" s="1"/>
      <c r="F1348" s="1"/>
      <c r="G1348" s="68"/>
      <c r="H1348" s="71"/>
      <c r="I1348" s="71"/>
      <c r="J1348" s="1"/>
      <c r="K1348" s="1"/>
      <c r="L1348" s="1"/>
      <c r="M1348" s="5"/>
      <c r="N1348" s="5"/>
      <c r="O1348" s="5"/>
      <c r="P1348" s="31"/>
      <c r="Q1348" s="1"/>
      <c r="R1348" s="64" t="str">
        <f>IF(OR(_xlfn.XLOOKUP(C1348,'Export Action'!$A$3:$A$1999,'Export Action'!$AO$3:$AO$1999)="Communes ZRR./bassins de vie pop &gt; 50% ZRR",_xlfn.XLOOKUP(C1348,'Export Action'!$A$3:$A$1999,'Export Action'!$AO$3:$AO$1999)="Contrats de relance et de transition écologique (CRTE) rural"),"Oui","Non")</f>
        <v>Non</v>
      </c>
      <c r="S1348" s="73"/>
      <c r="T1348" s="74">
        <f t="shared" si="22"/>
        <v>79</v>
      </c>
      <c r="U1348" s="75"/>
      <c r="V1348" s="8" t="str" cm="1">
        <f t="array" ref="V1348">IF(SUMPRODUCT((Tableau13[NOM DE LA STRUCTURE]=Tableau13[[#This Row],[NOM DE LA STRUCTURE]])*Tableau13[MONTANT PROPOSE POUR L''ACTION])=0,"",SUMPRODUCT((Tableau13[NOM DE LA STRUCTURE]=Tableau13[[#This Row],[NOM DE LA STRUCTURE]])*Tableau13[MONTANT PROPOSE POUR L''ACTION]))</f>
        <v/>
      </c>
      <c r="W1348" s="79"/>
    </row>
    <row r="1349" spans="1:23" ht="33" hidden="1" customHeight="1" x14ac:dyDescent="0.25">
      <c r="A1349" s="13"/>
      <c r="B1349" s="84"/>
      <c r="C1349" s="1"/>
      <c r="D1349" s="36">
        <f>_xlfn.XLOOKUP(C1349,'Export Action'!$A$3:$A$1999,'Export Action'!$X$3:$X$1999)</f>
        <v>0</v>
      </c>
      <c r="E1349" s="1"/>
      <c r="F1349" s="1"/>
      <c r="G1349" s="68"/>
      <c r="H1349" s="71"/>
      <c r="I1349" s="71"/>
      <c r="J1349" s="1"/>
      <c r="K1349" s="1"/>
      <c r="L1349" s="1"/>
      <c r="M1349" s="5"/>
      <c r="N1349" s="5"/>
      <c r="O1349" s="5"/>
      <c r="P1349" s="31"/>
      <c r="Q1349" s="1"/>
      <c r="R1349" s="64" t="str">
        <f>IF(OR(_xlfn.XLOOKUP(C1349,'Export Action'!$A$3:$A$1999,'Export Action'!$AO$3:$AO$1999)="Communes ZRR./bassins de vie pop &gt; 50% ZRR",_xlfn.XLOOKUP(C1349,'Export Action'!$A$3:$A$1999,'Export Action'!$AO$3:$AO$1999)="Contrats de relance et de transition écologique (CRTE) rural"),"Oui","Non")</f>
        <v>Non</v>
      </c>
      <c r="S1349" s="73"/>
      <c r="T1349" s="74">
        <f t="shared" si="22"/>
        <v>79</v>
      </c>
      <c r="U1349" s="75"/>
      <c r="V1349" s="8" t="str" cm="1">
        <f t="array" ref="V1349">IF(SUMPRODUCT((Tableau13[NOM DE LA STRUCTURE]=Tableau13[[#This Row],[NOM DE LA STRUCTURE]])*Tableau13[MONTANT PROPOSE POUR L''ACTION])=0,"",SUMPRODUCT((Tableau13[NOM DE LA STRUCTURE]=Tableau13[[#This Row],[NOM DE LA STRUCTURE]])*Tableau13[MONTANT PROPOSE POUR L''ACTION]))</f>
        <v/>
      </c>
      <c r="W1349" s="79"/>
    </row>
    <row r="1350" spans="1:23" ht="33" hidden="1" customHeight="1" x14ac:dyDescent="0.25">
      <c r="A1350" s="13"/>
      <c r="B1350" s="84"/>
      <c r="C1350" s="1"/>
      <c r="D1350" s="36">
        <f>_xlfn.XLOOKUP(C1350,'Export Action'!$A$3:$A$1999,'Export Action'!$X$3:$X$1999)</f>
        <v>0</v>
      </c>
      <c r="E1350" s="1"/>
      <c r="F1350" s="1"/>
      <c r="G1350" s="68"/>
      <c r="H1350" s="71"/>
      <c r="I1350" s="71"/>
      <c r="J1350" s="1"/>
      <c r="K1350" s="1"/>
      <c r="L1350" s="1"/>
      <c r="M1350" s="5"/>
      <c r="N1350" s="5"/>
      <c r="O1350" s="5"/>
      <c r="P1350" s="31"/>
      <c r="Q1350" s="1"/>
      <c r="R1350" s="64" t="str">
        <f>IF(OR(_xlfn.XLOOKUP(C1350,'Export Action'!$A$3:$A$1999,'Export Action'!$AO$3:$AO$1999)="Communes ZRR./bassins de vie pop &gt; 50% ZRR",_xlfn.XLOOKUP(C1350,'Export Action'!$A$3:$A$1999,'Export Action'!$AO$3:$AO$1999)="Contrats de relance et de transition écologique (CRTE) rural"),"Oui","Non")</f>
        <v>Non</v>
      </c>
      <c r="S1350" s="73"/>
      <c r="T1350" s="74">
        <f t="shared" si="22"/>
        <v>79</v>
      </c>
      <c r="U1350" s="75"/>
      <c r="V1350" s="8" t="str" cm="1">
        <f t="array" ref="V1350">IF(SUMPRODUCT((Tableau13[NOM DE LA STRUCTURE]=Tableau13[[#This Row],[NOM DE LA STRUCTURE]])*Tableau13[MONTANT PROPOSE POUR L''ACTION])=0,"",SUMPRODUCT((Tableau13[NOM DE LA STRUCTURE]=Tableau13[[#This Row],[NOM DE LA STRUCTURE]])*Tableau13[MONTANT PROPOSE POUR L''ACTION]))</f>
        <v/>
      </c>
      <c r="W1350" s="79"/>
    </row>
    <row r="1351" spans="1:23" ht="33" hidden="1" customHeight="1" x14ac:dyDescent="0.25">
      <c r="A1351" s="13"/>
      <c r="B1351" s="84"/>
      <c r="C1351" s="1"/>
      <c r="D1351" s="36">
        <f>_xlfn.XLOOKUP(C1351,'Export Action'!$A$3:$A$1999,'Export Action'!$X$3:$X$1999)</f>
        <v>0</v>
      </c>
      <c r="E1351" s="1"/>
      <c r="F1351" s="1"/>
      <c r="G1351" s="68"/>
      <c r="H1351" s="71"/>
      <c r="I1351" s="71"/>
      <c r="J1351" s="1"/>
      <c r="K1351" s="1"/>
      <c r="L1351" s="1"/>
      <c r="M1351" s="5"/>
      <c r="N1351" s="5"/>
      <c r="O1351" s="5"/>
      <c r="P1351" s="31"/>
      <c r="Q1351" s="1"/>
      <c r="R1351" s="64" t="str">
        <f>IF(OR(_xlfn.XLOOKUP(C1351,'Export Action'!$A$3:$A$1999,'Export Action'!$AO$3:$AO$1999)="Communes ZRR./bassins de vie pop &gt; 50% ZRR",_xlfn.XLOOKUP(C1351,'Export Action'!$A$3:$A$1999,'Export Action'!$AO$3:$AO$1999)="Contrats de relance et de transition écologique (CRTE) rural"),"Oui","Non")</f>
        <v>Non</v>
      </c>
      <c r="S1351" s="73"/>
      <c r="T1351" s="74">
        <f t="shared" si="22"/>
        <v>79</v>
      </c>
      <c r="U1351" s="75"/>
      <c r="V1351" s="8" t="str" cm="1">
        <f t="array" ref="V1351">IF(SUMPRODUCT((Tableau13[NOM DE LA STRUCTURE]=Tableau13[[#This Row],[NOM DE LA STRUCTURE]])*Tableau13[MONTANT PROPOSE POUR L''ACTION])=0,"",SUMPRODUCT((Tableau13[NOM DE LA STRUCTURE]=Tableau13[[#This Row],[NOM DE LA STRUCTURE]])*Tableau13[MONTANT PROPOSE POUR L''ACTION]))</f>
        <v/>
      </c>
      <c r="W1351" s="79"/>
    </row>
    <row r="1352" spans="1:23" ht="33" hidden="1" customHeight="1" x14ac:dyDescent="0.25">
      <c r="A1352" s="13"/>
      <c r="B1352" s="84"/>
      <c r="C1352" s="1"/>
      <c r="D1352" s="36">
        <f>_xlfn.XLOOKUP(C1352,'Export Action'!$A$3:$A$1999,'Export Action'!$X$3:$X$1999)</f>
        <v>0</v>
      </c>
      <c r="E1352" s="1"/>
      <c r="F1352" s="1"/>
      <c r="G1352" s="68"/>
      <c r="H1352" s="71"/>
      <c r="I1352" s="71"/>
      <c r="J1352" s="1"/>
      <c r="K1352" s="1"/>
      <c r="L1352" s="1"/>
      <c r="M1352" s="5"/>
      <c r="N1352" s="5"/>
      <c r="O1352" s="5"/>
      <c r="P1352" s="31"/>
      <c r="Q1352" s="1"/>
      <c r="R1352" s="64" t="str">
        <f>IF(OR(_xlfn.XLOOKUP(C1352,'Export Action'!$A$3:$A$1999,'Export Action'!$AO$3:$AO$1999)="Communes ZRR./bassins de vie pop &gt; 50% ZRR",_xlfn.XLOOKUP(C1352,'Export Action'!$A$3:$A$1999,'Export Action'!$AO$3:$AO$1999)="Contrats de relance et de transition écologique (CRTE) rural"),"Oui","Non")</f>
        <v>Non</v>
      </c>
      <c r="S1352" s="73"/>
      <c r="T1352" s="74">
        <f t="shared" si="22"/>
        <v>79</v>
      </c>
      <c r="U1352" s="75"/>
      <c r="V1352" s="8" t="str" cm="1">
        <f t="array" ref="V1352">IF(SUMPRODUCT((Tableau13[NOM DE LA STRUCTURE]=Tableau13[[#This Row],[NOM DE LA STRUCTURE]])*Tableau13[MONTANT PROPOSE POUR L''ACTION])=0,"",SUMPRODUCT((Tableau13[NOM DE LA STRUCTURE]=Tableau13[[#This Row],[NOM DE LA STRUCTURE]])*Tableau13[MONTANT PROPOSE POUR L''ACTION]))</f>
        <v/>
      </c>
      <c r="W1352" s="79"/>
    </row>
    <row r="1353" spans="1:23" ht="33" hidden="1" customHeight="1" x14ac:dyDescent="0.25">
      <c r="A1353" s="13"/>
      <c r="B1353" s="84"/>
      <c r="C1353" s="1"/>
      <c r="D1353" s="36">
        <f>_xlfn.XLOOKUP(C1353,'Export Action'!$A$3:$A$1999,'Export Action'!$X$3:$X$1999)</f>
        <v>0</v>
      </c>
      <c r="E1353" s="1"/>
      <c r="F1353" s="1"/>
      <c r="G1353" s="68"/>
      <c r="H1353" s="71"/>
      <c r="I1353" s="71"/>
      <c r="J1353" s="1"/>
      <c r="K1353" s="1"/>
      <c r="L1353" s="1"/>
      <c r="M1353" s="5"/>
      <c r="N1353" s="5"/>
      <c r="O1353" s="5"/>
      <c r="P1353" s="31"/>
      <c r="Q1353" s="1"/>
      <c r="R1353" s="64" t="str">
        <f>IF(OR(_xlfn.XLOOKUP(C1353,'Export Action'!$A$3:$A$1999,'Export Action'!$AO$3:$AO$1999)="Communes ZRR./bassins de vie pop &gt; 50% ZRR",_xlfn.XLOOKUP(C1353,'Export Action'!$A$3:$A$1999,'Export Action'!$AO$3:$AO$1999)="Contrats de relance et de transition écologique (CRTE) rural"),"Oui","Non")</f>
        <v>Non</v>
      </c>
      <c r="S1353" s="73"/>
      <c r="T1353" s="74">
        <f t="shared" si="22"/>
        <v>79</v>
      </c>
      <c r="U1353" s="75"/>
      <c r="V1353" s="8" t="str" cm="1">
        <f t="array" ref="V1353">IF(SUMPRODUCT((Tableau13[NOM DE LA STRUCTURE]=Tableau13[[#This Row],[NOM DE LA STRUCTURE]])*Tableau13[MONTANT PROPOSE POUR L''ACTION])=0,"",SUMPRODUCT((Tableau13[NOM DE LA STRUCTURE]=Tableau13[[#This Row],[NOM DE LA STRUCTURE]])*Tableau13[MONTANT PROPOSE POUR L''ACTION]))</f>
        <v/>
      </c>
      <c r="W1353" s="79"/>
    </row>
    <row r="1354" spans="1:23" ht="33" hidden="1" customHeight="1" x14ac:dyDescent="0.25">
      <c r="A1354" s="13"/>
      <c r="B1354" s="84"/>
      <c r="C1354" s="1"/>
      <c r="D1354" s="36">
        <f>_xlfn.XLOOKUP(C1354,'Export Action'!$A$3:$A$1999,'Export Action'!$X$3:$X$1999)</f>
        <v>0</v>
      </c>
      <c r="E1354" s="1"/>
      <c r="F1354" s="1"/>
      <c r="G1354" s="68"/>
      <c r="H1354" s="71"/>
      <c r="I1354" s="71"/>
      <c r="J1354" s="1"/>
      <c r="K1354" s="1"/>
      <c r="L1354" s="1"/>
      <c r="M1354" s="5"/>
      <c r="N1354" s="5"/>
      <c r="O1354" s="5"/>
      <c r="P1354" s="31"/>
      <c r="Q1354" s="1"/>
      <c r="R1354" s="64" t="str">
        <f>IF(OR(_xlfn.XLOOKUP(C1354,'Export Action'!$A$3:$A$1999,'Export Action'!$AO$3:$AO$1999)="Communes ZRR./bassins de vie pop &gt; 50% ZRR",_xlfn.XLOOKUP(C1354,'Export Action'!$A$3:$A$1999,'Export Action'!$AO$3:$AO$1999)="Contrats de relance et de transition écologique (CRTE) rural"),"Oui","Non")</f>
        <v>Non</v>
      </c>
      <c r="S1354" s="73"/>
      <c r="T1354" s="74">
        <f t="shared" si="22"/>
        <v>79</v>
      </c>
      <c r="U1354" s="75"/>
      <c r="V1354" s="8" t="str" cm="1">
        <f t="array" ref="V1354">IF(SUMPRODUCT((Tableau13[NOM DE LA STRUCTURE]=Tableau13[[#This Row],[NOM DE LA STRUCTURE]])*Tableau13[MONTANT PROPOSE POUR L''ACTION])=0,"",SUMPRODUCT((Tableau13[NOM DE LA STRUCTURE]=Tableau13[[#This Row],[NOM DE LA STRUCTURE]])*Tableau13[MONTANT PROPOSE POUR L''ACTION]))</f>
        <v/>
      </c>
      <c r="W1354" s="79"/>
    </row>
    <row r="1355" spans="1:23" ht="33" hidden="1" customHeight="1" x14ac:dyDescent="0.25">
      <c r="A1355" s="13"/>
      <c r="B1355" s="84"/>
      <c r="C1355" s="1"/>
      <c r="D1355" s="36">
        <f>_xlfn.XLOOKUP(C1355,'Export Action'!$A$3:$A$1999,'Export Action'!$X$3:$X$1999)</f>
        <v>0</v>
      </c>
      <c r="E1355" s="1"/>
      <c r="F1355" s="1"/>
      <c r="G1355" s="68"/>
      <c r="H1355" s="71"/>
      <c r="I1355" s="71"/>
      <c r="J1355" s="1"/>
      <c r="K1355" s="1"/>
      <c r="L1355" s="1"/>
      <c r="M1355" s="5"/>
      <c r="N1355" s="5"/>
      <c r="O1355" s="5"/>
      <c r="P1355" s="31"/>
      <c r="Q1355" s="1"/>
      <c r="R1355" s="64" t="str">
        <f>IF(OR(_xlfn.XLOOKUP(C1355,'Export Action'!$A$3:$A$1999,'Export Action'!$AO$3:$AO$1999)="Communes ZRR./bassins de vie pop &gt; 50% ZRR",_xlfn.XLOOKUP(C1355,'Export Action'!$A$3:$A$1999,'Export Action'!$AO$3:$AO$1999)="Contrats de relance et de transition écologique (CRTE) rural"),"Oui","Non")</f>
        <v>Non</v>
      </c>
      <c r="S1355" s="73"/>
      <c r="T1355" s="74">
        <f t="shared" si="22"/>
        <v>79</v>
      </c>
      <c r="U1355" s="75"/>
      <c r="V1355" s="8" t="str" cm="1">
        <f t="array" ref="V1355">IF(SUMPRODUCT((Tableau13[NOM DE LA STRUCTURE]=Tableau13[[#This Row],[NOM DE LA STRUCTURE]])*Tableau13[MONTANT PROPOSE POUR L''ACTION])=0,"",SUMPRODUCT((Tableau13[NOM DE LA STRUCTURE]=Tableau13[[#This Row],[NOM DE LA STRUCTURE]])*Tableau13[MONTANT PROPOSE POUR L''ACTION]))</f>
        <v/>
      </c>
      <c r="W1355" s="79"/>
    </row>
    <row r="1356" spans="1:23" ht="33" hidden="1" customHeight="1" x14ac:dyDescent="0.25">
      <c r="A1356" s="13"/>
      <c r="B1356" s="84"/>
      <c r="C1356" s="1"/>
      <c r="D1356" s="36">
        <f>_xlfn.XLOOKUP(C1356,'Export Action'!$A$3:$A$1999,'Export Action'!$X$3:$X$1999)</f>
        <v>0</v>
      </c>
      <c r="E1356" s="1"/>
      <c r="F1356" s="1"/>
      <c r="G1356" s="68"/>
      <c r="H1356" s="71"/>
      <c r="I1356" s="71"/>
      <c r="J1356" s="1"/>
      <c r="K1356" s="1"/>
      <c r="L1356" s="1"/>
      <c r="M1356" s="5"/>
      <c r="N1356" s="5"/>
      <c r="O1356" s="5"/>
      <c r="P1356" s="31"/>
      <c r="Q1356" s="1"/>
      <c r="R1356" s="64" t="str">
        <f>IF(OR(_xlfn.XLOOKUP(C1356,'Export Action'!$A$3:$A$1999,'Export Action'!$AO$3:$AO$1999)="Communes ZRR./bassins de vie pop &gt; 50% ZRR",_xlfn.XLOOKUP(C1356,'Export Action'!$A$3:$A$1999,'Export Action'!$AO$3:$AO$1999)="Contrats de relance et de transition écologique (CRTE) rural"),"Oui","Non")</f>
        <v>Non</v>
      </c>
      <c r="S1356" s="73"/>
      <c r="T1356" s="74">
        <f t="shared" si="22"/>
        <v>79</v>
      </c>
      <c r="U1356" s="75"/>
      <c r="V1356" s="8" t="str" cm="1">
        <f t="array" ref="V1356">IF(SUMPRODUCT((Tableau13[NOM DE LA STRUCTURE]=Tableau13[[#This Row],[NOM DE LA STRUCTURE]])*Tableau13[MONTANT PROPOSE POUR L''ACTION])=0,"",SUMPRODUCT((Tableau13[NOM DE LA STRUCTURE]=Tableau13[[#This Row],[NOM DE LA STRUCTURE]])*Tableau13[MONTANT PROPOSE POUR L''ACTION]))</f>
        <v/>
      </c>
      <c r="W1356" s="79"/>
    </row>
    <row r="1357" spans="1:23" ht="33" hidden="1" customHeight="1" x14ac:dyDescent="0.25">
      <c r="A1357" s="13"/>
      <c r="B1357" s="84"/>
      <c r="C1357" s="1"/>
      <c r="D1357" s="36">
        <f>_xlfn.XLOOKUP(C1357,'Export Action'!$A$3:$A$1999,'Export Action'!$X$3:$X$1999)</f>
        <v>0</v>
      </c>
      <c r="E1357" s="1"/>
      <c r="F1357" s="1"/>
      <c r="G1357" s="68"/>
      <c r="H1357" s="71"/>
      <c r="I1357" s="71"/>
      <c r="J1357" s="1"/>
      <c r="K1357" s="1"/>
      <c r="L1357" s="1"/>
      <c r="M1357" s="5"/>
      <c r="N1357" s="5"/>
      <c r="O1357" s="5"/>
      <c r="P1357" s="31"/>
      <c r="Q1357" s="1"/>
      <c r="R1357" s="64" t="str">
        <f>IF(OR(_xlfn.XLOOKUP(C1357,'Export Action'!$A$3:$A$1999,'Export Action'!$AO$3:$AO$1999)="Communes ZRR./bassins de vie pop &gt; 50% ZRR",_xlfn.XLOOKUP(C1357,'Export Action'!$A$3:$A$1999,'Export Action'!$AO$3:$AO$1999)="Contrats de relance et de transition écologique (CRTE) rural"),"Oui","Non")</f>
        <v>Non</v>
      </c>
      <c r="S1357" s="73"/>
      <c r="T1357" s="74">
        <f t="shared" si="22"/>
        <v>79</v>
      </c>
      <c r="U1357" s="75"/>
      <c r="V1357" s="8" t="str" cm="1">
        <f t="array" ref="V1357">IF(SUMPRODUCT((Tableau13[NOM DE LA STRUCTURE]=Tableau13[[#This Row],[NOM DE LA STRUCTURE]])*Tableau13[MONTANT PROPOSE POUR L''ACTION])=0,"",SUMPRODUCT((Tableau13[NOM DE LA STRUCTURE]=Tableau13[[#This Row],[NOM DE LA STRUCTURE]])*Tableau13[MONTANT PROPOSE POUR L''ACTION]))</f>
        <v/>
      </c>
      <c r="W1357" s="79"/>
    </row>
    <row r="1358" spans="1:23" ht="33" hidden="1" customHeight="1" x14ac:dyDescent="0.25">
      <c r="A1358" s="13"/>
      <c r="B1358" s="84"/>
      <c r="C1358" s="1"/>
      <c r="D1358" s="36">
        <f>_xlfn.XLOOKUP(C1358,'Export Action'!$A$3:$A$1999,'Export Action'!$X$3:$X$1999)</f>
        <v>0</v>
      </c>
      <c r="E1358" s="1"/>
      <c r="F1358" s="1"/>
      <c r="G1358" s="68"/>
      <c r="H1358" s="71"/>
      <c r="I1358" s="71"/>
      <c r="J1358" s="1"/>
      <c r="K1358" s="1"/>
      <c r="L1358" s="1"/>
      <c r="M1358" s="5"/>
      <c r="N1358" s="5"/>
      <c r="O1358" s="5"/>
      <c r="P1358" s="31"/>
      <c r="Q1358" s="1"/>
      <c r="R1358" s="64" t="str">
        <f>IF(OR(_xlfn.XLOOKUP(C1358,'Export Action'!$A$3:$A$1999,'Export Action'!$AO$3:$AO$1999)="Communes ZRR./bassins de vie pop &gt; 50% ZRR",_xlfn.XLOOKUP(C1358,'Export Action'!$A$3:$A$1999,'Export Action'!$AO$3:$AO$1999)="Contrats de relance et de transition écologique (CRTE) rural"),"Oui","Non")</f>
        <v>Non</v>
      </c>
      <c r="S1358" s="73"/>
      <c r="T1358" s="74">
        <f t="shared" si="22"/>
        <v>79</v>
      </c>
      <c r="U1358" s="75"/>
      <c r="V1358" s="8" t="str" cm="1">
        <f t="array" ref="V1358">IF(SUMPRODUCT((Tableau13[NOM DE LA STRUCTURE]=Tableau13[[#This Row],[NOM DE LA STRUCTURE]])*Tableau13[MONTANT PROPOSE POUR L''ACTION])=0,"",SUMPRODUCT((Tableau13[NOM DE LA STRUCTURE]=Tableau13[[#This Row],[NOM DE LA STRUCTURE]])*Tableau13[MONTANT PROPOSE POUR L''ACTION]))</f>
        <v/>
      </c>
      <c r="W1358" s="79"/>
    </row>
    <row r="1359" spans="1:23" ht="33" hidden="1" customHeight="1" x14ac:dyDescent="0.25">
      <c r="A1359" s="13"/>
      <c r="B1359" s="84"/>
      <c r="C1359" s="1"/>
      <c r="D1359" s="36">
        <f>_xlfn.XLOOKUP(C1359,'Export Action'!$A$3:$A$1999,'Export Action'!$X$3:$X$1999)</f>
        <v>0</v>
      </c>
      <c r="E1359" s="1"/>
      <c r="F1359" s="1"/>
      <c r="G1359" s="68"/>
      <c r="H1359" s="71"/>
      <c r="I1359" s="71"/>
      <c r="J1359" s="1"/>
      <c r="K1359" s="1"/>
      <c r="L1359" s="1"/>
      <c r="M1359" s="5"/>
      <c r="N1359" s="5"/>
      <c r="O1359" s="5"/>
      <c r="P1359" s="31"/>
      <c r="Q1359" s="1"/>
      <c r="R1359" s="64" t="str">
        <f>IF(OR(_xlfn.XLOOKUP(C1359,'Export Action'!$A$3:$A$1999,'Export Action'!$AO$3:$AO$1999)="Communes ZRR./bassins de vie pop &gt; 50% ZRR",_xlfn.XLOOKUP(C1359,'Export Action'!$A$3:$A$1999,'Export Action'!$AO$3:$AO$1999)="Contrats de relance et de transition écologique (CRTE) rural"),"Oui","Non")</f>
        <v>Non</v>
      </c>
      <c r="S1359" s="73"/>
      <c r="T1359" s="74">
        <f t="shared" si="22"/>
        <v>79</v>
      </c>
      <c r="U1359" s="75"/>
      <c r="V1359" s="8" t="str" cm="1">
        <f t="array" ref="V1359">IF(SUMPRODUCT((Tableau13[NOM DE LA STRUCTURE]=Tableau13[[#This Row],[NOM DE LA STRUCTURE]])*Tableau13[MONTANT PROPOSE POUR L''ACTION])=0,"",SUMPRODUCT((Tableau13[NOM DE LA STRUCTURE]=Tableau13[[#This Row],[NOM DE LA STRUCTURE]])*Tableau13[MONTANT PROPOSE POUR L''ACTION]))</f>
        <v/>
      </c>
      <c r="W1359" s="79"/>
    </row>
    <row r="1360" spans="1:23" ht="33" hidden="1" customHeight="1" x14ac:dyDescent="0.25">
      <c r="A1360" s="13"/>
      <c r="B1360" s="84"/>
      <c r="C1360" s="1"/>
      <c r="D1360" s="36">
        <f>_xlfn.XLOOKUP(C1360,'Export Action'!$A$3:$A$1999,'Export Action'!$X$3:$X$1999)</f>
        <v>0</v>
      </c>
      <c r="E1360" s="1"/>
      <c r="F1360" s="1"/>
      <c r="G1360" s="68"/>
      <c r="H1360" s="71"/>
      <c r="I1360" s="71"/>
      <c r="J1360" s="1"/>
      <c r="K1360" s="1"/>
      <c r="L1360" s="1"/>
      <c r="M1360" s="5"/>
      <c r="N1360" s="5"/>
      <c r="O1360" s="5"/>
      <c r="P1360" s="31"/>
      <c r="Q1360" s="1"/>
      <c r="R1360" s="64" t="str">
        <f>IF(OR(_xlfn.XLOOKUP(C1360,'Export Action'!$A$3:$A$1999,'Export Action'!$AO$3:$AO$1999)="Communes ZRR./bassins de vie pop &gt; 50% ZRR",_xlfn.XLOOKUP(C1360,'Export Action'!$A$3:$A$1999,'Export Action'!$AO$3:$AO$1999)="Contrats de relance et de transition écologique (CRTE) rural"),"Oui","Non")</f>
        <v>Non</v>
      </c>
      <c r="S1360" s="73"/>
      <c r="T1360" s="74">
        <f t="shared" si="22"/>
        <v>79</v>
      </c>
      <c r="U1360" s="75"/>
      <c r="V1360" s="8" t="str" cm="1">
        <f t="array" ref="V1360">IF(SUMPRODUCT((Tableau13[NOM DE LA STRUCTURE]=Tableau13[[#This Row],[NOM DE LA STRUCTURE]])*Tableau13[MONTANT PROPOSE POUR L''ACTION])=0,"",SUMPRODUCT((Tableau13[NOM DE LA STRUCTURE]=Tableau13[[#This Row],[NOM DE LA STRUCTURE]])*Tableau13[MONTANT PROPOSE POUR L''ACTION]))</f>
        <v/>
      </c>
      <c r="W1360" s="79"/>
    </row>
    <row r="1361" spans="1:23" ht="33" hidden="1" customHeight="1" x14ac:dyDescent="0.25">
      <c r="A1361" s="13"/>
      <c r="B1361" s="84"/>
      <c r="C1361" s="1"/>
      <c r="D1361" s="36">
        <f>_xlfn.XLOOKUP(C1361,'Export Action'!$A$3:$A$1999,'Export Action'!$X$3:$X$1999)</f>
        <v>0</v>
      </c>
      <c r="E1361" s="1"/>
      <c r="F1361" s="1"/>
      <c r="G1361" s="68"/>
      <c r="H1361" s="71"/>
      <c r="I1361" s="71"/>
      <c r="J1361" s="1"/>
      <c r="K1361" s="1"/>
      <c r="L1361" s="1"/>
      <c r="M1361" s="5"/>
      <c r="N1361" s="5"/>
      <c r="O1361" s="5"/>
      <c r="P1361" s="31"/>
      <c r="Q1361" s="1"/>
      <c r="R1361" s="64" t="str">
        <f>IF(OR(_xlfn.XLOOKUP(C1361,'Export Action'!$A$3:$A$1999,'Export Action'!$AO$3:$AO$1999)="Communes ZRR./bassins de vie pop &gt; 50% ZRR",_xlfn.XLOOKUP(C1361,'Export Action'!$A$3:$A$1999,'Export Action'!$AO$3:$AO$1999)="Contrats de relance et de transition écologique (CRTE) rural"),"Oui","Non")</f>
        <v>Non</v>
      </c>
      <c r="S1361" s="73"/>
      <c r="T1361" s="74">
        <f t="shared" si="22"/>
        <v>79</v>
      </c>
      <c r="U1361" s="75"/>
      <c r="V1361" s="8" t="str" cm="1">
        <f t="array" ref="V1361">IF(SUMPRODUCT((Tableau13[NOM DE LA STRUCTURE]=Tableau13[[#This Row],[NOM DE LA STRUCTURE]])*Tableau13[MONTANT PROPOSE POUR L''ACTION])=0,"",SUMPRODUCT((Tableau13[NOM DE LA STRUCTURE]=Tableau13[[#This Row],[NOM DE LA STRUCTURE]])*Tableau13[MONTANT PROPOSE POUR L''ACTION]))</f>
        <v/>
      </c>
      <c r="W1361" s="79"/>
    </row>
    <row r="1362" spans="1:23" ht="33" hidden="1" customHeight="1" x14ac:dyDescent="0.25">
      <c r="A1362" s="13"/>
      <c r="B1362" s="84"/>
      <c r="C1362" s="1"/>
      <c r="D1362" s="36">
        <f>_xlfn.XLOOKUP(C1362,'Export Action'!$A$3:$A$1999,'Export Action'!$X$3:$X$1999)</f>
        <v>0</v>
      </c>
      <c r="E1362" s="1"/>
      <c r="F1362" s="1"/>
      <c r="G1362" s="68"/>
      <c r="H1362" s="71"/>
      <c r="I1362" s="71"/>
      <c r="J1362" s="1"/>
      <c r="K1362" s="1"/>
      <c r="L1362" s="1"/>
      <c r="M1362" s="5"/>
      <c r="N1362" s="5"/>
      <c r="O1362" s="5"/>
      <c r="P1362" s="31"/>
      <c r="Q1362" s="1"/>
      <c r="R1362" s="64" t="str">
        <f>IF(OR(_xlfn.XLOOKUP(C1362,'Export Action'!$A$3:$A$1999,'Export Action'!$AO$3:$AO$1999)="Communes ZRR./bassins de vie pop &gt; 50% ZRR",_xlfn.XLOOKUP(C1362,'Export Action'!$A$3:$A$1999,'Export Action'!$AO$3:$AO$1999)="Contrats de relance et de transition écologique (CRTE) rural"),"Oui","Non")</f>
        <v>Non</v>
      </c>
      <c r="S1362" s="73"/>
      <c r="T1362" s="74">
        <f t="shared" si="22"/>
        <v>79</v>
      </c>
      <c r="U1362" s="75"/>
      <c r="V1362" s="8" t="str" cm="1">
        <f t="array" ref="V1362">IF(SUMPRODUCT((Tableau13[NOM DE LA STRUCTURE]=Tableau13[[#This Row],[NOM DE LA STRUCTURE]])*Tableau13[MONTANT PROPOSE POUR L''ACTION])=0,"",SUMPRODUCT((Tableau13[NOM DE LA STRUCTURE]=Tableau13[[#This Row],[NOM DE LA STRUCTURE]])*Tableau13[MONTANT PROPOSE POUR L''ACTION]))</f>
        <v/>
      </c>
      <c r="W1362" s="79"/>
    </row>
    <row r="1363" spans="1:23" ht="33" hidden="1" customHeight="1" x14ac:dyDescent="0.25">
      <c r="A1363" s="13"/>
      <c r="B1363" s="84"/>
      <c r="C1363" s="1"/>
      <c r="D1363" s="36">
        <f>_xlfn.XLOOKUP(C1363,'Export Action'!$A$3:$A$1999,'Export Action'!$X$3:$X$1999)</f>
        <v>0</v>
      </c>
      <c r="E1363" s="1"/>
      <c r="F1363" s="1"/>
      <c r="G1363" s="68"/>
      <c r="H1363" s="71"/>
      <c r="I1363" s="71"/>
      <c r="J1363" s="1"/>
      <c r="K1363" s="1"/>
      <c r="L1363" s="1"/>
      <c r="M1363" s="5"/>
      <c r="N1363" s="5"/>
      <c r="O1363" s="5"/>
      <c r="P1363" s="31"/>
      <c r="Q1363" s="1"/>
      <c r="R1363" s="64" t="str">
        <f>IF(OR(_xlfn.XLOOKUP(C1363,'Export Action'!$A$3:$A$1999,'Export Action'!$AO$3:$AO$1999)="Communes ZRR./bassins de vie pop &gt; 50% ZRR",_xlfn.XLOOKUP(C1363,'Export Action'!$A$3:$A$1999,'Export Action'!$AO$3:$AO$1999)="Contrats de relance et de transition écologique (CRTE) rural"),"Oui","Non")</f>
        <v>Non</v>
      </c>
      <c r="S1363" s="73"/>
      <c r="T1363" s="74">
        <f t="shared" si="22"/>
        <v>79</v>
      </c>
      <c r="U1363" s="75"/>
      <c r="V1363" s="8" t="str" cm="1">
        <f t="array" ref="V1363">IF(SUMPRODUCT((Tableau13[NOM DE LA STRUCTURE]=Tableau13[[#This Row],[NOM DE LA STRUCTURE]])*Tableau13[MONTANT PROPOSE POUR L''ACTION])=0,"",SUMPRODUCT((Tableau13[NOM DE LA STRUCTURE]=Tableau13[[#This Row],[NOM DE LA STRUCTURE]])*Tableau13[MONTANT PROPOSE POUR L''ACTION]))</f>
        <v/>
      </c>
      <c r="W1363" s="79"/>
    </row>
    <row r="1364" spans="1:23" ht="33" hidden="1" customHeight="1" x14ac:dyDescent="0.25">
      <c r="A1364" s="13"/>
      <c r="B1364" s="84"/>
      <c r="C1364" s="1"/>
      <c r="D1364" s="36">
        <f>_xlfn.XLOOKUP(C1364,'Export Action'!$A$3:$A$1999,'Export Action'!$X$3:$X$1999)</f>
        <v>0</v>
      </c>
      <c r="E1364" s="1"/>
      <c r="F1364" s="1"/>
      <c r="G1364" s="68"/>
      <c r="H1364" s="71"/>
      <c r="I1364" s="71"/>
      <c r="J1364" s="1"/>
      <c r="K1364" s="1"/>
      <c r="L1364" s="1"/>
      <c r="M1364" s="5"/>
      <c r="N1364" s="5"/>
      <c r="O1364" s="5"/>
      <c r="P1364" s="31"/>
      <c r="Q1364" s="1"/>
      <c r="R1364" s="64" t="str">
        <f>IF(OR(_xlfn.XLOOKUP(C1364,'Export Action'!$A$3:$A$1999,'Export Action'!$AO$3:$AO$1999)="Communes ZRR./bassins de vie pop &gt; 50% ZRR",_xlfn.XLOOKUP(C1364,'Export Action'!$A$3:$A$1999,'Export Action'!$AO$3:$AO$1999)="Contrats de relance et de transition écologique (CRTE) rural"),"Oui","Non")</f>
        <v>Non</v>
      </c>
      <c r="S1364" s="73"/>
      <c r="T1364" s="74">
        <f t="shared" si="22"/>
        <v>79</v>
      </c>
      <c r="U1364" s="75"/>
      <c r="V1364" s="8" t="str" cm="1">
        <f t="array" ref="V1364">IF(SUMPRODUCT((Tableau13[NOM DE LA STRUCTURE]=Tableau13[[#This Row],[NOM DE LA STRUCTURE]])*Tableau13[MONTANT PROPOSE POUR L''ACTION])=0,"",SUMPRODUCT((Tableau13[NOM DE LA STRUCTURE]=Tableau13[[#This Row],[NOM DE LA STRUCTURE]])*Tableau13[MONTANT PROPOSE POUR L''ACTION]))</f>
        <v/>
      </c>
      <c r="W1364" s="79"/>
    </row>
    <row r="1365" spans="1:23" ht="33" hidden="1" customHeight="1" x14ac:dyDescent="0.25">
      <c r="A1365" s="13"/>
      <c r="B1365" s="84"/>
      <c r="C1365" s="1"/>
      <c r="D1365" s="36">
        <f>_xlfn.XLOOKUP(C1365,'Export Action'!$A$3:$A$1999,'Export Action'!$X$3:$X$1999)</f>
        <v>0</v>
      </c>
      <c r="E1365" s="1"/>
      <c r="F1365" s="1"/>
      <c r="G1365" s="68"/>
      <c r="H1365" s="71"/>
      <c r="I1365" s="71"/>
      <c r="J1365" s="1"/>
      <c r="K1365" s="1"/>
      <c r="L1365" s="1"/>
      <c r="M1365" s="5"/>
      <c r="N1365" s="5"/>
      <c r="O1365" s="5"/>
      <c r="P1365" s="31"/>
      <c r="Q1365" s="1"/>
      <c r="R1365" s="64" t="str">
        <f>IF(OR(_xlfn.XLOOKUP(C1365,'Export Action'!$A$3:$A$1999,'Export Action'!$AO$3:$AO$1999)="Communes ZRR./bassins de vie pop &gt; 50% ZRR",_xlfn.XLOOKUP(C1365,'Export Action'!$A$3:$A$1999,'Export Action'!$AO$3:$AO$1999)="Contrats de relance et de transition écologique (CRTE) rural"),"Oui","Non")</f>
        <v>Non</v>
      </c>
      <c r="S1365" s="73"/>
      <c r="T1365" s="74">
        <f t="shared" si="22"/>
        <v>79</v>
      </c>
      <c r="U1365" s="75"/>
      <c r="V1365" s="8" t="str" cm="1">
        <f t="array" ref="V1365">IF(SUMPRODUCT((Tableau13[NOM DE LA STRUCTURE]=Tableau13[[#This Row],[NOM DE LA STRUCTURE]])*Tableau13[MONTANT PROPOSE POUR L''ACTION])=0,"",SUMPRODUCT((Tableau13[NOM DE LA STRUCTURE]=Tableau13[[#This Row],[NOM DE LA STRUCTURE]])*Tableau13[MONTANT PROPOSE POUR L''ACTION]))</f>
        <v/>
      </c>
      <c r="W1365" s="79"/>
    </row>
    <row r="1366" spans="1:23" ht="33" hidden="1" customHeight="1" x14ac:dyDescent="0.25">
      <c r="A1366" s="13"/>
      <c r="B1366" s="84"/>
      <c r="C1366" s="1"/>
      <c r="D1366" s="36">
        <f>_xlfn.XLOOKUP(C1366,'Export Action'!$A$3:$A$1999,'Export Action'!$X$3:$X$1999)</f>
        <v>0</v>
      </c>
      <c r="E1366" s="1"/>
      <c r="F1366" s="1"/>
      <c r="G1366" s="68"/>
      <c r="H1366" s="71"/>
      <c r="I1366" s="71"/>
      <c r="J1366" s="1"/>
      <c r="K1366" s="1"/>
      <c r="L1366" s="1"/>
      <c r="M1366" s="5"/>
      <c r="N1366" s="5"/>
      <c r="O1366" s="5"/>
      <c r="P1366" s="31"/>
      <c r="Q1366" s="1"/>
      <c r="R1366" s="64" t="str">
        <f>IF(OR(_xlfn.XLOOKUP(C1366,'Export Action'!$A$3:$A$1999,'Export Action'!$AO$3:$AO$1999)="Communes ZRR./bassins de vie pop &gt; 50% ZRR",_xlfn.XLOOKUP(C1366,'Export Action'!$A$3:$A$1999,'Export Action'!$AO$3:$AO$1999)="Contrats de relance et de transition écologique (CRTE) rural"),"Oui","Non")</f>
        <v>Non</v>
      </c>
      <c r="S1366" s="73"/>
      <c r="T1366" s="74">
        <f t="shared" si="22"/>
        <v>79</v>
      </c>
      <c r="U1366" s="75"/>
      <c r="V1366" s="8" t="str" cm="1">
        <f t="array" ref="V1366">IF(SUMPRODUCT((Tableau13[NOM DE LA STRUCTURE]=Tableau13[[#This Row],[NOM DE LA STRUCTURE]])*Tableau13[MONTANT PROPOSE POUR L''ACTION])=0,"",SUMPRODUCT((Tableau13[NOM DE LA STRUCTURE]=Tableau13[[#This Row],[NOM DE LA STRUCTURE]])*Tableau13[MONTANT PROPOSE POUR L''ACTION]))</f>
        <v/>
      </c>
      <c r="W1366" s="79"/>
    </row>
    <row r="1367" spans="1:23" ht="33" hidden="1" customHeight="1" x14ac:dyDescent="0.25">
      <c r="A1367" s="13"/>
      <c r="B1367" s="84"/>
      <c r="C1367" s="1"/>
      <c r="D1367" s="36">
        <f>_xlfn.XLOOKUP(C1367,'Export Action'!$A$3:$A$1999,'Export Action'!$X$3:$X$1999)</f>
        <v>0</v>
      </c>
      <c r="E1367" s="1"/>
      <c r="F1367" s="1"/>
      <c r="G1367" s="68"/>
      <c r="H1367" s="71"/>
      <c r="I1367" s="71"/>
      <c r="J1367" s="1"/>
      <c r="K1367" s="1"/>
      <c r="L1367" s="1"/>
      <c r="M1367" s="5"/>
      <c r="N1367" s="5"/>
      <c r="O1367" s="5"/>
      <c r="P1367" s="31"/>
      <c r="Q1367" s="1"/>
      <c r="R1367" s="64" t="str">
        <f>IF(OR(_xlfn.XLOOKUP(C1367,'Export Action'!$A$3:$A$1999,'Export Action'!$AO$3:$AO$1999)="Communes ZRR./bassins de vie pop &gt; 50% ZRR",_xlfn.XLOOKUP(C1367,'Export Action'!$A$3:$A$1999,'Export Action'!$AO$3:$AO$1999)="Contrats de relance et de transition écologique (CRTE) rural"),"Oui","Non")</f>
        <v>Non</v>
      </c>
      <c r="S1367" s="73"/>
      <c r="T1367" s="74">
        <f t="shared" si="22"/>
        <v>79</v>
      </c>
      <c r="U1367" s="75"/>
      <c r="V1367" s="8" t="str" cm="1">
        <f t="array" ref="V1367">IF(SUMPRODUCT((Tableau13[NOM DE LA STRUCTURE]=Tableau13[[#This Row],[NOM DE LA STRUCTURE]])*Tableau13[MONTANT PROPOSE POUR L''ACTION])=0,"",SUMPRODUCT((Tableau13[NOM DE LA STRUCTURE]=Tableau13[[#This Row],[NOM DE LA STRUCTURE]])*Tableau13[MONTANT PROPOSE POUR L''ACTION]))</f>
        <v/>
      </c>
      <c r="W1367" s="79"/>
    </row>
    <row r="1368" spans="1:23" ht="33" hidden="1" customHeight="1" x14ac:dyDescent="0.25">
      <c r="A1368" s="13"/>
      <c r="B1368" s="84"/>
      <c r="C1368" s="1"/>
      <c r="D1368" s="36">
        <f>_xlfn.XLOOKUP(C1368,'Export Action'!$A$3:$A$1999,'Export Action'!$X$3:$X$1999)</f>
        <v>0</v>
      </c>
      <c r="E1368" s="1"/>
      <c r="F1368" s="1"/>
      <c r="G1368" s="68"/>
      <c r="H1368" s="71"/>
      <c r="I1368" s="71"/>
      <c r="J1368" s="1"/>
      <c r="K1368" s="1"/>
      <c r="L1368" s="1"/>
      <c r="M1368" s="5"/>
      <c r="N1368" s="5"/>
      <c r="O1368" s="5"/>
      <c r="P1368" s="31"/>
      <c r="Q1368" s="1"/>
      <c r="R1368" s="64" t="str">
        <f>IF(OR(_xlfn.XLOOKUP(C1368,'Export Action'!$A$3:$A$1999,'Export Action'!$AO$3:$AO$1999)="Communes ZRR./bassins de vie pop &gt; 50% ZRR",_xlfn.XLOOKUP(C1368,'Export Action'!$A$3:$A$1999,'Export Action'!$AO$3:$AO$1999)="Contrats de relance et de transition écologique (CRTE) rural"),"Oui","Non")</f>
        <v>Non</v>
      </c>
      <c r="S1368" s="73"/>
      <c r="T1368" s="74">
        <f t="shared" si="22"/>
        <v>79</v>
      </c>
      <c r="U1368" s="75"/>
      <c r="V1368" s="8" t="str" cm="1">
        <f t="array" ref="V1368">IF(SUMPRODUCT((Tableau13[NOM DE LA STRUCTURE]=Tableau13[[#This Row],[NOM DE LA STRUCTURE]])*Tableau13[MONTANT PROPOSE POUR L''ACTION])=0,"",SUMPRODUCT((Tableau13[NOM DE LA STRUCTURE]=Tableau13[[#This Row],[NOM DE LA STRUCTURE]])*Tableau13[MONTANT PROPOSE POUR L''ACTION]))</f>
        <v/>
      </c>
      <c r="W1368" s="79"/>
    </row>
    <row r="1369" spans="1:23" ht="33" hidden="1" customHeight="1" x14ac:dyDescent="0.25">
      <c r="A1369" s="13"/>
      <c r="B1369" s="84"/>
      <c r="C1369" s="1"/>
      <c r="D1369" s="36">
        <f>_xlfn.XLOOKUP(C1369,'Export Action'!$A$3:$A$1999,'Export Action'!$X$3:$X$1999)</f>
        <v>0</v>
      </c>
      <c r="E1369" s="1"/>
      <c r="F1369" s="1"/>
      <c r="G1369" s="68"/>
      <c r="H1369" s="71"/>
      <c r="I1369" s="71"/>
      <c r="J1369" s="1"/>
      <c r="K1369" s="1"/>
      <c r="L1369" s="1"/>
      <c r="M1369" s="5"/>
      <c r="N1369" s="5"/>
      <c r="O1369" s="5"/>
      <c r="P1369" s="31"/>
      <c r="Q1369" s="1"/>
      <c r="R1369" s="64" t="str">
        <f>IF(OR(_xlfn.XLOOKUP(C1369,'Export Action'!$A$3:$A$1999,'Export Action'!$AO$3:$AO$1999)="Communes ZRR./bassins de vie pop &gt; 50% ZRR",_xlfn.XLOOKUP(C1369,'Export Action'!$A$3:$A$1999,'Export Action'!$AO$3:$AO$1999)="Contrats de relance et de transition écologique (CRTE) rural"),"Oui","Non")</f>
        <v>Non</v>
      </c>
      <c r="S1369" s="73"/>
      <c r="T1369" s="74">
        <f t="shared" si="22"/>
        <v>79</v>
      </c>
      <c r="U1369" s="75"/>
      <c r="V1369" s="8" t="str" cm="1">
        <f t="array" ref="V1369">IF(SUMPRODUCT((Tableau13[NOM DE LA STRUCTURE]=Tableau13[[#This Row],[NOM DE LA STRUCTURE]])*Tableau13[MONTANT PROPOSE POUR L''ACTION])=0,"",SUMPRODUCT((Tableau13[NOM DE LA STRUCTURE]=Tableau13[[#This Row],[NOM DE LA STRUCTURE]])*Tableau13[MONTANT PROPOSE POUR L''ACTION]))</f>
        <v/>
      </c>
      <c r="W1369" s="79"/>
    </row>
    <row r="1370" spans="1:23" ht="33" hidden="1" customHeight="1" x14ac:dyDescent="0.25">
      <c r="A1370" s="13"/>
      <c r="B1370" s="84"/>
      <c r="C1370" s="1"/>
      <c r="D1370" s="36">
        <f>_xlfn.XLOOKUP(C1370,'Export Action'!$A$3:$A$1999,'Export Action'!$X$3:$X$1999)</f>
        <v>0</v>
      </c>
      <c r="E1370" s="1"/>
      <c r="F1370" s="1"/>
      <c r="G1370" s="68"/>
      <c r="H1370" s="71"/>
      <c r="I1370" s="71"/>
      <c r="J1370" s="1"/>
      <c r="K1370" s="1"/>
      <c r="L1370" s="1"/>
      <c r="M1370" s="5"/>
      <c r="N1370" s="5"/>
      <c r="O1370" s="5"/>
      <c r="P1370" s="31"/>
      <c r="Q1370" s="1"/>
      <c r="R1370" s="64" t="str">
        <f>IF(OR(_xlfn.XLOOKUP(C1370,'Export Action'!$A$3:$A$1999,'Export Action'!$AO$3:$AO$1999)="Communes ZRR./bassins de vie pop &gt; 50% ZRR",_xlfn.XLOOKUP(C1370,'Export Action'!$A$3:$A$1999,'Export Action'!$AO$3:$AO$1999)="Contrats de relance et de transition écologique (CRTE) rural"),"Oui","Non")</f>
        <v>Non</v>
      </c>
      <c r="S1370" s="73"/>
      <c r="T1370" s="74">
        <f t="shared" si="22"/>
        <v>79</v>
      </c>
      <c r="U1370" s="75"/>
      <c r="V1370" s="8" t="str" cm="1">
        <f t="array" ref="V1370">IF(SUMPRODUCT((Tableau13[NOM DE LA STRUCTURE]=Tableau13[[#This Row],[NOM DE LA STRUCTURE]])*Tableau13[MONTANT PROPOSE POUR L''ACTION])=0,"",SUMPRODUCT((Tableau13[NOM DE LA STRUCTURE]=Tableau13[[#This Row],[NOM DE LA STRUCTURE]])*Tableau13[MONTANT PROPOSE POUR L''ACTION]))</f>
        <v/>
      </c>
      <c r="W1370" s="79"/>
    </row>
    <row r="1371" spans="1:23" ht="33" hidden="1" customHeight="1" x14ac:dyDescent="0.25">
      <c r="A1371" s="13"/>
      <c r="B1371" s="84"/>
      <c r="C1371" s="1"/>
      <c r="D1371" s="36">
        <f>_xlfn.XLOOKUP(C1371,'Export Action'!$A$3:$A$1999,'Export Action'!$X$3:$X$1999)</f>
        <v>0</v>
      </c>
      <c r="E1371" s="1"/>
      <c r="F1371" s="1"/>
      <c r="G1371" s="68"/>
      <c r="H1371" s="71"/>
      <c r="I1371" s="71"/>
      <c r="J1371" s="1"/>
      <c r="K1371" s="1"/>
      <c r="L1371" s="1"/>
      <c r="M1371" s="5"/>
      <c r="N1371" s="5"/>
      <c r="O1371" s="5"/>
      <c r="P1371" s="31"/>
      <c r="Q1371" s="1"/>
      <c r="R1371" s="64" t="str">
        <f>IF(OR(_xlfn.XLOOKUP(C1371,'Export Action'!$A$3:$A$1999,'Export Action'!$AO$3:$AO$1999)="Communes ZRR./bassins de vie pop &gt; 50% ZRR",_xlfn.XLOOKUP(C1371,'Export Action'!$A$3:$A$1999,'Export Action'!$AO$3:$AO$1999)="Contrats de relance et de transition écologique (CRTE) rural"),"Oui","Non")</f>
        <v>Non</v>
      </c>
      <c r="S1371" s="73"/>
      <c r="T1371" s="74">
        <f t="shared" si="22"/>
        <v>79</v>
      </c>
      <c r="U1371" s="75"/>
      <c r="V1371" s="8" t="str" cm="1">
        <f t="array" ref="V1371">IF(SUMPRODUCT((Tableau13[NOM DE LA STRUCTURE]=Tableau13[[#This Row],[NOM DE LA STRUCTURE]])*Tableau13[MONTANT PROPOSE POUR L''ACTION])=0,"",SUMPRODUCT((Tableau13[NOM DE LA STRUCTURE]=Tableau13[[#This Row],[NOM DE LA STRUCTURE]])*Tableau13[MONTANT PROPOSE POUR L''ACTION]))</f>
        <v/>
      </c>
      <c r="W1371" s="79"/>
    </row>
    <row r="1372" spans="1:23" ht="33" hidden="1" customHeight="1" x14ac:dyDescent="0.25">
      <c r="A1372" s="13"/>
      <c r="B1372" s="84"/>
      <c r="C1372" s="1"/>
      <c r="D1372" s="36">
        <f>_xlfn.XLOOKUP(C1372,'Export Action'!$A$3:$A$1999,'Export Action'!$X$3:$X$1999)</f>
        <v>0</v>
      </c>
      <c r="E1372" s="1"/>
      <c r="F1372" s="1"/>
      <c r="G1372" s="68"/>
      <c r="H1372" s="71"/>
      <c r="I1372" s="71"/>
      <c r="J1372" s="1"/>
      <c r="K1372" s="1"/>
      <c r="L1372" s="1"/>
      <c r="M1372" s="5"/>
      <c r="N1372" s="5"/>
      <c r="O1372" s="5"/>
      <c r="P1372" s="31"/>
      <c r="Q1372" s="1"/>
      <c r="R1372" s="64" t="str">
        <f>IF(OR(_xlfn.XLOOKUP(C1372,'Export Action'!$A$3:$A$1999,'Export Action'!$AO$3:$AO$1999)="Communes ZRR./bassins de vie pop &gt; 50% ZRR",_xlfn.XLOOKUP(C1372,'Export Action'!$A$3:$A$1999,'Export Action'!$AO$3:$AO$1999)="Contrats de relance et de transition écologique (CRTE) rural"),"Oui","Non")</f>
        <v>Non</v>
      </c>
      <c r="S1372" s="73"/>
      <c r="T1372" s="74">
        <f t="shared" ref="T1372:T1435" si="23">IF(A1372=A1371,T1371,T1371+1)</f>
        <v>79</v>
      </c>
      <c r="U1372" s="75"/>
      <c r="V1372" s="8" t="str" cm="1">
        <f t="array" ref="V1372">IF(SUMPRODUCT((Tableau13[NOM DE LA STRUCTURE]=Tableau13[[#This Row],[NOM DE LA STRUCTURE]])*Tableau13[MONTANT PROPOSE POUR L''ACTION])=0,"",SUMPRODUCT((Tableau13[NOM DE LA STRUCTURE]=Tableau13[[#This Row],[NOM DE LA STRUCTURE]])*Tableau13[MONTANT PROPOSE POUR L''ACTION]))</f>
        <v/>
      </c>
      <c r="W1372" s="79"/>
    </row>
    <row r="1373" spans="1:23" ht="33" hidden="1" customHeight="1" x14ac:dyDescent="0.25">
      <c r="A1373" s="13"/>
      <c r="B1373" s="84"/>
      <c r="C1373" s="1"/>
      <c r="D1373" s="36">
        <f>_xlfn.XLOOKUP(C1373,'Export Action'!$A$3:$A$1999,'Export Action'!$X$3:$X$1999)</f>
        <v>0</v>
      </c>
      <c r="E1373" s="1"/>
      <c r="F1373" s="1"/>
      <c r="G1373" s="68"/>
      <c r="H1373" s="71"/>
      <c r="I1373" s="71"/>
      <c r="J1373" s="1"/>
      <c r="K1373" s="1"/>
      <c r="L1373" s="1"/>
      <c r="M1373" s="5"/>
      <c r="N1373" s="5"/>
      <c r="O1373" s="5"/>
      <c r="P1373" s="31"/>
      <c r="Q1373" s="1"/>
      <c r="R1373" s="64" t="str">
        <f>IF(OR(_xlfn.XLOOKUP(C1373,'Export Action'!$A$3:$A$1999,'Export Action'!$AO$3:$AO$1999)="Communes ZRR./bassins de vie pop &gt; 50% ZRR",_xlfn.XLOOKUP(C1373,'Export Action'!$A$3:$A$1999,'Export Action'!$AO$3:$AO$1999)="Contrats de relance et de transition écologique (CRTE) rural"),"Oui","Non")</f>
        <v>Non</v>
      </c>
      <c r="S1373" s="73"/>
      <c r="T1373" s="74">
        <f t="shared" si="23"/>
        <v>79</v>
      </c>
      <c r="U1373" s="75"/>
      <c r="V1373" s="8" t="str" cm="1">
        <f t="array" ref="V1373">IF(SUMPRODUCT((Tableau13[NOM DE LA STRUCTURE]=Tableau13[[#This Row],[NOM DE LA STRUCTURE]])*Tableau13[MONTANT PROPOSE POUR L''ACTION])=0,"",SUMPRODUCT((Tableau13[NOM DE LA STRUCTURE]=Tableau13[[#This Row],[NOM DE LA STRUCTURE]])*Tableau13[MONTANT PROPOSE POUR L''ACTION]))</f>
        <v/>
      </c>
      <c r="W1373" s="79"/>
    </row>
    <row r="1374" spans="1:23" ht="33" hidden="1" customHeight="1" x14ac:dyDescent="0.25">
      <c r="A1374" s="13"/>
      <c r="B1374" s="84"/>
      <c r="C1374" s="1"/>
      <c r="D1374" s="36">
        <f>_xlfn.XLOOKUP(C1374,'Export Action'!$A$3:$A$1999,'Export Action'!$X$3:$X$1999)</f>
        <v>0</v>
      </c>
      <c r="E1374" s="1"/>
      <c r="F1374" s="1"/>
      <c r="G1374" s="68"/>
      <c r="H1374" s="71"/>
      <c r="I1374" s="71"/>
      <c r="J1374" s="1"/>
      <c r="K1374" s="1"/>
      <c r="L1374" s="1"/>
      <c r="M1374" s="5"/>
      <c r="N1374" s="5"/>
      <c r="O1374" s="5"/>
      <c r="P1374" s="31"/>
      <c r="Q1374" s="1"/>
      <c r="R1374" s="64" t="str">
        <f>IF(OR(_xlfn.XLOOKUP(C1374,'Export Action'!$A$3:$A$1999,'Export Action'!$AO$3:$AO$1999)="Communes ZRR./bassins de vie pop &gt; 50% ZRR",_xlfn.XLOOKUP(C1374,'Export Action'!$A$3:$A$1999,'Export Action'!$AO$3:$AO$1999)="Contrats de relance et de transition écologique (CRTE) rural"),"Oui","Non")</f>
        <v>Non</v>
      </c>
      <c r="S1374" s="73"/>
      <c r="T1374" s="74">
        <f t="shared" si="23"/>
        <v>79</v>
      </c>
      <c r="U1374" s="75"/>
      <c r="V1374" s="8" t="str" cm="1">
        <f t="array" ref="V1374">IF(SUMPRODUCT((Tableau13[NOM DE LA STRUCTURE]=Tableau13[[#This Row],[NOM DE LA STRUCTURE]])*Tableau13[MONTANT PROPOSE POUR L''ACTION])=0,"",SUMPRODUCT((Tableau13[NOM DE LA STRUCTURE]=Tableau13[[#This Row],[NOM DE LA STRUCTURE]])*Tableau13[MONTANT PROPOSE POUR L''ACTION]))</f>
        <v/>
      </c>
      <c r="W1374" s="79"/>
    </row>
    <row r="1375" spans="1:23" ht="33" hidden="1" customHeight="1" x14ac:dyDescent="0.25">
      <c r="A1375" s="13"/>
      <c r="B1375" s="84"/>
      <c r="C1375" s="1"/>
      <c r="D1375" s="36">
        <f>_xlfn.XLOOKUP(C1375,'Export Action'!$A$3:$A$1999,'Export Action'!$X$3:$X$1999)</f>
        <v>0</v>
      </c>
      <c r="E1375" s="1"/>
      <c r="F1375" s="1"/>
      <c r="G1375" s="68"/>
      <c r="H1375" s="71"/>
      <c r="I1375" s="71"/>
      <c r="J1375" s="1"/>
      <c r="K1375" s="1"/>
      <c r="L1375" s="1"/>
      <c r="M1375" s="5"/>
      <c r="N1375" s="5"/>
      <c r="O1375" s="5"/>
      <c r="P1375" s="31"/>
      <c r="Q1375" s="1"/>
      <c r="R1375" s="64" t="str">
        <f>IF(OR(_xlfn.XLOOKUP(C1375,'Export Action'!$A$3:$A$1999,'Export Action'!$AO$3:$AO$1999)="Communes ZRR./bassins de vie pop &gt; 50% ZRR",_xlfn.XLOOKUP(C1375,'Export Action'!$A$3:$A$1999,'Export Action'!$AO$3:$AO$1999)="Contrats de relance et de transition écologique (CRTE) rural"),"Oui","Non")</f>
        <v>Non</v>
      </c>
      <c r="S1375" s="73"/>
      <c r="T1375" s="74">
        <f t="shared" si="23"/>
        <v>79</v>
      </c>
      <c r="U1375" s="75"/>
      <c r="V1375" s="8" t="str" cm="1">
        <f t="array" ref="V1375">IF(SUMPRODUCT((Tableau13[NOM DE LA STRUCTURE]=Tableau13[[#This Row],[NOM DE LA STRUCTURE]])*Tableau13[MONTANT PROPOSE POUR L''ACTION])=0,"",SUMPRODUCT((Tableau13[NOM DE LA STRUCTURE]=Tableau13[[#This Row],[NOM DE LA STRUCTURE]])*Tableau13[MONTANT PROPOSE POUR L''ACTION]))</f>
        <v/>
      </c>
      <c r="W1375" s="79"/>
    </row>
    <row r="1376" spans="1:23" ht="33" hidden="1" customHeight="1" x14ac:dyDescent="0.25">
      <c r="A1376" s="13"/>
      <c r="B1376" s="84"/>
      <c r="C1376" s="1"/>
      <c r="D1376" s="36">
        <f>_xlfn.XLOOKUP(C1376,'Export Action'!$A$3:$A$1999,'Export Action'!$X$3:$X$1999)</f>
        <v>0</v>
      </c>
      <c r="E1376" s="1"/>
      <c r="F1376" s="1"/>
      <c r="G1376" s="68"/>
      <c r="H1376" s="71"/>
      <c r="I1376" s="71"/>
      <c r="J1376" s="1"/>
      <c r="K1376" s="1"/>
      <c r="L1376" s="1"/>
      <c r="M1376" s="5"/>
      <c r="N1376" s="5"/>
      <c r="O1376" s="5"/>
      <c r="P1376" s="31"/>
      <c r="Q1376" s="1"/>
      <c r="R1376" s="64" t="str">
        <f>IF(OR(_xlfn.XLOOKUP(C1376,'Export Action'!$A$3:$A$1999,'Export Action'!$AO$3:$AO$1999)="Communes ZRR./bassins de vie pop &gt; 50% ZRR",_xlfn.XLOOKUP(C1376,'Export Action'!$A$3:$A$1999,'Export Action'!$AO$3:$AO$1999)="Contrats de relance et de transition écologique (CRTE) rural"),"Oui","Non")</f>
        <v>Non</v>
      </c>
      <c r="S1376" s="73"/>
      <c r="T1376" s="74">
        <f t="shared" si="23"/>
        <v>79</v>
      </c>
      <c r="U1376" s="75"/>
      <c r="V1376" s="8" t="str" cm="1">
        <f t="array" ref="V1376">IF(SUMPRODUCT((Tableau13[NOM DE LA STRUCTURE]=Tableau13[[#This Row],[NOM DE LA STRUCTURE]])*Tableau13[MONTANT PROPOSE POUR L''ACTION])=0,"",SUMPRODUCT((Tableau13[NOM DE LA STRUCTURE]=Tableau13[[#This Row],[NOM DE LA STRUCTURE]])*Tableau13[MONTANT PROPOSE POUR L''ACTION]))</f>
        <v/>
      </c>
      <c r="W1376" s="79"/>
    </row>
    <row r="1377" spans="1:23" ht="33" hidden="1" customHeight="1" x14ac:dyDescent="0.25">
      <c r="A1377" s="13"/>
      <c r="B1377" s="84"/>
      <c r="C1377" s="1"/>
      <c r="D1377" s="36">
        <f>_xlfn.XLOOKUP(C1377,'Export Action'!$A$3:$A$1999,'Export Action'!$X$3:$X$1999)</f>
        <v>0</v>
      </c>
      <c r="E1377" s="1"/>
      <c r="F1377" s="1"/>
      <c r="G1377" s="68"/>
      <c r="H1377" s="71"/>
      <c r="I1377" s="71"/>
      <c r="J1377" s="1"/>
      <c r="K1377" s="1"/>
      <c r="L1377" s="1"/>
      <c r="M1377" s="5"/>
      <c r="N1377" s="5"/>
      <c r="O1377" s="5"/>
      <c r="P1377" s="31"/>
      <c r="Q1377" s="1"/>
      <c r="R1377" s="64" t="str">
        <f>IF(OR(_xlfn.XLOOKUP(C1377,'Export Action'!$A$3:$A$1999,'Export Action'!$AO$3:$AO$1999)="Communes ZRR./bassins de vie pop &gt; 50% ZRR",_xlfn.XLOOKUP(C1377,'Export Action'!$A$3:$A$1999,'Export Action'!$AO$3:$AO$1999)="Contrats de relance et de transition écologique (CRTE) rural"),"Oui","Non")</f>
        <v>Non</v>
      </c>
      <c r="S1377" s="73"/>
      <c r="T1377" s="74">
        <f t="shared" si="23"/>
        <v>79</v>
      </c>
      <c r="U1377" s="75"/>
      <c r="V1377" s="8" t="str" cm="1">
        <f t="array" ref="V1377">IF(SUMPRODUCT((Tableau13[NOM DE LA STRUCTURE]=Tableau13[[#This Row],[NOM DE LA STRUCTURE]])*Tableau13[MONTANT PROPOSE POUR L''ACTION])=0,"",SUMPRODUCT((Tableau13[NOM DE LA STRUCTURE]=Tableau13[[#This Row],[NOM DE LA STRUCTURE]])*Tableau13[MONTANT PROPOSE POUR L''ACTION]))</f>
        <v/>
      </c>
      <c r="W1377" s="79"/>
    </row>
    <row r="1378" spans="1:23" ht="33" hidden="1" customHeight="1" x14ac:dyDescent="0.25">
      <c r="A1378" s="13"/>
      <c r="B1378" s="84"/>
      <c r="C1378" s="1"/>
      <c r="D1378" s="36">
        <f>_xlfn.XLOOKUP(C1378,'Export Action'!$A$3:$A$1999,'Export Action'!$X$3:$X$1999)</f>
        <v>0</v>
      </c>
      <c r="E1378" s="1"/>
      <c r="F1378" s="1"/>
      <c r="G1378" s="68"/>
      <c r="H1378" s="71"/>
      <c r="I1378" s="71"/>
      <c r="J1378" s="1"/>
      <c r="K1378" s="1"/>
      <c r="L1378" s="1"/>
      <c r="M1378" s="5"/>
      <c r="N1378" s="5"/>
      <c r="O1378" s="5"/>
      <c r="P1378" s="31"/>
      <c r="Q1378" s="1"/>
      <c r="R1378" s="64" t="str">
        <f>IF(OR(_xlfn.XLOOKUP(C1378,'Export Action'!$A$3:$A$1999,'Export Action'!$AO$3:$AO$1999)="Communes ZRR./bassins de vie pop &gt; 50% ZRR",_xlfn.XLOOKUP(C1378,'Export Action'!$A$3:$A$1999,'Export Action'!$AO$3:$AO$1999)="Contrats de relance et de transition écologique (CRTE) rural"),"Oui","Non")</f>
        <v>Non</v>
      </c>
      <c r="S1378" s="73"/>
      <c r="T1378" s="74">
        <f t="shared" si="23"/>
        <v>79</v>
      </c>
      <c r="U1378" s="75"/>
      <c r="V1378" s="8" t="str" cm="1">
        <f t="array" ref="V1378">IF(SUMPRODUCT((Tableau13[NOM DE LA STRUCTURE]=Tableau13[[#This Row],[NOM DE LA STRUCTURE]])*Tableau13[MONTANT PROPOSE POUR L''ACTION])=0,"",SUMPRODUCT((Tableau13[NOM DE LA STRUCTURE]=Tableau13[[#This Row],[NOM DE LA STRUCTURE]])*Tableau13[MONTANT PROPOSE POUR L''ACTION]))</f>
        <v/>
      </c>
      <c r="W1378" s="79"/>
    </row>
    <row r="1379" spans="1:23" ht="33" hidden="1" customHeight="1" x14ac:dyDescent="0.25">
      <c r="A1379" s="13"/>
      <c r="B1379" s="84"/>
      <c r="C1379" s="1"/>
      <c r="D1379" s="36">
        <f>_xlfn.XLOOKUP(C1379,'Export Action'!$A$3:$A$1999,'Export Action'!$X$3:$X$1999)</f>
        <v>0</v>
      </c>
      <c r="E1379" s="1"/>
      <c r="F1379" s="1"/>
      <c r="G1379" s="68"/>
      <c r="H1379" s="71"/>
      <c r="I1379" s="71"/>
      <c r="J1379" s="1"/>
      <c r="K1379" s="1"/>
      <c r="L1379" s="1"/>
      <c r="M1379" s="5"/>
      <c r="N1379" s="5"/>
      <c r="O1379" s="5"/>
      <c r="P1379" s="31"/>
      <c r="Q1379" s="1"/>
      <c r="R1379" s="64" t="str">
        <f>IF(OR(_xlfn.XLOOKUP(C1379,'Export Action'!$A$3:$A$1999,'Export Action'!$AO$3:$AO$1999)="Communes ZRR./bassins de vie pop &gt; 50% ZRR",_xlfn.XLOOKUP(C1379,'Export Action'!$A$3:$A$1999,'Export Action'!$AO$3:$AO$1999)="Contrats de relance et de transition écologique (CRTE) rural"),"Oui","Non")</f>
        <v>Non</v>
      </c>
      <c r="S1379" s="73"/>
      <c r="T1379" s="74">
        <f t="shared" si="23"/>
        <v>79</v>
      </c>
      <c r="U1379" s="75"/>
      <c r="V1379" s="8" t="str" cm="1">
        <f t="array" ref="V1379">IF(SUMPRODUCT((Tableau13[NOM DE LA STRUCTURE]=Tableau13[[#This Row],[NOM DE LA STRUCTURE]])*Tableau13[MONTANT PROPOSE POUR L''ACTION])=0,"",SUMPRODUCT((Tableau13[NOM DE LA STRUCTURE]=Tableau13[[#This Row],[NOM DE LA STRUCTURE]])*Tableau13[MONTANT PROPOSE POUR L''ACTION]))</f>
        <v/>
      </c>
      <c r="W1379" s="79"/>
    </row>
    <row r="1380" spans="1:23" ht="33" hidden="1" customHeight="1" x14ac:dyDescent="0.25">
      <c r="A1380" s="13"/>
      <c r="B1380" s="84"/>
      <c r="C1380" s="1"/>
      <c r="D1380" s="36">
        <f>_xlfn.XLOOKUP(C1380,'Export Action'!$A$3:$A$1999,'Export Action'!$X$3:$X$1999)</f>
        <v>0</v>
      </c>
      <c r="E1380" s="1"/>
      <c r="F1380" s="1"/>
      <c r="G1380" s="68"/>
      <c r="H1380" s="71"/>
      <c r="I1380" s="71"/>
      <c r="J1380" s="1"/>
      <c r="K1380" s="1"/>
      <c r="L1380" s="1"/>
      <c r="M1380" s="5"/>
      <c r="N1380" s="5"/>
      <c r="O1380" s="5"/>
      <c r="P1380" s="31"/>
      <c r="Q1380" s="1"/>
      <c r="R1380" s="64" t="str">
        <f>IF(OR(_xlfn.XLOOKUP(C1380,'Export Action'!$A$3:$A$1999,'Export Action'!$AO$3:$AO$1999)="Communes ZRR./bassins de vie pop &gt; 50% ZRR",_xlfn.XLOOKUP(C1380,'Export Action'!$A$3:$A$1999,'Export Action'!$AO$3:$AO$1999)="Contrats de relance et de transition écologique (CRTE) rural"),"Oui","Non")</f>
        <v>Non</v>
      </c>
      <c r="S1380" s="73"/>
      <c r="T1380" s="74">
        <f t="shared" si="23"/>
        <v>79</v>
      </c>
      <c r="U1380" s="75"/>
      <c r="V1380" s="8" t="str" cm="1">
        <f t="array" ref="V1380">IF(SUMPRODUCT((Tableau13[NOM DE LA STRUCTURE]=Tableau13[[#This Row],[NOM DE LA STRUCTURE]])*Tableau13[MONTANT PROPOSE POUR L''ACTION])=0,"",SUMPRODUCT((Tableau13[NOM DE LA STRUCTURE]=Tableau13[[#This Row],[NOM DE LA STRUCTURE]])*Tableau13[MONTANT PROPOSE POUR L''ACTION]))</f>
        <v/>
      </c>
      <c r="W1380" s="79"/>
    </row>
    <row r="1381" spans="1:23" ht="33" hidden="1" customHeight="1" x14ac:dyDescent="0.25">
      <c r="A1381" s="13"/>
      <c r="B1381" s="84"/>
      <c r="C1381" s="1"/>
      <c r="D1381" s="36">
        <f>_xlfn.XLOOKUP(C1381,'Export Action'!$A$3:$A$1999,'Export Action'!$X$3:$X$1999)</f>
        <v>0</v>
      </c>
      <c r="E1381" s="1"/>
      <c r="F1381" s="1"/>
      <c r="G1381" s="68"/>
      <c r="H1381" s="71"/>
      <c r="I1381" s="71"/>
      <c r="J1381" s="1"/>
      <c r="K1381" s="1"/>
      <c r="L1381" s="1"/>
      <c r="M1381" s="5"/>
      <c r="N1381" s="5"/>
      <c r="O1381" s="5"/>
      <c r="P1381" s="31"/>
      <c r="Q1381" s="1"/>
      <c r="R1381" s="64" t="str">
        <f>IF(OR(_xlfn.XLOOKUP(C1381,'Export Action'!$A$3:$A$1999,'Export Action'!$AO$3:$AO$1999)="Communes ZRR./bassins de vie pop &gt; 50% ZRR",_xlfn.XLOOKUP(C1381,'Export Action'!$A$3:$A$1999,'Export Action'!$AO$3:$AO$1999)="Contrats de relance et de transition écologique (CRTE) rural"),"Oui","Non")</f>
        <v>Non</v>
      </c>
      <c r="S1381" s="73"/>
      <c r="T1381" s="74">
        <f t="shared" si="23"/>
        <v>79</v>
      </c>
      <c r="U1381" s="75"/>
      <c r="V1381" s="8" t="str" cm="1">
        <f t="array" ref="V1381">IF(SUMPRODUCT((Tableau13[NOM DE LA STRUCTURE]=Tableau13[[#This Row],[NOM DE LA STRUCTURE]])*Tableau13[MONTANT PROPOSE POUR L''ACTION])=0,"",SUMPRODUCT((Tableau13[NOM DE LA STRUCTURE]=Tableau13[[#This Row],[NOM DE LA STRUCTURE]])*Tableau13[MONTANT PROPOSE POUR L''ACTION]))</f>
        <v/>
      </c>
      <c r="W1381" s="79"/>
    </row>
    <row r="1382" spans="1:23" ht="33" hidden="1" customHeight="1" x14ac:dyDescent="0.25">
      <c r="A1382" s="13"/>
      <c r="B1382" s="84"/>
      <c r="C1382" s="1"/>
      <c r="D1382" s="36">
        <f>_xlfn.XLOOKUP(C1382,'Export Action'!$A$3:$A$1999,'Export Action'!$X$3:$X$1999)</f>
        <v>0</v>
      </c>
      <c r="E1382" s="1"/>
      <c r="F1382" s="1"/>
      <c r="G1382" s="68"/>
      <c r="H1382" s="71"/>
      <c r="I1382" s="71"/>
      <c r="J1382" s="1"/>
      <c r="K1382" s="1"/>
      <c r="L1382" s="1"/>
      <c r="M1382" s="5"/>
      <c r="N1382" s="5"/>
      <c r="O1382" s="5"/>
      <c r="P1382" s="31"/>
      <c r="Q1382" s="1"/>
      <c r="R1382" s="64" t="str">
        <f>IF(OR(_xlfn.XLOOKUP(C1382,'Export Action'!$A$3:$A$1999,'Export Action'!$AO$3:$AO$1999)="Communes ZRR./bassins de vie pop &gt; 50% ZRR",_xlfn.XLOOKUP(C1382,'Export Action'!$A$3:$A$1999,'Export Action'!$AO$3:$AO$1999)="Contrats de relance et de transition écologique (CRTE) rural"),"Oui","Non")</f>
        <v>Non</v>
      </c>
      <c r="S1382" s="73"/>
      <c r="T1382" s="74">
        <f t="shared" si="23"/>
        <v>79</v>
      </c>
      <c r="U1382" s="75"/>
      <c r="V1382" s="8" t="str" cm="1">
        <f t="array" ref="V1382">IF(SUMPRODUCT((Tableau13[NOM DE LA STRUCTURE]=Tableau13[[#This Row],[NOM DE LA STRUCTURE]])*Tableau13[MONTANT PROPOSE POUR L''ACTION])=0,"",SUMPRODUCT((Tableau13[NOM DE LA STRUCTURE]=Tableau13[[#This Row],[NOM DE LA STRUCTURE]])*Tableau13[MONTANT PROPOSE POUR L''ACTION]))</f>
        <v/>
      </c>
      <c r="W1382" s="79"/>
    </row>
    <row r="1383" spans="1:23" ht="33" hidden="1" customHeight="1" x14ac:dyDescent="0.25">
      <c r="A1383" s="13"/>
      <c r="B1383" s="84"/>
      <c r="C1383" s="1"/>
      <c r="D1383" s="36">
        <f>_xlfn.XLOOKUP(C1383,'Export Action'!$A$3:$A$1999,'Export Action'!$X$3:$X$1999)</f>
        <v>0</v>
      </c>
      <c r="E1383" s="1"/>
      <c r="F1383" s="1"/>
      <c r="G1383" s="68"/>
      <c r="H1383" s="71"/>
      <c r="I1383" s="71"/>
      <c r="J1383" s="1"/>
      <c r="K1383" s="1"/>
      <c r="L1383" s="1"/>
      <c r="M1383" s="5"/>
      <c r="N1383" s="5"/>
      <c r="O1383" s="5"/>
      <c r="P1383" s="31"/>
      <c r="Q1383" s="1"/>
      <c r="R1383" s="64" t="str">
        <f>IF(OR(_xlfn.XLOOKUP(C1383,'Export Action'!$A$3:$A$1999,'Export Action'!$AO$3:$AO$1999)="Communes ZRR./bassins de vie pop &gt; 50% ZRR",_xlfn.XLOOKUP(C1383,'Export Action'!$A$3:$A$1999,'Export Action'!$AO$3:$AO$1999)="Contrats de relance et de transition écologique (CRTE) rural"),"Oui","Non")</f>
        <v>Non</v>
      </c>
      <c r="S1383" s="73"/>
      <c r="T1383" s="74">
        <f t="shared" si="23"/>
        <v>79</v>
      </c>
      <c r="U1383" s="75"/>
      <c r="V1383" s="8" t="str" cm="1">
        <f t="array" ref="V1383">IF(SUMPRODUCT((Tableau13[NOM DE LA STRUCTURE]=Tableau13[[#This Row],[NOM DE LA STRUCTURE]])*Tableau13[MONTANT PROPOSE POUR L''ACTION])=0,"",SUMPRODUCT((Tableau13[NOM DE LA STRUCTURE]=Tableau13[[#This Row],[NOM DE LA STRUCTURE]])*Tableau13[MONTANT PROPOSE POUR L''ACTION]))</f>
        <v/>
      </c>
      <c r="W1383" s="79"/>
    </row>
    <row r="1384" spans="1:23" ht="33" hidden="1" customHeight="1" x14ac:dyDescent="0.25">
      <c r="A1384" s="13"/>
      <c r="B1384" s="84"/>
      <c r="C1384" s="1"/>
      <c r="D1384" s="36">
        <f>_xlfn.XLOOKUP(C1384,'Export Action'!$A$3:$A$1999,'Export Action'!$X$3:$X$1999)</f>
        <v>0</v>
      </c>
      <c r="E1384" s="1"/>
      <c r="F1384" s="1"/>
      <c r="G1384" s="68"/>
      <c r="H1384" s="71"/>
      <c r="I1384" s="71"/>
      <c r="J1384" s="1"/>
      <c r="K1384" s="1"/>
      <c r="L1384" s="1"/>
      <c r="M1384" s="5"/>
      <c r="N1384" s="5"/>
      <c r="O1384" s="5"/>
      <c r="P1384" s="31"/>
      <c r="Q1384" s="1"/>
      <c r="R1384" s="64" t="str">
        <f>IF(OR(_xlfn.XLOOKUP(C1384,'Export Action'!$A$3:$A$1999,'Export Action'!$AO$3:$AO$1999)="Communes ZRR./bassins de vie pop &gt; 50% ZRR",_xlfn.XLOOKUP(C1384,'Export Action'!$A$3:$A$1999,'Export Action'!$AO$3:$AO$1999)="Contrats de relance et de transition écologique (CRTE) rural"),"Oui","Non")</f>
        <v>Non</v>
      </c>
      <c r="S1384" s="73"/>
      <c r="T1384" s="74">
        <f t="shared" si="23"/>
        <v>79</v>
      </c>
      <c r="U1384" s="75"/>
      <c r="V1384" s="8" t="str" cm="1">
        <f t="array" ref="V1384">IF(SUMPRODUCT((Tableau13[NOM DE LA STRUCTURE]=Tableau13[[#This Row],[NOM DE LA STRUCTURE]])*Tableau13[MONTANT PROPOSE POUR L''ACTION])=0,"",SUMPRODUCT((Tableau13[NOM DE LA STRUCTURE]=Tableau13[[#This Row],[NOM DE LA STRUCTURE]])*Tableau13[MONTANT PROPOSE POUR L''ACTION]))</f>
        <v/>
      </c>
      <c r="W1384" s="79"/>
    </row>
    <row r="1385" spans="1:23" ht="33" hidden="1" customHeight="1" x14ac:dyDescent="0.25">
      <c r="A1385" s="13"/>
      <c r="B1385" s="84"/>
      <c r="C1385" s="1"/>
      <c r="D1385" s="36">
        <f>_xlfn.XLOOKUP(C1385,'Export Action'!$A$3:$A$1999,'Export Action'!$X$3:$X$1999)</f>
        <v>0</v>
      </c>
      <c r="E1385" s="1"/>
      <c r="F1385" s="1"/>
      <c r="G1385" s="68"/>
      <c r="H1385" s="71"/>
      <c r="I1385" s="71"/>
      <c r="J1385" s="1"/>
      <c r="K1385" s="1"/>
      <c r="L1385" s="1"/>
      <c r="M1385" s="5"/>
      <c r="N1385" s="5"/>
      <c r="O1385" s="5"/>
      <c r="P1385" s="31"/>
      <c r="Q1385" s="1"/>
      <c r="R1385" s="64" t="str">
        <f>IF(OR(_xlfn.XLOOKUP(C1385,'Export Action'!$A$3:$A$1999,'Export Action'!$AO$3:$AO$1999)="Communes ZRR./bassins de vie pop &gt; 50% ZRR",_xlfn.XLOOKUP(C1385,'Export Action'!$A$3:$A$1999,'Export Action'!$AO$3:$AO$1999)="Contrats de relance et de transition écologique (CRTE) rural"),"Oui","Non")</f>
        <v>Non</v>
      </c>
      <c r="S1385" s="73"/>
      <c r="T1385" s="74">
        <f t="shared" si="23"/>
        <v>79</v>
      </c>
      <c r="U1385" s="75"/>
      <c r="V1385" s="8" t="str" cm="1">
        <f t="array" ref="V1385">IF(SUMPRODUCT((Tableau13[NOM DE LA STRUCTURE]=Tableau13[[#This Row],[NOM DE LA STRUCTURE]])*Tableau13[MONTANT PROPOSE POUR L''ACTION])=0,"",SUMPRODUCT((Tableau13[NOM DE LA STRUCTURE]=Tableau13[[#This Row],[NOM DE LA STRUCTURE]])*Tableau13[MONTANT PROPOSE POUR L''ACTION]))</f>
        <v/>
      </c>
      <c r="W1385" s="79"/>
    </row>
    <row r="1386" spans="1:23" ht="33" hidden="1" customHeight="1" x14ac:dyDescent="0.25">
      <c r="A1386" s="13"/>
      <c r="B1386" s="84"/>
      <c r="C1386" s="1"/>
      <c r="D1386" s="36">
        <f>_xlfn.XLOOKUP(C1386,'Export Action'!$A$3:$A$1999,'Export Action'!$X$3:$X$1999)</f>
        <v>0</v>
      </c>
      <c r="E1386" s="1"/>
      <c r="F1386" s="1"/>
      <c r="G1386" s="68"/>
      <c r="H1386" s="71"/>
      <c r="I1386" s="71"/>
      <c r="J1386" s="1"/>
      <c r="K1386" s="1"/>
      <c r="L1386" s="1"/>
      <c r="M1386" s="5"/>
      <c r="N1386" s="5"/>
      <c r="O1386" s="5"/>
      <c r="P1386" s="31"/>
      <c r="Q1386" s="1"/>
      <c r="R1386" s="64" t="str">
        <f>IF(OR(_xlfn.XLOOKUP(C1386,'Export Action'!$A$3:$A$1999,'Export Action'!$AO$3:$AO$1999)="Communes ZRR./bassins de vie pop &gt; 50% ZRR",_xlfn.XLOOKUP(C1386,'Export Action'!$A$3:$A$1999,'Export Action'!$AO$3:$AO$1999)="Contrats de relance et de transition écologique (CRTE) rural"),"Oui","Non")</f>
        <v>Non</v>
      </c>
      <c r="S1386" s="73"/>
      <c r="T1386" s="74">
        <f t="shared" si="23"/>
        <v>79</v>
      </c>
      <c r="U1386" s="75"/>
      <c r="V1386" s="8" t="str" cm="1">
        <f t="array" ref="V1386">IF(SUMPRODUCT((Tableau13[NOM DE LA STRUCTURE]=Tableau13[[#This Row],[NOM DE LA STRUCTURE]])*Tableau13[MONTANT PROPOSE POUR L''ACTION])=0,"",SUMPRODUCT((Tableau13[NOM DE LA STRUCTURE]=Tableau13[[#This Row],[NOM DE LA STRUCTURE]])*Tableau13[MONTANT PROPOSE POUR L''ACTION]))</f>
        <v/>
      </c>
      <c r="W1386" s="79"/>
    </row>
    <row r="1387" spans="1:23" ht="33" hidden="1" customHeight="1" x14ac:dyDescent="0.25">
      <c r="A1387" s="13"/>
      <c r="B1387" s="84"/>
      <c r="C1387" s="1"/>
      <c r="D1387" s="36">
        <f>_xlfn.XLOOKUP(C1387,'Export Action'!$A$3:$A$1999,'Export Action'!$X$3:$X$1999)</f>
        <v>0</v>
      </c>
      <c r="E1387" s="1"/>
      <c r="F1387" s="1"/>
      <c r="G1387" s="68"/>
      <c r="H1387" s="71"/>
      <c r="I1387" s="71"/>
      <c r="J1387" s="1"/>
      <c r="K1387" s="1"/>
      <c r="L1387" s="1"/>
      <c r="M1387" s="5"/>
      <c r="N1387" s="5"/>
      <c r="O1387" s="5"/>
      <c r="P1387" s="31"/>
      <c r="Q1387" s="1"/>
      <c r="R1387" s="64" t="str">
        <f>IF(OR(_xlfn.XLOOKUP(C1387,'Export Action'!$A$3:$A$1999,'Export Action'!$AO$3:$AO$1999)="Communes ZRR./bassins de vie pop &gt; 50% ZRR",_xlfn.XLOOKUP(C1387,'Export Action'!$A$3:$A$1999,'Export Action'!$AO$3:$AO$1999)="Contrats de relance et de transition écologique (CRTE) rural"),"Oui","Non")</f>
        <v>Non</v>
      </c>
      <c r="S1387" s="73"/>
      <c r="T1387" s="74">
        <f t="shared" si="23"/>
        <v>79</v>
      </c>
      <c r="U1387" s="75"/>
      <c r="V1387" s="8" t="str" cm="1">
        <f t="array" ref="V1387">IF(SUMPRODUCT((Tableau13[NOM DE LA STRUCTURE]=Tableau13[[#This Row],[NOM DE LA STRUCTURE]])*Tableau13[MONTANT PROPOSE POUR L''ACTION])=0,"",SUMPRODUCT((Tableau13[NOM DE LA STRUCTURE]=Tableau13[[#This Row],[NOM DE LA STRUCTURE]])*Tableau13[MONTANT PROPOSE POUR L''ACTION]))</f>
        <v/>
      </c>
      <c r="W1387" s="79"/>
    </row>
    <row r="1388" spans="1:23" ht="33" hidden="1" customHeight="1" x14ac:dyDescent="0.25">
      <c r="A1388" s="13"/>
      <c r="B1388" s="84"/>
      <c r="C1388" s="1"/>
      <c r="D1388" s="36">
        <f>_xlfn.XLOOKUP(C1388,'Export Action'!$A$3:$A$1999,'Export Action'!$X$3:$X$1999)</f>
        <v>0</v>
      </c>
      <c r="E1388" s="1"/>
      <c r="F1388" s="1"/>
      <c r="G1388" s="68"/>
      <c r="H1388" s="71"/>
      <c r="I1388" s="71"/>
      <c r="J1388" s="1"/>
      <c r="K1388" s="1"/>
      <c r="L1388" s="1"/>
      <c r="M1388" s="5"/>
      <c r="N1388" s="5"/>
      <c r="O1388" s="5"/>
      <c r="P1388" s="31"/>
      <c r="Q1388" s="1"/>
      <c r="R1388" s="64" t="str">
        <f>IF(OR(_xlfn.XLOOKUP(C1388,'Export Action'!$A$3:$A$1999,'Export Action'!$AO$3:$AO$1999)="Communes ZRR./bassins de vie pop &gt; 50% ZRR",_xlfn.XLOOKUP(C1388,'Export Action'!$A$3:$A$1999,'Export Action'!$AO$3:$AO$1999)="Contrats de relance et de transition écologique (CRTE) rural"),"Oui","Non")</f>
        <v>Non</v>
      </c>
      <c r="S1388" s="73"/>
      <c r="T1388" s="74">
        <f t="shared" si="23"/>
        <v>79</v>
      </c>
      <c r="U1388" s="75"/>
      <c r="V1388" s="8" t="str" cm="1">
        <f t="array" ref="V1388">IF(SUMPRODUCT((Tableau13[NOM DE LA STRUCTURE]=Tableau13[[#This Row],[NOM DE LA STRUCTURE]])*Tableau13[MONTANT PROPOSE POUR L''ACTION])=0,"",SUMPRODUCT((Tableau13[NOM DE LA STRUCTURE]=Tableau13[[#This Row],[NOM DE LA STRUCTURE]])*Tableau13[MONTANT PROPOSE POUR L''ACTION]))</f>
        <v/>
      </c>
      <c r="W1388" s="79"/>
    </row>
    <row r="1389" spans="1:23" ht="33" hidden="1" customHeight="1" x14ac:dyDescent="0.25">
      <c r="A1389" s="13"/>
      <c r="B1389" s="84"/>
      <c r="C1389" s="1"/>
      <c r="D1389" s="36">
        <f>_xlfn.XLOOKUP(C1389,'Export Action'!$A$3:$A$1999,'Export Action'!$X$3:$X$1999)</f>
        <v>0</v>
      </c>
      <c r="E1389" s="1"/>
      <c r="F1389" s="1"/>
      <c r="G1389" s="68"/>
      <c r="H1389" s="71"/>
      <c r="I1389" s="71"/>
      <c r="J1389" s="1"/>
      <c r="K1389" s="1"/>
      <c r="L1389" s="1"/>
      <c r="M1389" s="5"/>
      <c r="N1389" s="5"/>
      <c r="O1389" s="5"/>
      <c r="P1389" s="31"/>
      <c r="Q1389" s="1"/>
      <c r="R1389" s="64" t="str">
        <f>IF(OR(_xlfn.XLOOKUP(C1389,'Export Action'!$A$3:$A$1999,'Export Action'!$AO$3:$AO$1999)="Communes ZRR./bassins de vie pop &gt; 50% ZRR",_xlfn.XLOOKUP(C1389,'Export Action'!$A$3:$A$1999,'Export Action'!$AO$3:$AO$1999)="Contrats de relance et de transition écologique (CRTE) rural"),"Oui","Non")</f>
        <v>Non</v>
      </c>
      <c r="S1389" s="73"/>
      <c r="T1389" s="74">
        <f t="shared" si="23"/>
        <v>79</v>
      </c>
      <c r="U1389" s="75"/>
      <c r="V1389" s="8" t="str" cm="1">
        <f t="array" ref="V1389">IF(SUMPRODUCT((Tableau13[NOM DE LA STRUCTURE]=Tableau13[[#This Row],[NOM DE LA STRUCTURE]])*Tableau13[MONTANT PROPOSE POUR L''ACTION])=0,"",SUMPRODUCT((Tableau13[NOM DE LA STRUCTURE]=Tableau13[[#This Row],[NOM DE LA STRUCTURE]])*Tableau13[MONTANT PROPOSE POUR L''ACTION]))</f>
        <v/>
      </c>
      <c r="W1389" s="79"/>
    </row>
    <row r="1390" spans="1:23" ht="33" hidden="1" customHeight="1" x14ac:dyDescent="0.25">
      <c r="A1390" s="13"/>
      <c r="B1390" s="84"/>
      <c r="C1390" s="1"/>
      <c r="D1390" s="36">
        <f>_xlfn.XLOOKUP(C1390,'Export Action'!$A$3:$A$1999,'Export Action'!$X$3:$X$1999)</f>
        <v>0</v>
      </c>
      <c r="E1390" s="1"/>
      <c r="F1390" s="1"/>
      <c r="G1390" s="68"/>
      <c r="H1390" s="71"/>
      <c r="I1390" s="71"/>
      <c r="J1390" s="1"/>
      <c r="K1390" s="1"/>
      <c r="L1390" s="1"/>
      <c r="M1390" s="5"/>
      <c r="N1390" s="5"/>
      <c r="O1390" s="5"/>
      <c r="P1390" s="31"/>
      <c r="Q1390" s="1"/>
      <c r="R1390" s="64" t="str">
        <f>IF(OR(_xlfn.XLOOKUP(C1390,'Export Action'!$A$3:$A$1999,'Export Action'!$AO$3:$AO$1999)="Communes ZRR./bassins de vie pop &gt; 50% ZRR",_xlfn.XLOOKUP(C1390,'Export Action'!$A$3:$A$1999,'Export Action'!$AO$3:$AO$1999)="Contrats de relance et de transition écologique (CRTE) rural"),"Oui","Non")</f>
        <v>Non</v>
      </c>
      <c r="S1390" s="73"/>
      <c r="T1390" s="74">
        <f t="shared" si="23"/>
        <v>79</v>
      </c>
      <c r="U1390" s="75"/>
      <c r="V1390" s="8" t="str" cm="1">
        <f t="array" ref="V1390">IF(SUMPRODUCT((Tableau13[NOM DE LA STRUCTURE]=Tableau13[[#This Row],[NOM DE LA STRUCTURE]])*Tableau13[MONTANT PROPOSE POUR L''ACTION])=0,"",SUMPRODUCT((Tableau13[NOM DE LA STRUCTURE]=Tableau13[[#This Row],[NOM DE LA STRUCTURE]])*Tableau13[MONTANT PROPOSE POUR L''ACTION]))</f>
        <v/>
      </c>
      <c r="W1390" s="79"/>
    </row>
    <row r="1391" spans="1:23" ht="33" hidden="1" customHeight="1" x14ac:dyDescent="0.25">
      <c r="A1391" s="13"/>
      <c r="B1391" s="84"/>
      <c r="C1391" s="1"/>
      <c r="D1391" s="36">
        <f>_xlfn.XLOOKUP(C1391,'Export Action'!$A$3:$A$1999,'Export Action'!$X$3:$X$1999)</f>
        <v>0</v>
      </c>
      <c r="E1391" s="1"/>
      <c r="F1391" s="1"/>
      <c r="G1391" s="68"/>
      <c r="H1391" s="71"/>
      <c r="I1391" s="71"/>
      <c r="J1391" s="1"/>
      <c r="K1391" s="1"/>
      <c r="L1391" s="1"/>
      <c r="M1391" s="5"/>
      <c r="N1391" s="5"/>
      <c r="O1391" s="5"/>
      <c r="P1391" s="31"/>
      <c r="Q1391" s="1"/>
      <c r="R1391" s="64" t="str">
        <f>IF(OR(_xlfn.XLOOKUP(C1391,'Export Action'!$A$3:$A$1999,'Export Action'!$AO$3:$AO$1999)="Communes ZRR./bassins de vie pop &gt; 50% ZRR",_xlfn.XLOOKUP(C1391,'Export Action'!$A$3:$A$1999,'Export Action'!$AO$3:$AO$1999)="Contrats de relance et de transition écologique (CRTE) rural"),"Oui","Non")</f>
        <v>Non</v>
      </c>
      <c r="S1391" s="73"/>
      <c r="T1391" s="74">
        <f t="shared" si="23"/>
        <v>79</v>
      </c>
      <c r="U1391" s="75"/>
      <c r="V1391" s="8" t="str" cm="1">
        <f t="array" ref="V1391">IF(SUMPRODUCT((Tableau13[NOM DE LA STRUCTURE]=Tableau13[[#This Row],[NOM DE LA STRUCTURE]])*Tableau13[MONTANT PROPOSE POUR L''ACTION])=0,"",SUMPRODUCT((Tableau13[NOM DE LA STRUCTURE]=Tableau13[[#This Row],[NOM DE LA STRUCTURE]])*Tableau13[MONTANT PROPOSE POUR L''ACTION]))</f>
        <v/>
      </c>
      <c r="W1391" s="79"/>
    </row>
    <row r="1392" spans="1:23" ht="33" hidden="1" customHeight="1" x14ac:dyDescent="0.25">
      <c r="A1392" s="13"/>
      <c r="B1392" s="84"/>
      <c r="C1392" s="1"/>
      <c r="D1392" s="36">
        <f>_xlfn.XLOOKUP(C1392,'Export Action'!$A$3:$A$1999,'Export Action'!$X$3:$X$1999)</f>
        <v>0</v>
      </c>
      <c r="E1392" s="1"/>
      <c r="F1392" s="1"/>
      <c r="G1392" s="68"/>
      <c r="H1392" s="71"/>
      <c r="I1392" s="71"/>
      <c r="J1392" s="1"/>
      <c r="K1392" s="1"/>
      <c r="L1392" s="1"/>
      <c r="M1392" s="5"/>
      <c r="N1392" s="5"/>
      <c r="O1392" s="5"/>
      <c r="P1392" s="31"/>
      <c r="Q1392" s="1"/>
      <c r="R1392" s="64" t="str">
        <f>IF(OR(_xlfn.XLOOKUP(C1392,'Export Action'!$A$3:$A$1999,'Export Action'!$AO$3:$AO$1999)="Communes ZRR./bassins de vie pop &gt; 50% ZRR",_xlfn.XLOOKUP(C1392,'Export Action'!$A$3:$A$1999,'Export Action'!$AO$3:$AO$1999)="Contrats de relance et de transition écologique (CRTE) rural"),"Oui","Non")</f>
        <v>Non</v>
      </c>
      <c r="S1392" s="73"/>
      <c r="T1392" s="74">
        <f t="shared" si="23"/>
        <v>79</v>
      </c>
      <c r="U1392" s="75"/>
      <c r="V1392" s="8" t="str" cm="1">
        <f t="array" ref="V1392">IF(SUMPRODUCT((Tableau13[NOM DE LA STRUCTURE]=Tableau13[[#This Row],[NOM DE LA STRUCTURE]])*Tableau13[MONTANT PROPOSE POUR L''ACTION])=0,"",SUMPRODUCT((Tableau13[NOM DE LA STRUCTURE]=Tableau13[[#This Row],[NOM DE LA STRUCTURE]])*Tableau13[MONTANT PROPOSE POUR L''ACTION]))</f>
        <v/>
      </c>
      <c r="W1392" s="79"/>
    </row>
    <row r="1393" spans="1:23" ht="33" hidden="1" customHeight="1" x14ac:dyDescent="0.25">
      <c r="A1393" s="13"/>
      <c r="B1393" s="84"/>
      <c r="C1393" s="1"/>
      <c r="D1393" s="36">
        <f>_xlfn.XLOOKUP(C1393,'Export Action'!$A$3:$A$1999,'Export Action'!$X$3:$X$1999)</f>
        <v>0</v>
      </c>
      <c r="E1393" s="1"/>
      <c r="F1393" s="1"/>
      <c r="G1393" s="68"/>
      <c r="H1393" s="71"/>
      <c r="I1393" s="71"/>
      <c r="J1393" s="1"/>
      <c r="K1393" s="1"/>
      <c r="L1393" s="1"/>
      <c r="M1393" s="5"/>
      <c r="N1393" s="5"/>
      <c r="O1393" s="5"/>
      <c r="P1393" s="31"/>
      <c r="Q1393" s="1"/>
      <c r="R1393" s="64" t="str">
        <f>IF(OR(_xlfn.XLOOKUP(C1393,'Export Action'!$A$3:$A$1999,'Export Action'!$AO$3:$AO$1999)="Communes ZRR./bassins de vie pop &gt; 50% ZRR",_xlfn.XLOOKUP(C1393,'Export Action'!$A$3:$A$1999,'Export Action'!$AO$3:$AO$1999)="Contrats de relance et de transition écologique (CRTE) rural"),"Oui","Non")</f>
        <v>Non</v>
      </c>
      <c r="S1393" s="73"/>
      <c r="T1393" s="74">
        <f t="shared" si="23"/>
        <v>79</v>
      </c>
      <c r="U1393" s="75"/>
      <c r="V1393" s="8" t="str" cm="1">
        <f t="array" ref="V1393">IF(SUMPRODUCT((Tableau13[NOM DE LA STRUCTURE]=Tableau13[[#This Row],[NOM DE LA STRUCTURE]])*Tableau13[MONTANT PROPOSE POUR L''ACTION])=0,"",SUMPRODUCT((Tableau13[NOM DE LA STRUCTURE]=Tableau13[[#This Row],[NOM DE LA STRUCTURE]])*Tableau13[MONTANT PROPOSE POUR L''ACTION]))</f>
        <v/>
      </c>
      <c r="W1393" s="79"/>
    </row>
    <row r="1394" spans="1:23" ht="33" hidden="1" customHeight="1" x14ac:dyDescent="0.25">
      <c r="A1394" s="13"/>
      <c r="B1394" s="84"/>
      <c r="C1394" s="1"/>
      <c r="D1394" s="36">
        <f>_xlfn.XLOOKUP(C1394,'Export Action'!$A$3:$A$1999,'Export Action'!$X$3:$X$1999)</f>
        <v>0</v>
      </c>
      <c r="E1394" s="1"/>
      <c r="F1394" s="1"/>
      <c r="G1394" s="68"/>
      <c r="H1394" s="71"/>
      <c r="I1394" s="71"/>
      <c r="J1394" s="1"/>
      <c r="K1394" s="1"/>
      <c r="L1394" s="1"/>
      <c r="M1394" s="5"/>
      <c r="N1394" s="5"/>
      <c r="O1394" s="5"/>
      <c r="P1394" s="31"/>
      <c r="Q1394" s="1"/>
      <c r="R1394" s="64" t="str">
        <f>IF(OR(_xlfn.XLOOKUP(C1394,'Export Action'!$A$3:$A$1999,'Export Action'!$AO$3:$AO$1999)="Communes ZRR./bassins de vie pop &gt; 50% ZRR",_xlfn.XLOOKUP(C1394,'Export Action'!$A$3:$A$1999,'Export Action'!$AO$3:$AO$1999)="Contrats de relance et de transition écologique (CRTE) rural"),"Oui","Non")</f>
        <v>Non</v>
      </c>
      <c r="S1394" s="73"/>
      <c r="T1394" s="74">
        <f t="shared" si="23"/>
        <v>79</v>
      </c>
      <c r="U1394" s="75"/>
      <c r="V1394" s="8" t="str" cm="1">
        <f t="array" ref="V1394">IF(SUMPRODUCT((Tableau13[NOM DE LA STRUCTURE]=Tableau13[[#This Row],[NOM DE LA STRUCTURE]])*Tableau13[MONTANT PROPOSE POUR L''ACTION])=0,"",SUMPRODUCT((Tableau13[NOM DE LA STRUCTURE]=Tableau13[[#This Row],[NOM DE LA STRUCTURE]])*Tableau13[MONTANT PROPOSE POUR L''ACTION]))</f>
        <v/>
      </c>
      <c r="W1394" s="79"/>
    </row>
    <row r="1395" spans="1:23" ht="33" hidden="1" customHeight="1" x14ac:dyDescent="0.25">
      <c r="A1395" s="13"/>
      <c r="B1395" s="84"/>
      <c r="C1395" s="1"/>
      <c r="D1395" s="36">
        <f>_xlfn.XLOOKUP(C1395,'Export Action'!$A$3:$A$1999,'Export Action'!$X$3:$X$1999)</f>
        <v>0</v>
      </c>
      <c r="E1395" s="1"/>
      <c r="F1395" s="1"/>
      <c r="G1395" s="68"/>
      <c r="H1395" s="71"/>
      <c r="I1395" s="71"/>
      <c r="J1395" s="1"/>
      <c r="K1395" s="1"/>
      <c r="L1395" s="1"/>
      <c r="M1395" s="5"/>
      <c r="N1395" s="5"/>
      <c r="O1395" s="5"/>
      <c r="P1395" s="31"/>
      <c r="Q1395" s="1"/>
      <c r="R1395" s="64" t="str">
        <f>IF(OR(_xlfn.XLOOKUP(C1395,'Export Action'!$A$3:$A$1999,'Export Action'!$AO$3:$AO$1999)="Communes ZRR./bassins de vie pop &gt; 50% ZRR",_xlfn.XLOOKUP(C1395,'Export Action'!$A$3:$A$1999,'Export Action'!$AO$3:$AO$1999)="Contrats de relance et de transition écologique (CRTE) rural"),"Oui","Non")</f>
        <v>Non</v>
      </c>
      <c r="S1395" s="73"/>
      <c r="T1395" s="74">
        <f t="shared" si="23"/>
        <v>79</v>
      </c>
      <c r="U1395" s="75"/>
      <c r="V1395" s="8" t="str" cm="1">
        <f t="array" ref="V1395">IF(SUMPRODUCT((Tableau13[NOM DE LA STRUCTURE]=Tableau13[[#This Row],[NOM DE LA STRUCTURE]])*Tableau13[MONTANT PROPOSE POUR L''ACTION])=0,"",SUMPRODUCT((Tableau13[NOM DE LA STRUCTURE]=Tableau13[[#This Row],[NOM DE LA STRUCTURE]])*Tableau13[MONTANT PROPOSE POUR L''ACTION]))</f>
        <v/>
      </c>
      <c r="W1395" s="79"/>
    </row>
    <row r="1396" spans="1:23" ht="33" hidden="1" customHeight="1" x14ac:dyDescent="0.25">
      <c r="A1396" s="13"/>
      <c r="B1396" s="84"/>
      <c r="C1396" s="1"/>
      <c r="D1396" s="36">
        <f>_xlfn.XLOOKUP(C1396,'Export Action'!$A$3:$A$1999,'Export Action'!$X$3:$X$1999)</f>
        <v>0</v>
      </c>
      <c r="E1396" s="1"/>
      <c r="F1396" s="1"/>
      <c r="G1396" s="68"/>
      <c r="H1396" s="71"/>
      <c r="I1396" s="71"/>
      <c r="J1396" s="1"/>
      <c r="K1396" s="1"/>
      <c r="L1396" s="1"/>
      <c r="M1396" s="5"/>
      <c r="N1396" s="5"/>
      <c r="O1396" s="5"/>
      <c r="P1396" s="31"/>
      <c r="Q1396" s="1"/>
      <c r="R1396" s="64" t="str">
        <f>IF(OR(_xlfn.XLOOKUP(C1396,'Export Action'!$A$3:$A$1999,'Export Action'!$AO$3:$AO$1999)="Communes ZRR./bassins de vie pop &gt; 50% ZRR",_xlfn.XLOOKUP(C1396,'Export Action'!$A$3:$A$1999,'Export Action'!$AO$3:$AO$1999)="Contrats de relance et de transition écologique (CRTE) rural"),"Oui","Non")</f>
        <v>Non</v>
      </c>
      <c r="S1396" s="73"/>
      <c r="T1396" s="74">
        <f t="shared" si="23"/>
        <v>79</v>
      </c>
      <c r="U1396" s="75"/>
      <c r="V1396" s="8" t="str" cm="1">
        <f t="array" ref="V1396">IF(SUMPRODUCT((Tableau13[NOM DE LA STRUCTURE]=Tableau13[[#This Row],[NOM DE LA STRUCTURE]])*Tableau13[MONTANT PROPOSE POUR L''ACTION])=0,"",SUMPRODUCT((Tableau13[NOM DE LA STRUCTURE]=Tableau13[[#This Row],[NOM DE LA STRUCTURE]])*Tableau13[MONTANT PROPOSE POUR L''ACTION]))</f>
        <v/>
      </c>
      <c r="W1396" s="79"/>
    </row>
    <row r="1397" spans="1:23" ht="33" hidden="1" customHeight="1" x14ac:dyDescent="0.25">
      <c r="A1397" s="13"/>
      <c r="B1397" s="84"/>
      <c r="C1397" s="1"/>
      <c r="D1397" s="36">
        <f>_xlfn.XLOOKUP(C1397,'Export Action'!$A$3:$A$1999,'Export Action'!$X$3:$X$1999)</f>
        <v>0</v>
      </c>
      <c r="E1397" s="1"/>
      <c r="F1397" s="1"/>
      <c r="G1397" s="68"/>
      <c r="H1397" s="71"/>
      <c r="I1397" s="71"/>
      <c r="J1397" s="1"/>
      <c r="K1397" s="1"/>
      <c r="L1397" s="1"/>
      <c r="M1397" s="5"/>
      <c r="N1397" s="5"/>
      <c r="O1397" s="5"/>
      <c r="P1397" s="31"/>
      <c r="Q1397" s="1"/>
      <c r="R1397" s="64" t="str">
        <f>IF(OR(_xlfn.XLOOKUP(C1397,'Export Action'!$A$3:$A$1999,'Export Action'!$AO$3:$AO$1999)="Communes ZRR./bassins de vie pop &gt; 50% ZRR",_xlfn.XLOOKUP(C1397,'Export Action'!$A$3:$A$1999,'Export Action'!$AO$3:$AO$1999)="Contrats de relance et de transition écologique (CRTE) rural"),"Oui","Non")</f>
        <v>Non</v>
      </c>
      <c r="S1397" s="73"/>
      <c r="T1397" s="74">
        <f t="shared" si="23"/>
        <v>79</v>
      </c>
      <c r="U1397" s="75"/>
      <c r="V1397" s="8" t="str" cm="1">
        <f t="array" ref="V1397">IF(SUMPRODUCT((Tableau13[NOM DE LA STRUCTURE]=Tableau13[[#This Row],[NOM DE LA STRUCTURE]])*Tableau13[MONTANT PROPOSE POUR L''ACTION])=0,"",SUMPRODUCT((Tableau13[NOM DE LA STRUCTURE]=Tableau13[[#This Row],[NOM DE LA STRUCTURE]])*Tableau13[MONTANT PROPOSE POUR L''ACTION]))</f>
        <v/>
      </c>
      <c r="W1397" s="79"/>
    </row>
    <row r="1398" spans="1:23" ht="33" hidden="1" customHeight="1" x14ac:dyDescent="0.25">
      <c r="A1398" s="13"/>
      <c r="B1398" s="84"/>
      <c r="C1398" s="1"/>
      <c r="D1398" s="36">
        <f>_xlfn.XLOOKUP(C1398,'Export Action'!$A$3:$A$1999,'Export Action'!$X$3:$X$1999)</f>
        <v>0</v>
      </c>
      <c r="E1398" s="1"/>
      <c r="F1398" s="1"/>
      <c r="G1398" s="68"/>
      <c r="H1398" s="71"/>
      <c r="I1398" s="71"/>
      <c r="J1398" s="1"/>
      <c r="K1398" s="1"/>
      <c r="L1398" s="1"/>
      <c r="M1398" s="5"/>
      <c r="N1398" s="5"/>
      <c r="O1398" s="5"/>
      <c r="P1398" s="31"/>
      <c r="Q1398" s="1"/>
      <c r="R1398" s="64" t="str">
        <f>IF(OR(_xlfn.XLOOKUP(C1398,'Export Action'!$A$3:$A$1999,'Export Action'!$AO$3:$AO$1999)="Communes ZRR./bassins de vie pop &gt; 50% ZRR",_xlfn.XLOOKUP(C1398,'Export Action'!$A$3:$A$1999,'Export Action'!$AO$3:$AO$1999)="Contrats de relance et de transition écologique (CRTE) rural"),"Oui","Non")</f>
        <v>Non</v>
      </c>
      <c r="S1398" s="73"/>
      <c r="T1398" s="74">
        <f t="shared" si="23"/>
        <v>79</v>
      </c>
      <c r="U1398" s="75"/>
      <c r="V1398" s="8" t="str" cm="1">
        <f t="array" ref="V1398">IF(SUMPRODUCT((Tableau13[NOM DE LA STRUCTURE]=Tableau13[[#This Row],[NOM DE LA STRUCTURE]])*Tableau13[MONTANT PROPOSE POUR L''ACTION])=0,"",SUMPRODUCT((Tableau13[NOM DE LA STRUCTURE]=Tableau13[[#This Row],[NOM DE LA STRUCTURE]])*Tableau13[MONTANT PROPOSE POUR L''ACTION]))</f>
        <v/>
      </c>
      <c r="W1398" s="79"/>
    </row>
    <row r="1399" spans="1:23" ht="33" hidden="1" customHeight="1" x14ac:dyDescent="0.25">
      <c r="A1399" s="13"/>
      <c r="B1399" s="84"/>
      <c r="C1399" s="1"/>
      <c r="D1399" s="36">
        <f>_xlfn.XLOOKUP(C1399,'Export Action'!$A$3:$A$1999,'Export Action'!$X$3:$X$1999)</f>
        <v>0</v>
      </c>
      <c r="E1399" s="1"/>
      <c r="F1399" s="1"/>
      <c r="G1399" s="68"/>
      <c r="H1399" s="71"/>
      <c r="I1399" s="71"/>
      <c r="J1399" s="1"/>
      <c r="K1399" s="1"/>
      <c r="L1399" s="1"/>
      <c r="M1399" s="5"/>
      <c r="N1399" s="5"/>
      <c r="O1399" s="5"/>
      <c r="P1399" s="31"/>
      <c r="Q1399" s="1"/>
      <c r="R1399" s="64" t="str">
        <f>IF(OR(_xlfn.XLOOKUP(C1399,'Export Action'!$A$3:$A$1999,'Export Action'!$AO$3:$AO$1999)="Communes ZRR./bassins de vie pop &gt; 50% ZRR",_xlfn.XLOOKUP(C1399,'Export Action'!$A$3:$A$1999,'Export Action'!$AO$3:$AO$1999)="Contrats de relance et de transition écologique (CRTE) rural"),"Oui","Non")</f>
        <v>Non</v>
      </c>
      <c r="S1399" s="73"/>
      <c r="T1399" s="74">
        <f t="shared" si="23"/>
        <v>79</v>
      </c>
      <c r="U1399" s="75"/>
      <c r="V1399" s="8" t="str" cm="1">
        <f t="array" ref="V1399">IF(SUMPRODUCT((Tableau13[NOM DE LA STRUCTURE]=Tableau13[[#This Row],[NOM DE LA STRUCTURE]])*Tableau13[MONTANT PROPOSE POUR L''ACTION])=0,"",SUMPRODUCT((Tableau13[NOM DE LA STRUCTURE]=Tableau13[[#This Row],[NOM DE LA STRUCTURE]])*Tableau13[MONTANT PROPOSE POUR L''ACTION]))</f>
        <v/>
      </c>
      <c r="W1399" s="79"/>
    </row>
    <row r="1400" spans="1:23" ht="33" hidden="1" customHeight="1" x14ac:dyDescent="0.25">
      <c r="A1400" s="13"/>
      <c r="B1400" s="84"/>
      <c r="C1400" s="1"/>
      <c r="D1400" s="36">
        <f>_xlfn.XLOOKUP(C1400,'Export Action'!$A$3:$A$1999,'Export Action'!$X$3:$X$1999)</f>
        <v>0</v>
      </c>
      <c r="E1400" s="1"/>
      <c r="F1400" s="1"/>
      <c r="G1400" s="68"/>
      <c r="H1400" s="71"/>
      <c r="I1400" s="71"/>
      <c r="J1400" s="1"/>
      <c r="K1400" s="1"/>
      <c r="L1400" s="1"/>
      <c r="M1400" s="5"/>
      <c r="N1400" s="5"/>
      <c r="O1400" s="5"/>
      <c r="P1400" s="31"/>
      <c r="Q1400" s="1"/>
      <c r="R1400" s="64" t="str">
        <f>IF(OR(_xlfn.XLOOKUP(C1400,'Export Action'!$A$3:$A$1999,'Export Action'!$AO$3:$AO$1999)="Communes ZRR./bassins de vie pop &gt; 50% ZRR",_xlfn.XLOOKUP(C1400,'Export Action'!$A$3:$A$1999,'Export Action'!$AO$3:$AO$1999)="Contrats de relance et de transition écologique (CRTE) rural"),"Oui","Non")</f>
        <v>Non</v>
      </c>
      <c r="S1400" s="73"/>
      <c r="T1400" s="74">
        <f t="shared" si="23"/>
        <v>79</v>
      </c>
      <c r="U1400" s="75"/>
      <c r="V1400" s="8" t="str" cm="1">
        <f t="array" ref="V1400">IF(SUMPRODUCT((Tableau13[NOM DE LA STRUCTURE]=Tableau13[[#This Row],[NOM DE LA STRUCTURE]])*Tableau13[MONTANT PROPOSE POUR L''ACTION])=0,"",SUMPRODUCT((Tableau13[NOM DE LA STRUCTURE]=Tableau13[[#This Row],[NOM DE LA STRUCTURE]])*Tableau13[MONTANT PROPOSE POUR L''ACTION]))</f>
        <v/>
      </c>
      <c r="W1400" s="79"/>
    </row>
    <row r="1401" spans="1:23" ht="33" hidden="1" customHeight="1" x14ac:dyDescent="0.25">
      <c r="A1401" s="13"/>
      <c r="B1401" s="84"/>
      <c r="C1401" s="1"/>
      <c r="D1401" s="36">
        <f>_xlfn.XLOOKUP(C1401,'Export Action'!$A$3:$A$1999,'Export Action'!$X$3:$X$1999)</f>
        <v>0</v>
      </c>
      <c r="E1401" s="1"/>
      <c r="F1401" s="1"/>
      <c r="G1401" s="68"/>
      <c r="H1401" s="71"/>
      <c r="I1401" s="71"/>
      <c r="J1401" s="1"/>
      <c r="K1401" s="1"/>
      <c r="L1401" s="1"/>
      <c r="M1401" s="5"/>
      <c r="N1401" s="5"/>
      <c r="O1401" s="5"/>
      <c r="P1401" s="31"/>
      <c r="Q1401" s="1"/>
      <c r="R1401" s="64" t="str">
        <f>IF(OR(_xlfn.XLOOKUP(C1401,'Export Action'!$A$3:$A$1999,'Export Action'!$AO$3:$AO$1999)="Communes ZRR./bassins de vie pop &gt; 50% ZRR",_xlfn.XLOOKUP(C1401,'Export Action'!$A$3:$A$1999,'Export Action'!$AO$3:$AO$1999)="Contrats de relance et de transition écologique (CRTE) rural"),"Oui","Non")</f>
        <v>Non</v>
      </c>
      <c r="S1401" s="73"/>
      <c r="T1401" s="74">
        <f t="shared" si="23"/>
        <v>79</v>
      </c>
      <c r="U1401" s="75"/>
      <c r="V1401" s="8" t="str" cm="1">
        <f t="array" ref="V1401">IF(SUMPRODUCT((Tableau13[NOM DE LA STRUCTURE]=Tableau13[[#This Row],[NOM DE LA STRUCTURE]])*Tableau13[MONTANT PROPOSE POUR L''ACTION])=0,"",SUMPRODUCT((Tableau13[NOM DE LA STRUCTURE]=Tableau13[[#This Row],[NOM DE LA STRUCTURE]])*Tableau13[MONTANT PROPOSE POUR L''ACTION]))</f>
        <v/>
      </c>
      <c r="W1401" s="79"/>
    </row>
    <row r="1402" spans="1:23" ht="33" hidden="1" customHeight="1" x14ac:dyDescent="0.25">
      <c r="A1402" s="13"/>
      <c r="B1402" s="84"/>
      <c r="C1402" s="1"/>
      <c r="D1402" s="36">
        <f>_xlfn.XLOOKUP(C1402,'Export Action'!$A$3:$A$1999,'Export Action'!$X$3:$X$1999)</f>
        <v>0</v>
      </c>
      <c r="E1402" s="1"/>
      <c r="F1402" s="1"/>
      <c r="G1402" s="68"/>
      <c r="H1402" s="71"/>
      <c r="I1402" s="71"/>
      <c r="J1402" s="1"/>
      <c r="K1402" s="1"/>
      <c r="L1402" s="1"/>
      <c r="M1402" s="5"/>
      <c r="N1402" s="5"/>
      <c r="O1402" s="5"/>
      <c r="P1402" s="31"/>
      <c r="Q1402" s="1"/>
      <c r="R1402" s="64" t="str">
        <f>IF(OR(_xlfn.XLOOKUP(C1402,'Export Action'!$A$3:$A$1999,'Export Action'!$AO$3:$AO$1999)="Communes ZRR./bassins de vie pop &gt; 50% ZRR",_xlfn.XLOOKUP(C1402,'Export Action'!$A$3:$A$1999,'Export Action'!$AO$3:$AO$1999)="Contrats de relance et de transition écologique (CRTE) rural"),"Oui","Non")</f>
        <v>Non</v>
      </c>
      <c r="S1402" s="73"/>
      <c r="T1402" s="74">
        <f t="shared" si="23"/>
        <v>79</v>
      </c>
      <c r="U1402" s="75"/>
      <c r="V1402" s="8" t="str" cm="1">
        <f t="array" ref="V1402">IF(SUMPRODUCT((Tableau13[NOM DE LA STRUCTURE]=Tableau13[[#This Row],[NOM DE LA STRUCTURE]])*Tableau13[MONTANT PROPOSE POUR L''ACTION])=0,"",SUMPRODUCT((Tableau13[NOM DE LA STRUCTURE]=Tableau13[[#This Row],[NOM DE LA STRUCTURE]])*Tableau13[MONTANT PROPOSE POUR L''ACTION]))</f>
        <v/>
      </c>
      <c r="W1402" s="79"/>
    </row>
    <row r="1403" spans="1:23" ht="33" hidden="1" customHeight="1" x14ac:dyDescent="0.25">
      <c r="A1403" s="13"/>
      <c r="B1403" s="84"/>
      <c r="C1403" s="1"/>
      <c r="D1403" s="36">
        <f>_xlfn.XLOOKUP(C1403,'Export Action'!$A$3:$A$1999,'Export Action'!$X$3:$X$1999)</f>
        <v>0</v>
      </c>
      <c r="E1403" s="1"/>
      <c r="F1403" s="1"/>
      <c r="G1403" s="68"/>
      <c r="H1403" s="71"/>
      <c r="I1403" s="71"/>
      <c r="J1403" s="1"/>
      <c r="K1403" s="1"/>
      <c r="L1403" s="1"/>
      <c r="M1403" s="5"/>
      <c r="N1403" s="5"/>
      <c r="O1403" s="5"/>
      <c r="P1403" s="31"/>
      <c r="Q1403" s="1"/>
      <c r="R1403" s="64" t="str">
        <f>IF(OR(_xlfn.XLOOKUP(C1403,'Export Action'!$A$3:$A$1999,'Export Action'!$AO$3:$AO$1999)="Communes ZRR./bassins de vie pop &gt; 50% ZRR",_xlfn.XLOOKUP(C1403,'Export Action'!$A$3:$A$1999,'Export Action'!$AO$3:$AO$1999)="Contrats de relance et de transition écologique (CRTE) rural"),"Oui","Non")</f>
        <v>Non</v>
      </c>
      <c r="S1403" s="73"/>
      <c r="T1403" s="74">
        <f t="shared" si="23"/>
        <v>79</v>
      </c>
      <c r="U1403" s="75"/>
      <c r="V1403" s="8" t="str" cm="1">
        <f t="array" ref="V1403">IF(SUMPRODUCT((Tableau13[NOM DE LA STRUCTURE]=Tableau13[[#This Row],[NOM DE LA STRUCTURE]])*Tableau13[MONTANT PROPOSE POUR L''ACTION])=0,"",SUMPRODUCT((Tableau13[NOM DE LA STRUCTURE]=Tableau13[[#This Row],[NOM DE LA STRUCTURE]])*Tableau13[MONTANT PROPOSE POUR L''ACTION]))</f>
        <v/>
      </c>
      <c r="W1403" s="79"/>
    </row>
    <row r="1404" spans="1:23" ht="33" hidden="1" customHeight="1" x14ac:dyDescent="0.25">
      <c r="A1404" s="13"/>
      <c r="B1404" s="84"/>
      <c r="C1404" s="1"/>
      <c r="D1404" s="36">
        <f>_xlfn.XLOOKUP(C1404,'Export Action'!$A$3:$A$1999,'Export Action'!$X$3:$X$1999)</f>
        <v>0</v>
      </c>
      <c r="E1404" s="1"/>
      <c r="F1404" s="1"/>
      <c r="G1404" s="68"/>
      <c r="H1404" s="71"/>
      <c r="I1404" s="71"/>
      <c r="J1404" s="1"/>
      <c r="K1404" s="1"/>
      <c r="L1404" s="1"/>
      <c r="M1404" s="5"/>
      <c r="N1404" s="5"/>
      <c r="O1404" s="5"/>
      <c r="P1404" s="31"/>
      <c r="Q1404" s="1"/>
      <c r="R1404" s="64" t="str">
        <f>IF(OR(_xlfn.XLOOKUP(C1404,'Export Action'!$A$3:$A$1999,'Export Action'!$AO$3:$AO$1999)="Communes ZRR./bassins de vie pop &gt; 50% ZRR",_xlfn.XLOOKUP(C1404,'Export Action'!$A$3:$A$1999,'Export Action'!$AO$3:$AO$1999)="Contrats de relance et de transition écologique (CRTE) rural"),"Oui","Non")</f>
        <v>Non</v>
      </c>
      <c r="S1404" s="73"/>
      <c r="T1404" s="74">
        <f t="shared" si="23"/>
        <v>79</v>
      </c>
      <c r="U1404" s="75"/>
      <c r="V1404" s="8" t="str" cm="1">
        <f t="array" ref="V1404">IF(SUMPRODUCT((Tableau13[NOM DE LA STRUCTURE]=Tableau13[[#This Row],[NOM DE LA STRUCTURE]])*Tableau13[MONTANT PROPOSE POUR L''ACTION])=0,"",SUMPRODUCT((Tableau13[NOM DE LA STRUCTURE]=Tableau13[[#This Row],[NOM DE LA STRUCTURE]])*Tableau13[MONTANT PROPOSE POUR L''ACTION]))</f>
        <v/>
      </c>
      <c r="W1404" s="79"/>
    </row>
    <row r="1405" spans="1:23" ht="33" hidden="1" customHeight="1" x14ac:dyDescent="0.25">
      <c r="A1405" s="13"/>
      <c r="B1405" s="84"/>
      <c r="C1405" s="1"/>
      <c r="D1405" s="36">
        <f>_xlfn.XLOOKUP(C1405,'Export Action'!$A$3:$A$1999,'Export Action'!$X$3:$X$1999)</f>
        <v>0</v>
      </c>
      <c r="E1405" s="1"/>
      <c r="F1405" s="1"/>
      <c r="G1405" s="68"/>
      <c r="H1405" s="71"/>
      <c r="I1405" s="71"/>
      <c r="J1405" s="1"/>
      <c r="K1405" s="1"/>
      <c r="L1405" s="1"/>
      <c r="M1405" s="5"/>
      <c r="N1405" s="5"/>
      <c r="O1405" s="5"/>
      <c r="P1405" s="31"/>
      <c r="Q1405" s="1"/>
      <c r="R1405" s="64" t="str">
        <f>IF(OR(_xlfn.XLOOKUP(C1405,'Export Action'!$A$3:$A$1999,'Export Action'!$AO$3:$AO$1999)="Communes ZRR./bassins de vie pop &gt; 50% ZRR",_xlfn.XLOOKUP(C1405,'Export Action'!$A$3:$A$1999,'Export Action'!$AO$3:$AO$1999)="Contrats de relance et de transition écologique (CRTE) rural"),"Oui","Non")</f>
        <v>Non</v>
      </c>
      <c r="S1405" s="73"/>
      <c r="T1405" s="74">
        <f t="shared" si="23"/>
        <v>79</v>
      </c>
      <c r="U1405" s="75"/>
      <c r="V1405" s="8" t="str" cm="1">
        <f t="array" ref="V1405">IF(SUMPRODUCT((Tableau13[NOM DE LA STRUCTURE]=Tableau13[[#This Row],[NOM DE LA STRUCTURE]])*Tableau13[MONTANT PROPOSE POUR L''ACTION])=0,"",SUMPRODUCT((Tableau13[NOM DE LA STRUCTURE]=Tableau13[[#This Row],[NOM DE LA STRUCTURE]])*Tableau13[MONTANT PROPOSE POUR L''ACTION]))</f>
        <v/>
      </c>
      <c r="W1405" s="79"/>
    </row>
    <row r="1406" spans="1:23" ht="33" hidden="1" customHeight="1" x14ac:dyDescent="0.25">
      <c r="A1406" s="13"/>
      <c r="B1406" s="84"/>
      <c r="C1406" s="1"/>
      <c r="D1406" s="36">
        <f>_xlfn.XLOOKUP(C1406,'Export Action'!$A$3:$A$1999,'Export Action'!$X$3:$X$1999)</f>
        <v>0</v>
      </c>
      <c r="E1406" s="1"/>
      <c r="F1406" s="1"/>
      <c r="G1406" s="68"/>
      <c r="H1406" s="71"/>
      <c r="I1406" s="71"/>
      <c r="J1406" s="1"/>
      <c r="K1406" s="1"/>
      <c r="L1406" s="1"/>
      <c r="M1406" s="5"/>
      <c r="N1406" s="5"/>
      <c r="O1406" s="5"/>
      <c r="P1406" s="31"/>
      <c r="Q1406" s="1"/>
      <c r="R1406" s="64" t="str">
        <f>IF(OR(_xlfn.XLOOKUP(C1406,'Export Action'!$A$3:$A$1999,'Export Action'!$AO$3:$AO$1999)="Communes ZRR./bassins de vie pop &gt; 50% ZRR",_xlfn.XLOOKUP(C1406,'Export Action'!$A$3:$A$1999,'Export Action'!$AO$3:$AO$1999)="Contrats de relance et de transition écologique (CRTE) rural"),"Oui","Non")</f>
        <v>Non</v>
      </c>
      <c r="S1406" s="73"/>
      <c r="T1406" s="74">
        <f t="shared" si="23"/>
        <v>79</v>
      </c>
      <c r="U1406" s="75"/>
      <c r="V1406" s="8" t="str" cm="1">
        <f t="array" ref="V1406">IF(SUMPRODUCT((Tableau13[NOM DE LA STRUCTURE]=Tableau13[[#This Row],[NOM DE LA STRUCTURE]])*Tableau13[MONTANT PROPOSE POUR L''ACTION])=0,"",SUMPRODUCT((Tableau13[NOM DE LA STRUCTURE]=Tableau13[[#This Row],[NOM DE LA STRUCTURE]])*Tableau13[MONTANT PROPOSE POUR L''ACTION]))</f>
        <v/>
      </c>
      <c r="W1406" s="79"/>
    </row>
    <row r="1407" spans="1:23" ht="33" hidden="1" customHeight="1" x14ac:dyDescent="0.25">
      <c r="A1407" s="13"/>
      <c r="B1407" s="84"/>
      <c r="C1407" s="1"/>
      <c r="D1407" s="36">
        <f>_xlfn.XLOOKUP(C1407,'Export Action'!$A$3:$A$1999,'Export Action'!$X$3:$X$1999)</f>
        <v>0</v>
      </c>
      <c r="E1407" s="1"/>
      <c r="F1407" s="1"/>
      <c r="G1407" s="68"/>
      <c r="H1407" s="71"/>
      <c r="I1407" s="71"/>
      <c r="J1407" s="1"/>
      <c r="K1407" s="1"/>
      <c r="L1407" s="1"/>
      <c r="M1407" s="5"/>
      <c r="N1407" s="5"/>
      <c r="O1407" s="5"/>
      <c r="P1407" s="31"/>
      <c r="Q1407" s="1"/>
      <c r="R1407" s="64" t="str">
        <f>IF(OR(_xlfn.XLOOKUP(C1407,'Export Action'!$A$3:$A$1999,'Export Action'!$AO$3:$AO$1999)="Communes ZRR./bassins de vie pop &gt; 50% ZRR",_xlfn.XLOOKUP(C1407,'Export Action'!$A$3:$A$1999,'Export Action'!$AO$3:$AO$1999)="Contrats de relance et de transition écologique (CRTE) rural"),"Oui","Non")</f>
        <v>Non</v>
      </c>
      <c r="S1407" s="73"/>
      <c r="T1407" s="74">
        <f t="shared" si="23"/>
        <v>79</v>
      </c>
      <c r="U1407" s="75"/>
      <c r="V1407" s="8" t="str" cm="1">
        <f t="array" ref="V1407">IF(SUMPRODUCT((Tableau13[NOM DE LA STRUCTURE]=Tableau13[[#This Row],[NOM DE LA STRUCTURE]])*Tableau13[MONTANT PROPOSE POUR L''ACTION])=0,"",SUMPRODUCT((Tableau13[NOM DE LA STRUCTURE]=Tableau13[[#This Row],[NOM DE LA STRUCTURE]])*Tableau13[MONTANT PROPOSE POUR L''ACTION]))</f>
        <v/>
      </c>
      <c r="W1407" s="79"/>
    </row>
    <row r="1408" spans="1:23" ht="33" hidden="1" customHeight="1" x14ac:dyDescent="0.25">
      <c r="A1408" s="13"/>
      <c r="B1408" s="84"/>
      <c r="C1408" s="1"/>
      <c r="D1408" s="36">
        <f>_xlfn.XLOOKUP(C1408,'Export Action'!$A$3:$A$1999,'Export Action'!$X$3:$X$1999)</f>
        <v>0</v>
      </c>
      <c r="E1408" s="1"/>
      <c r="F1408" s="1"/>
      <c r="G1408" s="68"/>
      <c r="H1408" s="71"/>
      <c r="I1408" s="71"/>
      <c r="J1408" s="1"/>
      <c r="K1408" s="1"/>
      <c r="L1408" s="1"/>
      <c r="M1408" s="5"/>
      <c r="N1408" s="5"/>
      <c r="O1408" s="5"/>
      <c r="P1408" s="31"/>
      <c r="Q1408" s="1"/>
      <c r="R1408" s="64" t="str">
        <f>IF(OR(_xlfn.XLOOKUP(C1408,'Export Action'!$A$3:$A$1999,'Export Action'!$AO$3:$AO$1999)="Communes ZRR./bassins de vie pop &gt; 50% ZRR",_xlfn.XLOOKUP(C1408,'Export Action'!$A$3:$A$1999,'Export Action'!$AO$3:$AO$1999)="Contrats de relance et de transition écologique (CRTE) rural"),"Oui","Non")</f>
        <v>Non</v>
      </c>
      <c r="S1408" s="73"/>
      <c r="T1408" s="74">
        <f t="shared" si="23"/>
        <v>79</v>
      </c>
      <c r="U1408" s="75"/>
      <c r="V1408" s="8" t="str" cm="1">
        <f t="array" ref="V1408">IF(SUMPRODUCT((Tableau13[NOM DE LA STRUCTURE]=Tableau13[[#This Row],[NOM DE LA STRUCTURE]])*Tableau13[MONTANT PROPOSE POUR L''ACTION])=0,"",SUMPRODUCT((Tableau13[NOM DE LA STRUCTURE]=Tableau13[[#This Row],[NOM DE LA STRUCTURE]])*Tableau13[MONTANT PROPOSE POUR L''ACTION]))</f>
        <v/>
      </c>
      <c r="W1408" s="79"/>
    </row>
    <row r="1409" spans="1:23" ht="33" hidden="1" customHeight="1" x14ac:dyDescent="0.25">
      <c r="A1409" s="13"/>
      <c r="B1409" s="84"/>
      <c r="C1409" s="1"/>
      <c r="D1409" s="36">
        <f>_xlfn.XLOOKUP(C1409,'Export Action'!$A$3:$A$1999,'Export Action'!$X$3:$X$1999)</f>
        <v>0</v>
      </c>
      <c r="E1409" s="1"/>
      <c r="F1409" s="1"/>
      <c r="G1409" s="68"/>
      <c r="H1409" s="71"/>
      <c r="I1409" s="71"/>
      <c r="J1409" s="1"/>
      <c r="K1409" s="1"/>
      <c r="L1409" s="1"/>
      <c r="M1409" s="5"/>
      <c r="N1409" s="5"/>
      <c r="O1409" s="5"/>
      <c r="P1409" s="31"/>
      <c r="Q1409" s="1"/>
      <c r="R1409" s="64" t="str">
        <f>IF(OR(_xlfn.XLOOKUP(C1409,'Export Action'!$A$3:$A$1999,'Export Action'!$AO$3:$AO$1999)="Communes ZRR./bassins de vie pop &gt; 50% ZRR",_xlfn.XLOOKUP(C1409,'Export Action'!$A$3:$A$1999,'Export Action'!$AO$3:$AO$1999)="Contrats de relance et de transition écologique (CRTE) rural"),"Oui","Non")</f>
        <v>Non</v>
      </c>
      <c r="S1409" s="73"/>
      <c r="T1409" s="74">
        <f t="shared" si="23"/>
        <v>79</v>
      </c>
      <c r="U1409" s="75"/>
      <c r="V1409" s="8" t="str" cm="1">
        <f t="array" ref="V1409">IF(SUMPRODUCT((Tableau13[NOM DE LA STRUCTURE]=Tableau13[[#This Row],[NOM DE LA STRUCTURE]])*Tableau13[MONTANT PROPOSE POUR L''ACTION])=0,"",SUMPRODUCT((Tableau13[NOM DE LA STRUCTURE]=Tableau13[[#This Row],[NOM DE LA STRUCTURE]])*Tableau13[MONTANT PROPOSE POUR L''ACTION]))</f>
        <v/>
      </c>
      <c r="W1409" s="79"/>
    </row>
    <row r="1410" spans="1:23" ht="33" hidden="1" customHeight="1" x14ac:dyDescent="0.25">
      <c r="A1410" s="13"/>
      <c r="B1410" s="84"/>
      <c r="C1410" s="1"/>
      <c r="D1410" s="36">
        <f>_xlfn.XLOOKUP(C1410,'Export Action'!$A$3:$A$1999,'Export Action'!$X$3:$X$1999)</f>
        <v>0</v>
      </c>
      <c r="E1410" s="1"/>
      <c r="F1410" s="1"/>
      <c r="G1410" s="68"/>
      <c r="H1410" s="71"/>
      <c r="I1410" s="71"/>
      <c r="J1410" s="1"/>
      <c r="K1410" s="1"/>
      <c r="L1410" s="1"/>
      <c r="M1410" s="5"/>
      <c r="N1410" s="5"/>
      <c r="O1410" s="5"/>
      <c r="P1410" s="31"/>
      <c r="Q1410" s="1"/>
      <c r="R1410" s="64" t="str">
        <f>IF(OR(_xlfn.XLOOKUP(C1410,'Export Action'!$A$3:$A$1999,'Export Action'!$AO$3:$AO$1999)="Communes ZRR./bassins de vie pop &gt; 50% ZRR",_xlfn.XLOOKUP(C1410,'Export Action'!$A$3:$A$1999,'Export Action'!$AO$3:$AO$1999)="Contrats de relance et de transition écologique (CRTE) rural"),"Oui","Non")</f>
        <v>Non</v>
      </c>
      <c r="S1410" s="73"/>
      <c r="T1410" s="74">
        <f t="shared" si="23"/>
        <v>79</v>
      </c>
      <c r="U1410" s="75"/>
      <c r="V1410" s="8" t="str" cm="1">
        <f t="array" ref="V1410">IF(SUMPRODUCT((Tableau13[NOM DE LA STRUCTURE]=Tableau13[[#This Row],[NOM DE LA STRUCTURE]])*Tableau13[MONTANT PROPOSE POUR L''ACTION])=0,"",SUMPRODUCT((Tableau13[NOM DE LA STRUCTURE]=Tableau13[[#This Row],[NOM DE LA STRUCTURE]])*Tableau13[MONTANT PROPOSE POUR L''ACTION]))</f>
        <v/>
      </c>
      <c r="W1410" s="79"/>
    </row>
    <row r="1411" spans="1:23" ht="33" hidden="1" customHeight="1" x14ac:dyDescent="0.25">
      <c r="A1411" s="13"/>
      <c r="B1411" s="84"/>
      <c r="C1411" s="1"/>
      <c r="D1411" s="36">
        <f>_xlfn.XLOOKUP(C1411,'Export Action'!$A$3:$A$1999,'Export Action'!$X$3:$X$1999)</f>
        <v>0</v>
      </c>
      <c r="E1411" s="1"/>
      <c r="F1411" s="1"/>
      <c r="G1411" s="68"/>
      <c r="H1411" s="71"/>
      <c r="I1411" s="71"/>
      <c r="J1411" s="1"/>
      <c r="K1411" s="1"/>
      <c r="L1411" s="1"/>
      <c r="M1411" s="5"/>
      <c r="N1411" s="5"/>
      <c r="O1411" s="5"/>
      <c r="P1411" s="31"/>
      <c r="Q1411" s="1"/>
      <c r="R1411" s="64" t="str">
        <f>IF(OR(_xlfn.XLOOKUP(C1411,'Export Action'!$A$3:$A$1999,'Export Action'!$AO$3:$AO$1999)="Communes ZRR./bassins de vie pop &gt; 50% ZRR",_xlfn.XLOOKUP(C1411,'Export Action'!$A$3:$A$1999,'Export Action'!$AO$3:$AO$1999)="Contrats de relance et de transition écologique (CRTE) rural"),"Oui","Non")</f>
        <v>Non</v>
      </c>
      <c r="S1411" s="73"/>
      <c r="T1411" s="74">
        <f t="shared" si="23"/>
        <v>79</v>
      </c>
      <c r="U1411" s="75"/>
      <c r="V1411" s="8" t="str" cm="1">
        <f t="array" ref="V1411">IF(SUMPRODUCT((Tableau13[NOM DE LA STRUCTURE]=Tableau13[[#This Row],[NOM DE LA STRUCTURE]])*Tableau13[MONTANT PROPOSE POUR L''ACTION])=0,"",SUMPRODUCT((Tableau13[NOM DE LA STRUCTURE]=Tableau13[[#This Row],[NOM DE LA STRUCTURE]])*Tableau13[MONTANT PROPOSE POUR L''ACTION]))</f>
        <v/>
      </c>
      <c r="W1411" s="79"/>
    </row>
    <row r="1412" spans="1:23" ht="33" hidden="1" customHeight="1" x14ac:dyDescent="0.25">
      <c r="A1412" s="13"/>
      <c r="B1412" s="84"/>
      <c r="C1412" s="1"/>
      <c r="D1412" s="36">
        <f>_xlfn.XLOOKUP(C1412,'Export Action'!$A$3:$A$1999,'Export Action'!$X$3:$X$1999)</f>
        <v>0</v>
      </c>
      <c r="E1412" s="1"/>
      <c r="F1412" s="1"/>
      <c r="G1412" s="68"/>
      <c r="H1412" s="71"/>
      <c r="I1412" s="71"/>
      <c r="J1412" s="1"/>
      <c r="K1412" s="1"/>
      <c r="L1412" s="1"/>
      <c r="M1412" s="5"/>
      <c r="N1412" s="5"/>
      <c r="O1412" s="5"/>
      <c r="P1412" s="31"/>
      <c r="Q1412" s="1"/>
      <c r="R1412" s="64" t="str">
        <f>IF(OR(_xlfn.XLOOKUP(C1412,'Export Action'!$A$3:$A$1999,'Export Action'!$AO$3:$AO$1999)="Communes ZRR./bassins de vie pop &gt; 50% ZRR",_xlfn.XLOOKUP(C1412,'Export Action'!$A$3:$A$1999,'Export Action'!$AO$3:$AO$1999)="Contrats de relance et de transition écologique (CRTE) rural"),"Oui","Non")</f>
        <v>Non</v>
      </c>
      <c r="S1412" s="73"/>
      <c r="T1412" s="74">
        <f t="shared" si="23"/>
        <v>79</v>
      </c>
      <c r="U1412" s="75"/>
      <c r="V1412" s="8" t="str" cm="1">
        <f t="array" ref="V1412">IF(SUMPRODUCT((Tableau13[NOM DE LA STRUCTURE]=Tableau13[[#This Row],[NOM DE LA STRUCTURE]])*Tableau13[MONTANT PROPOSE POUR L''ACTION])=0,"",SUMPRODUCT((Tableau13[NOM DE LA STRUCTURE]=Tableau13[[#This Row],[NOM DE LA STRUCTURE]])*Tableau13[MONTANT PROPOSE POUR L''ACTION]))</f>
        <v/>
      </c>
      <c r="W1412" s="79"/>
    </row>
    <row r="1413" spans="1:23" ht="33" hidden="1" customHeight="1" x14ac:dyDescent="0.25">
      <c r="A1413" s="13"/>
      <c r="B1413" s="84"/>
      <c r="C1413" s="1"/>
      <c r="D1413" s="36">
        <f>_xlfn.XLOOKUP(C1413,'Export Action'!$A$3:$A$1999,'Export Action'!$X$3:$X$1999)</f>
        <v>0</v>
      </c>
      <c r="E1413" s="1"/>
      <c r="F1413" s="1"/>
      <c r="G1413" s="68"/>
      <c r="H1413" s="71"/>
      <c r="I1413" s="71"/>
      <c r="J1413" s="1"/>
      <c r="K1413" s="1"/>
      <c r="L1413" s="1"/>
      <c r="M1413" s="5"/>
      <c r="N1413" s="5"/>
      <c r="O1413" s="5"/>
      <c r="P1413" s="31"/>
      <c r="Q1413" s="1"/>
      <c r="R1413" s="64" t="str">
        <f>IF(OR(_xlfn.XLOOKUP(C1413,'Export Action'!$A$3:$A$1999,'Export Action'!$AO$3:$AO$1999)="Communes ZRR./bassins de vie pop &gt; 50% ZRR",_xlfn.XLOOKUP(C1413,'Export Action'!$A$3:$A$1999,'Export Action'!$AO$3:$AO$1999)="Contrats de relance et de transition écologique (CRTE) rural"),"Oui","Non")</f>
        <v>Non</v>
      </c>
      <c r="S1413" s="73"/>
      <c r="T1413" s="74">
        <f t="shared" si="23"/>
        <v>79</v>
      </c>
      <c r="U1413" s="75"/>
      <c r="V1413" s="8" t="str" cm="1">
        <f t="array" ref="V1413">IF(SUMPRODUCT((Tableau13[NOM DE LA STRUCTURE]=Tableau13[[#This Row],[NOM DE LA STRUCTURE]])*Tableau13[MONTANT PROPOSE POUR L''ACTION])=0,"",SUMPRODUCT((Tableau13[NOM DE LA STRUCTURE]=Tableau13[[#This Row],[NOM DE LA STRUCTURE]])*Tableau13[MONTANT PROPOSE POUR L''ACTION]))</f>
        <v/>
      </c>
      <c r="W1413" s="79"/>
    </row>
    <row r="1414" spans="1:23" ht="33" hidden="1" customHeight="1" x14ac:dyDescent="0.25">
      <c r="A1414" s="13"/>
      <c r="B1414" s="84"/>
      <c r="C1414" s="1"/>
      <c r="D1414" s="36">
        <f>_xlfn.XLOOKUP(C1414,'Export Action'!$A$3:$A$1999,'Export Action'!$X$3:$X$1999)</f>
        <v>0</v>
      </c>
      <c r="E1414" s="1"/>
      <c r="F1414" s="1"/>
      <c r="G1414" s="68"/>
      <c r="H1414" s="71"/>
      <c r="I1414" s="71"/>
      <c r="J1414" s="1"/>
      <c r="K1414" s="1"/>
      <c r="L1414" s="1"/>
      <c r="M1414" s="5"/>
      <c r="N1414" s="5"/>
      <c r="O1414" s="5"/>
      <c r="P1414" s="31"/>
      <c r="Q1414" s="1"/>
      <c r="R1414" s="64" t="str">
        <f>IF(OR(_xlfn.XLOOKUP(C1414,'Export Action'!$A$3:$A$1999,'Export Action'!$AO$3:$AO$1999)="Communes ZRR./bassins de vie pop &gt; 50% ZRR",_xlfn.XLOOKUP(C1414,'Export Action'!$A$3:$A$1999,'Export Action'!$AO$3:$AO$1999)="Contrats de relance et de transition écologique (CRTE) rural"),"Oui","Non")</f>
        <v>Non</v>
      </c>
      <c r="S1414" s="73"/>
      <c r="T1414" s="74">
        <f t="shared" si="23"/>
        <v>79</v>
      </c>
      <c r="U1414" s="75"/>
      <c r="V1414" s="8" t="str" cm="1">
        <f t="array" ref="V1414">IF(SUMPRODUCT((Tableau13[NOM DE LA STRUCTURE]=Tableau13[[#This Row],[NOM DE LA STRUCTURE]])*Tableau13[MONTANT PROPOSE POUR L''ACTION])=0,"",SUMPRODUCT((Tableau13[NOM DE LA STRUCTURE]=Tableau13[[#This Row],[NOM DE LA STRUCTURE]])*Tableau13[MONTANT PROPOSE POUR L''ACTION]))</f>
        <v/>
      </c>
      <c r="W1414" s="79"/>
    </row>
    <row r="1415" spans="1:23" ht="33" hidden="1" customHeight="1" x14ac:dyDescent="0.25">
      <c r="A1415" s="13"/>
      <c r="B1415" s="84"/>
      <c r="C1415" s="1"/>
      <c r="D1415" s="36">
        <f>_xlfn.XLOOKUP(C1415,'Export Action'!$A$3:$A$1999,'Export Action'!$X$3:$X$1999)</f>
        <v>0</v>
      </c>
      <c r="E1415" s="1"/>
      <c r="F1415" s="1"/>
      <c r="G1415" s="68"/>
      <c r="H1415" s="71"/>
      <c r="I1415" s="71"/>
      <c r="J1415" s="1"/>
      <c r="K1415" s="1"/>
      <c r="L1415" s="1"/>
      <c r="M1415" s="5"/>
      <c r="N1415" s="5"/>
      <c r="O1415" s="5"/>
      <c r="P1415" s="31"/>
      <c r="Q1415" s="1"/>
      <c r="R1415" s="64" t="str">
        <f>IF(OR(_xlfn.XLOOKUP(C1415,'Export Action'!$A$3:$A$1999,'Export Action'!$AO$3:$AO$1999)="Communes ZRR./bassins de vie pop &gt; 50% ZRR",_xlfn.XLOOKUP(C1415,'Export Action'!$A$3:$A$1999,'Export Action'!$AO$3:$AO$1999)="Contrats de relance et de transition écologique (CRTE) rural"),"Oui","Non")</f>
        <v>Non</v>
      </c>
      <c r="S1415" s="73"/>
      <c r="T1415" s="74">
        <f t="shared" si="23"/>
        <v>79</v>
      </c>
      <c r="U1415" s="75"/>
      <c r="V1415" s="8" t="str" cm="1">
        <f t="array" ref="V1415">IF(SUMPRODUCT((Tableau13[NOM DE LA STRUCTURE]=Tableau13[[#This Row],[NOM DE LA STRUCTURE]])*Tableau13[MONTANT PROPOSE POUR L''ACTION])=0,"",SUMPRODUCT((Tableau13[NOM DE LA STRUCTURE]=Tableau13[[#This Row],[NOM DE LA STRUCTURE]])*Tableau13[MONTANT PROPOSE POUR L''ACTION]))</f>
        <v/>
      </c>
      <c r="W1415" s="79"/>
    </row>
    <row r="1416" spans="1:23" ht="33" hidden="1" customHeight="1" x14ac:dyDescent="0.25">
      <c r="A1416" s="13"/>
      <c r="B1416" s="84"/>
      <c r="C1416" s="1"/>
      <c r="D1416" s="36">
        <f>_xlfn.XLOOKUP(C1416,'Export Action'!$A$3:$A$1999,'Export Action'!$X$3:$X$1999)</f>
        <v>0</v>
      </c>
      <c r="E1416" s="1"/>
      <c r="F1416" s="1"/>
      <c r="G1416" s="68"/>
      <c r="H1416" s="71"/>
      <c r="I1416" s="71"/>
      <c r="J1416" s="1"/>
      <c r="K1416" s="1"/>
      <c r="L1416" s="1"/>
      <c r="M1416" s="5"/>
      <c r="N1416" s="5"/>
      <c r="O1416" s="5"/>
      <c r="P1416" s="31"/>
      <c r="Q1416" s="1"/>
      <c r="R1416" s="64" t="str">
        <f>IF(OR(_xlfn.XLOOKUP(C1416,'Export Action'!$A$3:$A$1999,'Export Action'!$AO$3:$AO$1999)="Communes ZRR./bassins de vie pop &gt; 50% ZRR",_xlfn.XLOOKUP(C1416,'Export Action'!$A$3:$A$1999,'Export Action'!$AO$3:$AO$1999)="Contrats de relance et de transition écologique (CRTE) rural"),"Oui","Non")</f>
        <v>Non</v>
      </c>
      <c r="S1416" s="73"/>
      <c r="T1416" s="74">
        <f t="shared" si="23"/>
        <v>79</v>
      </c>
      <c r="U1416" s="75"/>
      <c r="V1416" s="8" t="str" cm="1">
        <f t="array" ref="V1416">IF(SUMPRODUCT((Tableau13[NOM DE LA STRUCTURE]=Tableau13[[#This Row],[NOM DE LA STRUCTURE]])*Tableau13[MONTANT PROPOSE POUR L''ACTION])=0,"",SUMPRODUCT((Tableau13[NOM DE LA STRUCTURE]=Tableau13[[#This Row],[NOM DE LA STRUCTURE]])*Tableau13[MONTANT PROPOSE POUR L''ACTION]))</f>
        <v/>
      </c>
      <c r="W1416" s="79"/>
    </row>
    <row r="1417" spans="1:23" ht="33" hidden="1" customHeight="1" x14ac:dyDescent="0.25">
      <c r="A1417" s="13"/>
      <c r="B1417" s="84"/>
      <c r="C1417" s="1"/>
      <c r="D1417" s="36">
        <f>_xlfn.XLOOKUP(C1417,'Export Action'!$A$3:$A$1999,'Export Action'!$X$3:$X$1999)</f>
        <v>0</v>
      </c>
      <c r="E1417" s="1"/>
      <c r="F1417" s="1"/>
      <c r="G1417" s="68"/>
      <c r="H1417" s="71"/>
      <c r="I1417" s="71"/>
      <c r="J1417" s="1"/>
      <c r="K1417" s="1"/>
      <c r="L1417" s="1"/>
      <c r="M1417" s="5"/>
      <c r="N1417" s="5"/>
      <c r="O1417" s="5"/>
      <c r="P1417" s="31"/>
      <c r="Q1417" s="1"/>
      <c r="R1417" s="64" t="str">
        <f>IF(OR(_xlfn.XLOOKUP(C1417,'Export Action'!$A$3:$A$1999,'Export Action'!$AO$3:$AO$1999)="Communes ZRR./bassins de vie pop &gt; 50% ZRR",_xlfn.XLOOKUP(C1417,'Export Action'!$A$3:$A$1999,'Export Action'!$AO$3:$AO$1999)="Contrats de relance et de transition écologique (CRTE) rural"),"Oui","Non")</f>
        <v>Non</v>
      </c>
      <c r="S1417" s="73"/>
      <c r="T1417" s="74">
        <f t="shared" si="23"/>
        <v>79</v>
      </c>
      <c r="U1417" s="75"/>
      <c r="V1417" s="8" t="str" cm="1">
        <f t="array" ref="V1417">IF(SUMPRODUCT((Tableau13[NOM DE LA STRUCTURE]=Tableau13[[#This Row],[NOM DE LA STRUCTURE]])*Tableau13[MONTANT PROPOSE POUR L''ACTION])=0,"",SUMPRODUCT((Tableau13[NOM DE LA STRUCTURE]=Tableau13[[#This Row],[NOM DE LA STRUCTURE]])*Tableau13[MONTANT PROPOSE POUR L''ACTION]))</f>
        <v/>
      </c>
      <c r="W1417" s="79"/>
    </row>
    <row r="1418" spans="1:23" ht="33" hidden="1" customHeight="1" x14ac:dyDescent="0.25">
      <c r="A1418" s="13"/>
      <c r="B1418" s="84"/>
      <c r="C1418" s="1"/>
      <c r="D1418" s="36">
        <f>_xlfn.XLOOKUP(C1418,'Export Action'!$A$3:$A$1999,'Export Action'!$X$3:$X$1999)</f>
        <v>0</v>
      </c>
      <c r="E1418" s="1"/>
      <c r="F1418" s="1"/>
      <c r="G1418" s="68"/>
      <c r="H1418" s="71"/>
      <c r="I1418" s="71"/>
      <c r="J1418" s="1"/>
      <c r="K1418" s="1"/>
      <c r="L1418" s="1"/>
      <c r="M1418" s="5"/>
      <c r="N1418" s="5"/>
      <c r="O1418" s="5"/>
      <c r="P1418" s="31"/>
      <c r="Q1418" s="1"/>
      <c r="R1418" s="64" t="str">
        <f>IF(OR(_xlfn.XLOOKUP(C1418,'Export Action'!$A$3:$A$1999,'Export Action'!$AO$3:$AO$1999)="Communes ZRR./bassins de vie pop &gt; 50% ZRR",_xlfn.XLOOKUP(C1418,'Export Action'!$A$3:$A$1999,'Export Action'!$AO$3:$AO$1999)="Contrats de relance et de transition écologique (CRTE) rural"),"Oui","Non")</f>
        <v>Non</v>
      </c>
      <c r="S1418" s="73"/>
      <c r="T1418" s="74">
        <f t="shared" si="23"/>
        <v>79</v>
      </c>
      <c r="U1418" s="75"/>
      <c r="V1418" s="8" t="str" cm="1">
        <f t="array" ref="V1418">IF(SUMPRODUCT((Tableau13[NOM DE LA STRUCTURE]=Tableau13[[#This Row],[NOM DE LA STRUCTURE]])*Tableau13[MONTANT PROPOSE POUR L''ACTION])=0,"",SUMPRODUCT((Tableau13[NOM DE LA STRUCTURE]=Tableau13[[#This Row],[NOM DE LA STRUCTURE]])*Tableau13[MONTANT PROPOSE POUR L''ACTION]))</f>
        <v/>
      </c>
      <c r="W1418" s="79"/>
    </row>
    <row r="1419" spans="1:23" ht="33" hidden="1" customHeight="1" x14ac:dyDescent="0.25">
      <c r="A1419" s="13"/>
      <c r="B1419" s="84"/>
      <c r="C1419" s="1"/>
      <c r="D1419" s="36">
        <f>_xlfn.XLOOKUP(C1419,'Export Action'!$A$3:$A$1999,'Export Action'!$X$3:$X$1999)</f>
        <v>0</v>
      </c>
      <c r="E1419" s="1"/>
      <c r="F1419" s="1"/>
      <c r="G1419" s="68"/>
      <c r="H1419" s="71"/>
      <c r="I1419" s="71"/>
      <c r="J1419" s="1"/>
      <c r="K1419" s="1"/>
      <c r="L1419" s="1"/>
      <c r="M1419" s="5"/>
      <c r="N1419" s="5"/>
      <c r="O1419" s="5"/>
      <c r="P1419" s="31"/>
      <c r="Q1419" s="1"/>
      <c r="R1419" s="64" t="str">
        <f>IF(OR(_xlfn.XLOOKUP(C1419,'Export Action'!$A$3:$A$1999,'Export Action'!$AO$3:$AO$1999)="Communes ZRR./bassins de vie pop &gt; 50% ZRR",_xlfn.XLOOKUP(C1419,'Export Action'!$A$3:$A$1999,'Export Action'!$AO$3:$AO$1999)="Contrats de relance et de transition écologique (CRTE) rural"),"Oui","Non")</f>
        <v>Non</v>
      </c>
      <c r="S1419" s="73"/>
      <c r="T1419" s="74">
        <f t="shared" si="23"/>
        <v>79</v>
      </c>
      <c r="U1419" s="75"/>
      <c r="V1419" s="8" t="str" cm="1">
        <f t="array" ref="V1419">IF(SUMPRODUCT((Tableau13[NOM DE LA STRUCTURE]=Tableau13[[#This Row],[NOM DE LA STRUCTURE]])*Tableau13[MONTANT PROPOSE POUR L''ACTION])=0,"",SUMPRODUCT((Tableau13[NOM DE LA STRUCTURE]=Tableau13[[#This Row],[NOM DE LA STRUCTURE]])*Tableau13[MONTANT PROPOSE POUR L''ACTION]))</f>
        <v/>
      </c>
      <c r="W1419" s="79"/>
    </row>
    <row r="1420" spans="1:23" ht="33" hidden="1" customHeight="1" x14ac:dyDescent="0.25">
      <c r="A1420" s="13"/>
      <c r="B1420" s="84"/>
      <c r="C1420" s="1"/>
      <c r="D1420" s="36">
        <f>_xlfn.XLOOKUP(C1420,'Export Action'!$A$3:$A$1999,'Export Action'!$X$3:$X$1999)</f>
        <v>0</v>
      </c>
      <c r="E1420" s="1"/>
      <c r="F1420" s="1"/>
      <c r="G1420" s="68"/>
      <c r="H1420" s="71"/>
      <c r="I1420" s="71"/>
      <c r="J1420" s="1"/>
      <c r="K1420" s="1"/>
      <c r="L1420" s="1"/>
      <c r="M1420" s="5"/>
      <c r="N1420" s="5"/>
      <c r="O1420" s="5"/>
      <c r="P1420" s="31"/>
      <c r="Q1420" s="1"/>
      <c r="R1420" s="64" t="str">
        <f>IF(OR(_xlfn.XLOOKUP(C1420,'Export Action'!$A$3:$A$1999,'Export Action'!$AO$3:$AO$1999)="Communes ZRR./bassins de vie pop &gt; 50% ZRR",_xlfn.XLOOKUP(C1420,'Export Action'!$A$3:$A$1999,'Export Action'!$AO$3:$AO$1999)="Contrats de relance et de transition écologique (CRTE) rural"),"Oui","Non")</f>
        <v>Non</v>
      </c>
      <c r="S1420" s="73"/>
      <c r="T1420" s="74">
        <f t="shared" si="23"/>
        <v>79</v>
      </c>
      <c r="U1420" s="75"/>
      <c r="V1420" s="8" t="str" cm="1">
        <f t="array" ref="V1420">IF(SUMPRODUCT((Tableau13[NOM DE LA STRUCTURE]=Tableau13[[#This Row],[NOM DE LA STRUCTURE]])*Tableau13[MONTANT PROPOSE POUR L''ACTION])=0,"",SUMPRODUCT((Tableau13[NOM DE LA STRUCTURE]=Tableau13[[#This Row],[NOM DE LA STRUCTURE]])*Tableau13[MONTANT PROPOSE POUR L''ACTION]))</f>
        <v/>
      </c>
      <c r="W1420" s="79"/>
    </row>
    <row r="1421" spans="1:23" ht="33" hidden="1" customHeight="1" x14ac:dyDescent="0.25">
      <c r="A1421" s="13"/>
      <c r="B1421" s="84"/>
      <c r="C1421" s="1"/>
      <c r="D1421" s="36">
        <f>_xlfn.XLOOKUP(C1421,'Export Action'!$A$3:$A$1999,'Export Action'!$X$3:$X$1999)</f>
        <v>0</v>
      </c>
      <c r="E1421" s="1"/>
      <c r="F1421" s="1"/>
      <c r="G1421" s="68"/>
      <c r="H1421" s="71"/>
      <c r="I1421" s="71"/>
      <c r="J1421" s="1"/>
      <c r="K1421" s="1"/>
      <c r="L1421" s="1"/>
      <c r="M1421" s="5"/>
      <c r="N1421" s="5"/>
      <c r="O1421" s="5"/>
      <c r="P1421" s="31"/>
      <c r="Q1421" s="1"/>
      <c r="R1421" s="64" t="str">
        <f>IF(OR(_xlfn.XLOOKUP(C1421,'Export Action'!$A$3:$A$1999,'Export Action'!$AO$3:$AO$1999)="Communes ZRR./bassins de vie pop &gt; 50% ZRR",_xlfn.XLOOKUP(C1421,'Export Action'!$A$3:$A$1999,'Export Action'!$AO$3:$AO$1999)="Contrats de relance et de transition écologique (CRTE) rural"),"Oui","Non")</f>
        <v>Non</v>
      </c>
      <c r="S1421" s="73"/>
      <c r="T1421" s="74">
        <f t="shared" si="23"/>
        <v>79</v>
      </c>
      <c r="U1421" s="75"/>
      <c r="V1421" s="8" t="str" cm="1">
        <f t="array" ref="V1421">IF(SUMPRODUCT((Tableau13[NOM DE LA STRUCTURE]=Tableau13[[#This Row],[NOM DE LA STRUCTURE]])*Tableau13[MONTANT PROPOSE POUR L''ACTION])=0,"",SUMPRODUCT((Tableau13[NOM DE LA STRUCTURE]=Tableau13[[#This Row],[NOM DE LA STRUCTURE]])*Tableau13[MONTANT PROPOSE POUR L''ACTION]))</f>
        <v/>
      </c>
      <c r="W1421" s="79"/>
    </row>
    <row r="1422" spans="1:23" ht="33" hidden="1" customHeight="1" x14ac:dyDescent="0.25">
      <c r="A1422" s="13"/>
      <c r="B1422" s="84"/>
      <c r="C1422" s="1"/>
      <c r="D1422" s="36">
        <f>_xlfn.XLOOKUP(C1422,'Export Action'!$A$3:$A$1999,'Export Action'!$X$3:$X$1999)</f>
        <v>0</v>
      </c>
      <c r="E1422" s="1"/>
      <c r="F1422" s="1"/>
      <c r="G1422" s="68"/>
      <c r="H1422" s="71"/>
      <c r="I1422" s="71"/>
      <c r="J1422" s="1"/>
      <c r="K1422" s="1"/>
      <c r="L1422" s="1"/>
      <c r="M1422" s="5"/>
      <c r="N1422" s="5"/>
      <c r="O1422" s="5"/>
      <c r="P1422" s="31"/>
      <c r="Q1422" s="1"/>
      <c r="R1422" s="64" t="str">
        <f>IF(OR(_xlfn.XLOOKUP(C1422,'Export Action'!$A$3:$A$1999,'Export Action'!$AO$3:$AO$1999)="Communes ZRR./bassins de vie pop &gt; 50% ZRR",_xlfn.XLOOKUP(C1422,'Export Action'!$A$3:$A$1999,'Export Action'!$AO$3:$AO$1999)="Contrats de relance et de transition écologique (CRTE) rural"),"Oui","Non")</f>
        <v>Non</v>
      </c>
      <c r="S1422" s="73"/>
      <c r="T1422" s="74">
        <f t="shared" si="23"/>
        <v>79</v>
      </c>
      <c r="U1422" s="75"/>
      <c r="V1422" s="8" t="str" cm="1">
        <f t="array" ref="V1422">IF(SUMPRODUCT((Tableau13[NOM DE LA STRUCTURE]=Tableau13[[#This Row],[NOM DE LA STRUCTURE]])*Tableau13[MONTANT PROPOSE POUR L''ACTION])=0,"",SUMPRODUCT((Tableau13[NOM DE LA STRUCTURE]=Tableau13[[#This Row],[NOM DE LA STRUCTURE]])*Tableau13[MONTANT PROPOSE POUR L''ACTION]))</f>
        <v/>
      </c>
      <c r="W1422" s="79"/>
    </row>
    <row r="1423" spans="1:23" ht="33" hidden="1" customHeight="1" x14ac:dyDescent="0.25">
      <c r="A1423" s="13"/>
      <c r="B1423" s="84"/>
      <c r="C1423" s="1"/>
      <c r="D1423" s="36">
        <f>_xlfn.XLOOKUP(C1423,'Export Action'!$A$3:$A$1999,'Export Action'!$X$3:$X$1999)</f>
        <v>0</v>
      </c>
      <c r="E1423" s="1"/>
      <c r="F1423" s="1"/>
      <c r="G1423" s="68"/>
      <c r="H1423" s="71"/>
      <c r="I1423" s="71"/>
      <c r="J1423" s="1"/>
      <c r="K1423" s="1"/>
      <c r="L1423" s="1"/>
      <c r="M1423" s="5"/>
      <c r="N1423" s="5"/>
      <c r="O1423" s="5"/>
      <c r="P1423" s="31"/>
      <c r="Q1423" s="1"/>
      <c r="R1423" s="64" t="str">
        <f>IF(OR(_xlfn.XLOOKUP(C1423,'Export Action'!$A$3:$A$1999,'Export Action'!$AO$3:$AO$1999)="Communes ZRR./bassins de vie pop &gt; 50% ZRR",_xlfn.XLOOKUP(C1423,'Export Action'!$A$3:$A$1999,'Export Action'!$AO$3:$AO$1999)="Contrats de relance et de transition écologique (CRTE) rural"),"Oui","Non")</f>
        <v>Non</v>
      </c>
      <c r="S1423" s="73"/>
      <c r="T1423" s="74">
        <f t="shared" si="23"/>
        <v>79</v>
      </c>
      <c r="U1423" s="75"/>
      <c r="V1423" s="8" t="str" cm="1">
        <f t="array" ref="V1423">IF(SUMPRODUCT((Tableau13[NOM DE LA STRUCTURE]=Tableau13[[#This Row],[NOM DE LA STRUCTURE]])*Tableau13[MONTANT PROPOSE POUR L''ACTION])=0,"",SUMPRODUCT((Tableau13[NOM DE LA STRUCTURE]=Tableau13[[#This Row],[NOM DE LA STRUCTURE]])*Tableau13[MONTANT PROPOSE POUR L''ACTION]))</f>
        <v/>
      </c>
      <c r="W1423" s="79"/>
    </row>
    <row r="1424" spans="1:23" ht="33" hidden="1" customHeight="1" x14ac:dyDescent="0.25">
      <c r="A1424" s="13"/>
      <c r="B1424" s="84"/>
      <c r="C1424" s="1"/>
      <c r="D1424" s="36">
        <f>_xlfn.XLOOKUP(C1424,'Export Action'!$A$3:$A$1999,'Export Action'!$X$3:$X$1999)</f>
        <v>0</v>
      </c>
      <c r="E1424" s="1"/>
      <c r="F1424" s="1"/>
      <c r="G1424" s="68"/>
      <c r="H1424" s="71"/>
      <c r="I1424" s="71"/>
      <c r="J1424" s="1"/>
      <c r="K1424" s="1"/>
      <c r="L1424" s="1"/>
      <c r="M1424" s="5"/>
      <c r="N1424" s="5"/>
      <c r="O1424" s="5"/>
      <c r="P1424" s="31"/>
      <c r="Q1424" s="1"/>
      <c r="R1424" s="64" t="str">
        <f>IF(OR(_xlfn.XLOOKUP(C1424,'Export Action'!$A$3:$A$1999,'Export Action'!$AO$3:$AO$1999)="Communes ZRR./bassins de vie pop &gt; 50% ZRR",_xlfn.XLOOKUP(C1424,'Export Action'!$A$3:$A$1999,'Export Action'!$AO$3:$AO$1999)="Contrats de relance et de transition écologique (CRTE) rural"),"Oui","Non")</f>
        <v>Non</v>
      </c>
      <c r="S1424" s="73"/>
      <c r="T1424" s="74">
        <f t="shared" si="23"/>
        <v>79</v>
      </c>
      <c r="U1424" s="75"/>
      <c r="V1424" s="8" t="str" cm="1">
        <f t="array" ref="V1424">IF(SUMPRODUCT((Tableau13[NOM DE LA STRUCTURE]=Tableau13[[#This Row],[NOM DE LA STRUCTURE]])*Tableau13[MONTANT PROPOSE POUR L''ACTION])=0,"",SUMPRODUCT((Tableau13[NOM DE LA STRUCTURE]=Tableau13[[#This Row],[NOM DE LA STRUCTURE]])*Tableau13[MONTANT PROPOSE POUR L''ACTION]))</f>
        <v/>
      </c>
      <c r="W1424" s="79"/>
    </row>
    <row r="1425" spans="1:23" ht="33" hidden="1" customHeight="1" x14ac:dyDescent="0.25">
      <c r="A1425" s="13"/>
      <c r="B1425" s="84"/>
      <c r="C1425" s="1"/>
      <c r="D1425" s="36">
        <f>_xlfn.XLOOKUP(C1425,'Export Action'!$A$3:$A$1999,'Export Action'!$X$3:$X$1999)</f>
        <v>0</v>
      </c>
      <c r="E1425" s="1"/>
      <c r="F1425" s="1"/>
      <c r="G1425" s="68"/>
      <c r="H1425" s="71"/>
      <c r="I1425" s="71"/>
      <c r="J1425" s="1"/>
      <c r="K1425" s="1"/>
      <c r="L1425" s="1"/>
      <c r="M1425" s="5"/>
      <c r="N1425" s="5"/>
      <c r="O1425" s="5"/>
      <c r="P1425" s="31"/>
      <c r="Q1425" s="1"/>
      <c r="R1425" s="64" t="str">
        <f>IF(OR(_xlfn.XLOOKUP(C1425,'Export Action'!$A$3:$A$1999,'Export Action'!$AO$3:$AO$1999)="Communes ZRR./bassins de vie pop &gt; 50% ZRR",_xlfn.XLOOKUP(C1425,'Export Action'!$A$3:$A$1999,'Export Action'!$AO$3:$AO$1999)="Contrats de relance et de transition écologique (CRTE) rural"),"Oui","Non")</f>
        <v>Non</v>
      </c>
      <c r="S1425" s="73"/>
      <c r="T1425" s="74">
        <f t="shared" si="23"/>
        <v>79</v>
      </c>
      <c r="U1425" s="75"/>
      <c r="V1425" s="8" t="str" cm="1">
        <f t="array" ref="V1425">IF(SUMPRODUCT((Tableau13[NOM DE LA STRUCTURE]=Tableau13[[#This Row],[NOM DE LA STRUCTURE]])*Tableau13[MONTANT PROPOSE POUR L''ACTION])=0,"",SUMPRODUCT((Tableau13[NOM DE LA STRUCTURE]=Tableau13[[#This Row],[NOM DE LA STRUCTURE]])*Tableau13[MONTANT PROPOSE POUR L''ACTION]))</f>
        <v/>
      </c>
      <c r="W1425" s="79"/>
    </row>
    <row r="1426" spans="1:23" ht="33" hidden="1" customHeight="1" x14ac:dyDescent="0.25">
      <c r="A1426" s="13"/>
      <c r="B1426" s="84"/>
      <c r="C1426" s="1"/>
      <c r="D1426" s="36">
        <f>_xlfn.XLOOKUP(C1426,'Export Action'!$A$3:$A$1999,'Export Action'!$X$3:$X$1999)</f>
        <v>0</v>
      </c>
      <c r="E1426" s="1"/>
      <c r="F1426" s="1"/>
      <c r="G1426" s="68"/>
      <c r="H1426" s="71"/>
      <c r="I1426" s="71"/>
      <c r="J1426" s="1"/>
      <c r="K1426" s="1"/>
      <c r="L1426" s="1"/>
      <c r="M1426" s="5"/>
      <c r="N1426" s="5"/>
      <c r="O1426" s="5"/>
      <c r="P1426" s="31"/>
      <c r="Q1426" s="1"/>
      <c r="R1426" s="64" t="str">
        <f>IF(OR(_xlfn.XLOOKUP(C1426,'Export Action'!$A$3:$A$1999,'Export Action'!$AO$3:$AO$1999)="Communes ZRR./bassins de vie pop &gt; 50% ZRR",_xlfn.XLOOKUP(C1426,'Export Action'!$A$3:$A$1999,'Export Action'!$AO$3:$AO$1999)="Contrats de relance et de transition écologique (CRTE) rural"),"Oui","Non")</f>
        <v>Non</v>
      </c>
      <c r="S1426" s="73"/>
      <c r="T1426" s="74">
        <f t="shared" si="23"/>
        <v>79</v>
      </c>
      <c r="U1426" s="75"/>
      <c r="V1426" s="8" t="str" cm="1">
        <f t="array" ref="V1426">IF(SUMPRODUCT((Tableau13[NOM DE LA STRUCTURE]=Tableau13[[#This Row],[NOM DE LA STRUCTURE]])*Tableau13[MONTANT PROPOSE POUR L''ACTION])=0,"",SUMPRODUCT((Tableau13[NOM DE LA STRUCTURE]=Tableau13[[#This Row],[NOM DE LA STRUCTURE]])*Tableau13[MONTANT PROPOSE POUR L''ACTION]))</f>
        <v/>
      </c>
      <c r="W1426" s="79"/>
    </row>
    <row r="1427" spans="1:23" ht="33" hidden="1" customHeight="1" x14ac:dyDescent="0.25">
      <c r="A1427" s="13"/>
      <c r="B1427" s="84"/>
      <c r="C1427" s="1"/>
      <c r="D1427" s="36">
        <f>_xlfn.XLOOKUP(C1427,'Export Action'!$A$3:$A$1999,'Export Action'!$X$3:$X$1999)</f>
        <v>0</v>
      </c>
      <c r="E1427" s="1"/>
      <c r="F1427" s="1"/>
      <c r="G1427" s="68"/>
      <c r="H1427" s="71"/>
      <c r="I1427" s="71"/>
      <c r="J1427" s="1"/>
      <c r="K1427" s="1"/>
      <c r="L1427" s="1"/>
      <c r="M1427" s="5"/>
      <c r="N1427" s="5"/>
      <c r="O1427" s="5"/>
      <c r="P1427" s="31"/>
      <c r="Q1427" s="1"/>
      <c r="R1427" s="64" t="str">
        <f>IF(OR(_xlfn.XLOOKUP(C1427,'Export Action'!$A$3:$A$1999,'Export Action'!$AO$3:$AO$1999)="Communes ZRR./bassins de vie pop &gt; 50% ZRR",_xlfn.XLOOKUP(C1427,'Export Action'!$A$3:$A$1999,'Export Action'!$AO$3:$AO$1999)="Contrats de relance et de transition écologique (CRTE) rural"),"Oui","Non")</f>
        <v>Non</v>
      </c>
      <c r="S1427" s="73"/>
      <c r="T1427" s="74">
        <f t="shared" si="23"/>
        <v>79</v>
      </c>
      <c r="U1427" s="75"/>
      <c r="V1427" s="8" t="str" cm="1">
        <f t="array" ref="V1427">IF(SUMPRODUCT((Tableau13[NOM DE LA STRUCTURE]=Tableau13[[#This Row],[NOM DE LA STRUCTURE]])*Tableau13[MONTANT PROPOSE POUR L''ACTION])=0,"",SUMPRODUCT((Tableau13[NOM DE LA STRUCTURE]=Tableau13[[#This Row],[NOM DE LA STRUCTURE]])*Tableau13[MONTANT PROPOSE POUR L''ACTION]))</f>
        <v/>
      </c>
      <c r="W1427" s="79"/>
    </row>
    <row r="1428" spans="1:23" ht="33" hidden="1" customHeight="1" x14ac:dyDescent="0.25">
      <c r="A1428" s="13"/>
      <c r="B1428" s="84"/>
      <c r="C1428" s="1"/>
      <c r="D1428" s="36">
        <f>_xlfn.XLOOKUP(C1428,'Export Action'!$A$3:$A$1999,'Export Action'!$X$3:$X$1999)</f>
        <v>0</v>
      </c>
      <c r="E1428" s="1"/>
      <c r="F1428" s="1"/>
      <c r="G1428" s="68"/>
      <c r="H1428" s="71"/>
      <c r="I1428" s="71"/>
      <c r="J1428" s="1"/>
      <c r="K1428" s="1"/>
      <c r="L1428" s="1"/>
      <c r="M1428" s="5"/>
      <c r="N1428" s="5"/>
      <c r="O1428" s="5"/>
      <c r="P1428" s="31"/>
      <c r="Q1428" s="1"/>
      <c r="R1428" s="64" t="str">
        <f>IF(OR(_xlfn.XLOOKUP(C1428,'Export Action'!$A$3:$A$1999,'Export Action'!$AO$3:$AO$1999)="Communes ZRR./bassins de vie pop &gt; 50% ZRR",_xlfn.XLOOKUP(C1428,'Export Action'!$A$3:$A$1999,'Export Action'!$AO$3:$AO$1999)="Contrats de relance et de transition écologique (CRTE) rural"),"Oui","Non")</f>
        <v>Non</v>
      </c>
      <c r="S1428" s="73"/>
      <c r="T1428" s="74">
        <f t="shared" si="23"/>
        <v>79</v>
      </c>
      <c r="U1428" s="75"/>
      <c r="V1428" s="8" t="str" cm="1">
        <f t="array" ref="V1428">IF(SUMPRODUCT((Tableau13[NOM DE LA STRUCTURE]=Tableau13[[#This Row],[NOM DE LA STRUCTURE]])*Tableau13[MONTANT PROPOSE POUR L''ACTION])=0,"",SUMPRODUCT((Tableau13[NOM DE LA STRUCTURE]=Tableau13[[#This Row],[NOM DE LA STRUCTURE]])*Tableau13[MONTANT PROPOSE POUR L''ACTION]))</f>
        <v/>
      </c>
      <c r="W1428" s="79"/>
    </row>
    <row r="1429" spans="1:23" ht="33" hidden="1" customHeight="1" x14ac:dyDescent="0.25">
      <c r="A1429" s="13"/>
      <c r="B1429" s="84"/>
      <c r="C1429" s="1"/>
      <c r="D1429" s="36">
        <f>_xlfn.XLOOKUP(C1429,'Export Action'!$A$3:$A$1999,'Export Action'!$X$3:$X$1999)</f>
        <v>0</v>
      </c>
      <c r="E1429" s="1"/>
      <c r="F1429" s="1"/>
      <c r="G1429" s="68"/>
      <c r="H1429" s="71"/>
      <c r="I1429" s="71"/>
      <c r="J1429" s="1"/>
      <c r="K1429" s="1"/>
      <c r="L1429" s="1"/>
      <c r="M1429" s="5"/>
      <c r="N1429" s="5"/>
      <c r="O1429" s="5"/>
      <c r="P1429" s="31"/>
      <c r="Q1429" s="1"/>
      <c r="R1429" s="64" t="str">
        <f>IF(OR(_xlfn.XLOOKUP(C1429,'Export Action'!$A$3:$A$1999,'Export Action'!$AO$3:$AO$1999)="Communes ZRR./bassins de vie pop &gt; 50% ZRR",_xlfn.XLOOKUP(C1429,'Export Action'!$A$3:$A$1999,'Export Action'!$AO$3:$AO$1999)="Contrats de relance et de transition écologique (CRTE) rural"),"Oui","Non")</f>
        <v>Non</v>
      </c>
      <c r="S1429" s="73"/>
      <c r="T1429" s="74">
        <f t="shared" si="23"/>
        <v>79</v>
      </c>
      <c r="U1429" s="75"/>
      <c r="V1429" s="8" t="str" cm="1">
        <f t="array" ref="V1429">IF(SUMPRODUCT((Tableau13[NOM DE LA STRUCTURE]=Tableau13[[#This Row],[NOM DE LA STRUCTURE]])*Tableau13[MONTANT PROPOSE POUR L''ACTION])=0,"",SUMPRODUCT((Tableau13[NOM DE LA STRUCTURE]=Tableau13[[#This Row],[NOM DE LA STRUCTURE]])*Tableau13[MONTANT PROPOSE POUR L''ACTION]))</f>
        <v/>
      </c>
      <c r="W1429" s="79"/>
    </row>
    <row r="1430" spans="1:23" ht="33" hidden="1" customHeight="1" x14ac:dyDescent="0.25">
      <c r="A1430" s="13"/>
      <c r="B1430" s="84"/>
      <c r="C1430" s="1"/>
      <c r="D1430" s="36">
        <f>_xlfn.XLOOKUP(C1430,'Export Action'!$A$3:$A$1999,'Export Action'!$X$3:$X$1999)</f>
        <v>0</v>
      </c>
      <c r="E1430" s="1"/>
      <c r="F1430" s="1"/>
      <c r="G1430" s="68"/>
      <c r="H1430" s="71"/>
      <c r="I1430" s="71"/>
      <c r="J1430" s="1"/>
      <c r="K1430" s="1"/>
      <c r="L1430" s="1"/>
      <c r="M1430" s="5"/>
      <c r="N1430" s="5"/>
      <c r="O1430" s="5"/>
      <c r="P1430" s="31"/>
      <c r="Q1430" s="1"/>
      <c r="R1430" s="64" t="str">
        <f>IF(OR(_xlfn.XLOOKUP(C1430,'Export Action'!$A$3:$A$1999,'Export Action'!$AO$3:$AO$1999)="Communes ZRR./bassins de vie pop &gt; 50% ZRR",_xlfn.XLOOKUP(C1430,'Export Action'!$A$3:$A$1999,'Export Action'!$AO$3:$AO$1999)="Contrats de relance et de transition écologique (CRTE) rural"),"Oui","Non")</f>
        <v>Non</v>
      </c>
      <c r="S1430" s="73"/>
      <c r="T1430" s="74">
        <f t="shared" si="23"/>
        <v>79</v>
      </c>
      <c r="U1430" s="75"/>
      <c r="V1430" s="8" t="str" cm="1">
        <f t="array" ref="V1430">IF(SUMPRODUCT((Tableau13[NOM DE LA STRUCTURE]=Tableau13[[#This Row],[NOM DE LA STRUCTURE]])*Tableau13[MONTANT PROPOSE POUR L''ACTION])=0,"",SUMPRODUCT((Tableau13[NOM DE LA STRUCTURE]=Tableau13[[#This Row],[NOM DE LA STRUCTURE]])*Tableau13[MONTANT PROPOSE POUR L''ACTION]))</f>
        <v/>
      </c>
      <c r="W1430" s="79"/>
    </row>
    <row r="1431" spans="1:23" ht="33" hidden="1" customHeight="1" x14ac:dyDescent="0.25">
      <c r="A1431" s="13"/>
      <c r="B1431" s="84"/>
      <c r="C1431" s="1"/>
      <c r="D1431" s="36">
        <f>_xlfn.XLOOKUP(C1431,'Export Action'!$A$3:$A$1999,'Export Action'!$X$3:$X$1999)</f>
        <v>0</v>
      </c>
      <c r="E1431" s="1"/>
      <c r="F1431" s="1"/>
      <c r="G1431" s="68"/>
      <c r="H1431" s="71"/>
      <c r="I1431" s="71"/>
      <c r="J1431" s="1"/>
      <c r="K1431" s="1"/>
      <c r="L1431" s="1"/>
      <c r="M1431" s="5"/>
      <c r="N1431" s="5"/>
      <c r="O1431" s="5"/>
      <c r="P1431" s="31"/>
      <c r="Q1431" s="1"/>
      <c r="R1431" s="64" t="str">
        <f>IF(OR(_xlfn.XLOOKUP(C1431,'Export Action'!$A$3:$A$1999,'Export Action'!$AO$3:$AO$1999)="Communes ZRR./bassins de vie pop &gt; 50% ZRR",_xlfn.XLOOKUP(C1431,'Export Action'!$A$3:$A$1999,'Export Action'!$AO$3:$AO$1999)="Contrats de relance et de transition écologique (CRTE) rural"),"Oui","Non")</f>
        <v>Non</v>
      </c>
      <c r="S1431" s="73"/>
      <c r="T1431" s="74">
        <f t="shared" si="23"/>
        <v>79</v>
      </c>
      <c r="U1431" s="75"/>
      <c r="V1431" s="8" t="str" cm="1">
        <f t="array" ref="V1431">IF(SUMPRODUCT((Tableau13[NOM DE LA STRUCTURE]=Tableau13[[#This Row],[NOM DE LA STRUCTURE]])*Tableau13[MONTANT PROPOSE POUR L''ACTION])=0,"",SUMPRODUCT((Tableau13[NOM DE LA STRUCTURE]=Tableau13[[#This Row],[NOM DE LA STRUCTURE]])*Tableau13[MONTANT PROPOSE POUR L''ACTION]))</f>
        <v/>
      </c>
      <c r="W1431" s="79"/>
    </row>
    <row r="1432" spans="1:23" ht="33" hidden="1" customHeight="1" x14ac:dyDescent="0.25">
      <c r="A1432" s="13"/>
      <c r="B1432" s="84"/>
      <c r="C1432" s="1"/>
      <c r="D1432" s="36">
        <f>_xlfn.XLOOKUP(C1432,'Export Action'!$A$3:$A$1999,'Export Action'!$X$3:$X$1999)</f>
        <v>0</v>
      </c>
      <c r="E1432" s="1"/>
      <c r="F1432" s="1"/>
      <c r="G1432" s="68"/>
      <c r="H1432" s="71"/>
      <c r="I1432" s="71"/>
      <c r="J1432" s="1"/>
      <c r="K1432" s="1"/>
      <c r="L1432" s="1"/>
      <c r="M1432" s="5"/>
      <c r="N1432" s="5"/>
      <c r="O1432" s="5"/>
      <c r="P1432" s="31"/>
      <c r="Q1432" s="1"/>
      <c r="R1432" s="64" t="str">
        <f>IF(OR(_xlfn.XLOOKUP(C1432,'Export Action'!$A$3:$A$1999,'Export Action'!$AO$3:$AO$1999)="Communes ZRR./bassins de vie pop &gt; 50% ZRR",_xlfn.XLOOKUP(C1432,'Export Action'!$A$3:$A$1999,'Export Action'!$AO$3:$AO$1999)="Contrats de relance et de transition écologique (CRTE) rural"),"Oui","Non")</f>
        <v>Non</v>
      </c>
      <c r="S1432" s="73"/>
      <c r="T1432" s="74">
        <f t="shared" si="23"/>
        <v>79</v>
      </c>
      <c r="U1432" s="75"/>
      <c r="V1432" s="8" t="str" cm="1">
        <f t="array" ref="V1432">IF(SUMPRODUCT((Tableau13[NOM DE LA STRUCTURE]=Tableau13[[#This Row],[NOM DE LA STRUCTURE]])*Tableau13[MONTANT PROPOSE POUR L''ACTION])=0,"",SUMPRODUCT((Tableau13[NOM DE LA STRUCTURE]=Tableau13[[#This Row],[NOM DE LA STRUCTURE]])*Tableau13[MONTANT PROPOSE POUR L''ACTION]))</f>
        <v/>
      </c>
      <c r="W1432" s="79"/>
    </row>
    <row r="1433" spans="1:23" ht="33" hidden="1" customHeight="1" x14ac:dyDescent="0.25">
      <c r="A1433" s="13"/>
      <c r="B1433" s="84"/>
      <c r="C1433" s="1"/>
      <c r="D1433" s="36">
        <f>_xlfn.XLOOKUP(C1433,'Export Action'!$A$3:$A$1999,'Export Action'!$X$3:$X$1999)</f>
        <v>0</v>
      </c>
      <c r="E1433" s="1"/>
      <c r="F1433" s="1"/>
      <c r="G1433" s="68"/>
      <c r="H1433" s="71"/>
      <c r="I1433" s="71"/>
      <c r="J1433" s="1"/>
      <c r="K1433" s="1"/>
      <c r="L1433" s="1"/>
      <c r="M1433" s="5"/>
      <c r="N1433" s="5"/>
      <c r="O1433" s="5"/>
      <c r="P1433" s="31"/>
      <c r="Q1433" s="1"/>
      <c r="R1433" s="64" t="str">
        <f>IF(OR(_xlfn.XLOOKUP(C1433,'Export Action'!$A$3:$A$1999,'Export Action'!$AO$3:$AO$1999)="Communes ZRR./bassins de vie pop &gt; 50% ZRR",_xlfn.XLOOKUP(C1433,'Export Action'!$A$3:$A$1999,'Export Action'!$AO$3:$AO$1999)="Contrats de relance et de transition écologique (CRTE) rural"),"Oui","Non")</f>
        <v>Non</v>
      </c>
      <c r="S1433" s="73"/>
      <c r="T1433" s="74">
        <f t="shared" si="23"/>
        <v>79</v>
      </c>
      <c r="U1433" s="75"/>
      <c r="V1433" s="8" t="str" cm="1">
        <f t="array" ref="V1433">IF(SUMPRODUCT((Tableau13[NOM DE LA STRUCTURE]=Tableau13[[#This Row],[NOM DE LA STRUCTURE]])*Tableau13[MONTANT PROPOSE POUR L''ACTION])=0,"",SUMPRODUCT((Tableau13[NOM DE LA STRUCTURE]=Tableau13[[#This Row],[NOM DE LA STRUCTURE]])*Tableau13[MONTANT PROPOSE POUR L''ACTION]))</f>
        <v/>
      </c>
      <c r="W1433" s="79"/>
    </row>
    <row r="1434" spans="1:23" ht="33" hidden="1" customHeight="1" x14ac:dyDescent="0.25">
      <c r="A1434" s="13"/>
      <c r="B1434" s="84"/>
      <c r="C1434" s="1"/>
      <c r="D1434" s="36">
        <f>_xlfn.XLOOKUP(C1434,'Export Action'!$A$3:$A$1999,'Export Action'!$X$3:$X$1999)</f>
        <v>0</v>
      </c>
      <c r="E1434" s="1"/>
      <c r="F1434" s="1"/>
      <c r="G1434" s="68"/>
      <c r="H1434" s="71"/>
      <c r="I1434" s="71"/>
      <c r="J1434" s="1"/>
      <c r="K1434" s="1"/>
      <c r="L1434" s="1"/>
      <c r="M1434" s="5"/>
      <c r="N1434" s="5"/>
      <c r="O1434" s="5"/>
      <c r="P1434" s="31"/>
      <c r="Q1434" s="1"/>
      <c r="R1434" s="64" t="str">
        <f>IF(OR(_xlfn.XLOOKUP(C1434,'Export Action'!$A$3:$A$1999,'Export Action'!$AO$3:$AO$1999)="Communes ZRR./bassins de vie pop &gt; 50% ZRR",_xlfn.XLOOKUP(C1434,'Export Action'!$A$3:$A$1999,'Export Action'!$AO$3:$AO$1999)="Contrats de relance et de transition écologique (CRTE) rural"),"Oui","Non")</f>
        <v>Non</v>
      </c>
      <c r="S1434" s="73"/>
      <c r="T1434" s="74">
        <f t="shared" si="23"/>
        <v>79</v>
      </c>
      <c r="U1434" s="75"/>
      <c r="V1434" s="8" t="str" cm="1">
        <f t="array" ref="V1434">IF(SUMPRODUCT((Tableau13[NOM DE LA STRUCTURE]=Tableau13[[#This Row],[NOM DE LA STRUCTURE]])*Tableau13[MONTANT PROPOSE POUR L''ACTION])=0,"",SUMPRODUCT((Tableau13[NOM DE LA STRUCTURE]=Tableau13[[#This Row],[NOM DE LA STRUCTURE]])*Tableau13[MONTANT PROPOSE POUR L''ACTION]))</f>
        <v/>
      </c>
      <c r="W1434" s="79"/>
    </row>
    <row r="1435" spans="1:23" ht="33" hidden="1" customHeight="1" x14ac:dyDescent="0.25">
      <c r="A1435" s="13"/>
      <c r="B1435" s="84"/>
      <c r="C1435" s="1"/>
      <c r="D1435" s="36">
        <f>_xlfn.XLOOKUP(C1435,'Export Action'!$A$3:$A$1999,'Export Action'!$X$3:$X$1999)</f>
        <v>0</v>
      </c>
      <c r="E1435" s="1"/>
      <c r="F1435" s="1"/>
      <c r="G1435" s="68"/>
      <c r="H1435" s="71"/>
      <c r="I1435" s="71"/>
      <c r="J1435" s="1"/>
      <c r="K1435" s="1"/>
      <c r="L1435" s="1"/>
      <c r="M1435" s="5"/>
      <c r="N1435" s="5"/>
      <c r="O1435" s="5"/>
      <c r="P1435" s="31"/>
      <c r="Q1435" s="1"/>
      <c r="R1435" s="64" t="str">
        <f>IF(OR(_xlfn.XLOOKUP(C1435,'Export Action'!$A$3:$A$1999,'Export Action'!$AO$3:$AO$1999)="Communes ZRR./bassins de vie pop &gt; 50% ZRR",_xlfn.XLOOKUP(C1435,'Export Action'!$A$3:$A$1999,'Export Action'!$AO$3:$AO$1999)="Contrats de relance et de transition écologique (CRTE) rural"),"Oui","Non")</f>
        <v>Non</v>
      </c>
      <c r="S1435" s="73"/>
      <c r="T1435" s="74">
        <f t="shared" si="23"/>
        <v>79</v>
      </c>
      <c r="U1435" s="75"/>
      <c r="V1435" s="8" t="str" cm="1">
        <f t="array" ref="V1435">IF(SUMPRODUCT((Tableau13[NOM DE LA STRUCTURE]=Tableau13[[#This Row],[NOM DE LA STRUCTURE]])*Tableau13[MONTANT PROPOSE POUR L''ACTION])=0,"",SUMPRODUCT((Tableau13[NOM DE LA STRUCTURE]=Tableau13[[#This Row],[NOM DE LA STRUCTURE]])*Tableau13[MONTANT PROPOSE POUR L''ACTION]))</f>
        <v/>
      </c>
      <c r="W1435" s="79"/>
    </row>
    <row r="1436" spans="1:23" ht="33" hidden="1" customHeight="1" x14ac:dyDescent="0.25">
      <c r="A1436" s="13"/>
      <c r="B1436" s="84"/>
      <c r="C1436" s="1"/>
      <c r="D1436" s="36">
        <f>_xlfn.XLOOKUP(C1436,'Export Action'!$A$3:$A$1999,'Export Action'!$X$3:$X$1999)</f>
        <v>0</v>
      </c>
      <c r="E1436" s="1"/>
      <c r="F1436" s="1"/>
      <c r="G1436" s="68"/>
      <c r="H1436" s="71"/>
      <c r="I1436" s="71"/>
      <c r="J1436" s="1"/>
      <c r="K1436" s="1"/>
      <c r="L1436" s="1"/>
      <c r="M1436" s="5"/>
      <c r="N1436" s="5"/>
      <c r="O1436" s="5"/>
      <c r="P1436" s="31"/>
      <c r="Q1436" s="1"/>
      <c r="R1436" s="64" t="str">
        <f>IF(OR(_xlfn.XLOOKUP(C1436,'Export Action'!$A$3:$A$1999,'Export Action'!$AO$3:$AO$1999)="Communes ZRR./bassins de vie pop &gt; 50% ZRR",_xlfn.XLOOKUP(C1436,'Export Action'!$A$3:$A$1999,'Export Action'!$AO$3:$AO$1999)="Contrats de relance et de transition écologique (CRTE) rural"),"Oui","Non")</f>
        <v>Non</v>
      </c>
      <c r="S1436" s="73"/>
      <c r="T1436" s="74">
        <f t="shared" ref="T1436:T1499" si="24">IF(A1436=A1435,T1435,T1435+1)</f>
        <v>79</v>
      </c>
      <c r="U1436" s="75"/>
      <c r="V1436" s="8" t="str" cm="1">
        <f t="array" ref="V1436">IF(SUMPRODUCT((Tableau13[NOM DE LA STRUCTURE]=Tableau13[[#This Row],[NOM DE LA STRUCTURE]])*Tableau13[MONTANT PROPOSE POUR L''ACTION])=0,"",SUMPRODUCT((Tableau13[NOM DE LA STRUCTURE]=Tableau13[[#This Row],[NOM DE LA STRUCTURE]])*Tableau13[MONTANT PROPOSE POUR L''ACTION]))</f>
        <v/>
      </c>
      <c r="W1436" s="79"/>
    </row>
    <row r="1437" spans="1:23" ht="33" hidden="1" customHeight="1" x14ac:dyDescent="0.25">
      <c r="A1437" s="13"/>
      <c r="B1437" s="84"/>
      <c r="C1437" s="1"/>
      <c r="D1437" s="36">
        <f>_xlfn.XLOOKUP(C1437,'Export Action'!$A$3:$A$1999,'Export Action'!$X$3:$X$1999)</f>
        <v>0</v>
      </c>
      <c r="E1437" s="1"/>
      <c r="F1437" s="1"/>
      <c r="G1437" s="68"/>
      <c r="H1437" s="71"/>
      <c r="I1437" s="71"/>
      <c r="J1437" s="1"/>
      <c r="K1437" s="1"/>
      <c r="L1437" s="1"/>
      <c r="M1437" s="5"/>
      <c r="N1437" s="5"/>
      <c r="O1437" s="5"/>
      <c r="P1437" s="31"/>
      <c r="Q1437" s="1"/>
      <c r="R1437" s="64" t="str">
        <f>IF(OR(_xlfn.XLOOKUP(C1437,'Export Action'!$A$3:$A$1999,'Export Action'!$AO$3:$AO$1999)="Communes ZRR./bassins de vie pop &gt; 50% ZRR",_xlfn.XLOOKUP(C1437,'Export Action'!$A$3:$A$1999,'Export Action'!$AO$3:$AO$1999)="Contrats de relance et de transition écologique (CRTE) rural"),"Oui","Non")</f>
        <v>Non</v>
      </c>
      <c r="S1437" s="73"/>
      <c r="T1437" s="74">
        <f t="shared" si="24"/>
        <v>79</v>
      </c>
      <c r="U1437" s="75"/>
      <c r="V1437" s="8" t="str" cm="1">
        <f t="array" ref="V1437">IF(SUMPRODUCT((Tableau13[NOM DE LA STRUCTURE]=Tableau13[[#This Row],[NOM DE LA STRUCTURE]])*Tableau13[MONTANT PROPOSE POUR L''ACTION])=0,"",SUMPRODUCT((Tableau13[NOM DE LA STRUCTURE]=Tableau13[[#This Row],[NOM DE LA STRUCTURE]])*Tableau13[MONTANT PROPOSE POUR L''ACTION]))</f>
        <v/>
      </c>
      <c r="W1437" s="79"/>
    </row>
    <row r="1438" spans="1:23" ht="33" hidden="1" customHeight="1" x14ac:dyDescent="0.25">
      <c r="A1438" s="13"/>
      <c r="B1438" s="84"/>
      <c r="C1438" s="1"/>
      <c r="D1438" s="36">
        <f>_xlfn.XLOOKUP(C1438,'Export Action'!$A$3:$A$1999,'Export Action'!$X$3:$X$1999)</f>
        <v>0</v>
      </c>
      <c r="E1438" s="1"/>
      <c r="F1438" s="1"/>
      <c r="G1438" s="68"/>
      <c r="H1438" s="71"/>
      <c r="I1438" s="71"/>
      <c r="J1438" s="1"/>
      <c r="K1438" s="1"/>
      <c r="L1438" s="1"/>
      <c r="M1438" s="5"/>
      <c r="N1438" s="5"/>
      <c r="O1438" s="5"/>
      <c r="P1438" s="31"/>
      <c r="Q1438" s="1"/>
      <c r="R1438" s="64" t="str">
        <f>IF(OR(_xlfn.XLOOKUP(C1438,'Export Action'!$A$3:$A$1999,'Export Action'!$AO$3:$AO$1999)="Communes ZRR./bassins de vie pop &gt; 50% ZRR",_xlfn.XLOOKUP(C1438,'Export Action'!$A$3:$A$1999,'Export Action'!$AO$3:$AO$1999)="Contrats de relance et de transition écologique (CRTE) rural"),"Oui","Non")</f>
        <v>Non</v>
      </c>
      <c r="S1438" s="73"/>
      <c r="T1438" s="74">
        <f t="shared" si="24"/>
        <v>79</v>
      </c>
      <c r="U1438" s="75"/>
      <c r="V1438" s="8" t="str" cm="1">
        <f t="array" ref="V1438">IF(SUMPRODUCT((Tableau13[NOM DE LA STRUCTURE]=Tableau13[[#This Row],[NOM DE LA STRUCTURE]])*Tableau13[MONTANT PROPOSE POUR L''ACTION])=0,"",SUMPRODUCT((Tableau13[NOM DE LA STRUCTURE]=Tableau13[[#This Row],[NOM DE LA STRUCTURE]])*Tableau13[MONTANT PROPOSE POUR L''ACTION]))</f>
        <v/>
      </c>
      <c r="W1438" s="79"/>
    </row>
    <row r="1439" spans="1:23" ht="33" hidden="1" customHeight="1" x14ac:dyDescent="0.25">
      <c r="A1439" s="13"/>
      <c r="B1439" s="84"/>
      <c r="C1439" s="1"/>
      <c r="D1439" s="36">
        <f>_xlfn.XLOOKUP(C1439,'Export Action'!$A$3:$A$1999,'Export Action'!$X$3:$X$1999)</f>
        <v>0</v>
      </c>
      <c r="E1439" s="1"/>
      <c r="F1439" s="1"/>
      <c r="G1439" s="68"/>
      <c r="H1439" s="71"/>
      <c r="I1439" s="71"/>
      <c r="J1439" s="1"/>
      <c r="K1439" s="1"/>
      <c r="L1439" s="1"/>
      <c r="M1439" s="5"/>
      <c r="N1439" s="5"/>
      <c r="O1439" s="5"/>
      <c r="P1439" s="31"/>
      <c r="Q1439" s="1"/>
      <c r="R1439" s="64" t="str">
        <f>IF(OR(_xlfn.XLOOKUP(C1439,'Export Action'!$A$3:$A$1999,'Export Action'!$AO$3:$AO$1999)="Communes ZRR./bassins de vie pop &gt; 50% ZRR",_xlfn.XLOOKUP(C1439,'Export Action'!$A$3:$A$1999,'Export Action'!$AO$3:$AO$1999)="Contrats de relance et de transition écologique (CRTE) rural"),"Oui","Non")</f>
        <v>Non</v>
      </c>
      <c r="S1439" s="73"/>
      <c r="T1439" s="74">
        <f t="shared" si="24"/>
        <v>79</v>
      </c>
      <c r="U1439" s="75"/>
      <c r="V1439" s="8" t="str" cm="1">
        <f t="array" ref="V1439">IF(SUMPRODUCT((Tableau13[NOM DE LA STRUCTURE]=Tableau13[[#This Row],[NOM DE LA STRUCTURE]])*Tableau13[MONTANT PROPOSE POUR L''ACTION])=0,"",SUMPRODUCT((Tableau13[NOM DE LA STRUCTURE]=Tableau13[[#This Row],[NOM DE LA STRUCTURE]])*Tableau13[MONTANT PROPOSE POUR L''ACTION]))</f>
        <v/>
      </c>
      <c r="W1439" s="79"/>
    </row>
    <row r="1440" spans="1:23" ht="33" hidden="1" customHeight="1" x14ac:dyDescent="0.25">
      <c r="A1440" s="13"/>
      <c r="B1440" s="84"/>
      <c r="C1440" s="1"/>
      <c r="D1440" s="36">
        <f>_xlfn.XLOOKUP(C1440,'Export Action'!$A$3:$A$1999,'Export Action'!$X$3:$X$1999)</f>
        <v>0</v>
      </c>
      <c r="E1440" s="1"/>
      <c r="F1440" s="1"/>
      <c r="G1440" s="68"/>
      <c r="H1440" s="71"/>
      <c r="I1440" s="71"/>
      <c r="J1440" s="1"/>
      <c r="K1440" s="1"/>
      <c r="L1440" s="1"/>
      <c r="M1440" s="5"/>
      <c r="N1440" s="5"/>
      <c r="O1440" s="5"/>
      <c r="P1440" s="31"/>
      <c r="Q1440" s="1"/>
      <c r="R1440" s="64" t="str">
        <f>IF(OR(_xlfn.XLOOKUP(C1440,'Export Action'!$A$3:$A$1999,'Export Action'!$AO$3:$AO$1999)="Communes ZRR./bassins de vie pop &gt; 50% ZRR",_xlfn.XLOOKUP(C1440,'Export Action'!$A$3:$A$1999,'Export Action'!$AO$3:$AO$1999)="Contrats de relance et de transition écologique (CRTE) rural"),"Oui","Non")</f>
        <v>Non</v>
      </c>
      <c r="S1440" s="73"/>
      <c r="T1440" s="74">
        <f t="shared" si="24"/>
        <v>79</v>
      </c>
      <c r="U1440" s="75"/>
      <c r="V1440" s="8" t="str" cm="1">
        <f t="array" ref="V1440">IF(SUMPRODUCT((Tableau13[NOM DE LA STRUCTURE]=Tableau13[[#This Row],[NOM DE LA STRUCTURE]])*Tableau13[MONTANT PROPOSE POUR L''ACTION])=0,"",SUMPRODUCT((Tableau13[NOM DE LA STRUCTURE]=Tableau13[[#This Row],[NOM DE LA STRUCTURE]])*Tableau13[MONTANT PROPOSE POUR L''ACTION]))</f>
        <v/>
      </c>
      <c r="W1440" s="79"/>
    </row>
    <row r="1441" spans="1:23" ht="33" hidden="1" customHeight="1" x14ac:dyDescent="0.25">
      <c r="A1441" s="13"/>
      <c r="B1441" s="84"/>
      <c r="C1441" s="1"/>
      <c r="D1441" s="36">
        <f>_xlfn.XLOOKUP(C1441,'Export Action'!$A$3:$A$1999,'Export Action'!$X$3:$X$1999)</f>
        <v>0</v>
      </c>
      <c r="E1441" s="1"/>
      <c r="F1441" s="1"/>
      <c r="G1441" s="68"/>
      <c r="H1441" s="71"/>
      <c r="I1441" s="71"/>
      <c r="J1441" s="1"/>
      <c r="K1441" s="1"/>
      <c r="L1441" s="1"/>
      <c r="M1441" s="5"/>
      <c r="N1441" s="5"/>
      <c r="O1441" s="5"/>
      <c r="P1441" s="31"/>
      <c r="Q1441" s="1"/>
      <c r="R1441" s="64" t="str">
        <f>IF(OR(_xlfn.XLOOKUP(C1441,'Export Action'!$A$3:$A$1999,'Export Action'!$AO$3:$AO$1999)="Communes ZRR./bassins de vie pop &gt; 50% ZRR",_xlfn.XLOOKUP(C1441,'Export Action'!$A$3:$A$1999,'Export Action'!$AO$3:$AO$1999)="Contrats de relance et de transition écologique (CRTE) rural"),"Oui","Non")</f>
        <v>Non</v>
      </c>
      <c r="S1441" s="73"/>
      <c r="T1441" s="74">
        <f t="shared" si="24"/>
        <v>79</v>
      </c>
      <c r="U1441" s="75"/>
      <c r="V1441" s="8" t="str" cm="1">
        <f t="array" ref="V1441">IF(SUMPRODUCT((Tableau13[NOM DE LA STRUCTURE]=Tableau13[[#This Row],[NOM DE LA STRUCTURE]])*Tableau13[MONTANT PROPOSE POUR L''ACTION])=0,"",SUMPRODUCT((Tableau13[NOM DE LA STRUCTURE]=Tableau13[[#This Row],[NOM DE LA STRUCTURE]])*Tableau13[MONTANT PROPOSE POUR L''ACTION]))</f>
        <v/>
      </c>
      <c r="W1441" s="79"/>
    </row>
    <row r="1442" spans="1:23" ht="33" hidden="1" customHeight="1" x14ac:dyDescent="0.25">
      <c r="A1442" s="13"/>
      <c r="B1442" s="84"/>
      <c r="C1442" s="1"/>
      <c r="D1442" s="36">
        <f>_xlfn.XLOOKUP(C1442,'Export Action'!$A$3:$A$1999,'Export Action'!$X$3:$X$1999)</f>
        <v>0</v>
      </c>
      <c r="E1442" s="1"/>
      <c r="F1442" s="1"/>
      <c r="G1442" s="68"/>
      <c r="H1442" s="71"/>
      <c r="I1442" s="71"/>
      <c r="J1442" s="1"/>
      <c r="K1442" s="1"/>
      <c r="L1442" s="1"/>
      <c r="M1442" s="5"/>
      <c r="N1442" s="5"/>
      <c r="O1442" s="5"/>
      <c r="P1442" s="31"/>
      <c r="Q1442" s="1"/>
      <c r="R1442" s="64" t="str">
        <f>IF(OR(_xlfn.XLOOKUP(C1442,'Export Action'!$A$3:$A$1999,'Export Action'!$AO$3:$AO$1999)="Communes ZRR./bassins de vie pop &gt; 50% ZRR",_xlfn.XLOOKUP(C1442,'Export Action'!$A$3:$A$1999,'Export Action'!$AO$3:$AO$1999)="Contrats de relance et de transition écologique (CRTE) rural"),"Oui","Non")</f>
        <v>Non</v>
      </c>
      <c r="S1442" s="73"/>
      <c r="T1442" s="74">
        <f t="shared" si="24"/>
        <v>79</v>
      </c>
      <c r="U1442" s="75"/>
      <c r="V1442" s="8" t="str" cm="1">
        <f t="array" ref="V1442">IF(SUMPRODUCT((Tableau13[NOM DE LA STRUCTURE]=Tableau13[[#This Row],[NOM DE LA STRUCTURE]])*Tableau13[MONTANT PROPOSE POUR L''ACTION])=0,"",SUMPRODUCT((Tableau13[NOM DE LA STRUCTURE]=Tableau13[[#This Row],[NOM DE LA STRUCTURE]])*Tableau13[MONTANT PROPOSE POUR L''ACTION]))</f>
        <v/>
      </c>
      <c r="W1442" s="79"/>
    </row>
    <row r="1443" spans="1:23" ht="33" hidden="1" customHeight="1" x14ac:dyDescent="0.25">
      <c r="A1443" s="13"/>
      <c r="B1443" s="84"/>
      <c r="C1443" s="1"/>
      <c r="D1443" s="36">
        <f>_xlfn.XLOOKUP(C1443,'Export Action'!$A$3:$A$1999,'Export Action'!$X$3:$X$1999)</f>
        <v>0</v>
      </c>
      <c r="E1443" s="1"/>
      <c r="F1443" s="1"/>
      <c r="G1443" s="68"/>
      <c r="H1443" s="71"/>
      <c r="I1443" s="71"/>
      <c r="J1443" s="1"/>
      <c r="K1443" s="1"/>
      <c r="L1443" s="1"/>
      <c r="M1443" s="5"/>
      <c r="N1443" s="5"/>
      <c r="O1443" s="5"/>
      <c r="P1443" s="31"/>
      <c r="Q1443" s="1"/>
      <c r="R1443" s="64" t="str">
        <f>IF(OR(_xlfn.XLOOKUP(C1443,'Export Action'!$A$3:$A$1999,'Export Action'!$AO$3:$AO$1999)="Communes ZRR./bassins de vie pop &gt; 50% ZRR",_xlfn.XLOOKUP(C1443,'Export Action'!$A$3:$A$1999,'Export Action'!$AO$3:$AO$1999)="Contrats de relance et de transition écologique (CRTE) rural"),"Oui","Non")</f>
        <v>Non</v>
      </c>
      <c r="S1443" s="73"/>
      <c r="T1443" s="74">
        <f t="shared" si="24"/>
        <v>79</v>
      </c>
      <c r="U1443" s="75"/>
      <c r="V1443" s="8" t="str" cm="1">
        <f t="array" ref="V1443">IF(SUMPRODUCT((Tableau13[NOM DE LA STRUCTURE]=Tableau13[[#This Row],[NOM DE LA STRUCTURE]])*Tableau13[MONTANT PROPOSE POUR L''ACTION])=0,"",SUMPRODUCT((Tableau13[NOM DE LA STRUCTURE]=Tableau13[[#This Row],[NOM DE LA STRUCTURE]])*Tableau13[MONTANT PROPOSE POUR L''ACTION]))</f>
        <v/>
      </c>
      <c r="W1443" s="79"/>
    </row>
    <row r="1444" spans="1:23" ht="33" hidden="1" customHeight="1" x14ac:dyDescent="0.25">
      <c r="A1444" s="13"/>
      <c r="B1444" s="84"/>
      <c r="C1444" s="1"/>
      <c r="D1444" s="36">
        <f>_xlfn.XLOOKUP(C1444,'Export Action'!$A$3:$A$1999,'Export Action'!$X$3:$X$1999)</f>
        <v>0</v>
      </c>
      <c r="E1444" s="1"/>
      <c r="F1444" s="1"/>
      <c r="G1444" s="68"/>
      <c r="H1444" s="71"/>
      <c r="I1444" s="71"/>
      <c r="J1444" s="1"/>
      <c r="K1444" s="1"/>
      <c r="L1444" s="1"/>
      <c r="M1444" s="5"/>
      <c r="N1444" s="5"/>
      <c r="O1444" s="5"/>
      <c r="P1444" s="31"/>
      <c r="Q1444" s="1"/>
      <c r="R1444" s="64" t="str">
        <f>IF(OR(_xlfn.XLOOKUP(C1444,'Export Action'!$A$3:$A$1999,'Export Action'!$AO$3:$AO$1999)="Communes ZRR./bassins de vie pop &gt; 50% ZRR",_xlfn.XLOOKUP(C1444,'Export Action'!$A$3:$A$1999,'Export Action'!$AO$3:$AO$1999)="Contrats de relance et de transition écologique (CRTE) rural"),"Oui","Non")</f>
        <v>Non</v>
      </c>
      <c r="S1444" s="73"/>
      <c r="T1444" s="74">
        <f t="shared" si="24"/>
        <v>79</v>
      </c>
      <c r="U1444" s="75"/>
      <c r="V1444" s="8" t="str" cm="1">
        <f t="array" ref="V1444">IF(SUMPRODUCT((Tableau13[NOM DE LA STRUCTURE]=Tableau13[[#This Row],[NOM DE LA STRUCTURE]])*Tableau13[MONTANT PROPOSE POUR L''ACTION])=0,"",SUMPRODUCT((Tableau13[NOM DE LA STRUCTURE]=Tableau13[[#This Row],[NOM DE LA STRUCTURE]])*Tableau13[MONTANT PROPOSE POUR L''ACTION]))</f>
        <v/>
      </c>
      <c r="W1444" s="79"/>
    </row>
    <row r="1445" spans="1:23" ht="33" hidden="1" customHeight="1" x14ac:dyDescent="0.25">
      <c r="A1445" s="13"/>
      <c r="B1445" s="84"/>
      <c r="C1445" s="1"/>
      <c r="D1445" s="36">
        <f>_xlfn.XLOOKUP(C1445,'Export Action'!$A$3:$A$1999,'Export Action'!$X$3:$X$1999)</f>
        <v>0</v>
      </c>
      <c r="E1445" s="1"/>
      <c r="F1445" s="1"/>
      <c r="G1445" s="68"/>
      <c r="H1445" s="71"/>
      <c r="I1445" s="71"/>
      <c r="J1445" s="1"/>
      <c r="K1445" s="1"/>
      <c r="L1445" s="1"/>
      <c r="M1445" s="5"/>
      <c r="N1445" s="5"/>
      <c r="O1445" s="5"/>
      <c r="P1445" s="31"/>
      <c r="Q1445" s="1"/>
      <c r="R1445" s="64" t="str">
        <f>IF(OR(_xlfn.XLOOKUP(C1445,'Export Action'!$A$3:$A$1999,'Export Action'!$AO$3:$AO$1999)="Communes ZRR./bassins de vie pop &gt; 50% ZRR",_xlfn.XLOOKUP(C1445,'Export Action'!$A$3:$A$1999,'Export Action'!$AO$3:$AO$1999)="Contrats de relance et de transition écologique (CRTE) rural"),"Oui","Non")</f>
        <v>Non</v>
      </c>
      <c r="S1445" s="73"/>
      <c r="T1445" s="74">
        <f t="shared" si="24"/>
        <v>79</v>
      </c>
      <c r="U1445" s="75"/>
      <c r="V1445" s="8" t="str" cm="1">
        <f t="array" ref="V1445">IF(SUMPRODUCT((Tableau13[NOM DE LA STRUCTURE]=Tableau13[[#This Row],[NOM DE LA STRUCTURE]])*Tableau13[MONTANT PROPOSE POUR L''ACTION])=0,"",SUMPRODUCT((Tableau13[NOM DE LA STRUCTURE]=Tableau13[[#This Row],[NOM DE LA STRUCTURE]])*Tableau13[MONTANT PROPOSE POUR L''ACTION]))</f>
        <v/>
      </c>
      <c r="W1445" s="79"/>
    </row>
    <row r="1446" spans="1:23" ht="33" hidden="1" customHeight="1" x14ac:dyDescent="0.25">
      <c r="A1446" s="13"/>
      <c r="B1446" s="84"/>
      <c r="C1446" s="1"/>
      <c r="D1446" s="36">
        <f>_xlfn.XLOOKUP(C1446,'Export Action'!$A$3:$A$1999,'Export Action'!$X$3:$X$1999)</f>
        <v>0</v>
      </c>
      <c r="E1446" s="1"/>
      <c r="F1446" s="1"/>
      <c r="G1446" s="68"/>
      <c r="H1446" s="71"/>
      <c r="I1446" s="71"/>
      <c r="J1446" s="1"/>
      <c r="K1446" s="1"/>
      <c r="L1446" s="1"/>
      <c r="M1446" s="5"/>
      <c r="N1446" s="5"/>
      <c r="O1446" s="5"/>
      <c r="P1446" s="31"/>
      <c r="Q1446" s="1"/>
      <c r="R1446" s="64" t="str">
        <f>IF(OR(_xlfn.XLOOKUP(C1446,'Export Action'!$A$3:$A$1999,'Export Action'!$AO$3:$AO$1999)="Communes ZRR./bassins de vie pop &gt; 50% ZRR",_xlfn.XLOOKUP(C1446,'Export Action'!$A$3:$A$1999,'Export Action'!$AO$3:$AO$1999)="Contrats de relance et de transition écologique (CRTE) rural"),"Oui","Non")</f>
        <v>Non</v>
      </c>
      <c r="S1446" s="73"/>
      <c r="T1446" s="74">
        <f t="shared" si="24"/>
        <v>79</v>
      </c>
      <c r="U1446" s="75"/>
      <c r="V1446" s="8" t="str" cm="1">
        <f t="array" ref="V1446">IF(SUMPRODUCT((Tableau13[NOM DE LA STRUCTURE]=Tableau13[[#This Row],[NOM DE LA STRUCTURE]])*Tableau13[MONTANT PROPOSE POUR L''ACTION])=0,"",SUMPRODUCT((Tableau13[NOM DE LA STRUCTURE]=Tableau13[[#This Row],[NOM DE LA STRUCTURE]])*Tableau13[MONTANT PROPOSE POUR L''ACTION]))</f>
        <v/>
      </c>
      <c r="W1446" s="79"/>
    </row>
    <row r="1447" spans="1:23" ht="33" hidden="1" customHeight="1" x14ac:dyDescent="0.25">
      <c r="A1447" s="13"/>
      <c r="B1447" s="84"/>
      <c r="C1447" s="1"/>
      <c r="D1447" s="36">
        <f>_xlfn.XLOOKUP(C1447,'Export Action'!$A$3:$A$1999,'Export Action'!$X$3:$X$1999)</f>
        <v>0</v>
      </c>
      <c r="E1447" s="1"/>
      <c r="F1447" s="1"/>
      <c r="G1447" s="68"/>
      <c r="H1447" s="71"/>
      <c r="I1447" s="71"/>
      <c r="J1447" s="1"/>
      <c r="K1447" s="1"/>
      <c r="L1447" s="1"/>
      <c r="M1447" s="5"/>
      <c r="N1447" s="5"/>
      <c r="O1447" s="5"/>
      <c r="P1447" s="31"/>
      <c r="Q1447" s="1"/>
      <c r="R1447" s="64" t="str">
        <f>IF(OR(_xlfn.XLOOKUP(C1447,'Export Action'!$A$3:$A$1999,'Export Action'!$AO$3:$AO$1999)="Communes ZRR./bassins de vie pop &gt; 50% ZRR",_xlfn.XLOOKUP(C1447,'Export Action'!$A$3:$A$1999,'Export Action'!$AO$3:$AO$1999)="Contrats de relance et de transition écologique (CRTE) rural"),"Oui","Non")</f>
        <v>Non</v>
      </c>
      <c r="S1447" s="73"/>
      <c r="T1447" s="74">
        <f t="shared" si="24"/>
        <v>79</v>
      </c>
      <c r="U1447" s="75"/>
      <c r="V1447" s="8" t="str" cm="1">
        <f t="array" ref="V1447">IF(SUMPRODUCT((Tableau13[NOM DE LA STRUCTURE]=Tableau13[[#This Row],[NOM DE LA STRUCTURE]])*Tableau13[MONTANT PROPOSE POUR L''ACTION])=0,"",SUMPRODUCT((Tableau13[NOM DE LA STRUCTURE]=Tableau13[[#This Row],[NOM DE LA STRUCTURE]])*Tableau13[MONTANT PROPOSE POUR L''ACTION]))</f>
        <v/>
      </c>
      <c r="W1447" s="79"/>
    </row>
    <row r="1448" spans="1:23" ht="33" hidden="1" customHeight="1" x14ac:dyDescent="0.25">
      <c r="A1448" s="13"/>
      <c r="B1448" s="84"/>
      <c r="C1448" s="1"/>
      <c r="D1448" s="36">
        <f>_xlfn.XLOOKUP(C1448,'Export Action'!$A$3:$A$1999,'Export Action'!$X$3:$X$1999)</f>
        <v>0</v>
      </c>
      <c r="E1448" s="1"/>
      <c r="F1448" s="1"/>
      <c r="G1448" s="68"/>
      <c r="H1448" s="71"/>
      <c r="I1448" s="71"/>
      <c r="J1448" s="1"/>
      <c r="K1448" s="1"/>
      <c r="L1448" s="1"/>
      <c r="M1448" s="5"/>
      <c r="N1448" s="5"/>
      <c r="O1448" s="5"/>
      <c r="P1448" s="31"/>
      <c r="Q1448" s="1"/>
      <c r="R1448" s="64" t="str">
        <f>IF(OR(_xlfn.XLOOKUP(C1448,'Export Action'!$A$3:$A$1999,'Export Action'!$AO$3:$AO$1999)="Communes ZRR./bassins de vie pop &gt; 50% ZRR",_xlfn.XLOOKUP(C1448,'Export Action'!$A$3:$A$1999,'Export Action'!$AO$3:$AO$1999)="Contrats de relance et de transition écologique (CRTE) rural"),"Oui","Non")</f>
        <v>Non</v>
      </c>
      <c r="S1448" s="73"/>
      <c r="T1448" s="74">
        <f t="shared" si="24"/>
        <v>79</v>
      </c>
      <c r="U1448" s="75"/>
      <c r="V1448" s="8" t="str" cm="1">
        <f t="array" ref="V1448">IF(SUMPRODUCT((Tableau13[NOM DE LA STRUCTURE]=Tableau13[[#This Row],[NOM DE LA STRUCTURE]])*Tableau13[MONTANT PROPOSE POUR L''ACTION])=0,"",SUMPRODUCT((Tableau13[NOM DE LA STRUCTURE]=Tableau13[[#This Row],[NOM DE LA STRUCTURE]])*Tableau13[MONTANT PROPOSE POUR L''ACTION]))</f>
        <v/>
      </c>
      <c r="W1448" s="79"/>
    </row>
    <row r="1449" spans="1:23" ht="33" hidden="1" customHeight="1" x14ac:dyDescent="0.25">
      <c r="A1449" s="13"/>
      <c r="B1449" s="84"/>
      <c r="C1449" s="1"/>
      <c r="D1449" s="36">
        <f>_xlfn.XLOOKUP(C1449,'Export Action'!$A$3:$A$1999,'Export Action'!$X$3:$X$1999)</f>
        <v>0</v>
      </c>
      <c r="E1449" s="1"/>
      <c r="F1449" s="1"/>
      <c r="G1449" s="68"/>
      <c r="H1449" s="71"/>
      <c r="I1449" s="71"/>
      <c r="J1449" s="1"/>
      <c r="K1449" s="1"/>
      <c r="L1449" s="1"/>
      <c r="M1449" s="5"/>
      <c r="N1449" s="5"/>
      <c r="O1449" s="5"/>
      <c r="P1449" s="31"/>
      <c r="Q1449" s="1"/>
      <c r="R1449" s="64" t="str">
        <f>IF(OR(_xlfn.XLOOKUP(C1449,'Export Action'!$A$3:$A$1999,'Export Action'!$AO$3:$AO$1999)="Communes ZRR./bassins de vie pop &gt; 50% ZRR",_xlfn.XLOOKUP(C1449,'Export Action'!$A$3:$A$1999,'Export Action'!$AO$3:$AO$1999)="Contrats de relance et de transition écologique (CRTE) rural"),"Oui","Non")</f>
        <v>Non</v>
      </c>
      <c r="S1449" s="73"/>
      <c r="T1449" s="74">
        <f t="shared" si="24"/>
        <v>79</v>
      </c>
      <c r="U1449" s="75"/>
      <c r="V1449" s="8" t="str" cm="1">
        <f t="array" ref="V1449">IF(SUMPRODUCT((Tableau13[NOM DE LA STRUCTURE]=Tableau13[[#This Row],[NOM DE LA STRUCTURE]])*Tableau13[MONTANT PROPOSE POUR L''ACTION])=0,"",SUMPRODUCT((Tableau13[NOM DE LA STRUCTURE]=Tableau13[[#This Row],[NOM DE LA STRUCTURE]])*Tableau13[MONTANT PROPOSE POUR L''ACTION]))</f>
        <v/>
      </c>
      <c r="W1449" s="79"/>
    </row>
    <row r="1450" spans="1:23" ht="33" hidden="1" customHeight="1" x14ac:dyDescent="0.25">
      <c r="A1450" s="13"/>
      <c r="B1450" s="84"/>
      <c r="C1450" s="1"/>
      <c r="D1450" s="36">
        <f>_xlfn.XLOOKUP(C1450,'Export Action'!$A$3:$A$1999,'Export Action'!$X$3:$X$1999)</f>
        <v>0</v>
      </c>
      <c r="E1450" s="1"/>
      <c r="F1450" s="1"/>
      <c r="G1450" s="68"/>
      <c r="H1450" s="71"/>
      <c r="I1450" s="71"/>
      <c r="J1450" s="1"/>
      <c r="K1450" s="1"/>
      <c r="L1450" s="1"/>
      <c r="M1450" s="5"/>
      <c r="N1450" s="5"/>
      <c r="O1450" s="5"/>
      <c r="P1450" s="31"/>
      <c r="Q1450" s="1"/>
      <c r="R1450" s="64" t="str">
        <f>IF(OR(_xlfn.XLOOKUP(C1450,'Export Action'!$A$3:$A$1999,'Export Action'!$AO$3:$AO$1999)="Communes ZRR./bassins de vie pop &gt; 50% ZRR",_xlfn.XLOOKUP(C1450,'Export Action'!$A$3:$A$1999,'Export Action'!$AO$3:$AO$1999)="Contrats de relance et de transition écologique (CRTE) rural"),"Oui","Non")</f>
        <v>Non</v>
      </c>
      <c r="S1450" s="73"/>
      <c r="T1450" s="74">
        <f t="shared" si="24"/>
        <v>79</v>
      </c>
      <c r="U1450" s="75"/>
      <c r="V1450" s="8" t="str" cm="1">
        <f t="array" ref="V1450">IF(SUMPRODUCT((Tableau13[NOM DE LA STRUCTURE]=Tableau13[[#This Row],[NOM DE LA STRUCTURE]])*Tableau13[MONTANT PROPOSE POUR L''ACTION])=0,"",SUMPRODUCT((Tableau13[NOM DE LA STRUCTURE]=Tableau13[[#This Row],[NOM DE LA STRUCTURE]])*Tableau13[MONTANT PROPOSE POUR L''ACTION]))</f>
        <v/>
      </c>
      <c r="W1450" s="79"/>
    </row>
    <row r="1451" spans="1:23" ht="33" hidden="1" customHeight="1" x14ac:dyDescent="0.25">
      <c r="A1451" s="13"/>
      <c r="B1451" s="84"/>
      <c r="C1451" s="1"/>
      <c r="D1451" s="36">
        <f>_xlfn.XLOOKUP(C1451,'Export Action'!$A$3:$A$1999,'Export Action'!$X$3:$X$1999)</f>
        <v>0</v>
      </c>
      <c r="E1451" s="1"/>
      <c r="F1451" s="1"/>
      <c r="G1451" s="68"/>
      <c r="H1451" s="71"/>
      <c r="I1451" s="71"/>
      <c r="J1451" s="1"/>
      <c r="K1451" s="1"/>
      <c r="L1451" s="1"/>
      <c r="M1451" s="5"/>
      <c r="N1451" s="5"/>
      <c r="O1451" s="5"/>
      <c r="P1451" s="31"/>
      <c r="Q1451" s="1"/>
      <c r="R1451" s="64" t="str">
        <f>IF(OR(_xlfn.XLOOKUP(C1451,'Export Action'!$A$3:$A$1999,'Export Action'!$AO$3:$AO$1999)="Communes ZRR./bassins de vie pop &gt; 50% ZRR",_xlfn.XLOOKUP(C1451,'Export Action'!$A$3:$A$1999,'Export Action'!$AO$3:$AO$1999)="Contrats de relance et de transition écologique (CRTE) rural"),"Oui","Non")</f>
        <v>Non</v>
      </c>
      <c r="S1451" s="73"/>
      <c r="T1451" s="74">
        <f t="shared" si="24"/>
        <v>79</v>
      </c>
      <c r="U1451" s="75"/>
      <c r="V1451" s="8" t="str" cm="1">
        <f t="array" ref="V1451">IF(SUMPRODUCT((Tableau13[NOM DE LA STRUCTURE]=Tableau13[[#This Row],[NOM DE LA STRUCTURE]])*Tableau13[MONTANT PROPOSE POUR L''ACTION])=0,"",SUMPRODUCT((Tableau13[NOM DE LA STRUCTURE]=Tableau13[[#This Row],[NOM DE LA STRUCTURE]])*Tableau13[MONTANT PROPOSE POUR L''ACTION]))</f>
        <v/>
      </c>
      <c r="W1451" s="79"/>
    </row>
    <row r="1452" spans="1:23" ht="33" hidden="1" customHeight="1" x14ac:dyDescent="0.25">
      <c r="A1452" s="13"/>
      <c r="B1452" s="84"/>
      <c r="C1452" s="1"/>
      <c r="D1452" s="36">
        <f>_xlfn.XLOOKUP(C1452,'Export Action'!$A$3:$A$1999,'Export Action'!$X$3:$X$1999)</f>
        <v>0</v>
      </c>
      <c r="E1452" s="1"/>
      <c r="F1452" s="1"/>
      <c r="G1452" s="68"/>
      <c r="H1452" s="71"/>
      <c r="I1452" s="71"/>
      <c r="J1452" s="1"/>
      <c r="K1452" s="1"/>
      <c r="L1452" s="1"/>
      <c r="M1452" s="5"/>
      <c r="N1452" s="5"/>
      <c r="O1452" s="5"/>
      <c r="P1452" s="31"/>
      <c r="Q1452" s="1"/>
      <c r="R1452" s="64" t="str">
        <f>IF(OR(_xlfn.XLOOKUP(C1452,'Export Action'!$A$3:$A$1999,'Export Action'!$AO$3:$AO$1999)="Communes ZRR./bassins de vie pop &gt; 50% ZRR",_xlfn.XLOOKUP(C1452,'Export Action'!$A$3:$A$1999,'Export Action'!$AO$3:$AO$1999)="Contrats de relance et de transition écologique (CRTE) rural"),"Oui","Non")</f>
        <v>Non</v>
      </c>
      <c r="S1452" s="73"/>
      <c r="T1452" s="74">
        <f t="shared" si="24"/>
        <v>79</v>
      </c>
      <c r="U1452" s="75"/>
      <c r="V1452" s="8" t="str" cm="1">
        <f t="array" ref="V1452">IF(SUMPRODUCT((Tableau13[NOM DE LA STRUCTURE]=Tableau13[[#This Row],[NOM DE LA STRUCTURE]])*Tableau13[MONTANT PROPOSE POUR L''ACTION])=0,"",SUMPRODUCT((Tableau13[NOM DE LA STRUCTURE]=Tableau13[[#This Row],[NOM DE LA STRUCTURE]])*Tableau13[MONTANT PROPOSE POUR L''ACTION]))</f>
        <v/>
      </c>
      <c r="W1452" s="79"/>
    </row>
    <row r="1453" spans="1:23" ht="33" hidden="1" customHeight="1" x14ac:dyDescent="0.25">
      <c r="A1453" s="13"/>
      <c r="B1453" s="84"/>
      <c r="C1453" s="1"/>
      <c r="D1453" s="36">
        <f>_xlfn.XLOOKUP(C1453,'Export Action'!$A$3:$A$1999,'Export Action'!$X$3:$X$1999)</f>
        <v>0</v>
      </c>
      <c r="E1453" s="1"/>
      <c r="F1453" s="1"/>
      <c r="G1453" s="68"/>
      <c r="H1453" s="71"/>
      <c r="I1453" s="71"/>
      <c r="J1453" s="1"/>
      <c r="K1453" s="1"/>
      <c r="L1453" s="1"/>
      <c r="M1453" s="5"/>
      <c r="N1453" s="5"/>
      <c r="O1453" s="5"/>
      <c r="P1453" s="31"/>
      <c r="Q1453" s="1"/>
      <c r="R1453" s="64" t="str">
        <f>IF(OR(_xlfn.XLOOKUP(C1453,'Export Action'!$A$3:$A$1999,'Export Action'!$AO$3:$AO$1999)="Communes ZRR./bassins de vie pop &gt; 50% ZRR",_xlfn.XLOOKUP(C1453,'Export Action'!$A$3:$A$1999,'Export Action'!$AO$3:$AO$1999)="Contrats de relance et de transition écologique (CRTE) rural"),"Oui","Non")</f>
        <v>Non</v>
      </c>
      <c r="S1453" s="73"/>
      <c r="T1453" s="74">
        <f t="shared" si="24"/>
        <v>79</v>
      </c>
      <c r="U1453" s="75"/>
      <c r="V1453" s="8" t="str" cm="1">
        <f t="array" ref="V1453">IF(SUMPRODUCT((Tableau13[NOM DE LA STRUCTURE]=Tableau13[[#This Row],[NOM DE LA STRUCTURE]])*Tableau13[MONTANT PROPOSE POUR L''ACTION])=0,"",SUMPRODUCT((Tableau13[NOM DE LA STRUCTURE]=Tableau13[[#This Row],[NOM DE LA STRUCTURE]])*Tableau13[MONTANT PROPOSE POUR L''ACTION]))</f>
        <v/>
      </c>
      <c r="W1453" s="79"/>
    </row>
    <row r="1454" spans="1:23" ht="33" hidden="1" customHeight="1" x14ac:dyDescent="0.25">
      <c r="A1454" s="13"/>
      <c r="B1454" s="84"/>
      <c r="C1454" s="1"/>
      <c r="D1454" s="36">
        <f>_xlfn.XLOOKUP(C1454,'Export Action'!$A$3:$A$1999,'Export Action'!$X$3:$X$1999)</f>
        <v>0</v>
      </c>
      <c r="E1454" s="1"/>
      <c r="F1454" s="1"/>
      <c r="G1454" s="68"/>
      <c r="H1454" s="71"/>
      <c r="I1454" s="71"/>
      <c r="J1454" s="1"/>
      <c r="K1454" s="1"/>
      <c r="L1454" s="1"/>
      <c r="M1454" s="5"/>
      <c r="N1454" s="5"/>
      <c r="O1454" s="5"/>
      <c r="P1454" s="31"/>
      <c r="Q1454" s="1"/>
      <c r="R1454" s="64" t="str">
        <f>IF(OR(_xlfn.XLOOKUP(C1454,'Export Action'!$A$3:$A$1999,'Export Action'!$AO$3:$AO$1999)="Communes ZRR./bassins de vie pop &gt; 50% ZRR",_xlfn.XLOOKUP(C1454,'Export Action'!$A$3:$A$1999,'Export Action'!$AO$3:$AO$1999)="Contrats de relance et de transition écologique (CRTE) rural"),"Oui","Non")</f>
        <v>Non</v>
      </c>
      <c r="S1454" s="73"/>
      <c r="T1454" s="74">
        <f t="shared" si="24"/>
        <v>79</v>
      </c>
      <c r="U1454" s="75"/>
      <c r="V1454" s="8" t="str" cm="1">
        <f t="array" ref="V1454">IF(SUMPRODUCT((Tableau13[NOM DE LA STRUCTURE]=Tableau13[[#This Row],[NOM DE LA STRUCTURE]])*Tableau13[MONTANT PROPOSE POUR L''ACTION])=0,"",SUMPRODUCT((Tableau13[NOM DE LA STRUCTURE]=Tableau13[[#This Row],[NOM DE LA STRUCTURE]])*Tableau13[MONTANT PROPOSE POUR L''ACTION]))</f>
        <v/>
      </c>
      <c r="W1454" s="79"/>
    </row>
    <row r="1455" spans="1:23" ht="33" hidden="1" customHeight="1" x14ac:dyDescent="0.25">
      <c r="A1455" s="13"/>
      <c r="B1455" s="84"/>
      <c r="C1455" s="1"/>
      <c r="D1455" s="36">
        <f>_xlfn.XLOOKUP(C1455,'Export Action'!$A$3:$A$1999,'Export Action'!$X$3:$X$1999)</f>
        <v>0</v>
      </c>
      <c r="E1455" s="1"/>
      <c r="F1455" s="1"/>
      <c r="G1455" s="68"/>
      <c r="H1455" s="71"/>
      <c r="I1455" s="71"/>
      <c r="J1455" s="1"/>
      <c r="K1455" s="1"/>
      <c r="L1455" s="1"/>
      <c r="M1455" s="5"/>
      <c r="N1455" s="5"/>
      <c r="O1455" s="5"/>
      <c r="P1455" s="31"/>
      <c r="Q1455" s="1"/>
      <c r="R1455" s="64" t="str">
        <f>IF(OR(_xlfn.XLOOKUP(C1455,'Export Action'!$A$3:$A$1999,'Export Action'!$AO$3:$AO$1999)="Communes ZRR./bassins de vie pop &gt; 50% ZRR",_xlfn.XLOOKUP(C1455,'Export Action'!$A$3:$A$1999,'Export Action'!$AO$3:$AO$1999)="Contrats de relance et de transition écologique (CRTE) rural"),"Oui","Non")</f>
        <v>Non</v>
      </c>
      <c r="S1455" s="73"/>
      <c r="T1455" s="74">
        <f t="shared" si="24"/>
        <v>79</v>
      </c>
      <c r="U1455" s="75"/>
      <c r="V1455" s="8" t="str" cm="1">
        <f t="array" ref="V1455">IF(SUMPRODUCT((Tableau13[NOM DE LA STRUCTURE]=Tableau13[[#This Row],[NOM DE LA STRUCTURE]])*Tableau13[MONTANT PROPOSE POUR L''ACTION])=0,"",SUMPRODUCT((Tableau13[NOM DE LA STRUCTURE]=Tableau13[[#This Row],[NOM DE LA STRUCTURE]])*Tableau13[MONTANT PROPOSE POUR L''ACTION]))</f>
        <v/>
      </c>
      <c r="W1455" s="79"/>
    </row>
    <row r="1456" spans="1:23" ht="33" hidden="1" customHeight="1" x14ac:dyDescent="0.25">
      <c r="A1456" s="13"/>
      <c r="B1456" s="84"/>
      <c r="C1456" s="1"/>
      <c r="D1456" s="36">
        <f>_xlfn.XLOOKUP(C1456,'Export Action'!$A$3:$A$1999,'Export Action'!$X$3:$X$1999)</f>
        <v>0</v>
      </c>
      <c r="E1456" s="1"/>
      <c r="F1456" s="1"/>
      <c r="G1456" s="68"/>
      <c r="H1456" s="71"/>
      <c r="I1456" s="71"/>
      <c r="J1456" s="1"/>
      <c r="K1456" s="1"/>
      <c r="L1456" s="1"/>
      <c r="M1456" s="5"/>
      <c r="N1456" s="5"/>
      <c r="O1456" s="5"/>
      <c r="P1456" s="31"/>
      <c r="Q1456" s="1"/>
      <c r="R1456" s="64" t="str">
        <f>IF(OR(_xlfn.XLOOKUP(C1456,'Export Action'!$A$3:$A$1999,'Export Action'!$AO$3:$AO$1999)="Communes ZRR./bassins de vie pop &gt; 50% ZRR",_xlfn.XLOOKUP(C1456,'Export Action'!$A$3:$A$1999,'Export Action'!$AO$3:$AO$1999)="Contrats de relance et de transition écologique (CRTE) rural"),"Oui","Non")</f>
        <v>Non</v>
      </c>
      <c r="S1456" s="73"/>
      <c r="T1456" s="74">
        <f t="shared" si="24"/>
        <v>79</v>
      </c>
      <c r="U1456" s="75"/>
      <c r="V1456" s="8" t="str" cm="1">
        <f t="array" ref="V1456">IF(SUMPRODUCT((Tableau13[NOM DE LA STRUCTURE]=Tableau13[[#This Row],[NOM DE LA STRUCTURE]])*Tableau13[MONTANT PROPOSE POUR L''ACTION])=0,"",SUMPRODUCT((Tableau13[NOM DE LA STRUCTURE]=Tableau13[[#This Row],[NOM DE LA STRUCTURE]])*Tableau13[MONTANT PROPOSE POUR L''ACTION]))</f>
        <v/>
      </c>
      <c r="W1456" s="79"/>
    </row>
    <row r="1457" spans="1:23" ht="33" hidden="1" customHeight="1" x14ac:dyDescent="0.25">
      <c r="A1457" s="13"/>
      <c r="B1457" s="84"/>
      <c r="C1457" s="1"/>
      <c r="D1457" s="36">
        <f>_xlfn.XLOOKUP(C1457,'Export Action'!$A$3:$A$1999,'Export Action'!$X$3:$X$1999)</f>
        <v>0</v>
      </c>
      <c r="E1457" s="1"/>
      <c r="F1457" s="1"/>
      <c r="G1457" s="68"/>
      <c r="H1457" s="71"/>
      <c r="I1457" s="71"/>
      <c r="J1457" s="1"/>
      <c r="K1457" s="1"/>
      <c r="L1457" s="1"/>
      <c r="M1457" s="5"/>
      <c r="N1457" s="5"/>
      <c r="O1457" s="5"/>
      <c r="P1457" s="31"/>
      <c r="Q1457" s="1"/>
      <c r="R1457" s="64" t="str">
        <f>IF(OR(_xlfn.XLOOKUP(C1457,'Export Action'!$A$3:$A$1999,'Export Action'!$AO$3:$AO$1999)="Communes ZRR./bassins de vie pop &gt; 50% ZRR",_xlfn.XLOOKUP(C1457,'Export Action'!$A$3:$A$1999,'Export Action'!$AO$3:$AO$1999)="Contrats de relance et de transition écologique (CRTE) rural"),"Oui","Non")</f>
        <v>Non</v>
      </c>
      <c r="S1457" s="73"/>
      <c r="T1457" s="74">
        <f t="shared" si="24"/>
        <v>79</v>
      </c>
      <c r="U1457" s="75"/>
      <c r="V1457" s="8" t="str" cm="1">
        <f t="array" ref="V1457">IF(SUMPRODUCT((Tableau13[NOM DE LA STRUCTURE]=Tableau13[[#This Row],[NOM DE LA STRUCTURE]])*Tableau13[MONTANT PROPOSE POUR L''ACTION])=0,"",SUMPRODUCT((Tableau13[NOM DE LA STRUCTURE]=Tableau13[[#This Row],[NOM DE LA STRUCTURE]])*Tableau13[MONTANT PROPOSE POUR L''ACTION]))</f>
        <v/>
      </c>
      <c r="W1457" s="79"/>
    </row>
    <row r="1458" spans="1:23" ht="33" hidden="1" customHeight="1" x14ac:dyDescent="0.25">
      <c r="A1458" s="13"/>
      <c r="B1458" s="84"/>
      <c r="C1458" s="1"/>
      <c r="D1458" s="36">
        <f>_xlfn.XLOOKUP(C1458,'Export Action'!$A$3:$A$1999,'Export Action'!$X$3:$X$1999)</f>
        <v>0</v>
      </c>
      <c r="E1458" s="1"/>
      <c r="F1458" s="1"/>
      <c r="G1458" s="68"/>
      <c r="H1458" s="71"/>
      <c r="I1458" s="71"/>
      <c r="J1458" s="1"/>
      <c r="K1458" s="1"/>
      <c r="L1458" s="1"/>
      <c r="M1458" s="5"/>
      <c r="N1458" s="5"/>
      <c r="O1458" s="5"/>
      <c r="P1458" s="31"/>
      <c r="Q1458" s="1"/>
      <c r="R1458" s="64" t="str">
        <f>IF(OR(_xlfn.XLOOKUP(C1458,'Export Action'!$A$3:$A$1999,'Export Action'!$AO$3:$AO$1999)="Communes ZRR./bassins de vie pop &gt; 50% ZRR",_xlfn.XLOOKUP(C1458,'Export Action'!$A$3:$A$1999,'Export Action'!$AO$3:$AO$1999)="Contrats de relance et de transition écologique (CRTE) rural"),"Oui","Non")</f>
        <v>Non</v>
      </c>
      <c r="S1458" s="73"/>
      <c r="T1458" s="74">
        <f t="shared" si="24"/>
        <v>79</v>
      </c>
      <c r="U1458" s="75"/>
      <c r="V1458" s="8" t="str" cm="1">
        <f t="array" ref="V1458">IF(SUMPRODUCT((Tableau13[NOM DE LA STRUCTURE]=Tableau13[[#This Row],[NOM DE LA STRUCTURE]])*Tableau13[MONTANT PROPOSE POUR L''ACTION])=0,"",SUMPRODUCT((Tableau13[NOM DE LA STRUCTURE]=Tableau13[[#This Row],[NOM DE LA STRUCTURE]])*Tableau13[MONTANT PROPOSE POUR L''ACTION]))</f>
        <v/>
      </c>
      <c r="W1458" s="79"/>
    </row>
    <row r="1459" spans="1:23" ht="33" hidden="1" customHeight="1" x14ac:dyDescent="0.25">
      <c r="A1459" s="13"/>
      <c r="B1459" s="84"/>
      <c r="C1459" s="1"/>
      <c r="D1459" s="36">
        <f>_xlfn.XLOOKUP(C1459,'Export Action'!$A$3:$A$1999,'Export Action'!$X$3:$X$1999)</f>
        <v>0</v>
      </c>
      <c r="E1459" s="1"/>
      <c r="F1459" s="1"/>
      <c r="G1459" s="68"/>
      <c r="H1459" s="71"/>
      <c r="I1459" s="71"/>
      <c r="J1459" s="1"/>
      <c r="K1459" s="1"/>
      <c r="L1459" s="1"/>
      <c r="M1459" s="5"/>
      <c r="N1459" s="5"/>
      <c r="O1459" s="5"/>
      <c r="P1459" s="31"/>
      <c r="Q1459" s="1"/>
      <c r="R1459" s="64" t="str">
        <f>IF(OR(_xlfn.XLOOKUP(C1459,'Export Action'!$A$3:$A$1999,'Export Action'!$AO$3:$AO$1999)="Communes ZRR./bassins de vie pop &gt; 50% ZRR",_xlfn.XLOOKUP(C1459,'Export Action'!$A$3:$A$1999,'Export Action'!$AO$3:$AO$1999)="Contrats de relance et de transition écologique (CRTE) rural"),"Oui","Non")</f>
        <v>Non</v>
      </c>
      <c r="S1459" s="73"/>
      <c r="T1459" s="74">
        <f t="shared" si="24"/>
        <v>79</v>
      </c>
      <c r="U1459" s="75"/>
      <c r="V1459" s="8" t="str" cm="1">
        <f t="array" ref="V1459">IF(SUMPRODUCT((Tableau13[NOM DE LA STRUCTURE]=Tableau13[[#This Row],[NOM DE LA STRUCTURE]])*Tableau13[MONTANT PROPOSE POUR L''ACTION])=0,"",SUMPRODUCT((Tableau13[NOM DE LA STRUCTURE]=Tableau13[[#This Row],[NOM DE LA STRUCTURE]])*Tableau13[MONTANT PROPOSE POUR L''ACTION]))</f>
        <v/>
      </c>
      <c r="W1459" s="79"/>
    </row>
    <row r="1460" spans="1:23" ht="33" hidden="1" customHeight="1" x14ac:dyDescent="0.25">
      <c r="A1460" s="13"/>
      <c r="B1460" s="84"/>
      <c r="C1460" s="1"/>
      <c r="D1460" s="36">
        <f>_xlfn.XLOOKUP(C1460,'Export Action'!$A$3:$A$1999,'Export Action'!$X$3:$X$1999)</f>
        <v>0</v>
      </c>
      <c r="E1460" s="1"/>
      <c r="F1460" s="1"/>
      <c r="G1460" s="68"/>
      <c r="H1460" s="71"/>
      <c r="I1460" s="71"/>
      <c r="J1460" s="1"/>
      <c r="K1460" s="1"/>
      <c r="L1460" s="1"/>
      <c r="M1460" s="5"/>
      <c r="N1460" s="5"/>
      <c r="O1460" s="5"/>
      <c r="P1460" s="31"/>
      <c r="Q1460" s="1"/>
      <c r="R1460" s="64" t="str">
        <f>IF(OR(_xlfn.XLOOKUP(C1460,'Export Action'!$A$3:$A$1999,'Export Action'!$AO$3:$AO$1999)="Communes ZRR./bassins de vie pop &gt; 50% ZRR",_xlfn.XLOOKUP(C1460,'Export Action'!$A$3:$A$1999,'Export Action'!$AO$3:$AO$1999)="Contrats de relance et de transition écologique (CRTE) rural"),"Oui","Non")</f>
        <v>Non</v>
      </c>
      <c r="S1460" s="73"/>
      <c r="T1460" s="74">
        <f t="shared" si="24"/>
        <v>79</v>
      </c>
      <c r="U1460" s="75"/>
      <c r="V1460" s="8" t="str" cm="1">
        <f t="array" ref="V1460">IF(SUMPRODUCT((Tableau13[NOM DE LA STRUCTURE]=Tableau13[[#This Row],[NOM DE LA STRUCTURE]])*Tableau13[MONTANT PROPOSE POUR L''ACTION])=0,"",SUMPRODUCT((Tableau13[NOM DE LA STRUCTURE]=Tableau13[[#This Row],[NOM DE LA STRUCTURE]])*Tableau13[MONTANT PROPOSE POUR L''ACTION]))</f>
        <v/>
      </c>
      <c r="W1460" s="79"/>
    </row>
    <row r="1461" spans="1:23" ht="33" hidden="1" customHeight="1" x14ac:dyDescent="0.25">
      <c r="A1461" s="13"/>
      <c r="B1461" s="84"/>
      <c r="C1461" s="1"/>
      <c r="D1461" s="36">
        <f>_xlfn.XLOOKUP(C1461,'Export Action'!$A$3:$A$1999,'Export Action'!$X$3:$X$1999)</f>
        <v>0</v>
      </c>
      <c r="E1461" s="1"/>
      <c r="F1461" s="1"/>
      <c r="G1461" s="68"/>
      <c r="H1461" s="71"/>
      <c r="I1461" s="71"/>
      <c r="J1461" s="1"/>
      <c r="K1461" s="1"/>
      <c r="L1461" s="1"/>
      <c r="M1461" s="5"/>
      <c r="N1461" s="5"/>
      <c r="O1461" s="5"/>
      <c r="P1461" s="31"/>
      <c r="Q1461" s="1"/>
      <c r="R1461" s="64" t="str">
        <f>IF(OR(_xlfn.XLOOKUP(C1461,'Export Action'!$A$3:$A$1999,'Export Action'!$AO$3:$AO$1999)="Communes ZRR./bassins de vie pop &gt; 50% ZRR",_xlfn.XLOOKUP(C1461,'Export Action'!$A$3:$A$1999,'Export Action'!$AO$3:$AO$1999)="Contrats de relance et de transition écologique (CRTE) rural"),"Oui","Non")</f>
        <v>Non</v>
      </c>
      <c r="S1461" s="73"/>
      <c r="T1461" s="74">
        <f t="shared" si="24"/>
        <v>79</v>
      </c>
      <c r="U1461" s="75"/>
      <c r="V1461" s="8" t="str" cm="1">
        <f t="array" ref="V1461">IF(SUMPRODUCT((Tableau13[NOM DE LA STRUCTURE]=Tableau13[[#This Row],[NOM DE LA STRUCTURE]])*Tableau13[MONTANT PROPOSE POUR L''ACTION])=0,"",SUMPRODUCT((Tableau13[NOM DE LA STRUCTURE]=Tableau13[[#This Row],[NOM DE LA STRUCTURE]])*Tableau13[MONTANT PROPOSE POUR L''ACTION]))</f>
        <v/>
      </c>
      <c r="W1461" s="79"/>
    </row>
    <row r="1462" spans="1:23" ht="33" hidden="1" customHeight="1" x14ac:dyDescent="0.25">
      <c r="A1462" s="13"/>
      <c r="B1462" s="84"/>
      <c r="C1462" s="1"/>
      <c r="D1462" s="36">
        <f>_xlfn.XLOOKUP(C1462,'Export Action'!$A$3:$A$1999,'Export Action'!$X$3:$X$1999)</f>
        <v>0</v>
      </c>
      <c r="E1462" s="1"/>
      <c r="F1462" s="1"/>
      <c r="G1462" s="68"/>
      <c r="H1462" s="71"/>
      <c r="I1462" s="71"/>
      <c r="J1462" s="1"/>
      <c r="K1462" s="1"/>
      <c r="L1462" s="1"/>
      <c r="M1462" s="5"/>
      <c r="N1462" s="5"/>
      <c r="O1462" s="5"/>
      <c r="P1462" s="31"/>
      <c r="Q1462" s="1"/>
      <c r="R1462" s="64" t="str">
        <f>IF(OR(_xlfn.XLOOKUP(C1462,'Export Action'!$A$3:$A$1999,'Export Action'!$AO$3:$AO$1999)="Communes ZRR./bassins de vie pop &gt; 50% ZRR",_xlfn.XLOOKUP(C1462,'Export Action'!$A$3:$A$1999,'Export Action'!$AO$3:$AO$1999)="Contrats de relance et de transition écologique (CRTE) rural"),"Oui","Non")</f>
        <v>Non</v>
      </c>
      <c r="S1462" s="73"/>
      <c r="T1462" s="74">
        <f t="shared" si="24"/>
        <v>79</v>
      </c>
      <c r="U1462" s="75"/>
      <c r="V1462" s="8" t="str" cm="1">
        <f t="array" ref="V1462">IF(SUMPRODUCT((Tableau13[NOM DE LA STRUCTURE]=Tableau13[[#This Row],[NOM DE LA STRUCTURE]])*Tableau13[MONTANT PROPOSE POUR L''ACTION])=0,"",SUMPRODUCT((Tableau13[NOM DE LA STRUCTURE]=Tableau13[[#This Row],[NOM DE LA STRUCTURE]])*Tableau13[MONTANT PROPOSE POUR L''ACTION]))</f>
        <v/>
      </c>
      <c r="W1462" s="79"/>
    </row>
    <row r="1463" spans="1:23" ht="33" hidden="1" customHeight="1" x14ac:dyDescent="0.25">
      <c r="A1463" s="13"/>
      <c r="B1463" s="84"/>
      <c r="C1463" s="1"/>
      <c r="D1463" s="36">
        <f>_xlfn.XLOOKUP(C1463,'Export Action'!$A$3:$A$1999,'Export Action'!$X$3:$X$1999)</f>
        <v>0</v>
      </c>
      <c r="E1463" s="1"/>
      <c r="F1463" s="1"/>
      <c r="G1463" s="68"/>
      <c r="H1463" s="71"/>
      <c r="I1463" s="71"/>
      <c r="J1463" s="1"/>
      <c r="K1463" s="1"/>
      <c r="L1463" s="1"/>
      <c r="M1463" s="5"/>
      <c r="N1463" s="5"/>
      <c r="O1463" s="5"/>
      <c r="P1463" s="31"/>
      <c r="Q1463" s="1"/>
      <c r="R1463" s="64" t="str">
        <f>IF(OR(_xlfn.XLOOKUP(C1463,'Export Action'!$A$3:$A$1999,'Export Action'!$AO$3:$AO$1999)="Communes ZRR./bassins de vie pop &gt; 50% ZRR",_xlfn.XLOOKUP(C1463,'Export Action'!$A$3:$A$1999,'Export Action'!$AO$3:$AO$1999)="Contrats de relance et de transition écologique (CRTE) rural"),"Oui","Non")</f>
        <v>Non</v>
      </c>
      <c r="S1463" s="73"/>
      <c r="T1463" s="74">
        <f t="shared" si="24"/>
        <v>79</v>
      </c>
      <c r="U1463" s="75"/>
      <c r="V1463" s="8" t="str" cm="1">
        <f t="array" ref="V1463">IF(SUMPRODUCT((Tableau13[NOM DE LA STRUCTURE]=Tableau13[[#This Row],[NOM DE LA STRUCTURE]])*Tableau13[MONTANT PROPOSE POUR L''ACTION])=0,"",SUMPRODUCT((Tableau13[NOM DE LA STRUCTURE]=Tableau13[[#This Row],[NOM DE LA STRUCTURE]])*Tableau13[MONTANT PROPOSE POUR L''ACTION]))</f>
        <v/>
      </c>
      <c r="W1463" s="79"/>
    </row>
    <row r="1464" spans="1:23" ht="33" hidden="1" customHeight="1" x14ac:dyDescent="0.25">
      <c r="A1464" s="13"/>
      <c r="B1464" s="84"/>
      <c r="C1464" s="1"/>
      <c r="D1464" s="36">
        <f>_xlfn.XLOOKUP(C1464,'Export Action'!$A$3:$A$1999,'Export Action'!$X$3:$X$1999)</f>
        <v>0</v>
      </c>
      <c r="E1464" s="1"/>
      <c r="F1464" s="1"/>
      <c r="G1464" s="68"/>
      <c r="H1464" s="71"/>
      <c r="I1464" s="71"/>
      <c r="J1464" s="1"/>
      <c r="K1464" s="1"/>
      <c r="L1464" s="1"/>
      <c r="M1464" s="5"/>
      <c r="N1464" s="5"/>
      <c r="O1464" s="5"/>
      <c r="P1464" s="31"/>
      <c r="Q1464" s="1"/>
      <c r="R1464" s="64" t="str">
        <f>IF(OR(_xlfn.XLOOKUP(C1464,'Export Action'!$A$3:$A$1999,'Export Action'!$AO$3:$AO$1999)="Communes ZRR./bassins de vie pop &gt; 50% ZRR",_xlfn.XLOOKUP(C1464,'Export Action'!$A$3:$A$1999,'Export Action'!$AO$3:$AO$1999)="Contrats de relance et de transition écologique (CRTE) rural"),"Oui","Non")</f>
        <v>Non</v>
      </c>
      <c r="S1464" s="73"/>
      <c r="T1464" s="74">
        <f t="shared" si="24"/>
        <v>79</v>
      </c>
      <c r="U1464" s="75"/>
      <c r="V1464" s="8" t="str" cm="1">
        <f t="array" ref="V1464">IF(SUMPRODUCT((Tableau13[NOM DE LA STRUCTURE]=Tableau13[[#This Row],[NOM DE LA STRUCTURE]])*Tableau13[MONTANT PROPOSE POUR L''ACTION])=0,"",SUMPRODUCT((Tableau13[NOM DE LA STRUCTURE]=Tableau13[[#This Row],[NOM DE LA STRUCTURE]])*Tableau13[MONTANT PROPOSE POUR L''ACTION]))</f>
        <v/>
      </c>
      <c r="W1464" s="79"/>
    </row>
    <row r="1465" spans="1:23" ht="33" hidden="1" customHeight="1" x14ac:dyDescent="0.25">
      <c r="A1465" s="13"/>
      <c r="B1465" s="84"/>
      <c r="C1465" s="1"/>
      <c r="D1465" s="36">
        <f>_xlfn.XLOOKUP(C1465,'Export Action'!$A$3:$A$1999,'Export Action'!$X$3:$X$1999)</f>
        <v>0</v>
      </c>
      <c r="E1465" s="1"/>
      <c r="F1465" s="1"/>
      <c r="G1465" s="68"/>
      <c r="H1465" s="71"/>
      <c r="I1465" s="71"/>
      <c r="J1465" s="1"/>
      <c r="K1465" s="1"/>
      <c r="L1465" s="1"/>
      <c r="M1465" s="5"/>
      <c r="N1465" s="5"/>
      <c r="O1465" s="5"/>
      <c r="P1465" s="31"/>
      <c r="Q1465" s="1"/>
      <c r="R1465" s="64" t="str">
        <f>IF(OR(_xlfn.XLOOKUP(C1465,'Export Action'!$A$3:$A$1999,'Export Action'!$AO$3:$AO$1999)="Communes ZRR./bassins de vie pop &gt; 50% ZRR",_xlfn.XLOOKUP(C1465,'Export Action'!$A$3:$A$1999,'Export Action'!$AO$3:$AO$1999)="Contrats de relance et de transition écologique (CRTE) rural"),"Oui","Non")</f>
        <v>Non</v>
      </c>
      <c r="S1465" s="73"/>
      <c r="T1465" s="74">
        <f t="shared" si="24"/>
        <v>79</v>
      </c>
      <c r="U1465" s="75"/>
      <c r="V1465" s="8" t="str" cm="1">
        <f t="array" ref="V1465">IF(SUMPRODUCT((Tableau13[NOM DE LA STRUCTURE]=Tableau13[[#This Row],[NOM DE LA STRUCTURE]])*Tableau13[MONTANT PROPOSE POUR L''ACTION])=0,"",SUMPRODUCT((Tableau13[NOM DE LA STRUCTURE]=Tableau13[[#This Row],[NOM DE LA STRUCTURE]])*Tableau13[MONTANT PROPOSE POUR L''ACTION]))</f>
        <v/>
      </c>
      <c r="W1465" s="79"/>
    </row>
    <row r="1466" spans="1:23" ht="33" hidden="1" customHeight="1" x14ac:dyDescent="0.25">
      <c r="A1466" s="13"/>
      <c r="B1466" s="84"/>
      <c r="C1466" s="1"/>
      <c r="D1466" s="36">
        <f>_xlfn.XLOOKUP(C1466,'Export Action'!$A$3:$A$1999,'Export Action'!$X$3:$X$1999)</f>
        <v>0</v>
      </c>
      <c r="E1466" s="1"/>
      <c r="F1466" s="1"/>
      <c r="G1466" s="68"/>
      <c r="H1466" s="71"/>
      <c r="I1466" s="71"/>
      <c r="J1466" s="1"/>
      <c r="K1466" s="1"/>
      <c r="L1466" s="1"/>
      <c r="M1466" s="5"/>
      <c r="N1466" s="5"/>
      <c r="O1466" s="5"/>
      <c r="P1466" s="31"/>
      <c r="Q1466" s="1"/>
      <c r="R1466" s="64" t="str">
        <f>IF(OR(_xlfn.XLOOKUP(C1466,'Export Action'!$A$3:$A$1999,'Export Action'!$AO$3:$AO$1999)="Communes ZRR./bassins de vie pop &gt; 50% ZRR",_xlfn.XLOOKUP(C1466,'Export Action'!$A$3:$A$1999,'Export Action'!$AO$3:$AO$1999)="Contrats de relance et de transition écologique (CRTE) rural"),"Oui","Non")</f>
        <v>Non</v>
      </c>
      <c r="S1466" s="73"/>
      <c r="T1466" s="74">
        <f t="shared" si="24"/>
        <v>79</v>
      </c>
      <c r="U1466" s="75"/>
      <c r="V1466" s="8" t="str" cm="1">
        <f t="array" ref="V1466">IF(SUMPRODUCT((Tableau13[NOM DE LA STRUCTURE]=Tableau13[[#This Row],[NOM DE LA STRUCTURE]])*Tableau13[MONTANT PROPOSE POUR L''ACTION])=0,"",SUMPRODUCT((Tableau13[NOM DE LA STRUCTURE]=Tableau13[[#This Row],[NOM DE LA STRUCTURE]])*Tableau13[MONTANT PROPOSE POUR L''ACTION]))</f>
        <v/>
      </c>
      <c r="W1466" s="79"/>
    </row>
    <row r="1467" spans="1:23" ht="33" hidden="1" customHeight="1" x14ac:dyDescent="0.25">
      <c r="A1467" s="13"/>
      <c r="B1467" s="84"/>
      <c r="C1467" s="1"/>
      <c r="D1467" s="36">
        <f>_xlfn.XLOOKUP(C1467,'Export Action'!$A$3:$A$1999,'Export Action'!$X$3:$X$1999)</f>
        <v>0</v>
      </c>
      <c r="E1467" s="1"/>
      <c r="F1467" s="1"/>
      <c r="G1467" s="68"/>
      <c r="H1467" s="71"/>
      <c r="I1467" s="71"/>
      <c r="J1467" s="1"/>
      <c r="K1467" s="1"/>
      <c r="L1467" s="1"/>
      <c r="M1467" s="5"/>
      <c r="N1467" s="5"/>
      <c r="O1467" s="5"/>
      <c r="P1467" s="31"/>
      <c r="Q1467" s="1"/>
      <c r="R1467" s="64" t="str">
        <f>IF(OR(_xlfn.XLOOKUP(C1467,'Export Action'!$A$3:$A$1999,'Export Action'!$AO$3:$AO$1999)="Communes ZRR./bassins de vie pop &gt; 50% ZRR",_xlfn.XLOOKUP(C1467,'Export Action'!$A$3:$A$1999,'Export Action'!$AO$3:$AO$1999)="Contrats de relance et de transition écologique (CRTE) rural"),"Oui","Non")</f>
        <v>Non</v>
      </c>
      <c r="S1467" s="73"/>
      <c r="T1467" s="74">
        <f t="shared" si="24"/>
        <v>79</v>
      </c>
      <c r="U1467" s="75"/>
      <c r="V1467" s="8" t="str" cm="1">
        <f t="array" ref="V1467">IF(SUMPRODUCT((Tableau13[NOM DE LA STRUCTURE]=Tableau13[[#This Row],[NOM DE LA STRUCTURE]])*Tableau13[MONTANT PROPOSE POUR L''ACTION])=0,"",SUMPRODUCT((Tableau13[NOM DE LA STRUCTURE]=Tableau13[[#This Row],[NOM DE LA STRUCTURE]])*Tableau13[MONTANT PROPOSE POUR L''ACTION]))</f>
        <v/>
      </c>
      <c r="W1467" s="79"/>
    </row>
    <row r="1468" spans="1:23" ht="33" hidden="1" customHeight="1" x14ac:dyDescent="0.25">
      <c r="A1468" s="13"/>
      <c r="B1468" s="84"/>
      <c r="C1468" s="1"/>
      <c r="D1468" s="36">
        <f>_xlfn.XLOOKUP(C1468,'Export Action'!$A$3:$A$1999,'Export Action'!$X$3:$X$1999)</f>
        <v>0</v>
      </c>
      <c r="E1468" s="1"/>
      <c r="F1468" s="1"/>
      <c r="G1468" s="68"/>
      <c r="H1468" s="71"/>
      <c r="I1468" s="71"/>
      <c r="J1468" s="1"/>
      <c r="K1468" s="1"/>
      <c r="L1468" s="1"/>
      <c r="M1468" s="5"/>
      <c r="N1468" s="5"/>
      <c r="O1468" s="5"/>
      <c r="P1468" s="31"/>
      <c r="Q1468" s="1"/>
      <c r="R1468" s="64" t="str">
        <f>IF(OR(_xlfn.XLOOKUP(C1468,'Export Action'!$A$3:$A$1999,'Export Action'!$AO$3:$AO$1999)="Communes ZRR./bassins de vie pop &gt; 50% ZRR",_xlfn.XLOOKUP(C1468,'Export Action'!$A$3:$A$1999,'Export Action'!$AO$3:$AO$1999)="Contrats de relance et de transition écologique (CRTE) rural"),"Oui","Non")</f>
        <v>Non</v>
      </c>
      <c r="S1468" s="73"/>
      <c r="T1468" s="74">
        <f t="shared" si="24"/>
        <v>79</v>
      </c>
      <c r="U1468" s="75"/>
      <c r="V1468" s="8" t="str" cm="1">
        <f t="array" ref="V1468">IF(SUMPRODUCT((Tableau13[NOM DE LA STRUCTURE]=Tableau13[[#This Row],[NOM DE LA STRUCTURE]])*Tableau13[MONTANT PROPOSE POUR L''ACTION])=0,"",SUMPRODUCT((Tableau13[NOM DE LA STRUCTURE]=Tableau13[[#This Row],[NOM DE LA STRUCTURE]])*Tableau13[MONTANT PROPOSE POUR L''ACTION]))</f>
        <v/>
      </c>
      <c r="W1468" s="79"/>
    </row>
    <row r="1469" spans="1:23" ht="33" hidden="1" customHeight="1" x14ac:dyDescent="0.25">
      <c r="A1469" s="13"/>
      <c r="B1469" s="84"/>
      <c r="C1469" s="1"/>
      <c r="D1469" s="36">
        <f>_xlfn.XLOOKUP(C1469,'Export Action'!$A$3:$A$1999,'Export Action'!$X$3:$X$1999)</f>
        <v>0</v>
      </c>
      <c r="E1469" s="1"/>
      <c r="F1469" s="1"/>
      <c r="G1469" s="68"/>
      <c r="H1469" s="71"/>
      <c r="I1469" s="71"/>
      <c r="J1469" s="1"/>
      <c r="K1469" s="1"/>
      <c r="L1469" s="1"/>
      <c r="M1469" s="5"/>
      <c r="N1469" s="5"/>
      <c r="O1469" s="5"/>
      <c r="P1469" s="31"/>
      <c r="Q1469" s="1"/>
      <c r="R1469" s="64" t="str">
        <f>IF(OR(_xlfn.XLOOKUP(C1469,'Export Action'!$A$3:$A$1999,'Export Action'!$AO$3:$AO$1999)="Communes ZRR./bassins de vie pop &gt; 50% ZRR",_xlfn.XLOOKUP(C1469,'Export Action'!$A$3:$A$1999,'Export Action'!$AO$3:$AO$1999)="Contrats de relance et de transition écologique (CRTE) rural"),"Oui","Non")</f>
        <v>Non</v>
      </c>
      <c r="S1469" s="73"/>
      <c r="T1469" s="74">
        <f t="shared" si="24"/>
        <v>79</v>
      </c>
      <c r="U1469" s="75"/>
      <c r="V1469" s="8" t="str" cm="1">
        <f t="array" ref="V1469">IF(SUMPRODUCT((Tableau13[NOM DE LA STRUCTURE]=Tableau13[[#This Row],[NOM DE LA STRUCTURE]])*Tableau13[MONTANT PROPOSE POUR L''ACTION])=0,"",SUMPRODUCT((Tableau13[NOM DE LA STRUCTURE]=Tableau13[[#This Row],[NOM DE LA STRUCTURE]])*Tableau13[MONTANT PROPOSE POUR L''ACTION]))</f>
        <v/>
      </c>
      <c r="W1469" s="79"/>
    </row>
    <row r="1470" spans="1:23" ht="33" hidden="1" customHeight="1" x14ac:dyDescent="0.25">
      <c r="A1470" s="13"/>
      <c r="B1470" s="84"/>
      <c r="C1470" s="1"/>
      <c r="D1470" s="36">
        <f>_xlfn.XLOOKUP(C1470,'Export Action'!$A$3:$A$1999,'Export Action'!$X$3:$X$1999)</f>
        <v>0</v>
      </c>
      <c r="E1470" s="1"/>
      <c r="F1470" s="1"/>
      <c r="G1470" s="68"/>
      <c r="H1470" s="71"/>
      <c r="I1470" s="71"/>
      <c r="J1470" s="1"/>
      <c r="K1470" s="1"/>
      <c r="L1470" s="1"/>
      <c r="M1470" s="5"/>
      <c r="N1470" s="5"/>
      <c r="O1470" s="5"/>
      <c r="P1470" s="31"/>
      <c r="Q1470" s="1"/>
      <c r="R1470" s="64" t="str">
        <f>IF(OR(_xlfn.XLOOKUP(C1470,'Export Action'!$A$3:$A$1999,'Export Action'!$AO$3:$AO$1999)="Communes ZRR./bassins de vie pop &gt; 50% ZRR",_xlfn.XLOOKUP(C1470,'Export Action'!$A$3:$A$1999,'Export Action'!$AO$3:$AO$1999)="Contrats de relance et de transition écologique (CRTE) rural"),"Oui","Non")</f>
        <v>Non</v>
      </c>
      <c r="S1470" s="73"/>
      <c r="T1470" s="74">
        <f t="shared" si="24"/>
        <v>79</v>
      </c>
      <c r="U1470" s="75"/>
      <c r="V1470" s="8" t="str" cm="1">
        <f t="array" ref="V1470">IF(SUMPRODUCT((Tableau13[NOM DE LA STRUCTURE]=Tableau13[[#This Row],[NOM DE LA STRUCTURE]])*Tableau13[MONTANT PROPOSE POUR L''ACTION])=0,"",SUMPRODUCT((Tableau13[NOM DE LA STRUCTURE]=Tableau13[[#This Row],[NOM DE LA STRUCTURE]])*Tableau13[MONTANT PROPOSE POUR L''ACTION]))</f>
        <v/>
      </c>
      <c r="W1470" s="79"/>
    </row>
    <row r="1471" spans="1:23" ht="33" hidden="1" customHeight="1" x14ac:dyDescent="0.25">
      <c r="A1471" s="13"/>
      <c r="B1471" s="84"/>
      <c r="C1471" s="1"/>
      <c r="D1471" s="36">
        <f>_xlfn.XLOOKUP(C1471,'Export Action'!$A$3:$A$1999,'Export Action'!$X$3:$X$1999)</f>
        <v>0</v>
      </c>
      <c r="E1471" s="1"/>
      <c r="F1471" s="1"/>
      <c r="G1471" s="68"/>
      <c r="H1471" s="71"/>
      <c r="I1471" s="71"/>
      <c r="J1471" s="1"/>
      <c r="K1471" s="1"/>
      <c r="L1471" s="1"/>
      <c r="M1471" s="5"/>
      <c r="N1471" s="5"/>
      <c r="O1471" s="5"/>
      <c r="P1471" s="31"/>
      <c r="Q1471" s="1"/>
      <c r="R1471" s="64" t="str">
        <f>IF(OR(_xlfn.XLOOKUP(C1471,'Export Action'!$A$3:$A$1999,'Export Action'!$AO$3:$AO$1999)="Communes ZRR./bassins de vie pop &gt; 50% ZRR",_xlfn.XLOOKUP(C1471,'Export Action'!$A$3:$A$1999,'Export Action'!$AO$3:$AO$1999)="Contrats de relance et de transition écologique (CRTE) rural"),"Oui","Non")</f>
        <v>Non</v>
      </c>
      <c r="S1471" s="73"/>
      <c r="T1471" s="74">
        <f t="shared" si="24"/>
        <v>79</v>
      </c>
      <c r="U1471" s="75"/>
      <c r="V1471" s="8" t="str" cm="1">
        <f t="array" ref="V1471">IF(SUMPRODUCT((Tableau13[NOM DE LA STRUCTURE]=Tableau13[[#This Row],[NOM DE LA STRUCTURE]])*Tableau13[MONTANT PROPOSE POUR L''ACTION])=0,"",SUMPRODUCT((Tableau13[NOM DE LA STRUCTURE]=Tableau13[[#This Row],[NOM DE LA STRUCTURE]])*Tableau13[MONTANT PROPOSE POUR L''ACTION]))</f>
        <v/>
      </c>
      <c r="W1471" s="79"/>
    </row>
    <row r="1472" spans="1:23" ht="33" hidden="1" customHeight="1" x14ac:dyDescent="0.25">
      <c r="A1472" s="13"/>
      <c r="B1472" s="84"/>
      <c r="C1472" s="1"/>
      <c r="D1472" s="36">
        <f>_xlfn.XLOOKUP(C1472,'Export Action'!$A$3:$A$1999,'Export Action'!$X$3:$X$1999)</f>
        <v>0</v>
      </c>
      <c r="E1472" s="1"/>
      <c r="F1472" s="1"/>
      <c r="G1472" s="68"/>
      <c r="H1472" s="71"/>
      <c r="I1472" s="71"/>
      <c r="J1472" s="1"/>
      <c r="K1472" s="1"/>
      <c r="L1472" s="1"/>
      <c r="M1472" s="5"/>
      <c r="N1472" s="5"/>
      <c r="O1472" s="5"/>
      <c r="P1472" s="31"/>
      <c r="Q1472" s="1"/>
      <c r="R1472" s="64" t="str">
        <f>IF(OR(_xlfn.XLOOKUP(C1472,'Export Action'!$A$3:$A$1999,'Export Action'!$AO$3:$AO$1999)="Communes ZRR./bassins de vie pop &gt; 50% ZRR",_xlfn.XLOOKUP(C1472,'Export Action'!$A$3:$A$1999,'Export Action'!$AO$3:$AO$1999)="Contrats de relance et de transition écologique (CRTE) rural"),"Oui","Non")</f>
        <v>Non</v>
      </c>
      <c r="S1472" s="73"/>
      <c r="T1472" s="74">
        <f t="shared" si="24"/>
        <v>79</v>
      </c>
      <c r="U1472" s="75"/>
      <c r="V1472" s="8" t="str" cm="1">
        <f t="array" ref="V1472">IF(SUMPRODUCT((Tableau13[NOM DE LA STRUCTURE]=Tableau13[[#This Row],[NOM DE LA STRUCTURE]])*Tableau13[MONTANT PROPOSE POUR L''ACTION])=0,"",SUMPRODUCT((Tableau13[NOM DE LA STRUCTURE]=Tableau13[[#This Row],[NOM DE LA STRUCTURE]])*Tableau13[MONTANT PROPOSE POUR L''ACTION]))</f>
        <v/>
      </c>
      <c r="W1472" s="79"/>
    </row>
    <row r="1473" spans="1:23" ht="33" hidden="1" customHeight="1" x14ac:dyDescent="0.25">
      <c r="A1473" s="13"/>
      <c r="B1473" s="84"/>
      <c r="C1473" s="1"/>
      <c r="D1473" s="36">
        <f>_xlfn.XLOOKUP(C1473,'Export Action'!$A$3:$A$1999,'Export Action'!$X$3:$X$1999)</f>
        <v>0</v>
      </c>
      <c r="E1473" s="1"/>
      <c r="F1473" s="1"/>
      <c r="G1473" s="68"/>
      <c r="H1473" s="71"/>
      <c r="I1473" s="71"/>
      <c r="J1473" s="1"/>
      <c r="K1473" s="1"/>
      <c r="L1473" s="1"/>
      <c r="M1473" s="5"/>
      <c r="N1473" s="5"/>
      <c r="O1473" s="5"/>
      <c r="P1473" s="31"/>
      <c r="Q1473" s="1"/>
      <c r="R1473" s="64" t="str">
        <f>IF(OR(_xlfn.XLOOKUP(C1473,'Export Action'!$A$3:$A$1999,'Export Action'!$AO$3:$AO$1999)="Communes ZRR./bassins de vie pop &gt; 50% ZRR",_xlfn.XLOOKUP(C1473,'Export Action'!$A$3:$A$1999,'Export Action'!$AO$3:$AO$1999)="Contrats de relance et de transition écologique (CRTE) rural"),"Oui","Non")</f>
        <v>Non</v>
      </c>
      <c r="S1473" s="73"/>
      <c r="T1473" s="74">
        <f t="shared" si="24"/>
        <v>79</v>
      </c>
      <c r="U1473" s="75"/>
      <c r="V1473" s="8" t="str" cm="1">
        <f t="array" ref="V1473">IF(SUMPRODUCT((Tableau13[NOM DE LA STRUCTURE]=Tableau13[[#This Row],[NOM DE LA STRUCTURE]])*Tableau13[MONTANT PROPOSE POUR L''ACTION])=0,"",SUMPRODUCT((Tableau13[NOM DE LA STRUCTURE]=Tableau13[[#This Row],[NOM DE LA STRUCTURE]])*Tableau13[MONTANT PROPOSE POUR L''ACTION]))</f>
        <v/>
      </c>
      <c r="W1473" s="79"/>
    </row>
    <row r="1474" spans="1:23" ht="33" hidden="1" customHeight="1" x14ac:dyDescent="0.25">
      <c r="A1474" s="13"/>
      <c r="B1474" s="84"/>
      <c r="C1474" s="1"/>
      <c r="D1474" s="36">
        <f>_xlfn.XLOOKUP(C1474,'Export Action'!$A$3:$A$1999,'Export Action'!$X$3:$X$1999)</f>
        <v>0</v>
      </c>
      <c r="E1474" s="1"/>
      <c r="F1474" s="1"/>
      <c r="G1474" s="68"/>
      <c r="H1474" s="71"/>
      <c r="I1474" s="71"/>
      <c r="J1474" s="1"/>
      <c r="K1474" s="1"/>
      <c r="L1474" s="1"/>
      <c r="M1474" s="5"/>
      <c r="N1474" s="5"/>
      <c r="O1474" s="5"/>
      <c r="P1474" s="31"/>
      <c r="Q1474" s="1"/>
      <c r="R1474" s="64" t="str">
        <f>IF(OR(_xlfn.XLOOKUP(C1474,'Export Action'!$A$3:$A$1999,'Export Action'!$AO$3:$AO$1999)="Communes ZRR./bassins de vie pop &gt; 50% ZRR",_xlfn.XLOOKUP(C1474,'Export Action'!$A$3:$A$1999,'Export Action'!$AO$3:$AO$1999)="Contrats de relance et de transition écologique (CRTE) rural"),"Oui","Non")</f>
        <v>Non</v>
      </c>
      <c r="S1474" s="73"/>
      <c r="T1474" s="74">
        <f t="shared" si="24"/>
        <v>79</v>
      </c>
      <c r="U1474" s="75"/>
      <c r="V1474" s="8" t="str" cm="1">
        <f t="array" ref="V1474">IF(SUMPRODUCT((Tableau13[NOM DE LA STRUCTURE]=Tableau13[[#This Row],[NOM DE LA STRUCTURE]])*Tableau13[MONTANT PROPOSE POUR L''ACTION])=0,"",SUMPRODUCT((Tableau13[NOM DE LA STRUCTURE]=Tableau13[[#This Row],[NOM DE LA STRUCTURE]])*Tableau13[MONTANT PROPOSE POUR L''ACTION]))</f>
        <v/>
      </c>
      <c r="W1474" s="79"/>
    </row>
    <row r="1475" spans="1:23" ht="33" hidden="1" customHeight="1" x14ac:dyDescent="0.25">
      <c r="A1475" s="13"/>
      <c r="B1475" s="84"/>
      <c r="C1475" s="1"/>
      <c r="D1475" s="36">
        <f>_xlfn.XLOOKUP(C1475,'Export Action'!$A$3:$A$1999,'Export Action'!$X$3:$X$1999)</f>
        <v>0</v>
      </c>
      <c r="E1475" s="1"/>
      <c r="F1475" s="1"/>
      <c r="G1475" s="68"/>
      <c r="H1475" s="71"/>
      <c r="I1475" s="71"/>
      <c r="J1475" s="1"/>
      <c r="K1475" s="1"/>
      <c r="L1475" s="1"/>
      <c r="M1475" s="5"/>
      <c r="N1475" s="5"/>
      <c r="O1475" s="5"/>
      <c r="P1475" s="31"/>
      <c r="Q1475" s="1"/>
      <c r="R1475" s="64" t="str">
        <f>IF(OR(_xlfn.XLOOKUP(C1475,'Export Action'!$A$3:$A$1999,'Export Action'!$AO$3:$AO$1999)="Communes ZRR./bassins de vie pop &gt; 50% ZRR",_xlfn.XLOOKUP(C1475,'Export Action'!$A$3:$A$1999,'Export Action'!$AO$3:$AO$1999)="Contrats de relance et de transition écologique (CRTE) rural"),"Oui","Non")</f>
        <v>Non</v>
      </c>
      <c r="S1475" s="73"/>
      <c r="T1475" s="74">
        <f t="shared" si="24"/>
        <v>79</v>
      </c>
      <c r="U1475" s="75"/>
      <c r="V1475" s="8" t="str" cm="1">
        <f t="array" ref="V1475">IF(SUMPRODUCT((Tableau13[NOM DE LA STRUCTURE]=Tableau13[[#This Row],[NOM DE LA STRUCTURE]])*Tableau13[MONTANT PROPOSE POUR L''ACTION])=0,"",SUMPRODUCT((Tableau13[NOM DE LA STRUCTURE]=Tableau13[[#This Row],[NOM DE LA STRUCTURE]])*Tableau13[MONTANT PROPOSE POUR L''ACTION]))</f>
        <v/>
      </c>
      <c r="W1475" s="79"/>
    </row>
    <row r="1476" spans="1:23" ht="33" hidden="1" customHeight="1" x14ac:dyDescent="0.25">
      <c r="A1476" s="13"/>
      <c r="B1476" s="84"/>
      <c r="C1476" s="1"/>
      <c r="D1476" s="36">
        <f>_xlfn.XLOOKUP(C1476,'Export Action'!$A$3:$A$1999,'Export Action'!$X$3:$X$1999)</f>
        <v>0</v>
      </c>
      <c r="E1476" s="1"/>
      <c r="F1476" s="1"/>
      <c r="G1476" s="68"/>
      <c r="H1476" s="71"/>
      <c r="I1476" s="71"/>
      <c r="J1476" s="1"/>
      <c r="K1476" s="1"/>
      <c r="L1476" s="1"/>
      <c r="M1476" s="5"/>
      <c r="N1476" s="5"/>
      <c r="O1476" s="5"/>
      <c r="P1476" s="31"/>
      <c r="Q1476" s="1"/>
      <c r="R1476" s="64" t="str">
        <f>IF(OR(_xlfn.XLOOKUP(C1476,'Export Action'!$A$3:$A$1999,'Export Action'!$AO$3:$AO$1999)="Communes ZRR./bassins de vie pop &gt; 50% ZRR",_xlfn.XLOOKUP(C1476,'Export Action'!$A$3:$A$1999,'Export Action'!$AO$3:$AO$1999)="Contrats de relance et de transition écologique (CRTE) rural"),"Oui","Non")</f>
        <v>Non</v>
      </c>
      <c r="S1476" s="73"/>
      <c r="T1476" s="74">
        <f t="shared" si="24"/>
        <v>79</v>
      </c>
      <c r="U1476" s="75"/>
      <c r="V1476" s="8" t="str" cm="1">
        <f t="array" ref="V1476">IF(SUMPRODUCT((Tableau13[NOM DE LA STRUCTURE]=Tableau13[[#This Row],[NOM DE LA STRUCTURE]])*Tableau13[MONTANT PROPOSE POUR L''ACTION])=0,"",SUMPRODUCT((Tableau13[NOM DE LA STRUCTURE]=Tableau13[[#This Row],[NOM DE LA STRUCTURE]])*Tableau13[MONTANT PROPOSE POUR L''ACTION]))</f>
        <v/>
      </c>
      <c r="W1476" s="79"/>
    </row>
    <row r="1477" spans="1:23" ht="33" hidden="1" customHeight="1" x14ac:dyDescent="0.25">
      <c r="A1477" s="13"/>
      <c r="B1477" s="84"/>
      <c r="C1477" s="1"/>
      <c r="D1477" s="36">
        <f>_xlfn.XLOOKUP(C1477,'Export Action'!$A$3:$A$1999,'Export Action'!$X$3:$X$1999)</f>
        <v>0</v>
      </c>
      <c r="E1477" s="1"/>
      <c r="F1477" s="1"/>
      <c r="G1477" s="68"/>
      <c r="H1477" s="71"/>
      <c r="I1477" s="71"/>
      <c r="J1477" s="1"/>
      <c r="K1477" s="1"/>
      <c r="L1477" s="1"/>
      <c r="M1477" s="5"/>
      <c r="N1477" s="5"/>
      <c r="O1477" s="5"/>
      <c r="P1477" s="31"/>
      <c r="Q1477" s="1"/>
      <c r="R1477" s="64" t="str">
        <f>IF(OR(_xlfn.XLOOKUP(C1477,'Export Action'!$A$3:$A$1999,'Export Action'!$AO$3:$AO$1999)="Communes ZRR./bassins de vie pop &gt; 50% ZRR",_xlfn.XLOOKUP(C1477,'Export Action'!$A$3:$A$1999,'Export Action'!$AO$3:$AO$1999)="Contrats de relance et de transition écologique (CRTE) rural"),"Oui","Non")</f>
        <v>Non</v>
      </c>
      <c r="S1477" s="73"/>
      <c r="T1477" s="74">
        <f t="shared" si="24"/>
        <v>79</v>
      </c>
      <c r="U1477" s="75"/>
      <c r="V1477" s="8" t="str" cm="1">
        <f t="array" ref="V1477">IF(SUMPRODUCT((Tableau13[NOM DE LA STRUCTURE]=Tableau13[[#This Row],[NOM DE LA STRUCTURE]])*Tableau13[MONTANT PROPOSE POUR L''ACTION])=0,"",SUMPRODUCT((Tableau13[NOM DE LA STRUCTURE]=Tableau13[[#This Row],[NOM DE LA STRUCTURE]])*Tableau13[MONTANT PROPOSE POUR L''ACTION]))</f>
        <v/>
      </c>
      <c r="W1477" s="79"/>
    </row>
    <row r="1478" spans="1:23" ht="33" hidden="1" customHeight="1" x14ac:dyDescent="0.25">
      <c r="A1478" s="13"/>
      <c r="B1478" s="84"/>
      <c r="C1478" s="1"/>
      <c r="D1478" s="36">
        <f>_xlfn.XLOOKUP(C1478,'Export Action'!$A$3:$A$1999,'Export Action'!$X$3:$X$1999)</f>
        <v>0</v>
      </c>
      <c r="E1478" s="1"/>
      <c r="F1478" s="1"/>
      <c r="G1478" s="68"/>
      <c r="H1478" s="71"/>
      <c r="I1478" s="71"/>
      <c r="J1478" s="1"/>
      <c r="K1478" s="1"/>
      <c r="L1478" s="1"/>
      <c r="M1478" s="5"/>
      <c r="N1478" s="5"/>
      <c r="O1478" s="5"/>
      <c r="P1478" s="31"/>
      <c r="Q1478" s="1"/>
      <c r="R1478" s="64" t="str">
        <f>IF(OR(_xlfn.XLOOKUP(C1478,'Export Action'!$A$3:$A$1999,'Export Action'!$AO$3:$AO$1999)="Communes ZRR./bassins de vie pop &gt; 50% ZRR",_xlfn.XLOOKUP(C1478,'Export Action'!$A$3:$A$1999,'Export Action'!$AO$3:$AO$1999)="Contrats de relance et de transition écologique (CRTE) rural"),"Oui","Non")</f>
        <v>Non</v>
      </c>
      <c r="S1478" s="73"/>
      <c r="T1478" s="74">
        <f t="shared" si="24"/>
        <v>79</v>
      </c>
      <c r="U1478" s="75"/>
      <c r="V1478" s="8" t="str" cm="1">
        <f t="array" ref="V1478">IF(SUMPRODUCT((Tableau13[NOM DE LA STRUCTURE]=Tableau13[[#This Row],[NOM DE LA STRUCTURE]])*Tableau13[MONTANT PROPOSE POUR L''ACTION])=0,"",SUMPRODUCT((Tableau13[NOM DE LA STRUCTURE]=Tableau13[[#This Row],[NOM DE LA STRUCTURE]])*Tableau13[MONTANT PROPOSE POUR L''ACTION]))</f>
        <v/>
      </c>
      <c r="W1478" s="79"/>
    </row>
    <row r="1479" spans="1:23" ht="33" hidden="1" customHeight="1" x14ac:dyDescent="0.25">
      <c r="A1479" s="13"/>
      <c r="B1479" s="84"/>
      <c r="C1479" s="1"/>
      <c r="D1479" s="36">
        <f>_xlfn.XLOOKUP(C1479,'Export Action'!$A$3:$A$1999,'Export Action'!$X$3:$X$1999)</f>
        <v>0</v>
      </c>
      <c r="E1479" s="1"/>
      <c r="F1479" s="1"/>
      <c r="G1479" s="68"/>
      <c r="H1479" s="71"/>
      <c r="I1479" s="71"/>
      <c r="J1479" s="1"/>
      <c r="K1479" s="1"/>
      <c r="L1479" s="1"/>
      <c r="M1479" s="5"/>
      <c r="N1479" s="5"/>
      <c r="O1479" s="5"/>
      <c r="P1479" s="31"/>
      <c r="Q1479" s="1"/>
      <c r="R1479" s="64" t="str">
        <f>IF(OR(_xlfn.XLOOKUP(C1479,'Export Action'!$A$3:$A$1999,'Export Action'!$AO$3:$AO$1999)="Communes ZRR./bassins de vie pop &gt; 50% ZRR",_xlfn.XLOOKUP(C1479,'Export Action'!$A$3:$A$1999,'Export Action'!$AO$3:$AO$1999)="Contrats de relance et de transition écologique (CRTE) rural"),"Oui","Non")</f>
        <v>Non</v>
      </c>
      <c r="S1479" s="73"/>
      <c r="T1479" s="74">
        <f t="shared" si="24"/>
        <v>79</v>
      </c>
      <c r="U1479" s="75"/>
      <c r="V1479" s="8" t="str" cm="1">
        <f t="array" ref="V1479">IF(SUMPRODUCT((Tableau13[NOM DE LA STRUCTURE]=Tableau13[[#This Row],[NOM DE LA STRUCTURE]])*Tableau13[MONTANT PROPOSE POUR L''ACTION])=0,"",SUMPRODUCT((Tableau13[NOM DE LA STRUCTURE]=Tableau13[[#This Row],[NOM DE LA STRUCTURE]])*Tableau13[MONTANT PROPOSE POUR L''ACTION]))</f>
        <v/>
      </c>
      <c r="W1479" s="79"/>
    </row>
    <row r="1480" spans="1:23" ht="33" hidden="1" customHeight="1" x14ac:dyDescent="0.25">
      <c r="A1480" s="13"/>
      <c r="B1480" s="84"/>
      <c r="C1480" s="1"/>
      <c r="D1480" s="36">
        <f>_xlfn.XLOOKUP(C1480,'Export Action'!$A$3:$A$1999,'Export Action'!$X$3:$X$1999)</f>
        <v>0</v>
      </c>
      <c r="E1480" s="1"/>
      <c r="F1480" s="1"/>
      <c r="G1480" s="68"/>
      <c r="H1480" s="71"/>
      <c r="I1480" s="71"/>
      <c r="J1480" s="1"/>
      <c r="K1480" s="1"/>
      <c r="L1480" s="1"/>
      <c r="M1480" s="5"/>
      <c r="N1480" s="5"/>
      <c r="O1480" s="5"/>
      <c r="P1480" s="31"/>
      <c r="Q1480" s="1"/>
      <c r="R1480" s="64" t="str">
        <f>IF(OR(_xlfn.XLOOKUP(C1480,'Export Action'!$A$3:$A$1999,'Export Action'!$AO$3:$AO$1999)="Communes ZRR./bassins de vie pop &gt; 50% ZRR",_xlfn.XLOOKUP(C1480,'Export Action'!$A$3:$A$1999,'Export Action'!$AO$3:$AO$1999)="Contrats de relance et de transition écologique (CRTE) rural"),"Oui","Non")</f>
        <v>Non</v>
      </c>
      <c r="S1480" s="73"/>
      <c r="T1480" s="74">
        <f t="shared" si="24"/>
        <v>79</v>
      </c>
      <c r="U1480" s="75"/>
      <c r="V1480" s="8" t="str" cm="1">
        <f t="array" ref="V1480">IF(SUMPRODUCT((Tableau13[NOM DE LA STRUCTURE]=Tableau13[[#This Row],[NOM DE LA STRUCTURE]])*Tableau13[MONTANT PROPOSE POUR L''ACTION])=0,"",SUMPRODUCT((Tableau13[NOM DE LA STRUCTURE]=Tableau13[[#This Row],[NOM DE LA STRUCTURE]])*Tableau13[MONTANT PROPOSE POUR L''ACTION]))</f>
        <v/>
      </c>
      <c r="W1480" s="79"/>
    </row>
    <row r="1481" spans="1:23" ht="33" hidden="1" customHeight="1" x14ac:dyDescent="0.25">
      <c r="A1481" s="13"/>
      <c r="B1481" s="84"/>
      <c r="C1481" s="1"/>
      <c r="D1481" s="36">
        <f>_xlfn.XLOOKUP(C1481,'Export Action'!$A$3:$A$1999,'Export Action'!$X$3:$X$1999)</f>
        <v>0</v>
      </c>
      <c r="E1481" s="1"/>
      <c r="F1481" s="1"/>
      <c r="G1481" s="68"/>
      <c r="H1481" s="71"/>
      <c r="I1481" s="71"/>
      <c r="J1481" s="1"/>
      <c r="K1481" s="1"/>
      <c r="L1481" s="1"/>
      <c r="M1481" s="5"/>
      <c r="N1481" s="5"/>
      <c r="O1481" s="5"/>
      <c r="P1481" s="31"/>
      <c r="Q1481" s="1"/>
      <c r="R1481" s="64" t="str">
        <f>IF(OR(_xlfn.XLOOKUP(C1481,'Export Action'!$A$3:$A$1999,'Export Action'!$AO$3:$AO$1999)="Communes ZRR./bassins de vie pop &gt; 50% ZRR",_xlfn.XLOOKUP(C1481,'Export Action'!$A$3:$A$1999,'Export Action'!$AO$3:$AO$1999)="Contrats de relance et de transition écologique (CRTE) rural"),"Oui","Non")</f>
        <v>Non</v>
      </c>
      <c r="S1481" s="73"/>
      <c r="T1481" s="74">
        <f t="shared" si="24"/>
        <v>79</v>
      </c>
      <c r="U1481" s="75"/>
      <c r="V1481" s="8" t="str" cm="1">
        <f t="array" ref="V1481">IF(SUMPRODUCT((Tableau13[NOM DE LA STRUCTURE]=Tableau13[[#This Row],[NOM DE LA STRUCTURE]])*Tableau13[MONTANT PROPOSE POUR L''ACTION])=0,"",SUMPRODUCT((Tableau13[NOM DE LA STRUCTURE]=Tableau13[[#This Row],[NOM DE LA STRUCTURE]])*Tableau13[MONTANT PROPOSE POUR L''ACTION]))</f>
        <v/>
      </c>
      <c r="W1481" s="79"/>
    </row>
    <row r="1482" spans="1:23" ht="33" hidden="1" customHeight="1" x14ac:dyDescent="0.25">
      <c r="A1482" s="13"/>
      <c r="B1482" s="84"/>
      <c r="C1482" s="1"/>
      <c r="D1482" s="36">
        <f>_xlfn.XLOOKUP(C1482,'Export Action'!$A$3:$A$1999,'Export Action'!$X$3:$X$1999)</f>
        <v>0</v>
      </c>
      <c r="E1482" s="1"/>
      <c r="F1482" s="1"/>
      <c r="G1482" s="68"/>
      <c r="H1482" s="71"/>
      <c r="I1482" s="71"/>
      <c r="J1482" s="1"/>
      <c r="K1482" s="1"/>
      <c r="L1482" s="1"/>
      <c r="M1482" s="5"/>
      <c r="N1482" s="5"/>
      <c r="O1482" s="5"/>
      <c r="P1482" s="31"/>
      <c r="Q1482" s="1"/>
      <c r="R1482" s="64" t="str">
        <f>IF(OR(_xlfn.XLOOKUP(C1482,'Export Action'!$A$3:$A$1999,'Export Action'!$AO$3:$AO$1999)="Communes ZRR./bassins de vie pop &gt; 50% ZRR",_xlfn.XLOOKUP(C1482,'Export Action'!$A$3:$A$1999,'Export Action'!$AO$3:$AO$1999)="Contrats de relance et de transition écologique (CRTE) rural"),"Oui","Non")</f>
        <v>Non</v>
      </c>
      <c r="S1482" s="73"/>
      <c r="T1482" s="74">
        <f t="shared" si="24"/>
        <v>79</v>
      </c>
      <c r="U1482" s="75"/>
      <c r="V1482" s="8" t="str" cm="1">
        <f t="array" ref="V1482">IF(SUMPRODUCT((Tableau13[NOM DE LA STRUCTURE]=Tableau13[[#This Row],[NOM DE LA STRUCTURE]])*Tableau13[MONTANT PROPOSE POUR L''ACTION])=0,"",SUMPRODUCT((Tableau13[NOM DE LA STRUCTURE]=Tableau13[[#This Row],[NOM DE LA STRUCTURE]])*Tableau13[MONTANT PROPOSE POUR L''ACTION]))</f>
        <v/>
      </c>
      <c r="W1482" s="79"/>
    </row>
    <row r="1483" spans="1:23" ht="33" hidden="1" customHeight="1" x14ac:dyDescent="0.25">
      <c r="A1483" s="13"/>
      <c r="B1483" s="84"/>
      <c r="C1483" s="1"/>
      <c r="D1483" s="36">
        <f>_xlfn.XLOOKUP(C1483,'Export Action'!$A$3:$A$1999,'Export Action'!$X$3:$X$1999)</f>
        <v>0</v>
      </c>
      <c r="E1483" s="1"/>
      <c r="F1483" s="1"/>
      <c r="G1483" s="68"/>
      <c r="H1483" s="71"/>
      <c r="I1483" s="71"/>
      <c r="J1483" s="1"/>
      <c r="K1483" s="1"/>
      <c r="L1483" s="1"/>
      <c r="M1483" s="5"/>
      <c r="N1483" s="5"/>
      <c r="O1483" s="5"/>
      <c r="P1483" s="31"/>
      <c r="Q1483" s="1"/>
      <c r="R1483" s="64" t="str">
        <f>IF(OR(_xlfn.XLOOKUP(C1483,'Export Action'!$A$3:$A$1999,'Export Action'!$AO$3:$AO$1999)="Communes ZRR./bassins de vie pop &gt; 50% ZRR",_xlfn.XLOOKUP(C1483,'Export Action'!$A$3:$A$1999,'Export Action'!$AO$3:$AO$1999)="Contrats de relance et de transition écologique (CRTE) rural"),"Oui","Non")</f>
        <v>Non</v>
      </c>
      <c r="S1483" s="73"/>
      <c r="T1483" s="74">
        <f t="shared" si="24"/>
        <v>79</v>
      </c>
      <c r="U1483" s="75"/>
      <c r="V1483" s="8" t="str" cm="1">
        <f t="array" ref="V1483">IF(SUMPRODUCT((Tableau13[NOM DE LA STRUCTURE]=Tableau13[[#This Row],[NOM DE LA STRUCTURE]])*Tableau13[MONTANT PROPOSE POUR L''ACTION])=0,"",SUMPRODUCT((Tableau13[NOM DE LA STRUCTURE]=Tableau13[[#This Row],[NOM DE LA STRUCTURE]])*Tableau13[MONTANT PROPOSE POUR L''ACTION]))</f>
        <v/>
      </c>
      <c r="W1483" s="79"/>
    </row>
    <row r="1484" spans="1:23" ht="33" hidden="1" customHeight="1" x14ac:dyDescent="0.25">
      <c r="A1484" s="13"/>
      <c r="B1484" s="84"/>
      <c r="C1484" s="1"/>
      <c r="D1484" s="36">
        <f>_xlfn.XLOOKUP(C1484,'Export Action'!$A$3:$A$1999,'Export Action'!$X$3:$X$1999)</f>
        <v>0</v>
      </c>
      <c r="E1484" s="1"/>
      <c r="F1484" s="1"/>
      <c r="G1484" s="68"/>
      <c r="H1484" s="71"/>
      <c r="I1484" s="71"/>
      <c r="J1484" s="1"/>
      <c r="K1484" s="1"/>
      <c r="L1484" s="1"/>
      <c r="M1484" s="5"/>
      <c r="N1484" s="5"/>
      <c r="O1484" s="5"/>
      <c r="P1484" s="31"/>
      <c r="Q1484" s="1"/>
      <c r="R1484" s="64" t="str">
        <f>IF(OR(_xlfn.XLOOKUP(C1484,'Export Action'!$A$3:$A$1999,'Export Action'!$AO$3:$AO$1999)="Communes ZRR./bassins de vie pop &gt; 50% ZRR",_xlfn.XLOOKUP(C1484,'Export Action'!$A$3:$A$1999,'Export Action'!$AO$3:$AO$1999)="Contrats de relance et de transition écologique (CRTE) rural"),"Oui","Non")</f>
        <v>Non</v>
      </c>
      <c r="S1484" s="73"/>
      <c r="T1484" s="74">
        <f t="shared" si="24"/>
        <v>79</v>
      </c>
      <c r="U1484" s="75"/>
      <c r="V1484" s="8" t="str" cm="1">
        <f t="array" ref="V1484">IF(SUMPRODUCT((Tableau13[NOM DE LA STRUCTURE]=Tableau13[[#This Row],[NOM DE LA STRUCTURE]])*Tableau13[MONTANT PROPOSE POUR L''ACTION])=0,"",SUMPRODUCT((Tableau13[NOM DE LA STRUCTURE]=Tableau13[[#This Row],[NOM DE LA STRUCTURE]])*Tableau13[MONTANT PROPOSE POUR L''ACTION]))</f>
        <v/>
      </c>
      <c r="W1484" s="79"/>
    </row>
    <row r="1485" spans="1:23" ht="33" hidden="1" customHeight="1" x14ac:dyDescent="0.25">
      <c r="A1485" s="13"/>
      <c r="B1485" s="84"/>
      <c r="C1485" s="1"/>
      <c r="D1485" s="36">
        <f>_xlfn.XLOOKUP(C1485,'Export Action'!$A$3:$A$1999,'Export Action'!$X$3:$X$1999)</f>
        <v>0</v>
      </c>
      <c r="E1485" s="1"/>
      <c r="F1485" s="1"/>
      <c r="G1485" s="68"/>
      <c r="H1485" s="71"/>
      <c r="I1485" s="71"/>
      <c r="J1485" s="1"/>
      <c r="K1485" s="1"/>
      <c r="L1485" s="1"/>
      <c r="M1485" s="5"/>
      <c r="N1485" s="5"/>
      <c r="O1485" s="5"/>
      <c r="P1485" s="31"/>
      <c r="Q1485" s="1"/>
      <c r="R1485" s="64" t="str">
        <f>IF(OR(_xlfn.XLOOKUP(C1485,'Export Action'!$A$3:$A$1999,'Export Action'!$AO$3:$AO$1999)="Communes ZRR./bassins de vie pop &gt; 50% ZRR",_xlfn.XLOOKUP(C1485,'Export Action'!$A$3:$A$1999,'Export Action'!$AO$3:$AO$1999)="Contrats de relance et de transition écologique (CRTE) rural"),"Oui","Non")</f>
        <v>Non</v>
      </c>
      <c r="S1485" s="73"/>
      <c r="T1485" s="74">
        <f t="shared" si="24"/>
        <v>79</v>
      </c>
      <c r="U1485" s="75"/>
      <c r="V1485" s="8" t="str" cm="1">
        <f t="array" ref="V1485">IF(SUMPRODUCT((Tableau13[NOM DE LA STRUCTURE]=Tableau13[[#This Row],[NOM DE LA STRUCTURE]])*Tableau13[MONTANT PROPOSE POUR L''ACTION])=0,"",SUMPRODUCT((Tableau13[NOM DE LA STRUCTURE]=Tableau13[[#This Row],[NOM DE LA STRUCTURE]])*Tableau13[MONTANT PROPOSE POUR L''ACTION]))</f>
        <v/>
      </c>
      <c r="W1485" s="79"/>
    </row>
    <row r="1486" spans="1:23" ht="33" hidden="1" customHeight="1" x14ac:dyDescent="0.25">
      <c r="A1486" s="13"/>
      <c r="B1486" s="84"/>
      <c r="C1486" s="1"/>
      <c r="D1486" s="36">
        <f>_xlfn.XLOOKUP(C1486,'Export Action'!$A$3:$A$1999,'Export Action'!$X$3:$X$1999)</f>
        <v>0</v>
      </c>
      <c r="E1486" s="1"/>
      <c r="F1486" s="1"/>
      <c r="G1486" s="68"/>
      <c r="H1486" s="71"/>
      <c r="I1486" s="71"/>
      <c r="J1486" s="1"/>
      <c r="K1486" s="1"/>
      <c r="L1486" s="1"/>
      <c r="M1486" s="5"/>
      <c r="N1486" s="5"/>
      <c r="O1486" s="5"/>
      <c r="P1486" s="31"/>
      <c r="Q1486" s="1"/>
      <c r="R1486" s="64" t="str">
        <f>IF(OR(_xlfn.XLOOKUP(C1486,'Export Action'!$A$3:$A$1999,'Export Action'!$AO$3:$AO$1999)="Communes ZRR./bassins de vie pop &gt; 50% ZRR",_xlfn.XLOOKUP(C1486,'Export Action'!$A$3:$A$1999,'Export Action'!$AO$3:$AO$1999)="Contrats de relance et de transition écologique (CRTE) rural"),"Oui","Non")</f>
        <v>Non</v>
      </c>
      <c r="S1486" s="73"/>
      <c r="T1486" s="74">
        <f t="shared" si="24"/>
        <v>79</v>
      </c>
      <c r="U1486" s="75"/>
      <c r="V1486" s="8" t="str" cm="1">
        <f t="array" ref="V1486">IF(SUMPRODUCT((Tableau13[NOM DE LA STRUCTURE]=Tableau13[[#This Row],[NOM DE LA STRUCTURE]])*Tableau13[MONTANT PROPOSE POUR L''ACTION])=0,"",SUMPRODUCT((Tableau13[NOM DE LA STRUCTURE]=Tableau13[[#This Row],[NOM DE LA STRUCTURE]])*Tableau13[MONTANT PROPOSE POUR L''ACTION]))</f>
        <v/>
      </c>
      <c r="W1486" s="79"/>
    </row>
    <row r="1487" spans="1:23" ht="33" hidden="1" customHeight="1" x14ac:dyDescent="0.25">
      <c r="A1487" s="13"/>
      <c r="B1487" s="84"/>
      <c r="C1487" s="1"/>
      <c r="D1487" s="36">
        <f>_xlfn.XLOOKUP(C1487,'Export Action'!$A$3:$A$1999,'Export Action'!$X$3:$X$1999)</f>
        <v>0</v>
      </c>
      <c r="E1487" s="1"/>
      <c r="F1487" s="1"/>
      <c r="G1487" s="68"/>
      <c r="H1487" s="71"/>
      <c r="I1487" s="71"/>
      <c r="J1487" s="1"/>
      <c r="K1487" s="1"/>
      <c r="L1487" s="1"/>
      <c r="M1487" s="5"/>
      <c r="N1487" s="5"/>
      <c r="O1487" s="5"/>
      <c r="P1487" s="31"/>
      <c r="Q1487" s="1"/>
      <c r="R1487" s="64" t="str">
        <f>IF(OR(_xlfn.XLOOKUP(C1487,'Export Action'!$A$3:$A$1999,'Export Action'!$AO$3:$AO$1999)="Communes ZRR./bassins de vie pop &gt; 50% ZRR",_xlfn.XLOOKUP(C1487,'Export Action'!$A$3:$A$1999,'Export Action'!$AO$3:$AO$1999)="Contrats de relance et de transition écologique (CRTE) rural"),"Oui","Non")</f>
        <v>Non</v>
      </c>
      <c r="S1487" s="73"/>
      <c r="T1487" s="74">
        <f t="shared" si="24"/>
        <v>79</v>
      </c>
      <c r="U1487" s="75"/>
      <c r="V1487" s="8" t="str" cm="1">
        <f t="array" ref="V1487">IF(SUMPRODUCT((Tableau13[NOM DE LA STRUCTURE]=Tableau13[[#This Row],[NOM DE LA STRUCTURE]])*Tableau13[MONTANT PROPOSE POUR L''ACTION])=0,"",SUMPRODUCT((Tableau13[NOM DE LA STRUCTURE]=Tableau13[[#This Row],[NOM DE LA STRUCTURE]])*Tableau13[MONTANT PROPOSE POUR L''ACTION]))</f>
        <v/>
      </c>
      <c r="W1487" s="79"/>
    </row>
    <row r="1488" spans="1:23" ht="33" hidden="1" customHeight="1" x14ac:dyDescent="0.25">
      <c r="A1488" s="13"/>
      <c r="B1488" s="84"/>
      <c r="C1488" s="1"/>
      <c r="D1488" s="36">
        <f>_xlfn.XLOOKUP(C1488,'Export Action'!$A$3:$A$1999,'Export Action'!$X$3:$X$1999)</f>
        <v>0</v>
      </c>
      <c r="E1488" s="1"/>
      <c r="F1488" s="1"/>
      <c r="G1488" s="68"/>
      <c r="H1488" s="71"/>
      <c r="I1488" s="71"/>
      <c r="J1488" s="1"/>
      <c r="K1488" s="1"/>
      <c r="L1488" s="1"/>
      <c r="M1488" s="5"/>
      <c r="N1488" s="5"/>
      <c r="O1488" s="5"/>
      <c r="P1488" s="31"/>
      <c r="Q1488" s="1"/>
      <c r="R1488" s="64" t="str">
        <f>IF(OR(_xlfn.XLOOKUP(C1488,'Export Action'!$A$3:$A$1999,'Export Action'!$AO$3:$AO$1999)="Communes ZRR./bassins de vie pop &gt; 50% ZRR",_xlfn.XLOOKUP(C1488,'Export Action'!$A$3:$A$1999,'Export Action'!$AO$3:$AO$1999)="Contrats de relance et de transition écologique (CRTE) rural"),"Oui","Non")</f>
        <v>Non</v>
      </c>
      <c r="S1488" s="73"/>
      <c r="T1488" s="74">
        <f t="shared" si="24"/>
        <v>79</v>
      </c>
      <c r="U1488" s="75"/>
      <c r="V1488" s="8" t="str" cm="1">
        <f t="array" ref="V1488">IF(SUMPRODUCT((Tableau13[NOM DE LA STRUCTURE]=Tableau13[[#This Row],[NOM DE LA STRUCTURE]])*Tableau13[MONTANT PROPOSE POUR L''ACTION])=0,"",SUMPRODUCT((Tableau13[NOM DE LA STRUCTURE]=Tableau13[[#This Row],[NOM DE LA STRUCTURE]])*Tableau13[MONTANT PROPOSE POUR L''ACTION]))</f>
        <v/>
      </c>
      <c r="W1488" s="79"/>
    </row>
    <row r="1489" spans="1:23" ht="33" hidden="1" customHeight="1" x14ac:dyDescent="0.25">
      <c r="A1489" s="13"/>
      <c r="B1489" s="84"/>
      <c r="C1489" s="1"/>
      <c r="D1489" s="36">
        <f>_xlfn.XLOOKUP(C1489,'Export Action'!$A$3:$A$1999,'Export Action'!$X$3:$X$1999)</f>
        <v>0</v>
      </c>
      <c r="E1489" s="1"/>
      <c r="F1489" s="1"/>
      <c r="G1489" s="68"/>
      <c r="H1489" s="71"/>
      <c r="I1489" s="71"/>
      <c r="J1489" s="1"/>
      <c r="K1489" s="1"/>
      <c r="L1489" s="1"/>
      <c r="M1489" s="5"/>
      <c r="N1489" s="5"/>
      <c r="O1489" s="5"/>
      <c r="P1489" s="31"/>
      <c r="Q1489" s="1"/>
      <c r="R1489" s="64" t="str">
        <f>IF(OR(_xlfn.XLOOKUP(C1489,'Export Action'!$A$3:$A$1999,'Export Action'!$AO$3:$AO$1999)="Communes ZRR./bassins de vie pop &gt; 50% ZRR",_xlfn.XLOOKUP(C1489,'Export Action'!$A$3:$A$1999,'Export Action'!$AO$3:$AO$1999)="Contrats de relance et de transition écologique (CRTE) rural"),"Oui","Non")</f>
        <v>Non</v>
      </c>
      <c r="S1489" s="73"/>
      <c r="T1489" s="74">
        <f t="shared" si="24"/>
        <v>79</v>
      </c>
      <c r="U1489" s="75"/>
      <c r="V1489" s="8" t="str" cm="1">
        <f t="array" ref="V1489">IF(SUMPRODUCT((Tableau13[NOM DE LA STRUCTURE]=Tableau13[[#This Row],[NOM DE LA STRUCTURE]])*Tableau13[MONTANT PROPOSE POUR L''ACTION])=0,"",SUMPRODUCT((Tableau13[NOM DE LA STRUCTURE]=Tableau13[[#This Row],[NOM DE LA STRUCTURE]])*Tableau13[MONTANT PROPOSE POUR L''ACTION]))</f>
        <v/>
      </c>
      <c r="W1489" s="79"/>
    </row>
    <row r="1490" spans="1:23" ht="33" hidden="1" customHeight="1" x14ac:dyDescent="0.25">
      <c r="A1490" s="13"/>
      <c r="B1490" s="84"/>
      <c r="C1490" s="1"/>
      <c r="D1490" s="36">
        <f>_xlfn.XLOOKUP(C1490,'Export Action'!$A$3:$A$1999,'Export Action'!$X$3:$X$1999)</f>
        <v>0</v>
      </c>
      <c r="E1490" s="1"/>
      <c r="F1490" s="1"/>
      <c r="G1490" s="68"/>
      <c r="H1490" s="71"/>
      <c r="I1490" s="71"/>
      <c r="J1490" s="1"/>
      <c r="K1490" s="1"/>
      <c r="L1490" s="1"/>
      <c r="M1490" s="5"/>
      <c r="N1490" s="5"/>
      <c r="O1490" s="5"/>
      <c r="P1490" s="31"/>
      <c r="Q1490" s="1"/>
      <c r="R1490" s="64" t="str">
        <f>IF(OR(_xlfn.XLOOKUP(C1490,'Export Action'!$A$3:$A$1999,'Export Action'!$AO$3:$AO$1999)="Communes ZRR./bassins de vie pop &gt; 50% ZRR",_xlfn.XLOOKUP(C1490,'Export Action'!$A$3:$A$1999,'Export Action'!$AO$3:$AO$1999)="Contrats de relance et de transition écologique (CRTE) rural"),"Oui","Non")</f>
        <v>Non</v>
      </c>
      <c r="S1490" s="73"/>
      <c r="T1490" s="74">
        <f t="shared" si="24"/>
        <v>79</v>
      </c>
      <c r="U1490" s="75"/>
      <c r="V1490" s="8" t="str" cm="1">
        <f t="array" ref="V1490">IF(SUMPRODUCT((Tableau13[NOM DE LA STRUCTURE]=Tableau13[[#This Row],[NOM DE LA STRUCTURE]])*Tableau13[MONTANT PROPOSE POUR L''ACTION])=0,"",SUMPRODUCT((Tableau13[NOM DE LA STRUCTURE]=Tableau13[[#This Row],[NOM DE LA STRUCTURE]])*Tableau13[MONTANT PROPOSE POUR L''ACTION]))</f>
        <v/>
      </c>
      <c r="W1490" s="79"/>
    </row>
    <row r="1491" spans="1:23" ht="33" hidden="1" customHeight="1" x14ac:dyDescent="0.25">
      <c r="A1491" s="13"/>
      <c r="B1491" s="84"/>
      <c r="C1491" s="1"/>
      <c r="D1491" s="36">
        <f>_xlfn.XLOOKUP(C1491,'Export Action'!$A$3:$A$1999,'Export Action'!$X$3:$X$1999)</f>
        <v>0</v>
      </c>
      <c r="E1491" s="1"/>
      <c r="F1491" s="1"/>
      <c r="G1491" s="68"/>
      <c r="H1491" s="71"/>
      <c r="I1491" s="71"/>
      <c r="J1491" s="1"/>
      <c r="K1491" s="1"/>
      <c r="L1491" s="1"/>
      <c r="M1491" s="5"/>
      <c r="N1491" s="5"/>
      <c r="O1491" s="5"/>
      <c r="P1491" s="31"/>
      <c r="Q1491" s="1"/>
      <c r="R1491" s="64" t="str">
        <f>IF(OR(_xlfn.XLOOKUP(C1491,'Export Action'!$A$3:$A$1999,'Export Action'!$AO$3:$AO$1999)="Communes ZRR./bassins de vie pop &gt; 50% ZRR",_xlfn.XLOOKUP(C1491,'Export Action'!$A$3:$A$1999,'Export Action'!$AO$3:$AO$1999)="Contrats de relance et de transition écologique (CRTE) rural"),"Oui","Non")</f>
        <v>Non</v>
      </c>
      <c r="S1491" s="73"/>
      <c r="T1491" s="74">
        <f t="shared" si="24"/>
        <v>79</v>
      </c>
      <c r="U1491" s="75"/>
      <c r="V1491" s="8" t="str" cm="1">
        <f t="array" ref="V1491">IF(SUMPRODUCT((Tableau13[NOM DE LA STRUCTURE]=Tableau13[[#This Row],[NOM DE LA STRUCTURE]])*Tableau13[MONTANT PROPOSE POUR L''ACTION])=0,"",SUMPRODUCT((Tableau13[NOM DE LA STRUCTURE]=Tableau13[[#This Row],[NOM DE LA STRUCTURE]])*Tableau13[MONTANT PROPOSE POUR L''ACTION]))</f>
        <v/>
      </c>
      <c r="W1491" s="79"/>
    </row>
    <row r="1492" spans="1:23" ht="33" hidden="1" customHeight="1" x14ac:dyDescent="0.25">
      <c r="A1492" s="13"/>
      <c r="B1492" s="84"/>
      <c r="C1492" s="1"/>
      <c r="D1492" s="36">
        <f>_xlfn.XLOOKUP(C1492,'Export Action'!$A$3:$A$1999,'Export Action'!$X$3:$X$1999)</f>
        <v>0</v>
      </c>
      <c r="E1492" s="1"/>
      <c r="F1492" s="1"/>
      <c r="G1492" s="68"/>
      <c r="H1492" s="71"/>
      <c r="I1492" s="71"/>
      <c r="J1492" s="1"/>
      <c r="K1492" s="1"/>
      <c r="L1492" s="1"/>
      <c r="M1492" s="5"/>
      <c r="N1492" s="5"/>
      <c r="O1492" s="5"/>
      <c r="P1492" s="31"/>
      <c r="Q1492" s="1"/>
      <c r="R1492" s="64" t="str">
        <f>IF(OR(_xlfn.XLOOKUP(C1492,'Export Action'!$A$3:$A$1999,'Export Action'!$AO$3:$AO$1999)="Communes ZRR./bassins de vie pop &gt; 50% ZRR",_xlfn.XLOOKUP(C1492,'Export Action'!$A$3:$A$1999,'Export Action'!$AO$3:$AO$1999)="Contrats de relance et de transition écologique (CRTE) rural"),"Oui","Non")</f>
        <v>Non</v>
      </c>
      <c r="S1492" s="73"/>
      <c r="T1492" s="74">
        <f t="shared" si="24"/>
        <v>79</v>
      </c>
      <c r="U1492" s="75"/>
      <c r="V1492" s="8" t="str" cm="1">
        <f t="array" ref="V1492">IF(SUMPRODUCT((Tableau13[NOM DE LA STRUCTURE]=Tableau13[[#This Row],[NOM DE LA STRUCTURE]])*Tableau13[MONTANT PROPOSE POUR L''ACTION])=0,"",SUMPRODUCT((Tableau13[NOM DE LA STRUCTURE]=Tableau13[[#This Row],[NOM DE LA STRUCTURE]])*Tableau13[MONTANT PROPOSE POUR L''ACTION]))</f>
        <v/>
      </c>
      <c r="W1492" s="79"/>
    </row>
    <row r="1493" spans="1:23" ht="33" hidden="1" customHeight="1" x14ac:dyDescent="0.25">
      <c r="A1493" s="13"/>
      <c r="B1493" s="84"/>
      <c r="C1493" s="1"/>
      <c r="D1493" s="36">
        <f>_xlfn.XLOOKUP(C1493,'Export Action'!$A$3:$A$1999,'Export Action'!$X$3:$X$1999)</f>
        <v>0</v>
      </c>
      <c r="E1493" s="1"/>
      <c r="F1493" s="1"/>
      <c r="G1493" s="68"/>
      <c r="H1493" s="71"/>
      <c r="I1493" s="71"/>
      <c r="J1493" s="1"/>
      <c r="K1493" s="1"/>
      <c r="L1493" s="1"/>
      <c r="M1493" s="5"/>
      <c r="N1493" s="5"/>
      <c r="O1493" s="5"/>
      <c r="P1493" s="31"/>
      <c r="Q1493" s="1"/>
      <c r="R1493" s="64" t="str">
        <f>IF(OR(_xlfn.XLOOKUP(C1493,'Export Action'!$A$3:$A$1999,'Export Action'!$AO$3:$AO$1999)="Communes ZRR./bassins de vie pop &gt; 50% ZRR",_xlfn.XLOOKUP(C1493,'Export Action'!$A$3:$A$1999,'Export Action'!$AO$3:$AO$1999)="Contrats de relance et de transition écologique (CRTE) rural"),"Oui","Non")</f>
        <v>Non</v>
      </c>
      <c r="S1493" s="73"/>
      <c r="T1493" s="74">
        <f t="shared" si="24"/>
        <v>79</v>
      </c>
      <c r="U1493" s="75"/>
      <c r="V1493" s="8" t="str" cm="1">
        <f t="array" ref="V1493">IF(SUMPRODUCT((Tableau13[NOM DE LA STRUCTURE]=Tableau13[[#This Row],[NOM DE LA STRUCTURE]])*Tableau13[MONTANT PROPOSE POUR L''ACTION])=0,"",SUMPRODUCT((Tableau13[NOM DE LA STRUCTURE]=Tableau13[[#This Row],[NOM DE LA STRUCTURE]])*Tableau13[MONTANT PROPOSE POUR L''ACTION]))</f>
        <v/>
      </c>
      <c r="W1493" s="79"/>
    </row>
    <row r="1494" spans="1:23" ht="33" hidden="1" customHeight="1" x14ac:dyDescent="0.25">
      <c r="A1494" s="13"/>
      <c r="B1494" s="84"/>
      <c r="C1494" s="1"/>
      <c r="D1494" s="36">
        <f>_xlfn.XLOOKUP(C1494,'Export Action'!$A$3:$A$1999,'Export Action'!$X$3:$X$1999)</f>
        <v>0</v>
      </c>
      <c r="E1494" s="1"/>
      <c r="F1494" s="1"/>
      <c r="G1494" s="68"/>
      <c r="H1494" s="71"/>
      <c r="I1494" s="71"/>
      <c r="J1494" s="1"/>
      <c r="K1494" s="1"/>
      <c r="L1494" s="1"/>
      <c r="M1494" s="5"/>
      <c r="N1494" s="5"/>
      <c r="O1494" s="5"/>
      <c r="P1494" s="31"/>
      <c r="Q1494" s="1"/>
      <c r="R1494" s="64" t="str">
        <f>IF(OR(_xlfn.XLOOKUP(C1494,'Export Action'!$A$3:$A$1999,'Export Action'!$AO$3:$AO$1999)="Communes ZRR./bassins de vie pop &gt; 50% ZRR",_xlfn.XLOOKUP(C1494,'Export Action'!$A$3:$A$1999,'Export Action'!$AO$3:$AO$1999)="Contrats de relance et de transition écologique (CRTE) rural"),"Oui","Non")</f>
        <v>Non</v>
      </c>
      <c r="S1494" s="73"/>
      <c r="T1494" s="74">
        <f t="shared" si="24"/>
        <v>79</v>
      </c>
      <c r="U1494" s="75"/>
      <c r="V1494" s="8" t="str" cm="1">
        <f t="array" ref="V1494">IF(SUMPRODUCT((Tableau13[NOM DE LA STRUCTURE]=Tableau13[[#This Row],[NOM DE LA STRUCTURE]])*Tableau13[MONTANT PROPOSE POUR L''ACTION])=0,"",SUMPRODUCT((Tableau13[NOM DE LA STRUCTURE]=Tableau13[[#This Row],[NOM DE LA STRUCTURE]])*Tableau13[MONTANT PROPOSE POUR L''ACTION]))</f>
        <v/>
      </c>
      <c r="W1494" s="79"/>
    </row>
    <row r="1495" spans="1:23" ht="33" hidden="1" customHeight="1" x14ac:dyDescent="0.25">
      <c r="A1495" s="13"/>
      <c r="B1495" s="84"/>
      <c r="C1495" s="1"/>
      <c r="D1495" s="36">
        <f>_xlfn.XLOOKUP(C1495,'Export Action'!$A$3:$A$1999,'Export Action'!$X$3:$X$1999)</f>
        <v>0</v>
      </c>
      <c r="E1495" s="1"/>
      <c r="F1495" s="1"/>
      <c r="G1495" s="68"/>
      <c r="H1495" s="71"/>
      <c r="I1495" s="71"/>
      <c r="J1495" s="1"/>
      <c r="K1495" s="1"/>
      <c r="L1495" s="1"/>
      <c r="M1495" s="5"/>
      <c r="N1495" s="5"/>
      <c r="O1495" s="5"/>
      <c r="P1495" s="31"/>
      <c r="Q1495" s="1"/>
      <c r="R1495" s="64" t="str">
        <f>IF(OR(_xlfn.XLOOKUP(C1495,'Export Action'!$A$3:$A$1999,'Export Action'!$AO$3:$AO$1999)="Communes ZRR./bassins de vie pop &gt; 50% ZRR",_xlfn.XLOOKUP(C1495,'Export Action'!$A$3:$A$1999,'Export Action'!$AO$3:$AO$1999)="Contrats de relance et de transition écologique (CRTE) rural"),"Oui","Non")</f>
        <v>Non</v>
      </c>
      <c r="S1495" s="73"/>
      <c r="T1495" s="74">
        <f t="shared" si="24"/>
        <v>79</v>
      </c>
      <c r="U1495" s="75"/>
      <c r="V1495" s="8" t="str" cm="1">
        <f t="array" ref="V1495">IF(SUMPRODUCT((Tableau13[NOM DE LA STRUCTURE]=Tableau13[[#This Row],[NOM DE LA STRUCTURE]])*Tableau13[MONTANT PROPOSE POUR L''ACTION])=0,"",SUMPRODUCT((Tableau13[NOM DE LA STRUCTURE]=Tableau13[[#This Row],[NOM DE LA STRUCTURE]])*Tableau13[MONTANT PROPOSE POUR L''ACTION]))</f>
        <v/>
      </c>
      <c r="W1495" s="79"/>
    </row>
    <row r="1496" spans="1:23" ht="33" hidden="1" customHeight="1" x14ac:dyDescent="0.25">
      <c r="A1496" s="13"/>
      <c r="B1496" s="84"/>
      <c r="C1496" s="1"/>
      <c r="D1496" s="36">
        <f>_xlfn.XLOOKUP(C1496,'Export Action'!$A$3:$A$1999,'Export Action'!$X$3:$X$1999)</f>
        <v>0</v>
      </c>
      <c r="E1496" s="1"/>
      <c r="F1496" s="1"/>
      <c r="G1496" s="68"/>
      <c r="H1496" s="71"/>
      <c r="I1496" s="71"/>
      <c r="J1496" s="1"/>
      <c r="K1496" s="1"/>
      <c r="L1496" s="1"/>
      <c r="M1496" s="5"/>
      <c r="N1496" s="5"/>
      <c r="O1496" s="5"/>
      <c r="P1496" s="31"/>
      <c r="Q1496" s="1"/>
      <c r="R1496" s="64" t="str">
        <f>IF(OR(_xlfn.XLOOKUP(C1496,'Export Action'!$A$3:$A$1999,'Export Action'!$AO$3:$AO$1999)="Communes ZRR./bassins de vie pop &gt; 50% ZRR",_xlfn.XLOOKUP(C1496,'Export Action'!$A$3:$A$1999,'Export Action'!$AO$3:$AO$1999)="Contrats de relance et de transition écologique (CRTE) rural"),"Oui","Non")</f>
        <v>Non</v>
      </c>
      <c r="S1496" s="73"/>
      <c r="T1496" s="74">
        <f t="shared" si="24"/>
        <v>79</v>
      </c>
      <c r="U1496" s="75"/>
      <c r="V1496" s="8" t="str" cm="1">
        <f t="array" ref="V1496">IF(SUMPRODUCT((Tableau13[NOM DE LA STRUCTURE]=Tableau13[[#This Row],[NOM DE LA STRUCTURE]])*Tableau13[MONTANT PROPOSE POUR L''ACTION])=0,"",SUMPRODUCT((Tableau13[NOM DE LA STRUCTURE]=Tableau13[[#This Row],[NOM DE LA STRUCTURE]])*Tableau13[MONTANT PROPOSE POUR L''ACTION]))</f>
        <v/>
      </c>
      <c r="W1496" s="79"/>
    </row>
    <row r="1497" spans="1:23" ht="33" hidden="1" customHeight="1" x14ac:dyDescent="0.25">
      <c r="A1497" s="13"/>
      <c r="B1497" s="84"/>
      <c r="C1497" s="1"/>
      <c r="D1497" s="36">
        <f>_xlfn.XLOOKUP(C1497,'Export Action'!$A$3:$A$1999,'Export Action'!$X$3:$X$1999)</f>
        <v>0</v>
      </c>
      <c r="E1497" s="1"/>
      <c r="F1497" s="1"/>
      <c r="G1497" s="68"/>
      <c r="H1497" s="71"/>
      <c r="I1497" s="71"/>
      <c r="J1497" s="1"/>
      <c r="K1497" s="1"/>
      <c r="L1497" s="1"/>
      <c r="M1497" s="5"/>
      <c r="N1497" s="5"/>
      <c r="O1497" s="5"/>
      <c r="P1497" s="31"/>
      <c r="Q1497" s="1"/>
      <c r="R1497" s="64" t="str">
        <f>IF(OR(_xlfn.XLOOKUP(C1497,'Export Action'!$A$3:$A$1999,'Export Action'!$AO$3:$AO$1999)="Communes ZRR./bassins de vie pop &gt; 50% ZRR",_xlfn.XLOOKUP(C1497,'Export Action'!$A$3:$A$1999,'Export Action'!$AO$3:$AO$1999)="Contrats de relance et de transition écologique (CRTE) rural"),"Oui","Non")</f>
        <v>Non</v>
      </c>
      <c r="S1497" s="73"/>
      <c r="T1497" s="74">
        <f t="shared" si="24"/>
        <v>79</v>
      </c>
      <c r="U1497" s="75"/>
      <c r="V1497" s="8" t="str" cm="1">
        <f t="array" ref="V1497">IF(SUMPRODUCT((Tableau13[NOM DE LA STRUCTURE]=Tableau13[[#This Row],[NOM DE LA STRUCTURE]])*Tableau13[MONTANT PROPOSE POUR L''ACTION])=0,"",SUMPRODUCT((Tableau13[NOM DE LA STRUCTURE]=Tableau13[[#This Row],[NOM DE LA STRUCTURE]])*Tableau13[MONTANT PROPOSE POUR L''ACTION]))</f>
        <v/>
      </c>
      <c r="W1497" s="79"/>
    </row>
    <row r="1498" spans="1:23" ht="33" hidden="1" customHeight="1" x14ac:dyDescent="0.25">
      <c r="A1498" s="13"/>
      <c r="B1498" s="84"/>
      <c r="C1498" s="1"/>
      <c r="D1498" s="36">
        <f>_xlfn.XLOOKUP(C1498,'Export Action'!$A$3:$A$1999,'Export Action'!$X$3:$X$1999)</f>
        <v>0</v>
      </c>
      <c r="E1498" s="1"/>
      <c r="F1498" s="1"/>
      <c r="G1498" s="68"/>
      <c r="H1498" s="71"/>
      <c r="I1498" s="71"/>
      <c r="J1498" s="1"/>
      <c r="K1498" s="1"/>
      <c r="L1498" s="1"/>
      <c r="M1498" s="5"/>
      <c r="N1498" s="5"/>
      <c r="O1498" s="5"/>
      <c r="P1498" s="31"/>
      <c r="Q1498" s="1"/>
      <c r="R1498" s="64" t="str">
        <f>IF(OR(_xlfn.XLOOKUP(C1498,'Export Action'!$A$3:$A$1999,'Export Action'!$AO$3:$AO$1999)="Communes ZRR./bassins de vie pop &gt; 50% ZRR",_xlfn.XLOOKUP(C1498,'Export Action'!$A$3:$A$1999,'Export Action'!$AO$3:$AO$1999)="Contrats de relance et de transition écologique (CRTE) rural"),"Oui","Non")</f>
        <v>Non</v>
      </c>
      <c r="S1498" s="73"/>
      <c r="T1498" s="74">
        <f t="shared" si="24"/>
        <v>79</v>
      </c>
      <c r="U1498" s="75"/>
      <c r="V1498" s="8" t="str" cm="1">
        <f t="array" ref="V1498">IF(SUMPRODUCT((Tableau13[NOM DE LA STRUCTURE]=Tableau13[[#This Row],[NOM DE LA STRUCTURE]])*Tableau13[MONTANT PROPOSE POUR L''ACTION])=0,"",SUMPRODUCT((Tableau13[NOM DE LA STRUCTURE]=Tableau13[[#This Row],[NOM DE LA STRUCTURE]])*Tableau13[MONTANT PROPOSE POUR L''ACTION]))</f>
        <v/>
      </c>
      <c r="W1498" s="79"/>
    </row>
    <row r="1499" spans="1:23" ht="33" hidden="1" customHeight="1" x14ac:dyDescent="0.25">
      <c r="A1499" s="13"/>
      <c r="B1499" s="84"/>
      <c r="C1499" s="1"/>
      <c r="D1499" s="36">
        <f>_xlfn.XLOOKUP(C1499,'Export Action'!$A$3:$A$1999,'Export Action'!$X$3:$X$1999)</f>
        <v>0</v>
      </c>
      <c r="E1499" s="1"/>
      <c r="F1499" s="1"/>
      <c r="G1499" s="68"/>
      <c r="H1499" s="71"/>
      <c r="I1499" s="71"/>
      <c r="J1499" s="1"/>
      <c r="K1499" s="1"/>
      <c r="L1499" s="1"/>
      <c r="M1499" s="5"/>
      <c r="N1499" s="5"/>
      <c r="O1499" s="5"/>
      <c r="P1499" s="31"/>
      <c r="Q1499" s="1"/>
      <c r="R1499" s="64" t="str">
        <f>IF(OR(_xlfn.XLOOKUP(C1499,'Export Action'!$A$3:$A$1999,'Export Action'!$AO$3:$AO$1999)="Communes ZRR./bassins de vie pop &gt; 50% ZRR",_xlfn.XLOOKUP(C1499,'Export Action'!$A$3:$A$1999,'Export Action'!$AO$3:$AO$1999)="Contrats de relance et de transition écologique (CRTE) rural"),"Oui","Non")</f>
        <v>Non</v>
      </c>
      <c r="S1499" s="73"/>
      <c r="T1499" s="74">
        <f t="shared" si="24"/>
        <v>79</v>
      </c>
      <c r="U1499" s="75"/>
      <c r="V1499" s="8" t="str" cm="1">
        <f t="array" ref="V1499">IF(SUMPRODUCT((Tableau13[NOM DE LA STRUCTURE]=Tableau13[[#This Row],[NOM DE LA STRUCTURE]])*Tableau13[MONTANT PROPOSE POUR L''ACTION])=0,"",SUMPRODUCT((Tableau13[NOM DE LA STRUCTURE]=Tableau13[[#This Row],[NOM DE LA STRUCTURE]])*Tableau13[MONTANT PROPOSE POUR L''ACTION]))</f>
        <v/>
      </c>
      <c r="W1499" s="79"/>
    </row>
    <row r="1500" spans="1:23" ht="33" hidden="1" customHeight="1" x14ac:dyDescent="0.25">
      <c r="A1500" s="13"/>
      <c r="B1500" s="84"/>
      <c r="C1500" s="1"/>
      <c r="D1500" s="36">
        <f>_xlfn.XLOOKUP(C1500,'Export Action'!$A$3:$A$1999,'Export Action'!$X$3:$X$1999)</f>
        <v>0</v>
      </c>
      <c r="E1500" s="1"/>
      <c r="F1500" s="1"/>
      <c r="G1500" s="68"/>
      <c r="H1500" s="71"/>
      <c r="I1500" s="71"/>
      <c r="J1500" s="1"/>
      <c r="K1500" s="1"/>
      <c r="L1500" s="1"/>
      <c r="M1500" s="5"/>
      <c r="N1500" s="5"/>
      <c r="O1500" s="5"/>
      <c r="P1500" s="31"/>
      <c r="Q1500" s="1"/>
      <c r="R1500" s="64" t="str">
        <f>IF(OR(_xlfn.XLOOKUP(C1500,'Export Action'!$A$3:$A$1999,'Export Action'!$AO$3:$AO$1999)="Communes ZRR./bassins de vie pop &gt; 50% ZRR",_xlfn.XLOOKUP(C1500,'Export Action'!$A$3:$A$1999,'Export Action'!$AO$3:$AO$1999)="Contrats de relance et de transition écologique (CRTE) rural"),"Oui","Non")</f>
        <v>Non</v>
      </c>
      <c r="S1500" s="73"/>
      <c r="T1500" s="74">
        <f t="shared" ref="T1500:T1563" si="25">IF(A1500=A1499,T1499,T1499+1)</f>
        <v>79</v>
      </c>
      <c r="U1500" s="75"/>
      <c r="V1500" s="8" t="str" cm="1">
        <f t="array" ref="V1500">IF(SUMPRODUCT((Tableau13[NOM DE LA STRUCTURE]=Tableau13[[#This Row],[NOM DE LA STRUCTURE]])*Tableau13[MONTANT PROPOSE POUR L''ACTION])=0,"",SUMPRODUCT((Tableau13[NOM DE LA STRUCTURE]=Tableau13[[#This Row],[NOM DE LA STRUCTURE]])*Tableau13[MONTANT PROPOSE POUR L''ACTION]))</f>
        <v/>
      </c>
      <c r="W1500" s="79"/>
    </row>
    <row r="1501" spans="1:23" ht="33" hidden="1" customHeight="1" x14ac:dyDescent="0.25">
      <c r="A1501" s="13"/>
      <c r="B1501" s="84"/>
      <c r="C1501" s="1"/>
      <c r="D1501" s="36">
        <f>_xlfn.XLOOKUP(C1501,'Export Action'!$A$3:$A$1999,'Export Action'!$X$3:$X$1999)</f>
        <v>0</v>
      </c>
      <c r="E1501" s="1"/>
      <c r="F1501" s="1"/>
      <c r="G1501" s="68"/>
      <c r="H1501" s="71"/>
      <c r="I1501" s="71"/>
      <c r="J1501" s="1"/>
      <c r="K1501" s="1"/>
      <c r="L1501" s="1"/>
      <c r="M1501" s="5"/>
      <c r="N1501" s="5"/>
      <c r="O1501" s="5"/>
      <c r="P1501" s="31"/>
      <c r="Q1501" s="1"/>
      <c r="R1501" s="64" t="str">
        <f>IF(OR(_xlfn.XLOOKUP(C1501,'Export Action'!$A$3:$A$1999,'Export Action'!$AO$3:$AO$1999)="Communes ZRR./bassins de vie pop &gt; 50% ZRR",_xlfn.XLOOKUP(C1501,'Export Action'!$A$3:$A$1999,'Export Action'!$AO$3:$AO$1999)="Contrats de relance et de transition écologique (CRTE) rural"),"Oui","Non")</f>
        <v>Non</v>
      </c>
      <c r="S1501" s="73"/>
      <c r="T1501" s="74">
        <f t="shared" si="25"/>
        <v>79</v>
      </c>
      <c r="U1501" s="75"/>
      <c r="V1501" s="8" t="str" cm="1">
        <f t="array" ref="V1501">IF(SUMPRODUCT((Tableau13[NOM DE LA STRUCTURE]=Tableau13[[#This Row],[NOM DE LA STRUCTURE]])*Tableau13[MONTANT PROPOSE POUR L''ACTION])=0,"",SUMPRODUCT((Tableau13[NOM DE LA STRUCTURE]=Tableau13[[#This Row],[NOM DE LA STRUCTURE]])*Tableau13[MONTANT PROPOSE POUR L''ACTION]))</f>
        <v/>
      </c>
      <c r="W1501" s="79"/>
    </row>
    <row r="1502" spans="1:23" ht="33" hidden="1" customHeight="1" x14ac:dyDescent="0.25">
      <c r="A1502" s="13"/>
      <c r="B1502" s="84"/>
      <c r="C1502" s="1"/>
      <c r="D1502" s="36">
        <f>_xlfn.XLOOKUP(C1502,'Export Action'!$A$3:$A$1999,'Export Action'!$X$3:$X$1999)</f>
        <v>0</v>
      </c>
      <c r="E1502" s="1"/>
      <c r="F1502" s="1"/>
      <c r="G1502" s="68"/>
      <c r="H1502" s="71"/>
      <c r="I1502" s="71"/>
      <c r="J1502" s="1"/>
      <c r="K1502" s="1"/>
      <c r="L1502" s="1"/>
      <c r="M1502" s="5"/>
      <c r="N1502" s="5"/>
      <c r="O1502" s="5"/>
      <c r="P1502" s="31"/>
      <c r="Q1502" s="1"/>
      <c r="R1502" s="64" t="str">
        <f>IF(OR(_xlfn.XLOOKUP(C1502,'Export Action'!$A$3:$A$1999,'Export Action'!$AO$3:$AO$1999)="Communes ZRR./bassins de vie pop &gt; 50% ZRR",_xlfn.XLOOKUP(C1502,'Export Action'!$A$3:$A$1999,'Export Action'!$AO$3:$AO$1999)="Contrats de relance et de transition écologique (CRTE) rural"),"Oui","Non")</f>
        <v>Non</v>
      </c>
      <c r="S1502" s="73"/>
      <c r="T1502" s="74">
        <f t="shared" si="25"/>
        <v>79</v>
      </c>
      <c r="U1502" s="75"/>
      <c r="V1502" s="8" t="str" cm="1">
        <f t="array" ref="V1502">IF(SUMPRODUCT((Tableau13[NOM DE LA STRUCTURE]=Tableau13[[#This Row],[NOM DE LA STRUCTURE]])*Tableau13[MONTANT PROPOSE POUR L''ACTION])=0,"",SUMPRODUCT((Tableau13[NOM DE LA STRUCTURE]=Tableau13[[#This Row],[NOM DE LA STRUCTURE]])*Tableau13[MONTANT PROPOSE POUR L''ACTION]))</f>
        <v/>
      </c>
      <c r="W1502" s="79"/>
    </row>
    <row r="1503" spans="1:23" ht="33" hidden="1" customHeight="1" x14ac:dyDescent="0.25">
      <c r="A1503" s="13"/>
      <c r="B1503" s="84"/>
      <c r="C1503" s="1"/>
      <c r="D1503" s="36">
        <f>_xlfn.XLOOKUP(C1503,'Export Action'!$A$3:$A$1999,'Export Action'!$X$3:$X$1999)</f>
        <v>0</v>
      </c>
      <c r="E1503" s="1"/>
      <c r="F1503" s="1"/>
      <c r="G1503" s="68"/>
      <c r="H1503" s="71"/>
      <c r="I1503" s="71"/>
      <c r="J1503" s="1"/>
      <c r="K1503" s="1"/>
      <c r="L1503" s="1"/>
      <c r="M1503" s="5"/>
      <c r="N1503" s="5"/>
      <c r="O1503" s="5"/>
      <c r="P1503" s="31"/>
      <c r="Q1503" s="1"/>
      <c r="R1503" s="64" t="str">
        <f>IF(OR(_xlfn.XLOOKUP(C1503,'Export Action'!$A$3:$A$1999,'Export Action'!$AO$3:$AO$1999)="Communes ZRR./bassins de vie pop &gt; 50% ZRR",_xlfn.XLOOKUP(C1503,'Export Action'!$A$3:$A$1999,'Export Action'!$AO$3:$AO$1999)="Contrats de relance et de transition écologique (CRTE) rural"),"Oui","Non")</f>
        <v>Non</v>
      </c>
      <c r="S1503" s="73"/>
      <c r="T1503" s="74">
        <f t="shared" si="25"/>
        <v>79</v>
      </c>
      <c r="U1503" s="75"/>
      <c r="V1503" s="8" t="str" cm="1">
        <f t="array" ref="V1503">IF(SUMPRODUCT((Tableau13[NOM DE LA STRUCTURE]=Tableau13[[#This Row],[NOM DE LA STRUCTURE]])*Tableau13[MONTANT PROPOSE POUR L''ACTION])=0,"",SUMPRODUCT((Tableau13[NOM DE LA STRUCTURE]=Tableau13[[#This Row],[NOM DE LA STRUCTURE]])*Tableau13[MONTANT PROPOSE POUR L''ACTION]))</f>
        <v/>
      </c>
      <c r="W1503" s="79"/>
    </row>
    <row r="1504" spans="1:23" ht="33" hidden="1" customHeight="1" x14ac:dyDescent="0.25">
      <c r="A1504" s="13"/>
      <c r="B1504" s="84"/>
      <c r="C1504" s="1"/>
      <c r="D1504" s="36">
        <f>_xlfn.XLOOKUP(C1504,'Export Action'!$A$3:$A$1999,'Export Action'!$X$3:$X$1999)</f>
        <v>0</v>
      </c>
      <c r="E1504" s="1"/>
      <c r="F1504" s="1"/>
      <c r="G1504" s="68"/>
      <c r="H1504" s="71"/>
      <c r="I1504" s="71"/>
      <c r="J1504" s="1"/>
      <c r="K1504" s="1"/>
      <c r="L1504" s="1"/>
      <c r="M1504" s="5"/>
      <c r="N1504" s="5"/>
      <c r="O1504" s="5"/>
      <c r="P1504" s="31"/>
      <c r="Q1504" s="1"/>
      <c r="R1504" s="64" t="str">
        <f>IF(OR(_xlfn.XLOOKUP(C1504,'Export Action'!$A$3:$A$1999,'Export Action'!$AO$3:$AO$1999)="Communes ZRR./bassins de vie pop &gt; 50% ZRR",_xlfn.XLOOKUP(C1504,'Export Action'!$A$3:$A$1999,'Export Action'!$AO$3:$AO$1999)="Contrats de relance et de transition écologique (CRTE) rural"),"Oui","Non")</f>
        <v>Non</v>
      </c>
      <c r="S1504" s="73"/>
      <c r="T1504" s="74">
        <f t="shared" si="25"/>
        <v>79</v>
      </c>
      <c r="U1504" s="75"/>
      <c r="V1504" s="8" t="str" cm="1">
        <f t="array" ref="V1504">IF(SUMPRODUCT((Tableau13[NOM DE LA STRUCTURE]=Tableau13[[#This Row],[NOM DE LA STRUCTURE]])*Tableau13[MONTANT PROPOSE POUR L''ACTION])=0,"",SUMPRODUCT((Tableau13[NOM DE LA STRUCTURE]=Tableau13[[#This Row],[NOM DE LA STRUCTURE]])*Tableau13[MONTANT PROPOSE POUR L''ACTION]))</f>
        <v/>
      </c>
      <c r="W1504" s="79"/>
    </row>
    <row r="1505" spans="1:23" ht="33" hidden="1" customHeight="1" x14ac:dyDescent="0.25">
      <c r="A1505" s="13"/>
      <c r="B1505" s="84"/>
      <c r="C1505" s="1"/>
      <c r="D1505" s="36">
        <f>_xlfn.XLOOKUP(C1505,'Export Action'!$A$3:$A$1999,'Export Action'!$X$3:$X$1999)</f>
        <v>0</v>
      </c>
      <c r="E1505" s="1"/>
      <c r="F1505" s="1"/>
      <c r="G1505" s="68"/>
      <c r="H1505" s="71"/>
      <c r="I1505" s="71"/>
      <c r="J1505" s="1"/>
      <c r="K1505" s="1"/>
      <c r="L1505" s="1"/>
      <c r="M1505" s="5"/>
      <c r="N1505" s="5"/>
      <c r="O1505" s="5"/>
      <c r="P1505" s="31"/>
      <c r="Q1505" s="1"/>
      <c r="R1505" s="64" t="str">
        <f>IF(OR(_xlfn.XLOOKUP(C1505,'Export Action'!$A$3:$A$1999,'Export Action'!$AO$3:$AO$1999)="Communes ZRR./bassins de vie pop &gt; 50% ZRR",_xlfn.XLOOKUP(C1505,'Export Action'!$A$3:$A$1999,'Export Action'!$AO$3:$AO$1999)="Contrats de relance et de transition écologique (CRTE) rural"),"Oui","Non")</f>
        <v>Non</v>
      </c>
      <c r="S1505" s="73"/>
      <c r="T1505" s="74">
        <f t="shared" si="25"/>
        <v>79</v>
      </c>
      <c r="U1505" s="75"/>
      <c r="V1505" s="8" t="str" cm="1">
        <f t="array" ref="V1505">IF(SUMPRODUCT((Tableau13[NOM DE LA STRUCTURE]=Tableau13[[#This Row],[NOM DE LA STRUCTURE]])*Tableau13[MONTANT PROPOSE POUR L''ACTION])=0,"",SUMPRODUCT((Tableau13[NOM DE LA STRUCTURE]=Tableau13[[#This Row],[NOM DE LA STRUCTURE]])*Tableau13[MONTANT PROPOSE POUR L''ACTION]))</f>
        <v/>
      </c>
      <c r="W1505" s="79"/>
    </row>
    <row r="1506" spans="1:23" ht="33" hidden="1" customHeight="1" x14ac:dyDescent="0.25">
      <c r="A1506" s="13"/>
      <c r="B1506" s="84"/>
      <c r="C1506" s="1"/>
      <c r="D1506" s="36">
        <f>_xlfn.XLOOKUP(C1506,'Export Action'!$A$3:$A$1999,'Export Action'!$X$3:$X$1999)</f>
        <v>0</v>
      </c>
      <c r="E1506" s="1"/>
      <c r="F1506" s="1"/>
      <c r="G1506" s="68"/>
      <c r="H1506" s="71"/>
      <c r="I1506" s="71"/>
      <c r="J1506" s="1"/>
      <c r="K1506" s="1"/>
      <c r="L1506" s="1"/>
      <c r="M1506" s="5"/>
      <c r="N1506" s="5"/>
      <c r="O1506" s="5"/>
      <c r="P1506" s="31"/>
      <c r="Q1506" s="1"/>
      <c r="R1506" s="64" t="str">
        <f>IF(OR(_xlfn.XLOOKUP(C1506,'Export Action'!$A$3:$A$1999,'Export Action'!$AO$3:$AO$1999)="Communes ZRR./bassins de vie pop &gt; 50% ZRR",_xlfn.XLOOKUP(C1506,'Export Action'!$A$3:$A$1999,'Export Action'!$AO$3:$AO$1999)="Contrats de relance et de transition écologique (CRTE) rural"),"Oui","Non")</f>
        <v>Non</v>
      </c>
      <c r="S1506" s="73"/>
      <c r="T1506" s="74">
        <f t="shared" si="25"/>
        <v>79</v>
      </c>
      <c r="U1506" s="75"/>
      <c r="V1506" s="8" t="str" cm="1">
        <f t="array" ref="V1506">IF(SUMPRODUCT((Tableau13[NOM DE LA STRUCTURE]=Tableau13[[#This Row],[NOM DE LA STRUCTURE]])*Tableau13[MONTANT PROPOSE POUR L''ACTION])=0,"",SUMPRODUCT((Tableau13[NOM DE LA STRUCTURE]=Tableau13[[#This Row],[NOM DE LA STRUCTURE]])*Tableau13[MONTANT PROPOSE POUR L''ACTION]))</f>
        <v/>
      </c>
      <c r="W1506" s="79"/>
    </row>
    <row r="1507" spans="1:23" ht="33" hidden="1" customHeight="1" x14ac:dyDescent="0.25">
      <c r="A1507" s="13"/>
      <c r="B1507" s="84"/>
      <c r="C1507" s="1"/>
      <c r="D1507" s="36">
        <f>_xlfn.XLOOKUP(C1507,'Export Action'!$A$3:$A$1999,'Export Action'!$X$3:$X$1999)</f>
        <v>0</v>
      </c>
      <c r="E1507" s="1"/>
      <c r="F1507" s="1"/>
      <c r="G1507" s="68"/>
      <c r="H1507" s="71"/>
      <c r="I1507" s="71"/>
      <c r="J1507" s="1"/>
      <c r="K1507" s="1"/>
      <c r="L1507" s="1"/>
      <c r="M1507" s="5"/>
      <c r="N1507" s="5"/>
      <c r="O1507" s="5"/>
      <c r="P1507" s="31"/>
      <c r="Q1507" s="1"/>
      <c r="R1507" s="64" t="str">
        <f>IF(OR(_xlfn.XLOOKUP(C1507,'Export Action'!$A$3:$A$1999,'Export Action'!$AO$3:$AO$1999)="Communes ZRR./bassins de vie pop &gt; 50% ZRR",_xlfn.XLOOKUP(C1507,'Export Action'!$A$3:$A$1999,'Export Action'!$AO$3:$AO$1999)="Contrats de relance et de transition écologique (CRTE) rural"),"Oui","Non")</f>
        <v>Non</v>
      </c>
      <c r="S1507" s="73"/>
      <c r="T1507" s="74">
        <f t="shared" si="25"/>
        <v>79</v>
      </c>
      <c r="U1507" s="75"/>
      <c r="V1507" s="8" t="str" cm="1">
        <f t="array" ref="V1507">IF(SUMPRODUCT((Tableau13[NOM DE LA STRUCTURE]=Tableau13[[#This Row],[NOM DE LA STRUCTURE]])*Tableau13[MONTANT PROPOSE POUR L''ACTION])=0,"",SUMPRODUCT((Tableau13[NOM DE LA STRUCTURE]=Tableau13[[#This Row],[NOM DE LA STRUCTURE]])*Tableau13[MONTANT PROPOSE POUR L''ACTION]))</f>
        <v/>
      </c>
      <c r="W1507" s="79"/>
    </row>
    <row r="1508" spans="1:23" ht="33" hidden="1" customHeight="1" x14ac:dyDescent="0.25">
      <c r="A1508" s="13"/>
      <c r="B1508" s="84"/>
      <c r="C1508" s="1"/>
      <c r="D1508" s="36">
        <f>_xlfn.XLOOKUP(C1508,'Export Action'!$A$3:$A$1999,'Export Action'!$X$3:$X$1999)</f>
        <v>0</v>
      </c>
      <c r="E1508" s="1"/>
      <c r="F1508" s="1"/>
      <c r="G1508" s="68"/>
      <c r="H1508" s="71"/>
      <c r="I1508" s="71"/>
      <c r="J1508" s="1"/>
      <c r="K1508" s="1"/>
      <c r="L1508" s="1"/>
      <c r="M1508" s="5"/>
      <c r="N1508" s="5"/>
      <c r="O1508" s="5"/>
      <c r="P1508" s="31"/>
      <c r="Q1508" s="1"/>
      <c r="R1508" s="64" t="str">
        <f>IF(OR(_xlfn.XLOOKUP(C1508,'Export Action'!$A$3:$A$1999,'Export Action'!$AO$3:$AO$1999)="Communes ZRR./bassins de vie pop &gt; 50% ZRR",_xlfn.XLOOKUP(C1508,'Export Action'!$A$3:$A$1999,'Export Action'!$AO$3:$AO$1999)="Contrats de relance et de transition écologique (CRTE) rural"),"Oui","Non")</f>
        <v>Non</v>
      </c>
      <c r="S1508" s="73"/>
      <c r="T1508" s="74">
        <f t="shared" si="25"/>
        <v>79</v>
      </c>
      <c r="U1508" s="75"/>
      <c r="V1508" s="8" t="str" cm="1">
        <f t="array" ref="V1508">IF(SUMPRODUCT((Tableau13[NOM DE LA STRUCTURE]=Tableau13[[#This Row],[NOM DE LA STRUCTURE]])*Tableau13[MONTANT PROPOSE POUR L''ACTION])=0,"",SUMPRODUCT((Tableau13[NOM DE LA STRUCTURE]=Tableau13[[#This Row],[NOM DE LA STRUCTURE]])*Tableau13[MONTANT PROPOSE POUR L''ACTION]))</f>
        <v/>
      </c>
      <c r="W1508" s="79"/>
    </row>
    <row r="1509" spans="1:23" ht="33" hidden="1" customHeight="1" x14ac:dyDescent="0.25">
      <c r="A1509" s="13"/>
      <c r="B1509" s="84"/>
      <c r="C1509" s="1"/>
      <c r="D1509" s="36">
        <f>_xlfn.XLOOKUP(C1509,'Export Action'!$A$3:$A$1999,'Export Action'!$X$3:$X$1999)</f>
        <v>0</v>
      </c>
      <c r="E1509" s="1"/>
      <c r="F1509" s="1"/>
      <c r="G1509" s="68"/>
      <c r="H1509" s="71"/>
      <c r="I1509" s="71"/>
      <c r="J1509" s="1"/>
      <c r="K1509" s="1"/>
      <c r="L1509" s="1"/>
      <c r="M1509" s="5"/>
      <c r="N1509" s="5"/>
      <c r="O1509" s="5"/>
      <c r="P1509" s="31"/>
      <c r="Q1509" s="1"/>
      <c r="R1509" s="64" t="str">
        <f>IF(OR(_xlfn.XLOOKUP(C1509,'Export Action'!$A$3:$A$1999,'Export Action'!$AO$3:$AO$1999)="Communes ZRR./bassins de vie pop &gt; 50% ZRR",_xlfn.XLOOKUP(C1509,'Export Action'!$A$3:$A$1999,'Export Action'!$AO$3:$AO$1999)="Contrats de relance et de transition écologique (CRTE) rural"),"Oui","Non")</f>
        <v>Non</v>
      </c>
      <c r="S1509" s="73"/>
      <c r="T1509" s="74">
        <f t="shared" si="25"/>
        <v>79</v>
      </c>
      <c r="U1509" s="75"/>
      <c r="V1509" s="8" t="str" cm="1">
        <f t="array" ref="V1509">IF(SUMPRODUCT((Tableau13[NOM DE LA STRUCTURE]=Tableau13[[#This Row],[NOM DE LA STRUCTURE]])*Tableau13[MONTANT PROPOSE POUR L''ACTION])=0,"",SUMPRODUCT((Tableau13[NOM DE LA STRUCTURE]=Tableau13[[#This Row],[NOM DE LA STRUCTURE]])*Tableau13[MONTANT PROPOSE POUR L''ACTION]))</f>
        <v/>
      </c>
      <c r="W1509" s="79"/>
    </row>
    <row r="1510" spans="1:23" ht="33" hidden="1" customHeight="1" x14ac:dyDescent="0.25">
      <c r="A1510" s="13"/>
      <c r="B1510" s="84"/>
      <c r="C1510" s="1"/>
      <c r="D1510" s="36">
        <f>_xlfn.XLOOKUP(C1510,'Export Action'!$A$3:$A$1999,'Export Action'!$X$3:$X$1999)</f>
        <v>0</v>
      </c>
      <c r="E1510" s="1"/>
      <c r="F1510" s="1"/>
      <c r="G1510" s="68"/>
      <c r="H1510" s="71"/>
      <c r="I1510" s="71"/>
      <c r="J1510" s="1"/>
      <c r="K1510" s="1"/>
      <c r="L1510" s="1"/>
      <c r="M1510" s="5"/>
      <c r="N1510" s="5"/>
      <c r="O1510" s="5"/>
      <c r="P1510" s="31"/>
      <c r="Q1510" s="1"/>
      <c r="R1510" s="64" t="str">
        <f>IF(OR(_xlfn.XLOOKUP(C1510,'Export Action'!$A$3:$A$1999,'Export Action'!$AO$3:$AO$1999)="Communes ZRR./bassins de vie pop &gt; 50% ZRR",_xlfn.XLOOKUP(C1510,'Export Action'!$A$3:$A$1999,'Export Action'!$AO$3:$AO$1999)="Contrats de relance et de transition écologique (CRTE) rural"),"Oui","Non")</f>
        <v>Non</v>
      </c>
      <c r="S1510" s="73"/>
      <c r="T1510" s="74">
        <f t="shared" si="25"/>
        <v>79</v>
      </c>
      <c r="U1510" s="75"/>
      <c r="V1510" s="8" t="str" cm="1">
        <f t="array" ref="V1510">IF(SUMPRODUCT((Tableau13[NOM DE LA STRUCTURE]=Tableau13[[#This Row],[NOM DE LA STRUCTURE]])*Tableau13[MONTANT PROPOSE POUR L''ACTION])=0,"",SUMPRODUCT((Tableau13[NOM DE LA STRUCTURE]=Tableau13[[#This Row],[NOM DE LA STRUCTURE]])*Tableau13[MONTANT PROPOSE POUR L''ACTION]))</f>
        <v/>
      </c>
      <c r="W1510" s="79"/>
    </row>
    <row r="1511" spans="1:23" ht="33" hidden="1" customHeight="1" x14ac:dyDescent="0.25">
      <c r="A1511" s="13"/>
      <c r="B1511" s="84"/>
      <c r="C1511" s="1"/>
      <c r="D1511" s="36">
        <f>_xlfn.XLOOKUP(C1511,'Export Action'!$A$3:$A$1999,'Export Action'!$X$3:$X$1999)</f>
        <v>0</v>
      </c>
      <c r="E1511" s="1"/>
      <c r="F1511" s="1"/>
      <c r="G1511" s="68"/>
      <c r="H1511" s="71"/>
      <c r="I1511" s="71"/>
      <c r="J1511" s="1"/>
      <c r="K1511" s="1"/>
      <c r="L1511" s="1"/>
      <c r="M1511" s="5"/>
      <c r="N1511" s="5"/>
      <c r="O1511" s="5"/>
      <c r="P1511" s="31"/>
      <c r="Q1511" s="1"/>
      <c r="R1511" s="64" t="str">
        <f>IF(OR(_xlfn.XLOOKUP(C1511,'Export Action'!$A$3:$A$1999,'Export Action'!$AO$3:$AO$1999)="Communes ZRR./bassins de vie pop &gt; 50% ZRR",_xlfn.XLOOKUP(C1511,'Export Action'!$A$3:$A$1999,'Export Action'!$AO$3:$AO$1999)="Contrats de relance et de transition écologique (CRTE) rural"),"Oui","Non")</f>
        <v>Non</v>
      </c>
      <c r="S1511" s="73"/>
      <c r="T1511" s="74">
        <f t="shared" si="25"/>
        <v>79</v>
      </c>
      <c r="U1511" s="75"/>
      <c r="V1511" s="8" t="str" cm="1">
        <f t="array" ref="V1511">IF(SUMPRODUCT((Tableau13[NOM DE LA STRUCTURE]=Tableau13[[#This Row],[NOM DE LA STRUCTURE]])*Tableau13[MONTANT PROPOSE POUR L''ACTION])=0,"",SUMPRODUCT((Tableau13[NOM DE LA STRUCTURE]=Tableau13[[#This Row],[NOM DE LA STRUCTURE]])*Tableau13[MONTANT PROPOSE POUR L''ACTION]))</f>
        <v/>
      </c>
      <c r="W1511" s="79"/>
    </row>
    <row r="1512" spans="1:23" ht="33" hidden="1" customHeight="1" x14ac:dyDescent="0.25">
      <c r="A1512" s="13"/>
      <c r="B1512" s="84"/>
      <c r="C1512" s="1"/>
      <c r="D1512" s="36">
        <f>_xlfn.XLOOKUP(C1512,'Export Action'!$A$3:$A$1999,'Export Action'!$X$3:$X$1999)</f>
        <v>0</v>
      </c>
      <c r="E1512" s="1"/>
      <c r="F1512" s="1"/>
      <c r="G1512" s="68"/>
      <c r="H1512" s="71"/>
      <c r="I1512" s="71"/>
      <c r="J1512" s="1"/>
      <c r="K1512" s="1"/>
      <c r="L1512" s="1"/>
      <c r="M1512" s="5"/>
      <c r="N1512" s="5"/>
      <c r="O1512" s="5"/>
      <c r="P1512" s="31"/>
      <c r="Q1512" s="1"/>
      <c r="R1512" s="64" t="str">
        <f>IF(OR(_xlfn.XLOOKUP(C1512,'Export Action'!$A$3:$A$1999,'Export Action'!$AO$3:$AO$1999)="Communes ZRR./bassins de vie pop &gt; 50% ZRR",_xlfn.XLOOKUP(C1512,'Export Action'!$A$3:$A$1999,'Export Action'!$AO$3:$AO$1999)="Contrats de relance et de transition écologique (CRTE) rural"),"Oui","Non")</f>
        <v>Non</v>
      </c>
      <c r="S1512" s="73"/>
      <c r="T1512" s="74">
        <f t="shared" si="25"/>
        <v>79</v>
      </c>
      <c r="U1512" s="75"/>
      <c r="V1512" s="8" t="str" cm="1">
        <f t="array" ref="V1512">IF(SUMPRODUCT((Tableau13[NOM DE LA STRUCTURE]=Tableau13[[#This Row],[NOM DE LA STRUCTURE]])*Tableau13[MONTANT PROPOSE POUR L''ACTION])=0,"",SUMPRODUCT((Tableau13[NOM DE LA STRUCTURE]=Tableau13[[#This Row],[NOM DE LA STRUCTURE]])*Tableau13[MONTANT PROPOSE POUR L''ACTION]))</f>
        <v/>
      </c>
      <c r="W1512" s="79"/>
    </row>
    <row r="1513" spans="1:23" ht="33" hidden="1" customHeight="1" x14ac:dyDescent="0.25">
      <c r="A1513" s="13"/>
      <c r="B1513" s="84"/>
      <c r="C1513" s="1"/>
      <c r="D1513" s="36">
        <f>_xlfn.XLOOKUP(C1513,'Export Action'!$A$3:$A$1999,'Export Action'!$X$3:$X$1999)</f>
        <v>0</v>
      </c>
      <c r="E1513" s="1"/>
      <c r="F1513" s="1"/>
      <c r="G1513" s="68"/>
      <c r="H1513" s="71"/>
      <c r="I1513" s="71"/>
      <c r="J1513" s="1"/>
      <c r="K1513" s="1"/>
      <c r="L1513" s="1"/>
      <c r="M1513" s="5"/>
      <c r="N1513" s="5"/>
      <c r="O1513" s="5"/>
      <c r="P1513" s="31"/>
      <c r="Q1513" s="1"/>
      <c r="R1513" s="64" t="str">
        <f>IF(OR(_xlfn.XLOOKUP(C1513,'Export Action'!$A$3:$A$1999,'Export Action'!$AO$3:$AO$1999)="Communes ZRR./bassins de vie pop &gt; 50% ZRR",_xlfn.XLOOKUP(C1513,'Export Action'!$A$3:$A$1999,'Export Action'!$AO$3:$AO$1999)="Contrats de relance et de transition écologique (CRTE) rural"),"Oui","Non")</f>
        <v>Non</v>
      </c>
      <c r="S1513" s="73"/>
      <c r="T1513" s="74">
        <f t="shared" si="25"/>
        <v>79</v>
      </c>
      <c r="U1513" s="75"/>
      <c r="V1513" s="8" t="str" cm="1">
        <f t="array" ref="V1513">IF(SUMPRODUCT((Tableau13[NOM DE LA STRUCTURE]=Tableau13[[#This Row],[NOM DE LA STRUCTURE]])*Tableau13[MONTANT PROPOSE POUR L''ACTION])=0,"",SUMPRODUCT((Tableau13[NOM DE LA STRUCTURE]=Tableau13[[#This Row],[NOM DE LA STRUCTURE]])*Tableau13[MONTANT PROPOSE POUR L''ACTION]))</f>
        <v/>
      </c>
      <c r="W1513" s="79"/>
    </row>
    <row r="1514" spans="1:23" ht="33" hidden="1" customHeight="1" x14ac:dyDescent="0.25">
      <c r="A1514" s="13"/>
      <c r="B1514" s="84"/>
      <c r="C1514" s="1"/>
      <c r="D1514" s="36">
        <f>_xlfn.XLOOKUP(C1514,'Export Action'!$A$3:$A$1999,'Export Action'!$X$3:$X$1999)</f>
        <v>0</v>
      </c>
      <c r="E1514" s="1"/>
      <c r="F1514" s="1"/>
      <c r="G1514" s="68"/>
      <c r="H1514" s="71"/>
      <c r="I1514" s="71"/>
      <c r="J1514" s="1"/>
      <c r="K1514" s="1"/>
      <c r="L1514" s="1"/>
      <c r="M1514" s="5"/>
      <c r="N1514" s="5"/>
      <c r="O1514" s="5"/>
      <c r="P1514" s="31"/>
      <c r="Q1514" s="1"/>
      <c r="R1514" s="64" t="str">
        <f>IF(OR(_xlfn.XLOOKUP(C1514,'Export Action'!$A$3:$A$1999,'Export Action'!$AO$3:$AO$1999)="Communes ZRR./bassins de vie pop &gt; 50% ZRR",_xlfn.XLOOKUP(C1514,'Export Action'!$A$3:$A$1999,'Export Action'!$AO$3:$AO$1999)="Contrats de relance et de transition écologique (CRTE) rural"),"Oui","Non")</f>
        <v>Non</v>
      </c>
      <c r="S1514" s="73"/>
      <c r="T1514" s="74">
        <f t="shared" si="25"/>
        <v>79</v>
      </c>
      <c r="U1514" s="75"/>
      <c r="V1514" s="8" t="str" cm="1">
        <f t="array" ref="V1514">IF(SUMPRODUCT((Tableau13[NOM DE LA STRUCTURE]=Tableau13[[#This Row],[NOM DE LA STRUCTURE]])*Tableau13[MONTANT PROPOSE POUR L''ACTION])=0,"",SUMPRODUCT((Tableau13[NOM DE LA STRUCTURE]=Tableau13[[#This Row],[NOM DE LA STRUCTURE]])*Tableau13[MONTANT PROPOSE POUR L''ACTION]))</f>
        <v/>
      </c>
      <c r="W1514" s="79"/>
    </row>
    <row r="1515" spans="1:23" ht="33" hidden="1" customHeight="1" x14ac:dyDescent="0.25">
      <c r="A1515" s="13"/>
      <c r="B1515" s="84"/>
      <c r="C1515" s="1"/>
      <c r="D1515" s="36">
        <f>_xlfn.XLOOKUP(C1515,'Export Action'!$A$3:$A$1999,'Export Action'!$X$3:$X$1999)</f>
        <v>0</v>
      </c>
      <c r="E1515" s="1"/>
      <c r="F1515" s="1"/>
      <c r="G1515" s="68"/>
      <c r="H1515" s="71"/>
      <c r="I1515" s="71"/>
      <c r="J1515" s="1"/>
      <c r="K1515" s="1"/>
      <c r="L1515" s="1"/>
      <c r="M1515" s="5"/>
      <c r="N1515" s="5"/>
      <c r="O1515" s="5"/>
      <c r="P1515" s="31"/>
      <c r="Q1515" s="1"/>
      <c r="R1515" s="64" t="str">
        <f>IF(OR(_xlfn.XLOOKUP(C1515,'Export Action'!$A$3:$A$1999,'Export Action'!$AO$3:$AO$1999)="Communes ZRR./bassins de vie pop &gt; 50% ZRR",_xlfn.XLOOKUP(C1515,'Export Action'!$A$3:$A$1999,'Export Action'!$AO$3:$AO$1999)="Contrats de relance et de transition écologique (CRTE) rural"),"Oui","Non")</f>
        <v>Non</v>
      </c>
      <c r="S1515" s="73"/>
      <c r="T1515" s="74">
        <f t="shared" si="25"/>
        <v>79</v>
      </c>
      <c r="U1515" s="75"/>
      <c r="V1515" s="8" t="str" cm="1">
        <f t="array" ref="V1515">IF(SUMPRODUCT((Tableau13[NOM DE LA STRUCTURE]=Tableau13[[#This Row],[NOM DE LA STRUCTURE]])*Tableau13[MONTANT PROPOSE POUR L''ACTION])=0,"",SUMPRODUCT((Tableau13[NOM DE LA STRUCTURE]=Tableau13[[#This Row],[NOM DE LA STRUCTURE]])*Tableau13[MONTANT PROPOSE POUR L''ACTION]))</f>
        <v/>
      </c>
      <c r="W1515" s="79"/>
    </row>
    <row r="1516" spans="1:23" ht="33" hidden="1" customHeight="1" x14ac:dyDescent="0.25">
      <c r="A1516" s="13"/>
      <c r="B1516" s="84"/>
      <c r="C1516" s="1"/>
      <c r="D1516" s="36">
        <f>_xlfn.XLOOKUP(C1516,'Export Action'!$A$3:$A$1999,'Export Action'!$X$3:$X$1999)</f>
        <v>0</v>
      </c>
      <c r="E1516" s="1"/>
      <c r="F1516" s="1"/>
      <c r="G1516" s="68"/>
      <c r="H1516" s="71"/>
      <c r="I1516" s="71"/>
      <c r="J1516" s="1"/>
      <c r="K1516" s="1"/>
      <c r="L1516" s="1"/>
      <c r="M1516" s="5"/>
      <c r="N1516" s="5"/>
      <c r="O1516" s="5"/>
      <c r="P1516" s="31"/>
      <c r="Q1516" s="1"/>
      <c r="R1516" s="64" t="str">
        <f>IF(OR(_xlfn.XLOOKUP(C1516,'Export Action'!$A$3:$A$1999,'Export Action'!$AO$3:$AO$1999)="Communes ZRR./bassins de vie pop &gt; 50% ZRR",_xlfn.XLOOKUP(C1516,'Export Action'!$A$3:$A$1999,'Export Action'!$AO$3:$AO$1999)="Contrats de relance et de transition écologique (CRTE) rural"),"Oui","Non")</f>
        <v>Non</v>
      </c>
      <c r="S1516" s="73"/>
      <c r="T1516" s="74">
        <f t="shared" si="25"/>
        <v>79</v>
      </c>
      <c r="U1516" s="75"/>
      <c r="V1516" s="8" t="str" cm="1">
        <f t="array" ref="V1516">IF(SUMPRODUCT((Tableau13[NOM DE LA STRUCTURE]=Tableau13[[#This Row],[NOM DE LA STRUCTURE]])*Tableau13[MONTANT PROPOSE POUR L''ACTION])=0,"",SUMPRODUCT((Tableau13[NOM DE LA STRUCTURE]=Tableau13[[#This Row],[NOM DE LA STRUCTURE]])*Tableau13[MONTANT PROPOSE POUR L''ACTION]))</f>
        <v/>
      </c>
      <c r="W1516" s="79"/>
    </row>
    <row r="1517" spans="1:23" ht="33" hidden="1" customHeight="1" x14ac:dyDescent="0.25">
      <c r="A1517" s="13"/>
      <c r="B1517" s="84"/>
      <c r="C1517" s="1"/>
      <c r="D1517" s="36">
        <f>_xlfn.XLOOKUP(C1517,'Export Action'!$A$3:$A$1999,'Export Action'!$X$3:$X$1999)</f>
        <v>0</v>
      </c>
      <c r="E1517" s="1"/>
      <c r="F1517" s="1"/>
      <c r="G1517" s="68"/>
      <c r="H1517" s="71"/>
      <c r="I1517" s="71"/>
      <c r="J1517" s="1"/>
      <c r="K1517" s="1"/>
      <c r="L1517" s="1"/>
      <c r="M1517" s="5"/>
      <c r="N1517" s="5"/>
      <c r="O1517" s="5"/>
      <c r="P1517" s="31"/>
      <c r="Q1517" s="1"/>
      <c r="R1517" s="64" t="str">
        <f>IF(OR(_xlfn.XLOOKUP(C1517,'Export Action'!$A$3:$A$1999,'Export Action'!$AO$3:$AO$1999)="Communes ZRR./bassins de vie pop &gt; 50% ZRR",_xlfn.XLOOKUP(C1517,'Export Action'!$A$3:$A$1999,'Export Action'!$AO$3:$AO$1999)="Contrats de relance et de transition écologique (CRTE) rural"),"Oui","Non")</f>
        <v>Non</v>
      </c>
      <c r="S1517" s="73"/>
      <c r="T1517" s="74">
        <f t="shared" si="25"/>
        <v>79</v>
      </c>
      <c r="U1517" s="75"/>
      <c r="V1517" s="8" t="str" cm="1">
        <f t="array" ref="V1517">IF(SUMPRODUCT((Tableau13[NOM DE LA STRUCTURE]=Tableau13[[#This Row],[NOM DE LA STRUCTURE]])*Tableau13[MONTANT PROPOSE POUR L''ACTION])=0,"",SUMPRODUCT((Tableau13[NOM DE LA STRUCTURE]=Tableau13[[#This Row],[NOM DE LA STRUCTURE]])*Tableau13[MONTANT PROPOSE POUR L''ACTION]))</f>
        <v/>
      </c>
      <c r="W1517" s="79"/>
    </row>
    <row r="1518" spans="1:23" ht="33" hidden="1" customHeight="1" x14ac:dyDescent="0.25">
      <c r="A1518" s="13"/>
      <c r="B1518" s="84"/>
      <c r="C1518" s="1"/>
      <c r="D1518" s="36">
        <f>_xlfn.XLOOKUP(C1518,'Export Action'!$A$3:$A$1999,'Export Action'!$X$3:$X$1999)</f>
        <v>0</v>
      </c>
      <c r="E1518" s="1"/>
      <c r="F1518" s="1"/>
      <c r="G1518" s="68"/>
      <c r="H1518" s="71"/>
      <c r="I1518" s="71"/>
      <c r="J1518" s="1"/>
      <c r="K1518" s="1"/>
      <c r="L1518" s="1"/>
      <c r="M1518" s="5"/>
      <c r="N1518" s="5"/>
      <c r="O1518" s="5"/>
      <c r="P1518" s="31"/>
      <c r="Q1518" s="1"/>
      <c r="R1518" s="64" t="str">
        <f>IF(OR(_xlfn.XLOOKUP(C1518,'Export Action'!$A$3:$A$1999,'Export Action'!$AO$3:$AO$1999)="Communes ZRR./bassins de vie pop &gt; 50% ZRR",_xlfn.XLOOKUP(C1518,'Export Action'!$A$3:$A$1999,'Export Action'!$AO$3:$AO$1999)="Contrats de relance et de transition écologique (CRTE) rural"),"Oui","Non")</f>
        <v>Non</v>
      </c>
      <c r="S1518" s="73"/>
      <c r="T1518" s="74">
        <f t="shared" si="25"/>
        <v>79</v>
      </c>
      <c r="U1518" s="75"/>
      <c r="V1518" s="8" t="str" cm="1">
        <f t="array" ref="V1518">IF(SUMPRODUCT((Tableau13[NOM DE LA STRUCTURE]=Tableau13[[#This Row],[NOM DE LA STRUCTURE]])*Tableau13[MONTANT PROPOSE POUR L''ACTION])=0,"",SUMPRODUCT((Tableau13[NOM DE LA STRUCTURE]=Tableau13[[#This Row],[NOM DE LA STRUCTURE]])*Tableau13[MONTANT PROPOSE POUR L''ACTION]))</f>
        <v/>
      </c>
      <c r="W1518" s="79"/>
    </row>
    <row r="1519" spans="1:23" ht="33" hidden="1" customHeight="1" x14ac:dyDescent="0.25">
      <c r="A1519" s="13"/>
      <c r="B1519" s="84"/>
      <c r="C1519" s="1"/>
      <c r="D1519" s="36">
        <f>_xlfn.XLOOKUP(C1519,'Export Action'!$A$3:$A$1999,'Export Action'!$X$3:$X$1999)</f>
        <v>0</v>
      </c>
      <c r="E1519" s="1"/>
      <c r="F1519" s="1"/>
      <c r="G1519" s="68"/>
      <c r="H1519" s="71"/>
      <c r="I1519" s="71"/>
      <c r="J1519" s="1"/>
      <c r="K1519" s="1"/>
      <c r="L1519" s="1"/>
      <c r="M1519" s="5"/>
      <c r="N1519" s="5"/>
      <c r="O1519" s="5"/>
      <c r="P1519" s="31"/>
      <c r="Q1519" s="1"/>
      <c r="R1519" s="64" t="str">
        <f>IF(OR(_xlfn.XLOOKUP(C1519,'Export Action'!$A$3:$A$1999,'Export Action'!$AO$3:$AO$1999)="Communes ZRR./bassins de vie pop &gt; 50% ZRR",_xlfn.XLOOKUP(C1519,'Export Action'!$A$3:$A$1999,'Export Action'!$AO$3:$AO$1999)="Contrats de relance et de transition écologique (CRTE) rural"),"Oui","Non")</f>
        <v>Non</v>
      </c>
      <c r="S1519" s="73"/>
      <c r="T1519" s="74">
        <f t="shared" si="25"/>
        <v>79</v>
      </c>
      <c r="U1519" s="75"/>
      <c r="V1519" s="8" t="str" cm="1">
        <f t="array" ref="V1519">IF(SUMPRODUCT((Tableau13[NOM DE LA STRUCTURE]=Tableau13[[#This Row],[NOM DE LA STRUCTURE]])*Tableau13[MONTANT PROPOSE POUR L''ACTION])=0,"",SUMPRODUCT((Tableau13[NOM DE LA STRUCTURE]=Tableau13[[#This Row],[NOM DE LA STRUCTURE]])*Tableau13[MONTANT PROPOSE POUR L''ACTION]))</f>
        <v/>
      </c>
      <c r="W1519" s="79"/>
    </row>
    <row r="1520" spans="1:23" ht="33" hidden="1" customHeight="1" x14ac:dyDescent="0.25">
      <c r="A1520" s="13"/>
      <c r="B1520" s="84"/>
      <c r="C1520" s="1"/>
      <c r="D1520" s="36">
        <f>_xlfn.XLOOKUP(C1520,'Export Action'!$A$3:$A$1999,'Export Action'!$X$3:$X$1999)</f>
        <v>0</v>
      </c>
      <c r="E1520" s="1"/>
      <c r="F1520" s="1"/>
      <c r="G1520" s="68"/>
      <c r="H1520" s="71"/>
      <c r="I1520" s="71"/>
      <c r="J1520" s="1"/>
      <c r="K1520" s="1"/>
      <c r="L1520" s="1"/>
      <c r="M1520" s="5"/>
      <c r="N1520" s="5"/>
      <c r="O1520" s="5"/>
      <c r="P1520" s="31"/>
      <c r="Q1520" s="1"/>
      <c r="R1520" s="64" t="str">
        <f>IF(OR(_xlfn.XLOOKUP(C1520,'Export Action'!$A$3:$A$1999,'Export Action'!$AO$3:$AO$1999)="Communes ZRR./bassins de vie pop &gt; 50% ZRR",_xlfn.XLOOKUP(C1520,'Export Action'!$A$3:$A$1999,'Export Action'!$AO$3:$AO$1999)="Contrats de relance et de transition écologique (CRTE) rural"),"Oui","Non")</f>
        <v>Non</v>
      </c>
      <c r="S1520" s="73"/>
      <c r="T1520" s="74">
        <f t="shared" si="25"/>
        <v>79</v>
      </c>
      <c r="U1520" s="75"/>
      <c r="V1520" s="8" t="str" cm="1">
        <f t="array" ref="V1520">IF(SUMPRODUCT((Tableau13[NOM DE LA STRUCTURE]=Tableau13[[#This Row],[NOM DE LA STRUCTURE]])*Tableau13[MONTANT PROPOSE POUR L''ACTION])=0,"",SUMPRODUCT((Tableau13[NOM DE LA STRUCTURE]=Tableau13[[#This Row],[NOM DE LA STRUCTURE]])*Tableau13[MONTANT PROPOSE POUR L''ACTION]))</f>
        <v/>
      </c>
      <c r="W1520" s="79"/>
    </row>
    <row r="1521" spans="1:23" ht="33" hidden="1" customHeight="1" x14ac:dyDescent="0.25">
      <c r="A1521" s="13"/>
      <c r="B1521" s="84"/>
      <c r="C1521" s="1"/>
      <c r="D1521" s="36">
        <f>_xlfn.XLOOKUP(C1521,'Export Action'!$A$3:$A$1999,'Export Action'!$X$3:$X$1999)</f>
        <v>0</v>
      </c>
      <c r="E1521" s="1"/>
      <c r="F1521" s="1"/>
      <c r="G1521" s="68"/>
      <c r="H1521" s="71"/>
      <c r="I1521" s="71"/>
      <c r="J1521" s="1"/>
      <c r="K1521" s="1"/>
      <c r="L1521" s="1"/>
      <c r="M1521" s="5"/>
      <c r="N1521" s="5"/>
      <c r="O1521" s="5"/>
      <c r="P1521" s="31"/>
      <c r="Q1521" s="1"/>
      <c r="R1521" s="64" t="str">
        <f>IF(OR(_xlfn.XLOOKUP(C1521,'Export Action'!$A$3:$A$1999,'Export Action'!$AO$3:$AO$1999)="Communes ZRR./bassins de vie pop &gt; 50% ZRR",_xlfn.XLOOKUP(C1521,'Export Action'!$A$3:$A$1999,'Export Action'!$AO$3:$AO$1999)="Contrats de relance et de transition écologique (CRTE) rural"),"Oui","Non")</f>
        <v>Non</v>
      </c>
      <c r="S1521" s="73"/>
      <c r="T1521" s="74">
        <f t="shared" si="25"/>
        <v>79</v>
      </c>
      <c r="U1521" s="75"/>
      <c r="V1521" s="8" t="str" cm="1">
        <f t="array" ref="V1521">IF(SUMPRODUCT((Tableau13[NOM DE LA STRUCTURE]=Tableau13[[#This Row],[NOM DE LA STRUCTURE]])*Tableau13[MONTANT PROPOSE POUR L''ACTION])=0,"",SUMPRODUCT((Tableau13[NOM DE LA STRUCTURE]=Tableau13[[#This Row],[NOM DE LA STRUCTURE]])*Tableau13[MONTANT PROPOSE POUR L''ACTION]))</f>
        <v/>
      </c>
      <c r="W1521" s="79"/>
    </row>
    <row r="1522" spans="1:23" ht="33" hidden="1" customHeight="1" x14ac:dyDescent="0.25">
      <c r="A1522" s="13"/>
      <c r="B1522" s="84"/>
      <c r="C1522" s="1"/>
      <c r="D1522" s="36">
        <f>_xlfn.XLOOKUP(C1522,'Export Action'!$A$3:$A$1999,'Export Action'!$X$3:$X$1999)</f>
        <v>0</v>
      </c>
      <c r="E1522" s="1"/>
      <c r="F1522" s="1"/>
      <c r="G1522" s="68"/>
      <c r="H1522" s="71"/>
      <c r="I1522" s="71"/>
      <c r="J1522" s="1"/>
      <c r="K1522" s="1"/>
      <c r="L1522" s="1"/>
      <c r="M1522" s="5"/>
      <c r="N1522" s="5"/>
      <c r="O1522" s="5"/>
      <c r="P1522" s="31"/>
      <c r="Q1522" s="1"/>
      <c r="R1522" s="64" t="str">
        <f>IF(OR(_xlfn.XLOOKUP(C1522,'Export Action'!$A$3:$A$1999,'Export Action'!$AO$3:$AO$1999)="Communes ZRR./bassins de vie pop &gt; 50% ZRR",_xlfn.XLOOKUP(C1522,'Export Action'!$A$3:$A$1999,'Export Action'!$AO$3:$AO$1999)="Contrats de relance et de transition écologique (CRTE) rural"),"Oui","Non")</f>
        <v>Non</v>
      </c>
      <c r="S1522" s="73"/>
      <c r="T1522" s="74">
        <f t="shared" si="25"/>
        <v>79</v>
      </c>
      <c r="U1522" s="75"/>
      <c r="V1522" s="8" t="str" cm="1">
        <f t="array" ref="V1522">IF(SUMPRODUCT((Tableau13[NOM DE LA STRUCTURE]=Tableau13[[#This Row],[NOM DE LA STRUCTURE]])*Tableau13[MONTANT PROPOSE POUR L''ACTION])=0,"",SUMPRODUCT((Tableau13[NOM DE LA STRUCTURE]=Tableau13[[#This Row],[NOM DE LA STRUCTURE]])*Tableau13[MONTANT PROPOSE POUR L''ACTION]))</f>
        <v/>
      </c>
      <c r="W1522" s="79"/>
    </row>
    <row r="1523" spans="1:23" ht="33" hidden="1" customHeight="1" x14ac:dyDescent="0.25">
      <c r="A1523" s="13"/>
      <c r="B1523" s="84"/>
      <c r="C1523" s="1"/>
      <c r="D1523" s="36">
        <f>_xlfn.XLOOKUP(C1523,'Export Action'!$A$3:$A$1999,'Export Action'!$X$3:$X$1999)</f>
        <v>0</v>
      </c>
      <c r="E1523" s="1"/>
      <c r="F1523" s="1"/>
      <c r="G1523" s="68"/>
      <c r="H1523" s="71"/>
      <c r="I1523" s="71"/>
      <c r="J1523" s="1"/>
      <c r="K1523" s="1"/>
      <c r="L1523" s="1"/>
      <c r="M1523" s="5"/>
      <c r="N1523" s="5"/>
      <c r="O1523" s="5"/>
      <c r="P1523" s="31"/>
      <c r="Q1523" s="1"/>
      <c r="R1523" s="64" t="str">
        <f>IF(OR(_xlfn.XLOOKUP(C1523,'Export Action'!$A$3:$A$1999,'Export Action'!$AO$3:$AO$1999)="Communes ZRR./bassins de vie pop &gt; 50% ZRR",_xlfn.XLOOKUP(C1523,'Export Action'!$A$3:$A$1999,'Export Action'!$AO$3:$AO$1999)="Contrats de relance et de transition écologique (CRTE) rural"),"Oui","Non")</f>
        <v>Non</v>
      </c>
      <c r="S1523" s="73"/>
      <c r="T1523" s="74">
        <f t="shared" si="25"/>
        <v>79</v>
      </c>
      <c r="U1523" s="75"/>
      <c r="V1523" s="8" t="str" cm="1">
        <f t="array" ref="V1523">IF(SUMPRODUCT((Tableau13[NOM DE LA STRUCTURE]=Tableau13[[#This Row],[NOM DE LA STRUCTURE]])*Tableau13[MONTANT PROPOSE POUR L''ACTION])=0,"",SUMPRODUCT((Tableau13[NOM DE LA STRUCTURE]=Tableau13[[#This Row],[NOM DE LA STRUCTURE]])*Tableau13[MONTANT PROPOSE POUR L''ACTION]))</f>
        <v/>
      </c>
      <c r="W1523" s="79"/>
    </row>
    <row r="1524" spans="1:23" ht="33" hidden="1" customHeight="1" x14ac:dyDescent="0.25">
      <c r="A1524" s="13"/>
      <c r="B1524" s="84"/>
      <c r="C1524" s="1"/>
      <c r="D1524" s="36">
        <f>_xlfn.XLOOKUP(C1524,'Export Action'!$A$3:$A$1999,'Export Action'!$X$3:$X$1999)</f>
        <v>0</v>
      </c>
      <c r="E1524" s="1"/>
      <c r="F1524" s="1"/>
      <c r="G1524" s="68"/>
      <c r="H1524" s="71"/>
      <c r="I1524" s="71"/>
      <c r="J1524" s="1"/>
      <c r="K1524" s="1"/>
      <c r="L1524" s="1"/>
      <c r="M1524" s="5"/>
      <c r="N1524" s="5"/>
      <c r="O1524" s="5"/>
      <c r="P1524" s="31"/>
      <c r="Q1524" s="1"/>
      <c r="R1524" s="64" t="str">
        <f>IF(OR(_xlfn.XLOOKUP(C1524,'Export Action'!$A$3:$A$1999,'Export Action'!$AO$3:$AO$1999)="Communes ZRR./bassins de vie pop &gt; 50% ZRR",_xlfn.XLOOKUP(C1524,'Export Action'!$A$3:$A$1999,'Export Action'!$AO$3:$AO$1999)="Contrats de relance et de transition écologique (CRTE) rural"),"Oui","Non")</f>
        <v>Non</v>
      </c>
      <c r="S1524" s="73"/>
      <c r="T1524" s="74">
        <f t="shared" si="25"/>
        <v>79</v>
      </c>
      <c r="U1524" s="75"/>
      <c r="V1524" s="8" t="str" cm="1">
        <f t="array" ref="V1524">IF(SUMPRODUCT((Tableau13[NOM DE LA STRUCTURE]=Tableau13[[#This Row],[NOM DE LA STRUCTURE]])*Tableau13[MONTANT PROPOSE POUR L''ACTION])=0,"",SUMPRODUCT((Tableau13[NOM DE LA STRUCTURE]=Tableau13[[#This Row],[NOM DE LA STRUCTURE]])*Tableau13[MONTANT PROPOSE POUR L''ACTION]))</f>
        <v/>
      </c>
      <c r="W1524" s="79"/>
    </row>
    <row r="1525" spans="1:23" ht="33" hidden="1" customHeight="1" x14ac:dyDescent="0.25">
      <c r="A1525" s="13"/>
      <c r="B1525" s="84"/>
      <c r="C1525" s="1"/>
      <c r="D1525" s="36">
        <f>_xlfn.XLOOKUP(C1525,'Export Action'!$A$3:$A$1999,'Export Action'!$X$3:$X$1999)</f>
        <v>0</v>
      </c>
      <c r="E1525" s="1"/>
      <c r="F1525" s="1"/>
      <c r="G1525" s="68"/>
      <c r="H1525" s="71"/>
      <c r="I1525" s="71"/>
      <c r="J1525" s="1"/>
      <c r="K1525" s="1"/>
      <c r="L1525" s="1"/>
      <c r="M1525" s="5"/>
      <c r="N1525" s="5"/>
      <c r="O1525" s="5"/>
      <c r="P1525" s="31"/>
      <c r="Q1525" s="1"/>
      <c r="R1525" s="64" t="str">
        <f>IF(OR(_xlfn.XLOOKUP(C1525,'Export Action'!$A$3:$A$1999,'Export Action'!$AO$3:$AO$1999)="Communes ZRR./bassins de vie pop &gt; 50% ZRR",_xlfn.XLOOKUP(C1525,'Export Action'!$A$3:$A$1999,'Export Action'!$AO$3:$AO$1999)="Contrats de relance et de transition écologique (CRTE) rural"),"Oui","Non")</f>
        <v>Non</v>
      </c>
      <c r="S1525" s="73"/>
      <c r="T1525" s="74">
        <f t="shared" si="25"/>
        <v>79</v>
      </c>
      <c r="U1525" s="75"/>
      <c r="V1525" s="8" t="str" cm="1">
        <f t="array" ref="V1525">IF(SUMPRODUCT((Tableau13[NOM DE LA STRUCTURE]=Tableau13[[#This Row],[NOM DE LA STRUCTURE]])*Tableau13[MONTANT PROPOSE POUR L''ACTION])=0,"",SUMPRODUCT((Tableau13[NOM DE LA STRUCTURE]=Tableau13[[#This Row],[NOM DE LA STRUCTURE]])*Tableau13[MONTANT PROPOSE POUR L''ACTION]))</f>
        <v/>
      </c>
      <c r="W1525" s="79"/>
    </row>
    <row r="1526" spans="1:23" ht="33" hidden="1" customHeight="1" x14ac:dyDescent="0.25">
      <c r="A1526" s="13"/>
      <c r="B1526" s="84"/>
      <c r="C1526" s="1"/>
      <c r="D1526" s="36">
        <f>_xlfn.XLOOKUP(C1526,'Export Action'!$A$3:$A$1999,'Export Action'!$X$3:$X$1999)</f>
        <v>0</v>
      </c>
      <c r="E1526" s="1"/>
      <c r="F1526" s="1"/>
      <c r="G1526" s="68"/>
      <c r="H1526" s="71"/>
      <c r="I1526" s="71"/>
      <c r="J1526" s="1"/>
      <c r="K1526" s="1"/>
      <c r="L1526" s="1"/>
      <c r="M1526" s="5"/>
      <c r="N1526" s="5"/>
      <c r="O1526" s="5"/>
      <c r="P1526" s="31"/>
      <c r="Q1526" s="1"/>
      <c r="R1526" s="64" t="str">
        <f>IF(OR(_xlfn.XLOOKUP(C1526,'Export Action'!$A$3:$A$1999,'Export Action'!$AO$3:$AO$1999)="Communes ZRR./bassins de vie pop &gt; 50% ZRR",_xlfn.XLOOKUP(C1526,'Export Action'!$A$3:$A$1999,'Export Action'!$AO$3:$AO$1999)="Contrats de relance et de transition écologique (CRTE) rural"),"Oui","Non")</f>
        <v>Non</v>
      </c>
      <c r="S1526" s="73"/>
      <c r="T1526" s="74">
        <f t="shared" si="25"/>
        <v>79</v>
      </c>
      <c r="U1526" s="75"/>
      <c r="V1526" s="8" t="str" cm="1">
        <f t="array" ref="V1526">IF(SUMPRODUCT((Tableau13[NOM DE LA STRUCTURE]=Tableau13[[#This Row],[NOM DE LA STRUCTURE]])*Tableau13[MONTANT PROPOSE POUR L''ACTION])=0,"",SUMPRODUCT((Tableau13[NOM DE LA STRUCTURE]=Tableau13[[#This Row],[NOM DE LA STRUCTURE]])*Tableau13[MONTANT PROPOSE POUR L''ACTION]))</f>
        <v/>
      </c>
      <c r="W1526" s="79"/>
    </row>
    <row r="1527" spans="1:23" ht="33" hidden="1" customHeight="1" x14ac:dyDescent="0.25">
      <c r="A1527" s="13"/>
      <c r="B1527" s="84"/>
      <c r="C1527" s="1"/>
      <c r="D1527" s="36">
        <f>_xlfn.XLOOKUP(C1527,'Export Action'!$A$3:$A$1999,'Export Action'!$X$3:$X$1999)</f>
        <v>0</v>
      </c>
      <c r="E1527" s="1"/>
      <c r="F1527" s="1"/>
      <c r="G1527" s="68"/>
      <c r="H1527" s="71"/>
      <c r="I1527" s="71"/>
      <c r="J1527" s="1"/>
      <c r="K1527" s="1"/>
      <c r="L1527" s="1"/>
      <c r="M1527" s="5"/>
      <c r="N1527" s="5"/>
      <c r="O1527" s="5"/>
      <c r="P1527" s="31"/>
      <c r="Q1527" s="1"/>
      <c r="R1527" s="64" t="str">
        <f>IF(OR(_xlfn.XLOOKUP(C1527,'Export Action'!$A$3:$A$1999,'Export Action'!$AO$3:$AO$1999)="Communes ZRR./bassins de vie pop &gt; 50% ZRR",_xlfn.XLOOKUP(C1527,'Export Action'!$A$3:$A$1999,'Export Action'!$AO$3:$AO$1999)="Contrats de relance et de transition écologique (CRTE) rural"),"Oui","Non")</f>
        <v>Non</v>
      </c>
      <c r="S1527" s="73"/>
      <c r="T1527" s="74">
        <f t="shared" si="25"/>
        <v>79</v>
      </c>
      <c r="U1527" s="75"/>
      <c r="V1527" s="8" t="str" cm="1">
        <f t="array" ref="V1527">IF(SUMPRODUCT((Tableau13[NOM DE LA STRUCTURE]=Tableau13[[#This Row],[NOM DE LA STRUCTURE]])*Tableau13[MONTANT PROPOSE POUR L''ACTION])=0,"",SUMPRODUCT((Tableau13[NOM DE LA STRUCTURE]=Tableau13[[#This Row],[NOM DE LA STRUCTURE]])*Tableau13[MONTANT PROPOSE POUR L''ACTION]))</f>
        <v/>
      </c>
      <c r="W1527" s="79"/>
    </row>
    <row r="1528" spans="1:23" ht="33" hidden="1" customHeight="1" x14ac:dyDescent="0.25">
      <c r="A1528" s="13"/>
      <c r="B1528" s="84"/>
      <c r="C1528" s="1"/>
      <c r="D1528" s="36">
        <f>_xlfn.XLOOKUP(C1528,'Export Action'!$A$3:$A$1999,'Export Action'!$X$3:$X$1999)</f>
        <v>0</v>
      </c>
      <c r="E1528" s="1"/>
      <c r="F1528" s="1"/>
      <c r="G1528" s="68"/>
      <c r="H1528" s="71"/>
      <c r="I1528" s="71"/>
      <c r="J1528" s="1"/>
      <c r="K1528" s="1"/>
      <c r="L1528" s="1"/>
      <c r="M1528" s="5"/>
      <c r="N1528" s="5"/>
      <c r="O1528" s="5"/>
      <c r="P1528" s="31"/>
      <c r="Q1528" s="1"/>
      <c r="R1528" s="64" t="str">
        <f>IF(OR(_xlfn.XLOOKUP(C1528,'Export Action'!$A$3:$A$1999,'Export Action'!$AO$3:$AO$1999)="Communes ZRR./bassins de vie pop &gt; 50% ZRR",_xlfn.XLOOKUP(C1528,'Export Action'!$A$3:$A$1999,'Export Action'!$AO$3:$AO$1999)="Contrats de relance et de transition écologique (CRTE) rural"),"Oui","Non")</f>
        <v>Non</v>
      </c>
      <c r="S1528" s="73"/>
      <c r="T1528" s="74">
        <f t="shared" si="25"/>
        <v>79</v>
      </c>
      <c r="U1528" s="75"/>
      <c r="V1528" s="8" t="str" cm="1">
        <f t="array" ref="V1528">IF(SUMPRODUCT((Tableau13[NOM DE LA STRUCTURE]=Tableau13[[#This Row],[NOM DE LA STRUCTURE]])*Tableau13[MONTANT PROPOSE POUR L''ACTION])=0,"",SUMPRODUCT((Tableau13[NOM DE LA STRUCTURE]=Tableau13[[#This Row],[NOM DE LA STRUCTURE]])*Tableau13[MONTANT PROPOSE POUR L''ACTION]))</f>
        <v/>
      </c>
      <c r="W1528" s="79"/>
    </row>
    <row r="1529" spans="1:23" ht="33" hidden="1" customHeight="1" x14ac:dyDescent="0.25">
      <c r="A1529" s="13"/>
      <c r="B1529" s="84"/>
      <c r="C1529" s="1"/>
      <c r="D1529" s="36">
        <f>_xlfn.XLOOKUP(C1529,'Export Action'!$A$3:$A$1999,'Export Action'!$X$3:$X$1999)</f>
        <v>0</v>
      </c>
      <c r="E1529" s="1"/>
      <c r="F1529" s="1"/>
      <c r="G1529" s="68"/>
      <c r="H1529" s="71"/>
      <c r="I1529" s="71"/>
      <c r="J1529" s="1"/>
      <c r="K1529" s="1"/>
      <c r="L1529" s="1"/>
      <c r="M1529" s="5"/>
      <c r="N1529" s="5"/>
      <c r="O1529" s="5"/>
      <c r="P1529" s="31"/>
      <c r="Q1529" s="1"/>
      <c r="R1529" s="64" t="str">
        <f>IF(OR(_xlfn.XLOOKUP(C1529,'Export Action'!$A$3:$A$1999,'Export Action'!$AO$3:$AO$1999)="Communes ZRR./bassins de vie pop &gt; 50% ZRR",_xlfn.XLOOKUP(C1529,'Export Action'!$A$3:$A$1999,'Export Action'!$AO$3:$AO$1999)="Contrats de relance et de transition écologique (CRTE) rural"),"Oui","Non")</f>
        <v>Non</v>
      </c>
      <c r="S1529" s="73"/>
      <c r="T1529" s="74">
        <f t="shared" si="25"/>
        <v>79</v>
      </c>
      <c r="U1529" s="75"/>
      <c r="V1529" s="8" t="str" cm="1">
        <f t="array" ref="V1529">IF(SUMPRODUCT((Tableau13[NOM DE LA STRUCTURE]=Tableau13[[#This Row],[NOM DE LA STRUCTURE]])*Tableau13[MONTANT PROPOSE POUR L''ACTION])=0,"",SUMPRODUCT((Tableau13[NOM DE LA STRUCTURE]=Tableau13[[#This Row],[NOM DE LA STRUCTURE]])*Tableau13[MONTANT PROPOSE POUR L''ACTION]))</f>
        <v/>
      </c>
      <c r="W1529" s="79"/>
    </row>
    <row r="1530" spans="1:23" ht="33" hidden="1" customHeight="1" x14ac:dyDescent="0.25">
      <c r="A1530" s="13"/>
      <c r="B1530" s="84"/>
      <c r="C1530" s="1"/>
      <c r="D1530" s="36">
        <f>_xlfn.XLOOKUP(C1530,'Export Action'!$A$3:$A$1999,'Export Action'!$X$3:$X$1999)</f>
        <v>0</v>
      </c>
      <c r="E1530" s="1"/>
      <c r="F1530" s="1"/>
      <c r="G1530" s="68"/>
      <c r="H1530" s="71"/>
      <c r="I1530" s="71"/>
      <c r="J1530" s="1"/>
      <c r="K1530" s="1"/>
      <c r="L1530" s="1"/>
      <c r="M1530" s="5"/>
      <c r="N1530" s="5"/>
      <c r="O1530" s="5"/>
      <c r="P1530" s="31"/>
      <c r="Q1530" s="1"/>
      <c r="R1530" s="64" t="str">
        <f>IF(OR(_xlfn.XLOOKUP(C1530,'Export Action'!$A$3:$A$1999,'Export Action'!$AO$3:$AO$1999)="Communes ZRR./bassins de vie pop &gt; 50% ZRR",_xlfn.XLOOKUP(C1530,'Export Action'!$A$3:$A$1999,'Export Action'!$AO$3:$AO$1999)="Contrats de relance et de transition écologique (CRTE) rural"),"Oui","Non")</f>
        <v>Non</v>
      </c>
      <c r="S1530" s="73"/>
      <c r="T1530" s="74">
        <f t="shared" si="25"/>
        <v>79</v>
      </c>
      <c r="U1530" s="75"/>
      <c r="V1530" s="8" t="str" cm="1">
        <f t="array" ref="V1530">IF(SUMPRODUCT((Tableau13[NOM DE LA STRUCTURE]=Tableau13[[#This Row],[NOM DE LA STRUCTURE]])*Tableau13[MONTANT PROPOSE POUR L''ACTION])=0,"",SUMPRODUCT((Tableau13[NOM DE LA STRUCTURE]=Tableau13[[#This Row],[NOM DE LA STRUCTURE]])*Tableau13[MONTANT PROPOSE POUR L''ACTION]))</f>
        <v/>
      </c>
      <c r="W1530" s="79"/>
    </row>
    <row r="1531" spans="1:23" ht="33" hidden="1" customHeight="1" x14ac:dyDescent="0.25">
      <c r="A1531" s="13"/>
      <c r="B1531" s="84"/>
      <c r="C1531" s="1"/>
      <c r="D1531" s="36">
        <f>_xlfn.XLOOKUP(C1531,'Export Action'!$A$3:$A$1999,'Export Action'!$X$3:$X$1999)</f>
        <v>0</v>
      </c>
      <c r="E1531" s="1"/>
      <c r="F1531" s="1"/>
      <c r="G1531" s="68"/>
      <c r="H1531" s="71"/>
      <c r="I1531" s="71"/>
      <c r="J1531" s="1"/>
      <c r="K1531" s="1"/>
      <c r="L1531" s="1"/>
      <c r="M1531" s="5"/>
      <c r="N1531" s="5"/>
      <c r="O1531" s="5"/>
      <c r="P1531" s="31"/>
      <c r="Q1531" s="1"/>
      <c r="R1531" s="64" t="str">
        <f>IF(OR(_xlfn.XLOOKUP(C1531,'Export Action'!$A$3:$A$1999,'Export Action'!$AO$3:$AO$1999)="Communes ZRR./bassins de vie pop &gt; 50% ZRR",_xlfn.XLOOKUP(C1531,'Export Action'!$A$3:$A$1999,'Export Action'!$AO$3:$AO$1999)="Contrats de relance et de transition écologique (CRTE) rural"),"Oui","Non")</f>
        <v>Non</v>
      </c>
      <c r="S1531" s="73"/>
      <c r="T1531" s="74">
        <f t="shared" si="25"/>
        <v>79</v>
      </c>
      <c r="U1531" s="75"/>
      <c r="V1531" s="8" t="str" cm="1">
        <f t="array" ref="V1531">IF(SUMPRODUCT((Tableau13[NOM DE LA STRUCTURE]=Tableau13[[#This Row],[NOM DE LA STRUCTURE]])*Tableau13[MONTANT PROPOSE POUR L''ACTION])=0,"",SUMPRODUCT((Tableau13[NOM DE LA STRUCTURE]=Tableau13[[#This Row],[NOM DE LA STRUCTURE]])*Tableau13[MONTANT PROPOSE POUR L''ACTION]))</f>
        <v/>
      </c>
      <c r="W1531" s="79"/>
    </row>
    <row r="1532" spans="1:23" ht="33" hidden="1" customHeight="1" x14ac:dyDescent="0.25">
      <c r="A1532" s="13"/>
      <c r="B1532" s="84"/>
      <c r="C1532" s="1"/>
      <c r="D1532" s="36">
        <f>_xlfn.XLOOKUP(C1532,'Export Action'!$A$3:$A$1999,'Export Action'!$X$3:$X$1999)</f>
        <v>0</v>
      </c>
      <c r="E1532" s="1"/>
      <c r="F1532" s="1"/>
      <c r="G1532" s="68"/>
      <c r="H1532" s="71"/>
      <c r="I1532" s="71"/>
      <c r="J1532" s="1"/>
      <c r="K1532" s="1"/>
      <c r="L1532" s="1"/>
      <c r="M1532" s="5"/>
      <c r="N1532" s="5"/>
      <c r="O1532" s="5"/>
      <c r="P1532" s="31"/>
      <c r="Q1532" s="1"/>
      <c r="R1532" s="64" t="str">
        <f>IF(OR(_xlfn.XLOOKUP(C1532,'Export Action'!$A$3:$A$1999,'Export Action'!$AO$3:$AO$1999)="Communes ZRR./bassins de vie pop &gt; 50% ZRR",_xlfn.XLOOKUP(C1532,'Export Action'!$A$3:$A$1999,'Export Action'!$AO$3:$AO$1999)="Contrats de relance et de transition écologique (CRTE) rural"),"Oui","Non")</f>
        <v>Non</v>
      </c>
      <c r="S1532" s="73"/>
      <c r="T1532" s="74">
        <f t="shared" si="25"/>
        <v>79</v>
      </c>
      <c r="U1532" s="75"/>
      <c r="V1532" s="8" t="str" cm="1">
        <f t="array" ref="V1532">IF(SUMPRODUCT((Tableau13[NOM DE LA STRUCTURE]=Tableau13[[#This Row],[NOM DE LA STRUCTURE]])*Tableau13[MONTANT PROPOSE POUR L''ACTION])=0,"",SUMPRODUCT((Tableau13[NOM DE LA STRUCTURE]=Tableau13[[#This Row],[NOM DE LA STRUCTURE]])*Tableau13[MONTANT PROPOSE POUR L''ACTION]))</f>
        <v/>
      </c>
      <c r="W1532" s="79"/>
    </row>
    <row r="1533" spans="1:23" ht="33" hidden="1" customHeight="1" x14ac:dyDescent="0.25">
      <c r="A1533" s="13"/>
      <c r="B1533" s="84"/>
      <c r="C1533" s="1"/>
      <c r="D1533" s="36">
        <f>_xlfn.XLOOKUP(C1533,'Export Action'!$A$3:$A$1999,'Export Action'!$X$3:$X$1999)</f>
        <v>0</v>
      </c>
      <c r="E1533" s="1"/>
      <c r="F1533" s="1"/>
      <c r="G1533" s="68"/>
      <c r="H1533" s="71"/>
      <c r="I1533" s="71"/>
      <c r="J1533" s="1"/>
      <c r="K1533" s="1"/>
      <c r="L1533" s="1"/>
      <c r="M1533" s="5"/>
      <c r="N1533" s="5"/>
      <c r="O1533" s="5"/>
      <c r="P1533" s="31"/>
      <c r="Q1533" s="1"/>
      <c r="R1533" s="64" t="str">
        <f>IF(OR(_xlfn.XLOOKUP(C1533,'Export Action'!$A$3:$A$1999,'Export Action'!$AO$3:$AO$1999)="Communes ZRR./bassins de vie pop &gt; 50% ZRR",_xlfn.XLOOKUP(C1533,'Export Action'!$A$3:$A$1999,'Export Action'!$AO$3:$AO$1999)="Contrats de relance et de transition écologique (CRTE) rural"),"Oui","Non")</f>
        <v>Non</v>
      </c>
      <c r="S1533" s="73"/>
      <c r="T1533" s="74">
        <f t="shared" si="25"/>
        <v>79</v>
      </c>
      <c r="U1533" s="75"/>
      <c r="V1533" s="8" t="str" cm="1">
        <f t="array" ref="V1533">IF(SUMPRODUCT((Tableau13[NOM DE LA STRUCTURE]=Tableau13[[#This Row],[NOM DE LA STRUCTURE]])*Tableau13[MONTANT PROPOSE POUR L''ACTION])=0,"",SUMPRODUCT((Tableau13[NOM DE LA STRUCTURE]=Tableau13[[#This Row],[NOM DE LA STRUCTURE]])*Tableau13[MONTANT PROPOSE POUR L''ACTION]))</f>
        <v/>
      </c>
      <c r="W1533" s="79"/>
    </row>
    <row r="1534" spans="1:23" ht="33" hidden="1" customHeight="1" x14ac:dyDescent="0.25">
      <c r="A1534" s="13"/>
      <c r="B1534" s="84"/>
      <c r="C1534" s="1"/>
      <c r="D1534" s="36">
        <f>_xlfn.XLOOKUP(C1534,'Export Action'!$A$3:$A$1999,'Export Action'!$X$3:$X$1999)</f>
        <v>0</v>
      </c>
      <c r="E1534" s="1"/>
      <c r="F1534" s="1"/>
      <c r="G1534" s="68"/>
      <c r="H1534" s="71"/>
      <c r="I1534" s="71"/>
      <c r="J1534" s="1"/>
      <c r="K1534" s="1"/>
      <c r="L1534" s="1"/>
      <c r="M1534" s="5"/>
      <c r="N1534" s="5"/>
      <c r="O1534" s="5"/>
      <c r="P1534" s="31"/>
      <c r="Q1534" s="1"/>
      <c r="R1534" s="64" t="str">
        <f>IF(OR(_xlfn.XLOOKUP(C1534,'Export Action'!$A$3:$A$1999,'Export Action'!$AO$3:$AO$1999)="Communes ZRR./bassins de vie pop &gt; 50% ZRR",_xlfn.XLOOKUP(C1534,'Export Action'!$A$3:$A$1999,'Export Action'!$AO$3:$AO$1999)="Contrats de relance et de transition écologique (CRTE) rural"),"Oui","Non")</f>
        <v>Non</v>
      </c>
      <c r="S1534" s="73"/>
      <c r="T1534" s="74">
        <f t="shared" si="25"/>
        <v>79</v>
      </c>
      <c r="U1534" s="75"/>
      <c r="V1534" s="8" t="str" cm="1">
        <f t="array" ref="V1534">IF(SUMPRODUCT((Tableau13[NOM DE LA STRUCTURE]=Tableau13[[#This Row],[NOM DE LA STRUCTURE]])*Tableau13[MONTANT PROPOSE POUR L''ACTION])=0,"",SUMPRODUCT((Tableau13[NOM DE LA STRUCTURE]=Tableau13[[#This Row],[NOM DE LA STRUCTURE]])*Tableau13[MONTANT PROPOSE POUR L''ACTION]))</f>
        <v/>
      </c>
      <c r="W1534" s="79"/>
    </row>
    <row r="1535" spans="1:23" ht="33" hidden="1" customHeight="1" x14ac:dyDescent="0.25">
      <c r="A1535" s="13"/>
      <c r="B1535" s="84"/>
      <c r="C1535" s="1"/>
      <c r="D1535" s="36">
        <f>_xlfn.XLOOKUP(C1535,'Export Action'!$A$3:$A$1999,'Export Action'!$X$3:$X$1999)</f>
        <v>0</v>
      </c>
      <c r="E1535" s="1"/>
      <c r="F1535" s="1"/>
      <c r="G1535" s="68"/>
      <c r="H1535" s="71"/>
      <c r="I1535" s="71"/>
      <c r="J1535" s="1"/>
      <c r="K1535" s="1"/>
      <c r="L1535" s="1"/>
      <c r="M1535" s="5"/>
      <c r="N1535" s="5"/>
      <c r="O1535" s="5"/>
      <c r="P1535" s="31"/>
      <c r="Q1535" s="1"/>
      <c r="R1535" s="64" t="str">
        <f>IF(OR(_xlfn.XLOOKUP(C1535,'Export Action'!$A$3:$A$1999,'Export Action'!$AO$3:$AO$1999)="Communes ZRR./bassins de vie pop &gt; 50% ZRR",_xlfn.XLOOKUP(C1535,'Export Action'!$A$3:$A$1999,'Export Action'!$AO$3:$AO$1999)="Contrats de relance et de transition écologique (CRTE) rural"),"Oui","Non")</f>
        <v>Non</v>
      </c>
      <c r="S1535" s="73"/>
      <c r="T1535" s="74">
        <f t="shared" si="25"/>
        <v>79</v>
      </c>
      <c r="U1535" s="75"/>
      <c r="V1535" s="8" t="str" cm="1">
        <f t="array" ref="V1535">IF(SUMPRODUCT((Tableau13[NOM DE LA STRUCTURE]=Tableau13[[#This Row],[NOM DE LA STRUCTURE]])*Tableau13[MONTANT PROPOSE POUR L''ACTION])=0,"",SUMPRODUCT((Tableau13[NOM DE LA STRUCTURE]=Tableau13[[#This Row],[NOM DE LA STRUCTURE]])*Tableau13[MONTANT PROPOSE POUR L''ACTION]))</f>
        <v/>
      </c>
      <c r="W1535" s="79"/>
    </row>
    <row r="1536" spans="1:23" ht="33" hidden="1" customHeight="1" x14ac:dyDescent="0.25">
      <c r="A1536" s="13"/>
      <c r="B1536" s="84"/>
      <c r="C1536" s="1"/>
      <c r="D1536" s="36">
        <f>_xlfn.XLOOKUP(C1536,'Export Action'!$A$3:$A$1999,'Export Action'!$X$3:$X$1999)</f>
        <v>0</v>
      </c>
      <c r="E1536" s="1"/>
      <c r="F1536" s="1"/>
      <c r="G1536" s="68"/>
      <c r="H1536" s="71"/>
      <c r="I1536" s="71"/>
      <c r="J1536" s="1"/>
      <c r="K1536" s="1"/>
      <c r="L1536" s="1"/>
      <c r="M1536" s="5"/>
      <c r="N1536" s="5"/>
      <c r="O1536" s="5"/>
      <c r="P1536" s="31"/>
      <c r="Q1536" s="1"/>
      <c r="R1536" s="64" t="str">
        <f>IF(OR(_xlfn.XLOOKUP(C1536,'Export Action'!$A$3:$A$1999,'Export Action'!$AO$3:$AO$1999)="Communes ZRR./bassins de vie pop &gt; 50% ZRR",_xlfn.XLOOKUP(C1536,'Export Action'!$A$3:$A$1999,'Export Action'!$AO$3:$AO$1999)="Contrats de relance et de transition écologique (CRTE) rural"),"Oui","Non")</f>
        <v>Non</v>
      </c>
      <c r="S1536" s="73"/>
      <c r="T1536" s="74">
        <f t="shared" si="25"/>
        <v>79</v>
      </c>
      <c r="U1536" s="75"/>
      <c r="V1536" s="8" t="str" cm="1">
        <f t="array" ref="V1536">IF(SUMPRODUCT((Tableau13[NOM DE LA STRUCTURE]=Tableau13[[#This Row],[NOM DE LA STRUCTURE]])*Tableau13[MONTANT PROPOSE POUR L''ACTION])=0,"",SUMPRODUCT((Tableau13[NOM DE LA STRUCTURE]=Tableau13[[#This Row],[NOM DE LA STRUCTURE]])*Tableau13[MONTANT PROPOSE POUR L''ACTION]))</f>
        <v/>
      </c>
      <c r="W1536" s="79"/>
    </row>
    <row r="1537" spans="1:23" ht="33" hidden="1" customHeight="1" x14ac:dyDescent="0.25">
      <c r="A1537" s="13"/>
      <c r="B1537" s="84"/>
      <c r="C1537" s="1"/>
      <c r="D1537" s="36">
        <f>_xlfn.XLOOKUP(C1537,'Export Action'!$A$3:$A$1999,'Export Action'!$X$3:$X$1999)</f>
        <v>0</v>
      </c>
      <c r="E1537" s="1"/>
      <c r="F1537" s="1"/>
      <c r="G1537" s="68"/>
      <c r="H1537" s="71"/>
      <c r="I1537" s="71"/>
      <c r="J1537" s="1"/>
      <c r="K1537" s="1"/>
      <c r="L1537" s="1"/>
      <c r="M1537" s="5"/>
      <c r="N1537" s="5"/>
      <c r="O1537" s="5"/>
      <c r="P1537" s="31"/>
      <c r="Q1537" s="1"/>
      <c r="R1537" s="64" t="str">
        <f>IF(OR(_xlfn.XLOOKUP(C1537,'Export Action'!$A$3:$A$1999,'Export Action'!$AO$3:$AO$1999)="Communes ZRR./bassins de vie pop &gt; 50% ZRR",_xlfn.XLOOKUP(C1537,'Export Action'!$A$3:$A$1999,'Export Action'!$AO$3:$AO$1999)="Contrats de relance et de transition écologique (CRTE) rural"),"Oui","Non")</f>
        <v>Non</v>
      </c>
      <c r="S1537" s="73"/>
      <c r="T1537" s="74">
        <f t="shared" si="25"/>
        <v>79</v>
      </c>
      <c r="U1537" s="75"/>
      <c r="V1537" s="8" t="str" cm="1">
        <f t="array" ref="V1537">IF(SUMPRODUCT((Tableau13[NOM DE LA STRUCTURE]=Tableau13[[#This Row],[NOM DE LA STRUCTURE]])*Tableau13[MONTANT PROPOSE POUR L''ACTION])=0,"",SUMPRODUCT((Tableau13[NOM DE LA STRUCTURE]=Tableau13[[#This Row],[NOM DE LA STRUCTURE]])*Tableau13[MONTANT PROPOSE POUR L''ACTION]))</f>
        <v/>
      </c>
      <c r="W1537" s="79"/>
    </row>
    <row r="1538" spans="1:23" ht="33" hidden="1" customHeight="1" x14ac:dyDescent="0.25">
      <c r="A1538" s="13"/>
      <c r="B1538" s="84"/>
      <c r="C1538" s="1"/>
      <c r="D1538" s="36">
        <f>_xlfn.XLOOKUP(C1538,'Export Action'!$A$3:$A$1999,'Export Action'!$X$3:$X$1999)</f>
        <v>0</v>
      </c>
      <c r="E1538" s="1"/>
      <c r="F1538" s="1"/>
      <c r="G1538" s="68"/>
      <c r="H1538" s="71"/>
      <c r="I1538" s="71"/>
      <c r="J1538" s="1"/>
      <c r="K1538" s="1"/>
      <c r="L1538" s="1"/>
      <c r="M1538" s="5"/>
      <c r="N1538" s="5"/>
      <c r="O1538" s="5"/>
      <c r="P1538" s="31"/>
      <c r="Q1538" s="1"/>
      <c r="R1538" s="64" t="str">
        <f>IF(OR(_xlfn.XLOOKUP(C1538,'Export Action'!$A$3:$A$1999,'Export Action'!$AO$3:$AO$1999)="Communes ZRR./bassins de vie pop &gt; 50% ZRR",_xlfn.XLOOKUP(C1538,'Export Action'!$A$3:$A$1999,'Export Action'!$AO$3:$AO$1999)="Contrats de relance et de transition écologique (CRTE) rural"),"Oui","Non")</f>
        <v>Non</v>
      </c>
      <c r="S1538" s="73"/>
      <c r="T1538" s="74">
        <f t="shared" si="25"/>
        <v>79</v>
      </c>
      <c r="U1538" s="75"/>
      <c r="V1538" s="8" t="str" cm="1">
        <f t="array" ref="V1538">IF(SUMPRODUCT((Tableau13[NOM DE LA STRUCTURE]=Tableau13[[#This Row],[NOM DE LA STRUCTURE]])*Tableau13[MONTANT PROPOSE POUR L''ACTION])=0,"",SUMPRODUCT((Tableau13[NOM DE LA STRUCTURE]=Tableau13[[#This Row],[NOM DE LA STRUCTURE]])*Tableau13[MONTANT PROPOSE POUR L''ACTION]))</f>
        <v/>
      </c>
      <c r="W1538" s="79"/>
    </row>
    <row r="1539" spans="1:23" ht="33" hidden="1" customHeight="1" x14ac:dyDescent="0.25">
      <c r="A1539" s="13"/>
      <c r="B1539" s="84"/>
      <c r="C1539" s="1"/>
      <c r="D1539" s="36">
        <f>_xlfn.XLOOKUP(C1539,'Export Action'!$A$3:$A$1999,'Export Action'!$X$3:$X$1999)</f>
        <v>0</v>
      </c>
      <c r="E1539" s="1"/>
      <c r="F1539" s="1"/>
      <c r="G1539" s="68"/>
      <c r="H1539" s="71"/>
      <c r="I1539" s="71"/>
      <c r="J1539" s="1"/>
      <c r="K1539" s="1"/>
      <c r="L1539" s="1"/>
      <c r="M1539" s="5"/>
      <c r="N1539" s="5"/>
      <c r="O1539" s="5"/>
      <c r="P1539" s="31"/>
      <c r="Q1539" s="1"/>
      <c r="R1539" s="64" t="str">
        <f>IF(OR(_xlfn.XLOOKUP(C1539,'Export Action'!$A$3:$A$1999,'Export Action'!$AO$3:$AO$1999)="Communes ZRR./bassins de vie pop &gt; 50% ZRR",_xlfn.XLOOKUP(C1539,'Export Action'!$A$3:$A$1999,'Export Action'!$AO$3:$AO$1999)="Contrats de relance et de transition écologique (CRTE) rural"),"Oui","Non")</f>
        <v>Non</v>
      </c>
      <c r="S1539" s="73"/>
      <c r="T1539" s="74">
        <f t="shared" si="25"/>
        <v>79</v>
      </c>
      <c r="U1539" s="75"/>
      <c r="V1539" s="8" t="str" cm="1">
        <f t="array" ref="V1539">IF(SUMPRODUCT((Tableau13[NOM DE LA STRUCTURE]=Tableau13[[#This Row],[NOM DE LA STRUCTURE]])*Tableau13[MONTANT PROPOSE POUR L''ACTION])=0,"",SUMPRODUCT((Tableau13[NOM DE LA STRUCTURE]=Tableau13[[#This Row],[NOM DE LA STRUCTURE]])*Tableau13[MONTANT PROPOSE POUR L''ACTION]))</f>
        <v/>
      </c>
      <c r="W1539" s="79"/>
    </row>
    <row r="1540" spans="1:23" ht="33" hidden="1" customHeight="1" x14ac:dyDescent="0.25">
      <c r="A1540" s="13"/>
      <c r="B1540" s="84"/>
      <c r="C1540" s="1"/>
      <c r="D1540" s="36">
        <f>_xlfn.XLOOKUP(C1540,'Export Action'!$A$3:$A$1999,'Export Action'!$X$3:$X$1999)</f>
        <v>0</v>
      </c>
      <c r="E1540" s="1"/>
      <c r="F1540" s="1"/>
      <c r="G1540" s="68"/>
      <c r="H1540" s="71"/>
      <c r="I1540" s="71"/>
      <c r="J1540" s="1"/>
      <c r="K1540" s="1"/>
      <c r="L1540" s="1"/>
      <c r="M1540" s="5"/>
      <c r="N1540" s="5"/>
      <c r="O1540" s="5"/>
      <c r="P1540" s="31"/>
      <c r="Q1540" s="1"/>
      <c r="R1540" s="64" t="str">
        <f>IF(OR(_xlfn.XLOOKUP(C1540,'Export Action'!$A$3:$A$1999,'Export Action'!$AO$3:$AO$1999)="Communes ZRR./bassins de vie pop &gt; 50% ZRR",_xlfn.XLOOKUP(C1540,'Export Action'!$A$3:$A$1999,'Export Action'!$AO$3:$AO$1999)="Contrats de relance et de transition écologique (CRTE) rural"),"Oui","Non")</f>
        <v>Non</v>
      </c>
      <c r="S1540" s="73"/>
      <c r="T1540" s="74">
        <f t="shared" si="25"/>
        <v>79</v>
      </c>
      <c r="U1540" s="75"/>
      <c r="V1540" s="8" t="str" cm="1">
        <f t="array" ref="V1540">IF(SUMPRODUCT((Tableau13[NOM DE LA STRUCTURE]=Tableau13[[#This Row],[NOM DE LA STRUCTURE]])*Tableau13[MONTANT PROPOSE POUR L''ACTION])=0,"",SUMPRODUCT((Tableau13[NOM DE LA STRUCTURE]=Tableau13[[#This Row],[NOM DE LA STRUCTURE]])*Tableau13[MONTANT PROPOSE POUR L''ACTION]))</f>
        <v/>
      </c>
      <c r="W1540" s="79"/>
    </row>
    <row r="1541" spans="1:23" ht="33" hidden="1" customHeight="1" x14ac:dyDescent="0.25">
      <c r="A1541" s="13"/>
      <c r="B1541" s="84"/>
      <c r="C1541" s="1"/>
      <c r="D1541" s="36">
        <f>_xlfn.XLOOKUP(C1541,'Export Action'!$A$3:$A$1999,'Export Action'!$X$3:$X$1999)</f>
        <v>0</v>
      </c>
      <c r="E1541" s="1"/>
      <c r="F1541" s="1"/>
      <c r="G1541" s="68"/>
      <c r="H1541" s="71"/>
      <c r="I1541" s="71"/>
      <c r="J1541" s="1"/>
      <c r="K1541" s="1"/>
      <c r="L1541" s="1"/>
      <c r="M1541" s="5"/>
      <c r="N1541" s="5"/>
      <c r="O1541" s="5"/>
      <c r="P1541" s="31"/>
      <c r="Q1541" s="1"/>
      <c r="R1541" s="64" t="str">
        <f>IF(OR(_xlfn.XLOOKUP(C1541,'Export Action'!$A$3:$A$1999,'Export Action'!$AO$3:$AO$1999)="Communes ZRR./bassins de vie pop &gt; 50% ZRR",_xlfn.XLOOKUP(C1541,'Export Action'!$A$3:$A$1999,'Export Action'!$AO$3:$AO$1999)="Contrats de relance et de transition écologique (CRTE) rural"),"Oui","Non")</f>
        <v>Non</v>
      </c>
      <c r="S1541" s="73"/>
      <c r="T1541" s="74">
        <f t="shared" si="25"/>
        <v>79</v>
      </c>
      <c r="U1541" s="75"/>
      <c r="V1541" s="8" t="str" cm="1">
        <f t="array" ref="V1541">IF(SUMPRODUCT((Tableau13[NOM DE LA STRUCTURE]=Tableau13[[#This Row],[NOM DE LA STRUCTURE]])*Tableau13[MONTANT PROPOSE POUR L''ACTION])=0,"",SUMPRODUCT((Tableau13[NOM DE LA STRUCTURE]=Tableau13[[#This Row],[NOM DE LA STRUCTURE]])*Tableau13[MONTANT PROPOSE POUR L''ACTION]))</f>
        <v/>
      </c>
      <c r="W1541" s="79"/>
    </row>
    <row r="1542" spans="1:23" ht="33" hidden="1" customHeight="1" x14ac:dyDescent="0.25">
      <c r="A1542" s="13"/>
      <c r="B1542" s="84"/>
      <c r="C1542" s="1"/>
      <c r="D1542" s="36">
        <f>_xlfn.XLOOKUP(C1542,'Export Action'!$A$3:$A$1999,'Export Action'!$X$3:$X$1999)</f>
        <v>0</v>
      </c>
      <c r="E1542" s="1"/>
      <c r="F1542" s="1"/>
      <c r="G1542" s="68"/>
      <c r="H1542" s="71"/>
      <c r="I1542" s="71"/>
      <c r="J1542" s="1"/>
      <c r="K1542" s="1"/>
      <c r="L1542" s="1"/>
      <c r="M1542" s="5"/>
      <c r="N1542" s="5"/>
      <c r="O1542" s="5"/>
      <c r="P1542" s="31"/>
      <c r="Q1542" s="1"/>
      <c r="R1542" s="64" t="str">
        <f>IF(OR(_xlfn.XLOOKUP(C1542,'Export Action'!$A$3:$A$1999,'Export Action'!$AO$3:$AO$1999)="Communes ZRR./bassins de vie pop &gt; 50% ZRR",_xlfn.XLOOKUP(C1542,'Export Action'!$A$3:$A$1999,'Export Action'!$AO$3:$AO$1999)="Contrats de relance et de transition écologique (CRTE) rural"),"Oui","Non")</f>
        <v>Non</v>
      </c>
      <c r="S1542" s="73"/>
      <c r="T1542" s="74">
        <f t="shared" si="25"/>
        <v>79</v>
      </c>
      <c r="U1542" s="75"/>
      <c r="V1542" s="8" t="str" cm="1">
        <f t="array" ref="V1542">IF(SUMPRODUCT((Tableau13[NOM DE LA STRUCTURE]=Tableau13[[#This Row],[NOM DE LA STRUCTURE]])*Tableau13[MONTANT PROPOSE POUR L''ACTION])=0,"",SUMPRODUCT((Tableau13[NOM DE LA STRUCTURE]=Tableau13[[#This Row],[NOM DE LA STRUCTURE]])*Tableau13[MONTANT PROPOSE POUR L''ACTION]))</f>
        <v/>
      </c>
      <c r="W1542" s="79"/>
    </row>
    <row r="1543" spans="1:23" ht="33" hidden="1" customHeight="1" x14ac:dyDescent="0.25">
      <c r="A1543" s="13"/>
      <c r="B1543" s="84"/>
      <c r="C1543" s="1"/>
      <c r="D1543" s="36">
        <f>_xlfn.XLOOKUP(C1543,'Export Action'!$A$3:$A$1999,'Export Action'!$X$3:$X$1999)</f>
        <v>0</v>
      </c>
      <c r="E1543" s="1"/>
      <c r="F1543" s="1"/>
      <c r="G1543" s="68"/>
      <c r="H1543" s="71"/>
      <c r="I1543" s="71"/>
      <c r="J1543" s="1"/>
      <c r="K1543" s="1"/>
      <c r="L1543" s="1"/>
      <c r="M1543" s="5"/>
      <c r="N1543" s="5"/>
      <c r="O1543" s="5"/>
      <c r="P1543" s="31"/>
      <c r="Q1543" s="1"/>
      <c r="R1543" s="64" t="str">
        <f>IF(OR(_xlfn.XLOOKUP(C1543,'Export Action'!$A$3:$A$1999,'Export Action'!$AO$3:$AO$1999)="Communes ZRR./bassins de vie pop &gt; 50% ZRR",_xlfn.XLOOKUP(C1543,'Export Action'!$A$3:$A$1999,'Export Action'!$AO$3:$AO$1999)="Contrats de relance et de transition écologique (CRTE) rural"),"Oui","Non")</f>
        <v>Non</v>
      </c>
      <c r="S1543" s="73"/>
      <c r="T1543" s="74">
        <f t="shared" si="25"/>
        <v>79</v>
      </c>
      <c r="U1543" s="75"/>
      <c r="V1543" s="8" t="str" cm="1">
        <f t="array" ref="V1543">IF(SUMPRODUCT((Tableau13[NOM DE LA STRUCTURE]=Tableau13[[#This Row],[NOM DE LA STRUCTURE]])*Tableau13[MONTANT PROPOSE POUR L''ACTION])=0,"",SUMPRODUCT((Tableau13[NOM DE LA STRUCTURE]=Tableau13[[#This Row],[NOM DE LA STRUCTURE]])*Tableau13[MONTANT PROPOSE POUR L''ACTION]))</f>
        <v/>
      </c>
      <c r="W1543" s="79"/>
    </row>
    <row r="1544" spans="1:23" ht="33" hidden="1" customHeight="1" x14ac:dyDescent="0.25">
      <c r="A1544" s="13"/>
      <c r="B1544" s="84"/>
      <c r="C1544" s="1"/>
      <c r="D1544" s="36">
        <f>_xlfn.XLOOKUP(C1544,'Export Action'!$A$3:$A$1999,'Export Action'!$X$3:$X$1999)</f>
        <v>0</v>
      </c>
      <c r="E1544" s="1"/>
      <c r="F1544" s="1"/>
      <c r="G1544" s="68"/>
      <c r="H1544" s="71"/>
      <c r="I1544" s="71"/>
      <c r="J1544" s="1"/>
      <c r="K1544" s="1"/>
      <c r="L1544" s="1"/>
      <c r="M1544" s="5"/>
      <c r="N1544" s="5"/>
      <c r="O1544" s="5"/>
      <c r="P1544" s="31"/>
      <c r="Q1544" s="1"/>
      <c r="R1544" s="64" t="str">
        <f>IF(OR(_xlfn.XLOOKUP(C1544,'Export Action'!$A$3:$A$1999,'Export Action'!$AO$3:$AO$1999)="Communes ZRR./bassins de vie pop &gt; 50% ZRR",_xlfn.XLOOKUP(C1544,'Export Action'!$A$3:$A$1999,'Export Action'!$AO$3:$AO$1999)="Contrats de relance et de transition écologique (CRTE) rural"),"Oui","Non")</f>
        <v>Non</v>
      </c>
      <c r="S1544" s="73"/>
      <c r="T1544" s="74">
        <f t="shared" si="25"/>
        <v>79</v>
      </c>
      <c r="U1544" s="75"/>
      <c r="V1544" s="8" t="str" cm="1">
        <f t="array" ref="V1544">IF(SUMPRODUCT((Tableau13[NOM DE LA STRUCTURE]=Tableau13[[#This Row],[NOM DE LA STRUCTURE]])*Tableau13[MONTANT PROPOSE POUR L''ACTION])=0,"",SUMPRODUCT((Tableau13[NOM DE LA STRUCTURE]=Tableau13[[#This Row],[NOM DE LA STRUCTURE]])*Tableau13[MONTANT PROPOSE POUR L''ACTION]))</f>
        <v/>
      </c>
      <c r="W1544" s="79"/>
    </row>
    <row r="1545" spans="1:23" ht="33" hidden="1" customHeight="1" x14ac:dyDescent="0.25">
      <c r="A1545" s="13"/>
      <c r="B1545" s="84"/>
      <c r="C1545" s="1"/>
      <c r="D1545" s="36">
        <f>_xlfn.XLOOKUP(C1545,'Export Action'!$A$3:$A$1999,'Export Action'!$X$3:$X$1999)</f>
        <v>0</v>
      </c>
      <c r="E1545" s="1"/>
      <c r="F1545" s="1"/>
      <c r="G1545" s="68"/>
      <c r="H1545" s="71"/>
      <c r="I1545" s="71"/>
      <c r="J1545" s="1"/>
      <c r="K1545" s="1"/>
      <c r="L1545" s="1"/>
      <c r="M1545" s="5"/>
      <c r="N1545" s="5"/>
      <c r="O1545" s="5"/>
      <c r="P1545" s="31"/>
      <c r="Q1545" s="1"/>
      <c r="R1545" s="64" t="str">
        <f>IF(OR(_xlfn.XLOOKUP(C1545,'Export Action'!$A$3:$A$1999,'Export Action'!$AO$3:$AO$1999)="Communes ZRR./bassins de vie pop &gt; 50% ZRR",_xlfn.XLOOKUP(C1545,'Export Action'!$A$3:$A$1999,'Export Action'!$AO$3:$AO$1999)="Contrats de relance et de transition écologique (CRTE) rural"),"Oui","Non")</f>
        <v>Non</v>
      </c>
      <c r="S1545" s="73"/>
      <c r="T1545" s="74">
        <f t="shared" si="25"/>
        <v>79</v>
      </c>
      <c r="U1545" s="75"/>
      <c r="V1545" s="8" t="str" cm="1">
        <f t="array" ref="V1545">IF(SUMPRODUCT((Tableau13[NOM DE LA STRUCTURE]=Tableau13[[#This Row],[NOM DE LA STRUCTURE]])*Tableau13[MONTANT PROPOSE POUR L''ACTION])=0,"",SUMPRODUCT((Tableau13[NOM DE LA STRUCTURE]=Tableau13[[#This Row],[NOM DE LA STRUCTURE]])*Tableau13[MONTANT PROPOSE POUR L''ACTION]))</f>
        <v/>
      </c>
      <c r="W1545" s="79"/>
    </row>
    <row r="1546" spans="1:23" ht="33" hidden="1" customHeight="1" x14ac:dyDescent="0.25">
      <c r="A1546" s="13"/>
      <c r="B1546" s="84"/>
      <c r="C1546" s="1"/>
      <c r="D1546" s="36">
        <f>_xlfn.XLOOKUP(C1546,'Export Action'!$A$3:$A$1999,'Export Action'!$X$3:$X$1999)</f>
        <v>0</v>
      </c>
      <c r="E1546" s="1"/>
      <c r="F1546" s="1"/>
      <c r="G1546" s="68"/>
      <c r="H1546" s="71"/>
      <c r="I1546" s="71"/>
      <c r="J1546" s="1"/>
      <c r="K1546" s="1"/>
      <c r="L1546" s="1"/>
      <c r="M1546" s="5"/>
      <c r="N1546" s="5"/>
      <c r="O1546" s="5"/>
      <c r="P1546" s="31"/>
      <c r="Q1546" s="1"/>
      <c r="R1546" s="64" t="str">
        <f>IF(OR(_xlfn.XLOOKUP(C1546,'Export Action'!$A$3:$A$1999,'Export Action'!$AO$3:$AO$1999)="Communes ZRR./bassins de vie pop &gt; 50% ZRR",_xlfn.XLOOKUP(C1546,'Export Action'!$A$3:$A$1999,'Export Action'!$AO$3:$AO$1999)="Contrats de relance et de transition écologique (CRTE) rural"),"Oui","Non")</f>
        <v>Non</v>
      </c>
      <c r="S1546" s="73"/>
      <c r="T1546" s="74">
        <f t="shared" si="25"/>
        <v>79</v>
      </c>
      <c r="U1546" s="75"/>
      <c r="V1546" s="8" t="str" cm="1">
        <f t="array" ref="V1546">IF(SUMPRODUCT((Tableau13[NOM DE LA STRUCTURE]=Tableau13[[#This Row],[NOM DE LA STRUCTURE]])*Tableau13[MONTANT PROPOSE POUR L''ACTION])=0,"",SUMPRODUCT((Tableau13[NOM DE LA STRUCTURE]=Tableau13[[#This Row],[NOM DE LA STRUCTURE]])*Tableau13[MONTANT PROPOSE POUR L''ACTION]))</f>
        <v/>
      </c>
      <c r="W1546" s="79"/>
    </row>
    <row r="1547" spans="1:23" ht="33" hidden="1" customHeight="1" x14ac:dyDescent="0.25">
      <c r="A1547" s="13"/>
      <c r="B1547" s="84"/>
      <c r="C1547" s="1"/>
      <c r="D1547" s="36">
        <f>_xlfn.XLOOKUP(C1547,'Export Action'!$A$3:$A$1999,'Export Action'!$X$3:$X$1999)</f>
        <v>0</v>
      </c>
      <c r="E1547" s="1"/>
      <c r="F1547" s="1"/>
      <c r="G1547" s="68"/>
      <c r="H1547" s="71"/>
      <c r="I1547" s="71"/>
      <c r="J1547" s="1"/>
      <c r="K1547" s="1"/>
      <c r="L1547" s="1"/>
      <c r="M1547" s="5"/>
      <c r="N1547" s="5"/>
      <c r="O1547" s="5"/>
      <c r="P1547" s="31"/>
      <c r="Q1547" s="1"/>
      <c r="R1547" s="64" t="str">
        <f>IF(OR(_xlfn.XLOOKUP(C1547,'Export Action'!$A$3:$A$1999,'Export Action'!$AO$3:$AO$1999)="Communes ZRR./bassins de vie pop &gt; 50% ZRR",_xlfn.XLOOKUP(C1547,'Export Action'!$A$3:$A$1999,'Export Action'!$AO$3:$AO$1999)="Contrats de relance et de transition écologique (CRTE) rural"),"Oui","Non")</f>
        <v>Non</v>
      </c>
      <c r="S1547" s="73"/>
      <c r="T1547" s="74">
        <f t="shared" si="25"/>
        <v>79</v>
      </c>
      <c r="U1547" s="75"/>
      <c r="V1547" s="8" t="str" cm="1">
        <f t="array" ref="V1547">IF(SUMPRODUCT((Tableau13[NOM DE LA STRUCTURE]=Tableau13[[#This Row],[NOM DE LA STRUCTURE]])*Tableau13[MONTANT PROPOSE POUR L''ACTION])=0,"",SUMPRODUCT((Tableau13[NOM DE LA STRUCTURE]=Tableau13[[#This Row],[NOM DE LA STRUCTURE]])*Tableau13[MONTANT PROPOSE POUR L''ACTION]))</f>
        <v/>
      </c>
      <c r="W1547" s="79"/>
    </row>
    <row r="1548" spans="1:23" ht="33" hidden="1" customHeight="1" x14ac:dyDescent="0.25">
      <c r="A1548" s="13"/>
      <c r="B1548" s="84"/>
      <c r="C1548" s="1"/>
      <c r="D1548" s="36">
        <f>_xlfn.XLOOKUP(C1548,'Export Action'!$A$3:$A$1999,'Export Action'!$X$3:$X$1999)</f>
        <v>0</v>
      </c>
      <c r="E1548" s="1"/>
      <c r="F1548" s="1"/>
      <c r="G1548" s="68"/>
      <c r="H1548" s="71"/>
      <c r="I1548" s="71"/>
      <c r="J1548" s="1"/>
      <c r="K1548" s="1"/>
      <c r="L1548" s="1"/>
      <c r="M1548" s="5"/>
      <c r="N1548" s="5"/>
      <c r="O1548" s="5"/>
      <c r="P1548" s="31"/>
      <c r="Q1548" s="1"/>
      <c r="R1548" s="64" t="str">
        <f>IF(OR(_xlfn.XLOOKUP(C1548,'Export Action'!$A$3:$A$1999,'Export Action'!$AO$3:$AO$1999)="Communes ZRR./bassins de vie pop &gt; 50% ZRR",_xlfn.XLOOKUP(C1548,'Export Action'!$A$3:$A$1999,'Export Action'!$AO$3:$AO$1999)="Contrats de relance et de transition écologique (CRTE) rural"),"Oui","Non")</f>
        <v>Non</v>
      </c>
      <c r="S1548" s="73"/>
      <c r="T1548" s="74">
        <f t="shared" si="25"/>
        <v>79</v>
      </c>
      <c r="U1548" s="75"/>
      <c r="V1548" s="8" t="str" cm="1">
        <f t="array" ref="V1548">IF(SUMPRODUCT((Tableau13[NOM DE LA STRUCTURE]=Tableau13[[#This Row],[NOM DE LA STRUCTURE]])*Tableau13[MONTANT PROPOSE POUR L''ACTION])=0,"",SUMPRODUCT((Tableau13[NOM DE LA STRUCTURE]=Tableau13[[#This Row],[NOM DE LA STRUCTURE]])*Tableau13[MONTANT PROPOSE POUR L''ACTION]))</f>
        <v/>
      </c>
      <c r="W1548" s="79"/>
    </row>
    <row r="1549" spans="1:23" ht="33" hidden="1" customHeight="1" x14ac:dyDescent="0.25">
      <c r="A1549" s="13"/>
      <c r="B1549" s="84"/>
      <c r="C1549" s="1"/>
      <c r="D1549" s="36">
        <f>_xlfn.XLOOKUP(C1549,'Export Action'!$A$3:$A$1999,'Export Action'!$X$3:$X$1999)</f>
        <v>0</v>
      </c>
      <c r="E1549" s="1"/>
      <c r="F1549" s="1"/>
      <c r="G1549" s="68"/>
      <c r="H1549" s="71"/>
      <c r="I1549" s="71"/>
      <c r="J1549" s="1"/>
      <c r="K1549" s="1"/>
      <c r="L1549" s="1"/>
      <c r="M1549" s="5"/>
      <c r="N1549" s="5"/>
      <c r="O1549" s="5"/>
      <c r="P1549" s="31"/>
      <c r="Q1549" s="1"/>
      <c r="R1549" s="64" t="str">
        <f>IF(OR(_xlfn.XLOOKUP(C1549,'Export Action'!$A$3:$A$1999,'Export Action'!$AO$3:$AO$1999)="Communes ZRR./bassins de vie pop &gt; 50% ZRR",_xlfn.XLOOKUP(C1549,'Export Action'!$A$3:$A$1999,'Export Action'!$AO$3:$AO$1999)="Contrats de relance et de transition écologique (CRTE) rural"),"Oui","Non")</f>
        <v>Non</v>
      </c>
      <c r="S1549" s="73"/>
      <c r="T1549" s="74">
        <f t="shared" si="25"/>
        <v>79</v>
      </c>
      <c r="U1549" s="75"/>
      <c r="V1549" s="8" t="str" cm="1">
        <f t="array" ref="V1549">IF(SUMPRODUCT((Tableau13[NOM DE LA STRUCTURE]=Tableau13[[#This Row],[NOM DE LA STRUCTURE]])*Tableau13[MONTANT PROPOSE POUR L''ACTION])=0,"",SUMPRODUCT((Tableau13[NOM DE LA STRUCTURE]=Tableau13[[#This Row],[NOM DE LA STRUCTURE]])*Tableau13[MONTANT PROPOSE POUR L''ACTION]))</f>
        <v/>
      </c>
      <c r="W1549" s="79"/>
    </row>
    <row r="1550" spans="1:23" ht="33" hidden="1" customHeight="1" x14ac:dyDescent="0.25">
      <c r="A1550" s="13"/>
      <c r="B1550" s="84"/>
      <c r="C1550" s="1"/>
      <c r="D1550" s="36">
        <f>_xlfn.XLOOKUP(C1550,'Export Action'!$A$3:$A$1999,'Export Action'!$X$3:$X$1999)</f>
        <v>0</v>
      </c>
      <c r="E1550" s="1"/>
      <c r="F1550" s="1"/>
      <c r="G1550" s="68"/>
      <c r="H1550" s="71"/>
      <c r="I1550" s="71"/>
      <c r="J1550" s="1"/>
      <c r="K1550" s="1"/>
      <c r="L1550" s="1"/>
      <c r="M1550" s="5"/>
      <c r="N1550" s="5"/>
      <c r="O1550" s="5"/>
      <c r="P1550" s="31"/>
      <c r="Q1550" s="1"/>
      <c r="R1550" s="64" t="str">
        <f>IF(OR(_xlfn.XLOOKUP(C1550,'Export Action'!$A$3:$A$1999,'Export Action'!$AO$3:$AO$1999)="Communes ZRR./bassins de vie pop &gt; 50% ZRR",_xlfn.XLOOKUP(C1550,'Export Action'!$A$3:$A$1999,'Export Action'!$AO$3:$AO$1999)="Contrats de relance et de transition écologique (CRTE) rural"),"Oui","Non")</f>
        <v>Non</v>
      </c>
      <c r="S1550" s="73"/>
      <c r="T1550" s="74">
        <f t="shared" si="25"/>
        <v>79</v>
      </c>
      <c r="U1550" s="75"/>
      <c r="V1550" s="8" t="str" cm="1">
        <f t="array" ref="V1550">IF(SUMPRODUCT((Tableau13[NOM DE LA STRUCTURE]=Tableau13[[#This Row],[NOM DE LA STRUCTURE]])*Tableau13[MONTANT PROPOSE POUR L''ACTION])=0,"",SUMPRODUCT((Tableau13[NOM DE LA STRUCTURE]=Tableau13[[#This Row],[NOM DE LA STRUCTURE]])*Tableau13[MONTANT PROPOSE POUR L''ACTION]))</f>
        <v/>
      </c>
      <c r="W1550" s="79"/>
    </row>
    <row r="1551" spans="1:23" ht="33" hidden="1" customHeight="1" x14ac:dyDescent="0.25">
      <c r="A1551" s="13"/>
      <c r="B1551" s="84"/>
      <c r="C1551" s="1"/>
      <c r="D1551" s="36">
        <f>_xlfn.XLOOKUP(C1551,'Export Action'!$A$3:$A$1999,'Export Action'!$X$3:$X$1999)</f>
        <v>0</v>
      </c>
      <c r="E1551" s="1"/>
      <c r="F1551" s="1"/>
      <c r="G1551" s="68"/>
      <c r="H1551" s="71"/>
      <c r="I1551" s="71"/>
      <c r="J1551" s="1"/>
      <c r="K1551" s="1"/>
      <c r="L1551" s="1"/>
      <c r="M1551" s="5"/>
      <c r="N1551" s="5"/>
      <c r="O1551" s="5"/>
      <c r="P1551" s="31"/>
      <c r="Q1551" s="1"/>
      <c r="R1551" s="64" t="str">
        <f>IF(OR(_xlfn.XLOOKUP(C1551,'Export Action'!$A$3:$A$1999,'Export Action'!$AO$3:$AO$1999)="Communes ZRR./bassins de vie pop &gt; 50% ZRR",_xlfn.XLOOKUP(C1551,'Export Action'!$A$3:$A$1999,'Export Action'!$AO$3:$AO$1999)="Contrats de relance et de transition écologique (CRTE) rural"),"Oui","Non")</f>
        <v>Non</v>
      </c>
      <c r="S1551" s="73"/>
      <c r="T1551" s="74">
        <f t="shared" si="25"/>
        <v>79</v>
      </c>
      <c r="U1551" s="75"/>
      <c r="V1551" s="8" t="str" cm="1">
        <f t="array" ref="V1551">IF(SUMPRODUCT((Tableau13[NOM DE LA STRUCTURE]=Tableau13[[#This Row],[NOM DE LA STRUCTURE]])*Tableau13[MONTANT PROPOSE POUR L''ACTION])=0,"",SUMPRODUCT((Tableau13[NOM DE LA STRUCTURE]=Tableau13[[#This Row],[NOM DE LA STRUCTURE]])*Tableau13[MONTANT PROPOSE POUR L''ACTION]))</f>
        <v/>
      </c>
      <c r="W1551" s="79"/>
    </row>
    <row r="1552" spans="1:23" ht="33" hidden="1" customHeight="1" x14ac:dyDescent="0.25">
      <c r="A1552" s="13"/>
      <c r="B1552" s="84"/>
      <c r="C1552" s="1"/>
      <c r="D1552" s="36">
        <f>_xlfn.XLOOKUP(C1552,'Export Action'!$A$3:$A$1999,'Export Action'!$X$3:$X$1999)</f>
        <v>0</v>
      </c>
      <c r="E1552" s="1"/>
      <c r="F1552" s="1"/>
      <c r="G1552" s="68"/>
      <c r="H1552" s="71"/>
      <c r="I1552" s="71"/>
      <c r="J1552" s="1"/>
      <c r="K1552" s="1"/>
      <c r="L1552" s="1"/>
      <c r="M1552" s="5"/>
      <c r="N1552" s="5"/>
      <c r="O1552" s="5"/>
      <c r="P1552" s="31"/>
      <c r="Q1552" s="1"/>
      <c r="R1552" s="64" t="str">
        <f>IF(OR(_xlfn.XLOOKUP(C1552,'Export Action'!$A$3:$A$1999,'Export Action'!$AO$3:$AO$1999)="Communes ZRR./bassins de vie pop &gt; 50% ZRR",_xlfn.XLOOKUP(C1552,'Export Action'!$A$3:$A$1999,'Export Action'!$AO$3:$AO$1999)="Contrats de relance et de transition écologique (CRTE) rural"),"Oui","Non")</f>
        <v>Non</v>
      </c>
      <c r="S1552" s="73"/>
      <c r="T1552" s="74">
        <f t="shared" si="25"/>
        <v>79</v>
      </c>
      <c r="U1552" s="75"/>
      <c r="V1552" s="8" t="str" cm="1">
        <f t="array" ref="V1552">IF(SUMPRODUCT((Tableau13[NOM DE LA STRUCTURE]=Tableau13[[#This Row],[NOM DE LA STRUCTURE]])*Tableau13[MONTANT PROPOSE POUR L''ACTION])=0,"",SUMPRODUCT((Tableau13[NOM DE LA STRUCTURE]=Tableau13[[#This Row],[NOM DE LA STRUCTURE]])*Tableau13[MONTANT PROPOSE POUR L''ACTION]))</f>
        <v/>
      </c>
      <c r="W1552" s="79"/>
    </row>
    <row r="1553" spans="1:23" ht="33" hidden="1" customHeight="1" x14ac:dyDescent="0.25">
      <c r="A1553" s="13"/>
      <c r="B1553" s="84"/>
      <c r="C1553" s="1"/>
      <c r="D1553" s="36">
        <f>_xlfn.XLOOKUP(C1553,'Export Action'!$A$3:$A$1999,'Export Action'!$X$3:$X$1999)</f>
        <v>0</v>
      </c>
      <c r="E1553" s="1"/>
      <c r="F1553" s="1"/>
      <c r="G1553" s="68"/>
      <c r="H1553" s="71"/>
      <c r="I1553" s="71"/>
      <c r="J1553" s="1"/>
      <c r="K1553" s="1"/>
      <c r="L1553" s="1"/>
      <c r="M1553" s="5"/>
      <c r="N1553" s="5"/>
      <c r="O1553" s="5"/>
      <c r="P1553" s="31"/>
      <c r="Q1553" s="1"/>
      <c r="R1553" s="64" t="str">
        <f>IF(OR(_xlfn.XLOOKUP(C1553,'Export Action'!$A$3:$A$1999,'Export Action'!$AO$3:$AO$1999)="Communes ZRR./bassins de vie pop &gt; 50% ZRR",_xlfn.XLOOKUP(C1553,'Export Action'!$A$3:$A$1999,'Export Action'!$AO$3:$AO$1999)="Contrats de relance et de transition écologique (CRTE) rural"),"Oui","Non")</f>
        <v>Non</v>
      </c>
      <c r="S1553" s="73"/>
      <c r="T1553" s="74">
        <f t="shared" si="25"/>
        <v>79</v>
      </c>
      <c r="U1553" s="75"/>
      <c r="V1553" s="8" t="str" cm="1">
        <f t="array" ref="V1553">IF(SUMPRODUCT((Tableau13[NOM DE LA STRUCTURE]=Tableau13[[#This Row],[NOM DE LA STRUCTURE]])*Tableau13[MONTANT PROPOSE POUR L''ACTION])=0,"",SUMPRODUCT((Tableau13[NOM DE LA STRUCTURE]=Tableau13[[#This Row],[NOM DE LA STRUCTURE]])*Tableau13[MONTANT PROPOSE POUR L''ACTION]))</f>
        <v/>
      </c>
      <c r="W1553" s="79"/>
    </row>
    <row r="1554" spans="1:23" ht="33" hidden="1" customHeight="1" x14ac:dyDescent="0.25">
      <c r="A1554" s="13"/>
      <c r="B1554" s="84"/>
      <c r="C1554" s="1"/>
      <c r="D1554" s="36">
        <f>_xlfn.XLOOKUP(C1554,'Export Action'!$A$3:$A$1999,'Export Action'!$X$3:$X$1999)</f>
        <v>0</v>
      </c>
      <c r="E1554" s="1"/>
      <c r="F1554" s="1"/>
      <c r="G1554" s="68"/>
      <c r="H1554" s="71"/>
      <c r="I1554" s="71"/>
      <c r="J1554" s="1"/>
      <c r="K1554" s="1"/>
      <c r="L1554" s="1"/>
      <c r="M1554" s="5"/>
      <c r="N1554" s="5"/>
      <c r="O1554" s="5"/>
      <c r="P1554" s="31"/>
      <c r="Q1554" s="1"/>
      <c r="R1554" s="64" t="str">
        <f>IF(OR(_xlfn.XLOOKUP(C1554,'Export Action'!$A$3:$A$1999,'Export Action'!$AO$3:$AO$1999)="Communes ZRR./bassins de vie pop &gt; 50% ZRR",_xlfn.XLOOKUP(C1554,'Export Action'!$A$3:$A$1999,'Export Action'!$AO$3:$AO$1999)="Contrats de relance et de transition écologique (CRTE) rural"),"Oui","Non")</f>
        <v>Non</v>
      </c>
      <c r="S1554" s="73"/>
      <c r="T1554" s="74">
        <f t="shared" si="25"/>
        <v>79</v>
      </c>
      <c r="U1554" s="75"/>
      <c r="V1554" s="8" t="str" cm="1">
        <f t="array" ref="V1554">IF(SUMPRODUCT((Tableau13[NOM DE LA STRUCTURE]=Tableau13[[#This Row],[NOM DE LA STRUCTURE]])*Tableau13[MONTANT PROPOSE POUR L''ACTION])=0,"",SUMPRODUCT((Tableau13[NOM DE LA STRUCTURE]=Tableau13[[#This Row],[NOM DE LA STRUCTURE]])*Tableau13[MONTANT PROPOSE POUR L''ACTION]))</f>
        <v/>
      </c>
      <c r="W1554" s="79"/>
    </row>
    <row r="1555" spans="1:23" ht="33" hidden="1" customHeight="1" x14ac:dyDescent="0.25">
      <c r="A1555" s="13"/>
      <c r="B1555" s="84"/>
      <c r="C1555" s="1"/>
      <c r="D1555" s="36">
        <f>_xlfn.XLOOKUP(C1555,'Export Action'!$A$3:$A$1999,'Export Action'!$X$3:$X$1999)</f>
        <v>0</v>
      </c>
      <c r="E1555" s="1"/>
      <c r="F1555" s="1"/>
      <c r="G1555" s="68"/>
      <c r="H1555" s="71"/>
      <c r="I1555" s="71"/>
      <c r="J1555" s="1"/>
      <c r="K1555" s="1"/>
      <c r="L1555" s="1"/>
      <c r="M1555" s="5"/>
      <c r="N1555" s="5"/>
      <c r="O1555" s="5"/>
      <c r="P1555" s="31"/>
      <c r="Q1555" s="1"/>
      <c r="R1555" s="64" t="str">
        <f>IF(OR(_xlfn.XLOOKUP(C1555,'Export Action'!$A$3:$A$1999,'Export Action'!$AO$3:$AO$1999)="Communes ZRR./bassins de vie pop &gt; 50% ZRR",_xlfn.XLOOKUP(C1555,'Export Action'!$A$3:$A$1999,'Export Action'!$AO$3:$AO$1999)="Contrats de relance et de transition écologique (CRTE) rural"),"Oui","Non")</f>
        <v>Non</v>
      </c>
      <c r="S1555" s="73"/>
      <c r="T1555" s="74">
        <f t="shared" si="25"/>
        <v>79</v>
      </c>
      <c r="U1555" s="75"/>
      <c r="V1555" s="8" t="str" cm="1">
        <f t="array" ref="V1555">IF(SUMPRODUCT((Tableau13[NOM DE LA STRUCTURE]=Tableau13[[#This Row],[NOM DE LA STRUCTURE]])*Tableau13[MONTANT PROPOSE POUR L''ACTION])=0,"",SUMPRODUCT((Tableau13[NOM DE LA STRUCTURE]=Tableau13[[#This Row],[NOM DE LA STRUCTURE]])*Tableau13[MONTANT PROPOSE POUR L''ACTION]))</f>
        <v/>
      </c>
      <c r="W1555" s="79"/>
    </row>
    <row r="1556" spans="1:23" ht="33" hidden="1" customHeight="1" x14ac:dyDescent="0.25">
      <c r="A1556" s="13"/>
      <c r="B1556" s="84"/>
      <c r="C1556" s="1"/>
      <c r="D1556" s="36">
        <f>_xlfn.XLOOKUP(C1556,'Export Action'!$A$3:$A$1999,'Export Action'!$X$3:$X$1999)</f>
        <v>0</v>
      </c>
      <c r="E1556" s="1"/>
      <c r="F1556" s="1"/>
      <c r="G1556" s="68"/>
      <c r="H1556" s="71"/>
      <c r="I1556" s="71"/>
      <c r="J1556" s="1"/>
      <c r="K1556" s="1"/>
      <c r="L1556" s="1"/>
      <c r="M1556" s="5"/>
      <c r="N1556" s="5"/>
      <c r="O1556" s="5"/>
      <c r="P1556" s="31"/>
      <c r="Q1556" s="1"/>
      <c r="R1556" s="64" t="str">
        <f>IF(OR(_xlfn.XLOOKUP(C1556,'Export Action'!$A$3:$A$1999,'Export Action'!$AO$3:$AO$1999)="Communes ZRR./bassins de vie pop &gt; 50% ZRR",_xlfn.XLOOKUP(C1556,'Export Action'!$A$3:$A$1999,'Export Action'!$AO$3:$AO$1999)="Contrats de relance et de transition écologique (CRTE) rural"),"Oui","Non")</f>
        <v>Non</v>
      </c>
      <c r="S1556" s="73"/>
      <c r="T1556" s="74">
        <f t="shared" si="25"/>
        <v>79</v>
      </c>
      <c r="U1556" s="75"/>
      <c r="V1556" s="8" t="str" cm="1">
        <f t="array" ref="V1556">IF(SUMPRODUCT((Tableau13[NOM DE LA STRUCTURE]=Tableau13[[#This Row],[NOM DE LA STRUCTURE]])*Tableau13[MONTANT PROPOSE POUR L''ACTION])=0,"",SUMPRODUCT((Tableau13[NOM DE LA STRUCTURE]=Tableau13[[#This Row],[NOM DE LA STRUCTURE]])*Tableau13[MONTANT PROPOSE POUR L''ACTION]))</f>
        <v/>
      </c>
      <c r="W1556" s="79"/>
    </row>
    <row r="1557" spans="1:23" ht="33" hidden="1" customHeight="1" x14ac:dyDescent="0.25">
      <c r="A1557" s="13"/>
      <c r="B1557" s="84"/>
      <c r="C1557" s="1"/>
      <c r="D1557" s="36">
        <f>_xlfn.XLOOKUP(C1557,'Export Action'!$A$3:$A$1999,'Export Action'!$X$3:$X$1999)</f>
        <v>0</v>
      </c>
      <c r="E1557" s="1"/>
      <c r="F1557" s="1"/>
      <c r="G1557" s="68"/>
      <c r="H1557" s="71"/>
      <c r="I1557" s="71"/>
      <c r="J1557" s="1"/>
      <c r="K1557" s="1"/>
      <c r="L1557" s="1"/>
      <c r="M1557" s="5"/>
      <c r="N1557" s="5"/>
      <c r="O1557" s="5"/>
      <c r="P1557" s="31"/>
      <c r="Q1557" s="1"/>
      <c r="R1557" s="64" t="str">
        <f>IF(OR(_xlfn.XLOOKUP(C1557,'Export Action'!$A$3:$A$1999,'Export Action'!$AO$3:$AO$1999)="Communes ZRR./bassins de vie pop &gt; 50% ZRR",_xlfn.XLOOKUP(C1557,'Export Action'!$A$3:$A$1999,'Export Action'!$AO$3:$AO$1999)="Contrats de relance et de transition écologique (CRTE) rural"),"Oui","Non")</f>
        <v>Non</v>
      </c>
      <c r="S1557" s="73"/>
      <c r="T1557" s="74">
        <f t="shared" si="25"/>
        <v>79</v>
      </c>
      <c r="U1557" s="75"/>
      <c r="V1557" s="8" t="str" cm="1">
        <f t="array" ref="V1557">IF(SUMPRODUCT((Tableau13[NOM DE LA STRUCTURE]=Tableau13[[#This Row],[NOM DE LA STRUCTURE]])*Tableau13[MONTANT PROPOSE POUR L''ACTION])=0,"",SUMPRODUCT((Tableau13[NOM DE LA STRUCTURE]=Tableau13[[#This Row],[NOM DE LA STRUCTURE]])*Tableau13[MONTANT PROPOSE POUR L''ACTION]))</f>
        <v/>
      </c>
      <c r="W1557" s="79"/>
    </row>
    <row r="1558" spans="1:23" ht="33" hidden="1" customHeight="1" x14ac:dyDescent="0.25">
      <c r="A1558" s="13"/>
      <c r="B1558" s="84"/>
      <c r="C1558" s="1"/>
      <c r="D1558" s="36">
        <f>_xlfn.XLOOKUP(C1558,'Export Action'!$A$3:$A$1999,'Export Action'!$X$3:$X$1999)</f>
        <v>0</v>
      </c>
      <c r="E1558" s="1"/>
      <c r="F1558" s="1"/>
      <c r="G1558" s="68"/>
      <c r="H1558" s="71"/>
      <c r="I1558" s="71"/>
      <c r="J1558" s="1"/>
      <c r="K1558" s="1"/>
      <c r="L1558" s="1"/>
      <c r="M1558" s="5"/>
      <c r="N1558" s="5"/>
      <c r="O1558" s="5"/>
      <c r="P1558" s="31"/>
      <c r="Q1558" s="1"/>
      <c r="R1558" s="64" t="str">
        <f>IF(OR(_xlfn.XLOOKUP(C1558,'Export Action'!$A$3:$A$1999,'Export Action'!$AO$3:$AO$1999)="Communes ZRR./bassins de vie pop &gt; 50% ZRR",_xlfn.XLOOKUP(C1558,'Export Action'!$A$3:$A$1999,'Export Action'!$AO$3:$AO$1999)="Contrats de relance et de transition écologique (CRTE) rural"),"Oui","Non")</f>
        <v>Non</v>
      </c>
      <c r="S1558" s="73"/>
      <c r="T1558" s="74">
        <f t="shared" si="25"/>
        <v>79</v>
      </c>
      <c r="U1558" s="75"/>
      <c r="V1558" s="8" t="str" cm="1">
        <f t="array" ref="V1558">IF(SUMPRODUCT((Tableau13[NOM DE LA STRUCTURE]=Tableau13[[#This Row],[NOM DE LA STRUCTURE]])*Tableau13[MONTANT PROPOSE POUR L''ACTION])=0,"",SUMPRODUCT((Tableau13[NOM DE LA STRUCTURE]=Tableau13[[#This Row],[NOM DE LA STRUCTURE]])*Tableau13[MONTANT PROPOSE POUR L''ACTION]))</f>
        <v/>
      </c>
      <c r="W1558" s="79"/>
    </row>
    <row r="1559" spans="1:23" ht="33" hidden="1" customHeight="1" x14ac:dyDescent="0.25">
      <c r="A1559" s="13"/>
      <c r="B1559" s="84"/>
      <c r="C1559" s="1"/>
      <c r="D1559" s="36">
        <f>_xlfn.XLOOKUP(C1559,'Export Action'!$A$3:$A$1999,'Export Action'!$X$3:$X$1999)</f>
        <v>0</v>
      </c>
      <c r="E1559" s="1"/>
      <c r="F1559" s="1"/>
      <c r="G1559" s="68"/>
      <c r="H1559" s="71"/>
      <c r="I1559" s="71"/>
      <c r="J1559" s="1"/>
      <c r="K1559" s="1"/>
      <c r="L1559" s="1"/>
      <c r="M1559" s="5"/>
      <c r="N1559" s="5"/>
      <c r="O1559" s="5"/>
      <c r="P1559" s="31"/>
      <c r="Q1559" s="1"/>
      <c r="R1559" s="64" t="str">
        <f>IF(OR(_xlfn.XLOOKUP(C1559,'Export Action'!$A$3:$A$1999,'Export Action'!$AO$3:$AO$1999)="Communes ZRR./bassins de vie pop &gt; 50% ZRR",_xlfn.XLOOKUP(C1559,'Export Action'!$A$3:$A$1999,'Export Action'!$AO$3:$AO$1999)="Contrats de relance et de transition écologique (CRTE) rural"),"Oui","Non")</f>
        <v>Non</v>
      </c>
      <c r="S1559" s="73"/>
      <c r="T1559" s="74">
        <f t="shared" si="25"/>
        <v>79</v>
      </c>
      <c r="U1559" s="75"/>
      <c r="V1559" s="8" t="str" cm="1">
        <f t="array" ref="V1559">IF(SUMPRODUCT((Tableau13[NOM DE LA STRUCTURE]=Tableau13[[#This Row],[NOM DE LA STRUCTURE]])*Tableau13[MONTANT PROPOSE POUR L''ACTION])=0,"",SUMPRODUCT((Tableau13[NOM DE LA STRUCTURE]=Tableau13[[#This Row],[NOM DE LA STRUCTURE]])*Tableau13[MONTANT PROPOSE POUR L''ACTION]))</f>
        <v/>
      </c>
      <c r="W1559" s="79"/>
    </row>
    <row r="1560" spans="1:23" ht="33" hidden="1" customHeight="1" x14ac:dyDescent="0.25">
      <c r="A1560" s="13"/>
      <c r="B1560" s="84"/>
      <c r="C1560" s="1"/>
      <c r="D1560" s="36">
        <f>_xlfn.XLOOKUP(C1560,'Export Action'!$A$3:$A$1999,'Export Action'!$X$3:$X$1999)</f>
        <v>0</v>
      </c>
      <c r="E1560" s="1"/>
      <c r="F1560" s="1"/>
      <c r="G1560" s="68"/>
      <c r="H1560" s="71"/>
      <c r="I1560" s="71"/>
      <c r="J1560" s="1"/>
      <c r="K1560" s="1"/>
      <c r="L1560" s="1"/>
      <c r="M1560" s="5"/>
      <c r="N1560" s="5"/>
      <c r="O1560" s="5"/>
      <c r="P1560" s="31"/>
      <c r="Q1560" s="1"/>
      <c r="R1560" s="64" t="str">
        <f>IF(OR(_xlfn.XLOOKUP(C1560,'Export Action'!$A$3:$A$1999,'Export Action'!$AO$3:$AO$1999)="Communes ZRR./bassins de vie pop &gt; 50% ZRR",_xlfn.XLOOKUP(C1560,'Export Action'!$A$3:$A$1999,'Export Action'!$AO$3:$AO$1999)="Contrats de relance et de transition écologique (CRTE) rural"),"Oui","Non")</f>
        <v>Non</v>
      </c>
      <c r="S1560" s="73"/>
      <c r="T1560" s="74">
        <f t="shared" si="25"/>
        <v>79</v>
      </c>
      <c r="U1560" s="75"/>
      <c r="V1560" s="8" t="str" cm="1">
        <f t="array" ref="V1560">IF(SUMPRODUCT((Tableau13[NOM DE LA STRUCTURE]=Tableau13[[#This Row],[NOM DE LA STRUCTURE]])*Tableau13[MONTANT PROPOSE POUR L''ACTION])=0,"",SUMPRODUCT((Tableau13[NOM DE LA STRUCTURE]=Tableau13[[#This Row],[NOM DE LA STRUCTURE]])*Tableau13[MONTANT PROPOSE POUR L''ACTION]))</f>
        <v/>
      </c>
      <c r="W1560" s="79"/>
    </row>
    <row r="1561" spans="1:23" ht="33" hidden="1" customHeight="1" x14ac:dyDescent="0.25">
      <c r="A1561" s="13"/>
      <c r="B1561" s="84"/>
      <c r="C1561" s="1"/>
      <c r="D1561" s="36">
        <f>_xlfn.XLOOKUP(C1561,'Export Action'!$A$3:$A$1999,'Export Action'!$X$3:$X$1999)</f>
        <v>0</v>
      </c>
      <c r="E1561" s="1"/>
      <c r="F1561" s="1"/>
      <c r="G1561" s="68"/>
      <c r="H1561" s="71"/>
      <c r="I1561" s="71"/>
      <c r="J1561" s="1"/>
      <c r="K1561" s="1"/>
      <c r="L1561" s="1"/>
      <c r="M1561" s="5"/>
      <c r="N1561" s="5"/>
      <c r="O1561" s="5"/>
      <c r="P1561" s="31"/>
      <c r="Q1561" s="1"/>
      <c r="R1561" s="64" t="str">
        <f>IF(OR(_xlfn.XLOOKUP(C1561,'Export Action'!$A$3:$A$1999,'Export Action'!$AO$3:$AO$1999)="Communes ZRR./bassins de vie pop &gt; 50% ZRR",_xlfn.XLOOKUP(C1561,'Export Action'!$A$3:$A$1999,'Export Action'!$AO$3:$AO$1999)="Contrats de relance et de transition écologique (CRTE) rural"),"Oui","Non")</f>
        <v>Non</v>
      </c>
      <c r="S1561" s="73"/>
      <c r="T1561" s="74">
        <f t="shared" si="25"/>
        <v>79</v>
      </c>
      <c r="U1561" s="75"/>
      <c r="V1561" s="8" t="str" cm="1">
        <f t="array" ref="V1561">IF(SUMPRODUCT((Tableau13[NOM DE LA STRUCTURE]=Tableau13[[#This Row],[NOM DE LA STRUCTURE]])*Tableau13[MONTANT PROPOSE POUR L''ACTION])=0,"",SUMPRODUCT((Tableau13[NOM DE LA STRUCTURE]=Tableau13[[#This Row],[NOM DE LA STRUCTURE]])*Tableau13[MONTANT PROPOSE POUR L''ACTION]))</f>
        <v/>
      </c>
      <c r="W1561" s="79"/>
    </row>
    <row r="1562" spans="1:23" ht="33" hidden="1" customHeight="1" x14ac:dyDescent="0.25">
      <c r="A1562" s="13"/>
      <c r="B1562" s="84"/>
      <c r="C1562" s="1"/>
      <c r="D1562" s="36">
        <f>_xlfn.XLOOKUP(C1562,'Export Action'!$A$3:$A$1999,'Export Action'!$X$3:$X$1999)</f>
        <v>0</v>
      </c>
      <c r="E1562" s="1"/>
      <c r="F1562" s="1"/>
      <c r="G1562" s="68"/>
      <c r="H1562" s="71"/>
      <c r="I1562" s="71"/>
      <c r="J1562" s="1"/>
      <c r="K1562" s="1"/>
      <c r="L1562" s="1"/>
      <c r="M1562" s="5"/>
      <c r="N1562" s="5"/>
      <c r="O1562" s="5"/>
      <c r="P1562" s="31"/>
      <c r="Q1562" s="1"/>
      <c r="R1562" s="64" t="str">
        <f>IF(OR(_xlfn.XLOOKUP(C1562,'Export Action'!$A$3:$A$1999,'Export Action'!$AO$3:$AO$1999)="Communes ZRR./bassins de vie pop &gt; 50% ZRR",_xlfn.XLOOKUP(C1562,'Export Action'!$A$3:$A$1999,'Export Action'!$AO$3:$AO$1999)="Contrats de relance et de transition écologique (CRTE) rural"),"Oui","Non")</f>
        <v>Non</v>
      </c>
      <c r="S1562" s="73"/>
      <c r="T1562" s="74">
        <f t="shared" si="25"/>
        <v>79</v>
      </c>
      <c r="U1562" s="75"/>
      <c r="V1562" s="8" t="str" cm="1">
        <f t="array" ref="V1562">IF(SUMPRODUCT((Tableau13[NOM DE LA STRUCTURE]=Tableau13[[#This Row],[NOM DE LA STRUCTURE]])*Tableau13[MONTANT PROPOSE POUR L''ACTION])=0,"",SUMPRODUCT((Tableau13[NOM DE LA STRUCTURE]=Tableau13[[#This Row],[NOM DE LA STRUCTURE]])*Tableau13[MONTANT PROPOSE POUR L''ACTION]))</f>
        <v/>
      </c>
      <c r="W1562" s="79"/>
    </row>
    <row r="1563" spans="1:23" ht="33" hidden="1" customHeight="1" x14ac:dyDescent="0.25">
      <c r="A1563" s="13"/>
      <c r="B1563" s="84"/>
      <c r="C1563" s="1"/>
      <c r="D1563" s="36">
        <f>_xlfn.XLOOKUP(C1563,'Export Action'!$A$3:$A$1999,'Export Action'!$X$3:$X$1999)</f>
        <v>0</v>
      </c>
      <c r="E1563" s="1"/>
      <c r="F1563" s="1"/>
      <c r="G1563" s="68"/>
      <c r="H1563" s="71"/>
      <c r="I1563" s="71"/>
      <c r="J1563" s="1"/>
      <c r="K1563" s="1"/>
      <c r="L1563" s="1"/>
      <c r="M1563" s="5"/>
      <c r="N1563" s="5"/>
      <c r="O1563" s="5"/>
      <c r="P1563" s="31"/>
      <c r="Q1563" s="1"/>
      <c r="R1563" s="64" t="str">
        <f>IF(OR(_xlfn.XLOOKUP(C1563,'Export Action'!$A$3:$A$1999,'Export Action'!$AO$3:$AO$1999)="Communes ZRR./bassins de vie pop &gt; 50% ZRR",_xlfn.XLOOKUP(C1563,'Export Action'!$A$3:$A$1999,'Export Action'!$AO$3:$AO$1999)="Contrats de relance et de transition écologique (CRTE) rural"),"Oui","Non")</f>
        <v>Non</v>
      </c>
      <c r="S1563" s="73"/>
      <c r="T1563" s="74">
        <f t="shared" si="25"/>
        <v>79</v>
      </c>
      <c r="U1563" s="75"/>
      <c r="V1563" s="8" t="str" cm="1">
        <f t="array" ref="V1563">IF(SUMPRODUCT((Tableau13[NOM DE LA STRUCTURE]=Tableau13[[#This Row],[NOM DE LA STRUCTURE]])*Tableau13[MONTANT PROPOSE POUR L''ACTION])=0,"",SUMPRODUCT((Tableau13[NOM DE LA STRUCTURE]=Tableau13[[#This Row],[NOM DE LA STRUCTURE]])*Tableau13[MONTANT PROPOSE POUR L''ACTION]))</f>
        <v/>
      </c>
      <c r="W1563" s="79"/>
    </row>
    <row r="1564" spans="1:23" ht="33" hidden="1" customHeight="1" x14ac:dyDescent="0.25">
      <c r="A1564" s="13"/>
      <c r="B1564" s="84"/>
      <c r="C1564" s="1"/>
      <c r="D1564" s="36">
        <f>_xlfn.XLOOKUP(C1564,'Export Action'!$A$3:$A$1999,'Export Action'!$X$3:$X$1999)</f>
        <v>0</v>
      </c>
      <c r="E1564" s="1"/>
      <c r="F1564" s="1"/>
      <c r="G1564" s="68"/>
      <c r="H1564" s="71"/>
      <c r="I1564" s="71"/>
      <c r="J1564" s="1"/>
      <c r="K1564" s="1"/>
      <c r="L1564" s="1"/>
      <c r="M1564" s="5"/>
      <c r="N1564" s="5"/>
      <c r="O1564" s="5"/>
      <c r="P1564" s="31"/>
      <c r="Q1564" s="1"/>
      <c r="R1564" s="64" t="str">
        <f>IF(OR(_xlfn.XLOOKUP(C1564,'Export Action'!$A$3:$A$1999,'Export Action'!$AO$3:$AO$1999)="Communes ZRR./bassins de vie pop &gt; 50% ZRR",_xlfn.XLOOKUP(C1564,'Export Action'!$A$3:$A$1999,'Export Action'!$AO$3:$AO$1999)="Contrats de relance et de transition écologique (CRTE) rural"),"Oui","Non")</f>
        <v>Non</v>
      </c>
      <c r="S1564" s="73"/>
      <c r="T1564" s="74">
        <f t="shared" ref="T1564:T1627" si="26">IF(A1564=A1563,T1563,T1563+1)</f>
        <v>79</v>
      </c>
      <c r="U1564" s="75"/>
      <c r="V1564" s="8" t="str" cm="1">
        <f t="array" ref="V1564">IF(SUMPRODUCT((Tableau13[NOM DE LA STRUCTURE]=Tableau13[[#This Row],[NOM DE LA STRUCTURE]])*Tableau13[MONTANT PROPOSE POUR L''ACTION])=0,"",SUMPRODUCT((Tableau13[NOM DE LA STRUCTURE]=Tableau13[[#This Row],[NOM DE LA STRUCTURE]])*Tableau13[MONTANT PROPOSE POUR L''ACTION]))</f>
        <v/>
      </c>
      <c r="W1564" s="79"/>
    </row>
    <row r="1565" spans="1:23" ht="33" hidden="1" customHeight="1" x14ac:dyDescent="0.25">
      <c r="A1565" s="13"/>
      <c r="B1565" s="84"/>
      <c r="C1565" s="1"/>
      <c r="D1565" s="36">
        <f>_xlfn.XLOOKUP(C1565,'Export Action'!$A$3:$A$1999,'Export Action'!$X$3:$X$1999)</f>
        <v>0</v>
      </c>
      <c r="E1565" s="1"/>
      <c r="F1565" s="1"/>
      <c r="G1565" s="68"/>
      <c r="H1565" s="71"/>
      <c r="I1565" s="71"/>
      <c r="J1565" s="1"/>
      <c r="K1565" s="1"/>
      <c r="L1565" s="1"/>
      <c r="M1565" s="5"/>
      <c r="N1565" s="5"/>
      <c r="O1565" s="5"/>
      <c r="P1565" s="31"/>
      <c r="Q1565" s="1"/>
      <c r="R1565" s="64" t="str">
        <f>IF(OR(_xlfn.XLOOKUP(C1565,'Export Action'!$A$3:$A$1999,'Export Action'!$AO$3:$AO$1999)="Communes ZRR./bassins de vie pop &gt; 50% ZRR",_xlfn.XLOOKUP(C1565,'Export Action'!$A$3:$A$1999,'Export Action'!$AO$3:$AO$1999)="Contrats de relance et de transition écologique (CRTE) rural"),"Oui","Non")</f>
        <v>Non</v>
      </c>
      <c r="S1565" s="73"/>
      <c r="T1565" s="74">
        <f t="shared" si="26"/>
        <v>79</v>
      </c>
      <c r="U1565" s="75"/>
      <c r="V1565" s="8" t="str" cm="1">
        <f t="array" ref="V1565">IF(SUMPRODUCT((Tableau13[NOM DE LA STRUCTURE]=Tableau13[[#This Row],[NOM DE LA STRUCTURE]])*Tableau13[MONTANT PROPOSE POUR L''ACTION])=0,"",SUMPRODUCT((Tableau13[NOM DE LA STRUCTURE]=Tableau13[[#This Row],[NOM DE LA STRUCTURE]])*Tableau13[MONTANT PROPOSE POUR L''ACTION]))</f>
        <v/>
      </c>
      <c r="W1565" s="79"/>
    </row>
    <row r="1566" spans="1:23" ht="33" hidden="1" customHeight="1" x14ac:dyDescent="0.25">
      <c r="A1566" s="13"/>
      <c r="B1566" s="84"/>
      <c r="C1566" s="1"/>
      <c r="D1566" s="36">
        <f>_xlfn.XLOOKUP(C1566,'Export Action'!$A$3:$A$1999,'Export Action'!$X$3:$X$1999)</f>
        <v>0</v>
      </c>
      <c r="E1566" s="1"/>
      <c r="F1566" s="1"/>
      <c r="G1566" s="68"/>
      <c r="H1566" s="71"/>
      <c r="I1566" s="71"/>
      <c r="J1566" s="1"/>
      <c r="K1566" s="1"/>
      <c r="L1566" s="1"/>
      <c r="M1566" s="5"/>
      <c r="N1566" s="5"/>
      <c r="O1566" s="5"/>
      <c r="P1566" s="31"/>
      <c r="Q1566" s="1"/>
      <c r="R1566" s="64" t="str">
        <f>IF(OR(_xlfn.XLOOKUP(C1566,'Export Action'!$A$3:$A$1999,'Export Action'!$AO$3:$AO$1999)="Communes ZRR./bassins de vie pop &gt; 50% ZRR",_xlfn.XLOOKUP(C1566,'Export Action'!$A$3:$A$1999,'Export Action'!$AO$3:$AO$1999)="Contrats de relance et de transition écologique (CRTE) rural"),"Oui","Non")</f>
        <v>Non</v>
      </c>
      <c r="S1566" s="73"/>
      <c r="T1566" s="74">
        <f t="shared" si="26"/>
        <v>79</v>
      </c>
      <c r="U1566" s="75"/>
      <c r="V1566" s="8" t="str" cm="1">
        <f t="array" ref="V1566">IF(SUMPRODUCT((Tableau13[NOM DE LA STRUCTURE]=Tableau13[[#This Row],[NOM DE LA STRUCTURE]])*Tableau13[MONTANT PROPOSE POUR L''ACTION])=0,"",SUMPRODUCT((Tableau13[NOM DE LA STRUCTURE]=Tableau13[[#This Row],[NOM DE LA STRUCTURE]])*Tableau13[MONTANT PROPOSE POUR L''ACTION]))</f>
        <v/>
      </c>
      <c r="W1566" s="79"/>
    </row>
    <row r="1567" spans="1:23" ht="33" hidden="1" customHeight="1" x14ac:dyDescent="0.25">
      <c r="A1567" s="13"/>
      <c r="B1567" s="84"/>
      <c r="C1567" s="1"/>
      <c r="D1567" s="36">
        <f>_xlfn.XLOOKUP(C1567,'Export Action'!$A$3:$A$1999,'Export Action'!$X$3:$X$1999)</f>
        <v>0</v>
      </c>
      <c r="E1567" s="1"/>
      <c r="F1567" s="1"/>
      <c r="G1567" s="68"/>
      <c r="H1567" s="71"/>
      <c r="I1567" s="71"/>
      <c r="J1567" s="1"/>
      <c r="K1567" s="1"/>
      <c r="L1567" s="1"/>
      <c r="M1567" s="5"/>
      <c r="N1567" s="5"/>
      <c r="O1567" s="5"/>
      <c r="P1567" s="31"/>
      <c r="Q1567" s="1"/>
      <c r="R1567" s="64" t="str">
        <f>IF(OR(_xlfn.XLOOKUP(C1567,'Export Action'!$A$3:$A$1999,'Export Action'!$AO$3:$AO$1999)="Communes ZRR./bassins de vie pop &gt; 50% ZRR",_xlfn.XLOOKUP(C1567,'Export Action'!$A$3:$A$1999,'Export Action'!$AO$3:$AO$1999)="Contrats de relance et de transition écologique (CRTE) rural"),"Oui","Non")</f>
        <v>Non</v>
      </c>
      <c r="S1567" s="73"/>
      <c r="T1567" s="74">
        <f t="shared" si="26"/>
        <v>79</v>
      </c>
      <c r="U1567" s="75"/>
      <c r="V1567" s="8" t="str" cm="1">
        <f t="array" ref="V1567">IF(SUMPRODUCT((Tableau13[NOM DE LA STRUCTURE]=Tableau13[[#This Row],[NOM DE LA STRUCTURE]])*Tableau13[MONTANT PROPOSE POUR L''ACTION])=0,"",SUMPRODUCT((Tableau13[NOM DE LA STRUCTURE]=Tableau13[[#This Row],[NOM DE LA STRUCTURE]])*Tableau13[MONTANT PROPOSE POUR L''ACTION]))</f>
        <v/>
      </c>
      <c r="W1567" s="79"/>
    </row>
    <row r="1568" spans="1:23" ht="33" hidden="1" customHeight="1" x14ac:dyDescent="0.25">
      <c r="A1568" s="13"/>
      <c r="B1568" s="84"/>
      <c r="C1568" s="1"/>
      <c r="D1568" s="36">
        <f>_xlfn.XLOOKUP(C1568,'Export Action'!$A$3:$A$1999,'Export Action'!$X$3:$X$1999)</f>
        <v>0</v>
      </c>
      <c r="E1568" s="1"/>
      <c r="F1568" s="1"/>
      <c r="G1568" s="68"/>
      <c r="H1568" s="71"/>
      <c r="I1568" s="71"/>
      <c r="J1568" s="1"/>
      <c r="K1568" s="1"/>
      <c r="L1568" s="1"/>
      <c r="M1568" s="5"/>
      <c r="N1568" s="5"/>
      <c r="O1568" s="5"/>
      <c r="P1568" s="31"/>
      <c r="Q1568" s="1"/>
      <c r="R1568" s="64" t="str">
        <f>IF(OR(_xlfn.XLOOKUP(C1568,'Export Action'!$A$3:$A$1999,'Export Action'!$AO$3:$AO$1999)="Communes ZRR./bassins de vie pop &gt; 50% ZRR",_xlfn.XLOOKUP(C1568,'Export Action'!$A$3:$A$1999,'Export Action'!$AO$3:$AO$1999)="Contrats de relance et de transition écologique (CRTE) rural"),"Oui","Non")</f>
        <v>Non</v>
      </c>
      <c r="S1568" s="73"/>
      <c r="T1568" s="74">
        <f t="shared" si="26"/>
        <v>79</v>
      </c>
      <c r="U1568" s="75"/>
      <c r="V1568" s="8" t="str" cm="1">
        <f t="array" ref="V1568">IF(SUMPRODUCT((Tableau13[NOM DE LA STRUCTURE]=Tableau13[[#This Row],[NOM DE LA STRUCTURE]])*Tableau13[MONTANT PROPOSE POUR L''ACTION])=0,"",SUMPRODUCT((Tableau13[NOM DE LA STRUCTURE]=Tableau13[[#This Row],[NOM DE LA STRUCTURE]])*Tableau13[MONTANT PROPOSE POUR L''ACTION]))</f>
        <v/>
      </c>
      <c r="W1568" s="79"/>
    </row>
    <row r="1569" spans="1:23" ht="33" hidden="1" customHeight="1" x14ac:dyDescent="0.25">
      <c r="A1569" s="13"/>
      <c r="B1569" s="84"/>
      <c r="C1569" s="1"/>
      <c r="D1569" s="36">
        <f>_xlfn.XLOOKUP(C1569,'Export Action'!$A$3:$A$1999,'Export Action'!$X$3:$X$1999)</f>
        <v>0</v>
      </c>
      <c r="E1569" s="1"/>
      <c r="F1569" s="1"/>
      <c r="G1569" s="68"/>
      <c r="H1569" s="71"/>
      <c r="I1569" s="71"/>
      <c r="J1569" s="1"/>
      <c r="K1569" s="1"/>
      <c r="L1569" s="1"/>
      <c r="M1569" s="5"/>
      <c r="N1569" s="5"/>
      <c r="O1569" s="5"/>
      <c r="P1569" s="31"/>
      <c r="Q1569" s="1"/>
      <c r="R1569" s="64" t="str">
        <f>IF(OR(_xlfn.XLOOKUP(C1569,'Export Action'!$A$3:$A$1999,'Export Action'!$AO$3:$AO$1999)="Communes ZRR./bassins de vie pop &gt; 50% ZRR",_xlfn.XLOOKUP(C1569,'Export Action'!$A$3:$A$1999,'Export Action'!$AO$3:$AO$1999)="Contrats de relance et de transition écologique (CRTE) rural"),"Oui","Non")</f>
        <v>Non</v>
      </c>
      <c r="S1569" s="73"/>
      <c r="T1569" s="74">
        <f t="shared" si="26"/>
        <v>79</v>
      </c>
      <c r="U1569" s="75"/>
      <c r="V1569" s="8" t="str" cm="1">
        <f t="array" ref="V1569">IF(SUMPRODUCT((Tableau13[NOM DE LA STRUCTURE]=Tableau13[[#This Row],[NOM DE LA STRUCTURE]])*Tableau13[MONTANT PROPOSE POUR L''ACTION])=0,"",SUMPRODUCT((Tableau13[NOM DE LA STRUCTURE]=Tableau13[[#This Row],[NOM DE LA STRUCTURE]])*Tableau13[MONTANT PROPOSE POUR L''ACTION]))</f>
        <v/>
      </c>
      <c r="W1569" s="79"/>
    </row>
    <row r="1570" spans="1:23" ht="33" hidden="1" customHeight="1" x14ac:dyDescent="0.25">
      <c r="A1570" s="13"/>
      <c r="B1570" s="84"/>
      <c r="C1570" s="1"/>
      <c r="D1570" s="36">
        <f>_xlfn.XLOOKUP(C1570,'Export Action'!$A$3:$A$1999,'Export Action'!$X$3:$X$1999)</f>
        <v>0</v>
      </c>
      <c r="E1570" s="1"/>
      <c r="F1570" s="1"/>
      <c r="G1570" s="68"/>
      <c r="H1570" s="71"/>
      <c r="I1570" s="71"/>
      <c r="J1570" s="1"/>
      <c r="K1570" s="1"/>
      <c r="L1570" s="1"/>
      <c r="M1570" s="5"/>
      <c r="N1570" s="5"/>
      <c r="O1570" s="5"/>
      <c r="P1570" s="31"/>
      <c r="Q1570" s="1"/>
      <c r="R1570" s="64" t="str">
        <f>IF(OR(_xlfn.XLOOKUP(C1570,'Export Action'!$A$3:$A$1999,'Export Action'!$AO$3:$AO$1999)="Communes ZRR./bassins de vie pop &gt; 50% ZRR",_xlfn.XLOOKUP(C1570,'Export Action'!$A$3:$A$1999,'Export Action'!$AO$3:$AO$1999)="Contrats de relance et de transition écologique (CRTE) rural"),"Oui","Non")</f>
        <v>Non</v>
      </c>
      <c r="S1570" s="73"/>
      <c r="T1570" s="74">
        <f t="shared" si="26"/>
        <v>79</v>
      </c>
      <c r="U1570" s="75"/>
      <c r="V1570" s="8" t="str" cm="1">
        <f t="array" ref="V1570">IF(SUMPRODUCT((Tableau13[NOM DE LA STRUCTURE]=Tableau13[[#This Row],[NOM DE LA STRUCTURE]])*Tableau13[MONTANT PROPOSE POUR L''ACTION])=0,"",SUMPRODUCT((Tableau13[NOM DE LA STRUCTURE]=Tableau13[[#This Row],[NOM DE LA STRUCTURE]])*Tableau13[MONTANT PROPOSE POUR L''ACTION]))</f>
        <v/>
      </c>
      <c r="W1570" s="79"/>
    </row>
    <row r="1571" spans="1:23" ht="33" hidden="1" customHeight="1" x14ac:dyDescent="0.25">
      <c r="A1571" s="13"/>
      <c r="B1571" s="84"/>
      <c r="C1571" s="1"/>
      <c r="D1571" s="36">
        <f>_xlfn.XLOOKUP(C1571,'Export Action'!$A$3:$A$1999,'Export Action'!$X$3:$X$1999)</f>
        <v>0</v>
      </c>
      <c r="E1571" s="1"/>
      <c r="F1571" s="1"/>
      <c r="G1571" s="68"/>
      <c r="H1571" s="71"/>
      <c r="I1571" s="71"/>
      <c r="J1571" s="1"/>
      <c r="K1571" s="1"/>
      <c r="L1571" s="1"/>
      <c r="M1571" s="5"/>
      <c r="N1571" s="5"/>
      <c r="O1571" s="5"/>
      <c r="P1571" s="31"/>
      <c r="Q1571" s="1"/>
      <c r="R1571" s="64" t="str">
        <f>IF(OR(_xlfn.XLOOKUP(C1571,'Export Action'!$A$3:$A$1999,'Export Action'!$AO$3:$AO$1999)="Communes ZRR./bassins de vie pop &gt; 50% ZRR",_xlfn.XLOOKUP(C1571,'Export Action'!$A$3:$A$1999,'Export Action'!$AO$3:$AO$1999)="Contrats de relance et de transition écologique (CRTE) rural"),"Oui","Non")</f>
        <v>Non</v>
      </c>
      <c r="S1571" s="73"/>
      <c r="T1571" s="74">
        <f t="shared" si="26"/>
        <v>79</v>
      </c>
      <c r="U1571" s="75"/>
      <c r="V1571" s="8" t="str" cm="1">
        <f t="array" ref="V1571">IF(SUMPRODUCT((Tableau13[NOM DE LA STRUCTURE]=Tableau13[[#This Row],[NOM DE LA STRUCTURE]])*Tableau13[MONTANT PROPOSE POUR L''ACTION])=0,"",SUMPRODUCT((Tableau13[NOM DE LA STRUCTURE]=Tableau13[[#This Row],[NOM DE LA STRUCTURE]])*Tableau13[MONTANT PROPOSE POUR L''ACTION]))</f>
        <v/>
      </c>
      <c r="W1571" s="79"/>
    </row>
    <row r="1572" spans="1:23" ht="33" hidden="1" customHeight="1" x14ac:dyDescent="0.25">
      <c r="A1572" s="13"/>
      <c r="B1572" s="84"/>
      <c r="C1572" s="1"/>
      <c r="D1572" s="36">
        <f>_xlfn.XLOOKUP(C1572,'Export Action'!$A$3:$A$1999,'Export Action'!$X$3:$X$1999)</f>
        <v>0</v>
      </c>
      <c r="E1572" s="1"/>
      <c r="F1572" s="1"/>
      <c r="G1572" s="68"/>
      <c r="H1572" s="71"/>
      <c r="I1572" s="71"/>
      <c r="J1572" s="1"/>
      <c r="K1572" s="1"/>
      <c r="L1572" s="1"/>
      <c r="M1572" s="5"/>
      <c r="N1572" s="5"/>
      <c r="O1572" s="5"/>
      <c r="P1572" s="31"/>
      <c r="Q1572" s="1"/>
      <c r="R1572" s="64" t="str">
        <f>IF(OR(_xlfn.XLOOKUP(C1572,'Export Action'!$A$3:$A$1999,'Export Action'!$AO$3:$AO$1999)="Communes ZRR./bassins de vie pop &gt; 50% ZRR",_xlfn.XLOOKUP(C1572,'Export Action'!$A$3:$A$1999,'Export Action'!$AO$3:$AO$1999)="Contrats de relance et de transition écologique (CRTE) rural"),"Oui","Non")</f>
        <v>Non</v>
      </c>
      <c r="S1572" s="73"/>
      <c r="T1572" s="74">
        <f t="shared" si="26"/>
        <v>79</v>
      </c>
      <c r="U1572" s="75"/>
      <c r="V1572" s="8" t="str" cm="1">
        <f t="array" ref="V1572">IF(SUMPRODUCT((Tableau13[NOM DE LA STRUCTURE]=Tableau13[[#This Row],[NOM DE LA STRUCTURE]])*Tableau13[MONTANT PROPOSE POUR L''ACTION])=0,"",SUMPRODUCT((Tableau13[NOM DE LA STRUCTURE]=Tableau13[[#This Row],[NOM DE LA STRUCTURE]])*Tableau13[MONTANT PROPOSE POUR L''ACTION]))</f>
        <v/>
      </c>
      <c r="W1572" s="79"/>
    </row>
    <row r="1573" spans="1:23" ht="33" hidden="1" customHeight="1" x14ac:dyDescent="0.25">
      <c r="A1573" s="13"/>
      <c r="B1573" s="84"/>
      <c r="C1573" s="1"/>
      <c r="D1573" s="36">
        <f>_xlfn.XLOOKUP(C1573,'Export Action'!$A$3:$A$1999,'Export Action'!$X$3:$X$1999)</f>
        <v>0</v>
      </c>
      <c r="E1573" s="1"/>
      <c r="F1573" s="1"/>
      <c r="G1573" s="68"/>
      <c r="H1573" s="71"/>
      <c r="I1573" s="71"/>
      <c r="J1573" s="1"/>
      <c r="K1573" s="1"/>
      <c r="L1573" s="1"/>
      <c r="M1573" s="5"/>
      <c r="N1573" s="5"/>
      <c r="O1573" s="5"/>
      <c r="P1573" s="31"/>
      <c r="Q1573" s="1"/>
      <c r="R1573" s="64" t="str">
        <f>IF(OR(_xlfn.XLOOKUP(C1573,'Export Action'!$A$3:$A$1999,'Export Action'!$AO$3:$AO$1999)="Communes ZRR./bassins de vie pop &gt; 50% ZRR",_xlfn.XLOOKUP(C1573,'Export Action'!$A$3:$A$1999,'Export Action'!$AO$3:$AO$1999)="Contrats de relance et de transition écologique (CRTE) rural"),"Oui","Non")</f>
        <v>Non</v>
      </c>
      <c r="S1573" s="73"/>
      <c r="T1573" s="74">
        <f t="shared" si="26"/>
        <v>79</v>
      </c>
      <c r="U1573" s="75"/>
      <c r="V1573" s="8" t="str" cm="1">
        <f t="array" ref="V1573">IF(SUMPRODUCT((Tableau13[NOM DE LA STRUCTURE]=Tableau13[[#This Row],[NOM DE LA STRUCTURE]])*Tableau13[MONTANT PROPOSE POUR L''ACTION])=0,"",SUMPRODUCT((Tableau13[NOM DE LA STRUCTURE]=Tableau13[[#This Row],[NOM DE LA STRUCTURE]])*Tableau13[MONTANT PROPOSE POUR L''ACTION]))</f>
        <v/>
      </c>
      <c r="W1573" s="79"/>
    </row>
    <row r="1574" spans="1:23" ht="33" hidden="1" customHeight="1" x14ac:dyDescent="0.25">
      <c r="A1574" s="13"/>
      <c r="B1574" s="84"/>
      <c r="C1574" s="1"/>
      <c r="D1574" s="36">
        <f>_xlfn.XLOOKUP(C1574,'Export Action'!$A$3:$A$1999,'Export Action'!$X$3:$X$1999)</f>
        <v>0</v>
      </c>
      <c r="E1574" s="1"/>
      <c r="F1574" s="1"/>
      <c r="G1574" s="68"/>
      <c r="H1574" s="71"/>
      <c r="I1574" s="71"/>
      <c r="J1574" s="1"/>
      <c r="K1574" s="1"/>
      <c r="L1574" s="1"/>
      <c r="M1574" s="5"/>
      <c r="N1574" s="5"/>
      <c r="O1574" s="5"/>
      <c r="P1574" s="31"/>
      <c r="Q1574" s="1"/>
      <c r="R1574" s="64" t="str">
        <f>IF(OR(_xlfn.XLOOKUP(C1574,'Export Action'!$A$3:$A$1999,'Export Action'!$AO$3:$AO$1999)="Communes ZRR./bassins de vie pop &gt; 50% ZRR",_xlfn.XLOOKUP(C1574,'Export Action'!$A$3:$A$1999,'Export Action'!$AO$3:$AO$1999)="Contrats de relance et de transition écologique (CRTE) rural"),"Oui","Non")</f>
        <v>Non</v>
      </c>
      <c r="S1574" s="73"/>
      <c r="T1574" s="74">
        <f t="shared" si="26"/>
        <v>79</v>
      </c>
      <c r="U1574" s="75"/>
      <c r="V1574" s="8" t="str" cm="1">
        <f t="array" ref="V1574">IF(SUMPRODUCT((Tableau13[NOM DE LA STRUCTURE]=Tableau13[[#This Row],[NOM DE LA STRUCTURE]])*Tableau13[MONTANT PROPOSE POUR L''ACTION])=0,"",SUMPRODUCT((Tableau13[NOM DE LA STRUCTURE]=Tableau13[[#This Row],[NOM DE LA STRUCTURE]])*Tableau13[MONTANT PROPOSE POUR L''ACTION]))</f>
        <v/>
      </c>
      <c r="W1574" s="79"/>
    </row>
    <row r="1575" spans="1:23" ht="33" hidden="1" customHeight="1" x14ac:dyDescent="0.25">
      <c r="A1575" s="13"/>
      <c r="B1575" s="84"/>
      <c r="C1575" s="1"/>
      <c r="D1575" s="36">
        <f>_xlfn.XLOOKUP(C1575,'Export Action'!$A$3:$A$1999,'Export Action'!$X$3:$X$1999)</f>
        <v>0</v>
      </c>
      <c r="E1575" s="1"/>
      <c r="F1575" s="1"/>
      <c r="G1575" s="68"/>
      <c r="H1575" s="71"/>
      <c r="I1575" s="71"/>
      <c r="J1575" s="1"/>
      <c r="K1575" s="1"/>
      <c r="L1575" s="1"/>
      <c r="M1575" s="5"/>
      <c r="N1575" s="5"/>
      <c r="O1575" s="5"/>
      <c r="P1575" s="31"/>
      <c r="Q1575" s="1"/>
      <c r="R1575" s="64" t="str">
        <f>IF(OR(_xlfn.XLOOKUP(C1575,'Export Action'!$A$3:$A$1999,'Export Action'!$AO$3:$AO$1999)="Communes ZRR./bassins de vie pop &gt; 50% ZRR",_xlfn.XLOOKUP(C1575,'Export Action'!$A$3:$A$1999,'Export Action'!$AO$3:$AO$1999)="Contrats de relance et de transition écologique (CRTE) rural"),"Oui","Non")</f>
        <v>Non</v>
      </c>
      <c r="S1575" s="73"/>
      <c r="T1575" s="74">
        <f t="shared" si="26"/>
        <v>79</v>
      </c>
      <c r="U1575" s="75"/>
      <c r="V1575" s="8" t="str" cm="1">
        <f t="array" ref="V1575">IF(SUMPRODUCT((Tableau13[NOM DE LA STRUCTURE]=Tableau13[[#This Row],[NOM DE LA STRUCTURE]])*Tableau13[MONTANT PROPOSE POUR L''ACTION])=0,"",SUMPRODUCT((Tableau13[NOM DE LA STRUCTURE]=Tableau13[[#This Row],[NOM DE LA STRUCTURE]])*Tableau13[MONTANT PROPOSE POUR L''ACTION]))</f>
        <v/>
      </c>
      <c r="W1575" s="79"/>
    </row>
    <row r="1576" spans="1:23" ht="33" hidden="1" customHeight="1" x14ac:dyDescent="0.25">
      <c r="A1576" s="13"/>
      <c r="B1576" s="84"/>
      <c r="C1576" s="1"/>
      <c r="D1576" s="36">
        <f>_xlfn.XLOOKUP(C1576,'Export Action'!$A$3:$A$1999,'Export Action'!$X$3:$X$1999)</f>
        <v>0</v>
      </c>
      <c r="E1576" s="1"/>
      <c r="F1576" s="1"/>
      <c r="G1576" s="68"/>
      <c r="H1576" s="71"/>
      <c r="I1576" s="71"/>
      <c r="J1576" s="1"/>
      <c r="K1576" s="1"/>
      <c r="L1576" s="1"/>
      <c r="M1576" s="5"/>
      <c r="N1576" s="5"/>
      <c r="O1576" s="5"/>
      <c r="P1576" s="31"/>
      <c r="Q1576" s="1"/>
      <c r="R1576" s="64" t="str">
        <f>IF(OR(_xlfn.XLOOKUP(C1576,'Export Action'!$A$3:$A$1999,'Export Action'!$AO$3:$AO$1999)="Communes ZRR./bassins de vie pop &gt; 50% ZRR",_xlfn.XLOOKUP(C1576,'Export Action'!$A$3:$A$1999,'Export Action'!$AO$3:$AO$1999)="Contrats de relance et de transition écologique (CRTE) rural"),"Oui","Non")</f>
        <v>Non</v>
      </c>
      <c r="S1576" s="73"/>
      <c r="T1576" s="74">
        <f t="shared" si="26"/>
        <v>79</v>
      </c>
      <c r="U1576" s="75"/>
      <c r="V1576" s="8" t="str" cm="1">
        <f t="array" ref="V1576">IF(SUMPRODUCT((Tableau13[NOM DE LA STRUCTURE]=Tableau13[[#This Row],[NOM DE LA STRUCTURE]])*Tableau13[MONTANT PROPOSE POUR L''ACTION])=0,"",SUMPRODUCT((Tableau13[NOM DE LA STRUCTURE]=Tableau13[[#This Row],[NOM DE LA STRUCTURE]])*Tableau13[MONTANT PROPOSE POUR L''ACTION]))</f>
        <v/>
      </c>
      <c r="W1576" s="79"/>
    </row>
    <row r="1577" spans="1:23" ht="33" hidden="1" customHeight="1" x14ac:dyDescent="0.25">
      <c r="A1577" s="13"/>
      <c r="B1577" s="84"/>
      <c r="C1577" s="1"/>
      <c r="D1577" s="36">
        <f>_xlfn.XLOOKUP(C1577,'Export Action'!$A$3:$A$1999,'Export Action'!$X$3:$X$1999)</f>
        <v>0</v>
      </c>
      <c r="E1577" s="1"/>
      <c r="F1577" s="1"/>
      <c r="G1577" s="68"/>
      <c r="H1577" s="71"/>
      <c r="I1577" s="71"/>
      <c r="J1577" s="1"/>
      <c r="K1577" s="1"/>
      <c r="L1577" s="1"/>
      <c r="M1577" s="5"/>
      <c r="N1577" s="5"/>
      <c r="O1577" s="5"/>
      <c r="P1577" s="31"/>
      <c r="Q1577" s="1"/>
      <c r="R1577" s="64" t="str">
        <f>IF(OR(_xlfn.XLOOKUP(C1577,'Export Action'!$A$3:$A$1999,'Export Action'!$AO$3:$AO$1999)="Communes ZRR./bassins de vie pop &gt; 50% ZRR",_xlfn.XLOOKUP(C1577,'Export Action'!$A$3:$A$1999,'Export Action'!$AO$3:$AO$1999)="Contrats de relance et de transition écologique (CRTE) rural"),"Oui","Non")</f>
        <v>Non</v>
      </c>
      <c r="S1577" s="73"/>
      <c r="T1577" s="74">
        <f t="shared" si="26"/>
        <v>79</v>
      </c>
      <c r="U1577" s="75"/>
      <c r="V1577" s="8" t="str" cm="1">
        <f t="array" ref="V1577">IF(SUMPRODUCT((Tableau13[NOM DE LA STRUCTURE]=Tableau13[[#This Row],[NOM DE LA STRUCTURE]])*Tableau13[MONTANT PROPOSE POUR L''ACTION])=0,"",SUMPRODUCT((Tableau13[NOM DE LA STRUCTURE]=Tableau13[[#This Row],[NOM DE LA STRUCTURE]])*Tableau13[MONTANT PROPOSE POUR L''ACTION]))</f>
        <v/>
      </c>
      <c r="W1577" s="79"/>
    </row>
    <row r="1578" spans="1:23" ht="33" hidden="1" customHeight="1" x14ac:dyDescent="0.25">
      <c r="A1578" s="13"/>
      <c r="B1578" s="84"/>
      <c r="C1578" s="1"/>
      <c r="D1578" s="36">
        <f>_xlfn.XLOOKUP(C1578,'Export Action'!$A$3:$A$1999,'Export Action'!$X$3:$X$1999)</f>
        <v>0</v>
      </c>
      <c r="E1578" s="1"/>
      <c r="F1578" s="1"/>
      <c r="G1578" s="68"/>
      <c r="H1578" s="71"/>
      <c r="I1578" s="71"/>
      <c r="J1578" s="1"/>
      <c r="K1578" s="1"/>
      <c r="L1578" s="1"/>
      <c r="M1578" s="5"/>
      <c r="N1578" s="5"/>
      <c r="O1578" s="5"/>
      <c r="P1578" s="31"/>
      <c r="Q1578" s="1"/>
      <c r="R1578" s="64" t="str">
        <f>IF(OR(_xlfn.XLOOKUP(C1578,'Export Action'!$A$3:$A$1999,'Export Action'!$AO$3:$AO$1999)="Communes ZRR./bassins de vie pop &gt; 50% ZRR",_xlfn.XLOOKUP(C1578,'Export Action'!$A$3:$A$1999,'Export Action'!$AO$3:$AO$1999)="Contrats de relance et de transition écologique (CRTE) rural"),"Oui","Non")</f>
        <v>Non</v>
      </c>
      <c r="S1578" s="73"/>
      <c r="T1578" s="74">
        <f t="shared" si="26"/>
        <v>79</v>
      </c>
      <c r="U1578" s="75"/>
      <c r="V1578" s="8" t="str" cm="1">
        <f t="array" ref="V1578">IF(SUMPRODUCT((Tableau13[NOM DE LA STRUCTURE]=Tableau13[[#This Row],[NOM DE LA STRUCTURE]])*Tableau13[MONTANT PROPOSE POUR L''ACTION])=0,"",SUMPRODUCT((Tableau13[NOM DE LA STRUCTURE]=Tableau13[[#This Row],[NOM DE LA STRUCTURE]])*Tableau13[MONTANT PROPOSE POUR L''ACTION]))</f>
        <v/>
      </c>
      <c r="W1578" s="79"/>
    </row>
    <row r="1579" spans="1:23" ht="33" hidden="1" customHeight="1" x14ac:dyDescent="0.25">
      <c r="A1579" s="13"/>
      <c r="B1579" s="84"/>
      <c r="C1579" s="1"/>
      <c r="D1579" s="36">
        <f>_xlfn.XLOOKUP(C1579,'Export Action'!$A$3:$A$1999,'Export Action'!$X$3:$X$1999)</f>
        <v>0</v>
      </c>
      <c r="E1579" s="1"/>
      <c r="F1579" s="1"/>
      <c r="G1579" s="68"/>
      <c r="H1579" s="71"/>
      <c r="I1579" s="71"/>
      <c r="J1579" s="1"/>
      <c r="K1579" s="1"/>
      <c r="L1579" s="1"/>
      <c r="M1579" s="5"/>
      <c r="N1579" s="5"/>
      <c r="O1579" s="5"/>
      <c r="P1579" s="31"/>
      <c r="Q1579" s="1"/>
      <c r="R1579" s="64" t="str">
        <f>IF(OR(_xlfn.XLOOKUP(C1579,'Export Action'!$A$3:$A$1999,'Export Action'!$AO$3:$AO$1999)="Communes ZRR./bassins de vie pop &gt; 50% ZRR",_xlfn.XLOOKUP(C1579,'Export Action'!$A$3:$A$1999,'Export Action'!$AO$3:$AO$1999)="Contrats de relance et de transition écologique (CRTE) rural"),"Oui","Non")</f>
        <v>Non</v>
      </c>
      <c r="S1579" s="73"/>
      <c r="T1579" s="74">
        <f t="shared" si="26"/>
        <v>79</v>
      </c>
      <c r="U1579" s="75"/>
      <c r="V1579" s="8" t="str" cm="1">
        <f t="array" ref="V1579">IF(SUMPRODUCT((Tableau13[NOM DE LA STRUCTURE]=Tableau13[[#This Row],[NOM DE LA STRUCTURE]])*Tableau13[MONTANT PROPOSE POUR L''ACTION])=0,"",SUMPRODUCT((Tableau13[NOM DE LA STRUCTURE]=Tableau13[[#This Row],[NOM DE LA STRUCTURE]])*Tableau13[MONTANT PROPOSE POUR L''ACTION]))</f>
        <v/>
      </c>
      <c r="W1579" s="79"/>
    </row>
    <row r="1580" spans="1:23" ht="33" hidden="1" customHeight="1" x14ac:dyDescent="0.25">
      <c r="A1580" s="13"/>
      <c r="B1580" s="84"/>
      <c r="C1580" s="1"/>
      <c r="D1580" s="36">
        <f>_xlfn.XLOOKUP(C1580,'Export Action'!$A$3:$A$1999,'Export Action'!$X$3:$X$1999)</f>
        <v>0</v>
      </c>
      <c r="E1580" s="1"/>
      <c r="F1580" s="1"/>
      <c r="G1580" s="68"/>
      <c r="H1580" s="71"/>
      <c r="I1580" s="71"/>
      <c r="J1580" s="1"/>
      <c r="K1580" s="1"/>
      <c r="L1580" s="1"/>
      <c r="M1580" s="5"/>
      <c r="N1580" s="5"/>
      <c r="O1580" s="5"/>
      <c r="P1580" s="31"/>
      <c r="Q1580" s="1"/>
      <c r="R1580" s="64" t="str">
        <f>IF(OR(_xlfn.XLOOKUP(C1580,'Export Action'!$A$3:$A$1999,'Export Action'!$AO$3:$AO$1999)="Communes ZRR./bassins de vie pop &gt; 50% ZRR",_xlfn.XLOOKUP(C1580,'Export Action'!$A$3:$A$1999,'Export Action'!$AO$3:$AO$1999)="Contrats de relance et de transition écologique (CRTE) rural"),"Oui","Non")</f>
        <v>Non</v>
      </c>
      <c r="S1580" s="73"/>
      <c r="T1580" s="74">
        <f t="shared" si="26"/>
        <v>79</v>
      </c>
      <c r="U1580" s="75"/>
      <c r="V1580" s="8" t="str" cm="1">
        <f t="array" ref="V1580">IF(SUMPRODUCT((Tableau13[NOM DE LA STRUCTURE]=Tableau13[[#This Row],[NOM DE LA STRUCTURE]])*Tableau13[MONTANT PROPOSE POUR L''ACTION])=0,"",SUMPRODUCT((Tableau13[NOM DE LA STRUCTURE]=Tableau13[[#This Row],[NOM DE LA STRUCTURE]])*Tableau13[MONTANT PROPOSE POUR L''ACTION]))</f>
        <v/>
      </c>
      <c r="W1580" s="79"/>
    </row>
    <row r="1581" spans="1:23" ht="33" hidden="1" customHeight="1" x14ac:dyDescent="0.25">
      <c r="A1581" s="13"/>
      <c r="B1581" s="84"/>
      <c r="C1581" s="1"/>
      <c r="D1581" s="36">
        <f>_xlfn.XLOOKUP(C1581,'Export Action'!$A$3:$A$1999,'Export Action'!$X$3:$X$1999)</f>
        <v>0</v>
      </c>
      <c r="E1581" s="1"/>
      <c r="F1581" s="1"/>
      <c r="G1581" s="68"/>
      <c r="H1581" s="71"/>
      <c r="I1581" s="71"/>
      <c r="J1581" s="1"/>
      <c r="K1581" s="1"/>
      <c r="L1581" s="1"/>
      <c r="M1581" s="5"/>
      <c r="N1581" s="5"/>
      <c r="O1581" s="5"/>
      <c r="P1581" s="31"/>
      <c r="Q1581" s="1"/>
      <c r="R1581" s="64" t="str">
        <f>IF(OR(_xlfn.XLOOKUP(C1581,'Export Action'!$A$3:$A$1999,'Export Action'!$AO$3:$AO$1999)="Communes ZRR./bassins de vie pop &gt; 50% ZRR",_xlfn.XLOOKUP(C1581,'Export Action'!$A$3:$A$1999,'Export Action'!$AO$3:$AO$1999)="Contrats de relance et de transition écologique (CRTE) rural"),"Oui","Non")</f>
        <v>Non</v>
      </c>
      <c r="S1581" s="73"/>
      <c r="T1581" s="74">
        <f t="shared" si="26"/>
        <v>79</v>
      </c>
      <c r="U1581" s="75"/>
      <c r="V1581" s="8" t="str" cm="1">
        <f t="array" ref="V1581">IF(SUMPRODUCT((Tableau13[NOM DE LA STRUCTURE]=Tableau13[[#This Row],[NOM DE LA STRUCTURE]])*Tableau13[MONTANT PROPOSE POUR L''ACTION])=0,"",SUMPRODUCT((Tableau13[NOM DE LA STRUCTURE]=Tableau13[[#This Row],[NOM DE LA STRUCTURE]])*Tableau13[MONTANT PROPOSE POUR L''ACTION]))</f>
        <v/>
      </c>
      <c r="W1581" s="79"/>
    </row>
    <row r="1582" spans="1:23" ht="33" hidden="1" customHeight="1" x14ac:dyDescent="0.25">
      <c r="A1582" s="13"/>
      <c r="B1582" s="84"/>
      <c r="C1582" s="1"/>
      <c r="D1582" s="36">
        <f>_xlfn.XLOOKUP(C1582,'Export Action'!$A$3:$A$1999,'Export Action'!$X$3:$X$1999)</f>
        <v>0</v>
      </c>
      <c r="E1582" s="1"/>
      <c r="F1582" s="1"/>
      <c r="G1582" s="68"/>
      <c r="H1582" s="71"/>
      <c r="I1582" s="71"/>
      <c r="J1582" s="1"/>
      <c r="K1582" s="1"/>
      <c r="L1582" s="1"/>
      <c r="M1582" s="5"/>
      <c r="N1582" s="5"/>
      <c r="O1582" s="5"/>
      <c r="P1582" s="31"/>
      <c r="Q1582" s="1"/>
      <c r="R1582" s="64" t="str">
        <f>IF(OR(_xlfn.XLOOKUP(C1582,'Export Action'!$A$3:$A$1999,'Export Action'!$AO$3:$AO$1999)="Communes ZRR./bassins de vie pop &gt; 50% ZRR",_xlfn.XLOOKUP(C1582,'Export Action'!$A$3:$A$1999,'Export Action'!$AO$3:$AO$1999)="Contrats de relance et de transition écologique (CRTE) rural"),"Oui","Non")</f>
        <v>Non</v>
      </c>
      <c r="S1582" s="73"/>
      <c r="T1582" s="74">
        <f t="shared" si="26"/>
        <v>79</v>
      </c>
      <c r="U1582" s="75"/>
      <c r="V1582" s="8" t="str" cm="1">
        <f t="array" ref="V1582">IF(SUMPRODUCT((Tableau13[NOM DE LA STRUCTURE]=Tableau13[[#This Row],[NOM DE LA STRUCTURE]])*Tableau13[MONTANT PROPOSE POUR L''ACTION])=0,"",SUMPRODUCT((Tableau13[NOM DE LA STRUCTURE]=Tableau13[[#This Row],[NOM DE LA STRUCTURE]])*Tableau13[MONTANT PROPOSE POUR L''ACTION]))</f>
        <v/>
      </c>
      <c r="W1582" s="79"/>
    </row>
    <row r="1583" spans="1:23" ht="33" hidden="1" customHeight="1" x14ac:dyDescent="0.25">
      <c r="A1583" s="13"/>
      <c r="B1583" s="84"/>
      <c r="C1583" s="1"/>
      <c r="D1583" s="36">
        <f>_xlfn.XLOOKUP(C1583,'Export Action'!$A$3:$A$1999,'Export Action'!$X$3:$X$1999)</f>
        <v>0</v>
      </c>
      <c r="E1583" s="1"/>
      <c r="F1583" s="1"/>
      <c r="G1583" s="68"/>
      <c r="H1583" s="71"/>
      <c r="I1583" s="71"/>
      <c r="J1583" s="1"/>
      <c r="K1583" s="1"/>
      <c r="L1583" s="1"/>
      <c r="M1583" s="5"/>
      <c r="N1583" s="5"/>
      <c r="O1583" s="5"/>
      <c r="P1583" s="31"/>
      <c r="Q1583" s="1"/>
      <c r="R1583" s="64" t="str">
        <f>IF(OR(_xlfn.XLOOKUP(C1583,'Export Action'!$A$3:$A$1999,'Export Action'!$AO$3:$AO$1999)="Communes ZRR./bassins de vie pop &gt; 50% ZRR",_xlfn.XLOOKUP(C1583,'Export Action'!$A$3:$A$1999,'Export Action'!$AO$3:$AO$1999)="Contrats de relance et de transition écologique (CRTE) rural"),"Oui","Non")</f>
        <v>Non</v>
      </c>
      <c r="S1583" s="73"/>
      <c r="T1583" s="74">
        <f t="shared" si="26"/>
        <v>79</v>
      </c>
      <c r="U1583" s="75"/>
      <c r="V1583" s="8" t="str" cm="1">
        <f t="array" ref="V1583">IF(SUMPRODUCT((Tableau13[NOM DE LA STRUCTURE]=Tableau13[[#This Row],[NOM DE LA STRUCTURE]])*Tableau13[MONTANT PROPOSE POUR L''ACTION])=0,"",SUMPRODUCT((Tableau13[NOM DE LA STRUCTURE]=Tableau13[[#This Row],[NOM DE LA STRUCTURE]])*Tableau13[MONTANT PROPOSE POUR L''ACTION]))</f>
        <v/>
      </c>
      <c r="W1583" s="79"/>
    </row>
    <row r="1584" spans="1:23" ht="33" hidden="1" customHeight="1" x14ac:dyDescent="0.25">
      <c r="A1584" s="13"/>
      <c r="B1584" s="84"/>
      <c r="C1584" s="1"/>
      <c r="D1584" s="36">
        <f>_xlfn.XLOOKUP(C1584,'Export Action'!$A$3:$A$1999,'Export Action'!$X$3:$X$1999)</f>
        <v>0</v>
      </c>
      <c r="E1584" s="1"/>
      <c r="F1584" s="1"/>
      <c r="G1584" s="68"/>
      <c r="H1584" s="71"/>
      <c r="I1584" s="71"/>
      <c r="J1584" s="1"/>
      <c r="K1584" s="1"/>
      <c r="L1584" s="1"/>
      <c r="M1584" s="5"/>
      <c r="N1584" s="5"/>
      <c r="O1584" s="5"/>
      <c r="P1584" s="31"/>
      <c r="Q1584" s="1"/>
      <c r="R1584" s="64" t="str">
        <f>IF(OR(_xlfn.XLOOKUP(C1584,'Export Action'!$A$3:$A$1999,'Export Action'!$AO$3:$AO$1999)="Communes ZRR./bassins de vie pop &gt; 50% ZRR",_xlfn.XLOOKUP(C1584,'Export Action'!$A$3:$A$1999,'Export Action'!$AO$3:$AO$1999)="Contrats de relance et de transition écologique (CRTE) rural"),"Oui","Non")</f>
        <v>Non</v>
      </c>
      <c r="S1584" s="73"/>
      <c r="T1584" s="74">
        <f t="shared" si="26"/>
        <v>79</v>
      </c>
      <c r="U1584" s="75"/>
      <c r="V1584" s="8" t="str" cm="1">
        <f t="array" ref="V1584">IF(SUMPRODUCT((Tableau13[NOM DE LA STRUCTURE]=Tableau13[[#This Row],[NOM DE LA STRUCTURE]])*Tableau13[MONTANT PROPOSE POUR L''ACTION])=0,"",SUMPRODUCT((Tableau13[NOM DE LA STRUCTURE]=Tableau13[[#This Row],[NOM DE LA STRUCTURE]])*Tableau13[MONTANT PROPOSE POUR L''ACTION]))</f>
        <v/>
      </c>
      <c r="W1584" s="79"/>
    </row>
    <row r="1585" spans="1:23" ht="33" hidden="1" customHeight="1" x14ac:dyDescent="0.25">
      <c r="A1585" s="13"/>
      <c r="B1585" s="84"/>
      <c r="C1585" s="1"/>
      <c r="D1585" s="36">
        <f>_xlfn.XLOOKUP(C1585,'Export Action'!$A$3:$A$1999,'Export Action'!$X$3:$X$1999)</f>
        <v>0</v>
      </c>
      <c r="E1585" s="1"/>
      <c r="F1585" s="1"/>
      <c r="G1585" s="68"/>
      <c r="H1585" s="71"/>
      <c r="I1585" s="71"/>
      <c r="J1585" s="1"/>
      <c r="K1585" s="1"/>
      <c r="L1585" s="1"/>
      <c r="M1585" s="5"/>
      <c r="N1585" s="5"/>
      <c r="O1585" s="5"/>
      <c r="P1585" s="31"/>
      <c r="Q1585" s="1"/>
      <c r="R1585" s="64" t="str">
        <f>IF(OR(_xlfn.XLOOKUP(C1585,'Export Action'!$A$3:$A$1999,'Export Action'!$AO$3:$AO$1999)="Communes ZRR./bassins de vie pop &gt; 50% ZRR",_xlfn.XLOOKUP(C1585,'Export Action'!$A$3:$A$1999,'Export Action'!$AO$3:$AO$1999)="Contrats de relance et de transition écologique (CRTE) rural"),"Oui","Non")</f>
        <v>Non</v>
      </c>
      <c r="S1585" s="73"/>
      <c r="T1585" s="74">
        <f t="shared" si="26"/>
        <v>79</v>
      </c>
      <c r="U1585" s="75"/>
      <c r="V1585" s="8" t="str" cm="1">
        <f t="array" ref="V1585">IF(SUMPRODUCT((Tableau13[NOM DE LA STRUCTURE]=Tableau13[[#This Row],[NOM DE LA STRUCTURE]])*Tableau13[MONTANT PROPOSE POUR L''ACTION])=0,"",SUMPRODUCT((Tableau13[NOM DE LA STRUCTURE]=Tableau13[[#This Row],[NOM DE LA STRUCTURE]])*Tableau13[MONTANT PROPOSE POUR L''ACTION]))</f>
        <v/>
      </c>
      <c r="W1585" s="79"/>
    </row>
    <row r="1586" spans="1:23" ht="33" hidden="1" customHeight="1" x14ac:dyDescent="0.25">
      <c r="A1586" s="13"/>
      <c r="B1586" s="84"/>
      <c r="C1586" s="1"/>
      <c r="D1586" s="36">
        <f>_xlfn.XLOOKUP(C1586,'Export Action'!$A$3:$A$1999,'Export Action'!$X$3:$X$1999)</f>
        <v>0</v>
      </c>
      <c r="E1586" s="1"/>
      <c r="F1586" s="1"/>
      <c r="G1586" s="68"/>
      <c r="H1586" s="71"/>
      <c r="I1586" s="71"/>
      <c r="J1586" s="1"/>
      <c r="K1586" s="1"/>
      <c r="L1586" s="1"/>
      <c r="M1586" s="5"/>
      <c r="N1586" s="5"/>
      <c r="O1586" s="5"/>
      <c r="P1586" s="31"/>
      <c r="Q1586" s="1"/>
      <c r="R1586" s="64" t="str">
        <f>IF(OR(_xlfn.XLOOKUP(C1586,'Export Action'!$A$3:$A$1999,'Export Action'!$AO$3:$AO$1999)="Communes ZRR./bassins de vie pop &gt; 50% ZRR",_xlfn.XLOOKUP(C1586,'Export Action'!$A$3:$A$1999,'Export Action'!$AO$3:$AO$1999)="Contrats de relance et de transition écologique (CRTE) rural"),"Oui","Non")</f>
        <v>Non</v>
      </c>
      <c r="S1586" s="73"/>
      <c r="T1586" s="74">
        <f t="shared" si="26"/>
        <v>79</v>
      </c>
      <c r="U1586" s="75"/>
      <c r="V1586" s="8" t="str" cm="1">
        <f t="array" ref="V1586">IF(SUMPRODUCT((Tableau13[NOM DE LA STRUCTURE]=Tableau13[[#This Row],[NOM DE LA STRUCTURE]])*Tableau13[MONTANT PROPOSE POUR L''ACTION])=0,"",SUMPRODUCT((Tableau13[NOM DE LA STRUCTURE]=Tableau13[[#This Row],[NOM DE LA STRUCTURE]])*Tableau13[MONTANT PROPOSE POUR L''ACTION]))</f>
        <v/>
      </c>
      <c r="W1586" s="79"/>
    </row>
    <row r="1587" spans="1:23" ht="33" hidden="1" customHeight="1" x14ac:dyDescent="0.25">
      <c r="A1587" s="13"/>
      <c r="B1587" s="84"/>
      <c r="C1587" s="1"/>
      <c r="D1587" s="36">
        <f>_xlfn.XLOOKUP(C1587,'Export Action'!$A$3:$A$1999,'Export Action'!$X$3:$X$1999)</f>
        <v>0</v>
      </c>
      <c r="E1587" s="1"/>
      <c r="F1587" s="1"/>
      <c r="G1587" s="68"/>
      <c r="H1587" s="71"/>
      <c r="I1587" s="71"/>
      <c r="J1587" s="1"/>
      <c r="K1587" s="1"/>
      <c r="L1587" s="1"/>
      <c r="M1587" s="5"/>
      <c r="N1587" s="5"/>
      <c r="O1587" s="5"/>
      <c r="P1587" s="31"/>
      <c r="Q1587" s="1"/>
      <c r="R1587" s="64" t="str">
        <f>IF(OR(_xlfn.XLOOKUP(C1587,'Export Action'!$A$3:$A$1999,'Export Action'!$AO$3:$AO$1999)="Communes ZRR./bassins de vie pop &gt; 50% ZRR",_xlfn.XLOOKUP(C1587,'Export Action'!$A$3:$A$1999,'Export Action'!$AO$3:$AO$1999)="Contrats de relance et de transition écologique (CRTE) rural"),"Oui","Non")</f>
        <v>Non</v>
      </c>
      <c r="S1587" s="73"/>
      <c r="T1587" s="74">
        <f t="shared" si="26"/>
        <v>79</v>
      </c>
      <c r="U1587" s="75"/>
      <c r="V1587" s="8" t="str" cm="1">
        <f t="array" ref="V1587">IF(SUMPRODUCT((Tableau13[NOM DE LA STRUCTURE]=Tableau13[[#This Row],[NOM DE LA STRUCTURE]])*Tableau13[MONTANT PROPOSE POUR L''ACTION])=0,"",SUMPRODUCT((Tableau13[NOM DE LA STRUCTURE]=Tableau13[[#This Row],[NOM DE LA STRUCTURE]])*Tableau13[MONTANT PROPOSE POUR L''ACTION]))</f>
        <v/>
      </c>
      <c r="W1587" s="79"/>
    </row>
    <row r="1588" spans="1:23" ht="33" hidden="1" customHeight="1" x14ac:dyDescent="0.25">
      <c r="A1588" s="13"/>
      <c r="B1588" s="84"/>
      <c r="C1588" s="1"/>
      <c r="D1588" s="36">
        <f>_xlfn.XLOOKUP(C1588,'Export Action'!$A$3:$A$1999,'Export Action'!$X$3:$X$1999)</f>
        <v>0</v>
      </c>
      <c r="E1588" s="1"/>
      <c r="F1588" s="1"/>
      <c r="G1588" s="68"/>
      <c r="H1588" s="71"/>
      <c r="I1588" s="71"/>
      <c r="J1588" s="1"/>
      <c r="K1588" s="1"/>
      <c r="L1588" s="1"/>
      <c r="M1588" s="5"/>
      <c r="N1588" s="5"/>
      <c r="O1588" s="5"/>
      <c r="P1588" s="31"/>
      <c r="Q1588" s="1"/>
      <c r="R1588" s="64" t="str">
        <f>IF(OR(_xlfn.XLOOKUP(C1588,'Export Action'!$A$3:$A$1999,'Export Action'!$AO$3:$AO$1999)="Communes ZRR./bassins de vie pop &gt; 50% ZRR",_xlfn.XLOOKUP(C1588,'Export Action'!$A$3:$A$1999,'Export Action'!$AO$3:$AO$1999)="Contrats de relance et de transition écologique (CRTE) rural"),"Oui","Non")</f>
        <v>Non</v>
      </c>
      <c r="S1588" s="73"/>
      <c r="T1588" s="74">
        <f t="shared" si="26"/>
        <v>79</v>
      </c>
      <c r="U1588" s="75"/>
      <c r="V1588" s="8" t="str" cm="1">
        <f t="array" ref="V1588">IF(SUMPRODUCT((Tableau13[NOM DE LA STRUCTURE]=Tableau13[[#This Row],[NOM DE LA STRUCTURE]])*Tableau13[MONTANT PROPOSE POUR L''ACTION])=0,"",SUMPRODUCT((Tableau13[NOM DE LA STRUCTURE]=Tableau13[[#This Row],[NOM DE LA STRUCTURE]])*Tableau13[MONTANT PROPOSE POUR L''ACTION]))</f>
        <v/>
      </c>
      <c r="W1588" s="79"/>
    </row>
    <row r="1589" spans="1:23" ht="33" hidden="1" customHeight="1" x14ac:dyDescent="0.25">
      <c r="A1589" s="13"/>
      <c r="B1589" s="84"/>
      <c r="C1589" s="1"/>
      <c r="D1589" s="36">
        <f>_xlfn.XLOOKUP(C1589,'Export Action'!$A$3:$A$1999,'Export Action'!$X$3:$X$1999)</f>
        <v>0</v>
      </c>
      <c r="E1589" s="1"/>
      <c r="F1589" s="1"/>
      <c r="G1589" s="68"/>
      <c r="H1589" s="71"/>
      <c r="I1589" s="71"/>
      <c r="J1589" s="1"/>
      <c r="K1589" s="1"/>
      <c r="L1589" s="1"/>
      <c r="M1589" s="5"/>
      <c r="N1589" s="5"/>
      <c r="O1589" s="5"/>
      <c r="P1589" s="31"/>
      <c r="Q1589" s="1"/>
      <c r="R1589" s="64" t="str">
        <f>IF(OR(_xlfn.XLOOKUP(C1589,'Export Action'!$A$3:$A$1999,'Export Action'!$AO$3:$AO$1999)="Communes ZRR./bassins de vie pop &gt; 50% ZRR",_xlfn.XLOOKUP(C1589,'Export Action'!$A$3:$A$1999,'Export Action'!$AO$3:$AO$1999)="Contrats de relance et de transition écologique (CRTE) rural"),"Oui","Non")</f>
        <v>Non</v>
      </c>
      <c r="S1589" s="73"/>
      <c r="T1589" s="74">
        <f t="shared" si="26"/>
        <v>79</v>
      </c>
      <c r="U1589" s="75"/>
      <c r="V1589" s="8" t="str" cm="1">
        <f t="array" ref="V1589">IF(SUMPRODUCT((Tableau13[NOM DE LA STRUCTURE]=Tableau13[[#This Row],[NOM DE LA STRUCTURE]])*Tableau13[MONTANT PROPOSE POUR L''ACTION])=0,"",SUMPRODUCT((Tableau13[NOM DE LA STRUCTURE]=Tableau13[[#This Row],[NOM DE LA STRUCTURE]])*Tableau13[MONTANT PROPOSE POUR L''ACTION]))</f>
        <v/>
      </c>
      <c r="W1589" s="79"/>
    </row>
    <row r="1590" spans="1:23" ht="33" hidden="1" customHeight="1" x14ac:dyDescent="0.25">
      <c r="A1590" s="13"/>
      <c r="B1590" s="84"/>
      <c r="C1590" s="1"/>
      <c r="D1590" s="36">
        <f>_xlfn.XLOOKUP(C1590,'Export Action'!$A$3:$A$1999,'Export Action'!$X$3:$X$1999)</f>
        <v>0</v>
      </c>
      <c r="E1590" s="1"/>
      <c r="F1590" s="1"/>
      <c r="G1590" s="68"/>
      <c r="H1590" s="71"/>
      <c r="I1590" s="71"/>
      <c r="J1590" s="1"/>
      <c r="K1590" s="1"/>
      <c r="L1590" s="1"/>
      <c r="M1590" s="5"/>
      <c r="N1590" s="5"/>
      <c r="O1590" s="5"/>
      <c r="P1590" s="31"/>
      <c r="Q1590" s="1"/>
      <c r="R1590" s="64" t="str">
        <f>IF(OR(_xlfn.XLOOKUP(C1590,'Export Action'!$A$3:$A$1999,'Export Action'!$AO$3:$AO$1999)="Communes ZRR./bassins de vie pop &gt; 50% ZRR",_xlfn.XLOOKUP(C1590,'Export Action'!$A$3:$A$1999,'Export Action'!$AO$3:$AO$1999)="Contrats de relance et de transition écologique (CRTE) rural"),"Oui","Non")</f>
        <v>Non</v>
      </c>
      <c r="S1590" s="73"/>
      <c r="T1590" s="74">
        <f t="shared" si="26"/>
        <v>79</v>
      </c>
      <c r="U1590" s="75"/>
      <c r="V1590" s="8" t="str" cm="1">
        <f t="array" ref="V1590">IF(SUMPRODUCT((Tableau13[NOM DE LA STRUCTURE]=Tableau13[[#This Row],[NOM DE LA STRUCTURE]])*Tableau13[MONTANT PROPOSE POUR L''ACTION])=0,"",SUMPRODUCT((Tableau13[NOM DE LA STRUCTURE]=Tableau13[[#This Row],[NOM DE LA STRUCTURE]])*Tableau13[MONTANT PROPOSE POUR L''ACTION]))</f>
        <v/>
      </c>
      <c r="W1590" s="79"/>
    </row>
    <row r="1591" spans="1:23" ht="33" hidden="1" customHeight="1" x14ac:dyDescent="0.25">
      <c r="A1591" s="13"/>
      <c r="B1591" s="84"/>
      <c r="C1591" s="1"/>
      <c r="D1591" s="36">
        <f>_xlfn.XLOOKUP(C1591,'Export Action'!$A$3:$A$1999,'Export Action'!$X$3:$X$1999)</f>
        <v>0</v>
      </c>
      <c r="E1591" s="1"/>
      <c r="F1591" s="1"/>
      <c r="G1591" s="68"/>
      <c r="H1591" s="71"/>
      <c r="I1591" s="71"/>
      <c r="J1591" s="1"/>
      <c r="K1591" s="1"/>
      <c r="L1591" s="1"/>
      <c r="M1591" s="5"/>
      <c r="N1591" s="5"/>
      <c r="O1591" s="5"/>
      <c r="P1591" s="31"/>
      <c r="Q1591" s="1"/>
      <c r="R1591" s="64" t="str">
        <f>IF(OR(_xlfn.XLOOKUP(C1591,'Export Action'!$A$3:$A$1999,'Export Action'!$AO$3:$AO$1999)="Communes ZRR./bassins de vie pop &gt; 50% ZRR",_xlfn.XLOOKUP(C1591,'Export Action'!$A$3:$A$1999,'Export Action'!$AO$3:$AO$1999)="Contrats de relance et de transition écologique (CRTE) rural"),"Oui","Non")</f>
        <v>Non</v>
      </c>
      <c r="S1591" s="73"/>
      <c r="T1591" s="74">
        <f t="shared" si="26"/>
        <v>79</v>
      </c>
      <c r="U1591" s="75"/>
      <c r="V1591" s="8" t="str" cm="1">
        <f t="array" ref="V1591">IF(SUMPRODUCT((Tableau13[NOM DE LA STRUCTURE]=Tableau13[[#This Row],[NOM DE LA STRUCTURE]])*Tableau13[MONTANT PROPOSE POUR L''ACTION])=0,"",SUMPRODUCT((Tableau13[NOM DE LA STRUCTURE]=Tableau13[[#This Row],[NOM DE LA STRUCTURE]])*Tableau13[MONTANT PROPOSE POUR L''ACTION]))</f>
        <v/>
      </c>
      <c r="W1591" s="79"/>
    </row>
    <row r="1592" spans="1:23" ht="33" hidden="1" customHeight="1" x14ac:dyDescent="0.25">
      <c r="A1592" s="13"/>
      <c r="B1592" s="84"/>
      <c r="C1592" s="1"/>
      <c r="D1592" s="36">
        <f>_xlfn.XLOOKUP(C1592,'Export Action'!$A$3:$A$1999,'Export Action'!$X$3:$X$1999)</f>
        <v>0</v>
      </c>
      <c r="E1592" s="1"/>
      <c r="F1592" s="1"/>
      <c r="G1592" s="68"/>
      <c r="H1592" s="71"/>
      <c r="I1592" s="71"/>
      <c r="J1592" s="1"/>
      <c r="K1592" s="1"/>
      <c r="L1592" s="1"/>
      <c r="M1592" s="5"/>
      <c r="N1592" s="5"/>
      <c r="O1592" s="5"/>
      <c r="P1592" s="31"/>
      <c r="Q1592" s="1"/>
      <c r="R1592" s="64" t="str">
        <f>IF(OR(_xlfn.XLOOKUP(C1592,'Export Action'!$A$3:$A$1999,'Export Action'!$AO$3:$AO$1999)="Communes ZRR./bassins de vie pop &gt; 50% ZRR",_xlfn.XLOOKUP(C1592,'Export Action'!$A$3:$A$1999,'Export Action'!$AO$3:$AO$1999)="Contrats de relance et de transition écologique (CRTE) rural"),"Oui","Non")</f>
        <v>Non</v>
      </c>
      <c r="S1592" s="73"/>
      <c r="T1592" s="74">
        <f t="shared" si="26"/>
        <v>79</v>
      </c>
      <c r="U1592" s="75"/>
      <c r="V1592" s="8" t="str" cm="1">
        <f t="array" ref="V1592">IF(SUMPRODUCT((Tableau13[NOM DE LA STRUCTURE]=Tableau13[[#This Row],[NOM DE LA STRUCTURE]])*Tableau13[MONTANT PROPOSE POUR L''ACTION])=0,"",SUMPRODUCT((Tableau13[NOM DE LA STRUCTURE]=Tableau13[[#This Row],[NOM DE LA STRUCTURE]])*Tableau13[MONTANT PROPOSE POUR L''ACTION]))</f>
        <v/>
      </c>
      <c r="W1592" s="79"/>
    </row>
    <row r="1593" spans="1:23" ht="33" hidden="1" customHeight="1" x14ac:dyDescent="0.25">
      <c r="A1593" s="13"/>
      <c r="B1593" s="84"/>
      <c r="C1593" s="1"/>
      <c r="D1593" s="36">
        <f>_xlfn.XLOOKUP(C1593,'Export Action'!$A$3:$A$1999,'Export Action'!$X$3:$X$1999)</f>
        <v>0</v>
      </c>
      <c r="E1593" s="1"/>
      <c r="F1593" s="1"/>
      <c r="G1593" s="68"/>
      <c r="H1593" s="71"/>
      <c r="I1593" s="71"/>
      <c r="J1593" s="1"/>
      <c r="K1593" s="1"/>
      <c r="L1593" s="1"/>
      <c r="M1593" s="5"/>
      <c r="N1593" s="5"/>
      <c r="O1593" s="5"/>
      <c r="P1593" s="31"/>
      <c r="Q1593" s="1"/>
      <c r="R1593" s="64" t="str">
        <f>IF(OR(_xlfn.XLOOKUP(C1593,'Export Action'!$A$3:$A$1999,'Export Action'!$AO$3:$AO$1999)="Communes ZRR./bassins de vie pop &gt; 50% ZRR",_xlfn.XLOOKUP(C1593,'Export Action'!$A$3:$A$1999,'Export Action'!$AO$3:$AO$1999)="Contrats de relance et de transition écologique (CRTE) rural"),"Oui","Non")</f>
        <v>Non</v>
      </c>
      <c r="S1593" s="73"/>
      <c r="T1593" s="74">
        <f t="shared" si="26"/>
        <v>79</v>
      </c>
      <c r="U1593" s="75"/>
      <c r="V1593" s="8" t="str" cm="1">
        <f t="array" ref="V1593">IF(SUMPRODUCT((Tableau13[NOM DE LA STRUCTURE]=Tableau13[[#This Row],[NOM DE LA STRUCTURE]])*Tableau13[MONTANT PROPOSE POUR L''ACTION])=0,"",SUMPRODUCT((Tableau13[NOM DE LA STRUCTURE]=Tableau13[[#This Row],[NOM DE LA STRUCTURE]])*Tableau13[MONTANT PROPOSE POUR L''ACTION]))</f>
        <v/>
      </c>
      <c r="W1593" s="79"/>
    </row>
    <row r="1594" spans="1:23" ht="33" hidden="1" customHeight="1" x14ac:dyDescent="0.25">
      <c r="A1594" s="13"/>
      <c r="B1594" s="84"/>
      <c r="C1594" s="1"/>
      <c r="D1594" s="36">
        <f>_xlfn.XLOOKUP(C1594,'Export Action'!$A$3:$A$1999,'Export Action'!$X$3:$X$1999)</f>
        <v>0</v>
      </c>
      <c r="E1594" s="1"/>
      <c r="F1594" s="1"/>
      <c r="G1594" s="68"/>
      <c r="H1594" s="71"/>
      <c r="I1594" s="71"/>
      <c r="J1594" s="1"/>
      <c r="K1594" s="1"/>
      <c r="L1594" s="1"/>
      <c r="M1594" s="5"/>
      <c r="N1594" s="5"/>
      <c r="O1594" s="5"/>
      <c r="P1594" s="31"/>
      <c r="Q1594" s="1"/>
      <c r="R1594" s="64" t="str">
        <f>IF(OR(_xlfn.XLOOKUP(C1594,'Export Action'!$A$3:$A$1999,'Export Action'!$AO$3:$AO$1999)="Communes ZRR./bassins de vie pop &gt; 50% ZRR",_xlfn.XLOOKUP(C1594,'Export Action'!$A$3:$A$1999,'Export Action'!$AO$3:$AO$1999)="Contrats de relance et de transition écologique (CRTE) rural"),"Oui","Non")</f>
        <v>Non</v>
      </c>
      <c r="S1594" s="73"/>
      <c r="T1594" s="74">
        <f t="shared" si="26"/>
        <v>79</v>
      </c>
      <c r="U1594" s="75"/>
      <c r="V1594" s="8" t="str" cm="1">
        <f t="array" ref="V1594">IF(SUMPRODUCT((Tableau13[NOM DE LA STRUCTURE]=Tableau13[[#This Row],[NOM DE LA STRUCTURE]])*Tableau13[MONTANT PROPOSE POUR L''ACTION])=0,"",SUMPRODUCT((Tableau13[NOM DE LA STRUCTURE]=Tableau13[[#This Row],[NOM DE LA STRUCTURE]])*Tableau13[MONTANT PROPOSE POUR L''ACTION]))</f>
        <v/>
      </c>
      <c r="W1594" s="79"/>
    </row>
    <row r="1595" spans="1:23" ht="33" hidden="1" customHeight="1" x14ac:dyDescent="0.25">
      <c r="A1595" s="13"/>
      <c r="B1595" s="84"/>
      <c r="C1595" s="1"/>
      <c r="D1595" s="36">
        <f>_xlfn.XLOOKUP(C1595,'Export Action'!$A$3:$A$1999,'Export Action'!$X$3:$X$1999)</f>
        <v>0</v>
      </c>
      <c r="E1595" s="1"/>
      <c r="F1595" s="1"/>
      <c r="G1595" s="68"/>
      <c r="H1595" s="71"/>
      <c r="I1595" s="71"/>
      <c r="J1595" s="1"/>
      <c r="K1595" s="1"/>
      <c r="L1595" s="1"/>
      <c r="M1595" s="5"/>
      <c r="N1595" s="5"/>
      <c r="O1595" s="5"/>
      <c r="P1595" s="31"/>
      <c r="Q1595" s="1"/>
      <c r="R1595" s="64" t="str">
        <f>IF(OR(_xlfn.XLOOKUP(C1595,'Export Action'!$A$3:$A$1999,'Export Action'!$AO$3:$AO$1999)="Communes ZRR./bassins de vie pop &gt; 50% ZRR",_xlfn.XLOOKUP(C1595,'Export Action'!$A$3:$A$1999,'Export Action'!$AO$3:$AO$1999)="Contrats de relance et de transition écologique (CRTE) rural"),"Oui","Non")</f>
        <v>Non</v>
      </c>
      <c r="S1595" s="73"/>
      <c r="T1595" s="74">
        <f t="shared" si="26"/>
        <v>79</v>
      </c>
      <c r="U1595" s="75"/>
      <c r="V1595" s="8" t="str" cm="1">
        <f t="array" ref="V1595">IF(SUMPRODUCT((Tableau13[NOM DE LA STRUCTURE]=Tableau13[[#This Row],[NOM DE LA STRUCTURE]])*Tableau13[MONTANT PROPOSE POUR L''ACTION])=0,"",SUMPRODUCT((Tableau13[NOM DE LA STRUCTURE]=Tableau13[[#This Row],[NOM DE LA STRUCTURE]])*Tableau13[MONTANT PROPOSE POUR L''ACTION]))</f>
        <v/>
      </c>
      <c r="W1595" s="79"/>
    </row>
    <row r="1596" spans="1:23" ht="33" hidden="1" customHeight="1" x14ac:dyDescent="0.25">
      <c r="A1596" s="13"/>
      <c r="B1596" s="84"/>
      <c r="C1596" s="1"/>
      <c r="D1596" s="36">
        <f>_xlfn.XLOOKUP(C1596,'Export Action'!$A$3:$A$1999,'Export Action'!$X$3:$X$1999)</f>
        <v>0</v>
      </c>
      <c r="E1596" s="1"/>
      <c r="F1596" s="1"/>
      <c r="G1596" s="68"/>
      <c r="H1596" s="71"/>
      <c r="I1596" s="71"/>
      <c r="J1596" s="1"/>
      <c r="K1596" s="1"/>
      <c r="L1596" s="1"/>
      <c r="M1596" s="5"/>
      <c r="N1596" s="5"/>
      <c r="O1596" s="5"/>
      <c r="P1596" s="31"/>
      <c r="Q1596" s="1"/>
      <c r="R1596" s="64" t="str">
        <f>IF(OR(_xlfn.XLOOKUP(C1596,'Export Action'!$A$3:$A$1999,'Export Action'!$AO$3:$AO$1999)="Communes ZRR./bassins de vie pop &gt; 50% ZRR",_xlfn.XLOOKUP(C1596,'Export Action'!$A$3:$A$1999,'Export Action'!$AO$3:$AO$1999)="Contrats de relance et de transition écologique (CRTE) rural"),"Oui","Non")</f>
        <v>Non</v>
      </c>
      <c r="S1596" s="73"/>
      <c r="T1596" s="74">
        <f t="shared" si="26"/>
        <v>79</v>
      </c>
      <c r="U1596" s="75"/>
      <c r="V1596" s="8" t="str" cm="1">
        <f t="array" ref="V1596">IF(SUMPRODUCT((Tableau13[NOM DE LA STRUCTURE]=Tableau13[[#This Row],[NOM DE LA STRUCTURE]])*Tableau13[MONTANT PROPOSE POUR L''ACTION])=0,"",SUMPRODUCT((Tableau13[NOM DE LA STRUCTURE]=Tableau13[[#This Row],[NOM DE LA STRUCTURE]])*Tableau13[MONTANT PROPOSE POUR L''ACTION]))</f>
        <v/>
      </c>
      <c r="W1596" s="79"/>
    </row>
    <row r="1597" spans="1:23" ht="33" hidden="1" customHeight="1" x14ac:dyDescent="0.25">
      <c r="A1597" s="13"/>
      <c r="B1597" s="84"/>
      <c r="C1597" s="1"/>
      <c r="D1597" s="36">
        <f>_xlfn.XLOOKUP(C1597,'Export Action'!$A$3:$A$1999,'Export Action'!$X$3:$X$1999)</f>
        <v>0</v>
      </c>
      <c r="E1597" s="1"/>
      <c r="F1597" s="1"/>
      <c r="G1597" s="68"/>
      <c r="H1597" s="71"/>
      <c r="I1597" s="71"/>
      <c r="J1597" s="1"/>
      <c r="K1597" s="1"/>
      <c r="L1597" s="1"/>
      <c r="M1597" s="5"/>
      <c r="N1597" s="5"/>
      <c r="O1597" s="5"/>
      <c r="P1597" s="31"/>
      <c r="Q1597" s="1"/>
      <c r="R1597" s="64" t="str">
        <f>IF(OR(_xlfn.XLOOKUP(C1597,'Export Action'!$A$3:$A$1999,'Export Action'!$AO$3:$AO$1999)="Communes ZRR./bassins de vie pop &gt; 50% ZRR",_xlfn.XLOOKUP(C1597,'Export Action'!$A$3:$A$1999,'Export Action'!$AO$3:$AO$1999)="Contrats de relance et de transition écologique (CRTE) rural"),"Oui","Non")</f>
        <v>Non</v>
      </c>
      <c r="S1597" s="73"/>
      <c r="T1597" s="74">
        <f t="shared" si="26"/>
        <v>79</v>
      </c>
      <c r="U1597" s="75"/>
      <c r="V1597" s="8" t="str" cm="1">
        <f t="array" ref="V1597">IF(SUMPRODUCT((Tableau13[NOM DE LA STRUCTURE]=Tableau13[[#This Row],[NOM DE LA STRUCTURE]])*Tableau13[MONTANT PROPOSE POUR L''ACTION])=0,"",SUMPRODUCT((Tableau13[NOM DE LA STRUCTURE]=Tableau13[[#This Row],[NOM DE LA STRUCTURE]])*Tableau13[MONTANT PROPOSE POUR L''ACTION]))</f>
        <v/>
      </c>
      <c r="W1597" s="79"/>
    </row>
    <row r="1598" spans="1:23" ht="33" hidden="1" customHeight="1" x14ac:dyDescent="0.25">
      <c r="A1598" s="13"/>
      <c r="B1598" s="84"/>
      <c r="C1598" s="1"/>
      <c r="D1598" s="36">
        <f>_xlfn.XLOOKUP(C1598,'Export Action'!$A$3:$A$1999,'Export Action'!$X$3:$X$1999)</f>
        <v>0</v>
      </c>
      <c r="E1598" s="1"/>
      <c r="F1598" s="1"/>
      <c r="G1598" s="68"/>
      <c r="H1598" s="71"/>
      <c r="I1598" s="71"/>
      <c r="J1598" s="1"/>
      <c r="K1598" s="1"/>
      <c r="L1598" s="1"/>
      <c r="M1598" s="5"/>
      <c r="N1598" s="5"/>
      <c r="O1598" s="5"/>
      <c r="P1598" s="31"/>
      <c r="Q1598" s="1"/>
      <c r="R1598" s="64" t="str">
        <f>IF(OR(_xlfn.XLOOKUP(C1598,'Export Action'!$A$3:$A$1999,'Export Action'!$AO$3:$AO$1999)="Communes ZRR./bassins de vie pop &gt; 50% ZRR",_xlfn.XLOOKUP(C1598,'Export Action'!$A$3:$A$1999,'Export Action'!$AO$3:$AO$1999)="Contrats de relance et de transition écologique (CRTE) rural"),"Oui","Non")</f>
        <v>Non</v>
      </c>
      <c r="S1598" s="73"/>
      <c r="T1598" s="74">
        <f t="shared" si="26"/>
        <v>79</v>
      </c>
      <c r="U1598" s="75"/>
      <c r="V1598" s="8" t="str" cm="1">
        <f t="array" ref="V1598">IF(SUMPRODUCT((Tableau13[NOM DE LA STRUCTURE]=Tableau13[[#This Row],[NOM DE LA STRUCTURE]])*Tableau13[MONTANT PROPOSE POUR L''ACTION])=0,"",SUMPRODUCT((Tableau13[NOM DE LA STRUCTURE]=Tableau13[[#This Row],[NOM DE LA STRUCTURE]])*Tableau13[MONTANT PROPOSE POUR L''ACTION]))</f>
        <v/>
      </c>
      <c r="W1598" s="79"/>
    </row>
    <row r="1599" spans="1:23" ht="33" hidden="1" customHeight="1" x14ac:dyDescent="0.25">
      <c r="A1599" s="13"/>
      <c r="B1599" s="84"/>
      <c r="C1599" s="1"/>
      <c r="D1599" s="36">
        <f>_xlfn.XLOOKUP(C1599,'Export Action'!$A$3:$A$1999,'Export Action'!$X$3:$X$1999)</f>
        <v>0</v>
      </c>
      <c r="E1599" s="1"/>
      <c r="F1599" s="1"/>
      <c r="G1599" s="68"/>
      <c r="H1599" s="71"/>
      <c r="I1599" s="71"/>
      <c r="J1599" s="1"/>
      <c r="K1599" s="1"/>
      <c r="L1599" s="1"/>
      <c r="M1599" s="5"/>
      <c r="N1599" s="5"/>
      <c r="O1599" s="5"/>
      <c r="P1599" s="31"/>
      <c r="Q1599" s="1"/>
      <c r="R1599" s="64" t="str">
        <f>IF(OR(_xlfn.XLOOKUP(C1599,'Export Action'!$A$3:$A$1999,'Export Action'!$AO$3:$AO$1999)="Communes ZRR./bassins de vie pop &gt; 50% ZRR",_xlfn.XLOOKUP(C1599,'Export Action'!$A$3:$A$1999,'Export Action'!$AO$3:$AO$1999)="Contrats de relance et de transition écologique (CRTE) rural"),"Oui","Non")</f>
        <v>Non</v>
      </c>
      <c r="S1599" s="73"/>
      <c r="T1599" s="74">
        <f t="shared" si="26"/>
        <v>79</v>
      </c>
      <c r="U1599" s="75"/>
      <c r="V1599" s="8" t="str" cm="1">
        <f t="array" ref="V1599">IF(SUMPRODUCT((Tableau13[NOM DE LA STRUCTURE]=Tableau13[[#This Row],[NOM DE LA STRUCTURE]])*Tableau13[MONTANT PROPOSE POUR L''ACTION])=0,"",SUMPRODUCT((Tableau13[NOM DE LA STRUCTURE]=Tableau13[[#This Row],[NOM DE LA STRUCTURE]])*Tableau13[MONTANT PROPOSE POUR L''ACTION]))</f>
        <v/>
      </c>
      <c r="W1599" s="79"/>
    </row>
    <row r="1600" spans="1:23" ht="33" hidden="1" customHeight="1" x14ac:dyDescent="0.25">
      <c r="A1600" s="13"/>
      <c r="B1600" s="84"/>
      <c r="C1600" s="1"/>
      <c r="D1600" s="36">
        <f>_xlfn.XLOOKUP(C1600,'Export Action'!$A$3:$A$1999,'Export Action'!$X$3:$X$1999)</f>
        <v>0</v>
      </c>
      <c r="E1600" s="1"/>
      <c r="F1600" s="1"/>
      <c r="G1600" s="68"/>
      <c r="H1600" s="71"/>
      <c r="I1600" s="71"/>
      <c r="J1600" s="1"/>
      <c r="K1600" s="1"/>
      <c r="L1600" s="1"/>
      <c r="M1600" s="5"/>
      <c r="N1600" s="5"/>
      <c r="O1600" s="5"/>
      <c r="P1600" s="31"/>
      <c r="Q1600" s="1"/>
      <c r="R1600" s="64" t="str">
        <f>IF(OR(_xlfn.XLOOKUP(C1600,'Export Action'!$A$3:$A$1999,'Export Action'!$AO$3:$AO$1999)="Communes ZRR./bassins de vie pop &gt; 50% ZRR",_xlfn.XLOOKUP(C1600,'Export Action'!$A$3:$A$1999,'Export Action'!$AO$3:$AO$1999)="Contrats de relance et de transition écologique (CRTE) rural"),"Oui","Non")</f>
        <v>Non</v>
      </c>
      <c r="S1600" s="73"/>
      <c r="T1600" s="74">
        <f t="shared" si="26"/>
        <v>79</v>
      </c>
      <c r="U1600" s="75"/>
      <c r="V1600" s="8" t="str" cm="1">
        <f t="array" ref="V1600">IF(SUMPRODUCT((Tableau13[NOM DE LA STRUCTURE]=Tableau13[[#This Row],[NOM DE LA STRUCTURE]])*Tableau13[MONTANT PROPOSE POUR L''ACTION])=0,"",SUMPRODUCT((Tableau13[NOM DE LA STRUCTURE]=Tableau13[[#This Row],[NOM DE LA STRUCTURE]])*Tableau13[MONTANT PROPOSE POUR L''ACTION]))</f>
        <v/>
      </c>
      <c r="W1600" s="79"/>
    </row>
    <row r="1601" spans="1:23" ht="33" hidden="1" customHeight="1" x14ac:dyDescent="0.25">
      <c r="A1601" s="13"/>
      <c r="B1601" s="84"/>
      <c r="C1601" s="1"/>
      <c r="D1601" s="36">
        <f>_xlfn.XLOOKUP(C1601,'Export Action'!$A$3:$A$1999,'Export Action'!$X$3:$X$1999)</f>
        <v>0</v>
      </c>
      <c r="E1601" s="1"/>
      <c r="F1601" s="1"/>
      <c r="G1601" s="68"/>
      <c r="H1601" s="71"/>
      <c r="I1601" s="71"/>
      <c r="J1601" s="1"/>
      <c r="K1601" s="1"/>
      <c r="L1601" s="1"/>
      <c r="M1601" s="5"/>
      <c r="N1601" s="5"/>
      <c r="O1601" s="5"/>
      <c r="P1601" s="31"/>
      <c r="Q1601" s="1"/>
      <c r="R1601" s="64" t="str">
        <f>IF(OR(_xlfn.XLOOKUP(C1601,'Export Action'!$A$3:$A$1999,'Export Action'!$AO$3:$AO$1999)="Communes ZRR./bassins de vie pop &gt; 50% ZRR",_xlfn.XLOOKUP(C1601,'Export Action'!$A$3:$A$1999,'Export Action'!$AO$3:$AO$1999)="Contrats de relance et de transition écologique (CRTE) rural"),"Oui","Non")</f>
        <v>Non</v>
      </c>
      <c r="S1601" s="73"/>
      <c r="T1601" s="74">
        <f t="shared" si="26"/>
        <v>79</v>
      </c>
      <c r="U1601" s="75"/>
      <c r="V1601" s="8" t="str" cm="1">
        <f t="array" ref="V1601">IF(SUMPRODUCT((Tableau13[NOM DE LA STRUCTURE]=Tableau13[[#This Row],[NOM DE LA STRUCTURE]])*Tableau13[MONTANT PROPOSE POUR L''ACTION])=0,"",SUMPRODUCT((Tableau13[NOM DE LA STRUCTURE]=Tableau13[[#This Row],[NOM DE LA STRUCTURE]])*Tableau13[MONTANT PROPOSE POUR L''ACTION]))</f>
        <v/>
      </c>
      <c r="W1601" s="79"/>
    </row>
    <row r="1602" spans="1:23" ht="33" hidden="1" customHeight="1" x14ac:dyDescent="0.25">
      <c r="A1602" s="13"/>
      <c r="B1602" s="84"/>
      <c r="C1602" s="1"/>
      <c r="D1602" s="36">
        <f>_xlfn.XLOOKUP(C1602,'Export Action'!$A$3:$A$1999,'Export Action'!$X$3:$X$1999)</f>
        <v>0</v>
      </c>
      <c r="E1602" s="1"/>
      <c r="F1602" s="1"/>
      <c r="G1602" s="68"/>
      <c r="H1602" s="71"/>
      <c r="I1602" s="71"/>
      <c r="J1602" s="1"/>
      <c r="K1602" s="1"/>
      <c r="L1602" s="1"/>
      <c r="M1602" s="5"/>
      <c r="N1602" s="5"/>
      <c r="O1602" s="5"/>
      <c r="P1602" s="31"/>
      <c r="Q1602" s="1"/>
      <c r="R1602" s="64" t="str">
        <f>IF(OR(_xlfn.XLOOKUP(C1602,'Export Action'!$A$3:$A$1999,'Export Action'!$AO$3:$AO$1999)="Communes ZRR./bassins de vie pop &gt; 50% ZRR",_xlfn.XLOOKUP(C1602,'Export Action'!$A$3:$A$1999,'Export Action'!$AO$3:$AO$1999)="Contrats de relance et de transition écologique (CRTE) rural"),"Oui","Non")</f>
        <v>Non</v>
      </c>
      <c r="S1602" s="73"/>
      <c r="T1602" s="74">
        <f t="shared" si="26"/>
        <v>79</v>
      </c>
      <c r="U1602" s="75"/>
      <c r="V1602" s="8" t="str" cm="1">
        <f t="array" ref="V1602">IF(SUMPRODUCT((Tableau13[NOM DE LA STRUCTURE]=Tableau13[[#This Row],[NOM DE LA STRUCTURE]])*Tableau13[MONTANT PROPOSE POUR L''ACTION])=0,"",SUMPRODUCT((Tableau13[NOM DE LA STRUCTURE]=Tableau13[[#This Row],[NOM DE LA STRUCTURE]])*Tableau13[MONTANT PROPOSE POUR L''ACTION]))</f>
        <v/>
      </c>
      <c r="W1602" s="79"/>
    </row>
    <row r="1603" spans="1:23" ht="33" hidden="1" customHeight="1" x14ac:dyDescent="0.25">
      <c r="A1603" s="13"/>
      <c r="B1603" s="84"/>
      <c r="C1603" s="1"/>
      <c r="D1603" s="36">
        <f>_xlfn.XLOOKUP(C1603,'Export Action'!$A$3:$A$1999,'Export Action'!$X$3:$X$1999)</f>
        <v>0</v>
      </c>
      <c r="E1603" s="1"/>
      <c r="F1603" s="1"/>
      <c r="G1603" s="68"/>
      <c r="H1603" s="71"/>
      <c r="I1603" s="71"/>
      <c r="J1603" s="1"/>
      <c r="K1603" s="1"/>
      <c r="L1603" s="1"/>
      <c r="M1603" s="5"/>
      <c r="N1603" s="5"/>
      <c r="O1603" s="5"/>
      <c r="P1603" s="31"/>
      <c r="Q1603" s="1"/>
      <c r="R1603" s="64" t="str">
        <f>IF(OR(_xlfn.XLOOKUP(C1603,'Export Action'!$A$3:$A$1999,'Export Action'!$AO$3:$AO$1999)="Communes ZRR./bassins de vie pop &gt; 50% ZRR",_xlfn.XLOOKUP(C1603,'Export Action'!$A$3:$A$1999,'Export Action'!$AO$3:$AO$1999)="Contrats de relance et de transition écologique (CRTE) rural"),"Oui","Non")</f>
        <v>Non</v>
      </c>
      <c r="S1603" s="73"/>
      <c r="T1603" s="74">
        <f t="shared" si="26"/>
        <v>79</v>
      </c>
      <c r="U1603" s="75"/>
      <c r="V1603" s="8" t="str" cm="1">
        <f t="array" ref="V1603">IF(SUMPRODUCT((Tableau13[NOM DE LA STRUCTURE]=Tableau13[[#This Row],[NOM DE LA STRUCTURE]])*Tableau13[MONTANT PROPOSE POUR L''ACTION])=0,"",SUMPRODUCT((Tableau13[NOM DE LA STRUCTURE]=Tableau13[[#This Row],[NOM DE LA STRUCTURE]])*Tableau13[MONTANT PROPOSE POUR L''ACTION]))</f>
        <v/>
      </c>
      <c r="W1603" s="79"/>
    </row>
    <row r="1604" spans="1:23" ht="33" hidden="1" customHeight="1" x14ac:dyDescent="0.25">
      <c r="A1604" s="13"/>
      <c r="B1604" s="84"/>
      <c r="C1604" s="1"/>
      <c r="D1604" s="36">
        <f>_xlfn.XLOOKUP(C1604,'Export Action'!$A$3:$A$1999,'Export Action'!$X$3:$X$1999)</f>
        <v>0</v>
      </c>
      <c r="E1604" s="1"/>
      <c r="F1604" s="1"/>
      <c r="G1604" s="68"/>
      <c r="H1604" s="71"/>
      <c r="I1604" s="71"/>
      <c r="J1604" s="1"/>
      <c r="K1604" s="1"/>
      <c r="L1604" s="1"/>
      <c r="M1604" s="5"/>
      <c r="N1604" s="5"/>
      <c r="O1604" s="5"/>
      <c r="P1604" s="31"/>
      <c r="Q1604" s="1"/>
      <c r="R1604" s="64" t="str">
        <f>IF(OR(_xlfn.XLOOKUP(C1604,'Export Action'!$A$3:$A$1999,'Export Action'!$AO$3:$AO$1999)="Communes ZRR./bassins de vie pop &gt; 50% ZRR",_xlfn.XLOOKUP(C1604,'Export Action'!$A$3:$A$1999,'Export Action'!$AO$3:$AO$1999)="Contrats de relance et de transition écologique (CRTE) rural"),"Oui","Non")</f>
        <v>Non</v>
      </c>
      <c r="S1604" s="73"/>
      <c r="T1604" s="74">
        <f t="shared" si="26"/>
        <v>79</v>
      </c>
      <c r="U1604" s="75"/>
      <c r="V1604" s="8" t="str" cm="1">
        <f t="array" ref="V1604">IF(SUMPRODUCT((Tableau13[NOM DE LA STRUCTURE]=Tableau13[[#This Row],[NOM DE LA STRUCTURE]])*Tableau13[MONTANT PROPOSE POUR L''ACTION])=0,"",SUMPRODUCT((Tableau13[NOM DE LA STRUCTURE]=Tableau13[[#This Row],[NOM DE LA STRUCTURE]])*Tableau13[MONTANT PROPOSE POUR L''ACTION]))</f>
        <v/>
      </c>
      <c r="W1604" s="79"/>
    </row>
    <row r="1605" spans="1:23" ht="33" hidden="1" customHeight="1" x14ac:dyDescent="0.25">
      <c r="A1605" s="13"/>
      <c r="B1605" s="84"/>
      <c r="C1605" s="1"/>
      <c r="D1605" s="36">
        <f>_xlfn.XLOOKUP(C1605,'Export Action'!$A$3:$A$1999,'Export Action'!$X$3:$X$1999)</f>
        <v>0</v>
      </c>
      <c r="E1605" s="1"/>
      <c r="F1605" s="1"/>
      <c r="G1605" s="68"/>
      <c r="H1605" s="71"/>
      <c r="I1605" s="71"/>
      <c r="J1605" s="1"/>
      <c r="K1605" s="1"/>
      <c r="L1605" s="1"/>
      <c r="M1605" s="5"/>
      <c r="N1605" s="5"/>
      <c r="O1605" s="5"/>
      <c r="P1605" s="31"/>
      <c r="Q1605" s="1"/>
      <c r="R1605" s="64" t="str">
        <f>IF(OR(_xlfn.XLOOKUP(C1605,'Export Action'!$A$3:$A$1999,'Export Action'!$AO$3:$AO$1999)="Communes ZRR./bassins de vie pop &gt; 50% ZRR",_xlfn.XLOOKUP(C1605,'Export Action'!$A$3:$A$1999,'Export Action'!$AO$3:$AO$1999)="Contrats de relance et de transition écologique (CRTE) rural"),"Oui","Non")</f>
        <v>Non</v>
      </c>
      <c r="S1605" s="73"/>
      <c r="T1605" s="74">
        <f t="shared" si="26"/>
        <v>79</v>
      </c>
      <c r="U1605" s="75"/>
      <c r="V1605" s="8" t="str" cm="1">
        <f t="array" ref="V1605">IF(SUMPRODUCT((Tableau13[NOM DE LA STRUCTURE]=Tableau13[[#This Row],[NOM DE LA STRUCTURE]])*Tableau13[MONTANT PROPOSE POUR L''ACTION])=0,"",SUMPRODUCT((Tableau13[NOM DE LA STRUCTURE]=Tableau13[[#This Row],[NOM DE LA STRUCTURE]])*Tableau13[MONTANT PROPOSE POUR L''ACTION]))</f>
        <v/>
      </c>
      <c r="W1605" s="79"/>
    </row>
    <row r="1606" spans="1:23" ht="33" hidden="1" customHeight="1" x14ac:dyDescent="0.25">
      <c r="A1606" s="13"/>
      <c r="B1606" s="84"/>
      <c r="C1606" s="1"/>
      <c r="D1606" s="36">
        <f>_xlfn.XLOOKUP(C1606,'Export Action'!$A$3:$A$1999,'Export Action'!$X$3:$X$1999)</f>
        <v>0</v>
      </c>
      <c r="E1606" s="1"/>
      <c r="F1606" s="1"/>
      <c r="G1606" s="68"/>
      <c r="H1606" s="71"/>
      <c r="I1606" s="71"/>
      <c r="J1606" s="1"/>
      <c r="K1606" s="1"/>
      <c r="L1606" s="1"/>
      <c r="M1606" s="5"/>
      <c r="N1606" s="5"/>
      <c r="O1606" s="5"/>
      <c r="P1606" s="31"/>
      <c r="Q1606" s="1"/>
      <c r="R1606" s="64" t="str">
        <f>IF(OR(_xlfn.XLOOKUP(C1606,'Export Action'!$A$3:$A$1999,'Export Action'!$AO$3:$AO$1999)="Communes ZRR./bassins de vie pop &gt; 50% ZRR",_xlfn.XLOOKUP(C1606,'Export Action'!$A$3:$A$1999,'Export Action'!$AO$3:$AO$1999)="Contrats de relance et de transition écologique (CRTE) rural"),"Oui","Non")</f>
        <v>Non</v>
      </c>
      <c r="S1606" s="73"/>
      <c r="T1606" s="74">
        <f t="shared" si="26"/>
        <v>79</v>
      </c>
      <c r="U1606" s="75"/>
      <c r="V1606" s="8" t="str" cm="1">
        <f t="array" ref="V1606">IF(SUMPRODUCT((Tableau13[NOM DE LA STRUCTURE]=Tableau13[[#This Row],[NOM DE LA STRUCTURE]])*Tableau13[MONTANT PROPOSE POUR L''ACTION])=0,"",SUMPRODUCT((Tableau13[NOM DE LA STRUCTURE]=Tableau13[[#This Row],[NOM DE LA STRUCTURE]])*Tableau13[MONTANT PROPOSE POUR L''ACTION]))</f>
        <v/>
      </c>
      <c r="W1606" s="79"/>
    </row>
    <row r="1607" spans="1:23" ht="33" hidden="1" customHeight="1" x14ac:dyDescent="0.25">
      <c r="A1607" s="13"/>
      <c r="B1607" s="84"/>
      <c r="C1607" s="1"/>
      <c r="D1607" s="36">
        <f>_xlfn.XLOOKUP(C1607,'Export Action'!$A$3:$A$1999,'Export Action'!$X$3:$X$1999)</f>
        <v>0</v>
      </c>
      <c r="E1607" s="1"/>
      <c r="F1607" s="1"/>
      <c r="G1607" s="68"/>
      <c r="H1607" s="71"/>
      <c r="I1607" s="71"/>
      <c r="J1607" s="1"/>
      <c r="K1607" s="1"/>
      <c r="L1607" s="1"/>
      <c r="M1607" s="5"/>
      <c r="N1607" s="5"/>
      <c r="O1607" s="5"/>
      <c r="P1607" s="31"/>
      <c r="Q1607" s="1"/>
      <c r="R1607" s="64" t="str">
        <f>IF(OR(_xlfn.XLOOKUP(C1607,'Export Action'!$A$3:$A$1999,'Export Action'!$AO$3:$AO$1999)="Communes ZRR./bassins de vie pop &gt; 50% ZRR",_xlfn.XLOOKUP(C1607,'Export Action'!$A$3:$A$1999,'Export Action'!$AO$3:$AO$1999)="Contrats de relance et de transition écologique (CRTE) rural"),"Oui","Non")</f>
        <v>Non</v>
      </c>
      <c r="S1607" s="73"/>
      <c r="T1607" s="74">
        <f t="shared" si="26"/>
        <v>79</v>
      </c>
      <c r="U1607" s="75"/>
      <c r="V1607" s="8" t="str" cm="1">
        <f t="array" ref="V1607">IF(SUMPRODUCT((Tableau13[NOM DE LA STRUCTURE]=Tableau13[[#This Row],[NOM DE LA STRUCTURE]])*Tableau13[MONTANT PROPOSE POUR L''ACTION])=0,"",SUMPRODUCT((Tableau13[NOM DE LA STRUCTURE]=Tableau13[[#This Row],[NOM DE LA STRUCTURE]])*Tableau13[MONTANT PROPOSE POUR L''ACTION]))</f>
        <v/>
      </c>
      <c r="W1607" s="79"/>
    </row>
    <row r="1608" spans="1:23" ht="33" hidden="1" customHeight="1" x14ac:dyDescent="0.25">
      <c r="A1608" s="13"/>
      <c r="B1608" s="84"/>
      <c r="C1608" s="1"/>
      <c r="D1608" s="36">
        <f>_xlfn.XLOOKUP(C1608,'Export Action'!$A$3:$A$1999,'Export Action'!$X$3:$X$1999)</f>
        <v>0</v>
      </c>
      <c r="E1608" s="1"/>
      <c r="F1608" s="1"/>
      <c r="G1608" s="68"/>
      <c r="H1608" s="71"/>
      <c r="I1608" s="71"/>
      <c r="J1608" s="1"/>
      <c r="K1608" s="1"/>
      <c r="L1608" s="1"/>
      <c r="M1608" s="5"/>
      <c r="N1608" s="5"/>
      <c r="O1608" s="5"/>
      <c r="P1608" s="31"/>
      <c r="Q1608" s="1"/>
      <c r="R1608" s="64" t="str">
        <f>IF(OR(_xlfn.XLOOKUP(C1608,'Export Action'!$A$3:$A$1999,'Export Action'!$AO$3:$AO$1999)="Communes ZRR./bassins de vie pop &gt; 50% ZRR",_xlfn.XLOOKUP(C1608,'Export Action'!$A$3:$A$1999,'Export Action'!$AO$3:$AO$1999)="Contrats de relance et de transition écologique (CRTE) rural"),"Oui","Non")</f>
        <v>Non</v>
      </c>
      <c r="S1608" s="73"/>
      <c r="T1608" s="74">
        <f t="shared" si="26"/>
        <v>79</v>
      </c>
      <c r="U1608" s="75"/>
      <c r="V1608" s="8" t="str" cm="1">
        <f t="array" ref="V1608">IF(SUMPRODUCT((Tableau13[NOM DE LA STRUCTURE]=Tableau13[[#This Row],[NOM DE LA STRUCTURE]])*Tableau13[MONTANT PROPOSE POUR L''ACTION])=0,"",SUMPRODUCT((Tableau13[NOM DE LA STRUCTURE]=Tableau13[[#This Row],[NOM DE LA STRUCTURE]])*Tableau13[MONTANT PROPOSE POUR L''ACTION]))</f>
        <v/>
      </c>
      <c r="W1608" s="79"/>
    </row>
    <row r="1609" spans="1:23" ht="33" hidden="1" customHeight="1" x14ac:dyDescent="0.25">
      <c r="A1609" s="13"/>
      <c r="B1609" s="84"/>
      <c r="C1609" s="1"/>
      <c r="D1609" s="36">
        <f>_xlfn.XLOOKUP(C1609,'Export Action'!$A$3:$A$1999,'Export Action'!$X$3:$X$1999)</f>
        <v>0</v>
      </c>
      <c r="E1609" s="1"/>
      <c r="F1609" s="1"/>
      <c r="G1609" s="68"/>
      <c r="H1609" s="71"/>
      <c r="I1609" s="71"/>
      <c r="J1609" s="1"/>
      <c r="K1609" s="1"/>
      <c r="L1609" s="1"/>
      <c r="M1609" s="5"/>
      <c r="N1609" s="5"/>
      <c r="O1609" s="5"/>
      <c r="P1609" s="31"/>
      <c r="Q1609" s="1"/>
      <c r="R1609" s="64" t="str">
        <f>IF(OR(_xlfn.XLOOKUP(C1609,'Export Action'!$A$3:$A$1999,'Export Action'!$AO$3:$AO$1999)="Communes ZRR./bassins de vie pop &gt; 50% ZRR",_xlfn.XLOOKUP(C1609,'Export Action'!$A$3:$A$1999,'Export Action'!$AO$3:$AO$1999)="Contrats de relance et de transition écologique (CRTE) rural"),"Oui","Non")</f>
        <v>Non</v>
      </c>
      <c r="S1609" s="73"/>
      <c r="T1609" s="74">
        <f t="shared" si="26"/>
        <v>79</v>
      </c>
      <c r="U1609" s="75"/>
      <c r="V1609" s="8" t="str" cm="1">
        <f t="array" ref="V1609">IF(SUMPRODUCT((Tableau13[NOM DE LA STRUCTURE]=Tableau13[[#This Row],[NOM DE LA STRUCTURE]])*Tableau13[MONTANT PROPOSE POUR L''ACTION])=0,"",SUMPRODUCT((Tableau13[NOM DE LA STRUCTURE]=Tableau13[[#This Row],[NOM DE LA STRUCTURE]])*Tableau13[MONTANT PROPOSE POUR L''ACTION]))</f>
        <v/>
      </c>
      <c r="W1609" s="79"/>
    </row>
    <row r="1610" spans="1:23" ht="33" hidden="1" customHeight="1" x14ac:dyDescent="0.25">
      <c r="A1610" s="13"/>
      <c r="B1610" s="84"/>
      <c r="C1610" s="1"/>
      <c r="D1610" s="36">
        <f>_xlfn.XLOOKUP(C1610,'Export Action'!$A$3:$A$1999,'Export Action'!$X$3:$X$1999)</f>
        <v>0</v>
      </c>
      <c r="E1610" s="1"/>
      <c r="F1610" s="1"/>
      <c r="G1610" s="68"/>
      <c r="H1610" s="71"/>
      <c r="I1610" s="71"/>
      <c r="J1610" s="1"/>
      <c r="K1610" s="1"/>
      <c r="L1610" s="1"/>
      <c r="M1610" s="5"/>
      <c r="N1610" s="5"/>
      <c r="O1610" s="5"/>
      <c r="P1610" s="31"/>
      <c r="Q1610" s="1"/>
      <c r="R1610" s="64" t="str">
        <f>IF(OR(_xlfn.XLOOKUP(C1610,'Export Action'!$A$3:$A$1999,'Export Action'!$AO$3:$AO$1999)="Communes ZRR./bassins de vie pop &gt; 50% ZRR",_xlfn.XLOOKUP(C1610,'Export Action'!$A$3:$A$1999,'Export Action'!$AO$3:$AO$1999)="Contrats de relance et de transition écologique (CRTE) rural"),"Oui","Non")</f>
        <v>Non</v>
      </c>
      <c r="S1610" s="73"/>
      <c r="T1610" s="74">
        <f t="shared" si="26"/>
        <v>79</v>
      </c>
      <c r="U1610" s="75"/>
      <c r="V1610" s="8" t="str" cm="1">
        <f t="array" ref="V1610">IF(SUMPRODUCT((Tableau13[NOM DE LA STRUCTURE]=Tableau13[[#This Row],[NOM DE LA STRUCTURE]])*Tableau13[MONTANT PROPOSE POUR L''ACTION])=0,"",SUMPRODUCT((Tableau13[NOM DE LA STRUCTURE]=Tableau13[[#This Row],[NOM DE LA STRUCTURE]])*Tableau13[MONTANT PROPOSE POUR L''ACTION]))</f>
        <v/>
      </c>
      <c r="W1610" s="79"/>
    </row>
    <row r="1611" spans="1:23" ht="33" hidden="1" customHeight="1" x14ac:dyDescent="0.25">
      <c r="A1611" s="13"/>
      <c r="B1611" s="84"/>
      <c r="C1611" s="1"/>
      <c r="D1611" s="36">
        <f>_xlfn.XLOOKUP(C1611,'Export Action'!$A$3:$A$1999,'Export Action'!$X$3:$X$1999)</f>
        <v>0</v>
      </c>
      <c r="E1611" s="1"/>
      <c r="F1611" s="1"/>
      <c r="G1611" s="68"/>
      <c r="H1611" s="71"/>
      <c r="I1611" s="71"/>
      <c r="J1611" s="1"/>
      <c r="K1611" s="1"/>
      <c r="L1611" s="1"/>
      <c r="M1611" s="5"/>
      <c r="N1611" s="5"/>
      <c r="O1611" s="5"/>
      <c r="P1611" s="31"/>
      <c r="Q1611" s="1"/>
      <c r="R1611" s="64" t="str">
        <f>IF(OR(_xlfn.XLOOKUP(C1611,'Export Action'!$A$3:$A$1999,'Export Action'!$AO$3:$AO$1999)="Communes ZRR./bassins de vie pop &gt; 50% ZRR",_xlfn.XLOOKUP(C1611,'Export Action'!$A$3:$A$1999,'Export Action'!$AO$3:$AO$1999)="Contrats de relance et de transition écologique (CRTE) rural"),"Oui","Non")</f>
        <v>Non</v>
      </c>
      <c r="S1611" s="73"/>
      <c r="T1611" s="74">
        <f t="shared" si="26"/>
        <v>79</v>
      </c>
      <c r="U1611" s="75"/>
      <c r="V1611" s="8" t="str" cm="1">
        <f t="array" ref="V1611">IF(SUMPRODUCT((Tableau13[NOM DE LA STRUCTURE]=Tableau13[[#This Row],[NOM DE LA STRUCTURE]])*Tableau13[MONTANT PROPOSE POUR L''ACTION])=0,"",SUMPRODUCT((Tableau13[NOM DE LA STRUCTURE]=Tableau13[[#This Row],[NOM DE LA STRUCTURE]])*Tableau13[MONTANT PROPOSE POUR L''ACTION]))</f>
        <v/>
      </c>
      <c r="W1611" s="79"/>
    </row>
    <row r="1612" spans="1:23" ht="33" hidden="1" customHeight="1" x14ac:dyDescent="0.25">
      <c r="A1612" s="13"/>
      <c r="B1612" s="84"/>
      <c r="C1612" s="1"/>
      <c r="D1612" s="36">
        <f>_xlfn.XLOOKUP(C1612,'Export Action'!$A$3:$A$1999,'Export Action'!$X$3:$X$1999)</f>
        <v>0</v>
      </c>
      <c r="E1612" s="1"/>
      <c r="F1612" s="1"/>
      <c r="G1612" s="68"/>
      <c r="H1612" s="71"/>
      <c r="I1612" s="71"/>
      <c r="J1612" s="1"/>
      <c r="K1612" s="1"/>
      <c r="L1612" s="1"/>
      <c r="M1612" s="5"/>
      <c r="N1612" s="5"/>
      <c r="O1612" s="5"/>
      <c r="P1612" s="31"/>
      <c r="Q1612" s="1"/>
      <c r="R1612" s="64" t="str">
        <f>IF(OR(_xlfn.XLOOKUP(C1612,'Export Action'!$A$3:$A$1999,'Export Action'!$AO$3:$AO$1999)="Communes ZRR./bassins de vie pop &gt; 50% ZRR",_xlfn.XLOOKUP(C1612,'Export Action'!$A$3:$A$1999,'Export Action'!$AO$3:$AO$1999)="Contrats de relance et de transition écologique (CRTE) rural"),"Oui","Non")</f>
        <v>Non</v>
      </c>
      <c r="S1612" s="73"/>
      <c r="T1612" s="74">
        <f t="shared" si="26"/>
        <v>79</v>
      </c>
      <c r="U1612" s="75"/>
      <c r="V1612" s="8" t="str" cm="1">
        <f t="array" ref="V1612">IF(SUMPRODUCT((Tableau13[NOM DE LA STRUCTURE]=Tableau13[[#This Row],[NOM DE LA STRUCTURE]])*Tableau13[MONTANT PROPOSE POUR L''ACTION])=0,"",SUMPRODUCT((Tableau13[NOM DE LA STRUCTURE]=Tableau13[[#This Row],[NOM DE LA STRUCTURE]])*Tableau13[MONTANT PROPOSE POUR L''ACTION]))</f>
        <v/>
      </c>
      <c r="W1612" s="79"/>
    </row>
    <row r="1613" spans="1:23" ht="33" hidden="1" customHeight="1" x14ac:dyDescent="0.25">
      <c r="A1613" s="13"/>
      <c r="B1613" s="84"/>
      <c r="C1613" s="1"/>
      <c r="D1613" s="36">
        <f>_xlfn.XLOOKUP(C1613,'Export Action'!$A$3:$A$1999,'Export Action'!$X$3:$X$1999)</f>
        <v>0</v>
      </c>
      <c r="E1613" s="1"/>
      <c r="F1613" s="1"/>
      <c r="G1613" s="68"/>
      <c r="H1613" s="71"/>
      <c r="I1613" s="71"/>
      <c r="J1613" s="1"/>
      <c r="K1613" s="1"/>
      <c r="L1613" s="1"/>
      <c r="M1613" s="5"/>
      <c r="N1613" s="5"/>
      <c r="O1613" s="5"/>
      <c r="P1613" s="31"/>
      <c r="Q1613" s="1"/>
      <c r="R1613" s="64" t="str">
        <f>IF(OR(_xlfn.XLOOKUP(C1613,'Export Action'!$A$3:$A$1999,'Export Action'!$AO$3:$AO$1999)="Communes ZRR./bassins de vie pop &gt; 50% ZRR",_xlfn.XLOOKUP(C1613,'Export Action'!$A$3:$A$1999,'Export Action'!$AO$3:$AO$1999)="Contrats de relance et de transition écologique (CRTE) rural"),"Oui","Non")</f>
        <v>Non</v>
      </c>
      <c r="S1613" s="73"/>
      <c r="T1613" s="74">
        <f t="shared" si="26"/>
        <v>79</v>
      </c>
      <c r="U1613" s="75"/>
      <c r="V1613" s="8" t="str" cm="1">
        <f t="array" ref="V1613">IF(SUMPRODUCT((Tableau13[NOM DE LA STRUCTURE]=Tableau13[[#This Row],[NOM DE LA STRUCTURE]])*Tableau13[MONTANT PROPOSE POUR L''ACTION])=0,"",SUMPRODUCT((Tableau13[NOM DE LA STRUCTURE]=Tableau13[[#This Row],[NOM DE LA STRUCTURE]])*Tableau13[MONTANT PROPOSE POUR L''ACTION]))</f>
        <v/>
      </c>
      <c r="W1613" s="79"/>
    </row>
    <row r="1614" spans="1:23" ht="33" hidden="1" customHeight="1" x14ac:dyDescent="0.25">
      <c r="A1614" s="13"/>
      <c r="B1614" s="84"/>
      <c r="C1614" s="1"/>
      <c r="D1614" s="36">
        <f>_xlfn.XLOOKUP(C1614,'Export Action'!$A$3:$A$1999,'Export Action'!$X$3:$X$1999)</f>
        <v>0</v>
      </c>
      <c r="E1614" s="1"/>
      <c r="F1614" s="1"/>
      <c r="G1614" s="68"/>
      <c r="H1614" s="71"/>
      <c r="I1614" s="71"/>
      <c r="J1614" s="1"/>
      <c r="K1614" s="1"/>
      <c r="L1614" s="1"/>
      <c r="M1614" s="5"/>
      <c r="N1614" s="5"/>
      <c r="O1614" s="5"/>
      <c r="P1614" s="31"/>
      <c r="Q1614" s="1"/>
      <c r="R1614" s="64" t="str">
        <f>IF(OR(_xlfn.XLOOKUP(C1614,'Export Action'!$A$3:$A$1999,'Export Action'!$AO$3:$AO$1999)="Communes ZRR./bassins de vie pop &gt; 50% ZRR",_xlfn.XLOOKUP(C1614,'Export Action'!$A$3:$A$1999,'Export Action'!$AO$3:$AO$1999)="Contrats de relance et de transition écologique (CRTE) rural"),"Oui","Non")</f>
        <v>Non</v>
      </c>
      <c r="S1614" s="73"/>
      <c r="T1614" s="74">
        <f t="shared" si="26"/>
        <v>79</v>
      </c>
      <c r="U1614" s="75"/>
      <c r="V1614" s="8" t="str" cm="1">
        <f t="array" ref="V1614">IF(SUMPRODUCT((Tableau13[NOM DE LA STRUCTURE]=Tableau13[[#This Row],[NOM DE LA STRUCTURE]])*Tableau13[MONTANT PROPOSE POUR L''ACTION])=0,"",SUMPRODUCT((Tableau13[NOM DE LA STRUCTURE]=Tableau13[[#This Row],[NOM DE LA STRUCTURE]])*Tableau13[MONTANT PROPOSE POUR L''ACTION]))</f>
        <v/>
      </c>
      <c r="W1614" s="79"/>
    </row>
    <row r="1615" spans="1:23" ht="33" hidden="1" customHeight="1" x14ac:dyDescent="0.25">
      <c r="A1615" s="13"/>
      <c r="B1615" s="84"/>
      <c r="C1615" s="1"/>
      <c r="D1615" s="36">
        <f>_xlfn.XLOOKUP(C1615,'Export Action'!$A$3:$A$1999,'Export Action'!$X$3:$X$1999)</f>
        <v>0</v>
      </c>
      <c r="E1615" s="1"/>
      <c r="F1615" s="1"/>
      <c r="G1615" s="68"/>
      <c r="H1615" s="71"/>
      <c r="I1615" s="71"/>
      <c r="J1615" s="1"/>
      <c r="K1615" s="1"/>
      <c r="L1615" s="1"/>
      <c r="M1615" s="5"/>
      <c r="N1615" s="5"/>
      <c r="O1615" s="5"/>
      <c r="P1615" s="31"/>
      <c r="Q1615" s="1"/>
      <c r="R1615" s="64" t="str">
        <f>IF(OR(_xlfn.XLOOKUP(C1615,'Export Action'!$A$3:$A$1999,'Export Action'!$AO$3:$AO$1999)="Communes ZRR./bassins de vie pop &gt; 50% ZRR",_xlfn.XLOOKUP(C1615,'Export Action'!$A$3:$A$1999,'Export Action'!$AO$3:$AO$1999)="Contrats de relance et de transition écologique (CRTE) rural"),"Oui","Non")</f>
        <v>Non</v>
      </c>
      <c r="S1615" s="73"/>
      <c r="T1615" s="74">
        <f t="shared" si="26"/>
        <v>79</v>
      </c>
      <c r="U1615" s="75"/>
      <c r="V1615" s="8" t="str" cm="1">
        <f t="array" ref="V1615">IF(SUMPRODUCT((Tableau13[NOM DE LA STRUCTURE]=Tableau13[[#This Row],[NOM DE LA STRUCTURE]])*Tableau13[MONTANT PROPOSE POUR L''ACTION])=0,"",SUMPRODUCT((Tableau13[NOM DE LA STRUCTURE]=Tableau13[[#This Row],[NOM DE LA STRUCTURE]])*Tableau13[MONTANT PROPOSE POUR L''ACTION]))</f>
        <v/>
      </c>
      <c r="W1615" s="79"/>
    </row>
    <row r="1616" spans="1:23" ht="33" hidden="1" customHeight="1" x14ac:dyDescent="0.25">
      <c r="A1616" s="13"/>
      <c r="B1616" s="84"/>
      <c r="C1616" s="1"/>
      <c r="D1616" s="36">
        <f>_xlfn.XLOOKUP(C1616,'Export Action'!$A$3:$A$1999,'Export Action'!$X$3:$X$1999)</f>
        <v>0</v>
      </c>
      <c r="E1616" s="1"/>
      <c r="F1616" s="1"/>
      <c r="G1616" s="68"/>
      <c r="H1616" s="71"/>
      <c r="I1616" s="71"/>
      <c r="J1616" s="1"/>
      <c r="K1616" s="1"/>
      <c r="L1616" s="1"/>
      <c r="M1616" s="5"/>
      <c r="N1616" s="5"/>
      <c r="O1616" s="5"/>
      <c r="P1616" s="31"/>
      <c r="Q1616" s="1"/>
      <c r="R1616" s="64" t="str">
        <f>IF(OR(_xlfn.XLOOKUP(C1616,'Export Action'!$A$3:$A$1999,'Export Action'!$AO$3:$AO$1999)="Communes ZRR./bassins de vie pop &gt; 50% ZRR",_xlfn.XLOOKUP(C1616,'Export Action'!$A$3:$A$1999,'Export Action'!$AO$3:$AO$1999)="Contrats de relance et de transition écologique (CRTE) rural"),"Oui","Non")</f>
        <v>Non</v>
      </c>
      <c r="S1616" s="73"/>
      <c r="T1616" s="74">
        <f t="shared" si="26"/>
        <v>79</v>
      </c>
      <c r="U1616" s="75"/>
      <c r="V1616" s="8" t="str" cm="1">
        <f t="array" ref="V1616">IF(SUMPRODUCT((Tableau13[NOM DE LA STRUCTURE]=Tableau13[[#This Row],[NOM DE LA STRUCTURE]])*Tableau13[MONTANT PROPOSE POUR L''ACTION])=0,"",SUMPRODUCT((Tableau13[NOM DE LA STRUCTURE]=Tableau13[[#This Row],[NOM DE LA STRUCTURE]])*Tableau13[MONTANT PROPOSE POUR L''ACTION]))</f>
        <v/>
      </c>
      <c r="W1616" s="79"/>
    </row>
    <row r="1617" spans="1:23" ht="33" hidden="1" customHeight="1" x14ac:dyDescent="0.25">
      <c r="A1617" s="13"/>
      <c r="B1617" s="84"/>
      <c r="C1617" s="1"/>
      <c r="D1617" s="36">
        <f>_xlfn.XLOOKUP(C1617,'Export Action'!$A$3:$A$1999,'Export Action'!$X$3:$X$1999)</f>
        <v>0</v>
      </c>
      <c r="E1617" s="1"/>
      <c r="F1617" s="1"/>
      <c r="G1617" s="68"/>
      <c r="H1617" s="71"/>
      <c r="I1617" s="71"/>
      <c r="J1617" s="1"/>
      <c r="K1617" s="1"/>
      <c r="L1617" s="1"/>
      <c r="M1617" s="5"/>
      <c r="N1617" s="5"/>
      <c r="O1617" s="5"/>
      <c r="P1617" s="31"/>
      <c r="Q1617" s="1"/>
      <c r="R1617" s="64" t="str">
        <f>IF(OR(_xlfn.XLOOKUP(C1617,'Export Action'!$A$3:$A$1999,'Export Action'!$AO$3:$AO$1999)="Communes ZRR./bassins de vie pop &gt; 50% ZRR",_xlfn.XLOOKUP(C1617,'Export Action'!$A$3:$A$1999,'Export Action'!$AO$3:$AO$1999)="Contrats de relance et de transition écologique (CRTE) rural"),"Oui","Non")</f>
        <v>Non</v>
      </c>
      <c r="S1617" s="73"/>
      <c r="T1617" s="74">
        <f t="shared" si="26"/>
        <v>79</v>
      </c>
      <c r="U1617" s="75"/>
      <c r="V1617" s="8" t="str" cm="1">
        <f t="array" ref="V1617">IF(SUMPRODUCT((Tableau13[NOM DE LA STRUCTURE]=Tableau13[[#This Row],[NOM DE LA STRUCTURE]])*Tableau13[MONTANT PROPOSE POUR L''ACTION])=0,"",SUMPRODUCT((Tableau13[NOM DE LA STRUCTURE]=Tableau13[[#This Row],[NOM DE LA STRUCTURE]])*Tableau13[MONTANT PROPOSE POUR L''ACTION]))</f>
        <v/>
      </c>
      <c r="W1617" s="79"/>
    </row>
    <row r="1618" spans="1:23" ht="33" hidden="1" customHeight="1" x14ac:dyDescent="0.25">
      <c r="A1618" s="13"/>
      <c r="B1618" s="84"/>
      <c r="C1618" s="1"/>
      <c r="D1618" s="36">
        <f>_xlfn.XLOOKUP(C1618,'Export Action'!$A$3:$A$1999,'Export Action'!$X$3:$X$1999)</f>
        <v>0</v>
      </c>
      <c r="E1618" s="1"/>
      <c r="F1618" s="1"/>
      <c r="G1618" s="68"/>
      <c r="H1618" s="71"/>
      <c r="I1618" s="71"/>
      <c r="J1618" s="1"/>
      <c r="K1618" s="1"/>
      <c r="L1618" s="1"/>
      <c r="M1618" s="5"/>
      <c r="N1618" s="5"/>
      <c r="O1618" s="5"/>
      <c r="P1618" s="31"/>
      <c r="Q1618" s="1"/>
      <c r="R1618" s="64" t="str">
        <f>IF(OR(_xlfn.XLOOKUP(C1618,'Export Action'!$A$3:$A$1999,'Export Action'!$AO$3:$AO$1999)="Communes ZRR./bassins de vie pop &gt; 50% ZRR",_xlfn.XLOOKUP(C1618,'Export Action'!$A$3:$A$1999,'Export Action'!$AO$3:$AO$1999)="Contrats de relance et de transition écologique (CRTE) rural"),"Oui","Non")</f>
        <v>Non</v>
      </c>
      <c r="S1618" s="73"/>
      <c r="T1618" s="74">
        <f t="shared" si="26"/>
        <v>79</v>
      </c>
      <c r="U1618" s="75"/>
      <c r="V1618" s="8" t="str" cm="1">
        <f t="array" ref="V1618">IF(SUMPRODUCT((Tableau13[NOM DE LA STRUCTURE]=Tableau13[[#This Row],[NOM DE LA STRUCTURE]])*Tableau13[MONTANT PROPOSE POUR L''ACTION])=0,"",SUMPRODUCT((Tableau13[NOM DE LA STRUCTURE]=Tableau13[[#This Row],[NOM DE LA STRUCTURE]])*Tableau13[MONTANT PROPOSE POUR L''ACTION]))</f>
        <v/>
      </c>
      <c r="W1618" s="79"/>
    </row>
    <row r="1619" spans="1:23" ht="33" hidden="1" customHeight="1" x14ac:dyDescent="0.25">
      <c r="A1619" s="13"/>
      <c r="B1619" s="84"/>
      <c r="C1619" s="1"/>
      <c r="D1619" s="36">
        <f>_xlfn.XLOOKUP(C1619,'Export Action'!$A$3:$A$1999,'Export Action'!$X$3:$X$1999)</f>
        <v>0</v>
      </c>
      <c r="E1619" s="1"/>
      <c r="F1619" s="1"/>
      <c r="G1619" s="68"/>
      <c r="H1619" s="71"/>
      <c r="I1619" s="71"/>
      <c r="J1619" s="1"/>
      <c r="K1619" s="1"/>
      <c r="L1619" s="1"/>
      <c r="M1619" s="5"/>
      <c r="N1619" s="5"/>
      <c r="O1619" s="5"/>
      <c r="P1619" s="31"/>
      <c r="Q1619" s="1"/>
      <c r="R1619" s="64" t="str">
        <f>IF(OR(_xlfn.XLOOKUP(C1619,'Export Action'!$A$3:$A$1999,'Export Action'!$AO$3:$AO$1999)="Communes ZRR./bassins de vie pop &gt; 50% ZRR",_xlfn.XLOOKUP(C1619,'Export Action'!$A$3:$A$1999,'Export Action'!$AO$3:$AO$1999)="Contrats de relance et de transition écologique (CRTE) rural"),"Oui","Non")</f>
        <v>Non</v>
      </c>
      <c r="S1619" s="73"/>
      <c r="T1619" s="74">
        <f t="shared" si="26"/>
        <v>79</v>
      </c>
      <c r="U1619" s="75"/>
      <c r="V1619" s="8" t="str" cm="1">
        <f t="array" ref="V1619">IF(SUMPRODUCT((Tableau13[NOM DE LA STRUCTURE]=Tableau13[[#This Row],[NOM DE LA STRUCTURE]])*Tableau13[MONTANT PROPOSE POUR L''ACTION])=0,"",SUMPRODUCT((Tableau13[NOM DE LA STRUCTURE]=Tableau13[[#This Row],[NOM DE LA STRUCTURE]])*Tableau13[MONTANT PROPOSE POUR L''ACTION]))</f>
        <v/>
      </c>
      <c r="W1619" s="79"/>
    </row>
    <row r="1620" spans="1:23" ht="33" hidden="1" customHeight="1" x14ac:dyDescent="0.25">
      <c r="A1620" s="13"/>
      <c r="B1620" s="84"/>
      <c r="C1620" s="1"/>
      <c r="D1620" s="36">
        <f>_xlfn.XLOOKUP(C1620,'Export Action'!$A$3:$A$1999,'Export Action'!$X$3:$X$1999)</f>
        <v>0</v>
      </c>
      <c r="E1620" s="1"/>
      <c r="F1620" s="1"/>
      <c r="G1620" s="68"/>
      <c r="H1620" s="71"/>
      <c r="I1620" s="71"/>
      <c r="J1620" s="1"/>
      <c r="K1620" s="1"/>
      <c r="L1620" s="1"/>
      <c r="M1620" s="5"/>
      <c r="N1620" s="5"/>
      <c r="O1620" s="5"/>
      <c r="P1620" s="31"/>
      <c r="Q1620" s="1"/>
      <c r="R1620" s="64" t="str">
        <f>IF(OR(_xlfn.XLOOKUP(C1620,'Export Action'!$A$3:$A$1999,'Export Action'!$AO$3:$AO$1999)="Communes ZRR./bassins de vie pop &gt; 50% ZRR",_xlfn.XLOOKUP(C1620,'Export Action'!$A$3:$A$1999,'Export Action'!$AO$3:$AO$1999)="Contrats de relance et de transition écologique (CRTE) rural"),"Oui","Non")</f>
        <v>Non</v>
      </c>
      <c r="S1620" s="73"/>
      <c r="T1620" s="74">
        <f t="shared" si="26"/>
        <v>79</v>
      </c>
      <c r="U1620" s="75"/>
      <c r="V1620" s="8" t="str" cm="1">
        <f t="array" ref="V1620">IF(SUMPRODUCT((Tableau13[NOM DE LA STRUCTURE]=Tableau13[[#This Row],[NOM DE LA STRUCTURE]])*Tableau13[MONTANT PROPOSE POUR L''ACTION])=0,"",SUMPRODUCT((Tableau13[NOM DE LA STRUCTURE]=Tableau13[[#This Row],[NOM DE LA STRUCTURE]])*Tableau13[MONTANT PROPOSE POUR L''ACTION]))</f>
        <v/>
      </c>
      <c r="W1620" s="79"/>
    </row>
    <row r="1621" spans="1:23" ht="33" hidden="1" customHeight="1" x14ac:dyDescent="0.25">
      <c r="A1621" s="13"/>
      <c r="B1621" s="84"/>
      <c r="C1621" s="1"/>
      <c r="D1621" s="36">
        <f>_xlfn.XLOOKUP(C1621,'Export Action'!$A$3:$A$1999,'Export Action'!$X$3:$X$1999)</f>
        <v>0</v>
      </c>
      <c r="E1621" s="1"/>
      <c r="F1621" s="1"/>
      <c r="G1621" s="68"/>
      <c r="H1621" s="71"/>
      <c r="I1621" s="71"/>
      <c r="J1621" s="1"/>
      <c r="K1621" s="1"/>
      <c r="L1621" s="1"/>
      <c r="M1621" s="5"/>
      <c r="N1621" s="5"/>
      <c r="O1621" s="5"/>
      <c r="P1621" s="31"/>
      <c r="Q1621" s="1"/>
      <c r="R1621" s="64" t="str">
        <f>IF(OR(_xlfn.XLOOKUP(C1621,'Export Action'!$A$3:$A$1999,'Export Action'!$AO$3:$AO$1999)="Communes ZRR./bassins de vie pop &gt; 50% ZRR",_xlfn.XLOOKUP(C1621,'Export Action'!$A$3:$A$1999,'Export Action'!$AO$3:$AO$1999)="Contrats de relance et de transition écologique (CRTE) rural"),"Oui","Non")</f>
        <v>Non</v>
      </c>
      <c r="S1621" s="73"/>
      <c r="T1621" s="74">
        <f t="shared" si="26"/>
        <v>79</v>
      </c>
      <c r="U1621" s="75"/>
      <c r="V1621" s="8" t="str" cm="1">
        <f t="array" ref="V1621">IF(SUMPRODUCT((Tableau13[NOM DE LA STRUCTURE]=Tableau13[[#This Row],[NOM DE LA STRUCTURE]])*Tableau13[MONTANT PROPOSE POUR L''ACTION])=0,"",SUMPRODUCT((Tableau13[NOM DE LA STRUCTURE]=Tableau13[[#This Row],[NOM DE LA STRUCTURE]])*Tableau13[MONTANT PROPOSE POUR L''ACTION]))</f>
        <v/>
      </c>
      <c r="W1621" s="79"/>
    </row>
    <row r="1622" spans="1:23" ht="33" hidden="1" customHeight="1" x14ac:dyDescent="0.25">
      <c r="A1622" s="13"/>
      <c r="B1622" s="84"/>
      <c r="C1622" s="1"/>
      <c r="D1622" s="36">
        <f>_xlfn.XLOOKUP(C1622,'Export Action'!$A$3:$A$1999,'Export Action'!$X$3:$X$1999)</f>
        <v>0</v>
      </c>
      <c r="E1622" s="1"/>
      <c r="F1622" s="1"/>
      <c r="G1622" s="68"/>
      <c r="H1622" s="71"/>
      <c r="I1622" s="71"/>
      <c r="J1622" s="1"/>
      <c r="K1622" s="1"/>
      <c r="L1622" s="1"/>
      <c r="M1622" s="5"/>
      <c r="N1622" s="5"/>
      <c r="O1622" s="5"/>
      <c r="P1622" s="31"/>
      <c r="Q1622" s="1"/>
      <c r="R1622" s="64" t="str">
        <f>IF(OR(_xlfn.XLOOKUP(C1622,'Export Action'!$A$3:$A$1999,'Export Action'!$AO$3:$AO$1999)="Communes ZRR./bassins de vie pop &gt; 50% ZRR",_xlfn.XLOOKUP(C1622,'Export Action'!$A$3:$A$1999,'Export Action'!$AO$3:$AO$1999)="Contrats de relance et de transition écologique (CRTE) rural"),"Oui","Non")</f>
        <v>Non</v>
      </c>
      <c r="S1622" s="73"/>
      <c r="T1622" s="74">
        <f t="shared" si="26"/>
        <v>79</v>
      </c>
      <c r="U1622" s="75"/>
      <c r="V1622" s="8" t="str" cm="1">
        <f t="array" ref="V1622">IF(SUMPRODUCT((Tableau13[NOM DE LA STRUCTURE]=Tableau13[[#This Row],[NOM DE LA STRUCTURE]])*Tableau13[MONTANT PROPOSE POUR L''ACTION])=0,"",SUMPRODUCT((Tableau13[NOM DE LA STRUCTURE]=Tableau13[[#This Row],[NOM DE LA STRUCTURE]])*Tableau13[MONTANT PROPOSE POUR L''ACTION]))</f>
        <v/>
      </c>
      <c r="W1622" s="79"/>
    </row>
    <row r="1623" spans="1:23" ht="33" hidden="1" customHeight="1" x14ac:dyDescent="0.25">
      <c r="A1623" s="13"/>
      <c r="B1623" s="84"/>
      <c r="C1623" s="1"/>
      <c r="D1623" s="36">
        <f>_xlfn.XLOOKUP(C1623,'Export Action'!$A$3:$A$1999,'Export Action'!$X$3:$X$1999)</f>
        <v>0</v>
      </c>
      <c r="E1623" s="1"/>
      <c r="F1623" s="1"/>
      <c r="G1623" s="68"/>
      <c r="H1623" s="71"/>
      <c r="I1623" s="71"/>
      <c r="J1623" s="1"/>
      <c r="K1623" s="1"/>
      <c r="L1623" s="1"/>
      <c r="M1623" s="5"/>
      <c r="N1623" s="5"/>
      <c r="O1623" s="5"/>
      <c r="P1623" s="31"/>
      <c r="Q1623" s="1"/>
      <c r="R1623" s="64" t="str">
        <f>IF(OR(_xlfn.XLOOKUP(C1623,'Export Action'!$A$3:$A$1999,'Export Action'!$AO$3:$AO$1999)="Communes ZRR./bassins de vie pop &gt; 50% ZRR",_xlfn.XLOOKUP(C1623,'Export Action'!$A$3:$A$1999,'Export Action'!$AO$3:$AO$1999)="Contrats de relance et de transition écologique (CRTE) rural"),"Oui","Non")</f>
        <v>Non</v>
      </c>
      <c r="S1623" s="73"/>
      <c r="T1623" s="74">
        <f t="shared" si="26"/>
        <v>79</v>
      </c>
      <c r="U1623" s="75"/>
      <c r="V1623" s="8" t="str" cm="1">
        <f t="array" ref="V1623">IF(SUMPRODUCT((Tableau13[NOM DE LA STRUCTURE]=Tableau13[[#This Row],[NOM DE LA STRUCTURE]])*Tableau13[MONTANT PROPOSE POUR L''ACTION])=0,"",SUMPRODUCT((Tableau13[NOM DE LA STRUCTURE]=Tableau13[[#This Row],[NOM DE LA STRUCTURE]])*Tableau13[MONTANT PROPOSE POUR L''ACTION]))</f>
        <v/>
      </c>
      <c r="W1623" s="79"/>
    </row>
    <row r="1624" spans="1:23" ht="33" hidden="1" customHeight="1" x14ac:dyDescent="0.25">
      <c r="A1624" s="13"/>
      <c r="B1624" s="84"/>
      <c r="C1624" s="1"/>
      <c r="D1624" s="36">
        <f>_xlfn.XLOOKUP(C1624,'Export Action'!$A$3:$A$1999,'Export Action'!$X$3:$X$1999)</f>
        <v>0</v>
      </c>
      <c r="E1624" s="1"/>
      <c r="F1624" s="1"/>
      <c r="G1624" s="68"/>
      <c r="H1624" s="71"/>
      <c r="I1624" s="71"/>
      <c r="J1624" s="1"/>
      <c r="K1624" s="1"/>
      <c r="L1624" s="1"/>
      <c r="M1624" s="5"/>
      <c r="N1624" s="5"/>
      <c r="O1624" s="5"/>
      <c r="P1624" s="31"/>
      <c r="Q1624" s="1"/>
      <c r="R1624" s="64" t="str">
        <f>IF(OR(_xlfn.XLOOKUP(C1624,'Export Action'!$A$3:$A$1999,'Export Action'!$AO$3:$AO$1999)="Communes ZRR./bassins de vie pop &gt; 50% ZRR",_xlfn.XLOOKUP(C1624,'Export Action'!$A$3:$A$1999,'Export Action'!$AO$3:$AO$1999)="Contrats de relance et de transition écologique (CRTE) rural"),"Oui","Non")</f>
        <v>Non</v>
      </c>
      <c r="S1624" s="73"/>
      <c r="T1624" s="74">
        <f t="shared" si="26"/>
        <v>79</v>
      </c>
      <c r="U1624" s="75"/>
      <c r="V1624" s="8" t="str" cm="1">
        <f t="array" ref="V1624">IF(SUMPRODUCT((Tableau13[NOM DE LA STRUCTURE]=Tableau13[[#This Row],[NOM DE LA STRUCTURE]])*Tableau13[MONTANT PROPOSE POUR L''ACTION])=0,"",SUMPRODUCT((Tableau13[NOM DE LA STRUCTURE]=Tableau13[[#This Row],[NOM DE LA STRUCTURE]])*Tableau13[MONTANT PROPOSE POUR L''ACTION]))</f>
        <v/>
      </c>
      <c r="W1624" s="79"/>
    </row>
    <row r="1625" spans="1:23" ht="33" hidden="1" customHeight="1" x14ac:dyDescent="0.25">
      <c r="A1625" s="13"/>
      <c r="B1625" s="84"/>
      <c r="C1625" s="1"/>
      <c r="D1625" s="36">
        <f>_xlfn.XLOOKUP(C1625,'Export Action'!$A$3:$A$1999,'Export Action'!$X$3:$X$1999)</f>
        <v>0</v>
      </c>
      <c r="E1625" s="1"/>
      <c r="F1625" s="1"/>
      <c r="G1625" s="68"/>
      <c r="H1625" s="71"/>
      <c r="I1625" s="71"/>
      <c r="J1625" s="1"/>
      <c r="K1625" s="1"/>
      <c r="L1625" s="1"/>
      <c r="M1625" s="5"/>
      <c r="N1625" s="5"/>
      <c r="O1625" s="5"/>
      <c r="P1625" s="31"/>
      <c r="Q1625" s="1"/>
      <c r="R1625" s="64" t="str">
        <f>IF(OR(_xlfn.XLOOKUP(C1625,'Export Action'!$A$3:$A$1999,'Export Action'!$AO$3:$AO$1999)="Communes ZRR./bassins de vie pop &gt; 50% ZRR",_xlfn.XLOOKUP(C1625,'Export Action'!$A$3:$A$1999,'Export Action'!$AO$3:$AO$1999)="Contrats de relance et de transition écologique (CRTE) rural"),"Oui","Non")</f>
        <v>Non</v>
      </c>
      <c r="S1625" s="73"/>
      <c r="T1625" s="74">
        <f t="shared" si="26"/>
        <v>79</v>
      </c>
      <c r="U1625" s="75"/>
      <c r="V1625" s="8" t="str" cm="1">
        <f t="array" ref="V1625">IF(SUMPRODUCT((Tableau13[NOM DE LA STRUCTURE]=Tableau13[[#This Row],[NOM DE LA STRUCTURE]])*Tableau13[MONTANT PROPOSE POUR L''ACTION])=0,"",SUMPRODUCT((Tableau13[NOM DE LA STRUCTURE]=Tableau13[[#This Row],[NOM DE LA STRUCTURE]])*Tableau13[MONTANT PROPOSE POUR L''ACTION]))</f>
        <v/>
      </c>
      <c r="W1625" s="79"/>
    </row>
    <row r="1626" spans="1:23" ht="33" hidden="1" customHeight="1" x14ac:dyDescent="0.25">
      <c r="A1626" s="13"/>
      <c r="B1626" s="84"/>
      <c r="C1626" s="1"/>
      <c r="D1626" s="36">
        <f>_xlfn.XLOOKUP(C1626,'Export Action'!$A$3:$A$1999,'Export Action'!$X$3:$X$1999)</f>
        <v>0</v>
      </c>
      <c r="E1626" s="1"/>
      <c r="F1626" s="1"/>
      <c r="G1626" s="68"/>
      <c r="H1626" s="71"/>
      <c r="I1626" s="71"/>
      <c r="J1626" s="1"/>
      <c r="K1626" s="1"/>
      <c r="L1626" s="1"/>
      <c r="M1626" s="5"/>
      <c r="N1626" s="5"/>
      <c r="O1626" s="5"/>
      <c r="P1626" s="31"/>
      <c r="Q1626" s="1"/>
      <c r="R1626" s="64" t="str">
        <f>IF(OR(_xlfn.XLOOKUP(C1626,'Export Action'!$A$3:$A$1999,'Export Action'!$AO$3:$AO$1999)="Communes ZRR./bassins de vie pop &gt; 50% ZRR",_xlfn.XLOOKUP(C1626,'Export Action'!$A$3:$A$1999,'Export Action'!$AO$3:$AO$1999)="Contrats de relance et de transition écologique (CRTE) rural"),"Oui","Non")</f>
        <v>Non</v>
      </c>
      <c r="S1626" s="73"/>
      <c r="T1626" s="74">
        <f t="shared" si="26"/>
        <v>79</v>
      </c>
      <c r="U1626" s="75"/>
      <c r="V1626" s="8" t="str" cm="1">
        <f t="array" ref="V1626">IF(SUMPRODUCT((Tableau13[NOM DE LA STRUCTURE]=Tableau13[[#This Row],[NOM DE LA STRUCTURE]])*Tableau13[MONTANT PROPOSE POUR L''ACTION])=0,"",SUMPRODUCT((Tableau13[NOM DE LA STRUCTURE]=Tableau13[[#This Row],[NOM DE LA STRUCTURE]])*Tableau13[MONTANT PROPOSE POUR L''ACTION]))</f>
        <v/>
      </c>
      <c r="W1626" s="79"/>
    </row>
    <row r="1627" spans="1:23" ht="33" hidden="1" customHeight="1" x14ac:dyDescent="0.25">
      <c r="A1627" s="13"/>
      <c r="B1627" s="84"/>
      <c r="C1627" s="1"/>
      <c r="D1627" s="36">
        <f>_xlfn.XLOOKUP(C1627,'Export Action'!$A$3:$A$1999,'Export Action'!$X$3:$X$1999)</f>
        <v>0</v>
      </c>
      <c r="E1627" s="1"/>
      <c r="F1627" s="1"/>
      <c r="G1627" s="68"/>
      <c r="H1627" s="71"/>
      <c r="I1627" s="71"/>
      <c r="J1627" s="1"/>
      <c r="K1627" s="1"/>
      <c r="L1627" s="1"/>
      <c r="M1627" s="5"/>
      <c r="N1627" s="5"/>
      <c r="O1627" s="5"/>
      <c r="P1627" s="31"/>
      <c r="Q1627" s="1"/>
      <c r="R1627" s="64" t="str">
        <f>IF(OR(_xlfn.XLOOKUP(C1627,'Export Action'!$A$3:$A$1999,'Export Action'!$AO$3:$AO$1999)="Communes ZRR./bassins de vie pop &gt; 50% ZRR",_xlfn.XLOOKUP(C1627,'Export Action'!$A$3:$A$1999,'Export Action'!$AO$3:$AO$1999)="Contrats de relance et de transition écologique (CRTE) rural"),"Oui","Non")</f>
        <v>Non</v>
      </c>
      <c r="S1627" s="73"/>
      <c r="T1627" s="74">
        <f t="shared" si="26"/>
        <v>79</v>
      </c>
      <c r="U1627" s="75"/>
      <c r="V1627" s="8" t="str" cm="1">
        <f t="array" ref="V1627">IF(SUMPRODUCT((Tableau13[NOM DE LA STRUCTURE]=Tableau13[[#This Row],[NOM DE LA STRUCTURE]])*Tableau13[MONTANT PROPOSE POUR L''ACTION])=0,"",SUMPRODUCT((Tableau13[NOM DE LA STRUCTURE]=Tableau13[[#This Row],[NOM DE LA STRUCTURE]])*Tableau13[MONTANT PROPOSE POUR L''ACTION]))</f>
        <v/>
      </c>
      <c r="W1627" s="79"/>
    </row>
    <row r="1628" spans="1:23" ht="33" hidden="1" customHeight="1" x14ac:dyDescent="0.25">
      <c r="A1628" s="13"/>
      <c r="B1628" s="84"/>
      <c r="C1628" s="1"/>
      <c r="D1628" s="36">
        <f>_xlfn.XLOOKUP(C1628,'Export Action'!$A$3:$A$1999,'Export Action'!$X$3:$X$1999)</f>
        <v>0</v>
      </c>
      <c r="E1628" s="1"/>
      <c r="F1628" s="1"/>
      <c r="G1628" s="68"/>
      <c r="H1628" s="71"/>
      <c r="I1628" s="71"/>
      <c r="J1628" s="1"/>
      <c r="K1628" s="1"/>
      <c r="L1628" s="1"/>
      <c r="M1628" s="5"/>
      <c r="N1628" s="5"/>
      <c r="O1628" s="5"/>
      <c r="P1628" s="31"/>
      <c r="Q1628" s="1"/>
      <c r="R1628" s="64" t="str">
        <f>IF(OR(_xlfn.XLOOKUP(C1628,'Export Action'!$A$3:$A$1999,'Export Action'!$AO$3:$AO$1999)="Communes ZRR./bassins de vie pop &gt; 50% ZRR",_xlfn.XLOOKUP(C1628,'Export Action'!$A$3:$A$1999,'Export Action'!$AO$3:$AO$1999)="Contrats de relance et de transition écologique (CRTE) rural"),"Oui","Non")</f>
        <v>Non</v>
      </c>
      <c r="S1628" s="73"/>
      <c r="T1628" s="74">
        <f t="shared" ref="T1628:T1645" si="27">IF(A1628=A1627,T1627,T1627+1)</f>
        <v>79</v>
      </c>
      <c r="U1628" s="75"/>
      <c r="V1628" s="8" t="str" cm="1">
        <f t="array" ref="V1628">IF(SUMPRODUCT((Tableau13[NOM DE LA STRUCTURE]=Tableau13[[#This Row],[NOM DE LA STRUCTURE]])*Tableau13[MONTANT PROPOSE POUR L''ACTION])=0,"",SUMPRODUCT((Tableau13[NOM DE LA STRUCTURE]=Tableau13[[#This Row],[NOM DE LA STRUCTURE]])*Tableau13[MONTANT PROPOSE POUR L''ACTION]))</f>
        <v/>
      </c>
      <c r="W1628" s="79"/>
    </row>
    <row r="1629" spans="1:23" ht="33" hidden="1" customHeight="1" x14ac:dyDescent="0.25">
      <c r="A1629" s="13"/>
      <c r="B1629" s="84"/>
      <c r="C1629" s="1"/>
      <c r="D1629" s="36">
        <f>_xlfn.XLOOKUP(C1629,'Export Action'!$A$3:$A$1999,'Export Action'!$X$3:$X$1999)</f>
        <v>0</v>
      </c>
      <c r="E1629" s="1"/>
      <c r="F1629" s="1"/>
      <c r="G1629" s="68"/>
      <c r="H1629" s="71"/>
      <c r="I1629" s="71"/>
      <c r="J1629" s="1"/>
      <c r="K1629" s="1"/>
      <c r="L1629" s="1"/>
      <c r="M1629" s="5"/>
      <c r="N1629" s="5"/>
      <c r="O1629" s="5"/>
      <c r="P1629" s="31"/>
      <c r="Q1629" s="1"/>
      <c r="R1629" s="64" t="str">
        <f>IF(OR(_xlfn.XLOOKUP(C1629,'Export Action'!$A$3:$A$1999,'Export Action'!$AO$3:$AO$1999)="Communes ZRR./bassins de vie pop &gt; 50% ZRR",_xlfn.XLOOKUP(C1629,'Export Action'!$A$3:$A$1999,'Export Action'!$AO$3:$AO$1999)="Contrats de relance et de transition écologique (CRTE) rural"),"Oui","Non")</f>
        <v>Non</v>
      </c>
      <c r="S1629" s="73"/>
      <c r="T1629" s="74">
        <f t="shared" si="27"/>
        <v>79</v>
      </c>
      <c r="U1629" s="75"/>
      <c r="V1629" s="8" t="str" cm="1">
        <f t="array" ref="V1629">IF(SUMPRODUCT((Tableau13[NOM DE LA STRUCTURE]=Tableau13[[#This Row],[NOM DE LA STRUCTURE]])*Tableau13[MONTANT PROPOSE POUR L''ACTION])=0,"",SUMPRODUCT((Tableau13[NOM DE LA STRUCTURE]=Tableau13[[#This Row],[NOM DE LA STRUCTURE]])*Tableau13[MONTANT PROPOSE POUR L''ACTION]))</f>
        <v/>
      </c>
      <c r="W1629" s="79"/>
    </row>
    <row r="1630" spans="1:23" ht="33" hidden="1" customHeight="1" x14ac:dyDescent="0.25">
      <c r="A1630" s="13"/>
      <c r="B1630" s="84"/>
      <c r="C1630" s="1"/>
      <c r="D1630" s="36">
        <f>_xlfn.XLOOKUP(C1630,'Export Action'!$A$3:$A$1999,'Export Action'!$X$3:$X$1999)</f>
        <v>0</v>
      </c>
      <c r="E1630" s="1"/>
      <c r="F1630" s="1"/>
      <c r="G1630" s="68"/>
      <c r="H1630" s="71"/>
      <c r="I1630" s="71"/>
      <c r="J1630" s="1"/>
      <c r="K1630" s="1"/>
      <c r="L1630" s="1"/>
      <c r="M1630" s="5"/>
      <c r="N1630" s="5"/>
      <c r="O1630" s="5"/>
      <c r="P1630" s="31"/>
      <c r="Q1630" s="1"/>
      <c r="R1630" s="64" t="str">
        <f>IF(OR(_xlfn.XLOOKUP(C1630,'Export Action'!$A$3:$A$1999,'Export Action'!$AO$3:$AO$1999)="Communes ZRR./bassins de vie pop &gt; 50% ZRR",_xlfn.XLOOKUP(C1630,'Export Action'!$A$3:$A$1999,'Export Action'!$AO$3:$AO$1999)="Contrats de relance et de transition écologique (CRTE) rural"),"Oui","Non")</f>
        <v>Non</v>
      </c>
      <c r="S1630" s="73"/>
      <c r="T1630" s="74">
        <f t="shared" si="27"/>
        <v>79</v>
      </c>
      <c r="U1630" s="75"/>
      <c r="V1630" s="8" t="str" cm="1">
        <f t="array" ref="V1630">IF(SUMPRODUCT((Tableau13[NOM DE LA STRUCTURE]=Tableau13[[#This Row],[NOM DE LA STRUCTURE]])*Tableau13[MONTANT PROPOSE POUR L''ACTION])=0,"",SUMPRODUCT((Tableau13[NOM DE LA STRUCTURE]=Tableau13[[#This Row],[NOM DE LA STRUCTURE]])*Tableau13[MONTANT PROPOSE POUR L''ACTION]))</f>
        <v/>
      </c>
      <c r="W1630" s="79"/>
    </row>
    <row r="1631" spans="1:23" ht="33" hidden="1" customHeight="1" x14ac:dyDescent="0.25">
      <c r="A1631" s="13"/>
      <c r="B1631" s="84"/>
      <c r="C1631" s="1"/>
      <c r="D1631" s="36">
        <f>_xlfn.XLOOKUP(C1631,'Export Action'!$A$3:$A$1999,'Export Action'!$X$3:$X$1999)</f>
        <v>0</v>
      </c>
      <c r="E1631" s="1"/>
      <c r="F1631" s="1"/>
      <c r="G1631" s="68"/>
      <c r="H1631" s="71"/>
      <c r="I1631" s="71"/>
      <c r="J1631" s="1"/>
      <c r="K1631" s="1"/>
      <c r="L1631" s="1"/>
      <c r="M1631" s="5"/>
      <c r="N1631" s="5"/>
      <c r="O1631" s="5"/>
      <c r="P1631" s="31"/>
      <c r="Q1631" s="1"/>
      <c r="R1631" s="64" t="str">
        <f>IF(OR(_xlfn.XLOOKUP(C1631,'Export Action'!$A$3:$A$1999,'Export Action'!$AO$3:$AO$1999)="Communes ZRR./bassins de vie pop &gt; 50% ZRR",_xlfn.XLOOKUP(C1631,'Export Action'!$A$3:$A$1999,'Export Action'!$AO$3:$AO$1999)="Contrats de relance et de transition écologique (CRTE) rural"),"Oui","Non")</f>
        <v>Non</v>
      </c>
      <c r="S1631" s="73"/>
      <c r="T1631" s="74">
        <f t="shared" si="27"/>
        <v>79</v>
      </c>
      <c r="U1631" s="75"/>
      <c r="V1631" s="8" t="str" cm="1">
        <f t="array" ref="V1631">IF(SUMPRODUCT((Tableau13[NOM DE LA STRUCTURE]=Tableau13[[#This Row],[NOM DE LA STRUCTURE]])*Tableau13[MONTANT PROPOSE POUR L''ACTION])=0,"",SUMPRODUCT((Tableau13[NOM DE LA STRUCTURE]=Tableau13[[#This Row],[NOM DE LA STRUCTURE]])*Tableau13[MONTANT PROPOSE POUR L''ACTION]))</f>
        <v/>
      </c>
      <c r="W1631" s="79"/>
    </row>
    <row r="1632" spans="1:23" ht="33" hidden="1" customHeight="1" x14ac:dyDescent="0.25">
      <c r="A1632" s="13"/>
      <c r="B1632" s="84"/>
      <c r="C1632" s="1"/>
      <c r="D1632" s="36">
        <f>_xlfn.XLOOKUP(C1632,'Export Action'!$A$3:$A$1999,'Export Action'!$X$3:$X$1999)</f>
        <v>0</v>
      </c>
      <c r="E1632" s="1"/>
      <c r="F1632" s="1"/>
      <c r="G1632" s="68"/>
      <c r="H1632" s="71"/>
      <c r="I1632" s="71"/>
      <c r="J1632" s="1"/>
      <c r="K1632" s="1"/>
      <c r="L1632" s="1"/>
      <c r="M1632" s="5"/>
      <c r="N1632" s="5"/>
      <c r="O1632" s="5"/>
      <c r="P1632" s="31"/>
      <c r="Q1632" s="1"/>
      <c r="R1632" s="64" t="str">
        <f>IF(OR(_xlfn.XLOOKUP(C1632,'Export Action'!$A$3:$A$1999,'Export Action'!$AO$3:$AO$1999)="Communes ZRR./bassins de vie pop &gt; 50% ZRR",_xlfn.XLOOKUP(C1632,'Export Action'!$A$3:$A$1999,'Export Action'!$AO$3:$AO$1999)="Contrats de relance et de transition écologique (CRTE) rural"),"Oui","Non")</f>
        <v>Non</v>
      </c>
      <c r="S1632" s="73"/>
      <c r="T1632" s="74">
        <f t="shared" si="27"/>
        <v>79</v>
      </c>
      <c r="U1632" s="75"/>
      <c r="V1632" s="8" t="str" cm="1">
        <f t="array" ref="V1632">IF(SUMPRODUCT((Tableau13[NOM DE LA STRUCTURE]=Tableau13[[#This Row],[NOM DE LA STRUCTURE]])*Tableau13[MONTANT PROPOSE POUR L''ACTION])=0,"",SUMPRODUCT((Tableau13[NOM DE LA STRUCTURE]=Tableau13[[#This Row],[NOM DE LA STRUCTURE]])*Tableau13[MONTANT PROPOSE POUR L''ACTION]))</f>
        <v/>
      </c>
      <c r="W1632" s="79"/>
    </row>
    <row r="1633" spans="1:23" ht="33" hidden="1" customHeight="1" x14ac:dyDescent="0.25">
      <c r="A1633" s="13"/>
      <c r="B1633" s="84"/>
      <c r="C1633" s="1"/>
      <c r="D1633" s="36">
        <f>_xlfn.XLOOKUP(C1633,'Export Action'!$A$3:$A$1999,'Export Action'!$X$3:$X$1999)</f>
        <v>0</v>
      </c>
      <c r="E1633" s="1"/>
      <c r="F1633" s="1"/>
      <c r="G1633" s="68"/>
      <c r="H1633" s="71"/>
      <c r="I1633" s="71"/>
      <c r="J1633" s="1"/>
      <c r="K1633" s="1"/>
      <c r="L1633" s="1"/>
      <c r="M1633" s="5"/>
      <c r="N1633" s="5"/>
      <c r="O1633" s="5"/>
      <c r="P1633" s="31"/>
      <c r="Q1633" s="1"/>
      <c r="R1633" s="64" t="str">
        <f>IF(OR(_xlfn.XLOOKUP(C1633,'Export Action'!$A$3:$A$1999,'Export Action'!$AO$3:$AO$1999)="Communes ZRR./bassins de vie pop &gt; 50% ZRR",_xlfn.XLOOKUP(C1633,'Export Action'!$A$3:$A$1999,'Export Action'!$AO$3:$AO$1999)="Contrats de relance et de transition écologique (CRTE) rural"),"Oui","Non")</f>
        <v>Non</v>
      </c>
      <c r="S1633" s="73"/>
      <c r="T1633" s="74">
        <f t="shared" si="27"/>
        <v>79</v>
      </c>
      <c r="U1633" s="75"/>
      <c r="V1633" s="8" t="str" cm="1">
        <f t="array" ref="V1633">IF(SUMPRODUCT((Tableau13[NOM DE LA STRUCTURE]=Tableau13[[#This Row],[NOM DE LA STRUCTURE]])*Tableau13[MONTANT PROPOSE POUR L''ACTION])=0,"",SUMPRODUCT((Tableau13[NOM DE LA STRUCTURE]=Tableau13[[#This Row],[NOM DE LA STRUCTURE]])*Tableau13[MONTANT PROPOSE POUR L''ACTION]))</f>
        <v/>
      </c>
      <c r="W1633" s="79"/>
    </row>
    <row r="1634" spans="1:23" ht="33" hidden="1" customHeight="1" x14ac:dyDescent="0.25">
      <c r="A1634" s="13"/>
      <c r="B1634" s="84"/>
      <c r="C1634" s="1"/>
      <c r="D1634" s="36">
        <f>_xlfn.XLOOKUP(C1634,'Export Action'!$A$3:$A$1999,'Export Action'!$X$3:$X$1999)</f>
        <v>0</v>
      </c>
      <c r="E1634" s="1"/>
      <c r="F1634" s="1"/>
      <c r="G1634" s="68"/>
      <c r="H1634" s="71"/>
      <c r="I1634" s="71"/>
      <c r="J1634" s="1"/>
      <c r="K1634" s="1"/>
      <c r="L1634" s="1"/>
      <c r="M1634" s="5"/>
      <c r="N1634" s="5"/>
      <c r="O1634" s="5"/>
      <c r="P1634" s="31"/>
      <c r="Q1634" s="1"/>
      <c r="R1634" s="64" t="str">
        <f>IF(OR(_xlfn.XLOOKUP(C1634,'Export Action'!$A$3:$A$1999,'Export Action'!$AO$3:$AO$1999)="Communes ZRR./bassins de vie pop &gt; 50% ZRR",_xlfn.XLOOKUP(C1634,'Export Action'!$A$3:$A$1999,'Export Action'!$AO$3:$AO$1999)="Contrats de relance et de transition écologique (CRTE) rural"),"Oui","Non")</f>
        <v>Non</v>
      </c>
      <c r="S1634" s="73"/>
      <c r="T1634" s="74">
        <f t="shared" si="27"/>
        <v>79</v>
      </c>
      <c r="U1634" s="75"/>
      <c r="V1634" s="8" t="str" cm="1">
        <f t="array" ref="V1634">IF(SUMPRODUCT((Tableau13[NOM DE LA STRUCTURE]=Tableau13[[#This Row],[NOM DE LA STRUCTURE]])*Tableau13[MONTANT PROPOSE POUR L''ACTION])=0,"",SUMPRODUCT((Tableau13[NOM DE LA STRUCTURE]=Tableau13[[#This Row],[NOM DE LA STRUCTURE]])*Tableau13[MONTANT PROPOSE POUR L''ACTION]))</f>
        <v/>
      </c>
      <c r="W1634" s="79"/>
    </row>
    <row r="1635" spans="1:23" ht="33" hidden="1" customHeight="1" x14ac:dyDescent="0.25">
      <c r="A1635" s="13"/>
      <c r="B1635" s="84"/>
      <c r="C1635" s="1"/>
      <c r="D1635" s="36">
        <f>_xlfn.XLOOKUP(C1635,'Export Action'!$A$3:$A$1999,'Export Action'!$X$3:$X$1999)</f>
        <v>0</v>
      </c>
      <c r="E1635" s="1"/>
      <c r="F1635" s="1"/>
      <c r="G1635" s="68"/>
      <c r="H1635" s="71"/>
      <c r="I1635" s="71"/>
      <c r="J1635" s="1"/>
      <c r="K1635" s="1"/>
      <c r="L1635" s="1"/>
      <c r="M1635" s="5"/>
      <c r="N1635" s="5"/>
      <c r="O1635" s="5"/>
      <c r="P1635" s="31"/>
      <c r="Q1635" s="1"/>
      <c r="R1635" s="64" t="str">
        <f>IF(OR(_xlfn.XLOOKUP(C1635,'Export Action'!$A$3:$A$1999,'Export Action'!$AO$3:$AO$1999)="Communes ZRR./bassins de vie pop &gt; 50% ZRR",_xlfn.XLOOKUP(C1635,'Export Action'!$A$3:$A$1999,'Export Action'!$AO$3:$AO$1999)="Contrats de relance et de transition écologique (CRTE) rural"),"Oui","Non")</f>
        <v>Non</v>
      </c>
      <c r="S1635" s="73"/>
      <c r="T1635" s="74">
        <f t="shared" si="27"/>
        <v>79</v>
      </c>
      <c r="U1635" s="75"/>
      <c r="V1635" s="8" t="str" cm="1">
        <f t="array" ref="V1635">IF(SUMPRODUCT((Tableau13[NOM DE LA STRUCTURE]=Tableau13[[#This Row],[NOM DE LA STRUCTURE]])*Tableau13[MONTANT PROPOSE POUR L''ACTION])=0,"",SUMPRODUCT((Tableau13[NOM DE LA STRUCTURE]=Tableau13[[#This Row],[NOM DE LA STRUCTURE]])*Tableau13[MONTANT PROPOSE POUR L''ACTION]))</f>
        <v/>
      </c>
      <c r="W1635" s="79"/>
    </row>
    <row r="1636" spans="1:23" ht="33" hidden="1" customHeight="1" x14ac:dyDescent="0.25">
      <c r="A1636" s="13"/>
      <c r="B1636" s="84"/>
      <c r="C1636" s="1"/>
      <c r="D1636" s="36">
        <f>_xlfn.XLOOKUP(C1636,'Export Action'!$A$3:$A$1999,'Export Action'!$X$3:$X$1999)</f>
        <v>0</v>
      </c>
      <c r="E1636" s="1"/>
      <c r="F1636" s="1"/>
      <c r="G1636" s="68"/>
      <c r="H1636" s="71"/>
      <c r="I1636" s="71"/>
      <c r="J1636" s="1"/>
      <c r="K1636" s="1"/>
      <c r="L1636" s="1"/>
      <c r="M1636" s="5"/>
      <c r="N1636" s="5"/>
      <c r="O1636" s="5"/>
      <c r="P1636" s="31"/>
      <c r="Q1636" s="1"/>
      <c r="R1636" s="64" t="str">
        <f>IF(OR(_xlfn.XLOOKUP(C1636,'Export Action'!$A$3:$A$1999,'Export Action'!$AO$3:$AO$1999)="Communes ZRR./bassins de vie pop &gt; 50% ZRR",_xlfn.XLOOKUP(C1636,'Export Action'!$A$3:$A$1999,'Export Action'!$AO$3:$AO$1999)="Contrats de relance et de transition écologique (CRTE) rural"),"Oui","Non")</f>
        <v>Non</v>
      </c>
      <c r="S1636" s="73"/>
      <c r="T1636" s="74">
        <f t="shared" si="27"/>
        <v>79</v>
      </c>
      <c r="U1636" s="75"/>
      <c r="V1636" s="8" t="str" cm="1">
        <f t="array" ref="V1636">IF(SUMPRODUCT((Tableau13[NOM DE LA STRUCTURE]=Tableau13[[#This Row],[NOM DE LA STRUCTURE]])*Tableau13[MONTANT PROPOSE POUR L''ACTION])=0,"",SUMPRODUCT((Tableau13[NOM DE LA STRUCTURE]=Tableau13[[#This Row],[NOM DE LA STRUCTURE]])*Tableau13[MONTANT PROPOSE POUR L''ACTION]))</f>
        <v/>
      </c>
      <c r="W1636" s="79"/>
    </row>
    <row r="1637" spans="1:23" ht="33" hidden="1" customHeight="1" x14ac:dyDescent="0.25">
      <c r="A1637" s="13"/>
      <c r="B1637" s="84"/>
      <c r="C1637" s="1"/>
      <c r="D1637" s="36">
        <f>_xlfn.XLOOKUP(C1637,'Export Action'!$A$3:$A$1999,'Export Action'!$X$3:$X$1999)</f>
        <v>0</v>
      </c>
      <c r="E1637" s="1"/>
      <c r="F1637" s="1"/>
      <c r="G1637" s="68"/>
      <c r="H1637" s="71"/>
      <c r="I1637" s="71"/>
      <c r="J1637" s="1"/>
      <c r="K1637" s="1"/>
      <c r="L1637" s="1"/>
      <c r="M1637" s="5"/>
      <c r="N1637" s="5"/>
      <c r="O1637" s="5"/>
      <c r="P1637" s="31"/>
      <c r="Q1637" s="1"/>
      <c r="R1637" s="64" t="str">
        <f>IF(OR(_xlfn.XLOOKUP(C1637,'Export Action'!$A$3:$A$1999,'Export Action'!$AO$3:$AO$1999)="Communes ZRR./bassins de vie pop &gt; 50% ZRR",_xlfn.XLOOKUP(C1637,'Export Action'!$A$3:$A$1999,'Export Action'!$AO$3:$AO$1999)="Contrats de relance et de transition écologique (CRTE) rural"),"Oui","Non")</f>
        <v>Non</v>
      </c>
      <c r="S1637" s="73"/>
      <c r="T1637" s="74">
        <f t="shared" si="27"/>
        <v>79</v>
      </c>
      <c r="U1637" s="75"/>
      <c r="V1637" s="8" t="str" cm="1">
        <f t="array" ref="V1637">IF(SUMPRODUCT((Tableau13[NOM DE LA STRUCTURE]=Tableau13[[#This Row],[NOM DE LA STRUCTURE]])*Tableau13[MONTANT PROPOSE POUR L''ACTION])=0,"",SUMPRODUCT((Tableau13[NOM DE LA STRUCTURE]=Tableau13[[#This Row],[NOM DE LA STRUCTURE]])*Tableau13[MONTANT PROPOSE POUR L''ACTION]))</f>
        <v/>
      </c>
      <c r="W1637" s="79"/>
    </row>
    <row r="1638" spans="1:23" ht="33" hidden="1" customHeight="1" x14ac:dyDescent="0.25">
      <c r="A1638" s="13"/>
      <c r="B1638" s="84"/>
      <c r="C1638" s="1"/>
      <c r="D1638" s="36">
        <f>_xlfn.XLOOKUP(C1638,'Export Action'!$A$3:$A$1999,'Export Action'!$X$3:$X$1999)</f>
        <v>0</v>
      </c>
      <c r="E1638" s="1"/>
      <c r="F1638" s="1"/>
      <c r="G1638" s="68"/>
      <c r="H1638" s="71"/>
      <c r="I1638" s="71"/>
      <c r="J1638" s="1"/>
      <c r="K1638" s="1"/>
      <c r="L1638" s="1"/>
      <c r="M1638" s="5"/>
      <c r="N1638" s="5"/>
      <c r="O1638" s="5"/>
      <c r="P1638" s="31"/>
      <c r="Q1638" s="1"/>
      <c r="R1638" s="64" t="str">
        <f>IF(OR(_xlfn.XLOOKUP(C1638,'Export Action'!$A$3:$A$1999,'Export Action'!$AO$3:$AO$1999)="Communes ZRR./bassins de vie pop &gt; 50% ZRR",_xlfn.XLOOKUP(C1638,'Export Action'!$A$3:$A$1999,'Export Action'!$AO$3:$AO$1999)="Contrats de relance et de transition écologique (CRTE) rural"),"Oui","Non")</f>
        <v>Non</v>
      </c>
      <c r="S1638" s="73"/>
      <c r="T1638" s="74">
        <f t="shared" si="27"/>
        <v>79</v>
      </c>
      <c r="U1638" s="75"/>
      <c r="V1638" s="8" t="str" cm="1">
        <f t="array" ref="V1638">IF(SUMPRODUCT((Tableau13[NOM DE LA STRUCTURE]=Tableau13[[#This Row],[NOM DE LA STRUCTURE]])*Tableau13[MONTANT PROPOSE POUR L''ACTION])=0,"",SUMPRODUCT((Tableau13[NOM DE LA STRUCTURE]=Tableau13[[#This Row],[NOM DE LA STRUCTURE]])*Tableau13[MONTANT PROPOSE POUR L''ACTION]))</f>
        <v/>
      </c>
      <c r="W1638" s="79"/>
    </row>
    <row r="1639" spans="1:23" ht="33" hidden="1" customHeight="1" x14ac:dyDescent="0.25">
      <c r="A1639" s="13"/>
      <c r="B1639" s="84"/>
      <c r="C1639" s="1"/>
      <c r="D1639" s="36">
        <f>_xlfn.XLOOKUP(C1639,'Export Action'!$A$3:$A$1999,'Export Action'!$X$3:$X$1999)</f>
        <v>0</v>
      </c>
      <c r="E1639" s="1"/>
      <c r="F1639" s="1"/>
      <c r="G1639" s="68"/>
      <c r="H1639" s="71"/>
      <c r="I1639" s="71"/>
      <c r="J1639" s="1"/>
      <c r="K1639" s="1"/>
      <c r="L1639" s="1"/>
      <c r="M1639" s="5"/>
      <c r="N1639" s="5"/>
      <c r="O1639" s="5"/>
      <c r="P1639" s="31"/>
      <c r="Q1639" s="1"/>
      <c r="R1639" s="64" t="str">
        <f>IF(OR(_xlfn.XLOOKUP(C1639,'Export Action'!$A$3:$A$1999,'Export Action'!$AO$3:$AO$1999)="Communes ZRR./bassins de vie pop &gt; 50% ZRR",_xlfn.XLOOKUP(C1639,'Export Action'!$A$3:$A$1999,'Export Action'!$AO$3:$AO$1999)="Contrats de relance et de transition écologique (CRTE) rural"),"Oui","Non")</f>
        <v>Non</v>
      </c>
      <c r="S1639" s="73"/>
      <c r="T1639" s="74">
        <f t="shared" si="27"/>
        <v>79</v>
      </c>
      <c r="U1639" s="75"/>
      <c r="V1639" s="8" t="str" cm="1">
        <f t="array" ref="V1639">IF(SUMPRODUCT((Tableau13[NOM DE LA STRUCTURE]=Tableau13[[#This Row],[NOM DE LA STRUCTURE]])*Tableau13[MONTANT PROPOSE POUR L''ACTION])=0,"",SUMPRODUCT((Tableau13[NOM DE LA STRUCTURE]=Tableau13[[#This Row],[NOM DE LA STRUCTURE]])*Tableau13[MONTANT PROPOSE POUR L''ACTION]))</f>
        <v/>
      </c>
      <c r="W1639" s="79"/>
    </row>
    <row r="1640" spans="1:23" ht="33" hidden="1" customHeight="1" x14ac:dyDescent="0.25">
      <c r="A1640" s="13"/>
      <c r="B1640" s="84"/>
      <c r="C1640" s="1"/>
      <c r="D1640" s="36">
        <f>_xlfn.XLOOKUP(C1640,'Export Action'!$A$3:$A$1999,'Export Action'!$X$3:$X$1999)</f>
        <v>0</v>
      </c>
      <c r="E1640" s="1"/>
      <c r="F1640" s="1"/>
      <c r="G1640" s="68"/>
      <c r="H1640" s="71"/>
      <c r="I1640" s="71"/>
      <c r="J1640" s="1"/>
      <c r="K1640" s="1"/>
      <c r="L1640" s="1"/>
      <c r="M1640" s="5"/>
      <c r="N1640" s="5"/>
      <c r="O1640" s="5"/>
      <c r="P1640" s="31"/>
      <c r="Q1640" s="1"/>
      <c r="R1640" s="64" t="str">
        <f>IF(OR(_xlfn.XLOOKUP(C1640,'Export Action'!$A$3:$A$1999,'Export Action'!$AO$3:$AO$1999)="Communes ZRR./bassins de vie pop &gt; 50% ZRR",_xlfn.XLOOKUP(C1640,'Export Action'!$A$3:$A$1999,'Export Action'!$AO$3:$AO$1999)="Contrats de relance et de transition écologique (CRTE) rural"),"Oui","Non")</f>
        <v>Non</v>
      </c>
      <c r="S1640" s="73"/>
      <c r="T1640" s="74">
        <f t="shared" si="27"/>
        <v>79</v>
      </c>
      <c r="U1640" s="75"/>
      <c r="V1640" s="8" t="str" cm="1">
        <f t="array" ref="V1640">IF(SUMPRODUCT((Tableau13[NOM DE LA STRUCTURE]=Tableau13[[#This Row],[NOM DE LA STRUCTURE]])*Tableau13[MONTANT PROPOSE POUR L''ACTION])=0,"",SUMPRODUCT((Tableau13[NOM DE LA STRUCTURE]=Tableau13[[#This Row],[NOM DE LA STRUCTURE]])*Tableau13[MONTANT PROPOSE POUR L''ACTION]))</f>
        <v/>
      </c>
      <c r="W1640" s="79"/>
    </row>
    <row r="1641" spans="1:23" ht="33" hidden="1" customHeight="1" x14ac:dyDescent="0.25">
      <c r="A1641" s="13"/>
      <c r="B1641" s="84"/>
      <c r="C1641" s="1"/>
      <c r="D1641" s="36">
        <f>_xlfn.XLOOKUP(C1641,'Export Action'!$A$3:$A$1999,'Export Action'!$X$3:$X$1999)</f>
        <v>0</v>
      </c>
      <c r="E1641" s="1"/>
      <c r="F1641" s="1"/>
      <c r="G1641" s="68"/>
      <c r="H1641" s="71"/>
      <c r="I1641" s="71"/>
      <c r="J1641" s="1"/>
      <c r="K1641" s="1"/>
      <c r="L1641" s="1"/>
      <c r="M1641" s="5"/>
      <c r="N1641" s="5"/>
      <c r="O1641" s="5"/>
      <c r="P1641" s="31"/>
      <c r="Q1641" s="1"/>
      <c r="R1641" s="64" t="str">
        <f>IF(OR(_xlfn.XLOOKUP(C1641,'Export Action'!$A$3:$A$1999,'Export Action'!$AO$3:$AO$1999)="Communes ZRR./bassins de vie pop &gt; 50% ZRR",_xlfn.XLOOKUP(C1641,'Export Action'!$A$3:$A$1999,'Export Action'!$AO$3:$AO$1999)="Contrats de relance et de transition écologique (CRTE) rural"),"Oui","Non")</f>
        <v>Non</v>
      </c>
      <c r="S1641" s="73"/>
      <c r="T1641" s="74">
        <f t="shared" si="27"/>
        <v>79</v>
      </c>
      <c r="U1641" s="75"/>
      <c r="V1641" s="8" t="str" cm="1">
        <f t="array" ref="V1641">IF(SUMPRODUCT((Tableau13[NOM DE LA STRUCTURE]=Tableau13[[#This Row],[NOM DE LA STRUCTURE]])*Tableau13[MONTANT PROPOSE POUR L''ACTION])=0,"",SUMPRODUCT((Tableau13[NOM DE LA STRUCTURE]=Tableau13[[#This Row],[NOM DE LA STRUCTURE]])*Tableau13[MONTANT PROPOSE POUR L''ACTION]))</f>
        <v/>
      </c>
      <c r="W1641" s="79"/>
    </row>
    <row r="1642" spans="1:23" ht="33" hidden="1" customHeight="1" x14ac:dyDescent="0.25">
      <c r="A1642" s="13"/>
      <c r="B1642" s="84"/>
      <c r="C1642" s="1"/>
      <c r="D1642" s="36">
        <f>_xlfn.XLOOKUP(C1642,'Export Action'!$A$3:$A$1999,'Export Action'!$X$3:$X$1999)</f>
        <v>0</v>
      </c>
      <c r="E1642" s="1"/>
      <c r="F1642" s="1"/>
      <c r="G1642" s="68"/>
      <c r="H1642" s="71"/>
      <c r="I1642" s="71"/>
      <c r="J1642" s="1"/>
      <c r="K1642" s="1"/>
      <c r="L1642" s="1"/>
      <c r="M1642" s="5"/>
      <c r="N1642" s="5"/>
      <c r="O1642" s="5"/>
      <c r="P1642" s="31"/>
      <c r="Q1642" s="1"/>
      <c r="R1642" s="64" t="str">
        <f>IF(OR(_xlfn.XLOOKUP(C1642,'Export Action'!$A$3:$A$1999,'Export Action'!$AO$3:$AO$1999)="Communes ZRR./bassins de vie pop &gt; 50% ZRR",_xlfn.XLOOKUP(C1642,'Export Action'!$A$3:$A$1999,'Export Action'!$AO$3:$AO$1999)="Contrats de relance et de transition écologique (CRTE) rural"),"Oui","Non")</f>
        <v>Non</v>
      </c>
      <c r="S1642" s="73"/>
      <c r="T1642" s="74">
        <f t="shared" si="27"/>
        <v>79</v>
      </c>
      <c r="U1642" s="75"/>
      <c r="V1642" s="8" t="str" cm="1">
        <f t="array" ref="V1642">IF(SUMPRODUCT((Tableau13[NOM DE LA STRUCTURE]=Tableau13[[#This Row],[NOM DE LA STRUCTURE]])*Tableau13[MONTANT PROPOSE POUR L''ACTION])=0,"",SUMPRODUCT((Tableau13[NOM DE LA STRUCTURE]=Tableau13[[#This Row],[NOM DE LA STRUCTURE]])*Tableau13[MONTANT PROPOSE POUR L''ACTION]))</f>
        <v/>
      </c>
      <c r="W1642" s="79"/>
    </row>
    <row r="1643" spans="1:23" ht="33" hidden="1" customHeight="1" x14ac:dyDescent="0.25">
      <c r="A1643" s="13"/>
      <c r="B1643" s="84"/>
      <c r="C1643" s="1"/>
      <c r="D1643" s="36">
        <f>_xlfn.XLOOKUP(C1643,'Export Action'!$A$3:$A$1999,'Export Action'!$X$3:$X$1999)</f>
        <v>0</v>
      </c>
      <c r="E1643" s="1"/>
      <c r="F1643" s="1"/>
      <c r="G1643" s="68"/>
      <c r="H1643" s="71"/>
      <c r="I1643" s="71"/>
      <c r="J1643" s="1"/>
      <c r="K1643" s="1"/>
      <c r="L1643" s="1"/>
      <c r="M1643" s="5"/>
      <c r="N1643" s="5"/>
      <c r="O1643" s="5"/>
      <c r="P1643" s="31"/>
      <c r="Q1643" s="1"/>
      <c r="R1643" s="64" t="str">
        <f>IF(OR(_xlfn.XLOOKUP(C1643,'Export Action'!$A$3:$A$1999,'Export Action'!$AO$3:$AO$1999)="Communes ZRR./bassins de vie pop &gt; 50% ZRR",_xlfn.XLOOKUP(C1643,'Export Action'!$A$3:$A$1999,'Export Action'!$AO$3:$AO$1999)="Contrats de relance et de transition écologique (CRTE) rural"),"Oui","Non")</f>
        <v>Non</v>
      </c>
      <c r="S1643" s="73"/>
      <c r="T1643" s="74">
        <f t="shared" si="27"/>
        <v>79</v>
      </c>
      <c r="U1643" s="75"/>
      <c r="V1643" s="8" t="str" cm="1">
        <f t="array" ref="V1643">IF(SUMPRODUCT((Tableau13[NOM DE LA STRUCTURE]=Tableau13[[#This Row],[NOM DE LA STRUCTURE]])*Tableau13[MONTANT PROPOSE POUR L''ACTION])=0,"",SUMPRODUCT((Tableau13[NOM DE LA STRUCTURE]=Tableau13[[#This Row],[NOM DE LA STRUCTURE]])*Tableau13[MONTANT PROPOSE POUR L''ACTION]))</f>
        <v/>
      </c>
      <c r="W1643" s="79"/>
    </row>
    <row r="1644" spans="1:23" ht="33" hidden="1" customHeight="1" x14ac:dyDescent="0.25">
      <c r="A1644" s="13"/>
      <c r="B1644" s="84"/>
      <c r="C1644" s="1"/>
      <c r="D1644" s="36">
        <f>_xlfn.XLOOKUP(C1644,'Export Action'!$A$3:$A$1999,'Export Action'!$X$3:$X$1999)</f>
        <v>0</v>
      </c>
      <c r="E1644" s="1"/>
      <c r="F1644" s="1"/>
      <c r="G1644" s="68"/>
      <c r="H1644" s="71"/>
      <c r="I1644" s="71"/>
      <c r="J1644" s="1"/>
      <c r="K1644" s="1"/>
      <c r="L1644" s="1"/>
      <c r="M1644" s="5"/>
      <c r="N1644" s="5"/>
      <c r="O1644" s="5"/>
      <c r="P1644" s="31"/>
      <c r="Q1644" s="1"/>
      <c r="R1644" s="64" t="str">
        <f>IF(OR(_xlfn.XLOOKUP(C1644,'Export Action'!$A$3:$A$1999,'Export Action'!$AO$3:$AO$1999)="Communes ZRR./bassins de vie pop &gt; 50% ZRR",_xlfn.XLOOKUP(C1644,'Export Action'!$A$3:$A$1999,'Export Action'!$AO$3:$AO$1999)="Contrats de relance et de transition écologique (CRTE) rural"),"Oui","Non")</f>
        <v>Non</v>
      </c>
      <c r="S1644" s="73"/>
      <c r="T1644" s="74">
        <f t="shared" si="27"/>
        <v>79</v>
      </c>
      <c r="U1644" s="75"/>
      <c r="V1644" s="8" t="str" cm="1">
        <f t="array" ref="V1644">IF(SUMPRODUCT((Tableau13[NOM DE LA STRUCTURE]=Tableau13[[#This Row],[NOM DE LA STRUCTURE]])*Tableau13[MONTANT PROPOSE POUR L''ACTION])=0,"",SUMPRODUCT((Tableau13[NOM DE LA STRUCTURE]=Tableau13[[#This Row],[NOM DE LA STRUCTURE]])*Tableau13[MONTANT PROPOSE POUR L''ACTION]))</f>
        <v/>
      </c>
      <c r="W1644" s="79"/>
    </row>
    <row r="1645" spans="1:23" ht="33" hidden="1" customHeight="1" x14ac:dyDescent="0.25">
      <c r="A1645" s="20"/>
      <c r="B1645" s="85"/>
      <c r="C1645" s="21"/>
      <c r="D1645" s="37">
        <f>_xlfn.XLOOKUP(C1645,'Export Action'!$A$3:$A$1999,'Export Action'!$X$3:$X$1999)</f>
        <v>0</v>
      </c>
      <c r="E1645" s="21"/>
      <c r="F1645" s="21"/>
      <c r="G1645" s="69"/>
      <c r="H1645" s="72"/>
      <c r="I1645" s="72"/>
      <c r="J1645" s="21"/>
      <c r="K1645" s="21"/>
      <c r="L1645" s="21"/>
      <c r="M1645" s="22"/>
      <c r="N1645" s="22"/>
      <c r="O1645" s="22"/>
      <c r="P1645" s="32"/>
      <c r="Q1645" s="21"/>
      <c r="R1645" s="65" t="str">
        <f>IF(OR(_xlfn.XLOOKUP(C1645,'Export Action'!$A$3:$A$1999,'Export Action'!$AO$3:$AO$1999)="Communes ZRR./bassins de vie pop &gt; 50% ZRR",_xlfn.XLOOKUP(C1645,'Export Action'!$A$3:$A$1999,'Export Action'!$AO$3:$AO$1999)="Contrats de relance et de transition écologique (CRTE) rural"),"Oui","Non")</f>
        <v>Non</v>
      </c>
      <c r="S1645" s="76"/>
      <c r="T1645" s="77">
        <f t="shared" si="27"/>
        <v>79</v>
      </c>
      <c r="U1645" s="78"/>
      <c r="V1645" s="8" t="str" cm="1">
        <f t="array" ref="V1645">IF(SUMPRODUCT((Tableau13[NOM DE LA STRUCTURE]=Tableau13[[#This Row],[NOM DE LA STRUCTURE]])*Tableau13[MONTANT PROPOSE POUR L''ACTION])=0,"",SUMPRODUCT((Tableau13[NOM DE LA STRUCTURE]=Tableau13[[#This Row],[NOM DE LA STRUCTURE]])*Tableau13[MONTANT PROPOSE POUR L''ACTION]))</f>
        <v/>
      </c>
      <c r="W1645" s="79"/>
    </row>
  </sheetData>
  <sheetProtection algorithmName="SHA-512" hashValue="TDNvAY5OGea9Gt9q8TK3CL5RQMkfPXnQrI2v9m9HEN+AY/f8ID5i3vJVteeRdGC9tml2F/hCQivUB3pQvpW0fw==" saltValue="tz+JRMpZYYtkqFuR+95yjA==" spinCount="100000" sheet="1" objects="1" scenarios="1"/>
  <autoFilter ref="V3:W3" xr:uid="{153A9187-A41C-4684-8FF2-4A5C567DCB5A}"/>
  <phoneticPr fontId="14" type="noConversion"/>
  <conditionalFormatting sqref="A4:Q4 A5:T11 A12:R13 A14:T1645 S4:T4 T12:T13">
    <cfRule type="expression" dxfId="44" priority="32">
      <formula>AND(LEN($A4)&gt;0,MOD($T4,2)=0)</formula>
    </cfRule>
  </conditionalFormatting>
  <conditionalFormatting sqref="B4:W76 B77:T79 V79:W79 V77:V78 B96:W409 B92:T95 V92:V95 B80:W91">
    <cfRule type="expression" dxfId="43" priority="5">
      <formula>$F4="Animations vacances Olympiques et Paralympiques"</formula>
    </cfRule>
  </conditionalFormatting>
  <conditionalFormatting sqref="C2">
    <cfRule type="cellIs" dxfId="42" priority="7" operator="notEqual">
      <formula>$C$1</formula>
    </cfRule>
    <cfRule type="cellIs" dxfId="41" priority="8" operator="equal">
      <formula>$C$1</formula>
    </cfRule>
  </conditionalFormatting>
  <conditionalFormatting sqref="R4">
    <cfRule type="expression" dxfId="40" priority="6">
      <formula>AND(LEN($A4)&gt;0,MOD($T4,2)=0)</formula>
    </cfRule>
  </conditionalFormatting>
  <conditionalFormatting sqref="S12">
    <cfRule type="expression" dxfId="39" priority="42">
      <formula>AND(LEN($A13)&gt;0,MOD($T13,2)=0)</formula>
    </cfRule>
  </conditionalFormatting>
  <conditionalFormatting sqref="V2">
    <cfRule type="cellIs" dxfId="38" priority="30" operator="greaterThan">
      <formula>$V$1</formula>
    </cfRule>
    <cfRule type="cellIs" dxfId="37" priority="31" operator="lessThanOrEqual">
      <formula>$V$1</formula>
    </cfRule>
  </conditionalFormatting>
  <conditionalFormatting sqref="U77:U79">
    <cfRule type="expression" dxfId="36" priority="4">
      <formula>$F77="Animations vacances Olympiques et Paralympiques"</formula>
    </cfRule>
  </conditionalFormatting>
  <conditionalFormatting sqref="W77:W78">
    <cfRule type="expression" dxfId="35" priority="3">
      <formula>$F77="Animations vacances Olympiques et Paralympiques"</formula>
    </cfRule>
  </conditionalFormatting>
  <conditionalFormatting sqref="U92:U95">
    <cfRule type="expression" dxfId="34" priority="2">
      <formula>$F92="Animations vacances Olympiques et Paralympiques"</formula>
    </cfRule>
  </conditionalFormatting>
  <conditionalFormatting sqref="W92:W95">
    <cfRule type="expression" dxfId="33" priority="1">
      <formula>$F92="Animations vacances Olympiques et Paralympiques"</formula>
    </cfRule>
  </conditionalFormatting>
  <dataValidations count="3">
    <dataValidation type="list" allowBlank="1" showInputMessage="1" showErrorMessage="1" sqref="H4:I1645" xr:uid="{01D5D11B-DDEB-481A-A17B-C03CC86E5C1A}">
      <formula1>GAAP</formula1>
    </dataValidation>
    <dataValidation type="list" allowBlank="1" showInputMessage="1" showErrorMessage="1" sqref="G4:G1645" xr:uid="{CAE3F543-7FE2-4989-9F4A-EE96BF24D738}">
      <formula1>Complétude</formula1>
    </dataValidation>
    <dataValidation type="list" allowBlank="1" showInputMessage="1" showErrorMessage="1" sqref="S4:S12 S14:S1645" xr:uid="{94925966-F3C6-424A-8FEC-F76F2FF30712}">
      <formula1>Notation</formula1>
    </dataValidation>
  </dataValidation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3" operator="containsText" id="{7AF97E10-CE2A-4135-8C1C-83BEF70999C4}">
            <xm:f>NOT(ISERROR(SEARCH('F(X)'!$A$2,G4)))</xm:f>
            <xm:f>'F(X)'!$A$2</xm:f>
            <x14:dxf>
              <fill>
                <patternFill>
                  <bgColor rgb="FFFF9999"/>
                </patternFill>
              </fill>
            </x14:dxf>
          </x14:cfRule>
          <x14:cfRule type="containsText" priority="24" operator="containsText" id="{F9FCFF71-F8D0-4734-A857-6B4F7EAD451B}">
            <xm:f>NOT(ISERROR(SEARCH('F(X)'!$A$1,G4)))</xm:f>
            <xm:f>'F(X)'!$A$1</xm:f>
            <x14:dxf>
              <fill>
                <patternFill>
                  <bgColor rgb="FF75FFA0"/>
                </patternFill>
              </fill>
            </x14:dxf>
          </x14:cfRule>
          <xm:sqref>G4:G1645</xm:sqref>
        </x14:conditionalFormatting>
        <x14:conditionalFormatting xmlns:xm="http://schemas.microsoft.com/office/excel/2006/main">
          <x14:cfRule type="containsText" priority="15" operator="containsText" id="{A26C6B88-DD61-4488-BA17-0A275DA3A01E}">
            <xm:f>NOT(ISERROR(SEARCH('F(X)'!$C$2,H4)))</xm:f>
            <xm:f>'F(X)'!$C$2</xm:f>
            <x14:dxf>
              <fill>
                <patternFill>
                  <bgColor rgb="FFFF9999"/>
                </patternFill>
              </fill>
            </x14:dxf>
          </x14:cfRule>
          <x14:cfRule type="containsText" priority="16" operator="containsText" id="{40B5FC14-D256-4FCD-987A-00ADFCA5C725}">
            <xm:f>NOT(ISERROR(SEARCH('F(X)'!$C$1,H4)))</xm:f>
            <xm:f>'F(X)'!$C$1</xm:f>
            <x14:dxf>
              <fill>
                <patternFill>
                  <bgColor rgb="FF66FF99"/>
                </patternFill>
              </fill>
            </x14:dxf>
          </x14:cfRule>
          <xm:sqref>H4:J1645</xm:sqref>
        </x14:conditionalFormatting>
        <x14:conditionalFormatting xmlns:xm="http://schemas.microsoft.com/office/excel/2006/main">
          <x14:cfRule type="containsText" priority="19" operator="containsText" id="{7454CC89-1A90-4EAE-B589-8097BB87325B}">
            <xm:f>NOT(ISERROR(SEARCH('F(X)'!$E$4,S4)))</xm:f>
            <xm:f>'F(X)'!$E$4</xm:f>
            <x14:dxf>
              <fill>
                <patternFill>
                  <bgColor rgb="FF99FF99"/>
                </patternFill>
              </fill>
            </x14:dxf>
          </x14:cfRule>
          <x14:cfRule type="containsText" priority="20" operator="containsText" id="{336C5CE2-7F34-4EC5-A368-3A944F806081}">
            <xm:f>NOT(ISERROR(SEARCH('F(X)'!$E$3,S4)))</xm:f>
            <xm:f>'F(X)'!$E$3</xm:f>
            <x14:dxf>
              <fill>
                <patternFill>
                  <bgColor rgb="FFD8FF99"/>
                </patternFill>
              </fill>
            </x14:dxf>
          </x14:cfRule>
          <x14:cfRule type="containsText" priority="21" operator="containsText" id="{11BF73C0-BE82-4B41-8531-DF7181830339}">
            <xm:f>NOT(ISERROR(SEARCH('F(X)'!$E$2,S4)))</xm:f>
            <xm:f>'F(X)'!$E$2</xm:f>
            <x14:dxf>
              <fill>
                <patternFill>
                  <bgColor rgb="FFFFD48F"/>
                </patternFill>
              </fill>
            </x14:dxf>
          </x14:cfRule>
          <x14:cfRule type="containsText" priority="22" operator="containsText" id="{77525BF5-BBDD-497C-95E3-EFD2864C9403}">
            <xm:f>NOT(ISERROR(SEARCH('F(X)'!$E$1,S4)))</xm:f>
            <xm:f>'F(X)'!$E$1</xm:f>
            <x14:dxf>
              <fill>
                <patternFill>
                  <bgColor rgb="FFFF7C80"/>
                </patternFill>
              </fill>
            </x14:dxf>
          </x14:cfRule>
          <xm:sqref>S4:S12 S14:S1645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4919-2E6F-4CCB-A2E3-0C04895FF762}">
  <sheetPr filterMode="1"/>
  <dimension ref="A1:BB1396"/>
  <sheetViews>
    <sheetView zoomScale="87" workbookViewId="0">
      <pane xSplit="1" ySplit="2" topLeftCell="V108" activePane="bottomRight" state="frozen"/>
      <selection pane="topRight" activeCell="B1" sqref="B1"/>
      <selection pane="bottomLeft" activeCell="A3" sqref="A3"/>
      <selection pane="bottomRight" activeCell="AB210" sqref="AB210"/>
    </sheetView>
  </sheetViews>
  <sheetFormatPr baseColWidth="10" defaultRowHeight="15" x14ac:dyDescent="0.2"/>
  <cols>
    <col min="1" max="14" width="13.5" customWidth="1"/>
    <col min="15" max="15" width="12" customWidth="1"/>
    <col min="16" max="22" width="13.5" customWidth="1"/>
    <col min="23" max="23" width="13" customWidth="1"/>
    <col min="24" max="54" width="13.5" customWidth="1"/>
    <col min="55" max="256" width="8.83203125" customWidth="1"/>
    <col min="257" max="270" width="13.5" customWidth="1"/>
    <col min="271" max="271" width="12" customWidth="1"/>
    <col min="272" max="278" width="13.5" customWidth="1"/>
    <col min="279" max="279" width="13" customWidth="1"/>
    <col min="280" max="310" width="13.5" customWidth="1"/>
    <col min="311" max="512" width="8.83203125" customWidth="1"/>
    <col min="513" max="526" width="13.5" customWidth="1"/>
    <col min="527" max="527" width="12" customWidth="1"/>
    <col min="528" max="534" width="13.5" customWidth="1"/>
    <col min="535" max="535" width="13" customWidth="1"/>
    <col min="536" max="566" width="13.5" customWidth="1"/>
    <col min="567" max="768" width="8.83203125" customWidth="1"/>
    <col min="769" max="782" width="13.5" customWidth="1"/>
    <col min="783" max="783" width="12" customWidth="1"/>
    <col min="784" max="790" width="13.5" customWidth="1"/>
    <col min="791" max="791" width="13" customWidth="1"/>
    <col min="792" max="822" width="13.5" customWidth="1"/>
    <col min="823" max="1024" width="8.83203125" customWidth="1"/>
    <col min="1025" max="1038" width="13.5" customWidth="1"/>
    <col min="1039" max="1039" width="12" customWidth="1"/>
    <col min="1040" max="1046" width="13.5" customWidth="1"/>
    <col min="1047" max="1047" width="13" customWidth="1"/>
    <col min="1048" max="1078" width="13.5" customWidth="1"/>
    <col min="1079" max="1280" width="8.83203125" customWidth="1"/>
    <col min="1281" max="1294" width="13.5" customWidth="1"/>
    <col min="1295" max="1295" width="12" customWidth="1"/>
    <col min="1296" max="1302" width="13.5" customWidth="1"/>
    <col min="1303" max="1303" width="13" customWidth="1"/>
    <col min="1304" max="1334" width="13.5" customWidth="1"/>
    <col min="1335" max="1536" width="8.83203125" customWidth="1"/>
    <col min="1537" max="1550" width="13.5" customWidth="1"/>
    <col min="1551" max="1551" width="12" customWidth="1"/>
    <col min="1552" max="1558" width="13.5" customWidth="1"/>
    <col min="1559" max="1559" width="13" customWidth="1"/>
    <col min="1560" max="1590" width="13.5" customWidth="1"/>
    <col min="1591" max="1792" width="8.83203125" customWidth="1"/>
    <col min="1793" max="1806" width="13.5" customWidth="1"/>
    <col min="1807" max="1807" width="12" customWidth="1"/>
    <col min="1808" max="1814" width="13.5" customWidth="1"/>
    <col min="1815" max="1815" width="13" customWidth="1"/>
    <col min="1816" max="1846" width="13.5" customWidth="1"/>
    <col min="1847" max="2048" width="8.83203125" customWidth="1"/>
    <col min="2049" max="2062" width="13.5" customWidth="1"/>
    <col min="2063" max="2063" width="12" customWidth="1"/>
    <col min="2064" max="2070" width="13.5" customWidth="1"/>
    <col min="2071" max="2071" width="13" customWidth="1"/>
    <col min="2072" max="2102" width="13.5" customWidth="1"/>
    <col min="2103" max="2304" width="8.83203125" customWidth="1"/>
    <col min="2305" max="2318" width="13.5" customWidth="1"/>
    <col min="2319" max="2319" width="12" customWidth="1"/>
    <col min="2320" max="2326" width="13.5" customWidth="1"/>
    <col min="2327" max="2327" width="13" customWidth="1"/>
    <col min="2328" max="2358" width="13.5" customWidth="1"/>
    <col min="2359" max="2560" width="8.83203125" customWidth="1"/>
    <col min="2561" max="2574" width="13.5" customWidth="1"/>
    <col min="2575" max="2575" width="12" customWidth="1"/>
    <col min="2576" max="2582" width="13.5" customWidth="1"/>
    <col min="2583" max="2583" width="13" customWidth="1"/>
    <col min="2584" max="2614" width="13.5" customWidth="1"/>
    <col min="2615" max="2816" width="8.83203125" customWidth="1"/>
    <col min="2817" max="2830" width="13.5" customWidth="1"/>
    <col min="2831" max="2831" width="12" customWidth="1"/>
    <col min="2832" max="2838" width="13.5" customWidth="1"/>
    <col min="2839" max="2839" width="13" customWidth="1"/>
    <col min="2840" max="2870" width="13.5" customWidth="1"/>
    <col min="2871" max="3072" width="8.83203125" customWidth="1"/>
    <col min="3073" max="3086" width="13.5" customWidth="1"/>
    <col min="3087" max="3087" width="12" customWidth="1"/>
    <col min="3088" max="3094" width="13.5" customWidth="1"/>
    <col min="3095" max="3095" width="13" customWidth="1"/>
    <col min="3096" max="3126" width="13.5" customWidth="1"/>
    <col min="3127" max="3328" width="8.83203125" customWidth="1"/>
    <col min="3329" max="3342" width="13.5" customWidth="1"/>
    <col min="3343" max="3343" width="12" customWidth="1"/>
    <col min="3344" max="3350" width="13.5" customWidth="1"/>
    <col min="3351" max="3351" width="13" customWidth="1"/>
    <col min="3352" max="3382" width="13.5" customWidth="1"/>
    <col min="3383" max="3584" width="8.83203125" customWidth="1"/>
    <col min="3585" max="3598" width="13.5" customWidth="1"/>
    <col min="3599" max="3599" width="12" customWidth="1"/>
    <col min="3600" max="3606" width="13.5" customWidth="1"/>
    <col min="3607" max="3607" width="13" customWidth="1"/>
    <col min="3608" max="3638" width="13.5" customWidth="1"/>
    <col min="3639" max="3840" width="8.83203125" customWidth="1"/>
    <col min="3841" max="3854" width="13.5" customWidth="1"/>
    <col min="3855" max="3855" width="12" customWidth="1"/>
    <col min="3856" max="3862" width="13.5" customWidth="1"/>
    <col min="3863" max="3863" width="13" customWidth="1"/>
    <col min="3864" max="3894" width="13.5" customWidth="1"/>
    <col min="3895" max="4096" width="8.83203125" customWidth="1"/>
    <col min="4097" max="4110" width="13.5" customWidth="1"/>
    <col min="4111" max="4111" width="12" customWidth="1"/>
    <col min="4112" max="4118" width="13.5" customWidth="1"/>
    <col min="4119" max="4119" width="13" customWidth="1"/>
    <col min="4120" max="4150" width="13.5" customWidth="1"/>
    <col min="4151" max="4352" width="8.83203125" customWidth="1"/>
    <col min="4353" max="4366" width="13.5" customWidth="1"/>
    <col min="4367" max="4367" width="12" customWidth="1"/>
    <col min="4368" max="4374" width="13.5" customWidth="1"/>
    <col min="4375" max="4375" width="13" customWidth="1"/>
    <col min="4376" max="4406" width="13.5" customWidth="1"/>
    <col min="4407" max="4608" width="8.83203125" customWidth="1"/>
    <col min="4609" max="4622" width="13.5" customWidth="1"/>
    <col min="4623" max="4623" width="12" customWidth="1"/>
    <col min="4624" max="4630" width="13.5" customWidth="1"/>
    <col min="4631" max="4631" width="13" customWidth="1"/>
    <col min="4632" max="4662" width="13.5" customWidth="1"/>
    <col min="4663" max="4864" width="8.83203125" customWidth="1"/>
    <col min="4865" max="4878" width="13.5" customWidth="1"/>
    <col min="4879" max="4879" width="12" customWidth="1"/>
    <col min="4880" max="4886" width="13.5" customWidth="1"/>
    <col min="4887" max="4887" width="13" customWidth="1"/>
    <col min="4888" max="4918" width="13.5" customWidth="1"/>
    <col min="4919" max="5120" width="8.83203125" customWidth="1"/>
    <col min="5121" max="5134" width="13.5" customWidth="1"/>
    <col min="5135" max="5135" width="12" customWidth="1"/>
    <col min="5136" max="5142" width="13.5" customWidth="1"/>
    <col min="5143" max="5143" width="13" customWidth="1"/>
    <col min="5144" max="5174" width="13.5" customWidth="1"/>
    <col min="5175" max="5376" width="8.83203125" customWidth="1"/>
    <col min="5377" max="5390" width="13.5" customWidth="1"/>
    <col min="5391" max="5391" width="12" customWidth="1"/>
    <col min="5392" max="5398" width="13.5" customWidth="1"/>
    <col min="5399" max="5399" width="13" customWidth="1"/>
    <col min="5400" max="5430" width="13.5" customWidth="1"/>
    <col min="5431" max="5632" width="8.83203125" customWidth="1"/>
    <col min="5633" max="5646" width="13.5" customWidth="1"/>
    <col min="5647" max="5647" width="12" customWidth="1"/>
    <col min="5648" max="5654" width="13.5" customWidth="1"/>
    <col min="5655" max="5655" width="13" customWidth="1"/>
    <col min="5656" max="5686" width="13.5" customWidth="1"/>
    <col min="5687" max="5888" width="8.83203125" customWidth="1"/>
    <col min="5889" max="5902" width="13.5" customWidth="1"/>
    <col min="5903" max="5903" width="12" customWidth="1"/>
    <col min="5904" max="5910" width="13.5" customWidth="1"/>
    <col min="5911" max="5911" width="13" customWidth="1"/>
    <col min="5912" max="5942" width="13.5" customWidth="1"/>
    <col min="5943" max="6144" width="8.83203125" customWidth="1"/>
    <col min="6145" max="6158" width="13.5" customWidth="1"/>
    <col min="6159" max="6159" width="12" customWidth="1"/>
    <col min="6160" max="6166" width="13.5" customWidth="1"/>
    <col min="6167" max="6167" width="13" customWidth="1"/>
    <col min="6168" max="6198" width="13.5" customWidth="1"/>
    <col min="6199" max="6400" width="8.83203125" customWidth="1"/>
    <col min="6401" max="6414" width="13.5" customWidth="1"/>
    <col min="6415" max="6415" width="12" customWidth="1"/>
    <col min="6416" max="6422" width="13.5" customWidth="1"/>
    <col min="6423" max="6423" width="13" customWidth="1"/>
    <col min="6424" max="6454" width="13.5" customWidth="1"/>
    <col min="6455" max="6656" width="8.83203125" customWidth="1"/>
    <col min="6657" max="6670" width="13.5" customWidth="1"/>
    <col min="6671" max="6671" width="12" customWidth="1"/>
    <col min="6672" max="6678" width="13.5" customWidth="1"/>
    <col min="6679" max="6679" width="13" customWidth="1"/>
    <col min="6680" max="6710" width="13.5" customWidth="1"/>
    <col min="6711" max="6912" width="8.83203125" customWidth="1"/>
    <col min="6913" max="6926" width="13.5" customWidth="1"/>
    <col min="6927" max="6927" width="12" customWidth="1"/>
    <col min="6928" max="6934" width="13.5" customWidth="1"/>
    <col min="6935" max="6935" width="13" customWidth="1"/>
    <col min="6936" max="6966" width="13.5" customWidth="1"/>
    <col min="6967" max="7168" width="8.83203125" customWidth="1"/>
    <col min="7169" max="7182" width="13.5" customWidth="1"/>
    <col min="7183" max="7183" width="12" customWidth="1"/>
    <col min="7184" max="7190" width="13.5" customWidth="1"/>
    <col min="7191" max="7191" width="13" customWidth="1"/>
    <col min="7192" max="7222" width="13.5" customWidth="1"/>
    <col min="7223" max="7424" width="8.83203125" customWidth="1"/>
    <col min="7425" max="7438" width="13.5" customWidth="1"/>
    <col min="7439" max="7439" width="12" customWidth="1"/>
    <col min="7440" max="7446" width="13.5" customWidth="1"/>
    <col min="7447" max="7447" width="13" customWidth="1"/>
    <col min="7448" max="7478" width="13.5" customWidth="1"/>
    <col min="7479" max="7680" width="8.83203125" customWidth="1"/>
    <col min="7681" max="7694" width="13.5" customWidth="1"/>
    <col min="7695" max="7695" width="12" customWidth="1"/>
    <col min="7696" max="7702" width="13.5" customWidth="1"/>
    <col min="7703" max="7703" width="13" customWidth="1"/>
    <col min="7704" max="7734" width="13.5" customWidth="1"/>
    <col min="7735" max="7936" width="8.83203125" customWidth="1"/>
    <col min="7937" max="7950" width="13.5" customWidth="1"/>
    <col min="7951" max="7951" width="12" customWidth="1"/>
    <col min="7952" max="7958" width="13.5" customWidth="1"/>
    <col min="7959" max="7959" width="13" customWidth="1"/>
    <col min="7960" max="7990" width="13.5" customWidth="1"/>
    <col min="7991" max="8192" width="8.83203125" customWidth="1"/>
    <col min="8193" max="8206" width="13.5" customWidth="1"/>
    <col min="8207" max="8207" width="12" customWidth="1"/>
    <col min="8208" max="8214" width="13.5" customWidth="1"/>
    <col min="8215" max="8215" width="13" customWidth="1"/>
    <col min="8216" max="8246" width="13.5" customWidth="1"/>
    <col min="8247" max="8448" width="8.83203125" customWidth="1"/>
    <col min="8449" max="8462" width="13.5" customWidth="1"/>
    <col min="8463" max="8463" width="12" customWidth="1"/>
    <col min="8464" max="8470" width="13.5" customWidth="1"/>
    <col min="8471" max="8471" width="13" customWidth="1"/>
    <col min="8472" max="8502" width="13.5" customWidth="1"/>
    <col min="8503" max="8704" width="8.83203125" customWidth="1"/>
    <col min="8705" max="8718" width="13.5" customWidth="1"/>
    <col min="8719" max="8719" width="12" customWidth="1"/>
    <col min="8720" max="8726" width="13.5" customWidth="1"/>
    <col min="8727" max="8727" width="13" customWidth="1"/>
    <col min="8728" max="8758" width="13.5" customWidth="1"/>
    <col min="8759" max="8960" width="8.83203125" customWidth="1"/>
    <col min="8961" max="8974" width="13.5" customWidth="1"/>
    <col min="8975" max="8975" width="12" customWidth="1"/>
    <col min="8976" max="8982" width="13.5" customWidth="1"/>
    <col min="8983" max="8983" width="13" customWidth="1"/>
    <col min="8984" max="9014" width="13.5" customWidth="1"/>
    <col min="9015" max="9216" width="8.83203125" customWidth="1"/>
    <col min="9217" max="9230" width="13.5" customWidth="1"/>
    <col min="9231" max="9231" width="12" customWidth="1"/>
    <col min="9232" max="9238" width="13.5" customWidth="1"/>
    <col min="9239" max="9239" width="13" customWidth="1"/>
    <col min="9240" max="9270" width="13.5" customWidth="1"/>
    <col min="9271" max="9472" width="8.83203125" customWidth="1"/>
    <col min="9473" max="9486" width="13.5" customWidth="1"/>
    <col min="9487" max="9487" width="12" customWidth="1"/>
    <col min="9488" max="9494" width="13.5" customWidth="1"/>
    <col min="9495" max="9495" width="13" customWidth="1"/>
    <col min="9496" max="9526" width="13.5" customWidth="1"/>
    <col min="9527" max="9728" width="8.83203125" customWidth="1"/>
    <col min="9729" max="9742" width="13.5" customWidth="1"/>
    <col min="9743" max="9743" width="12" customWidth="1"/>
    <col min="9744" max="9750" width="13.5" customWidth="1"/>
    <col min="9751" max="9751" width="13" customWidth="1"/>
    <col min="9752" max="9782" width="13.5" customWidth="1"/>
    <col min="9783" max="9984" width="8.83203125" customWidth="1"/>
    <col min="9985" max="9998" width="13.5" customWidth="1"/>
    <col min="9999" max="9999" width="12" customWidth="1"/>
    <col min="10000" max="10006" width="13.5" customWidth="1"/>
    <col min="10007" max="10007" width="13" customWidth="1"/>
    <col min="10008" max="10038" width="13.5" customWidth="1"/>
    <col min="10039" max="10240" width="8.83203125" customWidth="1"/>
    <col min="10241" max="10254" width="13.5" customWidth="1"/>
    <col min="10255" max="10255" width="12" customWidth="1"/>
    <col min="10256" max="10262" width="13.5" customWidth="1"/>
    <col min="10263" max="10263" width="13" customWidth="1"/>
    <col min="10264" max="10294" width="13.5" customWidth="1"/>
    <col min="10295" max="10496" width="8.83203125" customWidth="1"/>
    <col min="10497" max="10510" width="13.5" customWidth="1"/>
    <col min="10511" max="10511" width="12" customWidth="1"/>
    <col min="10512" max="10518" width="13.5" customWidth="1"/>
    <col min="10519" max="10519" width="13" customWidth="1"/>
    <col min="10520" max="10550" width="13.5" customWidth="1"/>
    <col min="10551" max="10752" width="8.83203125" customWidth="1"/>
    <col min="10753" max="10766" width="13.5" customWidth="1"/>
    <col min="10767" max="10767" width="12" customWidth="1"/>
    <col min="10768" max="10774" width="13.5" customWidth="1"/>
    <col min="10775" max="10775" width="13" customWidth="1"/>
    <col min="10776" max="10806" width="13.5" customWidth="1"/>
    <col min="10807" max="11008" width="8.83203125" customWidth="1"/>
    <col min="11009" max="11022" width="13.5" customWidth="1"/>
    <col min="11023" max="11023" width="12" customWidth="1"/>
    <col min="11024" max="11030" width="13.5" customWidth="1"/>
    <col min="11031" max="11031" width="13" customWidth="1"/>
    <col min="11032" max="11062" width="13.5" customWidth="1"/>
    <col min="11063" max="11264" width="8.83203125" customWidth="1"/>
    <col min="11265" max="11278" width="13.5" customWidth="1"/>
    <col min="11279" max="11279" width="12" customWidth="1"/>
    <col min="11280" max="11286" width="13.5" customWidth="1"/>
    <col min="11287" max="11287" width="13" customWidth="1"/>
    <col min="11288" max="11318" width="13.5" customWidth="1"/>
    <col min="11319" max="11520" width="8.83203125" customWidth="1"/>
    <col min="11521" max="11534" width="13.5" customWidth="1"/>
    <col min="11535" max="11535" width="12" customWidth="1"/>
    <col min="11536" max="11542" width="13.5" customWidth="1"/>
    <col min="11543" max="11543" width="13" customWidth="1"/>
    <col min="11544" max="11574" width="13.5" customWidth="1"/>
    <col min="11575" max="11776" width="8.83203125" customWidth="1"/>
    <col min="11777" max="11790" width="13.5" customWidth="1"/>
    <col min="11791" max="11791" width="12" customWidth="1"/>
    <col min="11792" max="11798" width="13.5" customWidth="1"/>
    <col min="11799" max="11799" width="13" customWidth="1"/>
    <col min="11800" max="11830" width="13.5" customWidth="1"/>
    <col min="11831" max="12032" width="8.83203125" customWidth="1"/>
    <col min="12033" max="12046" width="13.5" customWidth="1"/>
    <col min="12047" max="12047" width="12" customWidth="1"/>
    <col min="12048" max="12054" width="13.5" customWidth="1"/>
    <col min="12055" max="12055" width="13" customWidth="1"/>
    <col min="12056" max="12086" width="13.5" customWidth="1"/>
    <col min="12087" max="12288" width="8.83203125" customWidth="1"/>
    <col min="12289" max="12302" width="13.5" customWidth="1"/>
    <col min="12303" max="12303" width="12" customWidth="1"/>
    <col min="12304" max="12310" width="13.5" customWidth="1"/>
    <col min="12311" max="12311" width="13" customWidth="1"/>
    <col min="12312" max="12342" width="13.5" customWidth="1"/>
    <col min="12343" max="12544" width="8.83203125" customWidth="1"/>
    <col min="12545" max="12558" width="13.5" customWidth="1"/>
    <col min="12559" max="12559" width="12" customWidth="1"/>
    <col min="12560" max="12566" width="13.5" customWidth="1"/>
    <col min="12567" max="12567" width="13" customWidth="1"/>
    <col min="12568" max="12598" width="13.5" customWidth="1"/>
    <col min="12599" max="12800" width="8.83203125" customWidth="1"/>
    <col min="12801" max="12814" width="13.5" customWidth="1"/>
    <col min="12815" max="12815" width="12" customWidth="1"/>
    <col min="12816" max="12822" width="13.5" customWidth="1"/>
    <col min="12823" max="12823" width="13" customWidth="1"/>
    <col min="12824" max="12854" width="13.5" customWidth="1"/>
    <col min="12855" max="13056" width="8.83203125" customWidth="1"/>
    <col min="13057" max="13070" width="13.5" customWidth="1"/>
    <col min="13071" max="13071" width="12" customWidth="1"/>
    <col min="13072" max="13078" width="13.5" customWidth="1"/>
    <col min="13079" max="13079" width="13" customWidth="1"/>
    <col min="13080" max="13110" width="13.5" customWidth="1"/>
    <col min="13111" max="13312" width="8.83203125" customWidth="1"/>
    <col min="13313" max="13326" width="13.5" customWidth="1"/>
    <col min="13327" max="13327" width="12" customWidth="1"/>
    <col min="13328" max="13334" width="13.5" customWidth="1"/>
    <col min="13335" max="13335" width="13" customWidth="1"/>
    <col min="13336" max="13366" width="13.5" customWidth="1"/>
    <col min="13367" max="13568" width="8.83203125" customWidth="1"/>
    <col min="13569" max="13582" width="13.5" customWidth="1"/>
    <col min="13583" max="13583" width="12" customWidth="1"/>
    <col min="13584" max="13590" width="13.5" customWidth="1"/>
    <col min="13591" max="13591" width="13" customWidth="1"/>
    <col min="13592" max="13622" width="13.5" customWidth="1"/>
    <col min="13623" max="13824" width="8.83203125" customWidth="1"/>
    <col min="13825" max="13838" width="13.5" customWidth="1"/>
    <col min="13839" max="13839" width="12" customWidth="1"/>
    <col min="13840" max="13846" width="13.5" customWidth="1"/>
    <col min="13847" max="13847" width="13" customWidth="1"/>
    <col min="13848" max="13878" width="13.5" customWidth="1"/>
    <col min="13879" max="14080" width="8.83203125" customWidth="1"/>
    <col min="14081" max="14094" width="13.5" customWidth="1"/>
    <col min="14095" max="14095" width="12" customWidth="1"/>
    <col min="14096" max="14102" width="13.5" customWidth="1"/>
    <col min="14103" max="14103" width="13" customWidth="1"/>
    <col min="14104" max="14134" width="13.5" customWidth="1"/>
    <col min="14135" max="14336" width="8.83203125" customWidth="1"/>
    <col min="14337" max="14350" width="13.5" customWidth="1"/>
    <col min="14351" max="14351" width="12" customWidth="1"/>
    <col min="14352" max="14358" width="13.5" customWidth="1"/>
    <col min="14359" max="14359" width="13" customWidth="1"/>
    <col min="14360" max="14390" width="13.5" customWidth="1"/>
    <col min="14391" max="14592" width="8.83203125" customWidth="1"/>
    <col min="14593" max="14606" width="13.5" customWidth="1"/>
    <col min="14607" max="14607" width="12" customWidth="1"/>
    <col min="14608" max="14614" width="13.5" customWidth="1"/>
    <col min="14615" max="14615" width="13" customWidth="1"/>
    <col min="14616" max="14646" width="13.5" customWidth="1"/>
    <col min="14647" max="14848" width="8.83203125" customWidth="1"/>
    <col min="14849" max="14862" width="13.5" customWidth="1"/>
    <col min="14863" max="14863" width="12" customWidth="1"/>
    <col min="14864" max="14870" width="13.5" customWidth="1"/>
    <col min="14871" max="14871" width="13" customWidth="1"/>
    <col min="14872" max="14902" width="13.5" customWidth="1"/>
    <col min="14903" max="15104" width="8.83203125" customWidth="1"/>
    <col min="15105" max="15118" width="13.5" customWidth="1"/>
    <col min="15119" max="15119" width="12" customWidth="1"/>
    <col min="15120" max="15126" width="13.5" customWidth="1"/>
    <col min="15127" max="15127" width="13" customWidth="1"/>
    <col min="15128" max="15158" width="13.5" customWidth="1"/>
    <col min="15159" max="15360" width="8.83203125" customWidth="1"/>
    <col min="15361" max="15374" width="13.5" customWidth="1"/>
    <col min="15375" max="15375" width="12" customWidth="1"/>
    <col min="15376" max="15382" width="13.5" customWidth="1"/>
    <col min="15383" max="15383" width="13" customWidth="1"/>
    <col min="15384" max="15414" width="13.5" customWidth="1"/>
    <col min="15415" max="15616" width="8.83203125" customWidth="1"/>
    <col min="15617" max="15630" width="13.5" customWidth="1"/>
    <col min="15631" max="15631" width="12" customWidth="1"/>
    <col min="15632" max="15638" width="13.5" customWidth="1"/>
    <col min="15639" max="15639" width="13" customWidth="1"/>
    <col min="15640" max="15670" width="13.5" customWidth="1"/>
    <col min="15671" max="15872" width="8.83203125" customWidth="1"/>
    <col min="15873" max="15886" width="13.5" customWidth="1"/>
    <col min="15887" max="15887" width="12" customWidth="1"/>
    <col min="15888" max="15894" width="13.5" customWidth="1"/>
    <col min="15895" max="15895" width="13" customWidth="1"/>
    <col min="15896" max="15926" width="13.5" customWidth="1"/>
    <col min="15927" max="16128" width="8.83203125" customWidth="1"/>
    <col min="16129" max="16142" width="13.5" customWidth="1"/>
    <col min="16143" max="16143" width="12" customWidth="1"/>
    <col min="16144" max="16150" width="13.5" customWidth="1"/>
    <col min="16151" max="16151" width="13" customWidth="1"/>
    <col min="16152" max="16182" width="13.5" customWidth="1"/>
    <col min="16183" max="16384" width="8.83203125" customWidth="1"/>
  </cols>
  <sheetData>
    <row r="1" spans="1:54" s="92" customFormat="1" ht="32.5" customHeight="1" x14ac:dyDescent="0.2">
      <c r="A1" s="91"/>
      <c r="B1" s="115" t="s">
        <v>22</v>
      </c>
      <c r="C1" s="116"/>
      <c r="D1" s="116"/>
      <c r="E1" s="116"/>
      <c r="F1" s="116"/>
      <c r="G1" s="116"/>
      <c r="H1" s="116"/>
      <c r="I1" s="116"/>
      <c r="J1" s="117"/>
      <c r="K1" s="115" t="s">
        <v>23</v>
      </c>
      <c r="L1" s="116"/>
      <c r="M1" s="116"/>
      <c r="N1" s="116"/>
      <c r="O1" s="116"/>
      <c r="P1" s="116"/>
      <c r="Q1" s="116"/>
      <c r="R1" s="116"/>
      <c r="S1" s="116"/>
      <c r="T1" s="116"/>
      <c r="U1" s="116"/>
      <c r="V1" s="117"/>
      <c r="W1" s="115" t="s">
        <v>24</v>
      </c>
      <c r="X1" s="116"/>
      <c r="Y1" s="116"/>
      <c r="Z1" s="116"/>
      <c r="AA1" s="116"/>
      <c r="AB1" s="116"/>
      <c r="AC1" s="116"/>
      <c r="AD1" s="116"/>
      <c r="AE1" s="116"/>
      <c r="AF1" s="117"/>
      <c r="AG1" s="115" t="s">
        <v>25</v>
      </c>
      <c r="AH1" s="116"/>
      <c r="AI1" s="117"/>
      <c r="AJ1" s="115" t="s">
        <v>26</v>
      </c>
      <c r="AK1" s="116"/>
      <c r="AL1" s="116"/>
      <c r="AM1" s="116"/>
      <c r="AN1" s="117"/>
      <c r="AO1" s="115" t="s">
        <v>27</v>
      </c>
      <c r="AP1" s="117"/>
      <c r="AQ1" s="91" t="s">
        <v>28</v>
      </c>
      <c r="AR1" s="115" t="s">
        <v>29</v>
      </c>
      <c r="AS1" s="116"/>
      <c r="AT1" s="116"/>
      <c r="AU1" s="116"/>
      <c r="AV1" s="116"/>
      <c r="AW1" s="116"/>
      <c r="AX1" s="116"/>
      <c r="AY1" s="116"/>
      <c r="AZ1" s="117"/>
      <c r="BA1" s="115" t="s">
        <v>30</v>
      </c>
      <c r="BB1" s="117"/>
    </row>
    <row r="2" spans="1:54" ht="32.5" customHeight="1" x14ac:dyDescent="0.2">
      <c r="A2" s="93" t="s">
        <v>31</v>
      </c>
      <c r="B2" s="93" t="s">
        <v>32</v>
      </c>
      <c r="C2" s="93" t="s">
        <v>33</v>
      </c>
      <c r="D2" s="93" t="s">
        <v>34</v>
      </c>
      <c r="E2" s="93" t="s">
        <v>35</v>
      </c>
      <c r="F2" s="93" t="s">
        <v>36</v>
      </c>
      <c r="G2" s="93" t="s">
        <v>37</v>
      </c>
      <c r="H2" s="93" t="s">
        <v>38</v>
      </c>
      <c r="I2" s="93" t="s">
        <v>39</v>
      </c>
      <c r="J2" s="93" t="s">
        <v>40</v>
      </c>
      <c r="K2" s="93" t="s">
        <v>41</v>
      </c>
      <c r="L2" s="93" t="s">
        <v>42</v>
      </c>
      <c r="M2" s="93" t="s">
        <v>43</v>
      </c>
      <c r="N2" s="93" t="s">
        <v>44</v>
      </c>
      <c r="O2" s="93" t="s">
        <v>45</v>
      </c>
      <c r="P2" s="93" t="s">
        <v>46</v>
      </c>
      <c r="Q2" s="93" t="s">
        <v>47</v>
      </c>
      <c r="R2" s="93" t="s">
        <v>48</v>
      </c>
      <c r="S2" s="93" t="s">
        <v>49</v>
      </c>
      <c r="T2" s="93" t="s">
        <v>50</v>
      </c>
      <c r="U2" s="93" t="s">
        <v>51</v>
      </c>
      <c r="V2" s="93" t="s">
        <v>52</v>
      </c>
      <c r="W2" s="93" t="s">
        <v>53</v>
      </c>
      <c r="X2" s="93" t="s">
        <v>54</v>
      </c>
      <c r="Y2" s="93" t="s">
        <v>55</v>
      </c>
      <c r="Z2" s="93" t="s">
        <v>56</v>
      </c>
      <c r="AA2" s="93" t="s">
        <v>57</v>
      </c>
      <c r="AB2" s="93" t="s">
        <v>58</v>
      </c>
      <c r="AC2" s="93" t="s">
        <v>59</v>
      </c>
      <c r="AD2" s="93" t="s">
        <v>60</v>
      </c>
      <c r="AE2" s="93" t="s">
        <v>61</v>
      </c>
      <c r="AF2" s="93" t="s">
        <v>62</v>
      </c>
      <c r="AG2" s="93" t="s">
        <v>63</v>
      </c>
      <c r="AH2" s="93" t="s">
        <v>64</v>
      </c>
      <c r="AI2" s="93" t="s">
        <v>65</v>
      </c>
      <c r="AJ2" s="93" t="s">
        <v>66</v>
      </c>
      <c r="AK2" s="93" t="s">
        <v>67</v>
      </c>
      <c r="AL2" s="93" t="s">
        <v>68</v>
      </c>
      <c r="AM2" s="93" t="s">
        <v>69</v>
      </c>
      <c r="AN2" s="93" t="s">
        <v>70</v>
      </c>
      <c r="AO2" s="93" t="s">
        <v>66</v>
      </c>
      <c r="AP2" s="93" t="s">
        <v>71</v>
      </c>
      <c r="AQ2" s="93" t="s">
        <v>72</v>
      </c>
      <c r="AR2" s="93" t="s">
        <v>73</v>
      </c>
      <c r="AS2" s="93" t="s">
        <v>74</v>
      </c>
      <c r="AT2" s="93" t="s">
        <v>75</v>
      </c>
      <c r="AU2" s="93" t="s">
        <v>76</v>
      </c>
      <c r="AV2" s="93" t="s">
        <v>77</v>
      </c>
      <c r="AW2" s="93" t="s">
        <v>78</v>
      </c>
      <c r="AX2" s="93" t="s">
        <v>79</v>
      </c>
      <c r="AY2" s="93" t="s">
        <v>80</v>
      </c>
      <c r="AZ2" s="93" t="s">
        <v>81</v>
      </c>
      <c r="BA2" s="93" t="s">
        <v>82</v>
      </c>
      <c r="BB2" s="93" t="s">
        <v>83</v>
      </c>
    </row>
    <row r="3" spans="1:54" ht="32.5" hidden="1" customHeight="1" x14ac:dyDescent="0.2">
      <c r="A3" s="3" t="s">
        <v>142</v>
      </c>
      <c r="B3" s="3" t="s">
        <v>143</v>
      </c>
      <c r="C3" s="3" t="s">
        <v>85</v>
      </c>
      <c r="D3" s="3" t="s">
        <v>86</v>
      </c>
      <c r="E3" s="3" t="s">
        <v>144</v>
      </c>
      <c r="F3" s="3"/>
      <c r="G3" s="3" t="s">
        <v>87</v>
      </c>
      <c r="H3" s="3">
        <v>2024</v>
      </c>
      <c r="I3" s="3">
        <v>2024</v>
      </c>
      <c r="J3" s="3" t="s">
        <v>111</v>
      </c>
      <c r="K3" s="3" t="s">
        <v>145</v>
      </c>
      <c r="L3" s="3" t="s">
        <v>146</v>
      </c>
      <c r="M3" s="3" t="s">
        <v>147</v>
      </c>
      <c r="N3" s="3" t="s">
        <v>148</v>
      </c>
      <c r="O3" s="3" t="s">
        <v>149</v>
      </c>
      <c r="P3" s="3" t="s">
        <v>89</v>
      </c>
      <c r="Q3" s="3" t="s">
        <v>90</v>
      </c>
      <c r="R3" s="3" t="s">
        <v>150</v>
      </c>
      <c r="S3" s="3" t="s">
        <v>151</v>
      </c>
      <c r="T3" s="3" t="s">
        <v>135</v>
      </c>
      <c r="U3" s="3" t="s">
        <v>152</v>
      </c>
      <c r="V3" s="3" t="s">
        <v>121</v>
      </c>
      <c r="W3" s="3">
        <v>1</v>
      </c>
      <c r="X3" s="3" t="s">
        <v>153</v>
      </c>
      <c r="Y3" s="3" t="s">
        <v>154</v>
      </c>
      <c r="Z3" s="3" t="s">
        <v>155</v>
      </c>
      <c r="AA3" s="3"/>
      <c r="AB3" s="3" t="s">
        <v>85</v>
      </c>
      <c r="AC3" s="3" t="s">
        <v>94</v>
      </c>
      <c r="AD3" s="3" t="s">
        <v>103</v>
      </c>
      <c r="AE3" s="3" t="s">
        <v>104</v>
      </c>
      <c r="AF3" s="3"/>
      <c r="AG3" s="3" t="s">
        <v>97</v>
      </c>
      <c r="AH3" s="3">
        <v>176</v>
      </c>
      <c r="AI3" s="3">
        <v>39</v>
      </c>
      <c r="AJ3" s="3" t="s">
        <v>105</v>
      </c>
      <c r="AK3" s="3" t="s">
        <v>106</v>
      </c>
      <c r="AL3" s="3" t="s">
        <v>100</v>
      </c>
      <c r="AM3" s="3">
        <v>300</v>
      </c>
      <c r="AN3" s="3" t="s">
        <v>101</v>
      </c>
      <c r="AO3" s="3" t="s">
        <v>110</v>
      </c>
      <c r="AP3" s="3" t="s">
        <v>156</v>
      </c>
      <c r="AQ3" s="3" t="s">
        <v>157</v>
      </c>
      <c r="AR3" s="3">
        <v>7700</v>
      </c>
      <c r="AS3" s="3">
        <v>3500</v>
      </c>
      <c r="AT3" s="3">
        <v>0</v>
      </c>
      <c r="AU3" s="3">
        <v>0</v>
      </c>
      <c r="AV3" s="3">
        <v>0</v>
      </c>
      <c r="AW3" s="3">
        <v>0</v>
      </c>
      <c r="AX3" s="3">
        <v>0</v>
      </c>
      <c r="AY3" s="3">
        <v>0</v>
      </c>
      <c r="AZ3" s="3">
        <v>0</v>
      </c>
      <c r="BA3" s="3" t="s">
        <v>158</v>
      </c>
      <c r="BB3" s="3">
        <v>3500</v>
      </c>
    </row>
    <row r="4" spans="1:54" ht="32.5" hidden="1" customHeight="1" x14ac:dyDescent="0.2">
      <c r="A4" s="3" t="s">
        <v>159</v>
      </c>
      <c r="B4" s="3" t="s">
        <v>143</v>
      </c>
      <c r="C4" s="3" t="s">
        <v>85</v>
      </c>
      <c r="D4" s="3" t="s">
        <v>86</v>
      </c>
      <c r="E4" s="3" t="s">
        <v>144</v>
      </c>
      <c r="F4" s="3"/>
      <c r="G4" s="3" t="s">
        <v>87</v>
      </c>
      <c r="H4" s="3">
        <v>2024</v>
      </c>
      <c r="I4" s="3">
        <v>2024</v>
      </c>
      <c r="J4" s="3" t="s">
        <v>88</v>
      </c>
      <c r="K4" s="3" t="s">
        <v>145</v>
      </c>
      <c r="L4" s="3" t="s">
        <v>146</v>
      </c>
      <c r="M4" s="3" t="s">
        <v>147</v>
      </c>
      <c r="N4" s="3" t="s">
        <v>148</v>
      </c>
      <c r="O4" s="3" t="s">
        <v>149</v>
      </c>
      <c r="P4" s="3" t="s">
        <v>89</v>
      </c>
      <c r="Q4" s="3" t="s">
        <v>90</v>
      </c>
      <c r="R4" s="3" t="s">
        <v>150</v>
      </c>
      <c r="S4" s="3" t="s">
        <v>151</v>
      </c>
      <c r="T4" s="3" t="s">
        <v>135</v>
      </c>
      <c r="U4" s="3" t="s">
        <v>152</v>
      </c>
      <c r="V4" s="3" t="s">
        <v>121</v>
      </c>
      <c r="W4" s="3">
        <v>2</v>
      </c>
      <c r="X4" s="3" t="s">
        <v>160</v>
      </c>
      <c r="Y4" s="3" t="s">
        <v>161</v>
      </c>
      <c r="Z4" s="3" t="s">
        <v>162</v>
      </c>
      <c r="AA4" s="3"/>
      <c r="AB4" s="3" t="s">
        <v>85</v>
      </c>
      <c r="AC4" s="3" t="s">
        <v>94</v>
      </c>
      <c r="AD4" s="3" t="s">
        <v>95</v>
      </c>
      <c r="AE4" s="3" t="s">
        <v>96</v>
      </c>
      <c r="AF4" s="3"/>
      <c r="AG4" s="3" t="s">
        <v>97</v>
      </c>
      <c r="AH4" s="3">
        <v>176</v>
      </c>
      <c r="AI4" s="3">
        <v>39</v>
      </c>
      <c r="AJ4" s="3" t="s">
        <v>105</v>
      </c>
      <c r="AK4" s="3" t="s">
        <v>99</v>
      </c>
      <c r="AL4" s="3" t="s">
        <v>100</v>
      </c>
      <c r="AM4" s="3">
        <v>12</v>
      </c>
      <c r="AN4" s="3" t="s">
        <v>101</v>
      </c>
      <c r="AO4" s="3" t="s">
        <v>110</v>
      </c>
      <c r="AP4" s="3" t="s">
        <v>156</v>
      </c>
      <c r="AQ4" s="3" t="s">
        <v>163</v>
      </c>
      <c r="AR4" s="3">
        <v>5000</v>
      </c>
      <c r="AS4" s="3">
        <v>2500</v>
      </c>
      <c r="AT4" s="3">
        <v>0</v>
      </c>
      <c r="AU4" s="3">
        <v>0</v>
      </c>
      <c r="AV4" s="3">
        <v>0</v>
      </c>
      <c r="AW4" s="3">
        <v>0</v>
      </c>
      <c r="AX4" s="3">
        <v>0</v>
      </c>
      <c r="AY4" s="3">
        <v>0</v>
      </c>
      <c r="AZ4" s="3">
        <v>0</v>
      </c>
      <c r="BA4" s="3" t="s">
        <v>158</v>
      </c>
      <c r="BB4" s="3">
        <v>2500</v>
      </c>
    </row>
    <row r="5" spans="1:54" ht="32.5" hidden="1" customHeight="1" x14ac:dyDescent="0.2">
      <c r="A5" s="3" t="s">
        <v>164</v>
      </c>
      <c r="B5" s="3" t="s">
        <v>143</v>
      </c>
      <c r="C5" s="3" t="s">
        <v>85</v>
      </c>
      <c r="D5" s="3" t="s">
        <v>86</v>
      </c>
      <c r="E5" s="3" t="s">
        <v>165</v>
      </c>
      <c r="F5" s="3"/>
      <c r="G5" s="3" t="s">
        <v>87</v>
      </c>
      <c r="H5" s="3">
        <v>2024</v>
      </c>
      <c r="I5" s="3">
        <v>2024</v>
      </c>
      <c r="J5" s="3" t="s">
        <v>111</v>
      </c>
      <c r="K5" s="3" t="s">
        <v>166</v>
      </c>
      <c r="L5" s="3" t="s">
        <v>167</v>
      </c>
      <c r="M5" s="3" t="s">
        <v>168</v>
      </c>
      <c r="N5" s="3" t="s">
        <v>169</v>
      </c>
      <c r="O5" s="3" t="s">
        <v>170</v>
      </c>
      <c r="P5" s="3" t="s">
        <v>89</v>
      </c>
      <c r="Q5" s="3" t="s">
        <v>90</v>
      </c>
      <c r="R5" s="3" t="s">
        <v>171</v>
      </c>
      <c r="S5" s="3" t="s">
        <v>172</v>
      </c>
      <c r="T5" s="3" t="s">
        <v>135</v>
      </c>
      <c r="U5" s="3" t="s">
        <v>120</v>
      </c>
      <c r="V5" s="3" t="s">
        <v>121</v>
      </c>
      <c r="W5" s="3">
        <v>1</v>
      </c>
      <c r="X5" s="3" t="s">
        <v>173</v>
      </c>
      <c r="Y5" s="3" t="s">
        <v>174</v>
      </c>
      <c r="Z5" s="3" t="s">
        <v>175</v>
      </c>
      <c r="AA5" s="3"/>
      <c r="AB5" s="3" t="s">
        <v>85</v>
      </c>
      <c r="AC5" s="3" t="s">
        <v>94</v>
      </c>
      <c r="AD5" s="3" t="s">
        <v>103</v>
      </c>
      <c r="AE5" s="3" t="s">
        <v>104</v>
      </c>
      <c r="AF5" s="3"/>
      <c r="AG5" s="3" t="s">
        <v>97</v>
      </c>
      <c r="AH5" s="3">
        <v>235</v>
      </c>
      <c r="AI5" s="3">
        <v>40</v>
      </c>
      <c r="AJ5" s="3" t="s">
        <v>98</v>
      </c>
      <c r="AK5" s="3" t="s">
        <v>109</v>
      </c>
      <c r="AL5" s="3" t="s">
        <v>100</v>
      </c>
      <c r="AM5" s="3">
        <v>100000</v>
      </c>
      <c r="AN5" s="3" t="s">
        <v>101</v>
      </c>
      <c r="AO5" s="3" t="s">
        <v>110</v>
      </c>
      <c r="AP5" s="3" t="s">
        <v>176</v>
      </c>
      <c r="AQ5" s="3" t="s">
        <v>177</v>
      </c>
      <c r="AR5" s="3">
        <v>6000</v>
      </c>
      <c r="AS5" s="3">
        <v>3000</v>
      </c>
      <c r="AT5" s="3">
        <v>0</v>
      </c>
      <c r="AU5" s="3">
        <v>0</v>
      </c>
      <c r="AV5" s="3">
        <v>0</v>
      </c>
      <c r="AW5" s="3">
        <v>0</v>
      </c>
      <c r="AX5" s="3">
        <v>0</v>
      </c>
      <c r="AY5" s="3">
        <v>0</v>
      </c>
      <c r="AZ5" s="3">
        <v>0</v>
      </c>
      <c r="BA5" s="3" t="s">
        <v>158</v>
      </c>
      <c r="BB5" s="3">
        <v>3000</v>
      </c>
    </row>
    <row r="6" spans="1:54" ht="32.5" hidden="1" customHeight="1" x14ac:dyDescent="0.2">
      <c r="A6" s="3" t="s">
        <v>178</v>
      </c>
      <c r="B6" s="3" t="s">
        <v>143</v>
      </c>
      <c r="C6" s="3" t="s">
        <v>85</v>
      </c>
      <c r="D6" s="3" t="s">
        <v>86</v>
      </c>
      <c r="E6" s="3" t="s">
        <v>165</v>
      </c>
      <c r="F6" s="3"/>
      <c r="G6" s="3" t="s">
        <v>87</v>
      </c>
      <c r="H6" s="3">
        <v>2024</v>
      </c>
      <c r="I6" s="3">
        <v>2024</v>
      </c>
      <c r="J6" s="3" t="s">
        <v>88</v>
      </c>
      <c r="K6" s="3" t="s">
        <v>166</v>
      </c>
      <c r="L6" s="3" t="s">
        <v>167</v>
      </c>
      <c r="M6" s="3" t="s">
        <v>168</v>
      </c>
      <c r="N6" s="3" t="s">
        <v>169</v>
      </c>
      <c r="O6" s="3" t="s">
        <v>170</v>
      </c>
      <c r="P6" s="3" t="s">
        <v>89</v>
      </c>
      <c r="Q6" s="3" t="s">
        <v>90</v>
      </c>
      <c r="R6" s="3" t="s">
        <v>171</v>
      </c>
      <c r="S6" s="3" t="s">
        <v>172</v>
      </c>
      <c r="T6" s="3" t="s">
        <v>135</v>
      </c>
      <c r="U6" s="3" t="s">
        <v>120</v>
      </c>
      <c r="V6" s="3" t="s">
        <v>121</v>
      </c>
      <c r="W6" s="3">
        <v>2</v>
      </c>
      <c r="X6" s="3" t="s">
        <v>179</v>
      </c>
      <c r="Y6" s="3" t="s">
        <v>180</v>
      </c>
      <c r="Z6" s="3" t="s">
        <v>181</v>
      </c>
      <c r="AA6" s="3"/>
      <c r="AB6" s="3" t="s">
        <v>85</v>
      </c>
      <c r="AC6" s="3" t="s">
        <v>94</v>
      </c>
      <c r="AD6" s="3" t="s">
        <v>125</v>
      </c>
      <c r="AE6" s="3" t="s">
        <v>182</v>
      </c>
      <c r="AF6" s="3"/>
      <c r="AG6" s="3" t="s">
        <v>97</v>
      </c>
      <c r="AH6" s="3">
        <v>235</v>
      </c>
      <c r="AI6" s="3">
        <v>40</v>
      </c>
      <c r="AJ6" s="3" t="s">
        <v>123</v>
      </c>
      <c r="AK6" s="3" t="s">
        <v>106</v>
      </c>
      <c r="AL6" s="3" t="s">
        <v>100</v>
      </c>
      <c r="AM6" s="3">
        <v>50</v>
      </c>
      <c r="AN6" s="3" t="s">
        <v>138</v>
      </c>
      <c r="AO6" s="3" t="s">
        <v>110</v>
      </c>
      <c r="AP6" s="3" t="s">
        <v>183</v>
      </c>
      <c r="AQ6" s="3" t="s">
        <v>184</v>
      </c>
      <c r="AR6" s="3">
        <v>3000</v>
      </c>
      <c r="AS6" s="3">
        <v>1500</v>
      </c>
      <c r="AT6" s="3">
        <v>0</v>
      </c>
      <c r="AU6" s="3">
        <v>0</v>
      </c>
      <c r="AV6" s="3">
        <v>0</v>
      </c>
      <c r="AW6" s="3">
        <v>0</v>
      </c>
      <c r="AX6" s="3">
        <v>0</v>
      </c>
      <c r="AY6" s="3">
        <v>0</v>
      </c>
      <c r="AZ6" s="3">
        <v>0</v>
      </c>
      <c r="BA6" s="3" t="s">
        <v>158</v>
      </c>
      <c r="BB6" s="3">
        <v>1500</v>
      </c>
    </row>
    <row r="7" spans="1:54" ht="32.5" hidden="1" customHeight="1" x14ac:dyDescent="0.2">
      <c r="A7" s="3" t="s">
        <v>185</v>
      </c>
      <c r="B7" s="3" t="s">
        <v>143</v>
      </c>
      <c r="C7" s="3" t="s">
        <v>85</v>
      </c>
      <c r="D7" s="3" t="s">
        <v>86</v>
      </c>
      <c r="E7" s="3" t="s">
        <v>165</v>
      </c>
      <c r="F7" s="3"/>
      <c r="G7" s="3" t="s">
        <v>87</v>
      </c>
      <c r="H7" s="3">
        <v>2024</v>
      </c>
      <c r="I7" s="3">
        <v>2024</v>
      </c>
      <c r="J7" s="3" t="s">
        <v>88</v>
      </c>
      <c r="K7" s="3" t="s">
        <v>166</v>
      </c>
      <c r="L7" s="3" t="s">
        <v>167</v>
      </c>
      <c r="M7" s="3" t="s">
        <v>168</v>
      </c>
      <c r="N7" s="3" t="s">
        <v>169</v>
      </c>
      <c r="O7" s="3" t="s">
        <v>170</v>
      </c>
      <c r="P7" s="3" t="s">
        <v>89</v>
      </c>
      <c r="Q7" s="3" t="s">
        <v>90</v>
      </c>
      <c r="R7" s="3" t="s">
        <v>171</v>
      </c>
      <c r="S7" s="3" t="s">
        <v>172</v>
      </c>
      <c r="T7" s="3" t="s">
        <v>135</v>
      </c>
      <c r="U7" s="3" t="s">
        <v>120</v>
      </c>
      <c r="V7" s="3" t="s">
        <v>121</v>
      </c>
      <c r="W7" s="3">
        <v>3</v>
      </c>
      <c r="X7" s="3" t="s">
        <v>186</v>
      </c>
      <c r="Y7" s="3" t="s">
        <v>187</v>
      </c>
      <c r="Z7" s="3" t="s">
        <v>188</v>
      </c>
      <c r="AA7" s="3"/>
      <c r="AB7" s="3" t="s">
        <v>85</v>
      </c>
      <c r="AC7" s="3" t="s">
        <v>94</v>
      </c>
      <c r="AD7" s="3" t="s">
        <v>103</v>
      </c>
      <c r="AE7" s="3" t="s">
        <v>189</v>
      </c>
      <c r="AF7" s="3"/>
      <c r="AG7" s="3" t="s">
        <v>97</v>
      </c>
      <c r="AH7" s="3">
        <v>235</v>
      </c>
      <c r="AI7" s="3">
        <v>40</v>
      </c>
      <c r="AJ7" s="3" t="s">
        <v>105</v>
      </c>
      <c r="AK7" s="3" t="s">
        <v>190</v>
      </c>
      <c r="AL7" s="3" t="s">
        <v>100</v>
      </c>
      <c r="AM7" s="3">
        <v>20</v>
      </c>
      <c r="AN7" s="3" t="s">
        <v>101</v>
      </c>
      <c r="AO7" s="3" t="s">
        <v>110</v>
      </c>
      <c r="AP7" s="3" t="s">
        <v>183</v>
      </c>
      <c r="AQ7" s="3" t="s">
        <v>191</v>
      </c>
      <c r="AR7" s="3">
        <v>3000</v>
      </c>
      <c r="AS7" s="3">
        <v>1500</v>
      </c>
      <c r="AT7" s="3">
        <v>0</v>
      </c>
      <c r="AU7" s="3">
        <v>0</v>
      </c>
      <c r="AV7" s="3">
        <v>0</v>
      </c>
      <c r="AW7" s="3">
        <v>0</v>
      </c>
      <c r="AX7" s="3">
        <v>0</v>
      </c>
      <c r="AY7" s="3">
        <v>0</v>
      </c>
      <c r="AZ7" s="3">
        <v>0</v>
      </c>
      <c r="BA7" s="3" t="s">
        <v>158</v>
      </c>
      <c r="BB7" s="3">
        <v>1500</v>
      </c>
    </row>
    <row r="8" spans="1:54" ht="32.5" hidden="1" customHeight="1" x14ac:dyDescent="0.2">
      <c r="A8" s="3" t="s">
        <v>192</v>
      </c>
      <c r="B8" s="3" t="s">
        <v>143</v>
      </c>
      <c r="C8" s="3" t="s">
        <v>85</v>
      </c>
      <c r="D8" s="3" t="s">
        <v>86</v>
      </c>
      <c r="E8" s="3" t="s">
        <v>193</v>
      </c>
      <c r="F8" s="3"/>
      <c r="G8" s="3" t="s">
        <v>87</v>
      </c>
      <c r="H8" s="3">
        <v>2024</v>
      </c>
      <c r="I8" s="3">
        <v>2024</v>
      </c>
      <c r="J8" s="3" t="s">
        <v>111</v>
      </c>
      <c r="K8" s="3" t="s">
        <v>194</v>
      </c>
      <c r="L8" s="3" t="s">
        <v>195</v>
      </c>
      <c r="M8" s="3" t="s">
        <v>196</v>
      </c>
      <c r="N8" s="3" t="s">
        <v>197</v>
      </c>
      <c r="O8" s="3" t="s">
        <v>198</v>
      </c>
      <c r="P8" s="3" t="s">
        <v>89</v>
      </c>
      <c r="Q8" s="3" t="s">
        <v>90</v>
      </c>
      <c r="R8" s="3" t="s">
        <v>199</v>
      </c>
      <c r="S8" s="3" t="s">
        <v>200</v>
      </c>
      <c r="T8" s="3" t="s">
        <v>119</v>
      </c>
      <c r="U8" s="3" t="s">
        <v>201</v>
      </c>
      <c r="V8" s="3" t="s">
        <v>121</v>
      </c>
      <c r="W8" s="3">
        <v>1</v>
      </c>
      <c r="X8" s="3" t="s">
        <v>202</v>
      </c>
      <c r="Y8" s="3" t="s">
        <v>203</v>
      </c>
      <c r="Z8" s="3" t="s">
        <v>204</v>
      </c>
      <c r="AA8" s="3"/>
      <c r="AB8" s="3" t="s">
        <v>85</v>
      </c>
      <c r="AC8" s="3" t="s">
        <v>94</v>
      </c>
      <c r="AD8" s="3" t="s">
        <v>103</v>
      </c>
      <c r="AE8" s="3" t="s">
        <v>104</v>
      </c>
      <c r="AF8" s="3"/>
      <c r="AG8" s="3" t="s">
        <v>97</v>
      </c>
      <c r="AH8" s="3">
        <v>74</v>
      </c>
      <c r="AI8" s="3">
        <v>9</v>
      </c>
      <c r="AJ8" s="3" t="s">
        <v>105</v>
      </c>
      <c r="AK8" s="3" t="s">
        <v>106</v>
      </c>
      <c r="AL8" s="3" t="s">
        <v>100</v>
      </c>
      <c r="AM8" s="3">
        <v>350</v>
      </c>
      <c r="AN8" s="3" t="s">
        <v>101</v>
      </c>
      <c r="AO8" s="3" t="s">
        <v>110</v>
      </c>
      <c r="AP8" s="3" t="s">
        <v>205</v>
      </c>
      <c r="AQ8" s="3" t="s">
        <v>206</v>
      </c>
      <c r="AR8" s="3">
        <v>10300</v>
      </c>
      <c r="AS8" s="3">
        <v>1500</v>
      </c>
      <c r="AT8" s="3">
        <v>0</v>
      </c>
      <c r="AU8" s="3">
        <v>0</v>
      </c>
      <c r="AV8" s="3">
        <v>0</v>
      </c>
      <c r="AW8" s="3">
        <v>0</v>
      </c>
      <c r="AX8" s="3">
        <v>0</v>
      </c>
      <c r="AY8" s="3">
        <v>0</v>
      </c>
      <c r="AZ8" s="3">
        <v>0</v>
      </c>
      <c r="BA8" s="3" t="s">
        <v>207</v>
      </c>
      <c r="BB8" s="3">
        <v>2800</v>
      </c>
    </row>
    <row r="9" spans="1:54" ht="32.5" hidden="1" customHeight="1" x14ac:dyDescent="0.2">
      <c r="A9" s="3" t="s">
        <v>208</v>
      </c>
      <c r="B9" s="3" t="s">
        <v>143</v>
      </c>
      <c r="C9" s="3" t="s">
        <v>85</v>
      </c>
      <c r="D9" s="3" t="s">
        <v>86</v>
      </c>
      <c r="E9" s="3" t="s">
        <v>193</v>
      </c>
      <c r="F9" s="3"/>
      <c r="G9" s="3" t="s">
        <v>87</v>
      </c>
      <c r="H9" s="3">
        <v>2024</v>
      </c>
      <c r="I9" s="3">
        <v>2024</v>
      </c>
      <c r="J9" s="3" t="s">
        <v>88</v>
      </c>
      <c r="K9" s="3" t="s">
        <v>194</v>
      </c>
      <c r="L9" s="3" t="s">
        <v>195</v>
      </c>
      <c r="M9" s="3" t="s">
        <v>196</v>
      </c>
      <c r="N9" s="3" t="s">
        <v>197</v>
      </c>
      <c r="O9" s="3" t="s">
        <v>198</v>
      </c>
      <c r="P9" s="3" t="s">
        <v>89</v>
      </c>
      <c r="Q9" s="3" t="s">
        <v>90</v>
      </c>
      <c r="R9" s="3" t="s">
        <v>199</v>
      </c>
      <c r="S9" s="3" t="s">
        <v>200</v>
      </c>
      <c r="T9" s="3" t="s">
        <v>119</v>
      </c>
      <c r="U9" s="3" t="s">
        <v>201</v>
      </c>
      <c r="V9" s="3" t="s">
        <v>121</v>
      </c>
      <c r="W9" s="3">
        <v>2</v>
      </c>
      <c r="X9" s="3" t="s">
        <v>209</v>
      </c>
      <c r="Y9" s="3" t="s">
        <v>210</v>
      </c>
      <c r="Z9" s="3" t="s">
        <v>211</v>
      </c>
      <c r="AA9" s="3"/>
      <c r="AB9" s="3" t="s">
        <v>85</v>
      </c>
      <c r="AC9" s="3" t="s">
        <v>94</v>
      </c>
      <c r="AD9" s="3" t="s">
        <v>95</v>
      </c>
      <c r="AE9" s="3" t="s">
        <v>96</v>
      </c>
      <c r="AF9" s="3"/>
      <c r="AG9" s="3" t="s">
        <v>97</v>
      </c>
      <c r="AH9" s="3">
        <v>74</v>
      </c>
      <c r="AI9" s="3">
        <v>9</v>
      </c>
      <c r="AJ9" s="3" t="s">
        <v>105</v>
      </c>
      <c r="AK9" s="3" t="s">
        <v>109</v>
      </c>
      <c r="AL9" s="3" t="s">
        <v>100</v>
      </c>
      <c r="AM9" s="3">
        <v>10</v>
      </c>
      <c r="AN9" s="3" t="s">
        <v>140</v>
      </c>
      <c r="AO9" s="3" t="s">
        <v>102</v>
      </c>
      <c r="AP9" s="3" t="s">
        <v>212</v>
      </c>
      <c r="AQ9" s="3" t="s">
        <v>213</v>
      </c>
      <c r="AR9" s="3">
        <v>8770</v>
      </c>
      <c r="AS9" s="3">
        <v>1500</v>
      </c>
      <c r="AT9" s="3">
        <v>0</v>
      </c>
      <c r="AU9" s="3">
        <v>0</v>
      </c>
      <c r="AV9" s="3">
        <v>0</v>
      </c>
      <c r="AW9" s="3">
        <v>0</v>
      </c>
      <c r="AX9" s="3">
        <v>0</v>
      </c>
      <c r="AY9" s="3">
        <v>0</v>
      </c>
      <c r="AZ9" s="3">
        <v>0</v>
      </c>
      <c r="BA9" s="3" t="s">
        <v>214</v>
      </c>
      <c r="BB9" s="3">
        <v>3300</v>
      </c>
    </row>
    <row r="10" spans="1:54" ht="32.5" hidden="1" customHeight="1" x14ac:dyDescent="0.2">
      <c r="A10" s="3" t="s">
        <v>215</v>
      </c>
      <c r="B10" s="3" t="s">
        <v>143</v>
      </c>
      <c r="C10" s="3" t="s">
        <v>85</v>
      </c>
      <c r="D10" s="3" t="s">
        <v>86</v>
      </c>
      <c r="E10" s="3" t="s">
        <v>216</v>
      </c>
      <c r="F10" s="3"/>
      <c r="G10" s="3" t="s">
        <v>87</v>
      </c>
      <c r="H10" s="3">
        <v>2024</v>
      </c>
      <c r="I10" s="3">
        <v>2024</v>
      </c>
      <c r="J10" s="3" t="s">
        <v>111</v>
      </c>
      <c r="K10" s="3" t="s">
        <v>217</v>
      </c>
      <c r="L10" s="3" t="s">
        <v>218</v>
      </c>
      <c r="M10" s="3"/>
      <c r="N10" s="3" t="s">
        <v>219</v>
      </c>
      <c r="O10" s="3" t="s">
        <v>220</v>
      </c>
      <c r="P10" s="3" t="s">
        <v>89</v>
      </c>
      <c r="Q10" s="3" t="s">
        <v>90</v>
      </c>
      <c r="R10" s="3" t="s">
        <v>221</v>
      </c>
      <c r="S10" s="3" t="s">
        <v>222</v>
      </c>
      <c r="T10" s="3" t="s">
        <v>223</v>
      </c>
      <c r="U10" s="3" t="s">
        <v>224</v>
      </c>
      <c r="V10" s="3" t="s">
        <v>121</v>
      </c>
      <c r="W10" s="3">
        <v>1</v>
      </c>
      <c r="X10" s="3" t="s">
        <v>225</v>
      </c>
      <c r="Y10" s="3" t="s">
        <v>226</v>
      </c>
      <c r="Z10" s="3" t="s">
        <v>227</v>
      </c>
      <c r="AA10" s="3"/>
      <c r="AB10" s="3" t="s">
        <v>85</v>
      </c>
      <c r="AC10" s="3" t="s">
        <v>94</v>
      </c>
      <c r="AD10" s="3" t="s">
        <v>103</v>
      </c>
      <c r="AE10" s="3" t="s">
        <v>104</v>
      </c>
      <c r="AF10" s="3"/>
      <c r="AG10" s="3" t="s">
        <v>97</v>
      </c>
      <c r="AH10" s="3">
        <v>134</v>
      </c>
      <c r="AI10" s="3">
        <v>34</v>
      </c>
      <c r="AJ10" s="3" t="s">
        <v>105</v>
      </c>
      <c r="AK10" s="3" t="s">
        <v>106</v>
      </c>
      <c r="AL10" s="3" t="s">
        <v>100</v>
      </c>
      <c r="AM10" s="3">
        <v>300</v>
      </c>
      <c r="AN10" s="3" t="s">
        <v>101</v>
      </c>
      <c r="AO10" s="3" t="s">
        <v>102</v>
      </c>
      <c r="AP10" s="3" t="s">
        <v>228</v>
      </c>
      <c r="AQ10" s="3" t="s">
        <v>229</v>
      </c>
      <c r="AR10" s="3">
        <v>6700</v>
      </c>
      <c r="AS10" s="3">
        <v>1500</v>
      </c>
      <c r="AT10" s="3">
        <v>0</v>
      </c>
      <c r="AU10" s="3">
        <v>0</v>
      </c>
      <c r="AV10" s="3">
        <v>0</v>
      </c>
      <c r="AW10" s="3">
        <v>0</v>
      </c>
      <c r="AX10" s="3">
        <v>0</v>
      </c>
      <c r="AY10" s="3">
        <v>0</v>
      </c>
      <c r="AZ10" s="3">
        <v>0</v>
      </c>
      <c r="BA10" s="3" t="s">
        <v>230</v>
      </c>
      <c r="BB10" s="3">
        <v>3000</v>
      </c>
    </row>
    <row r="11" spans="1:54" ht="32.5" hidden="1" customHeight="1" x14ac:dyDescent="0.2">
      <c r="A11" s="3" t="s">
        <v>13218</v>
      </c>
      <c r="B11" s="3" t="s">
        <v>143</v>
      </c>
      <c r="C11" s="3" t="s">
        <v>85</v>
      </c>
      <c r="D11" s="3" t="s">
        <v>86</v>
      </c>
      <c r="E11" s="3" t="s">
        <v>216</v>
      </c>
      <c r="F11" s="3"/>
      <c r="G11" s="3" t="s">
        <v>87</v>
      </c>
      <c r="H11" s="3">
        <v>2024</v>
      </c>
      <c r="I11" s="3">
        <v>2024</v>
      </c>
      <c r="J11" s="3" t="s">
        <v>88</v>
      </c>
      <c r="K11" s="3" t="s">
        <v>217</v>
      </c>
      <c r="L11" s="3" t="s">
        <v>218</v>
      </c>
      <c r="M11" s="3"/>
      <c r="N11" s="3" t="s">
        <v>219</v>
      </c>
      <c r="O11" s="3" t="s">
        <v>220</v>
      </c>
      <c r="P11" s="3" t="s">
        <v>89</v>
      </c>
      <c r="Q11" s="3" t="s">
        <v>90</v>
      </c>
      <c r="R11" s="3" t="s">
        <v>221</v>
      </c>
      <c r="S11" s="3" t="s">
        <v>222</v>
      </c>
      <c r="T11" s="3" t="s">
        <v>223</v>
      </c>
      <c r="U11" s="3" t="s">
        <v>224</v>
      </c>
      <c r="V11" s="3" t="s">
        <v>121</v>
      </c>
      <c r="W11" s="3">
        <v>2</v>
      </c>
      <c r="X11" s="3" t="s">
        <v>13219</v>
      </c>
      <c r="Y11" s="3" t="s">
        <v>13220</v>
      </c>
      <c r="Z11" s="3" t="s">
        <v>13221</v>
      </c>
      <c r="AA11" s="3"/>
      <c r="AB11" s="3" t="s">
        <v>85</v>
      </c>
      <c r="AC11" s="3" t="s">
        <v>94</v>
      </c>
      <c r="AD11" s="3" t="s">
        <v>103</v>
      </c>
      <c r="AE11" s="3" t="s">
        <v>189</v>
      </c>
      <c r="AF11" s="3"/>
      <c r="AG11" s="3" t="s">
        <v>97</v>
      </c>
      <c r="AH11" s="3">
        <v>134</v>
      </c>
      <c r="AI11" s="3">
        <v>34</v>
      </c>
      <c r="AJ11" s="3" t="s">
        <v>123</v>
      </c>
      <c r="AK11" s="3" t="s">
        <v>106</v>
      </c>
      <c r="AL11" s="3" t="s">
        <v>325</v>
      </c>
      <c r="AM11" s="3">
        <v>30</v>
      </c>
      <c r="AN11" s="3" t="s">
        <v>138</v>
      </c>
      <c r="AO11" s="3" t="s">
        <v>102</v>
      </c>
      <c r="AP11" s="3" t="s">
        <v>13222</v>
      </c>
      <c r="AQ11" s="3"/>
      <c r="AR11" s="3">
        <v>5200</v>
      </c>
      <c r="AS11" s="3">
        <v>1200</v>
      </c>
      <c r="AT11" s="3">
        <v>0</v>
      </c>
      <c r="AU11" s="3">
        <v>0</v>
      </c>
      <c r="AV11" s="3">
        <v>0</v>
      </c>
      <c r="AW11" s="3">
        <v>0</v>
      </c>
      <c r="AX11" s="3">
        <v>0</v>
      </c>
      <c r="AY11" s="3">
        <v>0</v>
      </c>
      <c r="AZ11" s="3">
        <v>0</v>
      </c>
      <c r="BA11" s="3" t="s">
        <v>158</v>
      </c>
      <c r="BB11" s="3">
        <v>1200</v>
      </c>
    </row>
    <row r="12" spans="1:54" ht="32.5" hidden="1" customHeight="1" x14ac:dyDescent="0.2">
      <c r="A12" s="3" t="s">
        <v>231</v>
      </c>
      <c r="B12" s="3" t="s">
        <v>143</v>
      </c>
      <c r="C12" s="3" t="s">
        <v>85</v>
      </c>
      <c r="D12" s="3" t="s">
        <v>86</v>
      </c>
      <c r="E12" s="3" t="s">
        <v>232</v>
      </c>
      <c r="F12" s="3"/>
      <c r="G12" s="3" t="s">
        <v>87</v>
      </c>
      <c r="H12" s="3">
        <v>2024</v>
      </c>
      <c r="I12" s="3">
        <v>2024</v>
      </c>
      <c r="J12" s="3" t="s">
        <v>111</v>
      </c>
      <c r="K12" s="3" t="s">
        <v>233</v>
      </c>
      <c r="L12" s="3" t="s">
        <v>234</v>
      </c>
      <c r="M12" s="3" t="s">
        <v>235</v>
      </c>
      <c r="N12" s="3" t="s">
        <v>236</v>
      </c>
      <c r="O12" s="3" t="s">
        <v>237</v>
      </c>
      <c r="P12" s="3" t="s">
        <v>89</v>
      </c>
      <c r="Q12" s="3" t="s">
        <v>90</v>
      </c>
      <c r="R12" s="3" t="s">
        <v>238</v>
      </c>
      <c r="S12" s="3" t="s">
        <v>239</v>
      </c>
      <c r="T12" s="3" t="s">
        <v>91</v>
      </c>
      <c r="U12" s="3" t="s">
        <v>240</v>
      </c>
      <c r="V12" s="3" t="s">
        <v>121</v>
      </c>
      <c r="W12" s="3">
        <v>1</v>
      </c>
      <c r="X12" s="3" t="s">
        <v>241</v>
      </c>
      <c r="Y12" s="3" t="s">
        <v>242</v>
      </c>
      <c r="Z12" s="3" t="s">
        <v>243</v>
      </c>
      <c r="AA12" s="3"/>
      <c r="AB12" s="3" t="s">
        <v>85</v>
      </c>
      <c r="AC12" s="3" t="s">
        <v>94</v>
      </c>
      <c r="AD12" s="3" t="s">
        <v>103</v>
      </c>
      <c r="AE12" s="3" t="s">
        <v>122</v>
      </c>
      <c r="AF12" s="3"/>
      <c r="AG12" s="3" t="s">
        <v>97</v>
      </c>
      <c r="AH12" s="3">
        <v>61</v>
      </c>
      <c r="AI12" s="3">
        <v>7</v>
      </c>
      <c r="AJ12" s="3" t="s">
        <v>123</v>
      </c>
      <c r="AK12" s="3" t="s">
        <v>106</v>
      </c>
      <c r="AL12" s="3" t="s">
        <v>100</v>
      </c>
      <c r="AM12" s="3">
        <v>50</v>
      </c>
      <c r="AN12" s="3" t="s">
        <v>101</v>
      </c>
      <c r="AO12" s="3" t="s">
        <v>110</v>
      </c>
      <c r="AP12" s="3" t="s">
        <v>244</v>
      </c>
      <c r="AQ12" s="3" t="s">
        <v>245</v>
      </c>
      <c r="AR12" s="3">
        <v>5390</v>
      </c>
      <c r="AS12" s="3">
        <v>2000</v>
      </c>
      <c r="AT12" s="3">
        <v>0</v>
      </c>
      <c r="AU12" s="3">
        <v>0</v>
      </c>
      <c r="AV12" s="3">
        <v>0</v>
      </c>
      <c r="AW12" s="3">
        <v>0</v>
      </c>
      <c r="AX12" s="3">
        <v>0</v>
      </c>
      <c r="AY12" s="3">
        <v>0</v>
      </c>
      <c r="AZ12" s="3">
        <v>0</v>
      </c>
      <c r="BA12" s="3" t="s">
        <v>158</v>
      </c>
      <c r="BB12" s="3">
        <v>2000</v>
      </c>
    </row>
    <row r="13" spans="1:54" ht="32.5" hidden="1" customHeight="1" x14ac:dyDescent="0.2">
      <c r="A13" s="3" t="s">
        <v>246</v>
      </c>
      <c r="B13" s="3" t="s">
        <v>143</v>
      </c>
      <c r="C13" s="3" t="s">
        <v>85</v>
      </c>
      <c r="D13" s="3" t="s">
        <v>86</v>
      </c>
      <c r="E13" s="3" t="s">
        <v>232</v>
      </c>
      <c r="F13" s="3"/>
      <c r="G13" s="3" t="s">
        <v>87</v>
      </c>
      <c r="H13" s="3">
        <v>2024</v>
      </c>
      <c r="I13" s="3">
        <v>2024</v>
      </c>
      <c r="J13" s="3" t="s">
        <v>88</v>
      </c>
      <c r="K13" s="3" t="s">
        <v>233</v>
      </c>
      <c r="L13" s="3" t="s">
        <v>234</v>
      </c>
      <c r="M13" s="3" t="s">
        <v>235</v>
      </c>
      <c r="N13" s="3" t="s">
        <v>236</v>
      </c>
      <c r="O13" s="3" t="s">
        <v>237</v>
      </c>
      <c r="P13" s="3" t="s">
        <v>89</v>
      </c>
      <c r="Q13" s="3" t="s">
        <v>90</v>
      </c>
      <c r="R13" s="3" t="s">
        <v>238</v>
      </c>
      <c r="S13" s="3" t="s">
        <v>239</v>
      </c>
      <c r="T13" s="3" t="s">
        <v>91</v>
      </c>
      <c r="U13" s="3" t="s">
        <v>240</v>
      </c>
      <c r="V13" s="3" t="s">
        <v>121</v>
      </c>
      <c r="W13" s="3">
        <v>2</v>
      </c>
      <c r="X13" s="3" t="s">
        <v>247</v>
      </c>
      <c r="Y13" s="3" t="s">
        <v>248</v>
      </c>
      <c r="Z13" s="3" t="s">
        <v>249</v>
      </c>
      <c r="AA13" s="3"/>
      <c r="AB13" s="3" t="s">
        <v>85</v>
      </c>
      <c r="AC13" s="3" t="s">
        <v>94</v>
      </c>
      <c r="AD13" s="3" t="s">
        <v>95</v>
      </c>
      <c r="AE13" s="3" t="s">
        <v>96</v>
      </c>
      <c r="AF13" s="3"/>
      <c r="AG13" s="3" t="s">
        <v>97</v>
      </c>
      <c r="AH13" s="3">
        <v>61</v>
      </c>
      <c r="AI13" s="3">
        <v>7</v>
      </c>
      <c r="AJ13" s="3" t="s">
        <v>98</v>
      </c>
      <c r="AK13" s="3" t="s">
        <v>109</v>
      </c>
      <c r="AL13" s="3" t="s">
        <v>100</v>
      </c>
      <c r="AM13" s="3">
        <v>60</v>
      </c>
      <c r="AN13" s="3" t="s">
        <v>101</v>
      </c>
      <c r="AO13" s="3" t="s">
        <v>110</v>
      </c>
      <c r="AP13" s="3" t="s">
        <v>250</v>
      </c>
      <c r="AQ13" s="3"/>
      <c r="AR13" s="3">
        <v>2400</v>
      </c>
      <c r="AS13" s="3">
        <v>1500</v>
      </c>
      <c r="AT13" s="3">
        <v>0</v>
      </c>
      <c r="AU13" s="3">
        <v>0</v>
      </c>
      <c r="AV13" s="3">
        <v>0</v>
      </c>
      <c r="AW13" s="3">
        <v>0</v>
      </c>
      <c r="AX13" s="3">
        <v>0</v>
      </c>
      <c r="AY13" s="3">
        <v>0</v>
      </c>
      <c r="AZ13" s="3">
        <v>0</v>
      </c>
      <c r="BA13" s="3" t="s">
        <v>158</v>
      </c>
      <c r="BB13" s="3">
        <v>1500</v>
      </c>
    </row>
    <row r="14" spans="1:54" ht="32.5" hidden="1" customHeight="1" x14ac:dyDescent="0.2">
      <c r="A14" s="3" t="s">
        <v>251</v>
      </c>
      <c r="B14" s="3" t="s">
        <v>143</v>
      </c>
      <c r="C14" s="3" t="s">
        <v>85</v>
      </c>
      <c r="D14" s="3" t="s">
        <v>86</v>
      </c>
      <c r="E14" s="3" t="s">
        <v>252</v>
      </c>
      <c r="F14" s="3"/>
      <c r="G14" s="3" t="s">
        <v>87</v>
      </c>
      <c r="H14" s="3">
        <v>2024</v>
      </c>
      <c r="I14" s="3">
        <v>2024</v>
      </c>
      <c r="J14" s="3" t="s">
        <v>111</v>
      </c>
      <c r="K14" s="3" t="s">
        <v>253</v>
      </c>
      <c r="L14" s="3" t="s">
        <v>254</v>
      </c>
      <c r="M14" s="3"/>
      <c r="N14" s="3" t="s">
        <v>255</v>
      </c>
      <c r="O14" s="3" t="s">
        <v>256</v>
      </c>
      <c r="P14" s="3" t="s">
        <v>89</v>
      </c>
      <c r="Q14" s="3" t="s">
        <v>257</v>
      </c>
      <c r="R14" s="3" t="s">
        <v>258</v>
      </c>
      <c r="S14" s="3" t="s">
        <v>259</v>
      </c>
      <c r="T14" s="3" t="s">
        <v>91</v>
      </c>
      <c r="U14" s="3" t="s">
        <v>260</v>
      </c>
      <c r="V14" s="3" t="s">
        <v>121</v>
      </c>
      <c r="W14" s="3">
        <v>1</v>
      </c>
      <c r="X14" s="3" t="s">
        <v>261</v>
      </c>
      <c r="Y14" s="3" t="s">
        <v>262</v>
      </c>
      <c r="Z14" s="3" t="s">
        <v>263</v>
      </c>
      <c r="AA14" s="3"/>
      <c r="AB14" s="3" t="s">
        <v>85</v>
      </c>
      <c r="AC14" s="3" t="s">
        <v>94</v>
      </c>
      <c r="AD14" s="3" t="s">
        <v>103</v>
      </c>
      <c r="AE14" s="3" t="s">
        <v>104</v>
      </c>
      <c r="AF14" s="3"/>
      <c r="AG14" s="3" t="s">
        <v>97</v>
      </c>
      <c r="AH14" s="3">
        <v>4289</v>
      </c>
      <c r="AI14" s="3">
        <v>1066</v>
      </c>
      <c r="AJ14" s="3" t="s">
        <v>105</v>
      </c>
      <c r="AK14" s="3" t="s">
        <v>106</v>
      </c>
      <c r="AL14" s="3" t="s">
        <v>100</v>
      </c>
      <c r="AM14" s="3">
        <v>600</v>
      </c>
      <c r="AN14" s="3" t="s">
        <v>101</v>
      </c>
      <c r="AO14" s="3" t="s">
        <v>110</v>
      </c>
      <c r="AP14" s="3" t="s">
        <v>264</v>
      </c>
      <c r="AQ14" s="3" t="s">
        <v>265</v>
      </c>
      <c r="AR14" s="3">
        <v>10800</v>
      </c>
      <c r="AS14" s="3">
        <v>4000</v>
      </c>
      <c r="AT14" s="3">
        <v>0</v>
      </c>
      <c r="AU14" s="3">
        <v>0</v>
      </c>
      <c r="AV14" s="3">
        <v>0</v>
      </c>
      <c r="AW14" s="3">
        <v>0</v>
      </c>
      <c r="AX14" s="3">
        <v>0</v>
      </c>
      <c r="AY14" s="3">
        <v>0</v>
      </c>
      <c r="AZ14" s="3">
        <v>0</v>
      </c>
      <c r="BA14" s="3" t="s">
        <v>158</v>
      </c>
      <c r="BB14" s="3">
        <v>4000</v>
      </c>
    </row>
    <row r="15" spans="1:54" ht="32.5" hidden="1" customHeight="1" x14ac:dyDescent="0.2">
      <c r="A15" s="3" t="s">
        <v>266</v>
      </c>
      <c r="B15" s="3" t="s">
        <v>143</v>
      </c>
      <c r="C15" s="3" t="s">
        <v>85</v>
      </c>
      <c r="D15" s="3" t="s">
        <v>86</v>
      </c>
      <c r="E15" s="3" t="s">
        <v>252</v>
      </c>
      <c r="F15" s="3"/>
      <c r="G15" s="3" t="s">
        <v>87</v>
      </c>
      <c r="H15" s="3">
        <v>2024</v>
      </c>
      <c r="I15" s="3">
        <v>2024</v>
      </c>
      <c r="J15" s="3" t="s">
        <v>111</v>
      </c>
      <c r="K15" s="3" t="s">
        <v>253</v>
      </c>
      <c r="L15" s="3" t="s">
        <v>254</v>
      </c>
      <c r="M15" s="3"/>
      <c r="N15" s="3" t="s">
        <v>255</v>
      </c>
      <c r="O15" s="3" t="s">
        <v>256</v>
      </c>
      <c r="P15" s="3" t="s">
        <v>89</v>
      </c>
      <c r="Q15" s="3" t="s">
        <v>257</v>
      </c>
      <c r="R15" s="3" t="s">
        <v>258</v>
      </c>
      <c r="S15" s="3" t="s">
        <v>259</v>
      </c>
      <c r="T15" s="3" t="s">
        <v>91</v>
      </c>
      <c r="U15" s="3" t="s">
        <v>260</v>
      </c>
      <c r="V15" s="3" t="s">
        <v>121</v>
      </c>
      <c r="W15" s="3">
        <v>2</v>
      </c>
      <c r="X15" s="3" t="s">
        <v>267</v>
      </c>
      <c r="Y15" s="3" t="s">
        <v>268</v>
      </c>
      <c r="Z15" s="3" t="s">
        <v>269</v>
      </c>
      <c r="AA15" s="3"/>
      <c r="AB15" s="3" t="s">
        <v>85</v>
      </c>
      <c r="AC15" s="3" t="s">
        <v>94</v>
      </c>
      <c r="AD15" s="3" t="s">
        <v>103</v>
      </c>
      <c r="AE15" s="3" t="s">
        <v>122</v>
      </c>
      <c r="AF15" s="3"/>
      <c r="AG15" s="3" t="s">
        <v>97</v>
      </c>
      <c r="AH15" s="3">
        <v>4289</v>
      </c>
      <c r="AI15" s="3">
        <v>1066</v>
      </c>
      <c r="AJ15" s="3" t="s">
        <v>123</v>
      </c>
      <c r="AK15" s="3" t="s">
        <v>109</v>
      </c>
      <c r="AL15" s="3" t="s">
        <v>100</v>
      </c>
      <c r="AM15" s="3">
        <v>600</v>
      </c>
      <c r="AN15" s="3" t="s">
        <v>101</v>
      </c>
      <c r="AO15" s="3" t="s">
        <v>110</v>
      </c>
      <c r="AP15" s="3" t="s">
        <v>270</v>
      </c>
      <c r="AQ15" s="3" t="s">
        <v>271</v>
      </c>
      <c r="AR15" s="3">
        <v>16700</v>
      </c>
      <c r="AS15" s="3">
        <v>4000</v>
      </c>
      <c r="AT15" s="3">
        <v>0</v>
      </c>
      <c r="AU15" s="3">
        <v>0</v>
      </c>
      <c r="AV15" s="3">
        <v>0</v>
      </c>
      <c r="AW15" s="3">
        <v>0</v>
      </c>
      <c r="AX15" s="3">
        <v>0</v>
      </c>
      <c r="AY15" s="3">
        <v>0</v>
      </c>
      <c r="AZ15" s="3">
        <v>0</v>
      </c>
      <c r="BA15" s="3" t="s">
        <v>158</v>
      </c>
      <c r="BB15" s="3">
        <v>4000</v>
      </c>
    </row>
    <row r="16" spans="1:54" ht="32.5" hidden="1" customHeight="1" x14ac:dyDescent="0.2">
      <c r="A16" s="3" t="s">
        <v>272</v>
      </c>
      <c r="B16" s="3" t="s">
        <v>143</v>
      </c>
      <c r="C16" s="3" t="s">
        <v>85</v>
      </c>
      <c r="D16" s="3" t="s">
        <v>86</v>
      </c>
      <c r="E16" s="3" t="s">
        <v>252</v>
      </c>
      <c r="F16" s="3"/>
      <c r="G16" s="3" t="s">
        <v>87</v>
      </c>
      <c r="H16" s="3">
        <v>2024</v>
      </c>
      <c r="I16" s="3">
        <v>2024</v>
      </c>
      <c r="J16" s="3" t="s">
        <v>88</v>
      </c>
      <c r="K16" s="3" t="s">
        <v>253</v>
      </c>
      <c r="L16" s="3" t="s">
        <v>254</v>
      </c>
      <c r="M16" s="3"/>
      <c r="N16" s="3" t="s">
        <v>255</v>
      </c>
      <c r="O16" s="3" t="s">
        <v>256</v>
      </c>
      <c r="P16" s="3" t="s">
        <v>89</v>
      </c>
      <c r="Q16" s="3" t="s">
        <v>257</v>
      </c>
      <c r="R16" s="3" t="s">
        <v>258</v>
      </c>
      <c r="S16" s="3" t="s">
        <v>259</v>
      </c>
      <c r="T16" s="3" t="s">
        <v>91</v>
      </c>
      <c r="U16" s="3" t="s">
        <v>260</v>
      </c>
      <c r="V16" s="3" t="s">
        <v>121</v>
      </c>
      <c r="W16" s="3">
        <v>3</v>
      </c>
      <c r="X16" s="3" t="s">
        <v>273</v>
      </c>
      <c r="Y16" s="3" t="s">
        <v>274</v>
      </c>
      <c r="Z16" s="3" t="s">
        <v>275</v>
      </c>
      <c r="AA16" s="3"/>
      <c r="AB16" s="3" t="s">
        <v>85</v>
      </c>
      <c r="AC16" s="3" t="s">
        <v>94</v>
      </c>
      <c r="AD16" s="3" t="s">
        <v>103</v>
      </c>
      <c r="AE16" s="3" t="s">
        <v>122</v>
      </c>
      <c r="AF16" s="3"/>
      <c r="AG16" s="3" t="s">
        <v>97</v>
      </c>
      <c r="AH16" s="3">
        <v>4289</v>
      </c>
      <c r="AI16" s="3">
        <v>1066</v>
      </c>
      <c r="AJ16" s="3" t="s">
        <v>123</v>
      </c>
      <c r="AK16" s="3" t="s">
        <v>109</v>
      </c>
      <c r="AL16" s="3" t="s">
        <v>100</v>
      </c>
      <c r="AM16" s="3">
        <v>20</v>
      </c>
      <c r="AN16" s="3" t="s">
        <v>101</v>
      </c>
      <c r="AO16" s="3" t="s">
        <v>110</v>
      </c>
      <c r="AP16" s="3" t="s">
        <v>276</v>
      </c>
      <c r="AQ16" s="3" t="s">
        <v>277</v>
      </c>
      <c r="AR16" s="3">
        <v>4060</v>
      </c>
      <c r="AS16" s="3">
        <v>3000</v>
      </c>
      <c r="AT16" s="3">
        <v>0</v>
      </c>
      <c r="AU16" s="3">
        <v>0</v>
      </c>
      <c r="AV16" s="3">
        <v>0</v>
      </c>
      <c r="AW16" s="3">
        <v>0</v>
      </c>
      <c r="AX16" s="3">
        <v>0</v>
      </c>
      <c r="AY16" s="3">
        <v>0</v>
      </c>
      <c r="AZ16" s="3">
        <v>0</v>
      </c>
      <c r="BA16" s="3" t="s">
        <v>158</v>
      </c>
      <c r="BB16" s="3">
        <v>3000</v>
      </c>
    </row>
    <row r="17" spans="1:54" ht="32.5" hidden="1" customHeight="1" x14ac:dyDescent="0.2">
      <c r="A17" s="3" t="s">
        <v>278</v>
      </c>
      <c r="B17" s="3" t="s">
        <v>143</v>
      </c>
      <c r="C17" s="3" t="s">
        <v>85</v>
      </c>
      <c r="D17" s="3" t="s">
        <v>86</v>
      </c>
      <c r="E17" s="3" t="s">
        <v>252</v>
      </c>
      <c r="F17" s="3"/>
      <c r="G17" s="3" t="s">
        <v>87</v>
      </c>
      <c r="H17" s="3">
        <v>2024</v>
      </c>
      <c r="I17" s="3">
        <v>2024</v>
      </c>
      <c r="J17" s="3" t="s">
        <v>88</v>
      </c>
      <c r="K17" s="3" t="s">
        <v>253</v>
      </c>
      <c r="L17" s="3" t="s">
        <v>254</v>
      </c>
      <c r="M17" s="3"/>
      <c r="N17" s="3" t="s">
        <v>255</v>
      </c>
      <c r="O17" s="3" t="s">
        <v>256</v>
      </c>
      <c r="P17" s="3" t="s">
        <v>89</v>
      </c>
      <c r="Q17" s="3" t="s">
        <v>257</v>
      </c>
      <c r="R17" s="3" t="s">
        <v>258</v>
      </c>
      <c r="S17" s="3" t="s">
        <v>259</v>
      </c>
      <c r="T17" s="3" t="s">
        <v>91</v>
      </c>
      <c r="U17" s="3" t="s">
        <v>260</v>
      </c>
      <c r="V17" s="3" t="s">
        <v>121</v>
      </c>
      <c r="W17" s="3">
        <v>4</v>
      </c>
      <c r="X17" s="3" t="s">
        <v>279</v>
      </c>
      <c r="Y17" s="3" t="s">
        <v>280</v>
      </c>
      <c r="Z17" s="3" t="s">
        <v>281</v>
      </c>
      <c r="AA17" s="3"/>
      <c r="AB17" s="3" t="s">
        <v>85</v>
      </c>
      <c r="AC17" s="3" t="s">
        <v>94</v>
      </c>
      <c r="AD17" s="3" t="s">
        <v>103</v>
      </c>
      <c r="AE17" s="3" t="s">
        <v>124</v>
      </c>
      <c r="AF17" s="3"/>
      <c r="AG17" s="3" t="s">
        <v>97</v>
      </c>
      <c r="AH17" s="3">
        <v>4289</v>
      </c>
      <c r="AI17" s="3">
        <v>1066</v>
      </c>
      <c r="AJ17" s="3" t="s">
        <v>98</v>
      </c>
      <c r="AK17" s="3" t="s">
        <v>109</v>
      </c>
      <c r="AL17" s="3" t="s">
        <v>100</v>
      </c>
      <c r="AM17" s="3">
        <v>1000</v>
      </c>
      <c r="AN17" s="3" t="s">
        <v>101</v>
      </c>
      <c r="AO17" s="3" t="s">
        <v>110</v>
      </c>
      <c r="AP17" s="3" t="s">
        <v>282</v>
      </c>
      <c r="AQ17" s="3" t="s">
        <v>283</v>
      </c>
      <c r="AR17" s="3">
        <v>5500</v>
      </c>
      <c r="AS17" s="3">
        <v>4000</v>
      </c>
      <c r="AT17" s="3">
        <v>0</v>
      </c>
      <c r="AU17" s="3">
        <v>0</v>
      </c>
      <c r="AV17" s="3">
        <v>0</v>
      </c>
      <c r="AW17" s="3">
        <v>0</v>
      </c>
      <c r="AX17" s="3">
        <v>0</v>
      </c>
      <c r="AY17" s="3">
        <v>0</v>
      </c>
      <c r="AZ17" s="3">
        <v>0</v>
      </c>
      <c r="BA17" s="3" t="s">
        <v>158</v>
      </c>
      <c r="BB17" s="3">
        <v>4000</v>
      </c>
    </row>
    <row r="18" spans="1:54" ht="32.5" hidden="1" customHeight="1" x14ac:dyDescent="0.2">
      <c r="A18" s="3" t="s">
        <v>284</v>
      </c>
      <c r="B18" s="3" t="s">
        <v>143</v>
      </c>
      <c r="C18" s="3" t="s">
        <v>85</v>
      </c>
      <c r="D18" s="3" t="s">
        <v>86</v>
      </c>
      <c r="E18" s="3" t="s">
        <v>285</v>
      </c>
      <c r="F18" s="3"/>
      <c r="G18" s="3" t="s">
        <v>87</v>
      </c>
      <c r="H18" s="3">
        <v>2024</v>
      </c>
      <c r="I18" s="3">
        <v>2024</v>
      </c>
      <c r="J18" s="3" t="s">
        <v>88</v>
      </c>
      <c r="K18" s="3" t="s">
        <v>286</v>
      </c>
      <c r="L18" s="3" t="s">
        <v>287</v>
      </c>
      <c r="M18" s="3" t="s">
        <v>288</v>
      </c>
      <c r="N18" s="3" t="s">
        <v>289</v>
      </c>
      <c r="O18" s="3" t="s">
        <v>290</v>
      </c>
      <c r="P18" s="3" t="s">
        <v>89</v>
      </c>
      <c r="Q18" s="3" t="s">
        <v>90</v>
      </c>
      <c r="R18" s="3" t="s">
        <v>291</v>
      </c>
      <c r="S18" s="3" t="s">
        <v>292</v>
      </c>
      <c r="T18" s="3" t="s">
        <v>135</v>
      </c>
      <c r="U18" s="3" t="s">
        <v>293</v>
      </c>
      <c r="V18" s="3" t="s">
        <v>121</v>
      </c>
      <c r="W18" s="3">
        <v>1</v>
      </c>
      <c r="X18" s="3" t="s">
        <v>294</v>
      </c>
      <c r="Y18" s="3" t="s">
        <v>295</v>
      </c>
      <c r="Z18" s="3" t="s">
        <v>296</v>
      </c>
      <c r="AA18" s="3"/>
      <c r="AB18" s="3" t="s">
        <v>85</v>
      </c>
      <c r="AC18" s="3" t="s">
        <v>94</v>
      </c>
      <c r="AD18" s="3" t="s">
        <v>103</v>
      </c>
      <c r="AE18" s="3" t="s">
        <v>104</v>
      </c>
      <c r="AF18" s="3"/>
      <c r="AG18" s="3" t="s">
        <v>97</v>
      </c>
      <c r="AH18" s="3">
        <v>74</v>
      </c>
      <c r="AI18" s="3">
        <v>11</v>
      </c>
      <c r="AJ18" s="3" t="s">
        <v>105</v>
      </c>
      <c r="AK18" s="3" t="s">
        <v>106</v>
      </c>
      <c r="AL18" s="3" t="s">
        <v>100</v>
      </c>
      <c r="AM18" s="3">
        <v>120</v>
      </c>
      <c r="AN18" s="3" t="s">
        <v>101</v>
      </c>
      <c r="AO18" s="3" t="s">
        <v>110</v>
      </c>
      <c r="AP18" s="3" t="s">
        <v>297</v>
      </c>
      <c r="AQ18" s="3" t="s">
        <v>298</v>
      </c>
      <c r="AR18" s="3">
        <v>6890</v>
      </c>
      <c r="AS18" s="3">
        <v>1850</v>
      </c>
      <c r="AT18" s="3">
        <v>0</v>
      </c>
      <c r="AU18" s="3">
        <v>0</v>
      </c>
      <c r="AV18" s="3">
        <v>0</v>
      </c>
      <c r="AW18" s="3">
        <v>0</v>
      </c>
      <c r="AX18" s="3">
        <v>0</v>
      </c>
      <c r="AY18" s="3">
        <v>0</v>
      </c>
      <c r="AZ18" s="3">
        <v>0</v>
      </c>
      <c r="BA18" s="3" t="s">
        <v>158</v>
      </c>
      <c r="BB18" s="3">
        <v>1850</v>
      </c>
    </row>
    <row r="19" spans="1:54" ht="32.5" hidden="1" customHeight="1" x14ac:dyDescent="0.2">
      <c r="A19" s="3" t="s">
        <v>299</v>
      </c>
      <c r="B19" s="3" t="s">
        <v>143</v>
      </c>
      <c r="C19" s="3" t="s">
        <v>85</v>
      </c>
      <c r="D19" s="3" t="s">
        <v>86</v>
      </c>
      <c r="E19" s="3" t="s">
        <v>285</v>
      </c>
      <c r="F19" s="3"/>
      <c r="G19" s="3" t="s">
        <v>87</v>
      </c>
      <c r="H19" s="3">
        <v>2024</v>
      </c>
      <c r="I19" s="3">
        <v>2024</v>
      </c>
      <c r="J19" s="3" t="s">
        <v>88</v>
      </c>
      <c r="K19" s="3" t="s">
        <v>286</v>
      </c>
      <c r="L19" s="3" t="s">
        <v>287</v>
      </c>
      <c r="M19" s="3" t="s">
        <v>288</v>
      </c>
      <c r="N19" s="3" t="s">
        <v>289</v>
      </c>
      <c r="O19" s="3" t="s">
        <v>290</v>
      </c>
      <c r="P19" s="3" t="s">
        <v>89</v>
      </c>
      <c r="Q19" s="3" t="s">
        <v>90</v>
      </c>
      <c r="R19" s="3" t="s">
        <v>291</v>
      </c>
      <c r="S19" s="3" t="s">
        <v>292</v>
      </c>
      <c r="T19" s="3" t="s">
        <v>135</v>
      </c>
      <c r="U19" s="3" t="s">
        <v>293</v>
      </c>
      <c r="V19" s="3" t="s">
        <v>121</v>
      </c>
      <c r="W19" s="3">
        <v>2</v>
      </c>
      <c r="X19" s="3" t="s">
        <v>300</v>
      </c>
      <c r="Y19" s="3" t="s">
        <v>301</v>
      </c>
      <c r="Z19" s="3" t="s">
        <v>302</v>
      </c>
      <c r="AA19" s="3"/>
      <c r="AB19" s="3" t="s">
        <v>85</v>
      </c>
      <c r="AC19" s="3" t="s">
        <v>94</v>
      </c>
      <c r="AD19" s="3" t="s">
        <v>95</v>
      </c>
      <c r="AE19" s="3" t="s">
        <v>96</v>
      </c>
      <c r="AF19" s="3"/>
      <c r="AG19" s="3" t="s">
        <v>97</v>
      </c>
      <c r="AH19" s="3">
        <v>74</v>
      </c>
      <c r="AI19" s="3">
        <v>11</v>
      </c>
      <c r="AJ19" s="3" t="s">
        <v>105</v>
      </c>
      <c r="AK19" s="3" t="s">
        <v>109</v>
      </c>
      <c r="AL19" s="3" t="s">
        <v>100</v>
      </c>
      <c r="AM19" s="3">
        <v>20</v>
      </c>
      <c r="AN19" s="3" t="s">
        <v>303</v>
      </c>
      <c r="AO19" s="3" t="s">
        <v>110</v>
      </c>
      <c r="AP19" s="3" t="s">
        <v>304</v>
      </c>
      <c r="AQ19" s="3" t="s">
        <v>305</v>
      </c>
      <c r="AR19" s="3">
        <v>6560</v>
      </c>
      <c r="AS19" s="3">
        <v>1630</v>
      </c>
      <c r="AT19" s="3">
        <v>0</v>
      </c>
      <c r="AU19" s="3">
        <v>0</v>
      </c>
      <c r="AV19" s="3">
        <v>0</v>
      </c>
      <c r="AW19" s="3">
        <v>0</v>
      </c>
      <c r="AX19" s="3">
        <v>0</v>
      </c>
      <c r="AY19" s="3">
        <v>0</v>
      </c>
      <c r="AZ19" s="3">
        <v>0</v>
      </c>
      <c r="BA19" s="3" t="s">
        <v>158</v>
      </c>
      <c r="BB19" s="3">
        <v>1630</v>
      </c>
    </row>
    <row r="20" spans="1:54" ht="32.5" hidden="1" customHeight="1" x14ac:dyDescent="0.2">
      <c r="A20" s="3" t="s">
        <v>306</v>
      </c>
      <c r="B20" s="3" t="s">
        <v>143</v>
      </c>
      <c r="C20" s="3" t="s">
        <v>85</v>
      </c>
      <c r="D20" s="3" t="s">
        <v>86</v>
      </c>
      <c r="E20" s="3" t="s">
        <v>307</v>
      </c>
      <c r="F20" s="3"/>
      <c r="G20" s="3" t="s">
        <v>87</v>
      </c>
      <c r="H20" s="3">
        <v>2024</v>
      </c>
      <c r="I20" s="3">
        <v>2024</v>
      </c>
      <c r="J20" s="3" t="s">
        <v>111</v>
      </c>
      <c r="K20" s="3" t="s">
        <v>308</v>
      </c>
      <c r="L20" s="3" t="s">
        <v>309</v>
      </c>
      <c r="M20" s="3" t="s">
        <v>310</v>
      </c>
      <c r="N20" s="3" t="s">
        <v>311</v>
      </c>
      <c r="O20" s="3" t="s">
        <v>312</v>
      </c>
      <c r="P20" s="3" t="s">
        <v>89</v>
      </c>
      <c r="Q20" s="3" t="s">
        <v>90</v>
      </c>
      <c r="R20" s="3" t="s">
        <v>313</v>
      </c>
      <c r="S20" s="3" t="s">
        <v>314</v>
      </c>
      <c r="T20" s="3" t="s">
        <v>91</v>
      </c>
      <c r="U20" s="3" t="s">
        <v>224</v>
      </c>
      <c r="V20" s="3" t="s">
        <v>121</v>
      </c>
      <c r="W20" s="3">
        <v>1</v>
      </c>
      <c r="X20" s="3" t="s">
        <v>315</v>
      </c>
      <c r="Y20" s="3" t="s">
        <v>316</v>
      </c>
      <c r="Z20" s="3" t="s">
        <v>317</v>
      </c>
      <c r="AA20" s="3"/>
      <c r="AB20" s="3" t="s">
        <v>85</v>
      </c>
      <c r="AC20" s="3" t="s">
        <v>94</v>
      </c>
      <c r="AD20" s="3" t="s">
        <v>103</v>
      </c>
      <c r="AE20" s="3" t="s">
        <v>104</v>
      </c>
      <c r="AF20" s="3"/>
      <c r="AG20" s="3" t="s">
        <v>97</v>
      </c>
      <c r="AH20" s="3">
        <v>98</v>
      </c>
      <c r="AI20" s="3">
        <v>11</v>
      </c>
      <c r="AJ20" s="3" t="s">
        <v>123</v>
      </c>
      <c r="AK20" s="3" t="s">
        <v>106</v>
      </c>
      <c r="AL20" s="3" t="s">
        <v>100</v>
      </c>
      <c r="AM20" s="3">
        <v>98</v>
      </c>
      <c r="AN20" s="3" t="s">
        <v>138</v>
      </c>
      <c r="AO20" s="3" t="s">
        <v>318</v>
      </c>
      <c r="AP20" s="3" t="s">
        <v>319</v>
      </c>
      <c r="AQ20" s="3" t="s">
        <v>320</v>
      </c>
      <c r="AR20" s="3">
        <v>2250</v>
      </c>
      <c r="AS20" s="3">
        <v>1000</v>
      </c>
      <c r="AT20" s="3">
        <v>0</v>
      </c>
      <c r="AU20" s="3">
        <v>0</v>
      </c>
      <c r="AV20" s="3">
        <v>0</v>
      </c>
      <c r="AW20" s="3">
        <v>0</v>
      </c>
      <c r="AX20" s="3">
        <v>0</v>
      </c>
      <c r="AY20" s="3">
        <v>0</v>
      </c>
      <c r="AZ20" s="3">
        <v>0</v>
      </c>
      <c r="BA20" s="3" t="s">
        <v>158</v>
      </c>
      <c r="BB20" s="3">
        <v>1000</v>
      </c>
    </row>
    <row r="21" spans="1:54" ht="32.5" hidden="1" customHeight="1" x14ac:dyDescent="0.2">
      <c r="A21" s="3" t="s">
        <v>321</v>
      </c>
      <c r="B21" s="3" t="s">
        <v>143</v>
      </c>
      <c r="C21" s="3" t="s">
        <v>85</v>
      </c>
      <c r="D21" s="3" t="s">
        <v>86</v>
      </c>
      <c r="E21" s="3" t="s">
        <v>307</v>
      </c>
      <c r="F21" s="3"/>
      <c r="G21" s="3" t="s">
        <v>87</v>
      </c>
      <c r="H21" s="3">
        <v>2024</v>
      </c>
      <c r="I21" s="3">
        <v>2024</v>
      </c>
      <c r="J21" s="3" t="s">
        <v>111</v>
      </c>
      <c r="K21" s="3" t="s">
        <v>308</v>
      </c>
      <c r="L21" s="3" t="s">
        <v>309</v>
      </c>
      <c r="M21" s="3" t="s">
        <v>310</v>
      </c>
      <c r="N21" s="3" t="s">
        <v>311</v>
      </c>
      <c r="O21" s="3" t="s">
        <v>312</v>
      </c>
      <c r="P21" s="3" t="s">
        <v>89</v>
      </c>
      <c r="Q21" s="3" t="s">
        <v>90</v>
      </c>
      <c r="R21" s="3" t="s">
        <v>313</v>
      </c>
      <c r="S21" s="3" t="s">
        <v>314</v>
      </c>
      <c r="T21" s="3" t="s">
        <v>91</v>
      </c>
      <c r="U21" s="3" t="s">
        <v>224</v>
      </c>
      <c r="V21" s="3" t="s">
        <v>121</v>
      </c>
      <c r="W21" s="3">
        <v>2</v>
      </c>
      <c r="X21" s="3" t="s">
        <v>322</v>
      </c>
      <c r="Y21" s="3" t="s">
        <v>323</v>
      </c>
      <c r="Z21" s="3" t="s">
        <v>324</v>
      </c>
      <c r="AA21" s="3"/>
      <c r="AB21" s="3" t="s">
        <v>85</v>
      </c>
      <c r="AC21" s="3" t="s">
        <v>94</v>
      </c>
      <c r="AD21" s="3" t="s">
        <v>95</v>
      </c>
      <c r="AE21" s="3" t="s">
        <v>96</v>
      </c>
      <c r="AF21" s="3"/>
      <c r="AG21" s="3" t="s">
        <v>97</v>
      </c>
      <c r="AH21" s="3">
        <v>98</v>
      </c>
      <c r="AI21" s="3">
        <v>11</v>
      </c>
      <c r="AJ21" s="3" t="s">
        <v>105</v>
      </c>
      <c r="AK21" s="3" t="s">
        <v>109</v>
      </c>
      <c r="AL21" s="3" t="s">
        <v>325</v>
      </c>
      <c r="AM21" s="3">
        <v>75</v>
      </c>
      <c r="AN21" s="3" t="s">
        <v>138</v>
      </c>
      <c r="AO21" s="3" t="s">
        <v>318</v>
      </c>
      <c r="AP21" s="3" t="s">
        <v>326</v>
      </c>
      <c r="AQ21" s="3" t="s">
        <v>327</v>
      </c>
      <c r="AR21" s="3">
        <v>3700</v>
      </c>
      <c r="AS21" s="3">
        <v>1500</v>
      </c>
      <c r="AT21" s="3">
        <v>0</v>
      </c>
      <c r="AU21" s="3">
        <v>0</v>
      </c>
      <c r="AV21" s="3">
        <v>0</v>
      </c>
      <c r="AW21" s="3">
        <v>0</v>
      </c>
      <c r="AX21" s="3">
        <v>0</v>
      </c>
      <c r="AY21" s="3">
        <v>0</v>
      </c>
      <c r="AZ21" s="3">
        <v>0</v>
      </c>
      <c r="BA21" s="3" t="s">
        <v>158</v>
      </c>
      <c r="BB21" s="3">
        <v>1500</v>
      </c>
    </row>
    <row r="22" spans="1:54" ht="32.5" hidden="1" customHeight="1" x14ac:dyDescent="0.2">
      <c r="A22" s="3" t="s">
        <v>328</v>
      </c>
      <c r="B22" s="3" t="s">
        <v>143</v>
      </c>
      <c r="C22" s="3" t="s">
        <v>85</v>
      </c>
      <c r="D22" s="3" t="s">
        <v>86</v>
      </c>
      <c r="E22" s="3" t="s">
        <v>307</v>
      </c>
      <c r="F22" s="3"/>
      <c r="G22" s="3" t="s">
        <v>87</v>
      </c>
      <c r="H22" s="3">
        <v>2024</v>
      </c>
      <c r="I22" s="3">
        <v>2024</v>
      </c>
      <c r="J22" s="3" t="s">
        <v>88</v>
      </c>
      <c r="K22" s="3" t="s">
        <v>308</v>
      </c>
      <c r="L22" s="3" t="s">
        <v>309</v>
      </c>
      <c r="M22" s="3" t="s">
        <v>310</v>
      </c>
      <c r="N22" s="3" t="s">
        <v>311</v>
      </c>
      <c r="O22" s="3" t="s">
        <v>312</v>
      </c>
      <c r="P22" s="3" t="s">
        <v>89</v>
      </c>
      <c r="Q22" s="3" t="s">
        <v>90</v>
      </c>
      <c r="R22" s="3" t="s">
        <v>313</v>
      </c>
      <c r="S22" s="3" t="s">
        <v>314</v>
      </c>
      <c r="T22" s="3" t="s">
        <v>91</v>
      </c>
      <c r="U22" s="3" t="s">
        <v>224</v>
      </c>
      <c r="V22" s="3" t="s">
        <v>121</v>
      </c>
      <c r="W22" s="3">
        <v>3</v>
      </c>
      <c r="X22" s="3" t="s">
        <v>329</v>
      </c>
      <c r="Y22" s="3" t="s">
        <v>330</v>
      </c>
      <c r="Z22" s="3" t="s">
        <v>331</v>
      </c>
      <c r="AA22" s="3"/>
      <c r="AB22" s="3" t="s">
        <v>85</v>
      </c>
      <c r="AC22" s="3" t="s">
        <v>94</v>
      </c>
      <c r="AD22" s="3" t="s">
        <v>103</v>
      </c>
      <c r="AE22" s="3" t="s">
        <v>124</v>
      </c>
      <c r="AF22" s="3"/>
      <c r="AG22" s="3" t="s">
        <v>97</v>
      </c>
      <c r="AH22" s="3">
        <v>98</v>
      </c>
      <c r="AI22" s="3">
        <v>11</v>
      </c>
      <c r="AJ22" s="3" t="s">
        <v>98</v>
      </c>
      <c r="AK22" s="3" t="s">
        <v>109</v>
      </c>
      <c r="AL22" s="3" t="s">
        <v>100</v>
      </c>
      <c r="AM22" s="3">
        <v>800</v>
      </c>
      <c r="AN22" s="3" t="s">
        <v>101</v>
      </c>
      <c r="AO22" s="3" t="s">
        <v>318</v>
      </c>
      <c r="AP22" s="3" t="s">
        <v>332</v>
      </c>
      <c r="AQ22" s="3" t="s">
        <v>333</v>
      </c>
      <c r="AR22" s="3">
        <v>1540</v>
      </c>
      <c r="AS22" s="3">
        <v>500</v>
      </c>
      <c r="AT22" s="3">
        <v>0</v>
      </c>
      <c r="AU22" s="3">
        <v>0</v>
      </c>
      <c r="AV22" s="3">
        <v>0</v>
      </c>
      <c r="AW22" s="3">
        <v>0</v>
      </c>
      <c r="AX22" s="3">
        <v>0</v>
      </c>
      <c r="AY22" s="3">
        <v>0</v>
      </c>
      <c r="AZ22" s="3">
        <v>0</v>
      </c>
      <c r="BA22" s="3" t="s">
        <v>158</v>
      </c>
      <c r="BB22" s="3">
        <v>500</v>
      </c>
    </row>
    <row r="23" spans="1:54" ht="32.5" hidden="1" customHeight="1" x14ac:dyDescent="0.2">
      <c r="A23" s="3" t="s">
        <v>334</v>
      </c>
      <c r="B23" s="3" t="s">
        <v>143</v>
      </c>
      <c r="C23" s="3" t="s">
        <v>85</v>
      </c>
      <c r="D23" s="3" t="s">
        <v>86</v>
      </c>
      <c r="E23" s="3" t="s">
        <v>335</v>
      </c>
      <c r="F23" s="3"/>
      <c r="G23" s="3" t="s">
        <v>87</v>
      </c>
      <c r="H23" s="3">
        <v>2024</v>
      </c>
      <c r="I23" s="3">
        <v>2024</v>
      </c>
      <c r="J23" s="3" t="s">
        <v>88</v>
      </c>
      <c r="K23" s="3" t="s">
        <v>336</v>
      </c>
      <c r="L23" s="3" t="s">
        <v>337</v>
      </c>
      <c r="M23" s="3" t="s">
        <v>338</v>
      </c>
      <c r="N23" s="3" t="s">
        <v>339</v>
      </c>
      <c r="O23" s="3" t="s">
        <v>340</v>
      </c>
      <c r="P23" s="3" t="s">
        <v>89</v>
      </c>
      <c r="Q23" s="3" t="s">
        <v>90</v>
      </c>
      <c r="R23" s="3" t="s">
        <v>341</v>
      </c>
      <c r="S23" s="3" t="s">
        <v>342</v>
      </c>
      <c r="T23" s="3" t="s">
        <v>135</v>
      </c>
      <c r="U23" s="3" t="s">
        <v>224</v>
      </c>
      <c r="V23" s="3" t="s">
        <v>121</v>
      </c>
      <c r="W23" s="3">
        <v>1</v>
      </c>
      <c r="X23" s="3" t="s">
        <v>343</v>
      </c>
      <c r="Y23" s="3" t="s">
        <v>344</v>
      </c>
      <c r="Z23" s="3" t="s">
        <v>345</v>
      </c>
      <c r="AA23" s="3"/>
      <c r="AB23" s="3" t="s">
        <v>85</v>
      </c>
      <c r="AC23" s="3" t="s">
        <v>94</v>
      </c>
      <c r="AD23" s="3" t="s">
        <v>103</v>
      </c>
      <c r="AE23" s="3" t="s">
        <v>104</v>
      </c>
      <c r="AF23" s="3"/>
      <c r="AG23" s="3" t="s">
        <v>97</v>
      </c>
      <c r="AH23" s="3">
        <v>115</v>
      </c>
      <c r="AI23" s="3">
        <v>27</v>
      </c>
      <c r="AJ23" s="3" t="s">
        <v>346</v>
      </c>
      <c r="AK23" s="3" t="s">
        <v>106</v>
      </c>
      <c r="AL23" s="3" t="s">
        <v>100</v>
      </c>
      <c r="AM23" s="3">
        <v>500</v>
      </c>
      <c r="AN23" s="3" t="s">
        <v>138</v>
      </c>
      <c r="AO23" s="3" t="s">
        <v>318</v>
      </c>
      <c r="AP23" s="3" t="s">
        <v>347</v>
      </c>
      <c r="AQ23" s="3" t="s">
        <v>348</v>
      </c>
      <c r="AR23" s="3">
        <v>6220</v>
      </c>
      <c r="AS23" s="3">
        <v>2500</v>
      </c>
      <c r="AT23" s="3">
        <v>0</v>
      </c>
      <c r="AU23" s="3">
        <v>0</v>
      </c>
      <c r="AV23" s="3">
        <v>0</v>
      </c>
      <c r="AW23" s="3">
        <v>0</v>
      </c>
      <c r="AX23" s="3">
        <v>0</v>
      </c>
      <c r="AY23" s="3">
        <v>0</v>
      </c>
      <c r="AZ23" s="3">
        <v>0</v>
      </c>
      <c r="BA23" s="3" t="s">
        <v>158</v>
      </c>
      <c r="BB23" s="3">
        <v>2500</v>
      </c>
    </row>
    <row r="24" spans="1:54" ht="32.5" hidden="1" customHeight="1" x14ac:dyDescent="0.2">
      <c r="A24" s="3" t="s">
        <v>349</v>
      </c>
      <c r="B24" s="3" t="s">
        <v>143</v>
      </c>
      <c r="C24" s="3" t="s">
        <v>85</v>
      </c>
      <c r="D24" s="3" t="s">
        <v>86</v>
      </c>
      <c r="E24" s="3" t="s">
        <v>335</v>
      </c>
      <c r="F24" s="3"/>
      <c r="G24" s="3" t="s">
        <v>87</v>
      </c>
      <c r="H24" s="3">
        <v>2024</v>
      </c>
      <c r="I24" s="3">
        <v>2024</v>
      </c>
      <c r="J24" s="3" t="s">
        <v>111</v>
      </c>
      <c r="K24" s="3" t="s">
        <v>336</v>
      </c>
      <c r="L24" s="3" t="s">
        <v>337</v>
      </c>
      <c r="M24" s="3" t="s">
        <v>338</v>
      </c>
      <c r="N24" s="3" t="s">
        <v>339</v>
      </c>
      <c r="O24" s="3" t="s">
        <v>340</v>
      </c>
      <c r="P24" s="3" t="s">
        <v>89</v>
      </c>
      <c r="Q24" s="3" t="s">
        <v>90</v>
      </c>
      <c r="R24" s="3" t="s">
        <v>341</v>
      </c>
      <c r="S24" s="3" t="s">
        <v>342</v>
      </c>
      <c r="T24" s="3" t="s">
        <v>135</v>
      </c>
      <c r="U24" s="3" t="s">
        <v>224</v>
      </c>
      <c r="V24" s="3" t="s">
        <v>121</v>
      </c>
      <c r="W24" s="3">
        <v>2</v>
      </c>
      <c r="X24" s="3" t="s">
        <v>350</v>
      </c>
      <c r="Y24" s="3" t="s">
        <v>351</v>
      </c>
      <c r="Z24" s="3" t="s">
        <v>352</v>
      </c>
      <c r="AA24" s="3"/>
      <c r="AB24" s="3" t="s">
        <v>85</v>
      </c>
      <c r="AC24" s="3" t="s">
        <v>94</v>
      </c>
      <c r="AD24" s="3" t="s">
        <v>103</v>
      </c>
      <c r="AE24" s="3" t="s">
        <v>104</v>
      </c>
      <c r="AF24" s="3"/>
      <c r="AG24" s="3" t="s">
        <v>97</v>
      </c>
      <c r="AH24" s="3">
        <v>115</v>
      </c>
      <c r="AI24" s="3">
        <v>27</v>
      </c>
      <c r="AJ24" s="3" t="s">
        <v>105</v>
      </c>
      <c r="AK24" s="3" t="s">
        <v>109</v>
      </c>
      <c r="AL24" s="3" t="s">
        <v>325</v>
      </c>
      <c r="AM24" s="3">
        <v>45</v>
      </c>
      <c r="AN24" s="3" t="s">
        <v>138</v>
      </c>
      <c r="AO24" s="3" t="s">
        <v>318</v>
      </c>
      <c r="AP24" s="3" t="s">
        <v>353</v>
      </c>
      <c r="AQ24" s="3" t="s">
        <v>354</v>
      </c>
      <c r="AR24" s="3">
        <v>9000</v>
      </c>
      <c r="AS24" s="3">
        <v>2500</v>
      </c>
      <c r="AT24" s="3">
        <v>0</v>
      </c>
      <c r="AU24" s="3">
        <v>0</v>
      </c>
      <c r="AV24" s="3">
        <v>0</v>
      </c>
      <c r="AW24" s="3">
        <v>0</v>
      </c>
      <c r="AX24" s="3">
        <v>0</v>
      </c>
      <c r="AY24" s="3">
        <v>0</v>
      </c>
      <c r="AZ24" s="3">
        <v>0</v>
      </c>
      <c r="BA24" s="3" t="s">
        <v>158</v>
      </c>
      <c r="BB24" s="3">
        <v>2500</v>
      </c>
    </row>
    <row r="25" spans="1:54" ht="32.5" hidden="1" customHeight="1" x14ac:dyDescent="0.2">
      <c r="A25" s="3" t="s">
        <v>355</v>
      </c>
      <c r="B25" s="3" t="s">
        <v>143</v>
      </c>
      <c r="C25" s="3" t="s">
        <v>85</v>
      </c>
      <c r="D25" s="3" t="s">
        <v>86</v>
      </c>
      <c r="E25" s="3" t="s">
        <v>335</v>
      </c>
      <c r="F25" s="3"/>
      <c r="G25" s="3" t="s">
        <v>87</v>
      </c>
      <c r="H25" s="3">
        <v>2024</v>
      </c>
      <c r="I25" s="3">
        <v>2024</v>
      </c>
      <c r="J25" s="3" t="s">
        <v>111</v>
      </c>
      <c r="K25" s="3" t="s">
        <v>336</v>
      </c>
      <c r="L25" s="3" t="s">
        <v>337</v>
      </c>
      <c r="M25" s="3" t="s">
        <v>338</v>
      </c>
      <c r="N25" s="3" t="s">
        <v>339</v>
      </c>
      <c r="O25" s="3" t="s">
        <v>340</v>
      </c>
      <c r="P25" s="3" t="s">
        <v>89</v>
      </c>
      <c r="Q25" s="3" t="s">
        <v>90</v>
      </c>
      <c r="R25" s="3" t="s">
        <v>341</v>
      </c>
      <c r="S25" s="3" t="s">
        <v>342</v>
      </c>
      <c r="T25" s="3" t="s">
        <v>135</v>
      </c>
      <c r="U25" s="3" t="s">
        <v>224</v>
      </c>
      <c r="V25" s="3" t="s">
        <v>121</v>
      </c>
      <c r="W25" s="3">
        <v>3</v>
      </c>
      <c r="X25" s="3" t="s">
        <v>356</v>
      </c>
      <c r="Y25" s="3" t="s">
        <v>357</v>
      </c>
      <c r="Z25" s="3" t="s">
        <v>358</v>
      </c>
      <c r="AA25" s="3"/>
      <c r="AB25" s="3" t="s">
        <v>85</v>
      </c>
      <c r="AC25" s="3" t="s">
        <v>94</v>
      </c>
      <c r="AD25" s="3" t="s">
        <v>103</v>
      </c>
      <c r="AE25" s="3" t="s">
        <v>104</v>
      </c>
      <c r="AF25" s="3"/>
      <c r="AG25" s="3" t="s">
        <v>97</v>
      </c>
      <c r="AH25" s="3">
        <v>115</v>
      </c>
      <c r="AI25" s="3">
        <v>27</v>
      </c>
      <c r="AJ25" s="3" t="s">
        <v>346</v>
      </c>
      <c r="AK25" s="3" t="s">
        <v>106</v>
      </c>
      <c r="AL25" s="3" t="s">
        <v>100</v>
      </c>
      <c r="AM25" s="3">
        <v>60</v>
      </c>
      <c r="AN25" s="3" t="s">
        <v>138</v>
      </c>
      <c r="AO25" s="3" t="s">
        <v>102</v>
      </c>
      <c r="AP25" s="3" t="s">
        <v>359</v>
      </c>
      <c r="AQ25" s="3" t="s">
        <v>360</v>
      </c>
      <c r="AR25" s="3">
        <v>18100</v>
      </c>
      <c r="AS25" s="3">
        <v>3000</v>
      </c>
      <c r="AT25" s="3">
        <v>0</v>
      </c>
      <c r="AU25" s="3">
        <v>0</v>
      </c>
      <c r="AV25" s="3">
        <v>0</v>
      </c>
      <c r="AW25" s="3">
        <v>0</v>
      </c>
      <c r="AX25" s="3">
        <v>0</v>
      </c>
      <c r="AY25" s="3">
        <v>0</v>
      </c>
      <c r="AZ25" s="3">
        <v>0</v>
      </c>
      <c r="BA25" s="3" t="s">
        <v>158</v>
      </c>
      <c r="BB25" s="3">
        <v>3000</v>
      </c>
    </row>
    <row r="26" spans="1:54" ht="32.5" hidden="1" customHeight="1" x14ac:dyDescent="0.2">
      <c r="A26" s="3" t="s">
        <v>361</v>
      </c>
      <c r="B26" s="3" t="s">
        <v>143</v>
      </c>
      <c r="C26" s="3" t="s">
        <v>85</v>
      </c>
      <c r="D26" s="3" t="s">
        <v>86</v>
      </c>
      <c r="E26" s="3" t="s">
        <v>362</v>
      </c>
      <c r="F26" s="3"/>
      <c r="G26" s="3" t="s">
        <v>87</v>
      </c>
      <c r="H26" s="3">
        <v>2024</v>
      </c>
      <c r="I26" s="3">
        <v>2024</v>
      </c>
      <c r="J26" s="3" t="s">
        <v>111</v>
      </c>
      <c r="K26" s="3" t="s">
        <v>363</v>
      </c>
      <c r="L26" s="3" t="s">
        <v>364</v>
      </c>
      <c r="M26" s="3" t="s">
        <v>365</v>
      </c>
      <c r="N26" s="3" t="s">
        <v>366</v>
      </c>
      <c r="O26" s="3" t="s">
        <v>367</v>
      </c>
      <c r="P26" s="3" t="s">
        <v>89</v>
      </c>
      <c r="Q26" s="3" t="s">
        <v>90</v>
      </c>
      <c r="R26" s="3" t="s">
        <v>368</v>
      </c>
      <c r="S26" s="3" t="s">
        <v>369</v>
      </c>
      <c r="T26" s="3" t="s">
        <v>135</v>
      </c>
      <c r="U26" s="3" t="s">
        <v>293</v>
      </c>
      <c r="V26" s="3" t="s">
        <v>121</v>
      </c>
      <c r="W26" s="3">
        <v>1</v>
      </c>
      <c r="X26" s="3" t="s">
        <v>370</v>
      </c>
      <c r="Y26" s="3" t="s">
        <v>371</v>
      </c>
      <c r="Z26" s="3" t="s">
        <v>372</v>
      </c>
      <c r="AA26" s="3"/>
      <c r="AB26" s="3" t="s">
        <v>85</v>
      </c>
      <c r="AC26" s="3" t="s">
        <v>94</v>
      </c>
      <c r="AD26" s="3" t="s">
        <v>103</v>
      </c>
      <c r="AE26" s="3" t="s">
        <v>104</v>
      </c>
      <c r="AF26" s="3"/>
      <c r="AG26" s="3" t="s">
        <v>97</v>
      </c>
      <c r="AH26" s="3">
        <v>201548</v>
      </c>
      <c r="AI26" s="3">
        <v>36279</v>
      </c>
      <c r="AJ26" s="3" t="s">
        <v>123</v>
      </c>
      <c r="AK26" s="3" t="s">
        <v>106</v>
      </c>
      <c r="AL26" s="3" t="s">
        <v>100</v>
      </c>
      <c r="AM26" s="3">
        <v>500</v>
      </c>
      <c r="AN26" s="3" t="s">
        <v>138</v>
      </c>
      <c r="AO26" s="3" t="s">
        <v>110</v>
      </c>
      <c r="AP26" s="3" t="s">
        <v>373</v>
      </c>
      <c r="AQ26" s="3" t="s">
        <v>374</v>
      </c>
      <c r="AR26" s="3">
        <v>7650</v>
      </c>
      <c r="AS26" s="3">
        <v>1500</v>
      </c>
      <c r="AT26" s="3">
        <v>0</v>
      </c>
      <c r="AU26" s="3">
        <v>0</v>
      </c>
      <c r="AV26" s="3">
        <v>0</v>
      </c>
      <c r="AW26" s="3">
        <v>0</v>
      </c>
      <c r="AX26" s="3">
        <v>0</v>
      </c>
      <c r="AY26" s="3">
        <v>0</v>
      </c>
      <c r="AZ26" s="3">
        <v>0</v>
      </c>
      <c r="BA26" s="3" t="s">
        <v>158</v>
      </c>
      <c r="BB26" s="3">
        <v>1500</v>
      </c>
    </row>
    <row r="27" spans="1:54" ht="32.5" hidden="1" customHeight="1" x14ac:dyDescent="0.2">
      <c r="A27" s="3" t="s">
        <v>375</v>
      </c>
      <c r="B27" s="3" t="s">
        <v>143</v>
      </c>
      <c r="C27" s="3" t="s">
        <v>85</v>
      </c>
      <c r="D27" s="3" t="s">
        <v>86</v>
      </c>
      <c r="E27" s="3" t="s">
        <v>362</v>
      </c>
      <c r="F27" s="3"/>
      <c r="G27" s="3" t="s">
        <v>87</v>
      </c>
      <c r="H27" s="3">
        <v>2024</v>
      </c>
      <c r="I27" s="3">
        <v>2024</v>
      </c>
      <c r="J27" s="3" t="s">
        <v>88</v>
      </c>
      <c r="K27" s="3" t="s">
        <v>363</v>
      </c>
      <c r="L27" s="3" t="s">
        <v>364</v>
      </c>
      <c r="M27" s="3" t="s">
        <v>365</v>
      </c>
      <c r="N27" s="3" t="s">
        <v>366</v>
      </c>
      <c r="O27" s="3" t="s">
        <v>367</v>
      </c>
      <c r="P27" s="3" t="s">
        <v>89</v>
      </c>
      <c r="Q27" s="3" t="s">
        <v>90</v>
      </c>
      <c r="R27" s="3" t="s">
        <v>368</v>
      </c>
      <c r="S27" s="3" t="s">
        <v>369</v>
      </c>
      <c r="T27" s="3" t="s">
        <v>135</v>
      </c>
      <c r="U27" s="3" t="s">
        <v>293</v>
      </c>
      <c r="V27" s="3" t="s">
        <v>121</v>
      </c>
      <c r="W27" s="3">
        <v>2</v>
      </c>
      <c r="X27" s="3" t="s">
        <v>376</v>
      </c>
      <c r="Y27" s="3" t="s">
        <v>377</v>
      </c>
      <c r="Z27" s="3" t="s">
        <v>378</v>
      </c>
      <c r="AA27" s="3"/>
      <c r="AB27" s="3" t="s">
        <v>85</v>
      </c>
      <c r="AC27" s="3" t="s">
        <v>94</v>
      </c>
      <c r="AD27" s="3" t="s">
        <v>95</v>
      </c>
      <c r="AE27" s="3" t="s">
        <v>96</v>
      </c>
      <c r="AF27" s="3"/>
      <c r="AG27" s="3" t="s">
        <v>97</v>
      </c>
      <c r="AH27" s="3">
        <v>201548</v>
      </c>
      <c r="AI27" s="3">
        <v>36279</v>
      </c>
      <c r="AJ27" s="3" t="s">
        <v>123</v>
      </c>
      <c r="AK27" s="3" t="s">
        <v>109</v>
      </c>
      <c r="AL27" s="3" t="s">
        <v>100</v>
      </c>
      <c r="AM27" s="3">
        <v>200</v>
      </c>
      <c r="AN27" s="3" t="s">
        <v>101</v>
      </c>
      <c r="AO27" s="3" t="s">
        <v>110</v>
      </c>
      <c r="AP27" s="3" t="s">
        <v>379</v>
      </c>
      <c r="AQ27" s="3" t="s">
        <v>380</v>
      </c>
      <c r="AR27" s="3">
        <v>5000</v>
      </c>
      <c r="AS27" s="3">
        <v>1000</v>
      </c>
      <c r="AT27" s="3">
        <v>0</v>
      </c>
      <c r="AU27" s="3">
        <v>0</v>
      </c>
      <c r="AV27" s="3">
        <v>0</v>
      </c>
      <c r="AW27" s="3">
        <v>0</v>
      </c>
      <c r="AX27" s="3">
        <v>0</v>
      </c>
      <c r="AY27" s="3">
        <v>0</v>
      </c>
      <c r="AZ27" s="3">
        <v>0</v>
      </c>
      <c r="BA27" s="3" t="s">
        <v>381</v>
      </c>
      <c r="BB27" s="3">
        <v>2500</v>
      </c>
    </row>
    <row r="28" spans="1:54" ht="32.5" hidden="1" customHeight="1" x14ac:dyDescent="0.2">
      <c r="A28" s="3" t="s">
        <v>382</v>
      </c>
      <c r="B28" s="3" t="s">
        <v>143</v>
      </c>
      <c r="C28" s="3" t="s">
        <v>85</v>
      </c>
      <c r="D28" s="3" t="s">
        <v>86</v>
      </c>
      <c r="E28" s="3" t="s">
        <v>383</v>
      </c>
      <c r="F28" s="3"/>
      <c r="G28" s="3" t="s">
        <v>87</v>
      </c>
      <c r="H28" s="3">
        <v>2024</v>
      </c>
      <c r="I28" s="3">
        <v>2024</v>
      </c>
      <c r="J28" s="3" t="s">
        <v>111</v>
      </c>
      <c r="K28" s="3" t="s">
        <v>384</v>
      </c>
      <c r="L28" s="3" t="s">
        <v>385</v>
      </c>
      <c r="M28" s="3"/>
      <c r="N28" s="3" t="s">
        <v>386</v>
      </c>
      <c r="O28" s="3" t="s">
        <v>387</v>
      </c>
      <c r="P28" s="3" t="s">
        <v>89</v>
      </c>
      <c r="Q28" s="3" t="s">
        <v>257</v>
      </c>
      <c r="R28" s="3" t="s">
        <v>150</v>
      </c>
      <c r="S28" s="3" t="s">
        <v>151</v>
      </c>
      <c r="T28" s="3" t="s">
        <v>91</v>
      </c>
      <c r="U28" s="3" t="s">
        <v>152</v>
      </c>
      <c r="V28" s="3" t="s">
        <v>121</v>
      </c>
      <c r="W28" s="3">
        <v>1</v>
      </c>
      <c r="X28" s="3" t="s">
        <v>315</v>
      </c>
      <c r="Y28" s="3" t="s">
        <v>388</v>
      </c>
      <c r="Z28" s="3" t="s">
        <v>389</v>
      </c>
      <c r="AA28" s="3"/>
      <c r="AB28" s="3" t="s">
        <v>85</v>
      </c>
      <c r="AC28" s="3" t="s">
        <v>94</v>
      </c>
      <c r="AD28" s="3" t="s">
        <v>103</v>
      </c>
      <c r="AE28" s="3" t="s">
        <v>104</v>
      </c>
      <c r="AF28" s="3"/>
      <c r="AG28" s="3" t="s">
        <v>97</v>
      </c>
      <c r="AH28" s="3">
        <v>185921</v>
      </c>
      <c r="AI28" s="3">
        <v>31159</v>
      </c>
      <c r="AJ28" s="3" t="s">
        <v>98</v>
      </c>
      <c r="AK28" s="3" t="s">
        <v>106</v>
      </c>
      <c r="AL28" s="3" t="s">
        <v>100</v>
      </c>
      <c r="AM28" s="3">
        <v>1000</v>
      </c>
      <c r="AN28" s="3" t="s">
        <v>101</v>
      </c>
      <c r="AO28" s="3" t="s">
        <v>110</v>
      </c>
      <c r="AP28" s="3" t="s">
        <v>390</v>
      </c>
      <c r="AQ28" s="3"/>
      <c r="AR28" s="3">
        <v>12325</v>
      </c>
      <c r="AS28" s="3">
        <v>4000</v>
      </c>
      <c r="AT28" s="3">
        <v>0</v>
      </c>
      <c r="AU28" s="3">
        <v>0</v>
      </c>
      <c r="AV28" s="3">
        <v>0</v>
      </c>
      <c r="AW28" s="3">
        <v>0</v>
      </c>
      <c r="AX28" s="3">
        <v>0</v>
      </c>
      <c r="AY28" s="3">
        <v>0</v>
      </c>
      <c r="AZ28" s="3">
        <v>0</v>
      </c>
      <c r="BA28" s="3" t="s">
        <v>391</v>
      </c>
      <c r="BB28" s="3">
        <v>5500</v>
      </c>
    </row>
    <row r="29" spans="1:54" ht="32.5" hidden="1" customHeight="1" x14ac:dyDescent="0.2">
      <c r="A29" s="3" t="s">
        <v>392</v>
      </c>
      <c r="B29" s="3" t="s">
        <v>143</v>
      </c>
      <c r="C29" s="3" t="s">
        <v>85</v>
      </c>
      <c r="D29" s="3" t="s">
        <v>86</v>
      </c>
      <c r="E29" s="3" t="s">
        <v>383</v>
      </c>
      <c r="F29" s="3"/>
      <c r="G29" s="3" t="s">
        <v>87</v>
      </c>
      <c r="H29" s="3">
        <v>2024</v>
      </c>
      <c r="I29" s="3">
        <v>2024</v>
      </c>
      <c r="J29" s="3" t="s">
        <v>111</v>
      </c>
      <c r="K29" s="3" t="s">
        <v>384</v>
      </c>
      <c r="L29" s="3" t="s">
        <v>385</v>
      </c>
      <c r="M29" s="3"/>
      <c r="N29" s="3" t="s">
        <v>386</v>
      </c>
      <c r="O29" s="3" t="s">
        <v>387</v>
      </c>
      <c r="P29" s="3" t="s">
        <v>89</v>
      </c>
      <c r="Q29" s="3" t="s">
        <v>257</v>
      </c>
      <c r="R29" s="3" t="s">
        <v>150</v>
      </c>
      <c r="S29" s="3" t="s">
        <v>151</v>
      </c>
      <c r="T29" s="3" t="s">
        <v>91</v>
      </c>
      <c r="U29" s="3" t="s">
        <v>152</v>
      </c>
      <c r="V29" s="3" t="s">
        <v>121</v>
      </c>
      <c r="W29" s="3">
        <v>2</v>
      </c>
      <c r="X29" s="3" t="s">
        <v>393</v>
      </c>
      <c r="Y29" s="3" t="s">
        <v>394</v>
      </c>
      <c r="Z29" s="3" t="s">
        <v>395</v>
      </c>
      <c r="AA29" s="3"/>
      <c r="AB29" s="3" t="s">
        <v>85</v>
      </c>
      <c r="AC29" s="3" t="s">
        <v>94</v>
      </c>
      <c r="AD29" s="3" t="s">
        <v>103</v>
      </c>
      <c r="AE29" s="3" t="s">
        <v>122</v>
      </c>
      <c r="AF29" s="3"/>
      <c r="AG29" s="3" t="s">
        <v>97</v>
      </c>
      <c r="AH29" s="3">
        <v>185921</v>
      </c>
      <c r="AI29" s="3">
        <v>31159</v>
      </c>
      <c r="AJ29" s="3" t="s">
        <v>396</v>
      </c>
      <c r="AK29" s="3" t="s">
        <v>109</v>
      </c>
      <c r="AL29" s="3" t="s">
        <v>100</v>
      </c>
      <c r="AM29" s="3">
        <v>60</v>
      </c>
      <c r="AN29" s="3" t="s">
        <v>101</v>
      </c>
      <c r="AO29" s="3" t="s">
        <v>110</v>
      </c>
      <c r="AP29" s="3" t="s">
        <v>397</v>
      </c>
      <c r="AQ29" s="3" t="s">
        <v>398</v>
      </c>
      <c r="AR29" s="3">
        <v>6900</v>
      </c>
      <c r="AS29" s="3">
        <v>3000</v>
      </c>
      <c r="AT29" s="3">
        <v>0</v>
      </c>
      <c r="AU29" s="3">
        <v>0</v>
      </c>
      <c r="AV29" s="3">
        <v>0</v>
      </c>
      <c r="AW29" s="3">
        <v>0</v>
      </c>
      <c r="AX29" s="3">
        <v>0</v>
      </c>
      <c r="AY29" s="3">
        <v>0</v>
      </c>
      <c r="AZ29" s="3">
        <v>0</v>
      </c>
      <c r="BA29" s="3" t="s">
        <v>391</v>
      </c>
      <c r="BB29" s="3">
        <v>3500</v>
      </c>
    </row>
    <row r="30" spans="1:54" ht="32.5" hidden="1" customHeight="1" x14ac:dyDescent="0.2">
      <c r="A30" s="3" t="s">
        <v>399</v>
      </c>
      <c r="B30" s="3" t="s">
        <v>143</v>
      </c>
      <c r="C30" s="3" t="s">
        <v>85</v>
      </c>
      <c r="D30" s="3" t="s">
        <v>86</v>
      </c>
      <c r="E30" s="3" t="s">
        <v>383</v>
      </c>
      <c r="F30" s="3"/>
      <c r="G30" s="3" t="s">
        <v>87</v>
      </c>
      <c r="H30" s="3">
        <v>2024</v>
      </c>
      <c r="I30" s="3">
        <v>2024</v>
      </c>
      <c r="J30" s="3" t="s">
        <v>88</v>
      </c>
      <c r="K30" s="3" t="s">
        <v>384</v>
      </c>
      <c r="L30" s="3" t="s">
        <v>385</v>
      </c>
      <c r="M30" s="3"/>
      <c r="N30" s="3" t="s">
        <v>386</v>
      </c>
      <c r="O30" s="3" t="s">
        <v>387</v>
      </c>
      <c r="P30" s="3" t="s">
        <v>89</v>
      </c>
      <c r="Q30" s="3" t="s">
        <v>257</v>
      </c>
      <c r="R30" s="3" t="s">
        <v>150</v>
      </c>
      <c r="S30" s="3" t="s">
        <v>151</v>
      </c>
      <c r="T30" s="3" t="s">
        <v>91</v>
      </c>
      <c r="U30" s="3" t="s">
        <v>152</v>
      </c>
      <c r="V30" s="3" t="s">
        <v>121</v>
      </c>
      <c r="W30" s="3">
        <v>3</v>
      </c>
      <c r="X30" s="3" t="s">
        <v>400</v>
      </c>
      <c r="Y30" s="3" t="s">
        <v>401</v>
      </c>
      <c r="Z30" s="3" t="s">
        <v>402</v>
      </c>
      <c r="AA30" s="3"/>
      <c r="AB30" s="3" t="s">
        <v>85</v>
      </c>
      <c r="AC30" s="3" t="s">
        <v>94</v>
      </c>
      <c r="AD30" s="3" t="s">
        <v>103</v>
      </c>
      <c r="AE30" s="3" t="s">
        <v>189</v>
      </c>
      <c r="AF30" s="3"/>
      <c r="AG30" s="3" t="s">
        <v>97</v>
      </c>
      <c r="AH30" s="3">
        <v>185921</v>
      </c>
      <c r="AI30" s="3">
        <v>31159</v>
      </c>
      <c r="AJ30" s="3" t="s">
        <v>98</v>
      </c>
      <c r="AK30" s="3" t="s">
        <v>190</v>
      </c>
      <c r="AL30" s="3" t="s">
        <v>100</v>
      </c>
      <c r="AM30" s="3">
        <v>32</v>
      </c>
      <c r="AN30" s="3" t="s">
        <v>101</v>
      </c>
      <c r="AO30" s="3" t="s">
        <v>110</v>
      </c>
      <c r="AP30" s="3" t="s">
        <v>403</v>
      </c>
      <c r="AQ30" s="3" t="s">
        <v>404</v>
      </c>
      <c r="AR30" s="3">
        <v>4137</v>
      </c>
      <c r="AS30" s="3">
        <v>2500</v>
      </c>
      <c r="AT30" s="3">
        <v>0</v>
      </c>
      <c r="AU30" s="3">
        <v>0</v>
      </c>
      <c r="AV30" s="3">
        <v>0</v>
      </c>
      <c r="AW30" s="3">
        <v>0</v>
      </c>
      <c r="AX30" s="3">
        <v>0</v>
      </c>
      <c r="AY30" s="3">
        <v>0</v>
      </c>
      <c r="AZ30" s="3">
        <v>0</v>
      </c>
      <c r="BA30" s="3" t="s">
        <v>158</v>
      </c>
      <c r="BB30" s="3">
        <v>2500</v>
      </c>
    </row>
    <row r="31" spans="1:54" ht="32.5" hidden="1" customHeight="1" x14ac:dyDescent="0.2">
      <c r="A31" s="3" t="s">
        <v>405</v>
      </c>
      <c r="B31" s="3" t="s">
        <v>143</v>
      </c>
      <c r="C31" s="3" t="s">
        <v>85</v>
      </c>
      <c r="D31" s="3" t="s">
        <v>86</v>
      </c>
      <c r="E31" s="3" t="s">
        <v>383</v>
      </c>
      <c r="F31" s="3"/>
      <c r="G31" s="3" t="s">
        <v>87</v>
      </c>
      <c r="H31" s="3">
        <v>2024</v>
      </c>
      <c r="I31" s="3">
        <v>2024</v>
      </c>
      <c r="J31" s="3" t="s">
        <v>88</v>
      </c>
      <c r="K31" s="3" t="s">
        <v>384</v>
      </c>
      <c r="L31" s="3" t="s">
        <v>385</v>
      </c>
      <c r="M31" s="3"/>
      <c r="N31" s="3" t="s">
        <v>386</v>
      </c>
      <c r="O31" s="3" t="s">
        <v>387</v>
      </c>
      <c r="P31" s="3" t="s">
        <v>89</v>
      </c>
      <c r="Q31" s="3" t="s">
        <v>257</v>
      </c>
      <c r="R31" s="3" t="s">
        <v>150</v>
      </c>
      <c r="S31" s="3" t="s">
        <v>151</v>
      </c>
      <c r="T31" s="3" t="s">
        <v>91</v>
      </c>
      <c r="U31" s="3" t="s">
        <v>152</v>
      </c>
      <c r="V31" s="3" t="s">
        <v>121</v>
      </c>
      <c r="W31" s="3">
        <v>4</v>
      </c>
      <c r="X31" s="3" t="s">
        <v>406</v>
      </c>
      <c r="Y31" s="3" t="s">
        <v>407</v>
      </c>
      <c r="Z31" s="3" t="s">
        <v>408</v>
      </c>
      <c r="AA31" s="3"/>
      <c r="AB31" s="3" t="s">
        <v>85</v>
      </c>
      <c r="AC31" s="3" t="s">
        <v>94</v>
      </c>
      <c r="AD31" s="3" t="s">
        <v>103</v>
      </c>
      <c r="AE31" s="3" t="s">
        <v>124</v>
      </c>
      <c r="AF31" s="3"/>
      <c r="AG31" s="3" t="s">
        <v>97</v>
      </c>
      <c r="AH31" s="3">
        <v>185921</v>
      </c>
      <c r="AI31" s="3">
        <v>31159</v>
      </c>
      <c r="AJ31" s="3" t="s">
        <v>98</v>
      </c>
      <c r="AK31" s="3" t="s">
        <v>109</v>
      </c>
      <c r="AL31" s="3" t="s">
        <v>100</v>
      </c>
      <c r="AM31" s="3">
        <v>500</v>
      </c>
      <c r="AN31" s="3" t="s">
        <v>101</v>
      </c>
      <c r="AO31" s="3" t="s">
        <v>110</v>
      </c>
      <c r="AP31" s="3" t="s">
        <v>409</v>
      </c>
      <c r="AQ31" s="3" t="s">
        <v>410</v>
      </c>
      <c r="AR31" s="3">
        <v>6248</v>
      </c>
      <c r="AS31" s="3">
        <v>2500</v>
      </c>
      <c r="AT31" s="3">
        <v>0</v>
      </c>
      <c r="AU31" s="3">
        <v>0</v>
      </c>
      <c r="AV31" s="3">
        <v>0</v>
      </c>
      <c r="AW31" s="3">
        <v>0</v>
      </c>
      <c r="AX31" s="3">
        <v>0</v>
      </c>
      <c r="AY31" s="3">
        <v>0</v>
      </c>
      <c r="AZ31" s="3">
        <v>0</v>
      </c>
      <c r="BA31" s="3" t="s">
        <v>158</v>
      </c>
      <c r="BB31" s="3">
        <v>2500</v>
      </c>
    </row>
    <row r="32" spans="1:54" ht="32.5" hidden="1" customHeight="1" x14ac:dyDescent="0.2">
      <c r="A32" s="3" t="s">
        <v>411</v>
      </c>
      <c r="B32" s="3" t="s">
        <v>143</v>
      </c>
      <c r="C32" s="3" t="s">
        <v>85</v>
      </c>
      <c r="D32" s="3" t="s">
        <v>86</v>
      </c>
      <c r="E32" s="3" t="s">
        <v>412</v>
      </c>
      <c r="F32" s="3"/>
      <c r="G32" s="3" t="s">
        <v>87</v>
      </c>
      <c r="H32" s="3">
        <v>2024</v>
      </c>
      <c r="I32" s="3">
        <v>2024</v>
      </c>
      <c r="J32" s="3" t="s">
        <v>88</v>
      </c>
      <c r="K32" s="3" t="s">
        <v>413</v>
      </c>
      <c r="L32" s="3" t="s">
        <v>414</v>
      </c>
      <c r="M32" s="3" t="s">
        <v>415</v>
      </c>
      <c r="N32" s="3" t="s">
        <v>416</v>
      </c>
      <c r="O32" s="3" t="s">
        <v>417</v>
      </c>
      <c r="P32" s="3" t="s">
        <v>89</v>
      </c>
      <c r="Q32" s="3" t="s">
        <v>90</v>
      </c>
      <c r="R32" s="3" t="s">
        <v>418</v>
      </c>
      <c r="S32" s="3" t="s">
        <v>419</v>
      </c>
      <c r="T32" s="3" t="s">
        <v>223</v>
      </c>
      <c r="U32" s="3" t="s">
        <v>224</v>
      </c>
      <c r="V32" s="3" t="s">
        <v>121</v>
      </c>
      <c r="W32" s="3">
        <v>1</v>
      </c>
      <c r="X32" s="3" t="s">
        <v>420</v>
      </c>
      <c r="Y32" s="3" t="s">
        <v>421</v>
      </c>
      <c r="Z32" s="3" t="s">
        <v>422</v>
      </c>
      <c r="AA32" s="3"/>
      <c r="AB32" s="3" t="s">
        <v>85</v>
      </c>
      <c r="AC32" s="3" t="s">
        <v>94</v>
      </c>
      <c r="AD32" s="3" t="s">
        <v>95</v>
      </c>
      <c r="AE32" s="3" t="s">
        <v>96</v>
      </c>
      <c r="AF32" s="3"/>
      <c r="AG32" s="3" t="s">
        <v>97</v>
      </c>
      <c r="AH32" s="3">
        <v>170</v>
      </c>
      <c r="AI32" s="3">
        <v>45</v>
      </c>
      <c r="AJ32" s="3" t="s">
        <v>123</v>
      </c>
      <c r="AK32" s="3" t="s">
        <v>109</v>
      </c>
      <c r="AL32" s="3" t="s">
        <v>325</v>
      </c>
      <c r="AM32" s="3">
        <v>25</v>
      </c>
      <c r="AN32" s="3" t="s">
        <v>138</v>
      </c>
      <c r="AO32" s="3" t="s">
        <v>110</v>
      </c>
      <c r="AP32" s="3" t="s">
        <v>423</v>
      </c>
      <c r="AQ32" s="3" t="s">
        <v>424</v>
      </c>
      <c r="AR32" s="3">
        <v>4900</v>
      </c>
      <c r="AS32" s="3">
        <v>2000</v>
      </c>
      <c r="AT32" s="3">
        <v>0</v>
      </c>
      <c r="AU32" s="3">
        <v>0</v>
      </c>
      <c r="AV32" s="3">
        <v>0</v>
      </c>
      <c r="AW32" s="3">
        <v>0</v>
      </c>
      <c r="AX32" s="3">
        <v>0</v>
      </c>
      <c r="AY32" s="3">
        <v>0</v>
      </c>
      <c r="AZ32" s="3">
        <v>0</v>
      </c>
      <c r="BA32" s="3" t="s">
        <v>158</v>
      </c>
      <c r="BB32" s="3">
        <v>2000</v>
      </c>
    </row>
    <row r="33" spans="1:54" ht="32.5" hidden="1" customHeight="1" x14ac:dyDescent="0.2">
      <c r="A33" s="3" t="s">
        <v>425</v>
      </c>
      <c r="B33" s="3" t="s">
        <v>143</v>
      </c>
      <c r="C33" s="3" t="s">
        <v>85</v>
      </c>
      <c r="D33" s="3" t="s">
        <v>86</v>
      </c>
      <c r="E33" s="3" t="s">
        <v>412</v>
      </c>
      <c r="F33" s="3"/>
      <c r="G33" s="3" t="s">
        <v>87</v>
      </c>
      <c r="H33" s="3">
        <v>2024</v>
      </c>
      <c r="I33" s="3">
        <v>2024</v>
      </c>
      <c r="J33" s="3" t="s">
        <v>88</v>
      </c>
      <c r="K33" s="3" t="s">
        <v>413</v>
      </c>
      <c r="L33" s="3" t="s">
        <v>414</v>
      </c>
      <c r="M33" s="3" t="s">
        <v>415</v>
      </c>
      <c r="N33" s="3" t="s">
        <v>416</v>
      </c>
      <c r="O33" s="3" t="s">
        <v>417</v>
      </c>
      <c r="P33" s="3" t="s">
        <v>89</v>
      </c>
      <c r="Q33" s="3" t="s">
        <v>90</v>
      </c>
      <c r="R33" s="3" t="s">
        <v>418</v>
      </c>
      <c r="S33" s="3" t="s">
        <v>419</v>
      </c>
      <c r="T33" s="3" t="s">
        <v>223</v>
      </c>
      <c r="U33" s="3" t="s">
        <v>224</v>
      </c>
      <c r="V33" s="3" t="s">
        <v>121</v>
      </c>
      <c r="W33" s="3">
        <v>2</v>
      </c>
      <c r="X33" s="3" t="s">
        <v>426</v>
      </c>
      <c r="Y33" s="3" t="s">
        <v>427</v>
      </c>
      <c r="Z33" s="3" t="s">
        <v>428</v>
      </c>
      <c r="AA33" s="3"/>
      <c r="AB33" s="3" t="s">
        <v>85</v>
      </c>
      <c r="AC33" s="3" t="s">
        <v>94</v>
      </c>
      <c r="AD33" s="3" t="s">
        <v>103</v>
      </c>
      <c r="AE33" s="3" t="s">
        <v>104</v>
      </c>
      <c r="AF33" s="3"/>
      <c r="AG33" s="3" t="s">
        <v>97</v>
      </c>
      <c r="AH33" s="3">
        <v>170</v>
      </c>
      <c r="AI33" s="3">
        <v>45</v>
      </c>
      <c r="AJ33" s="3" t="s">
        <v>123</v>
      </c>
      <c r="AK33" s="3" t="s">
        <v>106</v>
      </c>
      <c r="AL33" s="3" t="s">
        <v>100</v>
      </c>
      <c r="AM33" s="3">
        <v>12</v>
      </c>
      <c r="AN33" s="3" t="s">
        <v>138</v>
      </c>
      <c r="AO33" s="3" t="s">
        <v>110</v>
      </c>
      <c r="AP33" s="3" t="s">
        <v>423</v>
      </c>
      <c r="AQ33" s="3" t="s">
        <v>429</v>
      </c>
      <c r="AR33" s="3">
        <v>9350</v>
      </c>
      <c r="AS33" s="3">
        <v>2000</v>
      </c>
      <c r="AT33" s="3">
        <v>0</v>
      </c>
      <c r="AU33" s="3">
        <v>0</v>
      </c>
      <c r="AV33" s="3">
        <v>0</v>
      </c>
      <c r="AW33" s="3">
        <v>0</v>
      </c>
      <c r="AX33" s="3">
        <v>0</v>
      </c>
      <c r="AY33" s="3">
        <v>0</v>
      </c>
      <c r="AZ33" s="3">
        <v>0</v>
      </c>
      <c r="BA33" s="3" t="s">
        <v>430</v>
      </c>
      <c r="BB33" s="3">
        <v>7000</v>
      </c>
    </row>
    <row r="34" spans="1:54" ht="32.5" hidden="1" customHeight="1" x14ac:dyDescent="0.2">
      <c r="A34" s="3" t="s">
        <v>431</v>
      </c>
      <c r="B34" s="3" t="s">
        <v>143</v>
      </c>
      <c r="C34" s="3" t="s">
        <v>85</v>
      </c>
      <c r="D34" s="3" t="s">
        <v>86</v>
      </c>
      <c r="E34" s="3" t="s">
        <v>432</v>
      </c>
      <c r="F34" s="3"/>
      <c r="G34" s="3" t="s">
        <v>87</v>
      </c>
      <c r="H34" s="3">
        <v>2024</v>
      </c>
      <c r="I34" s="3">
        <v>2024</v>
      </c>
      <c r="J34" s="3" t="s">
        <v>111</v>
      </c>
      <c r="K34" s="3" t="s">
        <v>433</v>
      </c>
      <c r="L34" s="3" t="s">
        <v>434</v>
      </c>
      <c r="M34" s="3" t="s">
        <v>435</v>
      </c>
      <c r="N34" s="3" t="s">
        <v>436</v>
      </c>
      <c r="O34" s="3" t="s">
        <v>437</v>
      </c>
      <c r="P34" s="3" t="s">
        <v>89</v>
      </c>
      <c r="Q34" s="3" t="s">
        <v>90</v>
      </c>
      <c r="R34" s="3" t="s">
        <v>438</v>
      </c>
      <c r="S34" s="3" t="s">
        <v>439</v>
      </c>
      <c r="T34" s="3" t="s">
        <v>135</v>
      </c>
      <c r="U34" s="3" t="s">
        <v>293</v>
      </c>
      <c r="V34" s="3" t="s">
        <v>121</v>
      </c>
      <c r="W34" s="3">
        <v>1</v>
      </c>
      <c r="X34" s="3" t="s">
        <v>440</v>
      </c>
      <c r="Y34" s="3" t="s">
        <v>441</v>
      </c>
      <c r="Z34" s="3" t="s">
        <v>442</v>
      </c>
      <c r="AA34" s="3"/>
      <c r="AB34" s="3" t="s">
        <v>85</v>
      </c>
      <c r="AC34" s="3" t="s">
        <v>94</v>
      </c>
      <c r="AD34" s="3" t="s">
        <v>103</v>
      </c>
      <c r="AE34" s="3" t="s">
        <v>104</v>
      </c>
      <c r="AF34" s="3"/>
      <c r="AG34" s="3" t="s">
        <v>97</v>
      </c>
      <c r="AH34" s="3">
        <v>224</v>
      </c>
      <c r="AI34" s="3">
        <v>85</v>
      </c>
      <c r="AJ34" s="3" t="s">
        <v>346</v>
      </c>
      <c r="AK34" s="3" t="s">
        <v>106</v>
      </c>
      <c r="AL34" s="3" t="s">
        <v>100</v>
      </c>
      <c r="AM34" s="3">
        <v>332</v>
      </c>
      <c r="AN34" s="3" t="s">
        <v>101</v>
      </c>
      <c r="AO34" s="3" t="s">
        <v>102</v>
      </c>
      <c r="AP34" s="3" t="s">
        <v>443</v>
      </c>
      <c r="AQ34" s="3" t="s">
        <v>444</v>
      </c>
      <c r="AR34" s="3">
        <v>4579</v>
      </c>
      <c r="AS34" s="3">
        <v>1500</v>
      </c>
      <c r="AT34" s="3">
        <v>0</v>
      </c>
      <c r="AU34" s="3">
        <v>0</v>
      </c>
      <c r="AV34" s="3">
        <v>0</v>
      </c>
      <c r="AW34" s="3">
        <v>0</v>
      </c>
      <c r="AX34" s="3">
        <v>0</v>
      </c>
      <c r="AY34" s="3">
        <v>0</v>
      </c>
      <c r="AZ34" s="3">
        <v>0</v>
      </c>
      <c r="BA34" s="3" t="s">
        <v>158</v>
      </c>
      <c r="BB34" s="3">
        <v>1500</v>
      </c>
    </row>
    <row r="35" spans="1:54" ht="32.5" hidden="1" customHeight="1" x14ac:dyDescent="0.2">
      <c r="A35" s="3" t="s">
        <v>445</v>
      </c>
      <c r="B35" s="3" t="s">
        <v>143</v>
      </c>
      <c r="C35" s="3" t="s">
        <v>85</v>
      </c>
      <c r="D35" s="3" t="s">
        <v>86</v>
      </c>
      <c r="E35" s="3" t="s">
        <v>432</v>
      </c>
      <c r="F35" s="3"/>
      <c r="G35" s="3" t="s">
        <v>87</v>
      </c>
      <c r="H35" s="3">
        <v>2024</v>
      </c>
      <c r="I35" s="3">
        <v>2024</v>
      </c>
      <c r="J35" s="3" t="s">
        <v>88</v>
      </c>
      <c r="K35" s="3" t="s">
        <v>433</v>
      </c>
      <c r="L35" s="3" t="s">
        <v>434</v>
      </c>
      <c r="M35" s="3" t="s">
        <v>435</v>
      </c>
      <c r="N35" s="3" t="s">
        <v>436</v>
      </c>
      <c r="O35" s="3" t="s">
        <v>437</v>
      </c>
      <c r="P35" s="3" t="s">
        <v>89</v>
      </c>
      <c r="Q35" s="3" t="s">
        <v>90</v>
      </c>
      <c r="R35" s="3" t="s">
        <v>438</v>
      </c>
      <c r="S35" s="3" t="s">
        <v>439</v>
      </c>
      <c r="T35" s="3" t="s">
        <v>135</v>
      </c>
      <c r="U35" s="3" t="s">
        <v>293</v>
      </c>
      <c r="V35" s="3" t="s">
        <v>121</v>
      </c>
      <c r="W35" s="3">
        <v>2</v>
      </c>
      <c r="X35" s="3" t="s">
        <v>446</v>
      </c>
      <c r="Y35" s="3" t="s">
        <v>447</v>
      </c>
      <c r="Z35" s="3" t="s">
        <v>448</v>
      </c>
      <c r="AA35" s="3"/>
      <c r="AB35" s="3" t="s">
        <v>85</v>
      </c>
      <c r="AC35" s="3" t="s">
        <v>94</v>
      </c>
      <c r="AD35" s="3" t="s">
        <v>95</v>
      </c>
      <c r="AE35" s="3" t="s">
        <v>96</v>
      </c>
      <c r="AF35" s="3"/>
      <c r="AG35" s="3" t="s">
        <v>97</v>
      </c>
      <c r="AH35" s="3">
        <v>224</v>
      </c>
      <c r="AI35" s="3">
        <v>85</v>
      </c>
      <c r="AJ35" s="3" t="s">
        <v>98</v>
      </c>
      <c r="AK35" s="3" t="s">
        <v>99</v>
      </c>
      <c r="AL35" s="3" t="s">
        <v>100</v>
      </c>
      <c r="AM35" s="3">
        <v>36</v>
      </c>
      <c r="AN35" s="3" t="s">
        <v>101</v>
      </c>
      <c r="AO35" s="3" t="s">
        <v>102</v>
      </c>
      <c r="AP35" s="3" t="s">
        <v>449</v>
      </c>
      <c r="AQ35" s="3" t="s">
        <v>450</v>
      </c>
      <c r="AR35" s="3">
        <v>1100</v>
      </c>
      <c r="AS35" s="3">
        <v>200</v>
      </c>
      <c r="AT35" s="3">
        <v>0</v>
      </c>
      <c r="AU35" s="3">
        <v>0</v>
      </c>
      <c r="AV35" s="3">
        <v>0</v>
      </c>
      <c r="AW35" s="3">
        <v>0</v>
      </c>
      <c r="AX35" s="3">
        <v>0</v>
      </c>
      <c r="AY35" s="3">
        <v>0</v>
      </c>
      <c r="AZ35" s="3">
        <v>0</v>
      </c>
      <c r="BA35" s="3" t="s">
        <v>158</v>
      </c>
      <c r="BB35" s="3">
        <v>200</v>
      </c>
    </row>
    <row r="36" spans="1:54" ht="32.5" hidden="1" customHeight="1" x14ac:dyDescent="0.2">
      <c r="A36" s="3" t="s">
        <v>451</v>
      </c>
      <c r="B36" s="3" t="s">
        <v>143</v>
      </c>
      <c r="C36" s="3" t="s">
        <v>85</v>
      </c>
      <c r="D36" s="3" t="s">
        <v>86</v>
      </c>
      <c r="E36" s="3" t="s">
        <v>452</v>
      </c>
      <c r="F36" s="3"/>
      <c r="G36" s="3" t="s">
        <v>87</v>
      </c>
      <c r="H36" s="3">
        <v>2024</v>
      </c>
      <c r="I36" s="3">
        <v>2024</v>
      </c>
      <c r="J36" s="3" t="s">
        <v>88</v>
      </c>
      <c r="K36" s="3" t="s">
        <v>453</v>
      </c>
      <c r="L36" s="3" t="s">
        <v>454</v>
      </c>
      <c r="M36" s="3" t="s">
        <v>455</v>
      </c>
      <c r="N36" s="3" t="s">
        <v>456</v>
      </c>
      <c r="O36" s="3" t="s">
        <v>457</v>
      </c>
      <c r="P36" s="3" t="s">
        <v>89</v>
      </c>
      <c r="Q36" s="3" t="s">
        <v>90</v>
      </c>
      <c r="R36" s="3" t="s">
        <v>458</v>
      </c>
      <c r="S36" s="3" t="s">
        <v>459</v>
      </c>
      <c r="T36" s="3" t="s">
        <v>135</v>
      </c>
      <c r="U36" s="3" t="s">
        <v>224</v>
      </c>
      <c r="V36" s="3" t="s">
        <v>121</v>
      </c>
      <c r="W36" s="3">
        <v>1</v>
      </c>
      <c r="X36" s="3" t="s">
        <v>460</v>
      </c>
      <c r="Y36" s="3" t="s">
        <v>461</v>
      </c>
      <c r="Z36" s="3" t="s">
        <v>462</v>
      </c>
      <c r="AA36" s="3"/>
      <c r="AB36" s="3" t="s">
        <v>85</v>
      </c>
      <c r="AC36" s="3" t="s">
        <v>94</v>
      </c>
      <c r="AD36" s="3" t="s">
        <v>103</v>
      </c>
      <c r="AE36" s="3" t="s">
        <v>104</v>
      </c>
      <c r="AF36" s="3"/>
      <c r="AG36" s="3" t="s">
        <v>97</v>
      </c>
      <c r="AH36" s="3">
        <v>76</v>
      </c>
      <c r="AI36" s="3">
        <v>6</v>
      </c>
      <c r="AJ36" s="3" t="s">
        <v>98</v>
      </c>
      <c r="AK36" s="3" t="s">
        <v>109</v>
      </c>
      <c r="AL36" s="3" t="s">
        <v>100</v>
      </c>
      <c r="AM36" s="3">
        <v>330</v>
      </c>
      <c r="AN36" s="3" t="s">
        <v>101</v>
      </c>
      <c r="AO36" s="3" t="s">
        <v>110</v>
      </c>
      <c r="AP36" s="3" t="s">
        <v>463</v>
      </c>
      <c r="AQ36" s="3" t="s">
        <v>464</v>
      </c>
      <c r="AR36" s="3">
        <v>3985</v>
      </c>
      <c r="AS36" s="3">
        <v>2390</v>
      </c>
      <c r="AT36" s="3">
        <v>0</v>
      </c>
      <c r="AU36" s="3">
        <v>0</v>
      </c>
      <c r="AV36" s="3">
        <v>0</v>
      </c>
      <c r="AW36" s="3">
        <v>0</v>
      </c>
      <c r="AX36" s="3">
        <v>0</v>
      </c>
      <c r="AY36" s="3">
        <v>0</v>
      </c>
      <c r="AZ36" s="3">
        <v>0</v>
      </c>
      <c r="BA36" s="3" t="s">
        <v>158</v>
      </c>
      <c r="BB36" s="3">
        <v>2390</v>
      </c>
    </row>
    <row r="37" spans="1:54" ht="32.5" hidden="1" customHeight="1" x14ac:dyDescent="0.2">
      <c r="A37" s="3" t="s">
        <v>465</v>
      </c>
      <c r="B37" s="3" t="s">
        <v>143</v>
      </c>
      <c r="C37" s="3" t="s">
        <v>85</v>
      </c>
      <c r="D37" s="3" t="s">
        <v>86</v>
      </c>
      <c r="E37" s="3" t="s">
        <v>452</v>
      </c>
      <c r="F37" s="3"/>
      <c r="G37" s="3" t="s">
        <v>87</v>
      </c>
      <c r="H37" s="3">
        <v>2024</v>
      </c>
      <c r="I37" s="3">
        <v>2024</v>
      </c>
      <c r="J37" s="3" t="s">
        <v>88</v>
      </c>
      <c r="K37" s="3" t="s">
        <v>453</v>
      </c>
      <c r="L37" s="3" t="s">
        <v>454</v>
      </c>
      <c r="M37" s="3" t="s">
        <v>455</v>
      </c>
      <c r="N37" s="3" t="s">
        <v>456</v>
      </c>
      <c r="O37" s="3" t="s">
        <v>457</v>
      </c>
      <c r="P37" s="3" t="s">
        <v>89</v>
      </c>
      <c r="Q37" s="3" t="s">
        <v>90</v>
      </c>
      <c r="R37" s="3" t="s">
        <v>458</v>
      </c>
      <c r="S37" s="3" t="s">
        <v>459</v>
      </c>
      <c r="T37" s="3" t="s">
        <v>135</v>
      </c>
      <c r="U37" s="3" t="s">
        <v>224</v>
      </c>
      <c r="V37" s="3" t="s">
        <v>121</v>
      </c>
      <c r="W37" s="3">
        <v>2</v>
      </c>
      <c r="X37" s="3" t="s">
        <v>466</v>
      </c>
      <c r="Y37" s="3" t="s">
        <v>467</v>
      </c>
      <c r="Z37" s="3" t="s">
        <v>468</v>
      </c>
      <c r="AA37" s="3"/>
      <c r="AB37" s="3" t="s">
        <v>85</v>
      </c>
      <c r="AC37" s="3" t="s">
        <v>94</v>
      </c>
      <c r="AD37" s="3" t="s">
        <v>103</v>
      </c>
      <c r="AE37" s="3" t="s">
        <v>124</v>
      </c>
      <c r="AF37" s="3"/>
      <c r="AG37" s="3" t="s">
        <v>97</v>
      </c>
      <c r="AH37" s="3">
        <v>76</v>
      </c>
      <c r="AI37" s="3">
        <v>6</v>
      </c>
      <c r="AJ37" s="3" t="s">
        <v>98</v>
      </c>
      <c r="AK37" s="3" t="s">
        <v>109</v>
      </c>
      <c r="AL37" s="3" t="s">
        <v>100</v>
      </c>
      <c r="AM37" s="3">
        <v>45</v>
      </c>
      <c r="AN37" s="3" t="s">
        <v>138</v>
      </c>
      <c r="AO37" s="3" t="s">
        <v>110</v>
      </c>
      <c r="AP37" s="3" t="s">
        <v>469</v>
      </c>
      <c r="AQ37" s="3"/>
      <c r="AR37" s="3">
        <v>2228</v>
      </c>
      <c r="AS37" s="3">
        <v>1200</v>
      </c>
      <c r="AT37" s="3">
        <v>0</v>
      </c>
      <c r="AU37" s="3">
        <v>0</v>
      </c>
      <c r="AV37" s="3">
        <v>0</v>
      </c>
      <c r="AW37" s="3">
        <v>0</v>
      </c>
      <c r="AX37" s="3">
        <v>0</v>
      </c>
      <c r="AY37" s="3">
        <v>0</v>
      </c>
      <c r="AZ37" s="3">
        <v>0</v>
      </c>
      <c r="BA37" s="3" t="s">
        <v>158</v>
      </c>
      <c r="BB37" s="3">
        <v>1200</v>
      </c>
    </row>
    <row r="38" spans="1:54" ht="32.5" hidden="1" customHeight="1" x14ac:dyDescent="0.2">
      <c r="A38" s="3" t="s">
        <v>11931</v>
      </c>
      <c r="B38" s="3" t="s">
        <v>143</v>
      </c>
      <c r="C38" s="3" t="s">
        <v>85</v>
      </c>
      <c r="D38" s="3" t="s">
        <v>86</v>
      </c>
      <c r="E38" s="3" t="s">
        <v>11932</v>
      </c>
      <c r="F38" s="3"/>
      <c r="G38" s="3" t="s">
        <v>87</v>
      </c>
      <c r="H38" s="3">
        <v>2024</v>
      </c>
      <c r="I38" s="3">
        <v>2024</v>
      </c>
      <c r="J38" s="3" t="s">
        <v>111</v>
      </c>
      <c r="K38" s="3" t="s">
        <v>3389</v>
      </c>
      <c r="L38" s="3" t="s">
        <v>3390</v>
      </c>
      <c r="M38" s="3" t="s">
        <v>11933</v>
      </c>
      <c r="N38" s="3" t="s">
        <v>3392</v>
      </c>
      <c r="O38" s="3" t="s">
        <v>3393</v>
      </c>
      <c r="P38" s="3" t="s">
        <v>89</v>
      </c>
      <c r="Q38" s="3" t="s">
        <v>90</v>
      </c>
      <c r="R38" s="3" t="s">
        <v>3394</v>
      </c>
      <c r="S38" s="3" t="s">
        <v>3395</v>
      </c>
      <c r="T38" s="3" t="s">
        <v>135</v>
      </c>
      <c r="U38" s="3" t="s">
        <v>152</v>
      </c>
      <c r="V38" s="3" t="s">
        <v>121</v>
      </c>
      <c r="W38" s="3">
        <v>1</v>
      </c>
      <c r="X38" s="3" t="s">
        <v>11934</v>
      </c>
      <c r="Y38" s="3" t="s">
        <v>11935</v>
      </c>
      <c r="Z38" s="3" t="s">
        <v>11936</v>
      </c>
      <c r="AA38" s="3"/>
      <c r="AB38" s="3" t="s">
        <v>85</v>
      </c>
      <c r="AC38" s="3" t="s">
        <v>94</v>
      </c>
      <c r="AD38" s="3" t="s">
        <v>95</v>
      </c>
      <c r="AE38" s="3" t="s">
        <v>96</v>
      </c>
      <c r="AF38" s="3"/>
      <c r="AG38" s="3" t="s">
        <v>97</v>
      </c>
      <c r="AH38" s="3">
        <v>205457</v>
      </c>
      <c r="AI38" s="3">
        <v>32873</v>
      </c>
      <c r="AJ38" s="3" t="s">
        <v>123</v>
      </c>
      <c r="AK38" s="3" t="s">
        <v>109</v>
      </c>
      <c r="AL38" s="3" t="s">
        <v>325</v>
      </c>
      <c r="AM38" s="3">
        <v>150</v>
      </c>
      <c r="AN38" s="3" t="s">
        <v>101</v>
      </c>
      <c r="AO38" s="3" t="s">
        <v>102</v>
      </c>
      <c r="AP38" s="3" t="s">
        <v>11937</v>
      </c>
      <c r="AQ38" s="3" t="s">
        <v>11938</v>
      </c>
      <c r="AR38" s="3">
        <v>7600</v>
      </c>
      <c r="AS38" s="3">
        <v>2500</v>
      </c>
      <c r="AT38" s="3">
        <v>0</v>
      </c>
      <c r="AU38" s="3">
        <v>0</v>
      </c>
      <c r="AV38" s="3">
        <v>0</v>
      </c>
      <c r="AW38" s="3">
        <v>0</v>
      </c>
      <c r="AX38" s="3">
        <v>0</v>
      </c>
      <c r="AY38" s="3">
        <v>0</v>
      </c>
      <c r="AZ38" s="3">
        <v>0</v>
      </c>
      <c r="BA38" s="3" t="s">
        <v>158</v>
      </c>
      <c r="BB38" s="3">
        <v>2500</v>
      </c>
    </row>
    <row r="39" spans="1:54" ht="32.5" hidden="1" customHeight="1" x14ac:dyDescent="0.2">
      <c r="A39" s="3" t="s">
        <v>11939</v>
      </c>
      <c r="B39" s="3" t="s">
        <v>143</v>
      </c>
      <c r="C39" s="3" t="s">
        <v>85</v>
      </c>
      <c r="D39" s="3" t="s">
        <v>86</v>
      </c>
      <c r="E39" s="3" t="s">
        <v>11932</v>
      </c>
      <c r="F39" s="3"/>
      <c r="G39" s="3" t="s">
        <v>87</v>
      </c>
      <c r="H39" s="3">
        <v>2024</v>
      </c>
      <c r="I39" s="3">
        <v>2024</v>
      </c>
      <c r="J39" s="3" t="s">
        <v>111</v>
      </c>
      <c r="K39" s="3" t="s">
        <v>3389</v>
      </c>
      <c r="L39" s="3" t="s">
        <v>3390</v>
      </c>
      <c r="M39" s="3" t="s">
        <v>11933</v>
      </c>
      <c r="N39" s="3" t="s">
        <v>3392</v>
      </c>
      <c r="O39" s="3" t="s">
        <v>3393</v>
      </c>
      <c r="P39" s="3" t="s">
        <v>89</v>
      </c>
      <c r="Q39" s="3" t="s">
        <v>90</v>
      </c>
      <c r="R39" s="3" t="s">
        <v>3394</v>
      </c>
      <c r="S39" s="3" t="s">
        <v>3395</v>
      </c>
      <c r="T39" s="3" t="s">
        <v>135</v>
      </c>
      <c r="U39" s="3" t="s">
        <v>152</v>
      </c>
      <c r="V39" s="3" t="s">
        <v>121</v>
      </c>
      <c r="W39" s="3">
        <v>2</v>
      </c>
      <c r="X39" s="3" t="s">
        <v>11940</v>
      </c>
      <c r="Y39" s="3" t="s">
        <v>11941</v>
      </c>
      <c r="Z39" s="3" t="s">
        <v>11942</v>
      </c>
      <c r="AA39" s="3"/>
      <c r="AB39" s="3" t="s">
        <v>85</v>
      </c>
      <c r="AC39" s="3" t="s">
        <v>94</v>
      </c>
      <c r="AD39" s="3" t="s">
        <v>103</v>
      </c>
      <c r="AE39" s="3" t="s">
        <v>104</v>
      </c>
      <c r="AF39" s="3"/>
      <c r="AG39" s="3" t="s">
        <v>97</v>
      </c>
      <c r="AH39" s="3">
        <v>205457</v>
      </c>
      <c r="AI39" s="3">
        <v>32873</v>
      </c>
      <c r="AJ39" s="3" t="s">
        <v>123</v>
      </c>
      <c r="AK39" s="3" t="s">
        <v>106</v>
      </c>
      <c r="AL39" s="3" t="s">
        <v>100</v>
      </c>
      <c r="AM39" s="3">
        <v>900</v>
      </c>
      <c r="AN39" s="3" t="s">
        <v>138</v>
      </c>
      <c r="AO39" s="3" t="s">
        <v>102</v>
      </c>
      <c r="AP39" s="3" t="s">
        <v>13223</v>
      </c>
      <c r="AQ39" s="3" t="s">
        <v>11943</v>
      </c>
      <c r="AR39" s="3">
        <v>13950</v>
      </c>
      <c r="AS39" s="3">
        <v>1500</v>
      </c>
      <c r="AT39" s="3">
        <v>0</v>
      </c>
      <c r="AU39" s="3">
        <v>0</v>
      </c>
      <c r="AV39" s="3">
        <v>0</v>
      </c>
      <c r="AW39" s="3">
        <v>0</v>
      </c>
      <c r="AX39" s="3">
        <v>0</v>
      </c>
      <c r="AY39" s="3">
        <v>0</v>
      </c>
      <c r="AZ39" s="3">
        <v>0</v>
      </c>
      <c r="BA39" s="3" t="s">
        <v>158</v>
      </c>
      <c r="BB39" s="3">
        <v>1500</v>
      </c>
    </row>
    <row r="40" spans="1:54" ht="32.5" hidden="1" customHeight="1" x14ac:dyDescent="0.2">
      <c r="A40" s="3" t="s">
        <v>11944</v>
      </c>
      <c r="B40" s="3" t="s">
        <v>143</v>
      </c>
      <c r="C40" s="3" t="s">
        <v>85</v>
      </c>
      <c r="D40" s="3" t="s">
        <v>86</v>
      </c>
      <c r="E40" s="3" t="s">
        <v>11945</v>
      </c>
      <c r="F40" s="3"/>
      <c r="G40" s="3" t="s">
        <v>87</v>
      </c>
      <c r="H40" s="3">
        <v>2024</v>
      </c>
      <c r="I40" s="3">
        <v>2024</v>
      </c>
      <c r="J40" s="3" t="s">
        <v>111</v>
      </c>
      <c r="K40" s="3" t="s">
        <v>3416</v>
      </c>
      <c r="L40" s="3" t="s">
        <v>3417</v>
      </c>
      <c r="M40" s="3" t="s">
        <v>3418</v>
      </c>
      <c r="N40" s="3" t="s">
        <v>3419</v>
      </c>
      <c r="O40" s="3" t="s">
        <v>3420</v>
      </c>
      <c r="P40" s="3" t="s">
        <v>89</v>
      </c>
      <c r="Q40" s="3" t="s">
        <v>90</v>
      </c>
      <c r="R40" s="3" t="s">
        <v>3421</v>
      </c>
      <c r="S40" s="3" t="s">
        <v>3422</v>
      </c>
      <c r="T40" s="3" t="s">
        <v>91</v>
      </c>
      <c r="U40" s="3" t="s">
        <v>3423</v>
      </c>
      <c r="V40" s="3" t="s">
        <v>121</v>
      </c>
      <c r="W40" s="3">
        <v>1</v>
      </c>
      <c r="X40" s="3" t="s">
        <v>11946</v>
      </c>
      <c r="Y40" s="3" t="s">
        <v>11947</v>
      </c>
      <c r="Z40" s="3" t="s">
        <v>11948</v>
      </c>
      <c r="AA40" s="3"/>
      <c r="AB40" s="3" t="s">
        <v>85</v>
      </c>
      <c r="AC40" s="3" t="s">
        <v>94</v>
      </c>
      <c r="AD40" s="3" t="s">
        <v>103</v>
      </c>
      <c r="AE40" s="3" t="s">
        <v>104</v>
      </c>
      <c r="AF40" s="3"/>
      <c r="AG40" s="3" t="s">
        <v>97</v>
      </c>
      <c r="AH40" s="3">
        <v>79</v>
      </c>
      <c r="AI40" s="3">
        <v>22</v>
      </c>
      <c r="AJ40" s="3" t="s">
        <v>346</v>
      </c>
      <c r="AK40" s="3" t="s">
        <v>106</v>
      </c>
      <c r="AL40" s="3" t="s">
        <v>100</v>
      </c>
      <c r="AM40" s="3">
        <v>195</v>
      </c>
      <c r="AN40" s="3" t="s">
        <v>101</v>
      </c>
      <c r="AO40" s="3" t="s">
        <v>318</v>
      </c>
      <c r="AP40" s="3" t="s">
        <v>11949</v>
      </c>
      <c r="AQ40" s="3" t="s">
        <v>11950</v>
      </c>
      <c r="AR40" s="3">
        <v>15950</v>
      </c>
      <c r="AS40" s="3">
        <v>1500</v>
      </c>
      <c r="AT40" s="3">
        <v>0</v>
      </c>
      <c r="AU40" s="3">
        <v>0</v>
      </c>
      <c r="AV40" s="3">
        <v>0</v>
      </c>
      <c r="AW40" s="3">
        <v>0</v>
      </c>
      <c r="AX40" s="3">
        <v>0</v>
      </c>
      <c r="AY40" s="3">
        <v>0</v>
      </c>
      <c r="AZ40" s="3">
        <v>0</v>
      </c>
      <c r="BA40" s="3" t="s">
        <v>11951</v>
      </c>
      <c r="BB40" s="3">
        <v>8000</v>
      </c>
    </row>
    <row r="41" spans="1:54" ht="32.5" hidden="1" customHeight="1" x14ac:dyDescent="0.2">
      <c r="A41" s="3" t="s">
        <v>11952</v>
      </c>
      <c r="B41" s="3" t="s">
        <v>143</v>
      </c>
      <c r="C41" s="3" t="s">
        <v>85</v>
      </c>
      <c r="D41" s="3" t="s">
        <v>86</v>
      </c>
      <c r="E41" s="3" t="s">
        <v>11945</v>
      </c>
      <c r="F41" s="3"/>
      <c r="G41" s="3" t="s">
        <v>87</v>
      </c>
      <c r="H41" s="3">
        <v>2024</v>
      </c>
      <c r="I41" s="3">
        <v>2024</v>
      </c>
      <c r="J41" s="3" t="s">
        <v>111</v>
      </c>
      <c r="K41" s="3" t="s">
        <v>3416</v>
      </c>
      <c r="L41" s="3" t="s">
        <v>3417</v>
      </c>
      <c r="M41" s="3" t="s">
        <v>3418</v>
      </c>
      <c r="N41" s="3" t="s">
        <v>3419</v>
      </c>
      <c r="O41" s="3" t="s">
        <v>3420</v>
      </c>
      <c r="P41" s="3" t="s">
        <v>89</v>
      </c>
      <c r="Q41" s="3" t="s">
        <v>90</v>
      </c>
      <c r="R41" s="3" t="s">
        <v>3421</v>
      </c>
      <c r="S41" s="3" t="s">
        <v>3422</v>
      </c>
      <c r="T41" s="3" t="s">
        <v>91</v>
      </c>
      <c r="U41" s="3" t="s">
        <v>3423</v>
      </c>
      <c r="V41" s="3" t="s">
        <v>121</v>
      </c>
      <c r="W41" s="3">
        <v>2</v>
      </c>
      <c r="X41" s="3" t="s">
        <v>11953</v>
      </c>
      <c r="Y41" s="3" t="s">
        <v>11954</v>
      </c>
      <c r="Z41" s="3" t="s">
        <v>11955</v>
      </c>
      <c r="AA41" s="3"/>
      <c r="AB41" s="3" t="s">
        <v>85</v>
      </c>
      <c r="AC41" s="3" t="s">
        <v>94</v>
      </c>
      <c r="AD41" s="3" t="s">
        <v>95</v>
      </c>
      <c r="AE41" s="3" t="s">
        <v>96</v>
      </c>
      <c r="AF41" s="3"/>
      <c r="AG41" s="3" t="s">
        <v>97</v>
      </c>
      <c r="AH41" s="3">
        <v>79</v>
      </c>
      <c r="AI41" s="3">
        <v>22</v>
      </c>
      <c r="AJ41" s="3" t="s">
        <v>98</v>
      </c>
      <c r="AK41" s="3" t="s">
        <v>99</v>
      </c>
      <c r="AL41" s="3" t="s">
        <v>100</v>
      </c>
      <c r="AM41" s="3">
        <v>40</v>
      </c>
      <c r="AN41" s="3" t="s">
        <v>101</v>
      </c>
      <c r="AO41" s="3" t="s">
        <v>318</v>
      </c>
      <c r="AP41" s="3" t="s">
        <v>11956</v>
      </c>
      <c r="AQ41" s="3" t="s">
        <v>11957</v>
      </c>
      <c r="AR41" s="3">
        <v>10060</v>
      </c>
      <c r="AS41" s="3">
        <v>1000</v>
      </c>
      <c r="AT41" s="3">
        <v>0</v>
      </c>
      <c r="AU41" s="3">
        <v>0</v>
      </c>
      <c r="AV41" s="3">
        <v>0</v>
      </c>
      <c r="AW41" s="3">
        <v>0</v>
      </c>
      <c r="AX41" s="3">
        <v>0</v>
      </c>
      <c r="AY41" s="3">
        <v>0</v>
      </c>
      <c r="AZ41" s="3">
        <v>0</v>
      </c>
      <c r="BA41" s="3" t="s">
        <v>11958</v>
      </c>
      <c r="BB41" s="3">
        <v>4400</v>
      </c>
    </row>
    <row r="42" spans="1:54" ht="32.5" hidden="1" customHeight="1" x14ac:dyDescent="0.2">
      <c r="A42" s="3" t="s">
        <v>11959</v>
      </c>
      <c r="B42" s="3" t="s">
        <v>143</v>
      </c>
      <c r="C42" s="3" t="s">
        <v>85</v>
      </c>
      <c r="D42" s="3" t="s">
        <v>86</v>
      </c>
      <c r="E42" s="3" t="s">
        <v>11960</v>
      </c>
      <c r="F42" s="3"/>
      <c r="G42" s="3" t="s">
        <v>87</v>
      </c>
      <c r="H42" s="3">
        <v>2024</v>
      </c>
      <c r="I42" s="3">
        <v>2024</v>
      </c>
      <c r="J42" s="3" t="s">
        <v>88</v>
      </c>
      <c r="K42" s="3" t="s">
        <v>11961</v>
      </c>
      <c r="L42" s="3" t="s">
        <v>11962</v>
      </c>
      <c r="M42" s="3" t="s">
        <v>11963</v>
      </c>
      <c r="N42" s="3"/>
      <c r="O42" s="3" t="s">
        <v>11964</v>
      </c>
      <c r="P42" s="3" t="s">
        <v>89</v>
      </c>
      <c r="Q42" s="3" t="s">
        <v>90</v>
      </c>
      <c r="R42" s="3" t="s">
        <v>11965</v>
      </c>
      <c r="S42" s="3" t="s">
        <v>11966</v>
      </c>
      <c r="T42" s="3" t="s">
        <v>223</v>
      </c>
      <c r="U42" s="3" t="s">
        <v>240</v>
      </c>
      <c r="V42" s="3" t="s">
        <v>121</v>
      </c>
      <c r="W42" s="3">
        <v>1</v>
      </c>
      <c r="X42" s="3" t="s">
        <v>11967</v>
      </c>
      <c r="Y42" s="3" t="s">
        <v>11968</v>
      </c>
      <c r="Z42" s="3" t="s">
        <v>11969</v>
      </c>
      <c r="AA42" s="3"/>
      <c r="AB42" s="3" t="s">
        <v>85</v>
      </c>
      <c r="AC42" s="3" t="s">
        <v>94</v>
      </c>
      <c r="AD42" s="3" t="s">
        <v>95</v>
      </c>
      <c r="AE42" s="3" t="s">
        <v>96</v>
      </c>
      <c r="AF42" s="3"/>
      <c r="AG42" s="3" t="s">
        <v>97</v>
      </c>
      <c r="AH42" s="3">
        <v>100</v>
      </c>
      <c r="AI42" s="3">
        <v>13</v>
      </c>
      <c r="AJ42" s="3" t="s">
        <v>98</v>
      </c>
      <c r="AK42" s="3" t="s">
        <v>109</v>
      </c>
      <c r="AL42" s="3" t="s">
        <v>325</v>
      </c>
      <c r="AM42" s="3">
        <v>40</v>
      </c>
      <c r="AN42" s="3" t="s">
        <v>101</v>
      </c>
      <c r="AO42" s="3" t="s">
        <v>110</v>
      </c>
      <c r="AP42" s="3" t="s">
        <v>11970</v>
      </c>
      <c r="AQ42" s="3" t="s">
        <v>11971</v>
      </c>
      <c r="AR42" s="3">
        <v>770</v>
      </c>
      <c r="AS42" s="3">
        <v>460</v>
      </c>
      <c r="AT42" s="3">
        <v>0</v>
      </c>
      <c r="AU42" s="3">
        <v>0</v>
      </c>
      <c r="AV42" s="3">
        <v>0</v>
      </c>
      <c r="AW42" s="3">
        <v>0</v>
      </c>
      <c r="AX42" s="3">
        <v>0</v>
      </c>
      <c r="AY42" s="3">
        <v>0</v>
      </c>
      <c r="AZ42" s="3">
        <v>0</v>
      </c>
      <c r="BA42" s="3" t="s">
        <v>11972</v>
      </c>
      <c r="BB42" s="3">
        <v>620</v>
      </c>
    </row>
    <row r="43" spans="1:54" ht="32.5" hidden="1" customHeight="1" x14ac:dyDescent="0.2">
      <c r="A43" s="3" t="s">
        <v>11973</v>
      </c>
      <c r="B43" s="3" t="s">
        <v>143</v>
      </c>
      <c r="C43" s="3" t="s">
        <v>85</v>
      </c>
      <c r="D43" s="3" t="s">
        <v>86</v>
      </c>
      <c r="E43" s="3" t="s">
        <v>11960</v>
      </c>
      <c r="F43" s="3"/>
      <c r="G43" s="3" t="s">
        <v>87</v>
      </c>
      <c r="H43" s="3">
        <v>2024</v>
      </c>
      <c r="I43" s="3">
        <v>2024</v>
      </c>
      <c r="J43" s="3" t="s">
        <v>88</v>
      </c>
      <c r="K43" s="3" t="s">
        <v>11961</v>
      </c>
      <c r="L43" s="3" t="s">
        <v>11962</v>
      </c>
      <c r="M43" s="3" t="s">
        <v>11963</v>
      </c>
      <c r="N43" s="3"/>
      <c r="O43" s="3" t="s">
        <v>11964</v>
      </c>
      <c r="P43" s="3" t="s">
        <v>89</v>
      </c>
      <c r="Q43" s="3" t="s">
        <v>90</v>
      </c>
      <c r="R43" s="3" t="s">
        <v>11965</v>
      </c>
      <c r="S43" s="3" t="s">
        <v>11966</v>
      </c>
      <c r="T43" s="3" t="s">
        <v>223</v>
      </c>
      <c r="U43" s="3" t="s">
        <v>240</v>
      </c>
      <c r="V43" s="3" t="s">
        <v>121</v>
      </c>
      <c r="W43" s="3">
        <v>2</v>
      </c>
      <c r="X43" s="3" t="s">
        <v>11974</v>
      </c>
      <c r="Y43" s="3" t="s">
        <v>11975</v>
      </c>
      <c r="Z43" s="3" t="s">
        <v>11976</v>
      </c>
      <c r="AA43" s="3"/>
      <c r="AB43" s="3" t="s">
        <v>85</v>
      </c>
      <c r="AC43" s="3" t="s">
        <v>94</v>
      </c>
      <c r="AD43" s="3" t="s">
        <v>103</v>
      </c>
      <c r="AE43" s="3" t="s">
        <v>104</v>
      </c>
      <c r="AF43" s="3"/>
      <c r="AG43" s="3" t="s">
        <v>97</v>
      </c>
      <c r="AH43" s="3">
        <v>100</v>
      </c>
      <c r="AI43" s="3">
        <v>13</v>
      </c>
      <c r="AJ43" s="3" t="s">
        <v>98</v>
      </c>
      <c r="AK43" s="3" t="s">
        <v>106</v>
      </c>
      <c r="AL43" s="3" t="s">
        <v>100</v>
      </c>
      <c r="AM43" s="3">
        <v>100</v>
      </c>
      <c r="AN43" s="3" t="s">
        <v>101</v>
      </c>
      <c r="AO43" s="3" t="s">
        <v>110</v>
      </c>
      <c r="AP43" s="3" t="s">
        <v>11977</v>
      </c>
      <c r="AQ43" s="3" t="s">
        <v>11978</v>
      </c>
      <c r="AR43" s="3">
        <v>3190</v>
      </c>
      <c r="AS43" s="3">
        <v>1500</v>
      </c>
      <c r="AT43" s="3">
        <v>0</v>
      </c>
      <c r="AU43" s="3">
        <v>0</v>
      </c>
      <c r="AV43" s="3">
        <v>0</v>
      </c>
      <c r="AW43" s="3">
        <v>0</v>
      </c>
      <c r="AX43" s="3">
        <v>0</v>
      </c>
      <c r="AY43" s="3">
        <v>0</v>
      </c>
      <c r="AZ43" s="3">
        <v>0</v>
      </c>
      <c r="BA43" s="3" t="s">
        <v>11972</v>
      </c>
      <c r="BB43" s="3">
        <v>1690</v>
      </c>
    </row>
    <row r="44" spans="1:54" ht="32.5" hidden="1" customHeight="1" x14ac:dyDescent="0.2">
      <c r="A44" s="3" t="s">
        <v>11979</v>
      </c>
      <c r="B44" s="3" t="s">
        <v>143</v>
      </c>
      <c r="C44" s="3" t="s">
        <v>85</v>
      </c>
      <c r="D44" s="3" t="s">
        <v>86</v>
      </c>
      <c r="E44" s="3" t="s">
        <v>11980</v>
      </c>
      <c r="F44" s="3"/>
      <c r="G44" s="3" t="s">
        <v>87</v>
      </c>
      <c r="H44" s="3">
        <v>2024</v>
      </c>
      <c r="I44" s="3">
        <v>2024</v>
      </c>
      <c r="J44" s="3" t="s">
        <v>111</v>
      </c>
      <c r="K44" s="3" t="s">
        <v>3331</v>
      </c>
      <c r="L44" s="3" t="s">
        <v>3332</v>
      </c>
      <c r="M44" s="3" t="s">
        <v>11981</v>
      </c>
      <c r="N44" s="3" t="s">
        <v>3334</v>
      </c>
      <c r="O44" s="3" t="s">
        <v>3335</v>
      </c>
      <c r="P44" s="3" t="s">
        <v>89</v>
      </c>
      <c r="Q44" s="3" t="s">
        <v>90</v>
      </c>
      <c r="R44" s="3" t="s">
        <v>3336</v>
      </c>
      <c r="S44" s="3" t="s">
        <v>3337</v>
      </c>
      <c r="T44" s="3" t="s">
        <v>91</v>
      </c>
      <c r="U44" s="3" t="s">
        <v>3338</v>
      </c>
      <c r="V44" s="3" t="s">
        <v>121</v>
      </c>
      <c r="W44" s="3">
        <v>1</v>
      </c>
      <c r="X44" s="3" t="s">
        <v>11982</v>
      </c>
      <c r="Y44" s="3" t="s">
        <v>11983</v>
      </c>
      <c r="Z44" s="3" t="s">
        <v>11984</v>
      </c>
      <c r="AA44" s="3"/>
      <c r="AB44" s="3" t="s">
        <v>85</v>
      </c>
      <c r="AC44" s="3" t="s">
        <v>94</v>
      </c>
      <c r="AD44" s="3" t="s">
        <v>103</v>
      </c>
      <c r="AE44" s="3" t="s">
        <v>104</v>
      </c>
      <c r="AF44" s="3"/>
      <c r="AG44" s="3" t="s">
        <v>97</v>
      </c>
      <c r="AH44" s="3">
        <v>129</v>
      </c>
      <c r="AI44" s="3">
        <v>10</v>
      </c>
      <c r="AJ44" s="3" t="s">
        <v>346</v>
      </c>
      <c r="AK44" s="3" t="s">
        <v>106</v>
      </c>
      <c r="AL44" s="3" t="s">
        <v>100</v>
      </c>
      <c r="AM44" s="3">
        <v>520</v>
      </c>
      <c r="AN44" s="3" t="s">
        <v>138</v>
      </c>
      <c r="AO44" s="3" t="s">
        <v>110</v>
      </c>
      <c r="AP44" s="3" t="s">
        <v>11985</v>
      </c>
      <c r="AQ44" s="3" t="s">
        <v>11986</v>
      </c>
      <c r="AR44" s="3">
        <v>11270</v>
      </c>
      <c r="AS44" s="3">
        <v>3900</v>
      </c>
      <c r="AT44" s="3">
        <v>0</v>
      </c>
      <c r="AU44" s="3">
        <v>0</v>
      </c>
      <c r="AV44" s="3">
        <v>0</v>
      </c>
      <c r="AW44" s="3">
        <v>0</v>
      </c>
      <c r="AX44" s="3">
        <v>0</v>
      </c>
      <c r="AY44" s="3">
        <v>0</v>
      </c>
      <c r="AZ44" s="3">
        <v>0</v>
      </c>
      <c r="BA44" s="3" t="s">
        <v>158</v>
      </c>
      <c r="BB44" s="3">
        <v>3900</v>
      </c>
    </row>
    <row r="45" spans="1:54" ht="32.5" hidden="1" customHeight="1" x14ac:dyDescent="0.2">
      <c r="A45" s="3" t="s">
        <v>11987</v>
      </c>
      <c r="B45" s="3" t="s">
        <v>143</v>
      </c>
      <c r="C45" s="3" t="s">
        <v>85</v>
      </c>
      <c r="D45" s="3" t="s">
        <v>86</v>
      </c>
      <c r="E45" s="3" t="s">
        <v>11980</v>
      </c>
      <c r="F45" s="3"/>
      <c r="G45" s="3" t="s">
        <v>87</v>
      </c>
      <c r="H45" s="3">
        <v>2024</v>
      </c>
      <c r="I45" s="3">
        <v>2024</v>
      </c>
      <c r="J45" s="3" t="s">
        <v>111</v>
      </c>
      <c r="K45" s="3" t="s">
        <v>3331</v>
      </c>
      <c r="L45" s="3" t="s">
        <v>3332</v>
      </c>
      <c r="M45" s="3" t="s">
        <v>11981</v>
      </c>
      <c r="N45" s="3" t="s">
        <v>3334</v>
      </c>
      <c r="O45" s="3" t="s">
        <v>3335</v>
      </c>
      <c r="P45" s="3" t="s">
        <v>89</v>
      </c>
      <c r="Q45" s="3" t="s">
        <v>90</v>
      </c>
      <c r="R45" s="3" t="s">
        <v>3336</v>
      </c>
      <c r="S45" s="3" t="s">
        <v>3337</v>
      </c>
      <c r="T45" s="3" t="s">
        <v>91</v>
      </c>
      <c r="U45" s="3" t="s">
        <v>3338</v>
      </c>
      <c r="V45" s="3" t="s">
        <v>121</v>
      </c>
      <c r="W45" s="3">
        <v>2</v>
      </c>
      <c r="X45" s="3" t="s">
        <v>11988</v>
      </c>
      <c r="Y45" s="3" t="s">
        <v>11989</v>
      </c>
      <c r="Z45" s="3" t="s">
        <v>11990</v>
      </c>
      <c r="AA45" s="3"/>
      <c r="AB45" s="3" t="s">
        <v>85</v>
      </c>
      <c r="AC45" s="3" t="s">
        <v>94</v>
      </c>
      <c r="AD45" s="3" t="s">
        <v>95</v>
      </c>
      <c r="AE45" s="3" t="s">
        <v>96</v>
      </c>
      <c r="AF45" s="3"/>
      <c r="AG45" s="3" t="s">
        <v>97</v>
      </c>
      <c r="AH45" s="3">
        <v>129</v>
      </c>
      <c r="AI45" s="3">
        <v>10</v>
      </c>
      <c r="AJ45" s="3" t="s">
        <v>346</v>
      </c>
      <c r="AK45" s="3" t="s">
        <v>109</v>
      </c>
      <c r="AL45" s="3" t="s">
        <v>100</v>
      </c>
      <c r="AM45" s="3">
        <v>555</v>
      </c>
      <c r="AN45" s="3" t="s">
        <v>303</v>
      </c>
      <c r="AO45" s="3" t="s">
        <v>110</v>
      </c>
      <c r="AP45" s="3" t="s">
        <v>11991</v>
      </c>
      <c r="AQ45" s="3" t="s">
        <v>11992</v>
      </c>
      <c r="AR45" s="3">
        <v>7350</v>
      </c>
      <c r="AS45" s="3">
        <v>2900</v>
      </c>
      <c r="AT45" s="3">
        <v>0</v>
      </c>
      <c r="AU45" s="3">
        <v>0</v>
      </c>
      <c r="AV45" s="3">
        <v>0</v>
      </c>
      <c r="AW45" s="3">
        <v>0</v>
      </c>
      <c r="AX45" s="3">
        <v>0</v>
      </c>
      <c r="AY45" s="3">
        <v>0</v>
      </c>
      <c r="AZ45" s="3">
        <v>0</v>
      </c>
      <c r="BA45" s="3" t="s">
        <v>158</v>
      </c>
      <c r="BB45" s="3">
        <v>2900</v>
      </c>
    </row>
    <row r="46" spans="1:54" ht="32.5" hidden="1" customHeight="1" x14ac:dyDescent="0.2">
      <c r="A46" s="3" t="s">
        <v>11993</v>
      </c>
      <c r="B46" s="3" t="s">
        <v>143</v>
      </c>
      <c r="C46" s="3" t="s">
        <v>85</v>
      </c>
      <c r="D46" s="3" t="s">
        <v>86</v>
      </c>
      <c r="E46" s="3" t="s">
        <v>11994</v>
      </c>
      <c r="F46" s="3"/>
      <c r="G46" s="3" t="s">
        <v>87</v>
      </c>
      <c r="H46" s="3">
        <v>2024</v>
      </c>
      <c r="I46" s="3">
        <v>2024</v>
      </c>
      <c r="J46" s="3" t="s">
        <v>88</v>
      </c>
      <c r="K46" s="3" t="s">
        <v>9731</v>
      </c>
      <c r="L46" s="3" t="s">
        <v>9732</v>
      </c>
      <c r="M46" s="3" t="s">
        <v>9733</v>
      </c>
      <c r="N46" s="3" t="s">
        <v>9734</v>
      </c>
      <c r="O46" s="3" t="s">
        <v>9735</v>
      </c>
      <c r="P46" s="3" t="s">
        <v>89</v>
      </c>
      <c r="Q46" s="3" t="s">
        <v>90</v>
      </c>
      <c r="R46" s="3" t="s">
        <v>9736</v>
      </c>
      <c r="S46" s="3" t="s">
        <v>9737</v>
      </c>
      <c r="T46" s="3" t="s">
        <v>135</v>
      </c>
      <c r="U46" s="3" t="s">
        <v>3557</v>
      </c>
      <c r="V46" s="3" t="s">
        <v>121</v>
      </c>
      <c r="W46" s="3">
        <v>1</v>
      </c>
      <c r="X46" s="3" t="s">
        <v>11995</v>
      </c>
      <c r="Y46" s="3" t="s">
        <v>11996</v>
      </c>
      <c r="Z46" s="3" t="s">
        <v>11997</v>
      </c>
      <c r="AA46" s="3"/>
      <c r="AB46" s="3" t="s">
        <v>85</v>
      </c>
      <c r="AC46" s="3" t="s">
        <v>94</v>
      </c>
      <c r="AD46" s="3" t="s">
        <v>103</v>
      </c>
      <c r="AE46" s="3" t="s">
        <v>104</v>
      </c>
      <c r="AF46" s="3"/>
      <c r="AG46" s="3" t="s">
        <v>97</v>
      </c>
      <c r="AH46" s="3">
        <v>161</v>
      </c>
      <c r="AI46" s="3">
        <v>30</v>
      </c>
      <c r="AJ46" s="3" t="s">
        <v>105</v>
      </c>
      <c r="AK46" s="3" t="s">
        <v>106</v>
      </c>
      <c r="AL46" s="3" t="s">
        <v>100</v>
      </c>
      <c r="AM46" s="3">
        <v>750</v>
      </c>
      <c r="AN46" s="3" t="s">
        <v>101</v>
      </c>
      <c r="AO46" s="3" t="s">
        <v>11998</v>
      </c>
      <c r="AP46" s="3" t="s">
        <v>11999</v>
      </c>
      <c r="AQ46" s="3" t="s">
        <v>12000</v>
      </c>
      <c r="AR46" s="3">
        <v>8150</v>
      </c>
      <c r="AS46" s="3">
        <v>2000</v>
      </c>
      <c r="AT46" s="3">
        <v>0</v>
      </c>
      <c r="AU46" s="3">
        <v>0</v>
      </c>
      <c r="AV46" s="3">
        <v>0</v>
      </c>
      <c r="AW46" s="3">
        <v>0</v>
      </c>
      <c r="AX46" s="3">
        <v>0</v>
      </c>
      <c r="AY46" s="3">
        <v>0</v>
      </c>
      <c r="AZ46" s="3">
        <v>0</v>
      </c>
      <c r="BA46" s="3" t="s">
        <v>12001</v>
      </c>
      <c r="BB46" s="3">
        <v>6280</v>
      </c>
    </row>
    <row r="47" spans="1:54" ht="32.5" hidden="1" customHeight="1" x14ac:dyDescent="0.2">
      <c r="A47" s="3" t="s">
        <v>12002</v>
      </c>
      <c r="B47" s="3" t="s">
        <v>143</v>
      </c>
      <c r="C47" s="3" t="s">
        <v>85</v>
      </c>
      <c r="D47" s="3" t="s">
        <v>86</v>
      </c>
      <c r="E47" s="3" t="s">
        <v>11994</v>
      </c>
      <c r="F47" s="3"/>
      <c r="G47" s="3" t="s">
        <v>87</v>
      </c>
      <c r="H47" s="3">
        <v>2024</v>
      </c>
      <c r="I47" s="3">
        <v>2024</v>
      </c>
      <c r="J47" s="3" t="s">
        <v>88</v>
      </c>
      <c r="K47" s="3" t="s">
        <v>9731</v>
      </c>
      <c r="L47" s="3" t="s">
        <v>9732</v>
      </c>
      <c r="M47" s="3" t="s">
        <v>9733</v>
      </c>
      <c r="N47" s="3" t="s">
        <v>9734</v>
      </c>
      <c r="O47" s="3" t="s">
        <v>9735</v>
      </c>
      <c r="P47" s="3" t="s">
        <v>89</v>
      </c>
      <c r="Q47" s="3" t="s">
        <v>90</v>
      </c>
      <c r="R47" s="3" t="s">
        <v>9736</v>
      </c>
      <c r="S47" s="3" t="s">
        <v>9737</v>
      </c>
      <c r="T47" s="3" t="s">
        <v>135</v>
      </c>
      <c r="U47" s="3" t="s">
        <v>3557</v>
      </c>
      <c r="V47" s="3" t="s">
        <v>121</v>
      </c>
      <c r="W47" s="3">
        <v>2</v>
      </c>
      <c r="X47" s="3" t="s">
        <v>12003</v>
      </c>
      <c r="Y47" s="3" t="s">
        <v>12004</v>
      </c>
      <c r="Z47" s="3" t="s">
        <v>12005</v>
      </c>
      <c r="AA47" s="3"/>
      <c r="AB47" s="3" t="s">
        <v>85</v>
      </c>
      <c r="AC47" s="3" t="s">
        <v>94</v>
      </c>
      <c r="AD47" s="3" t="s">
        <v>103</v>
      </c>
      <c r="AE47" s="3" t="s">
        <v>124</v>
      </c>
      <c r="AF47" s="3"/>
      <c r="AG47" s="3" t="s">
        <v>97</v>
      </c>
      <c r="AH47" s="3">
        <v>161</v>
      </c>
      <c r="AI47" s="3">
        <v>30</v>
      </c>
      <c r="AJ47" s="3" t="s">
        <v>105</v>
      </c>
      <c r="AK47" s="3" t="s">
        <v>109</v>
      </c>
      <c r="AL47" s="3" t="s">
        <v>100</v>
      </c>
      <c r="AM47" s="3">
        <v>200</v>
      </c>
      <c r="AN47" s="3" t="s">
        <v>101</v>
      </c>
      <c r="AO47" s="3" t="s">
        <v>11998</v>
      </c>
      <c r="AP47" s="3" t="s">
        <v>12006</v>
      </c>
      <c r="AQ47" s="3" t="s">
        <v>12007</v>
      </c>
      <c r="AR47" s="3">
        <v>885</v>
      </c>
      <c r="AS47" s="3">
        <v>500</v>
      </c>
      <c r="AT47" s="3">
        <v>0</v>
      </c>
      <c r="AU47" s="3">
        <v>0</v>
      </c>
      <c r="AV47" s="3">
        <v>0</v>
      </c>
      <c r="AW47" s="3">
        <v>0</v>
      </c>
      <c r="AX47" s="3">
        <v>0</v>
      </c>
      <c r="AY47" s="3">
        <v>0</v>
      </c>
      <c r="AZ47" s="3">
        <v>0</v>
      </c>
      <c r="BA47" s="3" t="s">
        <v>158</v>
      </c>
      <c r="BB47" s="3">
        <v>500</v>
      </c>
    </row>
    <row r="48" spans="1:54" ht="32.5" hidden="1" customHeight="1" x14ac:dyDescent="0.2">
      <c r="A48" s="3" t="s">
        <v>12008</v>
      </c>
      <c r="B48" s="3" t="s">
        <v>143</v>
      </c>
      <c r="C48" s="3" t="s">
        <v>85</v>
      </c>
      <c r="D48" s="3" t="s">
        <v>86</v>
      </c>
      <c r="E48" s="3" t="s">
        <v>11994</v>
      </c>
      <c r="F48" s="3"/>
      <c r="G48" s="3" t="s">
        <v>87</v>
      </c>
      <c r="H48" s="3">
        <v>2024</v>
      </c>
      <c r="I48" s="3">
        <v>2024</v>
      </c>
      <c r="J48" s="3" t="s">
        <v>88</v>
      </c>
      <c r="K48" s="3" t="s">
        <v>9731</v>
      </c>
      <c r="L48" s="3" t="s">
        <v>9732</v>
      </c>
      <c r="M48" s="3" t="s">
        <v>9733</v>
      </c>
      <c r="N48" s="3" t="s">
        <v>9734</v>
      </c>
      <c r="O48" s="3" t="s">
        <v>9735</v>
      </c>
      <c r="P48" s="3" t="s">
        <v>89</v>
      </c>
      <c r="Q48" s="3" t="s">
        <v>90</v>
      </c>
      <c r="R48" s="3" t="s">
        <v>9736</v>
      </c>
      <c r="S48" s="3" t="s">
        <v>9737</v>
      </c>
      <c r="T48" s="3" t="s">
        <v>135</v>
      </c>
      <c r="U48" s="3" t="s">
        <v>3557</v>
      </c>
      <c r="V48" s="3" t="s">
        <v>121</v>
      </c>
      <c r="W48" s="3">
        <v>3</v>
      </c>
      <c r="X48" s="3" t="s">
        <v>12009</v>
      </c>
      <c r="Y48" s="3" t="s">
        <v>12010</v>
      </c>
      <c r="Z48" s="3" t="s">
        <v>12011</v>
      </c>
      <c r="AA48" s="3"/>
      <c r="AB48" s="3" t="s">
        <v>85</v>
      </c>
      <c r="AC48" s="3" t="s">
        <v>94</v>
      </c>
      <c r="AD48" s="3" t="s">
        <v>95</v>
      </c>
      <c r="AE48" s="3" t="s">
        <v>96</v>
      </c>
      <c r="AF48" s="3"/>
      <c r="AG48" s="3" t="s">
        <v>97</v>
      </c>
      <c r="AH48" s="3">
        <v>161</v>
      </c>
      <c r="AI48" s="3">
        <v>30</v>
      </c>
      <c r="AJ48" s="3" t="s">
        <v>123</v>
      </c>
      <c r="AK48" s="3" t="s">
        <v>99</v>
      </c>
      <c r="AL48" s="3" t="s">
        <v>100</v>
      </c>
      <c r="AM48" s="3">
        <v>16</v>
      </c>
      <c r="AN48" s="3" t="s">
        <v>101</v>
      </c>
      <c r="AO48" s="3" t="s">
        <v>11998</v>
      </c>
      <c r="AP48" s="3" t="s">
        <v>12012</v>
      </c>
      <c r="AQ48" s="3" t="s">
        <v>12013</v>
      </c>
      <c r="AR48" s="3">
        <v>5600</v>
      </c>
      <c r="AS48" s="3">
        <v>500</v>
      </c>
      <c r="AT48" s="3">
        <v>0</v>
      </c>
      <c r="AU48" s="3">
        <v>0</v>
      </c>
      <c r="AV48" s="3">
        <v>0</v>
      </c>
      <c r="AW48" s="3">
        <v>0</v>
      </c>
      <c r="AX48" s="3">
        <v>0</v>
      </c>
      <c r="AY48" s="3">
        <v>0</v>
      </c>
      <c r="AZ48" s="3">
        <v>0</v>
      </c>
      <c r="BA48" s="3" t="s">
        <v>12001</v>
      </c>
      <c r="BB48" s="3">
        <v>4320</v>
      </c>
    </row>
    <row r="49" spans="1:54" ht="32.5" hidden="1" customHeight="1" x14ac:dyDescent="0.2">
      <c r="A49" s="3" t="s">
        <v>12014</v>
      </c>
      <c r="B49" s="3" t="s">
        <v>143</v>
      </c>
      <c r="C49" s="3" t="s">
        <v>85</v>
      </c>
      <c r="D49" s="3" t="s">
        <v>86</v>
      </c>
      <c r="E49" s="3" t="s">
        <v>12015</v>
      </c>
      <c r="F49" s="3"/>
      <c r="G49" s="3" t="s">
        <v>87</v>
      </c>
      <c r="H49" s="3">
        <v>2024</v>
      </c>
      <c r="I49" s="3">
        <v>2024</v>
      </c>
      <c r="J49" s="3" t="s">
        <v>111</v>
      </c>
      <c r="K49" s="3" t="s">
        <v>3474</v>
      </c>
      <c r="L49" s="3" t="s">
        <v>3475</v>
      </c>
      <c r="M49" s="3" t="s">
        <v>3476</v>
      </c>
      <c r="N49" s="3" t="s">
        <v>3477</v>
      </c>
      <c r="O49" s="3" t="s">
        <v>3478</v>
      </c>
      <c r="P49" s="3" t="s">
        <v>89</v>
      </c>
      <c r="Q49" s="3" t="s">
        <v>90</v>
      </c>
      <c r="R49" s="3" t="s">
        <v>3479</v>
      </c>
      <c r="S49" s="3" t="s">
        <v>3480</v>
      </c>
      <c r="T49" s="3" t="s">
        <v>91</v>
      </c>
      <c r="U49" s="3" t="s">
        <v>3338</v>
      </c>
      <c r="V49" s="3" t="s">
        <v>121</v>
      </c>
      <c r="W49" s="3">
        <v>1</v>
      </c>
      <c r="X49" s="3" t="s">
        <v>12016</v>
      </c>
      <c r="Y49" s="3" t="s">
        <v>12017</v>
      </c>
      <c r="Z49" s="3" t="s">
        <v>12018</v>
      </c>
      <c r="AA49" s="3"/>
      <c r="AB49" s="3" t="s">
        <v>85</v>
      </c>
      <c r="AC49" s="3" t="s">
        <v>94</v>
      </c>
      <c r="AD49" s="3" t="s">
        <v>103</v>
      </c>
      <c r="AE49" s="3" t="s">
        <v>104</v>
      </c>
      <c r="AF49" s="3"/>
      <c r="AG49" s="3" t="s">
        <v>97</v>
      </c>
      <c r="AH49" s="3">
        <v>68</v>
      </c>
      <c r="AI49" s="3">
        <v>3</v>
      </c>
      <c r="AJ49" s="3" t="s">
        <v>123</v>
      </c>
      <c r="AK49" s="3" t="s">
        <v>109</v>
      </c>
      <c r="AL49" s="3" t="s">
        <v>100</v>
      </c>
      <c r="AM49" s="3">
        <v>790</v>
      </c>
      <c r="AN49" s="3" t="s">
        <v>101</v>
      </c>
      <c r="AO49" s="3" t="s">
        <v>110</v>
      </c>
      <c r="AP49" s="3" t="s">
        <v>12019</v>
      </c>
      <c r="AQ49" s="3" t="s">
        <v>12020</v>
      </c>
      <c r="AR49" s="3">
        <v>10400</v>
      </c>
      <c r="AS49" s="3">
        <v>1700</v>
      </c>
      <c r="AT49" s="3">
        <v>0</v>
      </c>
      <c r="AU49" s="3">
        <v>0</v>
      </c>
      <c r="AV49" s="3">
        <v>0</v>
      </c>
      <c r="AW49" s="3">
        <v>0</v>
      </c>
      <c r="AX49" s="3">
        <v>0</v>
      </c>
      <c r="AY49" s="3">
        <v>0</v>
      </c>
      <c r="AZ49" s="3">
        <v>0</v>
      </c>
      <c r="BA49" s="3" t="s">
        <v>158</v>
      </c>
      <c r="BB49" s="3">
        <v>1700</v>
      </c>
    </row>
    <row r="50" spans="1:54" ht="32.5" hidden="1" customHeight="1" x14ac:dyDescent="0.2">
      <c r="A50" s="3" t="s">
        <v>12021</v>
      </c>
      <c r="B50" s="3" t="s">
        <v>143</v>
      </c>
      <c r="C50" s="3" t="s">
        <v>85</v>
      </c>
      <c r="D50" s="3" t="s">
        <v>86</v>
      </c>
      <c r="E50" s="3" t="s">
        <v>12015</v>
      </c>
      <c r="F50" s="3"/>
      <c r="G50" s="3" t="s">
        <v>87</v>
      </c>
      <c r="H50" s="3">
        <v>2024</v>
      </c>
      <c r="I50" s="3">
        <v>2024</v>
      </c>
      <c r="J50" s="3" t="s">
        <v>111</v>
      </c>
      <c r="K50" s="3" t="s">
        <v>3474</v>
      </c>
      <c r="L50" s="3" t="s">
        <v>3475</v>
      </c>
      <c r="M50" s="3" t="s">
        <v>3476</v>
      </c>
      <c r="N50" s="3" t="s">
        <v>3477</v>
      </c>
      <c r="O50" s="3" t="s">
        <v>3478</v>
      </c>
      <c r="P50" s="3" t="s">
        <v>89</v>
      </c>
      <c r="Q50" s="3" t="s">
        <v>90</v>
      </c>
      <c r="R50" s="3" t="s">
        <v>3479</v>
      </c>
      <c r="S50" s="3" t="s">
        <v>3480</v>
      </c>
      <c r="T50" s="3" t="s">
        <v>91</v>
      </c>
      <c r="U50" s="3" t="s">
        <v>3338</v>
      </c>
      <c r="V50" s="3" t="s">
        <v>121</v>
      </c>
      <c r="W50" s="3">
        <v>2</v>
      </c>
      <c r="X50" s="3" t="s">
        <v>12022</v>
      </c>
      <c r="Y50" s="3" t="s">
        <v>12023</v>
      </c>
      <c r="Z50" s="3" t="s">
        <v>12024</v>
      </c>
      <c r="AA50" s="3"/>
      <c r="AB50" s="3" t="s">
        <v>85</v>
      </c>
      <c r="AC50" s="3" t="s">
        <v>94</v>
      </c>
      <c r="AD50" s="3" t="s">
        <v>95</v>
      </c>
      <c r="AE50" s="3" t="s">
        <v>96</v>
      </c>
      <c r="AF50" s="3"/>
      <c r="AG50" s="3" t="s">
        <v>97</v>
      </c>
      <c r="AH50" s="3">
        <v>68</v>
      </c>
      <c r="AI50" s="3">
        <v>3</v>
      </c>
      <c r="AJ50" s="3" t="s">
        <v>105</v>
      </c>
      <c r="AK50" s="3" t="s">
        <v>109</v>
      </c>
      <c r="AL50" s="3" t="s">
        <v>100</v>
      </c>
      <c r="AM50" s="3">
        <v>40</v>
      </c>
      <c r="AN50" s="3" t="s">
        <v>303</v>
      </c>
      <c r="AO50" s="3" t="s">
        <v>110</v>
      </c>
      <c r="AP50" s="3" t="s">
        <v>12019</v>
      </c>
      <c r="AQ50" s="3" t="s">
        <v>12025</v>
      </c>
      <c r="AR50" s="3">
        <v>5750</v>
      </c>
      <c r="AS50" s="3">
        <v>1300</v>
      </c>
      <c r="AT50" s="3">
        <v>0</v>
      </c>
      <c r="AU50" s="3">
        <v>0</v>
      </c>
      <c r="AV50" s="3">
        <v>0</v>
      </c>
      <c r="AW50" s="3">
        <v>0</v>
      </c>
      <c r="AX50" s="3">
        <v>0</v>
      </c>
      <c r="AY50" s="3">
        <v>0</v>
      </c>
      <c r="AZ50" s="3">
        <v>0</v>
      </c>
      <c r="BA50" s="3" t="s">
        <v>158</v>
      </c>
      <c r="BB50" s="3">
        <v>1300</v>
      </c>
    </row>
    <row r="51" spans="1:54" ht="32.5" hidden="1" customHeight="1" x14ac:dyDescent="0.2">
      <c r="A51" s="3" t="s">
        <v>12026</v>
      </c>
      <c r="B51" s="3" t="s">
        <v>143</v>
      </c>
      <c r="C51" s="3" t="s">
        <v>85</v>
      </c>
      <c r="D51" s="3" t="s">
        <v>86</v>
      </c>
      <c r="E51" s="3" t="s">
        <v>12027</v>
      </c>
      <c r="F51" s="3"/>
      <c r="G51" s="3" t="s">
        <v>87</v>
      </c>
      <c r="H51" s="3">
        <v>2024</v>
      </c>
      <c r="I51" s="3">
        <v>2024</v>
      </c>
      <c r="J51" s="3" t="s">
        <v>111</v>
      </c>
      <c r="K51" s="3" t="s">
        <v>3345</v>
      </c>
      <c r="L51" s="3" t="s">
        <v>3346</v>
      </c>
      <c r="M51" s="3"/>
      <c r="N51" s="3" t="s">
        <v>3347</v>
      </c>
      <c r="O51" s="3" t="s">
        <v>3348</v>
      </c>
      <c r="P51" s="3" t="s">
        <v>89</v>
      </c>
      <c r="Q51" s="3" t="s">
        <v>257</v>
      </c>
      <c r="R51" s="3" t="s">
        <v>3349</v>
      </c>
      <c r="S51" s="3" t="s">
        <v>342</v>
      </c>
      <c r="T51" s="3" t="s">
        <v>91</v>
      </c>
      <c r="U51" s="3" t="s">
        <v>224</v>
      </c>
      <c r="V51" s="3" t="s">
        <v>121</v>
      </c>
      <c r="W51" s="3">
        <v>1</v>
      </c>
      <c r="X51" s="3" t="s">
        <v>12028</v>
      </c>
      <c r="Y51" s="3" t="s">
        <v>12029</v>
      </c>
      <c r="Z51" s="3" t="s">
        <v>12030</v>
      </c>
      <c r="AA51" s="3"/>
      <c r="AB51" s="3" t="s">
        <v>85</v>
      </c>
      <c r="AC51" s="3" t="s">
        <v>94</v>
      </c>
      <c r="AD51" s="3" t="s">
        <v>103</v>
      </c>
      <c r="AE51" s="3" t="s">
        <v>104</v>
      </c>
      <c r="AF51" s="3"/>
      <c r="AG51" s="3" t="s">
        <v>97</v>
      </c>
      <c r="AH51" s="3">
        <v>164953</v>
      </c>
      <c r="AI51" s="3">
        <v>27441</v>
      </c>
      <c r="AJ51" s="3" t="s">
        <v>123</v>
      </c>
      <c r="AK51" s="3" t="s">
        <v>106</v>
      </c>
      <c r="AL51" s="3" t="s">
        <v>100</v>
      </c>
      <c r="AM51" s="3">
        <v>1500</v>
      </c>
      <c r="AN51" s="3" t="s">
        <v>101</v>
      </c>
      <c r="AO51" s="3" t="s">
        <v>110</v>
      </c>
      <c r="AP51" s="3" t="s">
        <v>12031</v>
      </c>
      <c r="AQ51" s="3" t="s">
        <v>12032</v>
      </c>
      <c r="AR51" s="3">
        <v>37200</v>
      </c>
      <c r="AS51" s="3">
        <v>6000</v>
      </c>
      <c r="AT51" s="3">
        <v>0</v>
      </c>
      <c r="AU51" s="3">
        <v>0</v>
      </c>
      <c r="AV51" s="3">
        <v>0</v>
      </c>
      <c r="AW51" s="3">
        <v>0</v>
      </c>
      <c r="AX51" s="3">
        <v>0</v>
      </c>
      <c r="AY51" s="3">
        <v>0</v>
      </c>
      <c r="AZ51" s="3">
        <v>0</v>
      </c>
      <c r="BA51" s="3" t="s">
        <v>158</v>
      </c>
      <c r="BB51" s="3">
        <v>6000</v>
      </c>
    </row>
    <row r="52" spans="1:54" ht="32.5" hidden="1" customHeight="1" x14ac:dyDescent="0.2">
      <c r="A52" s="3" t="s">
        <v>12033</v>
      </c>
      <c r="B52" s="3" t="s">
        <v>143</v>
      </c>
      <c r="C52" s="3" t="s">
        <v>85</v>
      </c>
      <c r="D52" s="3" t="s">
        <v>86</v>
      </c>
      <c r="E52" s="3" t="s">
        <v>12027</v>
      </c>
      <c r="F52" s="3"/>
      <c r="G52" s="3" t="s">
        <v>87</v>
      </c>
      <c r="H52" s="3">
        <v>2024</v>
      </c>
      <c r="I52" s="3">
        <v>2024</v>
      </c>
      <c r="J52" s="3" t="s">
        <v>111</v>
      </c>
      <c r="K52" s="3" t="s">
        <v>3345</v>
      </c>
      <c r="L52" s="3" t="s">
        <v>3346</v>
      </c>
      <c r="M52" s="3"/>
      <c r="N52" s="3" t="s">
        <v>3347</v>
      </c>
      <c r="O52" s="3" t="s">
        <v>3348</v>
      </c>
      <c r="P52" s="3" t="s">
        <v>89</v>
      </c>
      <c r="Q52" s="3" t="s">
        <v>257</v>
      </c>
      <c r="R52" s="3" t="s">
        <v>3349</v>
      </c>
      <c r="S52" s="3" t="s">
        <v>342</v>
      </c>
      <c r="T52" s="3" t="s">
        <v>91</v>
      </c>
      <c r="U52" s="3" t="s">
        <v>224</v>
      </c>
      <c r="V52" s="3" t="s">
        <v>121</v>
      </c>
      <c r="W52" s="3">
        <v>2</v>
      </c>
      <c r="X52" s="3" t="s">
        <v>12034</v>
      </c>
      <c r="Y52" s="3" t="s">
        <v>12035</v>
      </c>
      <c r="Z52" s="3" t="s">
        <v>12036</v>
      </c>
      <c r="AA52" s="3"/>
      <c r="AB52" s="3" t="s">
        <v>85</v>
      </c>
      <c r="AC52" s="3" t="s">
        <v>94</v>
      </c>
      <c r="AD52" s="3" t="s">
        <v>103</v>
      </c>
      <c r="AE52" s="3" t="s">
        <v>189</v>
      </c>
      <c r="AF52" s="3"/>
      <c r="AG52" s="3" t="s">
        <v>97</v>
      </c>
      <c r="AH52" s="3">
        <v>164953</v>
      </c>
      <c r="AI52" s="3">
        <v>27441</v>
      </c>
      <c r="AJ52" s="3" t="s">
        <v>105</v>
      </c>
      <c r="AK52" s="3" t="s">
        <v>109</v>
      </c>
      <c r="AL52" s="3" t="s">
        <v>325</v>
      </c>
      <c r="AM52" s="3">
        <v>600</v>
      </c>
      <c r="AN52" s="3" t="s">
        <v>101</v>
      </c>
      <c r="AO52" s="3" t="s">
        <v>318</v>
      </c>
      <c r="AP52" s="3" t="s">
        <v>12037</v>
      </c>
      <c r="AQ52" s="3" t="s">
        <v>12038</v>
      </c>
      <c r="AR52" s="3">
        <v>6200</v>
      </c>
      <c r="AS52" s="3">
        <v>3000</v>
      </c>
      <c r="AT52" s="3">
        <v>0</v>
      </c>
      <c r="AU52" s="3">
        <v>0</v>
      </c>
      <c r="AV52" s="3">
        <v>0</v>
      </c>
      <c r="AW52" s="3">
        <v>0</v>
      </c>
      <c r="AX52" s="3">
        <v>0</v>
      </c>
      <c r="AY52" s="3">
        <v>0</v>
      </c>
      <c r="AZ52" s="3">
        <v>0</v>
      </c>
      <c r="BA52" s="3" t="s">
        <v>158</v>
      </c>
      <c r="BB52" s="3">
        <v>3000</v>
      </c>
    </row>
    <row r="53" spans="1:54" ht="32.5" hidden="1" customHeight="1" x14ac:dyDescent="0.2">
      <c r="A53" s="3" t="s">
        <v>12039</v>
      </c>
      <c r="B53" s="3" t="s">
        <v>143</v>
      </c>
      <c r="C53" s="3" t="s">
        <v>85</v>
      </c>
      <c r="D53" s="3" t="s">
        <v>86</v>
      </c>
      <c r="E53" s="3" t="s">
        <v>12027</v>
      </c>
      <c r="F53" s="3"/>
      <c r="G53" s="3" t="s">
        <v>87</v>
      </c>
      <c r="H53" s="3">
        <v>2024</v>
      </c>
      <c r="I53" s="3">
        <v>2024</v>
      </c>
      <c r="J53" s="3" t="s">
        <v>111</v>
      </c>
      <c r="K53" s="3" t="s">
        <v>3345</v>
      </c>
      <c r="L53" s="3" t="s">
        <v>3346</v>
      </c>
      <c r="M53" s="3"/>
      <c r="N53" s="3" t="s">
        <v>3347</v>
      </c>
      <c r="O53" s="3" t="s">
        <v>3348</v>
      </c>
      <c r="P53" s="3" t="s">
        <v>89</v>
      </c>
      <c r="Q53" s="3" t="s">
        <v>257</v>
      </c>
      <c r="R53" s="3" t="s">
        <v>3349</v>
      </c>
      <c r="S53" s="3" t="s">
        <v>342</v>
      </c>
      <c r="T53" s="3" t="s">
        <v>91</v>
      </c>
      <c r="U53" s="3" t="s">
        <v>224</v>
      </c>
      <c r="V53" s="3" t="s">
        <v>121</v>
      </c>
      <c r="W53" s="3">
        <v>3</v>
      </c>
      <c r="X53" s="3" t="s">
        <v>12040</v>
      </c>
      <c r="Y53" s="3" t="s">
        <v>12041</v>
      </c>
      <c r="Z53" s="3" t="s">
        <v>12042</v>
      </c>
      <c r="AA53" s="3"/>
      <c r="AB53" s="3" t="s">
        <v>85</v>
      </c>
      <c r="AC53" s="3" t="s">
        <v>94</v>
      </c>
      <c r="AD53" s="3" t="s">
        <v>103</v>
      </c>
      <c r="AE53" s="3" t="s">
        <v>104</v>
      </c>
      <c r="AF53" s="3"/>
      <c r="AG53" s="3" t="s">
        <v>97</v>
      </c>
      <c r="AH53" s="3">
        <v>164953</v>
      </c>
      <c r="AI53" s="3">
        <v>27441</v>
      </c>
      <c r="AJ53" s="3" t="s">
        <v>105</v>
      </c>
      <c r="AK53" s="3" t="s">
        <v>106</v>
      </c>
      <c r="AL53" s="3" t="s">
        <v>100</v>
      </c>
      <c r="AM53" s="3">
        <v>2000</v>
      </c>
      <c r="AN53" s="3" t="s">
        <v>101</v>
      </c>
      <c r="AO53" s="3" t="s">
        <v>318</v>
      </c>
      <c r="AP53" s="3" t="s">
        <v>12043</v>
      </c>
      <c r="AQ53" s="3" t="s">
        <v>12044</v>
      </c>
      <c r="AR53" s="3">
        <v>11800</v>
      </c>
      <c r="AS53" s="3">
        <v>5000</v>
      </c>
      <c r="AT53" s="3">
        <v>0</v>
      </c>
      <c r="AU53" s="3">
        <v>0</v>
      </c>
      <c r="AV53" s="3">
        <v>0</v>
      </c>
      <c r="AW53" s="3">
        <v>0</v>
      </c>
      <c r="AX53" s="3">
        <v>0</v>
      </c>
      <c r="AY53" s="3">
        <v>0</v>
      </c>
      <c r="AZ53" s="3">
        <v>0</v>
      </c>
      <c r="BA53" s="3" t="s">
        <v>158</v>
      </c>
      <c r="BB53" s="3">
        <v>5000</v>
      </c>
    </row>
    <row r="54" spans="1:54" ht="32.5" hidden="1" customHeight="1" x14ac:dyDescent="0.2">
      <c r="A54" s="3" t="s">
        <v>12045</v>
      </c>
      <c r="B54" s="3" t="s">
        <v>143</v>
      </c>
      <c r="C54" s="3" t="s">
        <v>85</v>
      </c>
      <c r="D54" s="3" t="s">
        <v>86</v>
      </c>
      <c r="E54" s="3" t="s">
        <v>12027</v>
      </c>
      <c r="F54" s="3"/>
      <c r="G54" s="3" t="s">
        <v>87</v>
      </c>
      <c r="H54" s="3">
        <v>2024</v>
      </c>
      <c r="I54" s="3">
        <v>2024</v>
      </c>
      <c r="J54" s="3" t="s">
        <v>111</v>
      </c>
      <c r="K54" s="3" t="s">
        <v>3345</v>
      </c>
      <c r="L54" s="3" t="s">
        <v>3346</v>
      </c>
      <c r="M54" s="3"/>
      <c r="N54" s="3" t="s">
        <v>3347</v>
      </c>
      <c r="O54" s="3" t="s">
        <v>3348</v>
      </c>
      <c r="P54" s="3" t="s">
        <v>89</v>
      </c>
      <c r="Q54" s="3" t="s">
        <v>257</v>
      </c>
      <c r="R54" s="3" t="s">
        <v>3349</v>
      </c>
      <c r="S54" s="3" t="s">
        <v>342</v>
      </c>
      <c r="T54" s="3" t="s">
        <v>91</v>
      </c>
      <c r="U54" s="3" t="s">
        <v>224</v>
      </c>
      <c r="V54" s="3" t="s">
        <v>121</v>
      </c>
      <c r="W54" s="3">
        <v>4</v>
      </c>
      <c r="X54" s="3" t="s">
        <v>12046</v>
      </c>
      <c r="Y54" s="3" t="s">
        <v>12047</v>
      </c>
      <c r="Z54" s="3" t="s">
        <v>12048</v>
      </c>
      <c r="AA54" s="3"/>
      <c r="AB54" s="3" t="s">
        <v>85</v>
      </c>
      <c r="AC54" s="3" t="s">
        <v>94</v>
      </c>
      <c r="AD54" s="3" t="s">
        <v>103</v>
      </c>
      <c r="AE54" s="3" t="s">
        <v>122</v>
      </c>
      <c r="AF54" s="3"/>
      <c r="AG54" s="3" t="s">
        <v>97</v>
      </c>
      <c r="AH54" s="3">
        <v>164953</v>
      </c>
      <c r="AI54" s="3">
        <v>27441</v>
      </c>
      <c r="AJ54" s="3" t="s">
        <v>123</v>
      </c>
      <c r="AK54" s="3" t="s">
        <v>109</v>
      </c>
      <c r="AL54" s="3" t="s">
        <v>100</v>
      </c>
      <c r="AM54" s="3">
        <v>500</v>
      </c>
      <c r="AN54" s="3" t="s">
        <v>101</v>
      </c>
      <c r="AO54" s="3" t="s">
        <v>110</v>
      </c>
      <c r="AP54" s="3" t="s">
        <v>12049</v>
      </c>
      <c r="AQ54" s="3" t="s">
        <v>12050</v>
      </c>
      <c r="AR54" s="3">
        <v>14700</v>
      </c>
      <c r="AS54" s="3">
        <v>6000</v>
      </c>
      <c r="AT54" s="3">
        <v>0</v>
      </c>
      <c r="AU54" s="3">
        <v>0</v>
      </c>
      <c r="AV54" s="3">
        <v>0</v>
      </c>
      <c r="AW54" s="3">
        <v>0</v>
      </c>
      <c r="AX54" s="3">
        <v>0</v>
      </c>
      <c r="AY54" s="3">
        <v>0</v>
      </c>
      <c r="AZ54" s="3">
        <v>0</v>
      </c>
      <c r="BA54" s="3" t="s">
        <v>158</v>
      </c>
      <c r="BB54" s="3">
        <v>6000</v>
      </c>
    </row>
    <row r="55" spans="1:54" ht="32.5" hidden="1" customHeight="1" x14ac:dyDescent="0.2">
      <c r="A55" s="3" t="s">
        <v>12051</v>
      </c>
      <c r="B55" s="3" t="s">
        <v>143</v>
      </c>
      <c r="C55" s="3" t="s">
        <v>85</v>
      </c>
      <c r="D55" s="3" t="s">
        <v>86</v>
      </c>
      <c r="E55" s="3" t="s">
        <v>12052</v>
      </c>
      <c r="F55" s="3"/>
      <c r="G55" s="3" t="s">
        <v>87</v>
      </c>
      <c r="H55" s="3">
        <v>2024</v>
      </c>
      <c r="I55" s="3">
        <v>2024</v>
      </c>
      <c r="J55" s="3" t="s">
        <v>88</v>
      </c>
      <c r="K55" s="3" t="s">
        <v>12053</v>
      </c>
      <c r="L55" s="3" t="s">
        <v>12054</v>
      </c>
      <c r="M55" s="3" t="s">
        <v>12055</v>
      </c>
      <c r="N55" s="3"/>
      <c r="O55" s="3" t="s">
        <v>12056</v>
      </c>
      <c r="P55" s="3" t="s">
        <v>89</v>
      </c>
      <c r="Q55" s="3" t="s">
        <v>90</v>
      </c>
      <c r="R55" s="3" t="s">
        <v>12057</v>
      </c>
      <c r="S55" s="3" t="s">
        <v>12058</v>
      </c>
      <c r="T55" s="3" t="s">
        <v>135</v>
      </c>
      <c r="U55" s="3" t="s">
        <v>3557</v>
      </c>
      <c r="V55" s="3" t="s">
        <v>121</v>
      </c>
      <c r="W55" s="3">
        <v>1</v>
      </c>
      <c r="X55" s="3" t="s">
        <v>12059</v>
      </c>
      <c r="Y55" s="3" t="s">
        <v>12060</v>
      </c>
      <c r="Z55" s="3" t="s">
        <v>12061</v>
      </c>
      <c r="AA55" s="3"/>
      <c r="AB55" s="3" t="s">
        <v>85</v>
      </c>
      <c r="AC55" s="3" t="s">
        <v>94</v>
      </c>
      <c r="AD55" s="3" t="s">
        <v>103</v>
      </c>
      <c r="AE55" s="3" t="s">
        <v>104</v>
      </c>
      <c r="AF55" s="3"/>
      <c r="AG55" s="3" t="s">
        <v>97</v>
      </c>
      <c r="AH55" s="3">
        <v>122</v>
      </c>
      <c r="AI55" s="3">
        <v>24</v>
      </c>
      <c r="AJ55" s="3" t="s">
        <v>123</v>
      </c>
      <c r="AK55" s="3" t="s">
        <v>106</v>
      </c>
      <c r="AL55" s="3" t="s">
        <v>100</v>
      </c>
      <c r="AM55" s="3">
        <v>50</v>
      </c>
      <c r="AN55" s="3" t="s">
        <v>138</v>
      </c>
      <c r="AO55" s="3" t="s">
        <v>318</v>
      </c>
      <c r="AP55" s="3" t="s">
        <v>12062</v>
      </c>
      <c r="AQ55" s="3" t="s">
        <v>12063</v>
      </c>
      <c r="AR55" s="3">
        <v>5009</v>
      </c>
      <c r="AS55" s="3">
        <v>3000</v>
      </c>
      <c r="AT55" s="3">
        <v>0</v>
      </c>
      <c r="AU55" s="3">
        <v>0</v>
      </c>
      <c r="AV55" s="3">
        <v>0</v>
      </c>
      <c r="AW55" s="3">
        <v>0</v>
      </c>
      <c r="AX55" s="3">
        <v>0</v>
      </c>
      <c r="AY55" s="3">
        <v>0</v>
      </c>
      <c r="AZ55" s="3">
        <v>0</v>
      </c>
      <c r="BA55" s="3" t="s">
        <v>158</v>
      </c>
      <c r="BB55" s="3">
        <v>3000</v>
      </c>
    </row>
    <row r="56" spans="1:54" ht="32.5" hidden="1" customHeight="1" x14ac:dyDescent="0.2">
      <c r="A56" s="3" t="s">
        <v>12064</v>
      </c>
      <c r="B56" s="3" t="s">
        <v>143</v>
      </c>
      <c r="C56" s="3" t="s">
        <v>85</v>
      </c>
      <c r="D56" s="3" t="s">
        <v>86</v>
      </c>
      <c r="E56" s="3" t="s">
        <v>12052</v>
      </c>
      <c r="F56" s="3"/>
      <c r="G56" s="3" t="s">
        <v>87</v>
      </c>
      <c r="H56" s="3">
        <v>2024</v>
      </c>
      <c r="I56" s="3">
        <v>2024</v>
      </c>
      <c r="J56" s="3" t="s">
        <v>88</v>
      </c>
      <c r="K56" s="3" t="s">
        <v>12053</v>
      </c>
      <c r="L56" s="3" t="s">
        <v>12054</v>
      </c>
      <c r="M56" s="3" t="s">
        <v>12055</v>
      </c>
      <c r="N56" s="3"/>
      <c r="O56" s="3" t="s">
        <v>12056</v>
      </c>
      <c r="P56" s="3" t="s">
        <v>89</v>
      </c>
      <c r="Q56" s="3" t="s">
        <v>90</v>
      </c>
      <c r="R56" s="3" t="s">
        <v>12057</v>
      </c>
      <c r="S56" s="3" t="s">
        <v>12058</v>
      </c>
      <c r="T56" s="3" t="s">
        <v>135</v>
      </c>
      <c r="U56" s="3" t="s">
        <v>3557</v>
      </c>
      <c r="V56" s="3" t="s">
        <v>121</v>
      </c>
      <c r="W56" s="3">
        <v>2</v>
      </c>
      <c r="X56" s="3" t="s">
        <v>12065</v>
      </c>
      <c r="Y56" s="3" t="s">
        <v>12066</v>
      </c>
      <c r="Z56" s="3" t="s">
        <v>12067</v>
      </c>
      <c r="AA56" s="3"/>
      <c r="AB56" s="3" t="s">
        <v>85</v>
      </c>
      <c r="AC56" s="3" t="s">
        <v>94</v>
      </c>
      <c r="AD56" s="3" t="s">
        <v>95</v>
      </c>
      <c r="AE56" s="3" t="s">
        <v>96</v>
      </c>
      <c r="AF56" s="3"/>
      <c r="AG56" s="3" t="s">
        <v>97</v>
      </c>
      <c r="AH56" s="3">
        <v>122</v>
      </c>
      <c r="AI56" s="3">
        <v>24</v>
      </c>
      <c r="AJ56" s="3" t="s">
        <v>123</v>
      </c>
      <c r="AK56" s="3" t="s">
        <v>109</v>
      </c>
      <c r="AL56" s="3" t="s">
        <v>100</v>
      </c>
      <c r="AM56" s="3">
        <v>38</v>
      </c>
      <c r="AN56" s="3" t="s">
        <v>101</v>
      </c>
      <c r="AO56" s="3" t="s">
        <v>318</v>
      </c>
      <c r="AP56" s="3" t="s">
        <v>12068</v>
      </c>
      <c r="AQ56" s="3" t="s">
        <v>12069</v>
      </c>
      <c r="AR56" s="3">
        <v>6300</v>
      </c>
      <c r="AS56" s="3">
        <v>3500</v>
      </c>
      <c r="AT56" s="3">
        <v>0</v>
      </c>
      <c r="AU56" s="3">
        <v>0</v>
      </c>
      <c r="AV56" s="3">
        <v>0</v>
      </c>
      <c r="AW56" s="3">
        <v>0</v>
      </c>
      <c r="AX56" s="3">
        <v>0</v>
      </c>
      <c r="AY56" s="3">
        <v>0</v>
      </c>
      <c r="AZ56" s="3">
        <v>0</v>
      </c>
      <c r="BA56" s="3" t="s">
        <v>158</v>
      </c>
      <c r="BB56" s="3">
        <v>3500</v>
      </c>
    </row>
    <row r="57" spans="1:54" ht="32.5" hidden="1" customHeight="1" x14ac:dyDescent="0.2">
      <c r="A57" s="3" t="s">
        <v>12070</v>
      </c>
      <c r="B57" s="3" t="s">
        <v>143</v>
      </c>
      <c r="C57" s="3" t="s">
        <v>85</v>
      </c>
      <c r="D57" s="3" t="s">
        <v>86</v>
      </c>
      <c r="E57" s="3" t="s">
        <v>12071</v>
      </c>
      <c r="F57" s="3"/>
      <c r="G57" s="3" t="s">
        <v>87</v>
      </c>
      <c r="H57" s="3">
        <v>2024</v>
      </c>
      <c r="I57" s="3">
        <v>2024</v>
      </c>
      <c r="J57" s="3" t="s">
        <v>88</v>
      </c>
      <c r="K57" s="3" t="s">
        <v>3710</v>
      </c>
      <c r="L57" s="3" t="s">
        <v>3711</v>
      </c>
      <c r="M57" s="3" t="s">
        <v>3712</v>
      </c>
      <c r="N57" s="3" t="s">
        <v>3713</v>
      </c>
      <c r="O57" s="3" t="s">
        <v>3714</v>
      </c>
      <c r="P57" s="3" t="s">
        <v>89</v>
      </c>
      <c r="Q57" s="3" t="s">
        <v>90</v>
      </c>
      <c r="R57" s="3" t="s">
        <v>3555</v>
      </c>
      <c r="S57" s="3" t="s">
        <v>3556</v>
      </c>
      <c r="T57" s="3" t="s">
        <v>135</v>
      </c>
      <c r="U57" s="3" t="s">
        <v>3557</v>
      </c>
      <c r="V57" s="3" t="s">
        <v>121</v>
      </c>
      <c r="W57" s="3">
        <v>1</v>
      </c>
      <c r="X57" s="3" t="s">
        <v>11953</v>
      </c>
      <c r="Y57" s="3" t="s">
        <v>12072</v>
      </c>
      <c r="Z57" s="3" t="s">
        <v>12073</v>
      </c>
      <c r="AA57" s="3"/>
      <c r="AB57" s="3" t="s">
        <v>85</v>
      </c>
      <c r="AC57" s="3" t="s">
        <v>94</v>
      </c>
      <c r="AD57" s="3" t="s">
        <v>95</v>
      </c>
      <c r="AE57" s="3" t="s">
        <v>96</v>
      </c>
      <c r="AF57" s="3"/>
      <c r="AG57" s="3" t="s">
        <v>97</v>
      </c>
      <c r="AH57" s="3">
        <v>205457</v>
      </c>
      <c r="AI57" s="3">
        <v>139710</v>
      </c>
      <c r="AJ57" s="3" t="s">
        <v>98</v>
      </c>
      <c r="AK57" s="3" t="s">
        <v>99</v>
      </c>
      <c r="AL57" s="3" t="s">
        <v>100</v>
      </c>
      <c r="AM57" s="3">
        <v>40</v>
      </c>
      <c r="AN57" s="3" t="s">
        <v>101</v>
      </c>
      <c r="AO57" s="3" t="s">
        <v>110</v>
      </c>
      <c r="AP57" s="3" t="s">
        <v>12074</v>
      </c>
      <c r="AQ57" s="3" t="s">
        <v>12075</v>
      </c>
      <c r="AR57" s="3">
        <v>2470</v>
      </c>
      <c r="AS57" s="3">
        <v>1000</v>
      </c>
      <c r="AT57" s="3">
        <v>0</v>
      </c>
      <c r="AU57" s="3">
        <v>0</v>
      </c>
      <c r="AV57" s="3">
        <v>0</v>
      </c>
      <c r="AW57" s="3">
        <v>0</v>
      </c>
      <c r="AX57" s="3">
        <v>0</v>
      </c>
      <c r="AY57" s="3">
        <v>0</v>
      </c>
      <c r="AZ57" s="3">
        <v>0</v>
      </c>
      <c r="BA57" s="3" t="s">
        <v>158</v>
      </c>
      <c r="BB57" s="3">
        <v>1000</v>
      </c>
    </row>
    <row r="58" spans="1:54" ht="32.5" hidden="1" customHeight="1" x14ac:dyDescent="0.2">
      <c r="A58" s="3" t="s">
        <v>12076</v>
      </c>
      <c r="B58" s="3" t="s">
        <v>143</v>
      </c>
      <c r="C58" s="3" t="s">
        <v>85</v>
      </c>
      <c r="D58" s="3" t="s">
        <v>86</v>
      </c>
      <c r="E58" s="3" t="s">
        <v>12071</v>
      </c>
      <c r="F58" s="3"/>
      <c r="G58" s="3" t="s">
        <v>87</v>
      </c>
      <c r="H58" s="3">
        <v>2024</v>
      </c>
      <c r="I58" s="3">
        <v>2024</v>
      </c>
      <c r="J58" s="3" t="s">
        <v>111</v>
      </c>
      <c r="K58" s="3" t="s">
        <v>3710</v>
      </c>
      <c r="L58" s="3" t="s">
        <v>3711</v>
      </c>
      <c r="M58" s="3" t="s">
        <v>3712</v>
      </c>
      <c r="N58" s="3" t="s">
        <v>3713</v>
      </c>
      <c r="O58" s="3" t="s">
        <v>3714</v>
      </c>
      <c r="P58" s="3" t="s">
        <v>89</v>
      </c>
      <c r="Q58" s="3" t="s">
        <v>90</v>
      </c>
      <c r="R58" s="3" t="s">
        <v>3555</v>
      </c>
      <c r="S58" s="3" t="s">
        <v>3556</v>
      </c>
      <c r="T58" s="3" t="s">
        <v>135</v>
      </c>
      <c r="U58" s="3" t="s">
        <v>3557</v>
      </c>
      <c r="V58" s="3" t="s">
        <v>121</v>
      </c>
      <c r="W58" s="3">
        <v>2</v>
      </c>
      <c r="X58" s="3" t="s">
        <v>315</v>
      </c>
      <c r="Y58" s="3" t="s">
        <v>12077</v>
      </c>
      <c r="Z58" s="3" t="s">
        <v>12078</v>
      </c>
      <c r="AA58" s="3"/>
      <c r="AB58" s="3" t="s">
        <v>85</v>
      </c>
      <c r="AC58" s="3" t="s">
        <v>94</v>
      </c>
      <c r="AD58" s="3" t="s">
        <v>103</v>
      </c>
      <c r="AE58" s="3" t="s">
        <v>104</v>
      </c>
      <c r="AF58" s="3"/>
      <c r="AG58" s="3" t="s">
        <v>97</v>
      </c>
      <c r="AH58" s="3">
        <v>205457</v>
      </c>
      <c r="AI58" s="3">
        <v>139710</v>
      </c>
      <c r="AJ58" s="3" t="s">
        <v>123</v>
      </c>
      <c r="AK58" s="3" t="s">
        <v>106</v>
      </c>
      <c r="AL58" s="3" t="s">
        <v>100</v>
      </c>
      <c r="AM58" s="3">
        <v>1000</v>
      </c>
      <c r="AN58" s="3" t="s">
        <v>138</v>
      </c>
      <c r="AO58" s="3" t="s">
        <v>110</v>
      </c>
      <c r="AP58" s="3" t="s">
        <v>12079</v>
      </c>
      <c r="AQ58" s="3" t="s">
        <v>12080</v>
      </c>
      <c r="AR58" s="3">
        <v>11100</v>
      </c>
      <c r="AS58" s="3">
        <v>3000</v>
      </c>
      <c r="AT58" s="3">
        <v>0</v>
      </c>
      <c r="AU58" s="3">
        <v>0</v>
      </c>
      <c r="AV58" s="3">
        <v>0</v>
      </c>
      <c r="AW58" s="3">
        <v>0</v>
      </c>
      <c r="AX58" s="3">
        <v>0</v>
      </c>
      <c r="AY58" s="3">
        <v>0</v>
      </c>
      <c r="AZ58" s="3">
        <v>0</v>
      </c>
      <c r="BA58" s="3" t="s">
        <v>158</v>
      </c>
      <c r="BB58" s="3">
        <v>3000</v>
      </c>
    </row>
    <row r="59" spans="1:54" ht="32.5" hidden="1" customHeight="1" x14ac:dyDescent="0.2">
      <c r="A59" s="3" t="s">
        <v>12081</v>
      </c>
      <c r="B59" s="3" t="s">
        <v>143</v>
      </c>
      <c r="C59" s="3" t="s">
        <v>85</v>
      </c>
      <c r="D59" s="3" t="s">
        <v>86</v>
      </c>
      <c r="E59" s="3" t="s">
        <v>12071</v>
      </c>
      <c r="F59" s="3"/>
      <c r="G59" s="3" t="s">
        <v>87</v>
      </c>
      <c r="H59" s="3">
        <v>2024</v>
      </c>
      <c r="I59" s="3">
        <v>2024</v>
      </c>
      <c r="J59" s="3" t="s">
        <v>88</v>
      </c>
      <c r="K59" s="3" t="s">
        <v>3710</v>
      </c>
      <c r="L59" s="3" t="s">
        <v>3711</v>
      </c>
      <c r="M59" s="3" t="s">
        <v>3712</v>
      </c>
      <c r="N59" s="3" t="s">
        <v>3713</v>
      </c>
      <c r="O59" s="3" t="s">
        <v>3714</v>
      </c>
      <c r="P59" s="3" t="s">
        <v>89</v>
      </c>
      <c r="Q59" s="3" t="s">
        <v>90</v>
      </c>
      <c r="R59" s="3" t="s">
        <v>3555</v>
      </c>
      <c r="S59" s="3" t="s">
        <v>3556</v>
      </c>
      <c r="T59" s="3" t="s">
        <v>135</v>
      </c>
      <c r="U59" s="3" t="s">
        <v>3557</v>
      </c>
      <c r="V59" s="3" t="s">
        <v>121</v>
      </c>
      <c r="W59" s="3">
        <v>3</v>
      </c>
      <c r="X59" s="3" t="s">
        <v>2299</v>
      </c>
      <c r="Y59" s="3" t="s">
        <v>12082</v>
      </c>
      <c r="Z59" s="3" t="s">
        <v>12083</v>
      </c>
      <c r="AA59" s="3"/>
      <c r="AB59" s="3" t="s">
        <v>85</v>
      </c>
      <c r="AC59" s="3" t="s">
        <v>94</v>
      </c>
      <c r="AD59" s="3" t="s">
        <v>103</v>
      </c>
      <c r="AE59" s="3" t="s">
        <v>124</v>
      </c>
      <c r="AF59" s="3"/>
      <c r="AG59" s="3" t="s">
        <v>97</v>
      </c>
      <c r="AH59" s="3">
        <v>205457</v>
      </c>
      <c r="AI59" s="3">
        <v>139710</v>
      </c>
      <c r="AJ59" s="3" t="s">
        <v>98</v>
      </c>
      <c r="AK59" s="3" t="s">
        <v>109</v>
      </c>
      <c r="AL59" s="3" t="s">
        <v>100</v>
      </c>
      <c r="AM59" s="3">
        <v>1000</v>
      </c>
      <c r="AN59" s="3" t="s">
        <v>101</v>
      </c>
      <c r="AO59" s="3" t="s">
        <v>110</v>
      </c>
      <c r="AP59" s="3" t="s">
        <v>12084</v>
      </c>
      <c r="AQ59" s="3" t="s">
        <v>12085</v>
      </c>
      <c r="AR59" s="3">
        <v>2800</v>
      </c>
      <c r="AS59" s="3">
        <v>1000</v>
      </c>
      <c r="AT59" s="3">
        <v>0</v>
      </c>
      <c r="AU59" s="3">
        <v>0</v>
      </c>
      <c r="AV59" s="3">
        <v>0</v>
      </c>
      <c r="AW59" s="3">
        <v>0</v>
      </c>
      <c r="AX59" s="3">
        <v>0</v>
      </c>
      <c r="AY59" s="3">
        <v>0</v>
      </c>
      <c r="AZ59" s="3">
        <v>0</v>
      </c>
      <c r="BA59" s="3" t="s">
        <v>158</v>
      </c>
      <c r="BB59" s="3">
        <v>1000</v>
      </c>
    </row>
    <row r="60" spans="1:54" ht="32.5" hidden="1" customHeight="1" x14ac:dyDescent="0.2">
      <c r="A60" s="3" t="s">
        <v>12086</v>
      </c>
      <c r="B60" s="3" t="s">
        <v>143</v>
      </c>
      <c r="C60" s="3" t="s">
        <v>85</v>
      </c>
      <c r="D60" s="3" t="s">
        <v>86</v>
      </c>
      <c r="E60" s="3" t="s">
        <v>12087</v>
      </c>
      <c r="F60" s="3"/>
      <c r="G60" s="3" t="s">
        <v>87</v>
      </c>
      <c r="H60" s="3">
        <v>2024</v>
      </c>
      <c r="I60" s="3">
        <v>2024</v>
      </c>
      <c r="J60" s="3" t="s">
        <v>88</v>
      </c>
      <c r="K60" s="3" t="s">
        <v>3551</v>
      </c>
      <c r="L60" s="3" t="s">
        <v>3552</v>
      </c>
      <c r="M60" s="3"/>
      <c r="N60" s="3" t="s">
        <v>3553</v>
      </c>
      <c r="O60" s="3" t="s">
        <v>3554</v>
      </c>
      <c r="P60" s="3" t="s">
        <v>89</v>
      </c>
      <c r="Q60" s="3" t="s">
        <v>257</v>
      </c>
      <c r="R60" s="3" t="s">
        <v>3555</v>
      </c>
      <c r="S60" s="3" t="s">
        <v>3556</v>
      </c>
      <c r="T60" s="3" t="s">
        <v>91</v>
      </c>
      <c r="U60" s="3" t="s">
        <v>3557</v>
      </c>
      <c r="V60" s="3" t="s">
        <v>121</v>
      </c>
      <c r="W60" s="3">
        <v>1</v>
      </c>
      <c r="X60" s="3" t="s">
        <v>2299</v>
      </c>
      <c r="Y60" s="3" t="s">
        <v>12088</v>
      </c>
      <c r="Z60" s="3" t="s">
        <v>12089</v>
      </c>
      <c r="AA60" s="3"/>
      <c r="AB60" s="3" t="s">
        <v>85</v>
      </c>
      <c r="AC60" s="3" t="s">
        <v>94</v>
      </c>
      <c r="AD60" s="3" t="s">
        <v>103</v>
      </c>
      <c r="AE60" s="3" t="s">
        <v>124</v>
      </c>
      <c r="AF60" s="3"/>
      <c r="AG60" s="3" t="s">
        <v>97</v>
      </c>
      <c r="AH60" s="3">
        <v>1270</v>
      </c>
      <c r="AI60" s="3">
        <v>173</v>
      </c>
      <c r="AJ60" s="3" t="s">
        <v>98</v>
      </c>
      <c r="AK60" s="3" t="s">
        <v>109</v>
      </c>
      <c r="AL60" s="3" t="s">
        <v>100</v>
      </c>
      <c r="AM60" s="3">
        <v>2000</v>
      </c>
      <c r="AN60" s="3" t="s">
        <v>101</v>
      </c>
      <c r="AO60" s="3" t="s">
        <v>110</v>
      </c>
      <c r="AP60" s="3" t="s">
        <v>12090</v>
      </c>
      <c r="AQ60" s="3" t="s">
        <v>12091</v>
      </c>
      <c r="AR60" s="3">
        <v>13400</v>
      </c>
      <c r="AS60" s="3">
        <v>4000</v>
      </c>
      <c r="AT60" s="3">
        <v>0</v>
      </c>
      <c r="AU60" s="3">
        <v>0</v>
      </c>
      <c r="AV60" s="3">
        <v>0</v>
      </c>
      <c r="AW60" s="3">
        <v>0</v>
      </c>
      <c r="AX60" s="3">
        <v>0</v>
      </c>
      <c r="AY60" s="3">
        <v>0</v>
      </c>
      <c r="AZ60" s="3">
        <v>0</v>
      </c>
      <c r="BA60" s="3" t="s">
        <v>158</v>
      </c>
      <c r="BB60" s="3">
        <v>4000</v>
      </c>
    </row>
    <row r="61" spans="1:54" ht="32.5" hidden="1" customHeight="1" x14ac:dyDescent="0.2">
      <c r="A61" s="3" t="s">
        <v>12092</v>
      </c>
      <c r="B61" s="3" t="s">
        <v>143</v>
      </c>
      <c r="C61" s="3" t="s">
        <v>85</v>
      </c>
      <c r="D61" s="3" t="s">
        <v>86</v>
      </c>
      <c r="E61" s="3" t="s">
        <v>12087</v>
      </c>
      <c r="F61" s="3"/>
      <c r="G61" s="3" t="s">
        <v>87</v>
      </c>
      <c r="H61" s="3">
        <v>2024</v>
      </c>
      <c r="I61" s="3">
        <v>2024</v>
      </c>
      <c r="J61" s="3" t="s">
        <v>111</v>
      </c>
      <c r="K61" s="3" t="s">
        <v>3551</v>
      </c>
      <c r="L61" s="3" t="s">
        <v>3552</v>
      </c>
      <c r="M61" s="3"/>
      <c r="N61" s="3" t="s">
        <v>3553</v>
      </c>
      <c r="O61" s="3" t="s">
        <v>3554</v>
      </c>
      <c r="P61" s="3" t="s">
        <v>89</v>
      </c>
      <c r="Q61" s="3" t="s">
        <v>257</v>
      </c>
      <c r="R61" s="3" t="s">
        <v>3555</v>
      </c>
      <c r="S61" s="3" t="s">
        <v>3556</v>
      </c>
      <c r="T61" s="3" t="s">
        <v>91</v>
      </c>
      <c r="U61" s="3" t="s">
        <v>3557</v>
      </c>
      <c r="V61" s="3" t="s">
        <v>121</v>
      </c>
      <c r="W61" s="3">
        <v>2</v>
      </c>
      <c r="X61" s="3" t="s">
        <v>12093</v>
      </c>
      <c r="Y61" s="3" t="s">
        <v>12094</v>
      </c>
      <c r="Z61" s="3" t="s">
        <v>12095</v>
      </c>
      <c r="AA61" s="3"/>
      <c r="AB61" s="3" t="s">
        <v>85</v>
      </c>
      <c r="AC61" s="3" t="s">
        <v>94</v>
      </c>
      <c r="AD61" s="3" t="s">
        <v>103</v>
      </c>
      <c r="AE61" s="3" t="s">
        <v>122</v>
      </c>
      <c r="AF61" s="3"/>
      <c r="AG61" s="3" t="s">
        <v>97</v>
      </c>
      <c r="AH61" s="3">
        <v>1270</v>
      </c>
      <c r="AI61" s="3">
        <v>173</v>
      </c>
      <c r="AJ61" s="3" t="s">
        <v>123</v>
      </c>
      <c r="AK61" s="3" t="s">
        <v>109</v>
      </c>
      <c r="AL61" s="3" t="s">
        <v>100</v>
      </c>
      <c r="AM61" s="3">
        <v>1370</v>
      </c>
      <c r="AN61" s="3" t="s">
        <v>101</v>
      </c>
      <c r="AO61" s="3" t="s">
        <v>110</v>
      </c>
      <c r="AP61" s="3" t="s">
        <v>12096</v>
      </c>
      <c r="AQ61" s="3" t="s">
        <v>12097</v>
      </c>
      <c r="AR61" s="3">
        <v>21520</v>
      </c>
      <c r="AS61" s="3">
        <v>4000</v>
      </c>
      <c r="AT61" s="3">
        <v>0</v>
      </c>
      <c r="AU61" s="3">
        <v>0</v>
      </c>
      <c r="AV61" s="3">
        <v>0</v>
      </c>
      <c r="AW61" s="3">
        <v>0</v>
      </c>
      <c r="AX61" s="3">
        <v>0</v>
      </c>
      <c r="AY61" s="3">
        <v>0</v>
      </c>
      <c r="AZ61" s="3">
        <v>0</v>
      </c>
      <c r="BA61" s="3" t="s">
        <v>158</v>
      </c>
      <c r="BB61" s="3">
        <v>4000</v>
      </c>
    </row>
    <row r="62" spans="1:54" ht="32.5" hidden="1" customHeight="1" x14ac:dyDescent="0.2">
      <c r="A62" s="3" t="s">
        <v>12098</v>
      </c>
      <c r="B62" s="3" t="s">
        <v>143</v>
      </c>
      <c r="C62" s="3" t="s">
        <v>85</v>
      </c>
      <c r="D62" s="3" t="s">
        <v>86</v>
      </c>
      <c r="E62" s="3" t="s">
        <v>12087</v>
      </c>
      <c r="F62" s="3"/>
      <c r="G62" s="3" t="s">
        <v>87</v>
      </c>
      <c r="H62" s="3">
        <v>2024</v>
      </c>
      <c r="I62" s="3">
        <v>2024</v>
      </c>
      <c r="J62" s="3" t="s">
        <v>111</v>
      </c>
      <c r="K62" s="3" t="s">
        <v>3551</v>
      </c>
      <c r="L62" s="3" t="s">
        <v>3552</v>
      </c>
      <c r="M62" s="3"/>
      <c r="N62" s="3" t="s">
        <v>3553</v>
      </c>
      <c r="O62" s="3" t="s">
        <v>3554</v>
      </c>
      <c r="P62" s="3" t="s">
        <v>89</v>
      </c>
      <c r="Q62" s="3" t="s">
        <v>257</v>
      </c>
      <c r="R62" s="3" t="s">
        <v>3555</v>
      </c>
      <c r="S62" s="3" t="s">
        <v>3556</v>
      </c>
      <c r="T62" s="3" t="s">
        <v>91</v>
      </c>
      <c r="U62" s="3" t="s">
        <v>3557</v>
      </c>
      <c r="V62" s="3" t="s">
        <v>121</v>
      </c>
      <c r="W62" s="3">
        <v>3</v>
      </c>
      <c r="X62" s="3" t="s">
        <v>12099</v>
      </c>
      <c r="Y62" s="3" t="s">
        <v>12100</v>
      </c>
      <c r="Z62" s="3" t="s">
        <v>12101</v>
      </c>
      <c r="AA62" s="3"/>
      <c r="AB62" s="3" t="s">
        <v>85</v>
      </c>
      <c r="AC62" s="3" t="s">
        <v>94</v>
      </c>
      <c r="AD62" s="3" t="s">
        <v>103</v>
      </c>
      <c r="AE62" s="3" t="s">
        <v>104</v>
      </c>
      <c r="AF62" s="3"/>
      <c r="AG62" s="3" t="s">
        <v>97</v>
      </c>
      <c r="AH62" s="3">
        <v>1270</v>
      </c>
      <c r="AI62" s="3">
        <v>173</v>
      </c>
      <c r="AJ62" s="3" t="s">
        <v>123</v>
      </c>
      <c r="AK62" s="3" t="s">
        <v>106</v>
      </c>
      <c r="AL62" s="3" t="s">
        <v>100</v>
      </c>
      <c r="AM62" s="3">
        <v>2000</v>
      </c>
      <c r="AN62" s="3" t="s">
        <v>138</v>
      </c>
      <c r="AO62" s="3" t="s">
        <v>110</v>
      </c>
      <c r="AP62" s="3" t="s">
        <v>12096</v>
      </c>
      <c r="AQ62" s="3" t="s">
        <v>12102</v>
      </c>
      <c r="AR62" s="3">
        <v>17300</v>
      </c>
      <c r="AS62" s="3">
        <v>5000</v>
      </c>
      <c r="AT62" s="3">
        <v>0</v>
      </c>
      <c r="AU62" s="3">
        <v>0</v>
      </c>
      <c r="AV62" s="3">
        <v>0</v>
      </c>
      <c r="AW62" s="3">
        <v>0</v>
      </c>
      <c r="AX62" s="3">
        <v>0</v>
      </c>
      <c r="AY62" s="3">
        <v>0</v>
      </c>
      <c r="AZ62" s="3">
        <v>0</v>
      </c>
      <c r="BA62" s="3" t="s">
        <v>158</v>
      </c>
      <c r="BB62" s="3">
        <v>5000</v>
      </c>
    </row>
    <row r="63" spans="1:54" ht="32.5" hidden="1" customHeight="1" x14ac:dyDescent="0.2">
      <c r="A63" s="3" t="s">
        <v>12103</v>
      </c>
      <c r="B63" s="3" t="s">
        <v>143</v>
      </c>
      <c r="C63" s="3" t="s">
        <v>85</v>
      </c>
      <c r="D63" s="3" t="s">
        <v>86</v>
      </c>
      <c r="E63" s="3" t="s">
        <v>12087</v>
      </c>
      <c r="F63" s="3"/>
      <c r="G63" s="3" t="s">
        <v>87</v>
      </c>
      <c r="H63" s="3">
        <v>2024</v>
      </c>
      <c r="I63" s="3">
        <v>2024</v>
      </c>
      <c r="J63" s="3" t="s">
        <v>88</v>
      </c>
      <c r="K63" s="3" t="s">
        <v>3551</v>
      </c>
      <c r="L63" s="3" t="s">
        <v>3552</v>
      </c>
      <c r="M63" s="3"/>
      <c r="N63" s="3" t="s">
        <v>3553</v>
      </c>
      <c r="O63" s="3" t="s">
        <v>3554</v>
      </c>
      <c r="P63" s="3" t="s">
        <v>89</v>
      </c>
      <c r="Q63" s="3" t="s">
        <v>257</v>
      </c>
      <c r="R63" s="3" t="s">
        <v>3555</v>
      </c>
      <c r="S63" s="3" t="s">
        <v>3556</v>
      </c>
      <c r="T63" s="3" t="s">
        <v>91</v>
      </c>
      <c r="U63" s="3" t="s">
        <v>3557</v>
      </c>
      <c r="V63" s="3" t="s">
        <v>121</v>
      </c>
      <c r="W63" s="3">
        <v>4</v>
      </c>
      <c r="X63" s="3" t="s">
        <v>12104</v>
      </c>
      <c r="Y63" s="3" t="s">
        <v>12105</v>
      </c>
      <c r="Z63" s="3" t="s">
        <v>12106</v>
      </c>
      <c r="AA63" s="3"/>
      <c r="AB63" s="3" t="s">
        <v>85</v>
      </c>
      <c r="AC63" s="3" t="s">
        <v>94</v>
      </c>
      <c r="AD63" s="3" t="s">
        <v>103</v>
      </c>
      <c r="AE63" s="3" t="s">
        <v>189</v>
      </c>
      <c r="AF63" s="3"/>
      <c r="AG63" s="3" t="s">
        <v>97</v>
      </c>
      <c r="AH63" s="3">
        <v>1270</v>
      </c>
      <c r="AI63" s="3">
        <v>173</v>
      </c>
      <c r="AJ63" s="3" t="s">
        <v>105</v>
      </c>
      <c r="AK63" s="3" t="s">
        <v>109</v>
      </c>
      <c r="AL63" s="3" t="s">
        <v>100</v>
      </c>
      <c r="AM63" s="3">
        <v>300</v>
      </c>
      <c r="AN63" s="3" t="s">
        <v>138</v>
      </c>
      <c r="AO63" s="3" t="s">
        <v>110</v>
      </c>
      <c r="AP63" s="3" t="s">
        <v>12096</v>
      </c>
      <c r="AQ63" s="3" t="s">
        <v>12107</v>
      </c>
      <c r="AR63" s="3">
        <v>3500</v>
      </c>
      <c r="AS63" s="3">
        <v>1000</v>
      </c>
      <c r="AT63" s="3">
        <v>0</v>
      </c>
      <c r="AU63" s="3">
        <v>0</v>
      </c>
      <c r="AV63" s="3">
        <v>0</v>
      </c>
      <c r="AW63" s="3">
        <v>0</v>
      </c>
      <c r="AX63" s="3">
        <v>0</v>
      </c>
      <c r="AY63" s="3">
        <v>0</v>
      </c>
      <c r="AZ63" s="3">
        <v>0</v>
      </c>
      <c r="BA63" s="3" t="s">
        <v>158</v>
      </c>
      <c r="BB63" s="3">
        <v>1000</v>
      </c>
    </row>
    <row r="64" spans="1:54" ht="32.5" hidden="1" customHeight="1" x14ac:dyDescent="0.2">
      <c r="A64" s="3" t="s">
        <v>12108</v>
      </c>
      <c r="B64" s="3" t="s">
        <v>143</v>
      </c>
      <c r="C64" s="3" t="s">
        <v>85</v>
      </c>
      <c r="D64" s="3" t="s">
        <v>86</v>
      </c>
      <c r="E64" s="3" t="s">
        <v>12109</v>
      </c>
      <c r="F64" s="3"/>
      <c r="G64" s="3" t="s">
        <v>87</v>
      </c>
      <c r="H64" s="3">
        <v>2024</v>
      </c>
      <c r="I64" s="3">
        <v>2024</v>
      </c>
      <c r="J64" s="3" t="s">
        <v>111</v>
      </c>
      <c r="K64" s="3" t="s">
        <v>3403</v>
      </c>
      <c r="L64" s="3" t="s">
        <v>3404</v>
      </c>
      <c r="M64" s="3"/>
      <c r="N64" s="3" t="s">
        <v>3405</v>
      </c>
      <c r="O64" s="3" t="s">
        <v>3406</v>
      </c>
      <c r="P64" s="3" t="s">
        <v>89</v>
      </c>
      <c r="Q64" s="3" t="s">
        <v>90</v>
      </c>
      <c r="R64" s="3" t="s">
        <v>3407</v>
      </c>
      <c r="S64" s="3" t="s">
        <v>3408</v>
      </c>
      <c r="T64" s="3" t="s">
        <v>135</v>
      </c>
      <c r="U64" s="3" t="s">
        <v>3338</v>
      </c>
      <c r="V64" s="3" t="s">
        <v>121</v>
      </c>
      <c r="W64" s="3">
        <v>1</v>
      </c>
      <c r="X64" s="3" t="s">
        <v>12110</v>
      </c>
      <c r="Y64" s="3" t="s">
        <v>12111</v>
      </c>
      <c r="Z64" s="3" t="s">
        <v>12112</v>
      </c>
      <c r="AA64" s="3"/>
      <c r="AB64" s="3" t="s">
        <v>85</v>
      </c>
      <c r="AC64" s="3" t="s">
        <v>94</v>
      </c>
      <c r="AD64" s="3" t="s">
        <v>103</v>
      </c>
      <c r="AE64" s="3" t="s">
        <v>104</v>
      </c>
      <c r="AF64" s="3"/>
      <c r="AG64" s="3" t="s">
        <v>97</v>
      </c>
      <c r="AH64" s="3">
        <v>205457</v>
      </c>
      <c r="AI64" s="3">
        <v>32873</v>
      </c>
      <c r="AJ64" s="3" t="s">
        <v>123</v>
      </c>
      <c r="AK64" s="3" t="s">
        <v>109</v>
      </c>
      <c r="AL64" s="3" t="s">
        <v>325</v>
      </c>
      <c r="AM64" s="3">
        <v>1040</v>
      </c>
      <c r="AN64" s="3" t="s">
        <v>138</v>
      </c>
      <c r="AO64" s="3" t="s">
        <v>102</v>
      </c>
      <c r="AP64" s="3" t="s">
        <v>12113</v>
      </c>
      <c r="AQ64" s="3" t="s">
        <v>12114</v>
      </c>
      <c r="AR64" s="3">
        <v>12650</v>
      </c>
      <c r="AS64" s="3">
        <v>4500</v>
      </c>
      <c r="AT64" s="3">
        <v>0</v>
      </c>
      <c r="AU64" s="3">
        <v>0</v>
      </c>
      <c r="AV64" s="3">
        <v>0</v>
      </c>
      <c r="AW64" s="3">
        <v>0</v>
      </c>
      <c r="AX64" s="3">
        <v>0</v>
      </c>
      <c r="AY64" s="3">
        <v>0</v>
      </c>
      <c r="AZ64" s="3">
        <v>0</v>
      </c>
      <c r="BA64" s="3" t="s">
        <v>158</v>
      </c>
      <c r="BB64" s="3">
        <v>4500</v>
      </c>
    </row>
    <row r="65" spans="1:54" ht="32.5" hidden="1" customHeight="1" x14ac:dyDescent="0.2">
      <c r="A65" s="3" t="s">
        <v>12115</v>
      </c>
      <c r="B65" s="3" t="s">
        <v>143</v>
      </c>
      <c r="C65" s="3" t="s">
        <v>85</v>
      </c>
      <c r="D65" s="3" t="s">
        <v>86</v>
      </c>
      <c r="E65" s="3" t="s">
        <v>12109</v>
      </c>
      <c r="F65" s="3"/>
      <c r="G65" s="3" t="s">
        <v>87</v>
      </c>
      <c r="H65" s="3">
        <v>2024</v>
      </c>
      <c r="I65" s="3">
        <v>2024</v>
      </c>
      <c r="J65" s="3" t="s">
        <v>111</v>
      </c>
      <c r="K65" s="3" t="s">
        <v>3403</v>
      </c>
      <c r="L65" s="3" t="s">
        <v>3404</v>
      </c>
      <c r="M65" s="3"/>
      <c r="N65" s="3" t="s">
        <v>3405</v>
      </c>
      <c r="O65" s="3" t="s">
        <v>3406</v>
      </c>
      <c r="P65" s="3" t="s">
        <v>89</v>
      </c>
      <c r="Q65" s="3" t="s">
        <v>90</v>
      </c>
      <c r="R65" s="3" t="s">
        <v>3407</v>
      </c>
      <c r="S65" s="3" t="s">
        <v>3408</v>
      </c>
      <c r="T65" s="3" t="s">
        <v>135</v>
      </c>
      <c r="U65" s="3" t="s">
        <v>3338</v>
      </c>
      <c r="V65" s="3" t="s">
        <v>121</v>
      </c>
      <c r="W65" s="3">
        <v>2</v>
      </c>
      <c r="X65" s="3" t="s">
        <v>12116</v>
      </c>
      <c r="Y65" s="3" t="s">
        <v>12117</v>
      </c>
      <c r="Z65" s="3" t="s">
        <v>12118</v>
      </c>
      <c r="AA65" s="3"/>
      <c r="AB65" s="3" t="s">
        <v>85</v>
      </c>
      <c r="AC65" s="3" t="s">
        <v>94</v>
      </c>
      <c r="AD65" s="3" t="s">
        <v>103</v>
      </c>
      <c r="AE65" s="3" t="s">
        <v>104</v>
      </c>
      <c r="AF65" s="3"/>
      <c r="AG65" s="3" t="s">
        <v>97</v>
      </c>
      <c r="AH65" s="3">
        <v>205457</v>
      </c>
      <c r="AI65" s="3">
        <v>32873</v>
      </c>
      <c r="AJ65" s="3" t="s">
        <v>123</v>
      </c>
      <c r="AK65" s="3" t="s">
        <v>106</v>
      </c>
      <c r="AL65" s="3" t="s">
        <v>100</v>
      </c>
      <c r="AM65" s="3">
        <v>4000</v>
      </c>
      <c r="AN65" s="3" t="s">
        <v>101</v>
      </c>
      <c r="AO65" s="3" t="s">
        <v>102</v>
      </c>
      <c r="AP65" s="3" t="s">
        <v>12113</v>
      </c>
      <c r="AQ65" s="3" t="s">
        <v>12119</v>
      </c>
      <c r="AR65" s="3">
        <v>21650</v>
      </c>
      <c r="AS65" s="3">
        <v>4700</v>
      </c>
      <c r="AT65" s="3">
        <v>0</v>
      </c>
      <c r="AU65" s="3">
        <v>0</v>
      </c>
      <c r="AV65" s="3">
        <v>0</v>
      </c>
      <c r="AW65" s="3">
        <v>0</v>
      </c>
      <c r="AX65" s="3">
        <v>0</v>
      </c>
      <c r="AY65" s="3">
        <v>0</v>
      </c>
      <c r="AZ65" s="3">
        <v>0</v>
      </c>
      <c r="BA65" s="3" t="s">
        <v>158</v>
      </c>
      <c r="BB65" s="3">
        <v>4700</v>
      </c>
    </row>
    <row r="66" spans="1:54" ht="32.5" hidden="1" customHeight="1" x14ac:dyDescent="0.2">
      <c r="A66" s="3" t="s">
        <v>12120</v>
      </c>
      <c r="B66" s="3" t="s">
        <v>143</v>
      </c>
      <c r="C66" s="3" t="s">
        <v>85</v>
      </c>
      <c r="D66" s="3" t="s">
        <v>86</v>
      </c>
      <c r="E66" s="3" t="s">
        <v>12109</v>
      </c>
      <c r="F66" s="3"/>
      <c r="G66" s="3" t="s">
        <v>87</v>
      </c>
      <c r="H66" s="3">
        <v>2024</v>
      </c>
      <c r="I66" s="3">
        <v>2024</v>
      </c>
      <c r="J66" s="3" t="s">
        <v>111</v>
      </c>
      <c r="K66" s="3" t="s">
        <v>3403</v>
      </c>
      <c r="L66" s="3" t="s">
        <v>3404</v>
      </c>
      <c r="M66" s="3"/>
      <c r="N66" s="3" t="s">
        <v>3405</v>
      </c>
      <c r="O66" s="3" t="s">
        <v>3406</v>
      </c>
      <c r="P66" s="3" t="s">
        <v>89</v>
      </c>
      <c r="Q66" s="3" t="s">
        <v>90</v>
      </c>
      <c r="R66" s="3" t="s">
        <v>3407</v>
      </c>
      <c r="S66" s="3" t="s">
        <v>3408</v>
      </c>
      <c r="T66" s="3" t="s">
        <v>135</v>
      </c>
      <c r="U66" s="3" t="s">
        <v>3338</v>
      </c>
      <c r="V66" s="3" t="s">
        <v>121</v>
      </c>
      <c r="W66" s="3">
        <v>3</v>
      </c>
      <c r="X66" s="3" t="s">
        <v>12121</v>
      </c>
      <c r="Y66" s="3" t="s">
        <v>12122</v>
      </c>
      <c r="Z66" s="3" t="s">
        <v>12123</v>
      </c>
      <c r="AA66" s="3"/>
      <c r="AB66" s="3" t="s">
        <v>85</v>
      </c>
      <c r="AC66" s="3" t="s">
        <v>94</v>
      </c>
      <c r="AD66" s="3" t="s">
        <v>95</v>
      </c>
      <c r="AE66" s="3" t="s">
        <v>96</v>
      </c>
      <c r="AF66" s="3"/>
      <c r="AG66" s="3" t="s">
        <v>97</v>
      </c>
      <c r="AH66" s="3">
        <v>205457</v>
      </c>
      <c r="AI66" s="3">
        <v>32873</v>
      </c>
      <c r="AJ66" s="3" t="s">
        <v>123</v>
      </c>
      <c r="AK66" s="3" t="s">
        <v>109</v>
      </c>
      <c r="AL66" s="3" t="s">
        <v>100</v>
      </c>
      <c r="AM66" s="3">
        <v>350</v>
      </c>
      <c r="AN66" s="3" t="s">
        <v>303</v>
      </c>
      <c r="AO66" s="3" t="s">
        <v>102</v>
      </c>
      <c r="AP66" s="3" t="s">
        <v>12113</v>
      </c>
      <c r="AQ66" s="3" t="s">
        <v>12124</v>
      </c>
      <c r="AR66" s="3">
        <v>11200</v>
      </c>
      <c r="AS66" s="3">
        <v>2800</v>
      </c>
      <c r="AT66" s="3">
        <v>0</v>
      </c>
      <c r="AU66" s="3">
        <v>0</v>
      </c>
      <c r="AV66" s="3">
        <v>0</v>
      </c>
      <c r="AW66" s="3">
        <v>0</v>
      </c>
      <c r="AX66" s="3">
        <v>0</v>
      </c>
      <c r="AY66" s="3">
        <v>0</v>
      </c>
      <c r="AZ66" s="3">
        <v>0</v>
      </c>
      <c r="BA66" s="3" t="s">
        <v>158</v>
      </c>
      <c r="BB66" s="3">
        <v>2800</v>
      </c>
    </row>
    <row r="67" spans="1:54" ht="32.5" hidden="1" customHeight="1" x14ac:dyDescent="0.2">
      <c r="A67" s="3" t="s">
        <v>12125</v>
      </c>
      <c r="B67" s="3" t="s">
        <v>143</v>
      </c>
      <c r="C67" s="3" t="s">
        <v>85</v>
      </c>
      <c r="D67" s="3" t="s">
        <v>86</v>
      </c>
      <c r="E67" s="3" t="s">
        <v>12126</v>
      </c>
      <c r="F67" s="3"/>
      <c r="G67" s="3" t="s">
        <v>87</v>
      </c>
      <c r="H67" s="3">
        <v>2024</v>
      </c>
      <c r="I67" s="3">
        <v>2024</v>
      </c>
      <c r="J67" s="3" t="s">
        <v>88</v>
      </c>
      <c r="K67" s="3" t="s">
        <v>3564</v>
      </c>
      <c r="L67" s="3" t="s">
        <v>3565</v>
      </c>
      <c r="M67" s="3" t="s">
        <v>3566</v>
      </c>
      <c r="N67" s="3" t="s">
        <v>3567</v>
      </c>
      <c r="O67" s="3" t="s">
        <v>3568</v>
      </c>
      <c r="P67" s="3" t="s">
        <v>89</v>
      </c>
      <c r="Q67" s="3" t="s">
        <v>90</v>
      </c>
      <c r="R67" s="3" t="s">
        <v>3569</v>
      </c>
      <c r="S67" s="3" t="s">
        <v>3570</v>
      </c>
      <c r="T67" s="3" t="s">
        <v>91</v>
      </c>
      <c r="U67" s="3" t="s">
        <v>3452</v>
      </c>
      <c r="V67" s="3" t="s">
        <v>121</v>
      </c>
      <c r="W67" s="3">
        <v>1</v>
      </c>
      <c r="X67" s="3" t="s">
        <v>12127</v>
      </c>
      <c r="Y67" s="3" t="s">
        <v>12128</v>
      </c>
      <c r="Z67" s="3" t="s">
        <v>12129</v>
      </c>
      <c r="AA67" s="3"/>
      <c r="AB67" s="3" t="s">
        <v>85</v>
      </c>
      <c r="AC67" s="3" t="s">
        <v>94</v>
      </c>
      <c r="AD67" s="3" t="s">
        <v>103</v>
      </c>
      <c r="AE67" s="3" t="s">
        <v>104</v>
      </c>
      <c r="AF67" s="3"/>
      <c r="AG67" s="3" t="s">
        <v>97</v>
      </c>
      <c r="AH67" s="3">
        <v>30</v>
      </c>
      <c r="AI67" s="3">
        <v>5</v>
      </c>
      <c r="AJ67" s="3" t="s">
        <v>98</v>
      </c>
      <c r="AK67" s="3" t="s">
        <v>106</v>
      </c>
      <c r="AL67" s="3" t="s">
        <v>100</v>
      </c>
      <c r="AM67" s="3">
        <v>20</v>
      </c>
      <c r="AN67" s="3" t="s">
        <v>101</v>
      </c>
      <c r="AO67" s="3" t="s">
        <v>110</v>
      </c>
      <c r="AP67" s="3" t="s">
        <v>12130</v>
      </c>
      <c r="AQ67" s="3" t="s">
        <v>12131</v>
      </c>
      <c r="AR67" s="3">
        <v>8550</v>
      </c>
      <c r="AS67" s="3">
        <v>1500</v>
      </c>
      <c r="AT67" s="3">
        <v>0</v>
      </c>
      <c r="AU67" s="3">
        <v>0</v>
      </c>
      <c r="AV67" s="3">
        <v>0</v>
      </c>
      <c r="AW67" s="3">
        <v>0</v>
      </c>
      <c r="AX67" s="3">
        <v>0</v>
      </c>
      <c r="AY67" s="3">
        <v>0</v>
      </c>
      <c r="AZ67" s="3">
        <v>0</v>
      </c>
      <c r="BA67" s="3" t="s">
        <v>13224</v>
      </c>
      <c r="BB67" s="3">
        <v>5050</v>
      </c>
    </row>
    <row r="68" spans="1:54" ht="32.5" hidden="1" customHeight="1" x14ac:dyDescent="0.2">
      <c r="A68" s="3" t="s">
        <v>12132</v>
      </c>
      <c r="B68" s="3" t="s">
        <v>143</v>
      </c>
      <c r="C68" s="3" t="s">
        <v>85</v>
      </c>
      <c r="D68" s="3" t="s">
        <v>86</v>
      </c>
      <c r="E68" s="3" t="s">
        <v>12126</v>
      </c>
      <c r="F68" s="3"/>
      <c r="G68" s="3" t="s">
        <v>87</v>
      </c>
      <c r="H68" s="3">
        <v>2024</v>
      </c>
      <c r="I68" s="3">
        <v>2024</v>
      </c>
      <c r="J68" s="3" t="s">
        <v>88</v>
      </c>
      <c r="K68" s="3" t="s">
        <v>3564</v>
      </c>
      <c r="L68" s="3" t="s">
        <v>3565</v>
      </c>
      <c r="M68" s="3" t="s">
        <v>3566</v>
      </c>
      <c r="N68" s="3" t="s">
        <v>3567</v>
      </c>
      <c r="O68" s="3" t="s">
        <v>3568</v>
      </c>
      <c r="P68" s="3" t="s">
        <v>89</v>
      </c>
      <c r="Q68" s="3" t="s">
        <v>90</v>
      </c>
      <c r="R68" s="3" t="s">
        <v>3569</v>
      </c>
      <c r="S68" s="3" t="s">
        <v>3570</v>
      </c>
      <c r="T68" s="3" t="s">
        <v>91</v>
      </c>
      <c r="U68" s="3" t="s">
        <v>3452</v>
      </c>
      <c r="V68" s="3" t="s">
        <v>121</v>
      </c>
      <c r="W68" s="3">
        <v>2</v>
      </c>
      <c r="X68" s="3" t="s">
        <v>12133</v>
      </c>
      <c r="Y68" s="3" t="s">
        <v>12134</v>
      </c>
      <c r="Z68" s="3" t="s">
        <v>12135</v>
      </c>
      <c r="AA68" s="3"/>
      <c r="AB68" s="3" t="s">
        <v>85</v>
      </c>
      <c r="AC68" s="3" t="s">
        <v>94</v>
      </c>
      <c r="AD68" s="3" t="s">
        <v>103</v>
      </c>
      <c r="AE68" s="3" t="s">
        <v>189</v>
      </c>
      <c r="AF68" s="3"/>
      <c r="AG68" s="3" t="s">
        <v>97</v>
      </c>
      <c r="AH68" s="3">
        <v>30</v>
      </c>
      <c r="AI68" s="3">
        <v>5</v>
      </c>
      <c r="AJ68" s="3" t="s">
        <v>98</v>
      </c>
      <c r="AK68" s="3" t="s">
        <v>109</v>
      </c>
      <c r="AL68" s="3" t="s">
        <v>100</v>
      </c>
      <c r="AM68" s="3">
        <v>30</v>
      </c>
      <c r="AN68" s="3" t="s">
        <v>101</v>
      </c>
      <c r="AO68" s="3" t="s">
        <v>110</v>
      </c>
      <c r="AP68" s="3" t="s">
        <v>12136</v>
      </c>
      <c r="AQ68" s="3" t="s">
        <v>12137</v>
      </c>
      <c r="AR68" s="3">
        <v>8550</v>
      </c>
      <c r="AS68" s="3">
        <v>1500</v>
      </c>
      <c r="AT68" s="3">
        <v>0</v>
      </c>
      <c r="AU68" s="3">
        <v>0</v>
      </c>
      <c r="AV68" s="3">
        <v>0</v>
      </c>
      <c r="AW68" s="3">
        <v>0</v>
      </c>
      <c r="AX68" s="3">
        <v>0</v>
      </c>
      <c r="AY68" s="3">
        <v>0</v>
      </c>
      <c r="AZ68" s="3">
        <v>0</v>
      </c>
      <c r="BA68" s="3" t="s">
        <v>13224</v>
      </c>
      <c r="BB68" s="3">
        <v>5050</v>
      </c>
    </row>
    <row r="69" spans="1:54" ht="32.5" hidden="1" customHeight="1" x14ac:dyDescent="0.2">
      <c r="A69" s="3" t="s">
        <v>12138</v>
      </c>
      <c r="B69" s="3" t="s">
        <v>143</v>
      </c>
      <c r="C69" s="3" t="s">
        <v>85</v>
      </c>
      <c r="D69" s="3" t="s">
        <v>86</v>
      </c>
      <c r="E69" s="3" t="s">
        <v>12139</v>
      </c>
      <c r="F69" s="3"/>
      <c r="G69" s="3" t="s">
        <v>87</v>
      </c>
      <c r="H69" s="3">
        <v>2024</v>
      </c>
      <c r="I69" s="3">
        <v>2024</v>
      </c>
      <c r="J69" s="3" t="s">
        <v>111</v>
      </c>
      <c r="K69" s="3" t="s">
        <v>3646</v>
      </c>
      <c r="L69" s="3" t="s">
        <v>3647</v>
      </c>
      <c r="M69" s="3"/>
      <c r="N69" s="3" t="s">
        <v>3649</v>
      </c>
      <c r="O69" s="3" t="s">
        <v>3650</v>
      </c>
      <c r="P69" s="3" t="s">
        <v>89</v>
      </c>
      <c r="Q69" s="3" t="s">
        <v>90</v>
      </c>
      <c r="R69" s="3" t="s">
        <v>3651</v>
      </c>
      <c r="S69" s="3" t="s">
        <v>3652</v>
      </c>
      <c r="T69" s="3" t="s">
        <v>135</v>
      </c>
      <c r="U69" s="3" t="s">
        <v>201</v>
      </c>
      <c r="V69" s="3" t="s">
        <v>121</v>
      </c>
      <c r="W69" s="3">
        <v>1</v>
      </c>
      <c r="X69" s="3" t="s">
        <v>300</v>
      </c>
      <c r="Y69" s="3" t="s">
        <v>12140</v>
      </c>
      <c r="Z69" s="3" t="s">
        <v>12141</v>
      </c>
      <c r="AA69" s="3"/>
      <c r="AB69" s="3" t="s">
        <v>85</v>
      </c>
      <c r="AC69" s="3" t="s">
        <v>94</v>
      </c>
      <c r="AD69" s="3" t="s">
        <v>103</v>
      </c>
      <c r="AE69" s="3" t="s">
        <v>189</v>
      </c>
      <c r="AF69" s="3"/>
      <c r="AG69" s="3" t="s">
        <v>97</v>
      </c>
      <c r="AH69" s="3">
        <v>103</v>
      </c>
      <c r="AI69" s="3">
        <v>20</v>
      </c>
      <c r="AJ69" s="3" t="s">
        <v>123</v>
      </c>
      <c r="AK69" s="3" t="s">
        <v>109</v>
      </c>
      <c r="AL69" s="3" t="s">
        <v>100</v>
      </c>
      <c r="AM69" s="3">
        <v>200</v>
      </c>
      <c r="AN69" s="3" t="s">
        <v>101</v>
      </c>
      <c r="AO69" s="3" t="s">
        <v>318</v>
      </c>
      <c r="AP69" s="3" t="s">
        <v>12142</v>
      </c>
      <c r="AQ69" s="3"/>
      <c r="AR69" s="3">
        <v>8500</v>
      </c>
      <c r="AS69" s="3">
        <v>2000</v>
      </c>
      <c r="AT69" s="3">
        <v>0</v>
      </c>
      <c r="AU69" s="3">
        <v>0</v>
      </c>
      <c r="AV69" s="3">
        <v>0</v>
      </c>
      <c r="AW69" s="3">
        <v>0</v>
      </c>
      <c r="AX69" s="3">
        <v>0</v>
      </c>
      <c r="AY69" s="3">
        <v>0</v>
      </c>
      <c r="AZ69" s="3">
        <v>0</v>
      </c>
      <c r="BA69" s="3" t="s">
        <v>158</v>
      </c>
      <c r="BB69" s="3">
        <v>2000</v>
      </c>
    </row>
    <row r="70" spans="1:54" ht="32.5" hidden="1" customHeight="1" x14ac:dyDescent="0.2">
      <c r="A70" s="3" t="s">
        <v>12143</v>
      </c>
      <c r="B70" s="3" t="s">
        <v>143</v>
      </c>
      <c r="C70" s="3" t="s">
        <v>85</v>
      </c>
      <c r="D70" s="3" t="s">
        <v>86</v>
      </c>
      <c r="E70" s="3" t="s">
        <v>12139</v>
      </c>
      <c r="F70" s="3"/>
      <c r="G70" s="3" t="s">
        <v>87</v>
      </c>
      <c r="H70" s="3">
        <v>2024</v>
      </c>
      <c r="I70" s="3">
        <v>2024</v>
      </c>
      <c r="J70" s="3" t="s">
        <v>111</v>
      </c>
      <c r="K70" s="3" t="s">
        <v>3646</v>
      </c>
      <c r="L70" s="3" t="s">
        <v>3647</v>
      </c>
      <c r="M70" s="3"/>
      <c r="N70" s="3" t="s">
        <v>3649</v>
      </c>
      <c r="O70" s="3" t="s">
        <v>3650</v>
      </c>
      <c r="P70" s="3" t="s">
        <v>89</v>
      </c>
      <c r="Q70" s="3" t="s">
        <v>90</v>
      </c>
      <c r="R70" s="3" t="s">
        <v>3651</v>
      </c>
      <c r="S70" s="3" t="s">
        <v>3652</v>
      </c>
      <c r="T70" s="3" t="s">
        <v>135</v>
      </c>
      <c r="U70" s="3" t="s">
        <v>201</v>
      </c>
      <c r="V70" s="3" t="s">
        <v>121</v>
      </c>
      <c r="W70" s="3">
        <v>2</v>
      </c>
      <c r="X70" s="3" t="s">
        <v>12144</v>
      </c>
      <c r="Y70" s="3" t="s">
        <v>12145</v>
      </c>
      <c r="Z70" s="3" t="s">
        <v>12146</v>
      </c>
      <c r="AA70" s="3"/>
      <c r="AB70" s="3" t="s">
        <v>85</v>
      </c>
      <c r="AC70" s="3" t="s">
        <v>94</v>
      </c>
      <c r="AD70" s="3" t="s">
        <v>103</v>
      </c>
      <c r="AE70" s="3" t="s">
        <v>124</v>
      </c>
      <c r="AF70" s="3"/>
      <c r="AG70" s="3" t="s">
        <v>97</v>
      </c>
      <c r="AH70" s="3">
        <v>103</v>
      </c>
      <c r="AI70" s="3">
        <v>20</v>
      </c>
      <c r="AJ70" s="3" t="s">
        <v>98</v>
      </c>
      <c r="AK70" s="3" t="s">
        <v>109</v>
      </c>
      <c r="AL70" s="3" t="s">
        <v>100</v>
      </c>
      <c r="AM70" s="3">
        <v>250</v>
      </c>
      <c r="AN70" s="3" t="s">
        <v>101</v>
      </c>
      <c r="AO70" s="3" t="s">
        <v>318</v>
      </c>
      <c r="AP70" s="3" t="s">
        <v>51</v>
      </c>
      <c r="AQ70" s="3" t="s">
        <v>12147</v>
      </c>
      <c r="AR70" s="3">
        <v>6000</v>
      </c>
      <c r="AS70" s="3">
        <v>2000</v>
      </c>
      <c r="AT70" s="3">
        <v>0</v>
      </c>
      <c r="AU70" s="3">
        <v>0</v>
      </c>
      <c r="AV70" s="3">
        <v>0</v>
      </c>
      <c r="AW70" s="3">
        <v>0</v>
      </c>
      <c r="AX70" s="3">
        <v>0</v>
      </c>
      <c r="AY70" s="3">
        <v>0</v>
      </c>
      <c r="AZ70" s="3">
        <v>0</v>
      </c>
      <c r="BA70" s="3" t="s">
        <v>158</v>
      </c>
      <c r="BB70" s="3">
        <v>2000</v>
      </c>
    </row>
    <row r="71" spans="1:54" ht="32.5" hidden="1" customHeight="1" x14ac:dyDescent="0.2">
      <c r="A71" s="3" t="s">
        <v>12148</v>
      </c>
      <c r="B71" s="3" t="s">
        <v>143</v>
      </c>
      <c r="C71" s="3" t="s">
        <v>85</v>
      </c>
      <c r="D71" s="3" t="s">
        <v>86</v>
      </c>
      <c r="E71" s="3" t="s">
        <v>12149</v>
      </c>
      <c r="F71" s="3"/>
      <c r="G71" s="3" t="s">
        <v>87</v>
      </c>
      <c r="H71" s="3">
        <v>2024</v>
      </c>
      <c r="I71" s="3">
        <v>2024</v>
      </c>
      <c r="J71" s="3" t="s">
        <v>111</v>
      </c>
      <c r="K71" s="3" t="s">
        <v>3430</v>
      </c>
      <c r="L71" s="3" t="s">
        <v>3431</v>
      </c>
      <c r="M71" s="3" t="s">
        <v>3432</v>
      </c>
      <c r="N71" s="3" t="s">
        <v>3433</v>
      </c>
      <c r="O71" s="3" t="s">
        <v>3434</v>
      </c>
      <c r="P71" s="3" t="s">
        <v>89</v>
      </c>
      <c r="Q71" s="3" t="s">
        <v>90</v>
      </c>
      <c r="R71" s="3" t="s">
        <v>3435</v>
      </c>
      <c r="S71" s="3" t="s">
        <v>3436</v>
      </c>
      <c r="T71" s="3" t="s">
        <v>135</v>
      </c>
      <c r="U71" s="3" t="s">
        <v>3338</v>
      </c>
      <c r="V71" s="3" t="s">
        <v>121</v>
      </c>
      <c r="W71" s="3">
        <v>1</v>
      </c>
      <c r="X71" s="3" t="s">
        <v>12150</v>
      </c>
      <c r="Y71" s="3" t="s">
        <v>12151</v>
      </c>
      <c r="Z71" s="3" t="s">
        <v>12152</v>
      </c>
      <c r="AA71" s="3"/>
      <c r="AB71" s="3" t="s">
        <v>85</v>
      </c>
      <c r="AC71" s="3" t="s">
        <v>94</v>
      </c>
      <c r="AD71" s="3" t="s">
        <v>103</v>
      </c>
      <c r="AE71" s="3" t="s">
        <v>104</v>
      </c>
      <c r="AF71" s="3"/>
      <c r="AG71" s="3" t="s">
        <v>97</v>
      </c>
      <c r="AH71" s="3">
        <v>140</v>
      </c>
      <c r="AI71" s="3">
        <v>29</v>
      </c>
      <c r="AJ71" s="3" t="s">
        <v>98</v>
      </c>
      <c r="AK71" s="3" t="s">
        <v>109</v>
      </c>
      <c r="AL71" s="3" t="s">
        <v>325</v>
      </c>
      <c r="AM71" s="3">
        <v>379</v>
      </c>
      <c r="AN71" s="3" t="s">
        <v>101</v>
      </c>
      <c r="AO71" s="3" t="s">
        <v>110</v>
      </c>
      <c r="AP71" s="3" t="s">
        <v>12153</v>
      </c>
      <c r="AQ71" s="3" t="s">
        <v>12154</v>
      </c>
      <c r="AR71" s="3">
        <v>8500</v>
      </c>
      <c r="AS71" s="3">
        <v>2500</v>
      </c>
      <c r="AT71" s="3">
        <v>0</v>
      </c>
      <c r="AU71" s="3">
        <v>0</v>
      </c>
      <c r="AV71" s="3">
        <v>0</v>
      </c>
      <c r="AW71" s="3">
        <v>0</v>
      </c>
      <c r="AX71" s="3">
        <v>0</v>
      </c>
      <c r="AY71" s="3">
        <v>0</v>
      </c>
      <c r="AZ71" s="3">
        <v>0</v>
      </c>
      <c r="BA71" s="3" t="s">
        <v>158</v>
      </c>
      <c r="BB71" s="3">
        <v>2500</v>
      </c>
    </row>
    <row r="72" spans="1:54" ht="32.5" hidden="1" customHeight="1" x14ac:dyDescent="0.2">
      <c r="A72" s="3" t="s">
        <v>12155</v>
      </c>
      <c r="B72" s="3" t="s">
        <v>143</v>
      </c>
      <c r="C72" s="3" t="s">
        <v>85</v>
      </c>
      <c r="D72" s="3" t="s">
        <v>86</v>
      </c>
      <c r="E72" s="3" t="s">
        <v>12149</v>
      </c>
      <c r="F72" s="3"/>
      <c r="G72" s="3" t="s">
        <v>87</v>
      </c>
      <c r="H72" s="3">
        <v>2024</v>
      </c>
      <c r="I72" s="3">
        <v>2024</v>
      </c>
      <c r="J72" s="3" t="s">
        <v>111</v>
      </c>
      <c r="K72" s="3" t="s">
        <v>3430</v>
      </c>
      <c r="L72" s="3" t="s">
        <v>3431</v>
      </c>
      <c r="M72" s="3" t="s">
        <v>3432</v>
      </c>
      <c r="N72" s="3" t="s">
        <v>3433</v>
      </c>
      <c r="O72" s="3" t="s">
        <v>3434</v>
      </c>
      <c r="P72" s="3" t="s">
        <v>89</v>
      </c>
      <c r="Q72" s="3" t="s">
        <v>90</v>
      </c>
      <c r="R72" s="3" t="s">
        <v>3435</v>
      </c>
      <c r="S72" s="3" t="s">
        <v>3436</v>
      </c>
      <c r="T72" s="3" t="s">
        <v>135</v>
      </c>
      <c r="U72" s="3" t="s">
        <v>3338</v>
      </c>
      <c r="V72" s="3" t="s">
        <v>121</v>
      </c>
      <c r="W72" s="3">
        <v>2</v>
      </c>
      <c r="X72" s="3" t="s">
        <v>12156</v>
      </c>
      <c r="Y72" s="3" t="s">
        <v>13225</v>
      </c>
      <c r="Z72" s="3" t="s">
        <v>12157</v>
      </c>
      <c r="AA72" s="3"/>
      <c r="AB72" s="3" t="s">
        <v>85</v>
      </c>
      <c r="AC72" s="3" t="s">
        <v>94</v>
      </c>
      <c r="AD72" s="3" t="s">
        <v>103</v>
      </c>
      <c r="AE72" s="3" t="s">
        <v>104</v>
      </c>
      <c r="AF72" s="3"/>
      <c r="AG72" s="3" t="s">
        <v>97</v>
      </c>
      <c r="AH72" s="3">
        <v>140</v>
      </c>
      <c r="AI72" s="3">
        <v>29</v>
      </c>
      <c r="AJ72" s="3" t="s">
        <v>123</v>
      </c>
      <c r="AK72" s="3" t="s">
        <v>106</v>
      </c>
      <c r="AL72" s="3" t="s">
        <v>100</v>
      </c>
      <c r="AM72" s="3">
        <v>2000</v>
      </c>
      <c r="AN72" s="3" t="s">
        <v>138</v>
      </c>
      <c r="AO72" s="3" t="s">
        <v>110</v>
      </c>
      <c r="AP72" s="3" t="s">
        <v>12158</v>
      </c>
      <c r="AQ72" s="3" t="s">
        <v>12159</v>
      </c>
      <c r="AR72" s="3">
        <v>23500</v>
      </c>
      <c r="AS72" s="3">
        <v>2500</v>
      </c>
      <c r="AT72" s="3">
        <v>0</v>
      </c>
      <c r="AU72" s="3">
        <v>0</v>
      </c>
      <c r="AV72" s="3">
        <v>0</v>
      </c>
      <c r="AW72" s="3">
        <v>0</v>
      </c>
      <c r="AX72" s="3">
        <v>0</v>
      </c>
      <c r="AY72" s="3">
        <v>0</v>
      </c>
      <c r="AZ72" s="3">
        <v>0</v>
      </c>
      <c r="BA72" s="3" t="s">
        <v>158</v>
      </c>
      <c r="BB72" s="3">
        <v>2500</v>
      </c>
    </row>
    <row r="73" spans="1:54" ht="32.5" hidden="1" customHeight="1" x14ac:dyDescent="0.2">
      <c r="A73" s="3" t="s">
        <v>12160</v>
      </c>
      <c r="B73" s="3" t="s">
        <v>143</v>
      </c>
      <c r="C73" s="3" t="s">
        <v>85</v>
      </c>
      <c r="D73" s="3" t="s">
        <v>86</v>
      </c>
      <c r="E73" s="3" t="s">
        <v>12161</v>
      </c>
      <c r="F73" s="3"/>
      <c r="G73" s="3" t="s">
        <v>87</v>
      </c>
      <c r="H73" s="3">
        <v>2024</v>
      </c>
      <c r="I73" s="3">
        <v>2024</v>
      </c>
      <c r="J73" s="3" t="s">
        <v>111</v>
      </c>
      <c r="K73" s="3" t="s">
        <v>3697</v>
      </c>
      <c r="L73" s="3" t="s">
        <v>3698</v>
      </c>
      <c r="M73" s="3" t="s">
        <v>3699</v>
      </c>
      <c r="N73" s="3" t="s">
        <v>3700</v>
      </c>
      <c r="O73" s="3" t="s">
        <v>3701</v>
      </c>
      <c r="P73" s="3" t="s">
        <v>89</v>
      </c>
      <c r="Q73" s="3" t="s">
        <v>90</v>
      </c>
      <c r="R73" s="3" t="s">
        <v>3702</v>
      </c>
      <c r="S73" s="3" t="s">
        <v>3703</v>
      </c>
      <c r="T73" s="3" t="s">
        <v>91</v>
      </c>
      <c r="U73" s="3" t="s">
        <v>201</v>
      </c>
      <c r="V73" s="3" t="s">
        <v>121</v>
      </c>
      <c r="W73" s="3">
        <v>1</v>
      </c>
      <c r="X73" s="3" t="s">
        <v>12162</v>
      </c>
      <c r="Y73" s="3" t="s">
        <v>12163</v>
      </c>
      <c r="Z73" s="3" t="s">
        <v>12164</v>
      </c>
      <c r="AA73" s="3"/>
      <c r="AB73" s="3" t="s">
        <v>85</v>
      </c>
      <c r="AC73" s="3" t="s">
        <v>94</v>
      </c>
      <c r="AD73" s="3" t="s">
        <v>95</v>
      </c>
      <c r="AE73" s="3" t="s">
        <v>96</v>
      </c>
      <c r="AF73" s="3"/>
      <c r="AG73" s="3" t="s">
        <v>97</v>
      </c>
      <c r="AH73" s="3">
        <v>37</v>
      </c>
      <c r="AI73" s="3">
        <v>4</v>
      </c>
      <c r="AJ73" s="3" t="s">
        <v>98</v>
      </c>
      <c r="AK73" s="3" t="s">
        <v>109</v>
      </c>
      <c r="AL73" s="3" t="s">
        <v>100</v>
      </c>
      <c r="AM73" s="3">
        <v>50</v>
      </c>
      <c r="AN73" s="3" t="s">
        <v>101</v>
      </c>
      <c r="AO73" s="3" t="s">
        <v>318</v>
      </c>
      <c r="AP73" s="3" t="s">
        <v>12165</v>
      </c>
      <c r="AQ73" s="3"/>
      <c r="AR73" s="3">
        <v>13015</v>
      </c>
      <c r="AS73" s="3">
        <v>2000</v>
      </c>
      <c r="AT73" s="3">
        <v>0</v>
      </c>
      <c r="AU73" s="3">
        <v>0</v>
      </c>
      <c r="AV73" s="3">
        <v>0</v>
      </c>
      <c r="AW73" s="3">
        <v>0</v>
      </c>
      <c r="AX73" s="3">
        <v>0</v>
      </c>
      <c r="AY73" s="3">
        <v>0</v>
      </c>
      <c r="AZ73" s="3">
        <v>0</v>
      </c>
      <c r="BA73" s="3" t="s">
        <v>158</v>
      </c>
      <c r="BB73" s="3">
        <v>2000</v>
      </c>
    </row>
    <row r="74" spans="1:54" ht="32.5" hidden="1" customHeight="1" x14ac:dyDescent="0.2">
      <c r="A74" s="3" t="s">
        <v>13226</v>
      </c>
      <c r="B74" s="3" t="s">
        <v>143</v>
      </c>
      <c r="C74" s="3" t="s">
        <v>85</v>
      </c>
      <c r="D74" s="3" t="s">
        <v>86</v>
      </c>
      <c r="E74" s="3" t="s">
        <v>12161</v>
      </c>
      <c r="F74" s="3"/>
      <c r="G74" s="3" t="s">
        <v>87</v>
      </c>
      <c r="H74" s="3">
        <v>2024</v>
      </c>
      <c r="I74" s="3">
        <v>2024</v>
      </c>
      <c r="J74" s="3" t="s">
        <v>111</v>
      </c>
      <c r="K74" s="3" t="s">
        <v>3697</v>
      </c>
      <c r="L74" s="3" t="s">
        <v>3698</v>
      </c>
      <c r="M74" s="3" t="s">
        <v>3699</v>
      </c>
      <c r="N74" s="3" t="s">
        <v>3700</v>
      </c>
      <c r="O74" s="3" t="s">
        <v>3701</v>
      </c>
      <c r="P74" s="3" t="s">
        <v>89</v>
      </c>
      <c r="Q74" s="3" t="s">
        <v>90</v>
      </c>
      <c r="R74" s="3" t="s">
        <v>3702</v>
      </c>
      <c r="S74" s="3" t="s">
        <v>3703</v>
      </c>
      <c r="T74" s="3" t="s">
        <v>91</v>
      </c>
      <c r="U74" s="3" t="s">
        <v>201</v>
      </c>
      <c r="V74" s="3" t="s">
        <v>121</v>
      </c>
      <c r="W74" s="3">
        <v>2</v>
      </c>
      <c r="X74" s="3" t="s">
        <v>13227</v>
      </c>
      <c r="Y74" s="3" t="s">
        <v>13228</v>
      </c>
      <c r="Z74" s="3" t="s">
        <v>13229</v>
      </c>
      <c r="AA74" s="3"/>
      <c r="AB74" s="3" t="s">
        <v>85</v>
      </c>
      <c r="AC74" s="3" t="s">
        <v>94</v>
      </c>
      <c r="AD74" s="3" t="s">
        <v>103</v>
      </c>
      <c r="AE74" s="3" t="s">
        <v>104</v>
      </c>
      <c r="AF74" s="3"/>
      <c r="AG74" s="3" t="s">
        <v>97</v>
      </c>
      <c r="AH74" s="3">
        <v>37</v>
      </c>
      <c r="AI74" s="3">
        <v>4</v>
      </c>
      <c r="AJ74" s="3" t="s">
        <v>98</v>
      </c>
      <c r="AK74" s="3" t="s">
        <v>109</v>
      </c>
      <c r="AL74" s="3" t="s">
        <v>100</v>
      </c>
      <c r="AM74" s="3">
        <v>40</v>
      </c>
      <c r="AN74" s="3" t="s">
        <v>101</v>
      </c>
      <c r="AO74" s="3" t="s">
        <v>110</v>
      </c>
      <c r="AP74" s="3" t="s">
        <v>13230</v>
      </c>
      <c r="AQ74" s="3" t="s">
        <v>13231</v>
      </c>
      <c r="AR74" s="3">
        <v>1000</v>
      </c>
      <c r="AS74" s="3">
        <v>500</v>
      </c>
      <c r="AT74" s="3">
        <v>0</v>
      </c>
      <c r="AU74" s="3">
        <v>0</v>
      </c>
      <c r="AV74" s="3">
        <v>0</v>
      </c>
      <c r="AW74" s="3">
        <v>0</v>
      </c>
      <c r="AX74" s="3">
        <v>0</v>
      </c>
      <c r="AY74" s="3">
        <v>0</v>
      </c>
      <c r="AZ74" s="3">
        <v>0</v>
      </c>
      <c r="BA74" s="3" t="s">
        <v>158</v>
      </c>
      <c r="BB74" s="3">
        <v>500</v>
      </c>
    </row>
    <row r="75" spans="1:54" ht="32.5" hidden="1" customHeight="1" x14ac:dyDescent="0.2">
      <c r="A75" s="3" t="s">
        <v>12166</v>
      </c>
      <c r="B75" s="3" t="s">
        <v>143</v>
      </c>
      <c r="C75" s="3" t="s">
        <v>85</v>
      </c>
      <c r="D75" s="3" t="s">
        <v>86</v>
      </c>
      <c r="E75" s="3" t="s">
        <v>12167</v>
      </c>
      <c r="F75" s="3"/>
      <c r="G75" s="3" t="s">
        <v>87</v>
      </c>
      <c r="H75" s="3">
        <v>2024</v>
      </c>
      <c r="I75" s="3">
        <v>2024</v>
      </c>
      <c r="J75" s="3" t="s">
        <v>88</v>
      </c>
      <c r="K75" s="3" t="s">
        <v>12168</v>
      </c>
      <c r="L75" s="3" t="s">
        <v>12169</v>
      </c>
      <c r="M75" s="3"/>
      <c r="N75" s="3" t="s">
        <v>12170</v>
      </c>
      <c r="O75" s="3" t="s">
        <v>12171</v>
      </c>
      <c r="P75" s="3" t="s">
        <v>89</v>
      </c>
      <c r="Q75" s="3" t="s">
        <v>257</v>
      </c>
      <c r="R75" s="3" t="s">
        <v>12172</v>
      </c>
      <c r="S75" s="3" t="s">
        <v>12173</v>
      </c>
      <c r="T75" s="3" t="s">
        <v>91</v>
      </c>
      <c r="U75" s="3" t="s">
        <v>240</v>
      </c>
      <c r="V75" s="3" t="s">
        <v>121</v>
      </c>
      <c r="W75" s="3">
        <v>1</v>
      </c>
      <c r="X75" s="3" t="s">
        <v>12174</v>
      </c>
      <c r="Y75" s="3" t="s">
        <v>12175</v>
      </c>
      <c r="Z75" s="3" t="s">
        <v>12176</v>
      </c>
      <c r="AA75" s="3"/>
      <c r="AB75" s="3" t="s">
        <v>85</v>
      </c>
      <c r="AC75" s="3" t="s">
        <v>94</v>
      </c>
      <c r="AD75" s="3" t="s">
        <v>103</v>
      </c>
      <c r="AE75" s="3" t="s">
        <v>124</v>
      </c>
      <c r="AF75" s="3"/>
      <c r="AG75" s="3" t="s">
        <v>97</v>
      </c>
      <c r="AH75" s="3">
        <v>783</v>
      </c>
      <c r="AI75" s="3">
        <v>97</v>
      </c>
      <c r="AJ75" s="3" t="s">
        <v>98</v>
      </c>
      <c r="AK75" s="3" t="s">
        <v>109</v>
      </c>
      <c r="AL75" s="3" t="s">
        <v>100</v>
      </c>
      <c r="AM75" s="3">
        <v>50</v>
      </c>
      <c r="AN75" s="3" t="s">
        <v>101</v>
      </c>
      <c r="AO75" s="3" t="s">
        <v>110</v>
      </c>
      <c r="AP75" s="3" t="s">
        <v>12177</v>
      </c>
      <c r="AQ75" s="3" t="s">
        <v>12178</v>
      </c>
      <c r="AR75" s="3">
        <v>598</v>
      </c>
      <c r="AS75" s="3">
        <v>350</v>
      </c>
      <c r="AT75" s="3">
        <v>0</v>
      </c>
      <c r="AU75" s="3">
        <v>0</v>
      </c>
      <c r="AV75" s="3">
        <v>0</v>
      </c>
      <c r="AW75" s="3">
        <v>0</v>
      </c>
      <c r="AX75" s="3">
        <v>0</v>
      </c>
      <c r="AY75" s="3">
        <v>0</v>
      </c>
      <c r="AZ75" s="3">
        <v>0</v>
      </c>
      <c r="BA75" s="3" t="s">
        <v>158</v>
      </c>
      <c r="BB75" s="3">
        <v>350</v>
      </c>
    </row>
    <row r="76" spans="1:54" ht="32.5" hidden="1" customHeight="1" x14ac:dyDescent="0.2">
      <c r="A76" s="3" t="s">
        <v>12179</v>
      </c>
      <c r="B76" s="3" t="s">
        <v>143</v>
      </c>
      <c r="C76" s="3" t="s">
        <v>85</v>
      </c>
      <c r="D76" s="3" t="s">
        <v>86</v>
      </c>
      <c r="E76" s="3" t="s">
        <v>12167</v>
      </c>
      <c r="F76" s="3"/>
      <c r="G76" s="3" t="s">
        <v>87</v>
      </c>
      <c r="H76" s="3">
        <v>2024</v>
      </c>
      <c r="I76" s="3">
        <v>2024</v>
      </c>
      <c r="J76" s="3" t="s">
        <v>88</v>
      </c>
      <c r="K76" s="3" t="s">
        <v>12168</v>
      </c>
      <c r="L76" s="3" t="s">
        <v>12169</v>
      </c>
      <c r="M76" s="3"/>
      <c r="N76" s="3" t="s">
        <v>12170</v>
      </c>
      <c r="O76" s="3" t="s">
        <v>12171</v>
      </c>
      <c r="P76" s="3" t="s">
        <v>89</v>
      </c>
      <c r="Q76" s="3" t="s">
        <v>257</v>
      </c>
      <c r="R76" s="3" t="s">
        <v>12172</v>
      </c>
      <c r="S76" s="3" t="s">
        <v>12173</v>
      </c>
      <c r="T76" s="3" t="s">
        <v>91</v>
      </c>
      <c r="U76" s="3" t="s">
        <v>240</v>
      </c>
      <c r="V76" s="3" t="s">
        <v>121</v>
      </c>
      <c r="W76" s="3">
        <v>2</v>
      </c>
      <c r="X76" s="3" t="s">
        <v>12180</v>
      </c>
      <c r="Y76" s="3" t="s">
        <v>12181</v>
      </c>
      <c r="Z76" s="3" t="s">
        <v>12182</v>
      </c>
      <c r="AA76" s="3"/>
      <c r="AB76" s="3" t="s">
        <v>85</v>
      </c>
      <c r="AC76" s="3" t="s">
        <v>94</v>
      </c>
      <c r="AD76" s="3" t="s">
        <v>103</v>
      </c>
      <c r="AE76" s="3" t="s">
        <v>122</v>
      </c>
      <c r="AF76" s="3"/>
      <c r="AG76" s="3" t="s">
        <v>97</v>
      </c>
      <c r="AH76" s="3">
        <v>783</v>
      </c>
      <c r="AI76" s="3">
        <v>97</v>
      </c>
      <c r="AJ76" s="3" t="s">
        <v>123</v>
      </c>
      <c r="AK76" s="3" t="s">
        <v>109</v>
      </c>
      <c r="AL76" s="3" t="s">
        <v>100</v>
      </c>
      <c r="AM76" s="3">
        <v>50</v>
      </c>
      <c r="AN76" s="3" t="s">
        <v>101</v>
      </c>
      <c r="AO76" s="3" t="s">
        <v>110</v>
      </c>
      <c r="AP76" s="3" t="s">
        <v>12183</v>
      </c>
      <c r="AQ76" s="3"/>
      <c r="AR76" s="3">
        <v>1301</v>
      </c>
      <c r="AS76" s="3">
        <v>780</v>
      </c>
      <c r="AT76" s="3">
        <v>0</v>
      </c>
      <c r="AU76" s="3">
        <v>0</v>
      </c>
      <c r="AV76" s="3">
        <v>0</v>
      </c>
      <c r="AW76" s="3">
        <v>0</v>
      </c>
      <c r="AX76" s="3">
        <v>0</v>
      </c>
      <c r="AY76" s="3">
        <v>0</v>
      </c>
      <c r="AZ76" s="3">
        <v>0</v>
      </c>
      <c r="BA76" s="3" t="s">
        <v>158</v>
      </c>
      <c r="BB76" s="3">
        <v>780</v>
      </c>
    </row>
    <row r="77" spans="1:54" ht="32.5" hidden="1" customHeight="1" x14ac:dyDescent="0.2">
      <c r="A77" s="3" t="s">
        <v>12184</v>
      </c>
      <c r="B77" s="3" t="s">
        <v>143</v>
      </c>
      <c r="C77" s="3" t="s">
        <v>85</v>
      </c>
      <c r="D77" s="3" t="s">
        <v>86</v>
      </c>
      <c r="E77" s="3" t="s">
        <v>12167</v>
      </c>
      <c r="F77" s="3"/>
      <c r="G77" s="3" t="s">
        <v>87</v>
      </c>
      <c r="H77" s="3">
        <v>2024</v>
      </c>
      <c r="I77" s="3">
        <v>2024</v>
      </c>
      <c r="J77" s="3" t="s">
        <v>88</v>
      </c>
      <c r="K77" s="3" t="s">
        <v>12168</v>
      </c>
      <c r="L77" s="3" t="s">
        <v>12169</v>
      </c>
      <c r="M77" s="3"/>
      <c r="N77" s="3" t="s">
        <v>12170</v>
      </c>
      <c r="O77" s="3" t="s">
        <v>12171</v>
      </c>
      <c r="P77" s="3" t="s">
        <v>89</v>
      </c>
      <c r="Q77" s="3" t="s">
        <v>257</v>
      </c>
      <c r="R77" s="3" t="s">
        <v>12172</v>
      </c>
      <c r="S77" s="3" t="s">
        <v>12173</v>
      </c>
      <c r="T77" s="3" t="s">
        <v>91</v>
      </c>
      <c r="U77" s="3" t="s">
        <v>240</v>
      </c>
      <c r="V77" s="3" t="s">
        <v>121</v>
      </c>
      <c r="W77" s="3">
        <v>3</v>
      </c>
      <c r="X77" s="3" t="s">
        <v>12185</v>
      </c>
      <c r="Y77" s="3" t="s">
        <v>12186</v>
      </c>
      <c r="Z77" s="3" t="s">
        <v>12187</v>
      </c>
      <c r="AA77" s="3"/>
      <c r="AB77" s="3" t="s">
        <v>85</v>
      </c>
      <c r="AC77" s="3" t="s">
        <v>94</v>
      </c>
      <c r="AD77" s="3" t="s">
        <v>95</v>
      </c>
      <c r="AE77" s="3" t="s">
        <v>96</v>
      </c>
      <c r="AF77" s="3"/>
      <c r="AG77" s="3" t="s">
        <v>97</v>
      </c>
      <c r="AH77" s="3">
        <v>783</v>
      </c>
      <c r="AI77" s="3">
        <v>97</v>
      </c>
      <c r="AJ77" s="3" t="s">
        <v>98</v>
      </c>
      <c r="AK77" s="3" t="s">
        <v>109</v>
      </c>
      <c r="AL77" s="3" t="s">
        <v>325</v>
      </c>
      <c r="AM77" s="3">
        <v>50</v>
      </c>
      <c r="AN77" s="3" t="s">
        <v>101</v>
      </c>
      <c r="AO77" s="3" t="s">
        <v>110</v>
      </c>
      <c r="AP77" s="3" t="s">
        <v>12188</v>
      </c>
      <c r="AQ77" s="3"/>
      <c r="AR77" s="3">
        <v>630</v>
      </c>
      <c r="AS77" s="3">
        <v>370</v>
      </c>
      <c r="AT77" s="3">
        <v>0</v>
      </c>
      <c r="AU77" s="3">
        <v>0</v>
      </c>
      <c r="AV77" s="3">
        <v>0</v>
      </c>
      <c r="AW77" s="3">
        <v>0</v>
      </c>
      <c r="AX77" s="3">
        <v>0</v>
      </c>
      <c r="AY77" s="3">
        <v>0</v>
      </c>
      <c r="AZ77" s="3">
        <v>0</v>
      </c>
      <c r="BA77" s="3" t="s">
        <v>158</v>
      </c>
      <c r="BB77" s="3">
        <v>370</v>
      </c>
    </row>
    <row r="78" spans="1:54" ht="32.5" hidden="1" customHeight="1" x14ac:dyDescent="0.2">
      <c r="A78" s="3" t="s">
        <v>13232</v>
      </c>
      <c r="B78" s="3" t="s">
        <v>143</v>
      </c>
      <c r="C78" s="3" t="s">
        <v>85</v>
      </c>
      <c r="D78" s="3" t="s">
        <v>86</v>
      </c>
      <c r="E78" s="3" t="s">
        <v>13233</v>
      </c>
      <c r="F78" s="3"/>
      <c r="G78" s="3" t="s">
        <v>87</v>
      </c>
      <c r="H78" s="3">
        <v>2024</v>
      </c>
      <c r="I78" s="3">
        <v>2024</v>
      </c>
      <c r="J78" s="3" t="s">
        <v>111</v>
      </c>
      <c r="K78" s="3" t="s">
        <v>3683</v>
      </c>
      <c r="L78" s="3" t="s">
        <v>3684</v>
      </c>
      <c r="M78" s="3" t="s">
        <v>13234</v>
      </c>
      <c r="N78" s="3" t="s">
        <v>3686</v>
      </c>
      <c r="O78" s="3" t="s">
        <v>3687</v>
      </c>
      <c r="P78" s="3" t="s">
        <v>89</v>
      </c>
      <c r="Q78" s="3" t="s">
        <v>90</v>
      </c>
      <c r="R78" s="3" t="s">
        <v>3688</v>
      </c>
      <c r="S78" s="3" t="s">
        <v>3689</v>
      </c>
      <c r="T78" s="3" t="s">
        <v>135</v>
      </c>
      <c r="U78" s="3" t="s">
        <v>201</v>
      </c>
      <c r="V78" s="3" t="s">
        <v>121</v>
      </c>
      <c r="W78" s="3">
        <v>1</v>
      </c>
      <c r="X78" s="3" t="s">
        <v>13235</v>
      </c>
      <c r="Y78" s="3" t="s">
        <v>13236</v>
      </c>
      <c r="Z78" s="3" t="s">
        <v>13237</v>
      </c>
      <c r="AA78" s="3"/>
      <c r="AB78" s="3" t="s">
        <v>85</v>
      </c>
      <c r="AC78" s="3" t="s">
        <v>94</v>
      </c>
      <c r="AD78" s="3" t="s">
        <v>95</v>
      </c>
      <c r="AE78" s="3" t="s">
        <v>96</v>
      </c>
      <c r="AF78" s="3"/>
      <c r="AG78" s="3" t="s">
        <v>97</v>
      </c>
      <c r="AH78" s="3">
        <v>235</v>
      </c>
      <c r="AI78" s="3">
        <v>56</v>
      </c>
      <c r="AJ78" s="3" t="s">
        <v>123</v>
      </c>
      <c r="AK78" s="3" t="s">
        <v>99</v>
      </c>
      <c r="AL78" s="3" t="s">
        <v>100</v>
      </c>
      <c r="AM78" s="3">
        <v>100</v>
      </c>
      <c r="AN78" s="3" t="s">
        <v>140</v>
      </c>
      <c r="AO78" s="3" t="s">
        <v>102</v>
      </c>
      <c r="AP78" s="3" t="s">
        <v>13238</v>
      </c>
      <c r="AQ78" s="3"/>
      <c r="AR78" s="3">
        <v>8400</v>
      </c>
      <c r="AS78" s="3">
        <v>3000</v>
      </c>
      <c r="AT78" s="3">
        <v>0</v>
      </c>
      <c r="AU78" s="3">
        <v>0</v>
      </c>
      <c r="AV78" s="3">
        <v>0</v>
      </c>
      <c r="AW78" s="3">
        <v>0</v>
      </c>
      <c r="AX78" s="3">
        <v>0</v>
      </c>
      <c r="AY78" s="3">
        <v>0</v>
      </c>
      <c r="AZ78" s="3">
        <v>0</v>
      </c>
      <c r="BA78" s="3" t="s">
        <v>13239</v>
      </c>
      <c r="BB78" s="3">
        <v>4500</v>
      </c>
    </row>
    <row r="79" spans="1:54" ht="32.5" hidden="1" customHeight="1" x14ac:dyDescent="0.2">
      <c r="A79" s="3" t="s">
        <v>13240</v>
      </c>
      <c r="B79" s="3" t="s">
        <v>143</v>
      </c>
      <c r="C79" s="3" t="s">
        <v>85</v>
      </c>
      <c r="D79" s="3" t="s">
        <v>86</v>
      </c>
      <c r="E79" s="3" t="s">
        <v>13233</v>
      </c>
      <c r="F79" s="3"/>
      <c r="G79" s="3" t="s">
        <v>87</v>
      </c>
      <c r="H79" s="3">
        <v>2024</v>
      </c>
      <c r="I79" s="3">
        <v>2024</v>
      </c>
      <c r="J79" s="3" t="s">
        <v>111</v>
      </c>
      <c r="K79" s="3" t="s">
        <v>3683</v>
      </c>
      <c r="L79" s="3" t="s">
        <v>3684</v>
      </c>
      <c r="M79" s="3" t="s">
        <v>13234</v>
      </c>
      <c r="N79" s="3" t="s">
        <v>3686</v>
      </c>
      <c r="O79" s="3" t="s">
        <v>3687</v>
      </c>
      <c r="P79" s="3" t="s">
        <v>89</v>
      </c>
      <c r="Q79" s="3" t="s">
        <v>90</v>
      </c>
      <c r="R79" s="3" t="s">
        <v>3688</v>
      </c>
      <c r="S79" s="3" t="s">
        <v>3689</v>
      </c>
      <c r="T79" s="3" t="s">
        <v>135</v>
      </c>
      <c r="U79" s="3" t="s">
        <v>201</v>
      </c>
      <c r="V79" s="3" t="s">
        <v>121</v>
      </c>
      <c r="W79" s="3">
        <v>2</v>
      </c>
      <c r="X79" s="3" t="s">
        <v>13241</v>
      </c>
      <c r="Y79" s="3" t="s">
        <v>13242</v>
      </c>
      <c r="Z79" s="3" t="s">
        <v>13243</v>
      </c>
      <c r="AA79" s="3"/>
      <c r="AB79" s="3" t="s">
        <v>85</v>
      </c>
      <c r="AC79" s="3" t="s">
        <v>94</v>
      </c>
      <c r="AD79" s="3" t="s">
        <v>103</v>
      </c>
      <c r="AE79" s="3" t="s">
        <v>104</v>
      </c>
      <c r="AF79" s="3"/>
      <c r="AG79" s="3" t="s">
        <v>97</v>
      </c>
      <c r="AH79" s="3">
        <v>235</v>
      </c>
      <c r="AI79" s="3">
        <v>56</v>
      </c>
      <c r="AJ79" s="3" t="s">
        <v>123</v>
      </c>
      <c r="AK79" s="3" t="s">
        <v>106</v>
      </c>
      <c r="AL79" s="3" t="s">
        <v>100</v>
      </c>
      <c r="AM79" s="3">
        <v>200</v>
      </c>
      <c r="AN79" s="3" t="s">
        <v>138</v>
      </c>
      <c r="AO79" s="3" t="s">
        <v>102</v>
      </c>
      <c r="AP79" s="3" t="s">
        <v>13244</v>
      </c>
      <c r="AQ79" s="3" t="s">
        <v>13245</v>
      </c>
      <c r="AR79" s="3">
        <v>13200</v>
      </c>
      <c r="AS79" s="3">
        <v>4000</v>
      </c>
      <c r="AT79" s="3">
        <v>0</v>
      </c>
      <c r="AU79" s="3">
        <v>0</v>
      </c>
      <c r="AV79" s="3">
        <v>0</v>
      </c>
      <c r="AW79" s="3">
        <v>0</v>
      </c>
      <c r="AX79" s="3">
        <v>0</v>
      </c>
      <c r="AY79" s="3">
        <v>0</v>
      </c>
      <c r="AZ79" s="3">
        <v>0</v>
      </c>
      <c r="BA79" s="3" t="s">
        <v>13239</v>
      </c>
      <c r="BB79" s="3">
        <v>5500</v>
      </c>
    </row>
    <row r="80" spans="1:54" ht="32.5" hidden="1" customHeight="1" x14ac:dyDescent="0.2">
      <c r="A80" s="3" t="s">
        <v>13246</v>
      </c>
      <c r="B80" s="3" t="s">
        <v>143</v>
      </c>
      <c r="C80" s="3" t="s">
        <v>85</v>
      </c>
      <c r="D80" s="3" t="s">
        <v>86</v>
      </c>
      <c r="E80" s="3" t="s">
        <v>13247</v>
      </c>
      <c r="F80" s="3"/>
      <c r="G80" s="3" t="s">
        <v>87</v>
      </c>
      <c r="H80" s="3">
        <v>2024</v>
      </c>
      <c r="I80" s="3">
        <v>2024</v>
      </c>
      <c r="J80" s="3" t="s">
        <v>111</v>
      </c>
      <c r="K80" s="3" t="s">
        <v>3919</v>
      </c>
      <c r="L80" s="3" t="s">
        <v>3920</v>
      </c>
      <c r="M80" s="3"/>
      <c r="N80" s="3" t="s">
        <v>3922</v>
      </c>
      <c r="O80" s="3" t="s">
        <v>3923</v>
      </c>
      <c r="P80" s="3" t="s">
        <v>89</v>
      </c>
      <c r="Q80" s="3" t="s">
        <v>90</v>
      </c>
      <c r="R80" s="3" t="s">
        <v>3924</v>
      </c>
      <c r="S80" s="3" t="s">
        <v>3925</v>
      </c>
      <c r="T80" s="3" t="s">
        <v>135</v>
      </c>
      <c r="U80" s="3" t="s">
        <v>260</v>
      </c>
      <c r="V80" s="3" t="s">
        <v>121</v>
      </c>
      <c r="W80" s="3">
        <v>1</v>
      </c>
      <c r="X80" s="3" t="s">
        <v>13248</v>
      </c>
      <c r="Y80" s="3" t="s">
        <v>13249</v>
      </c>
      <c r="Z80" s="3" t="s">
        <v>13250</v>
      </c>
      <c r="AA80" s="3"/>
      <c r="AB80" s="3" t="s">
        <v>85</v>
      </c>
      <c r="AC80" s="3" t="s">
        <v>94</v>
      </c>
      <c r="AD80" s="3" t="s">
        <v>103</v>
      </c>
      <c r="AE80" s="3" t="s">
        <v>104</v>
      </c>
      <c r="AF80" s="3"/>
      <c r="AG80" s="3" t="s">
        <v>97</v>
      </c>
      <c r="AH80" s="3">
        <v>157</v>
      </c>
      <c r="AI80" s="3">
        <v>19</v>
      </c>
      <c r="AJ80" s="3" t="s">
        <v>123</v>
      </c>
      <c r="AK80" s="3" t="s">
        <v>106</v>
      </c>
      <c r="AL80" s="3" t="s">
        <v>100</v>
      </c>
      <c r="AM80" s="3">
        <v>40</v>
      </c>
      <c r="AN80" s="3" t="s">
        <v>101</v>
      </c>
      <c r="AO80" s="3" t="s">
        <v>110</v>
      </c>
      <c r="AP80" s="3" t="s">
        <v>13251</v>
      </c>
      <c r="AQ80" s="3" t="s">
        <v>13252</v>
      </c>
      <c r="AR80" s="3">
        <v>12236</v>
      </c>
      <c r="AS80" s="3">
        <v>6442</v>
      </c>
      <c r="AT80" s="3">
        <v>0</v>
      </c>
      <c r="AU80" s="3">
        <v>0</v>
      </c>
      <c r="AV80" s="3">
        <v>0</v>
      </c>
      <c r="AW80" s="3">
        <v>0</v>
      </c>
      <c r="AX80" s="3">
        <v>0</v>
      </c>
      <c r="AY80" s="3">
        <v>0</v>
      </c>
      <c r="AZ80" s="3">
        <v>0</v>
      </c>
      <c r="BA80" s="3" t="s">
        <v>13253</v>
      </c>
      <c r="BB80" s="3">
        <v>6442</v>
      </c>
    </row>
    <row r="81" spans="1:54" ht="32.5" hidden="1" customHeight="1" x14ac:dyDescent="0.2">
      <c r="A81" s="3" t="s">
        <v>13254</v>
      </c>
      <c r="B81" s="3" t="s">
        <v>143</v>
      </c>
      <c r="C81" s="3" t="s">
        <v>85</v>
      </c>
      <c r="D81" s="3" t="s">
        <v>86</v>
      </c>
      <c r="E81" s="3" t="s">
        <v>13247</v>
      </c>
      <c r="F81" s="3"/>
      <c r="G81" s="3" t="s">
        <v>87</v>
      </c>
      <c r="H81" s="3">
        <v>2024</v>
      </c>
      <c r="I81" s="3">
        <v>2024</v>
      </c>
      <c r="J81" s="3" t="s">
        <v>88</v>
      </c>
      <c r="K81" s="3" t="s">
        <v>3919</v>
      </c>
      <c r="L81" s="3" t="s">
        <v>3920</v>
      </c>
      <c r="M81" s="3"/>
      <c r="N81" s="3" t="s">
        <v>3922</v>
      </c>
      <c r="O81" s="3" t="s">
        <v>3923</v>
      </c>
      <c r="P81" s="3" t="s">
        <v>89</v>
      </c>
      <c r="Q81" s="3" t="s">
        <v>90</v>
      </c>
      <c r="R81" s="3" t="s">
        <v>3924</v>
      </c>
      <c r="S81" s="3" t="s">
        <v>3925</v>
      </c>
      <c r="T81" s="3" t="s">
        <v>135</v>
      </c>
      <c r="U81" s="3" t="s">
        <v>260</v>
      </c>
      <c r="V81" s="3" t="s">
        <v>121</v>
      </c>
      <c r="W81" s="3">
        <v>2</v>
      </c>
      <c r="X81" s="3" t="s">
        <v>13255</v>
      </c>
      <c r="Y81" s="3" t="s">
        <v>13256</v>
      </c>
      <c r="Z81" s="3" t="s">
        <v>13257</v>
      </c>
      <c r="AA81" s="3"/>
      <c r="AB81" s="3" t="s">
        <v>85</v>
      </c>
      <c r="AC81" s="3" t="s">
        <v>94</v>
      </c>
      <c r="AD81" s="3" t="s">
        <v>103</v>
      </c>
      <c r="AE81" s="3" t="s">
        <v>124</v>
      </c>
      <c r="AF81" s="3"/>
      <c r="AG81" s="3" t="s">
        <v>97</v>
      </c>
      <c r="AH81" s="3">
        <v>157</v>
      </c>
      <c r="AI81" s="3">
        <v>19</v>
      </c>
      <c r="AJ81" s="3" t="s">
        <v>98</v>
      </c>
      <c r="AK81" s="3" t="s">
        <v>109</v>
      </c>
      <c r="AL81" s="3" t="s">
        <v>100</v>
      </c>
      <c r="AM81" s="3">
        <v>100</v>
      </c>
      <c r="AN81" s="3" t="s">
        <v>101</v>
      </c>
      <c r="AO81" s="3" t="s">
        <v>110</v>
      </c>
      <c r="AP81" s="3" t="s">
        <v>13258</v>
      </c>
      <c r="AQ81" s="3" t="s">
        <v>13259</v>
      </c>
      <c r="AR81" s="3">
        <v>748</v>
      </c>
      <c r="AS81" s="3">
        <v>400</v>
      </c>
      <c r="AT81" s="3">
        <v>0</v>
      </c>
      <c r="AU81" s="3">
        <v>0</v>
      </c>
      <c r="AV81" s="3">
        <v>0</v>
      </c>
      <c r="AW81" s="3">
        <v>0</v>
      </c>
      <c r="AX81" s="3">
        <v>0</v>
      </c>
      <c r="AY81" s="3">
        <v>0</v>
      </c>
      <c r="AZ81" s="3">
        <v>0</v>
      </c>
      <c r="BA81" s="3" t="s">
        <v>158</v>
      </c>
      <c r="BB81" s="3">
        <v>400</v>
      </c>
    </row>
    <row r="82" spans="1:54" ht="32.5" hidden="1" customHeight="1" x14ac:dyDescent="0.2">
      <c r="A82" s="3" t="s">
        <v>13260</v>
      </c>
      <c r="B82" s="3" t="s">
        <v>143</v>
      </c>
      <c r="C82" s="3" t="s">
        <v>85</v>
      </c>
      <c r="D82" s="3" t="s">
        <v>86</v>
      </c>
      <c r="E82" s="3" t="s">
        <v>13261</v>
      </c>
      <c r="F82" s="3"/>
      <c r="G82" s="3" t="s">
        <v>87</v>
      </c>
      <c r="H82" s="3">
        <v>2024</v>
      </c>
      <c r="I82" s="3">
        <v>2024</v>
      </c>
      <c r="J82" s="3" t="s">
        <v>111</v>
      </c>
      <c r="K82" s="3" t="s">
        <v>3617</v>
      </c>
      <c r="L82" s="3" t="s">
        <v>3618</v>
      </c>
      <c r="M82" s="3" t="s">
        <v>3619</v>
      </c>
      <c r="N82" s="3" t="s">
        <v>3620</v>
      </c>
      <c r="O82" s="3" t="s">
        <v>3621</v>
      </c>
      <c r="P82" s="3" t="s">
        <v>89</v>
      </c>
      <c r="Q82" s="3" t="s">
        <v>90</v>
      </c>
      <c r="R82" s="3" t="s">
        <v>3622</v>
      </c>
      <c r="S82" s="3" t="s">
        <v>3623</v>
      </c>
      <c r="T82" s="3" t="s">
        <v>135</v>
      </c>
      <c r="U82" s="3" t="s">
        <v>260</v>
      </c>
      <c r="V82" s="3" t="s">
        <v>121</v>
      </c>
      <c r="W82" s="3">
        <v>1</v>
      </c>
      <c r="X82" s="3" t="s">
        <v>13262</v>
      </c>
      <c r="Y82" s="3" t="s">
        <v>13263</v>
      </c>
      <c r="Z82" s="3" t="s">
        <v>13264</v>
      </c>
      <c r="AA82" s="3"/>
      <c r="AB82" s="3" t="s">
        <v>85</v>
      </c>
      <c r="AC82" s="3" t="s">
        <v>94</v>
      </c>
      <c r="AD82" s="3" t="s">
        <v>95</v>
      </c>
      <c r="AE82" s="3" t="s">
        <v>96</v>
      </c>
      <c r="AF82" s="3"/>
      <c r="AG82" s="3" t="s">
        <v>97</v>
      </c>
      <c r="AH82" s="3">
        <v>199</v>
      </c>
      <c r="AI82" s="3">
        <v>50</v>
      </c>
      <c r="AJ82" s="3" t="s">
        <v>123</v>
      </c>
      <c r="AK82" s="3" t="s">
        <v>190</v>
      </c>
      <c r="AL82" s="3" t="s">
        <v>325</v>
      </c>
      <c r="AM82" s="3">
        <v>70</v>
      </c>
      <c r="AN82" s="3" t="s">
        <v>101</v>
      </c>
      <c r="AO82" s="3" t="s">
        <v>102</v>
      </c>
      <c r="AP82" s="3" t="s">
        <v>13265</v>
      </c>
      <c r="AQ82" s="3" t="s">
        <v>13266</v>
      </c>
      <c r="AR82" s="3">
        <v>12200</v>
      </c>
      <c r="AS82" s="3">
        <v>2500</v>
      </c>
      <c r="AT82" s="3">
        <v>0</v>
      </c>
      <c r="AU82" s="3">
        <v>0</v>
      </c>
      <c r="AV82" s="3">
        <v>0</v>
      </c>
      <c r="AW82" s="3">
        <v>0</v>
      </c>
      <c r="AX82" s="3">
        <v>0</v>
      </c>
      <c r="AY82" s="3">
        <v>0</v>
      </c>
      <c r="AZ82" s="3">
        <v>0</v>
      </c>
      <c r="BA82" s="3" t="s">
        <v>13267</v>
      </c>
      <c r="BB82" s="3">
        <v>6200</v>
      </c>
    </row>
    <row r="83" spans="1:54" ht="32.5" hidden="1" customHeight="1" x14ac:dyDescent="0.2">
      <c r="A83" s="3" t="s">
        <v>13268</v>
      </c>
      <c r="B83" s="3" t="s">
        <v>143</v>
      </c>
      <c r="C83" s="3" t="s">
        <v>85</v>
      </c>
      <c r="D83" s="3" t="s">
        <v>86</v>
      </c>
      <c r="E83" s="3" t="s">
        <v>13261</v>
      </c>
      <c r="F83" s="3"/>
      <c r="G83" s="3" t="s">
        <v>87</v>
      </c>
      <c r="H83" s="3">
        <v>2024</v>
      </c>
      <c r="I83" s="3">
        <v>2024</v>
      </c>
      <c r="J83" s="3" t="s">
        <v>111</v>
      </c>
      <c r="K83" s="3" t="s">
        <v>3617</v>
      </c>
      <c r="L83" s="3" t="s">
        <v>3618</v>
      </c>
      <c r="M83" s="3" t="s">
        <v>3619</v>
      </c>
      <c r="N83" s="3" t="s">
        <v>3620</v>
      </c>
      <c r="O83" s="3" t="s">
        <v>3621</v>
      </c>
      <c r="P83" s="3" t="s">
        <v>89</v>
      </c>
      <c r="Q83" s="3" t="s">
        <v>90</v>
      </c>
      <c r="R83" s="3" t="s">
        <v>3622</v>
      </c>
      <c r="S83" s="3" t="s">
        <v>3623</v>
      </c>
      <c r="T83" s="3" t="s">
        <v>135</v>
      </c>
      <c r="U83" s="3" t="s">
        <v>260</v>
      </c>
      <c r="V83" s="3" t="s">
        <v>121</v>
      </c>
      <c r="W83" s="3">
        <v>2</v>
      </c>
      <c r="X83" s="3" t="s">
        <v>13269</v>
      </c>
      <c r="Y83" s="3" t="s">
        <v>13270</v>
      </c>
      <c r="Z83" s="3" t="s">
        <v>13271</v>
      </c>
      <c r="AA83" s="3"/>
      <c r="AB83" s="3" t="s">
        <v>85</v>
      </c>
      <c r="AC83" s="3" t="s">
        <v>94</v>
      </c>
      <c r="AD83" s="3" t="s">
        <v>103</v>
      </c>
      <c r="AE83" s="3" t="s">
        <v>104</v>
      </c>
      <c r="AF83" s="3"/>
      <c r="AG83" s="3" t="s">
        <v>97</v>
      </c>
      <c r="AH83" s="3">
        <v>199</v>
      </c>
      <c r="AI83" s="3">
        <v>50</v>
      </c>
      <c r="AJ83" s="3" t="s">
        <v>105</v>
      </c>
      <c r="AK83" s="3" t="s">
        <v>106</v>
      </c>
      <c r="AL83" s="3" t="s">
        <v>100</v>
      </c>
      <c r="AM83" s="3">
        <v>145</v>
      </c>
      <c r="AN83" s="3" t="s">
        <v>101</v>
      </c>
      <c r="AO83" s="3" t="s">
        <v>102</v>
      </c>
      <c r="AP83" s="3" t="s">
        <v>13272</v>
      </c>
      <c r="AQ83" s="3" t="s">
        <v>13273</v>
      </c>
      <c r="AR83" s="3">
        <v>16000</v>
      </c>
      <c r="AS83" s="3">
        <v>2500</v>
      </c>
      <c r="AT83" s="3">
        <v>0</v>
      </c>
      <c r="AU83" s="3">
        <v>0</v>
      </c>
      <c r="AV83" s="3">
        <v>0</v>
      </c>
      <c r="AW83" s="3">
        <v>0</v>
      </c>
      <c r="AX83" s="3">
        <v>0</v>
      </c>
      <c r="AY83" s="3">
        <v>0</v>
      </c>
      <c r="AZ83" s="3">
        <v>0</v>
      </c>
      <c r="BA83" s="3" t="s">
        <v>13274</v>
      </c>
      <c r="BB83" s="3">
        <v>7000</v>
      </c>
    </row>
    <row r="84" spans="1:54" ht="32.5" hidden="1" customHeight="1" x14ac:dyDescent="0.2">
      <c r="A84" s="3" t="s">
        <v>13275</v>
      </c>
      <c r="B84" s="3" t="s">
        <v>143</v>
      </c>
      <c r="C84" s="3" t="s">
        <v>85</v>
      </c>
      <c r="D84" s="3" t="s">
        <v>86</v>
      </c>
      <c r="E84" s="3" t="s">
        <v>13261</v>
      </c>
      <c r="F84" s="3"/>
      <c r="G84" s="3" t="s">
        <v>87</v>
      </c>
      <c r="H84" s="3">
        <v>2024</v>
      </c>
      <c r="I84" s="3">
        <v>2024</v>
      </c>
      <c r="J84" s="3" t="s">
        <v>88</v>
      </c>
      <c r="K84" s="3" t="s">
        <v>3617</v>
      </c>
      <c r="L84" s="3" t="s">
        <v>3618</v>
      </c>
      <c r="M84" s="3" t="s">
        <v>3619</v>
      </c>
      <c r="N84" s="3" t="s">
        <v>3620</v>
      </c>
      <c r="O84" s="3" t="s">
        <v>3621</v>
      </c>
      <c r="P84" s="3" t="s">
        <v>89</v>
      </c>
      <c r="Q84" s="3" t="s">
        <v>90</v>
      </c>
      <c r="R84" s="3" t="s">
        <v>3622</v>
      </c>
      <c r="S84" s="3" t="s">
        <v>3623</v>
      </c>
      <c r="T84" s="3" t="s">
        <v>135</v>
      </c>
      <c r="U84" s="3" t="s">
        <v>260</v>
      </c>
      <c r="V84" s="3" t="s">
        <v>121</v>
      </c>
      <c r="W84" s="3">
        <v>3</v>
      </c>
      <c r="X84" s="3" t="s">
        <v>13276</v>
      </c>
      <c r="Y84" s="3" t="s">
        <v>13277</v>
      </c>
      <c r="Z84" s="3" t="s">
        <v>13278</v>
      </c>
      <c r="AA84" s="3"/>
      <c r="AB84" s="3" t="s">
        <v>85</v>
      </c>
      <c r="AC84" s="3" t="s">
        <v>94</v>
      </c>
      <c r="AD84" s="3" t="s">
        <v>103</v>
      </c>
      <c r="AE84" s="3" t="s">
        <v>124</v>
      </c>
      <c r="AF84" s="3"/>
      <c r="AG84" s="3" t="s">
        <v>97</v>
      </c>
      <c r="AH84" s="3">
        <v>199</v>
      </c>
      <c r="AI84" s="3">
        <v>50</v>
      </c>
      <c r="AJ84" s="3" t="s">
        <v>123</v>
      </c>
      <c r="AK84" s="3" t="s">
        <v>109</v>
      </c>
      <c r="AL84" s="3" t="s">
        <v>100</v>
      </c>
      <c r="AM84" s="3">
        <v>100</v>
      </c>
      <c r="AN84" s="3" t="s">
        <v>101</v>
      </c>
      <c r="AO84" s="3" t="s">
        <v>102</v>
      </c>
      <c r="AP84" s="3" t="s">
        <v>13279</v>
      </c>
      <c r="AQ84" s="3" t="s">
        <v>13280</v>
      </c>
      <c r="AR84" s="3">
        <v>4000</v>
      </c>
      <c r="AS84" s="3">
        <v>1500</v>
      </c>
      <c r="AT84" s="3">
        <v>0</v>
      </c>
      <c r="AU84" s="3">
        <v>0</v>
      </c>
      <c r="AV84" s="3">
        <v>0</v>
      </c>
      <c r="AW84" s="3">
        <v>0</v>
      </c>
      <c r="AX84" s="3">
        <v>0</v>
      </c>
      <c r="AY84" s="3">
        <v>0</v>
      </c>
      <c r="AZ84" s="3">
        <v>0</v>
      </c>
      <c r="BA84" s="3" t="s">
        <v>13281</v>
      </c>
      <c r="BB84" s="3">
        <v>2500</v>
      </c>
    </row>
    <row r="85" spans="1:54" ht="32.5" hidden="1" customHeight="1" x14ac:dyDescent="0.2">
      <c r="A85" s="3" t="s">
        <v>13282</v>
      </c>
      <c r="B85" s="3" t="s">
        <v>143</v>
      </c>
      <c r="C85" s="3" t="s">
        <v>85</v>
      </c>
      <c r="D85" s="3" t="s">
        <v>86</v>
      </c>
      <c r="E85" s="3" t="s">
        <v>13283</v>
      </c>
      <c r="F85" s="3"/>
      <c r="G85" s="3" t="s">
        <v>87</v>
      </c>
      <c r="H85" s="3">
        <v>2024</v>
      </c>
      <c r="I85" s="3">
        <v>2024</v>
      </c>
      <c r="J85" s="3" t="s">
        <v>88</v>
      </c>
      <c r="K85" s="3" t="s">
        <v>3792</v>
      </c>
      <c r="L85" s="3" t="s">
        <v>3793</v>
      </c>
      <c r="M85" s="3" t="s">
        <v>3794</v>
      </c>
      <c r="N85" s="3" t="s">
        <v>3795</v>
      </c>
      <c r="O85" s="3" t="s">
        <v>3796</v>
      </c>
      <c r="P85" s="3" t="s">
        <v>89</v>
      </c>
      <c r="Q85" s="3" t="s">
        <v>90</v>
      </c>
      <c r="R85" s="3" t="s">
        <v>3797</v>
      </c>
      <c r="S85" s="3" t="s">
        <v>3798</v>
      </c>
      <c r="T85" s="3" t="s">
        <v>91</v>
      </c>
      <c r="U85" s="3" t="s">
        <v>260</v>
      </c>
      <c r="V85" s="3" t="s">
        <v>121</v>
      </c>
      <c r="W85" s="3">
        <v>1</v>
      </c>
      <c r="X85" s="3" t="s">
        <v>13284</v>
      </c>
      <c r="Y85" s="3" t="s">
        <v>13285</v>
      </c>
      <c r="Z85" s="3" t="s">
        <v>13286</v>
      </c>
      <c r="AA85" s="3"/>
      <c r="AB85" s="3" t="s">
        <v>85</v>
      </c>
      <c r="AC85" s="3" t="s">
        <v>94</v>
      </c>
      <c r="AD85" s="3" t="s">
        <v>95</v>
      </c>
      <c r="AE85" s="3" t="s">
        <v>96</v>
      </c>
      <c r="AF85" s="3"/>
      <c r="AG85" s="3" t="s">
        <v>97</v>
      </c>
      <c r="AH85" s="3">
        <v>136</v>
      </c>
      <c r="AI85" s="3">
        <v>19</v>
      </c>
      <c r="AJ85" s="3" t="s">
        <v>105</v>
      </c>
      <c r="AK85" s="3" t="s">
        <v>190</v>
      </c>
      <c r="AL85" s="3" t="s">
        <v>100</v>
      </c>
      <c r="AM85" s="3">
        <v>50</v>
      </c>
      <c r="AN85" s="3" t="s">
        <v>101</v>
      </c>
      <c r="AO85" s="3" t="s">
        <v>110</v>
      </c>
      <c r="AP85" s="3" t="s">
        <v>13287</v>
      </c>
      <c r="AQ85" s="3" t="s">
        <v>13288</v>
      </c>
      <c r="AR85" s="3">
        <v>900</v>
      </c>
      <c r="AS85" s="3">
        <v>500</v>
      </c>
      <c r="AT85" s="3">
        <v>0</v>
      </c>
      <c r="AU85" s="3">
        <v>0</v>
      </c>
      <c r="AV85" s="3">
        <v>0</v>
      </c>
      <c r="AW85" s="3">
        <v>0</v>
      </c>
      <c r="AX85" s="3">
        <v>0</v>
      </c>
      <c r="AY85" s="3">
        <v>0</v>
      </c>
      <c r="AZ85" s="3">
        <v>0</v>
      </c>
      <c r="BA85" s="3" t="s">
        <v>158</v>
      </c>
      <c r="BB85" s="3">
        <v>500</v>
      </c>
    </row>
    <row r="86" spans="1:54" ht="32.5" hidden="1" customHeight="1" x14ac:dyDescent="0.2">
      <c r="A86" s="3" t="s">
        <v>13289</v>
      </c>
      <c r="B86" s="3" t="s">
        <v>143</v>
      </c>
      <c r="C86" s="3" t="s">
        <v>85</v>
      </c>
      <c r="D86" s="3" t="s">
        <v>86</v>
      </c>
      <c r="E86" s="3" t="s">
        <v>13283</v>
      </c>
      <c r="F86" s="3"/>
      <c r="G86" s="3" t="s">
        <v>87</v>
      </c>
      <c r="H86" s="3">
        <v>2024</v>
      </c>
      <c r="I86" s="3">
        <v>2024</v>
      </c>
      <c r="J86" s="3" t="s">
        <v>88</v>
      </c>
      <c r="K86" s="3" t="s">
        <v>3792</v>
      </c>
      <c r="L86" s="3" t="s">
        <v>3793</v>
      </c>
      <c r="M86" s="3" t="s">
        <v>3794</v>
      </c>
      <c r="N86" s="3" t="s">
        <v>3795</v>
      </c>
      <c r="O86" s="3" t="s">
        <v>3796</v>
      </c>
      <c r="P86" s="3" t="s">
        <v>89</v>
      </c>
      <c r="Q86" s="3" t="s">
        <v>90</v>
      </c>
      <c r="R86" s="3" t="s">
        <v>3797</v>
      </c>
      <c r="S86" s="3" t="s">
        <v>3798</v>
      </c>
      <c r="T86" s="3" t="s">
        <v>91</v>
      </c>
      <c r="U86" s="3" t="s">
        <v>260</v>
      </c>
      <c r="V86" s="3" t="s">
        <v>121</v>
      </c>
      <c r="W86" s="3">
        <v>2</v>
      </c>
      <c r="X86" s="3" t="s">
        <v>13290</v>
      </c>
      <c r="Y86" s="3" t="s">
        <v>13291</v>
      </c>
      <c r="Z86" s="3" t="s">
        <v>13292</v>
      </c>
      <c r="AA86" s="3"/>
      <c r="AB86" s="3" t="s">
        <v>85</v>
      </c>
      <c r="AC86" s="3" t="s">
        <v>94</v>
      </c>
      <c r="AD86" s="3" t="s">
        <v>103</v>
      </c>
      <c r="AE86" s="3" t="s">
        <v>124</v>
      </c>
      <c r="AF86" s="3"/>
      <c r="AG86" s="3" t="s">
        <v>97</v>
      </c>
      <c r="AH86" s="3">
        <v>136</v>
      </c>
      <c r="AI86" s="3">
        <v>19</v>
      </c>
      <c r="AJ86" s="3" t="s">
        <v>98</v>
      </c>
      <c r="AK86" s="3" t="s">
        <v>109</v>
      </c>
      <c r="AL86" s="3" t="s">
        <v>100</v>
      </c>
      <c r="AM86" s="3">
        <v>50</v>
      </c>
      <c r="AN86" s="3" t="s">
        <v>138</v>
      </c>
      <c r="AO86" s="3" t="s">
        <v>110</v>
      </c>
      <c r="AP86" s="3" t="s">
        <v>13293</v>
      </c>
      <c r="AQ86" s="3" t="s">
        <v>13294</v>
      </c>
      <c r="AR86" s="3">
        <v>1000</v>
      </c>
      <c r="AS86" s="3">
        <v>600</v>
      </c>
      <c r="AT86" s="3">
        <v>0</v>
      </c>
      <c r="AU86" s="3">
        <v>0</v>
      </c>
      <c r="AV86" s="3">
        <v>0</v>
      </c>
      <c r="AW86" s="3">
        <v>0</v>
      </c>
      <c r="AX86" s="3">
        <v>0</v>
      </c>
      <c r="AY86" s="3">
        <v>0</v>
      </c>
      <c r="AZ86" s="3">
        <v>0</v>
      </c>
      <c r="BA86" s="3" t="s">
        <v>158</v>
      </c>
      <c r="BB86" s="3">
        <v>600</v>
      </c>
    </row>
    <row r="87" spans="1:54" ht="32.5" hidden="1" customHeight="1" x14ac:dyDescent="0.2">
      <c r="A87" s="3" t="s">
        <v>13295</v>
      </c>
      <c r="B87" s="3" t="s">
        <v>143</v>
      </c>
      <c r="C87" s="3" t="s">
        <v>85</v>
      </c>
      <c r="D87" s="3" t="s">
        <v>86</v>
      </c>
      <c r="E87" s="3" t="s">
        <v>13283</v>
      </c>
      <c r="F87" s="3"/>
      <c r="G87" s="3" t="s">
        <v>87</v>
      </c>
      <c r="H87" s="3">
        <v>2024</v>
      </c>
      <c r="I87" s="3">
        <v>2024</v>
      </c>
      <c r="J87" s="3" t="s">
        <v>88</v>
      </c>
      <c r="K87" s="3" t="s">
        <v>3792</v>
      </c>
      <c r="L87" s="3" t="s">
        <v>3793</v>
      </c>
      <c r="M87" s="3" t="s">
        <v>3794</v>
      </c>
      <c r="N87" s="3" t="s">
        <v>3795</v>
      </c>
      <c r="O87" s="3" t="s">
        <v>3796</v>
      </c>
      <c r="P87" s="3" t="s">
        <v>89</v>
      </c>
      <c r="Q87" s="3" t="s">
        <v>90</v>
      </c>
      <c r="R87" s="3" t="s">
        <v>3797</v>
      </c>
      <c r="S87" s="3" t="s">
        <v>3798</v>
      </c>
      <c r="T87" s="3" t="s">
        <v>91</v>
      </c>
      <c r="U87" s="3" t="s">
        <v>260</v>
      </c>
      <c r="V87" s="3" t="s">
        <v>121</v>
      </c>
      <c r="W87" s="3">
        <v>3</v>
      </c>
      <c r="X87" s="3" t="s">
        <v>13296</v>
      </c>
      <c r="Y87" s="3" t="s">
        <v>13297</v>
      </c>
      <c r="Z87" s="3" t="s">
        <v>13298</v>
      </c>
      <c r="AA87" s="3"/>
      <c r="AB87" s="3" t="s">
        <v>85</v>
      </c>
      <c r="AC87" s="3" t="s">
        <v>94</v>
      </c>
      <c r="AD87" s="3" t="s">
        <v>103</v>
      </c>
      <c r="AE87" s="3" t="s">
        <v>104</v>
      </c>
      <c r="AF87" s="3"/>
      <c r="AG87" s="3" t="s">
        <v>97</v>
      </c>
      <c r="AH87" s="3">
        <v>136</v>
      </c>
      <c r="AI87" s="3">
        <v>19</v>
      </c>
      <c r="AJ87" s="3" t="s">
        <v>105</v>
      </c>
      <c r="AK87" s="3" t="s">
        <v>106</v>
      </c>
      <c r="AL87" s="3" t="s">
        <v>100</v>
      </c>
      <c r="AM87" s="3">
        <v>60</v>
      </c>
      <c r="AN87" s="3" t="s">
        <v>138</v>
      </c>
      <c r="AO87" s="3" t="s">
        <v>110</v>
      </c>
      <c r="AP87" s="3" t="s">
        <v>13299</v>
      </c>
      <c r="AQ87" s="3" t="s">
        <v>13300</v>
      </c>
      <c r="AR87" s="3">
        <v>1200</v>
      </c>
      <c r="AS87" s="3">
        <v>600</v>
      </c>
      <c r="AT87" s="3">
        <v>0</v>
      </c>
      <c r="AU87" s="3">
        <v>0</v>
      </c>
      <c r="AV87" s="3">
        <v>0</v>
      </c>
      <c r="AW87" s="3">
        <v>0</v>
      </c>
      <c r="AX87" s="3">
        <v>0</v>
      </c>
      <c r="AY87" s="3">
        <v>0</v>
      </c>
      <c r="AZ87" s="3">
        <v>0</v>
      </c>
      <c r="BA87" s="3" t="s">
        <v>158</v>
      </c>
      <c r="BB87" s="3">
        <v>600</v>
      </c>
    </row>
    <row r="88" spans="1:54" ht="32.5" hidden="1" customHeight="1" x14ac:dyDescent="0.2">
      <c r="A88" s="3" t="s">
        <v>13301</v>
      </c>
      <c r="B88" s="3" t="s">
        <v>143</v>
      </c>
      <c r="C88" s="3" t="s">
        <v>85</v>
      </c>
      <c r="D88" s="3" t="s">
        <v>86</v>
      </c>
      <c r="E88" s="3" t="s">
        <v>13302</v>
      </c>
      <c r="F88" s="3"/>
      <c r="G88" s="3" t="s">
        <v>87</v>
      </c>
      <c r="H88" s="3">
        <v>2024</v>
      </c>
      <c r="I88" s="3">
        <v>2024</v>
      </c>
      <c r="J88" s="3" t="s">
        <v>111</v>
      </c>
      <c r="K88" s="3" t="s">
        <v>3534</v>
      </c>
      <c r="L88" s="3" t="s">
        <v>3535</v>
      </c>
      <c r="M88" s="3"/>
      <c r="N88" s="3" t="s">
        <v>3536</v>
      </c>
      <c r="O88" s="3" t="s">
        <v>3537</v>
      </c>
      <c r="P88" s="3" t="s">
        <v>89</v>
      </c>
      <c r="Q88" s="3" t="s">
        <v>257</v>
      </c>
      <c r="R88" s="3" t="s">
        <v>3538</v>
      </c>
      <c r="S88" s="3" t="s">
        <v>3539</v>
      </c>
      <c r="T88" s="3" t="s">
        <v>91</v>
      </c>
      <c r="U88" s="3" t="s">
        <v>3338</v>
      </c>
      <c r="V88" s="3" t="s">
        <v>121</v>
      </c>
      <c r="W88" s="3">
        <v>1</v>
      </c>
      <c r="X88" s="3" t="s">
        <v>13303</v>
      </c>
      <c r="Y88" s="3" t="s">
        <v>13304</v>
      </c>
      <c r="Z88" s="3" t="s">
        <v>13305</v>
      </c>
      <c r="AA88" s="3"/>
      <c r="AB88" s="3" t="s">
        <v>85</v>
      </c>
      <c r="AC88" s="3" t="s">
        <v>94</v>
      </c>
      <c r="AD88" s="3" t="s">
        <v>103</v>
      </c>
      <c r="AE88" s="3" t="s">
        <v>104</v>
      </c>
      <c r="AF88" s="3"/>
      <c r="AG88" s="3" t="s">
        <v>97</v>
      </c>
      <c r="AH88" s="3">
        <v>205457</v>
      </c>
      <c r="AI88" s="3">
        <v>32873</v>
      </c>
      <c r="AJ88" s="3" t="s">
        <v>123</v>
      </c>
      <c r="AK88" s="3" t="s">
        <v>106</v>
      </c>
      <c r="AL88" s="3" t="s">
        <v>100</v>
      </c>
      <c r="AM88" s="3">
        <v>1000</v>
      </c>
      <c r="AN88" s="3" t="s">
        <v>101</v>
      </c>
      <c r="AO88" s="3" t="s">
        <v>110</v>
      </c>
      <c r="AP88" s="3" t="s">
        <v>13306</v>
      </c>
      <c r="AQ88" s="3" t="s">
        <v>13307</v>
      </c>
      <c r="AR88" s="3">
        <v>8150</v>
      </c>
      <c r="AS88" s="3">
        <v>2200</v>
      </c>
      <c r="AT88" s="3">
        <v>0</v>
      </c>
      <c r="AU88" s="3">
        <v>0</v>
      </c>
      <c r="AV88" s="3">
        <v>0</v>
      </c>
      <c r="AW88" s="3">
        <v>0</v>
      </c>
      <c r="AX88" s="3">
        <v>0</v>
      </c>
      <c r="AY88" s="3">
        <v>0</v>
      </c>
      <c r="AZ88" s="3">
        <v>0</v>
      </c>
      <c r="BA88" s="3" t="s">
        <v>158</v>
      </c>
      <c r="BB88" s="3">
        <v>2200</v>
      </c>
    </row>
    <row r="89" spans="1:54" ht="32.5" hidden="1" customHeight="1" x14ac:dyDescent="0.2">
      <c r="A89" s="3" t="s">
        <v>13308</v>
      </c>
      <c r="B89" s="3" t="s">
        <v>143</v>
      </c>
      <c r="C89" s="3" t="s">
        <v>85</v>
      </c>
      <c r="D89" s="3" t="s">
        <v>86</v>
      </c>
      <c r="E89" s="3" t="s">
        <v>13302</v>
      </c>
      <c r="F89" s="3"/>
      <c r="G89" s="3" t="s">
        <v>87</v>
      </c>
      <c r="H89" s="3">
        <v>2024</v>
      </c>
      <c r="I89" s="3">
        <v>2024</v>
      </c>
      <c r="J89" s="3" t="s">
        <v>88</v>
      </c>
      <c r="K89" s="3" t="s">
        <v>3534</v>
      </c>
      <c r="L89" s="3" t="s">
        <v>3535</v>
      </c>
      <c r="M89" s="3"/>
      <c r="N89" s="3" t="s">
        <v>3536</v>
      </c>
      <c r="O89" s="3" t="s">
        <v>3537</v>
      </c>
      <c r="P89" s="3" t="s">
        <v>89</v>
      </c>
      <c r="Q89" s="3" t="s">
        <v>257</v>
      </c>
      <c r="R89" s="3" t="s">
        <v>3538</v>
      </c>
      <c r="S89" s="3" t="s">
        <v>3539</v>
      </c>
      <c r="T89" s="3" t="s">
        <v>91</v>
      </c>
      <c r="U89" s="3" t="s">
        <v>3338</v>
      </c>
      <c r="V89" s="3" t="s">
        <v>121</v>
      </c>
      <c r="W89" s="3">
        <v>2</v>
      </c>
      <c r="X89" s="3" t="s">
        <v>12150</v>
      </c>
      <c r="Y89" s="3" t="s">
        <v>13309</v>
      </c>
      <c r="Z89" s="3" t="s">
        <v>13310</v>
      </c>
      <c r="AA89" s="3"/>
      <c r="AB89" s="3" t="s">
        <v>85</v>
      </c>
      <c r="AC89" s="3" t="s">
        <v>94</v>
      </c>
      <c r="AD89" s="3" t="s">
        <v>103</v>
      </c>
      <c r="AE89" s="3" t="s">
        <v>104</v>
      </c>
      <c r="AF89" s="3"/>
      <c r="AG89" s="3" t="s">
        <v>97</v>
      </c>
      <c r="AH89" s="3">
        <v>205457</v>
      </c>
      <c r="AI89" s="3">
        <v>32873</v>
      </c>
      <c r="AJ89" s="3" t="s">
        <v>123</v>
      </c>
      <c r="AK89" s="3" t="s">
        <v>109</v>
      </c>
      <c r="AL89" s="3" t="s">
        <v>325</v>
      </c>
      <c r="AM89" s="3">
        <v>500</v>
      </c>
      <c r="AN89" s="3" t="s">
        <v>138</v>
      </c>
      <c r="AO89" s="3" t="s">
        <v>110</v>
      </c>
      <c r="AP89" s="3" t="s">
        <v>13311</v>
      </c>
      <c r="AQ89" s="3" t="s">
        <v>13312</v>
      </c>
      <c r="AR89" s="3">
        <v>14250</v>
      </c>
      <c r="AS89" s="3">
        <v>4900</v>
      </c>
      <c r="AT89" s="3">
        <v>0</v>
      </c>
      <c r="AU89" s="3">
        <v>0</v>
      </c>
      <c r="AV89" s="3">
        <v>0</v>
      </c>
      <c r="AW89" s="3">
        <v>0</v>
      </c>
      <c r="AX89" s="3">
        <v>0</v>
      </c>
      <c r="AY89" s="3">
        <v>0</v>
      </c>
      <c r="AZ89" s="3">
        <v>0</v>
      </c>
      <c r="BA89" s="3" t="s">
        <v>158</v>
      </c>
      <c r="BB89" s="3">
        <v>4900</v>
      </c>
    </row>
    <row r="90" spans="1:54" ht="32.5" hidden="1" customHeight="1" x14ac:dyDescent="0.2">
      <c r="A90" s="3" t="s">
        <v>13313</v>
      </c>
      <c r="B90" s="3" t="s">
        <v>143</v>
      </c>
      <c r="C90" s="3" t="s">
        <v>85</v>
      </c>
      <c r="D90" s="3" t="s">
        <v>86</v>
      </c>
      <c r="E90" s="3" t="s">
        <v>13302</v>
      </c>
      <c r="F90" s="3"/>
      <c r="G90" s="3" t="s">
        <v>87</v>
      </c>
      <c r="H90" s="3">
        <v>2024</v>
      </c>
      <c r="I90" s="3">
        <v>2024</v>
      </c>
      <c r="J90" s="3" t="s">
        <v>111</v>
      </c>
      <c r="K90" s="3" t="s">
        <v>3534</v>
      </c>
      <c r="L90" s="3" t="s">
        <v>3535</v>
      </c>
      <c r="M90" s="3"/>
      <c r="N90" s="3" t="s">
        <v>3536</v>
      </c>
      <c r="O90" s="3" t="s">
        <v>3537</v>
      </c>
      <c r="P90" s="3" t="s">
        <v>89</v>
      </c>
      <c r="Q90" s="3" t="s">
        <v>257</v>
      </c>
      <c r="R90" s="3" t="s">
        <v>3538</v>
      </c>
      <c r="S90" s="3" t="s">
        <v>3539</v>
      </c>
      <c r="T90" s="3" t="s">
        <v>91</v>
      </c>
      <c r="U90" s="3" t="s">
        <v>3338</v>
      </c>
      <c r="V90" s="3" t="s">
        <v>121</v>
      </c>
      <c r="W90" s="3">
        <v>3</v>
      </c>
      <c r="X90" s="3" t="s">
        <v>13314</v>
      </c>
      <c r="Y90" s="3" t="s">
        <v>13315</v>
      </c>
      <c r="Z90" s="3" t="s">
        <v>13316</v>
      </c>
      <c r="AA90" s="3"/>
      <c r="AB90" s="3" t="s">
        <v>85</v>
      </c>
      <c r="AC90" s="3" t="s">
        <v>94</v>
      </c>
      <c r="AD90" s="3" t="s">
        <v>103</v>
      </c>
      <c r="AE90" s="3" t="s">
        <v>124</v>
      </c>
      <c r="AF90" s="3"/>
      <c r="AG90" s="3" t="s">
        <v>97</v>
      </c>
      <c r="AH90" s="3">
        <v>205457</v>
      </c>
      <c r="AI90" s="3">
        <v>32873</v>
      </c>
      <c r="AJ90" s="3" t="s">
        <v>105</v>
      </c>
      <c r="AK90" s="3" t="s">
        <v>109</v>
      </c>
      <c r="AL90" s="3" t="s">
        <v>100</v>
      </c>
      <c r="AM90" s="3">
        <v>1000</v>
      </c>
      <c r="AN90" s="3" t="s">
        <v>138</v>
      </c>
      <c r="AO90" s="3" t="s">
        <v>110</v>
      </c>
      <c r="AP90" s="3" t="s">
        <v>13317</v>
      </c>
      <c r="AQ90" s="3" t="s">
        <v>13318</v>
      </c>
      <c r="AR90" s="3">
        <v>4300</v>
      </c>
      <c r="AS90" s="3">
        <v>1400</v>
      </c>
      <c r="AT90" s="3">
        <v>0</v>
      </c>
      <c r="AU90" s="3">
        <v>0</v>
      </c>
      <c r="AV90" s="3">
        <v>0</v>
      </c>
      <c r="AW90" s="3">
        <v>0</v>
      </c>
      <c r="AX90" s="3">
        <v>0</v>
      </c>
      <c r="AY90" s="3">
        <v>0</v>
      </c>
      <c r="AZ90" s="3">
        <v>0</v>
      </c>
      <c r="BA90" s="3" t="s">
        <v>158</v>
      </c>
      <c r="BB90" s="3">
        <v>1400</v>
      </c>
    </row>
    <row r="91" spans="1:54" ht="32.5" hidden="1" customHeight="1" x14ac:dyDescent="0.2">
      <c r="A91" s="3" t="s">
        <v>13319</v>
      </c>
      <c r="B91" s="3" t="s">
        <v>143</v>
      </c>
      <c r="C91" s="3" t="s">
        <v>85</v>
      </c>
      <c r="D91" s="3" t="s">
        <v>86</v>
      </c>
      <c r="E91" s="3" t="s">
        <v>13302</v>
      </c>
      <c r="F91" s="3"/>
      <c r="G91" s="3" t="s">
        <v>87</v>
      </c>
      <c r="H91" s="3">
        <v>2024</v>
      </c>
      <c r="I91" s="3">
        <v>2024</v>
      </c>
      <c r="J91" s="3" t="s">
        <v>111</v>
      </c>
      <c r="K91" s="3" t="s">
        <v>3534</v>
      </c>
      <c r="L91" s="3" t="s">
        <v>3535</v>
      </c>
      <c r="M91" s="3"/>
      <c r="N91" s="3" t="s">
        <v>3536</v>
      </c>
      <c r="O91" s="3" t="s">
        <v>3537</v>
      </c>
      <c r="P91" s="3" t="s">
        <v>89</v>
      </c>
      <c r="Q91" s="3" t="s">
        <v>257</v>
      </c>
      <c r="R91" s="3" t="s">
        <v>3538</v>
      </c>
      <c r="S91" s="3" t="s">
        <v>3539</v>
      </c>
      <c r="T91" s="3" t="s">
        <v>91</v>
      </c>
      <c r="U91" s="3" t="s">
        <v>3338</v>
      </c>
      <c r="V91" s="3" t="s">
        <v>121</v>
      </c>
      <c r="W91" s="3">
        <v>4</v>
      </c>
      <c r="X91" s="3" t="s">
        <v>13320</v>
      </c>
      <c r="Y91" s="3" t="s">
        <v>13321</v>
      </c>
      <c r="Z91" s="3" t="s">
        <v>13322</v>
      </c>
      <c r="AA91" s="3"/>
      <c r="AB91" s="3" t="s">
        <v>85</v>
      </c>
      <c r="AC91" s="3" t="s">
        <v>94</v>
      </c>
      <c r="AD91" s="3" t="s">
        <v>103</v>
      </c>
      <c r="AE91" s="3" t="s">
        <v>122</v>
      </c>
      <c r="AF91" s="3"/>
      <c r="AG91" s="3" t="s">
        <v>97</v>
      </c>
      <c r="AH91" s="3">
        <v>205457</v>
      </c>
      <c r="AI91" s="3">
        <v>32873</v>
      </c>
      <c r="AJ91" s="3" t="s">
        <v>123</v>
      </c>
      <c r="AK91" s="3" t="s">
        <v>106</v>
      </c>
      <c r="AL91" s="3" t="s">
        <v>100</v>
      </c>
      <c r="AM91" s="3">
        <v>1500</v>
      </c>
      <c r="AN91" s="3" t="s">
        <v>101</v>
      </c>
      <c r="AO91" s="3" t="s">
        <v>110</v>
      </c>
      <c r="AP91" s="3" t="s">
        <v>13323</v>
      </c>
      <c r="AQ91" s="3" t="s">
        <v>13324</v>
      </c>
      <c r="AR91" s="3">
        <v>8550</v>
      </c>
      <c r="AS91" s="3">
        <v>2400</v>
      </c>
      <c r="AT91" s="3">
        <v>0</v>
      </c>
      <c r="AU91" s="3">
        <v>0</v>
      </c>
      <c r="AV91" s="3">
        <v>0</v>
      </c>
      <c r="AW91" s="3">
        <v>0</v>
      </c>
      <c r="AX91" s="3">
        <v>0</v>
      </c>
      <c r="AY91" s="3">
        <v>0</v>
      </c>
      <c r="AZ91" s="3">
        <v>0</v>
      </c>
      <c r="BA91" s="3" t="s">
        <v>158</v>
      </c>
      <c r="BB91" s="3">
        <v>2400</v>
      </c>
    </row>
    <row r="92" spans="1:54" ht="32.5" hidden="1" customHeight="1" x14ac:dyDescent="0.2">
      <c r="A92" s="3" t="s">
        <v>13325</v>
      </c>
      <c r="B92" s="3" t="s">
        <v>143</v>
      </c>
      <c r="C92" s="3" t="s">
        <v>85</v>
      </c>
      <c r="D92" s="3" t="s">
        <v>86</v>
      </c>
      <c r="E92" s="3" t="s">
        <v>13326</v>
      </c>
      <c r="F92" s="3"/>
      <c r="G92" s="3" t="s">
        <v>87</v>
      </c>
      <c r="H92" s="3">
        <v>2024</v>
      </c>
      <c r="I92" s="3">
        <v>2024</v>
      </c>
      <c r="J92" s="3" t="s">
        <v>88</v>
      </c>
      <c r="K92" s="3" t="s">
        <v>3753</v>
      </c>
      <c r="L92" s="3" t="s">
        <v>3754</v>
      </c>
      <c r="M92" s="3"/>
      <c r="N92" s="3" t="s">
        <v>3755</v>
      </c>
      <c r="O92" s="3" t="s">
        <v>3756</v>
      </c>
      <c r="P92" s="3" t="s">
        <v>89</v>
      </c>
      <c r="Q92" s="3" t="s">
        <v>257</v>
      </c>
      <c r="R92" s="3" t="s">
        <v>3757</v>
      </c>
      <c r="S92" s="3" t="s">
        <v>3689</v>
      </c>
      <c r="T92" s="3" t="s">
        <v>91</v>
      </c>
      <c r="U92" s="3" t="s">
        <v>201</v>
      </c>
      <c r="V92" s="3" t="s">
        <v>121</v>
      </c>
      <c r="W92" s="3">
        <v>1</v>
      </c>
      <c r="X92" s="3" t="s">
        <v>124</v>
      </c>
      <c r="Y92" s="3" t="s">
        <v>13327</v>
      </c>
      <c r="Z92" s="3" t="s">
        <v>13328</v>
      </c>
      <c r="AA92" s="3"/>
      <c r="AB92" s="3" t="s">
        <v>85</v>
      </c>
      <c r="AC92" s="3" t="s">
        <v>94</v>
      </c>
      <c r="AD92" s="3" t="s">
        <v>103</v>
      </c>
      <c r="AE92" s="3" t="s">
        <v>124</v>
      </c>
      <c r="AF92" s="3"/>
      <c r="AG92" s="3" t="s">
        <v>97</v>
      </c>
      <c r="AH92" s="3">
        <v>1751</v>
      </c>
      <c r="AI92" s="3">
        <v>293</v>
      </c>
      <c r="AJ92" s="3" t="s">
        <v>98</v>
      </c>
      <c r="AK92" s="3" t="s">
        <v>109</v>
      </c>
      <c r="AL92" s="3" t="s">
        <v>100</v>
      </c>
      <c r="AM92" s="3">
        <v>1000</v>
      </c>
      <c r="AN92" s="3" t="s">
        <v>101</v>
      </c>
      <c r="AO92" s="3" t="s">
        <v>110</v>
      </c>
      <c r="AP92" s="3" t="s">
        <v>2320</v>
      </c>
      <c r="AQ92" s="3" t="s">
        <v>13329</v>
      </c>
      <c r="AR92" s="3">
        <v>2100</v>
      </c>
      <c r="AS92" s="3">
        <v>1200</v>
      </c>
      <c r="AT92" s="3">
        <v>0</v>
      </c>
      <c r="AU92" s="3">
        <v>0</v>
      </c>
      <c r="AV92" s="3">
        <v>0</v>
      </c>
      <c r="AW92" s="3">
        <v>0</v>
      </c>
      <c r="AX92" s="3">
        <v>0</v>
      </c>
      <c r="AY92" s="3">
        <v>0</v>
      </c>
      <c r="AZ92" s="3">
        <v>0</v>
      </c>
      <c r="BA92" s="3" t="s">
        <v>158</v>
      </c>
      <c r="BB92" s="3">
        <v>1200</v>
      </c>
    </row>
    <row r="93" spans="1:54" ht="32.5" hidden="1" customHeight="1" x14ac:dyDescent="0.2">
      <c r="A93" s="3" t="s">
        <v>13330</v>
      </c>
      <c r="B93" s="3" t="s">
        <v>143</v>
      </c>
      <c r="C93" s="3" t="s">
        <v>85</v>
      </c>
      <c r="D93" s="3" t="s">
        <v>86</v>
      </c>
      <c r="E93" s="3" t="s">
        <v>13326</v>
      </c>
      <c r="F93" s="3"/>
      <c r="G93" s="3" t="s">
        <v>87</v>
      </c>
      <c r="H93" s="3">
        <v>2024</v>
      </c>
      <c r="I93" s="3">
        <v>2024</v>
      </c>
      <c r="J93" s="3" t="s">
        <v>88</v>
      </c>
      <c r="K93" s="3" t="s">
        <v>3753</v>
      </c>
      <c r="L93" s="3" t="s">
        <v>3754</v>
      </c>
      <c r="M93" s="3"/>
      <c r="N93" s="3" t="s">
        <v>3755</v>
      </c>
      <c r="O93" s="3" t="s">
        <v>3756</v>
      </c>
      <c r="P93" s="3" t="s">
        <v>89</v>
      </c>
      <c r="Q93" s="3" t="s">
        <v>257</v>
      </c>
      <c r="R93" s="3" t="s">
        <v>3757</v>
      </c>
      <c r="S93" s="3" t="s">
        <v>3689</v>
      </c>
      <c r="T93" s="3" t="s">
        <v>91</v>
      </c>
      <c r="U93" s="3" t="s">
        <v>201</v>
      </c>
      <c r="V93" s="3" t="s">
        <v>121</v>
      </c>
      <c r="W93" s="3">
        <v>2</v>
      </c>
      <c r="X93" s="3" t="s">
        <v>2317</v>
      </c>
      <c r="Y93" s="3" t="s">
        <v>13331</v>
      </c>
      <c r="Z93" s="3" t="s">
        <v>13332</v>
      </c>
      <c r="AA93" s="3"/>
      <c r="AB93" s="3" t="s">
        <v>85</v>
      </c>
      <c r="AC93" s="3" t="s">
        <v>94</v>
      </c>
      <c r="AD93" s="3" t="s">
        <v>103</v>
      </c>
      <c r="AE93" s="3" t="s">
        <v>122</v>
      </c>
      <c r="AF93" s="3"/>
      <c r="AG93" s="3" t="s">
        <v>97</v>
      </c>
      <c r="AH93" s="3">
        <v>1751</v>
      </c>
      <c r="AI93" s="3">
        <v>293</v>
      </c>
      <c r="AJ93" s="3" t="s">
        <v>123</v>
      </c>
      <c r="AK93" s="3" t="s">
        <v>109</v>
      </c>
      <c r="AL93" s="3" t="s">
        <v>100</v>
      </c>
      <c r="AM93" s="3">
        <v>50</v>
      </c>
      <c r="AN93" s="3" t="s">
        <v>101</v>
      </c>
      <c r="AO93" s="3" t="s">
        <v>110</v>
      </c>
      <c r="AP93" s="3" t="s">
        <v>13333</v>
      </c>
      <c r="AQ93" s="3" t="s">
        <v>13334</v>
      </c>
      <c r="AR93" s="3">
        <v>2900</v>
      </c>
      <c r="AS93" s="3">
        <v>1500</v>
      </c>
      <c r="AT93" s="3">
        <v>0</v>
      </c>
      <c r="AU93" s="3">
        <v>0</v>
      </c>
      <c r="AV93" s="3">
        <v>0</v>
      </c>
      <c r="AW93" s="3">
        <v>0</v>
      </c>
      <c r="AX93" s="3">
        <v>0</v>
      </c>
      <c r="AY93" s="3">
        <v>0</v>
      </c>
      <c r="AZ93" s="3">
        <v>0</v>
      </c>
      <c r="BA93" s="3" t="s">
        <v>158</v>
      </c>
      <c r="BB93" s="3">
        <v>1500</v>
      </c>
    </row>
    <row r="94" spans="1:54" ht="32.5" hidden="1" customHeight="1" x14ac:dyDescent="0.2">
      <c r="A94" s="3" t="s">
        <v>13335</v>
      </c>
      <c r="B94" s="3" t="s">
        <v>143</v>
      </c>
      <c r="C94" s="3" t="s">
        <v>85</v>
      </c>
      <c r="D94" s="3" t="s">
        <v>86</v>
      </c>
      <c r="E94" s="3" t="s">
        <v>13326</v>
      </c>
      <c r="F94" s="3"/>
      <c r="G94" s="3" t="s">
        <v>87</v>
      </c>
      <c r="H94" s="3">
        <v>2024</v>
      </c>
      <c r="I94" s="3">
        <v>2024</v>
      </c>
      <c r="J94" s="3" t="s">
        <v>111</v>
      </c>
      <c r="K94" s="3" t="s">
        <v>3753</v>
      </c>
      <c r="L94" s="3" t="s">
        <v>3754</v>
      </c>
      <c r="M94" s="3"/>
      <c r="N94" s="3" t="s">
        <v>3755</v>
      </c>
      <c r="O94" s="3" t="s">
        <v>3756</v>
      </c>
      <c r="P94" s="3" t="s">
        <v>89</v>
      </c>
      <c r="Q94" s="3" t="s">
        <v>257</v>
      </c>
      <c r="R94" s="3" t="s">
        <v>3757</v>
      </c>
      <c r="S94" s="3" t="s">
        <v>3689</v>
      </c>
      <c r="T94" s="3" t="s">
        <v>91</v>
      </c>
      <c r="U94" s="3" t="s">
        <v>201</v>
      </c>
      <c r="V94" s="3" t="s">
        <v>121</v>
      </c>
      <c r="W94" s="3">
        <v>3</v>
      </c>
      <c r="X94" s="3" t="s">
        <v>315</v>
      </c>
      <c r="Y94" s="3" t="s">
        <v>13336</v>
      </c>
      <c r="Z94" s="3" t="s">
        <v>13337</v>
      </c>
      <c r="AA94" s="3"/>
      <c r="AB94" s="3" t="s">
        <v>85</v>
      </c>
      <c r="AC94" s="3" t="s">
        <v>94</v>
      </c>
      <c r="AD94" s="3" t="s">
        <v>103</v>
      </c>
      <c r="AE94" s="3" t="s">
        <v>104</v>
      </c>
      <c r="AF94" s="3"/>
      <c r="AG94" s="3" t="s">
        <v>97</v>
      </c>
      <c r="AH94" s="3">
        <v>1751</v>
      </c>
      <c r="AI94" s="3">
        <v>293</v>
      </c>
      <c r="AJ94" s="3" t="s">
        <v>123</v>
      </c>
      <c r="AK94" s="3" t="s">
        <v>106</v>
      </c>
      <c r="AL94" s="3" t="s">
        <v>100</v>
      </c>
      <c r="AM94" s="3">
        <v>400</v>
      </c>
      <c r="AN94" s="3" t="s">
        <v>138</v>
      </c>
      <c r="AO94" s="3" t="s">
        <v>110</v>
      </c>
      <c r="AP94" s="3" t="s">
        <v>13338</v>
      </c>
      <c r="AQ94" s="3" t="s">
        <v>13339</v>
      </c>
      <c r="AR94" s="3">
        <v>5900</v>
      </c>
      <c r="AS94" s="3">
        <v>2800</v>
      </c>
      <c r="AT94" s="3">
        <v>0</v>
      </c>
      <c r="AU94" s="3">
        <v>0</v>
      </c>
      <c r="AV94" s="3">
        <v>0</v>
      </c>
      <c r="AW94" s="3">
        <v>0</v>
      </c>
      <c r="AX94" s="3">
        <v>0</v>
      </c>
      <c r="AY94" s="3">
        <v>0</v>
      </c>
      <c r="AZ94" s="3">
        <v>0</v>
      </c>
      <c r="BA94" s="3" t="s">
        <v>158</v>
      </c>
      <c r="BB94" s="3">
        <v>2800</v>
      </c>
    </row>
    <row r="95" spans="1:54" ht="32.5" hidden="1" customHeight="1" x14ac:dyDescent="0.2">
      <c r="A95" s="3" t="s">
        <v>13340</v>
      </c>
      <c r="B95" s="3" t="s">
        <v>143</v>
      </c>
      <c r="C95" s="3" t="s">
        <v>85</v>
      </c>
      <c r="D95" s="3" t="s">
        <v>86</v>
      </c>
      <c r="E95" s="3" t="s">
        <v>13326</v>
      </c>
      <c r="F95" s="3"/>
      <c r="G95" s="3" t="s">
        <v>87</v>
      </c>
      <c r="H95" s="3">
        <v>2024</v>
      </c>
      <c r="I95" s="3">
        <v>2024</v>
      </c>
      <c r="J95" s="3" t="s">
        <v>88</v>
      </c>
      <c r="K95" s="3" t="s">
        <v>3753</v>
      </c>
      <c r="L95" s="3" t="s">
        <v>3754</v>
      </c>
      <c r="M95" s="3"/>
      <c r="N95" s="3" t="s">
        <v>3755</v>
      </c>
      <c r="O95" s="3" t="s">
        <v>3756</v>
      </c>
      <c r="P95" s="3" t="s">
        <v>89</v>
      </c>
      <c r="Q95" s="3" t="s">
        <v>257</v>
      </c>
      <c r="R95" s="3" t="s">
        <v>3757</v>
      </c>
      <c r="S95" s="3" t="s">
        <v>3689</v>
      </c>
      <c r="T95" s="3" t="s">
        <v>91</v>
      </c>
      <c r="U95" s="3" t="s">
        <v>201</v>
      </c>
      <c r="V95" s="3" t="s">
        <v>121</v>
      </c>
      <c r="W95" s="3">
        <v>4</v>
      </c>
      <c r="X95" s="3" t="s">
        <v>13341</v>
      </c>
      <c r="Y95" s="3" t="s">
        <v>13342</v>
      </c>
      <c r="Z95" s="3" t="s">
        <v>13343</v>
      </c>
      <c r="AA95" s="3"/>
      <c r="AB95" s="3" t="s">
        <v>85</v>
      </c>
      <c r="AC95" s="3" t="s">
        <v>94</v>
      </c>
      <c r="AD95" s="3" t="s">
        <v>95</v>
      </c>
      <c r="AE95" s="3" t="s">
        <v>96</v>
      </c>
      <c r="AF95" s="3"/>
      <c r="AG95" s="3" t="s">
        <v>97</v>
      </c>
      <c r="AH95" s="3">
        <v>1751</v>
      </c>
      <c r="AI95" s="3">
        <v>293</v>
      </c>
      <c r="AJ95" s="3" t="s">
        <v>98</v>
      </c>
      <c r="AK95" s="3" t="s">
        <v>109</v>
      </c>
      <c r="AL95" s="3" t="s">
        <v>100</v>
      </c>
      <c r="AM95" s="3">
        <v>250</v>
      </c>
      <c r="AN95" s="3" t="s">
        <v>138</v>
      </c>
      <c r="AO95" s="3" t="s">
        <v>110</v>
      </c>
      <c r="AP95" s="3" t="s">
        <v>13344</v>
      </c>
      <c r="AQ95" s="3" t="s">
        <v>13345</v>
      </c>
      <c r="AR95" s="3">
        <v>5720</v>
      </c>
      <c r="AS95" s="3">
        <v>2500</v>
      </c>
      <c r="AT95" s="3">
        <v>0</v>
      </c>
      <c r="AU95" s="3">
        <v>0</v>
      </c>
      <c r="AV95" s="3">
        <v>0</v>
      </c>
      <c r="AW95" s="3">
        <v>0</v>
      </c>
      <c r="AX95" s="3">
        <v>0</v>
      </c>
      <c r="AY95" s="3">
        <v>0</v>
      </c>
      <c r="AZ95" s="3">
        <v>0</v>
      </c>
      <c r="BA95" s="3" t="s">
        <v>158</v>
      </c>
      <c r="BB95" s="3">
        <v>2500</v>
      </c>
    </row>
    <row r="96" spans="1:54" ht="32.5" hidden="1" customHeight="1" x14ac:dyDescent="0.2">
      <c r="A96" s="3" t="s">
        <v>13346</v>
      </c>
      <c r="B96" s="3" t="s">
        <v>143</v>
      </c>
      <c r="C96" s="3" t="s">
        <v>85</v>
      </c>
      <c r="D96" s="3" t="s">
        <v>86</v>
      </c>
      <c r="E96" s="3" t="s">
        <v>13347</v>
      </c>
      <c r="F96" s="3"/>
      <c r="G96" s="3" t="s">
        <v>87</v>
      </c>
      <c r="H96" s="3">
        <v>2024</v>
      </c>
      <c r="I96" s="3">
        <v>2024</v>
      </c>
      <c r="J96" s="3" t="s">
        <v>111</v>
      </c>
      <c r="K96" s="3" t="s">
        <v>3737</v>
      </c>
      <c r="L96" s="3" t="s">
        <v>3738</v>
      </c>
      <c r="M96" s="3" t="s">
        <v>3739</v>
      </c>
      <c r="N96" s="3" t="s">
        <v>3740</v>
      </c>
      <c r="O96" s="3" t="s">
        <v>3741</v>
      </c>
      <c r="P96" s="3" t="s">
        <v>89</v>
      </c>
      <c r="Q96" s="3" t="s">
        <v>90</v>
      </c>
      <c r="R96" s="3" t="s">
        <v>3742</v>
      </c>
      <c r="S96" s="3" t="s">
        <v>3743</v>
      </c>
      <c r="T96" s="3" t="s">
        <v>135</v>
      </c>
      <c r="U96" s="3" t="s">
        <v>224</v>
      </c>
      <c r="V96" s="3" t="s">
        <v>121</v>
      </c>
      <c r="W96" s="3">
        <v>1</v>
      </c>
      <c r="X96" s="3" t="s">
        <v>13348</v>
      </c>
      <c r="Y96" s="3" t="s">
        <v>13349</v>
      </c>
      <c r="Z96" s="3" t="s">
        <v>13350</v>
      </c>
      <c r="AA96" s="3"/>
      <c r="AB96" s="3" t="s">
        <v>85</v>
      </c>
      <c r="AC96" s="3" t="s">
        <v>94</v>
      </c>
      <c r="AD96" s="3" t="s">
        <v>103</v>
      </c>
      <c r="AE96" s="3" t="s">
        <v>104</v>
      </c>
      <c r="AF96" s="3"/>
      <c r="AG96" s="3" t="s">
        <v>97</v>
      </c>
      <c r="AH96" s="3">
        <v>119</v>
      </c>
      <c r="AI96" s="3">
        <v>27</v>
      </c>
      <c r="AJ96" s="3" t="s">
        <v>105</v>
      </c>
      <c r="AK96" s="3" t="s">
        <v>106</v>
      </c>
      <c r="AL96" s="3" t="s">
        <v>100</v>
      </c>
      <c r="AM96" s="3">
        <v>300</v>
      </c>
      <c r="AN96" s="3" t="s">
        <v>101</v>
      </c>
      <c r="AO96" s="3" t="s">
        <v>110</v>
      </c>
      <c r="AP96" s="3" t="s">
        <v>13351</v>
      </c>
      <c r="AQ96" s="3" t="s">
        <v>13352</v>
      </c>
      <c r="AR96" s="3">
        <v>4300</v>
      </c>
      <c r="AS96" s="3">
        <v>2000</v>
      </c>
      <c r="AT96" s="3">
        <v>0</v>
      </c>
      <c r="AU96" s="3">
        <v>0</v>
      </c>
      <c r="AV96" s="3">
        <v>0</v>
      </c>
      <c r="AW96" s="3">
        <v>0</v>
      </c>
      <c r="AX96" s="3">
        <v>0</v>
      </c>
      <c r="AY96" s="3">
        <v>0</v>
      </c>
      <c r="AZ96" s="3">
        <v>0</v>
      </c>
      <c r="BA96" s="3" t="s">
        <v>158</v>
      </c>
      <c r="BB96" s="3">
        <v>2000</v>
      </c>
    </row>
    <row r="97" spans="1:54" ht="32.5" hidden="1" customHeight="1" x14ac:dyDescent="0.2">
      <c r="A97" s="3" t="s">
        <v>13353</v>
      </c>
      <c r="B97" s="3" t="s">
        <v>143</v>
      </c>
      <c r="C97" s="3" t="s">
        <v>85</v>
      </c>
      <c r="D97" s="3" t="s">
        <v>86</v>
      </c>
      <c r="E97" s="3" t="s">
        <v>13347</v>
      </c>
      <c r="F97" s="3"/>
      <c r="G97" s="3" t="s">
        <v>87</v>
      </c>
      <c r="H97" s="3">
        <v>2024</v>
      </c>
      <c r="I97" s="3">
        <v>2024</v>
      </c>
      <c r="J97" s="3" t="s">
        <v>111</v>
      </c>
      <c r="K97" s="3" t="s">
        <v>3737</v>
      </c>
      <c r="L97" s="3" t="s">
        <v>3738</v>
      </c>
      <c r="M97" s="3" t="s">
        <v>3739</v>
      </c>
      <c r="N97" s="3" t="s">
        <v>3740</v>
      </c>
      <c r="O97" s="3" t="s">
        <v>3741</v>
      </c>
      <c r="P97" s="3" t="s">
        <v>89</v>
      </c>
      <c r="Q97" s="3" t="s">
        <v>90</v>
      </c>
      <c r="R97" s="3" t="s">
        <v>3742</v>
      </c>
      <c r="S97" s="3" t="s">
        <v>3743</v>
      </c>
      <c r="T97" s="3" t="s">
        <v>135</v>
      </c>
      <c r="U97" s="3" t="s">
        <v>224</v>
      </c>
      <c r="V97" s="3" t="s">
        <v>121</v>
      </c>
      <c r="W97" s="3">
        <v>2</v>
      </c>
      <c r="X97" s="3" t="s">
        <v>13354</v>
      </c>
      <c r="Y97" s="3" t="s">
        <v>13355</v>
      </c>
      <c r="Z97" s="3" t="s">
        <v>13356</v>
      </c>
      <c r="AA97" s="3"/>
      <c r="AB97" s="3" t="s">
        <v>85</v>
      </c>
      <c r="AC97" s="3" t="s">
        <v>94</v>
      </c>
      <c r="AD97" s="3" t="s">
        <v>103</v>
      </c>
      <c r="AE97" s="3" t="s">
        <v>124</v>
      </c>
      <c r="AF97" s="3"/>
      <c r="AG97" s="3" t="s">
        <v>97</v>
      </c>
      <c r="AH97" s="3">
        <v>119</v>
      </c>
      <c r="AI97" s="3">
        <v>27</v>
      </c>
      <c r="AJ97" s="3" t="s">
        <v>123</v>
      </c>
      <c r="AK97" s="3" t="s">
        <v>109</v>
      </c>
      <c r="AL97" s="3" t="s">
        <v>325</v>
      </c>
      <c r="AM97" s="3">
        <v>14</v>
      </c>
      <c r="AN97" s="3" t="s">
        <v>101</v>
      </c>
      <c r="AO97" s="3" t="s">
        <v>110</v>
      </c>
      <c r="AP97" s="3" t="s">
        <v>13357</v>
      </c>
      <c r="AQ97" s="3" t="s">
        <v>13358</v>
      </c>
      <c r="AR97" s="3">
        <v>3500</v>
      </c>
      <c r="AS97" s="3">
        <v>2000</v>
      </c>
      <c r="AT97" s="3">
        <v>0</v>
      </c>
      <c r="AU97" s="3">
        <v>0</v>
      </c>
      <c r="AV97" s="3">
        <v>0</v>
      </c>
      <c r="AW97" s="3">
        <v>0</v>
      </c>
      <c r="AX97" s="3">
        <v>0</v>
      </c>
      <c r="AY97" s="3">
        <v>0</v>
      </c>
      <c r="AZ97" s="3">
        <v>0</v>
      </c>
      <c r="BA97" s="3" t="s">
        <v>158</v>
      </c>
      <c r="BB97" s="3">
        <v>2000</v>
      </c>
    </row>
    <row r="98" spans="1:54" ht="32.5" hidden="1" customHeight="1" x14ac:dyDescent="0.2">
      <c r="A98" s="3" t="s">
        <v>13359</v>
      </c>
      <c r="B98" s="3" t="s">
        <v>143</v>
      </c>
      <c r="C98" s="3" t="s">
        <v>85</v>
      </c>
      <c r="D98" s="3" t="s">
        <v>86</v>
      </c>
      <c r="E98" s="3" t="s">
        <v>13347</v>
      </c>
      <c r="F98" s="3"/>
      <c r="G98" s="3" t="s">
        <v>87</v>
      </c>
      <c r="H98" s="3">
        <v>2024</v>
      </c>
      <c r="I98" s="3">
        <v>2024</v>
      </c>
      <c r="J98" s="3" t="s">
        <v>88</v>
      </c>
      <c r="K98" s="3" t="s">
        <v>3737</v>
      </c>
      <c r="L98" s="3" t="s">
        <v>3738</v>
      </c>
      <c r="M98" s="3" t="s">
        <v>3739</v>
      </c>
      <c r="N98" s="3" t="s">
        <v>3740</v>
      </c>
      <c r="O98" s="3" t="s">
        <v>3741</v>
      </c>
      <c r="P98" s="3" t="s">
        <v>89</v>
      </c>
      <c r="Q98" s="3" t="s">
        <v>90</v>
      </c>
      <c r="R98" s="3" t="s">
        <v>3742</v>
      </c>
      <c r="S98" s="3" t="s">
        <v>3743</v>
      </c>
      <c r="T98" s="3" t="s">
        <v>135</v>
      </c>
      <c r="U98" s="3" t="s">
        <v>224</v>
      </c>
      <c r="V98" s="3" t="s">
        <v>121</v>
      </c>
      <c r="W98" s="3">
        <v>3</v>
      </c>
      <c r="X98" s="3" t="s">
        <v>13360</v>
      </c>
      <c r="Y98" s="3" t="s">
        <v>13361</v>
      </c>
      <c r="Z98" s="3" t="s">
        <v>13362</v>
      </c>
      <c r="AA98" s="3"/>
      <c r="AB98" s="3" t="s">
        <v>85</v>
      </c>
      <c r="AC98" s="3" t="s">
        <v>94</v>
      </c>
      <c r="AD98" s="3" t="s">
        <v>103</v>
      </c>
      <c r="AE98" s="3" t="s">
        <v>104</v>
      </c>
      <c r="AF98" s="3"/>
      <c r="AG98" s="3" t="s">
        <v>97</v>
      </c>
      <c r="AH98" s="3">
        <v>119</v>
      </c>
      <c r="AI98" s="3">
        <v>27</v>
      </c>
      <c r="AJ98" s="3" t="s">
        <v>105</v>
      </c>
      <c r="AK98" s="3" t="s">
        <v>106</v>
      </c>
      <c r="AL98" s="3" t="s">
        <v>100</v>
      </c>
      <c r="AM98" s="3">
        <v>2000</v>
      </c>
      <c r="AN98" s="3" t="s">
        <v>101</v>
      </c>
      <c r="AO98" s="3" t="s">
        <v>110</v>
      </c>
      <c r="AP98" s="3" t="s">
        <v>13363</v>
      </c>
      <c r="AQ98" s="3" t="s">
        <v>13364</v>
      </c>
      <c r="AR98" s="3">
        <v>6700</v>
      </c>
      <c r="AS98" s="3">
        <v>3000</v>
      </c>
      <c r="AT98" s="3">
        <v>0</v>
      </c>
      <c r="AU98" s="3">
        <v>0</v>
      </c>
      <c r="AV98" s="3">
        <v>0</v>
      </c>
      <c r="AW98" s="3">
        <v>0</v>
      </c>
      <c r="AX98" s="3">
        <v>0</v>
      </c>
      <c r="AY98" s="3">
        <v>0</v>
      </c>
      <c r="AZ98" s="3">
        <v>0</v>
      </c>
      <c r="BA98" s="3" t="s">
        <v>158</v>
      </c>
      <c r="BB98" s="3">
        <v>3000</v>
      </c>
    </row>
    <row r="99" spans="1:54" ht="32.5" hidden="1" customHeight="1" x14ac:dyDescent="0.2">
      <c r="A99" s="3" t="s">
        <v>13365</v>
      </c>
      <c r="B99" s="3" t="s">
        <v>143</v>
      </c>
      <c r="C99" s="3" t="s">
        <v>85</v>
      </c>
      <c r="D99" s="3" t="s">
        <v>86</v>
      </c>
      <c r="E99" s="3" t="s">
        <v>13366</v>
      </c>
      <c r="F99" s="3"/>
      <c r="G99" s="3" t="s">
        <v>87</v>
      </c>
      <c r="H99" s="3">
        <v>2024</v>
      </c>
      <c r="I99" s="3">
        <v>2024</v>
      </c>
      <c r="J99" s="3" t="s">
        <v>88</v>
      </c>
      <c r="K99" s="3" t="s">
        <v>3880</v>
      </c>
      <c r="L99" s="3" t="s">
        <v>3881</v>
      </c>
      <c r="M99" s="3" t="s">
        <v>3882</v>
      </c>
      <c r="N99" s="3" t="s">
        <v>3883</v>
      </c>
      <c r="O99" s="3" t="s">
        <v>3884</v>
      </c>
      <c r="P99" s="3" t="s">
        <v>89</v>
      </c>
      <c r="Q99" s="3" t="s">
        <v>90</v>
      </c>
      <c r="R99" s="3" t="s">
        <v>3885</v>
      </c>
      <c r="S99" s="3" t="s">
        <v>3886</v>
      </c>
      <c r="T99" s="3" t="s">
        <v>135</v>
      </c>
      <c r="U99" s="3" t="s">
        <v>260</v>
      </c>
      <c r="V99" s="3" t="s">
        <v>121</v>
      </c>
      <c r="W99" s="3">
        <v>1</v>
      </c>
      <c r="X99" s="3" t="s">
        <v>13367</v>
      </c>
      <c r="Y99" s="3" t="s">
        <v>13368</v>
      </c>
      <c r="Z99" s="3" t="s">
        <v>13369</v>
      </c>
      <c r="AA99" s="3"/>
      <c r="AB99" s="3" t="s">
        <v>85</v>
      </c>
      <c r="AC99" s="3" t="s">
        <v>94</v>
      </c>
      <c r="AD99" s="3" t="s">
        <v>95</v>
      </c>
      <c r="AE99" s="3" t="s">
        <v>96</v>
      </c>
      <c r="AF99" s="3"/>
      <c r="AG99" s="3" t="s">
        <v>97</v>
      </c>
      <c r="AH99" s="3">
        <v>93</v>
      </c>
      <c r="AI99" s="3">
        <v>19</v>
      </c>
      <c r="AJ99" s="3" t="s">
        <v>105</v>
      </c>
      <c r="AK99" s="3" t="s">
        <v>109</v>
      </c>
      <c r="AL99" s="3" t="s">
        <v>100</v>
      </c>
      <c r="AM99" s="3">
        <v>12</v>
      </c>
      <c r="AN99" s="3" t="s">
        <v>138</v>
      </c>
      <c r="AO99" s="3" t="s">
        <v>110</v>
      </c>
      <c r="AP99" s="3" t="s">
        <v>13370</v>
      </c>
      <c r="AQ99" s="3" t="s">
        <v>13371</v>
      </c>
      <c r="AR99" s="3">
        <v>5000</v>
      </c>
      <c r="AS99" s="3">
        <v>3000</v>
      </c>
      <c r="AT99" s="3">
        <v>0</v>
      </c>
      <c r="AU99" s="3">
        <v>0</v>
      </c>
      <c r="AV99" s="3">
        <v>0</v>
      </c>
      <c r="AW99" s="3">
        <v>0</v>
      </c>
      <c r="AX99" s="3">
        <v>0</v>
      </c>
      <c r="AY99" s="3">
        <v>0</v>
      </c>
      <c r="AZ99" s="3">
        <v>0</v>
      </c>
      <c r="BA99" s="3" t="s">
        <v>158</v>
      </c>
      <c r="BB99" s="3">
        <v>3000</v>
      </c>
    </row>
    <row r="100" spans="1:54" ht="32.5" hidden="1" customHeight="1" x14ac:dyDescent="0.2">
      <c r="A100" s="3" t="s">
        <v>13372</v>
      </c>
      <c r="B100" s="3" t="s">
        <v>143</v>
      </c>
      <c r="C100" s="3" t="s">
        <v>85</v>
      </c>
      <c r="D100" s="3" t="s">
        <v>86</v>
      </c>
      <c r="E100" s="3" t="s">
        <v>13366</v>
      </c>
      <c r="F100" s="3"/>
      <c r="G100" s="3" t="s">
        <v>87</v>
      </c>
      <c r="H100" s="3">
        <v>2024</v>
      </c>
      <c r="I100" s="3">
        <v>2024</v>
      </c>
      <c r="J100" s="3" t="s">
        <v>88</v>
      </c>
      <c r="K100" s="3" t="s">
        <v>3880</v>
      </c>
      <c r="L100" s="3" t="s">
        <v>3881</v>
      </c>
      <c r="M100" s="3" t="s">
        <v>3882</v>
      </c>
      <c r="N100" s="3" t="s">
        <v>3883</v>
      </c>
      <c r="O100" s="3" t="s">
        <v>3884</v>
      </c>
      <c r="P100" s="3" t="s">
        <v>89</v>
      </c>
      <c r="Q100" s="3" t="s">
        <v>90</v>
      </c>
      <c r="R100" s="3" t="s">
        <v>3885</v>
      </c>
      <c r="S100" s="3" t="s">
        <v>3886</v>
      </c>
      <c r="T100" s="3" t="s">
        <v>135</v>
      </c>
      <c r="U100" s="3" t="s">
        <v>260</v>
      </c>
      <c r="V100" s="3" t="s">
        <v>121</v>
      </c>
      <c r="W100" s="3">
        <v>2</v>
      </c>
      <c r="X100" s="3" t="s">
        <v>13373</v>
      </c>
      <c r="Y100" s="3" t="s">
        <v>13374</v>
      </c>
      <c r="Z100" s="3" t="s">
        <v>13375</v>
      </c>
      <c r="AA100" s="3"/>
      <c r="AB100" s="3" t="s">
        <v>85</v>
      </c>
      <c r="AC100" s="3" t="s">
        <v>94</v>
      </c>
      <c r="AD100" s="3" t="s">
        <v>103</v>
      </c>
      <c r="AE100" s="3" t="s">
        <v>104</v>
      </c>
      <c r="AF100" s="3"/>
      <c r="AG100" s="3" t="s">
        <v>97</v>
      </c>
      <c r="AH100" s="3">
        <v>93</v>
      </c>
      <c r="AI100" s="3">
        <v>19</v>
      </c>
      <c r="AJ100" s="3" t="s">
        <v>105</v>
      </c>
      <c r="AK100" s="3" t="s">
        <v>106</v>
      </c>
      <c r="AL100" s="3" t="s">
        <v>100</v>
      </c>
      <c r="AM100" s="3">
        <v>25</v>
      </c>
      <c r="AN100" s="3" t="s">
        <v>138</v>
      </c>
      <c r="AO100" s="3" t="s">
        <v>110</v>
      </c>
      <c r="AP100" s="3" t="s">
        <v>13376</v>
      </c>
      <c r="AQ100" s="3" t="s">
        <v>13377</v>
      </c>
      <c r="AR100" s="3">
        <v>5000</v>
      </c>
      <c r="AS100" s="3">
        <v>3000</v>
      </c>
      <c r="AT100" s="3">
        <v>0</v>
      </c>
      <c r="AU100" s="3">
        <v>0</v>
      </c>
      <c r="AV100" s="3">
        <v>0</v>
      </c>
      <c r="AW100" s="3">
        <v>0</v>
      </c>
      <c r="AX100" s="3">
        <v>0</v>
      </c>
      <c r="AY100" s="3">
        <v>0</v>
      </c>
      <c r="AZ100" s="3">
        <v>0</v>
      </c>
      <c r="BA100" s="3" t="s">
        <v>158</v>
      </c>
      <c r="BB100" s="3">
        <v>3000</v>
      </c>
    </row>
    <row r="101" spans="1:54" ht="32.5" hidden="1" customHeight="1" x14ac:dyDescent="0.2">
      <c r="A101" s="3" t="s">
        <v>13378</v>
      </c>
      <c r="B101" s="3" t="s">
        <v>143</v>
      </c>
      <c r="C101" s="3" t="s">
        <v>85</v>
      </c>
      <c r="D101" s="3" t="s">
        <v>86</v>
      </c>
      <c r="E101" s="3" t="s">
        <v>13379</v>
      </c>
      <c r="F101" s="3"/>
      <c r="G101" s="3" t="s">
        <v>87</v>
      </c>
      <c r="H101" s="3">
        <v>2024</v>
      </c>
      <c r="I101" s="3">
        <v>2024</v>
      </c>
      <c r="J101" s="3" t="s">
        <v>111</v>
      </c>
      <c r="K101" s="3" t="s">
        <v>3364</v>
      </c>
      <c r="L101" s="3" t="s">
        <v>3365</v>
      </c>
      <c r="M101" s="3" t="s">
        <v>3366</v>
      </c>
      <c r="N101" s="3" t="s">
        <v>3367</v>
      </c>
      <c r="O101" s="3" t="s">
        <v>3368</v>
      </c>
      <c r="P101" s="3" t="s">
        <v>89</v>
      </c>
      <c r="Q101" s="3" t="s">
        <v>90</v>
      </c>
      <c r="R101" s="3" t="s">
        <v>3369</v>
      </c>
      <c r="S101" s="3" t="s">
        <v>3370</v>
      </c>
      <c r="T101" s="3" t="s">
        <v>119</v>
      </c>
      <c r="U101" s="3" t="s">
        <v>120</v>
      </c>
      <c r="V101" s="3" t="s">
        <v>121</v>
      </c>
      <c r="W101" s="3">
        <v>1</v>
      </c>
      <c r="X101" s="3" t="s">
        <v>13380</v>
      </c>
      <c r="Y101" s="3" t="s">
        <v>13381</v>
      </c>
      <c r="Z101" s="3" t="s">
        <v>13382</v>
      </c>
      <c r="AA101" s="3"/>
      <c r="AB101" s="3" t="s">
        <v>85</v>
      </c>
      <c r="AC101" s="3" t="s">
        <v>94</v>
      </c>
      <c r="AD101" s="3" t="s">
        <v>103</v>
      </c>
      <c r="AE101" s="3" t="s">
        <v>104</v>
      </c>
      <c r="AF101" s="3"/>
      <c r="AG101" s="3" t="s">
        <v>97</v>
      </c>
      <c r="AH101" s="3">
        <v>207000</v>
      </c>
      <c r="AI101" s="3">
        <v>27000</v>
      </c>
      <c r="AJ101" s="3" t="s">
        <v>105</v>
      </c>
      <c r="AK101" s="3" t="s">
        <v>106</v>
      </c>
      <c r="AL101" s="3" t="s">
        <v>100</v>
      </c>
      <c r="AM101" s="3">
        <v>850</v>
      </c>
      <c r="AN101" s="3" t="s">
        <v>101</v>
      </c>
      <c r="AO101" s="3" t="s">
        <v>102</v>
      </c>
      <c r="AP101" s="3" t="s">
        <v>13383</v>
      </c>
      <c r="AQ101" s="3" t="s">
        <v>13384</v>
      </c>
      <c r="AR101" s="3">
        <v>15500</v>
      </c>
      <c r="AS101" s="3">
        <v>750</v>
      </c>
      <c r="AT101" s="3">
        <v>0</v>
      </c>
      <c r="AU101" s="3">
        <v>0</v>
      </c>
      <c r="AV101" s="3">
        <v>0</v>
      </c>
      <c r="AW101" s="3">
        <v>0</v>
      </c>
      <c r="AX101" s="3">
        <v>0</v>
      </c>
      <c r="AY101" s="3">
        <v>0</v>
      </c>
      <c r="AZ101" s="3">
        <v>0</v>
      </c>
      <c r="BA101" s="3" t="s">
        <v>158</v>
      </c>
      <c r="BB101" s="3">
        <v>750</v>
      </c>
    </row>
    <row r="102" spans="1:54" ht="32.5" hidden="1" customHeight="1" x14ac:dyDescent="0.2">
      <c r="A102" s="3" t="s">
        <v>13385</v>
      </c>
      <c r="B102" s="3" t="s">
        <v>143</v>
      </c>
      <c r="C102" s="3" t="s">
        <v>85</v>
      </c>
      <c r="D102" s="3" t="s">
        <v>86</v>
      </c>
      <c r="E102" s="3" t="s">
        <v>13379</v>
      </c>
      <c r="F102" s="3"/>
      <c r="G102" s="3" t="s">
        <v>87</v>
      </c>
      <c r="H102" s="3">
        <v>2024</v>
      </c>
      <c r="I102" s="3">
        <v>2024</v>
      </c>
      <c r="J102" s="3" t="s">
        <v>111</v>
      </c>
      <c r="K102" s="3" t="s">
        <v>3364</v>
      </c>
      <c r="L102" s="3" t="s">
        <v>3365</v>
      </c>
      <c r="M102" s="3" t="s">
        <v>3366</v>
      </c>
      <c r="N102" s="3" t="s">
        <v>3367</v>
      </c>
      <c r="O102" s="3" t="s">
        <v>3368</v>
      </c>
      <c r="P102" s="3" t="s">
        <v>89</v>
      </c>
      <c r="Q102" s="3" t="s">
        <v>90</v>
      </c>
      <c r="R102" s="3" t="s">
        <v>3369</v>
      </c>
      <c r="S102" s="3" t="s">
        <v>3370</v>
      </c>
      <c r="T102" s="3" t="s">
        <v>119</v>
      </c>
      <c r="U102" s="3" t="s">
        <v>120</v>
      </c>
      <c r="V102" s="3" t="s">
        <v>121</v>
      </c>
      <c r="W102" s="3">
        <v>2</v>
      </c>
      <c r="X102" s="3" t="s">
        <v>13386</v>
      </c>
      <c r="Y102" s="3" t="s">
        <v>13387</v>
      </c>
      <c r="Z102" s="3" t="s">
        <v>13388</v>
      </c>
      <c r="AA102" s="3"/>
      <c r="AB102" s="3" t="s">
        <v>85</v>
      </c>
      <c r="AC102" s="3" t="s">
        <v>94</v>
      </c>
      <c r="AD102" s="3" t="s">
        <v>95</v>
      </c>
      <c r="AE102" s="3" t="s">
        <v>96</v>
      </c>
      <c r="AF102" s="3"/>
      <c r="AG102" s="3" t="s">
        <v>97</v>
      </c>
      <c r="AH102" s="3">
        <v>207000</v>
      </c>
      <c r="AI102" s="3">
        <v>27000</v>
      </c>
      <c r="AJ102" s="3" t="s">
        <v>105</v>
      </c>
      <c r="AK102" s="3" t="s">
        <v>99</v>
      </c>
      <c r="AL102" s="3" t="s">
        <v>100</v>
      </c>
      <c r="AM102" s="3">
        <v>100</v>
      </c>
      <c r="AN102" s="3" t="s">
        <v>101</v>
      </c>
      <c r="AO102" s="3" t="s">
        <v>102</v>
      </c>
      <c r="AP102" s="3" t="s">
        <v>13389</v>
      </c>
      <c r="AQ102" s="3" t="s">
        <v>13390</v>
      </c>
      <c r="AR102" s="3">
        <v>12150</v>
      </c>
      <c r="AS102" s="3">
        <v>750</v>
      </c>
      <c r="AT102" s="3">
        <v>0</v>
      </c>
      <c r="AU102" s="3">
        <v>0</v>
      </c>
      <c r="AV102" s="3">
        <v>0</v>
      </c>
      <c r="AW102" s="3">
        <v>0</v>
      </c>
      <c r="AX102" s="3">
        <v>0</v>
      </c>
      <c r="AY102" s="3">
        <v>0</v>
      </c>
      <c r="AZ102" s="3">
        <v>0</v>
      </c>
      <c r="BA102" s="3" t="s">
        <v>158</v>
      </c>
      <c r="BB102" s="3">
        <v>750</v>
      </c>
    </row>
    <row r="103" spans="1:54" ht="32.5" hidden="1" customHeight="1" x14ac:dyDescent="0.2">
      <c r="A103" s="3" t="s">
        <v>13391</v>
      </c>
      <c r="B103" s="3" t="s">
        <v>143</v>
      </c>
      <c r="C103" s="3" t="s">
        <v>85</v>
      </c>
      <c r="D103" s="3" t="s">
        <v>86</v>
      </c>
      <c r="E103" s="3" t="s">
        <v>13392</v>
      </c>
      <c r="F103" s="3"/>
      <c r="G103" s="3" t="s">
        <v>87</v>
      </c>
      <c r="H103" s="3">
        <v>2024</v>
      </c>
      <c r="I103" s="3">
        <v>2024</v>
      </c>
      <c r="J103" s="3" t="s">
        <v>111</v>
      </c>
      <c r="K103" s="3" t="s">
        <v>3724</v>
      </c>
      <c r="L103" s="3" t="s">
        <v>3725</v>
      </c>
      <c r="M103" s="3" t="s">
        <v>3726</v>
      </c>
      <c r="N103" s="3" t="s">
        <v>3727</v>
      </c>
      <c r="O103" s="3" t="s">
        <v>3728</v>
      </c>
      <c r="P103" s="3" t="s">
        <v>89</v>
      </c>
      <c r="Q103" s="3" t="s">
        <v>90</v>
      </c>
      <c r="R103" s="3" t="s">
        <v>3729</v>
      </c>
      <c r="S103" s="3" t="s">
        <v>3730</v>
      </c>
      <c r="T103" s="3" t="s">
        <v>223</v>
      </c>
      <c r="U103" s="3" t="s">
        <v>260</v>
      </c>
      <c r="V103" s="3" t="s">
        <v>121</v>
      </c>
      <c r="W103" s="3">
        <v>1</v>
      </c>
      <c r="X103" s="3" t="s">
        <v>13393</v>
      </c>
      <c r="Y103" s="3" t="s">
        <v>13394</v>
      </c>
      <c r="Z103" s="3" t="s">
        <v>13395</v>
      </c>
      <c r="AA103" s="3"/>
      <c r="AB103" s="3" t="s">
        <v>85</v>
      </c>
      <c r="AC103" s="3" t="s">
        <v>94</v>
      </c>
      <c r="AD103" s="3" t="s">
        <v>103</v>
      </c>
      <c r="AE103" s="3" t="s">
        <v>104</v>
      </c>
      <c r="AF103" s="3"/>
      <c r="AG103" s="3" t="s">
        <v>97</v>
      </c>
      <c r="AH103" s="3">
        <v>205457</v>
      </c>
      <c r="AI103" s="3">
        <v>32873</v>
      </c>
      <c r="AJ103" s="3" t="s">
        <v>105</v>
      </c>
      <c r="AK103" s="3" t="s">
        <v>106</v>
      </c>
      <c r="AL103" s="3" t="s">
        <v>100</v>
      </c>
      <c r="AM103" s="3">
        <v>220</v>
      </c>
      <c r="AN103" s="3" t="s">
        <v>101</v>
      </c>
      <c r="AO103" s="3" t="s">
        <v>110</v>
      </c>
      <c r="AP103" s="3" t="s">
        <v>13396</v>
      </c>
      <c r="AQ103" s="3" t="s">
        <v>13397</v>
      </c>
      <c r="AR103" s="3">
        <v>10600</v>
      </c>
      <c r="AS103" s="3">
        <v>4800</v>
      </c>
      <c r="AT103" s="3">
        <v>0</v>
      </c>
      <c r="AU103" s="3">
        <v>0</v>
      </c>
      <c r="AV103" s="3">
        <v>0</v>
      </c>
      <c r="AW103" s="3">
        <v>0</v>
      </c>
      <c r="AX103" s="3">
        <v>0</v>
      </c>
      <c r="AY103" s="3">
        <v>0</v>
      </c>
      <c r="AZ103" s="3">
        <v>0</v>
      </c>
      <c r="BA103" s="3" t="s">
        <v>13398</v>
      </c>
      <c r="BB103" s="3">
        <v>5900</v>
      </c>
    </row>
    <row r="104" spans="1:54" ht="32.5" hidden="1" customHeight="1" x14ac:dyDescent="0.2">
      <c r="A104" s="3" t="s">
        <v>13399</v>
      </c>
      <c r="B104" s="3" t="s">
        <v>143</v>
      </c>
      <c r="C104" s="3" t="s">
        <v>85</v>
      </c>
      <c r="D104" s="3" t="s">
        <v>86</v>
      </c>
      <c r="E104" s="3" t="s">
        <v>13392</v>
      </c>
      <c r="F104" s="3"/>
      <c r="G104" s="3" t="s">
        <v>87</v>
      </c>
      <c r="H104" s="3">
        <v>2024</v>
      </c>
      <c r="I104" s="3">
        <v>2024</v>
      </c>
      <c r="J104" s="3" t="s">
        <v>88</v>
      </c>
      <c r="K104" s="3" t="s">
        <v>3724</v>
      </c>
      <c r="L104" s="3" t="s">
        <v>3725</v>
      </c>
      <c r="M104" s="3" t="s">
        <v>3726</v>
      </c>
      <c r="N104" s="3" t="s">
        <v>3727</v>
      </c>
      <c r="O104" s="3" t="s">
        <v>3728</v>
      </c>
      <c r="P104" s="3" t="s">
        <v>89</v>
      </c>
      <c r="Q104" s="3" t="s">
        <v>90</v>
      </c>
      <c r="R104" s="3" t="s">
        <v>3729</v>
      </c>
      <c r="S104" s="3" t="s">
        <v>3730</v>
      </c>
      <c r="T104" s="3" t="s">
        <v>223</v>
      </c>
      <c r="U104" s="3" t="s">
        <v>260</v>
      </c>
      <c r="V104" s="3" t="s">
        <v>121</v>
      </c>
      <c r="W104" s="3">
        <v>2</v>
      </c>
      <c r="X104" s="3" t="s">
        <v>13400</v>
      </c>
      <c r="Y104" s="3" t="s">
        <v>13401</v>
      </c>
      <c r="Z104" s="3" t="s">
        <v>13402</v>
      </c>
      <c r="AA104" s="3"/>
      <c r="AB104" s="3" t="s">
        <v>85</v>
      </c>
      <c r="AC104" s="3" t="s">
        <v>94</v>
      </c>
      <c r="AD104" s="3"/>
      <c r="AE104" s="3"/>
      <c r="AF104" s="3"/>
      <c r="AG104" s="3" t="s">
        <v>97</v>
      </c>
      <c r="AH104" s="3">
        <v>205457</v>
      </c>
      <c r="AI104" s="3">
        <v>32873</v>
      </c>
      <c r="AJ104" s="3" t="s">
        <v>396</v>
      </c>
      <c r="AK104" s="3" t="s">
        <v>109</v>
      </c>
      <c r="AL104" s="3" t="s">
        <v>325</v>
      </c>
      <c r="AM104" s="3">
        <v>10</v>
      </c>
      <c r="AN104" s="3" t="s">
        <v>138</v>
      </c>
      <c r="AO104" s="3" t="s">
        <v>110</v>
      </c>
      <c r="AP104" s="3" t="s">
        <v>13403</v>
      </c>
      <c r="AQ104" s="3" t="s">
        <v>13404</v>
      </c>
      <c r="AR104" s="3">
        <v>5600</v>
      </c>
      <c r="AS104" s="3">
        <v>1600</v>
      </c>
      <c r="AT104" s="3">
        <v>0</v>
      </c>
      <c r="AU104" s="3">
        <v>0</v>
      </c>
      <c r="AV104" s="3">
        <v>0</v>
      </c>
      <c r="AW104" s="3">
        <v>0</v>
      </c>
      <c r="AX104" s="3">
        <v>0</v>
      </c>
      <c r="AY104" s="3">
        <v>0</v>
      </c>
      <c r="AZ104" s="3">
        <v>0</v>
      </c>
      <c r="BA104" s="3" t="s">
        <v>158</v>
      </c>
      <c r="BB104" s="3">
        <v>1600</v>
      </c>
    </row>
    <row r="105" spans="1:54" ht="32.5" hidden="1" customHeight="1" x14ac:dyDescent="0.2">
      <c r="A105" s="3" t="s">
        <v>13405</v>
      </c>
      <c r="B105" s="3" t="s">
        <v>143</v>
      </c>
      <c r="C105" s="3" t="s">
        <v>85</v>
      </c>
      <c r="D105" s="3" t="s">
        <v>86</v>
      </c>
      <c r="E105" s="3" t="s">
        <v>13406</v>
      </c>
      <c r="F105" s="3"/>
      <c r="G105" s="3" t="s">
        <v>87</v>
      </c>
      <c r="H105" s="3">
        <v>2024</v>
      </c>
      <c r="I105" s="3">
        <v>2024</v>
      </c>
      <c r="J105" s="3" t="s">
        <v>88</v>
      </c>
      <c r="K105" s="3" t="s">
        <v>13407</v>
      </c>
      <c r="L105" s="3" t="s">
        <v>13408</v>
      </c>
      <c r="M105" s="3" t="s">
        <v>13409</v>
      </c>
      <c r="N105" s="3" t="s">
        <v>13410</v>
      </c>
      <c r="O105" s="3" t="s">
        <v>13411</v>
      </c>
      <c r="P105" s="3" t="s">
        <v>89</v>
      </c>
      <c r="Q105" s="3" t="s">
        <v>90</v>
      </c>
      <c r="R105" s="3" t="s">
        <v>13412</v>
      </c>
      <c r="S105" s="3" t="s">
        <v>13413</v>
      </c>
      <c r="T105" s="3" t="s">
        <v>4868</v>
      </c>
      <c r="U105" s="3" t="s">
        <v>260</v>
      </c>
      <c r="V105" s="3" t="s">
        <v>121</v>
      </c>
      <c r="W105" s="3">
        <v>1</v>
      </c>
      <c r="X105" s="3" t="s">
        <v>13414</v>
      </c>
      <c r="Y105" s="3" t="s">
        <v>13415</v>
      </c>
      <c r="Z105" s="3" t="s">
        <v>13416</v>
      </c>
      <c r="AA105" s="3"/>
      <c r="AB105" s="3" t="s">
        <v>85</v>
      </c>
      <c r="AC105" s="3" t="s">
        <v>94</v>
      </c>
      <c r="AD105" s="3" t="s">
        <v>95</v>
      </c>
      <c r="AE105" s="3" t="s">
        <v>96</v>
      </c>
      <c r="AF105" s="3"/>
      <c r="AG105" s="3" t="s">
        <v>97</v>
      </c>
      <c r="AH105" s="3">
        <v>344</v>
      </c>
      <c r="AI105" s="3">
        <v>50</v>
      </c>
      <c r="AJ105" s="3" t="s">
        <v>105</v>
      </c>
      <c r="AK105" s="3" t="s">
        <v>99</v>
      </c>
      <c r="AL105" s="3" t="s">
        <v>100</v>
      </c>
      <c r="AM105" s="3">
        <v>80</v>
      </c>
      <c r="AN105" s="3" t="s">
        <v>140</v>
      </c>
      <c r="AO105" s="3" t="s">
        <v>102</v>
      </c>
      <c r="AP105" s="3" t="s">
        <v>13417</v>
      </c>
      <c r="AQ105" s="3" t="s">
        <v>13418</v>
      </c>
      <c r="AR105" s="3">
        <v>8300</v>
      </c>
      <c r="AS105" s="3">
        <v>1500</v>
      </c>
      <c r="AT105" s="3">
        <v>0</v>
      </c>
      <c r="AU105" s="3">
        <v>0</v>
      </c>
      <c r="AV105" s="3">
        <v>0</v>
      </c>
      <c r="AW105" s="3">
        <v>0</v>
      </c>
      <c r="AX105" s="3">
        <v>0</v>
      </c>
      <c r="AY105" s="3">
        <v>0</v>
      </c>
      <c r="AZ105" s="3">
        <v>0</v>
      </c>
      <c r="BA105" s="3" t="s">
        <v>158</v>
      </c>
      <c r="BB105" s="3">
        <v>1500</v>
      </c>
    </row>
    <row r="106" spans="1:54" ht="32.5" hidden="1" customHeight="1" x14ac:dyDescent="0.2">
      <c r="A106" s="3" t="s">
        <v>13419</v>
      </c>
      <c r="B106" s="3" t="s">
        <v>143</v>
      </c>
      <c r="C106" s="3" t="s">
        <v>85</v>
      </c>
      <c r="D106" s="3" t="s">
        <v>86</v>
      </c>
      <c r="E106" s="3" t="s">
        <v>13406</v>
      </c>
      <c r="F106" s="3"/>
      <c r="G106" s="3" t="s">
        <v>87</v>
      </c>
      <c r="H106" s="3">
        <v>2024</v>
      </c>
      <c r="I106" s="3">
        <v>2024</v>
      </c>
      <c r="J106" s="3" t="s">
        <v>88</v>
      </c>
      <c r="K106" s="3" t="s">
        <v>13407</v>
      </c>
      <c r="L106" s="3" t="s">
        <v>13408</v>
      </c>
      <c r="M106" s="3" t="s">
        <v>13409</v>
      </c>
      <c r="N106" s="3" t="s">
        <v>13410</v>
      </c>
      <c r="O106" s="3" t="s">
        <v>13411</v>
      </c>
      <c r="P106" s="3" t="s">
        <v>89</v>
      </c>
      <c r="Q106" s="3" t="s">
        <v>90</v>
      </c>
      <c r="R106" s="3" t="s">
        <v>13412</v>
      </c>
      <c r="S106" s="3" t="s">
        <v>13413</v>
      </c>
      <c r="T106" s="3" t="s">
        <v>4868</v>
      </c>
      <c r="U106" s="3" t="s">
        <v>260</v>
      </c>
      <c r="V106" s="3" t="s">
        <v>121</v>
      </c>
      <c r="W106" s="3">
        <v>2</v>
      </c>
      <c r="X106" s="3" t="s">
        <v>13420</v>
      </c>
      <c r="Y106" s="3" t="s">
        <v>13421</v>
      </c>
      <c r="Z106" s="3" t="s">
        <v>13422</v>
      </c>
      <c r="AA106" s="3"/>
      <c r="AB106" s="3" t="s">
        <v>85</v>
      </c>
      <c r="AC106" s="3" t="s">
        <v>94</v>
      </c>
      <c r="AD106" s="3" t="s">
        <v>103</v>
      </c>
      <c r="AE106" s="3" t="s">
        <v>104</v>
      </c>
      <c r="AF106" s="3"/>
      <c r="AG106" s="3" t="s">
        <v>97</v>
      </c>
      <c r="AH106" s="3">
        <v>344</v>
      </c>
      <c r="AI106" s="3">
        <v>50</v>
      </c>
      <c r="AJ106" s="3" t="s">
        <v>123</v>
      </c>
      <c r="AK106" s="3" t="s">
        <v>106</v>
      </c>
      <c r="AL106" s="3" t="s">
        <v>100</v>
      </c>
      <c r="AM106" s="3">
        <v>200</v>
      </c>
      <c r="AN106" s="3" t="s">
        <v>138</v>
      </c>
      <c r="AO106" s="3" t="s">
        <v>110</v>
      </c>
      <c r="AP106" s="3" t="s">
        <v>13423</v>
      </c>
      <c r="AQ106" s="3" t="s">
        <v>13424</v>
      </c>
      <c r="AR106" s="3">
        <v>73200</v>
      </c>
      <c r="AS106" s="3">
        <v>3000</v>
      </c>
      <c r="AT106" s="3">
        <v>0</v>
      </c>
      <c r="AU106" s="3">
        <v>0</v>
      </c>
      <c r="AV106" s="3">
        <v>0</v>
      </c>
      <c r="AW106" s="3">
        <v>0</v>
      </c>
      <c r="AX106" s="3">
        <v>0</v>
      </c>
      <c r="AY106" s="3">
        <v>0</v>
      </c>
      <c r="AZ106" s="3">
        <v>0</v>
      </c>
      <c r="BA106" s="3" t="s">
        <v>13425</v>
      </c>
      <c r="BB106" s="3">
        <v>15000</v>
      </c>
    </row>
    <row r="107" spans="1:54" ht="32.5" hidden="1" customHeight="1" x14ac:dyDescent="0.2">
      <c r="A107" s="3" t="s">
        <v>13426</v>
      </c>
      <c r="B107" s="3" t="s">
        <v>143</v>
      </c>
      <c r="C107" s="3" t="s">
        <v>85</v>
      </c>
      <c r="D107" s="3" t="s">
        <v>86</v>
      </c>
      <c r="E107" s="3" t="s">
        <v>13406</v>
      </c>
      <c r="F107" s="3"/>
      <c r="G107" s="3" t="s">
        <v>87</v>
      </c>
      <c r="H107" s="3">
        <v>2024</v>
      </c>
      <c r="I107" s="3">
        <v>2024</v>
      </c>
      <c r="J107" s="3" t="s">
        <v>88</v>
      </c>
      <c r="K107" s="3" t="s">
        <v>13407</v>
      </c>
      <c r="L107" s="3" t="s">
        <v>13408</v>
      </c>
      <c r="M107" s="3" t="s">
        <v>13409</v>
      </c>
      <c r="N107" s="3" t="s">
        <v>13410</v>
      </c>
      <c r="O107" s="3" t="s">
        <v>13411</v>
      </c>
      <c r="P107" s="3" t="s">
        <v>89</v>
      </c>
      <c r="Q107" s="3" t="s">
        <v>90</v>
      </c>
      <c r="R107" s="3" t="s">
        <v>13412</v>
      </c>
      <c r="S107" s="3" t="s">
        <v>13413</v>
      </c>
      <c r="T107" s="3" t="s">
        <v>4868</v>
      </c>
      <c r="U107" s="3" t="s">
        <v>260</v>
      </c>
      <c r="V107" s="3" t="s">
        <v>121</v>
      </c>
      <c r="W107" s="3">
        <v>3</v>
      </c>
      <c r="X107" s="3" t="s">
        <v>13427</v>
      </c>
      <c r="Y107" s="3" t="s">
        <v>13428</v>
      </c>
      <c r="Z107" s="3" t="s">
        <v>13429</v>
      </c>
      <c r="AA107" s="3"/>
      <c r="AB107" s="3" t="s">
        <v>85</v>
      </c>
      <c r="AC107" s="3" t="s">
        <v>94</v>
      </c>
      <c r="AD107" s="3" t="s">
        <v>103</v>
      </c>
      <c r="AE107" s="3" t="s">
        <v>124</v>
      </c>
      <c r="AF107" s="3"/>
      <c r="AG107" s="3" t="s">
        <v>97</v>
      </c>
      <c r="AH107" s="3">
        <v>344</v>
      </c>
      <c r="AI107" s="3">
        <v>50</v>
      </c>
      <c r="AJ107" s="3" t="s">
        <v>105</v>
      </c>
      <c r="AK107" s="3" t="s">
        <v>13430</v>
      </c>
      <c r="AL107" s="3" t="s">
        <v>100</v>
      </c>
      <c r="AM107" s="3">
        <v>20</v>
      </c>
      <c r="AN107" s="3" t="s">
        <v>303</v>
      </c>
      <c r="AO107" s="3" t="s">
        <v>110</v>
      </c>
      <c r="AP107" s="3" t="s">
        <v>13431</v>
      </c>
      <c r="AQ107" s="3" t="s">
        <v>13432</v>
      </c>
      <c r="AR107" s="3">
        <v>2500</v>
      </c>
      <c r="AS107" s="3">
        <v>1500</v>
      </c>
      <c r="AT107" s="3">
        <v>0</v>
      </c>
      <c r="AU107" s="3">
        <v>0</v>
      </c>
      <c r="AV107" s="3">
        <v>0</v>
      </c>
      <c r="AW107" s="3">
        <v>0</v>
      </c>
      <c r="AX107" s="3">
        <v>0</v>
      </c>
      <c r="AY107" s="3">
        <v>0</v>
      </c>
      <c r="AZ107" s="3">
        <v>0</v>
      </c>
      <c r="BA107" s="3" t="s">
        <v>230</v>
      </c>
      <c r="BB107" s="3">
        <v>2500</v>
      </c>
    </row>
    <row r="108" spans="1:54" ht="32.5" customHeight="1" x14ac:dyDescent="0.2">
      <c r="A108" s="94" t="s">
        <v>13433</v>
      </c>
      <c r="B108" s="94" t="s">
        <v>143</v>
      </c>
      <c r="C108" s="94" t="s">
        <v>85</v>
      </c>
      <c r="D108" s="94" t="s">
        <v>86</v>
      </c>
      <c r="E108" s="94" t="s">
        <v>13406</v>
      </c>
      <c r="F108" s="94"/>
      <c r="G108" s="94" t="s">
        <v>87</v>
      </c>
      <c r="H108" s="94">
        <v>2024</v>
      </c>
      <c r="I108" s="94">
        <v>2024</v>
      </c>
      <c r="J108" s="94" t="s">
        <v>88</v>
      </c>
      <c r="K108" s="94" t="s">
        <v>13407</v>
      </c>
      <c r="L108" s="94" t="s">
        <v>13408</v>
      </c>
      <c r="M108" s="94" t="s">
        <v>13409</v>
      </c>
      <c r="N108" s="94" t="s">
        <v>13410</v>
      </c>
      <c r="O108" s="94" t="s">
        <v>13411</v>
      </c>
      <c r="P108" s="94" t="s">
        <v>89</v>
      </c>
      <c r="Q108" s="94" t="s">
        <v>90</v>
      </c>
      <c r="R108" s="94" t="s">
        <v>13412</v>
      </c>
      <c r="S108" s="94" t="s">
        <v>13413</v>
      </c>
      <c r="T108" s="94" t="s">
        <v>4868</v>
      </c>
      <c r="U108" s="94" t="s">
        <v>260</v>
      </c>
      <c r="V108" s="94" t="s">
        <v>121</v>
      </c>
      <c r="W108" s="94">
        <v>4</v>
      </c>
      <c r="X108" s="94" t="s">
        <v>13434</v>
      </c>
      <c r="Y108" s="94" t="s">
        <v>13435</v>
      </c>
      <c r="Z108" s="94" t="s">
        <v>13436</v>
      </c>
      <c r="AA108" s="94"/>
      <c r="AB108" s="94" t="s">
        <v>85</v>
      </c>
      <c r="AC108" s="94" t="s">
        <v>94</v>
      </c>
      <c r="AD108" s="94" t="s">
        <v>107</v>
      </c>
      <c r="AE108" s="94" t="s">
        <v>108</v>
      </c>
      <c r="AF108" s="94"/>
      <c r="AG108" s="94" t="s">
        <v>97</v>
      </c>
      <c r="AH108" s="94">
        <v>344</v>
      </c>
      <c r="AI108" s="94">
        <v>50</v>
      </c>
      <c r="AJ108" s="94" t="s">
        <v>105</v>
      </c>
      <c r="AK108" s="94" t="s">
        <v>109</v>
      </c>
      <c r="AL108" s="94" t="s">
        <v>100</v>
      </c>
      <c r="AM108" s="94">
        <v>100</v>
      </c>
      <c r="AN108" s="94" t="s">
        <v>101</v>
      </c>
      <c r="AO108" s="94" t="s">
        <v>110</v>
      </c>
      <c r="AP108" s="94" t="s">
        <v>13437</v>
      </c>
      <c r="AQ108" s="94" t="s">
        <v>13438</v>
      </c>
      <c r="AR108" s="94">
        <v>10500</v>
      </c>
      <c r="AS108" s="94">
        <v>3000</v>
      </c>
      <c r="AT108" s="94">
        <v>0</v>
      </c>
      <c r="AU108" s="94">
        <v>0</v>
      </c>
      <c r="AV108" s="94">
        <v>0</v>
      </c>
      <c r="AW108" s="94">
        <v>0</v>
      </c>
      <c r="AX108" s="94">
        <v>0</v>
      </c>
      <c r="AY108" s="94">
        <v>0</v>
      </c>
      <c r="AZ108" s="94">
        <v>0</v>
      </c>
      <c r="BA108" s="94" t="s">
        <v>158</v>
      </c>
      <c r="BB108" s="94">
        <v>3000</v>
      </c>
    </row>
    <row r="109" spans="1:54" ht="32.5" hidden="1" customHeight="1" x14ac:dyDescent="0.2">
      <c r="A109" s="3" t="s">
        <v>13439</v>
      </c>
      <c r="B109" s="3" t="s">
        <v>143</v>
      </c>
      <c r="C109" s="3" t="s">
        <v>85</v>
      </c>
      <c r="D109" s="3" t="s">
        <v>86</v>
      </c>
      <c r="E109" s="3" t="s">
        <v>13440</v>
      </c>
      <c r="F109" s="3"/>
      <c r="G109" s="3" t="s">
        <v>87</v>
      </c>
      <c r="H109" s="3">
        <v>2024</v>
      </c>
      <c r="I109" s="3">
        <v>2024</v>
      </c>
      <c r="J109" s="3" t="s">
        <v>111</v>
      </c>
      <c r="K109" s="3" t="s">
        <v>3377</v>
      </c>
      <c r="L109" s="3" t="s">
        <v>3378</v>
      </c>
      <c r="M109" s="3" t="s">
        <v>3379</v>
      </c>
      <c r="N109" s="3" t="s">
        <v>3380</v>
      </c>
      <c r="O109" s="3" t="s">
        <v>3381</v>
      </c>
      <c r="P109" s="3" t="s">
        <v>89</v>
      </c>
      <c r="Q109" s="3" t="s">
        <v>90</v>
      </c>
      <c r="R109" s="3" t="s">
        <v>3382</v>
      </c>
      <c r="S109" s="3" t="s">
        <v>3383</v>
      </c>
      <c r="T109" s="3" t="s">
        <v>135</v>
      </c>
      <c r="U109" s="3" t="s">
        <v>120</v>
      </c>
      <c r="V109" s="3" t="s">
        <v>121</v>
      </c>
      <c r="W109" s="3">
        <v>1</v>
      </c>
      <c r="X109" s="3" t="s">
        <v>13441</v>
      </c>
      <c r="Y109" s="3" t="s">
        <v>13442</v>
      </c>
      <c r="Z109" s="3" t="s">
        <v>13443</v>
      </c>
      <c r="AA109" s="3"/>
      <c r="AB109" s="3" t="s">
        <v>85</v>
      </c>
      <c r="AC109" s="3" t="s">
        <v>94</v>
      </c>
      <c r="AD109" s="3" t="s">
        <v>103</v>
      </c>
      <c r="AE109" s="3" t="s">
        <v>104</v>
      </c>
      <c r="AF109" s="3"/>
      <c r="AG109" s="3" t="s">
        <v>97</v>
      </c>
      <c r="AH109" s="3">
        <v>211462</v>
      </c>
      <c r="AI109" s="3">
        <v>42200</v>
      </c>
      <c r="AJ109" s="3" t="s">
        <v>123</v>
      </c>
      <c r="AK109" s="3" t="s">
        <v>109</v>
      </c>
      <c r="AL109" s="3" t="s">
        <v>100</v>
      </c>
      <c r="AM109" s="3">
        <v>450</v>
      </c>
      <c r="AN109" s="3" t="s">
        <v>101</v>
      </c>
      <c r="AO109" s="3" t="s">
        <v>102</v>
      </c>
      <c r="AP109" s="3" t="s">
        <v>13444</v>
      </c>
      <c r="AQ109" s="3" t="s">
        <v>13445</v>
      </c>
      <c r="AR109" s="3">
        <v>9600</v>
      </c>
      <c r="AS109" s="3">
        <v>1500</v>
      </c>
      <c r="AT109" s="3">
        <v>0</v>
      </c>
      <c r="AU109" s="3">
        <v>0</v>
      </c>
      <c r="AV109" s="3">
        <v>0</v>
      </c>
      <c r="AW109" s="3">
        <v>0</v>
      </c>
      <c r="AX109" s="3">
        <v>0</v>
      </c>
      <c r="AY109" s="3">
        <v>0</v>
      </c>
      <c r="AZ109" s="3">
        <v>0</v>
      </c>
      <c r="BA109" s="3" t="s">
        <v>158</v>
      </c>
      <c r="BB109" s="3">
        <v>1500</v>
      </c>
    </row>
    <row r="110" spans="1:54" ht="32.5" hidden="1" customHeight="1" x14ac:dyDescent="0.2">
      <c r="A110" s="3" t="s">
        <v>13446</v>
      </c>
      <c r="B110" s="3" t="s">
        <v>143</v>
      </c>
      <c r="C110" s="3" t="s">
        <v>85</v>
      </c>
      <c r="D110" s="3" t="s">
        <v>86</v>
      </c>
      <c r="E110" s="3" t="s">
        <v>13440</v>
      </c>
      <c r="F110" s="3"/>
      <c r="G110" s="3" t="s">
        <v>87</v>
      </c>
      <c r="H110" s="3">
        <v>2024</v>
      </c>
      <c r="I110" s="3">
        <v>2024</v>
      </c>
      <c r="J110" s="3" t="s">
        <v>88</v>
      </c>
      <c r="K110" s="3" t="s">
        <v>3377</v>
      </c>
      <c r="L110" s="3" t="s">
        <v>3378</v>
      </c>
      <c r="M110" s="3" t="s">
        <v>3379</v>
      </c>
      <c r="N110" s="3" t="s">
        <v>3380</v>
      </c>
      <c r="O110" s="3" t="s">
        <v>3381</v>
      </c>
      <c r="P110" s="3" t="s">
        <v>89</v>
      </c>
      <c r="Q110" s="3" t="s">
        <v>90</v>
      </c>
      <c r="R110" s="3" t="s">
        <v>3382</v>
      </c>
      <c r="S110" s="3" t="s">
        <v>3383</v>
      </c>
      <c r="T110" s="3" t="s">
        <v>135</v>
      </c>
      <c r="U110" s="3" t="s">
        <v>120</v>
      </c>
      <c r="V110" s="3" t="s">
        <v>121</v>
      </c>
      <c r="W110" s="3">
        <v>2</v>
      </c>
      <c r="X110" s="3" t="s">
        <v>13447</v>
      </c>
      <c r="Y110" s="3" t="s">
        <v>13448</v>
      </c>
      <c r="Z110" s="3" t="s">
        <v>13449</v>
      </c>
      <c r="AA110" s="3"/>
      <c r="AB110" s="3" t="s">
        <v>85</v>
      </c>
      <c r="AC110" s="3" t="s">
        <v>94</v>
      </c>
      <c r="AD110" s="3" t="s">
        <v>103</v>
      </c>
      <c r="AE110" s="3" t="s">
        <v>124</v>
      </c>
      <c r="AF110" s="3"/>
      <c r="AG110" s="3" t="s">
        <v>97</v>
      </c>
      <c r="AH110" s="3">
        <v>211462</v>
      </c>
      <c r="AI110" s="3">
        <v>42200</v>
      </c>
      <c r="AJ110" s="3" t="s">
        <v>123</v>
      </c>
      <c r="AK110" s="3" t="s">
        <v>109</v>
      </c>
      <c r="AL110" s="3" t="s">
        <v>100</v>
      </c>
      <c r="AM110" s="3">
        <v>450</v>
      </c>
      <c r="AN110" s="3" t="s">
        <v>101</v>
      </c>
      <c r="AO110" s="3" t="s">
        <v>102</v>
      </c>
      <c r="AP110" s="3" t="s">
        <v>13444</v>
      </c>
      <c r="AQ110" s="3" t="s">
        <v>13450</v>
      </c>
      <c r="AR110" s="3">
        <v>10200</v>
      </c>
      <c r="AS110" s="3">
        <v>1500</v>
      </c>
      <c r="AT110" s="3">
        <v>0</v>
      </c>
      <c r="AU110" s="3">
        <v>0</v>
      </c>
      <c r="AV110" s="3">
        <v>0</v>
      </c>
      <c r="AW110" s="3">
        <v>0</v>
      </c>
      <c r="AX110" s="3">
        <v>0</v>
      </c>
      <c r="AY110" s="3">
        <v>0</v>
      </c>
      <c r="AZ110" s="3">
        <v>0</v>
      </c>
      <c r="BA110" s="3" t="s">
        <v>158</v>
      </c>
      <c r="BB110" s="3">
        <v>1500</v>
      </c>
    </row>
    <row r="111" spans="1:54" ht="32.5" hidden="1" customHeight="1" x14ac:dyDescent="0.2">
      <c r="A111" s="3" t="s">
        <v>13451</v>
      </c>
      <c r="B111" s="3" t="s">
        <v>143</v>
      </c>
      <c r="C111" s="3" t="s">
        <v>85</v>
      </c>
      <c r="D111" s="3" t="s">
        <v>86</v>
      </c>
      <c r="E111" s="3" t="s">
        <v>13452</v>
      </c>
      <c r="F111" s="3"/>
      <c r="G111" s="3" t="s">
        <v>87</v>
      </c>
      <c r="H111" s="3">
        <v>2024</v>
      </c>
      <c r="I111" s="3">
        <v>2024</v>
      </c>
      <c r="J111" s="3" t="s">
        <v>111</v>
      </c>
      <c r="K111" s="3" t="s">
        <v>3659</v>
      </c>
      <c r="L111" s="3" t="s">
        <v>3660</v>
      </c>
      <c r="M111" s="3" t="s">
        <v>13453</v>
      </c>
      <c r="N111" s="3" t="s">
        <v>3662</v>
      </c>
      <c r="O111" s="3" t="s">
        <v>3663</v>
      </c>
      <c r="P111" s="3" t="s">
        <v>89</v>
      </c>
      <c r="Q111" s="3" t="s">
        <v>90</v>
      </c>
      <c r="R111" s="3" t="s">
        <v>3538</v>
      </c>
      <c r="S111" s="3" t="s">
        <v>3480</v>
      </c>
      <c r="T111" s="3" t="s">
        <v>135</v>
      </c>
      <c r="U111" s="3" t="s">
        <v>3338</v>
      </c>
      <c r="V111" s="3" t="s">
        <v>121</v>
      </c>
      <c r="W111" s="3">
        <v>1</v>
      </c>
      <c r="X111" s="3" t="s">
        <v>13454</v>
      </c>
      <c r="Y111" s="3" t="s">
        <v>13455</v>
      </c>
      <c r="Z111" s="3" t="s">
        <v>13456</v>
      </c>
      <c r="AA111" s="3"/>
      <c r="AB111" s="3" t="s">
        <v>85</v>
      </c>
      <c r="AC111" s="3" t="s">
        <v>94</v>
      </c>
      <c r="AD111" s="3" t="s">
        <v>95</v>
      </c>
      <c r="AE111" s="3" t="s">
        <v>96</v>
      </c>
      <c r="AF111" s="3"/>
      <c r="AG111" s="3" t="s">
        <v>97</v>
      </c>
      <c r="AH111" s="3">
        <v>245</v>
      </c>
      <c r="AI111" s="3">
        <v>65</v>
      </c>
      <c r="AJ111" s="3" t="s">
        <v>105</v>
      </c>
      <c r="AK111" s="3" t="s">
        <v>106</v>
      </c>
      <c r="AL111" s="3" t="s">
        <v>100</v>
      </c>
      <c r="AM111" s="3">
        <v>145</v>
      </c>
      <c r="AN111" s="3" t="s">
        <v>140</v>
      </c>
      <c r="AO111" s="3" t="s">
        <v>110</v>
      </c>
      <c r="AP111" s="3" t="s">
        <v>13457</v>
      </c>
      <c r="AQ111" s="3" t="s">
        <v>13458</v>
      </c>
      <c r="AR111" s="3">
        <v>10600</v>
      </c>
      <c r="AS111" s="3">
        <v>2000</v>
      </c>
      <c r="AT111" s="3">
        <v>0</v>
      </c>
      <c r="AU111" s="3">
        <v>0</v>
      </c>
      <c r="AV111" s="3">
        <v>0</v>
      </c>
      <c r="AW111" s="3">
        <v>0</v>
      </c>
      <c r="AX111" s="3">
        <v>0</v>
      </c>
      <c r="AY111" s="3">
        <v>0</v>
      </c>
      <c r="AZ111" s="3">
        <v>0</v>
      </c>
      <c r="BA111" s="3" t="s">
        <v>158</v>
      </c>
      <c r="BB111" s="3">
        <v>2000</v>
      </c>
    </row>
    <row r="112" spans="1:54" ht="32.5" hidden="1" customHeight="1" x14ac:dyDescent="0.2">
      <c r="A112" s="3" t="s">
        <v>13459</v>
      </c>
      <c r="B112" s="3" t="s">
        <v>143</v>
      </c>
      <c r="C112" s="3" t="s">
        <v>85</v>
      </c>
      <c r="D112" s="3" t="s">
        <v>86</v>
      </c>
      <c r="E112" s="3" t="s">
        <v>13452</v>
      </c>
      <c r="F112" s="3"/>
      <c r="G112" s="3" t="s">
        <v>87</v>
      </c>
      <c r="H112" s="3">
        <v>2024</v>
      </c>
      <c r="I112" s="3">
        <v>2024</v>
      </c>
      <c r="J112" s="3" t="s">
        <v>88</v>
      </c>
      <c r="K112" s="3" t="s">
        <v>3659</v>
      </c>
      <c r="L112" s="3" t="s">
        <v>3660</v>
      </c>
      <c r="M112" s="3" t="s">
        <v>13453</v>
      </c>
      <c r="N112" s="3" t="s">
        <v>3662</v>
      </c>
      <c r="O112" s="3" t="s">
        <v>3663</v>
      </c>
      <c r="P112" s="3" t="s">
        <v>89</v>
      </c>
      <c r="Q112" s="3" t="s">
        <v>90</v>
      </c>
      <c r="R112" s="3" t="s">
        <v>3538</v>
      </c>
      <c r="S112" s="3" t="s">
        <v>3480</v>
      </c>
      <c r="T112" s="3" t="s">
        <v>135</v>
      </c>
      <c r="U112" s="3" t="s">
        <v>3338</v>
      </c>
      <c r="V112" s="3" t="s">
        <v>121</v>
      </c>
      <c r="W112" s="3">
        <v>2</v>
      </c>
      <c r="X112" s="3" t="s">
        <v>13460</v>
      </c>
      <c r="Y112" s="3" t="s">
        <v>13461</v>
      </c>
      <c r="Z112" s="3" t="s">
        <v>13462</v>
      </c>
      <c r="AA112" s="3"/>
      <c r="AB112" s="3" t="s">
        <v>85</v>
      </c>
      <c r="AC112" s="3" t="s">
        <v>94</v>
      </c>
      <c r="AD112" s="3" t="s">
        <v>103</v>
      </c>
      <c r="AE112" s="3" t="s">
        <v>104</v>
      </c>
      <c r="AF112" s="3"/>
      <c r="AG112" s="3" t="s">
        <v>97</v>
      </c>
      <c r="AH112" s="3">
        <v>245</v>
      </c>
      <c r="AI112" s="3">
        <v>65</v>
      </c>
      <c r="AJ112" s="3" t="s">
        <v>123</v>
      </c>
      <c r="AK112" s="3" t="s">
        <v>106</v>
      </c>
      <c r="AL112" s="3" t="s">
        <v>100</v>
      </c>
      <c r="AM112" s="3">
        <v>3900</v>
      </c>
      <c r="AN112" s="3" t="s">
        <v>138</v>
      </c>
      <c r="AO112" s="3" t="s">
        <v>110</v>
      </c>
      <c r="AP112" s="3" t="s">
        <v>13463</v>
      </c>
      <c r="AQ112" s="3" t="s">
        <v>13464</v>
      </c>
      <c r="AR112" s="3">
        <v>17100</v>
      </c>
      <c r="AS112" s="3">
        <v>5000</v>
      </c>
      <c r="AT112" s="3">
        <v>0</v>
      </c>
      <c r="AU112" s="3">
        <v>0</v>
      </c>
      <c r="AV112" s="3">
        <v>0</v>
      </c>
      <c r="AW112" s="3">
        <v>0</v>
      </c>
      <c r="AX112" s="3">
        <v>0</v>
      </c>
      <c r="AY112" s="3">
        <v>0</v>
      </c>
      <c r="AZ112" s="3">
        <v>0</v>
      </c>
      <c r="BA112" s="3" t="s">
        <v>158</v>
      </c>
      <c r="BB112" s="3">
        <v>5000</v>
      </c>
    </row>
    <row r="113" spans="1:54" ht="32.5" hidden="1" customHeight="1" x14ac:dyDescent="0.2">
      <c r="A113" s="3" t="s">
        <v>13465</v>
      </c>
      <c r="B113" s="3" t="s">
        <v>143</v>
      </c>
      <c r="C113" s="3" t="s">
        <v>85</v>
      </c>
      <c r="D113" s="3" t="s">
        <v>86</v>
      </c>
      <c r="E113" s="3" t="s">
        <v>13452</v>
      </c>
      <c r="F113" s="3"/>
      <c r="G113" s="3" t="s">
        <v>87</v>
      </c>
      <c r="H113" s="3">
        <v>2024</v>
      </c>
      <c r="I113" s="3">
        <v>2024</v>
      </c>
      <c r="J113" s="3" t="s">
        <v>111</v>
      </c>
      <c r="K113" s="3" t="s">
        <v>3659</v>
      </c>
      <c r="L113" s="3" t="s">
        <v>3660</v>
      </c>
      <c r="M113" s="3" t="s">
        <v>13453</v>
      </c>
      <c r="N113" s="3" t="s">
        <v>3662</v>
      </c>
      <c r="O113" s="3" t="s">
        <v>3663</v>
      </c>
      <c r="P113" s="3" t="s">
        <v>89</v>
      </c>
      <c r="Q113" s="3" t="s">
        <v>90</v>
      </c>
      <c r="R113" s="3" t="s">
        <v>3538</v>
      </c>
      <c r="S113" s="3" t="s">
        <v>3480</v>
      </c>
      <c r="T113" s="3" t="s">
        <v>135</v>
      </c>
      <c r="U113" s="3" t="s">
        <v>3338</v>
      </c>
      <c r="V113" s="3" t="s">
        <v>121</v>
      </c>
      <c r="W113" s="3">
        <v>3</v>
      </c>
      <c r="X113" s="3" t="s">
        <v>13466</v>
      </c>
      <c r="Y113" s="3" t="s">
        <v>13467</v>
      </c>
      <c r="Z113" s="3" t="s">
        <v>13468</v>
      </c>
      <c r="AA113" s="3"/>
      <c r="AB113" s="3" t="s">
        <v>85</v>
      </c>
      <c r="AC113" s="3" t="s">
        <v>94</v>
      </c>
      <c r="AD113" s="3" t="s">
        <v>103</v>
      </c>
      <c r="AE113" s="3" t="s">
        <v>122</v>
      </c>
      <c r="AF113" s="3"/>
      <c r="AG113" s="3" t="s">
        <v>97</v>
      </c>
      <c r="AH113" s="3">
        <v>245</v>
      </c>
      <c r="AI113" s="3">
        <v>65</v>
      </c>
      <c r="AJ113" s="3" t="s">
        <v>123</v>
      </c>
      <c r="AK113" s="3" t="s">
        <v>109</v>
      </c>
      <c r="AL113" s="3" t="s">
        <v>100</v>
      </c>
      <c r="AM113" s="3">
        <v>590</v>
      </c>
      <c r="AN113" s="3" t="s">
        <v>101</v>
      </c>
      <c r="AO113" s="3" t="s">
        <v>110</v>
      </c>
      <c r="AP113" s="3" t="s">
        <v>13469</v>
      </c>
      <c r="AQ113" s="3" t="s">
        <v>13470</v>
      </c>
      <c r="AR113" s="3">
        <v>4700</v>
      </c>
      <c r="AS113" s="3">
        <v>1000</v>
      </c>
      <c r="AT113" s="3">
        <v>0</v>
      </c>
      <c r="AU113" s="3">
        <v>0</v>
      </c>
      <c r="AV113" s="3">
        <v>0</v>
      </c>
      <c r="AW113" s="3">
        <v>0</v>
      </c>
      <c r="AX113" s="3">
        <v>0</v>
      </c>
      <c r="AY113" s="3">
        <v>0</v>
      </c>
      <c r="AZ113" s="3">
        <v>0</v>
      </c>
      <c r="BA113" s="3" t="s">
        <v>158</v>
      </c>
      <c r="BB113" s="3">
        <v>1000</v>
      </c>
    </row>
    <row r="114" spans="1:54" ht="32.5" hidden="1" customHeight="1" x14ac:dyDescent="0.2">
      <c r="A114" s="3" t="s">
        <v>13471</v>
      </c>
      <c r="B114" s="3" t="s">
        <v>143</v>
      </c>
      <c r="C114" s="3" t="s">
        <v>85</v>
      </c>
      <c r="D114" s="3" t="s">
        <v>86</v>
      </c>
      <c r="E114" s="3" t="s">
        <v>13472</v>
      </c>
      <c r="F114" s="3"/>
      <c r="G114" s="3" t="s">
        <v>87</v>
      </c>
      <c r="H114" s="3">
        <v>2024</v>
      </c>
      <c r="I114" s="3">
        <v>2024</v>
      </c>
      <c r="J114" s="3" t="s">
        <v>111</v>
      </c>
      <c r="K114" s="3" t="s">
        <v>3519</v>
      </c>
      <c r="L114" s="3" t="s">
        <v>3520</v>
      </c>
      <c r="M114" s="3" t="s">
        <v>3521</v>
      </c>
      <c r="N114" s="3" t="s">
        <v>3522</v>
      </c>
      <c r="O114" s="3" t="s">
        <v>3523</v>
      </c>
      <c r="P114" s="3" t="s">
        <v>89</v>
      </c>
      <c r="Q114" s="3" t="s">
        <v>90</v>
      </c>
      <c r="R114" s="3" t="s">
        <v>3524</v>
      </c>
      <c r="S114" s="3" t="s">
        <v>3525</v>
      </c>
      <c r="T114" s="3" t="s">
        <v>135</v>
      </c>
      <c r="U114" s="3" t="s">
        <v>293</v>
      </c>
      <c r="V114" s="3" t="s">
        <v>121</v>
      </c>
      <c r="W114" s="3">
        <v>1</v>
      </c>
      <c r="X114" s="3" t="s">
        <v>13473</v>
      </c>
      <c r="Y114" s="3" t="s">
        <v>13474</v>
      </c>
      <c r="Z114" s="3" t="s">
        <v>13475</v>
      </c>
      <c r="AA114" s="3"/>
      <c r="AB114" s="3" t="s">
        <v>85</v>
      </c>
      <c r="AC114" s="3" t="s">
        <v>94</v>
      </c>
      <c r="AD114" s="3" t="s">
        <v>103</v>
      </c>
      <c r="AE114" s="3" t="s">
        <v>104</v>
      </c>
      <c r="AF114" s="3"/>
      <c r="AG114" s="3" t="s">
        <v>97</v>
      </c>
      <c r="AH114" s="3">
        <v>317</v>
      </c>
      <c r="AI114" s="3">
        <v>121</v>
      </c>
      <c r="AJ114" s="3" t="s">
        <v>123</v>
      </c>
      <c r="AK114" s="3" t="s">
        <v>106</v>
      </c>
      <c r="AL114" s="3" t="s">
        <v>100</v>
      </c>
      <c r="AM114" s="3">
        <v>230</v>
      </c>
      <c r="AN114" s="3" t="s">
        <v>138</v>
      </c>
      <c r="AO114" s="3" t="s">
        <v>102</v>
      </c>
      <c r="AP114" s="3" t="s">
        <v>13476</v>
      </c>
      <c r="AQ114" s="3" t="s">
        <v>13477</v>
      </c>
      <c r="AR114" s="3">
        <v>23765</v>
      </c>
      <c r="AS114" s="3">
        <v>9500</v>
      </c>
      <c r="AT114" s="3">
        <v>0</v>
      </c>
      <c r="AU114" s="3">
        <v>0</v>
      </c>
      <c r="AV114" s="3">
        <v>0</v>
      </c>
      <c r="AW114" s="3">
        <v>0</v>
      </c>
      <c r="AX114" s="3">
        <v>0</v>
      </c>
      <c r="AY114" s="3">
        <v>0</v>
      </c>
      <c r="AZ114" s="3">
        <v>0</v>
      </c>
      <c r="BA114" s="3" t="s">
        <v>13425</v>
      </c>
      <c r="BB114" s="3">
        <v>15500</v>
      </c>
    </row>
    <row r="115" spans="1:54" ht="32.5" hidden="1" customHeight="1" x14ac:dyDescent="0.2">
      <c r="A115" s="3" t="s">
        <v>13478</v>
      </c>
      <c r="B115" s="3" t="s">
        <v>143</v>
      </c>
      <c r="C115" s="3" t="s">
        <v>85</v>
      </c>
      <c r="D115" s="3" t="s">
        <v>86</v>
      </c>
      <c r="E115" s="3" t="s">
        <v>13472</v>
      </c>
      <c r="F115" s="3"/>
      <c r="G115" s="3" t="s">
        <v>87</v>
      </c>
      <c r="H115" s="3">
        <v>2024</v>
      </c>
      <c r="I115" s="3">
        <v>2024</v>
      </c>
      <c r="J115" s="3" t="s">
        <v>111</v>
      </c>
      <c r="K115" s="3" t="s">
        <v>3519</v>
      </c>
      <c r="L115" s="3" t="s">
        <v>3520</v>
      </c>
      <c r="M115" s="3" t="s">
        <v>3521</v>
      </c>
      <c r="N115" s="3" t="s">
        <v>3522</v>
      </c>
      <c r="O115" s="3" t="s">
        <v>3523</v>
      </c>
      <c r="P115" s="3" t="s">
        <v>89</v>
      </c>
      <c r="Q115" s="3" t="s">
        <v>90</v>
      </c>
      <c r="R115" s="3" t="s">
        <v>3524</v>
      </c>
      <c r="S115" s="3" t="s">
        <v>3525</v>
      </c>
      <c r="T115" s="3" t="s">
        <v>135</v>
      </c>
      <c r="U115" s="3" t="s">
        <v>293</v>
      </c>
      <c r="V115" s="3" t="s">
        <v>121</v>
      </c>
      <c r="W115" s="3">
        <v>2</v>
      </c>
      <c r="X115" s="3" t="s">
        <v>13479</v>
      </c>
      <c r="Y115" s="3" t="s">
        <v>13480</v>
      </c>
      <c r="Z115" s="3" t="s">
        <v>13481</v>
      </c>
      <c r="AA115" s="3"/>
      <c r="AB115" s="3" t="s">
        <v>85</v>
      </c>
      <c r="AC115" s="3" t="s">
        <v>94</v>
      </c>
      <c r="AD115" s="3" t="s">
        <v>103</v>
      </c>
      <c r="AE115" s="3" t="s">
        <v>189</v>
      </c>
      <c r="AF115" s="3"/>
      <c r="AG115" s="3" t="s">
        <v>97</v>
      </c>
      <c r="AH115" s="3">
        <v>317</v>
      </c>
      <c r="AI115" s="3">
        <v>121</v>
      </c>
      <c r="AJ115" s="3" t="s">
        <v>105</v>
      </c>
      <c r="AK115" s="3" t="s">
        <v>109</v>
      </c>
      <c r="AL115" s="3" t="s">
        <v>100</v>
      </c>
      <c r="AM115" s="3">
        <v>200</v>
      </c>
      <c r="AN115" s="3" t="s">
        <v>138</v>
      </c>
      <c r="AO115" s="3" t="s">
        <v>102</v>
      </c>
      <c r="AP115" s="3" t="s">
        <v>13476</v>
      </c>
      <c r="AQ115" s="3"/>
      <c r="AR115" s="3">
        <v>1400</v>
      </c>
      <c r="AS115" s="3">
        <v>700</v>
      </c>
      <c r="AT115" s="3">
        <v>0</v>
      </c>
      <c r="AU115" s="3">
        <v>0</v>
      </c>
      <c r="AV115" s="3">
        <v>0</v>
      </c>
      <c r="AW115" s="3">
        <v>0</v>
      </c>
      <c r="AX115" s="3">
        <v>0</v>
      </c>
      <c r="AY115" s="3">
        <v>0</v>
      </c>
      <c r="AZ115" s="3">
        <v>0</v>
      </c>
      <c r="BA115" s="3" t="s">
        <v>158</v>
      </c>
      <c r="BB115" s="3">
        <v>700</v>
      </c>
    </row>
    <row r="116" spans="1:54" ht="32.5" hidden="1" customHeight="1" x14ac:dyDescent="0.2">
      <c r="A116" s="3" t="s">
        <v>13482</v>
      </c>
      <c r="B116" s="3" t="s">
        <v>143</v>
      </c>
      <c r="C116" s="3" t="s">
        <v>85</v>
      </c>
      <c r="D116" s="3" t="s">
        <v>86</v>
      </c>
      <c r="E116" s="3" t="s">
        <v>13483</v>
      </c>
      <c r="F116" s="3"/>
      <c r="G116" s="3" t="s">
        <v>87</v>
      </c>
      <c r="H116" s="3">
        <v>2024</v>
      </c>
      <c r="I116" s="3">
        <v>2024</v>
      </c>
      <c r="J116" s="3" t="s">
        <v>111</v>
      </c>
      <c r="K116" s="3" t="s">
        <v>3778</v>
      </c>
      <c r="L116" s="3" t="s">
        <v>3779</v>
      </c>
      <c r="M116" s="3" t="s">
        <v>13484</v>
      </c>
      <c r="N116" s="3" t="s">
        <v>3781</v>
      </c>
      <c r="O116" s="3" t="s">
        <v>3782</v>
      </c>
      <c r="P116" s="3" t="s">
        <v>89</v>
      </c>
      <c r="Q116" s="3" t="s">
        <v>90</v>
      </c>
      <c r="R116" s="3" t="s">
        <v>3783</v>
      </c>
      <c r="S116" s="3" t="s">
        <v>3784</v>
      </c>
      <c r="T116" s="3" t="s">
        <v>135</v>
      </c>
      <c r="U116" s="3" t="s">
        <v>260</v>
      </c>
      <c r="V116" s="3" t="s">
        <v>121</v>
      </c>
      <c r="W116" s="3">
        <v>1</v>
      </c>
      <c r="X116" s="3" t="s">
        <v>13485</v>
      </c>
      <c r="Y116" s="3" t="s">
        <v>13486</v>
      </c>
      <c r="Z116" s="3" t="s">
        <v>13487</v>
      </c>
      <c r="AA116" s="3"/>
      <c r="AB116" s="3" t="s">
        <v>85</v>
      </c>
      <c r="AC116" s="3" t="s">
        <v>94</v>
      </c>
      <c r="AD116" s="3" t="s">
        <v>95</v>
      </c>
      <c r="AE116" s="3" t="s">
        <v>96</v>
      </c>
      <c r="AF116" s="3"/>
      <c r="AG116" s="3" t="s">
        <v>97</v>
      </c>
      <c r="AH116" s="3">
        <v>253</v>
      </c>
      <c r="AI116" s="3">
        <v>55</v>
      </c>
      <c r="AJ116" s="3" t="s">
        <v>123</v>
      </c>
      <c r="AK116" s="3" t="s">
        <v>109</v>
      </c>
      <c r="AL116" s="3" t="s">
        <v>100</v>
      </c>
      <c r="AM116" s="3">
        <v>800</v>
      </c>
      <c r="AN116" s="3" t="s">
        <v>101</v>
      </c>
      <c r="AO116" s="3" t="s">
        <v>102</v>
      </c>
      <c r="AP116" s="3" t="s">
        <v>13488</v>
      </c>
      <c r="AQ116" s="3" t="s">
        <v>13489</v>
      </c>
      <c r="AR116" s="3">
        <v>35093</v>
      </c>
      <c r="AS116" s="3">
        <v>5000</v>
      </c>
      <c r="AT116" s="3">
        <v>0</v>
      </c>
      <c r="AU116" s="3">
        <v>0</v>
      </c>
      <c r="AV116" s="3">
        <v>0</v>
      </c>
      <c r="AW116" s="3">
        <v>0</v>
      </c>
      <c r="AX116" s="3">
        <v>0</v>
      </c>
      <c r="AY116" s="3">
        <v>0</v>
      </c>
      <c r="AZ116" s="3">
        <v>0</v>
      </c>
      <c r="BA116" s="3" t="s">
        <v>13490</v>
      </c>
      <c r="BB116" s="3">
        <v>9375</v>
      </c>
    </row>
    <row r="117" spans="1:54" ht="32.5" hidden="1" customHeight="1" x14ac:dyDescent="0.2">
      <c r="A117" s="3" t="s">
        <v>13491</v>
      </c>
      <c r="B117" s="3" t="s">
        <v>143</v>
      </c>
      <c r="C117" s="3" t="s">
        <v>85</v>
      </c>
      <c r="D117" s="3" t="s">
        <v>86</v>
      </c>
      <c r="E117" s="3" t="s">
        <v>13483</v>
      </c>
      <c r="F117" s="3"/>
      <c r="G117" s="3" t="s">
        <v>87</v>
      </c>
      <c r="H117" s="3">
        <v>2024</v>
      </c>
      <c r="I117" s="3">
        <v>2024</v>
      </c>
      <c r="J117" s="3" t="s">
        <v>111</v>
      </c>
      <c r="K117" s="3" t="s">
        <v>3778</v>
      </c>
      <c r="L117" s="3" t="s">
        <v>3779</v>
      </c>
      <c r="M117" s="3" t="s">
        <v>13484</v>
      </c>
      <c r="N117" s="3" t="s">
        <v>3781</v>
      </c>
      <c r="O117" s="3" t="s">
        <v>3782</v>
      </c>
      <c r="P117" s="3" t="s">
        <v>89</v>
      </c>
      <c r="Q117" s="3" t="s">
        <v>90</v>
      </c>
      <c r="R117" s="3" t="s">
        <v>3783</v>
      </c>
      <c r="S117" s="3" t="s">
        <v>3784</v>
      </c>
      <c r="T117" s="3" t="s">
        <v>135</v>
      </c>
      <c r="U117" s="3" t="s">
        <v>260</v>
      </c>
      <c r="V117" s="3" t="s">
        <v>121</v>
      </c>
      <c r="W117" s="3">
        <v>2</v>
      </c>
      <c r="X117" s="3" t="s">
        <v>13492</v>
      </c>
      <c r="Y117" s="3" t="s">
        <v>13493</v>
      </c>
      <c r="Z117" s="3" t="s">
        <v>13494</v>
      </c>
      <c r="AA117" s="3"/>
      <c r="AB117" s="3" t="s">
        <v>85</v>
      </c>
      <c r="AC117" s="3" t="s">
        <v>94</v>
      </c>
      <c r="AD117" s="3" t="s">
        <v>103</v>
      </c>
      <c r="AE117" s="3" t="s">
        <v>104</v>
      </c>
      <c r="AF117" s="3"/>
      <c r="AG117" s="3" t="s">
        <v>97</v>
      </c>
      <c r="AH117" s="3">
        <v>253</v>
      </c>
      <c r="AI117" s="3">
        <v>55</v>
      </c>
      <c r="AJ117" s="3" t="s">
        <v>123</v>
      </c>
      <c r="AK117" s="3" t="s">
        <v>106</v>
      </c>
      <c r="AL117" s="3" t="s">
        <v>100</v>
      </c>
      <c r="AM117" s="3">
        <v>1000</v>
      </c>
      <c r="AN117" s="3" t="s">
        <v>101</v>
      </c>
      <c r="AO117" s="3" t="s">
        <v>102</v>
      </c>
      <c r="AP117" s="3" t="s">
        <v>13495</v>
      </c>
      <c r="AQ117" s="3" t="s">
        <v>13496</v>
      </c>
      <c r="AR117" s="3">
        <v>65611</v>
      </c>
      <c r="AS117" s="3">
        <v>6000</v>
      </c>
      <c r="AT117" s="3">
        <v>0</v>
      </c>
      <c r="AU117" s="3">
        <v>0</v>
      </c>
      <c r="AV117" s="3">
        <v>0</v>
      </c>
      <c r="AW117" s="3">
        <v>0</v>
      </c>
      <c r="AX117" s="3">
        <v>0</v>
      </c>
      <c r="AY117" s="3">
        <v>0</v>
      </c>
      <c r="AZ117" s="3">
        <v>0</v>
      </c>
      <c r="BA117" s="3" t="s">
        <v>13490</v>
      </c>
      <c r="BB117" s="3">
        <v>14750</v>
      </c>
    </row>
    <row r="118" spans="1:54" ht="32.5" hidden="1" customHeight="1" x14ac:dyDescent="0.2">
      <c r="A118" s="3" t="s">
        <v>13497</v>
      </c>
      <c r="B118" s="3" t="s">
        <v>143</v>
      </c>
      <c r="C118" s="3" t="s">
        <v>85</v>
      </c>
      <c r="D118" s="3" t="s">
        <v>86</v>
      </c>
      <c r="E118" s="3" t="s">
        <v>13483</v>
      </c>
      <c r="F118" s="3"/>
      <c r="G118" s="3" t="s">
        <v>87</v>
      </c>
      <c r="H118" s="3">
        <v>2024</v>
      </c>
      <c r="I118" s="3">
        <v>2024</v>
      </c>
      <c r="J118" s="3" t="s">
        <v>111</v>
      </c>
      <c r="K118" s="3" t="s">
        <v>3778</v>
      </c>
      <c r="L118" s="3" t="s">
        <v>3779</v>
      </c>
      <c r="M118" s="3" t="s">
        <v>13484</v>
      </c>
      <c r="N118" s="3" t="s">
        <v>3781</v>
      </c>
      <c r="O118" s="3" t="s">
        <v>3782</v>
      </c>
      <c r="P118" s="3" t="s">
        <v>89</v>
      </c>
      <c r="Q118" s="3" t="s">
        <v>90</v>
      </c>
      <c r="R118" s="3" t="s">
        <v>3783</v>
      </c>
      <c r="S118" s="3" t="s">
        <v>3784</v>
      </c>
      <c r="T118" s="3" t="s">
        <v>135</v>
      </c>
      <c r="U118" s="3" t="s">
        <v>260</v>
      </c>
      <c r="V118" s="3" t="s">
        <v>121</v>
      </c>
      <c r="W118" s="3">
        <v>3</v>
      </c>
      <c r="X118" s="3" t="s">
        <v>13498</v>
      </c>
      <c r="Y118" s="3" t="s">
        <v>13499</v>
      </c>
      <c r="Z118" s="3" t="s">
        <v>13500</v>
      </c>
      <c r="AA118" s="3"/>
      <c r="AB118" s="3" t="s">
        <v>85</v>
      </c>
      <c r="AC118" s="3" t="s">
        <v>94</v>
      </c>
      <c r="AD118" s="3" t="s">
        <v>125</v>
      </c>
      <c r="AE118" s="3" t="s">
        <v>13501</v>
      </c>
      <c r="AF118" s="3"/>
      <c r="AG118" s="3" t="s">
        <v>97</v>
      </c>
      <c r="AH118" s="3">
        <v>253</v>
      </c>
      <c r="AI118" s="3">
        <v>55</v>
      </c>
      <c r="AJ118" s="3" t="s">
        <v>123</v>
      </c>
      <c r="AK118" s="3" t="s">
        <v>109</v>
      </c>
      <c r="AL118" s="3" t="s">
        <v>325</v>
      </c>
      <c r="AM118" s="3">
        <v>300</v>
      </c>
      <c r="AN118" s="3" t="s">
        <v>101</v>
      </c>
      <c r="AO118" s="3" t="s">
        <v>102</v>
      </c>
      <c r="AP118" s="3" t="s">
        <v>13495</v>
      </c>
      <c r="AQ118" s="3" t="s">
        <v>13502</v>
      </c>
      <c r="AR118" s="3">
        <v>40541</v>
      </c>
      <c r="AS118" s="3">
        <v>5000</v>
      </c>
      <c r="AT118" s="3">
        <v>0</v>
      </c>
      <c r="AU118" s="3">
        <v>0</v>
      </c>
      <c r="AV118" s="3">
        <v>0</v>
      </c>
      <c r="AW118" s="3">
        <v>0</v>
      </c>
      <c r="AX118" s="3">
        <v>0</v>
      </c>
      <c r="AY118" s="3">
        <v>0</v>
      </c>
      <c r="AZ118" s="3">
        <v>0</v>
      </c>
      <c r="BA118" s="3" t="s">
        <v>13490</v>
      </c>
      <c r="BB118" s="3">
        <v>9350</v>
      </c>
    </row>
    <row r="119" spans="1:54" ht="32.5" hidden="1" customHeight="1" x14ac:dyDescent="0.2">
      <c r="A119" s="3" t="s">
        <v>13503</v>
      </c>
      <c r="B119" s="3" t="s">
        <v>143</v>
      </c>
      <c r="C119" s="3" t="s">
        <v>85</v>
      </c>
      <c r="D119" s="3" t="s">
        <v>86</v>
      </c>
      <c r="E119" s="3" t="s">
        <v>13504</v>
      </c>
      <c r="F119" s="3"/>
      <c r="G119" s="3" t="s">
        <v>87</v>
      </c>
      <c r="H119" s="3">
        <v>2024</v>
      </c>
      <c r="I119" s="3">
        <v>2024</v>
      </c>
      <c r="J119" s="3" t="s">
        <v>88</v>
      </c>
      <c r="K119" s="3" t="s">
        <v>13505</v>
      </c>
      <c r="L119" s="3" t="s">
        <v>13506</v>
      </c>
      <c r="M119" s="3" t="s">
        <v>13507</v>
      </c>
      <c r="N119" s="3" t="s">
        <v>13508</v>
      </c>
      <c r="O119" s="3" t="s">
        <v>13509</v>
      </c>
      <c r="P119" s="3" t="s">
        <v>89</v>
      </c>
      <c r="Q119" s="3" t="s">
        <v>90</v>
      </c>
      <c r="R119" s="3" t="s">
        <v>13510</v>
      </c>
      <c r="S119" s="3" t="s">
        <v>13511</v>
      </c>
      <c r="T119" s="3" t="s">
        <v>119</v>
      </c>
      <c r="U119" s="3" t="s">
        <v>3557</v>
      </c>
      <c r="V119" s="3" t="s">
        <v>121</v>
      </c>
      <c r="W119" s="3">
        <v>1</v>
      </c>
      <c r="X119" s="3" t="s">
        <v>13512</v>
      </c>
      <c r="Y119" s="3" t="s">
        <v>13513</v>
      </c>
      <c r="Z119" s="3" t="s">
        <v>13514</v>
      </c>
      <c r="AA119" s="3"/>
      <c r="AB119" s="3" t="s">
        <v>85</v>
      </c>
      <c r="AC119" s="3" t="s">
        <v>94</v>
      </c>
      <c r="AD119" s="3" t="s">
        <v>95</v>
      </c>
      <c r="AE119" s="3" t="s">
        <v>96</v>
      </c>
      <c r="AF119" s="3"/>
      <c r="AG119" s="3" t="s">
        <v>97</v>
      </c>
      <c r="AH119" s="3">
        <v>67</v>
      </c>
      <c r="AI119" s="3">
        <v>5</v>
      </c>
      <c r="AJ119" s="3" t="s">
        <v>123</v>
      </c>
      <c r="AK119" s="3" t="s">
        <v>99</v>
      </c>
      <c r="AL119" s="3" t="s">
        <v>100</v>
      </c>
      <c r="AM119" s="3">
        <v>20</v>
      </c>
      <c r="AN119" s="3" t="s">
        <v>101</v>
      </c>
      <c r="AO119" s="3" t="s">
        <v>110</v>
      </c>
      <c r="AP119" s="3" t="s">
        <v>13515</v>
      </c>
      <c r="AQ119" s="3" t="s">
        <v>13516</v>
      </c>
      <c r="AR119" s="3">
        <v>5200</v>
      </c>
      <c r="AS119" s="3">
        <v>3700</v>
      </c>
      <c r="AT119" s="3">
        <v>0</v>
      </c>
      <c r="AU119" s="3">
        <v>0</v>
      </c>
      <c r="AV119" s="3">
        <v>0</v>
      </c>
      <c r="AW119" s="3">
        <v>0</v>
      </c>
      <c r="AX119" s="3">
        <v>0</v>
      </c>
      <c r="AY119" s="3">
        <v>0</v>
      </c>
      <c r="AZ119" s="3">
        <v>0</v>
      </c>
      <c r="BA119" s="3" t="s">
        <v>158</v>
      </c>
      <c r="BB119" s="3">
        <v>3700</v>
      </c>
    </row>
    <row r="120" spans="1:54" ht="32.5" hidden="1" customHeight="1" x14ac:dyDescent="0.2">
      <c r="A120" s="3" t="s">
        <v>13517</v>
      </c>
      <c r="B120" s="3" t="s">
        <v>143</v>
      </c>
      <c r="C120" s="3" t="s">
        <v>85</v>
      </c>
      <c r="D120" s="3" t="s">
        <v>86</v>
      </c>
      <c r="E120" s="3" t="s">
        <v>13504</v>
      </c>
      <c r="F120" s="3"/>
      <c r="G120" s="3" t="s">
        <v>87</v>
      </c>
      <c r="H120" s="3">
        <v>2024</v>
      </c>
      <c r="I120" s="3">
        <v>2024</v>
      </c>
      <c r="J120" s="3" t="s">
        <v>88</v>
      </c>
      <c r="K120" s="3" t="s">
        <v>13505</v>
      </c>
      <c r="L120" s="3" t="s">
        <v>13506</v>
      </c>
      <c r="M120" s="3" t="s">
        <v>13507</v>
      </c>
      <c r="N120" s="3" t="s">
        <v>13508</v>
      </c>
      <c r="O120" s="3" t="s">
        <v>13509</v>
      </c>
      <c r="P120" s="3" t="s">
        <v>89</v>
      </c>
      <c r="Q120" s="3" t="s">
        <v>90</v>
      </c>
      <c r="R120" s="3" t="s">
        <v>13510</v>
      </c>
      <c r="S120" s="3" t="s">
        <v>13511</v>
      </c>
      <c r="T120" s="3" t="s">
        <v>119</v>
      </c>
      <c r="U120" s="3" t="s">
        <v>3557</v>
      </c>
      <c r="V120" s="3" t="s">
        <v>121</v>
      </c>
      <c r="W120" s="3">
        <v>2</v>
      </c>
      <c r="X120" s="3" t="s">
        <v>13518</v>
      </c>
      <c r="Y120" s="3" t="s">
        <v>13519</v>
      </c>
      <c r="Z120" s="3" t="s">
        <v>13520</v>
      </c>
      <c r="AA120" s="3"/>
      <c r="AB120" s="3" t="s">
        <v>85</v>
      </c>
      <c r="AC120" s="3" t="s">
        <v>94</v>
      </c>
      <c r="AD120" s="3" t="s">
        <v>103</v>
      </c>
      <c r="AE120" s="3" t="s">
        <v>104</v>
      </c>
      <c r="AF120" s="3"/>
      <c r="AG120" s="3" t="s">
        <v>97</v>
      </c>
      <c r="AH120" s="3">
        <v>67</v>
      </c>
      <c r="AI120" s="3">
        <v>5</v>
      </c>
      <c r="AJ120" s="3" t="s">
        <v>123</v>
      </c>
      <c r="AK120" s="3" t="s">
        <v>106</v>
      </c>
      <c r="AL120" s="3" t="s">
        <v>100</v>
      </c>
      <c r="AM120" s="3">
        <v>16</v>
      </c>
      <c r="AN120" s="3" t="s">
        <v>101</v>
      </c>
      <c r="AO120" s="3" t="s">
        <v>110</v>
      </c>
      <c r="AP120" s="3" t="s">
        <v>13515</v>
      </c>
      <c r="AQ120" s="3" t="s">
        <v>13521</v>
      </c>
      <c r="AR120" s="3">
        <v>3100</v>
      </c>
      <c r="AS120" s="3">
        <v>1500</v>
      </c>
      <c r="AT120" s="3">
        <v>0</v>
      </c>
      <c r="AU120" s="3">
        <v>0</v>
      </c>
      <c r="AV120" s="3">
        <v>0</v>
      </c>
      <c r="AW120" s="3">
        <v>0</v>
      </c>
      <c r="AX120" s="3">
        <v>0</v>
      </c>
      <c r="AY120" s="3">
        <v>0</v>
      </c>
      <c r="AZ120" s="3">
        <v>0</v>
      </c>
      <c r="BA120" s="3" t="s">
        <v>158</v>
      </c>
      <c r="BB120" s="3">
        <v>1500</v>
      </c>
    </row>
    <row r="121" spans="1:54" ht="32.5" hidden="1" customHeight="1" x14ac:dyDescent="0.2">
      <c r="A121" s="3" t="s">
        <v>13522</v>
      </c>
      <c r="B121" s="3" t="s">
        <v>143</v>
      </c>
      <c r="C121" s="3" t="s">
        <v>85</v>
      </c>
      <c r="D121" s="3" t="s">
        <v>86</v>
      </c>
      <c r="E121" s="3" t="s">
        <v>13523</v>
      </c>
      <c r="F121" s="3"/>
      <c r="G121" s="3" t="s">
        <v>87</v>
      </c>
      <c r="H121" s="3">
        <v>2024</v>
      </c>
      <c r="I121" s="3">
        <v>2024</v>
      </c>
      <c r="J121" s="3" t="s">
        <v>88</v>
      </c>
      <c r="K121" s="3" t="s">
        <v>13524</v>
      </c>
      <c r="L121" s="3" t="s">
        <v>13525</v>
      </c>
      <c r="M121" s="3" t="s">
        <v>13526</v>
      </c>
      <c r="N121" s="3" t="s">
        <v>13527</v>
      </c>
      <c r="O121" s="3" t="s">
        <v>13528</v>
      </c>
      <c r="P121" s="3" t="s">
        <v>89</v>
      </c>
      <c r="Q121" s="3" t="s">
        <v>90</v>
      </c>
      <c r="R121" s="3" t="s">
        <v>13529</v>
      </c>
      <c r="S121" s="3" t="s">
        <v>13530</v>
      </c>
      <c r="T121" s="3" t="s">
        <v>135</v>
      </c>
      <c r="U121" s="3" t="s">
        <v>152</v>
      </c>
      <c r="V121" s="3" t="s">
        <v>121</v>
      </c>
      <c r="W121" s="3">
        <v>1</v>
      </c>
      <c r="X121" s="3" t="s">
        <v>13531</v>
      </c>
      <c r="Y121" s="3" t="s">
        <v>13532</v>
      </c>
      <c r="Z121" s="3" t="s">
        <v>13533</v>
      </c>
      <c r="AA121" s="3"/>
      <c r="AB121" s="3" t="s">
        <v>85</v>
      </c>
      <c r="AC121" s="3" t="s">
        <v>94</v>
      </c>
      <c r="AD121" s="3" t="s">
        <v>103</v>
      </c>
      <c r="AE121" s="3" t="s">
        <v>104</v>
      </c>
      <c r="AF121" s="3"/>
      <c r="AG121" s="3" t="s">
        <v>97</v>
      </c>
      <c r="AH121" s="3">
        <v>98</v>
      </c>
      <c r="AI121" s="3">
        <v>8</v>
      </c>
      <c r="AJ121" s="3" t="s">
        <v>98</v>
      </c>
      <c r="AK121" s="3" t="s">
        <v>106</v>
      </c>
      <c r="AL121" s="3" t="s">
        <v>100</v>
      </c>
      <c r="AM121" s="3">
        <v>300</v>
      </c>
      <c r="AN121" s="3" t="s">
        <v>101</v>
      </c>
      <c r="AO121" s="3" t="s">
        <v>110</v>
      </c>
      <c r="AP121" s="3" t="s">
        <v>13534</v>
      </c>
      <c r="AQ121" s="3"/>
      <c r="AR121" s="3">
        <v>3650</v>
      </c>
      <c r="AS121" s="3">
        <v>2000</v>
      </c>
      <c r="AT121" s="3">
        <v>0</v>
      </c>
      <c r="AU121" s="3">
        <v>0</v>
      </c>
      <c r="AV121" s="3">
        <v>0</v>
      </c>
      <c r="AW121" s="3">
        <v>0</v>
      </c>
      <c r="AX121" s="3">
        <v>0</v>
      </c>
      <c r="AY121" s="3">
        <v>0</v>
      </c>
      <c r="AZ121" s="3">
        <v>0</v>
      </c>
      <c r="BA121" s="3" t="s">
        <v>158</v>
      </c>
      <c r="BB121" s="3">
        <v>2000</v>
      </c>
    </row>
    <row r="122" spans="1:54" ht="32.5" hidden="1" customHeight="1" x14ac:dyDescent="0.2">
      <c r="A122" s="3" t="s">
        <v>13535</v>
      </c>
      <c r="B122" s="3" t="s">
        <v>143</v>
      </c>
      <c r="C122" s="3" t="s">
        <v>85</v>
      </c>
      <c r="D122" s="3" t="s">
        <v>86</v>
      </c>
      <c r="E122" s="3" t="s">
        <v>13523</v>
      </c>
      <c r="F122" s="3"/>
      <c r="G122" s="3" t="s">
        <v>87</v>
      </c>
      <c r="H122" s="3">
        <v>2024</v>
      </c>
      <c r="I122" s="3">
        <v>2024</v>
      </c>
      <c r="J122" s="3" t="s">
        <v>88</v>
      </c>
      <c r="K122" s="3" t="s">
        <v>13524</v>
      </c>
      <c r="L122" s="3" t="s">
        <v>13525</v>
      </c>
      <c r="M122" s="3" t="s">
        <v>13526</v>
      </c>
      <c r="N122" s="3" t="s">
        <v>13527</v>
      </c>
      <c r="O122" s="3" t="s">
        <v>13528</v>
      </c>
      <c r="P122" s="3" t="s">
        <v>89</v>
      </c>
      <c r="Q122" s="3" t="s">
        <v>90</v>
      </c>
      <c r="R122" s="3" t="s">
        <v>13529</v>
      </c>
      <c r="S122" s="3" t="s">
        <v>13530</v>
      </c>
      <c r="T122" s="3" t="s">
        <v>135</v>
      </c>
      <c r="U122" s="3" t="s">
        <v>152</v>
      </c>
      <c r="V122" s="3" t="s">
        <v>121</v>
      </c>
      <c r="W122" s="3">
        <v>2</v>
      </c>
      <c r="X122" s="3" t="s">
        <v>406</v>
      </c>
      <c r="Y122" s="3" t="s">
        <v>13536</v>
      </c>
      <c r="Z122" s="3" t="s">
        <v>13537</v>
      </c>
      <c r="AA122" s="3"/>
      <c r="AB122" s="3" t="s">
        <v>85</v>
      </c>
      <c r="AC122" s="3" t="s">
        <v>94</v>
      </c>
      <c r="AD122" s="3" t="s">
        <v>103</v>
      </c>
      <c r="AE122" s="3" t="s">
        <v>124</v>
      </c>
      <c r="AF122" s="3"/>
      <c r="AG122" s="3" t="s">
        <v>97</v>
      </c>
      <c r="AH122" s="3">
        <v>98</v>
      </c>
      <c r="AI122" s="3">
        <v>8</v>
      </c>
      <c r="AJ122" s="3" t="s">
        <v>98</v>
      </c>
      <c r="AK122" s="3" t="s">
        <v>109</v>
      </c>
      <c r="AL122" s="3" t="s">
        <v>100</v>
      </c>
      <c r="AM122" s="3">
        <v>50</v>
      </c>
      <c r="AN122" s="3" t="s">
        <v>101</v>
      </c>
      <c r="AO122" s="3" t="s">
        <v>110</v>
      </c>
      <c r="AP122" s="3" t="s">
        <v>13538</v>
      </c>
      <c r="AQ122" s="3"/>
      <c r="AR122" s="3">
        <v>1390</v>
      </c>
      <c r="AS122" s="3">
        <v>800</v>
      </c>
      <c r="AT122" s="3">
        <v>0</v>
      </c>
      <c r="AU122" s="3">
        <v>0</v>
      </c>
      <c r="AV122" s="3">
        <v>0</v>
      </c>
      <c r="AW122" s="3">
        <v>0</v>
      </c>
      <c r="AX122" s="3">
        <v>0</v>
      </c>
      <c r="AY122" s="3">
        <v>0</v>
      </c>
      <c r="AZ122" s="3">
        <v>0</v>
      </c>
      <c r="BA122" s="3" t="s">
        <v>158</v>
      </c>
      <c r="BB122" s="3">
        <v>800</v>
      </c>
    </row>
    <row r="123" spans="1:54" ht="32.5" customHeight="1" x14ac:dyDescent="0.2">
      <c r="A123" s="94" t="s">
        <v>13539</v>
      </c>
      <c r="B123" s="94" t="s">
        <v>143</v>
      </c>
      <c r="C123" s="94" t="s">
        <v>85</v>
      </c>
      <c r="D123" s="94" t="s">
        <v>86</v>
      </c>
      <c r="E123" s="94" t="s">
        <v>13523</v>
      </c>
      <c r="F123" s="94"/>
      <c r="G123" s="94" t="s">
        <v>87</v>
      </c>
      <c r="H123" s="94">
        <v>2024</v>
      </c>
      <c r="I123" s="94">
        <v>2024</v>
      </c>
      <c r="J123" s="94" t="s">
        <v>88</v>
      </c>
      <c r="K123" s="94" t="s">
        <v>13524</v>
      </c>
      <c r="L123" s="94" t="s">
        <v>13525</v>
      </c>
      <c r="M123" s="94" t="s">
        <v>13526</v>
      </c>
      <c r="N123" s="94" t="s">
        <v>13527</v>
      </c>
      <c r="O123" s="94" t="s">
        <v>13528</v>
      </c>
      <c r="P123" s="94" t="s">
        <v>89</v>
      </c>
      <c r="Q123" s="94" t="s">
        <v>90</v>
      </c>
      <c r="R123" s="94" t="s">
        <v>13529</v>
      </c>
      <c r="S123" s="94" t="s">
        <v>13530</v>
      </c>
      <c r="T123" s="94" t="s">
        <v>135</v>
      </c>
      <c r="U123" s="94" t="s">
        <v>152</v>
      </c>
      <c r="V123" s="94" t="s">
        <v>121</v>
      </c>
      <c r="W123" s="94">
        <v>3</v>
      </c>
      <c r="X123" s="94" t="s">
        <v>13540</v>
      </c>
      <c r="Y123" s="94" t="s">
        <v>13541</v>
      </c>
      <c r="Z123" s="94" t="s">
        <v>13542</v>
      </c>
      <c r="AA123" s="94"/>
      <c r="AB123" s="94" t="s">
        <v>85</v>
      </c>
      <c r="AC123" s="94" t="s">
        <v>94</v>
      </c>
      <c r="AD123" s="94" t="s">
        <v>107</v>
      </c>
      <c r="AE123" s="94" t="s">
        <v>108</v>
      </c>
      <c r="AF123" s="94"/>
      <c r="AG123" s="94" t="s">
        <v>97</v>
      </c>
      <c r="AH123" s="94">
        <v>98</v>
      </c>
      <c r="AI123" s="94">
        <v>8</v>
      </c>
      <c r="AJ123" s="94" t="s">
        <v>98</v>
      </c>
      <c r="AK123" s="94" t="s">
        <v>109</v>
      </c>
      <c r="AL123" s="94" t="s">
        <v>100</v>
      </c>
      <c r="AM123" s="94">
        <v>100</v>
      </c>
      <c r="AN123" s="94" t="s">
        <v>101</v>
      </c>
      <c r="AO123" s="94" t="s">
        <v>110</v>
      </c>
      <c r="AP123" s="94" t="s">
        <v>13543</v>
      </c>
      <c r="AQ123" s="94"/>
      <c r="AR123" s="94">
        <v>2540</v>
      </c>
      <c r="AS123" s="94">
        <v>1500</v>
      </c>
      <c r="AT123" s="94">
        <v>0</v>
      </c>
      <c r="AU123" s="94">
        <v>0</v>
      </c>
      <c r="AV123" s="94">
        <v>0</v>
      </c>
      <c r="AW123" s="94">
        <v>0</v>
      </c>
      <c r="AX123" s="94">
        <v>0</v>
      </c>
      <c r="AY123" s="94">
        <v>0</v>
      </c>
      <c r="AZ123" s="94">
        <v>0</v>
      </c>
      <c r="BA123" s="94" t="s">
        <v>158</v>
      </c>
      <c r="BB123" s="94">
        <v>1500</v>
      </c>
    </row>
    <row r="124" spans="1:54" ht="32.5" hidden="1" customHeight="1" x14ac:dyDescent="0.2">
      <c r="A124" s="3" t="s">
        <v>13544</v>
      </c>
      <c r="B124" s="3" t="s">
        <v>143</v>
      </c>
      <c r="C124" s="3" t="s">
        <v>85</v>
      </c>
      <c r="D124" s="3" t="s">
        <v>86</v>
      </c>
      <c r="E124" s="3" t="s">
        <v>13545</v>
      </c>
      <c r="F124" s="3"/>
      <c r="G124" s="3" t="s">
        <v>87</v>
      </c>
      <c r="H124" s="3">
        <v>2024</v>
      </c>
      <c r="I124" s="3">
        <v>2024</v>
      </c>
      <c r="J124" s="3" t="s">
        <v>88</v>
      </c>
      <c r="K124" s="3" t="s">
        <v>3932</v>
      </c>
      <c r="L124" s="3" t="s">
        <v>3933</v>
      </c>
      <c r="M124" s="3" t="s">
        <v>3934</v>
      </c>
      <c r="N124" s="3" t="s">
        <v>3935</v>
      </c>
      <c r="O124" s="3" t="s">
        <v>3936</v>
      </c>
      <c r="P124" s="3" t="s">
        <v>89</v>
      </c>
      <c r="Q124" s="3" t="s">
        <v>90</v>
      </c>
      <c r="R124" s="3" t="s">
        <v>3937</v>
      </c>
      <c r="S124" s="3" t="s">
        <v>3938</v>
      </c>
      <c r="T124" s="3" t="s">
        <v>135</v>
      </c>
      <c r="U124" s="3" t="s">
        <v>260</v>
      </c>
      <c r="V124" s="3" t="s">
        <v>121</v>
      </c>
      <c r="W124" s="3">
        <v>1</v>
      </c>
      <c r="X124" s="3" t="s">
        <v>315</v>
      </c>
      <c r="Y124" s="3" t="s">
        <v>13546</v>
      </c>
      <c r="Z124" s="3" t="s">
        <v>13547</v>
      </c>
      <c r="AA124" s="3"/>
      <c r="AB124" s="3" t="s">
        <v>85</v>
      </c>
      <c r="AC124" s="3" t="s">
        <v>94</v>
      </c>
      <c r="AD124" s="3" t="s">
        <v>103</v>
      </c>
      <c r="AE124" s="3" t="s">
        <v>104</v>
      </c>
      <c r="AF124" s="3"/>
      <c r="AG124" s="3" t="s">
        <v>97</v>
      </c>
      <c r="AH124" s="3">
        <v>120</v>
      </c>
      <c r="AI124" s="3">
        <v>6</v>
      </c>
      <c r="AJ124" s="3" t="s">
        <v>123</v>
      </c>
      <c r="AK124" s="3" t="s">
        <v>106</v>
      </c>
      <c r="AL124" s="3" t="s">
        <v>100</v>
      </c>
      <c r="AM124" s="3">
        <v>10</v>
      </c>
      <c r="AN124" s="3" t="s">
        <v>138</v>
      </c>
      <c r="AO124" s="3" t="s">
        <v>110</v>
      </c>
      <c r="AP124" s="3" t="s">
        <v>13548</v>
      </c>
      <c r="AQ124" s="3" t="s">
        <v>13549</v>
      </c>
      <c r="AR124" s="3">
        <v>89350</v>
      </c>
      <c r="AS124" s="3">
        <v>2000</v>
      </c>
      <c r="AT124" s="3">
        <v>0</v>
      </c>
      <c r="AU124" s="3">
        <v>0</v>
      </c>
      <c r="AV124" s="3">
        <v>0</v>
      </c>
      <c r="AW124" s="3">
        <v>0</v>
      </c>
      <c r="AX124" s="3">
        <v>0</v>
      </c>
      <c r="AY124" s="3">
        <v>0</v>
      </c>
      <c r="AZ124" s="3">
        <v>0</v>
      </c>
      <c r="BA124" s="3" t="s">
        <v>13550</v>
      </c>
      <c r="BB124" s="3">
        <v>40900</v>
      </c>
    </row>
    <row r="125" spans="1:54" ht="32.5" hidden="1" customHeight="1" x14ac:dyDescent="0.2">
      <c r="A125" s="3" t="s">
        <v>13551</v>
      </c>
      <c r="B125" s="3" t="s">
        <v>143</v>
      </c>
      <c r="C125" s="3" t="s">
        <v>85</v>
      </c>
      <c r="D125" s="3" t="s">
        <v>86</v>
      </c>
      <c r="E125" s="3" t="s">
        <v>13545</v>
      </c>
      <c r="F125" s="3"/>
      <c r="G125" s="3" t="s">
        <v>87</v>
      </c>
      <c r="H125" s="3">
        <v>2024</v>
      </c>
      <c r="I125" s="3">
        <v>2024</v>
      </c>
      <c r="J125" s="3" t="s">
        <v>88</v>
      </c>
      <c r="K125" s="3" t="s">
        <v>3932</v>
      </c>
      <c r="L125" s="3" t="s">
        <v>3933</v>
      </c>
      <c r="M125" s="3" t="s">
        <v>3934</v>
      </c>
      <c r="N125" s="3" t="s">
        <v>3935</v>
      </c>
      <c r="O125" s="3" t="s">
        <v>3936</v>
      </c>
      <c r="P125" s="3" t="s">
        <v>89</v>
      </c>
      <c r="Q125" s="3" t="s">
        <v>90</v>
      </c>
      <c r="R125" s="3" t="s">
        <v>3937</v>
      </c>
      <c r="S125" s="3" t="s">
        <v>3938</v>
      </c>
      <c r="T125" s="3" t="s">
        <v>135</v>
      </c>
      <c r="U125" s="3" t="s">
        <v>260</v>
      </c>
      <c r="V125" s="3" t="s">
        <v>121</v>
      </c>
      <c r="W125" s="3">
        <v>2</v>
      </c>
      <c r="X125" s="3" t="s">
        <v>330</v>
      </c>
      <c r="Y125" s="3" t="s">
        <v>13552</v>
      </c>
      <c r="Z125" s="3" t="s">
        <v>13553</v>
      </c>
      <c r="AA125" s="3"/>
      <c r="AB125" s="3" t="s">
        <v>85</v>
      </c>
      <c r="AC125" s="3" t="s">
        <v>94</v>
      </c>
      <c r="AD125" s="3" t="s">
        <v>103</v>
      </c>
      <c r="AE125" s="3" t="s">
        <v>124</v>
      </c>
      <c r="AF125" s="3"/>
      <c r="AG125" s="3" t="s">
        <v>97</v>
      </c>
      <c r="AH125" s="3">
        <v>120</v>
      </c>
      <c r="AI125" s="3">
        <v>6</v>
      </c>
      <c r="AJ125" s="3" t="s">
        <v>123</v>
      </c>
      <c r="AK125" s="3" t="s">
        <v>109</v>
      </c>
      <c r="AL125" s="3" t="s">
        <v>100</v>
      </c>
      <c r="AM125" s="3">
        <v>120</v>
      </c>
      <c r="AN125" s="3" t="s">
        <v>101</v>
      </c>
      <c r="AO125" s="3" t="s">
        <v>110</v>
      </c>
      <c r="AP125" s="3" t="s">
        <v>13554</v>
      </c>
      <c r="AQ125" s="3" t="s">
        <v>13555</v>
      </c>
      <c r="AR125" s="3">
        <v>89350</v>
      </c>
      <c r="AS125" s="3">
        <v>2500</v>
      </c>
      <c r="AT125" s="3">
        <v>0</v>
      </c>
      <c r="AU125" s="3">
        <v>0</v>
      </c>
      <c r="AV125" s="3">
        <v>0</v>
      </c>
      <c r="AW125" s="3">
        <v>0</v>
      </c>
      <c r="AX125" s="3">
        <v>0</v>
      </c>
      <c r="AY125" s="3">
        <v>0</v>
      </c>
      <c r="AZ125" s="3">
        <v>0</v>
      </c>
      <c r="BA125" s="3" t="s">
        <v>13556</v>
      </c>
      <c r="BB125" s="3">
        <v>38900</v>
      </c>
    </row>
    <row r="126" spans="1:54" ht="32.5" hidden="1" customHeight="1" x14ac:dyDescent="0.2">
      <c r="A126" s="3" t="s">
        <v>13557</v>
      </c>
      <c r="B126" s="3" t="s">
        <v>143</v>
      </c>
      <c r="C126" s="3" t="s">
        <v>85</v>
      </c>
      <c r="D126" s="3" t="s">
        <v>86</v>
      </c>
      <c r="E126" s="3" t="s">
        <v>13558</v>
      </c>
      <c r="F126" s="3"/>
      <c r="G126" s="3" t="s">
        <v>87</v>
      </c>
      <c r="H126" s="3">
        <v>2024</v>
      </c>
      <c r="I126" s="3">
        <v>2024</v>
      </c>
      <c r="J126" s="3" t="s">
        <v>111</v>
      </c>
      <c r="K126" s="3" t="s">
        <v>3670</v>
      </c>
      <c r="L126" s="3" t="s">
        <v>3671</v>
      </c>
      <c r="M126" s="3" t="s">
        <v>3672</v>
      </c>
      <c r="N126" s="3" t="s">
        <v>3673</v>
      </c>
      <c r="O126" s="3" t="s">
        <v>3674</v>
      </c>
      <c r="P126" s="3" t="s">
        <v>89</v>
      </c>
      <c r="Q126" s="3" t="s">
        <v>90</v>
      </c>
      <c r="R126" s="3" t="s">
        <v>3541</v>
      </c>
      <c r="S126" s="3" t="s">
        <v>3675</v>
      </c>
      <c r="T126" s="3" t="s">
        <v>223</v>
      </c>
      <c r="U126" s="3" t="s">
        <v>3338</v>
      </c>
      <c r="V126" s="3" t="s">
        <v>121</v>
      </c>
      <c r="W126" s="3">
        <v>1</v>
      </c>
      <c r="X126" s="3" t="s">
        <v>315</v>
      </c>
      <c r="Y126" s="3" t="s">
        <v>13559</v>
      </c>
      <c r="Z126" s="3" t="s">
        <v>13560</v>
      </c>
      <c r="AA126" s="3"/>
      <c r="AB126" s="3" t="s">
        <v>85</v>
      </c>
      <c r="AC126" s="3" t="s">
        <v>94</v>
      </c>
      <c r="AD126" s="3" t="s">
        <v>103</v>
      </c>
      <c r="AE126" s="3" t="s">
        <v>104</v>
      </c>
      <c r="AF126" s="3"/>
      <c r="AG126" s="3" t="s">
        <v>97</v>
      </c>
      <c r="AH126" s="3">
        <v>245</v>
      </c>
      <c r="AI126" s="3">
        <v>48</v>
      </c>
      <c r="AJ126" s="3" t="s">
        <v>346</v>
      </c>
      <c r="AK126" s="3" t="s">
        <v>106</v>
      </c>
      <c r="AL126" s="3" t="s">
        <v>100</v>
      </c>
      <c r="AM126" s="3">
        <v>300</v>
      </c>
      <c r="AN126" s="3" t="s">
        <v>138</v>
      </c>
      <c r="AO126" s="3" t="s">
        <v>110</v>
      </c>
      <c r="AP126" s="3" t="s">
        <v>13561</v>
      </c>
      <c r="AQ126" s="3" t="s">
        <v>13562</v>
      </c>
      <c r="AR126" s="3">
        <v>19200</v>
      </c>
      <c r="AS126" s="3">
        <v>4000</v>
      </c>
      <c r="AT126" s="3">
        <v>0</v>
      </c>
      <c r="AU126" s="3">
        <v>0</v>
      </c>
      <c r="AV126" s="3">
        <v>0</v>
      </c>
      <c r="AW126" s="3">
        <v>0</v>
      </c>
      <c r="AX126" s="3">
        <v>0</v>
      </c>
      <c r="AY126" s="3">
        <v>0</v>
      </c>
      <c r="AZ126" s="3">
        <v>0</v>
      </c>
      <c r="BA126" s="3" t="s">
        <v>13563</v>
      </c>
      <c r="BB126" s="3">
        <v>8000</v>
      </c>
    </row>
    <row r="127" spans="1:54" ht="32.5" hidden="1" customHeight="1" x14ac:dyDescent="0.2">
      <c r="A127" s="3" t="s">
        <v>13564</v>
      </c>
      <c r="B127" s="3" t="s">
        <v>143</v>
      </c>
      <c r="C127" s="3" t="s">
        <v>85</v>
      </c>
      <c r="D127" s="3" t="s">
        <v>86</v>
      </c>
      <c r="E127" s="3" t="s">
        <v>13558</v>
      </c>
      <c r="F127" s="3"/>
      <c r="G127" s="3" t="s">
        <v>87</v>
      </c>
      <c r="H127" s="3">
        <v>2024</v>
      </c>
      <c r="I127" s="3">
        <v>2024</v>
      </c>
      <c r="J127" s="3" t="s">
        <v>111</v>
      </c>
      <c r="K127" s="3" t="s">
        <v>3670</v>
      </c>
      <c r="L127" s="3" t="s">
        <v>3671</v>
      </c>
      <c r="M127" s="3" t="s">
        <v>3672</v>
      </c>
      <c r="N127" s="3" t="s">
        <v>3673</v>
      </c>
      <c r="O127" s="3" t="s">
        <v>3674</v>
      </c>
      <c r="P127" s="3" t="s">
        <v>89</v>
      </c>
      <c r="Q127" s="3" t="s">
        <v>90</v>
      </c>
      <c r="R127" s="3" t="s">
        <v>3541</v>
      </c>
      <c r="S127" s="3" t="s">
        <v>3675</v>
      </c>
      <c r="T127" s="3" t="s">
        <v>223</v>
      </c>
      <c r="U127" s="3" t="s">
        <v>3338</v>
      </c>
      <c r="V127" s="3" t="s">
        <v>121</v>
      </c>
      <c r="W127" s="3">
        <v>2</v>
      </c>
      <c r="X127" s="3" t="s">
        <v>1764</v>
      </c>
      <c r="Y127" s="3" t="s">
        <v>13565</v>
      </c>
      <c r="Z127" s="3" t="s">
        <v>13566</v>
      </c>
      <c r="AA127" s="3"/>
      <c r="AB127" s="3" t="s">
        <v>85</v>
      </c>
      <c r="AC127" s="3" t="s">
        <v>94</v>
      </c>
      <c r="AD127" s="3" t="s">
        <v>95</v>
      </c>
      <c r="AE127" s="3" t="s">
        <v>96</v>
      </c>
      <c r="AF127" s="3"/>
      <c r="AG127" s="3" t="s">
        <v>97</v>
      </c>
      <c r="AH127" s="3">
        <v>245</v>
      </c>
      <c r="AI127" s="3">
        <v>48</v>
      </c>
      <c r="AJ127" s="3" t="s">
        <v>105</v>
      </c>
      <c r="AK127" s="3" t="s">
        <v>99</v>
      </c>
      <c r="AL127" s="3" t="s">
        <v>100</v>
      </c>
      <c r="AM127" s="3">
        <v>75</v>
      </c>
      <c r="AN127" s="3" t="s">
        <v>140</v>
      </c>
      <c r="AO127" s="3" t="s">
        <v>102</v>
      </c>
      <c r="AP127" s="3" t="s">
        <v>13567</v>
      </c>
      <c r="AQ127" s="3" t="s">
        <v>13568</v>
      </c>
      <c r="AR127" s="3">
        <v>13300</v>
      </c>
      <c r="AS127" s="3">
        <v>3000</v>
      </c>
      <c r="AT127" s="3">
        <v>0</v>
      </c>
      <c r="AU127" s="3">
        <v>0</v>
      </c>
      <c r="AV127" s="3">
        <v>0</v>
      </c>
      <c r="AW127" s="3">
        <v>0</v>
      </c>
      <c r="AX127" s="3">
        <v>0</v>
      </c>
      <c r="AY127" s="3">
        <v>0</v>
      </c>
      <c r="AZ127" s="3">
        <v>0</v>
      </c>
      <c r="BA127" s="3" t="s">
        <v>13569</v>
      </c>
      <c r="BB127" s="3">
        <v>4500</v>
      </c>
    </row>
    <row r="128" spans="1:54" ht="32.5" hidden="1" customHeight="1" x14ac:dyDescent="0.2">
      <c r="A128" s="3" t="s">
        <v>13570</v>
      </c>
      <c r="B128" s="3" t="s">
        <v>143</v>
      </c>
      <c r="C128" s="3" t="s">
        <v>85</v>
      </c>
      <c r="D128" s="3" t="s">
        <v>86</v>
      </c>
      <c r="E128" s="3" t="s">
        <v>13571</v>
      </c>
      <c r="F128" s="3"/>
      <c r="G128" s="3" t="s">
        <v>87</v>
      </c>
      <c r="H128" s="3">
        <v>2024</v>
      </c>
      <c r="I128" s="3">
        <v>2024</v>
      </c>
      <c r="J128" s="3" t="s">
        <v>111</v>
      </c>
      <c r="K128" s="3" t="s">
        <v>3866</v>
      </c>
      <c r="L128" s="3" t="s">
        <v>3867</v>
      </c>
      <c r="M128" s="3" t="s">
        <v>3868</v>
      </c>
      <c r="N128" s="3" t="s">
        <v>3869</v>
      </c>
      <c r="O128" s="3" t="s">
        <v>3870</v>
      </c>
      <c r="P128" s="3" t="s">
        <v>89</v>
      </c>
      <c r="Q128" s="3" t="s">
        <v>90</v>
      </c>
      <c r="R128" s="3" t="s">
        <v>3871</v>
      </c>
      <c r="S128" s="3" t="s">
        <v>3872</v>
      </c>
      <c r="T128" s="3" t="s">
        <v>119</v>
      </c>
      <c r="U128" s="3" t="s">
        <v>120</v>
      </c>
      <c r="V128" s="3" t="s">
        <v>121</v>
      </c>
      <c r="W128" s="3">
        <v>1</v>
      </c>
      <c r="X128" s="3" t="s">
        <v>13572</v>
      </c>
      <c r="Y128" s="3" t="s">
        <v>13573</v>
      </c>
      <c r="Z128" s="3" t="s">
        <v>13574</v>
      </c>
      <c r="AA128" s="3"/>
      <c r="AB128" s="3" t="s">
        <v>85</v>
      </c>
      <c r="AC128" s="3" t="s">
        <v>94</v>
      </c>
      <c r="AD128" s="3" t="s">
        <v>103</v>
      </c>
      <c r="AE128" s="3" t="s">
        <v>189</v>
      </c>
      <c r="AF128" s="3"/>
      <c r="AG128" s="3" t="s">
        <v>97</v>
      </c>
      <c r="AH128" s="3">
        <v>299</v>
      </c>
      <c r="AI128" s="3">
        <v>39</v>
      </c>
      <c r="AJ128" s="3" t="s">
        <v>123</v>
      </c>
      <c r="AK128" s="3" t="s">
        <v>109</v>
      </c>
      <c r="AL128" s="3" t="s">
        <v>325</v>
      </c>
      <c r="AM128" s="3">
        <v>52</v>
      </c>
      <c r="AN128" s="3" t="s">
        <v>138</v>
      </c>
      <c r="AO128" s="3" t="s">
        <v>110</v>
      </c>
      <c r="AP128" s="3" t="s">
        <v>13575</v>
      </c>
      <c r="AQ128" s="3" t="s">
        <v>13576</v>
      </c>
      <c r="AR128" s="3">
        <v>3560</v>
      </c>
      <c r="AS128" s="3">
        <v>1500</v>
      </c>
      <c r="AT128" s="3">
        <v>0</v>
      </c>
      <c r="AU128" s="3">
        <v>0</v>
      </c>
      <c r="AV128" s="3">
        <v>0</v>
      </c>
      <c r="AW128" s="3">
        <v>0</v>
      </c>
      <c r="AX128" s="3">
        <v>0</v>
      </c>
      <c r="AY128" s="3">
        <v>0</v>
      </c>
      <c r="AZ128" s="3">
        <v>0</v>
      </c>
      <c r="BA128" s="3" t="s">
        <v>158</v>
      </c>
      <c r="BB128" s="3">
        <v>1500</v>
      </c>
    </row>
    <row r="129" spans="1:54" ht="32.5" hidden="1" customHeight="1" x14ac:dyDescent="0.2">
      <c r="A129" s="3" t="s">
        <v>13577</v>
      </c>
      <c r="B129" s="3" t="s">
        <v>143</v>
      </c>
      <c r="C129" s="3" t="s">
        <v>85</v>
      </c>
      <c r="D129" s="3" t="s">
        <v>86</v>
      </c>
      <c r="E129" s="3" t="s">
        <v>13571</v>
      </c>
      <c r="F129" s="3"/>
      <c r="G129" s="3" t="s">
        <v>87</v>
      </c>
      <c r="H129" s="3">
        <v>2024</v>
      </c>
      <c r="I129" s="3">
        <v>2024</v>
      </c>
      <c r="J129" s="3" t="s">
        <v>111</v>
      </c>
      <c r="K129" s="3" t="s">
        <v>3866</v>
      </c>
      <c r="L129" s="3" t="s">
        <v>3867</v>
      </c>
      <c r="M129" s="3" t="s">
        <v>3868</v>
      </c>
      <c r="N129" s="3" t="s">
        <v>3869</v>
      </c>
      <c r="O129" s="3" t="s">
        <v>3870</v>
      </c>
      <c r="P129" s="3" t="s">
        <v>89</v>
      </c>
      <c r="Q129" s="3" t="s">
        <v>90</v>
      </c>
      <c r="R129" s="3" t="s">
        <v>3871</v>
      </c>
      <c r="S129" s="3" t="s">
        <v>3872</v>
      </c>
      <c r="T129" s="3" t="s">
        <v>119</v>
      </c>
      <c r="U129" s="3" t="s">
        <v>120</v>
      </c>
      <c r="V129" s="3" t="s">
        <v>121</v>
      </c>
      <c r="W129" s="3">
        <v>2</v>
      </c>
      <c r="X129" s="3" t="s">
        <v>13578</v>
      </c>
      <c r="Y129" s="3" t="s">
        <v>13579</v>
      </c>
      <c r="Z129" s="3" t="s">
        <v>13580</v>
      </c>
      <c r="AA129" s="3"/>
      <c r="AB129" s="3" t="s">
        <v>85</v>
      </c>
      <c r="AC129" s="3" t="s">
        <v>94</v>
      </c>
      <c r="AD129" s="3" t="s">
        <v>103</v>
      </c>
      <c r="AE129" s="3" t="s">
        <v>104</v>
      </c>
      <c r="AF129" s="3"/>
      <c r="AG129" s="3" t="s">
        <v>97</v>
      </c>
      <c r="AH129" s="3">
        <v>299</v>
      </c>
      <c r="AI129" s="3">
        <v>39</v>
      </c>
      <c r="AJ129" s="3" t="s">
        <v>105</v>
      </c>
      <c r="AK129" s="3" t="s">
        <v>106</v>
      </c>
      <c r="AL129" s="3" t="s">
        <v>100</v>
      </c>
      <c r="AM129" s="3">
        <v>300</v>
      </c>
      <c r="AN129" s="3" t="s">
        <v>101</v>
      </c>
      <c r="AO129" s="3" t="s">
        <v>110</v>
      </c>
      <c r="AP129" s="3" t="s">
        <v>13581</v>
      </c>
      <c r="AQ129" s="3" t="s">
        <v>13582</v>
      </c>
      <c r="AR129" s="3">
        <v>8700</v>
      </c>
      <c r="AS129" s="3">
        <v>2500</v>
      </c>
      <c r="AT129" s="3">
        <v>0</v>
      </c>
      <c r="AU129" s="3">
        <v>0</v>
      </c>
      <c r="AV129" s="3">
        <v>0</v>
      </c>
      <c r="AW129" s="3">
        <v>0</v>
      </c>
      <c r="AX129" s="3">
        <v>0</v>
      </c>
      <c r="AY129" s="3">
        <v>0</v>
      </c>
      <c r="AZ129" s="3">
        <v>0</v>
      </c>
      <c r="BA129" s="3" t="s">
        <v>158</v>
      </c>
      <c r="BB129" s="3">
        <v>2500</v>
      </c>
    </row>
    <row r="130" spans="1:54" ht="32.5" hidden="1" customHeight="1" x14ac:dyDescent="0.2">
      <c r="A130" s="3" t="s">
        <v>13583</v>
      </c>
      <c r="B130" s="3" t="s">
        <v>143</v>
      </c>
      <c r="C130" s="3" t="s">
        <v>85</v>
      </c>
      <c r="D130" s="3" t="s">
        <v>86</v>
      </c>
      <c r="E130" s="3" t="s">
        <v>13584</v>
      </c>
      <c r="F130" s="3"/>
      <c r="G130" s="3" t="s">
        <v>87</v>
      </c>
      <c r="H130" s="3">
        <v>2024</v>
      </c>
      <c r="I130" s="3">
        <v>2024</v>
      </c>
      <c r="J130" s="3" t="s">
        <v>111</v>
      </c>
      <c r="K130" s="3" t="s">
        <v>3577</v>
      </c>
      <c r="L130" s="3" t="s">
        <v>3578</v>
      </c>
      <c r="M130" s="3" t="s">
        <v>3579</v>
      </c>
      <c r="N130" s="3" t="s">
        <v>3580</v>
      </c>
      <c r="O130" s="3" t="s">
        <v>3581</v>
      </c>
      <c r="P130" s="3" t="s">
        <v>89</v>
      </c>
      <c r="Q130" s="3" t="s">
        <v>90</v>
      </c>
      <c r="R130" s="3" t="s">
        <v>2523</v>
      </c>
      <c r="S130" s="3" t="s">
        <v>3582</v>
      </c>
      <c r="T130" s="3" t="s">
        <v>135</v>
      </c>
      <c r="U130" s="3" t="s">
        <v>201</v>
      </c>
      <c r="V130" s="3" t="s">
        <v>121</v>
      </c>
      <c r="W130" s="3">
        <v>1</v>
      </c>
      <c r="X130" s="3" t="s">
        <v>315</v>
      </c>
      <c r="Y130" s="3" t="s">
        <v>13585</v>
      </c>
      <c r="Z130" s="3" t="s">
        <v>13586</v>
      </c>
      <c r="AA130" s="3"/>
      <c r="AB130" s="3" t="s">
        <v>85</v>
      </c>
      <c r="AC130" s="3" t="s">
        <v>94</v>
      </c>
      <c r="AD130" s="3" t="s">
        <v>103</v>
      </c>
      <c r="AE130" s="3" t="s">
        <v>104</v>
      </c>
      <c r="AF130" s="3"/>
      <c r="AG130" s="3" t="s">
        <v>97</v>
      </c>
      <c r="AH130" s="3">
        <v>90</v>
      </c>
      <c r="AI130" s="3">
        <v>12</v>
      </c>
      <c r="AJ130" s="3" t="s">
        <v>123</v>
      </c>
      <c r="AK130" s="3" t="s">
        <v>106</v>
      </c>
      <c r="AL130" s="3" t="s">
        <v>542</v>
      </c>
      <c r="AM130" s="3">
        <v>42</v>
      </c>
      <c r="AN130" s="3" t="s">
        <v>138</v>
      </c>
      <c r="AO130" s="3" t="s">
        <v>110</v>
      </c>
      <c r="AP130" s="3" t="s">
        <v>13587</v>
      </c>
      <c r="AQ130" s="3" t="s">
        <v>13588</v>
      </c>
      <c r="AR130" s="3">
        <v>11500</v>
      </c>
      <c r="AS130" s="3">
        <v>2000</v>
      </c>
      <c r="AT130" s="3">
        <v>0</v>
      </c>
      <c r="AU130" s="3">
        <v>0</v>
      </c>
      <c r="AV130" s="3">
        <v>0</v>
      </c>
      <c r="AW130" s="3">
        <v>0</v>
      </c>
      <c r="AX130" s="3">
        <v>0</v>
      </c>
      <c r="AY130" s="3">
        <v>0</v>
      </c>
      <c r="AZ130" s="3">
        <v>0</v>
      </c>
      <c r="BA130" s="3" t="s">
        <v>13589</v>
      </c>
      <c r="BB130" s="3">
        <v>4000</v>
      </c>
    </row>
    <row r="131" spans="1:54" ht="32.5" hidden="1" customHeight="1" x14ac:dyDescent="0.2">
      <c r="A131" s="3" t="s">
        <v>13590</v>
      </c>
      <c r="B131" s="3" t="s">
        <v>143</v>
      </c>
      <c r="C131" s="3" t="s">
        <v>85</v>
      </c>
      <c r="D131" s="3" t="s">
        <v>86</v>
      </c>
      <c r="E131" s="3" t="s">
        <v>13584</v>
      </c>
      <c r="F131" s="3"/>
      <c r="G131" s="3" t="s">
        <v>87</v>
      </c>
      <c r="H131" s="3">
        <v>2024</v>
      </c>
      <c r="I131" s="3">
        <v>2024</v>
      </c>
      <c r="J131" s="3" t="s">
        <v>111</v>
      </c>
      <c r="K131" s="3" t="s">
        <v>3577</v>
      </c>
      <c r="L131" s="3" t="s">
        <v>3578</v>
      </c>
      <c r="M131" s="3" t="s">
        <v>3579</v>
      </c>
      <c r="N131" s="3" t="s">
        <v>3580</v>
      </c>
      <c r="O131" s="3" t="s">
        <v>3581</v>
      </c>
      <c r="P131" s="3" t="s">
        <v>89</v>
      </c>
      <c r="Q131" s="3" t="s">
        <v>90</v>
      </c>
      <c r="R131" s="3" t="s">
        <v>2523</v>
      </c>
      <c r="S131" s="3" t="s">
        <v>3582</v>
      </c>
      <c r="T131" s="3" t="s">
        <v>135</v>
      </c>
      <c r="U131" s="3" t="s">
        <v>201</v>
      </c>
      <c r="V131" s="3" t="s">
        <v>121</v>
      </c>
      <c r="W131" s="3">
        <v>2</v>
      </c>
      <c r="X131" s="3" t="s">
        <v>13591</v>
      </c>
      <c r="Y131" s="3" t="s">
        <v>13592</v>
      </c>
      <c r="Z131" s="3" t="s">
        <v>13593</v>
      </c>
      <c r="AA131" s="3"/>
      <c r="AB131" s="3" t="s">
        <v>85</v>
      </c>
      <c r="AC131" s="3" t="s">
        <v>94</v>
      </c>
      <c r="AD131" s="3" t="s">
        <v>103</v>
      </c>
      <c r="AE131" s="3" t="s">
        <v>124</v>
      </c>
      <c r="AF131" s="3"/>
      <c r="AG131" s="3" t="s">
        <v>97</v>
      </c>
      <c r="AH131" s="3">
        <v>90</v>
      </c>
      <c r="AI131" s="3">
        <v>12</v>
      </c>
      <c r="AJ131" s="3" t="s">
        <v>98</v>
      </c>
      <c r="AK131" s="3" t="s">
        <v>109</v>
      </c>
      <c r="AL131" s="3" t="s">
        <v>100</v>
      </c>
      <c r="AM131" s="3">
        <v>40</v>
      </c>
      <c r="AN131" s="3" t="s">
        <v>101</v>
      </c>
      <c r="AO131" s="3" t="s">
        <v>110</v>
      </c>
      <c r="AP131" s="3" t="s">
        <v>13587</v>
      </c>
      <c r="AQ131" s="3" t="s">
        <v>13594</v>
      </c>
      <c r="AR131" s="3">
        <v>1150</v>
      </c>
      <c r="AS131" s="3">
        <v>500</v>
      </c>
      <c r="AT131" s="3">
        <v>0</v>
      </c>
      <c r="AU131" s="3">
        <v>0</v>
      </c>
      <c r="AV131" s="3">
        <v>0</v>
      </c>
      <c r="AW131" s="3">
        <v>0</v>
      </c>
      <c r="AX131" s="3">
        <v>0</v>
      </c>
      <c r="AY131" s="3">
        <v>0</v>
      </c>
      <c r="AZ131" s="3">
        <v>0</v>
      </c>
      <c r="BA131" s="3" t="s">
        <v>158</v>
      </c>
      <c r="BB131" s="3">
        <v>500</v>
      </c>
    </row>
    <row r="132" spans="1:54" ht="32.5" hidden="1" customHeight="1" x14ac:dyDescent="0.2">
      <c r="A132" s="3" t="s">
        <v>13595</v>
      </c>
      <c r="B132" s="3" t="s">
        <v>143</v>
      </c>
      <c r="C132" s="3" t="s">
        <v>85</v>
      </c>
      <c r="D132" s="3" t="s">
        <v>86</v>
      </c>
      <c r="E132" s="3" t="s">
        <v>13596</v>
      </c>
      <c r="F132" s="3"/>
      <c r="G132" s="3" t="s">
        <v>87</v>
      </c>
      <c r="H132" s="3">
        <v>2024</v>
      </c>
      <c r="I132" s="3">
        <v>2024</v>
      </c>
      <c r="J132" s="3" t="s">
        <v>88</v>
      </c>
      <c r="K132" s="3" t="s">
        <v>3840</v>
      </c>
      <c r="L132" s="3" t="s">
        <v>3841</v>
      </c>
      <c r="M132" s="3" t="s">
        <v>3842</v>
      </c>
      <c r="N132" s="3" t="s">
        <v>3843</v>
      </c>
      <c r="O132" s="3" t="s">
        <v>3844</v>
      </c>
      <c r="P132" s="3" t="s">
        <v>89</v>
      </c>
      <c r="Q132" s="3" t="s">
        <v>90</v>
      </c>
      <c r="R132" s="3" t="s">
        <v>3845</v>
      </c>
      <c r="S132" s="3" t="s">
        <v>3846</v>
      </c>
      <c r="T132" s="3" t="s">
        <v>135</v>
      </c>
      <c r="U132" s="3" t="s">
        <v>260</v>
      </c>
      <c r="V132" s="3" t="s">
        <v>121</v>
      </c>
      <c r="W132" s="3">
        <v>1</v>
      </c>
      <c r="X132" s="3" t="s">
        <v>13597</v>
      </c>
      <c r="Y132" s="3" t="s">
        <v>13598</v>
      </c>
      <c r="Z132" s="3" t="s">
        <v>13599</v>
      </c>
      <c r="AA132" s="3"/>
      <c r="AB132" s="3" t="s">
        <v>85</v>
      </c>
      <c r="AC132" s="3" t="s">
        <v>94</v>
      </c>
      <c r="AD132" s="3" t="s">
        <v>103</v>
      </c>
      <c r="AE132" s="3" t="s">
        <v>104</v>
      </c>
      <c r="AF132" s="3"/>
      <c r="AG132" s="3" t="s">
        <v>97</v>
      </c>
      <c r="AH132" s="3">
        <v>141</v>
      </c>
      <c r="AI132" s="3">
        <v>19</v>
      </c>
      <c r="AJ132" s="3" t="s">
        <v>123</v>
      </c>
      <c r="AK132" s="3" t="s">
        <v>106</v>
      </c>
      <c r="AL132" s="3" t="s">
        <v>100</v>
      </c>
      <c r="AM132" s="3">
        <v>61</v>
      </c>
      <c r="AN132" s="3" t="s">
        <v>138</v>
      </c>
      <c r="AO132" s="3" t="s">
        <v>110</v>
      </c>
      <c r="AP132" s="3" t="s">
        <v>13600</v>
      </c>
      <c r="AQ132" s="3" t="s">
        <v>13601</v>
      </c>
      <c r="AR132" s="3">
        <v>20614</v>
      </c>
      <c r="AS132" s="3">
        <v>1470</v>
      </c>
      <c r="AT132" s="3">
        <v>0</v>
      </c>
      <c r="AU132" s="3">
        <v>0</v>
      </c>
      <c r="AV132" s="3">
        <v>0</v>
      </c>
      <c r="AW132" s="3">
        <v>0</v>
      </c>
      <c r="AX132" s="3">
        <v>0</v>
      </c>
      <c r="AY132" s="3">
        <v>0</v>
      </c>
      <c r="AZ132" s="3">
        <v>0</v>
      </c>
      <c r="BA132" s="3" t="s">
        <v>13602</v>
      </c>
      <c r="BB132" s="3">
        <v>4422</v>
      </c>
    </row>
    <row r="133" spans="1:54" ht="32.5" hidden="1" customHeight="1" x14ac:dyDescent="0.2">
      <c r="A133" s="3" t="s">
        <v>13603</v>
      </c>
      <c r="B133" s="3" t="s">
        <v>143</v>
      </c>
      <c r="C133" s="3" t="s">
        <v>85</v>
      </c>
      <c r="D133" s="3" t="s">
        <v>86</v>
      </c>
      <c r="E133" s="3" t="s">
        <v>13596</v>
      </c>
      <c r="F133" s="3"/>
      <c r="G133" s="3" t="s">
        <v>87</v>
      </c>
      <c r="H133" s="3">
        <v>2024</v>
      </c>
      <c r="I133" s="3">
        <v>2024</v>
      </c>
      <c r="J133" s="3" t="s">
        <v>111</v>
      </c>
      <c r="K133" s="3" t="s">
        <v>3840</v>
      </c>
      <c r="L133" s="3" t="s">
        <v>3841</v>
      </c>
      <c r="M133" s="3" t="s">
        <v>3842</v>
      </c>
      <c r="N133" s="3" t="s">
        <v>3843</v>
      </c>
      <c r="O133" s="3" t="s">
        <v>3844</v>
      </c>
      <c r="P133" s="3" t="s">
        <v>89</v>
      </c>
      <c r="Q133" s="3" t="s">
        <v>90</v>
      </c>
      <c r="R133" s="3" t="s">
        <v>3845</v>
      </c>
      <c r="S133" s="3" t="s">
        <v>3846</v>
      </c>
      <c r="T133" s="3" t="s">
        <v>135</v>
      </c>
      <c r="U133" s="3" t="s">
        <v>260</v>
      </c>
      <c r="V133" s="3" t="s">
        <v>121</v>
      </c>
      <c r="W133" s="3">
        <v>2</v>
      </c>
      <c r="X133" s="3" t="s">
        <v>1764</v>
      </c>
      <c r="Y133" s="3" t="s">
        <v>13604</v>
      </c>
      <c r="Z133" s="3" t="s">
        <v>13605</v>
      </c>
      <c r="AA133" s="3"/>
      <c r="AB133" s="3" t="s">
        <v>85</v>
      </c>
      <c r="AC133" s="3" t="s">
        <v>94</v>
      </c>
      <c r="AD133" s="3" t="s">
        <v>95</v>
      </c>
      <c r="AE133" s="3" t="s">
        <v>96</v>
      </c>
      <c r="AF133" s="3"/>
      <c r="AG133" s="3" t="s">
        <v>97</v>
      </c>
      <c r="AH133" s="3">
        <v>141</v>
      </c>
      <c r="AI133" s="3">
        <v>19</v>
      </c>
      <c r="AJ133" s="3" t="s">
        <v>98</v>
      </c>
      <c r="AK133" s="3" t="s">
        <v>99</v>
      </c>
      <c r="AL133" s="3" t="s">
        <v>100</v>
      </c>
      <c r="AM133" s="3">
        <v>60</v>
      </c>
      <c r="AN133" s="3" t="s">
        <v>138</v>
      </c>
      <c r="AO133" s="3" t="s">
        <v>110</v>
      </c>
      <c r="AP133" s="3" t="s">
        <v>13606</v>
      </c>
      <c r="AQ133" s="3" t="s">
        <v>13607</v>
      </c>
      <c r="AR133" s="3">
        <v>3900</v>
      </c>
      <c r="AS133" s="3">
        <v>530</v>
      </c>
      <c r="AT133" s="3">
        <v>0</v>
      </c>
      <c r="AU133" s="3">
        <v>0</v>
      </c>
      <c r="AV133" s="3">
        <v>0</v>
      </c>
      <c r="AW133" s="3">
        <v>0</v>
      </c>
      <c r="AX133" s="3">
        <v>0</v>
      </c>
      <c r="AY133" s="3">
        <v>0</v>
      </c>
      <c r="AZ133" s="3">
        <v>0</v>
      </c>
      <c r="BA133" s="3" t="s">
        <v>13602</v>
      </c>
      <c r="BB133" s="3">
        <v>1595</v>
      </c>
    </row>
    <row r="134" spans="1:54" ht="32.5" hidden="1" customHeight="1" x14ac:dyDescent="0.2">
      <c r="A134" s="3" t="s">
        <v>13608</v>
      </c>
      <c r="B134" s="3" t="s">
        <v>143</v>
      </c>
      <c r="C134" s="3" t="s">
        <v>85</v>
      </c>
      <c r="D134" s="3" t="s">
        <v>86</v>
      </c>
      <c r="E134" s="3" t="s">
        <v>13609</v>
      </c>
      <c r="F134" s="3"/>
      <c r="G134" s="3" t="s">
        <v>87</v>
      </c>
      <c r="H134" s="3">
        <v>2024</v>
      </c>
      <c r="I134" s="3">
        <v>2024</v>
      </c>
      <c r="J134" s="3" t="s">
        <v>111</v>
      </c>
      <c r="K134" s="3" t="s">
        <v>3946</v>
      </c>
      <c r="L134" s="3" t="s">
        <v>3947</v>
      </c>
      <c r="M134" s="3"/>
      <c r="N134" s="3" t="s">
        <v>3948</v>
      </c>
      <c r="O134" s="3" t="s">
        <v>3949</v>
      </c>
      <c r="P134" s="3" t="s">
        <v>89</v>
      </c>
      <c r="Q134" s="3" t="s">
        <v>257</v>
      </c>
      <c r="R134" s="3" t="s">
        <v>3524</v>
      </c>
      <c r="S134" s="3" t="s">
        <v>3525</v>
      </c>
      <c r="T134" s="3" t="s">
        <v>91</v>
      </c>
      <c r="U134" s="3" t="s">
        <v>293</v>
      </c>
      <c r="V134" s="3" t="s">
        <v>121</v>
      </c>
      <c r="W134" s="3">
        <v>1</v>
      </c>
      <c r="X134" s="3" t="s">
        <v>13610</v>
      </c>
      <c r="Y134" s="3" t="s">
        <v>13611</v>
      </c>
      <c r="Z134" s="3" t="s">
        <v>13612</v>
      </c>
      <c r="AA134" s="3"/>
      <c r="AB134" s="3" t="s">
        <v>85</v>
      </c>
      <c r="AC134" s="3" t="s">
        <v>94</v>
      </c>
      <c r="AD134" s="3" t="s">
        <v>103</v>
      </c>
      <c r="AE134" s="3" t="s">
        <v>124</v>
      </c>
      <c r="AF134" s="3"/>
      <c r="AG134" s="3" t="s">
        <v>97</v>
      </c>
      <c r="AH134" s="3">
        <v>179273</v>
      </c>
      <c r="AI134" s="3">
        <v>28119</v>
      </c>
      <c r="AJ134" s="3" t="s">
        <v>105</v>
      </c>
      <c r="AK134" s="3" t="s">
        <v>109</v>
      </c>
      <c r="AL134" s="3" t="s">
        <v>100</v>
      </c>
      <c r="AM134" s="3">
        <v>100</v>
      </c>
      <c r="AN134" s="3" t="s">
        <v>101</v>
      </c>
      <c r="AO134" s="3" t="s">
        <v>102</v>
      </c>
      <c r="AP134" s="3" t="s">
        <v>13613</v>
      </c>
      <c r="AQ134" s="3" t="s">
        <v>13614</v>
      </c>
      <c r="AR134" s="3">
        <v>1000</v>
      </c>
      <c r="AS134" s="3">
        <v>500</v>
      </c>
      <c r="AT134" s="3">
        <v>0</v>
      </c>
      <c r="AU134" s="3">
        <v>0</v>
      </c>
      <c r="AV134" s="3">
        <v>0</v>
      </c>
      <c r="AW134" s="3">
        <v>0</v>
      </c>
      <c r="AX134" s="3">
        <v>0</v>
      </c>
      <c r="AY134" s="3">
        <v>0</v>
      </c>
      <c r="AZ134" s="3">
        <v>0</v>
      </c>
      <c r="BA134" s="3" t="s">
        <v>158</v>
      </c>
      <c r="BB134" s="3">
        <v>500</v>
      </c>
    </row>
    <row r="135" spans="1:54" ht="32.5" hidden="1" customHeight="1" x14ac:dyDescent="0.2">
      <c r="A135" s="3" t="s">
        <v>13615</v>
      </c>
      <c r="B135" s="3" t="s">
        <v>143</v>
      </c>
      <c r="C135" s="3" t="s">
        <v>85</v>
      </c>
      <c r="D135" s="3" t="s">
        <v>86</v>
      </c>
      <c r="E135" s="3" t="s">
        <v>13609</v>
      </c>
      <c r="F135" s="3"/>
      <c r="G135" s="3" t="s">
        <v>87</v>
      </c>
      <c r="H135" s="3">
        <v>2024</v>
      </c>
      <c r="I135" s="3">
        <v>2024</v>
      </c>
      <c r="J135" s="3" t="s">
        <v>111</v>
      </c>
      <c r="K135" s="3" t="s">
        <v>3946</v>
      </c>
      <c r="L135" s="3" t="s">
        <v>3947</v>
      </c>
      <c r="M135" s="3"/>
      <c r="N135" s="3" t="s">
        <v>3948</v>
      </c>
      <c r="O135" s="3" t="s">
        <v>3949</v>
      </c>
      <c r="P135" s="3" t="s">
        <v>89</v>
      </c>
      <c r="Q135" s="3" t="s">
        <v>257</v>
      </c>
      <c r="R135" s="3" t="s">
        <v>3524</v>
      </c>
      <c r="S135" s="3" t="s">
        <v>3525</v>
      </c>
      <c r="T135" s="3" t="s">
        <v>91</v>
      </c>
      <c r="U135" s="3" t="s">
        <v>293</v>
      </c>
      <c r="V135" s="3" t="s">
        <v>121</v>
      </c>
      <c r="W135" s="3">
        <v>2</v>
      </c>
      <c r="X135" s="3" t="s">
        <v>322</v>
      </c>
      <c r="Y135" s="3" t="s">
        <v>13616</v>
      </c>
      <c r="Z135" s="3" t="s">
        <v>13617</v>
      </c>
      <c r="AA135" s="3"/>
      <c r="AB135" s="3" t="s">
        <v>85</v>
      </c>
      <c r="AC135" s="3" t="s">
        <v>94</v>
      </c>
      <c r="AD135" s="3" t="s">
        <v>95</v>
      </c>
      <c r="AE135" s="3" t="s">
        <v>96</v>
      </c>
      <c r="AF135" s="3"/>
      <c r="AG135" s="3" t="s">
        <v>97</v>
      </c>
      <c r="AH135" s="3">
        <v>179273</v>
      </c>
      <c r="AI135" s="3">
        <v>28119</v>
      </c>
      <c r="AJ135" s="3" t="s">
        <v>123</v>
      </c>
      <c r="AK135" s="3" t="s">
        <v>109</v>
      </c>
      <c r="AL135" s="3" t="s">
        <v>325</v>
      </c>
      <c r="AM135" s="3">
        <v>50</v>
      </c>
      <c r="AN135" s="3" t="s">
        <v>101</v>
      </c>
      <c r="AO135" s="3" t="s">
        <v>110</v>
      </c>
      <c r="AP135" s="3" t="s">
        <v>13618</v>
      </c>
      <c r="AQ135" s="3" t="s">
        <v>13619</v>
      </c>
      <c r="AR135" s="3">
        <v>4600</v>
      </c>
      <c r="AS135" s="3">
        <v>2600</v>
      </c>
      <c r="AT135" s="3">
        <v>0</v>
      </c>
      <c r="AU135" s="3">
        <v>0</v>
      </c>
      <c r="AV135" s="3">
        <v>0</v>
      </c>
      <c r="AW135" s="3">
        <v>0</v>
      </c>
      <c r="AX135" s="3">
        <v>0</v>
      </c>
      <c r="AY135" s="3">
        <v>0</v>
      </c>
      <c r="AZ135" s="3">
        <v>0</v>
      </c>
      <c r="BA135" s="3" t="s">
        <v>158</v>
      </c>
      <c r="BB135" s="3">
        <v>2600</v>
      </c>
    </row>
    <row r="136" spans="1:54" ht="32.5" hidden="1" customHeight="1" x14ac:dyDescent="0.2">
      <c r="A136" s="3" t="s">
        <v>13620</v>
      </c>
      <c r="B136" s="3" t="s">
        <v>143</v>
      </c>
      <c r="C136" s="3" t="s">
        <v>85</v>
      </c>
      <c r="D136" s="3" t="s">
        <v>86</v>
      </c>
      <c r="E136" s="3" t="s">
        <v>13609</v>
      </c>
      <c r="F136" s="3"/>
      <c r="G136" s="3" t="s">
        <v>87</v>
      </c>
      <c r="H136" s="3">
        <v>2024</v>
      </c>
      <c r="I136" s="3">
        <v>2024</v>
      </c>
      <c r="J136" s="3" t="s">
        <v>111</v>
      </c>
      <c r="K136" s="3" t="s">
        <v>3946</v>
      </c>
      <c r="L136" s="3" t="s">
        <v>3947</v>
      </c>
      <c r="M136" s="3"/>
      <c r="N136" s="3" t="s">
        <v>3948</v>
      </c>
      <c r="O136" s="3" t="s">
        <v>3949</v>
      </c>
      <c r="P136" s="3" t="s">
        <v>89</v>
      </c>
      <c r="Q136" s="3" t="s">
        <v>257</v>
      </c>
      <c r="R136" s="3" t="s">
        <v>3524</v>
      </c>
      <c r="S136" s="3" t="s">
        <v>3525</v>
      </c>
      <c r="T136" s="3" t="s">
        <v>91</v>
      </c>
      <c r="U136" s="3" t="s">
        <v>293</v>
      </c>
      <c r="V136" s="3" t="s">
        <v>121</v>
      </c>
      <c r="W136" s="3">
        <v>3</v>
      </c>
      <c r="X136" s="3" t="s">
        <v>315</v>
      </c>
      <c r="Y136" s="3" t="s">
        <v>13621</v>
      </c>
      <c r="Z136" s="3" t="s">
        <v>13622</v>
      </c>
      <c r="AA136" s="3"/>
      <c r="AB136" s="3" t="s">
        <v>85</v>
      </c>
      <c r="AC136" s="3" t="s">
        <v>94</v>
      </c>
      <c r="AD136" s="3" t="s">
        <v>103</v>
      </c>
      <c r="AE136" s="3" t="s">
        <v>104</v>
      </c>
      <c r="AF136" s="3"/>
      <c r="AG136" s="3" t="s">
        <v>97</v>
      </c>
      <c r="AH136" s="3">
        <v>179273</v>
      </c>
      <c r="AI136" s="3">
        <v>28119</v>
      </c>
      <c r="AJ136" s="3" t="s">
        <v>105</v>
      </c>
      <c r="AK136" s="3" t="s">
        <v>106</v>
      </c>
      <c r="AL136" s="3" t="s">
        <v>100</v>
      </c>
      <c r="AM136" s="3">
        <v>200</v>
      </c>
      <c r="AN136" s="3" t="s">
        <v>138</v>
      </c>
      <c r="AO136" s="3" t="s">
        <v>110</v>
      </c>
      <c r="AP136" s="3" t="s">
        <v>13623</v>
      </c>
      <c r="AQ136" s="3" t="s">
        <v>13624</v>
      </c>
      <c r="AR136" s="3">
        <v>4000</v>
      </c>
      <c r="AS136" s="3">
        <v>2000</v>
      </c>
      <c r="AT136" s="3">
        <v>0</v>
      </c>
      <c r="AU136" s="3">
        <v>0</v>
      </c>
      <c r="AV136" s="3">
        <v>0</v>
      </c>
      <c r="AW136" s="3">
        <v>0</v>
      </c>
      <c r="AX136" s="3">
        <v>0</v>
      </c>
      <c r="AY136" s="3">
        <v>0</v>
      </c>
      <c r="AZ136" s="3">
        <v>0</v>
      </c>
      <c r="BA136" s="3" t="s">
        <v>158</v>
      </c>
      <c r="BB136" s="3">
        <v>2000</v>
      </c>
    </row>
    <row r="137" spans="1:54" ht="32.5" hidden="1" customHeight="1" x14ac:dyDescent="0.2">
      <c r="A137" s="3" t="s">
        <v>13625</v>
      </c>
      <c r="B137" s="3" t="s">
        <v>143</v>
      </c>
      <c r="C137" s="3" t="s">
        <v>85</v>
      </c>
      <c r="D137" s="3" t="s">
        <v>86</v>
      </c>
      <c r="E137" s="3" t="s">
        <v>13626</v>
      </c>
      <c r="F137" s="3"/>
      <c r="G137" s="3" t="s">
        <v>87</v>
      </c>
      <c r="H137" s="3">
        <v>2024</v>
      </c>
      <c r="I137" s="3">
        <v>2024</v>
      </c>
      <c r="J137" s="3" t="s">
        <v>111</v>
      </c>
      <c r="K137" s="3" t="s">
        <v>3805</v>
      </c>
      <c r="L137" s="3" t="s">
        <v>3806</v>
      </c>
      <c r="M137" s="3" t="s">
        <v>3807</v>
      </c>
      <c r="N137" s="3" t="s">
        <v>3808</v>
      </c>
      <c r="O137" s="3" t="s">
        <v>3809</v>
      </c>
      <c r="P137" s="3" t="s">
        <v>89</v>
      </c>
      <c r="Q137" s="3" t="s">
        <v>257</v>
      </c>
      <c r="R137" s="3" t="s">
        <v>3810</v>
      </c>
      <c r="S137" s="3" t="s">
        <v>3811</v>
      </c>
      <c r="T137" s="3" t="s">
        <v>91</v>
      </c>
      <c r="U137" s="3" t="s">
        <v>120</v>
      </c>
      <c r="V137" s="3" t="s">
        <v>121</v>
      </c>
      <c r="W137" s="3">
        <v>1</v>
      </c>
      <c r="X137" s="3" t="s">
        <v>13627</v>
      </c>
      <c r="Y137" s="3" t="s">
        <v>13628</v>
      </c>
      <c r="Z137" s="3" t="s">
        <v>13629</v>
      </c>
      <c r="AA137" s="3"/>
      <c r="AB137" s="3" t="s">
        <v>85</v>
      </c>
      <c r="AC137" s="3" t="s">
        <v>94</v>
      </c>
      <c r="AD137" s="3" t="s">
        <v>103</v>
      </c>
      <c r="AE137" s="3" t="s">
        <v>104</v>
      </c>
      <c r="AF137" s="3"/>
      <c r="AG137" s="3" t="s">
        <v>97</v>
      </c>
      <c r="AH137" s="3">
        <v>201548</v>
      </c>
      <c r="AI137" s="3">
        <v>40309</v>
      </c>
      <c r="AJ137" s="3" t="s">
        <v>105</v>
      </c>
      <c r="AK137" s="3" t="s">
        <v>106</v>
      </c>
      <c r="AL137" s="3" t="s">
        <v>100</v>
      </c>
      <c r="AM137" s="3">
        <v>600</v>
      </c>
      <c r="AN137" s="3" t="s">
        <v>101</v>
      </c>
      <c r="AO137" s="3" t="s">
        <v>110</v>
      </c>
      <c r="AP137" s="3" t="s">
        <v>13630</v>
      </c>
      <c r="AQ137" s="3" t="s">
        <v>13631</v>
      </c>
      <c r="AR137" s="3">
        <v>15900</v>
      </c>
      <c r="AS137" s="3">
        <v>6700</v>
      </c>
      <c r="AT137" s="3">
        <v>0</v>
      </c>
      <c r="AU137" s="3">
        <v>0</v>
      </c>
      <c r="AV137" s="3">
        <v>0</v>
      </c>
      <c r="AW137" s="3">
        <v>0</v>
      </c>
      <c r="AX137" s="3">
        <v>0</v>
      </c>
      <c r="AY137" s="3">
        <v>0</v>
      </c>
      <c r="AZ137" s="3">
        <v>0</v>
      </c>
      <c r="BA137" s="3" t="s">
        <v>158</v>
      </c>
      <c r="BB137" s="3">
        <v>6700</v>
      </c>
    </row>
    <row r="138" spans="1:54" ht="32.5" hidden="1" customHeight="1" x14ac:dyDescent="0.2">
      <c r="A138" s="3" t="s">
        <v>13632</v>
      </c>
      <c r="B138" s="3" t="s">
        <v>143</v>
      </c>
      <c r="C138" s="3" t="s">
        <v>85</v>
      </c>
      <c r="D138" s="3" t="s">
        <v>86</v>
      </c>
      <c r="E138" s="3" t="s">
        <v>13626</v>
      </c>
      <c r="F138" s="3"/>
      <c r="G138" s="3" t="s">
        <v>87</v>
      </c>
      <c r="H138" s="3">
        <v>2024</v>
      </c>
      <c r="I138" s="3">
        <v>2024</v>
      </c>
      <c r="J138" s="3" t="s">
        <v>111</v>
      </c>
      <c r="K138" s="3" t="s">
        <v>3805</v>
      </c>
      <c r="L138" s="3" t="s">
        <v>3806</v>
      </c>
      <c r="M138" s="3" t="s">
        <v>3807</v>
      </c>
      <c r="N138" s="3" t="s">
        <v>3808</v>
      </c>
      <c r="O138" s="3" t="s">
        <v>3809</v>
      </c>
      <c r="P138" s="3" t="s">
        <v>89</v>
      </c>
      <c r="Q138" s="3" t="s">
        <v>257</v>
      </c>
      <c r="R138" s="3" t="s">
        <v>3810</v>
      </c>
      <c r="S138" s="3" t="s">
        <v>3811</v>
      </c>
      <c r="T138" s="3" t="s">
        <v>91</v>
      </c>
      <c r="U138" s="3" t="s">
        <v>120</v>
      </c>
      <c r="V138" s="3" t="s">
        <v>121</v>
      </c>
      <c r="W138" s="3">
        <v>2</v>
      </c>
      <c r="X138" s="3" t="s">
        <v>13633</v>
      </c>
      <c r="Y138" s="3" t="s">
        <v>13634</v>
      </c>
      <c r="Z138" s="3" t="s">
        <v>13635</v>
      </c>
      <c r="AA138" s="3"/>
      <c r="AB138" s="3" t="s">
        <v>85</v>
      </c>
      <c r="AC138" s="3" t="s">
        <v>94</v>
      </c>
      <c r="AD138" s="3" t="s">
        <v>95</v>
      </c>
      <c r="AE138" s="3" t="s">
        <v>96</v>
      </c>
      <c r="AF138" s="3"/>
      <c r="AG138" s="3" t="s">
        <v>97</v>
      </c>
      <c r="AH138" s="3">
        <v>201548</v>
      </c>
      <c r="AI138" s="3">
        <v>40309</v>
      </c>
      <c r="AJ138" s="3" t="s">
        <v>105</v>
      </c>
      <c r="AK138" s="3" t="s">
        <v>109</v>
      </c>
      <c r="AL138" s="3" t="s">
        <v>100</v>
      </c>
      <c r="AM138" s="3">
        <v>200</v>
      </c>
      <c r="AN138" s="3" t="s">
        <v>303</v>
      </c>
      <c r="AO138" s="3" t="s">
        <v>110</v>
      </c>
      <c r="AP138" s="3" t="s">
        <v>13636</v>
      </c>
      <c r="AQ138" s="3" t="s">
        <v>13637</v>
      </c>
      <c r="AR138" s="3">
        <v>7100</v>
      </c>
      <c r="AS138" s="3">
        <v>3500</v>
      </c>
      <c r="AT138" s="3">
        <v>0</v>
      </c>
      <c r="AU138" s="3">
        <v>0</v>
      </c>
      <c r="AV138" s="3">
        <v>0</v>
      </c>
      <c r="AW138" s="3">
        <v>0</v>
      </c>
      <c r="AX138" s="3">
        <v>0</v>
      </c>
      <c r="AY138" s="3">
        <v>0</v>
      </c>
      <c r="AZ138" s="3">
        <v>0</v>
      </c>
      <c r="BA138" s="3" t="s">
        <v>158</v>
      </c>
      <c r="BB138" s="3">
        <v>3500</v>
      </c>
    </row>
    <row r="139" spans="1:54" ht="32.5" hidden="1" customHeight="1" x14ac:dyDescent="0.2">
      <c r="A139" s="3" t="s">
        <v>13638</v>
      </c>
      <c r="B139" s="3" t="s">
        <v>143</v>
      </c>
      <c r="C139" s="3" t="s">
        <v>85</v>
      </c>
      <c r="D139" s="3" t="s">
        <v>86</v>
      </c>
      <c r="E139" s="3" t="s">
        <v>13626</v>
      </c>
      <c r="F139" s="3"/>
      <c r="G139" s="3" t="s">
        <v>87</v>
      </c>
      <c r="H139" s="3">
        <v>2024</v>
      </c>
      <c r="I139" s="3">
        <v>2024</v>
      </c>
      <c r="J139" s="3" t="s">
        <v>111</v>
      </c>
      <c r="K139" s="3" t="s">
        <v>3805</v>
      </c>
      <c r="L139" s="3" t="s">
        <v>3806</v>
      </c>
      <c r="M139" s="3" t="s">
        <v>3807</v>
      </c>
      <c r="N139" s="3" t="s">
        <v>3808</v>
      </c>
      <c r="O139" s="3" t="s">
        <v>3809</v>
      </c>
      <c r="P139" s="3" t="s">
        <v>89</v>
      </c>
      <c r="Q139" s="3" t="s">
        <v>257</v>
      </c>
      <c r="R139" s="3" t="s">
        <v>3810</v>
      </c>
      <c r="S139" s="3" t="s">
        <v>3811</v>
      </c>
      <c r="T139" s="3" t="s">
        <v>91</v>
      </c>
      <c r="U139" s="3" t="s">
        <v>120</v>
      </c>
      <c r="V139" s="3" t="s">
        <v>121</v>
      </c>
      <c r="W139" s="3">
        <v>3</v>
      </c>
      <c r="X139" s="3" t="s">
        <v>13639</v>
      </c>
      <c r="Y139" s="3" t="s">
        <v>13640</v>
      </c>
      <c r="Z139" s="3" t="s">
        <v>13641</v>
      </c>
      <c r="AA139" s="3"/>
      <c r="AB139" s="3" t="s">
        <v>85</v>
      </c>
      <c r="AC139" s="3" t="s">
        <v>94</v>
      </c>
      <c r="AD139" s="3" t="s">
        <v>103</v>
      </c>
      <c r="AE139" s="3" t="s">
        <v>122</v>
      </c>
      <c r="AF139" s="3"/>
      <c r="AG139" s="3" t="s">
        <v>97</v>
      </c>
      <c r="AH139" s="3">
        <v>201548</v>
      </c>
      <c r="AI139" s="3">
        <v>40309</v>
      </c>
      <c r="AJ139" s="3" t="s">
        <v>396</v>
      </c>
      <c r="AK139" s="3" t="s">
        <v>190</v>
      </c>
      <c r="AL139" s="3" t="s">
        <v>542</v>
      </c>
      <c r="AM139" s="3">
        <v>20</v>
      </c>
      <c r="AN139" s="3" t="s">
        <v>101</v>
      </c>
      <c r="AO139" s="3" t="s">
        <v>110</v>
      </c>
      <c r="AP139" s="3" t="s">
        <v>13642</v>
      </c>
      <c r="AQ139" s="3" t="s">
        <v>13643</v>
      </c>
      <c r="AR139" s="3">
        <v>5730</v>
      </c>
      <c r="AS139" s="3">
        <v>2865</v>
      </c>
      <c r="AT139" s="3">
        <v>0</v>
      </c>
      <c r="AU139" s="3">
        <v>0</v>
      </c>
      <c r="AV139" s="3">
        <v>0</v>
      </c>
      <c r="AW139" s="3">
        <v>0</v>
      </c>
      <c r="AX139" s="3">
        <v>0</v>
      </c>
      <c r="AY139" s="3">
        <v>0</v>
      </c>
      <c r="AZ139" s="3">
        <v>0</v>
      </c>
      <c r="BA139" s="3" t="s">
        <v>158</v>
      </c>
      <c r="BB139" s="3">
        <v>2865</v>
      </c>
    </row>
    <row r="140" spans="1:54" ht="32.5" hidden="1" customHeight="1" x14ac:dyDescent="0.2">
      <c r="A140" s="3" t="s">
        <v>13644</v>
      </c>
      <c r="B140" s="3" t="s">
        <v>143</v>
      </c>
      <c r="C140" s="3" t="s">
        <v>85</v>
      </c>
      <c r="D140" s="3" t="s">
        <v>86</v>
      </c>
      <c r="E140" s="3" t="s">
        <v>13626</v>
      </c>
      <c r="F140" s="3"/>
      <c r="G140" s="3" t="s">
        <v>87</v>
      </c>
      <c r="H140" s="3">
        <v>2024</v>
      </c>
      <c r="I140" s="3">
        <v>2024</v>
      </c>
      <c r="J140" s="3" t="s">
        <v>88</v>
      </c>
      <c r="K140" s="3" t="s">
        <v>3805</v>
      </c>
      <c r="L140" s="3" t="s">
        <v>3806</v>
      </c>
      <c r="M140" s="3" t="s">
        <v>3807</v>
      </c>
      <c r="N140" s="3" t="s">
        <v>3808</v>
      </c>
      <c r="O140" s="3" t="s">
        <v>3809</v>
      </c>
      <c r="P140" s="3" t="s">
        <v>89</v>
      </c>
      <c r="Q140" s="3" t="s">
        <v>257</v>
      </c>
      <c r="R140" s="3" t="s">
        <v>3810</v>
      </c>
      <c r="S140" s="3" t="s">
        <v>3811</v>
      </c>
      <c r="T140" s="3" t="s">
        <v>91</v>
      </c>
      <c r="U140" s="3" t="s">
        <v>120</v>
      </c>
      <c r="V140" s="3" t="s">
        <v>121</v>
      </c>
      <c r="W140" s="3">
        <v>4</v>
      </c>
      <c r="X140" s="3" t="s">
        <v>329</v>
      </c>
      <c r="Y140" s="3" t="s">
        <v>13645</v>
      </c>
      <c r="Z140" s="3" t="s">
        <v>13646</v>
      </c>
      <c r="AA140" s="3"/>
      <c r="AB140" s="3" t="s">
        <v>85</v>
      </c>
      <c r="AC140" s="3" t="s">
        <v>94</v>
      </c>
      <c r="AD140" s="3" t="s">
        <v>103</v>
      </c>
      <c r="AE140" s="3" t="s">
        <v>124</v>
      </c>
      <c r="AF140" s="3"/>
      <c r="AG140" s="3" t="s">
        <v>97</v>
      </c>
      <c r="AH140" s="3">
        <v>201548</v>
      </c>
      <c r="AI140" s="3">
        <v>40309</v>
      </c>
      <c r="AJ140" s="3" t="s">
        <v>98</v>
      </c>
      <c r="AK140" s="3" t="s">
        <v>109</v>
      </c>
      <c r="AL140" s="3" t="s">
        <v>100</v>
      </c>
      <c r="AM140" s="3">
        <v>300</v>
      </c>
      <c r="AN140" s="3" t="s">
        <v>101</v>
      </c>
      <c r="AO140" s="3" t="s">
        <v>110</v>
      </c>
      <c r="AP140" s="3" t="s">
        <v>13647</v>
      </c>
      <c r="AQ140" s="3" t="s">
        <v>13648</v>
      </c>
      <c r="AR140" s="3">
        <v>5100</v>
      </c>
      <c r="AS140" s="3">
        <v>2500</v>
      </c>
      <c r="AT140" s="3">
        <v>0</v>
      </c>
      <c r="AU140" s="3">
        <v>0</v>
      </c>
      <c r="AV140" s="3">
        <v>0</v>
      </c>
      <c r="AW140" s="3">
        <v>0</v>
      </c>
      <c r="AX140" s="3">
        <v>0</v>
      </c>
      <c r="AY140" s="3">
        <v>0</v>
      </c>
      <c r="AZ140" s="3">
        <v>0</v>
      </c>
      <c r="BA140" s="3" t="s">
        <v>158</v>
      </c>
      <c r="BB140" s="3">
        <v>2500</v>
      </c>
    </row>
    <row r="141" spans="1:54" ht="32.5" customHeight="1" x14ac:dyDescent="0.2">
      <c r="A141" s="94" t="s">
        <v>13649</v>
      </c>
      <c r="B141" s="94" t="s">
        <v>143</v>
      </c>
      <c r="C141" s="94" t="s">
        <v>85</v>
      </c>
      <c r="D141" s="94" t="s">
        <v>86</v>
      </c>
      <c r="E141" s="94" t="s">
        <v>13650</v>
      </c>
      <c r="F141" s="94"/>
      <c r="G141" s="94" t="s">
        <v>87</v>
      </c>
      <c r="H141" s="94">
        <v>2024</v>
      </c>
      <c r="I141" s="94">
        <v>2024</v>
      </c>
      <c r="J141" s="94" t="s">
        <v>88</v>
      </c>
      <c r="K141" s="94" t="s">
        <v>13651</v>
      </c>
      <c r="L141" s="94" t="s">
        <v>13652</v>
      </c>
      <c r="M141" s="94" t="s">
        <v>13653</v>
      </c>
      <c r="N141" s="94" t="s">
        <v>13654</v>
      </c>
      <c r="O141" s="94" t="s">
        <v>13655</v>
      </c>
      <c r="P141" s="94" t="s">
        <v>89</v>
      </c>
      <c r="Q141" s="94" t="s">
        <v>90</v>
      </c>
      <c r="R141" s="94" t="s">
        <v>13656</v>
      </c>
      <c r="S141" s="94" t="s">
        <v>13657</v>
      </c>
      <c r="T141" s="94" t="s">
        <v>135</v>
      </c>
      <c r="U141" s="94" t="s">
        <v>120</v>
      </c>
      <c r="V141" s="94" t="s">
        <v>121</v>
      </c>
      <c r="W141" s="94">
        <v>1</v>
      </c>
      <c r="X141" s="94" t="s">
        <v>13658</v>
      </c>
      <c r="Y141" s="94" t="s">
        <v>13659</v>
      </c>
      <c r="Z141" s="94" t="s">
        <v>13660</v>
      </c>
      <c r="AA141" s="94"/>
      <c r="AB141" s="94" t="s">
        <v>85</v>
      </c>
      <c r="AC141" s="94" t="s">
        <v>94</v>
      </c>
      <c r="AD141" s="94" t="s">
        <v>107</v>
      </c>
      <c r="AE141" s="94" t="s">
        <v>108</v>
      </c>
      <c r="AF141" s="94"/>
      <c r="AG141" s="94" t="s">
        <v>97</v>
      </c>
      <c r="AH141" s="94">
        <v>214</v>
      </c>
      <c r="AI141" s="94">
        <v>71</v>
      </c>
      <c r="AJ141" s="94" t="s">
        <v>105</v>
      </c>
      <c r="AK141" s="94" t="s">
        <v>106</v>
      </c>
      <c r="AL141" s="94" t="s">
        <v>100</v>
      </c>
      <c r="AM141" s="94">
        <v>100</v>
      </c>
      <c r="AN141" s="94" t="s">
        <v>138</v>
      </c>
      <c r="AO141" s="94" t="s">
        <v>102</v>
      </c>
      <c r="AP141" s="94" t="s">
        <v>13661</v>
      </c>
      <c r="AQ141" s="94" t="s">
        <v>13662</v>
      </c>
      <c r="AR141" s="94">
        <v>2500</v>
      </c>
      <c r="AS141" s="94">
        <v>1500</v>
      </c>
      <c r="AT141" s="94">
        <v>0</v>
      </c>
      <c r="AU141" s="94">
        <v>0</v>
      </c>
      <c r="AV141" s="94">
        <v>0</v>
      </c>
      <c r="AW141" s="94">
        <v>0</v>
      </c>
      <c r="AX141" s="94">
        <v>0</v>
      </c>
      <c r="AY141" s="94">
        <v>0</v>
      </c>
      <c r="AZ141" s="94">
        <v>0</v>
      </c>
      <c r="BA141" s="94" t="s">
        <v>158</v>
      </c>
      <c r="BB141" s="94">
        <v>1500</v>
      </c>
    </row>
    <row r="142" spans="1:54" ht="32.5" hidden="1" customHeight="1" x14ac:dyDescent="0.2">
      <c r="A142" s="3" t="s">
        <v>13663</v>
      </c>
      <c r="B142" s="3" t="s">
        <v>143</v>
      </c>
      <c r="C142" s="3" t="s">
        <v>85</v>
      </c>
      <c r="D142" s="3" t="s">
        <v>86</v>
      </c>
      <c r="E142" s="3" t="s">
        <v>13650</v>
      </c>
      <c r="F142" s="3"/>
      <c r="G142" s="3" t="s">
        <v>87</v>
      </c>
      <c r="H142" s="3">
        <v>2024</v>
      </c>
      <c r="I142" s="3">
        <v>2024</v>
      </c>
      <c r="J142" s="3" t="s">
        <v>88</v>
      </c>
      <c r="K142" s="3" t="s">
        <v>13651</v>
      </c>
      <c r="L142" s="3" t="s">
        <v>13652</v>
      </c>
      <c r="M142" s="3" t="s">
        <v>13653</v>
      </c>
      <c r="N142" s="3" t="s">
        <v>13654</v>
      </c>
      <c r="O142" s="3" t="s">
        <v>13655</v>
      </c>
      <c r="P142" s="3" t="s">
        <v>89</v>
      </c>
      <c r="Q142" s="3" t="s">
        <v>90</v>
      </c>
      <c r="R142" s="3" t="s">
        <v>13656</v>
      </c>
      <c r="S142" s="3" t="s">
        <v>13657</v>
      </c>
      <c r="T142" s="3" t="s">
        <v>135</v>
      </c>
      <c r="U142" s="3" t="s">
        <v>120</v>
      </c>
      <c r="V142" s="3" t="s">
        <v>121</v>
      </c>
      <c r="W142" s="3">
        <v>2</v>
      </c>
      <c r="X142" s="3" t="s">
        <v>13664</v>
      </c>
      <c r="Y142" s="3" t="s">
        <v>13665</v>
      </c>
      <c r="Z142" s="3" t="s">
        <v>13666</v>
      </c>
      <c r="AA142" s="3"/>
      <c r="AB142" s="3" t="s">
        <v>85</v>
      </c>
      <c r="AC142" s="3" t="s">
        <v>94</v>
      </c>
      <c r="AD142" s="3" t="s">
        <v>95</v>
      </c>
      <c r="AE142" s="3" t="s">
        <v>96</v>
      </c>
      <c r="AF142" s="3"/>
      <c r="AG142" s="3" t="s">
        <v>97</v>
      </c>
      <c r="AH142" s="3">
        <v>214</v>
      </c>
      <c r="AI142" s="3">
        <v>71</v>
      </c>
      <c r="AJ142" s="3" t="s">
        <v>105</v>
      </c>
      <c r="AK142" s="3" t="s">
        <v>109</v>
      </c>
      <c r="AL142" s="3" t="s">
        <v>100</v>
      </c>
      <c r="AM142" s="3">
        <v>110</v>
      </c>
      <c r="AN142" s="3" t="s">
        <v>101</v>
      </c>
      <c r="AO142" s="3" t="s">
        <v>110</v>
      </c>
      <c r="AP142" s="3" t="s">
        <v>13667</v>
      </c>
      <c r="AQ142" s="3" t="s">
        <v>13668</v>
      </c>
      <c r="AR142" s="3">
        <v>5600</v>
      </c>
      <c r="AS142" s="3">
        <v>3000</v>
      </c>
      <c r="AT142" s="3">
        <v>0</v>
      </c>
      <c r="AU142" s="3">
        <v>0</v>
      </c>
      <c r="AV142" s="3">
        <v>0</v>
      </c>
      <c r="AW142" s="3">
        <v>0</v>
      </c>
      <c r="AX142" s="3">
        <v>0</v>
      </c>
      <c r="AY142" s="3">
        <v>0</v>
      </c>
      <c r="AZ142" s="3">
        <v>0</v>
      </c>
      <c r="BA142" s="3" t="s">
        <v>158</v>
      </c>
      <c r="BB142" s="3">
        <v>3000</v>
      </c>
    </row>
    <row r="143" spans="1:54" ht="32.5" hidden="1" customHeight="1" x14ac:dyDescent="0.2">
      <c r="A143" s="3" t="s">
        <v>13669</v>
      </c>
      <c r="B143" s="3" t="s">
        <v>143</v>
      </c>
      <c r="C143" s="3" t="s">
        <v>85</v>
      </c>
      <c r="D143" s="3" t="s">
        <v>86</v>
      </c>
      <c r="E143" s="3" t="s">
        <v>13650</v>
      </c>
      <c r="F143" s="3"/>
      <c r="G143" s="3" t="s">
        <v>87</v>
      </c>
      <c r="H143" s="3">
        <v>2024</v>
      </c>
      <c r="I143" s="3">
        <v>2024</v>
      </c>
      <c r="J143" s="3" t="s">
        <v>88</v>
      </c>
      <c r="K143" s="3" t="s">
        <v>13651</v>
      </c>
      <c r="L143" s="3" t="s">
        <v>13652</v>
      </c>
      <c r="M143" s="3" t="s">
        <v>13653</v>
      </c>
      <c r="N143" s="3" t="s">
        <v>13654</v>
      </c>
      <c r="O143" s="3" t="s">
        <v>13655</v>
      </c>
      <c r="P143" s="3" t="s">
        <v>89</v>
      </c>
      <c r="Q143" s="3" t="s">
        <v>90</v>
      </c>
      <c r="R143" s="3" t="s">
        <v>13656</v>
      </c>
      <c r="S143" s="3" t="s">
        <v>13657</v>
      </c>
      <c r="T143" s="3" t="s">
        <v>135</v>
      </c>
      <c r="U143" s="3" t="s">
        <v>120</v>
      </c>
      <c r="V143" s="3" t="s">
        <v>121</v>
      </c>
      <c r="W143" s="3">
        <v>3</v>
      </c>
      <c r="X143" s="3" t="s">
        <v>315</v>
      </c>
      <c r="Y143" s="3" t="s">
        <v>13670</v>
      </c>
      <c r="Z143" s="3" t="s">
        <v>13671</v>
      </c>
      <c r="AA143" s="3"/>
      <c r="AB143" s="3" t="s">
        <v>85</v>
      </c>
      <c r="AC143" s="3" t="s">
        <v>94</v>
      </c>
      <c r="AD143" s="3" t="s">
        <v>103</v>
      </c>
      <c r="AE143" s="3" t="s">
        <v>104</v>
      </c>
      <c r="AF143" s="3"/>
      <c r="AG143" s="3" t="s">
        <v>97</v>
      </c>
      <c r="AH143" s="3">
        <v>214</v>
      </c>
      <c r="AI143" s="3">
        <v>71</v>
      </c>
      <c r="AJ143" s="3" t="s">
        <v>105</v>
      </c>
      <c r="AK143" s="3" t="s">
        <v>106</v>
      </c>
      <c r="AL143" s="3" t="s">
        <v>100</v>
      </c>
      <c r="AM143" s="3">
        <v>300</v>
      </c>
      <c r="AN143" s="3" t="s">
        <v>101</v>
      </c>
      <c r="AO143" s="3" t="s">
        <v>102</v>
      </c>
      <c r="AP143" s="3" t="s">
        <v>13672</v>
      </c>
      <c r="AQ143" s="3" t="s">
        <v>13673</v>
      </c>
      <c r="AR143" s="3">
        <v>5220</v>
      </c>
      <c r="AS143" s="3">
        <v>3000</v>
      </c>
      <c r="AT143" s="3">
        <v>0</v>
      </c>
      <c r="AU143" s="3">
        <v>0</v>
      </c>
      <c r="AV143" s="3">
        <v>0</v>
      </c>
      <c r="AW143" s="3">
        <v>0</v>
      </c>
      <c r="AX143" s="3">
        <v>0</v>
      </c>
      <c r="AY143" s="3">
        <v>0</v>
      </c>
      <c r="AZ143" s="3">
        <v>0</v>
      </c>
      <c r="BA143" s="3" t="s">
        <v>158</v>
      </c>
      <c r="BB143" s="3">
        <v>3000</v>
      </c>
    </row>
    <row r="144" spans="1:54" ht="32.5" hidden="1" customHeight="1" x14ac:dyDescent="0.2">
      <c r="A144" s="3" t="s">
        <v>13674</v>
      </c>
      <c r="B144" s="3" t="s">
        <v>143</v>
      </c>
      <c r="C144" s="3" t="s">
        <v>85</v>
      </c>
      <c r="D144" s="3" t="s">
        <v>86</v>
      </c>
      <c r="E144" s="3" t="s">
        <v>13650</v>
      </c>
      <c r="F144" s="3"/>
      <c r="G144" s="3" t="s">
        <v>87</v>
      </c>
      <c r="H144" s="3">
        <v>2024</v>
      </c>
      <c r="I144" s="3">
        <v>2024</v>
      </c>
      <c r="J144" s="3" t="s">
        <v>88</v>
      </c>
      <c r="K144" s="3" t="s">
        <v>13651</v>
      </c>
      <c r="L144" s="3" t="s">
        <v>13652</v>
      </c>
      <c r="M144" s="3" t="s">
        <v>13653</v>
      </c>
      <c r="N144" s="3" t="s">
        <v>13654</v>
      </c>
      <c r="O144" s="3" t="s">
        <v>13655</v>
      </c>
      <c r="P144" s="3" t="s">
        <v>89</v>
      </c>
      <c r="Q144" s="3" t="s">
        <v>90</v>
      </c>
      <c r="R144" s="3" t="s">
        <v>13656</v>
      </c>
      <c r="S144" s="3" t="s">
        <v>13657</v>
      </c>
      <c r="T144" s="3" t="s">
        <v>135</v>
      </c>
      <c r="U144" s="3" t="s">
        <v>120</v>
      </c>
      <c r="V144" s="3" t="s">
        <v>121</v>
      </c>
      <c r="W144" s="3">
        <v>4</v>
      </c>
      <c r="X144" s="3" t="s">
        <v>2299</v>
      </c>
      <c r="Y144" s="3" t="s">
        <v>13675</v>
      </c>
      <c r="Z144" s="3" t="s">
        <v>13676</v>
      </c>
      <c r="AA144" s="3"/>
      <c r="AB144" s="3" t="s">
        <v>85</v>
      </c>
      <c r="AC144" s="3" t="s">
        <v>94</v>
      </c>
      <c r="AD144" s="3" t="s">
        <v>103</v>
      </c>
      <c r="AE144" s="3" t="s">
        <v>124</v>
      </c>
      <c r="AF144" s="3"/>
      <c r="AG144" s="3" t="s">
        <v>97</v>
      </c>
      <c r="AH144" s="3">
        <v>214</v>
      </c>
      <c r="AI144" s="3">
        <v>71</v>
      </c>
      <c r="AJ144" s="3" t="s">
        <v>105</v>
      </c>
      <c r="AK144" s="3" t="s">
        <v>106</v>
      </c>
      <c r="AL144" s="3" t="s">
        <v>100</v>
      </c>
      <c r="AM144" s="3">
        <v>50</v>
      </c>
      <c r="AN144" s="3" t="s">
        <v>101</v>
      </c>
      <c r="AO144" s="3" t="s">
        <v>102</v>
      </c>
      <c r="AP144" s="3" t="s">
        <v>13677</v>
      </c>
      <c r="AQ144" s="3" t="s">
        <v>13678</v>
      </c>
      <c r="AR144" s="3">
        <v>2000</v>
      </c>
      <c r="AS144" s="3">
        <v>1200</v>
      </c>
      <c r="AT144" s="3">
        <v>0</v>
      </c>
      <c r="AU144" s="3">
        <v>0</v>
      </c>
      <c r="AV144" s="3">
        <v>0</v>
      </c>
      <c r="AW144" s="3">
        <v>0</v>
      </c>
      <c r="AX144" s="3">
        <v>0</v>
      </c>
      <c r="AY144" s="3">
        <v>0</v>
      </c>
      <c r="AZ144" s="3">
        <v>0</v>
      </c>
      <c r="BA144" s="3" t="s">
        <v>158</v>
      </c>
      <c r="BB144" s="3">
        <v>1200</v>
      </c>
    </row>
    <row r="145" spans="1:54" ht="32.5" hidden="1" customHeight="1" x14ac:dyDescent="0.2">
      <c r="A145" s="3" t="s">
        <v>13679</v>
      </c>
      <c r="B145" s="3" t="s">
        <v>143</v>
      </c>
      <c r="C145" s="3" t="s">
        <v>85</v>
      </c>
      <c r="D145" s="3" t="s">
        <v>86</v>
      </c>
      <c r="E145" s="3" t="s">
        <v>13680</v>
      </c>
      <c r="F145" s="3"/>
      <c r="G145" s="3" t="s">
        <v>87</v>
      </c>
      <c r="H145" s="3">
        <v>2024</v>
      </c>
      <c r="I145" s="3">
        <v>2024</v>
      </c>
      <c r="J145" s="3" t="s">
        <v>111</v>
      </c>
      <c r="K145" s="3" t="s">
        <v>3489</v>
      </c>
      <c r="L145" s="3" t="s">
        <v>13681</v>
      </c>
      <c r="M145" s="3" t="s">
        <v>3491</v>
      </c>
      <c r="N145" s="3"/>
      <c r="O145" s="3" t="s">
        <v>3493</v>
      </c>
      <c r="P145" s="3" t="s">
        <v>89</v>
      </c>
      <c r="Q145" s="3" t="s">
        <v>90</v>
      </c>
      <c r="R145" s="3" t="s">
        <v>3494</v>
      </c>
      <c r="S145" s="3" t="s">
        <v>3495</v>
      </c>
      <c r="T145" s="3" t="s">
        <v>135</v>
      </c>
      <c r="U145" s="3" t="s">
        <v>3338</v>
      </c>
      <c r="V145" s="3" t="s">
        <v>121</v>
      </c>
      <c r="W145" s="3">
        <v>1</v>
      </c>
      <c r="X145" s="3" t="s">
        <v>13682</v>
      </c>
      <c r="Y145" s="3" t="s">
        <v>13683</v>
      </c>
      <c r="Z145" s="3" t="s">
        <v>13684</v>
      </c>
      <c r="AA145" s="3"/>
      <c r="AB145" s="3" t="s">
        <v>85</v>
      </c>
      <c r="AC145" s="3" t="s">
        <v>94</v>
      </c>
      <c r="AD145" s="3" t="s">
        <v>95</v>
      </c>
      <c r="AE145" s="3" t="s">
        <v>96</v>
      </c>
      <c r="AF145" s="3"/>
      <c r="AG145" s="3" t="s">
        <v>97</v>
      </c>
      <c r="AH145" s="3">
        <v>207000</v>
      </c>
      <c r="AI145" s="3">
        <v>27000</v>
      </c>
      <c r="AJ145" s="3" t="s">
        <v>123</v>
      </c>
      <c r="AK145" s="3" t="s">
        <v>109</v>
      </c>
      <c r="AL145" s="3" t="s">
        <v>100</v>
      </c>
      <c r="AM145" s="3">
        <v>150</v>
      </c>
      <c r="AN145" s="3" t="s">
        <v>101</v>
      </c>
      <c r="AO145" s="3" t="s">
        <v>110</v>
      </c>
      <c r="AP145" s="3" t="s">
        <v>13685</v>
      </c>
      <c r="AQ145" s="3" t="s">
        <v>13686</v>
      </c>
      <c r="AR145" s="3">
        <v>5980</v>
      </c>
      <c r="AS145" s="3">
        <v>1500</v>
      </c>
      <c r="AT145" s="3">
        <v>0</v>
      </c>
      <c r="AU145" s="3">
        <v>0</v>
      </c>
      <c r="AV145" s="3">
        <v>0</v>
      </c>
      <c r="AW145" s="3">
        <v>0</v>
      </c>
      <c r="AX145" s="3">
        <v>0</v>
      </c>
      <c r="AY145" s="3">
        <v>0</v>
      </c>
      <c r="AZ145" s="3">
        <v>0</v>
      </c>
      <c r="BA145" s="3" t="s">
        <v>158</v>
      </c>
      <c r="BB145" s="3">
        <v>1500</v>
      </c>
    </row>
    <row r="146" spans="1:54" ht="32.5" hidden="1" customHeight="1" x14ac:dyDescent="0.2">
      <c r="A146" s="3" t="s">
        <v>13687</v>
      </c>
      <c r="B146" s="3" t="s">
        <v>143</v>
      </c>
      <c r="C146" s="3" t="s">
        <v>85</v>
      </c>
      <c r="D146" s="3" t="s">
        <v>86</v>
      </c>
      <c r="E146" s="3" t="s">
        <v>13680</v>
      </c>
      <c r="F146" s="3"/>
      <c r="G146" s="3" t="s">
        <v>87</v>
      </c>
      <c r="H146" s="3">
        <v>2024</v>
      </c>
      <c r="I146" s="3">
        <v>2024</v>
      </c>
      <c r="J146" s="3" t="s">
        <v>111</v>
      </c>
      <c r="K146" s="3" t="s">
        <v>3489</v>
      </c>
      <c r="L146" s="3" t="s">
        <v>13681</v>
      </c>
      <c r="M146" s="3" t="s">
        <v>3491</v>
      </c>
      <c r="N146" s="3"/>
      <c r="O146" s="3" t="s">
        <v>3493</v>
      </c>
      <c r="P146" s="3" t="s">
        <v>89</v>
      </c>
      <c r="Q146" s="3" t="s">
        <v>90</v>
      </c>
      <c r="R146" s="3" t="s">
        <v>3494</v>
      </c>
      <c r="S146" s="3" t="s">
        <v>3495</v>
      </c>
      <c r="T146" s="3" t="s">
        <v>135</v>
      </c>
      <c r="U146" s="3" t="s">
        <v>3338</v>
      </c>
      <c r="V146" s="3" t="s">
        <v>121</v>
      </c>
      <c r="W146" s="3">
        <v>2</v>
      </c>
      <c r="X146" s="3" t="s">
        <v>12925</v>
      </c>
      <c r="Y146" s="3" t="s">
        <v>13688</v>
      </c>
      <c r="Z146" s="3" t="s">
        <v>13689</v>
      </c>
      <c r="AA146" s="3"/>
      <c r="AB146" s="3" t="s">
        <v>85</v>
      </c>
      <c r="AC146" s="3" t="s">
        <v>94</v>
      </c>
      <c r="AD146" s="3" t="s">
        <v>103</v>
      </c>
      <c r="AE146" s="3" t="s">
        <v>104</v>
      </c>
      <c r="AF146" s="3"/>
      <c r="AG146" s="3" t="s">
        <v>97</v>
      </c>
      <c r="AH146" s="3">
        <v>207000</v>
      </c>
      <c r="AI146" s="3">
        <v>27000</v>
      </c>
      <c r="AJ146" s="3" t="s">
        <v>123</v>
      </c>
      <c r="AK146" s="3" t="s">
        <v>109</v>
      </c>
      <c r="AL146" s="3" t="s">
        <v>100</v>
      </c>
      <c r="AM146" s="3">
        <v>200</v>
      </c>
      <c r="AN146" s="3" t="s">
        <v>101</v>
      </c>
      <c r="AO146" s="3" t="s">
        <v>110</v>
      </c>
      <c r="AP146" s="3" t="s">
        <v>13690</v>
      </c>
      <c r="AQ146" s="3" t="s">
        <v>13691</v>
      </c>
      <c r="AR146" s="3">
        <v>7000</v>
      </c>
      <c r="AS146" s="3">
        <v>1500</v>
      </c>
      <c r="AT146" s="3">
        <v>0</v>
      </c>
      <c r="AU146" s="3">
        <v>0</v>
      </c>
      <c r="AV146" s="3">
        <v>0</v>
      </c>
      <c r="AW146" s="3">
        <v>0</v>
      </c>
      <c r="AX146" s="3">
        <v>0</v>
      </c>
      <c r="AY146" s="3">
        <v>0</v>
      </c>
      <c r="AZ146" s="3">
        <v>0</v>
      </c>
      <c r="BA146" s="3" t="s">
        <v>158</v>
      </c>
      <c r="BB146" s="3">
        <v>1500</v>
      </c>
    </row>
    <row r="147" spans="1:54" ht="32.5" hidden="1" customHeight="1" x14ac:dyDescent="0.2">
      <c r="A147" s="3" t="s">
        <v>13692</v>
      </c>
      <c r="B147" s="3" t="s">
        <v>143</v>
      </c>
      <c r="C147" s="3" t="s">
        <v>85</v>
      </c>
      <c r="D147" s="3" t="s">
        <v>86</v>
      </c>
      <c r="E147" s="3" t="s">
        <v>13693</v>
      </c>
      <c r="F147" s="3"/>
      <c r="G147" s="3" t="s">
        <v>87</v>
      </c>
      <c r="H147" s="3">
        <v>2024</v>
      </c>
      <c r="I147" s="3">
        <v>2024</v>
      </c>
      <c r="J147" s="3" t="s">
        <v>111</v>
      </c>
      <c r="K147" s="3" t="s">
        <v>3853</v>
      </c>
      <c r="L147" s="3" t="s">
        <v>3854</v>
      </c>
      <c r="M147" s="3" t="s">
        <v>13694</v>
      </c>
      <c r="N147" s="3" t="s">
        <v>3856</v>
      </c>
      <c r="O147" s="3" t="s">
        <v>3857</v>
      </c>
      <c r="P147" s="3" t="s">
        <v>89</v>
      </c>
      <c r="Q147" s="3" t="s">
        <v>90</v>
      </c>
      <c r="R147" s="3" t="s">
        <v>3858</v>
      </c>
      <c r="S147" s="3" t="s">
        <v>3859</v>
      </c>
      <c r="T147" s="3" t="s">
        <v>135</v>
      </c>
      <c r="U147" s="3" t="s">
        <v>3423</v>
      </c>
      <c r="V147" s="3" t="s">
        <v>121</v>
      </c>
      <c r="W147" s="3">
        <v>1</v>
      </c>
      <c r="X147" s="3" t="s">
        <v>13695</v>
      </c>
      <c r="Y147" s="3" t="s">
        <v>13696</v>
      </c>
      <c r="Z147" s="3" t="s">
        <v>13697</v>
      </c>
      <c r="AA147" s="3"/>
      <c r="AB147" s="3" t="s">
        <v>85</v>
      </c>
      <c r="AC147" s="3" t="s">
        <v>94</v>
      </c>
      <c r="AD147" s="3" t="s">
        <v>103</v>
      </c>
      <c r="AE147" s="3" t="s">
        <v>124</v>
      </c>
      <c r="AF147" s="3"/>
      <c r="AG147" s="3" t="s">
        <v>97</v>
      </c>
      <c r="AH147" s="3">
        <v>47</v>
      </c>
      <c r="AI147" s="3">
        <v>10</v>
      </c>
      <c r="AJ147" s="3" t="s">
        <v>98</v>
      </c>
      <c r="AK147" s="3" t="s">
        <v>109</v>
      </c>
      <c r="AL147" s="3" t="s">
        <v>100</v>
      </c>
      <c r="AM147" s="3">
        <v>120</v>
      </c>
      <c r="AN147" s="3" t="s">
        <v>101</v>
      </c>
      <c r="AO147" s="3" t="s">
        <v>110</v>
      </c>
      <c r="AP147" s="3" t="s">
        <v>13698</v>
      </c>
      <c r="AQ147" s="3" t="s">
        <v>13699</v>
      </c>
      <c r="AR147" s="3">
        <v>5674</v>
      </c>
      <c r="AS147" s="3">
        <v>5000</v>
      </c>
      <c r="AT147" s="3">
        <v>0</v>
      </c>
      <c r="AU147" s="3">
        <v>0</v>
      </c>
      <c r="AV147" s="3">
        <v>0</v>
      </c>
      <c r="AW147" s="3">
        <v>0</v>
      </c>
      <c r="AX147" s="3">
        <v>0</v>
      </c>
      <c r="AY147" s="3">
        <v>0</v>
      </c>
      <c r="AZ147" s="3">
        <v>0</v>
      </c>
      <c r="BA147" s="3" t="s">
        <v>13700</v>
      </c>
      <c r="BB147" s="3">
        <v>5500</v>
      </c>
    </row>
    <row r="148" spans="1:54" ht="32.5" hidden="1" customHeight="1" x14ac:dyDescent="0.2">
      <c r="A148" s="3" t="s">
        <v>13701</v>
      </c>
      <c r="B148" s="3" t="s">
        <v>143</v>
      </c>
      <c r="C148" s="3" t="s">
        <v>85</v>
      </c>
      <c r="D148" s="3" t="s">
        <v>86</v>
      </c>
      <c r="E148" s="3" t="s">
        <v>13702</v>
      </c>
      <c r="F148" s="3"/>
      <c r="G148" s="3" t="s">
        <v>87</v>
      </c>
      <c r="H148" s="3">
        <v>2024</v>
      </c>
      <c r="I148" s="3">
        <v>2024</v>
      </c>
      <c r="J148" s="3" t="s">
        <v>111</v>
      </c>
      <c r="K148" s="3" t="s">
        <v>3955</v>
      </c>
      <c r="L148" s="3" t="s">
        <v>3956</v>
      </c>
      <c r="M148" s="3" t="s">
        <v>13703</v>
      </c>
      <c r="N148" s="3" t="s">
        <v>3958</v>
      </c>
      <c r="O148" s="3" t="s">
        <v>3959</v>
      </c>
      <c r="P148" s="3" t="s">
        <v>89</v>
      </c>
      <c r="Q148" s="3" t="s">
        <v>90</v>
      </c>
      <c r="R148" s="3" t="s">
        <v>3960</v>
      </c>
      <c r="S148" s="3" t="s">
        <v>3961</v>
      </c>
      <c r="T148" s="3" t="s">
        <v>135</v>
      </c>
      <c r="U148" s="3" t="s">
        <v>260</v>
      </c>
      <c r="V148" s="3" t="s">
        <v>121</v>
      </c>
      <c r="W148" s="3">
        <v>1</v>
      </c>
      <c r="X148" s="3" t="s">
        <v>13704</v>
      </c>
      <c r="Y148" s="3" t="s">
        <v>13705</v>
      </c>
      <c r="Z148" s="3" t="s">
        <v>13706</v>
      </c>
      <c r="AA148" s="3"/>
      <c r="AB148" s="3" t="s">
        <v>85</v>
      </c>
      <c r="AC148" s="3" t="s">
        <v>94</v>
      </c>
      <c r="AD148" s="3" t="s">
        <v>95</v>
      </c>
      <c r="AE148" s="3" t="s">
        <v>96</v>
      </c>
      <c r="AF148" s="3"/>
      <c r="AG148" s="3" t="s">
        <v>97</v>
      </c>
      <c r="AH148" s="3">
        <v>44</v>
      </c>
      <c r="AI148" s="3">
        <v>5</v>
      </c>
      <c r="AJ148" s="3" t="s">
        <v>105</v>
      </c>
      <c r="AK148" s="3" t="s">
        <v>99</v>
      </c>
      <c r="AL148" s="3" t="s">
        <v>100</v>
      </c>
      <c r="AM148" s="3">
        <v>6</v>
      </c>
      <c r="AN148" s="3" t="s">
        <v>140</v>
      </c>
      <c r="AO148" s="3" t="s">
        <v>110</v>
      </c>
      <c r="AP148" s="3" t="s">
        <v>13707</v>
      </c>
      <c r="AQ148" s="3" t="s">
        <v>13708</v>
      </c>
      <c r="AR148" s="3">
        <v>900</v>
      </c>
      <c r="AS148" s="3">
        <v>510</v>
      </c>
      <c r="AT148" s="3">
        <v>0</v>
      </c>
      <c r="AU148" s="3">
        <v>0</v>
      </c>
      <c r="AV148" s="3">
        <v>0</v>
      </c>
      <c r="AW148" s="3">
        <v>0</v>
      </c>
      <c r="AX148" s="3">
        <v>0</v>
      </c>
      <c r="AY148" s="3">
        <v>0</v>
      </c>
      <c r="AZ148" s="3">
        <v>0</v>
      </c>
      <c r="BA148" s="3" t="s">
        <v>158</v>
      </c>
      <c r="BB148" s="3">
        <v>510</v>
      </c>
    </row>
    <row r="149" spans="1:54" ht="32.5" hidden="1" customHeight="1" x14ac:dyDescent="0.2">
      <c r="A149" s="3" t="s">
        <v>13709</v>
      </c>
      <c r="B149" s="3" t="s">
        <v>143</v>
      </c>
      <c r="C149" s="3" t="s">
        <v>85</v>
      </c>
      <c r="D149" s="3" t="s">
        <v>86</v>
      </c>
      <c r="E149" s="3" t="s">
        <v>13702</v>
      </c>
      <c r="F149" s="3"/>
      <c r="G149" s="3" t="s">
        <v>87</v>
      </c>
      <c r="H149" s="3">
        <v>2024</v>
      </c>
      <c r="I149" s="3">
        <v>2024</v>
      </c>
      <c r="J149" s="3" t="s">
        <v>111</v>
      </c>
      <c r="K149" s="3" t="s">
        <v>3955</v>
      </c>
      <c r="L149" s="3" t="s">
        <v>3956</v>
      </c>
      <c r="M149" s="3" t="s">
        <v>13703</v>
      </c>
      <c r="N149" s="3" t="s">
        <v>3958</v>
      </c>
      <c r="O149" s="3" t="s">
        <v>3959</v>
      </c>
      <c r="P149" s="3" t="s">
        <v>89</v>
      </c>
      <c r="Q149" s="3" t="s">
        <v>90</v>
      </c>
      <c r="R149" s="3" t="s">
        <v>3960</v>
      </c>
      <c r="S149" s="3" t="s">
        <v>3961</v>
      </c>
      <c r="T149" s="3" t="s">
        <v>135</v>
      </c>
      <c r="U149" s="3" t="s">
        <v>260</v>
      </c>
      <c r="V149" s="3" t="s">
        <v>121</v>
      </c>
      <c r="W149" s="3">
        <v>2</v>
      </c>
      <c r="X149" s="3" t="s">
        <v>695</v>
      </c>
      <c r="Y149" s="3" t="s">
        <v>315</v>
      </c>
      <c r="Z149" s="3" t="s">
        <v>13710</v>
      </c>
      <c r="AA149" s="3"/>
      <c r="AB149" s="3" t="s">
        <v>85</v>
      </c>
      <c r="AC149" s="3" t="s">
        <v>94</v>
      </c>
      <c r="AD149" s="3" t="s">
        <v>103</v>
      </c>
      <c r="AE149" s="3" t="s">
        <v>104</v>
      </c>
      <c r="AF149" s="3"/>
      <c r="AG149" s="3" t="s">
        <v>97</v>
      </c>
      <c r="AH149" s="3">
        <v>44</v>
      </c>
      <c r="AI149" s="3">
        <v>5</v>
      </c>
      <c r="AJ149" s="3" t="s">
        <v>105</v>
      </c>
      <c r="AK149" s="3" t="s">
        <v>106</v>
      </c>
      <c r="AL149" s="3" t="s">
        <v>100</v>
      </c>
      <c r="AM149" s="3">
        <v>60</v>
      </c>
      <c r="AN149" s="3" t="s">
        <v>138</v>
      </c>
      <c r="AO149" s="3" t="s">
        <v>110</v>
      </c>
      <c r="AP149" s="3" t="s">
        <v>13711</v>
      </c>
      <c r="AQ149" s="3" t="s">
        <v>13712</v>
      </c>
      <c r="AR149" s="3">
        <v>1900</v>
      </c>
      <c r="AS149" s="3">
        <v>1100</v>
      </c>
      <c r="AT149" s="3">
        <v>0</v>
      </c>
      <c r="AU149" s="3">
        <v>0</v>
      </c>
      <c r="AV149" s="3">
        <v>0</v>
      </c>
      <c r="AW149" s="3">
        <v>0</v>
      </c>
      <c r="AX149" s="3">
        <v>0</v>
      </c>
      <c r="AY149" s="3">
        <v>0</v>
      </c>
      <c r="AZ149" s="3">
        <v>0</v>
      </c>
      <c r="BA149" s="3" t="s">
        <v>158</v>
      </c>
      <c r="BB149" s="3">
        <v>1100</v>
      </c>
    </row>
    <row r="150" spans="1:54" ht="32.5" hidden="1" customHeight="1" x14ac:dyDescent="0.2">
      <c r="A150" s="3" t="s">
        <v>13713</v>
      </c>
      <c r="B150" s="3" t="s">
        <v>143</v>
      </c>
      <c r="C150" s="3" t="s">
        <v>85</v>
      </c>
      <c r="D150" s="3" t="s">
        <v>86</v>
      </c>
      <c r="E150" s="3" t="s">
        <v>13714</v>
      </c>
      <c r="F150" s="3"/>
      <c r="G150" s="3" t="s">
        <v>87</v>
      </c>
      <c r="H150" s="3">
        <v>2024</v>
      </c>
      <c r="I150" s="3">
        <v>2024</v>
      </c>
      <c r="J150" s="3" t="s">
        <v>111</v>
      </c>
      <c r="K150" s="3" t="s">
        <v>3853</v>
      </c>
      <c r="L150" s="3" t="s">
        <v>3854</v>
      </c>
      <c r="M150" s="3" t="s">
        <v>13694</v>
      </c>
      <c r="N150" s="3" t="s">
        <v>3856</v>
      </c>
      <c r="O150" s="3" t="s">
        <v>3857</v>
      </c>
      <c r="P150" s="3" t="s">
        <v>89</v>
      </c>
      <c r="Q150" s="3" t="s">
        <v>90</v>
      </c>
      <c r="R150" s="3" t="s">
        <v>3858</v>
      </c>
      <c r="S150" s="3" t="s">
        <v>3859</v>
      </c>
      <c r="T150" s="3" t="s">
        <v>135</v>
      </c>
      <c r="U150" s="3" t="s">
        <v>3423</v>
      </c>
      <c r="V150" s="3" t="s">
        <v>121</v>
      </c>
      <c r="W150" s="3">
        <v>1</v>
      </c>
      <c r="X150" s="3" t="s">
        <v>13715</v>
      </c>
      <c r="Y150" s="3" t="s">
        <v>13716</v>
      </c>
      <c r="Z150" s="3" t="s">
        <v>13717</v>
      </c>
      <c r="AA150" s="3"/>
      <c r="AB150" s="3" t="s">
        <v>85</v>
      </c>
      <c r="AC150" s="3" t="s">
        <v>94</v>
      </c>
      <c r="AD150" s="3" t="s">
        <v>103</v>
      </c>
      <c r="AE150" s="3" t="s">
        <v>104</v>
      </c>
      <c r="AF150" s="3"/>
      <c r="AG150" s="3" t="s">
        <v>97</v>
      </c>
      <c r="AH150" s="3">
        <v>47</v>
      </c>
      <c r="AI150" s="3">
        <v>10</v>
      </c>
      <c r="AJ150" s="3" t="s">
        <v>98</v>
      </c>
      <c r="AK150" s="3" t="s">
        <v>106</v>
      </c>
      <c r="AL150" s="3" t="s">
        <v>100</v>
      </c>
      <c r="AM150" s="3">
        <v>250</v>
      </c>
      <c r="AN150" s="3" t="s">
        <v>138</v>
      </c>
      <c r="AO150" s="3" t="s">
        <v>110</v>
      </c>
      <c r="AP150" s="3" t="s">
        <v>13718</v>
      </c>
      <c r="AQ150" s="3" t="s">
        <v>13719</v>
      </c>
      <c r="AR150" s="3">
        <v>5000</v>
      </c>
      <c r="AS150" s="3">
        <v>3000</v>
      </c>
      <c r="AT150" s="3">
        <v>0</v>
      </c>
      <c r="AU150" s="3">
        <v>0</v>
      </c>
      <c r="AV150" s="3">
        <v>0</v>
      </c>
      <c r="AW150" s="3">
        <v>0</v>
      </c>
      <c r="AX150" s="3">
        <v>0</v>
      </c>
      <c r="AY150" s="3">
        <v>0</v>
      </c>
      <c r="AZ150" s="3">
        <v>0</v>
      </c>
      <c r="BA150" s="3" t="s">
        <v>13720</v>
      </c>
      <c r="BB150" s="3">
        <v>4000</v>
      </c>
    </row>
    <row r="151" spans="1:54" ht="32.5" hidden="1" customHeight="1" x14ac:dyDescent="0.2">
      <c r="A151" s="3" t="s">
        <v>13721</v>
      </c>
      <c r="B151" s="3" t="s">
        <v>143</v>
      </c>
      <c r="C151" s="3" t="s">
        <v>85</v>
      </c>
      <c r="D151" s="3" t="s">
        <v>86</v>
      </c>
      <c r="E151" s="3" t="s">
        <v>13714</v>
      </c>
      <c r="F151" s="3"/>
      <c r="G151" s="3" t="s">
        <v>87</v>
      </c>
      <c r="H151" s="3">
        <v>2024</v>
      </c>
      <c r="I151" s="3">
        <v>2024</v>
      </c>
      <c r="J151" s="3" t="s">
        <v>111</v>
      </c>
      <c r="K151" s="3" t="s">
        <v>3853</v>
      </c>
      <c r="L151" s="3" t="s">
        <v>3854</v>
      </c>
      <c r="M151" s="3" t="s">
        <v>13694</v>
      </c>
      <c r="N151" s="3" t="s">
        <v>3856</v>
      </c>
      <c r="O151" s="3" t="s">
        <v>3857</v>
      </c>
      <c r="P151" s="3" t="s">
        <v>89</v>
      </c>
      <c r="Q151" s="3" t="s">
        <v>90</v>
      </c>
      <c r="R151" s="3" t="s">
        <v>3858</v>
      </c>
      <c r="S151" s="3" t="s">
        <v>3859</v>
      </c>
      <c r="T151" s="3" t="s">
        <v>135</v>
      </c>
      <c r="U151" s="3" t="s">
        <v>3423</v>
      </c>
      <c r="V151" s="3" t="s">
        <v>121</v>
      </c>
      <c r="W151" s="3">
        <v>2</v>
      </c>
      <c r="X151" s="3" t="s">
        <v>13722</v>
      </c>
      <c r="Y151" s="3" t="s">
        <v>13723</v>
      </c>
      <c r="Z151" s="3" t="s">
        <v>13724</v>
      </c>
      <c r="AA151" s="3"/>
      <c r="AB151" s="3" t="s">
        <v>85</v>
      </c>
      <c r="AC151" s="3" t="s">
        <v>94</v>
      </c>
      <c r="AD151" s="3"/>
      <c r="AE151" s="3"/>
      <c r="AF151" s="3"/>
      <c r="AG151" s="3" t="s">
        <v>97</v>
      </c>
      <c r="AH151" s="3">
        <v>47</v>
      </c>
      <c r="AI151" s="3">
        <v>10</v>
      </c>
      <c r="AJ151" s="3" t="s">
        <v>123</v>
      </c>
      <c r="AK151" s="3" t="s">
        <v>190</v>
      </c>
      <c r="AL151" s="3" t="s">
        <v>542</v>
      </c>
      <c r="AM151" s="3">
        <v>1</v>
      </c>
      <c r="AN151" s="3" t="s">
        <v>303</v>
      </c>
      <c r="AO151" s="3" t="s">
        <v>110</v>
      </c>
      <c r="AP151" s="3" t="s">
        <v>13725</v>
      </c>
      <c r="AQ151" s="3" t="s">
        <v>13726</v>
      </c>
      <c r="AR151" s="3">
        <v>2900</v>
      </c>
      <c r="AS151" s="3">
        <v>1000</v>
      </c>
      <c r="AT151" s="3">
        <v>0</v>
      </c>
      <c r="AU151" s="3">
        <v>0</v>
      </c>
      <c r="AV151" s="3">
        <v>0</v>
      </c>
      <c r="AW151" s="3">
        <v>0</v>
      </c>
      <c r="AX151" s="3">
        <v>0</v>
      </c>
      <c r="AY151" s="3">
        <v>0</v>
      </c>
      <c r="AZ151" s="3">
        <v>0</v>
      </c>
      <c r="BA151" s="3" t="s">
        <v>13700</v>
      </c>
      <c r="BB151" s="3">
        <v>1200</v>
      </c>
    </row>
    <row r="152" spans="1:54" ht="32.5" hidden="1" customHeight="1" x14ac:dyDescent="0.2">
      <c r="A152" s="3" t="s">
        <v>13727</v>
      </c>
      <c r="B152" s="3" t="s">
        <v>143</v>
      </c>
      <c r="C152" s="3" t="s">
        <v>85</v>
      </c>
      <c r="D152" s="3" t="s">
        <v>86</v>
      </c>
      <c r="E152" s="3" t="s">
        <v>13714</v>
      </c>
      <c r="F152" s="3"/>
      <c r="G152" s="3" t="s">
        <v>87</v>
      </c>
      <c r="H152" s="3">
        <v>2024</v>
      </c>
      <c r="I152" s="3">
        <v>2024</v>
      </c>
      <c r="J152" s="3" t="s">
        <v>111</v>
      </c>
      <c r="K152" s="3" t="s">
        <v>3853</v>
      </c>
      <c r="L152" s="3" t="s">
        <v>3854</v>
      </c>
      <c r="M152" s="3" t="s">
        <v>13694</v>
      </c>
      <c r="N152" s="3" t="s">
        <v>3856</v>
      </c>
      <c r="O152" s="3" t="s">
        <v>3857</v>
      </c>
      <c r="P152" s="3" t="s">
        <v>89</v>
      </c>
      <c r="Q152" s="3" t="s">
        <v>90</v>
      </c>
      <c r="R152" s="3" t="s">
        <v>3858</v>
      </c>
      <c r="S152" s="3" t="s">
        <v>3859</v>
      </c>
      <c r="T152" s="3" t="s">
        <v>135</v>
      </c>
      <c r="U152" s="3" t="s">
        <v>3423</v>
      </c>
      <c r="V152" s="3" t="s">
        <v>121</v>
      </c>
      <c r="W152" s="3">
        <v>3</v>
      </c>
      <c r="X152" s="3" t="s">
        <v>13728</v>
      </c>
      <c r="Y152" s="3" t="s">
        <v>13729</v>
      </c>
      <c r="Z152" s="3" t="s">
        <v>13730</v>
      </c>
      <c r="AA152" s="3"/>
      <c r="AB152" s="3" t="s">
        <v>85</v>
      </c>
      <c r="AC152" s="3" t="s">
        <v>94</v>
      </c>
      <c r="AD152" s="3" t="s">
        <v>103</v>
      </c>
      <c r="AE152" s="3" t="s">
        <v>104</v>
      </c>
      <c r="AF152" s="3"/>
      <c r="AG152" s="3" t="s">
        <v>97</v>
      </c>
      <c r="AH152" s="3">
        <v>47</v>
      </c>
      <c r="AI152" s="3">
        <v>10</v>
      </c>
      <c r="AJ152" s="3" t="s">
        <v>123</v>
      </c>
      <c r="AK152" s="3" t="s">
        <v>190</v>
      </c>
      <c r="AL152" s="3" t="s">
        <v>100</v>
      </c>
      <c r="AM152" s="3">
        <v>25</v>
      </c>
      <c r="AN152" s="3" t="s">
        <v>303</v>
      </c>
      <c r="AO152" s="3" t="s">
        <v>110</v>
      </c>
      <c r="AP152" s="3" t="s">
        <v>13731</v>
      </c>
      <c r="AQ152" s="3" t="s">
        <v>13732</v>
      </c>
      <c r="AR152" s="3">
        <v>1350</v>
      </c>
      <c r="AS152" s="3">
        <v>800</v>
      </c>
      <c r="AT152" s="3">
        <v>0</v>
      </c>
      <c r="AU152" s="3">
        <v>0</v>
      </c>
      <c r="AV152" s="3">
        <v>0</v>
      </c>
      <c r="AW152" s="3">
        <v>0</v>
      </c>
      <c r="AX152" s="3">
        <v>0</v>
      </c>
      <c r="AY152" s="3">
        <v>0</v>
      </c>
      <c r="AZ152" s="3">
        <v>0</v>
      </c>
      <c r="BA152" s="3" t="s">
        <v>158</v>
      </c>
      <c r="BB152" s="3">
        <v>800</v>
      </c>
    </row>
    <row r="153" spans="1:54" ht="32.5" hidden="1" customHeight="1" x14ac:dyDescent="0.2">
      <c r="A153" s="3" t="s">
        <v>13733</v>
      </c>
      <c r="B153" s="3" t="s">
        <v>143</v>
      </c>
      <c r="C153" s="3" t="s">
        <v>85</v>
      </c>
      <c r="D153" s="3" t="s">
        <v>86</v>
      </c>
      <c r="E153" s="3" t="s">
        <v>13714</v>
      </c>
      <c r="F153" s="3"/>
      <c r="G153" s="3" t="s">
        <v>87</v>
      </c>
      <c r="H153" s="3">
        <v>2024</v>
      </c>
      <c r="I153" s="3">
        <v>2024</v>
      </c>
      <c r="J153" s="3" t="s">
        <v>88</v>
      </c>
      <c r="K153" s="3" t="s">
        <v>3853</v>
      </c>
      <c r="L153" s="3" t="s">
        <v>3854</v>
      </c>
      <c r="M153" s="3" t="s">
        <v>13694</v>
      </c>
      <c r="N153" s="3" t="s">
        <v>3856</v>
      </c>
      <c r="O153" s="3" t="s">
        <v>3857</v>
      </c>
      <c r="P153" s="3" t="s">
        <v>89</v>
      </c>
      <c r="Q153" s="3" t="s">
        <v>90</v>
      </c>
      <c r="R153" s="3" t="s">
        <v>3858</v>
      </c>
      <c r="S153" s="3" t="s">
        <v>3859</v>
      </c>
      <c r="T153" s="3" t="s">
        <v>135</v>
      </c>
      <c r="U153" s="3" t="s">
        <v>3423</v>
      </c>
      <c r="V153" s="3" t="s">
        <v>121</v>
      </c>
      <c r="W153" s="3">
        <v>4</v>
      </c>
      <c r="X153" s="3" t="s">
        <v>13734</v>
      </c>
      <c r="Y153" s="3" t="s">
        <v>13735</v>
      </c>
      <c r="Z153" s="3" t="s">
        <v>13736</v>
      </c>
      <c r="AA153" s="3"/>
      <c r="AB153" s="3" t="s">
        <v>85</v>
      </c>
      <c r="AC153" s="3" t="s">
        <v>94</v>
      </c>
      <c r="AD153" s="3"/>
      <c r="AE153" s="3"/>
      <c r="AF153" s="3"/>
      <c r="AG153" s="3" t="s">
        <v>97</v>
      </c>
      <c r="AH153" s="3">
        <v>47</v>
      </c>
      <c r="AI153" s="3">
        <v>10</v>
      </c>
      <c r="AJ153" s="3" t="s">
        <v>105</v>
      </c>
      <c r="AK153" s="3" t="s">
        <v>109</v>
      </c>
      <c r="AL153" s="3" t="s">
        <v>100</v>
      </c>
      <c r="AM153" s="3">
        <v>20</v>
      </c>
      <c r="AN153" s="3" t="s">
        <v>140</v>
      </c>
      <c r="AO153" s="3" t="s">
        <v>102</v>
      </c>
      <c r="AP153" s="3" t="s">
        <v>13737</v>
      </c>
      <c r="AQ153" s="3" t="s">
        <v>13738</v>
      </c>
      <c r="AR153" s="3">
        <v>12100</v>
      </c>
      <c r="AS153" s="3">
        <v>5000</v>
      </c>
      <c r="AT153" s="3">
        <v>0</v>
      </c>
      <c r="AU153" s="3">
        <v>0</v>
      </c>
      <c r="AV153" s="3">
        <v>0</v>
      </c>
      <c r="AW153" s="3">
        <v>0</v>
      </c>
      <c r="AX153" s="3">
        <v>0</v>
      </c>
      <c r="AY153" s="3">
        <v>0</v>
      </c>
      <c r="AZ153" s="3">
        <v>0</v>
      </c>
      <c r="BA153" s="3" t="s">
        <v>158</v>
      </c>
      <c r="BB153" s="3">
        <v>5000</v>
      </c>
    </row>
    <row r="154" spans="1:54" ht="32.5" hidden="1" customHeight="1" x14ac:dyDescent="0.2">
      <c r="A154" s="3" t="s">
        <v>13739</v>
      </c>
      <c r="B154" s="3" t="s">
        <v>143</v>
      </c>
      <c r="C154" s="3" t="s">
        <v>85</v>
      </c>
      <c r="D154" s="3" t="s">
        <v>86</v>
      </c>
      <c r="E154" s="3" t="s">
        <v>13740</v>
      </c>
      <c r="F154" s="3"/>
      <c r="G154" s="3" t="s">
        <v>87</v>
      </c>
      <c r="H154" s="3">
        <v>2024</v>
      </c>
      <c r="I154" s="3">
        <v>2024</v>
      </c>
      <c r="J154" s="3" t="s">
        <v>88</v>
      </c>
      <c r="K154" s="3" t="s">
        <v>13741</v>
      </c>
      <c r="L154" s="3" t="s">
        <v>13742</v>
      </c>
      <c r="M154" s="3" t="s">
        <v>13743</v>
      </c>
      <c r="N154" s="3"/>
      <c r="O154" s="3" t="s">
        <v>13744</v>
      </c>
      <c r="P154" s="3" t="s">
        <v>89</v>
      </c>
      <c r="Q154" s="3" t="s">
        <v>90</v>
      </c>
      <c r="R154" s="3" t="s">
        <v>13745</v>
      </c>
      <c r="S154" s="3" t="s">
        <v>13746</v>
      </c>
      <c r="T154" s="3" t="s">
        <v>135</v>
      </c>
      <c r="U154" s="3" t="s">
        <v>13747</v>
      </c>
      <c r="V154" s="3" t="s">
        <v>13748</v>
      </c>
      <c r="W154" s="3">
        <v>1</v>
      </c>
      <c r="X154" s="3" t="s">
        <v>13749</v>
      </c>
      <c r="Y154" s="3" t="s">
        <v>13750</v>
      </c>
      <c r="Z154" s="3" t="s">
        <v>13751</v>
      </c>
      <c r="AA154" s="3"/>
      <c r="AB154" s="3" t="s">
        <v>85</v>
      </c>
      <c r="AC154" s="3" t="s">
        <v>94</v>
      </c>
      <c r="AD154" s="3" t="s">
        <v>103</v>
      </c>
      <c r="AE154" s="3" t="s">
        <v>104</v>
      </c>
      <c r="AF154" s="3"/>
      <c r="AG154" s="3" t="s">
        <v>97</v>
      </c>
      <c r="AH154" s="3">
        <v>52</v>
      </c>
      <c r="AI154" s="3">
        <v>13</v>
      </c>
      <c r="AJ154" s="3" t="s">
        <v>98</v>
      </c>
      <c r="AK154" s="3" t="s">
        <v>109</v>
      </c>
      <c r="AL154" s="3" t="s">
        <v>100</v>
      </c>
      <c r="AM154" s="3">
        <v>450</v>
      </c>
      <c r="AN154" s="3" t="s">
        <v>101</v>
      </c>
      <c r="AO154" s="3" t="s">
        <v>110</v>
      </c>
      <c r="AP154" s="3" t="s">
        <v>13748</v>
      </c>
      <c r="AQ154" s="3" t="s">
        <v>13752</v>
      </c>
      <c r="AR154" s="3">
        <v>13000</v>
      </c>
      <c r="AS154" s="3">
        <v>2000</v>
      </c>
      <c r="AT154" s="3">
        <v>0</v>
      </c>
      <c r="AU154" s="3">
        <v>0</v>
      </c>
      <c r="AV154" s="3">
        <v>0</v>
      </c>
      <c r="AW154" s="3">
        <v>0</v>
      </c>
      <c r="AX154" s="3">
        <v>0</v>
      </c>
      <c r="AY154" s="3">
        <v>0</v>
      </c>
      <c r="AZ154" s="3">
        <v>0</v>
      </c>
      <c r="BA154" s="3" t="s">
        <v>13753</v>
      </c>
      <c r="BB154" s="3">
        <v>4000</v>
      </c>
    </row>
    <row r="155" spans="1:54" ht="32.5" hidden="1" customHeight="1" x14ac:dyDescent="0.2">
      <c r="A155" s="3" t="s">
        <v>13754</v>
      </c>
      <c r="B155" s="3" t="s">
        <v>143</v>
      </c>
      <c r="C155" s="3" t="s">
        <v>85</v>
      </c>
      <c r="D155" s="3" t="s">
        <v>86</v>
      </c>
      <c r="E155" s="3" t="s">
        <v>13740</v>
      </c>
      <c r="F155" s="3"/>
      <c r="G155" s="3" t="s">
        <v>87</v>
      </c>
      <c r="H155" s="3">
        <v>2024</v>
      </c>
      <c r="I155" s="3">
        <v>2024</v>
      </c>
      <c r="J155" s="3" t="s">
        <v>88</v>
      </c>
      <c r="K155" s="3" t="s">
        <v>13741</v>
      </c>
      <c r="L155" s="3" t="s">
        <v>13742</v>
      </c>
      <c r="M155" s="3" t="s">
        <v>13743</v>
      </c>
      <c r="N155" s="3"/>
      <c r="O155" s="3" t="s">
        <v>13744</v>
      </c>
      <c r="P155" s="3" t="s">
        <v>89</v>
      </c>
      <c r="Q155" s="3" t="s">
        <v>90</v>
      </c>
      <c r="R155" s="3" t="s">
        <v>13745</v>
      </c>
      <c r="S155" s="3" t="s">
        <v>13746</v>
      </c>
      <c r="T155" s="3" t="s">
        <v>135</v>
      </c>
      <c r="U155" s="3" t="s">
        <v>13747</v>
      </c>
      <c r="V155" s="3" t="s">
        <v>13748</v>
      </c>
      <c r="W155" s="3">
        <v>2</v>
      </c>
      <c r="X155" s="3" t="s">
        <v>13755</v>
      </c>
      <c r="Y155" s="3" t="s">
        <v>13756</v>
      </c>
      <c r="Z155" s="3" t="s">
        <v>13757</v>
      </c>
      <c r="AA155" s="3"/>
      <c r="AB155" s="3" t="s">
        <v>85</v>
      </c>
      <c r="AC155" s="3" t="s">
        <v>94</v>
      </c>
      <c r="AD155" s="3" t="s">
        <v>103</v>
      </c>
      <c r="AE155" s="3" t="s">
        <v>122</v>
      </c>
      <c r="AF155" s="3"/>
      <c r="AG155" s="3" t="s">
        <v>97</v>
      </c>
      <c r="AH155" s="3">
        <v>52</v>
      </c>
      <c r="AI155" s="3">
        <v>13</v>
      </c>
      <c r="AJ155" s="3" t="s">
        <v>105</v>
      </c>
      <c r="AK155" s="3" t="s">
        <v>106</v>
      </c>
      <c r="AL155" s="3" t="s">
        <v>100</v>
      </c>
      <c r="AM155" s="3">
        <v>500</v>
      </c>
      <c r="AN155" s="3" t="s">
        <v>101</v>
      </c>
      <c r="AO155" s="3" t="s">
        <v>110</v>
      </c>
      <c r="AP155" s="3" t="s">
        <v>13758</v>
      </c>
      <c r="AQ155" s="3" t="s">
        <v>13759</v>
      </c>
      <c r="AR155" s="3">
        <v>4200</v>
      </c>
      <c r="AS155" s="3">
        <v>1000</v>
      </c>
      <c r="AT155" s="3">
        <v>0</v>
      </c>
      <c r="AU155" s="3">
        <v>0</v>
      </c>
      <c r="AV155" s="3">
        <v>0</v>
      </c>
      <c r="AW155" s="3">
        <v>0</v>
      </c>
      <c r="AX155" s="3">
        <v>0</v>
      </c>
      <c r="AY155" s="3">
        <v>0</v>
      </c>
      <c r="AZ155" s="3">
        <v>0</v>
      </c>
      <c r="BA155" s="3" t="s">
        <v>13760</v>
      </c>
      <c r="BB155" s="3">
        <v>2700</v>
      </c>
    </row>
    <row r="156" spans="1:54" ht="32.5" hidden="1" customHeight="1" x14ac:dyDescent="0.2">
      <c r="A156" s="3" t="s">
        <v>13761</v>
      </c>
      <c r="B156" s="3" t="s">
        <v>143</v>
      </c>
      <c r="C156" s="3" t="s">
        <v>85</v>
      </c>
      <c r="D156" s="3" t="s">
        <v>86</v>
      </c>
      <c r="E156" s="3" t="s">
        <v>13762</v>
      </c>
      <c r="F156" s="3"/>
      <c r="G156" s="3" t="s">
        <v>87</v>
      </c>
      <c r="H156" s="3">
        <v>2024</v>
      </c>
      <c r="I156" s="3">
        <v>2024</v>
      </c>
      <c r="J156" s="3" t="s">
        <v>88</v>
      </c>
      <c r="K156" s="3" t="s">
        <v>13763</v>
      </c>
      <c r="L156" s="3" t="s">
        <v>13764</v>
      </c>
      <c r="M156" s="3" t="s">
        <v>13765</v>
      </c>
      <c r="N156" s="3"/>
      <c r="O156" s="3" t="s">
        <v>13766</v>
      </c>
      <c r="P156" s="3" t="s">
        <v>89</v>
      </c>
      <c r="Q156" s="3" t="s">
        <v>90</v>
      </c>
      <c r="R156" s="3" t="s">
        <v>13767</v>
      </c>
      <c r="S156" s="3" t="s">
        <v>13768</v>
      </c>
      <c r="T156" s="3" t="s">
        <v>91</v>
      </c>
      <c r="U156" s="3" t="s">
        <v>293</v>
      </c>
      <c r="V156" s="3" t="s">
        <v>121</v>
      </c>
      <c r="W156" s="3">
        <v>1</v>
      </c>
      <c r="X156" s="3" t="s">
        <v>13769</v>
      </c>
      <c r="Y156" s="3" t="s">
        <v>13611</v>
      </c>
      <c r="Z156" s="3" t="s">
        <v>13770</v>
      </c>
      <c r="AA156" s="3"/>
      <c r="AB156" s="3" t="s">
        <v>85</v>
      </c>
      <c r="AC156" s="3" t="s">
        <v>94</v>
      </c>
      <c r="AD156" s="3" t="s">
        <v>103</v>
      </c>
      <c r="AE156" s="3" t="s">
        <v>124</v>
      </c>
      <c r="AF156" s="3"/>
      <c r="AG156" s="3" t="s">
        <v>97</v>
      </c>
      <c r="AH156" s="3">
        <v>72</v>
      </c>
      <c r="AI156" s="3">
        <v>15</v>
      </c>
      <c r="AJ156" s="3" t="s">
        <v>105</v>
      </c>
      <c r="AK156" s="3" t="s">
        <v>109</v>
      </c>
      <c r="AL156" s="3" t="s">
        <v>100</v>
      </c>
      <c r="AM156" s="3">
        <v>50</v>
      </c>
      <c r="AN156" s="3" t="s">
        <v>101</v>
      </c>
      <c r="AO156" s="3" t="s">
        <v>102</v>
      </c>
      <c r="AP156" s="3" t="s">
        <v>13613</v>
      </c>
      <c r="AQ156" s="3" t="s">
        <v>13771</v>
      </c>
      <c r="AR156" s="3">
        <v>500</v>
      </c>
      <c r="AS156" s="3">
        <v>500</v>
      </c>
      <c r="AT156" s="3">
        <v>0</v>
      </c>
      <c r="AU156" s="3">
        <v>0</v>
      </c>
      <c r="AV156" s="3">
        <v>0</v>
      </c>
      <c r="AW156" s="3">
        <v>0</v>
      </c>
      <c r="AX156" s="3">
        <v>0</v>
      </c>
      <c r="AY156" s="3">
        <v>0</v>
      </c>
      <c r="AZ156" s="3">
        <v>0</v>
      </c>
      <c r="BA156" s="3" t="s">
        <v>158</v>
      </c>
      <c r="BB156" s="3">
        <v>500</v>
      </c>
    </row>
    <row r="157" spans="1:54" ht="32.5" hidden="1" customHeight="1" x14ac:dyDescent="0.2">
      <c r="A157" s="3" t="s">
        <v>13772</v>
      </c>
      <c r="B157" s="3" t="s">
        <v>143</v>
      </c>
      <c r="C157" s="3" t="s">
        <v>85</v>
      </c>
      <c r="D157" s="3" t="s">
        <v>86</v>
      </c>
      <c r="E157" s="3" t="s">
        <v>13762</v>
      </c>
      <c r="F157" s="3"/>
      <c r="G157" s="3" t="s">
        <v>87</v>
      </c>
      <c r="H157" s="3">
        <v>2024</v>
      </c>
      <c r="I157" s="3">
        <v>2024</v>
      </c>
      <c r="J157" s="3" t="s">
        <v>88</v>
      </c>
      <c r="K157" s="3" t="s">
        <v>13763</v>
      </c>
      <c r="L157" s="3" t="s">
        <v>13764</v>
      </c>
      <c r="M157" s="3" t="s">
        <v>13765</v>
      </c>
      <c r="N157" s="3"/>
      <c r="O157" s="3" t="s">
        <v>13766</v>
      </c>
      <c r="P157" s="3" t="s">
        <v>89</v>
      </c>
      <c r="Q157" s="3" t="s">
        <v>90</v>
      </c>
      <c r="R157" s="3" t="s">
        <v>13767</v>
      </c>
      <c r="S157" s="3" t="s">
        <v>13768</v>
      </c>
      <c r="T157" s="3" t="s">
        <v>91</v>
      </c>
      <c r="U157" s="3" t="s">
        <v>293</v>
      </c>
      <c r="V157" s="3" t="s">
        <v>121</v>
      </c>
      <c r="W157" s="3">
        <v>2</v>
      </c>
      <c r="X157" s="3" t="s">
        <v>13773</v>
      </c>
      <c r="Y157" s="3" t="s">
        <v>13774</v>
      </c>
      <c r="Z157" s="3" t="s">
        <v>13775</v>
      </c>
      <c r="AA157" s="3"/>
      <c r="AB157" s="3" t="s">
        <v>85</v>
      </c>
      <c r="AC157" s="3" t="s">
        <v>94</v>
      </c>
      <c r="AD157" s="3" t="s">
        <v>103</v>
      </c>
      <c r="AE157" s="3" t="s">
        <v>104</v>
      </c>
      <c r="AF157" s="3"/>
      <c r="AG157" s="3" t="s">
        <v>97</v>
      </c>
      <c r="AH157" s="3">
        <v>72</v>
      </c>
      <c r="AI157" s="3">
        <v>15</v>
      </c>
      <c r="AJ157" s="3" t="s">
        <v>105</v>
      </c>
      <c r="AK157" s="3" t="s">
        <v>106</v>
      </c>
      <c r="AL157" s="3" t="s">
        <v>100</v>
      </c>
      <c r="AM157" s="3">
        <v>50</v>
      </c>
      <c r="AN157" s="3" t="s">
        <v>101</v>
      </c>
      <c r="AO157" s="3" t="s">
        <v>110</v>
      </c>
      <c r="AP157" s="3" t="s">
        <v>13776</v>
      </c>
      <c r="AQ157" s="3" t="s">
        <v>13777</v>
      </c>
      <c r="AR157" s="3">
        <v>1500</v>
      </c>
      <c r="AS157" s="3">
        <v>1000</v>
      </c>
      <c r="AT157" s="3">
        <v>0</v>
      </c>
      <c r="AU157" s="3">
        <v>0</v>
      </c>
      <c r="AV157" s="3">
        <v>0</v>
      </c>
      <c r="AW157" s="3">
        <v>0</v>
      </c>
      <c r="AX157" s="3">
        <v>0</v>
      </c>
      <c r="AY157" s="3">
        <v>0</v>
      </c>
      <c r="AZ157" s="3">
        <v>0</v>
      </c>
      <c r="BA157" s="3" t="s">
        <v>158</v>
      </c>
      <c r="BB157" s="3">
        <v>1000</v>
      </c>
    </row>
    <row r="158" spans="1:54" ht="32.5" hidden="1" customHeight="1" x14ac:dyDescent="0.2">
      <c r="A158" s="3" t="s">
        <v>470</v>
      </c>
      <c r="B158" s="3" t="s">
        <v>471</v>
      </c>
      <c r="C158" s="3" t="s">
        <v>85</v>
      </c>
      <c r="D158" s="3" t="s">
        <v>86</v>
      </c>
      <c r="E158" s="3" t="s">
        <v>473</v>
      </c>
      <c r="F158" s="3"/>
      <c r="G158" s="3" t="s">
        <v>87</v>
      </c>
      <c r="H158" s="3">
        <v>2024</v>
      </c>
      <c r="I158" s="3">
        <v>2024</v>
      </c>
      <c r="J158" s="3" t="s">
        <v>111</v>
      </c>
      <c r="K158" s="3" t="s">
        <v>474</v>
      </c>
      <c r="L158" s="3" t="s">
        <v>475</v>
      </c>
      <c r="M158" s="3" t="s">
        <v>476</v>
      </c>
      <c r="N158" s="3" t="s">
        <v>477</v>
      </c>
      <c r="O158" s="3" t="s">
        <v>478</v>
      </c>
      <c r="P158" s="3" t="s">
        <v>89</v>
      </c>
      <c r="Q158" s="3" t="s">
        <v>90</v>
      </c>
      <c r="R158" s="3" t="s">
        <v>479</v>
      </c>
      <c r="S158" s="3" t="s">
        <v>480</v>
      </c>
      <c r="T158" s="3" t="s">
        <v>119</v>
      </c>
      <c r="U158" s="3" t="s">
        <v>481</v>
      </c>
      <c r="V158" s="3" t="s">
        <v>482</v>
      </c>
      <c r="W158" s="3">
        <v>1</v>
      </c>
      <c r="X158" s="3" t="s">
        <v>12189</v>
      </c>
      <c r="Y158" s="3" t="s">
        <v>12190</v>
      </c>
      <c r="Z158" s="3" t="s">
        <v>483</v>
      </c>
      <c r="AA158" s="3"/>
      <c r="AB158" s="3" t="s">
        <v>85</v>
      </c>
      <c r="AC158" s="3" t="s">
        <v>94</v>
      </c>
      <c r="AD158" s="3" t="s">
        <v>103</v>
      </c>
      <c r="AE158" s="3" t="s">
        <v>104</v>
      </c>
      <c r="AF158" s="3"/>
      <c r="AG158" s="3" t="s">
        <v>97</v>
      </c>
      <c r="AH158" s="3">
        <v>76</v>
      </c>
      <c r="AI158" s="3">
        <v>6</v>
      </c>
      <c r="AJ158" s="3" t="s">
        <v>346</v>
      </c>
      <c r="AK158" s="3" t="s">
        <v>106</v>
      </c>
      <c r="AL158" s="3" t="s">
        <v>100</v>
      </c>
      <c r="AM158" s="3">
        <v>30</v>
      </c>
      <c r="AN158" s="3" t="s">
        <v>101</v>
      </c>
      <c r="AO158" s="3" t="s">
        <v>110</v>
      </c>
      <c r="AP158" s="3" t="s">
        <v>484</v>
      </c>
      <c r="AQ158" s="3" t="s">
        <v>485</v>
      </c>
      <c r="AR158" s="3">
        <v>13256</v>
      </c>
      <c r="AS158" s="3">
        <v>5000</v>
      </c>
      <c r="AT158" s="3">
        <v>0</v>
      </c>
      <c r="AU158" s="3">
        <v>0</v>
      </c>
      <c r="AV158" s="3">
        <v>0</v>
      </c>
      <c r="AW158" s="3">
        <v>0</v>
      </c>
      <c r="AX158" s="3">
        <v>0</v>
      </c>
      <c r="AY158" s="3">
        <v>0</v>
      </c>
      <c r="AZ158" s="3">
        <v>0</v>
      </c>
      <c r="BA158" s="3" t="s">
        <v>486</v>
      </c>
      <c r="BB158" s="3">
        <v>5000</v>
      </c>
    </row>
    <row r="159" spans="1:54" ht="32.5" hidden="1" customHeight="1" x14ac:dyDescent="0.2">
      <c r="A159" s="3" t="s">
        <v>487</v>
      </c>
      <c r="B159" s="3" t="s">
        <v>471</v>
      </c>
      <c r="C159" s="3" t="s">
        <v>85</v>
      </c>
      <c r="D159" s="3" t="s">
        <v>86</v>
      </c>
      <c r="E159" s="3" t="s">
        <v>473</v>
      </c>
      <c r="F159" s="3"/>
      <c r="G159" s="3" t="s">
        <v>87</v>
      </c>
      <c r="H159" s="3">
        <v>2024</v>
      </c>
      <c r="I159" s="3">
        <v>2024</v>
      </c>
      <c r="J159" s="3" t="s">
        <v>111</v>
      </c>
      <c r="K159" s="3" t="s">
        <v>474</v>
      </c>
      <c r="L159" s="3" t="s">
        <v>475</v>
      </c>
      <c r="M159" s="3" t="s">
        <v>476</v>
      </c>
      <c r="N159" s="3" t="s">
        <v>477</v>
      </c>
      <c r="O159" s="3" t="s">
        <v>478</v>
      </c>
      <c r="P159" s="3" t="s">
        <v>89</v>
      </c>
      <c r="Q159" s="3" t="s">
        <v>90</v>
      </c>
      <c r="R159" s="3" t="s">
        <v>479</v>
      </c>
      <c r="S159" s="3" t="s">
        <v>480</v>
      </c>
      <c r="T159" s="3" t="s">
        <v>119</v>
      </c>
      <c r="U159" s="3" t="s">
        <v>481</v>
      </c>
      <c r="V159" s="3" t="s">
        <v>482</v>
      </c>
      <c r="W159" s="3">
        <v>2</v>
      </c>
      <c r="X159" s="3" t="s">
        <v>488</v>
      </c>
      <c r="Y159" s="3" t="s">
        <v>489</v>
      </c>
      <c r="Z159" s="3" t="s">
        <v>490</v>
      </c>
      <c r="AA159" s="3"/>
      <c r="AB159" s="3" t="s">
        <v>85</v>
      </c>
      <c r="AC159" s="3" t="s">
        <v>94</v>
      </c>
      <c r="AD159" s="3" t="s">
        <v>103</v>
      </c>
      <c r="AE159" s="3" t="s">
        <v>122</v>
      </c>
      <c r="AF159" s="3"/>
      <c r="AG159" s="3" t="s">
        <v>97</v>
      </c>
      <c r="AH159" s="3">
        <v>76</v>
      </c>
      <c r="AI159" s="3">
        <v>6</v>
      </c>
      <c r="AJ159" s="3" t="s">
        <v>396</v>
      </c>
      <c r="AK159" s="3" t="s">
        <v>109</v>
      </c>
      <c r="AL159" s="3" t="s">
        <v>100</v>
      </c>
      <c r="AM159" s="3">
        <v>70</v>
      </c>
      <c r="AN159" s="3" t="s">
        <v>101</v>
      </c>
      <c r="AO159" s="3" t="s">
        <v>110</v>
      </c>
      <c r="AP159" s="3" t="s">
        <v>491</v>
      </c>
      <c r="AQ159" s="3" t="s">
        <v>492</v>
      </c>
      <c r="AR159" s="3">
        <v>3820</v>
      </c>
      <c r="AS159" s="3">
        <v>2000</v>
      </c>
      <c r="AT159" s="3">
        <v>0</v>
      </c>
      <c r="AU159" s="3">
        <v>0</v>
      </c>
      <c r="AV159" s="3">
        <v>0</v>
      </c>
      <c r="AW159" s="3">
        <v>0</v>
      </c>
      <c r="AX159" s="3">
        <v>0</v>
      </c>
      <c r="AY159" s="3">
        <v>0</v>
      </c>
      <c r="AZ159" s="3">
        <v>0</v>
      </c>
      <c r="BA159" s="3" t="s">
        <v>486</v>
      </c>
      <c r="BB159" s="3">
        <v>2000</v>
      </c>
    </row>
    <row r="160" spans="1:54" ht="32.5" hidden="1" customHeight="1" x14ac:dyDescent="0.2">
      <c r="A160" s="3" t="s">
        <v>493</v>
      </c>
      <c r="B160" s="3" t="s">
        <v>471</v>
      </c>
      <c r="C160" s="3" t="s">
        <v>85</v>
      </c>
      <c r="D160" s="3" t="s">
        <v>86</v>
      </c>
      <c r="E160" s="3" t="s">
        <v>473</v>
      </c>
      <c r="F160" s="3"/>
      <c r="G160" s="3" t="s">
        <v>87</v>
      </c>
      <c r="H160" s="3">
        <v>2024</v>
      </c>
      <c r="I160" s="3">
        <v>2024</v>
      </c>
      <c r="J160" s="3" t="s">
        <v>111</v>
      </c>
      <c r="K160" s="3" t="s">
        <v>474</v>
      </c>
      <c r="L160" s="3" t="s">
        <v>475</v>
      </c>
      <c r="M160" s="3" t="s">
        <v>476</v>
      </c>
      <c r="N160" s="3" t="s">
        <v>477</v>
      </c>
      <c r="O160" s="3" t="s">
        <v>478</v>
      </c>
      <c r="P160" s="3" t="s">
        <v>89</v>
      </c>
      <c r="Q160" s="3" t="s">
        <v>90</v>
      </c>
      <c r="R160" s="3" t="s">
        <v>479</v>
      </c>
      <c r="S160" s="3" t="s">
        <v>480</v>
      </c>
      <c r="T160" s="3" t="s">
        <v>119</v>
      </c>
      <c r="U160" s="3" t="s">
        <v>481</v>
      </c>
      <c r="V160" s="3" t="s">
        <v>482</v>
      </c>
      <c r="W160" s="3">
        <v>3</v>
      </c>
      <c r="X160" s="3" t="s">
        <v>494</v>
      </c>
      <c r="Y160" s="3" t="s">
        <v>495</v>
      </c>
      <c r="Z160" s="3" t="s">
        <v>496</v>
      </c>
      <c r="AA160" s="3"/>
      <c r="AB160" s="3" t="s">
        <v>85</v>
      </c>
      <c r="AC160" s="3" t="s">
        <v>94</v>
      </c>
      <c r="AD160" s="3" t="s">
        <v>95</v>
      </c>
      <c r="AE160" s="3" t="s">
        <v>96</v>
      </c>
      <c r="AF160" s="3"/>
      <c r="AG160" s="3" t="s">
        <v>97</v>
      </c>
      <c r="AH160" s="3">
        <v>76</v>
      </c>
      <c r="AI160" s="3">
        <v>6</v>
      </c>
      <c r="AJ160" s="3" t="s">
        <v>105</v>
      </c>
      <c r="AK160" s="3" t="s">
        <v>109</v>
      </c>
      <c r="AL160" s="3" t="s">
        <v>100</v>
      </c>
      <c r="AM160" s="3">
        <v>30</v>
      </c>
      <c r="AN160" s="3" t="s">
        <v>140</v>
      </c>
      <c r="AO160" s="3" t="s">
        <v>110</v>
      </c>
      <c r="AP160" s="3" t="s">
        <v>497</v>
      </c>
      <c r="AQ160" s="3" t="s">
        <v>498</v>
      </c>
      <c r="AR160" s="3">
        <v>8640</v>
      </c>
      <c r="AS160" s="3">
        <v>3000</v>
      </c>
      <c r="AT160" s="3">
        <v>0</v>
      </c>
      <c r="AU160" s="3">
        <v>0</v>
      </c>
      <c r="AV160" s="3">
        <v>0</v>
      </c>
      <c r="AW160" s="3">
        <v>0</v>
      </c>
      <c r="AX160" s="3">
        <v>0</v>
      </c>
      <c r="AY160" s="3">
        <v>0</v>
      </c>
      <c r="AZ160" s="3">
        <v>0</v>
      </c>
      <c r="BA160" s="3" t="s">
        <v>486</v>
      </c>
      <c r="BB160" s="3">
        <v>3000</v>
      </c>
    </row>
    <row r="161" spans="1:54" ht="32.5" hidden="1" customHeight="1" x14ac:dyDescent="0.2">
      <c r="A161" s="3" t="s">
        <v>499</v>
      </c>
      <c r="B161" s="3" t="s">
        <v>471</v>
      </c>
      <c r="C161" s="3" t="s">
        <v>85</v>
      </c>
      <c r="D161" s="3" t="s">
        <v>86</v>
      </c>
      <c r="E161" s="3" t="s">
        <v>473</v>
      </c>
      <c r="F161" s="3"/>
      <c r="G161" s="3" t="s">
        <v>87</v>
      </c>
      <c r="H161" s="3">
        <v>2024</v>
      </c>
      <c r="I161" s="3">
        <v>2024</v>
      </c>
      <c r="J161" s="3" t="s">
        <v>111</v>
      </c>
      <c r="K161" s="3" t="s">
        <v>474</v>
      </c>
      <c r="L161" s="3" t="s">
        <v>475</v>
      </c>
      <c r="M161" s="3" t="s">
        <v>476</v>
      </c>
      <c r="N161" s="3" t="s">
        <v>477</v>
      </c>
      <c r="O161" s="3" t="s">
        <v>478</v>
      </c>
      <c r="P161" s="3" t="s">
        <v>89</v>
      </c>
      <c r="Q161" s="3" t="s">
        <v>90</v>
      </c>
      <c r="R161" s="3" t="s">
        <v>479</v>
      </c>
      <c r="S161" s="3" t="s">
        <v>480</v>
      </c>
      <c r="T161" s="3" t="s">
        <v>119</v>
      </c>
      <c r="U161" s="3" t="s">
        <v>481</v>
      </c>
      <c r="V161" s="3" t="s">
        <v>482</v>
      </c>
      <c r="W161" s="3">
        <v>4</v>
      </c>
      <c r="X161" s="3" t="s">
        <v>500</v>
      </c>
      <c r="Y161" s="3" t="s">
        <v>501</v>
      </c>
      <c r="Z161" s="3" t="s">
        <v>502</v>
      </c>
      <c r="AA161" s="3"/>
      <c r="AB161" s="3" t="s">
        <v>85</v>
      </c>
      <c r="AC161" s="3" t="s">
        <v>94</v>
      </c>
      <c r="AD161" s="3" t="s">
        <v>103</v>
      </c>
      <c r="AE161" s="3" t="s">
        <v>189</v>
      </c>
      <c r="AF161" s="3"/>
      <c r="AG161" s="3" t="s">
        <v>97</v>
      </c>
      <c r="AH161" s="3">
        <v>76</v>
      </c>
      <c r="AI161" s="3">
        <v>6</v>
      </c>
      <c r="AJ161" s="3" t="s">
        <v>396</v>
      </c>
      <c r="AK161" s="3" t="s">
        <v>109</v>
      </c>
      <c r="AL161" s="3" t="s">
        <v>325</v>
      </c>
      <c r="AM161" s="3">
        <v>10</v>
      </c>
      <c r="AN161" s="3" t="s">
        <v>138</v>
      </c>
      <c r="AO161" s="3" t="s">
        <v>110</v>
      </c>
      <c r="AP161" s="3" t="s">
        <v>503</v>
      </c>
      <c r="AQ161" s="3" t="s">
        <v>504</v>
      </c>
      <c r="AR161" s="3">
        <v>3820</v>
      </c>
      <c r="AS161" s="3">
        <v>1000</v>
      </c>
      <c r="AT161" s="3">
        <v>0</v>
      </c>
      <c r="AU161" s="3">
        <v>0</v>
      </c>
      <c r="AV161" s="3">
        <v>0</v>
      </c>
      <c r="AW161" s="3">
        <v>0</v>
      </c>
      <c r="AX161" s="3">
        <v>0</v>
      </c>
      <c r="AY161" s="3">
        <v>0</v>
      </c>
      <c r="AZ161" s="3">
        <v>0</v>
      </c>
      <c r="BA161" s="3" t="s">
        <v>486</v>
      </c>
      <c r="BB161" s="3">
        <v>1000</v>
      </c>
    </row>
    <row r="162" spans="1:54" ht="32.5" hidden="1" customHeight="1" x14ac:dyDescent="0.2">
      <c r="A162" s="3" t="s">
        <v>505</v>
      </c>
      <c r="B162" s="3" t="s">
        <v>471</v>
      </c>
      <c r="C162" s="3" t="s">
        <v>85</v>
      </c>
      <c r="D162" s="3" t="s">
        <v>86</v>
      </c>
      <c r="E162" s="3" t="s">
        <v>506</v>
      </c>
      <c r="F162" s="3"/>
      <c r="G162" s="3" t="s">
        <v>87</v>
      </c>
      <c r="H162" s="3">
        <v>2024</v>
      </c>
      <c r="I162" s="3">
        <v>2024</v>
      </c>
      <c r="J162" s="3" t="s">
        <v>111</v>
      </c>
      <c r="K162" s="3" t="s">
        <v>507</v>
      </c>
      <c r="L162" s="3" t="s">
        <v>508</v>
      </c>
      <c r="M162" s="3" t="s">
        <v>509</v>
      </c>
      <c r="N162" s="3" t="s">
        <v>510</v>
      </c>
      <c r="O162" s="3" t="s">
        <v>511</v>
      </c>
      <c r="P162" s="3" t="s">
        <v>89</v>
      </c>
      <c r="Q162" s="3" t="s">
        <v>90</v>
      </c>
      <c r="R162" s="3" t="s">
        <v>512</v>
      </c>
      <c r="S162" s="3" t="s">
        <v>513</v>
      </c>
      <c r="T162" s="3" t="s">
        <v>135</v>
      </c>
      <c r="U162" s="3" t="s">
        <v>514</v>
      </c>
      <c r="V162" s="3" t="s">
        <v>482</v>
      </c>
      <c r="W162" s="3">
        <v>1</v>
      </c>
      <c r="X162" s="3" t="s">
        <v>515</v>
      </c>
      <c r="Y162" s="3" t="s">
        <v>516</v>
      </c>
      <c r="Z162" s="3" t="s">
        <v>517</v>
      </c>
      <c r="AA162" s="3"/>
      <c r="AB162" s="3" t="s">
        <v>85</v>
      </c>
      <c r="AC162" s="3" t="s">
        <v>94</v>
      </c>
      <c r="AD162" s="3" t="s">
        <v>103</v>
      </c>
      <c r="AE162" s="3" t="s">
        <v>104</v>
      </c>
      <c r="AF162" s="3"/>
      <c r="AG162" s="3" t="s">
        <v>97</v>
      </c>
      <c r="AH162" s="3">
        <v>105</v>
      </c>
      <c r="AI162" s="3">
        <v>10</v>
      </c>
      <c r="AJ162" s="3" t="s">
        <v>346</v>
      </c>
      <c r="AK162" s="3" t="s">
        <v>106</v>
      </c>
      <c r="AL162" s="3" t="s">
        <v>100</v>
      </c>
      <c r="AM162" s="3">
        <v>150</v>
      </c>
      <c r="AN162" s="3" t="s">
        <v>138</v>
      </c>
      <c r="AO162" s="3" t="s">
        <v>110</v>
      </c>
      <c r="AP162" s="3" t="s">
        <v>518</v>
      </c>
      <c r="AQ162" s="3" t="s">
        <v>519</v>
      </c>
      <c r="AR162" s="3">
        <v>6700</v>
      </c>
      <c r="AS162" s="3">
        <v>3000</v>
      </c>
      <c r="AT162" s="3">
        <v>0</v>
      </c>
      <c r="AU162" s="3">
        <v>0</v>
      </c>
      <c r="AV162" s="3">
        <v>0</v>
      </c>
      <c r="AW162" s="3">
        <v>0</v>
      </c>
      <c r="AX162" s="3">
        <v>0</v>
      </c>
      <c r="AY162" s="3">
        <v>0</v>
      </c>
      <c r="AZ162" s="3">
        <v>0</v>
      </c>
      <c r="BA162" s="3" t="s">
        <v>520</v>
      </c>
      <c r="BB162" s="3">
        <v>4700</v>
      </c>
    </row>
    <row r="163" spans="1:54" ht="32.5" hidden="1" customHeight="1" x14ac:dyDescent="0.2">
      <c r="A163" s="3" t="s">
        <v>521</v>
      </c>
      <c r="B163" s="3" t="s">
        <v>471</v>
      </c>
      <c r="C163" s="3" t="s">
        <v>85</v>
      </c>
      <c r="D163" s="3" t="s">
        <v>86</v>
      </c>
      <c r="E163" s="3" t="s">
        <v>506</v>
      </c>
      <c r="F163" s="3"/>
      <c r="G163" s="3" t="s">
        <v>87</v>
      </c>
      <c r="H163" s="3">
        <v>2024</v>
      </c>
      <c r="I163" s="3">
        <v>2024</v>
      </c>
      <c r="J163" s="3" t="s">
        <v>88</v>
      </c>
      <c r="K163" s="3" t="s">
        <v>507</v>
      </c>
      <c r="L163" s="3" t="s">
        <v>508</v>
      </c>
      <c r="M163" s="3" t="s">
        <v>509</v>
      </c>
      <c r="N163" s="3" t="s">
        <v>510</v>
      </c>
      <c r="O163" s="3" t="s">
        <v>511</v>
      </c>
      <c r="P163" s="3" t="s">
        <v>89</v>
      </c>
      <c r="Q163" s="3" t="s">
        <v>90</v>
      </c>
      <c r="R163" s="3" t="s">
        <v>512</v>
      </c>
      <c r="S163" s="3" t="s">
        <v>513</v>
      </c>
      <c r="T163" s="3" t="s">
        <v>135</v>
      </c>
      <c r="U163" s="3" t="s">
        <v>514</v>
      </c>
      <c r="V163" s="3" t="s">
        <v>482</v>
      </c>
      <c r="W163" s="3">
        <v>2</v>
      </c>
      <c r="X163" s="3" t="s">
        <v>522</v>
      </c>
      <c r="Y163" s="3" t="s">
        <v>523</v>
      </c>
      <c r="Z163" s="3" t="s">
        <v>12191</v>
      </c>
      <c r="AA163" s="3"/>
      <c r="AB163" s="3" t="s">
        <v>85</v>
      </c>
      <c r="AC163" s="3" t="s">
        <v>94</v>
      </c>
      <c r="AD163" s="3" t="s">
        <v>95</v>
      </c>
      <c r="AE163" s="3" t="s">
        <v>96</v>
      </c>
      <c r="AF163" s="3"/>
      <c r="AG163" s="3" t="s">
        <v>97</v>
      </c>
      <c r="AH163" s="3">
        <v>105</v>
      </c>
      <c r="AI163" s="3">
        <v>10</v>
      </c>
      <c r="AJ163" s="3" t="s">
        <v>123</v>
      </c>
      <c r="AK163" s="3" t="s">
        <v>190</v>
      </c>
      <c r="AL163" s="3" t="s">
        <v>100</v>
      </c>
      <c r="AM163" s="3">
        <v>10</v>
      </c>
      <c r="AN163" s="3" t="s">
        <v>140</v>
      </c>
      <c r="AO163" s="3" t="s">
        <v>110</v>
      </c>
      <c r="AP163" s="3" t="s">
        <v>514</v>
      </c>
      <c r="AQ163" s="3" t="s">
        <v>524</v>
      </c>
      <c r="AR163" s="3">
        <v>1825</v>
      </c>
      <c r="AS163" s="3">
        <v>1000</v>
      </c>
      <c r="AT163" s="3">
        <v>0</v>
      </c>
      <c r="AU163" s="3">
        <v>0</v>
      </c>
      <c r="AV163" s="3">
        <v>0</v>
      </c>
      <c r="AW163" s="3">
        <v>0</v>
      </c>
      <c r="AX163" s="3">
        <v>0</v>
      </c>
      <c r="AY163" s="3">
        <v>0</v>
      </c>
      <c r="AZ163" s="3">
        <v>0</v>
      </c>
      <c r="BA163" s="3" t="s">
        <v>486</v>
      </c>
      <c r="BB163" s="3">
        <v>1000</v>
      </c>
    </row>
    <row r="164" spans="1:54" ht="32.5" hidden="1" customHeight="1" x14ac:dyDescent="0.2">
      <c r="A164" s="3" t="s">
        <v>533</v>
      </c>
      <c r="B164" s="3" t="s">
        <v>471</v>
      </c>
      <c r="C164" s="3" t="s">
        <v>85</v>
      </c>
      <c r="D164" s="3" t="s">
        <v>86</v>
      </c>
      <c r="E164" s="3" t="s">
        <v>534</v>
      </c>
      <c r="F164" s="3"/>
      <c r="G164" s="3" t="s">
        <v>87</v>
      </c>
      <c r="H164" s="3">
        <v>2024</v>
      </c>
      <c r="I164" s="3">
        <v>2024</v>
      </c>
      <c r="J164" s="3" t="s">
        <v>111</v>
      </c>
      <c r="K164" s="3" t="s">
        <v>535</v>
      </c>
      <c r="L164" s="3" t="s">
        <v>536</v>
      </c>
      <c r="M164" s="3" t="s">
        <v>537</v>
      </c>
      <c r="N164" s="3" t="s">
        <v>538</v>
      </c>
      <c r="O164" s="3" t="s">
        <v>539</v>
      </c>
      <c r="P164" s="3" t="s">
        <v>89</v>
      </c>
      <c r="Q164" s="3" t="s">
        <v>90</v>
      </c>
      <c r="R164" s="3" t="s">
        <v>540</v>
      </c>
      <c r="S164" s="3" t="s">
        <v>541</v>
      </c>
      <c r="T164" s="3" t="s">
        <v>135</v>
      </c>
      <c r="U164" s="3" t="s">
        <v>514</v>
      </c>
      <c r="V164" s="3" t="s">
        <v>482</v>
      </c>
      <c r="W164" s="3">
        <v>1</v>
      </c>
      <c r="X164" s="3" t="s">
        <v>13778</v>
      </c>
      <c r="Y164" s="3" t="s">
        <v>13779</v>
      </c>
      <c r="Z164" s="3" t="s">
        <v>13780</v>
      </c>
      <c r="AA164" s="3"/>
      <c r="AB164" s="3" t="s">
        <v>85</v>
      </c>
      <c r="AC164" s="3" t="s">
        <v>94</v>
      </c>
      <c r="AD164" s="3" t="s">
        <v>103</v>
      </c>
      <c r="AE164" s="3" t="s">
        <v>104</v>
      </c>
      <c r="AF164" s="3"/>
      <c r="AG164" s="3" t="s">
        <v>97</v>
      </c>
      <c r="AH164" s="3">
        <v>33</v>
      </c>
      <c r="AI164" s="3">
        <v>3</v>
      </c>
      <c r="AJ164" s="3" t="s">
        <v>123</v>
      </c>
      <c r="AK164" s="3" t="s">
        <v>109</v>
      </c>
      <c r="AL164" s="3" t="s">
        <v>542</v>
      </c>
      <c r="AM164" s="3">
        <v>40</v>
      </c>
      <c r="AN164" s="3" t="s">
        <v>138</v>
      </c>
      <c r="AO164" s="3" t="s">
        <v>110</v>
      </c>
      <c r="AP164" s="3" t="s">
        <v>543</v>
      </c>
      <c r="AQ164" s="3" t="s">
        <v>544</v>
      </c>
      <c r="AR164" s="3">
        <v>14200</v>
      </c>
      <c r="AS164" s="3">
        <v>1500</v>
      </c>
      <c r="AT164" s="3">
        <v>0</v>
      </c>
      <c r="AU164" s="3">
        <v>0</v>
      </c>
      <c r="AV164" s="3">
        <v>0</v>
      </c>
      <c r="AW164" s="3">
        <v>0</v>
      </c>
      <c r="AX164" s="3">
        <v>0</v>
      </c>
      <c r="AY164" s="3">
        <v>0</v>
      </c>
      <c r="AZ164" s="3">
        <v>0</v>
      </c>
      <c r="BA164" s="3" t="s">
        <v>486</v>
      </c>
      <c r="BB164" s="3">
        <v>1500</v>
      </c>
    </row>
    <row r="165" spans="1:54" ht="32.5" hidden="1" customHeight="1" x14ac:dyDescent="0.2">
      <c r="A165" s="3" t="s">
        <v>13781</v>
      </c>
      <c r="B165" s="3" t="s">
        <v>471</v>
      </c>
      <c r="C165" s="3" t="s">
        <v>85</v>
      </c>
      <c r="D165" s="3" t="s">
        <v>86</v>
      </c>
      <c r="E165" s="3" t="s">
        <v>534</v>
      </c>
      <c r="F165" s="3"/>
      <c r="G165" s="3" t="s">
        <v>87</v>
      </c>
      <c r="H165" s="3">
        <v>2024</v>
      </c>
      <c r="I165" s="3">
        <v>2024</v>
      </c>
      <c r="J165" s="3" t="s">
        <v>111</v>
      </c>
      <c r="K165" s="3" t="s">
        <v>535</v>
      </c>
      <c r="L165" s="3" t="s">
        <v>536</v>
      </c>
      <c r="M165" s="3" t="s">
        <v>537</v>
      </c>
      <c r="N165" s="3" t="s">
        <v>538</v>
      </c>
      <c r="O165" s="3" t="s">
        <v>539</v>
      </c>
      <c r="P165" s="3" t="s">
        <v>89</v>
      </c>
      <c r="Q165" s="3" t="s">
        <v>90</v>
      </c>
      <c r="R165" s="3" t="s">
        <v>540</v>
      </c>
      <c r="S165" s="3" t="s">
        <v>541</v>
      </c>
      <c r="T165" s="3" t="s">
        <v>135</v>
      </c>
      <c r="U165" s="3" t="s">
        <v>514</v>
      </c>
      <c r="V165" s="3" t="s">
        <v>482</v>
      </c>
      <c r="W165" s="3">
        <v>2</v>
      </c>
      <c r="X165" s="3" t="s">
        <v>13782</v>
      </c>
      <c r="Y165" s="3" t="s">
        <v>13783</v>
      </c>
      <c r="Z165" s="3" t="s">
        <v>13784</v>
      </c>
      <c r="AA165" s="3"/>
      <c r="AB165" s="3" t="s">
        <v>85</v>
      </c>
      <c r="AC165" s="3" t="s">
        <v>94</v>
      </c>
      <c r="AD165" s="3" t="s">
        <v>103</v>
      </c>
      <c r="AE165" s="3" t="s">
        <v>104</v>
      </c>
      <c r="AF165" s="3"/>
      <c r="AG165" s="3" t="s">
        <v>97</v>
      </c>
      <c r="AH165" s="3">
        <v>33</v>
      </c>
      <c r="AI165" s="3">
        <v>3</v>
      </c>
      <c r="AJ165" s="3" t="s">
        <v>123</v>
      </c>
      <c r="AK165" s="3" t="s">
        <v>109</v>
      </c>
      <c r="AL165" s="3" t="s">
        <v>542</v>
      </c>
      <c r="AM165" s="3">
        <v>40</v>
      </c>
      <c r="AN165" s="3" t="s">
        <v>138</v>
      </c>
      <c r="AO165" s="3" t="s">
        <v>110</v>
      </c>
      <c r="AP165" s="3" t="s">
        <v>543</v>
      </c>
      <c r="AQ165" s="3" t="s">
        <v>544</v>
      </c>
      <c r="AR165" s="3">
        <v>14200</v>
      </c>
      <c r="AS165" s="3">
        <v>1500</v>
      </c>
      <c r="AT165" s="3">
        <v>0</v>
      </c>
      <c r="AU165" s="3">
        <v>0</v>
      </c>
      <c r="AV165" s="3">
        <v>0</v>
      </c>
      <c r="AW165" s="3">
        <v>0</v>
      </c>
      <c r="AX165" s="3">
        <v>0</v>
      </c>
      <c r="AY165" s="3">
        <v>0</v>
      </c>
      <c r="AZ165" s="3">
        <v>0</v>
      </c>
      <c r="BA165" s="3" t="s">
        <v>486</v>
      </c>
      <c r="BB165" s="3">
        <v>1500</v>
      </c>
    </row>
    <row r="166" spans="1:54" ht="32.5" hidden="1" customHeight="1" x14ac:dyDescent="0.2">
      <c r="A166" s="3" t="s">
        <v>545</v>
      </c>
      <c r="B166" s="3" t="s">
        <v>471</v>
      </c>
      <c r="C166" s="3" t="s">
        <v>85</v>
      </c>
      <c r="D166" s="3" t="s">
        <v>86</v>
      </c>
      <c r="E166" s="3" t="s">
        <v>546</v>
      </c>
      <c r="F166" s="3"/>
      <c r="G166" s="3" t="s">
        <v>87</v>
      </c>
      <c r="H166" s="3">
        <v>2024</v>
      </c>
      <c r="I166" s="3">
        <v>2024</v>
      </c>
      <c r="J166" s="3" t="s">
        <v>88</v>
      </c>
      <c r="K166" s="3" t="s">
        <v>547</v>
      </c>
      <c r="L166" s="3" t="s">
        <v>548</v>
      </c>
      <c r="M166" s="3" t="s">
        <v>549</v>
      </c>
      <c r="N166" s="3" t="s">
        <v>550</v>
      </c>
      <c r="O166" s="3" t="s">
        <v>551</v>
      </c>
      <c r="P166" s="3" t="s">
        <v>89</v>
      </c>
      <c r="Q166" s="3" t="s">
        <v>90</v>
      </c>
      <c r="R166" s="3" t="s">
        <v>552</v>
      </c>
      <c r="S166" s="3" t="s">
        <v>553</v>
      </c>
      <c r="T166" s="3" t="s">
        <v>135</v>
      </c>
      <c r="U166" s="3" t="s">
        <v>531</v>
      </c>
      <c r="V166" s="3" t="s">
        <v>482</v>
      </c>
      <c r="W166" s="3">
        <v>1</v>
      </c>
      <c r="X166" s="3" t="s">
        <v>554</v>
      </c>
      <c r="Y166" s="3" t="s">
        <v>555</v>
      </c>
      <c r="Z166" s="3" t="s">
        <v>556</v>
      </c>
      <c r="AA166" s="3"/>
      <c r="AB166" s="3" t="s">
        <v>85</v>
      </c>
      <c r="AC166" s="3" t="s">
        <v>94</v>
      </c>
      <c r="AD166" s="3" t="s">
        <v>103</v>
      </c>
      <c r="AE166" s="3" t="s">
        <v>104</v>
      </c>
      <c r="AF166" s="3"/>
      <c r="AG166" s="3" t="s">
        <v>97</v>
      </c>
      <c r="AH166" s="3">
        <v>152</v>
      </c>
      <c r="AI166" s="3">
        <v>30</v>
      </c>
      <c r="AJ166" s="3" t="s">
        <v>346</v>
      </c>
      <c r="AK166" s="3" t="s">
        <v>106</v>
      </c>
      <c r="AL166" s="3" t="s">
        <v>100</v>
      </c>
      <c r="AM166" s="3">
        <v>600</v>
      </c>
      <c r="AN166" s="3" t="s">
        <v>101</v>
      </c>
      <c r="AO166" s="3" t="s">
        <v>102</v>
      </c>
      <c r="AP166" s="3" t="s">
        <v>557</v>
      </c>
      <c r="AQ166" s="3" t="s">
        <v>558</v>
      </c>
      <c r="AR166" s="3">
        <v>27850</v>
      </c>
      <c r="AS166" s="3">
        <v>5000</v>
      </c>
      <c r="AT166" s="3">
        <v>0</v>
      </c>
      <c r="AU166" s="3">
        <v>0</v>
      </c>
      <c r="AV166" s="3">
        <v>0</v>
      </c>
      <c r="AW166" s="3">
        <v>0</v>
      </c>
      <c r="AX166" s="3">
        <v>0</v>
      </c>
      <c r="AY166" s="3">
        <v>0</v>
      </c>
      <c r="AZ166" s="3">
        <v>0</v>
      </c>
      <c r="BA166" s="3" t="s">
        <v>559</v>
      </c>
      <c r="BB166" s="3">
        <v>11000</v>
      </c>
    </row>
    <row r="167" spans="1:54" ht="32.5" hidden="1" customHeight="1" x14ac:dyDescent="0.2">
      <c r="A167" s="3" t="s">
        <v>560</v>
      </c>
      <c r="B167" s="3" t="s">
        <v>471</v>
      </c>
      <c r="C167" s="3" t="s">
        <v>85</v>
      </c>
      <c r="D167" s="3" t="s">
        <v>86</v>
      </c>
      <c r="E167" s="3" t="s">
        <v>546</v>
      </c>
      <c r="F167" s="3"/>
      <c r="G167" s="3" t="s">
        <v>87</v>
      </c>
      <c r="H167" s="3">
        <v>2024</v>
      </c>
      <c r="I167" s="3">
        <v>2024</v>
      </c>
      <c r="J167" s="3" t="s">
        <v>88</v>
      </c>
      <c r="K167" s="3" t="s">
        <v>547</v>
      </c>
      <c r="L167" s="3" t="s">
        <v>548</v>
      </c>
      <c r="M167" s="3" t="s">
        <v>549</v>
      </c>
      <c r="N167" s="3" t="s">
        <v>550</v>
      </c>
      <c r="O167" s="3" t="s">
        <v>551</v>
      </c>
      <c r="P167" s="3" t="s">
        <v>89</v>
      </c>
      <c r="Q167" s="3" t="s">
        <v>90</v>
      </c>
      <c r="R167" s="3" t="s">
        <v>552</v>
      </c>
      <c r="S167" s="3" t="s">
        <v>553</v>
      </c>
      <c r="T167" s="3" t="s">
        <v>135</v>
      </c>
      <c r="U167" s="3" t="s">
        <v>531</v>
      </c>
      <c r="V167" s="3" t="s">
        <v>482</v>
      </c>
      <c r="W167" s="3">
        <v>2</v>
      </c>
      <c r="X167" s="3" t="s">
        <v>561</v>
      </c>
      <c r="Y167" s="3" t="s">
        <v>562</v>
      </c>
      <c r="Z167" s="3" t="s">
        <v>12192</v>
      </c>
      <c r="AA167" s="3"/>
      <c r="AB167" s="3" t="s">
        <v>85</v>
      </c>
      <c r="AC167" s="3" t="s">
        <v>94</v>
      </c>
      <c r="AD167" s="3" t="s">
        <v>95</v>
      </c>
      <c r="AE167" s="3" t="s">
        <v>96</v>
      </c>
      <c r="AF167" s="3"/>
      <c r="AG167" s="3" t="s">
        <v>97</v>
      </c>
      <c r="AH167" s="3">
        <v>152</v>
      </c>
      <c r="AI167" s="3">
        <v>30</v>
      </c>
      <c r="AJ167" s="3" t="s">
        <v>123</v>
      </c>
      <c r="AK167" s="3" t="s">
        <v>190</v>
      </c>
      <c r="AL167" s="3" t="s">
        <v>100</v>
      </c>
      <c r="AM167" s="3">
        <v>100</v>
      </c>
      <c r="AN167" s="3" t="s">
        <v>101</v>
      </c>
      <c r="AO167" s="3" t="s">
        <v>102</v>
      </c>
      <c r="AP167" s="3" t="s">
        <v>563</v>
      </c>
      <c r="AQ167" s="3" t="s">
        <v>564</v>
      </c>
      <c r="AR167" s="3">
        <v>8520</v>
      </c>
      <c r="AS167" s="3">
        <v>1800</v>
      </c>
      <c r="AT167" s="3">
        <v>0</v>
      </c>
      <c r="AU167" s="3">
        <v>0</v>
      </c>
      <c r="AV167" s="3">
        <v>0</v>
      </c>
      <c r="AW167" s="3">
        <v>0</v>
      </c>
      <c r="AX167" s="3">
        <v>0</v>
      </c>
      <c r="AY167" s="3">
        <v>0</v>
      </c>
      <c r="AZ167" s="3">
        <v>0</v>
      </c>
      <c r="BA167" s="3" t="s">
        <v>12193</v>
      </c>
      <c r="BB167" s="3">
        <v>4620</v>
      </c>
    </row>
    <row r="168" spans="1:54" ht="32.5" hidden="1" customHeight="1" x14ac:dyDescent="0.2">
      <c r="A168" s="3" t="s">
        <v>565</v>
      </c>
      <c r="B168" s="3" t="s">
        <v>471</v>
      </c>
      <c r="C168" s="3" t="s">
        <v>85</v>
      </c>
      <c r="D168" s="3" t="s">
        <v>86</v>
      </c>
      <c r="E168" s="3" t="s">
        <v>566</v>
      </c>
      <c r="F168" s="3"/>
      <c r="G168" s="3" t="s">
        <v>87</v>
      </c>
      <c r="H168" s="3">
        <v>2024</v>
      </c>
      <c r="I168" s="3">
        <v>2024</v>
      </c>
      <c r="J168" s="3" t="s">
        <v>111</v>
      </c>
      <c r="K168" s="3" t="s">
        <v>567</v>
      </c>
      <c r="L168" s="3" t="s">
        <v>568</v>
      </c>
      <c r="M168" s="3" t="s">
        <v>569</v>
      </c>
      <c r="N168" s="3" t="s">
        <v>570</v>
      </c>
      <c r="O168" s="3" t="s">
        <v>571</v>
      </c>
      <c r="P168" s="3" t="s">
        <v>89</v>
      </c>
      <c r="Q168" s="3" t="s">
        <v>257</v>
      </c>
      <c r="R168" s="3" t="s">
        <v>572</v>
      </c>
      <c r="S168" s="3" t="s">
        <v>573</v>
      </c>
      <c r="T168" s="3" t="s">
        <v>91</v>
      </c>
      <c r="U168" s="3" t="s">
        <v>574</v>
      </c>
      <c r="V168" s="3" t="s">
        <v>482</v>
      </c>
      <c r="W168" s="3">
        <v>1</v>
      </c>
      <c r="X168" s="3" t="s">
        <v>315</v>
      </c>
      <c r="Y168" s="3" t="s">
        <v>575</v>
      </c>
      <c r="Z168" s="3" t="s">
        <v>13785</v>
      </c>
      <c r="AA168" s="3"/>
      <c r="AB168" s="3" t="s">
        <v>85</v>
      </c>
      <c r="AC168" s="3" t="s">
        <v>94</v>
      </c>
      <c r="AD168" s="3" t="s">
        <v>103</v>
      </c>
      <c r="AE168" s="3" t="s">
        <v>104</v>
      </c>
      <c r="AF168" s="3"/>
      <c r="AG168" s="3" t="s">
        <v>97</v>
      </c>
      <c r="AH168" s="3">
        <v>180573</v>
      </c>
      <c r="AI168" s="3">
        <v>28574</v>
      </c>
      <c r="AJ168" s="3" t="s">
        <v>98</v>
      </c>
      <c r="AK168" s="3" t="s">
        <v>106</v>
      </c>
      <c r="AL168" s="3" t="s">
        <v>100</v>
      </c>
      <c r="AM168" s="3">
        <v>500</v>
      </c>
      <c r="AN168" s="3" t="s">
        <v>101</v>
      </c>
      <c r="AO168" s="3" t="s">
        <v>110</v>
      </c>
      <c r="AP168" s="3" t="s">
        <v>576</v>
      </c>
      <c r="AQ168" s="3" t="s">
        <v>577</v>
      </c>
      <c r="AR168" s="3">
        <v>8306</v>
      </c>
      <c r="AS168" s="3">
        <v>2500</v>
      </c>
      <c r="AT168" s="3">
        <v>0</v>
      </c>
      <c r="AU168" s="3">
        <v>0</v>
      </c>
      <c r="AV168" s="3">
        <v>0</v>
      </c>
      <c r="AW168" s="3">
        <v>0</v>
      </c>
      <c r="AX168" s="3">
        <v>0</v>
      </c>
      <c r="AY168" s="3">
        <v>0</v>
      </c>
      <c r="AZ168" s="3">
        <v>0</v>
      </c>
      <c r="BA168" s="3" t="s">
        <v>486</v>
      </c>
      <c r="BB168" s="3">
        <v>2500</v>
      </c>
    </row>
    <row r="169" spans="1:54" ht="32.5" hidden="1" customHeight="1" x14ac:dyDescent="0.2">
      <c r="A169" s="3" t="s">
        <v>578</v>
      </c>
      <c r="B169" s="3" t="s">
        <v>471</v>
      </c>
      <c r="C169" s="3" t="s">
        <v>85</v>
      </c>
      <c r="D169" s="3" t="s">
        <v>86</v>
      </c>
      <c r="E169" s="3" t="s">
        <v>566</v>
      </c>
      <c r="F169" s="3"/>
      <c r="G169" s="3" t="s">
        <v>87</v>
      </c>
      <c r="H169" s="3">
        <v>2024</v>
      </c>
      <c r="I169" s="3">
        <v>2024</v>
      </c>
      <c r="J169" s="3" t="s">
        <v>111</v>
      </c>
      <c r="K169" s="3" t="s">
        <v>567</v>
      </c>
      <c r="L169" s="3" t="s">
        <v>568</v>
      </c>
      <c r="M169" s="3" t="s">
        <v>569</v>
      </c>
      <c r="N169" s="3" t="s">
        <v>570</v>
      </c>
      <c r="O169" s="3" t="s">
        <v>571</v>
      </c>
      <c r="P169" s="3" t="s">
        <v>89</v>
      </c>
      <c r="Q169" s="3" t="s">
        <v>257</v>
      </c>
      <c r="R169" s="3" t="s">
        <v>572</v>
      </c>
      <c r="S169" s="3" t="s">
        <v>573</v>
      </c>
      <c r="T169" s="3" t="s">
        <v>91</v>
      </c>
      <c r="U169" s="3" t="s">
        <v>574</v>
      </c>
      <c r="V169" s="3" t="s">
        <v>482</v>
      </c>
      <c r="W169" s="3">
        <v>2</v>
      </c>
      <c r="X169" s="3" t="s">
        <v>579</v>
      </c>
      <c r="Y169" s="3" t="s">
        <v>580</v>
      </c>
      <c r="Z169" s="3" t="s">
        <v>13786</v>
      </c>
      <c r="AA169" s="3"/>
      <c r="AB169" s="3" t="s">
        <v>85</v>
      </c>
      <c r="AC169" s="3" t="s">
        <v>94</v>
      </c>
      <c r="AD169" s="3" t="s">
        <v>125</v>
      </c>
      <c r="AE169" s="3" t="s">
        <v>126</v>
      </c>
      <c r="AF169" s="3"/>
      <c r="AG169" s="3" t="s">
        <v>97</v>
      </c>
      <c r="AH169" s="3">
        <v>180573</v>
      </c>
      <c r="AI169" s="3">
        <v>28574</v>
      </c>
      <c r="AJ169" s="3" t="s">
        <v>123</v>
      </c>
      <c r="AK169" s="3" t="s">
        <v>106</v>
      </c>
      <c r="AL169" s="3" t="s">
        <v>100</v>
      </c>
      <c r="AM169" s="3">
        <v>50</v>
      </c>
      <c r="AN169" s="3" t="s">
        <v>101</v>
      </c>
      <c r="AO169" s="3" t="s">
        <v>110</v>
      </c>
      <c r="AP169" s="3" t="s">
        <v>581</v>
      </c>
      <c r="AQ169" s="3" t="s">
        <v>582</v>
      </c>
      <c r="AR169" s="3">
        <v>24050</v>
      </c>
      <c r="AS169" s="3">
        <v>3500</v>
      </c>
      <c r="AT169" s="3">
        <v>0</v>
      </c>
      <c r="AU169" s="3">
        <v>0</v>
      </c>
      <c r="AV169" s="3">
        <v>0</v>
      </c>
      <c r="AW169" s="3">
        <v>0</v>
      </c>
      <c r="AX169" s="3">
        <v>0</v>
      </c>
      <c r="AY169" s="3">
        <v>0</v>
      </c>
      <c r="AZ169" s="3">
        <v>0</v>
      </c>
      <c r="BA169" s="3" t="s">
        <v>486</v>
      </c>
      <c r="BB169" s="3">
        <v>3500</v>
      </c>
    </row>
    <row r="170" spans="1:54" ht="32.5" hidden="1" customHeight="1" x14ac:dyDescent="0.2">
      <c r="A170" s="3" t="s">
        <v>583</v>
      </c>
      <c r="B170" s="3" t="s">
        <v>471</v>
      </c>
      <c r="C170" s="3" t="s">
        <v>85</v>
      </c>
      <c r="D170" s="3" t="s">
        <v>86</v>
      </c>
      <c r="E170" s="3" t="s">
        <v>566</v>
      </c>
      <c r="F170" s="3"/>
      <c r="G170" s="3" t="s">
        <v>87</v>
      </c>
      <c r="H170" s="3">
        <v>2024</v>
      </c>
      <c r="I170" s="3">
        <v>2024</v>
      </c>
      <c r="J170" s="3" t="s">
        <v>111</v>
      </c>
      <c r="K170" s="3" t="s">
        <v>567</v>
      </c>
      <c r="L170" s="3" t="s">
        <v>568</v>
      </c>
      <c r="M170" s="3" t="s">
        <v>569</v>
      </c>
      <c r="N170" s="3" t="s">
        <v>570</v>
      </c>
      <c r="O170" s="3" t="s">
        <v>571</v>
      </c>
      <c r="P170" s="3" t="s">
        <v>89</v>
      </c>
      <c r="Q170" s="3" t="s">
        <v>257</v>
      </c>
      <c r="R170" s="3" t="s">
        <v>572</v>
      </c>
      <c r="S170" s="3" t="s">
        <v>573</v>
      </c>
      <c r="T170" s="3" t="s">
        <v>91</v>
      </c>
      <c r="U170" s="3" t="s">
        <v>574</v>
      </c>
      <c r="V170" s="3" t="s">
        <v>482</v>
      </c>
      <c r="W170" s="3">
        <v>3</v>
      </c>
      <c r="X170" s="3" t="s">
        <v>584</v>
      </c>
      <c r="Y170" s="3" t="s">
        <v>585</v>
      </c>
      <c r="Z170" s="3" t="s">
        <v>13787</v>
      </c>
      <c r="AA170" s="3"/>
      <c r="AB170" s="3" t="s">
        <v>85</v>
      </c>
      <c r="AC170" s="3" t="s">
        <v>94</v>
      </c>
      <c r="AD170" s="3" t="s">
        <v>103</v>
      </c>
      <c r="AE170" s="3" t="s">
        <v>122</v>
      </c>
      <c r="AF170" s="3"/>
      <c r="AG170" s="3" t="s">
        <v>97</v>
      </c>
      <c r="AH170" s="3">
        <v>180573</v>
      </c>
      <c r="AI170" s="3">
        <v>28574</v>
      </c>
      <c r="AJ170" s="3" t="s">
        <v>123</v>
      </c>
      <c r="AK170" s="3" t="s">
        <v>109</v>
      </c>
      <c r="AL170" s="3" t="s">
        <v>100</v>
      </c>
      <c r="AM170" s="3">
        <v>90</v>
      </c>
      <c r="AN170" s="3" t="s">
        <v>101</v>
      </c>
      <c r="AO170" s="3" t="s">
        <v>110</v>
      </c>
      <c r="AP170" s="3" t="s">
        <v>581</v>
      </c>
      <c r="AQ170" s="3" t="s">
        <v>586</v>
      </c>
      <c r="AR170" s="3">
        <v>8446</v>
      </c>
      <c r="AS170" s="3">
        <v>2000</v>
      </c>
      <c r="AT170" s="3">
        <v>0</v>
      </c>
      <c r="AU170" s="3">
        <v>0</v>
      </c>
      <c r="AV170" s="3">
        <v>0</v>
      </c>
      <c r="AW170" s="3">
        <v>0</v>
      </c>
      <c r="AX170" s="3">
        <v>0</v>
      </c>
      <c r="AY170" s="3">
        <v>0</v>
      </c>
      <c r="AZ170" s="3">
        <v>0</v>
      </c>
      <c r="BA170" s="3" t="s">
        <v>486</v>
      </c>
      <c r="BB170" s="3">
        <v>2000</v>
      </c>
    </row>
    <row r="171" spans="1:54" ht="32.5" hidden="1" customHeight="1" x14ac:dyDescent="0.2">
      <c r="A171" s="3" t="s">
        <v>587</v>
      </c>
      <c r="B171" s="3" t="s">
        <v>471</v>
      </c>
      <c r="C171" s="3" t="s">
        <v>85</v>
      </c>
      <c r="D171" s="3" t="s">
        <v>86</v>
      </c>
      <c r="E171" s="3" t="s">
        <v>566</v>
      </c>
      <c r="F171" s="3"/>
      <c r="G171" s="3" t="s">
        <v>87</v>
      </c>
      <c r="H171" s="3">
        <v>2024</v>
      </c>
      <c r="I171" s="3">
        <v>2024</v>
      </c>
      <c r="J171" s="3" t="s">
        <v>111</v>
      </c>
      <c r="K171" s="3" t="s">
        <v>567</v>
      </c>
      <c r="L171" s="3" t="s">
        <v>568</v>
      </c>
      <c r="M171" s="3" t="s">
        <v>569</v>
      </c>
      <c r="N171" s="3" t="s">
        <v>570</v>
      </c>
      <c r="O171" s="3" t="s">
        <v>571</v>
      </c>
      <c r="P171" s="3" t="s">
        <v>89</v>
      </c>
      <c r="Q171" s="3" t="s">
        <v>257</v>
      </c>
      <c r="R171" s="3" t="s">
        <v>572</v>
      </c>
      <c r="S171" s="3" t="s">
        <v>573</v>
      </c>
      <c r="T171" s="3" t="s">
        <v>91</v>
      </c>
      <c r="U171" s="3" t="s">
        <v>574</v>
      </c>
      <c r="V171" s="3" t="s">
        <v>482</v>
      </c>
      <c r="W171" s="3">
        <v>4</v>
      </c>
      <c r="X171" s="3" t="s">
        <v>588</v>
      </c>
      <c r="Y171" s="3" t="s">
        <v>13788</v>
      </c>
      <c r="Z171" s="3" t="s">
        <v>13789</v>
      </c>
      <c r="AA171" s="3"/>
      <c r="AB171" s="3" t="s">
        <v>85</v>
      </c>
      <c r="AC171" s="3" t="s">
        <v>94</v>
      </c>
      <c r="AD171" s="3" t="s">
        <v>103</v>
      </c>
      <c r="AE171" s="3" t="s">
        <v>124</v>
      </c>
      <c r="AF171" s="3"/>
      <c r="AG171" s="3" t="s">
        <v>97</v>
      </c>
      <c r="AH171" s="3">
        <v>180573</v>
      </c>
      <c r="AI171" s="3">
        <v>28574</v>
      </c>
      <c r="AJ171" s="3" t="s">
        <v>105</v>
      </c>
      <c r="AK171" s="3" t="s">
        <v>109</v>
      </c>
      <c r="AL171" s="3" t="s">
        <v>100</v>
      </c>
      <c r="AM171" s="3">
        <v>470</v>
      </c>
      <c r="AN171" s="3" t="s">
        <v>101</v>
      </c>
      <c r="AO171" s="3" t="s">
        <v>110</v>
      </c>
      <c r="AP171" s="3" t="s">
        <v>589</v>
      </c>
      <c r="AQ171" s="3" t="s">
        <v>13790</v>
      </c>
      <c r="AR171" s="3">
        <v>7580</v>
      </c>
      <c r="AS171" s="3">
        <v>1500</v>
      </c>
      <c r="AT171" s="3">
        <v>0</v>
      </c>
      <c r="AU171" s="3">
        <v>0</v>
      </c>
      <c r="AV171" s="3">
        <v>0</v>
      </c>
      <c r="AW171" s="3">
        <v>0</v>
      </c>
      <c r="AX171" s="3">
        <v>0</v>
      </c>
      <c r="AY171" s="3">
        <v>0</v>
      </c>
      <c r="AZ171" s="3">
        <v>0</v>
      </c>
      <c r="BA171" s="3" t="s">
        <v>486</v>
      </c>
      <c r="BB171" s="3">
        <v>1500</v>
      </c>
    </row>
    <row r="172" spans="1:54" ht="32.5" hidden="1" customHeight="1" x14ac:dyDescent="0.2">
      <c r="A172" s="3" t="s">
        <v>12194</v>
      </c>
      <c r="B172" s="3" t="s">
        <v>471</v>
      </c>
      <c r="C172" s="3" t="s">
        <v>85</v>
      </c>
      <c r="D172" s="3" t="s">
        <v>86</v>
      </c>
      <c r="E172" s="3" t="s">
        <v>12195</v>
      </c>
      <c r="F172" s="3"/>
      <c r="G172" s="3" t="s">
        <v>87</v>
      </c>
      <c r="H172" s="3">
        <v>2024</v>
      </c>
      <c r="I172" s="3">
        <v>2024</v>
      </c>
      <c r="J172" s="3" t="s">
        <v>111</v>
      </c>
      <c r="K172" s="3" t="s">
        <v>4040</v>
      </c>
      <c r="L172" s="3" t="s">
        <v>4041</v>
      </c>
      <c r="M172" s="3" t="s">
        <v>4042</v>
      </c>
      <c r="N172" s="3" t="s">
        <v>4043</v>
      </c>
      <c r="O172" s="3" t="s">
        <v>4044</v>
      </c>
      <c r="P172" s="3" t="s">
        <v>89</v>
      </c>
      <c r="Q172" s="3" t="s">
        <v>90</v>
      </c>
      <c r="R172" s="3" t="s">
        <v>4045</v>
      </c>
      <c r="S172" s="3" t="s">
        <v>4046</v>
      </c>
      <c r="T172" s="3" t="s">
        <v>135</v>
      </c>
      <c r="U172" s="3" t="s">
        <v>4047</v>
      </c>
      <c r="V172" s="3" t="s">
        <v>482</v>
      </c>
      <c r="W172" s="3">
        <v>1</v>
      </c>
      <c r="X172" s="3" t="s">
        <v>12196</v>
      </c>
      <c r="Y172" s="3" t="s">
        <v>13791</v>
      </c>
      <c r="Z172" s="3" t="s">
        <v>13792</v>
      </c>
      <c r="AA172" s="3"/>
      <c r="AB172" s="3" t="s">
        <v>85</v>
      </c>
      <c r="AC172" s="3" t="s">
        <v>94</v>
      </c>
      <c r="AD172" s="3" t="s">
        <v>103</v>
      </c>
      <c r="AE172" s="3" t="s">
        <v>104</v>
      </c>
      <c r="AF172" s="3"/>
      <c r="AG172" s="3" t="s">
        <v>97</v>
      </c>
      <c r="AH172" s="3">
        <v>31</v>
      </c>
      <c r="AI172" s="3">
        <v>3</v>
      </c>
      <c r="AJ172" s="3" t="s">
        <v>346</v>
      </c>
      <c r="AK172" s="3" t="s">
        <v>106</v>
      </c>
      <c r="AL172" s="3" t="s">
        <v>100</v>
      </c>
      <c r="AM172" s="3">
        <v>20</v>
      </c>
      <c r="AN172" s="3" t="s">
        <v>101</v>
      </c>
      <c r="AO172" s="3" t="s">
        <v>110</v>
      </c>
      <c r="AP172" s="3" t="s">
        <v>13793</v>
      </c>
      <c r="AQ172" s="3" t="s">
        <v>13794</v>
      </c>
      <c r="AR172" s="3">
        <v>5015</v>
      </c>
      <c r="AS172" s="3">
        <v>1100</v>
      </c>
      <c r="AT172" s="3">
        <v>0</v>
      </c>
      <c r="AU172" s="3">
        <v>0</v>
      </c>
      <c r="AV172" s="3">
        <v>0</v>
      </c>
      <c r="AW172" s="3">
        <v>0</v>
      </c>
      <c r="AX172" s="3">
        <v>0</v>
      </c>
      <c r="AY172" s="3">
        <v>0</v>
      </c>
      <c r="AZ172" s="3">
        <v>0</v>
      </c>
      <c r="BA172" s="3" t="s">
        <v>12197</v>
      </c>
      <c r="BB172" s="3">
        <v>2600</v>
      </c>
    </row>
    <row r="173" spans="1:54" ht="32.5" hidden="1" customHeight="1" x14ac:dyDescent="0.2">
      <c r="A173" s="3" t="s">
        <v>13795</v>
      </c>
      <c r="B173" s="3" t="s">
        <v>471</v>
      </c>
      <c r="C173" s="3" t="s">
        <v>85</v>
      </c>
      <c r="D173" s="3" t="s">
        <v>86</v>
      </c>
      <c r="E173" s="3" t="s">
        <v>12195</v>
      </c>
      <c r="F173" s="3"/>
      <c r="G173" s="3" t="s">
        <v>87</v>
      </c>
      <c r="H173" s="3">
        <v>2024</v>
      </c>
      <c r="I173" s="3">
        <v>2024</v>
      </c>
      <c r="J173" s="3" t="s">
        <v>88</v>
      </c>
      <c r="K173" s="3" t="s">
        <v>4040</v>
      </c>
      <c r="L173" s="3" t="s">
        <v>4041</v>
      </c>
      <c r="M173" s="3" t="s">
        <v>4042</v>
      </c>
      <c r="N173" s="3" t="s">
        <v>4043</v>
      </c>
      <c r="O173" s="3" t="s">
        <v>4044</v>
      </c>
      <c r="P173" s="3" t="s">
        <v>89</v>
      </c>
      <c r="Q173" s="3" t="s">
        <v>90</v>
      </c>
      <c r="R173" s="3" t="s">
        <v>4045</v>
      </c>
      <c r="S173" s="3" t="s">
        <v>4046</v>
      </c>
      <c r="T173" s="3" t="s">
        <v>135</v>
      </c>
      <c r="U173" s="3" t="s">
        <v>4047</v>
      </c>
      <c r="V173" s="3" t="s">
        <v>482</v>
      </c>
      <c r="W173" s="3">
        <v>2</v>
      </c>
      <c r="X173" s="3" t="s">
        <v>13796</v>
      </c>
      <c r="Y173" s="3" t="s">
        <v>13797</v>
      </c>
      <c r="Z173" s="3" t="s">
        <v>13798</v>
      </c>
      <c r="AA173" s="3"/>
      <c r="AB173" s="3" t="s">
        <v>85</v>
      </c>
      <c r="AC173" s="3" t="s">
        <v>94</v>
      </c>
      <c r="AD173" s="3" t="s">
        <v>103</v>
      </c>
      <c r="AE173" s="3" t="s">
        <v>189</v>
      </c>
      <c r="AF173" s="3"/>
      <c r="AG173" s="3" t="s">
        <v>97</v>
      </c>
      <c r="AH173" s="3">
        <v>31</v>
      </c>
      <c r="AI173" s="3">
        <v>3</v>
      </c>
      <c r="AJ173" s="3" t="s">
        <v>123</v>
      </c>
      <c r="AK173" s="3" t="s">
        <v>99</v>
      </c>
      <c r="AL173" s="3" t="s">
        <v>100</v>
      </c>
      <c r="AM173" s="3">
        <v>10</v>
      </c>
      <c r="AN173" s="3" t="s">
        <v>101</v>
      </c>
      <c r="AO173" s="3" t="s">
        <v>110</v>
      </c>
      <c r="AP173" s="3" t="s">
        <v>13799</v>
      </c>
      <c r="AQ173" s="3" t="s">
        <v>13800</v>
      </c>
      <c r="AR173" s="3">
        <v>502</v>
      </c>
      <c r="AS173" s="3">
        <v>100</v>
      </c>
      <c r="AT173" s="3">
        <v>0</v>
      </c>
      <c r="AU173" s="3">
        <v>0</v>
      </c>
      <c r="AV173" s="3">
        <v>0</v>
      </c>
      <c r="AW173" s="3">
        <v>0</v>
      </c>
      <c r="AX173" s="3">
        <v>0</v>
      </c>
      <c r="AY173" s="3">
        <v>0</v>
      </c>
      <c r="AZ173" s="3">
        <v>0</v>
      </c>
      <c r="BA173" s="3" t="s">
        <v>486</v>
      </c>
      <c r="BB173" s="3">
        <v>100</v>
      </c>
    </row>
    <row r="174" spans="1:54" ht="32.5" hidden="1" customHeight="1" x14ac:dyDescent="0.2">
      <c r="A174" s="3" t="s">
        <v>12198</v>
      </c>
      <c r="B174" s="3" t="s">
        <v>471</v>
      </c>
      <c r="C174" s="3" t="s">
        <v>85</v>
      </c>
      <c r="D174" s="3" t="s">
        <v>86</v>
      </c>
      <c r="E174" s="3" t="s">
        <v>12199</v>
      </c>
      <c r="F174" s="3"/>
      <c r="G174" s="3" t="s">
        <v>87</v>
      </c>
      <c r="H174" s="3">
        <v>2024</v>
      </c>
      <c r="I174" s="3">
        <v>2024</v>
      </c>
      <c r="J174" s="3" t="s">
        <v>111</v>
      </c>
      <c r="K174" s="3" t="s">
        <v>4056</v>
      </c>
      <c r="L174" s="3" t="s">
        <v>4057</v>
      </c>
      <c r="M174" s="3"/>
      <c r="N174" s="3" t="s">
        <v>4058</v>
      </c>
      <c r="O174" s="3" t="s">
        <v>4059</v>
      </c>
      <c r="P174" s="3" t="s">
        <v>89</v>
      </c>
      <c r="Q174" s="3" t="s">
        <v>257</v>
      </c>
      <c r="R174" s="3" t="s">
        <v>4060</v>
      </c>
      <c r="S174" s="3" t="s">
        <v>4061</v>
      </c>
      <c r="T174" s="3" t="s">
        <v>91</v>
      </c>
      <c r="U174" s="3" t="s">
        <v>4001</v>
      </c>
      <c r="V174" s="3" t="s">
        <v>482</v>
      </c>
      <c r="W174" s="3">
        <v>1</v>
      </c>
      <c r="X174" s="3" t="s">
        <v>440</v>
      </c>
      <c r="Y174" s="3" t="s">
        <v>12200</v>
      </c>
      <c r="Z174" s="3" t="s">
        <v>12201</v>
      </c>
      <c r="AA174" s="3"/>
      <c r="AB174" s="3" t="s">
        <v>85</v>
      </c>
      <c r="AC174" s="3" t="s">
        <v>94</v>
      </c>
      <c r="AD174" s="3" t="s">
        <v>103</v>
      </c>
      <c r="AE174" s="3" t="s">
        <v>104</v>
      </c>
      <c r="AF174" s="3"/>
      <c r="AG174" s="3" t="s">
        <v>97</v>
      </c>
      <c r="AH174" s="3">
        <v>205457</v>
      </c>
      <c r="AI174" s="3">
        <v>32874</v>
      </c>
      <c r="AJ174" s="3" t="s">
        <v>346</v>
      </c>
      <c r="AK174" s="3" t="s">
        <v>106</v>
      </c>
      <c r="AL174" s="3" t="s">
        <v>100</v>
      </c>
      <c r="AM174" s="3">
        <v>1200</v>
      </c>
      <c r="AN174" s="3" t="s">
        <v>101</v>
      </c>
      <c r="AO174" s="3" t="s">
        <v>318</v>
      </c>
      <c r="AP174" s="3" t="s">
        <v>12202</v>
      </c>
      <c r="AQ174" s="3" t="s">
        <v>12203</v>
      </c>
      <c r="AR174" s="3">
        <v>10500</v>
      </c>
      <c r="AS174" s="3">
        <v>4000</v>
      </c>
      <c r="AT174" s="3">
        <v>0</v>
      </c>
      <c r="AU174" s="3">
        <v>0</v>
      </c>
      <c r="AV174" s="3">
        <v>0</v>
      </c>
      <c r="AW174" s="3">
        <v>0</v>
      </c>
      <c r="AX174" s="3">
        <v>0</v>
      </c>
      <c r="AY174" s="3">
        <v>0</v>
      </c>
      <c r="AZ174" s="3">
        <v>0</v>
      </c>
      <c r="BA174" s="3" t="s">
        <v>12204</v>
      </c>
      <c r="BB174" s="3">
        <v>5500</v>
      </c>
    </row>
    <row r="175" spans="1:54" ht="32.5" hidden="1" customHeight="1" x14ac:dyDescent="0.2">
      <c r="A175" s="3" t="s">
        <v>12205</v>
      </c>
      <c r="B175" s="3" t="s">
        <v>471</v>
      </c>
      <c r="C175" s="3" t="s">
        <v>85</v>
      </c>
      <c r="D175" s="3" t="s">
        <v>86</v>
      </c>
      <c r="E175" s="3" t="s">
        <v>12199</v>
      </c>
      <c r="F175" s="3"/>
      <c r="G175" s="3" t="s">
        <v>87</v>
      </c>
      <c r="H175" s="3">
        <v>2024</v>
      </c>
      <c r="I175" s="3">
        <v>2024</v>
      </c>
      <c r="J175" s="3" t="s">
        <v>111</v>
      </c>
      <c r="K175" s="3" t="s">
        <v>4056</v>
      </c>
      <c r="L175" s="3" t="s">
        <v>4057</v>
      </c>
      <c r="M175" s="3"/>
      <c r="N175" s="3" t="s">
        <v>4058</v>
      </c>
      <c r="O175" s="3" t="s">
        <v>4059</v>
      </c>
      <c r="P175" s="3" t="s">
        <v>89</v>
      </c>
      <c r="Q175" s="3" t="s">
        <v>257</v>
      </c>
      <c r="R175" s="3" t="s">
        <v>4060</v>
      </c>
      <c r="S175" s="3" t="s">
        <v>4061</v>
      </c>
      <c r="T175" s="3" t="s">
        <v>91</v>
      </c>
      <c r="U175" s="3" t="s">
        <v>4001</v>
      </c>
      <c r="V175" s="3" t="s">
        <v>482</v>
      </c>
      <c r="W175" s="3">
        <v>2</v>
      </c>
      <c r="X175" s="3" t="s">
        <v>12206</v>
      </c>
      <c r="Y175" s="3" t="s">
        <v>12207</v>
      </c>
      <c r="Z175" s="3" t="s">
        <v>12208</v>
      </c>
      <c r="AA175" s="3"/>
      <c r="AB175" s="3" t="s">
        <v>85</v>
      </c>
      <c r="AC175" s="3" t="s">
        <v>94</v>
      </c>
      <c r="AD175" s="3" t="s">
        <v>103</v>
      </c>
      <c r="AE175" s="3" t="s">
        <v>124</v>
      </c>
      <c r="AF175" s="3"/>
      <c r="AG175" s="3" t="s">
        <v>97</v>
      </c>
      <c r="AH175" s="3">
        <v>205457</v>
      </c>
      <c r="AI175" s="3">
        <v>32874</v>
      </c>
      <c r="AJ175" s="3" t="s">
        <v>98</v>
      </c>
      <c r="AK175" s="3" t="s">
        <v>109</v>
      </c>
      <c r="AL175" s="3" t="s">
        <v>100</v>
      </c>
      <c r="AM175" s="3">
        <v>300</v>
      </c>
      <c r="AN175" s="3" t="s">
        <v>101</v>
      </c>
      <c r="AO175" s="3" t="s">
        <v>318</v>
      </c>
      <c r="AP175" s="3" t="s">
        <v>12202</v>
      </c>
      <c r="AQ175" s="3" t="s">
        <v>12209</v>
      </c>
      <c r="AR175" s="3">
        <v>3500</v>
      </c>
      <c r="AS175" s="3">
        <v>1500</v>
      </c>
      <c r="AT175" s="3">
        <v>0</v>
      </c>
      <c r="AU175" s="3">
        <v>0</v>
      </c>
      <c r="AV175" s="3">
        <v>0</v>
      </c>
      <c r="AW175" s="3">
        <v>0</v>
      </c>
      <c r="AX175" s="3">
        <v>0</v>
      </c>
      <c r="AY175" s="3">
        <v>0</v>
      </c>
      <c r="AZ175" s="3">
        <v>0</v>
      </c>
      <c r="BA175" s="3" t="s">
        <v>486</v>
      </c>
      <c r="BB175" s="3">
        <v>1500</v>
      </c>
    </row>
    <row r="176" spans="1:54" ht="32.5" hidden="1" customHeight="1" x14ac:dyDescent="0.2">
      <c r="A176" s="3" t="s">
        <v>12210</v>
      </c>
      <c r="B176" s="3" t="s">
        <v>471</v>
      </c>
      <c r="C176" s="3" t="s">
        <v>85</v>
      </c>
      <c r="D176" s="3" t="s">
        <v>86</v>
      </c>
      <c r="E176" s="3" t="s">
        <v>12199</v>
      </c>
      <c r="F176" s="3"/>
      <c r="G176" s="3" t="s">
        <v>87</v>
      </c>
      <c r="H176" s="3">
        <v>2024</v>
      </c>
      <c r="I176" s="3">
        <v>2024</v>
      </c>
      <c r="J176" s="3" t="s">
        <v>111</v>
      </c>
      <c r="K176" s="3" t="s">
        <v>4056</v>
      </c>
      <c r="L176" s="3" t="s">
        <v>4057</v>
      </c>
      <c r="M176" s="3"/>
      <c r="N176" s="3" t="s">
        <v>4058</v>
      </c>
      <c r="O176" s="3" t="s">
        <v>4059</v>
      </c>
      <c r="P176" s="3" t="s">
        <v>89</v>
      </c>
      <c r="Q176" s="3" t="s">
        <v>257</v>
      </c>
      <c r="R176" s="3" t="s">
        <v>4060</v>
      </c>
      <c r="S176" s="3" t="s">
        <v>4061</v>
      </c>
      <c r="T176" s="3" t="s">
        <v>91</v>
      </c>
      <c r="U176" s="3" t="s">
        <v>4001</v>
      </c>
      <c r="V176" s="3" t="s">
        <v>482</v>
      </c>
      <c r="W176" s="3">
        <v>3</v>
      </c>
      <c r="X176" s="3" t="s">
        <v>12211</v>
      </c>
      <c r="Y176" s="3" t="s">
        <v>12212</v>
      </c>
      <c r="Z176" s="3" t="s">
        <v>12213</v>
      </c>
      <c r="AA176" s="3"/>
      <c r="AB176" s="3" t="s">
        <v>85</v>
      </c>
      <c r="AC176" s="3" t="s">
        <v>94</v>
      </c>
      <c r="AD176" s="3" t="s">
        <v>103</v>
      </c>
      <c r="AE176" s="3" t="s">
        <v>189</v>
      </c>
      <c r="AF176" s="3"/>
      <c r="AG176" s="3" t="s">
        <v>97</v>
      </c>
      <c r="AH176" s="3">
        <v>205457</v>
      </c>
      <c r="AI176" s="3">
        <v>32874</v>
      </c>
      <c r="AJ176" s="3" t="s">
        <v>123</v>
      </c>
      <c r="AK176" s="3" t="s">
        <v>109</v>
      </c>
      <c r="AL176" s="3" t="s">
        <v>325</v>
      </c>
      <c r="AM176" s="3">
        <v>350</v>
      </c>
      <c r="AN176" s="3" t="s">
        <v>101</v>
      </c>
      <c r="AO176" s="3" t="s">
        <v>318</v>
      </c>
      <c r="AP176" s="3" t="s">
        <v>12202</v>
      </c>
      <c r="AQ176" s="3" t="s">
        <v>12214</v>
      </c>
      <c r="AR176" s="3">
        <v>7930</v>
      </c>
      <c r="AS176" s="3">
        <v>3000</v>
      </c>
      <c r="AT176" s="3">
        <v>0</v>
      </c>
      <c r="AU176" s="3">
        <v>0</v>
      </c>
      <c r="AV176" s="3">
        <v>0</v>
      </c>
      <c r="AW176" s="3">
        <v>0</v>
      </c>
      <c r="AX176" s="3">
        <v>0</v>
      </c>
      <c r="AY176" s="3">
        <v>0</v>
      </c>
      <c r="AZ176" s="3">
        <v>0</v>
      </c>
      <c r="BA176" s="3" t="s">
        <v>12204</v>
      </c>
      <c r="BB176" s="3">
        <v>4000</v>
      </c>
    </row>
    <row r="177" spans="1:54" ht="32.5" hidden="1" customHeight="1" x14ac:dyDescent="0.2">
      <c r="A177" s="3" t="s">
        <v>12215</v>
      </c>
      <c r="B177" s="3" t="s">
        <v>471</v>
      </c>
      <c r="C177" s="3" t="s">
        <v>85</v>
      </c>
      <c r="D177" s="3" t="s">
        <v>86</v>
      </c>
      <c r="E177" s="3" t="s">
        <v>12199</v>
      </c>
      <c r="F177" s="3"/>
      <c r="G177" s="3" t="s">
        <v>87</v>
      </c>
      <c r="H177" s="3">
        <v>2024</v>
      </c>
      <c r="I177" s="3">
        <v>2024</v>
      </c>
      <c r="J177" s="3" t="s">
        <v>111</v>
      </c>
      <c r="K177" s="3" t="s">
        <v>4056</v>
      </c>
      <c r="L177" s="3" t="s">
        <v>4057</v>
      </c>
      <c r="M177" s="3"/>
      <c r="N177" s="3" t="s">
        <v>4058</v>
      </c>
      <c r="O177" s="3" t="s">
        <v>4059</v>
      </c>
      <c r="P177" s="3" t="s">
        <v>89</v>
      </c>
      <c r="Q177" s="3" t="s">
        <v>257</v>
      </c>
      <c r="R177" s="3" t="s">
        <v>4060</v>
      </c>
      <c r="S177" s="3" t="s">
        <v>4061</v>
      </c>
      <c r="T177" s="3" t="s">
        <v>91</v>
      </c>
      <c r="U177" s="3" t="s">
        <v>4001</v>
      </c>
      <c r="V177" s="3" t="s">
        <v>482</v>
      </c>
      <c r="W177" s="3">
        <v>4</v>
      </c>
      <c r="X177" s="3" t="s">
        <v>12216</v>
      </c>
      <c r="Y177" s="3" t="s">
        <v>12217</v>
      </c>
      <c r="Z177" s="3" t="s">
        <v>12218</v>
      </c>
      <c r="AA177" s="3"/>
      <c r="AB177" s="3" t="s">
        <v>85</v>
      </c>
      <c r="AC177" s="3" t="s">
        <v>94</v>
      </c>
      <c r="AD177" s="3" t="s">
        <v>103</v>
      </c>
      <c r="AE177" s="3" t="s">
        <v>122</v>
      </c>
      <c r="AF177" s="3"/>
      <c r="AG177" s="3" t="s">
        <v>97</v>
      </c>
      <c r="AH177" s="3">
        <v>205457</v>
      </c>
      <c r="AI177" s="3">
        <v>32874</v>
      </c>
      <c r="AJ177" s="3" t="s">
        <v>396</v>
      </c>
      <c r="AK177" s="3" t="s">
        <v>109</v>
      </c>
      <c r="AL177" s="3" t="s">
        <v>100</v>
      </c>
      <c r="AM177" s="3">
        <v>50</v>
      </c>
      <c r="AN177" s="3" t="s">
        <v>101</v>
      </c>
      <c r="AO177" s="3" t="s">
        <v>318</v>
      </c>
      <c r="AP177" s="3" t="s">
        <v>12202</v>
      </c>
      <c r="AQ177" s="3" t="s">
        <v>12219</v>
      </c>
      <c r="AR177" s="3">
        <v>5000</v>
      </c>
      <c r="AS177" s="3">
        <v>1500</v>
      </c>
      <c r="AT177" s="3">
        <v>0</v>
      </c>
      <c r="AU177" s="3">
        <v>0</v>
      </c>
      <c r="AV177" s="3">
        <v>0</v>
      </c>
      <c r="AW177" s="3">
        <v>0</v>
      </c>
      <c r="AX177" s="3">
        <v>0</v>
      </c>
      <c r="AY177" s="3">
        <v>0</v>
      </c>
      <c r="AZ177" s="3">
        <v>0</v>
      </c>
      <c r="BA177" s="3" t="s">
        <v>12220</v>
      </c>
      <c r="BB177" s="3">
        <v>2000</v>
      </c>
    </row>
    <row r="178" spans="1:54" ht="32.5" hidden="1" customHeight="1" x14ac:dyDescent="0.2">
      <c r="A178" s="3" t="s">
        <v>12221</v>
      </c>
      <c r="B178" s="3" t="s">
        <v>471</v>
      </c>
      <c r="C178" s="3" t="s">
        <v>85</v>
      </c>
      <c r="D178" s="3" t="s">
        <v>86</v>
      </c>
      <c r="E178" s="3" t="s">
        <v>12222</v>
      </c>
      <c r="F178" s="3"/>
      <c r="G178" s="3" t="s">
        <v>87</v>
      </c>
      <c r="H178" s="3">
        <v>2024</v>
      </c>
      <c r="I178" s="3">
        <v>2024</v>
      </c>
      <c r="J178" s="3" t="s">
        <v>88</v>
      </c>
      <c r="K178" s="3" t="s">
        <v>12223</v>
      </c>
      <c r="L178" s="3" t="s">
        <v>12224</v>
      </c>
      <c r="M178" s="3" t="s">
        <v>12225</v>
      </c>
      <c r="N178" s="3"/>
      <c r="O178" s="3" t="s">
        <v>12226</v>
      </c>
      <c r="P178" s="3" t="s">
        <v>89</v>
      </c>
      <c r="Q178" s="3" t="s">
        <v>90</v>
      </c>
      <c r="R178" s="3" t="s">
        <v>12227</v>
      </c>
      <c r="S178" s="3" t="s">
        <v>12228</v>
      </c>
      <c r="T178" s="3" t="s">
        <v>119</v>
      </c>
      <c r="U178" s="3" t="s">
        <v>4032</v>
      </c>
      <c r="V178" s="3" t="s">
        <v>482</v>
      </c>
      <c r="W178" s="3">
        <v>1</v>
      </c>
      <c r="X178" s="3" t="s">
        <v>315</v>
      </c>
      <c r="Y178" s="3" t="s">
        <v>12229</v>
      </c>
      <c r="Z178" s="3" t="s">
        <v>13801</v>
      </c>
      <c r="AA178" s="3"/>
      <c r="AB178" s="3" t="s">
        <v>85</v>
      </c>
      <c r="AC178" s="3" t="s">
        <v>94</v>
      </c>
      <c r="AD178" s="3" t="s">
        <v>103</v>
      </c>
      <c r="AE178" s="3" t="s">
        <v>104</v>
      </c>
      <c r="AF178" s="3"/>
      <c r="AG178" s="3" t="s">
        <v>97</v>
      </c>
      <c r="AH178" s="3">
        <v>73</v>
      </c>
      <c r="AI178" s="3">
        <v>13</v>
      </c>
      <c r="AJ178" s="3" t="s">
        <v>123</v>
      </c>
      <c r="AK178" s="3" t="s">
        <v>106</v>
      </c>
      <c r="AL178" s="3" t="s">
        <v>100</v>
      </c>
      <c r="AM178" s="3">
        <v>22</v>
      </c>
      <c r="AN178" s="3" t="s">
        <v>101</v>
      </c>
      <c r="AO178" s="3" t="s">
        <v>110</v>
      </c>
      <c r="AP178" s="3" t="s">
        <v>12230</v>
      </c>
      <c r="AQ178" s="3" t="s">
        <v>12231</v>
      </c>
      <c r="AR178" s="3">
        <v>4800</v>
      </c>
      <c r="AS178" s="3">
        <v>1400</v>
      </c>
      <c r="AT178" s="3">
        <v>0</v>
      </c>
      <c r="AU178" s="3">
        <v>0</v>
      </c>
      <c r="AV178" s="3">
        <v>0</v>
      </c>
      <c r="AW178" s="3">
        <v>0</v>
      </c>
      <c r="AX178" s="3">
        <v>0</v>
      </c>
      <c r="AY178" s="3">
        <v>0</v>
      </c>
      <c r="AZ178" s="3">
        <v>0</v>
      </c>
      <c r="BA178" s="3" t="s">
        <v>12232</v>
      </c>
      <c r="BB178" s="3">
        <v>3800</v>
      </c>
    </row>
    <row r="179" spans="1:54" ht="32.5" hidden="1" customHeight="1" x14ac:dyDescent="0.2">
      <c r="A179" s="3" t="s">
        <v>12233</v>
      </c>
      <c r="B179" s="3" t="s">
        <v>471</v>
      </c>
      <c r="C179" s="3" t="s">
        <v>85</v>
      </c>
      <c r="D179" s="3" t="s">
        <v>86</v>
      </c>
      <c r="E179" s="3" t="s">
        <v>12222</v>
      </c>
      <c r="F179" s="3"/>
      <c r="G179" s="3" t="s">
        <v>87</v>
      </c>
      <c r="H179" s="3">
        <v>2024</v>
      </c>
      <c r="I179" s="3">
        <v>2024</v>
      </c>
      <c r="J179" s="3" t="s">
        <v>88</v>
      </c>
      <c r="K179" s="3" t="s">
        <v>12223</v>
      </c>
      <c r="L179" s="3" t="s">
        <v>12224</v>
      </c>
      <c r="M179" s="3" t="s">
        <v>12225</v>
      </c>
      <c r="N179" s="3"/>
      <c r="O179" s="3" t="s">
        <v>12226</v>
      </c>
      <c r="P179" s="3" t="s">
        <v>89</v>
      </c>
      <c r="Q179" s="3" t="s">
        <v>90</v>
      </c>
      <c r="R179" s="3" t="s">
        <v>12227</v>
      </c>
      <c r="S179" s="3" t="s">
        <v>12228</v>
      </c>
      <c r="T179" s="3" t="s">
        <v>119</v>
      </c>
      <c r="U179" s="3" t="s">
        <v>4032</v>
      </c>
      <c r="V179" s="3" t="s">
        <v>482</v>
      </c>
      <c r="W179" s="3">
        <v>2</v>
      </c>
      <c r="X179" s="3" t="s">
        <v>12234</v>
      </c>
      <c r="Y179" s="3" t="s">
        <v>12235</v>
      </c>
      <c r="Z179" s="3" t="s">
        <v>12236</v>
      </c>
      <c r="AA179" s="3"/>
      <c r="AB179" s="3" t="s">
        <v>85</v>
      </c>
      <c r="AC179" s="3" t="s">
        <v>94</v>
      </c>
      <c r="AD179" s="3" t="s">
        <v>95</v>
      </c>
      <c r="AE179" s="3" t="s">
        <v>96</v>
      </c>
      <c r="AF179" s="3"/>
      <c r="AG179" s="3" t="s">
        <v>97</v>
      </c>
      <c r="AH179" s="3">
        <v>73</v>
      </c>
      <c r="AI179" s="3">
        <v>13</v>
      </c>
      <c r="AJ179" s="3" t="s">
        <v>105</v>
      </c>
      <c r="AK179" s="3" t="s">
        <v>109</v>
      </c>
      <c r="AL179" s="3" t="s">
        <v>100</v>
      </c>
      <c r="AM179" s="3">
        <v>20</v>
      </c>
      <c r="AN179" s="3" t="s">
        <v>101</v>
      </c>
      <c r="AO179" s="3" t="s">
        <v>110</v>
      </c>
      <c r="AP179" s="3" t="s">
        <v>12230</v>
      </c>
      <c r="AQ179" s="3" t="s">
        <v>12237</v>
      </c>
      <c r="AR179" s="3">
        <v>600</v>
      </c>
      <c r="AS179" s="3">
        <v>300</v>
      </c>
      <c r="AT179" s="3">
        <v>0</v>
      </c>
      <c r="AU179" s="3">
        <v>0</v>
      </c>
      <c r="AV179" s="3">
        <v>0</v>
      </c>
      <c r="AW179" s="3">
        <v>0</v>
      </c>
      <c r="AX179" s="3">
        <v>0</v>
      </c>
      <c r="AY179" s="3">
        <v>0</v>
      </c>
      <c r="AZ179" s="3">
        <v>0</v>
      </c>
      <c r="BA179" s="3" t="s">
        <v>486</v>
      </c>
      <c r="BB179" s="3">
        <v>300</v>
      </c>
    </row>
    <row r="180" spans="1:54" ht="32.5" hidden="1" customHeight="1" x14ac:dyDescent="0.2">
      <c r="A180" s="3" t="s">
        <v>13802</v>
      </c>
      <c r="B180" s="3" t="s">
        <v>471</v>
      </c>
      <c r="C180" s="3" t="s">
        <v>85</v>
      </c>
      <c r="D180" s="3" t="s">
        <v>86</v>
      </c>
      <c r="E180" s="3" t="s">
        <v>13803</v>
      </c>
      <c r="F180" s="3"/>
      <c r="G180" s="3" t="s">
        <v>87</v>
      </c>
      <c r="H180" s="3">
        <v>2024</v>
      </c>
      <c r="I180" s="3">
        <v>2024</v>
      </c>
      <c r="J180" s="3" t="s">
        <v>111</v>
      </c>
      <c r="K180" s="3" t="s">
        <v>4279</v>
      </c>
      <c r="L180" s="3" t="s">
        <v>4280</v>
      </c>
      <c r="M180" s="3" t="s">
        <v>4281</v>
      </c>
      <c r="N180" s="3" t="s">
        <v>4282</v>
      </c>
      <c r="O180" s="3" t="s">
        <v>4283</v>
      </c>
      <c r="P180" s="3" t="s">
        <v>89</v>
      </c>
      <c r="Q180" s="3" t="s">
        <v>90</v>
      </c>
      <c r="R180" s="3" t="s">
        <v>4284</v>
      </c>
      <c r="S180" s="3" t="s">
        <v>4285</v>
      </c>
      <c r="T180" s="3" t="s">
        <v>135</v>
      </c>
      <c r="U180" s="3" t="s">
        <v>514</v>
      </c>
      <c r="V180" s="3" t="s">
        <v>482</v>
      </c>
      <c r="W180" s="3">
        <v>1</v>
      </c>
      <c r="X180" s="3" t="s">
        <v>12460</v>
      </c>
      <c r="Y180" s="3" t="s">
        <v>315</v>
      </c>
      <c r="Z180" s="3" t="s">
        <v>13804</v>
      </c>
      <c r="AA180" s="3"/>
      <c r="AB180" s="3" t="s">
        <v>85</v>
      </c>
      <c r="AC180" s="3" t="s">
        <v>94</v>
      </c>
      <c r="AD180" s="3" t="s">
        <v>103</v>
      </c>
      <c r="AE180" s="3" t="s">
        <v>104</v>
      </c>
      <c r="AF180" s="3"/>
      <c r="AG180" s="3" t="s">
        <v>97</v>
      </c>
      <c r="AH180" s="3">
        <v>37</v>
      </c>
      <c r="AI180" s="3">
        <v>8</v>
      </c>
      <c r="AJ180" s="3" t="s">
        <v>123</v>
      </c>
      <c r="AK180" s="3" t="s">
        <v>109</v>
      </c>
      <c r="AL180" s="3" t="s">
        <v>100</v>
      </c>
      <c r="AM180" s="3">
        <v>37</v>
      </c>
      <c r="AN180" s="3" t="s">
        <v>138</v>
      </c>
      <c r="AO180" s="3" t="s">
        <v>318</v>
      </c>
      <c r="AP180" s="3" t="s">
        <v>13805</v>
      </c>
      <c r="AQ180" s="3" t="s">
        <v>13806</v>
      </c>
      <c r="AR180" s="3">
        <v>8375</v>
      </c>
      <c r="AS180" s="3">
        <v>1100</v>
      </c>
      <c r="AT180" s="3">
        <v>0</v>
      </c>
      <c r="AU180" s="3">
        <v>0</v>
      </c>
      <c r="AV180" s="3">
        <v>0</v>
      </c>
      <c r="AW180" s="3">
        <v>0</v>
      </c>
      <c r="AX180" s="3">
        <v>0</v>
      </c>
      <c r="AY180" s="3">
        <v>0</v>
      </c>
      <c r="AZ180" s="3">
        <v>0</v>
      </c>
      <c r="BA180" s="3" t="s">
        <v>13807</v>
      </c>
      <c r="BB180" s="3">
        <v>3250</v>
      </c>
    </row>
    <row r="181" spans="1:54" ht="32.5" hidden="1" customHeight="1" x14ac:dyDescent="0.2">
      <c r="A181" s="3" t="s">
        <v>13808</v>
      </c>
      <c r="B181" s="3" t="s">
        <v>471</v>
      </c>
      <c r="C181" s="3" t="s">
        <v>85</v>
      </c>
      <c r="D181" s="3" t="s">
        <v>86</v>
      </c>
      <c r="E181" s="3" t="s">
        <v>13803</v>
      </c>
      <c r="F181" s="3"/>
      <c r="G181" s="3" t="s">
        <v>87</v>
      </c>
      <c r="H181" s="3">
        <v>2024</v>
      </c>
      <c r="I181" s="3">
        <v>2024</v>
      </c>
      <c r="J181" s="3" t="s">
        <v>111</v>
      </c>
      <c r="K181" s="3" t="s">
        <v>4279</v>
      </c>
      <c r="L181" s="3" t="s">
        <v>4280</v>
      </c>
      <c r="M181" s="3" t="s">
        <v>4281</v>
      </c>
      <c r="N181" s="3" t="s">
        <v>4282</v>
      </c>
      <c r="O181" s="3" t="s">
        <v>4283</v>
      </c>
      <c r="P181" s="3" t="s">
        <v>89</v>
      </c>
      <c r="Q181" s="3" t="s">
        <v>90</v>
      </c>
      <c r="R181" s="3" t="s">
        <v>4284</v>
      </c>
      <c r="S181" s="3" t="s">
        <v>4285</v>
      </c>
      <c r="T181" s="3" t="s">
        <v>135</v>
      </c>
      <c r="U181" s="3" t="s">
        <v>514</v>
      </c>
      <c r="V181" s="3" t="s">
        <v>482</v>
      </c>
      <c r="W181" s="3">
        <v>2</v>
      </c>
      <c r="X181" s="3" t="s">
        <v>12867</v>
      </c>
      <c r="Y181" s="3" t="s">
        <v>688</v>
      </c>
      <c r="Z181" s="3" t="s">
        <v>13809</v>
      </c>
      <c r="AA181" s="3"/>
      <c r="AB181" s="3" t="s">
        <v>85</v>
      </c>
      <c r="AC181" s="3" t="s">
        <v>94</v>
      </c>
      <c r="AD181" s="3" t="s">
        <v>103</v>
      </c>
      <c r="AE181" s="3" t="s">
        <v>189</v>
      </c>
      <c r="AF181" s="3"/>
      <c r="AG181" s="3" t="s">
        <v>97</v>
      </c>
      <c r="AH181" s="3">
        <v>37</v>
      </c>
      <c r="AI181" s="3">
        <v>8</v>
      </c>
      <c r="AJ181" s="3" t="s">
        <v>123</v>
      </c>
      <c r="AK181" s="3" t="s">
        <v>109</v>
      </c>
      <c r="AL181" s="3" t="s">
        <v>100</v>
      </c>
      <c r="AM181" s="3">
        <v>37</v>
      </c>
      <c r="AN181" s="3" t="s">
        <v>138</v>
      </c>
      <c r="AO181" s="3" t="s">
        <v>318</v>
      </c>
      <c r="AP181" s="3" t="s">
        <v>13805</v>
      </c>
      <c r="AQ181" s="3" t="s">
        <v>13806</v>
      </c>
      <c r="AR181" s="3">
        <v>8375</v>
      </c>
      <c r="AS181" s="3">
        <v>1100</v>
      </c>
      <c r="AT181" s="3">
        <v>0</v>
      </c>
      <c r="AU181" s="3">
        <v>0</v>
      </c>
      <c r="AV181" s="3">
        <v>0</v>
      </c>
      <c r="AW181" s="3">
        <v>0</v>
      </c>
      <c r="AX181" s="3">
        <v>0</v>
      </c>
      <c r="AY181" s="3">
        <v>0</v>
      </c>
      <c r="AZ181" s="3">
        <v>0</v>
      </c>
      <c r="BA181" s="3" t="s">
        <v>13807</v>
      </c>
      <c r="BB181" s="3">
        <v>3250</v>
      </c>
    </row>
    <row r="182" spans="1:54" ht="32.5" hidden="1" customHeight="1" x14ac:dyDescent="0.2">
      <c r="A182" s="3" t="s">
        <v>13810</v>
      </c>
      <c r="B182" s="3" t="s">
        <v>471</v>
      </c>
      <c r="C182" s="3" t="s">
        <v>85</v>
      </c>
      <c r="D182" s="3" t="s">
        <v>86</v>
      </c>
      <c r="E182" s="3" t="s">
        <v>13811</v>
      </c>
      <c r="F182" s="3"/>
      <c r="G182" s="3" t="s">
        <v>87</v>
      </c>
      <c r="H182" s="3">
        <v>2024</v>
      </c>
      <c r="I182" s="3">
        <v>2024</v>
      </c>
      <c r="J182" s="3" t="s">
        <v>111</v>
      </c>
      <c r="K182" s="3" t="s">
        <v>4025</v>
      </c>
      <c r="L182" s="3" t="s">
        <v>4026</v>
      </c>
      <c r="M182" s="3" t="s">
        <v>4027</v>
      </c>
      <c r="N182" s="3" t="s">
        <v>4028</v>
      </c>
      <c r="O182" s="3" t="s">
        <v>4029</v>
      </c>
      <c r="P182" s="3" t="s">
        <v>89</v>
      </c>
      <c r="Q182" s="3" t="s">
        <v>90</v>
      </c>
      <c r="R182" s="3" t="s">
        <v>4030</v>
      </c>
      <c r="S182" s="3" t="s">
        <v>4031</v>
      </c>
      <c r="T182" s="3" t="s">
        <v>91</v>
      </c>
      <c r="U182" s="3" t="s">
        <v>4032</v>
      </c>
      <c r="V182" s="3" t="s">
        <v>482</v>
      </c>
      <c r="W182" s="3">
        <v>1</v>
      </c>
      <c r="X182" s="3" t="s">
        <v>12460</v>
      </c>
      <c r="Y182" s="3" t="s">
        <v>13812</v>
      </c>
      <c r="Z182" s="3" t="s">
        <v>13813</v>
      </c>
      <c r="AA182" s="3"/>
      <c r="AB182" s="3" t="s">
        <v>85</v>
      </c>
      <c r="AC182" s="3" t="s">
        <v>94</v>
      </c>
      <c r="AD182" s="3" t="s">
        <v>103</v>
      </c>
      <c r="AE182" s="3" t="s">
        <v>104</v>
      </c>
      <c r="AF182" s="3"/>
      <c r="AG182" s="3" t="s">
        <v>97</v>
      </c>
      <c r="AH182" s="3">
        <v>124</v>
      </c>
      <c r="AI182" s="3">
        <v>23</v>
      </c>
      <c r="AJ182" s="3" t="s">
        <v>123</v>
      </c>
      <c r="AK182" s="3" t="s">
        <v>106</v>
      </c>
      <c r="AL182" s="3" t="s">
        <v>100</v>
      </c>
      <c r="AM182" s="3">
        <v>30</v>
      </c>
      <c r="AN182" s="3" t="s">
        <v>138</v>
      </c>
      <c r="AO182" s="3" t="s">
        <v>110</v>
      </c>
      <c r="AP182" s="3" t="s">
        <v>13814</v>
      </c>
      <c r="AQ182" s="3" t="s">
        <v>13815</v>
      </c>
      <c r="AR182" s="3">
        <v>10000</v>
      </c>
      <c r="AS182" s="3">
        <v>1200</v>
      </c>
      <c r="AT182" s="3">
        <v>0</v>
      </c>
      <c r="AU182" s="3">
        <v>0</v>
      </c>
      <c r="AV182" s="3">
        <v>0</v>
      </c>
      <c r="AW182" s="3">
        <v>0</v>
      </c>
      <c r="AX182" s="3">
        <v>0</v>
      </c>
      <c r="AY182" s="3">
        <v>0</v>
      </c>
      <c r="AZ182" s="3">
        <v>0</v>
      </c>
      <c r="BA182" s="3" t="s">
        <v>13816</v>
      </c>
      <c r="BB182" s="3">
        <v>2700</v>
      </c>
    </row>
    <row r="183" spans="1:54" ht="32.5" hidden="1" customHeight="1" x14ac:dyDescent="0.2">
      <c r="A183" s="3" t="s">
        <v>13817</v>
      </c>
      <c r="B183" s="3" t="s">
        <v>471</v>
      </c>
      <c r="C183" s="3" t="s">
        <v>85</v>
      </c>
      <c r="D183" s="3" t="s">
        <v>86</v>
      </c>
      <c r="E183" s="3" t="s">
        <v>13811</v>
      </c>
      <c r="F183" s="3"/>
      <c r="G183" s="3" t="s">
        <v>87</v>
      </c>
      <c r="H183" s="3">
        <v>2024</v>
      </c>
      <c r="I183" s="3">
        <v>2024</v>
      </c>
      <c r="J183" s="3" t="s">
        <v>111</v>
      </c>
      <c r="K183" s="3" t="s">
        <v>4025</v>
      </c>
      <c r="L183" s="3" t="s">
        <v>4026</v>
      </c>
      <c r="M183" s="3" t="s">
        <v>4027</v>
      </c>
      <c r="N183" s="3" t="s">
        <v>4028</v>
      </c>
      <c r="O183" s="3" t="s">
        <v>4029</v>
      </c>
      <c r="P183" s="3" t="s">
        <v>89</v>
      </c>
      <c r="Q183" s="3" t="s">
        <v>90</v>
      </c>
      <c r="R183" s="3" t="s">
        <v>4030</v>
      </c>
      <c r="S183" s="3" t="s">
        <v>4031</v>
      </c>
      <c r="T183" s="3" t="s">
        <v>91</v>
      </c>
      <c r="U183" s="3" t="s">
        <v>4032</v>
      </c>
      <c r="V183" s="3" t="s">
        <v>482</v>
      </c>
      <c r="W183" s="3">
        <v>2</v>
      </c>
      <c r="X183" s="3" t="s">
        <v>124</v>
      </c>
      <c r="Y183" s="3" t="s">
        <v>13818</v>
      </c>
      <c r="Z183" s="3" t="s">
        <v>13819</v>
      </c>
      <c r="AA183" s="3"/>
      <c r="AB183" s="3" t="s">
        <v>85</v>
      </c>
      <c r="AC183" s="3" t="s">
        <v>94</v>
      </c>
      <c r="AD183" s="3" t="s">
        <v>103</v>
      </c>
      <c r="AE183" s="3" t="s">
        <v>124</v>
      </c>
      <c r="AF183" s="3"/>
      <c r="AG183" s="3" t="s">
        <v>97</v>
      </c>
      <c r="AH183" s="3">
        <v>124</v>
      </c>
      <c r="AI183" s="3">
        <v>23</v>
      </c>
      <c r="AJ183" s="3" t="s">
        <v>98</v>
      </c>
      <c r="AK183" s="3" t="s">
        <v>109</v>
      </c>
      <c r="AL183" s="3" t="s">
        <v>100</v>
      </c>
      <c r="AM183" s="3">
        <v>500</v>
      </c>
      <c r="AN183" s="3" t="s">
        <v>101</v>
      </c>
      <c r="AO183" s="3" t="s">
        <v>110</v>
      </c>
      <c r="AP183" s="3" t="s">
        <v>13820</v>
      </c>
      <c r="AQ183" s="3" t="s">
        <v>13821</v>
      </c>
      <c r="AR183" s="3">
        <v>4200</v>
      </c>
      <c r="AS183" s="3">
        <v>1000</v>
      </c>
      <c r="AT183" s="3">
        <v>0</v>
      </c>
      <c r="AU183" s="3">
        <v>0</v>
      </c>
      <c r="AV183" s="3">
        <v>0</v>
      </c>
      <c r="AW183" s="3">
        <v>0</v>
      </c>
      <c r="AX183" s="3">
        <v>0</v>
      </c>
      <c r="AY183" s="3">
        <v>0</v>
      </c>
      <c r="AZ183" s="3">
        <v>0</v>
      </c>
      <c r="BA183" s="3" t="s">
        <v>486</v>
      </c>
      <c r="BB183" s="3">
        <v>1000</v>
      </c>
    </row>
    <row r="184" spans="1:54" ht="32.5" hidden="1" customHeight="1" x14ac:dyDescent="0.2">
      <c r="A184" s="3" t="s">
        <v>13822</v>
      </c>
      <c r="B184" s="3" t="s">
        <v>471</v>
      </c>
      <c r="C184" s="3" t="s">
        <v>85</v>
      </c>
      <c r="D184" s="3" t="s">
        <v>86</v>
      </c>
      <c r="E184" s="3" t="s">
        <v>13811</v>
      </c>
      <c r="F184" s="3"/>
      <c r="G184" s="3" t="s">
        <v>87</v>
      </c>
      <c r="H184" s="3">
        <v>2024</v>
      </c>
      <c r="I184" s="3">
        <v>2024</v>
      </c>
      <c r="J184" s="3" t="s">
        <v>111</v>
      </c>
      <c r="K184" s="3" t="s">
        <v>4025</v>
      </c>
      <c r="L184" s="3" t="s">
        <v>4026</v>
      </c>
      <c r="M184" s="3" t="s">
        <v>4027</v>
      </c>
      <c r="N184" s="3" t="s">
        <v>4028</v>
      </c>
      <c r="O184" s="3" t="s">
        <v>4029</v>
      </c>
      <c r="P184" s="3" t="s">
        <v>89</v>
      </c>
      <c r="Q184" s="3" t="s">
        <v>90</v>
      </c>
      <c r="R184" s="3" t="s">
        <v>4030</v>
      </c>
      <c r="S184" s="3" t="s">
        <v>4031</v>
      </c>
      <c r="T184" s="3" t="s">
        <v>91</v>
      </c>
      <c r="U184" s="3" t="s">
        <v>4032</v>
      </c>
      <c r="V184" s="3" t="s">
        <v>482</v>
      </c>
      <c r="W184" s="3">
        <v>3</v>
      </c>
      <c r="X184" s="3" t="s">
        <v>13823</v>
      </c>
      <c r="Y184" s="3" t="s">
        <v>13824</v>
      </c>
      <c r="Z184" s="3" t="s">
        <v>13825</v>
      </c>
      <c r="AA184" s="3"/>
      <c r="AB184" s="3" t="s">
        <v>85</v>
      </c>
      <c r="AC184" s="3" t="s">
        <v>94</v>
      </c>
      <c r="AD184" s="3" t="s">
        <v>103</v>
      </c>
      <c r="AE184" s="3" t="s">
        <v>189</v>
      </c>
      <c r="AF184" s="3"/>
      <c r="AG184" s="3" t="s">
        <v>97</v>
      </c>
      <c r="AH184" s="3">
        <v>124</v>
      </c>
      <c r="AI184" s="3">
        <v>23</v>
      </c>
      <c r="AJ184" s="3" t="s">
        <v>123</v>
      </c>
      <c r="AK184" s="3" t="s">
        <v>109</v>
      </c>
      <c r="AL184" s="3" t="s">
        <v>325</v>
      </c>
      <c r="AM184" s="3">
        <v>25</v>
      </c>
      <c r="AN184" s="3" t="s">
        <v>101</v>
      </c>
      <c r="AO184" s="3" t="s">
        <v>110</v>
      </c>
      <c r="AP184" s="3" t="s">
        <v>13826</v>
      </c>
      <c r="AQ184" s="3" t="s">
        <v>13827</v>
      </c>
      <c r="AR184" s="3">
        <v>4200</v>
      </c>
      <c r="AS184" s="3">
        <v>1000</v>
      </c>
      <c r="AT184" s="3">
        <v>0</v>
      </c>
      <c r="AU184" s="3">
        <v>0</v>
      </c>
      <c r="AV184" s="3">
        <v>0</v>
      </c>
      <c r="AW184" s="3">
        <v>0</v>
      </c>
      <c r="AX184" s="3">
        <v>0</v>
      </c>
      <c r="AY184" s="3">
        <v>0</v>
      </c>
      <c r="AZ184" s="3">
        <v>0</v>
      </c>
      <c r="BA184" s="3" t="s">
        <v>486</v>
      </c>
      <c r="BB184" s="3">
        <v>1000</v>
      </c>
    </row>
    <row r="185" spans="1:54" ht="32.5" customHeight="1" x14ac:dyDescent="0.2">
      <c r="A185" s="94" t="s">
        <v>13828</v>
      </c>
      <c r="B185" s="94" t="s">
        <v>471</v>
      </c>
      <c r="C185" s="94" t="s">
        <v>85</v>
      </c>
      <c r="D185" s="94" t="s">
        <v>86</v>
      </c>
      <c r="E185" s="94" t="s">
        <v>13829</v>
      </c>
      <c r="F185" s="94"/>
      <c r="G185" s="94" t="s">
        <v>87</v>
      </c>
      <c r="H185" s="94">
        <v>2024</v>
      </c>
      <c r="I185" s="94">
        <v>2024</v>
      </c>
      <c r="J185" s="94" t="s">
        <v>88</v>
      </c>
      <c r="K185" s="94" t="s">
        <v>4302</v>
      </c>
      <c r="L185" s="94" t="s">
        <v>4303</v>
      </c>
      <c r="M185" s="94" t="s">
        <v>13830</v>
      </c>
      <c r="N185" s="94" t="s">
        <v>4305</v>
      </c>
      <c r="O185" s="94" t="s">
        <v>4306</v>
      </c>
      <c r="P185" s="94" t="s">
        <v>89</v>
      </c>
      <c r="Q185" s="94" t="s">
        <v>90</v>
      </c>
      <c r="R185" s="94" t="s">
        <v>4307</v>
      </c>
      <c r="S185" s="94" t="s">
        <v>4308</v>
      </c>
      <c r="T185" s="94" t="s">
        <v>135</v>
      </c>
      <c r="U185" s="94" t="s">
        <v>574</v>
      </c>
      <c r="V185" s="94" t="s">
        <v>482</v>
      </c>
      <c r="W185" s="94">
        <v>1</v>
      </c>
      <c r="X185" s="94" t="s">
        <v>13831</v>
      </c>
      <c r="Y185" s="94" t="s">
        <v>13832</v>
      </c>
      <c r="Z185" s="94" t="s">
        <v>13833</v>
      </c>
      <c r="AA185" s="94"/>
      <c r="AB185" s="94" t="s">
        <v>85</v>
      </c>
      <c r="AC185" s="94" t="s">
        <v>94</v>
      </c>
      <c r="AD185" s="94" t="s">
        <v>107</v>
      </c>
      <c r="AE185" s="94" t="s">
        <v>108</v>
      </c>
      <c r="AF185" s="94"/>
      <c r="AG185" s="94" t="s">
        <v>97</v>
      </c>
      <c r="AH185" s="94">
        <v>105</v>
      </c>
      <c r="AI185" s="94">
        <v>24</v>
      </c>
      <c r="AJ185" s="94" t="s">
        <v>98</v>
      </c>
      <c r="AK185" s="94" t="s">
        <v>106</v>
      </c>
      <c r="AL185" s="94" t="s">
        <v>100</v>
      </c>
      <c r="AM185" s="94">
        <v>20</v>
      </c>
      <c r="AN185" s="94" t="s">
        <v>101</v>
      </c>
      <c r="AO185" s="94" t="s">
        <v>102</v>
      </c>
      <c r="AP185" s="94" t="s">
        <v>13834</v>
      </c>
      <c r="AQ185" s="94" t="s">
        <v>13835</v>
      </c>
      <c r="AR185" s="94">
        <v>2050</v>
      </c>
      <c r="AS185" s="94">
        <v>700</v>
      </c>
      <c r="AT185" s="94">
        <v>0</v>
      </c>
      <c r="AU185" s="94">
        <v>0</v>
      </c>
      <c r="AV185" s="94">
        <v>0</v>
      </c>
      <c r="AW185" s="94">
        <v>0</v>
      </c>
      <c r="AX185" s="94">
        <v>0</v>
      </c>
      <c r="AY185" s="94">
        <v>0</v>
      </c>
      <c r="AZ185" s="94">
        <v>0</v>
      </c>
      <c r="BA185" s="94" t="s">
        <v>486</v>
      </c>
      <c r="BB185" s="94">
        <v>700</v>
      </c>
    </row>
    <row r="186" spans="1:54" ht="32.5" hidden="1" customHeight="1" x14ac:dyDescent="0.2">
      <c r="A186" s="3" t="s">
        <v>13836</v>
      </c>
      <c r="B186" s="3" t="s">
        <v>471</v>
      </c>
      <c r="C186" s="3" t="s">
        <v>85</v>
      </c>
      <c r="D186" s="3" t="s">
        <v>86</v>
      </c>
      <c r="E186" s="3" t="s">
        <v>13829</v>
      </c>
      <c r="F186" s="3"/>
      <c r="G186" s="3" t="s">
        <v>87</v>
      </c>
      <c r="H186" s="3">
        <v>2024</v>
      </c>
      <c r="I186" s="3">
        <v>2024</v>
      </c>
      <c r="J186" s="3" t="s">
        <v>88</v>
      </c>
      <c r="K186" s="3" t="s">
        <v>4302</v>
      </c>
      <c r="L186" s="3" t="s">
        <v>4303</v>
      </c>
      <c r="M186" s="3" t="s">
        <v>13830</v>
      </c>
      <c r="N186" s="3" t="s">
        <v>4305</v>
      </c>
      <c r="O186" s="3" t="s">
        <v>4306</v>
      </c>
      <c r="P186" s="3" t="s">
        <v>89</v>
      </c>
      <c r="Q186" s="3" t="s">
        <v>90</v>
      </c>
      <c r="R186" s="3" t="s">
        <v>4307</v>
      </c>
      <c r="S186" s="3" t="s">
        <v>4308</v>
      </c>
      <c r="T186" s="3" t="s">
        <v>135</v>
      </c>
      <c r="U186" s="3" t="s">
        <v>574</v>
      </c>
      <c r="V186" s="3" t="s">
        <v>482</v>
      </c>
      <c r="W186" s="3">
        <v>2</v>
      </c>
      <c r="X186" s="3" t="s">
        <v>13837</v>
      </c>
      <c r="Y186" s="3" t="s">
        <v>13838</v>
      </c>
      <c r="Z186" s="3" t="s">
        <v>13839</v>
      </c>
      <c r="AA186" s="3"/>
      <c r="AB186" s="3" t="s">
        <v>85</v>
      </c>
      <c r="AC186" s="3" t="s">
        <v>94</v>
      </c>
      <c r="AD186" s="3" t="s">
        <v>95</v>
      </c>
      <c r="AE186" s="3" t="s">
        <v>96</v>
      </c>
      <c r="AF186" s="3"/>
      <c r="AG186" s="3" t="s">
        <v>97</v>
      </c>
      <c r="AH186" s="3">
        <v>105</v>
      </c>
      <c r="AI186" s="3">
        <v>24</v>
      </c>
      <c r="AJ186" s="3" t="s">
        <v>105</v>
      </c>
      <c r="AK186" s="3" t="s">
        <v>109</v>
      </c>
      <c r="AL186" s="3" t="s">
        <v>100</v>
      </c>
      <c r="AM186" s="3">
        <v>80</v>
      </c>
      <c r="AN186" s="3" t="s">
        <v>140</v>
      </c>
      <c r="AO186" s="3" t="s">
        <v>102</v>
      </c>
      <c r="AP186" s="3" t="s">
        <v>13840</v>
      </c>
      <c r="AQ186" s="3" t="s">
        <v>13841</v>
      </c>
      <c r="AR186" s="3">
        <v>4500</v>
      </c>
      <c r="AS186" s="3">
        <v>1500</v>
      </c>
      <c r="AT186" s="3">
        <v>0</v>
      </c>
      <c r="AU186" s="3">
        <v>0</v>
      </c>
      <c r="AV186" s="3">
        <v>0</v>
      </c>
      <c r="AW186" s="3">
        <v>0</v>
      </c>
      <c r="AX186" s="3">
        <v>0</v>
      </c>
      <c r="AY186" s="3">
        <v>0</v>
      </c>
      <c r="AZ186" s="3">
        <v>0</v>
      </c>
      <c r="BA186" s="3" t="s">
        <v>13842</v>
      </c>
      <c r="BB186" s="3">
        <v>2500</v>
      </c>
    </row>
    <row r="187" spans="1:54" ht="32.5" hidden="1" customHeight="1" x14ac:dyDescent="0.2">
      <c r="A187" s="3" t="s">
        <v>13843</v>
      </c>
      <c r="B187" s="3" t="s">
        <v>471</v>
      </c>
      <c r="C187" s="3" t="s">
        <v>85</v>
      </c>
      <c r="D187" s="3" t="s">
        <v>86</v>
      </c>
      <c r="E187" s="3" t="s">
        <v>13829</v>
      </c>
      <c r="F187" s="3"/>
      <c r="G187" s="3" t="s">
        <v>87</v>
      </c>
      <c r="H187" s="3">
        <v>2024</v>
      </c>
      <c r="I187" s="3">
        <v>2024</v>
      </c>
      <c r="J187" s="3" t="s">
        <v>111</v>
      </c>
      <c r="K187" s="3" t="s">
        <v>4302</v>
      </c>
      <c r="L187" s="3" t="s">
        <v>4303</v>
      </c>
      <c r="M187" s="3" t="s">
        <v>13830</v>
      </c>
      <c r="N187" s="3" t="s">
        <v>4305</v>
      </c>
      <c r="O187" s="3" t="s">
        <v>4306</v>
      </c>
      <c r="P187" s="3" t="s">
        <v>89</v>
      </c>
      <c r="Q187" s="3" t="s">
        <v>90</v>
      </c>
      <c r="R187" s="3" t="s">
        <v>4307</v>
      </c>
      <c r="S187" s="3" t="s">
        <v>4308</v>
      </c>
      <c r="T187" s="3" t="s">
        <v>135</v>
      </c>
      <c r="U187" s="3" t="s">
        <v>574</v>
      </c>
      <c r="V187" s="3" t="s">
        <v>482</v>
      </c>
      <c r="W187" s="3">
        <v>3</v>
      </c>
      <c r="X187" s="3" t="s">
        <v>13844</v>
      </c>
      <c r="Y187" s="3" t="s">
        <v>13845</v>
      </c>
      <c r="Z187" s="3" t="s">
        <v>13846</v>
      </c>
      <c r="AA187" s="3"/>
      <c r="AB187" s="3" t="s">
        <v>85</v>
      </c>
      <c r="AC187" s="3" t="s">
        <v>94</v>
      </c>
      <c r="AD187" s="3" t="s">
        <v>103</v>
      </c>
      <c r="AE187" s="3" t="s">
        <v>104</v>
      </c>
      <c r="AF187" s="3"/>
      <c r="AG187" s="3" t="s">
        <v>97</v>
      </c>
      <c r="AH187" s="3">
        <v>105</v>
      </c>
      <c r="AI187" s="3">
        <v>24</v>
      </c>
      <c r="AJ187" s="3" t="s">
        <v>98</v>
      </c>
      <c r="AK187" s="3" t="s">
        <v>106</v>
      </c>
      <c r="AL187" s="3" t="s">
        <v>100</v>
      </c>
      <c r="AM187" s="3">
        <v>350</v>
      </c>
      <c r="AN187" s="3" t="s">
        <v>101</v>
      </c>
      <c r="AO187" s="3" t="s">
        <v>318</v>
      </c>
      <c r="AP187" s="3" t="s">
        <v>13847</v>
      </c>
      <c r="AQ187" s="3" t="s">
        <v>13848</v>
      </c>
      <c r="AR187" s="3">
        <v>7450</v>
      </c>
      <c r="AS187" s="3">
        <v>2500</v>
      </c>
      <c r="AT187" s="3">
        <v>0</v>
      </c>
      <c r="AU187" s="3">
        <v>0</v>
      </c>
      <c r="AV187" s="3">
        <v>0</v>
      </c>
      <c r="AW187" s="3">
        <v>0</v>
      </c>
      <c r="AX187" s="3">
        <v>0</v>
      </c>
      <c r="AY187" s="3">
        <v>0</v>
      </c>
      <c r="AZ187" s="3">
        <v>0</v>
      </c>
      <c r="BA187" s="3" t="s">
        <v>486</v>
      </c>
      <c r="BB187" s="3">
        <v>2500</v>
      </c>
    </row>
    <row r="188" spans="1:54" ht="32.5" hidden="1" customHeight="1" x14ac:dyDescent="0.2">
      <c r="A188" s="3" t="s">
        <v>13849</v>
      </c>
      <c r="B188" s="3" t="s">
        <v>471</v>
      </c>
      <c r="C188" s="3" t="s">
        <v>85</v>
      </c>
      <c r="D188" s="3" t="s">
        <v>86</v>
      </c>
      <c r="E188" s="3" t="s">
        <v>13850</v>
      </c>
      <c r="F188" s="3"/>
      <c r="G188" s="3" t="s">
        <v>87</v>
      </c>
      <c r="H188" s="3">
        <v>2024</v>
      </c>
      <c r="I188" s="3">
        <v>2024</v>
      </c>
      <c r="J188" s="3" t="s">
        <v>111</v>
      </c>
      <c r="K188" s="3" t="s">
        <v>4130</v>
      </c>
      <c r="L188" s="3" t="s">
        <v>4131</v>
      </c>
      <c r="M188" s="3" t="s">
        <v>13851</v>
      </c>
      <c r="N188" s="3" t="s">
        <v>4133</v>
      </c>
      <c r="O188" s="3" t="s">
        <v>4134</v>
      </c>
      <c r="P188" s="3" t="s">
        <v>89</v>
      </c>
      <c r="Q188" s="3" t="s">
        <v>90</v>
      </c>
      <c r="R188" s="3" t="s">
        <v>4135</v>
      </c>
      <c r="S188" s="3" t="s">
        <v>4136</v>
      </c>
      <c r="T188" s="3" t="s">
        <v>135</v>
      </c>
      <c r="U188" s="3" t="s">
        <v>4032</v>
      </c>
      <c r="V188" s="3" t="s">
        <v>482</v>
      </c>
      <c r="W188" s="3">
        <v>1</v>
      </c>
      <c r="X188" s="3" t="s">
        <v>653</v>
      </c>
      <c r="Y188" s="3" t="s">
        <v>13852</v>
      </c>
      <c r="Z188" s="3" t="s">
        <v>13853</v>
      </c>
      <c r="AA188" s="3"/>
      <c r="AB188" s="3" t="s">
        <v>85</v>
      </c>
      <c r="AC188" s="3" t="s">
        <v>94</v>
      </c>
      <c r="AD188" s="3" t="s">
        <v>103</v>
      </c>
      <c r="AE188" s="3" t="s">
        <v>104</v>
      </c>
      <c r="AF188" s="3"/>
      <c r="AG188" s="3" t="s">
        <v>97</v>
      </c>
      <c r="AH188" s="3">
        <v>87</v>
      </c>
      <c r="AI188" s="3">
        <v>24</v>
      </c>
      <c r="AJ188" s="3" t="s">
        <v>98</v>
      </c>
      <c r="AK188" s="3" t="s">
        <v>106</v>
      </c>
      <c r="AL188" s="3" t="s">
        <v>100</v>
      </c>
      <c r="AM188" s="3">
        <v>200</v>
      </c>
      <c r="AN188" s="3" t="s">
        <v>138</v>
      </c>
      <c r="AO188" s="3" t="s">
        <v>102</v>
      </c>
      <c r="AP188" s="3" t="s">
        <v>13854</v>
      </c>
      <c r="AQ188" s="3" t="s">
        <v>13855</v>
      </c>
      <c r="AR188" s="3">
        <v>5500</v>
      </c>
      <c r="AS188" s="3">
        <v>1500</v>
      </c>
      <c r="AT188" s="3">
        <v>0</v>
      </c>
      <c r="AU188" s="3">
        <v>0</v>
      </c>
      <c r="AV188" s="3">
        <v>0</v>
      </c>
      <c r="AW188" s="3">
        <v>0</v>
      </c>
      <c r="AX188" s="3">
        <v>0</v>
      </c>
      <c r="AY188" s="3">
        <v>0</v>
      </c>
      <c r="AZ188" s="3">
        <v>0</v>
      </c>
      <c r="BA188" s="3" t="s">
        <v>13856</v>
      </c>
      <c r="BB188" s="3">
        <v>2000</v>
      </c>
    </row>
    <row r="189" spans="1:54" ht="32.5" hidden="1" customHeight="1" x14ac:dyDescent="0.2">
      <c r="A189" s="3" t="s">
        <v>13857</v>
      </c>
      <c r="B189" s="3" t="s">
        <v>471</v>
      </c>
      <c r="C189" s="3" t="s">
        <v>85</v>
      </c>
      <c r="D189" s="3" t="s">
        <v>86</v>
      </c>
      <c r="E189" s="3" t="s">
        <v>13850</v>
      </c>
      <c r="F189" s="3"/>
      <c r="G189" s="3" t="s">
        <v>87</v>
      </c>
      <c r="H189" s="3">
        <v>2024</v>
      </c>
      <c r="I189" s="3">
        <v>2024</v>
      </c>
      <c r="J189" s="3" t="s">
        <v>88</v>
      </c>
      <c r="K189" s="3" t="s">
        <v>4130</v>
      </c>
      <c r="L189" s="3" t="s">
        <v>4131</v>
      </c>
      <c r="M189" s="3" t="s">
        <v>13851</v>
      </c>
      <c r="N189" s="3" t="s">
        <v>4133</v>
      </c>
      <c r="O189" s="3" t="s">
        <v>4134</v>
      </c>
      <c r="P189" s="3" t="s">
        <v>89</v>
      </c>
      <c r="Q189" s="3" t="s">
        <v>90</v>
      </c>
      <c r="R189" s="3" t="s">
        <v>4135</v>
      </c>
      <c r="S189" s="3" t="s">
        <v>4136</v>
      </c>
      <c r="T189" s="3" t="s">
        <v>135</v>
      </c>
      <c r="U189" s="3" t="s">
        <v>4032</v>
      </c>
      <c r="V189" s="3" t="s">
        <v>482</v>
      </c>
      <c r="W189" s="3">
        <v>2</v>
      </c>
      <c r="X189" s="3" t="s">
        <v>124</v>
      </c>
      <c r="Y189" s="3" t="s">
        <v>13858</v>
      </c>
      <c r="Z189" s="3" t="s">
        <v>13859</v>
      </c>
      <c r="AA189" s="3"/>
      <c r="AB189" s="3" t="s">
        <v>85</v>
      </c>
      <c r="AC189" s="3" t="s">
        <v>94</v>
      </c>
      <c r="AD189" s="3" t="s">
        <v>103</v>
      </c>
      <c r="AE189" s="3" t="s">
        <v>124</v>
      </c>
      <c r="AF189" s="3"/>
      <c r="AG189" s="3" t="s">
        <v>97</v>
      </c>
      <c r="AH189" s="3">
        <v>87</v>
      </c>
      <c r="AI189" s="3">
        <v>24</v>
      </c>
      <c r="AJ189" s="3" t="s">
        <v>98</v>
      </c>
      <c r="AK189" s="3" t="s">
        <v>109</v>
      </c>
      <c r="AL189" s="3" t="s">
        <v>100</v>
      </c>
      <c r="AM189" s="3">
        <v>100</v>
      </c>
      <c r="AN189" s="3" t="s">
        <v>138</v>
      </c>
      <c r="AO189" s="3" t="s">
        <v>102</v>
      </c>
      <c r="AP189" s="3" t="s">
        <v>13854</v>
      </c>
      <c r="AQ189" s="3"/>
      <c r="AR189" s="3">
        <v>4000</v>
      </c>
      <c r="AS189" s="3">
        <v>1000</v>
      </c>
      <c r="AT189" s="3">
        <v>0</v>
      </c>
      <c r="AU189" s="3">
        <v>0</v>
      </c>
      <c r="AV189" s="3">
        <v>0</v>
      </c>
      <c r="AW189" s="3">
        <v>0</v>
      </c>
      <c r="AX189" s="3">
        <v>0</v>
      </c>
      <c r="AY189" s="3">
        <v>0</v>
      </c>
      <c r="AZ189" s="3">
        <v>0</v>
      </c>
      <c r="BA189" s="3" t="s">
        <v>13860</v>
      </c>
      <c r="BB189" s="3">
        <v>1500</v>
      </c>
    </row>
    <row r="190" spans="1:54" ht="32.5" hidden="1" customHeight="1" x14ac:dyDescent="0.2">
      <c r="A190" s="3" t="s">
        <v>13861</v>
      </c>
      <c r="B190" s="3" t="s">
        <v>471</v>
      </c>
      <c r="C190" s="3" t="s">
        <v>85</v>
      </c>
      <c r="D190" s="3" t="s">
        <v>86</v>
      </c>
      <c r="E190" s="3" t="s">
        <v>13862</v>
      </c>
      <c r="F190" s="3"/>
      <c r="G190" s="3" t="s">
        <v>87</v>
      </c>
      <c r="H190" s="3">
        <v>2024</v>
      </c>
      <c r="I190" s="3">
        <v>2024</v>
      </c>
      <c r="J190" s="3" t="s">
        <v>88</v>
      </c>
      <c r="K190" s="3" t="s">
        <v>4068</v>
      </c>
      <c r="L190" s="3" t="s">
        <v>4069</v>
      </c>
      <c r="M190" s="3" t="s">
        <v>13863</v>
      </c>
      <c r="N190" s="3" t="s">
        <v>4071</v>
      </c>
      <c r="O190" s="3" t="s">
        <v>4072</v>
      </c>
      <c r="P190" s="3" t="s">
        <v>89</v>
      </c>
      <c r="Q190" s="3" t="s">
        <v>90</v>
      </c>
      <c r="R190" s="3" t="s">
        <v>4073</v>
      </c>
      <c r="S190" s="3" t="s">
        <v>4074</v>
      </c>
      <c r="T190" s="3" t="s">
        <v>91</v>
      </c>
      <c r="U190" s="3" t="s">
        <v>4075</v>
      </c>
      <c r="V190" s="3" t="s">
        <v>482</v>
      </c>
      <c r="W190" s="3">
        <v>1</v>
      </c>
      <c r="X190" s="3" t="s">
        <v>13864</v>
      </c>
      <c r="Y190" s="3" t="s">
        <v>13865</v>
      </c>
      <c r="Z190" s="3" t="s">
        <v>13866</v>
      </c>
      <c r="AA190" s="3"/>
      <c r="AB190" s="3" t="s">
        <v>85</v>
      </c>
      <c r="AC190" s="3" t="s">
        <v>94</v>
      </c>
      <c r="AD190" s="3" t="s">
        <v>95</v>
      </c>
      <c r="AE190" s="3" t="s">
        <v>96</v>
      </c>
      <c r="AF190" s="3"/>
      <c r="AG190" s="3" t="s">
        <v>97</v>
      </c>
      <c r="AH190" s="3">
        <v>83</v>
      </c>
      <c r="AI190" s="3">
        <v>11</v>
      </c>
      <c r="AJ190" s="3" t="s">
        <v>123</v>
      </c>
      <c r="AK190" s="3" t="s">
        <v>190</v>
      </c>
      <c r="AL190" s="3" t="s">
        <v>100</v>
      </c>
      <c r="AM190" s="3">
        <v>7</v>
      </c>
      <c r="AN190" s="3" t="s">
        <v>303</v>
      </c>
      <c r="AO190" s="3" t="s">
        <v>110</v>
      </c>
      <c r="AP190" s="3" t="s">
        <v>13867</v>
      </c>
      <c r="AQ190" s="3" t="s">
        <v>13868</v>
      </c>
      <c r="AR190" s="3">
        <v>7169</v>
      </c>
      <c r="AS190" s="3">
        <v>4300</v>
      </c>
      <c r="AT190" s="3">
        <v>0</v>
      </c>
      <c r="AU190" s="3">
        <v>0</v>
      </c>
      <c r="AV190" s="3">
        <v>0</v>
      </c>
      <c r="AW190" s="3">
        <v>0</v>
      </c>
      <c r="AX190" s="3">
        <v>0</v>
      </c>
      <c r="AY190" s="3">
        <v>0</v>
      </c>
      <c r="AZ190" s="3">
        <v>0</v>
      </c>
      <c r="BA190" s="3" t="s">
        <v>486</v>
      </c>
      <c r="BB190" s="3">
        <v>4300</v>
      </c>
    </row>
    <row r="191" spans="1:54" ht="32.5" hidden="1" customHeight="1" x14ac:dyDescent="0.2">
      <c r="A191" s="3" t="s">
        <v>13869</v>
      </c>
      <c r="B191" s="3" t="s">
        <v>471</v>
      </c>
      <c r="C191" s="3" t="s">
        <v>85</v>
      </c>
      <c r="D191" s="3" t="s">
        <v>86</v>
      </c>
      <c r="E191" s="3" t="s">
        <v>13862</v>
      </c>
      <c r="F191" s="3"/>
      <c r="G191" s="3" t="s">
        <v>87</v>
      </c>
      <c r="H191" s="3">
        <v>2024</v>
      </c>
      <c r="I191" s="3">
        <v>2024</v>
      </c>
      <c r="J191" s="3" t="s">
        <v>88</v>
      </c>
      <c r="K191" s="3" t="s">
        <v>4068</v>
      </c>
      <c r="L191" s="3" t="s">
        <v>4069</v>
      </c>
      <c r="M191" s="3" t="s">
        <v>13863</v>
      </c>
      <c r="N191" s="3" t="s">
        <v>4071</v>
      </c>
      <c r="O191" s="3" t="s">
        <v>4072</v>
      </c>
      <c r="P191" s="3" t="s">
        <v>89</v>
      </c>
      <c r="Q191" s="3" t="s">
        <v>90</v>
      </c>
      <c r="R191" s="3" t="s">
        <v>4073</v>
      </c>
      <c r="S191" s="3" t="s">
        <v>4074</v>
      </c>
      <c r="T191" s="3" t="s">
        <v>91</v>
      </c>
      <c r="U191" s="3" t="s">
        <v>4075</v>
      </c>
      <c r="V191" s="3" t="s">
        <v>482</v>
      </c>
      <c r="W191" s="3">
        <v>2</v>
      </c>
      <c r="X191" s="3" t="s">
        <v>13870</v>
      </c>
      <c r="Y191" s="3" t="s">
        <v>13871</v>
      </c>
      <c r="Z191" s="3" t="s">
        <v>13872</v>
      </c>
      <c r="AA191" s="3"/>
      <c r="AB191" s="3" t="s">
        <v>85</v>
      </c>
      <c r="AC191" s="3" t="s">
        <v>94</v>
      </c>
      <c r="AD191" s="3" t="s">
        <v>103</v>
      </c>
      <c r="AE191" s="3" t="s">
        <v>104</v>
      </c>
      <c r="AF191" s="3"/>
      <c r="AG191" s="3" t="s">
        <v>97</v>
      </c>
      <c r="AH191" s="3">
        <v>83</v>
      </c>
      <c r="AI191" s="3">
        <v>11</v>
      </c>
      <c r="AJ191" s="3" t="s">
        <v>105</v>
      </c>
      <c r="AK191" s="3" t="s">
        <v>106</v>
      </c>
      <c r="AL191" s="3" t="s">
        <v>100</v>
      </c>
      <c r="AM191" s="3">
        <v>100</v>
      </c>
      <c r="AN191" s="3" t="s">
        <v>138</v>
      </c>
      <c r="AO191" s="3" t="s">
        <v>110</v>
      </c>
      <c r="AP191" s="3" t="s">
        <v>13873</v>
      </c>
      <c r="AQ191" s="3" t="s">
        <v>13874</v>
      </c>
      <c r="AR191" s="3">
        <v>9555</v>
      </c>
      <c r="AS191" s="3">
        <v>5000</v>
      </c>
      <c r="AT191" s="3">
        <v>0</v>
      </c>
      <c r="AU191" s="3">
        <v>0</v>
      </c>
      <c r="AV191" s="3">
        <v>0</v>
      </c>
      <c r="AW191" s="3">
        <v>0</v>
      </c>
      <c r="AX191" s="3">
        <v>0</v>
      </c>
      <c r="AY191" s="3">
        <v>0</v>
      </c>
      <c r="AZ191" s="3">
        <v>0</v>
      </c>
      <c r="BA191" s="3" t="s">
        <v>486</v>
      </c>
      <c r="BB191" s="3">
        <v>5000</v>
      </c>
    </row>
    <row r="192" spans="1:54" ht="32.5" hidden="1" customHeight="1" x14ac:dyDescent="0.2">
      <c r="A192" s="3" t="s">
        <v>13875</v>
      </c>
      <c r="B192" s="3" t="s">
        <v>471</v>
      </c>
      <c r="C192" s="3" t="s">
        <v>85</v>
      </c>
      <c r="D192" s="3" t="s">
        <v>86</v>
      </c>
      <c r="E192" s="3" t="s">
        <v>13862</v>
      </c>
      <c r="F192" s="3"/>
      <c r="G192" s="3" t="s">
        <v>87</v>
      </c>
      <c r="H192" s="3">
        <v>2024</v>
      </c>
      <c r="I192" s="3">
        <v>2024</v>
      </c>
      <c r="J192" s="3" t="s">
        <v>88</v>
      </c>
      <c r="K192" s="3" t="s">
        <v>4068</v>
      </c>
      <c r="L192" s="3" t="s">
        <v>4069</v>
      </c>
      <c r="M192" s="3" t="s">
        <v>13863</v>
      </c>
      <c r="N192" s="3" t="s">
        <v>4071</v>
      </c>
      <c r="O192" s="3" t="s">
        <v>4072</v>
      </c>
      <c r="P192" s="3" t="s">
        <v>89</v>
      </c>
      <c r="Q192" s="3" t="s">
        <v>90</v>
      </c>
      <c r="R192" s="3" t="s">
        <v>4073</v>
      </c>
      <c r="S192" s="3" t="s">
        <v>4074</v>
      </c>
      <c r="T192" s="3" t="s">
        <v>91</v>
      </c>
      <c r="U192" s="3" t="s">
        <v>4075</v>
      </c>
      <c r="V192" s="3" t="s">
        <v>482</v>
      </c>
      <c r="W192" s="3">
        <v>3</v>
      </c>
      <c r="X192" s="3" t="s">
        <v>13876</v>
      </c>
      <c r="Y192" s="3" t="s">
        <v>13877</v>
      </c>
      <c r="Z192" s="3" t="s">
        <v>13878</v>
      </c>
      <c r="AA192" s="3"/>
      <c r="AB192" s="3" t="s">
        <v>85</v>
      </c>
      <c r="AC192" s="3" t="s">
        <v>94</v>
      </c>
      <c r="AD192" s="3" t="s">
        <v>103</v>
      </c>
      <c r="AE192" s="3" t="s">
        <v>124</v>
      </c>
      <c r="AF192" s="3"/>
      <c r="AG192" s="3" t="s">
        <v>97</v>
      </c>
      <c r="AH192" s="3">
        <v>83</v>
      </c>
      <c r="AI192" s="3">
        <v>11</v>
      </c>
      <c r="AJ192" s="3" t="s">
        <v>105</v>
      </c>
      <c r="AK192" s="3" t="s">
        <v>109</v>
      </c>
      <c r="AL192" s="3" t="s">
        <v>100</v>
      </c>
      <c r="AM192" s="3">
        <v>200</v>
      </c>
      <c r="AN192" s="3" t="s">
        <v>101</v>
      </c>
      <c r="AO192" s="3" t="s">
        <v>110</v>
      </c>
      <c r="AP192" s="3" t="s">
        <v>13879</v>
      </c>
      <c r="AQ192" s="3" t="s">
        <v>13880</v>
      </c>
      <c r="AR192" s="3">
        <v>5278</v>
      </c>
      <c r="AS192" s="3">
        <v>3000</v>
      </c>
      <c r="AT192" s="3">
        <v>0</v>
      </c>
      <c r="AU192" s="3">
        <v>0</v>
      </c>
      <c r="AV192" s="3">
        <v>0</v>
      </c>
      <c r="AW192" s="3">
        <v>0</v>
      </c>
      <c r="AX192" s="3">
        <v>0</v>
      </c>
      <c r="AY192" s="3">
        <v>0</v>
      </c>
      <c r="AZ192" s="3">
        <v>0</v>
      </c>
      <c r="BA192" s="3" t="s">
        <v>486</v>
      </c>
      <c r="BB192" s="3">
        <v>3000</v>
      </c>
    </row>
    <row r="193" spans="1:54" ht="32.5" customHeight="1" x14ac:dyDescent="0.2">
      <c r="A193" s="94" t="s">
        <v>13881</v>
      </c>
      <c r="B193" s="94" t="s">
        <v>471</v>
      </c>
      <c r="C193" s="94" t="s">
        <v>85</v>
      </c>
      <c r="D193" s="94" t="s">
        <v>86</v>
      </c>
      <c r="E193" s="94" t="s">
        <v>13862</v>
      </c>
      <c r="F193" s="94"/>
      <c r="G193" s="94" t="s">
        <v>87</v>
      </c>
      <c r="H193" s="94">
        <v>2024</v>
      </c>
      <c r="I193" s="94">
        <v>2024</v>
      </c>
      <c r="J193" s="94" t="s">
        <v>88</v>
      </c>
      <c r="K193" s="94" t="s">
        <v>4068</v>
      </c>
      <c r="L193" s="94" t="s">
        <v>4069</v>
      </c>
      <c r="M193" s="94" t="s">
        <v>13863</v>
      </c>
      <c r="N193" s="94" t="s">
        <v>4071</v>
      </c>
      <c r="O193" s="94" t="s">
        <v>4072</v>
      </c>
      <c r="P193" s="94" t="s">
        <v>89</v>
      </c>
      <c r="Q193" s="94" t="s">
        <v>90</v>
      </c>
      <c r="R193" s="94" t="s">
        <v>4073</v>
      </c>
      <c r="S193" s="94" t="s">
        <v>4074</v>
      </c>
      <c r="T193" s="94" t="s">
        <v>91</v>
      </c>
      <c r="U193" s="94" t="s">
        <v>4075</v>
      </c>
      <c r="V193" s="94" t="s">
        <v>482</v>
      </c>
      <c r="W193" s="94">
        <v>4</v>
      </c>
      <c r="X193" s="94" t="s">
        <v>13882</v>
      </c>
      <c r="Y193" s="94" t="s">
        <v>13883</v>
      </c>
      <c r="Z193" s="94" t="s">
        <v>13884</v>
      </c>
      <c r="AA193" s="94"/>
      <c r="AB193" s="94" t="s">
        <v>85</v>
      </c>
      <c r="AC193" s="94" t="s">
        <v>94</v>
      </c>
      <c r="AD193" s="94" t="s">
        <v>107</v>
      </c>
      <c r="AE193" s="94" t="s">
        <v>108</v>
      </c>
      <c r="AF193" s="94"/>
      <c r="AG193" s="94" t="s">
        <v>97</v>
      </c>
      <c r="AH193" s="94">
        <v>83</v>
      </c>
      <c r="AI193" s="94">
        <v>11</v>
      </c>
      <c r="AJ193" s="94" t="s">
        <v>98</v>
      </c>
      <c r="AK193" s="94" t="s">
        <v>109</v>
      </c>
      <c r="AL193" s="94" t="s">
        <v>100</v>
      </c>
      <c r="AM193" s="94">
        <v>100</v>
      </c>
      <c r="AN193" s="94" t="s">
        <v>101</v>
      </c>
      <c r="AO193" s="94" t="s">
        <v>110</v>
      </c>
      <c r="AP193" s="94" t="s">
        <v>13885</v>
      </c>
      <c r="AQ193" s="94" t="s">
        <v>13886</v>
      </c>
      <c r="AR193" s="94">
        <v>2928</v>
      </c>
      <c r="AS193" s="94">
        <v>1500</v>
      </c>
      <c r="AT193" s="94">
        <v>0</v>
      </c>
      <c r="AU193" s="94">
        <v>0</v>
      </c>
      <c r="AV193" s="94">
        <v>0</v>
      </c>
      <c r="AW193" s="94">
        <v>0</v>
      </c>
      <c r="AX193" s="94">
        <v>0</v>
      </c>
      <c r="AY193" s="94">
        <v>0</v>
      </c>
      <c r="AZ193" s="94">
        <v>0</v>
      </c>
      <c r="BA193" s="94" t="s">
        <v>486</v>
      </c>
      <c r="BB193" s="94">
        <v>1500</v>
      </c>
    </row>
    <row r="194" spans="1:54" ht="32.5" hidden="1" customHeight="1" x14ac:dyDescent="0.2">
      <c r="A194" s="3" t="s">
        <v>13887</v>
      </c>
      <c r="B194" s="3" t="s">
        <v>471</v>
      </c>
      <c r="C194" s="3" t="s">
        <v>85</v>
      </c>
      <c r="D194" s="3" t="s">
        <v>86</v>
      </c>
      <c r="E194" s="3" t="s">
        <v>13888</v>
      </c>
      <c r="F194" s="3"/>
      <c r="G194" s="3" t="s">
        <v>87</v>
      </c>
      <c r="H194" s="3">
        <v>2024</v>
      </c>
      <c r="I194" s="3">
        <v>2024</v>
      </c>
      <c r="J194" s="3" t="s">
        <v>111</v>
      </c>
      <c r="K194" s="3" t="s">
        <v>4223</v>
      </c>
      <c r="L194" s="3" t="s">
        <v>4224</v>
      </c>
      <c r="M194" s="3" t="s">
        <v>4225</v>
      </c>
      <c r="N194" s="3" t="s">
        <v>4226</v>
      </c>
      <c r="O194" s="3" t="s">
        <v>4227</v>
      </c>
      <c r="P194" s="3" t="s">
        <v>89</v>
      </c>
      <c r="Q194" s="3" t="s">
        <v>90</v>
      </c>
      <c r="R194" s="3" t="s">
        <v>4228</v>
      </c>
      <c r="S194" s="3" t="s">
        <v>4229</v>
      </c>
      <c r="T194" s="3" t="s">
        <v>135</v>
      </c>
      <c r="U194" s="3" t="s">
        <v>514</v>
      </c>
      <c r="V194" s="3" t="s">
        <v>482</v>
      </c>
      <c r="W194" s="3">
        <v>1</v>
      </c>
      <c r="X194" s="3" t="s">
        <v>315</v>
      </c>
      <c r="Y194" s="3" t="s">
        <v>13889</v>
      </c>
      <c r="Z194" s="3" t="s">
        <v>13890</v>
      </c>
      <c r="AA194" s="3"/>
      <c r="AB194" s="3" t="s">
        <v>85</v>
      </c>
      <c r="AC194" s="3" t="s">
        <v>94</v>
      </c>
      <c r="AD194" s="3" t="s">
        <v>103</v>
      </c>
      <c r="AE194" s="3" t="s">
        <v>104</v>
      </c>
      <c r="AF194" s="3"/>
      <c r="AG194" s="3" t="s">
        <v>97</v>
      </c>
      <c r="AH194" s="3">
        <v>85</v>
      </c>
      <c r="AI194" s="3">
        <v>22</v>
      </c>
      <c r="AJ194" s="3" t="s">
        <v>123</v>
      </c>
      <c r="AK194" s="3" t="s">
        <v>106</v>
      </c>
      <c r="AL194" s="3" t="s">
        <v>100</v>
      </c>
      <c r="AM194" s="3">
        <v>50</v>
      </c>
      <c r="AN194" s="3" t="s">
        <v>101</v>
      </c>
      <c r="AO194" s="3" t="s">
        <v>318</v>
      </c>
      <c r="AP194" s="3" t="s">
        <v>13891</v>
      </c>
      <c r="AQ194" s="3" t="s">
        <v>13892</v>
      </c>
      <c r="AR194" s="3">
        <v>5200</v>
      </c>
      <c r="AS194" s="3">
        <v>2000</v>
      </c>
      <c r="AT194" s="3">
        <v>0</v>
      </c>
      <c r="AU194" s="3">
        <v>0</v>
      </c>
      <c r="AV194" s="3">
        <v>0</v>
      </c>
      <c r="AW194" s="3">
        <v>0</v>
      </c>
      <c r="AX194" s="3">
        <v>0</v>
      </c>
      <c r="AY194" s="3">
        <v>0</v>
      </c>
      <c r="AZ194" s="3">
        <v>0</v>
      </c>
      <c r="BA194" s="3" t="s">
        <v>486</v>
      </c>
      <c r="BB194" s="3">
        <v>2000</v>
      </c>
    </row>
    <row r="195" spans="1:54" ht="32.5" hidden="1" customHeight="1" x14ac:dyDescent="0.2">
      <c r="A195" s="3" t="s">
        <v>13893</v>
      </c>
      <c r="B195" s="3" t="s">
        <v>471</v>
      </c>
      <c r="C195" s="3" t="s">
        <v>85</v>
      </c>
      <c r="D195" s="3" t="s">
        <v>86</v>
      </c>
      <c r="E195" s="3" t="s">
        <v>13888</v>
      </c>
      <c r="F195" s="3"/>
      <c r="G195" s="3" t="s">
        <v>87</v>
      </c>
      <c r="H195" s="3">
        <v>2024</v>
      </c>
      <c r="I195" s="3">
        <v>2024</v>
      </c>
      <c r="J195" s="3" t="s">
        <v>88</v>
      </c>
      <c r="K195" s="3" t="s">
        <v>4223</v>
      </c>
      <c r="L195" s="3" t="s">
        <v>4224</v>
      </c>
      <c r="M195" s="3" t="s">
        <v>4225</v>
      </c>
      <c r="N195" s="3" t="s">
        <v>4226</v>
      </c>
      <c r="O195" s="3" t="s">
        <v>4227</v>
      </c>
      <c r="P195" s="3" t="s">
        <v>89</v>
      </c>
      <c r="Q195" s="3" t="s">
        <v>90</v>
      </c>
      <c r="R195" s="3" t="s">
        <v>4228</v>
      </c>
      <c r="S195" s="3" t="s">
        <v>4229</v>
      </c>
      <c r="T195" s="3" t="s">
        <v>135</v>
      </c>
      <c r="U195" s="3" t="s">
        <v>514</v>
      </c>
      <c r="V195" s="3" t="s">
        <v>482</v>
      </c>
      <c r="W195" s="3">
        <v>2</v>
      </c>
      <c r="X195" s="3" t="s">
        <v>13894</v>
      </c>
      <c r="Y195" s="3" t="s">
        <v>13895</v>
      </c>
      <c r="Z195" s="3" t="s">
        <v>13896</v>
      </c>
      <c r="AA195" s="3"/>
      <c r="AB195" s="3" t="s">
        <v>85</v>
      </c>
      <c r="AC195" s="3" t="s">
        <v>94</v>
      </c>
      <c r="AD195" s="3" t="s">
        <v>103</v>
      </c>
      <c r="AE195" s="3" t="s">
        <v>189</v>
      </c>
      <c r="AF195" s="3"/>
      <c r="AG195" s="3" t="s">
        <v>97</v>
      </c>
      <c r="AH195" s="3">
        <v>85</v>
      </c>
      <c r="AI195" s="3">
        <v>22</v>
      </c>
      <c r="AJ195" s="3" t="s">
        <v>98</v>
      </c>
      <c r="AK195" s="3" t="s">
        <v>109</v>
      </c>
      <c r="AL195" s="3" t="s">
        <v>100</v>
      </c>
      <c r="AM195" s="3">
        <v>100</v>
      </c>
      <c r="AN195" s="3" t="s">
        <v>101</v>
      </c>
      <c r="AO195" s="3" t="s">
        <v>318</v>
      </c>
      <c r="AP195" s="3" t="s">
        <v>13897</v>
      </c>
      <c r="AQ195" s="3" t="s">
        <v>13898</v>
      </c>
      <c r="AR195" s="3">
        <v>5100</v>
      </c>
      <c r="AS195" s="3">
        <v>1000</v>
      </c>
      <c r="AT195" s="3">
        <v>0</v>
      </c>
      <c r="AU195" s="3">
        <v>0</v>
      </c>
      <c r="AV195" s="3">
        <v>0</v>
      </c>
      <c r="AW195" s="3">
        <v>0</v>
      </c>
      <c r="AX195" s="3">
        <v>0</v>
      </c>
      <c r="AY195" s="3">
        <v>0</v>
      </c>
      <c r="AZ195" s="3">
        <v>0</v>
      </c>
      <c r="BA195" s="3" t="s">
        <v>486</v>
      </c>
      <c r="BB195" s="3">
        <v>1000</v>
      </c>
    </row>
    <row r="196" spans="1:54" ht="32.5" hidden="1" customHeight="1" x14ac:dyDescent="0.2">
      <c r="A196" s="3" t="s">
        <v>13899</v>
      </c>
      <c r="B196" s="3" t="s">
        <v>471</v>
      </c>
      <c r="C196" s="3" t="s">
        <v>85</v>
      </c>
      <c r="D196" s="3" t="s">
        <v>86</v>
      </c>
      <c r="E196" s="3" t="s">
        <v>13900</v>
      </c>
      <c r="F196" s="3"/>
      <c r="G196" s="3" t="s">
        <v>87</v>
      </c>
      <c r="H196" s="3">
        <v>2024</v>
      </c>
      <c r="I196" s="3">
        <v>2024</v>
      </c>
      <c r="J196" s="3" t="s">
        <v>111</v>
      </c>
      <c r="K196" s="3" t="s">
        <v>4237</v>
      </c>
      <c r="L196" s="3" t="s">
        <v>4238</v>
      </c>
      <c r="M196" s="3" t="s">
        <v>4239</v>
      </c>
      <c r="N196" s="3" t="s">
        <v>4240</v>
      </c>
      <c r="O196" s="3" t="s">
        <v>4241</v>
      </c>
      <c r="P196" s="3" t="s">
        <v>89</v>
      </c>
      <c r="Q196" s="3" t="s">
        <v>90</v>
      </c>
      <c r="R196" s="3" t="s">
        <v>4242</v>
      </c>
      <c r="S196" s="3" t="s">
        <v>4243</v>
      </c>
      <c r="T196" s="3" t="s">
        <v>135</v>
      </c>
      <c r="U196" s="3" t="s">
        <v>531</v>
      </c>
      <c r="V196" s="3" t="s">
        <v>482</v>
      </c>
      <c r="W196" s="3">
        <v>1</v>
      </c>
      <c r="X196" s="3" t="s">
        <v>13901</v>
      </c>
      <c r="Y196" s="3" t="s">
        <v>13902</v>
      </c>
      <c r="Z196" s="3" t="s">
        <v>13903</v>
      </c>
      <c r="AA196" s="3"/>
      <c r="AB196" s="3" t="s">
        <v>85</v>
      </c>
      <c r="AC196" s="3" t="s">
        <v>94</v>
      </c>
      <c r="AD196" s="3" t="s">
        <v>103</v>
      </c>
      <c r="AE196" s="3" t="s">
        <v>104</v>
      </c>
      <c r="AF196" s="3"/>
      <c r="AG196" s="3" t="s">
        <v>97</v>
      </c>
      <c r="AH196" s="3">
        <v>150</v>
      </c>
      <c r="AI196" s="3">
        <v>40</v>
      </c>
      <c r="AJ196" s="3" t="s">
        <v>346</v>
      </c>
      <c r="AK196" s="3" t="s">
        <v>106</v>
      </c>
      <c r="AL196" s="3" t="s">
        <v>100</v>
      </c>
      <c r="AM196" s="3">
        <v>50</v>
      </c>
      <c r="AN196" s="3" t="s">
        <v>101</v>
      </c>
      <c r="AO196" s="3" t="s">
        <v>318</v>
      </c>
      <c r="AP196" s="3" t="s">
        <v>13904</v>
      </c>
      <c r="AQ196" s="3" t="s">
        <v>13905</v>
      </c>
      <c r="AR196" s="3">
        <v>19350</v>
      </c>
      <c r="AS196" s="3">
        <v>3400</v>
      </c>
      <c r="AT196" s="3">
        <v>0</v>
      </c>
      <c r="AU196" s="3">
        <v>0</v>
      </c>
      <c r="AV196" s="3">
        <v>0</v>
      </c>
      <c r="AW196" s="3">
        <v>0</v>
      </c>
      <c r="AX196" s="3">
        <v>0</v>
      </c>
      <c r="AY196" s="3">
        <v>0</v>
      </c>
      <c r="AZ196" s="3">
        <v>0</v>
      </c>
      <c r="BA196" s="3" t="s">
        <v>13906</v>
      </c>
      <c r="BB196" s="3">
        <v>6300</v>
      </c>
    </row>
    <row r="197" spans="1:54" ht="32.5" hidden="1" customHeight="1" x14ac:dyDescent="0.2">
      <c r="A197" s="3" t="s">
        <v>13907</v>
      </c>
      <c r="B197" s="3" t="s">
        <v>471</v>
      </c>
      <c r="C197" s="3" t="s">
        <v>85</v>
      </c>
      <c r="D197" s="3" t="s">
        <v>86</v>
      </c>
      <c r="E197" s="3" t="s">
        <v>13900</v>
      </c>
      <c r="F197" s="3"/>
      <c r="G197" s="3" t="s">
        <v>87</v>
      </c>
      <c r="H197" s="3">
        <v>2024</v>
      </c>
      <c r="I197" s="3">
        <v>2024</v>
      </c>
      <c r="J197" s="3" t="s">
        <v>111</v>
      </c>
      <c r="K197" s="3" t="s">
        <v>4237</v>
      </c>
      <c r="L197" s="3" t="s">
        <v>4238</v>
      </c>
      <c r="M197" s="3" t="s">
        <v>4239</v>
      </c>
      <c r="N197" s="3" t="s">
        <v>4240</v>
      </c>
      <c r="O197" s="3" t="s">
        <v>4241</v>
      </c>
      <c r="P197" s="3" t="s">
        <v>89</v>
      </c>
      <c r="Q197" s="3" t="s">
        <v>90</v>
      </c>
      <c r="R197" s="3" t="s">
        <v>4242</v>
      </c>
      <c r="S197" s="3" t="s">
        <v>4243</v>
      </c>
      <c r="T197" s="3" t="s">
        <v>135</v>
      </c>
      <c r="U197" s="3" t="s">
        <v>531</v>
      </c>
      <c r="V197" s="3" t="s">
        <v>482</v>
      </c>
      <c r="W197" s="3">
        <v>2</v>
      </c>
      <c r="X197" s="3" t="s">
        <v>13908</v>
      </c>
      <c r="Y197" s="3" t="s">
        <v>13909</v>
      </c>
      <c r="Z197" s="3" t="s">
        <v>13910</v>
      </c>
      <c r="AA197" s="3"/>
      <c r="AB197" s="3" t="s">
        <v>85</v>
      </c>
      <c r="AC197" s="3" t="s">
        <v>94</v>
      </c>
      <c r="AD197" s="3" t="s">
        <v>103</v>
      </c>
      <c r="AE197" s="3" t="s">
        <v>189</v>
      </c>
      <c r="AF197" s="3"/>
      <c r="AG197" s="3" t="s">
        <v>97</v>
      </c>
      <c r="AH197" s="3">
        <v>150</v>
      </c>
      <c r="AI197" s="3">
        <v>40</v>
      </c>
      <c r="AJ197" s="3" t="s">
        <v>105</v>
      </c>
      <c r="AK197" s="3" t="s">
        <v>109</v>
      </c>
      <c r="AL197" s="3" t="s">
        <v>325</v>
      </c>
      <c r="AM197" s="3">
        <v>35</v>
      </c>
      <c r="AN197" s="3" t="s">
        <v>101</v>
      </c>
      <c r="AO197" s="3" t="s">
        <v>318</v>
      </c>
      <c r="AP197" s="3" t="s">
        <v>13911</v>
      </c>
      <c r="AQ197" s="3" t="s">
        <v>13912</v>
      </c>
      <c r="AR197" s="3">
        <v>2620</v>
      </c>
      <c r="AS197" s="3">
        <v>400</v>
      </c>
      <c r="AT197" s="3">
        <v>0</v>
      </c>
      <c r="AU197" s="3">
        <v>0</v>
      </c>
      <c r="AV197" s="3">
        <v>0</v>
      </c>
      <c r="AW197" s="3">
        <v>0</v>
      </c>
      <c r="AX197" s="3">
        <v>0</v>
      </c>
      <c r="AY197" s="3">
        <v>0</v>
      </c>
      <c r="AZ197" s="3">
        <v>0</v>
      </c>
      <c r="BA197" s="3" t="s">
        <v>13913</v>
      </c>
      <c r="BB197" s="3">
        <v>600</v>
      </c>
    </row>
    <row r="198" spans="1:54" ht="32.5" hidden="1" customHeight="1" x14ac:dyDescent="0.2">
      <c r="A198" s="3" t="s">
        <v>13914</v>
      </c>
      <c r="B198" s="3" t="s">
        <v>471</v>
      </c>
      <c r="C198" s="3" t="s">
        <v>85</v>
      </c>
      <c r="D198" s="3" t="s">
        <v>86</v>
      </c>
      <c r="E198" s="3" t="s">
        <v>13900</v>
      </c>
      <c r="F198" s="3"/>
      <c r="G198" s="3" t="s">
        <v>87</v>
      </c>
      <c r="H198" s="3">
        <v>2024</v>
      </c>
      <c r="I198" s="3">
        <v>2024</v>
      </c>
      <c r="J198" s="3" t="s">
        <v>88</v>
      </c>
      <c r="K198" s="3" t="s">
        <v>4237</v>
      </c>
      <c r="L198" s="3" t="s">
        <v>4238</v>
      </c>
      <c r="M198" s="3" t="s">
        <v>4239</v>
      </c>
      <c r="N198" s="3" t="s">
        <v>4240</v>
      </c>
      <c r="O198" s="3" t="s">
        <v>4241</v>
      </c>
      <c r="P198" s="3" t="s">
        <v>89</v>
      </c>
      <c r="Q198" s="3" t="s">
        <v>90</v>
      </c>
      <c r="R198" s="3" t="s">
        <v>4242</v>
      </c>
      <c r="S198" s="3" t="s">
        <v>4243</v>
      </c>
      <c r="T198" s="3" t="s">
        <v>135</v>
      </c>
      <c r="U198" s="3" t="s">
        <v>531</v>
      </c>
      <c r="V198" s="3" t="s">
        <v>482</v>
      </c>
      <c r="W198" s="3">
        <v>3</v>
      </c>
      <c r="X198" s="3" t="s">
        <v>13915</v>
      </c>
      <c r="Y198" s="3" t="s">
        <v>13916</v>
      </c>
      <c r="Z198" s="3" t="s">
        <v>13917</v>
      </c>
      <c r="AA198" s="3"/>
      <c r="AB198" s="3" t="s">
        <v>85</v>
      </c>
      <c r="AC198" s="3" t="s">
        <v>94</v>
      </c>
      <c r="AD198" s="3" t="s">
        <v>103</v>
      </c>
      <c r="AE198" s="3" t="s">
        <v>189</v>
      </c>
      <c r="AF198" s="3"/>
      <c r="AG198" s="3" t="s">
        <v>97</v>
      </c>
      <c r="AH198" s="3">
        <v>150</v>
      </c>
      <c r="AI198" s="3">
        <v>40</v>
      </c>
      <c r="AJ198" s="3" t="s">
        <v>105</v>
      </c>
      <c r="AK198" s="3" t="s">
        <v>190</v>
      </c>
      <c r="AL198" s="3" t="s">
        <v>100</v>
      </c>
      <c r="AM198" s="3">
        <v>8</v>
      </c>
      <c r="AN198" s="3" t="s">
        <v>303</v>
      </c>
      <c r="AO198" s="3" t="s">
        <v>318</v>
      </c>
      <c r="AP198" s="3" t="s">
        <v>13918</v>
      </c>
      <c r="AQ198" s="3"/>
      <c r="AR198" s="3">
        <v>1030</v>
      </c>
      <c r="AS198" s="3">
        <v>250</v>
      </c>
      <c r="AT198" s="3">
        <v>0</v>
      </c>
      <c r="AU198" s="3">
        <v>0</v>
      </c>
      <c r="AV198" s="3">
        <v>0</v>
      </c>
      <c r="AW198" s="3">
        <v>0</v>
      </c>
      <c r="AX198" s="3">
        <v>0</v>
      </c>
      <c r="AY198" s="3">
        <v>0</v>
      </c>
      <c r="AZ198" s="3">
        <v>0</v>
      </c>
      <c r="BA198" s="3" t="s">
        <v>13919</v>
      </c>
      <c r="BB198" s="3">
        <v>350</v>
      </c>
    </row>
    <row r="199" spans="1:54" ht="32.5" hidden="1" customHeight="1" x14ac:dyDescent="0.2">
      <c r="A199" s="3" t="s">
        <v>13920</v>
      </c>
      <c r="B199" s="3" t="s">
        <v>471</v>
      </c>
      <c r="C199" s="3" t="s">
        <v>85</v>
      </c>
      <c r="D199" s="3" t="s">
        <v>86</v>
      </c>
      <c r="E199" s="3" t="s">
        <v>13921</v>
      </c>
      <c r="F199" s="3"/>
      <c r="G199" s="3" t="s">
        <v>87</v>
      </c>
      <c r="H199" s="3">
        <v>2024</v>
      </c>
      <c r="I199" s="3">
        <v>2024</v>
      </c>
      <c r="J199" s="3" t="s">
        <v>88</v>
      </c>
      <c r="K199" s="3" t="s">
        <v>4330</v>
      </c>
      <c r="L199" s="3" t="s">
        <v>4331</v>
      </c>
      <c r="M199" s="3"/>
      <c r="N199" s="3" t="s">
        <v>4332</v>
      </c>
      <c r="O199" s="3" t="s">
        <v>4333</v>
      </c>
      <c r="P199" s="3" t="s">
        <v>89</v>
      </c>
      <c r="Q199" s="3" t="s">
        <v>257</v>
      </c>
      <c r="R199" s="3" t="s">
        <v>4334</v>
      </c>
      <c r="S199" s="3" t="s">
        <v>4335</v>
      </c>
      <c r="T199" s="3" t="s">
        <v>91</v>
      </c>
      <c r="U199" s="3" t="s">
        <v>481</v>
      </c>
      <c r="V199" s="3" t="s">
        <v>482</v>
      </c>
      <c r="W199" s="3">
        <v>1</v>
      </c>
      <c r="X199" s="3" t="s">
        <v>588</v>
      </c>
      <c r="Y199" s="3" t="s">
        <v>13922</v>
      </c>
      <c r="Z199" s="3" t="s">
        <v>13923</v>
      </c>
      <c r="AA199" s="3"/>
      <c r="AB199" s="3" t="s">
        <v>85</v>
      </c>
      <c r="AC199" s="3" t="s">
        <v>94</v>
      </c>
      <c r="AD199" s="3" t="s">
        <v>103</v>
      </c>
      <c r="AE199" s="3" t="s">
        <v>124</v>
      </c>
      <c r="AF199" s="3"/>
      <c r="AG199" s="3" t="s">
        <v>97</v>
      </c>
      <c r="AH199" s="3">
        <v>207401</v>
      </c>
      <c r="AI199" s="3">
        <v>39406</v>
      </c>
      <c r="AJ199" s="3" t="s">
        <v>98</v>
      </c>
      <c r="AK199" s="3" t="s">
        <v>109</v>
      </c>
      <c r="AL199" s="3" t="s">
        <v>100</v>
      </c>
      <c r="AM199" s="3">
        <v>500</v>
      </c>
      <c r="AN199" s="3" t="s">
        <v>101</v>
      </c>
      <c r="AO199" s="3" t="s">
        <v>102</v>
      </c>
      <c r="AP199" s="3" t="s">
        <v>13924</v>
      </c>
      <c r="AQ199" s="3" t="s">
        <v>13925</v>
      </c>
      <c r="AR199" s="3">
        <v>5500</v>
      </c>
      <c r="AS199" s="3">
        <v>2000</v>
      </c>
      <c r="AT199" s="3">
        <v>0</v>
      </c>
      <c r="AU199" s="3">
        <v>0</v>
      </c>
      <c r="AV199" s="3">
        <v>0</v>
      </c>
      <c r="AW199" s="3">
        <v>0</v>
      </c>
      <c r="AX199" s="3">
        <v>0</v>
      </c>
      <c r="AY199" s="3">
        <v>0</v>
      </c>
      <c r="AZ199" s="3">
        <v>0</v>
      </c>
      <c r="BA199" s="3" t="s">
        <v>13926</v>
      </c>
      <c r="BB199" s="3">
        <v>5500</v>
      </c>
    </row>
    <row r="200" spans="1:54" ht="32.5" hidden="1" customHeight="1" x14ac:dyDescent="0.2">
      <c r="A200" s="3" t="s">
        <v>13927</v>
      </c>
      <c r="B200" s="3" t="s">
        <v>471</v>
      </c>
      <c r="C200" s="3" t="s">
        <v>85</v>
      </c>
      <c r="D200" s="3" t="s">
        <v>86</v>
      </c>
      <c r="E200" s="3" t="s">
        <v>13921</v>
      </c>
      <c r="F200" s="3"/>
      <c r="G200" s="3" t="s">
        <v>87</v>
      </c>
      <c r="H200" s="3">
        <v>2024</v>
      </c>
      <c r="I200" s="3">
        <v>2024</v>
      </c>
      <c r="J200" s="3" t="s">
        <v>88</v>
      </c>
      <c r="K200" s="3" t="s">
        <v>4330</v>
      </c>
      <c r="L200" s="3" t="s">
        <v>4331</v>
      </c>
      <c r="M200" s="3"/>
      <c r="N200" s="3" t="s">
        <v>4332</v>
      </c>
      <c r="O200" s="3" t="s">
        <v>4333</v>
      </c>
      <c r="P200" s="3" t="s">
        <v>89</v>
      </c>
      <c r="Q200" s="3" t="s">
        <v>257</v>
      </c>
      <c r="R200" s="3" t="s">
        <v>4334</v>
      </c>
      <c r="S200" s="3" t="s">
        <v>4335</v>
      </c>
      <c r="T200" s="3" t="s">
        <v>91</v>
      </c>
      <c r="U200" s="3" t="s">
        <v>481</v>
      </c>
      <c r="V200" s="3" t="s">
        <v>482</v>
      </c>
      <c r="W200" s="3">
        <v>2</v>
      </c>
      <c r="X200" s="3" t="s">
        <v>13928</v>
      </c>
      <c r="Y200" s="3" t="s">
        <v>13929</v>
      </c>
      <c r="Z200" s="3" t="s">
        <v>13929</v>
      </c>
      <c r="AA200" s="3"/>
      <c r="AB200" s="3" t="s">
        <v>85</v>
      </c>
      <c r="AC200" s="3" t="s">
        <v>94</v>
      </c>
      <c r="AD200" s="3" t="s">
        <v>103</v>
      </c>
      <c r="AE200" s="3" t="s">
        <v>122</v>
      </c>
      <c r="AF200" s="3"/>
      <c r="AG200" s="3" t="s">
        <v>97</v>
      </c>
      <c r="AH200" s="3">
        <v>207401</v>
      </c>
      <c r="AI200" s="3">
        <v>39406</v>
      </c>
      <c r="AJ200" s="3" t="s">
        <v>396</v>
      </c>
      <c r="AK200" s="3" t="s">
        <v>109</v>
      </c>
      <c r="AL200" s="3" t="s">
        <v>100</v>
      </c>
      <c r="AM200" s="3">
        <v>50</v>
      </c>
      <c r="AN200" s="3" t="s">
        <v>101</v>
      </c>
      <c r="AO200" s="3" t="s">
        <v>110</v>
      </c>
      <c r="AP200" s="3" t="s">
        <v>13930</v>
      </c>
      <c r="AQ200" s="3" t="s">
        <v>13931</v>
      </c>
      <c r="AR200" s="3">
        <v>6700</v>
      </c>
      <c r="AS200" s="3">
        <v>2500</v>
      </c>
      <c r="AT200" s="3">
        <v>0</v>
      </c>
      <c r="AU200" s="3">
        <v>0</v>
      </c>
      <c r="AV200" s="3">
        <v>0</v>
      </c>
      <c r="AW200" s="3">
        <v>0</v>
      </c>
      <c r="AX200" s="3">
        <v>0</v>
      </c>
      <c r="AY200" s="3">
        <v>0</v>
      </c>
      <c r="AZ200" s="3">
        <v>0</v>
      </c>
      <c r="BA200" s="3" t="s">
        <v>13932</v>
      </c>
      <c r="BB200" s="3">
        <v>4000</v>
      </c>
    </row>
    <row r="201" spans="1:54" ht="32.5" hidden="1" customHeight="1" x14ac:dyDescent="0.2">
      <c r="A201" s="3" t="s">
        <v>13933</v>
      </c>
      <c r="B201" s="3" t="s">
        <v>471</v>
      </c>
      <c r="C201" s="3" t="s">
        <v>85</v>
      </c>
      <c r="D201" s="3" t="s">
        <v>86</v>
      </c>
      <c r="E201" s="3" t="s">
        <v>13921</v>
      </c>
      <c r="F201" s="3"/>
      <c r="G201" s="3" t="s">
        <v>87</v>
      </c>
      <c r="H201" s="3">
        <v>2024</v>
      </c>
      <c r="I201" s="3">
        <v>2024</v>
      </c>
      <c r="J201" s="3" t="s">
        <v>88</v>
      </c>
      <c r="K201" s="3" t="s">
        <v>4330</v>
      </c>
      <c r="L201" s="3" t="s">
        <v>4331</v>
      </c>
      <c r="M201" s="3"/>
      <c r="N201" s="3" t="s">
        <v>4332</v>
      </c>
      <c r="O201" s="3" t="s">
        <v>4333</v>
      </c>
      <c r="P201" s="3" t="s">
        <v>89</v>
      </c>
      <c r="Q201" s="3" t="s">
        <v>257</v>
      </c>
      <c r="R201" s="3" t="s">
        <v>4334</v>
      </c>
      <c r="S201" s="3" t="s">
        <v>4335</v>
      </c>
      <c r="T201" s="3" t="s">
        <v>91</v>
      </c>
      <c r="U201" s="3" t="s">
        <v>481</v>
      </c>
      <c r="V201" s="3" t="s">
        <v>482</v>
      </c>
      <c r="W201" s="3">
        <v>3</v>
      </c>
      <c r="X201" s="3" t="s">
        <v>13934</v>
      </c>
      <c r="Y201" s="3" t="s">
        <v>13935</v>
      </c>
      <c r="Z201" s="3" t="s">
        <v>13936</v>
      </c>
      <c r="AA201" s="3"/>
      <c r="AB201" s="3" t="s">
        <v>85</v>
      </c>
      <c r="AC201" s="3" t="s">
        <v>94</v>
      </c>
      <c r="AD201" s="3" t="s">
        <v>103</v>
      </c>
      <c r="AE201" s="3" t="s">
        <v>189</v>
      </c>
      <c r="AF201" s="3"/>
      <c r="AG201" s="3" t="s">
        <v>97</v>
      </c>
      <c r="AH201" s="3">
        <v>207401</v>
      </c>
      <c r="AI201" s="3">
        <v>39406</v>
      </c>
      <c r="AJ201" s="3" t="s">
        <v>105</v>
      </c>
      <c r="AK201" s="3" t="s">
        <v>109</v>
      </c>
      <c r="AL201" s="3" t="s">
        <v>100</v>
      </c>
      <c r="AM201" s="3">
        <v>1000</v>
      </c>
      <c r="AN201" s="3" t="s">
        <v>101</v>
      </c>
      <c r="AO201" s="3" t="s">
        <v>102</v>
      </c>
      <c r="AP201" s="3" t="s">
        <v>13930</v>
      </c>
      <c r="AQ201" s="3" t="s">
        <v>13937</v>
      </c>
      <c r="AR201" s="3">
        <v>22700</v>
      </c>
      <c r="AS201" s="3">
        <v>5000</v>
      </c>
      <c r="AT201" s="3">
        <v>0</v>
      </c>
      <c r="AU201" s="3">
        <v>0</v>
      </c>
      <c r="AV201" s="3">
        <v>0</v>
      </c>
      <c r="AW201" s="3">
        <v>0</v>
      </c>
      <c r="AX201" s="3">
        <v>0</v>
      </c>
      <c r="AY201" s="3">
        <v>0</v>
      </c>
      <c r="AZ201" s="3">
        <v>0</v>
      </c>
      <c r="BA201" s="3" t="s">
        <v>13938</v>
      </c>
      <c r="BB201" s="3">
        <v>17000</v>
      </c>
    </row>
    <row r="202" spans="1:54" ht="32.5" hidden="1" customHeight="1" x14ac:dyDescent="0.2">
      <c r="A202" s="3" t="s">
        <v>13939</v>
      </c>
      <c r="B202" s="3" t="s">
        <v>471</v>
      </c>
      <c r="C202" s="3" t="s">
        <v>85</v>
      </c>
      <c r="D202" s="3" t="s">
        <v>86</v>
      </c>
      <c r="E202" s="3" t="s">
        <v>13921</v>
      </c>
      <c r="F202" s="3"/>
      <c r="G202" s="3" t="s">
        <v>87</v>
      </c>
      <c r="H202" s="3">
        <v>2024</v>
      </c>
      <c r="I202" s="3">
        <v>2024</v>
      </c>
      <c r="J202" s="3" t="s">
        <v>88</v>
      </c>
      <c r="K202" s="3" t="s">
        <v>4330</v>
      </c>
      <c r="L202" s="3" t="s">
        <v>4331</v>
      </c>
      <c r="M202" s="3"/>
      <c r="N202" s="3" t="s">
        <v>4332</v>
      </c>
      <c r="O202" s="3" t="s">
        <v>4333</v>
      </c>
      <c r="P202" s="3" t="s">
        <v>89</v>
      </c>
      <c r="Q202" s="3" t="s">
        <v>257</v>
      </c>
      <c r="R202" s="3" t="s">
        <v>4334</v>
      </c>
      <c r="S202" s="3" t="s">
        <v>4335</v>
      </c>
      <c r="T202" s="3" t="s">
        <v>91</v>
      </c>
      <c r="U202" s="3" t="s">
        <v>481</v>
      </c>
      <c r="V202" s="3" t="s">
        <v>482</v>
      </c>
      <c r="W202" s="3">
        <v>4</v>
      </c>
      <c r="X202" s="3" t="s">
        <v>13940</v>
      </c>
      <c r="Y202" s="3" t="s">
        <v>13941</v>
      </c>
      <c r="Z202" s="3" t="s">
        <v>13942</v>
      </c>
      <c r="AA202" s="3"/>
      <c r="AB202" s="3" t="s">
        <v>85</v>
      </c>
      <c r="AC202" s="3" t="s">
        <v>94</v>
      </c>
      <c r="AD202" s="3" t="s">
        <v>95</v>
      </c>
      <c r="AE202" s="3" t="s">
        <v>96</v>
      </c>
      <c r="AF202" s="3"/>
      <c r="AG202" s="3" t="s">
        <v>97</v>
      </c>
      <c r="AH202" s="3">
        <v>207401</v>
      </c>
      <c r="AI202" s="3">
        <v>39406</v>
      </c>
      <c r="AJ202" s="3" t="s">
        <v>105</v>
      </c>
      <c r="AK202" s="3" t="s">
        <v>109</v>
      </c>
      <c r="AL202" s="3" t="s">
        <v>100</v>
      </c>
      <c r="AM202" s="3">
        <v>50</v>
      </c>
      <c r="AN202" s="3" t="s">
        <v>140</v>
      </c>
      <c r="AO202" s="3" t="s">
        <v>110</v>
      </c>
      <c r="AP202" s="3" t="s">
        <v>13943</v>
      </c>
      <c r="AQ202" s="3" t="s">
        <v>13944</v>
      </c>
      <c r="AR202" s="3">
        <v>10400</v>
      </c>
      <c r="AS202" s="3">
        <v>2000</v>
      </c>
      <c r="AT202" s="3">
        <v>0</v>
      </c>
      <c r="AU202" s="3">
        <v>0</v>
      </c>
      <c r="AV202" s="3">
        <v>0</v>
      </c>
      <c r="AW202" s="3">
        <v>0</v>
      </c>
      <c r="AX202" s="3">
        <v>0</v>
      </c>
      <c r="AY202" s="3">
        <v>0</v>
      </c>
      <c r="AZ202" s="3">
        <v>0</v>
      </c>
      <c r="BA202" s="3" t="s">
        <v>13932</v>
      </c>
      <c r="BB202" s="3">
        <v>4500</v>
      </c>
    </row>
    <row r="203" spans="1:54" ht="32.5" hidden="1" customHeight="1" x14ac:dyDescent="0.2">
      <c r="A203" s="3" t="s">
        <v>13945</v>
      </c>
      <c r="B203" s="3" t="s">
        <v>471</v>
      </c>
      <c r="C203" s="3" t="s">
        <v>85</v>
      </c>
      <c r="D203" s="3" t="s">
        <v>86</v>
      </c>
      <c r="E203" s="3" t="s">
        <v>13946</v>
      </c>
      <c r="F203" s="3"/>
      <c r="G203" s="3" t="s">
        <v>87</v>
      </c>
      <c r="H203" s="3">
        <v>2024</v>
      </c>
      <c r="I203" s="3">
        <v>2024</v>
      </c>
      <c r="J203" s="3" t="s">
        <v>111</v>
      </c>
      <c r="K203" s="3" t="s">
        <v>4120</v>
      </c>
      <c r="L203" s="3" t="s">
        <v>4121</v>
      </c>
      <c r="M203" s="3"/>
      <c r="N203" s="3" t="s">
        <v>4122</v>
      </c>
      <c r="O203" s="3" t="s">
        <v>4123</v>
      </c>
      <c r="P203" s="3" t="s">
        <v>89</v>
      </c>
      <c r="Q203" s="3" t="s">
        <v>257</v>
      </c>
      <c r="R203" s="3" t="s">
        <v>512</v>
      </c>
      <c r="S203" s="3" t="s">
        <v>513</v>
      </c>
      <c r="T203" s="3" t="s">
        <v>91</v>
      </c>
      <c r="U203" s="3" t="s">
        <v>514</v>
      </c>
      <c r="V203" s="3" t="s">
        <v>482</v>
      </c>
      <c r="W203" s="3">
        <v>1</v>
      </c>
      <c r="X203" s="3" t="s">
        <v>13947</v>
      </c>
      <c r="Y203" s="3" t="s">
        <v>13948</v>
      </c>
      <c r="Z203" s="3" t="s">
        <v>13949</v>
      </c>
      <c r="AA203" s="3"/>
      <c r="AB203" s="3" t="s">
        <v>85</v>
      </c>
      <c r="AC203" s="3" t="s">
        <v>94</v>
      </c>
      <c r="AD203" s="3" t="s">
        <v>103</v>
      </c>
      <c r="AE203" s="3" t="s">
        <v>104</v>
      </c>
      <c r="AF203" s="3"/>
      <c r="AG203" s="3" t="s">
        <v>97</v>
      </c>
      <c r="AH203" s="3">
        <v>584</v>
      </c>
      <c r="AI203" s="3">
        <v>82</v>
      </c>
      <c r="AJ203" s="3" t="s">
        <v>123</v>
      </c>
      <c r="AK203" s="3" t="s">
        <v>106</v>
      </c>
      <c r="AL203" s="3" t="s">
        <v>100</v>
      </c>
      <c r="AM203" s="3">
        <v>250</v>
      </c>
      <c r="AN203" s="3" t="s">
        <v>138</v>
      </c>
      <c r="AO203" s="3" t="s">
        <v>318</v>
      </c>
      <c r="AP203" s="3" t="s">
        <v>13950</v>
      </c>
      <c r="AQ203" s="3" t="s">
        <v>13951</v>
      </c>
      <c r="AR203" s="3">
        <v>11450</v>
      </c>
      <c r="AS203" s="3">
        <v>5000</v>
      </c>
      <c r="AT203" s="3">
        <v>0</v>
      </c>
      <c r="AU203" s="3">
        <v>0</v>
      </c>
      <c r="AV203" s="3">
        <v>0</v>
      </c>
      <c r="AW203" s="3">
        <v>0</v>
      </c>
      <c r="AX203" s="3">
        <v>0</v>
      </c>
      <c r="AY203" s="3">
        <v>0</v>
      </c>
      <c r="AZ203" s="3">
        <v>0</v>
      </c>
      <c r="BA203" s="3" t="s">
        <v>13952</v>
      </c>
      <c r="BB203" s="3">
        <v>5900</v>
      </c>
    </row>
    <row r="204" spans="1:54" ht="32.5" hidden="1" customHeight="1" x14ac:dyDescent="0.2">
      <c r="A204" s="3" t="s">
        <v>13953</v>
      </c>
      <c r="B204" s="3" t="s">
        <v>471</v>
      </c>
      <c r="C204" s="3" t="s">
        <v>85</v>
      </c>
      <c r="D204" s="3" t="s">
        <v>86</v>
      </c>
      <c r="E204" s="3" t="s">
        <v>13946</v>
      </c>
      <c r="F204" s="3"/>
      <c r="G204" s="3" t="s">
        <v>87</v>
      </c>
      <c r="H204" s="3">
        <v>2024</v>
      </c>
      <c r="I204" s="3">
        <v>2024</v>
      </c>
      <c r="J204" s="3" t="s">
        <v>111</v>
      </c>
      <c r="K204" s="3" t="s">
        <v>4120</v>
      </c>
      <c r="L204" s="3" t="s">
        <v>4121</v>
      </c>
      <c r="M204" s="3"/>
      <c r="N204" s="3" t="s">
        <v>4122</v>
      </c>
      <c r="O204" s="3" t="s">
        <v>4123</v>
      </c>
      <c r="P204" s="3" t="s">
        <v>89</v>
      </c>
      <c r="Q204" s="3" t="s">
        <v>257</v>
      </c>
      <c r="R204" s="3" t="s">
        <v>512</v>
      </c>
      <c r="S204" s="3" t="s">
        <v>513</v>
      </c>
      <c r="T204" s="3" t="s">
        <v>91</v>
      </c>
      <c r="U204" s="3" t="s">
        <v>514</v>
      </c>
      <c r="V204" s="3" t="s">
        <v>482</v>
      </c>
      <c r="W204" s="3">
        <v>2</v>
      </c>
      <c r="X204" s="3" t="s">
        <v>13954</v>
      </c>
      <c r="Y204" s="3" t="s">
        <v>13955</v>
      </c>
      <c r="Z204" s="3" t="s">
        <v>13956</v>
      </c>
      <c r="AA204" s="3"/>
      <c r="AB204" s="3" t="s">
        <v>85</v>
      </c>
      <c r="AC204" s="3" t="s">
        <v>94</v>
      </c>
      <c r="AD204" s="3" t="s">
        <v>103</v>
      </c>
      <c r="AE204" s="3" t="s">
        <v>122</v>
      </c>
      <c r="AF204" s="3"/>
      <c r="AG204" s="3" t="s">
        <v>97</v>
      </c>
      <c r="AH204" s="3">
        <v>584</v>
      </c>
      <c r="AI204" s="3">
        <v>82</v>
      </c>
      <c r="AJ204" s="3" t="s">
        <v>123</v>
      </c>
      <c r="AK204" s="3" t="s">
        <v>109</v>
      </c>
      <c r="AL204" s="3" t="s">
        <v>100</v>
      </c>
      <c r="AM204" s="3">
        <v>250</v>
      </c>
      <c r="AN204" s="3" t="s">
        <v>101</v>
      </c>
      <c r="AO204" s="3" t="s">
        <v>318</v>
      </c>
      <c r="AP204" s="3" t="s">
        <v>13950</v>
      </c>
      <c r="AQ204" s="3" t="s">
        <v>13957</v>
      </c>
      <c r="AR204" s="3">
        <v>6100</v>
      </c>
      <c r="AS204" s="3">
        <v>2000</v>
      </c>
      <c r="AT204" s="3">
        <v>0</v>
      </c>
      <c r="AU204" s="3">
        <v>0</v>
      </c>
      <c r="AV204" s="3">
        <v>0</v>
      </c>
      <c r="AW204" s="3">
        <v>0</v>
      </c>
      <c r="AX204" s="3">
        <v>0</v>
      </c>
      <c r="AY204" s="3">
        <v>0</v>
      </c>
      <c r="AZ204" s="3">
        <v>0</v>
      </c>
      <c r="BA204" s="3" t="s">
        <v>486</v>
      </c>
      <c r="BB204" s="3">
        <v>2000</v>
      </c>
    </row>
    <row r="205" spans="1:54" ht="32.5" hidden="1" customHeight="1" x14ac:dyDescent="0.2">
      <c r="A205" s="3" t="s">
        <v>13958</v>
      </c>
      <c r="B205" s="3" t="s">
        <v>471</v>
      </c>
      <c r="C205" s="3" t="s">
        <v>85</v>
      </c>
      <c r="D205" s="3" t="s">
        <v>86</v>
      </c>
      <c r="E205" s="3" t="s">
        <v>13946</v>
      </c>
      <c r="F205" s="3"/>
      <c r="G205" s="3" t="s">
        <v>87</v>
      </c>
      <c r="H205" s="3">
        <v>2024</v>
      </c>
      <c r="I205" s="3">
        <v>2024</v>
      </c>
      <c r="J205" s="3" t="s">
        <v>111</v>
      </c>
      <c r="K205" s="3" t="s">
        <v>4120</v>
      </c>
      <c r="L205" s="3" t="s">
        <v>4121</v>
      </c>
      <c r="M205" s="3"/>
      <c r="N205" s="3" t="s">
        <v>4122</v>
      </c>
      <c r="O205" s="3" t="s">
        <v>4123</v>
      </c>
      <c r="P205" s="3" t="s">
        <v>89</v>
      </c>
      <c r="Q205" s="3" t="s">
        <v>257</v>
      </c>
      <c r="R205" s="3" t="s">
        <v>512</v>
      </c>
      <c r="S205" s="3" t="s">
        <v>513</v>
      </c>
      <c r="T205" s="3" t="s">
        <v>91</v>
      </c>
      <c r="U205" s="3" t="s">
        <v>514</v>
      </c>
      <c r="V205" s="3" t="s">
        <v>482</v>
      </c>
      <c r="W205" s="3">
        <v>3</v>
      </c>
      <c r="X205" s="3" t="s">
        <v>13959</v>
      </c>
      <c r="Y205" s="3" t="s">
        <v>13960</v>
      </c>
      <c r="Z205" s="3" t="s">
        <v>13961</v>
      </c>
      <c r="AA205" s="3"/>
      <c r="AB205" s="3" t="s">
        <v>85</v>
      </c>
      <c r="AC205" s="3" t="s">
        <v>94</v>
      </c>
      <c r="AD205" s="3" t="s">
        <v>103</v>
      </c>
      <c r="AE205" s="3" t="s">
        <v>124</v>
      </c>
      <c r="AF205" s="3"/>
      <c r="AG205" s="3" t="s">
        <v>97</v>
      </c>
      <c r="AH205" s="3">
        <v>584</v>
      </c>
      <c r="AI205" s="3">
        <v>82</v>
      </c>
      <c r="AJ205" s="3" t="s">
        <v>105</v>
      </c>
      <c r="AK205" s="3" t="s">
        <v>109</v>
      </c>
      <c r="AL205" s="3" t="s">
        <v>100</v>
      </c>
      <c r="AM205" s="3">
        <v>100</v>
      </c>
      <c r="AN205" s="3" t="s">
        <v>101</v>
      </c>
      <c r="AO205" s="3" t="s">
        <v>318</v>
      </c>
      <c r="AP205" s="3" t="s">
        <v>13962</v>
      </c>
      <c r="AQ205" s="3" t="s">
        <v>13963</v>
      </c>
      <c r="AR205" s="3">
        <v>600</v>
      </c>
      <c r="AS205" s="3">
        <v>200</v>
      </c>
      <c r="AT205" s="3">
        <v>0</v>
      </c>
      <c r="AU205" s="3">
        <v>0</v>
      </c>
      <c r="AV205" s="3">
        <v>0</v>
      </c>
      <c r="AW205" s="3">
        <v>0</v>
      </c>
      <c r="AX205" s="3">
        <v>0</v>
      </c>
      <c r="AY205" s="3">
        <v>0</v>
      </c>
      <c r="AZ205" s="3">
        <v>0</v>
      </c>
      <c r="BA205" s="3" t="s">
        <v>486</v>
      </c>
      <c r="BB205" s="3">
        <v>200</v>
      </c>
    </row>
    <row r="206" spans="1:54" ht="32.5" hidden="1" customHeight="1" x14ac:dyDescent="0.2">
      <c r="A206" s="3" t="s">
        <v>13964</v>
      </c>
      <c r="B206" s="3" t="s">
        <v>471</v>
      </c>
      <c r="C206" s="3" t="s">
        <v>85</v>
      </c>
      <c r="D206" s="3" t="s">
        <v>86</v>
      </c>
      <c r="E206" s="3" t="s">
        <v>13965</v>
      </c>
      <c r="F206" s="3"/>
      <c r="G206" s="3" t="s">
        <v>87</v>
      </c>
      <c r="H206" s="3">
        <v>2024</v>
      </c>
      <c r="I206" s="3">
        <v>2024</v>
      </c>
      <c r="J206" s="3" t="s">
        <v>88</v>
      </c>
      <c r="K206" s="3" t="s">
        <v>9899</v>
      </c>
      <c r="L206" s="3" t="s">
        <v>9900</v>
      </c>
      <c r="M206" s="3" t="s">
        <v>13966</v>
      </c>
      <c r="N206" s="3" t="s">
        <v>9902</v>
      </c>
      <c r="O206" s="3" t="s">
        <v>9903</v>
      </c>
      <c r="P206" s="3" t="s">
        <v>89</v>
      </c>
      <c r="Q206" s="3" t="s">
        <v>90</v>
      </c>
      <c r="R206" s="3" t="s">
        <v>9904</v>
      </c>
      <c r="S206" s="3" t="s">
        <v>9905</v>
      </c>
      <c r="T206" s="3" t="s">
        <v>135</v>
      </c>
      <c r="U206" s="3" t="s">
        <v>574</v>
      </c>
      <c r="V206" s="3" t="s">
        <v>482</v>
      </c>
      <c r="W206" s="3">
        <v>1</v>
      </c>
      <c r="X206" s="3" t="s">
        <v>13967</v>
      </c>
      <c r="Y206" s="3" t="s">
        <v>13968</v>
      </c>
      <c r="Z206" s="3" t="s">
        <v>13969</v>
      </c>
      <c r="AA206" s="3"/>
      <c r="AB206" s="3" t="s">
        <v>85</v>
      </c>
      <c r="AC206" s="3" t="s">
        <v>94</v>
      </c>
      <c r="AD206" s="3" t="s">
        <v>95</v>
      </c>
      <c r="AE206" s="3" t="s">
        <v>96</v>
      </c>
      <c r="AF206" s="3"/>
      <c r="AG206" s="3" t="s">
        <v>97</v>
      </c>
      <c r="AH206" s="3">
        <v>52</v>
      </c>
      <c r="AI206" s="3">
        <v>11</v>
      </c>
      <c r="AJ206" s="3" t="s">
        <v>123</v>
      </c>
      <c r="AK206" s="3" t="s">
        <v>99</v>
      </c>
      <c r="AL206" s="3" t="s">
        <v>100</v>
      </c>
      <c r="AM206" s="3">
        <v>18</v>
      </c>
      <c r="AN206" s="3" t="s">
        <v>140</v>
      </c>
      <c r="AO206" s="3" t="s">
        <v>318</v>
      </c>
      <c r="AP206" s="3" t="s">
        <v>13970</v>
      </c>
      <c r="AQ206" s="3" t="s">
        <v>13971</v>
      </c>
      <c r="AR206" s="3">
        <v>4000</v>
      </c>
      <c r="AS206" s="3">
        <v>2000</v>
      </c>
      <c r="AT206" s="3">
        <v>0</v>
      </c>
      <c r="AU206" s="3">
        <v>0</v>
      </c>
      <c r="AV206" s="3">
        <v>0</v>
      </c>
      <c r="AW206" s="3">
        <v>0</v>
      </c>
      <c r="AX206" s="3">
        <v>0</v>
      </c>
      <c r="AY206" s="3">
        <v>0</v>
      </c>
      <c r="AZ206" s="3">
        <v>0</v>
      </c>
      <c r="BA206" s="3" t="s">
        <v>13972</v>
      </c>
      <c r="BB206" s="3">
        <v>2800</v>
      </c>
    </row>
    <row r="207" spans="1:54" ht="32.5" hidden="1" customHeight="1" x14ac:dyDescent="0.2">
      <c r="A207" s="3" t="s">
        <v>13973</v>
      </c>
      <c r="B207" s="3" t="s">
        <v>471</v>
      </c>
      <c r="C207" s="3" t="s">
        <v>85</v>
      </c>
      <c r="D207" s="3" t="s">
        <v>86</v>
      </c>
      <c r="E207" s="3" t="s">
        <v>13965</v>
      </c>
      <c r="F207" s="3"/>
      <c r="G207" s="3" t="s">
        <v>87</v>
      </c>
      <c r="H207" s="3">
        <v>2024</v>
      </c>
      <c r="I207" s="3">
        <v>2024</v>
      </c>
      <c r="J207" s="3" t="s">
        <v>88</v>
      </c>
      <c r="K207" s="3" t="s">
        <v>9899</v>
      </c>
      <c r="L207" s="3" t="s">
        <v>9900</v>
      </c>
      <c r="M207" s="3" t="s">
        <v>13966</v>
      </c>
      <c r="N207" s="3" t="s">
        <v>9902</v>
      </c>
      <c r="O207" s="3" t="s">
        <v>9903</v>
      </c>
      <c r="P207" s="3" t="s">
        <v>89</v>
      </c>
      <c r="Q207" s="3" t="s">
        <v>90</v>
      </c>
      <c r="R207" s="3" t="s">
        <v>9904</v>
      </c>
      <c r="S207" s="3" t="s">
        <v>9905</v>
      </c>
      <c r="T207" s="3" t="s">
        <v>135</v>
      </c>
      <c r="U207" s="3" t="s">
        <v>574</v>
      </c>
      <c r="V207" s="3" t="s">
        <v>482</v>
      </c>
      <c r="W207" s="3">
        <v>2</v>
      </c>
      <c r="X207" s="3" t="s">
        <v>12460</v>
      </c>
      <c r="Y207" s="3" t="s">
        <v>13974</v>
      </c>
      <c r="Z207" s="3" t="s">
        <v>13975</v>
      </c>
      <c r="AA207" s="3"/>
      <c r="AB207" s="3" t="s">
        <v>85</v>
      </c>
      <c r="AC207" s="3" t="s">
        <v>94</v>
      </c>
      <c r="AD207" s="3" t="s">
        <v>103</v>
      </c>
      <c r="AE207" s="3" t="s">
        <v>104</v>
      </c>
      <c r="AF207" s="3"/>
      <c r="AG207" s="3" t="s">
        <v>97</v>
      </c>
      <c r="AH207" s="3">
        <v>52</v>
      </c>
      <c r="AI207" s="3">
        <v>11</v>
      </c>
      <c r="AJ207" s="3" t="s">
        <v>123</v>
      </c>
      <c r="AK207" s="3" t="s">
        <v>106</v>
      </c>
      <c r="AL207" s="3" t="s">
        <v>100</v>
      </c>
      <c r="AM207" s="3">
        <v>20</v>
      </c>
      <c r="AN207" s="3" t="s">
        <v>138</v>
      </c>
      <c r="AO207" s="3" t="s">
        <v>318</v>
      </c>
      <c r="AP207" s="3" t="s">
        <v>13976</v>
      </c>
      <c r="AQ207" s="3" t="s">
        <v>13977</v>
      </c>
      <c r="AR207" s="3">
        <v>4550</v>
      </c>
      <c r="AS207" s="3">
        <v>1200</v>
      </c>
      <c r="AT207" s="3">
        <v>0</v>
      </c>
      <c r="AU207" s="3">
        <v>0</v>
      </c>
      <c r="AV207" s="3">
        <v>0</v>
      </c>
      <c r="AW207" s="3">
        <v>0</v>
      </c>
      <c r="AX207" s="3">
        <v>0</v>
      </c>
      <c r="AY207" s="3">
        <v>0</v>
      </c>
      <c r="AZ207" s="3">
        <v>0</v>
      </c>
      <c r="BA207" s="3" t="s">
        <v>13978</v>
      </c>
      <c r="BB207" s="3">
        <v>3000</v>
      </c>
    </row>
    <row r="208" spans="1:54" ht="32.5" hidden="1" customHeight="1" x14ac:dyDescent="0.2">
      <c r="A208" s="3" t="s">
        <v>13979</v>
      </c>
      <c r="B208" s="3" t="s">
        <v>471</v>
      </c>
      <c r="C208" s="3" t="s">
        <v>85</v>
      </c>
      <c r="D208" s="3" t="s">
        <v>86</v>
      </c>
      <c r="E208" s="3" t="s">
        <v>13980</v>
      </c>
      <c r="F208" s="3"/>
      <c r="G208" s="3" t="s">
        <v>87</v>
      </c>
      <c r="H208" s="3">
        <v>2024</v>
      </c>
      <c r="I208" s="3">
        <v>2024</v>
      </c>
      <c r="J208" s="3" t="s">
        <v>88</v>
      </c>
      <c r="K208" s="3" t="s">
        <v>13981</v>
      </c>
      <c r="L208" s="3" t="s">
        <v>13982</v>
      </c>
      <c r="M208" s="3" t="s">
        <v>13983</v>
      </c>
      <c r="N208" s="3" t="s">
        <v>13984</v>
      </c>
      <c r="O208" s="3" t="s">
        <v>13985</v>
      </c>
      <c r="P208" s="3" t="s">
        <v>89</v>
      </c>
      <c r="Q208" s="3" t="s">
        <v>90</v>
      </c>
      <c r="R208" s="3" t="s">
        <v>4231</v>
      </c>
      <c r="S208" s="3" t="s">
        <v>13986</v>
      </c>
      <c r="T208" s="3" t="s">
        <v>135</v>
      </c>
      <c r="U208" s="3" t="s">
        <v>514</v>
      </c>
      <c r="V208" s="3" t="s">
        <v>482</v>
      </c>
      <c r="W208" s="3">
        <v>1</v>
      </c>
      <c r="X208" s="3" t="s">
        <v>13987</v>
      </c>
      <c r="Y208" s="3" t="s">
        <v>13988</v>
      </c>
      <c r="Z208" s="3" t="s">
        <v>13989</v>
      </c>
      <c r="AA208" s="3"/>
      <c r="AB208" s="3" t="s">
        <v>85</v>
      </c>
      <c r="AC208" s="3" t="s">
        <v>94</v>
      </c>
      <c r="AD208" s="3" t="s">
        <v>103</v>
      </c>
      <c r="AE208" s="3" t="s">
        <v>104</v>
      </c>
      <c r="AF208" s="3"/>
      <c r="AG208" s="3" t="s">
        <v>97</v>
      </c>
      <c r="AH208" s="3">
        <v>21</v>
      </c>
      <c r="AI208" s="3">
        <v>4</v>
      </c>
      <c r="AJ208" s="3" t="s">
        <v>123</v>
      </c>
      <c r="AK208" s="3" t="s">
        <v>106</v>
      </c>
      <c r="AL208" s="3" t="s">
        <v>100</v>
      </c>
      <c r="AM208" s="3">
        <v>16</v>
      </c>
      <c r="AN208" s="3" t="s">
        <v>138</v>
      </c>
      <c r="AO208" s="3" t="s">
        <v>318</v>
      </c>
      <c r="AP208" s="3" t="s">
        <v>13990</v>
      </c>
      <c r="AQ208" s="3" t="s">
        <v>13991</v>
      </c>
      <c r="AR208" s="3">
        <v>1580</v>
      </c>
      <c r="AS208" s="3">
        <v>900</v>
      </c>
      <c r="AT208" s="3">
        <v>0</v>
      </c>
      <c r="AU208" s="3">
        <v>0</v>
      </c>
      <c r="AV208" s="3">
        <v>0</v>
      </c>
      <c r="AW208" s="3">
        <v>0</v>
      </c>
      <c r="AX208" s="3">
        <v>0</v>
      </c>
      <c r="AY208" s="3">
        <v>0</v>
      </c>
      <c r="AZ208" s="3">
        <v>0</v>
      </c>
      <c r="BA208" s="3" t="s">
        <v>486</v>
      </c>
      <c r="BB208" s="3">
        <v>900</v>
      </c>
    </row>
    <row r="209" spans="1:54" ht="32.5" hidden="1" customHeight="1" x14ac:dyDescent="0.2">
      <c r="A209" s="3" t="s">
        <v>13992</v>
      </c>
      <c r="B209" s="3" t="s">
        <v>471</v>
      </c>
      <c r="C209" s="3" t="s">
        <v>85</v>
      </c>
      <c r="D209" s="3" t="s">
        <v>86</v>
      </c>
      <c r="E209" s="3" t="s">
        <v>13980</v>
      </c>
      <c r="F209" s="3"/>
      <c r="G209" s="3" t="s">
        <v>87</v>
      </c>
      <c r="H209" s="3">
        <v>2024</v>
      </c>
      <c r="I209" s="3">
        <v>2024</v>
      </c>
      <c r="J209" s="3" t="s">
        <v>88</v>
      </c>
      <c r="K209" s="3" t="s">
        <v>13981</v>
      </c>
      <c r="L209" s="3" t="s">
        <v>13982</v>
      </c>
      <c r="M209" s="3" t="s">
        <v>13983</v>
      </c>
      <c r="N209" s="3" t="s">
        <v>13984</v>
      </c>
      <c r="O209" s="3" t="s">
        <v>13985</v>
      </c>
      <c r="P209" s="3" t="s">
        <v>89</v>
      </c>
      <c r="Q209" s="3" t="s">
        <v>90</v>
      </c>
      <c r="R209" s="3" t="s">
        <v>4231</v>
      </c>
      <c r="S209" s="3" t="s">
        <v>13986</v>
      </c>
      <c r="T209" s="3" t="s">
        <v>135</v>
      </c>
      <c r="U209" s="3" t="s">
        <v>514</v>
      </c>
      <c r="V209" s="3" t="s">
        <v>482</v>
      </c>
      <c r="W209" s="3">
        <v>2</v>
      </c>
      <c r="X209" s="3" t="s">
        <v>13993</v>
      </c>
      <c r="Y209" s="3" t="s">
        <v>13994</v>
      </c>
      <c r="Z209" s="3" t="s">
        <v>13995</v>
      </c>
      <c r="AA209" s="3"/>
      <c r="AB209" s="3" t="s">
        <v>85</v>
      </c>
      <c r="AC209" s="3" t="s">
        <v>94</v>
      </c>
      <c r="AD209" s="3" t="s">
        <v>103</v>
      </c>
      <c r="AE209" s="3" t="s">
        <v>189</v>
      </c>
      <c r="AF209" s="3"/>
      <c r="AG209" s="3" t="s">
        <v>97</v>
      </c>
      <c r="AH209" s="3">
        <v>21</v>
      </c>
      <c r="AI209" s="3">
        <v>4</v>
      </c>
      <c r="AJ209" s="3" t="s">
        <v>123</v>
      </c>
      <c r="AK209" s="3" t="s">
        <v>109</v>
      </c>
      <c r="AL209" s="3" t="s">
        <v>100</v>
      </c>
      <c r="AM209" s="3">
        <v>19</v>
      </c>
      <c r="AN209" s="3" t="s">
        <v>101</v>
      </c>
      <c r="AO209" s="3" t="s">
        <v>318</v>
      </c>
      <c r="AP209" s="3" t="s">
        <v>13996</v>
      </c>
      <c r="AQ209" s="3" t="s">
        <v>13997</v>
      </c>
      <c r="AR209" s="3">
        <v>500</v>
      </c>
      <c r="AS209" s="3">
        <v>300</v>
      </c>
      <c r="AT209" s="3">
        <v>0</v>
      </c>
      <c r="AU209" s="3">
        <v>0</v>
      </c>
      <c r="AV209" s="3">
        <v>0</v>
      </c>
      <c r="AW209" s="3">
        <v>0</v>
      </c>
      <c r="AX209" s="3">
        <v>0</v>
      </c>
      <c r="AY209" s="3">
        <v>0</v>
      </c>
      <c r="AZ209" s="3">
        <v>0</v>
      </c>
      <c r="BA209" s="3" t="s">
        <v>486</v>
      </c>
      <c r="BB209" s="3">
        <v>300</v>
      </c>
    </row>
    <row r="210" spans="1:54" ht="32.5" customHeight="1" x14ac:dyDescent="0.2">
      <c r="A210" s="94" t="s">
        <v>13998</v>
      </c>
      <c r="B210" s="94" t="s">
        <v>471</v>
      </c>
      <c r="C210" s="94" t="s">
        <v>85</v>
      </c>
      <c r="D210" s="94" t="s">
        <v>86</v>
      </c>
      <c r="E210" s="94" t="s">
        <v>13980</v>
      </c>
      <c r="F210" s="94"/>
      <c r="G210" s="94" t="s">
        <v>87</v>
      </c>
      <c r="H210" s="94">
        <v>2024</v>
      </c>
      <c r="I210" s="94">
        <v>2024</v>
      </c>
      <c r="J210" s="94" t="s">
        <v>88</v>
      </c>
      <c r="K210" s="94" t="s">
        <v>13981</v>
      </c>
      <c r="L210" s="94" t="s">
        <v>13982</v>
      </c>
      <c r="M210" s="94" t="s">
        <v>13983</v>
      </c>
      <c r="N210" s="94" t="s">
        <v>13984</v>
      </c>
      <c r="O210" s="94" t="s">
        <v>13985</v>
      </c>
      <c r="P210" s="94" t="s">
        <v>89</v>
      </c>
      <c r="Q210" s="94" t="s">
        <v>90</v>
      </c>
      <c r="R210" s="94" t="s">
        <v>4231</v>
      </c>
      <c r="S210" s="94" t="s">
        <v>13986</v>
      </c>
      <c r="T210" s="94" t="s">
        <v>135</v>
      </c>
      <c r="U210" s="94" t="s">
        <v>514</v>
      </c>
      <c r="V210" s="94" t="s">
        <v>482</v>
      </c>
      <c r="W210" s="94">
        <v>3</v>
      </c>
      <c r="X210" s="94" t="s">
        <v>13999</v>
      </c>
      <c r="Y210" s="94" t="s">
        <v>14000</v>
      </c>
      <c r="Z210" s="94" t="s">
        <v>14001</v>
      </c>
      <c r="AA210" s="94"/>
      <c r="AB210" s="94" t="s">
        <v>85</v>
      </c>
      <c r="AC210" s="94" t="s">
        <v>94</v>
      </c>
      <c r="AD210" s="94" t="s">
        <v>107</v>
      </c>
      <c r="AE210" s="94" t="s">
        <v>108</v>
      </c>
      <c r="AF210" s="94"/>
      <c r="AG210" s="94" t="s">
        <v>97</v>
      </c>
      <c r="AH210" s="94">
        <v>21</v>
      </c>
      <c r="AI210" s="94">
        <v>4</v>
      </c>
      <c r="AJ210" s="94" t="s">
        <v>98</v>
      </c>
      <c r="AK210" s="94" t="s">
        <v>109</v>
      </c>
      <c r="AL210" s="94" t="s">
        <v>100</v>
      </c>
      <c r="AM210" s="94">
        <v>30</v>
      </c>
      <c r="AN210" s="94" t="s">
        <v>101</v>
      </c>
      <c r="AO210" s="94" t="s">
        <v>318</v>
      </c>
      <c r="AP210" s="94" t="s">
        <v>14002</v>
      </c>
      <c r="AQ210" s="94" t="s">
        <v>14003</v>
      </c>
      <c r="AR210" s="94">
        <v>1300</v>
      </c>
      <c r="AS210" s="94">
        <v>750</v>
      </c>
      <c r="AT210" s="94">
        <v>0</v>
      </c>
      <c r="AU210" s="94">
        <v>0</v>
      </c>
      <c r="AV210" s="94">
        <v>0</v>
      </c>
      <c r="AW210" s="94">
        <v>0</v>
      </c>
      <c r="AX210" s="94">
        <v>0</v>
      </c>
      <c r="AY210" s="94">
        <v>0</v>
      </c>
      <c r="AZ210" s="94">
        <v>0</v>
      </c>
      <c r="BA210" s="94" t="s">
        <v>486</v>
      </c>
      <c r="BB210" s="94">
        <v>750</v>
      </c>
    </row>
    <row r="211" spans="1:54" ht="32.5" hidden="1" customHeight="1" x14ac:dyDescent="0.2">
      <c r="A211" s="3" t="s">
        <v>14004</v>
      </c>
      <c r="B211" s="3" t="s">
        <v>471</v>
      </c>
      <c r="C211" s="3" t="s">
        <v>85</v>
      </c>
      <c r="D211" s="3" t="s">
        <v>86</v>
      </c>
      <c r="E211" s="3" t="s">
        <v>14005</v>
      </c>
      <c r="F211" s="3"/>
      <c r="G211" s="3" t="s">
        <v>87</v>
      </c>
      <c r="H211" s="3">
        <v>2024</v>
      </c>
      <c r="I211" s="3">
        <v>2024</v>
      </c>
      <c r="J211" s="3" t="s">
        <v>111</v>
      </c>
      <c r="K211" s="3" t="s">
        <v>4208</v>
      </c>
      <c r="L211" s="3" t="s">
        <v>4209</v>
      </c>
      <c r="M211" s="3" t="s">
        <v>4210</v>
      </c>
      <c r="N211" s="3" t="s">
        <v>4211</v>
      </c>
      <c r="O211" s="3" t="s">
        <v>4212</v>
      </c>
      <c r="P211" s="3" t="s">
        <v>89</v>
      </c>
      <c r="Q211" s="3" t="s">
        <v>90</v>
      </c>
      <c r="R211" s="3" t="s">
        <v>4213</v>
      </c>
      <c r="S211" s="3" t="s">
        <v>4214</v>
      </c>
      <c r="T211" s="3" t="s">
        <v>135</v>
      </c>
      <c r="U211" s="3" t="s">
        <v>531</v>
      </c>
      <c r="V211" s="3" t="s">
        <v>482</v>
      </c>
      <c r="W211" s="3">
        <v>1</v>
      </c>
      <c r="X211" s="3" t="s">
        <v>12460</v>
      </c>
      <c r="Y211" s="3" t="s">
        <v>14006</v>
      </c>
      <c r="Z211" s="3" t="s">
        <v>14007</v>
      </c>
      <c r="AA211" s="3"/>
      <c r="AB211" s="3" t="s">
        <v>85</v>
      </c>
      <c r="AC211" s="3" t="s">
        <v>94</v>
      </c>
      <c r="AD211" s="3" t="s">
        <v>103</v>
      </c>
      <c r="AE211" s="3" t="s">
        <v>104</v>
      </c>
      <c r="AF211" s="3"/>
      <c r="AG211" s="3" t="s">
        <v>97</v>
      </c>
      <c r="AH211" s="3">
        <v>155</v>
      </c>
      <c r="AI211" s="3">
        <v>34</v>
      </c>
      <c r="AJ211" s="3" t="s">
        <v>105</v>
      </c>
      <c r="AK211" s="3" t="s">
        <v>106</v>
      </c>
      <c r="AL211" s="3" t="s">
        <v>100</v>
      </c>
      <c r="AM211" s="3">
        <v>70</v>
      </c>
      <c r="AN211" s="3" t="s">
        <v>138</v>
      </c>
      <c r="AO211" s="3" t="s">
        <v>318</v>
      </c>
      <c r="AP211" s="3" t="s">
        <v>14008</v>
      </c>
      <c r="AQ211" s="3" t="s">
        <v>14009</v>
      </c>
      <c r="AR211" s="3">
        <v>1146</v>
      </c>
      <c r="AS211" s="3">
        <v>690</v>
      </c>
      <c r="AT211" s="3">
        <v>0</v>
      </c>
      <c r="AU211" s="3">
        <v>0</v>
      </c>
      <c r="AV211" s="3">
        <v>0</v>
      </c>
      <c r="AW211" s="3">
        <v>0</v>
      </c>
      <c r="AX211" s="3">
        <v>0</v>
      </c>
      <c r="AY211" s="3">
        <v>0</v>
      </c>
      <c r="AZ211" s="3">
        <v>0</v>
      </c>
      <c r="BA211" s="3" t="s">
        <v>486</v>
      </c>
      <c r="BB211" s="3">
        <v>690</v>
      </c>
    </row>
    <row r="212" spans="1:54" ht="32.5" hidden="1" customHeight="1" x14ac:dyDescent="0.2">
      <c r="A212" s="3" t="s">
        <v>14010</v>
      </c>
      <c r="B212" s="3" t="s">
        <v>471</v>
      </c>
      <c r="C212" s="3" t="s">
        <v>85</v>
      </c>
      <c r="D212" s="3" t="s">
        <v>86</v>
      </c>
      <c r="E212" s="3" t="s">
        <v>14005</v>
      </c>
      <c r="F212" s="3"/>
      <c r="G212" s="3" t="s">
        <v>87</v>
      </c>
      <c r="H212" s="3">
        <v>2024</v>
      </c>
      <c r="I212" s="3">
        <v>2024</v>
      </c>
      <c r="J212" s="3" t="s">
        <v>88</v>
      </c>
      <c r="K212" s="3" t="s">
        <v>4208</v>
      </c>
      <c r="L212" s="3" t="s">
        <v>4209</v>
      </c>
      <c r="M212" s="3" t="s">
        <v>4210</v>
      </c>
      <c r="N212" s="3" t="s">
        <v>4211</v>
      </c>
      <c r="O212" s="3" t="s">
        <v>4212</v>
      </c>
      <c r="P212" s="3" t="s">
        <v>89</v>
      </c>
      <c r="Q212" s="3" t="s">
        <v>90</v>
      </c>
      <c r="R212" s="3" t="s">
        <v>4213</v>
      </c>
      <c r="S212" s="3" t="s">
        <v>4214</v>
      </c>
      <c r="T212" s="3" t="s">
        <v>135</v>
      </c>
      <c r="U212" s="3" t="s">
        <v>531</v>
      </c>
      <c r="V212" s="3" t="s">
        <v>482</v>
      </c>
      <c r="W212" s="3">
        <v>2</v>
      </c>
      <c r="X212" s="3" t="s">
        <v>14011</v>
      </c>
      <c r="Y212" s="3" t="s">
        <v>14012</v>
      </c>
      <c r="Z212" s="3" t="s">
        <v>14013</v>
      </c>
      <c r="AA212" s="3"/>
      <c r="AB212" s="3" t="s">
        <v>85</v>
      </c>
      <c r="AC212" s="3" t="s">
        <v>94</v>
      </c>
      <c r="AD212" s="3" t="s">
        <v>103</v>
      </c>
      <c r="AE212" s="3" t="s">
        <v>124</v>
      </c>
      <c r="AF212" s="3"/>
      <c r="AG212" s="3" t="s">
        <v>97</v>
      </c>
      <c r="AH212" s="3">
        <v>155</v>
      </c>
      <c r="AI212" s="3">
        <v>34</v>
      </c>
      <c r="AJ212" s="3" t="s">
        <v>98</v>
      </c>
      <c r="AK212" s="3" t="s">
        <v>109</v>
      </c>
      <c r="AL212" s="3" t="s">
        <v>100</v>
      </c>
      <c r="AM212" s="3">
        <v>150</v>
      </c>
      <c r="AN212" s="3" t="s">
        <v>101</v>
      </c>
      <c r="AO212" s="3" t="s">
        <v>110</v>
      </c>
      <c r="AP212" s="3" t="s">
        <v>14014</v>
      </c>
      <c r="AQ212" s="3" t="s">
        <v>14015</v>
      </c>
      <c r="AR212" s="3">
        <v>1141</v>
      </c>
      <c r="AS212" s="3">
        <v>650</v>
      </c>
      <c r="AT212" s="3">
        <v>0</v>
      </c>
      <c r="AU212" s="3">
        <v>0</v>
      </c>
      <c r="AV212" s="3">
        <v>0</v>
      </c>
      <c r="AW212" s="3">
        <v>0</v>
      </c>
      <c r="AX212" s="3">
        <v>0</v>
      </c>
      <c r="AY212" s="3">
        <v>0</v>
      </c>
      <c r="AZ212" s="3">
        <v>0</v>
      </c>
      <c r="BA212" s="3" t="s">
        <v>486</v>
      </c>
      <c r="BB212" s="3">
        <v>650</v>
      </c>
    </row>
    <row r="213" spans="1:54" ht="32.5" customHeight="1" x14ac:dyDescent="0.2">
      <c r="A213" s="94" t="s">
        <v>14016</v>
      </c>
      <c r="B213" s="94" t="s">
        <v>471</v>
      </c>
      <c r="C213" s="94" t="s">
        <v>85</v>
      </c>
      <c r="D213" s="94" t="s">
        <v>86</v>
      </c>
      <c r="E213" s="94" t="s">
        <v>14005</v>
      </c>
      <c r="F213" s="94"/>
      <c r="G213" s="94" t="s">
        <v>87</v>
      </c>
      <c r="H213" s="94">
        <v>2024</v>
      </c>
      <c r="I213" s="94">
        <v>2024</v>
      </c>
      <c r="J213" s="94" t="s">
        <v>88</v>
      </c>
      <c r="K213" s="94" t="s">
        <v>4208</v>
      </c>
      <c r="L213" s="94" t="s">
        <v>4209</v>
      </c>
      <c r="M213" s="94" t="s">
        <v>4210</v>
      </c>
      <c r="N213" s="94" t="s">
        <v>4211</v>
      </c>
      <c r="O213" s="94" t="s">
        <v>4212</v>
      </c>
      <c r="P213" s="94" t="s">
        <v>89</v>
      </c>
      <c r="Q213" s="94" t="s">
        <v>90</v>
      </c>
      <c r="R213" s="94" t="s">
        <v>4213</v>
      </c>
      <c r="S213" s="94" t="s">
        <v>4214</v>
      </c>
      <c r="T213" s="94" t="s">
        <v>135</v>
      </c>
      <c r="U213" s="94" t="s">
        <v>531</v>
      </c>
      <c r="V213" s="94" t="s">
        <v>482</v>
      </c>
      <c r="W213" s="94">
        <v>3</v>
      </c>
      <c r="X213" s="94" t="s">
        <v>14017</v>
      </c>
      <c r="Y213" s="94" t="s">
        <v>14018</v>
      </c>
      <c r="Z213" s="94" t="s">
        <v>14019</v>
      </c>
      <c r="AA213" s="94"/>
      <c r="AB213" s="94" t="s">
        <v>85</v>
      </c>
      <c r="AC213" s="94" t="s">
        <v>94</v>
      </c>
      <c r="AD213" s="94" t="s">
        <v>107</v>
      </c>
      <c r="AE213" s="94" t="s">
        <v>108</v>
      </c>
      <c r="AF213" s="94"/>
      <c r="AG213" s="94" t="s">
        <v>97</v>
      </c>
      <c r="AH213" s="94">
        <v>155</v>
      </c>
      <c r="AI213" s="94">
        <v>34</v>
      </c>
      <c r="AJ213" s="94" t="s">
        <v>98</v>
      </c>
      <c r="AK213" s="94" t="s">
        <v>109</v>
      </c>
      <c r="AL213" s="94" t="s">
        <v>100</v>
      </c>
      <c r="AM213" s="94">
        <v>200</v>
      </c>
      <c r="AN213" s="94" t="s">
        <v>101</v>
      </c>
      <c r="AO213" s="94" t="s">
        <v>110</v>
      </c>
      <c r="AP213" s="94" t="s">
        <v>14020</v>
      </c>
      <c r="AQ213" s="94" t="s">
        <v>14021</v>
      </c>
      <c r="AR213" s="94">
        <v>800</v>
      </c>
      <c r="AS213" s="94">
        <v>480</v>
      </c>
      <c r="AT213" s="94">
        <v>0</v>
      </c>
      <c r="AU213" s="94">
        <v>0</v>
      </c>
      <c r="AV213" s="94">
        <v>0</v>
      </c>
      <c r="AW213" s="94">
        <v>0</v>
      </c>
      <c r="AX213" s="94">
        <v>0</v>
      </c>
      <c r="AY213" s="94">
        <v>0</v>
      </c>
      <c r="AZ213" s="94">
        <v>0</v>
      </c>
      <c r="BA213" s="94" t="s">
        <v>486</v>
      </c>
      <c r="BB213" s="94">
        <v>480</v>
      </c>
    </row>
    <row r="214" spans="1:54" ht="32.5" hidden="1" customHeight="1" x14ac:dyDescent="0.2">
      <c r="A214" s="3" t="s">
        <v>14022</v>
      </c>
      <c r="B214" s="3" t="s">
        <v>471</v>
      </c>
      <c r="C214" s="3" t="s">
        <v>85</v>
      </c>
      <c r="D214" s="3" t="s">
        <v>86</v>
      </c>
      <c r="E214" s="3" t="s">
        <v>14023</v>
      </c>
      <c r="F214" s="3"/>
      <c r="G214" s="3" t="s">
        <v>87</v>
      </c>
      <c r="H214" s="3">
        <v>2024</v>
      </c>
      <c r="I214" s="3">
        <v>2024</v>
      </c>
      <c r="J214" s="3" t="s">
        <v>88</v>
      </c>
      <c r="K214" s="3" t="s">
        <v>14024</v>
      </c>
      <c r="L214" s="3" t="s">
        <v>14025</v>
      </c>
      <c r="M214" s="3" t="s">
        <v>14026</v>
      </c>
      <c r="N214" s="3" t="s">
        <v>14027</v>
      </c>
      <c r="O214" s="3" t="s">
        <v>14028</v>
      </c>
      <c r="P214" s="3" t="s">
        <v>89</v>
      </c>
      <c r="Q214" s="3" t="s">
        <v>90</v>
      </c>
      <c r="R214" s="3" t="s">
        <v>14029</v>
      </c>
      <c r="S214" s="3" t="s">
        <v>14030</v>
      </c>
      <c r="T214" s="3" t="s">
        <v>119</v>
      </c>
      <c r="U214" s="3" t="s">
        <v>574</v>
      </c>
      <c r="V214" s="3" t="s">
        <v>482</v>
      </c>
      <c r="W214" s="3">
        <v>1</v>
      </c>
      <c r="X214" s="3" t="s">
        <v>14031</v>
      </c>
      <c r="Y214" s="3" t="s">
        <v>14032</v>
      </c>
      <c r="Z214" s="3" t="s">
        <v>14033</v>
      </c>
      <c r="AA214" s="3"/>
      <c r="AB214" s="3" t="s">
        <v>85</v>
      </c>
      <c r="AC214" s="3" t="s">
        <v>94</v>
      </c>
      <c r="AD214" s="3" t="s">
        <v>103</v>
      </c>
      <c r="AE214" s="3" t="s">
        <v>104</v>
      </c>
      <c r="AF214" s="3"/>
      <c r="AG214" s="3" t="s">
        <v>97</v>
      </c>
      <c r="AH214" s="3">
        <v>32</v>
      </c>
      <c r="AI214" s="3">
        <v>3</v>
      </c>
      <c r="AJ214" s="3" t="s">
        <v>123</v>
      </c>
      <c r="AK214" s="3" t="s">
        <v>106</v>
      </c>
      <c r="AL214" s="3" t="s">
        <v>100</v>
      </c>
      <c r="AM214" s="3">
        <v>15</v>
      </c>
      <c r="AN214" s="3" t="s">
        <v>138</v>
      </c>
      <c r="AO214" s="3" t="s">
        <v>318</v>
      </c>
      <c r="AP214" s="3" t="s">
        <v>14034</v>
      </c>
      <c r="AQ214" s="3" t="s">
        <v>14035</v>
      </c>
      <c r="AR214" s="3">
        <v>6030</v>
      </c>
      <c r="AS214" s="3">
        <v>500</v>
      </c>
      <c r="AT214" s="3">
        <v>0</v>
      </c>
      <c r="AU214" s="3">
        <v>0</v>
      </c>
      <c r="AV214" s="3">
        <v>0</v>
      </c>
      <c r="AW214" s="3">
        <v>0</v>
      </c>
      <c r="AX214" s="3">
        <v>0</v>
      </c>
      <c r="AY214" s="3">
        <v>0</v>
      </c>
      <c r="AZ214" s="3">
        <v>0</v>
      </c>
      <c r="BA214" s="3" t="s">
        <v>14036</v>
      </c>
      <c r="BB214" s="3">
        <v>2430</v>
      </c>
    </row>
    <row r="215" spans="1:54" ht="32.5" hidden="1" customHeight="1" x14ac:dyDescent="0.2">
      <c r="A215" s="3" t="s">
        <v>14037</v>
      </c>
      <c r="B215" s="3" t="s">
        <v>471</v>
      </c>
      <c r="C215" s="3" t="s">
        <v>85</v>
      </c>
      <c r="D215" s="3" t="s">
        <v>86</v>
      </c>
      <c r="E215" s="3" t="s">
        <v>14038</v>
      </c>
      <c r="F215" s="3"/>
      <c r="G215" s="3" t="s">
        <v>87</v>
      </c>
      <c r="H215" s="3">
        <v>2024</v>
      </c>
      <c r="I215" s="3">
        <v>2024</v>
      </c>
      <c r="J215" s="3" t="s">
        <v>88</v>
      </c>
      <c r="K215" s="3" t="s">
        <v>14039</v>
      </c>
      <c r="L215" s="3" t="s">
        <v>14040</v>
      </c>
      <c r="M215" s="3" t="s">
        <v>14041</v>
      </c>
      <c r="N215" s="3"/>
      <c r="O215" s="3" t="s">
        <v>14042</v>
      </c>
      <c r="P215" s="3" t="s">
        <v>89</v>
      </c>
      <c r="Q215" s="3" t="s">
        <v>90</v>
      </c>
      <c r="R215" s="3" t="s">
        <v>14043</v>
      </c>
      <c r="S215" s="3" t="s">
        <v>14044</v>
      </c>
      <c r="T215" s="3" t="s">
        <v>223</v>
      </c>
      <c r="U215" s="3" t="s">
        <v>531</v>
      </c>
      <c r="V215" s="3" t="s">
        <v>482</v>
      </c>
      <c r="W215" s="3">
        <v>1</v>
      </c>
      <c r="X215" s="3" t="s">
        <v>14045</v>
      </c>
      <c r="Y215" s="3" t="s">
        <v>14046</v>
      </c>
      <c r="Z215" s="3" t="s">
        <v>14047</v>
      </c>
      <c r="AA215" s="3"/>
      <c r="AB215" s="3" t="s">
        <v>85</v>
      </c>
      <c r="AC215" s="3" t="s">
        <v>94</v>
      </c>
      <c r="AD215" s="3" t="s">
        <v>103</v>
      </c>
      <c r="AE215" s="3" t="s">
        <v>122</v>
      </c>
      <c r="AF215" s="3"/>
      <c r="AG215" s="3" t="s">
        <v>97</v>
      </c>
      <c r="AH215" s="3">
        <v>30</v>
      </c>
      <c r="AI215" s="3">
        <v>3</v>
      </c>
      <c r="AJ215" s="3" t="s">
        <v>123</v>
      </c>
      <c r="AK215" s="3" t="s">
        <v>109</v>
      </c>
      <c r="AL215" s="3" t="s">
        <v>100</v>
      </c>
      <c r="AM215" s="3">
        <v>20</v>
      </c>
      <c r="AN215" s="3" t="s">
        <v>101</v>
      </c>
      <c r="AO215" s="3" t="s">
        <v>110</v>
      </c>
      <c r="AP215" s="3" t="s">
        <v>14048</v>
      </c>
      <c r="AQ215" s="3"/>
      <c r="AR215" s="3">
        <v>3900</v>
      </c>
      <c r="AS215" s="3">
        <v>1500</v>
      </c>
      <c r="AT215" s="3">
        <v>0</v>
      </c>
      <c r="AU215" s="3">
        <v>0</v>
      </c>
      <c r="AV215" s="3">
        <v>0</v>
      </c>
      <c r="AW215" s="3">
        <v>0</v>
      </c>
      <c r="AX215" s="3">
        <v>0</v>
      </c>
      <c r="AY215" s="3">
        <v>0</v>
      </c>
      <c r="AZ215" s="3">
        <v>0</v>
      </c>
      <c r="BA215" s="3" t="s">
        <v>486</v>
      </c>
      <c r="BB215" s="3">
        <v>1500</v>
      </c>
    </row>
    <row r="216" spans="1:54" ht="32.5" hidden="1" customHeight="1" x14ac:dyDescent="0.2">
      <c r="A216" s="3" t="s">
        <v>14049</v>
      </c>
      <c r="B216" s="3" t="s">
        <v>471</v>
      </c>
      <c r="C216" s="3" t="s">
        <v>85</v>
      </c>
      <c r="D216" s="3" t="s">
        <v>86</v>
      </c>
      <c r="E216" s="3" t="s">
        <v>14038</v>
      </c>
      <c r="F216" s="3"/>
      <c r="G216" s="3" t="s">
        <v>87</v>
      </c>
      <c r="H216" s="3">
        <v>2024</v>
      </c>
      <c r="I216" s="3">
        <v>2024</v>
      </c>
      <c r="J216" s="3" t="s">
        <v>88</v>
      </c>
      <c r="K216" s="3" t="s">
        <v>14039</v>
      </c>
      <c r="L216" s="3" t="s">
        <v>14040</v>
      </c>
      <c r="M216" s="3" t="s">
        <v>14041</v>
      </c>
      <c r="N216" s="3"/>
      <c r="O216" s="3" t="s">
        <v>14042</v>
      </c>
      <c r="P216" s="3" t="s">
        <v>89</v>
      </c>
      <c r="Q216" s="3" t="s">
        <v>90</v>
      </c>
      <c r="R216" s="3" t="s">
        <v>14043</v>
      </c>
      <c r="S216" s="3" t="s">
        <v>14044</v>
      </c>
      <c r="T216" s="3" t="s">
        <v>223</v>
      </c>
      <c r="U216" s="3" t="s">
        <v>531</v>
      </c>
      <c r="V216" s="3" t="s">
        <v>482</v>
      </c>
      <c r="W216" s="3">
        <v>2</v>
      </c>
      <c r="X216" s="3" t="s">
        <v>14050</v>
      </c>
      <c r="Y216" s="3" t="s">
        <v>14051</v>
      </c>
      <c r="Z216" s="3" t="s">
        <v>14052</v>
      </c>
      <c r="AA216" s="3"/>
      <c r="AB216" s="3" t="s">
        <v>85</v>
      </c>
      <c r="AC216" s="3" t="s">
        <v>94</v>
      </c>
      <c r="AD216" s="3" t="s">
        <v>103</v>
      </c>
      <c r="AE216" s="3" t="s">
        <v>122</v>
      </c>
      <c r="AF216" s="3"/>
      <c r="AG216" s="3" t="s">
        <v>97</v>
      </c>
      <c r="AH216" s="3">
        <v>30</v>
      </c>
      <c r="AI216" s="3">
        <v>3</v>
      </c>
      <c r="AJ216" s="3" t="s">
        <v>98</v>
      </c>
      <c r="AK216" s="3" t="s">
        <v>109</v>
      </c>
      <c r="AL216" s="3" t="s">
        <v>325</v>
      </c>
      <c r="AM216" s="3">
        <v>10</v>
      </c>
      <c r="AN216" s="3" t="s">
        <v>101</v>
      </c>
      <c r="AO216" s="3" t="s">
        <v>110</v>
      </c>
      <c r="AP216" s="3" t="s">
        <v>14053</v>
      </c>
      <c r="AQ216" s="3"/>
      <c r="AR216" s="3">
        <v>1500</v>
      </c>
      <c r="AS216" s="3">
        <v>1000</v>
      </c>
      <c r="AT216" s="3">
        <v>0</v>
      </c>
      <c r="AU216" s="3">
        <v>0</v>
      </c>
      <c r="AV216" s="3">
        <v>0</v>
      </c>
      <c r="AW216" s="3">
        <v>0</v>
      </c>
      <c r="AX216" s="3">
        <v>0</v>
      </c>
      <c r="AY216" s="3">
        <v>0</v>
      </c>
      <c r="AZ216" s="3">
        <v>0</v>
      </c>
      <c r="BA216" s="3" t="s">
        <v>486</v>
      </c>
      <c r="BB216" s="3">
        <v>1000</v>
      </c>
    </row>
    <row r="217" spans="1:54" ht="32.5" hidden="1" customHeight="1" x14ac:dyDescent="0.2">
      <c r="A217" s="3" t="s">
        <v>14054</v>
      </c>
      <c r="B217" s="3" t="s">
        <v>471</v>
      </c>
      <c r="C217" s="3" t="s">
        <v>85</v>
      </c>
      <c r="D217" s="3" t="s">
        <v>86</v>
      </c>
      <c r="E217" s="3" t="s">
        <v>14038</v>
      </c>
      <c r="F217" s="3"/>
      <c r="G217" s="3" t="s">
        <v>87</v>
      </c>
      <c r="H217" s="3">
        <v>2024</v>
      </c>
      <c r="I217" s="3">
        <v>2024</v>
      </c>
      <c r="J217" s="3" t="s">
        <v>88</v>
      </c>
      <c r="K217" s="3" t="s">
        <v>14039</v>
      </c>
      <c r="L217" s="3" t="s">
        <v>14040</v>
      </c>
      <c r="M217" s="3" t="s">
        <v>14041</v>
      </c>
      <c r="N217" s="3"/>
      <c r="O217" s="3" t="s">
        <v>14042</v>
      </c>
      <c r="P217" s="3" t="s">
        <v>89</v>
      </c>
      <c r="Q217" s="3" t="s">
        <v>90</v>
      </c>
      <c r="R217" s="3" t="s">
        <v>14043</v>
      </c>
      <c r="S217" s="3" t="s">
        <v>14044</v>
      </c>
      <c r="T217" s="3" t="s">
        <v>223</v>
      </c>
      <c r="U217" s="3" t="s">
        <v>531</v>
      </c>
      <c r="V217" s="3" t="s">
        <v>482</v>
      </c>
      <c r="W217" s="3">
        <v>3</v>
      </c>
      <c r="X217" s="3" t="s">
        <v>14055</v>
      </c>
      <c r="Y217" s="3" t="s">
        <v>14056</v>
      </c>
      <c r="Z217" s="3" t="s">
        <v>14057</v>
      </c>
      <c r="AA217" s="3"/>
      <c r="AB217" s="3" t="s">
        <v>85</v>
      </c>
      <c r="AC217" s="3" t="s">
        <v>94</v>
      </c>
      <c r="AD217" s="3" t="s">
        <v>95</v>
      </c>
      <c r="AE217" s="3" t="s">
        <v>96</v>
      </c>
      <c r="AF217" s="3"/>
      <c r="AG217" s="3" t="s">
        <v>97</v>
      </c>
      <c r="AH217" s="3">
        <v>30</v>
      </c>
      <c r="AI217" s="3">
        <v>3</v>
      </c>
      <c r="AJ217" s="3" t="s">
        <v>123</v>
      </c>
      <c r="AK217" s="3" t="s">
        <v>99</v>
      </c>
      <c r="AL217" s="3" t="s">
        <v>100</v>
      </c>
      <c r="AM217" s="3">
        <v>10</v>
      </c>
      <c r="AN217" s="3" t="s">
        <v>101</v>
      </c>
      <c r="AO217" s="3" t="s">
        <v>110</v>
      </c>
      <c r="AP217" s="3" t="s">
        <v>14058</v>
      </c>
      <c r="AQ217" s="3"/>
      <c r="AR217" s="3">
        <v>1400</v>
      </c>
      <c r="AS217" s="3">
        <v>600</v>
      </c>
      <c r="AT217" s="3">
        <v>0</v>
      </c>
      <c r="AU217" s="3">
        <v>0</v>
      </c>
      <c r="AV217" s="3">
        <v>0</v>
      </c>
      <c r="AW217" s="3">
        <v>0</v>
      </c>
      <c r="AX217" s="3">
        <v>0</v>
      </c>
      <c r="AY217" s="3">
        <v>0</v>
      </c>
      <c r="AZ217" s="3">
        <v>0</v>
      </c>
      <c r="BA217" s="3" t="s">
        <v>486</v>
      </c>
      <c r="BB217" s="3">
        <v>600</v>
      </c>
    </row>
    <row r="218" spans="1:54" ht="32.5" hidden="1" customHeight="1" x14ac:dyDescent="0.2">
      <c r="A218" s="3" t="s">
        <v>14059</v>
      </c>
      <c r="B218" s="3" t="s">
        <v>471</v>
      </c>
      <c r="C218" s="3" t="s">
        <v>85</v>
      </c>
      <c r="D218" s="3" t="s">
        <v>86</v>
      </c>
      <c r="E218" s="3" t="s">
        <v>14060</v>
      </c>
      <c r="F218" s="3"/>
      <c r="G218" s="3" t="s">
        <v>87</v>
      </c>
      <c r="H218" s="3">
        <v>2024</v>
      </c>
      <c r="I218" s="3">
        <v>2024</v>
      </c>
      <c r="J218" s="3" t="s">
        <v>111</v>
      </c>
      <c r="K218" s="3" t="s">
        <v>4107</v>
      </c>
      <c r="L218" s="3" t="s">
        <v>4108</v>
      </c>
      <c r="M218" s="3" t="s">
        <v>4109</v>
      </c>
      <c r="N218" s="3" t="s">
        <v>4110</v>
      </c>
      <c r="O218" s="3" t="s">
        <v>4111</v>
      </c>
      <c r="P218" s="3" t="s">
        <v>89</v>
      </c>
      <c r="Q218" s="3" t="s">
        <v>90</v>
      </c>
      <c r="R218" s="3" t="s">
        <v>4112</v>
      </c>
      <c r="S218" s="3" t="s">
        <v>4113</v>
      </c>
      <c r="T218" s="3" t="s">
        <v>119</v>
      </c>
      <c r="U218" s="3" t="s">
        <v>4001</v>
      </c>
      <c r="V218" s="3" t="s">
        <v>482</v>
      </c>
      <c r="W218" s="3">
        <v>1</v>
      </c>
      <c r="X218" s="3" t="s">
        <v>440</v>
      </c>
      <c r="Y218" s="3" t="s">
        <v>14061</v>
      </c>
      <c r="Z218" s="3" t="s">
        <v>14062</v>
      </c>
      <c r="AA218" s="3"/>
      <c r="AB218" s="3" t="s">
        <v>85</v>
      </c>
      <c r="AC218" s="3" t="s">
        <v>94</v>
      </c>
      <c r="AD218" s="3" t="s">
        <v>103</v>
      </c>
      <c r="AE218" s="3" t="s">
        <v>104</v>
      </c>
      <c r="AF218" s="3"/>
      <c r="AG218" s="3" t="s">
        <v>97</v>
      </c>
      <c r="AH218" s="3">
        <v>77</v>
      </c>
      <c r="AI218" s="3">
        <v>21</v>
      </c>
      <c r="AJ218" s="3" t="s">
        <v>346</v>
      </c>
      <c r="AK218" s="3" t="s">
        <v>106</v>
      </c>
      <c r="AL218" s="3" t="s">
        <v>100</v>
      </c>
      <c r="AM218" s="3">
        <v>35</v>
      </c>
      <c r="AN218" s="3" t="s">
        <v>101</v>
      </c>
      <c r="AO218" s="3" t="s">
        <v>318</v>
      </c>
      <c r="AP218" s="3" t="s">
        <v>14063</v>
      </c>
      <c r="AQ218" s="3" t="s">
        <v>14064</v>
      </c>
      <c r="AR218" s="3">
        <v>3800</v>
      </c>
      <c r="AS218" s="3">
        <v>1500</v>
      </c>
      <c r="AT218" s="3">
        <v>0</v>
      </c>
      <c r="AU218" s="3">
        <v>0</v>
      </c>
      <c r="AV218" s="3">
        <v>0</v>
      </c>
      <c r="AW218" s="3">
        <v>0</v>
      </c>
      <c r="AX218" s="3">
        <v>0</v>
      </c>
      <c r="AY218" s="3">
        <v>0</v>
      </c>
      <c r="AZ218" s="3">
        <v>0</v>
      </c>
      <c r="BA218" s="3" t="s">
        <v>486</v>
      </c>
      <c r="BB218" s="3">
        <v>1500</v>
      </c>
    </row>
    <row r="219" spans="1:54" ht="32.5" hidden="1" customHeight="1" x14ac:dyDescent="0.2">
      <c r="A219" s="3" t="s">
        <v>14065</v>
      </c>
      <c r="B219" s="3" t="s">
        <v>471</v>
      </c>
      <c r="C219" s="3" t="s">
        <v>85</v>
      </c>
      <c r="D219" s="3" t="s">
        <v>86</v>
      </c>
      <c r="E219" s="3" t="s">
        <v>14060</v>
      </c>
      <c r="F219" s="3"/>
      <c r="G219" s="3" t="s">
        <v>87</v>
      </c>
      <c r="H219" s="3">
        <v>2024</v>
      </c>
      <c r="I219" s="3">
        <v>2024</v>
      </c>
      <c r="J219" s="3" t="s">
        <v>111</v>
      </c>
      <c r="K219" s="3" t="s">
        <v>4107</v>
      </c>
      <c r="L219" s="3" t="s">
        <v>4108</v>
      </c>
      <c r="M219" s="3" t="s">
        <v>4109</v>
      </c>
      <c r="N219" s="3" t="s">
        <v>4110</v>
      </c>
      <c r="O219" s="3" t="s">
        <v>4111</v>
      </c>
      <c r="P219" s="3" t="s">
        <v>89</v>
      </c>
      <c r="Q219" s="3" t="s">
        <v>90</v>
      </c>
      <c r="R219" s="3" t="s">
        <v>4112</v>
      </c>
      <c r="S219" s="3" t="s">
        <v>4113</v>
      </c>
      <c r="T219" s="3" t="s">
        <v>119</v>
      </c>
      <c r="U219" s="3" t="s">
        <v>4001</v>
      </c>
      <c r="V219" s="3" t="s">
        <v>482</v>
      </c>
      <c r="W219" s="3">
        <v>2</v>
      </c>
      <c r="X219" s="3" t="s">
        <v>14066</v>
      </c>
      <c r="Y219" s="3" t="s">
        <v>14067</v>
      </c>
      <c r="Z219" s="3" t="s">
        <v>14068</v>
      </c>
      <c r="AA219" s="3"/>
      <c r="AB219" s="3" t="s">
        <v>85</v>
      </c>
      <c r="AC219" s="3" t="s">
        <v>94</v>
      </c>
      <c r="AD219" s="3" t="s">
        <v>103</v>
      </c>
      <c r="AE219" s="3" t="s">
        <v>104</v>
      </c>
      <c r="AF219" s="3"/>
      <c r="AG219" s="3" t="s">
        <v>97</v>
      </c>
      <c r="AH219" s="3">
        <v>77</v>
      </c>
      <c r="AI219" s="3">
        <v>21</v>
      </c>
      <c r="AJ219" s="3" t="s">
        <v>123</v>
      </c>
      <c r="AK219" s="3" t="s">
        <v>109</v>
      </c>
      <c r="AL219" s="3" t="s">
        <v>325</v>
      </c>
      <c r="AM219" s="3">
        <v>30</v>
      </c>
      <c r="AN219" s="3" t="s">
        <v>101</v>
      </c>
      <c r="AO219" s="3" t="s">
        <v>318</v>
      </c>
      <c r="AP219" s="3" t="s">
        <v>14069</v>
      </c>
      <c r="AQ219" s="3" t="s">
        <v>14070</v>
      </c>
      <c r="AR219" s="3">
        <v>2150</v>
      </c>
      <c r="AS219" s="3">
        <v>1000</v>
      </c>
      <c r="AT219" s="3">
        <v>0</v>
      </c>
      <c r="AU219" s="3">
        <v>0</v>
      </c>
      <c r="AV219" s="3">
        <v>0</v>
      </c>
      <c r="AW219" s="3">
        <v>0</v>
      </c>
      <c r="AX219" s="3">
        <v>0</v>
      </c>
      <c r="AY219" s="3">
        <v>0</v>
      </c>
      <c r="AZ219" s="3">
        <v>0</v>
      </c>
      <c r="BA219" s="3" t="s">
        <v>486</v>
      </c>
      <c r="BB219" s="3">
        <v>1000</v>
      </c>
    </row>
    <row r="220" spans="1:54" ht="32.5" hidden="1" customHeight="1" x14ac:dyDescent="0.2">
      <c r="A220" s="3" t="s">
        <v>14071</v>
      </c>
      <c r="B220" s="3" t="s">
        <v>471</v>
      </c>
      <c r="C220" s="3" t="s">
        <v>85</v>
      </c>
      <c r="D220" s="3" t="s">
        <v>86</v>
      </c>
      <c r="E220" s="3" t="s">
        <v>14072</v>
      </c>
      <c r="F220" s="3"/>
      <c r="G220" s="3" t="s">
        <v>87</v>
      </c>
      <c r="H220" s="3">
        <v>2024</v>
      </c>
      <c r="I220" s="3">
        <v>2024</v>
      </c>
      <c r="J220" s="3" t="s">
        <v>111</v>
      </c>
      <c r="K220" s="3" t="s">
        <v>4153</v>
      </c>
      <c r="L220" s="3" t="s">
        <v>4154</v>
      </c>
      <c r="M220" s="3" t="s">
        <v>14073</v>
      </c>
      <c r="N220" s="3" t="s">
        <v>4156</v>
      </c>
      <c r="O220" s="3" t="s">
        <v>4157</v>
      </c>
      <c r="P220" s="3" t="s">
        <v>89</v>
      </c>
      <c r="Q220" s="3" t="s">
        <v>90</v>
      </c>
      <c r="R220" s="3" t="s">
        <v>4158</v>
      </c>
      <c r="S220" s="3" t="s">
        <v>4159</v>
      </c>
      <c r="T220" s="3" t="s">
        <v>135</v>
      </c>
      <c r="U220" s="3" t="s">
        <v>4075</v>
      </c>
      <c r="V220" s="3" t="s">
        <v>482</v>
      </c>
      <c r="W220" s="3">
        <v>1</v>
      </c>
      <c r="X220" s="3" t="s">
        <v>14074</v>
      </c>
      <c r="Y220" s="3" t="s">
        <v>14075</v>
      </c>
      <c r="Z220" s="3" t="s">
        <v>14076</v>
      </c>
      <c r="AA220" s="3"/>
      <c r="AB220" s="3" t="s">
        <v>85</v>
      </c>
      <c r="AC220" s="3" t="s">
        <v>94</v>
      </c>
      <c r="AD220" s="3" t="s">
        <v>103</v>
      </c>
      <c r="AE220" s="3" t="s">
        <v>104</v>
      </c>
      <c r="AF220" s="3"/>
      <c r="AG220" s="3" t="s">
        <v>97</v>
      </c>
      <c r="AH220" s="3">
        <v>87</v>
      </c>
      <c r="AI220" s="3">
        <v>12</v>
      </c>
      <c r="AJ220" s="3" t="s">
        <v>123</v>
      </c>
      <c r="AK220" s="3" t="s">
        <v>106</v>
      </c>
      <c r="AL220" s="3" t="s">
        <v>100</v>
      </c>
      <c r="AM220" s="3">
        <v>200</v>
      </c>
      <c r="AN220" s="3" t="s">
        <v>138</v>
      </c>
      <c r="AO220" s="3" t="s">
        <v>110</v>
      </c>
      <c r="AP220" s="3" t="s">
        <v>14077</v>
      </c>
      <c r="AQ220" s="3" t="s">
        <v>14078</v>
      </c>
      <c r="AR220" s="3">
        <v>6470</v>
      </c>
      <c r="AS220" s="3">
        <v>2000</v>
      </c>
      <c r="AT220" s="3">
        <v>0</v>
      </c>
      <c r="AU220" s="3">
        <v>0</v>
      </c>
      <c r="AV220" s="3">
        <v>0</v>
      </c>
      <c r="AW220" s="3">
        <v>0</v>
      </c>
      <c r="AX220" s="3">
        <v>0</v>
      </c>
      <c r="AY220" s="3">
        <v>0</v>
      </c>
      <c r="AZ220" s="3">
        <v>0</v>
      </c>
      <c r="BA220" s="3" t="s">
        <v>486</v>
      </c>
      <c r="BB220" s="3">
        <v>2000</v>
      </c>
    </row>
    <row r="221" spans="1:54" ht="32.5" hidden="1" customHeight="1" x14ac:dyDescent="0.2">
      <c r="A221" s="3" t="s">
        <v>14079</v>
      </c>
      <c r="B221" s="3" t="s">
        <v>471</v>
      </c>
      <c r="C221" s="3" t="s">
        <v>85</v>
      </c>
      <c r="D221" s="3" t="s">
        <v>86</v>
      </c>
      <c r="E221" s="3" t="s">
        <v>14072</v>
      </c>
      <c r="F221" s="3"/>
      <c r="G221" s="3" t="s">
        <v>87</v>
      </c>
      <c r="H221" s="3">
        <v>2024</v>
      </c>
      <c r="I221" s="3">
        <v>2024</v>
      </c>
      <c r="J221" s="3" t="s">
        <v>88</v>
      </c>
      <c r="K221" s="3" t="s">
        <v>4153</v>
      </c>
      <c r="L221" s="3" t="s">
        <v>4154</v>
      </c>
      <c r="M221" s="3" t="s">
        <v>14073</v>
      </c>
      <c r="N221" s="3" t="s">
        <v>4156</v>
      </c>
      <c r="O221" s="3" t="s">
        <v>4157</v>
      </c>
      <c r="P221" s="3" t="s">
        <v>89</v>
      </c>
      <c r="Q221" s="3" t="s">
        <v>90</v>
      </c>
      <c r="R221" s="3" t="s">
        <v>4158</v>
      </c>
      <c r="S221" s="3" t="s">
        <v>4159</v>
      </c>
      <c r="T221" s="3" t="s">
        <v>135</v>
      </c>
      <c r="U221" s="3" t="s">
        <v>4075</v>
      </c>
      <c r="V221" s="3" t="s">
        <v>482</v>
      </c>
      <c r="W221" s="3">
        <v>2</v>
      </c>
      <c r="X221" s="3" t="s">
        <v>14080</v>
      </c>
      <c r="Y221" s="3" t="s">
        <v>14081</v>
      </c>
      <c r="Z221" s="3" t="s">
        <v>14082</v>
      </c>
      <c r="AA221" s="3"/>
      <c r="AB221" s="3" t="s">
        <v>85</v>
      </c>
      <c r="AC221" s="3" t="s">
        <v>94</v>
      </c>
      <c r="AD221" s="3" t="s">
        <v>95</v>
      </c>
      <c r="AE221" s="3" t="s">
        <v>96</v>
      </c>
      <c r="AF221" s="3"/>
      <c r="AG221" s="3" t="s">
        <v>97</v>
      </c>
      <c r="AH221" s="3">
        <v>87</v>
      </c>
      <c r="AI221" s="3">
        <v>12</v>
      </c>
      <c r="AJ221" s="3" t="s">
        <v>98</v>
      </c>
      <c r="AK221" s="3" t="s">
        <v>109</v>
      </c>
      <c r="AL221" s="3" t="s">
        <v>100</v>
      </c>
      <c r="AM221" s="3">
        <v>50</v>
      </c>
      <c r="AN221" s="3" t="s">
        <v>101</v>
      </c>
      <c r="AO221" s="3" t="s">
        <v>110</v>
      </c>
      <c r="AP221" s="3" t="s">
        <v>14083</v>
      </c>
      <c r="AQ221" s="3"/>
      <c r="AR221" s="3">
        <v>1700</v>
      </c>
      <c r="AS221" s="3">
        <v>800</v>
      </c>
      <c r="AT221" s="3">
        <v>0</v>
      </c>
      <c r="AU221" s="3">
        <v>0</v>
      </c>
      <c r="AV221" s="3">
        <v>0</v>
      </c>
      <c r="AW221" s="3">
        <v>0</v>
      </c>
      <c r="AX221" s="3">
        <v>0</v>
      </c>
      <c r="AY221" s="3">
        <v>0</v>
      </c>
      <c r="AZ221" s="3">
        <v>0</v>
      </c>
      <c r="BA221" s="3" t="s">
        <v>486</v>
      </c>
      <c r="BB221" s="3">
        <v>800</v>
      </c>
    </row>
    <row r="222" spans="1:54" ht="32.5" hidden="1" customHeight="1" x14ac:dyDescent="0.2">
      <c r="A222" s="3" t="s">
        <v>14084</v>
      </c>
      <c r="B222" s="3" t="s">
        <v>471</v>
      </c>
      <c r="C222" s="3" t="s">
        <v>85</v>
      </c>
      <c r="D222" s="3" t="s">
        <v>86</v>
      </c>
      <c r="E222" s="3" t="s">
        <v>14085</v>
      </c>
      <c r="F222" s="3"/>
      <c r="G222" s="3" t="s">
        <v>87</v>
      </c>
      <c r="H222" s="3">
        <v>2024</v>
      </c>
      <c r="I222" s="3">
        <v>2024</v>
      </c>
      <c r="J222" s="3" t="s">
        <v>88</v>
      </c>
      <c r="K222" s="3" t="s">
        <v>4265</v>
      </c>
      <c r="L222" s="3" t="s">
        <v>4266</v>
      </c>
      <c r="M222" s="3" t="s">
        <v>4267</v>
      </c>
      <c r="N222" s="3" t="s">
        <v>4268</v>
      </c>
      <c r="O222" s="3" t="s">
        <v>4269</v>
      </c>
      <c r="P222" s="3" t="s">
        <v>89</v>
      </c>
      <c r="Q222" s="3" t="s">
        <v>90</v>
      </c>
      <c r="R222" s="3" t="s">
        <v>4270</v>
      </c>
      <c r="S222" s="3" t="s">
        <v>4271</v>
      </c>
      <c r="T222" s="3" t="s">
        <v>223</v>
      </c>
      <c r="U222" s="3" t="s">
        <v>531</v>
      </c>
      <c r="V222" s="3" t="s">
        <v>482</v>
      </c>
      <c r="W222" s="3">
        <v>1</v>
      </c>
      <c r="X222" s="3" t="s">
        <v>14086</v>
      </c>
      <c r="Y222" s="3" t="s">
        <v>14087</v>
      </c>
      <c r="Z222" s="3" t="s">
        <v>14088</v>
      </c>
      <c r="AA222" s="3"/>
      <c r="AB222" s="3" t="s">
        <v>85</v>
      </c>
      <c r="AC222" s="3" t="s">
        <v>94</v>
      </c>
      <c r="AD222" s="3" t="s">
        <v>103</v>
      </c>
      <c r="AE222" s="3" t="s">
        <v>104</v>
      </c>
      <c r="AF222" s="3"/>
      <c r="AG222" s="3" t="s">
        <v>97</v>
      </c>
      <c r="AH222" s="3">
        <v>156</v>
      </c>
      <c r="AI222" s="3">
        <v>33</v>
      </c>
      <c r="AJ222" s="3" t="s">
        <v>346</v>
      </c>
      <c r="AK222" s="3" t="s">
        <v>106</v>
      </c>
      <c r="AL222" s="3" t="s">
        <v>100</v>
      </c>
      <c r="AM222" s="3">
        <v>25</v>
      </c>
      <c r="AN222" s="3" t="s">
        <v>138</v>
      </c>
      <c r="AO222" s="3" t="s">
        <v>102</v>
      </c>
      <c r="AP222" s="3" t="s">
        <v>14089</v>
      </c>
      <c r="AQ222" s="3" t="s">
        <v>14090</v>
      </c>
      <c r="AR222" s="3">
        <v>3229</v>
      </c>
      <c r="AS222" s="3">
        <v>1800</v>
      </c>
      <c r="AT222" s="3">
        <v>0</v>
      </c>
      <c r="AU222" s="3">
        <v>0</v>
      </c>
      <c r="AV222" s="3">
        <v>0</v>
      </c>
      <c r="AW222" s="3">
        <v>0</v>
      </c>
      <c r="AX222" s="3">
        <v>0</v>
      </c>
      <c r="AY222" s="3">
        <v>0</v>
      </c>
      <c r="AZ222" s="3">
        <v>0</v>
      </c>
      <c r="BA222" s="3" t="s">
        <v>486</v>
      </c>
      <c r="BB222" s="3">
        <v>1800</v>
      </c>
    </row>
    <row r="223" spans="1:54" ht="32.5" hidden="1" customHeight="1" x14ac:dyDescent="0.2">
      <c r="A223" s="3" t="s">
        <v>14091</v>
      </c>
      <c r="B223" s="3" t="s">
        <v>471</v>
      </c>
      <c r="C223" s="3" t="s">
        <v>85</v>
      </c>
      <c r="D223" s="3" t="s">
        <v>86</v>
      </c>
      <c r="E223" s="3" t="s">
        <v>14085</v>
      </c>
      <c r="F223" s="3"/>
      <c r="G223" s="3" t="s">
        <v>87</v>
      </c>
      <c r="H223" s="3">
        <v>2024</v>
      </c>
      <c r="I223" s="3">
        <v>2024</v>
      </c>
      <c r="J223" s="3" t="s">
        <v>88</v>
      </c>
      <c r="K223" s="3" t="s">
        <v>4265</v>
      </c>
      <c r="L223" s="3" t="s">
        <v>4266</v>
      </c>
      <c r="M223" s="3" t="s">
        <v>4267</v>
      </c>
      <c r="N223" s="3" t="s">
        <v>4268</v>
      </c>
      <c r="O223" s="3" t="s">
        <v>4269</v>
      </c>
      <c r="P223" s="3" t="s">
        <v>89</v>
      </c>
      <c r="Q223" s="3" t="s">
        <v>90</v>
      </c>
      <c r="R223" s="3" t="s">
        <v>4270</v>
      </c>
      <c r="S223" s="3" t="s">
        <v>4271</v>
      </c>
      <c r="T223" s="3" t="s">
        <v>223</v>
      </c>
      <c r="U223" s="3" t="s">
        <v>531</v>
      </c>
      <c r="V223" s="3" t="s">
        <v>482</v>
      </c>
      <c r="W223" s="3">
        <v>2</v>
      </c>
      <c r="X223" s="3" t="s">
        <v>14092</v>
      </c>
      <c r="Y223" s="3" t="s">
        <v>14093</v>
      </c>
      <c r="Z223" s="3" t="s">
        <v>14094</v>
      </c>
      <c r="AA223" s="3"/>
      <c r="AB223" s="3" t="s">
        <v>85</v>
      </c>
      <c r="AC223" s="3" t="s">
        <v>94</v>
      </c>
      <c r="AD223" s="3" t="s">
        <v>95</v>
      </c>
      <c r="AE223" s="3" t="s">
        <v>96</v>
      </c>
      <c r="AF223" s="3"/>
      <c r="AG223" s="3" t="s">
        <v>97</v>
      </c>
      <c r="AH223" s="3">
        <v>156</v>
      </c>
      <c r="AI223" s="3">
        <v>33</v>
      </c>
      <c r="AJ223" s="3" t="s">
        <v>123</v>
      </c>
      <c r="AK223" s="3" t="s">
        <v>109</v>
      </c>
      <c r="AL223" s="3" t="s">
        <v>100</v>
      </c>
      <c r="AM223" s="3">
        <v>25</v>
      </c>
      <c r="AN223" s="3" t="s">
        <v>101</v>
      </c>
      <c r="AO223" s="3" t="s">
        <v>102</v>
      </c>
      <c r="AP223" s="3" t="s">
        <v>14095</v>
      </c>
      <c r="AQ223" s="3" t="s">
        <v>14096</v>
      </c>
      <c r="AR223" s="3">
        <v>3819</v>
      </c>
      <c r="AS223" s="3">
        <v>2000</v>
      </c>
      <c r="AT223" s="3">
        <v>0</v>
      </c>
      <c r="AU223" s="3">
        <v>0</v>
      </c>
      <c r="AV223" s="3">
        <v>0</v>
      </c>
      <c r="AW223" s="3">
        <v>0</v>
      </c>
      <c r="AX223" s="3">
        <v>0</v>
      </c>
      <c r="AY223" s="3">
        <v>0</v>
      </c>
      <c r="AZ223" s="3">
        <v>0</v>
      </c>
      <c r="BA223" s="3" t="s">
        <v>486</v>
      </c>
      <c r="BB223" s="3">
        <v>2000</v>
      </c>
    </row>
    <row r="224" spans="1:54" ht="32.5" hidden="1" customHeight="1" x14ac:dyDescent="0.2">
      <c r="A224" s="3" t="s">
        <v>14097</v>
      </c>
      <c r="B224" s="3" t="s">
        <v>471</v>
      </c>
      <c r="C224" s="3" t="s">
        <v>85</v>
      </c>
      <c r="D224" s="3" t="s">
        <v>86</v>
      </c>
      <c r="E224" s="3" t="s">
        <v>14098</v>
      </c>
      <c r="F224" s="3"/>
      <c r="G224" s="3" t="s">
        <v>87</v>
      </c>
      <c r="H224" s="3">
        <v>2024</v>
      </c>
      <c r="I224" s="3">
        <v>2024</v>
      </c>
      <c r="J224" s="3" t="s">
        <v>111</v>
      </c>
      <c r="K224" s="3" t="s">
        <v>4143</v>
      </c>
      <c r="L224" s="3" t="s">
        <v>4144</v>
      </c>
      <c r="M224" s="3" t="s">
        <v>4145</v>
      </c>
      <c r="N224" s="3" t="s">
        <v>4146</v>
      </c>
      <c r="O224" s="3" t="s">
        <v>4147</v>
      </c>
      <c r="P224" s="3" t="s">
        <v>89</v>
      </c>
      <c r="Q224" s="3" t="s">
        <v>257</v>
      </c>
      <c r="R224" s="3" t="s">
        <v>552</v>
      </c>
      <c r="S224" s="3" t="s">
        <v>553</v>
      </c>
      <c r="T224" s="3" t="s">
        <v>91</v>
      </c>
      <c r="U224" s="3" t="s">
        <v>531</v>
      </c>
      <c r="V224" s="3" t="s">
        <v>482</v>
      </c>
      <c r="W224" s="3">
        <v>1</v>
      </c>
      <c r="X224" s="3" t="s">
        <v>14099</v>
      </c>
      <c r="Y224" s="3" t="s">
        <v>14100</v>
      </c>
      <c r="Z224" s="3" t="s">
        <v>14101</v>
      </c>
      <c r="AA224" s="3"/>
      <c r="AB224" s="3" t="s">
        <v>85</v>
      </c>
      <c r="AC224" s="3" t="s">
        <v>94</v>
      </c>
      <c r="AD224" s="3" t="s">
        <v>103</v>
      </c>
      <c r="AE224" s="3" t="s">
        <v>104</v>
      </c>
      <c r="AF224" s="3"/>
      <c r="AG224" s="3" t="s">
        <v>97</v>
      </c>
      <c r="AH224" s="3">
        <v>1185</v>
      </c>
      <c r="AI224" s="3">
        <v>215</v>
      </c>
      <c r="AJ224" s="3" t="s">
        <v>123</v>
      </c>
      <c r="AK224" s="3" t="s">
        <v>106</v>
      </c>
      <c r="AL224" s="3" t="s">
        <v>100</v>
      </c>
      <c r="AM224" s="3">
        <v>200</v>
      </c>
      <c r="AN224" s="3" t="s">
        <v>138</v>
      </c>
      <c r="AO224" s="3" t="s">
        <v>110</v>
      </c>
      <c r="AP224" s="3" t="s">
        <v>14102</v>
      </c>
      <c r="AQ224" s="3" t="s">
        <v>14103</v>
      </c>
      <c r="AR224" s="3">
        <v>11030</v>
      </c>
      <c r="AS224" s="3">
        <v>2000</v>
      </c>
      <c r="AT224" s="3">
        <v>0</v>
      </c>
      <c r="AU224" s="3">
        <v>0</v>
      </c>
      <c r="AV224" s="3">
        <v>0</v>
      </c>
      <c r="AW224" s="3">
        <v>0</v>
      </c>
      <c r="AX224" s="3">
        <v>0</v>
      </c>
      <c r="AY224" s="3">
        <v>0</v>
      </c>
      <c r="AZ224" s="3">
        <v>0</v>
      </c>
      <c r="BA224" s="3" t="s">
        <v>486</v>
      </c>
      <c r="BB224" s="3">
        <v>2000</v>
      </c>
    </row>
    <row r="225" spans="1:54" ht="32.5" hidden="1" customHeight="1" x14ac:dyDescent="0.2">
      <c r="A225" s="3" t="s">
        <v>14104</v>
      </c>
      <c r="B225" s="3" t="s">
        <v>471</v>
      </c>
      <c r="C225" s="3" t="s">
        <v>85</v>
      </c>
      <c r="D225" s="3" t="s">
        <v>86</v>
      </c>
      <c r="E225" s="3" t="s">
        <v>14098</v>
      </c>
      <c r="F225" s="3"/>
      <c r="G225" s="3" t="s">
        <v>87</v>
      </c>
      <c r="H225" s="3">
        <v>2024</v>
      </c>
      <c r="I225" s="3">
        <v>2024</v>
      </c>
      <c r="J225" s="3" t="s">
        <v>88</v>
      </c>
      <c r="K225" s="3" t="s">
        <v>4143</v>
      </c>
      <c r="L225" s="3" t="s">
        <v>4144</v>
      </c>
      <c r="M225" s="3" t="s">
        <v>4145</v>
      </c>
      <c r="N225" s="3" t="s">
        <v>4146</v>
      </c>
      <c r="O225" s="3" t="s">
        <v>4147</v>
      </c>
      <c r="P225" s="3" t="s">
        <v>89</v>
      </c>
      <c r="Q225" s="3" t="s">
        <v>257</v>
      </c>
      <c r="R225" s="3" t="s">
        <v>552</v>
      </c>
      <c r="S225" s="3" t="s">
        <v>553</v>
      </c>
      <c r="T225" s="3" t="s">
        <v>91</v>
      </c>
      <c r="U225" s="3" t="s">
        <v>531</v>
      </c>
      <c r="V225" s="3" t="s">
        <v>482</v>
      </c>
      <c r="W225" s="3">
        <v>2</v>
      </c>
      <c r="X225" s="3" t="s">
        <v>329</v>
      </c>
      <c r="Y225" s="3" t="s">
        <v>14105</v>
      </c>
      <c r="Z225" s="3" t="s">
        <v>14106</v>
      </c>
      <c r="AA225" s="3"/>
      <c r="AB225" s="3" t="s">
        <v>85</v>
      </c>
      <c r="AC225" s="3" t="s">
        <v>94</v>
      </c>
      <c r="AD225" s="3" t="s">
        <v>103</v>
      </c>
      <c r="AE225" s="3" t="s">
        <v>124</v>
      </c>
      <c r="AF225" s="3"/>
      <c r="AG225" s="3" t="s">
        <v>97</v>
      </c>
      <c r="AH225" s="3">
        <v>1185</v>
      </c>
      <c r="AI225" s="3">
        <v>215</v>
      </c>
      <c r="AJ225" s="3" t="s">
        <v>98</v>
      </c>
      <c r="AK225" s="3" t="s">
        <v>109</v>
      </c>
      <c r="AL225" s="3" t="s">
        <v>100</v>
      </c>
      <c r="AM225" s="3">
        <v>200</v>
      </c>
      <c r="AN225" s="3" t="s">
        <v>101</v>
      </c>
      <c r="AO225" s="3" t="s">
        <v>110</v>
      </c>
      <c r="AP225" s="3" t="s">
        <v>14107</v>
      </c>
      <c r="AQ225" s="3" t="s">
        <v>14108</v>
      </c>
      <c r="AR225" s="3">
        <v>4103</v>
      </c>
      <c r="AS225" s="3">
        <v>1500</v>
      </c>
      <c r="AT225" s="3">
        <v>0</v>
      </c>
      <c r="AU225" s="3">
        <v>0</v>
      </c>
      <c r="AV225" s="3">
        <v>0</v>
      </c>
      <c r="AW225" s="3">
        <v>0</v>
      </c>
      <c r="AX225" s="3">
        <v>0</v>
      </c>
      <c r="AY225" s="3">
        <v>0</v>
      </c>
      <c r="AZ225" s="3">
        <v>0</v>
      </c>
      <c r="BA225" s="3" t="s">
        <v>486</v>
      </c>
      <c r="BB225" s="3">
        <v>1500</v>
      </c>
    </row>
    <row r="226" spans="1:54" ht="32.5" hidden="1" customHeight="1" x14ac:dyDescent="0.2">
      <c r="A226" s="3" t="s">
        <v>14109</v>
      </c>
      <c r="B226" s="3" t="s">
        <v>471</v>
      </c>
      <c r="C226" s="3" t="s">
        <v>85</v>
      </c>
      <c r="D226" s="3" t="s">
        <v>86</v>
      </c>
      <c r="E226" s="3" t="s">
        <v>14098</v>
      </c>
      <c r="F226" s="3"/>
      <c r="G226" s="3" t="s">
        <v>87</v>
      </c>
      <c r="H226" s="3">
        <v>2024</v>
      </c>
      <c r="I226" s="3">
        <v>2024</v>
      </c>
      <c r="J226" s="3" t="s">
        <v>88</v>
      </c>
      <c r="K226" s="3" t="s">
        <v>4143</v>
      </c>
      <c r="L226" s="3" t="s">
        <v>4144</v>
      </c>
      <c r="M226" s="3" t="s">
        <v>4145</v>
      </c>
      <c r="N226" s="3" t="s">
        <v>4146</v>
      </c>
      <c r="O226" s="3" t="s">
        <v>4147</v>
      </c>
      <c r="P226" s="3" t="s">
        <v>89</v>
      </c>
      <c r="Q226" s="3" t="s">
        <v>257</v>
      </c>
      <c r="R226" s="3" t="s">
        <v>552</v>
      </c>
      <c r="S226" s="3" t="s">
        <v>553</v>
      </c>
      <c r="T226" s="3" t="s">
        <v>91</v>
      </c>
      <c r="U226" s="3" t="s">
        <v>531</v>
      </c>
      <c r="V226" s="3" t="s">
        <v>482</v>
      </c>
      <c r="W226" s="3">
        <v>3</v>
      </c>
      <c r="X226" s="3" t="s">
        <v>14110</v>
      </c>
      <c r="Y226" s="3" t="s">
        <v>14111</v>
      </c>
      <c r="Z226" s="3" t="s">
        <v>14112</v>
      </c>
      <c r="AA226" s="3"/>
      <c r="AB226" s="3" t="s">
        <v>85</v>
      </c>
      <c r="AC226" s="3" t="s">
        <v>94</v>
      </c>
      <c r="AD226" s="3" t="s">
        <v>95</v>
      </c>
      <c r="AE226" s="3" t="s">
        <v>96</v>
      </c>
      <c r="AF226" s="3"/>
      <c r="AG226" s="3" t="s">
        <v>97</v>
      </c>
      <c r="AH226" s="3">
        <v>1185</v>
      </c>
      <c r="AI226" s="3">
        <v>215</v>
      </c>
      <c r="AJ226" s="3" t="s">
        <v>105</v>
      </c>
      <c r="AK226" s="3" t="s">
        <v>99</v>
      </c>
      <c r="AL226" s="3" t="s">
        <v>100</v>
      </c>
      <c r="AM226" s="3">
        <v>50</v>
      </c>
      <c r="AN226" s="3" t="s">
        <v>140</v>
      </c>
      <c r="AO226" s="3" t="s">
        <v>110</v>
      </c>
      <c r="AP226" s="3" t="s">
        <v>14113</v>
      </c>
      <c r="AQ226" s="3" t="s">
        <v>14114</v>
      </c>
      <c r="AR226" s="3">
        <v>4723</v>
      </c>
      <c r="AS226" s="3">
        <v>1000</v>
      </c>
      <c r="AT226" s="3">
        <v>0</v>
      </c>
      <c r="AU226" s="3">
        <v>0</v>
      </c>
      <c r="AV226" s="3">
        <v>0</v>
      </c>
      <c r="AW226" s="3">
        <v>0</v>
      </c>
      <c r="AX226" s="3">
        <v>0</v>
      </c>
      <c r="AY226" s="3">
        <v>0</v>
      </c>
      <c r="AZ226" s="3">
        <v>0</v>
      </c>
      <c r="BA226" s="3" t="s">
        <v>486</v>
      </c>
      <c r="BB226" s="3">
        <v>1000</v>
      </c>
    </row>
    <row r="227" spans="1:54" ht="32.5" hidden="1" customHeight="1" x14ac:dyDescent="0.2">
      <c r="A227" s="3" t="s">
        <v>14115</v>
      </c>
      <c r="B227" s="3" t="s">
        <v>471</v>
      </c>
      <c r="C227" s="3" t="s">
        <v>85</v>
      </c>
      <c r="D227" s="3" t="s">
        <v>86</v>
      </c>
      <c r="E227" s="3" t="s">
        <v>14098</v>
      </c>
      <c r="F227" s="3"/>
      <c r="G227" s="3" t="s">
        <v>87</v>
      </c>
      <c r="H227" s="3">
        <v>2024</v>
      </c>
      <c r="I227" s="3">
        <v>2024</v>
      </c>
      <c r="J227" s="3" t="s">
        <v>88</v>
      </c>
      <c r="K227" s="3" t="s">
        <v>4143</v>
      </c>
      <c r="L227" s="3" t="s">
        <v>4144</v>
      </c>
      <c r="M227" s="3" t="s">
        <v>4145</v>
      </c>
      <c r="N227" s="3" t="s">
        <v>4146</v>
      </c>
      <c r="O227" s="3" t="s">
        <v>4147</v>
      </c>
      <c r="P227" s="3" t="s">
        <v>89</v>
      </c>
      <c r="Q227" s="3" t="s">
        <v>257</v>
      </c>
      <c r="R227" s="3" t="s">
        <v>552</v>
      </c>
      <c r="S227" s="3" t="s">
        <v>553</v>
      </c>
      <c r="T227" s="3" t="s">
        <v>91</v>
      </c>
      <c r="U227" s="3" t="s">
        <v>531</v>
      </c>
      <c r="V227" s="3" t="s">
        <v>482</v>
      </c>
      <c r="W227" s="3">
        <v>4</v>
      </c>
      <c r="X227" s="3" t="s">
        <v>14116</v>
      </c>
      <c r="Y227" s="3" t="s">
        <v>14117</v>
      </c>
      <c r="Z227" s="3" t="s">
        <v>14118</v>
      </c>
      <c r="AA227" s="3"/>
      <c r="AB227" s="3" t="s">
        <v>85</v>
      </c>
      <c r="AC227" s="3" t="s">
        <v>94</v>
      </c>
      <c r="AD227" s="3" t="s">
        <v>125</v>
      </c>
      <c r="AE227" s="3" t="s">
        <v>182</v>
      </c>
      <c r="AF227" s="3"/>
      <c r="AG227" s="3" t="s">
        <v>97</v>
      </c>
      <c r="AH227" s="3">
        <v>1185</v>
      </c>
      <c r="AI227" s="3">
        <v>215</v>
      </c>
      <c r="AJ227" s="3" t="s">
        <v>123</v>
      </c>
      <c r="AK227" s="3" t="s">
        <v>106</v>
      </c>
      <c r="AL227" s="3" t="s">
        <v>100</v>
      </c>
      <c r="AM227" s="3">
        <v>6</v>
      </c>
      <c r="AN227" s="3" t="s">
        <v>138</v>
      </c>
      <c r="AO227" s="3" t="s">
        <v>110</v>
      </c>
      <c r="AP227" s="3" t="s">
        <v>14119</v>
      </c>
      <c r="AQ227" s="3" t="s">
        <v>14120</v>
      </c>
      <c r="AR227" s="3">
        <v>3771</v>
      </c>
      <c r="AS227" s="3">
        <v>500</v>
      </c>
      <c r="AT227" s="3">
        <v>0</v>
      </c>
      <c r="AU227" s="3">
        <v>0</v>
      </c>
      <c r="AV227" s="3">
        <v>0</v>
      </c>
      <c r="AW227" s="3">
        <v>0</v>
      </c>
      <c r="AX227" s="3">
        <v>0</v>
      </c>
      <c r="AY227" s="3">
        <v>0</v>
      </c>
      <c r="AZ227" s="3">
        <v>0</v>
      </c>
      <c r="BA227" s="3" t="s">
        <v>486</v>
      </c>
      <c r="BB227" s="3">
        <v>500</v>
      </c>
    </row>
    <row r="228" spans="1:54" ht="32.5" hidden="1" customHeight="1" x14ac:dyDescent="0.2">
      <c r="A228" s="3" t="s">
        <v>14121</v>
      </c>
      <c r="B228" s="3" t="s">
        <v>471</v>
      </c>
      <c r="C228" s="3" t="s">
        <v>85</v>
      </c>
      <c r="D228" s="3" t="s">
        <v>86</v>
      </c>
      <c r="E228" s="3" t="s">
        <v>14122</v>
      </c>
      <c r="F228" s="3"/>
      <c r="G228" s="3" t="s">
        <v>87</v>
      </c>
      <c r="H228" s="3">
        <v>2024</v>
      </c>
      <c r="I228" s="3">
        <v>2024</v>
      </c>
      <c r="J228" s="3" t="s">
        <v>111</v>
      </c>
      <c r="K228" s="3" t="s">
        <v>4096</v>
      </c>
      <c r="L228" s="3" t="s">
        <v>4097</v>
      </c>
      <c r="M228" s="3" t="s">
        <v>14123</v>
      </c>
      <c r="N228" s="3" t="s">
        <v>4099</v>
      </c>
      <c r="O228" s="3" t="s">
        <v>4100</v>
      </c>
      <c r="P228" s="3" t="s">
        <v>89</v>
      </c>
      <c r="Q228" s="3" t="s">
        <v>90</v>
      </c>
      <c r="R228" s="3" t="s">
        <v>4060</v>
      </c>
      <c r="S228" s="3" t="s">
        <v>4061</v>
      </c>
      <c r="T228" s="3" t="s">
        <v>135</v>
      </c>
      <c r="U228" s="3" t="s">
        <v>4001</v>
      </c>
      <c r="V228" s="3" t="s">
        <v>482</v>
      </c>
      <c r="W228" s="3">
        <v>1</v>
      </c>
      <c r="X228" s="3" t="s">
        <v>315</v>
      </c>
      <c r="Y228" s="3" t="s">
        <v>14124</v>
      </c>
      <c r="Z228" s="3" t="s">
        <v>14125</v>
      </c>
      <c r="AA228" s="3"/>
      <c r="AB228" s="3" t="s">
        <v>85</v>
      </c>
      <c r="AC228" s="3" t="s">
        <v>94</v>
      </c>
      <c r="AD228" s="3" t="s">
        <v>103</v>
      </c>
      <c r="AE228" s="3" t="s">
        <v>104</v>
      </c>
      <c r="AF228" s="3"/>
      <c r="AG228" s="3" t="s">
        <v>97</v>
      </c>
      <c r="AH228" s="3">
        <v>100</v>
      </c>
      <c r="AI228" s="3">
        <v>20</v>
      </c>
      <c r="AJ228" s="3" t="s">
        <v>346</v>
      </c>
      <c r="AK228" s="3" t="s">
        <v>106</v>
      </c>
      <c r="AL228" s="3" t="s">
        <v>100</v>
      </c>
      <c r="AM228" s="3">
        <v>45</v>
      </c>
      <c r="AN228" s="3" t="s">
        <v>138</v>
      </c>
      <c r="AO228" s="3" t="s">
        <v>102</v>
      </c>
      <c r="AP228" s="3" t="s">
        <v>14126</v>
      </c>
      <c r="AQ228" s="3" t="s">
        <v>14127</v>
      </c>
      <c r="AR228" s="3">
        <v>14900</v>
      </c>
      <c r="AS228" s="3">
        <v>3000</v>
      </c>
      <c r="AT228" s="3">
        <v>0</v>
      </c>
      <c r="AU228" s="3">
        <v>0</v>
      </c>
      <c r="AV228" s="3">
        <v>0</v>
      </c>
      <c r="AW228" s="3">
        <v>0</v>
      </c>
      <c r="AX228" s="3">
        <v>0</v>
      </c>
      <c r="AY228" s="3">
        <v>0</v>
      </c>
      <c r="AZ228" s="3">
        <v>0</v>
      </c>
      <c r="BA228" s="3" t="s">
        <v>14128</v>
      </c>
      <c r="BB228" s="3">
        <v>6960</v>
      </c>
    </row>
    <row r="229" spans="1:54" ht="32.5" hidden="1" customHeight="1" x14ac:dyDescent="0.2">
      <c r="A229" s="3" t="s">
        <v>14129</v>
      </c>
      <c r="B229" s="3" t="s">
        <v>471</v>
      </c>
      <c r="C229" s="3" t="s">
        <v>85</v>
      </c>
      <c r="D229" s="3" t="s">
        <v>86</v>
      </c>
      <c r="E229" s="3" t="s">
        <v>14122</v>
      </c>
      <c r="F229" s="3"/>
      <c r="G229" s="3" t="s">
        <v>87</v>
      </c>
      <c r="H229" s="3">
        <v>2024</v>
      </c>
      <c r="I229" s="3">
        <v>2024</v>
      </c>
      <c r="J229" s="3" t="s">
        <v>88</v>
      </c>
      <c r="K229" s="3" t="s">
        <v>4096</v>
      </c>
      <c r="L229" s="3" t="s">
        <v>4097</v>
      </c>
      <c r="M229" s="3" t="s">
        <v>14123</v>
      </c>
      <c r="N229" s="3" t="s">
        <v>4099</v>
      </c>
      <c r="O229" s="3" t="s">
        <v>4100</v>
      </c>
      <c r="P229" s="3" t="s">
        <v>89</v>
      </c>
      <c r="Q229" s="3" t="s">
        <v>90</v>
      </c>
      <c r="R229" s="3" t="s">
        <v>4060</v>
      </c>
      <c r="S229" s="3" t="s">
        <v>4061</v>
      </c>
      <c r="T229" s="3" t="s">
        <v>135</v>
      </c>
      <c r="U229" s="3" t="s">
        <v>4001</v>
      </c>
      <c r="V229" s="3" t="s">
        <v>482</v>
      </c>
      <c r="W229" s="3">
        <v>2</v>
      </c>
      <c r="X229" s="3" t="s">
        <v>14130</v>
      </c>
      <c r="Y229" s="3" t="s">
        <v>14131</v>
      </c>
      <c r="Z229" s="3" t="s">
        <v>14132</v>
      </c>
      <c r="AA229" s="3"/>
      <c r="AB229" s="3" t="s">
        <v>85</v>
      </c>
      <c r="AC229" s="3" t="s">
        <v>94</v>
      </c>
      <c r="AD229" s="3" t="s">
        <v>95</v>
      </c>
      <c r="AE229" s="3" t="s">
        <v>96</v>
      </c>
      <c r="AF229" s="3"/>
      <c r="AG229" s="3" t="s">
        <v>97</v>
      </c>
      <c r="AH229" s="3">
        <v>100</v>
      </c>
      <c r="AI229" s="3">
        <v>20</v>
      </c>
      <c r="AJ229" s="3" t="s">
        <v>123</v>
      </c>
      <c r="AK229" s="3" t="s">
        <v>109</v>
      </c>
      <c r="AL229" s="3" t="s">
        <v>100</v>
      </c>
      <c r="AM229" s="3">
        <v>15</v>
      </c>
      <c r="AN229" s="3" t="s">
        <v>101</v>
      </c>
      <c r="AO229" s="3" t="s">
        <v>110</v>
      </c>
      <c r="AP229" s="3" t="s">
        <v>14133</v>
      </c>
      <c r="AQ229" s="3" t="s">
        <v>14134</v>
      </c>
      <c r="AR229" s="3">
        <v>4100</v>
      </c>
      <c r="AS229" s="3">
        <v>1500</v>
      </c>
      <c r="AT229" s="3">
        <v>0</v>
      </c>
      <c r="AU229" s="3">
        <v>0</v>
      </c>
      <c r="AV229" s="3">
        <v>0</v>
      </c>
      <c r="AW229" s="3">
        <v>0</v>
      </c>
      <c r="AX229" s="3">
        <v>0</v>
      </c>
      <c r="AY229" s="3">
        <v>0</v>
      </c>
      <c r="AZ229" s="3">
        <v>0</v>
      </c>
      <c r="BA229" s="3" t="s">
        <v>14135</v>
      </c>
      <c r="BB229" s="3">
        <v>2640</v>
      </c>
    </row>
    <row r="230" spans="1:54" ht="32.5" hidden="1" customHeight="1" x14ac:dyDescent="0.2">
      <c r="A230" s="3" t="s">
        <v>14136</v>
      </c>
      <c r="B230" s="3" t="s">
        <v>471</v>
      </c>
      <c r="C230" s="3" t="s">
        <v>85</v>
      </c>
      <c r="D230" s="3" t="s">
        <v>86</v>
      </c>
      <c r="E230" s="3" t="s">
        <v>14122</v>
      </c>
      <c r="F230" s="3"/>
      <c r="G230" s="3" t="s">
        <v>87</v>
      </c>
      <c r="H230" s="3">
        <v>2024</v>
      </c>
      <c r="I230" s="3">
        <v>2024</v>
      </c>
      <c r="J230" s="3" t="s">
        <v>88</v>
      </c>
      <c r="K230" s="3" t="s">
        <v>4096</v>
      </c>
      <c r="L230" s="3" t="s">
        <v>4097</v>
      </c>
      <c r="M230" s="3" t="s">
        <v>14123</v>
      </c>
      <c r="N230" s="3" t="s">
        <v>4099</v>
      </c>
      <c r="O230" s="3" t="s">
        <v>4100</v>
      </c>
      <c r="P230" s="3" t="s">
        <v>89</v>
      </c>
      <c r="Q230" s="3" t="s">
        <v>90</v>
      </c>
      <c r="R230" s="3" t="s">
        <v>4060</v>
      </c>
      <c r="S230" s="3" t="s">
        <v>4061</v>
      </c>
      <c r="T230" s="3" t="s">
        <v>135</v>
      </c>
      <c r="U230" s="3" t="s">
        <v>4001</v>
      </c>
      <c r="V230" s="3" t="s">
        <v>482</v>
      </c>
      <c r="W230" s="3">
        <v>3</v>
      </c>
      <c r="X230" s="3" t="s">
        <v>14137</v>
      </c>
      <c r="Y230" s="3" t="s">
        <v>14138</v>
      </c>
      <c r="Z230" s="3" t="s">
        <v>14139</v>
      </c>
      <c r="AA230" s="3"/>
      <c r="AB230" s="3" t="s">
        <v>85</v>
      </c>
      <c r="AC230" s="3" t="s">
        <v>94</v>
      </c>
      <c r="AD230" s="3" t="s">
        <v>103</v>
      </c>
      <c r="AE230" s="3" t="s">
        <v>124</v>
      </c>
      <c r="AF230" s="3"/>
      <c r="AG230" s="3" t="s">
        <v>97</v>
      </c>
      <c r="AH230" s="3">
        <v>100</v>
      </c>
      <c r="AI230" s="3">
        <v>20</v>
      </c>
      <c r="AJ230" s="3" t="s">
        <v>98</v>
      </c>
      <c r="AK230" s="3" t="s">
        <v>109</v>
      </c>
      <c r="AL230" s="3" t="s">
        <v>100</v>
      </c>
      <c r="AM230" s="3">
        <v>100</v>
      </c>
      <c r="AN230" s="3" t="s">
        <v>138</v>
      </c>
      <c r="AO230" s="3" t="s">
        <v>102</v>
      </c>
      <c r="AP230" s="3" t="s">
        <v>14140</v>
      </c>
      <c r="AQ230" s="3" t="s">
        <v>14141</v>
      </c>
      <c r="AR230" s="3">
        <v>2100</v>
      </c>
      <c r="AS230" s="3">
        <v>1200</v>
      </c>
      <c r="AT230" s="3">
        <v>0</v>
      </c>
      <c r="AU230" s="3">
        <v>0</v>
      </c>
      <c r="AV230" s="3">
        <v>0</v>
      </c>
      <c r="AW230" s="3">
        <v>0</v>
      </c>
      <c r="AX230" s="3">
        <v>0</v>
      </c>
      <c r="AY230" s="3">
        <v>0</v>
      </c>
      <c r="AZ230" s="3">
        <v>0</v>
      </c>
      <c r="BA230" s="3" t="s">
        <v>14135</v>
      </c>
      <c r="BB230" s="3">
        <v>1980</v>
      </c>
    </row>
    <row r="231" spans="1:54" ht="32.5" customHeight="1" x14ac:dyDescent="0.2">
      <c r="A231" s="94" t="s">
        <v>14142</v>
      </c>
      <c r="B231" s="94" t="s">
        <v>471</v>
      </c>
      <c r="C231" s="94" t="s">
        <v>85</v>
      </c>
      <c r="D231" s="94" t="s">
        <v>86</v>
      </c>
      <c r="E231" s="94" t="s">
        <v>14122</v>
      </c>
      <c r="F231" s="94"/>
      <c r="G231" s="94" t="s">
        <v>87</v>
      </c>
      <c r="H231" s="94">
        <v>2024</v>
      </c>
      <c r="I231" s="94">
        <v>2024</v>
      </c>
      <c r="J231" s="94" t="s">
        <v>88</v>
      </c>
      <c r="K231" s="94" t="s">
        <v>4096</v>
      </c>
      <c r="L231" s="94" t="s">
        <v>4097</v>
      </c>
      <c r="M231" s="94" t="s">
        <v>14123</v>
      </c>
      <c r="N231" s="94" t="s">
        <v>4099</v>
      </c>
      <c r="O231" s="94" t="s">
        <v>4100</v>
      </c>
      <c r="P231" s="94" t="s">
        <v>89</v>
      </c>
      <c r="Q231" s="94" t="s">
        <v>90</v>
      </c>
      <c r="R231" s="94" t="s">
        <v>4060</v>
      </c>
      <c r="S231" s="94" t="s">
        <v>4061</v>
      </c>
      <c r="T231" s="94" t="s">
        <v>135</v>
      </c>
      <c r="U231" s="94" t="s">
        <v>4001</v>
      </c>
      <c r="V231" s="94" t="s">
        <v>482</v>
      </c>
      <c r="W231" s="94">
        <v>4</v>
      </c>
      <c r="X231" s="94" t="s">
        <v>14143</v>
      </c>
      <c r="Y231" s="94" t="s">
        <v>14144</v>
      </c>
      <c r="Z231" s="94" t="s">
        <v>14145</v>
      </c>
      <c r="AA231" s="94"/>
      <c r="AB231" s="94" t="s">
        <v>85</v>
      </c>
      <c r="AC231" s="94" t="s">
        <v>94</v>
      </c>
      <c r="AD231" s="94" t="s">
        <v>107</v>
      </c>
      <c r="AE231" s="94" t="s">
        <v>108</v>
      </c>
      <c r="AF231" s="94"/>
      <c r="AG231" s="94" t="s">
        <v>97</v>
      </c>
      <c r="AH231" s="94">
        <v>100</v>
      </c>
      <c r="AI231" s="94">
        <v>20</v>
      </c>
      <c r="AJ231" s="94" t="s">
        <v>105</v>
      </c>
      <c r="AK231" s="94" t="s">
        <v>109</v>
      </c>
      <c r="AL231" s="94" t="s">
        <v>100</v>
      </c>
      <c r="AM231" s="94">
        <v>50</v>
      </c>
      <c r="AN231" s="94" t="s">
        <v>101</v>
      </c>
      <c r="AO231" s="94" t="s">
        <v>102</v>
      </c>
      <c r="AP231" s="94" t="s">
        <v>14146</v>
      </c>
      <c r="AQ231" s="94" t="s">
        <v>14147</v>
      </c>
      <c r="AR231" s="94">
        <v>2600</v>
      </c>
      <c r="AS231" s="94">
        <v>1500</v>
      </c>
      <c r="AT231" s="94">
        <v>0</v>
      </c>
      <c r="AU231" s="94">
        <v>0</v>
      </c>
      <c r="AV231" s="94">
        <v>0</v>
      </c>
      <c r="AW231" s="94">
        <v>0</v>
      </c>
      <c r="AX231" s="94">
        <v>0</v>
      </c>
      <c r="AY231" s="94">
        <v>0</v>
      </c>
      <c r="AZ231" s="94">
        <v>0</v>
      </c>
      <c r="BA231" s="94" t="s">
        <v>486</v>
      </c>
      <c r="BB231" s="94">
        <v>1500</v>
      </c>
    </row>
    <row r="232" spans="1:54" ht="32.5" hidden="1" customHeight="1" x14ac:dyDescent="0.2">
      <c r="A232" s="3" t="s">
        <v>14148</v>
      </c>
      <c r="B232" s="3" t="s">
        <v>471</v>
      </c>
      <c r="C232" s="3" t="s">
        <v>85</v>
      </c>
      <c r="D232" s="3" t="s">
        <v>86</v>
      </c>
      <c r="E232" s="3" t="s">
        <v>14149</v>
      </c>
      <c r="F232" s="3"/>
      <c r="G232" s="3" t="s">
        <v>87</v>
      </c>
      <c r="H232" s="3">
        <v>2024</v>
      </c>
      <c r="I232" s="3">
        <v>2024</v>
      </c>
      <c r="J232" s="3" t="s">
        <v>111</v>
      </c>
      <c r="K232" s="3" t="s">
        <v>4251</v>
      </c>
      <c r="L232" s="3" t="s">
        <v>4252</v>
      </c>
      <c r="M232" s="3"/>
      <c r="N232" s="3" t="s">
        <v>4253</v>
      </c>
      <c r="O232" s="3" t="s">
        <v>4254</v>
      </c>
      <c r="P232" s="3" t="s">
        <v>89</v>
      </c>
      <c r="Q232" s="3" t="s">
        <v>257</v>
      </c>
      <c r="R232" s="3" t="s">
        <v>4255</v>
      </c>
      <c r="S232" s="3" t="s">
        <v>4256</v>
      </c>
      <c r="T232" s="3" t="s">
        <v>91</v>
      </c>
      <c r="U232" s="3" t="s">
        <v>4032</v>
      </c>
      <c r="V232" s="3" t="s">
        <v>482</v>
      </c>
      <c r="W232" s="3">
        <v>1</v>
      </c>
      <c r="X232" s="3" t="s">
        <v>14150</v>
      </c>
      <c r="Y232" s="3" t="s">
        <v>14151</v>
      </c>
      <c r="Z232" s="3" t="s">
        <v>14152</v>
      </c>
      <c r="AA232" s="3"/>
      <c r="AB232" s="3" t="s">
        <v>85</v>
      </c>
      <c r="AC232" s="3" t="s">
        <v>94</v>
      </c>
      <c r="AD232" s="3" t="s">
        <v>103</v>
      </c>
      <c r="AE232" s="3" t="s">
        <v>122</v>
      </c>
      <c r="AF232" s="3"/>
      <c r="AG232" s="3" t="s">
        <v>97</v>
      </c>
      <c r="AH232" s="3">
        <v>659</v>
      </c>
      <c r="AI232" s="3">
        <v>130</v>
      </c>
      <c r="AJ232" s="3" t="s">
        <v>123</v>
      </c>
      <c r="AK232" s="3" t="s">
        <v>109</v>
      </c>
      <c r="AL232" s="3" t="s">
        <v>100</v>
      </c>
      <c r="AM232" s="3">
        <v>30</v>
      </c>
      <c r="AN232" s="3" t="s">
        <v>101</v>
      </c>
      <c r="AO232" s="3" t="s">
        <v>102</v>
      </c>
      <c r="AP232" s="3" t="s">
        <v>14153</v>
      </c>
      <c r="AQ232" s="3" t="s">
        <v>14154</v>
      </c>
      <c r="AR232" s="3">
        <v>5200</v>
      </c>
      <c r="AS232" s="3">
        <v>1600</v>
      </c>
      <c r="AT232" s="3">
        <v>0</v>
      </c>
      <c r="AU232" s="3">
        <v>0</v>
      </c>
      <c r="AV232" s="3">
        <v>0</v>
      </c>
      <c r="AW232" s="3">
        <v>0</v>
      </c>
      <c r="AX232" s="3">
        <v>0</v>
      </c>
      <c r="AY232" s="3">
        <v>0</v>
      </c>
      <c r="AZ232" s="3">
        <v>0</v>
      </c>
      <c r="BA232" s="3" t="s">
        <v>486</v>
      </c>
      <c r="BB232" s="3">
        <v>1600</v>
      </c>
    </row>
    <row r="233" spans="1:54" ht="32.5" hidden="1" customHeight="1" x14ac:dyDescent="0.2">
      <c r="A233" s="3" t="s">
        <v>14155</v>
      </c>
      <c r="B233" s="3" t="s">
        <v>471</v>
      </c>
      <c r="C233" s="3" t="s">
        <v>85</v>
      </c>
      <c r="D233" s="3" t="s">
        <v>86</v>
      </c>
      <c r="E233" s="3" t="s">
        <v>14149</v>
      </c>
      <c r="F233" s="3"/>
      <c r="G233" s="3" t="s">
        <v>87</v>
      </c>
      <c r="H233" s="3">
        <v>2024</v>
      </c>
      <c r="I233" s="3">
        <v>2024</v>
      </c>
      <c r="J233" s="3" t="s">
        <v>111</v>
      </c>
      <c r="K233" s="3" t="s">
        <v>4251</v>
      </c>
      <c r="L233" s="3" t="s">
        <v>4252</v>
      </c>
      <c r="M233" s="3"/>
      <c r="N233" s="3" t="s">
        <v>4253</v>
      </c>
      <c r="O233" s="3" t="s">
        <v>4254</v>
      </c>
      <c r="P233" s="3" t="s">
        <v>89</v>
      </c>
      <c r="Q233" s="3" t="s">
        <v>257</v>
      </c>
      <c r="R233" s="3" t="s">
        <v>4255</v>
      </c>
      <c r="S233" s="3" t="s">
        <v>4256</v>
      </c>
      <c r="T233" s="3" t="s">
        <v>91</v>
      </c>
      <c r="U233" s="3" t="s">
        <v>4032</v>
      </c>
      <c r="V233" s="3" t="s">
        <v>482</v>
      </c>
      <c r="W233" s="3">
        <v>2</v>
      </c>
      <c r="X233" s="3" t="s">
        <v>14156</v>
      </c>
      <c r="Y233" s="3" t="s">
        <v>14157</v>
      </c>
      <c r="Z233" s="3" t="s">
        <v>14158</v>
      </c>
      <c r="AA233" s="3"/>
      <c r="AB233" s="3" t="s">
        <v>85</v>
      </c>
      <c r="AC233" s="3" t="s">
        <v>94</v>
      </c>
      <c r="AD233" s="3" t="s">
        <v>103</v>
      </c>
      <c r="AE233" s="3" t="s">
        <v>104</v>
      </c>
      <c r="AF233" s="3"/>
      <c r="AG233" s="3" t="s">
        <v>97</v>
      </c>
      <c r="AH233" s="3">
        <v>659</v>
      </c>
      <c r="AI233" s="3">
        <v>130</v>
      </c>
      <c r="AJ233" s="3" t="s">
        <v>105</v>
      </c>
      <c r="AK233" s="3" t="s">
        <v>106</v>
      </c>
      <c r="AL233" s="3" t="s">
        <v>100</v>
      </c>
      <c r="AM233" s="3">
        <v>800</v>
      </c>
      <c r="AN233" s="3" t="s">
        <v>101</v>
      </c>
      <c r="AO233" s="3" t="s">
        <v>102</v>
      </c>
      <c r="AP233" s="3" t="s">
        <v>14159</v>
      </c>
      <c r="AQ233" s="3" t="s">
        <v>14160</v>
      </c>
      <c r="AR233" s="3">
        <v>11300</v>
      </c>
      <c r="AS233" s="3">
        <v>3300</v>
      </c>
      <c r="AT233" s="3">
        <v>0</v>
      </c>
      <c r="AU233" s="3">
        <v>0</v>
      </c>
      <c r="AV233" s="3">
        <v>0</v>
      </c>
      <c r="AW233" s="3">
        <v>0</v>
      </c>
      <c r="AX233" s="3">
        <v>0</v>
      </c>
      <c r="AY233" s="3">
        <v>0</v>
      </c>
      <c r="AZ233" s="3">
        <v>0</v>
      </c>
      <c r="BA233" s="3" t="s">
        <v>486</v>
      </c>
      <c r="BB233" s="3">
        <v>3300</v>
      </c>
    </row>
    <row r="234" spans="1:54" ht="32.5" hidden="1" customHeight="1" x14ac:dyDescent="0.2">
      <c r="A234" s="3" t="s">
        <v>14161</v>
      </c>
      <c r="B234" s="3" t="s">
        <v>471</v>
      </c>
      <c r="C234" s="3" t="s">
        <v>85</v>
      </c>
      <c r="D234" s="3" t="s">
        <v>86</v>
      </c>
      <c r="E234" s="3" t="s">
        <v>14149</v>
      </c>
      <c r="F234" s="3"/>
      <c r="G234" s="3" t="s">
        <v>87</v>
      </c>
      <c r="H234" s="3">
        <v>2024</v>
      </c>
      <c r="I234" s="3">
        <v>2024</v>
      </c>
      <c r="J234" s="3" t="s">
        <v>88</v>
      </c>
      <c r="K234" s="3" t="s">
        <v>4251</v>
      </c>
      <c r="L234" s="3" t="s">
        <v>4252</v>
      </c>
      <c r="M234" s="3"/>
      <c r="N234" s="3" t="s">
        <v>4253</v>
      </c>
      <c r="O234" s="3" t="s">
        <v>4254</v>
      </c>
      <c r="P234" s="3" t="s">
        <v>89</v>
      </c>
      <c r="Q234" s="3" t="s">
        <v>257</v>
      </c>
      <c r="R234" s="3" t="s">
        <v>4255</v>
      </c>
      <c r="S234" s="3" t="s">
        <v>4256</v>
      </c>
      <c r="T234" s="3" t="s">
        <v>91</v>
      </c>
      <c r="U234" s="3" t="s">
        <v>4032</v>
      </c>
      <c r="V234" s="3" t="s">
        <v>482</v>
      </c>
      <c r="W234" s="3">
        <v>3</v>
      </c>
      <c r="X234" s="3" t="s">
        <v>14162</v>
      </c>
      <c r="Y234" s="3" t="s">
        <v>14163</v>
      </c>
      <c r="Z234" s="3" t="s">
        <v>14164</v>
      </c>
      <c r="AA234" s="3"/>
      <c r="AB234" s="3" t="s">
        <v>85</v>
      </c>
      <c r="AC234" s="3" t="s">
        <v>94</v>
      </c>
      <c r="AD234" s="3" t="s">
        <v>125</v>
      </c>
      <c r="AE234" s="3" t="s">
        <v>13501</v>
      </c>
      <c r="AF234" s="3"/>
      <c r="AG234" s="3" t="s">
        <v>97</v>
      </c>
      <c r="AH234" s="3">
        <v>659</v>
      </c>
      <c r="AI234" s="3">
        <v>130</v>
      </c>
      <c r="AJ234" s="3" t="s">
        <v>123</v>
      </c>
      <c r="AK234" s="3" t="s">
        <v>106</v>
      </c>
      <c r="AL234" s="3" t="s">
        <v>100</v>
      </c>
      <c r="AM234" s="3">
        <v>10</v>
      </c>
      <c r="AN234" s="3" t="s">
        <v>138</v>
      </c>
      <c r="AO234" s="3" t="s">
        <v>102</v>
      </c>
      <c r="AP234" s="3" t="s">
        <v>14165</v>
      </c>
      <c r="AQ234" s="3" t="s">
        <v>14166</v>
      </c>
      <c r="AR234" s="3">
        <v>7450</v>
      </c>
      <c r="AS234" s="3">
        <v>1500</v>
      </c>
      <c r="AT234" s="3">
        <v>0</v>
      </c>
      <c r="AU234" s="3">
        <v>0</v>
      </c>
      <c r="AV234" s="3">
        <v>0</v>
      </c>
      <c r="AW234" s="3">
        <v>0</v>
      </c>
      <c r="AX234" s="3">
        <v>0</v>
      </c>
      <c r="AY234" s="3">
        <v>0</v>
      </c>
      <c r="AZ234" s="3">
        <v>0</v>
      </c>
      <c r="BA234" s="3" t="s">
        <v>486</v>
      </c>
      <c r="BB234" s="3">
        <v>1500</v>
      </c>
    </row>
    <row r="235" spans="1:54" ht="32.5" hidden="1" customHeight="1" x14ac:dyDescent="0.2">
      <c r="A235" s="3" t="s">
        <v>14167</v>
      </c>
      <c r="B235" s="3" t="s">
        <v>471</v>
      </c>
      <c r="C235" s="3" t="s">
        <v>85</v>
      </c>
      <c r="D235" s="3" t="s">
        <v>86</v>
      </c>
      <c r="E235" s="3" t="s">
        <v>14149</v>
      </c>
      <c r="F235" s="3"/>
      <c r="G235" s="3" t="s">
        <v>87</v>
      </c>
      <c r="H235" s="3">
        <v>2024</v>
      </c>
      <c r="I235" s="3">
        <v>2024</v>
      </c>
      <c r="J235" s="3" t="s">
        <v>88</v>
      </c>
      <c r="K235" s="3" t="s">
        <v>4251</v>
      </c>
      <c r="L235" s="3" t="s">
        <v>4252</v>
      </c>
      <c r="M235" s="3"/>
      <c r="N235" s="3" t="s">
        <v>4253</v>
      </c>
      <c r="O235" s="3" t="s">
        <v>4254</v>
      </c>
      <c r="P235" s="3" t="s">
        <v>89</v>
      </c>
      <c r="Q235" s="3" t="s">
        <v>257</v>
      </c>
      <c r="R235" s="3" t="s">
        <v>4255</v>
      </c>
      <c r="S235" s="3" t="s">
        <v>4256</v>
      </c>
      <c r="T235" s="3" t="s">
        <v>91</v>
      </c>
      <c r="U235" s="3" t="s">
        <v>4032</v>
      </c>
      <c r="V235" s="3" t="s">
        <v>482</v>
      </c>
      <c r="W235" s="3">
        <v>4</v>
      </c>
      <c r="X235" s="3" t="s">
        <v>124</v>
      </c>
      <c r="Y235" s="3" t="s">
        <v>14168</v>
      </c>
      <c r="Z235" s="3" t="s">
        <v>14168</v>
      </c>
      <c r="AA235" s="3"/>
      <c r="AB235" s="3" t="s">
        <v>85</v>
      </c>
      <c r="AC235" s="3" t="s">
        <v>94</v>
      </c>
      <c r="AD235" s="3" t="s">
        <v>103</v>
      </c>
      <c r="AE235" s="3" t="s">
        <v>124</v>
      </c>
      <c r="AF235" s="3"/>
      <c r="AG235" s="3" t="s">
        <v>97</v>
      </c>
      <c r="AH235" s="3">
        <v>659</v>
      </c>
      <c r="AI235" s="3">
        <v>130</v>
      </c>
      <c r="AJ235" s="3" t="s">
        <v>98</v>
      </c>
      <c r="AK235" s="3" t="s">
        <v>109</v>
      </c>
      <c r="AL235" s="3" t="s">
        <v>100</v>
      </c>
      <c r="AM235" s="3">
        <v>100</v>
      </c>
      <c r="AN235" s="3" t="s">
        <v>101</v>
      </c>
      <c r="AO235" s="3" t="s">
        <v>102</v>
      </c>
      <c r="AP235" s="3" t="s">
        <v>14169</v>
      </c>
      <c r="AQ235" s="3" t="s">
        <v>14170</v>
      </c>
      <c r="AR235" s="3">
        <v>3600</v>
      </c>
      <c r="AS235" s="3">
        <v>600</v>
      </c>
      <c r="AT235" s="3">
        <v>0</v>
      </c>
      <c r="AU235" s="3">
        <v>0</v>
      </c>
      <c r="AV235" s="3">
        <v>0</v>
      </c>
      <c r="AW235" s="3">
        <v>0</v>
      </c>
      <c r="AX235" s="3">
        <v>0</v>
      </c>
      <c r="AY235" s="3">
        <v>0</v>
      </c>
      <c r="AZ235" s="3">
        <v>0</v>
      </c>
      <c r="BA235" s="3" t="s">
        <v>486</v>
      </c>
      <c r="BB235" s="3">
        <v>600</v>
      </c>
    </row>
    <row r="236" spans="1:54" ht="32.5" hidden="1" customHeight="1" x14ac:dyDescent="0.2">
      <c r="A236" s="3" t="s">
        <v>14171</v>
      </c>
      <c r="B236" s="3" t="s">
        <v>471</v>
      </c>
      <c r="C236" s="3" t="s">
        <v>85</v>
      </c>
      <c r="D236" s="3" t="s">
        <v>86</v>
      </c>
      <c r="E236" s="3" t="s">
        <v>14172</v>
      </c>
      <c r="F236" s="3"/>
      <c r="G236" s="3" t="s">
        <v>87</v>
      </c>
      <c r="H236" s="3">
        <v>2024</v>
      </c>
      <c r="I236" s="3">
        <v>2024</v>
      </c>
      <c r="J236" s="3" t="s">
        <v>111</v>
      </c>
      <c r="K236" s="3" t="s">
        <v>4292</v>
      </c>
      <c r="L236" s="3" t="s">
        <v>4293</v>
      </c>
      <c r="M236" s="3" t="s">
        <v>14173</v>
      </c>
      <c r="N236" s="3" t="s">
        <v>4295</v>
      </c>
      <c r="O236" s="3" t="s">
        <v>4296</v>
      </c>
      <c r="P236" s="3" t="s">
        <v>89</v>
      </c>
      <c r="Q236" s="3" t="s">
        <v>90</v>
      </c>
      <c r="R236" s="3" t="s">
        <v>552</v>
      </c>
      <c r="S236" s="3" t="s">
        <v>553</v>
      </c>
      <c r="T236" s="3" t="s">
        <v>135</v>
      </c>
      <c r="U236" s="3" t="s">
        <v>531</v>
      </c>
      <c r="V236" s="3" t="s">
        <v>482</v>
      </c>
      <c r="W236" s="3">
        <v>1</v>
      </c>
      <c r="X236" s="3" t="s">
        <v>315</v>
      </c>
      <c r="Y236" s="3" t="s">
        <v>14174</v>
      </c>
      <c r="Z236" s="3" t="s">
        <v>14175</v>
      </c>
      <c r="AA236" s="3"/>
      <c r="AB236" s="3" t="s">
        <v>85</v>
      </c>
      <c r="AC236" s="3" t="s">
        <v>94</v>
      </c>
      <c r="AD236" s="3" t="s">
        <v>103</v>
      </c>
      <c r="AE236" s="3" t="s">
        <v>104</v>
      </c>
      <c r="AF236" s="3"/>
      <c r="AG236" s="3" t="s">
        <v>97</v>
      </c>
      <c r="AH236" s="3">
        <v>33</v>
      </c>
      <c r="AI236" s="3">
        <v>5</v>
      </c>
      <c r="AJ236" s="3" t="s">
        <v>123</v>
      </c>
      <c r="AK236" s="3" t="s">
        <v>106</v>
      </c>
      <c r="AL236" s="3" t="s">
        <v>100</v>
      </c>
      <c r="AM236" s="3">
        <v>15</v>
      </c>
      <c r="AN236" s="3" t="s">
        <v>138</v>
      </c>
      <c r="AO236" s="3" t="s">
        <v>110</v>
      </c>
      <c r="AP236" s="3" t="s">
        <v>14176</v>
      </c>
      <c r="AQ236" s="3" t="s">
        <v>14177</v>
      </c>
      <c r="AR236" s="3">
        <v>4600</v>
      </c>
      <c r="AS236" s="3">
        <v>2760</v>
      </c>
      <c r="AT236" s="3">
        <v>0</v>
      </c>
      <c r="AU236" s="3">
        <v>0</v>
      </c>
      <c r="AV236" s="3">
        <v>0</v>
      </c>
      <c r="AW236" s="3">
        <v>0</v>
      </c>
      <c r="AX236" s="3">
        <v>0</v>
      </c>
      <c r="AY236" s="3">
        <v>0</v>
      </c>
      <c r="AZ236" s="3">
        <v>0</v>
      </c>
      <c r="BA236" s="3" t="s">
        <v>486</v>
      </c>
      <c r="BB236" s="3">
        <v>2760</v>
      </c>
    </row>
    <row r="237" spans="1:54" ht="32.5" hidden="1" customHeight="1" x14ac:dyDescent="0.2">
      <c r="A237" s="3" t="s">
        <v>14178</v>
      </c>
      <c r="B237" s="3" t="s">
        <v>471</v>
      </c>
      <c r="C237" s="3" t="s">
        <v>85</v>
      </c>
      <c r="D237" s="3" t="s">
        <v>86</v>
      </c>
      <c r="E237" s="3" t="s">
        <v>14172</v>
      </c>
      <c r="F237" s="3"/>
      <c r="G237" s="3" t="s">
        <v>87</v>
      </c>
      <c r="H237" s="3">
        <v>2024</v>
      </c>
      <c r="I237" s="3">
        <v>2024</v>
      </c>
      <c r="J237" s="3" t="s">
        <v>88</v>
      </c>
      <c r="K237" s="3" t="s">
        <v>4292</v>
      </c>
      <c r="L237" s="3" t="s">
        <v>4293</v>
      </c>
      <c r="M237" s="3" t="s">
        <v>14173</v>
      </c>
      <c r="N237" s="3" t="s">
        <v>4295</v>
      </c>
      <c r="O237" s="3" t="s">
        <v>4296</v>
      </c>
      <c r="P237" s="3" t="s">
        <v>89</v>
      </c>
      <c r="Q237" s="3" t="s">
        <v>90</v>
      </c>
      <c r="R237" s="3" t="s">
        <v>552</v>
      </c>
      <c r="S237" s="3" t="s">
        <v>553</v>
      </c>
      <c r="T237" s="3" t="s">
        <v>135</v>
      </c>
      <c r="U237" s="3" t="s">
        <v>531</v>
      </c>
      <c r="V237" s="3" t="s">
        <v>482</v>
      </c>
      <c r="W237" s="3">
        <v>2</v>
      </c>
      <c r="X237" s="3" t="s">
        <v>14179</v>
      </c>
      <c r="Y237" s="3" t="s">
        <v>14180</v>
      </c>
      <c r="Z237" s="3" t="s">
        <v>14181</v>
      </c>
      <c r="AA237" s="3"/>
      <c r="AB237" s="3" t="s">
        <v>85</v>
      </c>
      <c r="AC237" s="3" t="s">
        <v>94</v>
      </c>
      <c r="AD237" s="3" t="s">
        <v>103</v>
      </c>
      <c r="AE237" s="3" t="s">
        <v>189</v>
      </c>
      <c r="AF237" s="3"/>
      <c r="AG237" s="3" t="s">
        <v>97</v>
      </c>
      <c r="AH237" s="3">
        <v>33</v>
      </c>
      <c r="AI237" s="3">
        <v>5</v>
      </c>
      <c r="AJ237" s="3" t="s">
        <v>123</v>
      </c>
      <c r="AK237" s="3" t="s">
        <v>190</v>
      </c>
      <c r="AL237" s="3" t="s">
        <v>325</v>
      </c>
      <c r="AM237" s="3">
        <v>8</v>
      </c>
      <c r="AN237" s="3" t="s">
        <v>138</v>
      </c>
      <c r="AO237" s="3" t="s">
        <v>110</v>
      </c>
      <c r="AP237" s="3" t="s">
        <v>14182</v>
      </c>
      <c r="AQ237" s="3" t="s">
        <v>14183</v>
      </c>
      <c r="AR237" s="3">
        <v>500</v>
      </c>
      <c r="AS237" s="3">
        <v>300</v>
      </c>
      <c r="AT237" s="3">
        <v>0</v>
      </c>
      <c r="AU237" s="3">
        <v>0</v>
      </c>
      <c r="AV237" s="3">
        <v>0</v>
      </c>
      <c r="AW237" s="3">
        <v>0</v>
      </c>
      <c r="AX237" s="3">
        <v>0</v>
      </c>
      <c r="AY237" s="3">
        <v>0</v>
      </c>
      <c r="AZ237" s="3">
        <v>0</v>
      </c>
      <c r="BA237" s="3" t="s">
        <v>486</v>
      </c>
      <c r="BB237" s="3">
        <v>300</v>
      </c>
    </row>
    <row r="238" spans="1:54" ht="32.5" hidden="1" customHeight="1" x14ac:dyDescent="0.2">
      <c r="A238" s="3" t="s">
        <v>590</v>
      </c>
      <c r="B238" s="3" t="s">
        <v>591</v>
      </c>
      <c r="C238" s="3" t="s">
        <v>85</v>
      </c>
      <c r="D238" s="3" t="s">
        <v>86</v>
      </c>
      <c r="E238" s="3" t="s">
        <v>592</v>
      </c>
      <c r="F238" s="3"/>
      <c r="G238" s="3" t="s">
        <v>87</v>
      </c>
      <c r="H238" s="3">
        <v>2024</v>
      </c>
      <c r="I238" s="3">
        <v>2024</v>
      </c>
      <c r="J238" s="3" t="s">
        <v>88</v>
      </c>
      <c r="K238" s="3" t="s">
        <v>593</v>
      </c>
      <c r="L238" s="3" t="s">
        <v>594</v>
      </c>
      <c r="M238" s="3" t="s">
        <v>595</v>
      </c>
      <c r="N238" s="3"/>
      <c r="O238" s="3" t="s">
        <v>596</v>
      </c>
      <c r="P238" s="3" t="s">
        <v>89</v>
      </c>
      <c r="Q238" s="3" t="s">
        <v>90</v>
      </c>
      <c r="R238" s="3" t="s">
        <v>597</v>
      </c>
      <c r="S238" s="3" t="s">
        <v>598</v>
      </c>
      <c r="T238" s="3" t="s">
        <v>135</v>
      </c>
      <c r="U238" s="3" t="s">
        <v>599</v>
      </c>
      <c r="V238" s="3" t="s">
        <v>600</v>
      </c>
      <c r="W238" s="3">
        <v>1</v>
      </c>
      <c r="X238" s="3" t="s">
        <v>601</v>
      </c>
      <c r="Y238" s="3" t="s">
        <v>602</v>
      </c>
      <c r="Z238" s="3" t="s">
        <v>603</v>
      </c>
      <c r="AA238" s="3"/>
      <c r="AB238" s="3" t="s">
        <v>85</v>
      </c>
      <c r="AC238" s="3" t="s">
        <v>94</v>
      </c>
      <c r="AD238" s="3" t="s">
        <v>103</v>
      </c>
      <c r="AE238" s="3" t="s">
        <v>104</v>
      </c>
      <c r="AF238" s="3"/>
      <c r="AG238" s="3" t="s">
        <v>97</v>
      </c>
      <c r="AH238" s="3">
        <v>50</v>
      </c>
      <c r="AI238" s="3">
        <v>9</v>
      </c>
      <c r="AJ238" s="3" t="s">
        <v>123</v>
      </c>
      <c r="AK238" s="3" t="s">
        <v>106</v>
      </c>
      <c r="AL238" s="3" t="s">
        <v>100</v>
      </c>
      <c r="AM238" s="3">
        <v>15</v>
      </c>
      <c r="AN238" s="3" t="s">
        <v>101</v>
      </c>
      <c r="AO238" s="3" t="s">
        <v>110</v>
      </c>
      <c r="AP238" s="3" t="s">
        <v>604</v>
      </c>
      <c r="AQ238" s="3"/>
      <c r="AR238" s="3">
        <v>10950</v>
      </c>
      <c r="AS238" s="3">
        <v>3000</v>
      </c>
      <c r="AT238" s="3">
        <v>0</v>
      </c>
      <c r="AU238" s="3">
        <v>0</v>
      </c>
      <c r="AV238" s="3">
        <v>0</v>
      </c>
      <c r="AW238" s="3">
        <v>0</v>
      </c>
      <c r="AX238" s="3">
        <v>0</v>
      </c>
      <c r="AY238" s="3">
        <v>0</v>
      </c>
      <c r="AZ238" s="3">
        <v>0</v>
      </c>
      <c r="BA238" s="3" t="s">
        <v>605</v>
      </c>
      <c r="BB238" s="3">
        <v>3000</v>
      </c>
    </row>
    <row r="239" spans="1:54" ht="32.5" hidden="1" customHeight="1" x14ac:dyDescent="0.2">
      <c r="A239" s="3" t="s">
        <v>14184</v>
      </c>
      <c r="B239" s="3" t="s">
        <v>591</v>
      </c>
      <c r="C239" s="3" t="s">
        <v>85</v>
      </c>
      <c r="D239" s="3" t="s">
        <v>86</v>
      </c>
      <c r="E239" s="3" t="s">
        <v>592</v>
      </c>
      <c r="F239" s="3"/>
      <c r="G239" s="3" t="s">
        <v>87</v>
      </c>
      <c r="H239" s="3">
        <v>2024</v>
      </c>
      <c r="I239" s="3">
        <v>2024</v>
      </c>
      <c r="J239" s="3" t="s">
        <v>88</v>
      </c>
      <c r="K239" s="3" t="s">
        <v>593</v>
      </c>
      <c r="L239" s="3" t="s">
        <v>594</v>
      </c>
      <c r="M239" s="3" t="s">
        <v>595</v>
      </c>
      <c r="N239" s="3"/>
      <c r="O239" s="3" t="s">
        <v>596</v>
      </c>
      <c r="P239" s="3" t="s">
        <v>89</v>
      </c>
      <c r="Q239" s="3" t="s">
        <v>90</v>
      </c>
      <c r="R239" s="3" t="s">
        <v>597</v>
      </c>
      <c r="S239" s="3" t="s">
        <v>598</v>
      </c>
      <c r="T239" s="3" t="s">
        <v>135</v>
      </c>
      <c r="U239" s="3" t="s">
        <v>599</v>
      </c>
      <c r="V239" s="3" t="s">
        <v>600</v>
      </c>
      <c r="W239" s="3">
        <v>2</v>
      </c>
      <c r="X239" s="3" t="s">
        <v>14185</v>
      </c>
      <c r="Y239" s="3" t="s">
        <v>14186</v>
      </c>
      <c r="Z239" s="3" t="s">
        <v>14187</v>
      </c>
      <c r="AA239" s="3"/>
      <c r="AB239" s="3" t="s">
        <v>85</v>
      </c>
      <c r="AC239" s="3" t="s">
        <v>94</v>
      </c>
      <c r="AD239" s="3" t="s">
        <v>95</v>
      </c>
      <c r="AE239" s="3" t="s">
        <v>96</v>
      </c>
      <c r="AF239" s="3"/>
      <c r="AG239" s="3" t="s">
        <v>97</v>
      </c>
      <c r="AH239" s="3">
        <v>50</v>
      </c>
      <c r="AI239" s="3">
        <v>9</v>
      </c>
      <c r="AJ239" s="3" t="s">
        <v>123</v>
      </c>
      <c r="AK239" s="3" t="s">
        <v>106</v>
      </c>
      <c r="AL239" s="3" t="s">
        <v>100</v>
      </c>
      <c r="AM239" s="3">
        <v>15</v>
      </c>
      <c r="AN239" s="3" t="s">
        <v>101</v>
      </c>
      <c r="AO239" s="3" t="s">
        <v>110</v>
      </c>
      <c r="AP239" s="3" t="s">
        <v>604</v>
      </c>
      <c r="AQ239" s="3"/>
      <c r="AR239" s="3">
        <v>10950</v>
      </c>
      <c r="AS239" s="3">
        <v>3000</v>
      </c>
      <c r="AT239" s="3">
        <v>0</v>
      </c>
      <c r="AU239" s="3">
        <v>0</v>
      </c>
      <c r="AV239" s="3">
        <v>0</v>
      </c>
      <c r="AW239" s="3">
        <v>0</v>
      </c>
      <c r="AX239" s="3">
        <v>0</v>
      </c>
      <c r="AY239" s="3">
        <v>0</v>
      </c>
      <c r="AZ239" s="3">
        <v>0</v>
      </c>
      <c r="BA239" s="3" t="s">
        <v>605</v>
      </c>
      <c r="BB239" s="3">
        <v>3000</v>
      </c>
    </row>
    <row r="240" spans="1:54" ht="32.5" hidden="1" customHeight="1" x14ac:dyDescent="0.2">
      <c r="A240" s="3" t="s">
        <v>606</v>
      </c>
      <c r="B240" s="3" t="s">
        <v>591</v>
      </c>
      <c r="C240" s="3" t="s">
        <v>85</v>
      </c>
      <c r="D240" s="3" t="s">
        <v>86</v>
      </c>
      <c r="E240" s="3" t="s">
        <v>607</v>
      </c>
      <c r="F240" s="3"/>
      <c r="G240" s="3" t="s">
        <v>87</v>
      </c>
      <c r="H240" s="3">
        <v>2024</v>
      </c>
      <c r="I240" s="3">
        <v>2024</v>
      </c>
      <c r="J240" s="3" t="s">
        <v>111</v>
      </c>
      <c r="K240" s="3" t="s">
        <v>608</v>
      </c>
      <c r="L240" s="3" t="s">
        <v>609</v>
      </c>
      <c r="M240" s="3"/>
      <c r="N240" s="3" t="s">
        <v>610</v>
      </c>
      <c r="O240" s="3" t="s">
        <v>611</v>
      </c>
      <c r="P240" s="3" t="s">
        <v>89</v>
      </c>
      <c r="Q240" s="3" t="s">
        <v>257</v>
      </c>
      <c r="R240" s="3" t="s">
        <v>612</v>
      </c>
      <c r="S240" s="3" t="s">
        <v>613</v>
      </c>
      <c r="T240" s="3" t="s">
        <v>91</v>
      </c>
      <c r="U240" s="3" t="s">
        <v>614</v>
      </c>
      <c r="V240" s="3" t="s">
        <v>600</v>
      </c>
      <c r="W240" s="3">
        <v>1</v>
      </c>
      <c r="X240" s="3" t="s">
        <v>124</v>
      </c>
      <c r="Y240" s="3" t="s">
        <v>615</v>
      </c>
      <c r="Z240" s="3" t="s">
        <v>616</v>
      </c>
      <c r="AA240" s="3"/>
      <c r="AB240" s="3" t="s">
        <v>85</v>
      </c>
      <c r="AC240" s="3" t="s">
        <v>94</v>
      </c>
      <c r="AD240" s="3" t="s">
        <v>103</v>
      </c>
      <c r="AE240" s="3" t="s">
        <v>124</v>
      </c>
      <c r="AF240" s="3"/>
      <c r="AG240" s="3" t="s">
        <v>97</v>
      </c>
      <c r="AH240" s="3">
        <v>205457</v>
      </c>
      <c r="AI240" s="3">
        <v>32873</v>
      </c>
      <c r="AJ240" s="3" t="s">
        <v>98</v>
      </c>
      <c r="AK240" s="3" t="s">
        <v>109</v>
      </c>
      <c r="AL240" s="3" t="s">
        <v>100</v>
      </c>
      <c r="AM240" s="3">
        <v>300</v>
      </c>
      <c r="AN240" s="3" t="s">
        <v>101</v>
      </c>
      <c r="AO240" s="3" t="s">
        <v>318</v>
      </c>
      <c r="AP240" s="3" t="s">
        <v>617</v>
      </c>
      <c r="AQ240" s="3" t="s">
        <v>618</v>
      </c>
      <c r="AR240" s="3">
        <v>4000</v>
      </c>
      <c r="AS240" s="3">
        <v>2000</v>
      </c>
      <c r="AT240" s="3">
        <v>0</v>
      </c>
      <c r="AU240" s="3">
        <v>0</v>
      </c>
      <c r="AV240" s="3">
        <v>0</v>
      </c>
      <c r="AW240" s="3">
        <v>0</v>
      </c>
      <c r="AX240" s="3">
        <v>0</v>
      </c>
      <c r="AY240" s="3">
        <v>0</v>
      </c>
      <c r="AZ240" s="3">
        <v>0</v>
      </c>
      <c r="BA240" s="3" t="s">
        <v>605</v>
      </c>
      <c r="BB240" s="3">
        <v>2000</v>
      </c>
    </row>
    <row r="241" spans="1:54" ht="32.5" hidden="1" customHeight="1" x14ac:dyDescent="0.2">
      <c r="A241" s="3" t="s">
        <v>619</v>
      </c>
      <c r="B241" s="3" t="s">
        <v>591</v>
      </c>
      <c r="C241" s="3" t="s">
        <v>85</v>
      </c>
      <c r="D241" s="3" t="s">
        <v>86</v>
      </c>
      <c r="E241" s="3" t="s">
        <v>607</v>
      </c>
      <c r="F241" s="3"/>
      <c r="G241" s="3" t="s">
        <v>87</v>
      </c>
      <c r="H241" s="3">
        <v>2024</v>
      </c>
      <c r="I241" s="3">
        <v>2024</v>
      </c>
      <c r="J241" s="3" t="s">
        <v>111</v>
      </c>
      <c r="K241" s="3" t="s">
        <v>608</v>
      </c>
      <c r="L241" s="3" t="s">
        <v>609</v>
      </c>
      <c r="M241" s="3"/>
      <c r="N241" s="3" t="s">
        <v>610</v>
      </c>
      <c r="O241" s="3" t="s">
        <v>611</v>
      </c>
      <c r="P241" s="3" t="s">
        <v>89</v>
      </c>
      <c r="Q241" s="3" t="s">
        <v>257</v>
      </c>
      <c r="R241" s="3" t="s">
        <v>612</v>
      </c>
      <c r="S241" s="3" t="s">
        <v>613</v>
      </c>
      <c r="T241" s="3" t="s">
        <v>91</v>
      </c>
      <c r="U241" s="3" t="s">
        <v>614</v>
      </c>
      <c r="V241" s="3" t="s">
        <v>600</v>
      </c>
      <c r="W241" s="3">
        <v>2</v>
      </c>
      <c r="X241" s="3" t="s">
        <v>620</v>
      </c>
      <c r="Y241" s="3" t="s">
        <v>621</v>
      </c>
      <c r="Z241" s="3" t="s">
        <v>622</v>
      </c>
      <c r="AA241" s="3"/>
      <c r="AB241" s="3" t="s">
        <v>85</v>
      </c>
      <c r="AC241" s="3" t="s">
        <v>94</v>
      </c>
      <c r="AD241" s="3" t="s">
        <v>103</v>
      </c>
      <c r="AE241" s="3" t="s">
        <v>122</v>
      </c>
      <c r="AF241" s="3"/>
      <c r="AG241" s="3" t="s">
        <v>97</v>
      </c>
      <c r="AH241" s="3">
        <v>205457</v>
      </c>
      <c r="AI241" s="3">
        <v>32873</v>
      </c>
      <c r="AJ241" s="3" t="s">
        <v>123</v>
      </c>
      <c r="AK241" s="3" t="s">
        <v>109</v>
      </c>
      <c r="AL241" s="3" t="s">
        <v>100</v>
      </c>
      <c r="AM241" s="3">
        <v>60</v>
      </c>
      <c r="AN241" s="3" t="s">
        <v>101</v>
      </c>
      <c r="AO241" s="3" t="s">
        <v>110</v>
      </c>
      <c r="AP241" s="3" t="s">
        <v>623</v>
      </c>
      <c r="AQ241" s="3" t="s">
        <v>624</v>
      </c>
      <c r="AR241" s="3">
        <v>4000</v>
      </c>
      <c r="AS241" s="3">
        <v>2000</v>
      </c>
      <c r="AT241" s="3">
        <v>0</v>
      </c>
      <c r="AU241" s="3">
        <v>0</v>
      </c>
      <c r="AV241" s="3">
        <v>0</v>
      </c>
      <c r="AW241" s="3">
        <v>0</v>
      </c>
      <c r="AX241" s="3">
        <v>0</v>
      </c>
      <c r="AY241" s="3">
        <v>0</v>
      </c>
      <c r="AZ241" s="3">
        <v>0</v>
      </c>
      <c r="BA241" s="3" t="s">
        <v>605</v>
      </c>
      <c r="BB241" s="3">
        <v>2000</v>
      </c>
    </row>
    <row r="242" spans="1:54" ht="32.5" hidden="1" customHeight="1" x14ac:dyDescent="0.2">
      <c r="A242" s="3" t="s">
        <v>625</v>
      </c>
      <c r="B242" s="3" t="s">
        <v>591</v>
      </c>
      <c r="C242" s="3" t="s">
        <v>85</v>
      </c>
      <c r="D242" s="3" t="s">
        <v>86</v>
      </c>
      <c r="E242" s="3" t="s">
        <v>607</v>
      </c>
      <c r="F242" s="3"/>
      <c r="G242" s="3" t="s">
        <v>87</v>
      </c>
      <c r="H242" s="3">
        <v>2024</v>
      </c>
      <c r="I242" s="3">
        <v>2024</v>
      </c>
      <c r="J242" s="3" t="s">
        <v>111</v>
      </c>
      <c r="K242" s="3" t="s">
        <v>608</v>
      </c>
      <c r="L242" s="3" t="s">
        <v>609</v>
      </c>
      <c r="M242" s="3"/>
      <c r="N242" s="3" t="s">
        <v>610</v>
      </c>
      <c r="O242" s="3" t="s">
        <v>611</v>
      </c>
      <c r="P242" s="3" t="s">
        <v>89</v>
      </c>
      <c r="Q242" s="3" t="s">
        <v>257</v>
      </c>
      <c r="R242" s="3" t="s">
        <v>612</v>
      </c>
      <c r="S242" s="3" t="s">
        <v>613</v>
      </c>
      <c r="T242" s="3" t="s">
        <v>91</v>
      </c>
      <c r="U242" s="3" t="s">
        <v>614</v>
      </c>
      <c r="V242" s="3" t="s">
        <v>600</v>
      </c>
      <c r="W242" s="3">
        <v>3</v>
      </c>
      <c r="X242" s="3" t="s">
        <v>626</v>
      </c>
      <c r="Y242" s="3" t="s">
        <v>627</v>
      </c>
      <c r="Z242" s="3" t="s">
        <v>628</v>
      </c>
      <c r="AA242" s="3"/>
      <c r="AB242" s="3" t="s">
        <v>85</v>
      </c>
      <c r="AC242" s="3" t="s">
        <v>94</v>
      </c>
      <c r="AD242" s="3" t="s">
        <v>103</v>
      </c>
      <c r="AE242" s="3" t="s">
        <v>104</v>
      </c>
      <c r="AF242" s="3"/>
      <c r="AG242" s="3" t="s">
        <v>97</v>
      </c>
      <c r="AH242" s="3">
        <v>205457</v>
      </c>
      <c r="AI242" s="3">
        <v>32873</v>
      </c>
      <c r="AJ242" s="3" t="s">
        <v>105</v>
      </c>
      <c r="AK242" s="3" t="s">
        <v>106</v>
      </c>
      <c r="AL242" s="3" t="s">
        <v>100</v>
      </c>
      <c r="AM242" s="3">
        <v>500</v>
      </c>
      <c r="AN242" s="3" t="s">
        <v>101</v>
      </c>
      <c r="AO242" s="3" t="s">
        <v>110</v>
      </c>
      <c r="AP242" s="3" t="s">
        <v>629</v>
      </c>
      <c r="AQ242" s="3" t="s">
        <v>630</v>
      </c>
      <c r="AR242" s="3">
        <v>6000</v>
      </c>
      <c r="AS242" s="3">
        <v>3000</v>
      </c>
      <c r="AT242" s="3">
        <v>0</v>
      </c>
      <c r="AU242" s="3">
        <v>0</v>
      </c>
      <c r="AV242" s="3">
        <v>0</v>
      </c>
      <c r="AW242" s="3">
        <v>0</v>
      </c>
      <c r="AX242" s="3">
        <v>0</v>
      </c>
      <c r="AY242" s="3">
        <v>0</v>
      </c>
      <c r="AZ242" s="3">
        <v>0</v>
      </c>
      <c r="BA242" s="3" t="s">
        <v>605</v>
      </c>
      <c r="BB242" s="3">
        <v>3000</v>
      </c>
    </row>
    <row r="243" spans="1:54" ht="32.5" hidden="1" customHeight="1" x14ac:dyDescent="0.2">
      <c r="A243" s="3" t="s">
        <v>631</v>
      </c>
      <c r="B243" s="3" t="s">
        <v>591</v>
      </c>
      <c r="C243" s="3" t="s">
        <v>85</v>
      </c>
      <c r="D243" s="3" t="s">
        <v>86</v>
      </c>
      <c r="E243" s="3" t="s">
        <v>607</v>
      </c>
      <c r="F243" s="3"/>
      <c r="G243" s="3" t="s">
        <v>87</v>
      </c>
      <c r="H243" s="3">
        <v>2024</v>
      </c>
      <c r="I243" s="3">
        <v>2024</v>
      </c>
      <c r="J243" s="3" t="s">
        <v>111</v>
      </c>
      <c r="K243" s="3" t="s">
        <v>608</v>
      </c>
      <c r="L243" s="3" t="s">
        <v>609</v>
      </c>
      <c r="M243" s="3"/>
      <c r="N243" s="3" t="s">
        <v>610</v>
      </c>
      <c r="O243" s="3" t="s">
        <v>611</v>
      </c>
      <c r="P243" s="3" t="s">
        <v>89</v>
      </c>
      <c r="Q243" s="3" t="s">
        <v>257</v>
      </c>
      <c r="R243" s="3" t="s">
        <v>612</v>
      </c>
      <c r="S243" s="3" t="s">
        <v>613</v>
      </c>
      <c r="T243" s="3" t="s">
        <v>91</v>
      </c>
      <c r="U243" s="3" t="s">
        <v>614</v>
      </c>
      <c r="V243" s="3" t="s">
        <v>600</v>
      </c>
      <c r="W243" s="3">
        <v>4</v>
      </c>
      <c r="X243" s="3" t="s">
        <v>632</v>
      </c>
      <c r="Y243" s="3" t="s">
        <v>633</v>
      </c>
      <c r="Z243" s="3" t="s">
        <v>634</v>
      </c>
      <c r="AA243" s="3"/>
      <c r="AB243" s="3" t="s">
        <v>85</v>
      </c>
      <c r="AC243" s="3" t="s">
        <v>94</v>
      </c>
      <c r="AD243" s="3" t="s">
        <v>95</v>
      </c>
      <c r="AE243" s="3" t="s">
        <v>96</v>
      </c>
      <c r="AF243" s="3"/>
      <c r="AG243" s="3" t="s">
        <v>97</v>
      </c>
      <c r="AH243" s="3">
        <v>205457</v>
      </c>
      <c r="AI243" s="3">
        <v>32873</v>
      </c>
      <c r="AJ243" s="3" t="s">
        <v>98</v>
      </c>
      <c r="AK243" s="3" t="s">
        <v>109</v>
      </c>
      <c r="AL243" s="3" t="s">
        <v>325</v>
      </c>
      <c r="AM243" s="3">
        <v>110</v>
      </c>
      <c r="AN243" s="3" t="s">
        <v>101</v>
      </c>
      <c r="AO243" s="3" t="s">
        <v>110</v>
      </c>
      <c r="AP243" s="3" t="s">
        <v>623</v>
      </c>
      <c r="AQ243" s="3" t="s">
        <v>635</v>
      </c>
      <c r="AR243" s="3">
        <v>6000</v>
      </c>
      <c r="AS243" s="3">
        <v>3000</v>
      </c>
      <c r="AT243" s="3">
        <v>0</v>
      </c>
      <c r="AU243" s="3">
        <v>0</v>
      </c>
      <c r="AV243" s="3">
        <v>0</v>
      </c>
      <c r="AW243" s="3">
        <v>0</v>
      </c>
      <c r="AX243" s="3">
        <v>0</v>
      </c>
      <c r="AY243" s="3">
        <v>0</v>
      </c>
      <c r="AZ243" s="3">
        <v>0</v>
      </c>
      <c r="BA243" s="3" t="s">
        <v>605</v>
      </c>
      <c r="BB243" s="3">
        <v>3000</v>
      </c>
    </row>
    <row r="244" spans="1:54" ht="32.5" hidden="1" customHeight="1" x14ac:dyDescent="0.2">
      <c r="A244" s="3" t="s">
        <v>636</v>
      </c>
      <c r="B244" s="3" t="s">
        <v>591</v>
      </c>
      <c r="C244" s="3" t="s">
        <v>85</v>
      </c>
      <c r="D244" s="3" t="s">
        <v>86</v>
      </c>
      <c r="E244" s="3" t="s">
        <v>607</v>
      </c>
      <c r="F244" s="3"/>
      <c r="G244" s="3" t="s">
        <v>87</v>
      </c>
      <c r="H244" s="3">
        <v>2024</v>
      </c>
      <c r="I244" s="3">
        <v>2024</v>
      </c>
      <c r="J244" s="3" t="s">
        <v>88</v>
      </c>
      <c r="K244" s="3" t="s">
        <v>608</v>
      </c>
      <c r="L244" s="3" t="s">
        <v>609</v>
      </c>
      <c r="M244" s="3"/>
      <c r="N244" s="3" t="s">
        <v>610</v>
      </c>
      <c r="O244" s="3" t="s">
        <v>611</v>
      </c>
      <c r="P244" s="3" t="s">
        <v>89</v>
      </c>
      <c r="Q244" s="3" t="s">
        <v>257</v>
      </c>
      <c r="R244" s="3" t="s">
        <v>612</v>
      </c>
      <c r="S244" s="3" t="s">
        <v>613</v>
      </c>
      <c r="T244" s="3" t="s">
        <v>91</v>
      </c>
      <c r="U244" s="3" t="s">
        <v>614</v>
      </c>
      <c r="V244" s="3" t="s">
        <v>600</v>
      </c>
      <c r="W244" s="3">
        <v>5</v>
      </c>
      <c r="X244" s="3" t="s">
        <v>637</v>
      </c>
      <c r="Y244" s="3" t="s">
        <v>638</v>
      </c>
      <c r="Z244" s="3" t="s">
        <v>639</v>
      </c>
      <c r="AA244" s="3"/>
      <c r="AB244" s="3" t="s">
        <v>85</v>
      </c>
      <c r="AC244" s="3" t="s">
        <v>94</v>
      </c>
      <c r="AD244" s="3" t="s">
        <v>103</v>
      </c>
      <c r="AE244" s="3" t="s">
        <v>124</v>
      </c>
      <c r="AF244" s="3"/>
      <c r="AG244" s="3" t="s">
        <v>97</v>
      </c>
      <c r="AH244" s="3">
        <v>205457</v>
      </c>
      <c r="AI244" s="3">
        <v>32873</v>
      </c>
      <c r="AJ244" s="3" t="s">
        <v>98</v>
      </c>
      <c r="AK244" s="3" t="s">
        <v>109</v>
      </c>
      <c r="AL244" s="3" t="s">
        <v>100</v>
      </c>
      <c r="AM244" s="3">
        <v>200</v>
      </c>
      <c r="AN244" s="3" t="s">
        <v>101</v>
      </c>
      <c r="AO244" s="3" t="s">
        <v>110</v>
      </c>
      <c r="AP244" s="3" t="s">
        <v>640</v>
      </c>
      <c r="AQ244" s="3"/>
      <c r="AR244" s="3">
        <v>3200</v>
      </c>
      <c r="AS244" s="3">
        <v>1600</v>
      </c>
      <c r="AT244" s="3">
        <v>0</v>
      </c>
      <c r="AU244" s="3">
        <v>0</v>
      </c>
      <c r="AV244" s="3">
        <v>0</v>
      </c>
      <c r="AW244" s="3">
        <v>0</v>
      </c>
      <c r="AX244" s="3">
        <v>0</v>
      </c>
      <c r="AY244" s="3">
        <v>0</v>
      </c>
      <c r="AZ244" s="3">
        <v>0</v>
      </c>
      <c r="BA244" s="3" t="s">
        <v>605</v>
      </c>
      <c r="BB244" s="3">
        <v>1600</v>
      </c>
    </row>
    <row r="245" spans="1:54" ht="32.5" hidden="1" customHeight="1" x14ac:dyDescent="0.2">
      <c r="A245" s="3" t="s">
        <v>641</v>
      </c>
      <c r="B245" s="3" t="s">
        <v>591</v>
      </c>
      <c r="C245" s="3" t="s">
        <v>85</v>
      </c>
      <c r="D245" s="3" t="s">
        <v>86</v>
      </c>
      <c r="E245" s="3" t="s">
        <v>642</v>
      </c>
      <c r="F245" s="3"/>
      <c r="G245" s="3" t="s">
        <v>87</v>
      </c>
      <c r="H245" s="3">
        <v>2024</v>
      </c>
      <c r="I245" s="3">
        <v>2024</v>
      </c>
      <c r="J245" s="3" t="s">
        <v>88</v>
      </c>
      <c r="K245" s="3" t="s">
        <v>643</v>
      </c>
      <c r="L245" s="3" t="s">
        <v>644</v>
      </c>
      <c r="M245" s="3" t="s">
        <v>645</v>
      </c>
      <c r="N245" s="3"/>
      <c r="O245" s="3" t="s">
        <v>646</v>
      </c>
      <c r="P245" s="3" t="s">
        <v>89</v>
      </c>
      <c r="Q245" s="3" t="s">
        <v>90</v>
      </c>
      <c r="R245" s="3" t="s">
        <v>647</v>
      </c>
      <c r="S245" s="3" t="s">
        <v>648</v>
      </c>
      <c r="T245" s="3" t="s">
        <v>91</v>
      </c>
      <c r="U245" s="3" t="s">
        <v>614</v>
      </c>
      <c r="V245" s="3" t="s">
        <v>600</v>
      </c>
      <c r="W245" s="3">
        <v>1</v>
      </c>
      <c r="X245" s="3" t="s">
        <v>247</v>
      </c>
      <c r="Y245" s="3" t="s">
        <v>649</v>
      </c>
      <c r="Z245" s="3" t="s">
        <v>650</v>
      </c>
      <c r="AA245" s="3"/>
      <c r="AB245" s="3" t="s">
        <v>85</v>
      </c>
      <c r="AC245" s="3" t="s">
        <v>94</v>
      </c>
      <c r="AD245" s="3" t="s">
        <v>103</v>
      </c>
      <c r="AE245" s="3" t="s">
        <v>124</v>
      </c>
      <c r="AF245" s="3"/>
      <c r="AG245" s="3" t="s">
        <v>97</v>
      </c>
      <c r="AH245" s="3">
        <v>59</v>
      </c>
      <c r="AI245" s="3">
        <v>5</v>
      </c>
      <c r="AJ245" s="3" t="s">
        <v>98</v>
      </c>
      <c r="AK245" s="3" t="s">
        <v>109</v>
      </c>
      <c r="AL245" s="3" t="s">
        <v>100</v>
      </c>
      <c r="AM245" s="3">
        <v>30</v>
      </c>
      <c r="AN245" s="3" t="s">
        <v>101</v>
      </c>
      <c r="AO245" s="3" t="s">
        <v>102</v>
      </c>
      <c r="AP245" s="3" t="s">
        <v>651</v>
      </c>
      <c r="AQ245" s="3"/>
      <c r="AR245" s="3">
        <v>1750</v>
      </c>
      <c r="AS245" s="3">
        <v>1000</v>
      </c>
      <c r="AT245" s="3">
        <v>0</v>
      </c>
      <c r="AU245" s="3">
        <v>0</v>
      </c>
      <c r="AV245" s="3">
        <v>0</v>
      </c>
      <c r="AW245" s="3">
        <v>0</v>
      </c>
      <c r="AX245" s="3">
        <v>0</v>
      </c>
      <c r="AY245" s="3">
        <v>0</v>
      </c>
      <c r="AZ245" s="3">
        <v>0</v>
      </c>
      <c r="BA245" s="3" t="s">
        <v>605</v>
      </c>
      <c r="BB245" s="3">
        <v>1000</v>
      </c>
    </row>
    <row r="246" spans="1:54" ht="32.5" hidden="1" customHeight="1" x14ac:dyDescent="0.2">
      <c r="A246" s="3" t="s">
        <v>652</v>
      </c>
      <c r="B246" s="3" t="s">
        <v>591</v>
      </c>
      <c r="C246" s="3" t="s">
        <v>85</v>
      </c>
      <c r="D246" s="3" t="s">
        <v>86</v>
      </c>
      <c r="E246" s="3" t="s">
        <v>642</v>
      </c>
      <c r="F246" s="3"/>
      <c r="G246" s="3" t="s">
        <v>87</v>
      </c>
      <c r="H246" s="3">
        <v>2024</v>
      </c>
      <c r="I246" s="3">
        <v>2024</v>
      </c>
      <c r="J246" s="3" t="s">
        <v>88</v>
      </c>
      <c r="K246" s="3" t="s">
        <v>643</v>
      </c>
      <c r="L246" s="3" t="s">
        <v>644</v>
      </c>
      <c r="M246" s="3" t="s">
        <v>645</v>
      </c>
      <c r="N246" s="3"/>
      <c r="O246" s="3" t="s">
        <v>646</v>
      </c>
      <c r="P246" s="3" t="s">
        <v>89</v>
      </c>
      <c r="Q246" s="3" t="s">
        <v>90</v>
      </c>
      <c r="R246" s="3" t="s">
        <v>647</v>
      </c>
      <c r="S246" s="3" t="s">
        <v>648</v>
      </c>
      <c r="T246" s="3" t="s">
        <v>91</v>
      </c>
      <c r="U246" s="3" t="s">
        <v>614</v>
      </c>
      <c r="V246" s="3" t="s">
        <v>600</v>
      </c>
      <c r="W246" s="3">
        <v>2</v>
      </c>
      <c r="X246" s="3" t="s">
        <v>653</v>
      </c>
      <c r="Y246" s="3" t="s">
        <v>654</v>
      </c>
      <c r="Z246" s="3" t="s">
        <v>655</v>
      </c>
      <c r="AA246" s="3"/>
      <c r="AB246" s="3" t="s">
        <v>85</v>
      </c>
      <c r="AC246" s="3" t="s">
        <v>94</v>
      </c>
      <c r="AD246" s="3" t="s">
        <v>103</v>
      </c>
      <c r="AE246" s="3" t="s">
        <v>104</v>
      </c>
      <c r="AF246" s="3"/>
      <c r="AG246" s="3" t="s">
        <v>97</v>
      </c>
      <c r="AH246" s="3">
        <v>59</v>
      </c>
      <c r="AI246" s="3">
        <v>5</v>
      </c>
      <c r="AJ246" s="3" t="s">
        <v>98</v>
      </c>
      <c r="AK246" s="3" t="s">
        <v>106</v>
      </c>
      <c r="AL246" s="3" t="s">
        <v>100</v>
      </c>
      <c r="AM246" s="3">
        <v>250</v>
      </c>
      <c r="AN246" s="3" t="s">
        <v>101</v>
      </c>
      <c r="AO246" s="3" t="s">
        <v>102</v>
      </c>
      <c r="AP246" s="3" t="s">
        <v>656</v>
      </c>
      <c r="AQ246" s="3"/>
      <c r="AR246" s="3">
        <v>4100</v>
      </c>
      <c r="AS246" s="3">
        <v>2100</v>
      </c>
      <c r="AT246" s="3">
        <v>0</v>
      </c>
      <c r="AU246" s="3">
        <v>0</v>
      </c>
      <c r="AV246" s="3">
        <v>0</v>
      </c>
      <c r="AW246" s="3">
        <v>0</v>
      </c>
      <c r="AX246" s="3">
        <v>0</v>
      </c>
      <c r="AY246" s="3">
        <v>0</v>
      </c>
      <c r="AZ246" s="3">
        <v>0</v>
      </c>
      <c r="BA246" s="3" t="s">
        <v>605</v>
      </c>
      <c r="BB246" s="3">
        <v>2100</v>
      </c>
    </row>
    <row r="247" spans="1:54" ht="32.5" hidden="1" customHeight="1" x14ac:dyDescent="0.2">
      <c r="A247" s="3" t="s">
        <v>657</v>
      </c>
      <c r="B247" s="3" t="s">
        <v>591</v>
      </c>
      <c r="C247" s="3" t="s">
        <v>85</v>
      </c>
      <c r="D247" s="3" t="s">
        <v>86</v>
      </c>
      <c r="E247" s="3" t="s">
        <v>658</v>
      </c>
      <c r="F247" s="3"/>
      <c r="G247" s="3" t="s">
        <v>87</v>
      </c>
      <c r="H247" s="3">
        <v>2024</v>
      </c>
      <c r="I247" s="3">
        <v>2024</v>
      </c>
      <c r="J247" s="3" t="s">
        <v>111</v>
      </c>
      <c r="K247" s="3" t="s">
        <v>659</v>
      </c>
      <c r="L247" s="3" t="s">
        <v>660</v>
      </c>
      <c r="M247" s="3"/>
      <c r="N247" s="3" t="s">
        <v>661</v>
      </c>
      <c r="O247" s="3" t="s">
        <v>662</v>
      </c>
      <c r="P247" s="3" t="s">
        <v>89</v>
      </c>
      <c r="Q247" s="3" t="s">
        <v>90</v>
      </c>
      <c r="R247" s="3" t="s">
        <v>663</v>
      </c>
      <c r="S247" s="3" t="s">
        <v>664</v>
      </c>
      <c r="T247" s="3" t="s">
        <v>135</v>
      </c>
      <c r="U247" s="3" t="s">
        <v>665</v>
      </c>
      <c r="V247" s="3" t="s">
        <v>600</v>
      </c>
      <c r="W247" s="3">
        <v>1</v>
      </c>
      <c r="X247" s="3" t="s">
        <v>666</v>
      </c>
      <c r="Y247" s="3" t="s">
        <v>667</v>
      </c>
      <c r="Z247" s="3" t="s">
        <v>668</v>
      </c>
      <c r="AA247" s="3"/>
      <c r="AB247" s="3" t="s">
        <v>85</v>
      </c>
      <c r="AC247" s="3" t="s">
        <v>94</v>
      </c>
      <c r="AD247" s="3" t="s">
        <v>103</v>
      </c>
      <c r="AE247" s="3" t="s">
        <v>104</v>
      </c>
      <c r="AF247" s="3"/>
      <c r="AG247" s="3" t="s">
        <v>97</v>
      </c>
      <c r="AH247" s="3">
        <v>144</v>
      </c>
      <c r="AI247" s="3">
        <v>7</v>
      </c>
      <c r="AJ247" s="3" t="s">
        <v>123</v>
      </c>
      <c r="AK247" s="3" t="s">
        <v>106</v>
      </c>
      <c r="AL247" s="3" t="s">
        <v>100</v>
      </c>
      <c r="AM247" s="3">
        <v>80</v>
      </c>
      <c r="AN247" s="3" t="s">
        <v>138</v>
      </c>
      <c r="AO247" s="3" t="s">
        <v>110</v>
      </c>
      <c r="AP247" s="3" t="s">
        <v>669</v>
      </c>
      <c r="AQ247" s="3" t="s">
        <v>670</v>
      </c>
      <c r="AR247" s="3">
        <v>35950</v>
      </c>
      <c r="AS247" s="3">
        <v>3000</v>
      </c>
      <c r="AT247" s="3">
        <v>0</v>
      </c>
      <c r="AU247" s="3">
        <v>0</v>
      </c>
      <c r="AV247" s="3">
        <v>0</v>
      </c>
      <c r="AW247" s="3">
        <v>0</v>
      </c>
      <c r="AX247" s="3">
        <v>0</v>
      </c>
      <c r="AY247" s="3">
        <v>0</v>
      </c>
      <c r="AZ247" s="3">
        <v>0</v>
      </c>
      <c r="BA247" s="3" t="s">
        <v>605</v>
      </c>
      <c r="BB247" s="3">
        <v>3000</v>
      </c>
    </row>
    <row r="248" spans="1:54" ht="32.5" hidden="1" customHeight="1" x14ac:dyDescent="0.2">
      <c r="A248" s="3" t="s">
        <v>671</v>
      </c>
      <c r="B248" s="3" t="s">
        <v>591</v>
      </c>
      <c r="C248" s="3" t="s">
        <v>85</v>
      </c>
      <c r="D248" s="3" t="s">
        <v>86</v>
      </c>
      <c r="E248" s="3" t="s">
        <v>658</v>
      </c>
      <c r="F248" s="3"/>
      <c r="G248" s="3" t="s">
        <v>87</v>
      </c>
      <c r="H248" s="3">
        <v>2024</v>
      </c>
      <c r="I248" s="3">
        <v>2024</v>
      </c>
      <c r="J248" s="3" t="s">
        <v>88</v>
      </c>
      <c r="K248" s="3" t="s">
        <v>659</v>
      </c>
      <c r="L248" s="3" t="s">
        <v>660</v>
      </c>
      <c r="M248" s="3"/>
      <c r="N248" s="3" t="s">
        <v>661</v>
      </c>
      <c r="O248" s="3" t="s">
        <v>662</v>
      </c>
      <c r="P248" s="3" t="s">
        <v>89</v>
      </c>
      <c r="Q248" s="3" t="s">
        <v>90</v>
      </c>
      <c r="R248" s="3" t="s">
        <v>663</v>
      </c>
      <c r="S248" s="3" t="s">
        <v>664</v>
      </c>
      <c r="T248" s="3" t="s">
        <v>135</v>
      </c>
      <c r="U248" s="3" t="s">
        <v>665</v>
      </c>
      <c r="V248" s="3" t="s">
        <v>600</v>
      </c>
      <c r="W248" s="3">
        <v>2</v>
      </c>
      <c r="X248" s="3" t="s">
        <v>350</v>
      </c>
      <c r="Y248" s="3" t="s">
        <v>672</v>
      </c>
      <c r="Z248" s="3" t="s">
        <v>673</v>
      </c>
      <c r="AA248" s="3"/>
      <c r="AB248" s="3" t="s">
        <v>85</v>
      </c>
      <c r="AC248" s="3" t="s">
        <v>94</v>
      </c>
      <c r="AD248" s="3" t="s">
        <v>103</v>
      </c>
      <c r="AE248" s="3" t="s">
        <v>189</v>
      </c>
      <c r="AF248" s="3"/>
      <c r="AG248" s="3" t="s">
        <v>97</v>
      </c>
      <c r="AH248" s="3">
        <v>144</v>
      </c>
      <c r="AI248" s="3">
        <v>7</v>
      </c>
      <c r="AJ248" s="3" t="s">
        <v>105</v>
      </c>
      <c r="AK248" s="3" t="s">
        <v>109</v>
      </c>
      <c r="AL248" s="3" t="s">
        <v>325</v>
      </c>
      <c r="AM248" s="3">
        <v>45</v>
      </c>
      <c r="AN248" s="3" t="s">
        <v>138</v>
      </c>
      <c r="AO248" s="3" t="s">
        <v>110</v>
      </c>
      <c r="AP248" s="3" t="s">
        <v>674</v>
      </c>
      <c r="AQ248" s="3" t="s">
        <v>675</v>
      </c>
      <c r="AR248" s="3">
        <v>15200</v>
      </c>
      <c r="AS248" s="3">
        <v>3000</v>
      </c>
      <c r="AT248" s="3">
        <v>0</v>
      </c>
      <c r="AU248" s="3">
        <v>0</v>
      </c>
      <c r="AV248" s="3">
        <v>0</v>
      </c>
      <c r="AW248" s="3">
        <v>0</v>
      </c>
      <c r="AX248" s="3">
        <v>0</v>
      </c>
      <c r="AY248" s="3">
        <v>0</v>
      </c>
      <c r="AZ248" s="3">
        <v>0</v>
      </c>
      <c r="BA248" s="3" t="s">
        <v>605</v>
      </c>
      <c r="BB248" s="3">
        <v>3000</v>
      </c>
    </row>
    <row r="249" spans="1:54" ht="32.5" hidden="1" customHeight="1" x14ac:dyDescent="0.2">
      <c r="A249" s="3" t="s">
        <v>12238</v>
      </c>
      <c r="B249" s="3" t="s">
        <v>591</v>
      </c>
      <c r="C249" s="3" t="s">
        <v>85</v>
      </c>
      <c r="D249" s="3" t="s">
        <v>86</v>
      </c>
      <c r="E249" s="3" t="s">
        <v>12239</v>
      </c>
      <c r="F249" s="3"/>
      <c r="G249" s="3" t="s">
        <v>87</v>
      </c>
      <c r="H249" s="3">
        <v>2024</v>
      </c>
      <c r="I249" s="3">
        <v>2024</v>
      </c>
      <c r="J249" s="3" t="s">
        <v>111</v>
      </c>
      <c r="K249" s="3" t="s">
        <v>4553</v>
      </c>
      <c r="L249" s="3" t="s">
        <v>4554</v>
      </c>
      <c r="M249" s="3" t="s">
        <v>4555</v>
      </c>
      <c r="N249" s="3" t="s">
        <v>4556</v>
      </c>
      <c r="O249" s="3" t="s">
        <v>4557</v>
      </c>
      <c r="P249" s="3" t="s">
        <v>89</v>
      </c>
      <c r="Q249" s="3" t="s">
        <v>90</v>
      </c>
      <c r="R249" s="3" t="s">
        <v>4558</v>
      </c>
      <c r="S249" s="3" t="s">
        <v>4559</v>
      </c>
      <c r="T249" s="3" t="s">
        <v>135</v>
      </c>
      <c r="U249" s="3" t="s">
        <v>614</v>
      </c>
      <c r="V249" s="3" t="s">
        <v>600</v>
      </c>
      <c r="W249" s="3">
        <v>1</v>
      </c>
      <c r="X249" s="3" t="s">
        <v>12240</v>
      </c>
      <c r="Y249" s="3" t="s">
        <v>12241</v>
      </c>
      <c r="Z249" s="3" t="s">
        <v>12242</v>
      </c>
      <c r="AA249" s="3"/>
      <c r="AB249" s="3" t="s">
        <v>85</v>
      </c>
      <c r="AC249" s="3" t="s">
        <v>94</v>
      </c>
      <c r="AD249" s="3" t="s">
        <v>95</v>
      </c>
      <c r="AE249" s="3" t="s">
        <v>96</v>
      </c>
      <c r="AF249" s="3"/>
      <c r="AG249" s="3" t="s">
        <v>97</v>
      </c>
      <c r="AH249" s="3">
        <v>186</v>
      </c>
      <c r="AI249" s="3">
        <v>33</v>
      </c>
      <c r="AJ249" s="3" t="s">
        <v>123</v>
      </c>
      <c r="AK249" s="3" t="s">
        <v>109</v>
      </c>
      <c r="AL249" s="3" t="s">
        <v>100</v>
      </c>
      <c r="AM249" s="3">
        <v>30</v>
      </c>
      <c r="AN249" s="3" t="s">
        <v>101</v>
      </c>
      <c r="AO249" s="3" t="s">
        <v>110</v>
      </c>
      <c r="AP249" s="3" t="s">
        <v>12243</v>
      </c>
      <c r="AQ249" s="3" t="s">
        <v>12244</v>
      </c>
      <c r="AR249" s="3">
        <v>4440</v>
      </c>
      <c r="AS249" s="3">
        <v>2000</v>
      </c>
      <c r="AT249" s="3">
        <v>0</v>
      </c>
      <c r="AU249" s="3">
        <v>0</v>
      </c>
      <c r="AV249" s="3">
        <v>0</v>
      </c>
      <c r="AW249" s="3">
        <v>0</v>
      </c>
      <c r="AX249" s="3">
        <v>0</v>
      </c>
      <c r="AY249" s="3">
        <v>0</v>
      </c>
      <c r="AZ249" s="3">
        <v>0</v>
      </c>
      <c r="BA249" s="3" t="s">
        <v>12245</v>
      </c>
      <c r="BB249" s="3">
        <v>2500</v>
      </c>
    </row>
    <row r="250" spans="1:54" ht="32.5" hidden="1" customHeight="1" x14ac:dyDescent="0.2">
      <c r="A250" s="3" t="s">
        <v>12246</v>
      </c>
      <c r="B250" s="3" t="s">
        <v>591</v>
      </c>
      <c r="C250" s="3" t="s">
        <v>85</v>
      </c>
      <c r="D250" s="3" t="s">
        <v>86</v>
      </c>
      <c r="E250" s="3" t="s">
        <v>12239</v>
      </c>
      <c r="F250" s="3"/>
      <c r="G250" s="3" t="s">
        <v>87</v>
      </c>
      <c r="H250" s="3">
        <v>2024</v>
      </c>
      <c r="I250" s="3">
        <v>2024</v>
      </c>
      <c r="J250" s="3" t="s">
        <v>111</v>
      </c>
      <c r="K250" s="3" t="s">
        <v>4553</v>
      </c>
      <c r="L250" s="3" t="s">
        <v>4554</v>
      </c>
      <c r="M250" s="3" t="s">
        <v>4555</v>
      </c>
      <c r="N250" s="3" t="s">
        <v>4556</v>
      </c>
      <c r="O250" s="3" t="s">
        <v>4557</v>
      </c>
      <c r="P250" s="3" t="s">
        <v>89</v>
      </c>
      <c r="Q250" s="3" t="s">
        <v>90</v>
      </c>
      <c r="R250" s="3" t="s">
        <v>4558</v>
      </c>
      <c r="S250" s="3" t="s">
        <v>4559</v>
      </c>
      <c r="T250" s="3" t="s">
        <v>135</v>
      </c>
      <c r="U250" s="3" t="s">
        <v>614</v>
      </c>
      <c r="V250" s="3" t="s">
        <v>600</v>
      </c>
      <c r="W250" s="3">
        <v>2</v>
      </c>
      <c r="X250" s="3" t="s">
        <v>12247</v>
      </c>
      <c r="Y250" s="3" t="s">
        <v>12248</v>
      </c>
      <c r="Z250" s="3" t="s">
        <v>12249</v>
      </c>
      <c r="AA250" s="3"/>
      <c r="AB250" s="3" t="s">
        <v>85</v>
      </c>
      <c r="AC250" s="3" t="s">
        <v>94</v>
      </c>
      <c r="AD250" s="3" t="s">
        <v>103</v>
      </c>
      <c r="AE250" s="3" t="s">
        <v>124</v>
      </c>
      <c r="AF250" s="3"/>
      <c r="AG250" s="3" t="s">
        <v>97</v>
      </c>
      <c r="AH250" s="3">
        <v>186</v>
      </c>
      <c r="AI250" s="3">
        <v>33</v>
      </c>
      <c r="AJ250" s="3" t="s">
        <v>123</v>
      </c>
      <c r="AK250" s="3" t="s">
        <v>109</v>
      </c>
      <c r="AL250" s="3" t="s">
        <v>100</v>
      </c>
      <c r="AM250" s="3">
        <v>100</v>
      </c>
      <c r="AN250" s="3" t="s">
        <v>101</v>
      </c>
      <c r="AO250" s="3" t="s">
        <v>110</v>
      </c>
      <c r="AP250" s="3" t="s">
        <v>12250</v>
      </c>
      <c r="AQ250" s="3" t="s">
        <v>12251</v>
      </c>
      <c r="AR250" s="3">
        <v>3600</v>
      </c>
      <c r="AS250" s="3">
        <v>1700</v>
      </c>
      <c r="AT250" s="3">
        <v>0</v>
      </c>
      <c r="AU250" s="3">
        <v>0</v>
      </c>
      <c r="AV250" s="3">
        <v>0</v>
      </c>
      <c r="AW250" s="3">
        <v>0</v>
      </c>
      <c r="AX250" s="3">
        <v>0</v>
      </c>
      <c r="AY250" s="3">
        <v>0</v>
      </c>
      <c r="AZ250" s="3">
        <v>0</v>
      </c>
      <c r="BA250" s="3" t="s">
        <v>12252</v>
      </c>
      <c r="BB250" s="3">
        <v>2100</v>
      </c>
    </row>
    <row r="251" spans="1:54" ht="32.5" hidden="1" customHeight="1" x14ac:dyDescent="0.2">
      <c r="A251" s="3" t="s">
        <v>12253</v>
      </c>
      <c r="B251" s="3" t="s">
        <v>591</v>
      </c>
      <c r="C251" s="3" t="s">
        <v>85</v>
      </c>
      <c r="D251" s="3" t="s">
        <v>86</v>
      </c>
      <c r="E251" s="3" t="s">
        <v>12239</v>
      </c>
      <c r="F251" s="3"/>
      <c r="G251" s="3" t="s">
        <v>87</v>
      </c>
      <c r="H251" s="3">
        <v>2024</v>
      </c>
      <c r="I251" s="3">
        <v>2024</v>
      </c>
      <c r="J251" s="3" t="s">
        <v>111</v>
      </c>
      <c r="K251" s="3" t="s">
        <v>4553</v>
      </c>
      <c r="L251" s="3" t="s">
        <v>4554</v>
      </c>
      <c r="M251" s="3" t="s">
        <v>4555</v>
      </c>
      <c r="N251" s="3" t="s">
        <v>4556</v>
      </c>
      <c r="O251" s="3" t="s">
        <v>4557</v>
      </c>
      <c r="P251" s="3" t="s">
        <v>89</v>
      </c>
      <c r="Q251" s="3" t="s">
        <v>90</v>
      </c>
      <c r="R251" s="3" t="s">
        <v>4558</v>
      </c>
      <c r="S251" s="3" t="s">
        <v>4559</v>
      </c>
      <c r="T251" s="3" t="s">
        <v>135</v>
      </c>
      <c r="U251" s="3" t="s">
        <v>614</v>
      </c>
      <c r="V251" s="3" t="s">
        <v>600</v>
      </c>
      <c r="W251" s="3">
        <v>3</v>
      </c>
      <c r="X251" s="3" t="s">
        <v>12254</v>
      </c>
      <c r="Y251" s="3" t="s">
        <v>12255</v>
      </c>
      <c r="Z251" s="3" t="s">
        <v>12256</v>
      </c>
      <c r="AA251" s="3"/>
      <c r="AB251" s="3" t="s">
        <v>85</v>
      </c>
      <c r="AC251" s="3" t="s">
        <v>94</v>
      </c>
      <c r="AD251" s="3" t="s">
        <v>103</v>
      </c>
      <c r="AE251" s="3" t="s">
        <v>104</v>
      </c>
      <c r="AF251" s="3"/>
      <c r="AG251" s="3" t="s">
        <v>97</v>
      </c>
      <c r="AH251" s="3">
        <v>186</v>
      </c>
      <c r="AI251" s="3">
        <v>33</v>
      </c>
      <c r="AJ251" s="3" t="s">
        <v>105</v>
      </c>
      <c r="AK251" s="3" t="s">
        <v>106</v>
      </c>
      <c r="AL251" s="3" t="s">
        <v>100</v>
      </c>
      <c r="AM251" s="3">
        <v>300</v>
      </c>
      <c r="AN251" s="3" t="s">
        <v>138</v>
      </c>
      <c r="AO251" s="3" t="s">
        <v>110</v>
      </c>
      <c r="AP251" s="3" t="s">
        <v>12257</v>
      </c>
      <c r="AQ251" s="3" t="s">
        <v>12258</v>
      </c>
      <c r="AR251" s="3">
        <v>7030</v>
      </c>
      <c r="AS251" s="3">
        <v>3000</v>
      </c>
      <c r="AT251" s="3">
        <v>0</v>
      </c>
      <c r="AU251" s="3">
        <v>0</v>
      </c>
      <c r="AV251" s="3">
        <v>0</v>
      </c>
      <c r="AW251" s="3">
        <v>0</v>
      </c>
      <c r="AX251" s="3">
        <v>0</v>
      </c>
      <c r="AY251" s="3">
        <v>0</v>
      </c>
      <c r="AZ251" s="3">
        <v>0</v>
      </c>
      <c r="BA251" s="3" t="s">
        <v>12245</v>
      </c>
      <c r="BB251" s="3">
        <v>3530</v>
      </c>
    </row>
    <row r="252" spans="1:54" ht="32.5" hidden="1" customHeight="1" x14ac:dyDescent="0.2">
      <c r="A252" s="3" t="s">
        <v>12259</v>
      </c>
      <c r="B252" s="3" t="s">
        <v>591</v>
      </c>
      <c r="C252" s="3" t="s">
        <v>85</v>
      </c>
      <c r="D252" s="3" t="s">
        <v>86</v>
      </c>
      <c r="E252" s="3" t="s">
        <v>12260</v>
      </c>
      <c r="F252" s="3"/>
      <c r="G252" s="3" t="s">
        <v>87</v>
      </c>
      <c r="H252" s="3">
        <v>2024</v>
      </c>
      <c r="I252" s="3">
        <v>2024</v>
      </c>
      <c r="J252" s="3" t="s">
        <v>88</v>
      </c>
      <c r="K252" s="3" t="s">
        <v>10032</v>
      </c>
      <c r="L252" s="3" t="s">
        <v>10033</v>
      </c>
      <c r="M252" s="3" t="s">
        <v>10034</v>
      </c>
      <c r="N252" s="3" t="s">
        <v>10035</v>
      </c>
      <c r="O252" s="3" t="s">
        <v>10036</v>
      </c>
      <c r="P252" s="3" t="s">
        <v>89</v>
      </c>
      <c r="Q252" s="3" t="s">
        <v>90</v>
      </c>
      <c r="R252" s="3" t="s">
        <v>10037</v>
      </c>
      <c r="S252" s="3" t="s">
        <v>10038</v>
      </c>
      <c r="T252" s="3" t="s">
        <v>119</v>
      </c>
      <c r="U252" s="3" t="s">
        <v>4362</v>
      </c>
      <c r="V252" s="3" t="s">
        <v>600</v>
      </c>
      <c r="W252" s="3">
        <v>1</v>
      </c>
      <c r="X252" s="3" t="s">
        <v>315</v>
      </c>
      <c r="Y252" s="3" t="s">
        <v>12261</v>
      </c>
      <c r="Z252" s="3" t="s">
        <v>12262</v>
      </c>
      <c r="AA252" s="3"/>
      <c r="AB252" s="3" t="s">
        <v>85</v>
      </c>
      <c r="AC252" s="3" t="s">
        <v>94</v>
      </c>
      <c r="AD252" s="3" t="s">
        <v>103</v>
      </c>
      <c r="AE252" s="3" t="s">
        <v>104</v>
      </c>
      <c r="AF252" s="3"/>
      <c r="AG252" s="3" t="s">
        <v>97</v>
      </c>
      <c r="AH252" s="3">
        <v>103</v>
      </c>
      <c r="AI252" s="3">
        <v>12</v>
      </c>
      <c r="AJ252" s="3" t="s">
        <v>346</v>
      </c>
      <c r="AK252" s="3" t="s">
        <v>106</v>
      </c>
      <c r="AL252" s="3" t="s">
        <v>100</v>
      </c>
      <c r="AM252" s="3">
        <v>130</v>
      </c>
      <c r="AN252" s="3" t="s">
        <v>101</v>
      </c>
      <c r="AO252" s="3" t="s">
        <v>110</v>
      </c>
      <c r="AP252" s="3" t="s">
        <v>12263</v>
      </c>
      <c r="AQ252" s="3" t="s">
        <v>12264</v>
      </c>
      <c r="AR252" s="3">
        <v>4200</v>
      </c>
      <c r="AS252" s="3">
        <v>2000</v>
      </c>
      <c r="AT252" s="3">
        <v>0</v>
      </c>
      <c r="AU252" s="3">
        <v>0</v>
      </c>
      <c r="AV252" s="3">
        <v>0</v>
      </c>
      <c r="AW252" s="3">
        <v>0</v>
      </c>
      <c r="AX252" s="3">
        <v>0</v>
      </c>
      <c r="AY252" s="3">
        <v>0</v>
      </c>
      <c r="AZ252" s="3">
        <v>0</v>
      </c>
      <c r="BA252" s="3" t="s">
        <v>605</v>
      </c>
      <c r="BB252" s="3">
        <v>2000</v>
      </c>
    </row>
    <row r="253" spans="1:54" ht="32.5" hidden="1" customHeight="1" x14ac:dyDescent="0.2">
      <c r="A253" s="3" t="s">
        <v>12265</v>
      </c>
      <c r="B253" s="3" t="s">
        <v>591</v>
      </c>
      <c r="C253" s="3" t="s">
        <v>85</v>
      </c>
      <c r="D253" s="3" t="s">
        <v>86</v>
      </c>
      <c r="E253" s="3" t="s">
        <v>12260</v>
      </c>
      <c r="F253" s="3"/>
      <c r="G253" s="3" t="s">
        <v>87</v>
      </c>
      <c r="H253" s="3">
        <v>2024</v>
      </c>
      <c r="I253" s="3">
        <v>2024</v>
      </c>
      <c r="J253" s="3" t="s">
        <v>88</v>
      </c>
      <c r="K253" s="3" t="s">
        <v>10032</v>
      </c>
      <c r="L253" s="3" t="s">
        <v>10033</v>
      </c>
      <c r="M253" s="3" t="s">
        <v>10034</v>
      </c>
      <c r="N253" s="3" t="s">
        <v>10035</v>
      </c>
      <c r="O253" s="3" t="s">
        <v>10036</v>
      </c>
      <c r="P253" s="3" t="s">
        <v>89</v>
      </c>
      <c r="Q253" s="3" t="s">
        <v>90</v>
      </c>
      <c r="R253" s="3" t="s">
        <v>10037</v>
      </c>
      <c r="S253" s="3" t="s">
        <v>10038</v>
      </c>
      <c r="T253" s="3" t="s">
        <v>119</v>
      </c>
      <c r="U253" s="3" t="s">
        <v>4362</v>
      </c>
      <c r="V253" s="3" t="s">
        <v>600</v>
      </c>
      <c r="W253" s="3">
        <v>2</v>
      </c>
      <c r="X253" s="3" t="s">
        <v>95</v>
      </c>
      <c r="Y253" s="3" t="s">
        <v>12266</v>
      </c>
      <c r="Z253" s="3" t="s">
        <v>12267</v>
      </c>
      <c r="AA253" s="3"/>
      <c r="AB253" s="3" t="s">
        <v>85</v>
      </c>
      <c r="AC253" s="3" t="s">
        <v>94</v>
      </c>
      <c r="AD253" s="3" t="s">
        <v>95</v>
      </c>
      <c r="AE253" s="3" t="s">
        <v>96</v>
      </c>
      <c r="AF253" s="3"/>
      <c r="AG253" s="3" t="s">
        <v>97</v>
      </c>
      <c r="AH253" s="3">
        <v>103</v>
      </c>
      <c r="AI253" s="3">
        <v>12</v>
      </c>
      <c r="AJ253" s="3" t="s">
        <v>98</v>
      </c>
      <c r="AK253" s="3" t="s">
        <v>109</v>
      </c>
      <c r="AL253" s="3" t="s">
        <v>100</v>
      </c>
      <c r="AM253" s="3">
        <v>15</v>
      </c>
      <c r="AN253" s="3" t="s">
        <v>140</v>
      </c>
      <c r="AO253" s="3" t="s">
        <v>110</v>
      </c>
      <c r="AP253" s="3" t="s">
        <v>12263</v>
      </c>
      <c r="AQ253" s="3" t="s">
        <v>12268</v>
      </c>
      <c r="AR253" s="3">
        <v>1710</v>
      </c>
      <c r="AS253" s="3">
        <v>1000</v>
      </c>
      <c r="AT253" s="3">
        <v>0</v>
      </c>
      <c r="AU253" s="3">
        <v>0</v>
      </c>
      <c r="AV253" s="3">
        <v>0</v>
      </c>
      <c r="AW253" s="3">
        <v>0</v>
      </c>
      <c r="AX253" s="3">
        <v>0</v>
      </c>
      <c r="AY253" s="3">
        <v>0</v>
      </c>
      <c r="AZ253" s="3">
        <v>0</v>
      </c>
      <c r="BA253" s="3" t="s">
        <v>605</v>
      </c>
      <c r="BB253" s="3">
        <v>1000</v>
      </c>
    </row>
    <row r="254" spans="1:54" ht="32.5" hidden="1" customHeight="1" x14ac:dyDescent="0.2">
      <c r="A254" s="3" t="s">
        <v>12269</v>
      </c>
      <c r="B254" s="3" t="s">
        <v>591</v>
      </c>
      <c r="C254" s="3" t="s">
        <v>85</v>
      </c>
      <c r="D254" s="3" t="s">
        <v>86</v>
      </c>
      <c r="E254" s="3" t="s">
        <v>12270</v>
      </c>
      <c r="F254" s="3"/>
      <c r="G254" s="3" t="s">
        <v>87</v>
      </c>
      <c r="H254" s="3">
        <v>2024</v>
      </c>
      <c r="I254" s="3">
        <v>2024</v>
      </c>
      <c r="J254" s="3" t="s">
        <v>88</v>
      </c>
      <c r="K254" s="3" t="s">
        <v>12271</v>
      </c>
      <c r="L254" s="3" t="s">
        <v>12272</v>
      </c>
      <c r="M254" s="3" t="s">
        <v>12273</v>
      </c>
      <c r="N254" s="3"/>
      <c r="O254" s="3" t="s">
        <v>12274</v>
      </c>
      <c r="P254" s="3" t="s">
        <v>89</v>
      </c>
      <c r="Q254" s="3" t="s">
        <v>90</v>
      </c>
      <c r="R254" s="3" t="s">
        <v>12275</v>
      </c>
      <c r="S254" s="3" t="s">
        <v>12276</v>
      </c>
      <c r="T254" s="3" t="s">
        <v>91</v>
      </c>
      <c r="U254" s="3" t="s">
        <v>665</v>
      </c>
      <c r="V254" s="3" t="s">
        <v>600</v>
      </c>
      <c r="W254" s="3">
        <v>1</v>
      </c>
      <c r="X254" s="3" t="s">
        <v>315</v>
      </c>
      <c r="Y254" s="3" t="s">
        <v>14188</v>
      </c>
      <c r="Z254" s="3" t="s">
        <v>14189</v>
      </c>
      <c r="AA254" s="3"/>
      <c r="AB254" s="3" t="s">
        <v>85</v>
      </c>
      <c r="AC254" s="3" t="s">
        <v>94</v>
      </c>
      <c r="AD254" s="3" t="s">
        <v>103</v>
      </c>
      <c r="AE254" s="3" t="s">
        <v>104</v>
      </c>
      <c r="AF254" s="3"/>
      <c r="AG254" s="3" t="s">
        <v>97</v>
      </c>
      <c r="AH254" s="3">
        <v>85</v>
      </c>
      <c r="AI254" s="3">
        <v>10</v>
      </c>
      <c r="AJ254" s="3" t="s">
        <v>123</v>
      </c>
      <c r="AK254" s="3" t="s">
        <v>106</v>
      </c>
      <c r="AL254" s="3" t="s">
        <v>100</v>
      </c>
      <c r="AM254" s="3">
        <v>40</v>
      </c>
      <c r="AN254" s="3" t="s">
        <v>138</v>
      </c>
      <c r="AO254" s="3" t="s">
        <v>110</v>
      </c>
      <c r="AP254" s="3" t="s">
        <v>12279</v>
      </c>
      <c r="AQ254" s="3" t="s">
        <v>14190</v>
      </c>
      <c r="AR254" s="3">
        <v>3680</v>
      </c>
      <c r="AS254" s="3">
        <v>1800</v>
      </c>
      <c r="AT254" s="3">
        <v>0</v>
      </c>
      <c r="AU254" s="3">
        <v>0</v>
      </c>
      <c r="AV254" s="3">
        <v>0</v>
      </c>
      <c r="AW254" s="3">
        <v>0</v>
      </c>
      <c r="AX254" s="3">
        <v>0</v>
      </c>
      <c r="AY254" s="3">
        <v>0</v>
      </c>
      <c r="AZ254" s="3">
        <v>0</v>
      </c>
      <c r="BA254" s="3" t="s">
        <v>605</v>
      </c>
      <c r="BB254" s="3">
        <v>1800</v>
      </c>
    </row>
    <row r="255" spans="1:54" ht="32.5" hidden="1" customHeight="1" x14ac:dyDescent="0.2">
      <c r="A255" s="3" t="s">
        <v>12277</v>
      </c>
      <c r="B255" s="3" t="s">
        <v>591</v>
      </c>
      <c r="C255" s="3" t="s">
        <v>85</v>
      </c>
      <c r="D255" s="3" t="s">
        <v>86</v>
      </c>
      <c r="E255" s="3" t="s">
        <v>12270</v>
      </c>
      <c r="F255" s="3"/>
      <c r="G255" s="3" t="s">
        <v>87</v>
      </c>
      <c r="H255" s="3">
        <v>2024</v>
      </c>
      <c r="I255" s="3">
        <v>2024</v>
      </c>
      <c r="J255" s="3" t="s">
        <v>88</v>
      </c>
      <c r="K255" s="3" t="s">
        <v>12271</v>
      </c>
      <c r="L255" s="3" t="s">
        <v>12272</v>
      </c>
      <c r="M255" s="3" t="s">
        <v>12273</v>
      </c>
      <c r="N255" s="3"/>
      <c r="O255" s="3" t="s">
        <v>12274</v>
      </c>
      <c r="P255" s="3" t="s">
        <v>89</v>
      </c>
      <c r="Q255" s="3" t="s">
        <v>90</v>
      </c>
      <c r="R255" s="3" t="s">
        <v>12275</v>
      </c>
      <c r="S255" s="3" t="s">
        <v>12276</v>
      </c>
      <c r="T255" s="3" t="s">
        <v>91</v>
      </c>
      <c r="U255" s="3" t="s">
        <v>665</v>
      </c>
      <c r="V255" s="3" t="s">
        <v>600</v>
      </c>
      <c r="W255" s="3">
        <v>2</v>
      </c>
      <c r="X255" s="3" t="s">
        <v>1686</v>
      </c>
      <c r="Y255" s="3" t="s">
        <v>12280</v>
      </c>
      <c r="Z255" s="3" t="s">
        <v>12281</v>
      </c>
      <c r="AA255" s="3"/>
      <c r="AB255" s="3" t="s">
        <v>85</v>
      </c>
      <c r="AC255" s="3" t="s">
        <v>94</v>
      </c>
      <c r="AD255" s="3" t="s">
        <v>103</v>
      </c>
      <c r="AE255" s="3" t="s">
        <v>122</v>
      </c>
      <c r="AF255" s="3"/>
      <c r="AG255" s="3" t="s">
        <v>97</v>
      </c>
      <c r="AH255" s="3">
        <v>85</v>
      </c>
      <c r="AI255" s="3">
        <v>10</v>
      </c>
      <c r="AJ255" s="3" t="s">
        <v>123</v>
      </c>
      <c r="AK255" s="3" t="s">
        <v>109</v>
      </c>
      <c r="AL255" s="3" t="s">
        <v>100</v>
      </c>
      <c r="AM255" s="3">
        <v>100</v>
      </c>
      <c r="AN255" s="3" t="s">
        <v>101</v>
      </c>
      <c r="AO255" s="3" t="s">
        <v>110</v>
      </c>
      <c r="AP255" s="3" t="s">
        <v>12282</v>
      </c>
      <c r="AQ255" s="3" t="s">
        <v>12283</v>
      </c>
      <c r="AR255" s="3">
        <v>440</v>
      </c>
      <c r="AS255" s="3">
        <v>200</v>
      </c>
      <c r="AT255" s="3">
        <v>0</v>
      </c>
      <c r="AU255" s="3">
        <v>0</v>
      </c>
      <c r="AV255" s="3">
        <v>0</v>
      </c>
      <c r="AW255" s="3">
        <v>0</v>
      </c>
      <c r="AX255" s="3">
        <v>0</v>
      </c>
      <c r="AY255" s="3">
        <v>0</v>
      </c>
      <c r="AZ255" s="3">
        <v>0</v>
      </c>
      <c r="BA255" s="3" t="s">
        <v>605</v>
      </c>
      <c r="BB255" s="3">
        <v>200</v>
      </c>
    </row>
    <row r="256" spans="1:54" ht="32.5" hidden="1" customHeight="1" x14ac:dyDescent="0.2">
      <c r="A256" s="3" t="s">
        <v>12278</v>
      </c>
      <c r="B256" s="3" t="s">
        <v>591</v>
      </c>
      <c r="C256" s="3" t="s">
        <v>85</v>
      </c>
      <c r="D256" s="3" t="s">
        <v>86</v>
      </c>
      <c r="E256" s="3" t="s">
        <v>12270</v>
      </c>
      <c r="F256" s="3"/>
      <c r="G256" s="3" t="s">
        <v>87</v>
      </c>
      <c r="H256" s="3">
        <v>2024</v>
      </c>
      <c r="I256" s="3">
        <v>2024</v>
      </c>
      <c r="J256" s="3" t="s">
        <v>88</v>
      </c>
      <c r="K256" s="3" t="s">
        <v>12271</v>
      </c>
      <c r="L256" s="3" t="s">
        <v>12272</v>
      </c>
      <c r="M256" s="3" t="s">
        <v>12273</v>
      </c>
      <c r="N256" s="3"/>
      <c r="O256" s="3" t="s">
        <v>12274</v>
      </c>
      <c r="P256" s="3" t="s">
        <v>89</v>
      </c>
      <c r="Q256" s="3" t="s">
        <v>90</v>
      </c>
      <c r="R256" s="3" t="s">
        <v>12275</v>
      </c>
      <c r="S256" s="3" t="s">
        <v>12276</v>
      </c>
      <c r="T256" s="3" t="s">
        <v>91</v>
      </c>
      <c r="U256" s="3" t="s">
        <v>665</v>
      </c>
      <c r="V256" s="3" t="s">
        <v>600</v>
      </c>
      <c r="W256" s="3">
        <v>3</v>
      </c>
      <c r="X256" s="3" t="s">
        <v>14191</v>
      </c>
      <c r="Y256" s="3" t="s">
        <v>14192</v>
      </c>
      <c r="Z256" s="3" t="s">
        <v>14193</v>
      </c>
      <c r="AA256" s="3"/>
      <c r="AB256" s="3" t="s">
        <v>85</v>
      </c>
      <c r="AC256" s="3" t="s">
        <v>94</v>
      </c>
      <c r="AD256" s="3" t="s">
        <v>95</v>
      </c>
      <c r="AE256" s="3" t="s">
        <v>96</v>
      </c>
      <c r="AF256" s="3"/>
      <c r="AG256" s="3" t="s">
        <v>97</v>
      </c>
      <c r="AH256" s="3">
        <v>85</v>
      </c>
      <c r="AI256" s="3">
        <v>10</v>
      </c>
      <c r="AJ256" s="3" t="s">
        <v>98</v>
      </c>
      <c r="AK256" s="3" t="s">
        <v>109</v>
      </c>
      <c r="AL256" s="3" t="s">
        <v>325</v>
      </c>
      <c r="AM256" s="3">
        <v>30</v>
      </c>
      <c r="AN256" s="3" t="s">
        <v>138</v>
      </c>
      <c r="AO256" s="3" t="s">
        <v>110</v>
      </c>
      <c r="AP256" s="3" t="s">
        <v>14194</v>
      </c>
      <c r="AQ256" s="3" t="s">
        <v>14195</v>
      </c>
      <c r="AR256" s="3">
        <v>1050</v>
      </c>
      <c r="AS256" s="3">
        <v>600</v>
      </c>
      <c r="AT256" s="3">
        <v>0</v>
      </c>
      <c r="AU256" s="3">
        <v>0</v>
      </c>
      <c r="AV256" s="3">
        <v>0</v>
      </c>
      <c r="AW256" s="3">
        <v>0</v>
      </c>
      <c r="AX256" s="3">
        <v>0</v>
      </c>
      <c r="AY256" s="3">
        <v>0</v>
      </c>
      <c r="AZ256" s="3">
        <v>0</v>
      </c>
      <c r="BA256" s="3" t="s">
        <v>605</v>
      </c>
      <c r="BB256" s="3">
        <v>600</v>
      </c>
    </row>
    <row r="257" spans="1:54" ht="32.5" hidden="1" customHeight="1" x14ac:dyDescent="0.2">
      <c r="A257" s="3" t="s">
        <v>14196</v>
      </c>
      <c r="B257" s="3" t="s">
        <v>591</v>
      </c>
      <c r="C257" s="3" t="s">
        <v>85</v>
      </c>
      <c r="D257" s="3" t="s">
        <v>86</v>
      </c>
      <c r="E257" s="3" t="s">
        <v>14197</v>
      </c>
      <c r="F257" s="3"/>
      <c r="G257" s="3" t="s">
        <v>87</v>
      </c>
      <c r="H257" s="3">
        <v>2024</v>
      </c>
      <c r="I257" s="3">
        <v>2024</v>
      </c>
      <c r="J257" s="3" t="s">
        <v>111</v>
      </c>
      <c r="K257" s="3" t="s">
        <v>4423</v>
      </c>
      <c r="L257" s="3" t="s">
        <v>4424</v>
      </c>
      <c r="M257" s="3" t="s">
        <v>14198</v>
      </c>
      <c r="N257" s="3" t="s">
        <v>4426</v>
      </c>
      <c r="O257" s="3" t="s">
        <v>4427</v>
      </c>
      <c r="P257" s="3" t="s">
        <v>89</v>
      </c>
      <c r="Q257" s="3" t="s">
        <v>90</v>
      </c>
      <c r="R257" s="3" t="s">
        <v>2635</v>
      </c>
      <c r="S257" s="3" t="s">
        <v>4428</v>
      </c>
      <c r="T257" s="3" t="s">
        <v>223</v>
      </c>
      <c r="U257" s="3" t="s">
        <v>614</v>
      </c>
      <c r="V257" s="3" t="s">
        <v>600</v>
      </c>
      <c r="W257" s="3">
        <v>1</v>
      </c>
      <c r="X257" s="3" t="s">
        <v>14199</v>
      </c>
      <c r="Y257" s="3" t="s">
        <v>14200</v>
      </c>
      <c r="Z257" s="3" t="s">
        <v>14201</v>
      </c>
      <c r="AA257" s="3"/>
      <c r="AB257" s="3" t="s">
        <v>85</v>
      </c>
      <c r="AC257" s="3" t="s">
        <v>94</v>
      </c>
      <c r="AD257" s="3" t="s">
        <v>95</v>
      </c>
      <c r="AE257" s="3" t="s">
        <v>96</v>
      </c>
      <c r="AF257" s="3"/>
      <c r="AG257" s="3" t="s">
        <v>97</v>
      </c>
      <c r="AH257" s="3">
        <v>205457</v>
      </c>
      <c r="AI257" s="3">
        <v>32874</v>
      </c>
      <c r="AJ257" s="3" t="s">
        <v>98</v>
      </c>
      <c r="AK257" s="3" t="s">
        <v>109</v>
      </c>
      <c r="AL257" s="3" t="s">
        <v>100</v>
      </c>
      <c r="AM257" s="3">
        <v>80</v>
      </c>
      <c r="AN257" s="3" t="s">
        <v>101</v>
      </c>
      <c r="AO257" s="3" t="s">
        <v>110</v>
      </c>
      <c r="AP257" s="3" t="s">
        <v>14202</v>
      </c>
      <c r="AQ257" s="3" t="s">
        <v>14203</v>
      </c>
      <c r="AR257" s="3">
        <v>7025</v>
      </c>
      <c r="AS257" s="3">
        <v>2900</v>
      </c>
      <c r="AT257" s="3">
        <v>0</v>
      </c>
      <c r="AU257" s="3">
        <v>0</v>
      </c>
      <c r="AV257" s="3">
        <v>0</v>
      </c>
      <c r="AW257" s="3">
        <v>0</v>
      </c>
      <c r="AX257" s="3">
        <v>0</v>
      </c>
      <c r="AY257" s="3">
        <v>0</v>
      </c>
      <c r="AZ257" s="3">
        <v>0</v>
      </c>
      <c r="BA257" s="3" t="s">
        <v>14204</v>
      </c>
      <c r="BB257" s="3">
        <v>3999</v>
      </c>
    </row>
    <row r="258" spans="1:54" ht="32.5" hidden="1" customHeight="1" x14ac:dyDescent="0.2">
      <c r="A258" s="3" t="s">
        <v>14205</v>
      </c>
      <c r="B258" s="3" t="s">
        <v>591</v>
      </c>
      <c r="C258" s="3" t="s">
        <v>85</v>
      </c>
      <c r="D258" s="3" t="s">
        <v>86</v>
      </c>
      <c r="E258" s="3" t="s">
        <v>14197</v>
      </c>
      <c r="F258" s="3"/>
      <c r="G258" s="3" t="s">
        <v>87</v>
      </c>
      <c r="H258" s="3">
        <v>2024</v>
      </c>
      <c r="I258" s="3">
        <v>2024</v>
      </c>
      <c r="J258" s="3" t="s">
        <v>88</v>
      </c>
      <c r="K258" s="3" t="s">
        <v>4423</v>
      </c>
      <c r="L258" s="3" t="s">
        <v>4424</v>
      </c>
      <c r="M258" s="3" t="s">
        <v>14198</v>
      </c>
      <c r="N258" s="3" t="s">
        <v>4426</v>
      </c>
      <c r="O258" s="3" t="s">
        <v>4427</v>
      </c>
      <c r="P258" s="3" t="s">
        <v>89</v>
      </c>
      <c r="Q258" s="3" t="s">
        <v>90</v>
      </c>
      <c r="R258" s="3" t="s">
        <v>2635</v>
      </c>
      <c r="S258" s="3" t="s">
        <v>4428</v>
      </c>
      <c r="T258" s="3" t="s">
        <v>223</v>
      </c>
      <c r="U258" s="3" t="s">
        <v>614</v>
      </c>
      <c r="V258" s="3" t="s">
        <v>600</v>
      </c>
      <c r="W258" s="3">
        <v>2</v>
      </c>
      <c r="X258" s="3" t="s">
        <v>14206</v>
      </c>
      <c r="Y258" s="3" t="s">
        <v>14207</v>
      </c>
      <c r="Z258" s="3" t="s">
        <v>14208</v>
      </c>
      <c r="AA258" s="3"/>
      <c r="AB258" s="3" t="s">
        <v>85</v>
      </c>
      <c r="AC258" s="3" t="s">
        <v>94</v>
      </c>
      <c r="AD258" s="3" t="s">
        <v>103</v>
      </c>
      <c r="AE258" s="3" t="s">
        <v>124</v>
      </c>
      <c r="AF258" s="3"/>
      <c r="AG258" s="3" t="s">
        <v>97</v>
      </c>
      <c r="AH258" s="3">
        <v>205457</v>
      </c>
      <c r="AI258" s="3">
        <v>32874</v>
      </c>
      <c r="AJ258" s="3" t="s">
        <v>98</v>
      </c>
      <c r="AK258" s="3" t="s">
        <v>109</v>
      </c>
      <c r="AL258" s="3" t="s">
        <v>100</v>
      </c>
      <c r="AM258" s="3">
        <v>85</v>
      </c>
      <c r="AN258" s="3" t="s">
        <v>138</v>
      </c>
      <c r="AO258" s="3" t="s">
        <v>110</v>
      </c>
      <c r="AP258" s="3" t="s">
        <v>14209</v>
      </c>
      <c r="AQ258" s="3" t="s">
        <v>14210</v>
      </c>
      <c r="AR258" s="3">
        <v>3297</v>
      </c>
      <c r="AS258" s="3">
        <v>1900</v>
      </c>
      <c r="AT258" s="3">
        <v>0</v>
      </c>
      <c r="AU258" s="3">
        <v>0</v>
      </c>
      <c r="AV258" s="3">
        <v>0</v>
      </c>
      <c r="AW258" s="3">
        <v>0</v>
      </c>
      <c r="AX258" s="3">
        <v>0</v>
      </c>
      <c r="AY258" s="3">
        <v>0</v>
      </c>
      <c r="AZ258" s="3">
        <v>0</v>
      </c>
      <c r="BA258" s="3" t="s">
        <v>14204</v>
      </c>
      <c r="BB258" s="3">
        <v>2280</v>
      </c>
    </row>
    <row r="259" spans="1:54" ht="32.5" hidden="1" customHeight="1" x14ac:dyDescent="0.2">
      <c r="A259" s="3" t="s">
        <v>14211</v>
      </c>
      <c r="B259" s="3" t="s">
        <v>591</v>
      </c>
      <c r="C259" s="3" t="s">
        <v>85</v>
      </c>
      <c r="D259" s="3" t="s">
        <v>86</v>
      </c>
      <c r="E259" s="3" t="s">
        <v>14197</v>
      </c>
      <c r="F259" s="3"/>
      <c r="G259" s="3" t="s">
        <v>87</v>
      </c>
      <c r="H259" s="3">
        <v>2024</v>
      </c>
      <c r="I259" s="3">
        <v>2024</v>
      </c>
      <c r="J259" s="3" t="s">
        <v>88</v>
      </c>
      <c r="K259" s="3" t="s">
        <v>4423</v>
      </c>
      <c r="L259" s="3" t="s">
        <v>4424</v>
      </c>
      <c r="M259" s="3" t="s">
        <v>14198</v>
      </c>
      <c r="N259" s="3" t="s">
        <v>4426</v>
      </c>
      <c r="O259" s="3" t="s">
        <v>4427</v>
      </c>
      <c r="P259" s="3" t="s">
        <v>89</v>
      </c>
      <c r="Q259" s="3" t="s">
        <v>90</v>
      </c>
      <c r="R259" s="3" t="s">
        <v>2635</v>
      </c>
      <c r="S259" s="3" t="s">
        <v>4428</v>
      </c>
      <c r="T259" s="3" t="s">
        <v>223</v>
      </c>
      <c r="U259" s="3" t="s">
        <v>614</v>
      </c>
      <c r="V259" s="3" t="s">
        <v>600</v>
      </c>
      <c r="W259" s="3">
        <v>3</v>
      </c>
      <c r="X259" s="3" t="s">
        <v>14212</v>
      </c>
      <c r="Y259" s="3" t="s">
        <v>14213</v>
      </c>
      <c r="Z259" s="3" t="s">
        <v>14214</v>
      </c>
      <c r="AA259" s="3"/>
      <c r="AB259" s="3" t="s">
        <v>85</v>
      </c>
      <c r="AC259" s="3" t="s">
        <v>94</v>
      </c>
      <c r="AD259" s="3" t="s">
        <v>103</v>
      </c>
      <c r="AE259" s="3" t="s">
        <v>104</v>
      </c>
      <c r="AF259" s="3"/>
      <c r="AG259" s="3" t="s">
        <v>97</v>
      </c>
      <c r="AH259" s="3">
        <v>205457</v>
      </c>
      <c r="AI259" s="3">
        <v>32874</v>
      </c>
      <c r="AJ259" s="3" t="s">
        <v>346</v>
      </c>
      <c r="AK259" s="3" t="s">
        <v>106</v>
      </c>
      <c r="AL259" s="3" t="s">
        <v>100</v>
      </c>
      <c r="AM259" s="3">
        <v>85</v>
      </c>
      <c r="AN259" s="3" t="s">
        <v>138</v>
      </c>
      <c r="AO259" s="3" t="s">
        <v>110</v>
      </c>
      <c r="AP259" s="3" t="s">
        <v>14215</v>
      </c>
      <c r="AQ259" s="3" t="s">
        <v>14216</v>
      </c>
      <c r="AR259" s="3">
        <v>7285</v>
      </c>
      <c r="AS259" s="3">
        <v>2900</v>
      </c>
      <c r="AT259" s="3">
        <v>0</v>
      </c>
      <c r="AU259" s="3">
        <v>0</v>
      </c>
      <c r="AV259" s="3">
        <v>0</v>
      </c>
      <c r="AW259" s="3">
        <v>0</v>
      </c>
      <c r="AX259" s="3">
        <v>0</v>
      </c>
      <c r="AY259" s="3">
        <v>0</v>
      </c>
      <c r="AZ259" s="3">
        <v>0</v>
      </c>
      <c r="BA259" s="3" t="s">
        <v>14204</v>
      </c>
      <c r="BB259" s="3">
        <v>4000</v>
      </c>
    </row>
    <row r="260" spans="1:54" ht="32.5" hidden="1" customHeight="1" x14ac:dyDescent="0.2">
      <c r="A260" s="3" t="s">
        <v>14217</v>
      </c>
      <c r="B260" s="3" t="s">
        <v>591</v>
      </c>
      <c r="C260" s="3" t="s">
        <v>85</v>
      </c>
      <c r="D260" s="3" t="s">
        <v>86</v>
      </c>
      <c r="E260" s="3" t="s">
        <v>14197</v>
      </c>
      <c r="F260" s="3"/>
      <c r="G260" s="3" t="s">
        <v>87</v>
      </c>
      <c r="H260" s="3">
        <v>2024</v>
      </c>
      <c r="I260" s="3">
        <v>2024</v>
      </c>
      <c r="J260" s="3" t="s">
        <v>88</v>
      </c>
      <c r="K260" s="3" t="s">
        <v>4423</v>
      </c>
      <c r="L260" s="3" t="s">
        <v>4424</v>
      </c>
      <c r="M260" s="3" t="s">
        <v>14198</v>
      </c>
      <c r="N260" s="3" t="s">
        <v>4426</v>
      </c>
      <c r="O260" s="3" t="s">
        <v>4427</v>
      </c>
      <c r="P260" s="3" t="s">
        <v>89</v>
      </c>
      <c r="Q260" s="3" t="s">
        <v>90</v>
      </c>
      <c r="R260" s="3" t="s">
        <v>2635</v>
      </c>
      <c r="S260" s="3" t="s">
        <v>4428</v>
      </c>
      <c r="T260" s="3" t="s">
        <v>223</v>
      </c>
      <c r="U260" s="3" t="s">
        <v>614</v>
      </c>
      <c r="V260" s="3" t="s">
        <v>600</v>
      </c>
      <c r="W260" s="3">
        <v>4</v>
      </c>
      <c r="X260" s="3" t="s">
        <v>14218</v>
      </c>
      <c r="Y260" s="3" t="s">
        <v>14219</v>
      </c>
      <c r="Z260" s="3" t="s">
        <v>14220</v>
      </c>
      <c r="AA260" s="3"/>
      <c r="AB260" s="3" t="s">
        <v>85</v>
      </c>
      <c r="AC260" s="3" t="s">
        <v>94</v>
      </c>
      <c r="AD260" s="3" t="s">
        <v>103</v>
      </c>
      <c r="AE260" s="3" t="s">
        <v>122</v>
      </c>
      <c r="AF260" s="3"/>
      <c r="AG260" s="3" t="s">
        <v>97</v>
      </c>
      <c r="AH260" s="3">
        <v>205457</v>
      </c>
      <c r="AI260" s="3">
        <v>32874</v>
      </c>
      <c r="AJ260" s="3" t="s">
        <v>98</v>
      </c>
      <c r="AK260" s="3" t="s">
        <v>109</v>
      </c>
      <c r="AL260" s="3" t="s">
        <v>100</v>
      </c>
      <c r="AM260" s="3">
        <v>125</v>
      </c>
      <c r="AN260" s="3" t="s">
        <v>138</v>
      </c>
      <c r="AO260" s="3" t="s">
        <v>110</v>
      </c>
      <c r="AP260" s="3" t="s">
        <v>14221</v>
      </c>
      <c r="AQ260" s="3" t="s">
        <v>14222</v>
      </c>
      <c r="AR260" s="3">
        <v>3927</v>
      </c>
      <c r="AS260" s="3">
        <v>1600</v>
      </c>
      <c r="AT260" s="3">
        <v>0</v>
      </c>
      <c r="AU260" s="3">
        <v>0</v>
      </c>
      <c r="AV260" s="3">
        <v>0</v>
      </c>
      <c r="AW260" s="3">
        <v>0</v>
      </c>
      <c r="AX260" s="3">
        <v>0</v>
      </c>
      <c r="AY260" s="3">
        <v>0</v>
      </c>
      <c r="AZ260" s="3">
        <v>0</v>
      </c>
      <c r="BA260" s="3" t="s">
        <v>14204</v>
      </c>
      <c r="BB260" s="3">
        <v>1860</v>
      </c>
    </row>
    <row r="261" spans="1:54" ht="32.5" customHeight="1" x14ac:dyDescent="0.2">
      <c r="A261" s="94" t="s">
        <v>14223</v>
      </c>
      <c r="B261" s="94" t="s">
        <v>591</v>
      </c>
      <c r="C261" s="94" t="s">
        <v>85</v>
      </c>
      <c r="D261" s="94" t="s">
        <v>86</v>
      </c>
      <c r="E261" s="94" t="s">
        <v>14197</v>
      </c>
      <c r="F261" s="94"/>
      <c r="G261" s="94" t="s">
        <v>87</v>
      </c>
      <c r="H261" s="94">
        <v>2024</v>
      </c>
      <c r="I261" s="94">
        <v>2024</v>
      </c>
      <c r="J261" s="94" t="s">
        <v>88</v>
      </c>
      <c r="K261" s="94" t="s">
        <v>4423</v>
      </c>
      <c r="L261" s="94" t="s">
        <v>4424</v>
      </c>
      <c r="M261" s="94" t="s">
        <v>14198</v>
      </c>
      <c r="N261" s="94" t="s">
        <v>4426</v>
      </c>
      <c r="O261" s="94" t="s">
        <v>4427</v>
      </c>
      <c r="P261" s="94" t="s">
        <v>89</v>
      </c>
      <c r="Q261" s="94" t="s">
        <v>90</v>
      </c>
      <c r="R261" s="94" t="s">
        <v>2635</v>
      </c>
      <c r="S261" s="94" t="s">
        <v>4428</v>
      </c>
      <c r="T261" s="94" t="s">
        <v>223</v>
      </c>
      <c r="U261" s="94" t="s">
        <v>614</v>
      </c>
      <c r="V261" s="94" t="s">
        <v>600</v>
      </c>
      <c r="W261" s="94">
        <v>5</v>
      </c>
      <c r="X261" s="94" t="s">
        <v>14224</v>
      </c>
      <c r="Y261" s="94" t="s">
        <v>14225</v>
      </c>
      <c r="Z261" s="94" t="s">
        <v>14226</v>
      </c>
      <c r="AA261" s="94"/>
      <c r="AB261" s="94" t="s">
        <v>85</v>
      </c>
      <c r="AC261" s="94" t="s">
        <v>94</v>
      </c>
      <c r="AD261" s="94" t="s">
        <v>107</v>
      </c>
      <c r="AE261" s="94" t="s">
        <v>108</v>
      </c>
      <c r="AF261" s="94"/>
      <c r="AG261" s="94" t="s">
        <v>97</v>
      </c>
      <c r="AH261" s="94">
        <v>205457</v>
      </c>
      <c r="AI261" s="94">
        <v>32874</v>
      </c>
      <c r="AJ261" s="94" t="s">
        <v>346</v>
      </c>
      <c r="AK261" s="94" t="s">
        <v>106</v>
      </c>
      <c r="AL261" s="94" t="s">
        <v>100</v>
      </c>
      <c r="AM261" s="94">
        <v>50</v>
      </c>
      <c r="AN261" s="94" t="s">
        <v>138</v>
      </c>
      <c r="AO261" s="94" t="s">
        <v>110</v>
      </c>
      <c r="AP261" s="94" t="s">
        <v>14227</v>
      </c>
      <c r="AQ261" s="94" t="s">
        <v>14228</v>
      </c>
      <c r="AR261" s="94">
        <v>2585</v>
      </c>
      <c r="AS261" s="94">
        <v>1500</v>
      </c>
      <c r="AT261" s="94">
        <v>0</v>
      </c>
      <c r="AU261" s="94">
        <v>0</v>
      </c>
      <c r="AV261" s="94">
        <v>0</v>
      </c>
      <c r="AW261" s="94">
        <v>0</v>
      </c>
      <c r="AX261" s="94">
        <v>0</v>
      </c>
      <c r="AY261" s="94">
        <v>0</v>
      </c>
      <c r="AZ261" s="94">
        <v>0</v>
      </c>
      <c r="BA261" s="94" t="s">
        <v>14229</v>
      </c>
      <c r="BB261" s="94">
        <v>1885</v>
      </c>
    </row>
    <row r="262" spans="1:54" ht="32.5" hidden="1" customHeight="1" x14ac:dyDescent="0.2">
      <c r="A262" s="3" t="s">
        <v>14230</v>
      </c>
      <c r="B262" s="3" t="s">
        <v>591</v>
      </c>
      <c r="C262" s="3" t="s">
        <v>85</v>
      </c>
      <c r="D262" s="3" t="s">
        <v>86</v>
      </c>
      <c r="E262" s="3" t="s">
        <v>14231</v>
      </c>
      <c r="F262" s="3"/>
      <c r="G262" s="3" t="s">
        <v>87</v>
      </c>
      <c r="H262" s="3">
        <v>2024</v>
      </c>
      <c r="I262" s="3">
        <v>2024</v>
      </c>
      <c r="J262" s="3" t="s">
        <v>111</v>
      </c>
      <c r="K262" s="3" t="s">
        <v>4513</v>
      </c>
      <c r="L262" s="3" t="s">
        <v>4514</v>
      </c>
      <c r="M262" s="3" t="s">
        <v>4515</v>
      </c>
      <c r="N262" s="3" t="s">
        <v>4516</v>
      </c>
      <c r="O262" s="3" t="s">
        <v>4517</v>
      </c>
      <c r="P262" s="3" t="s">
        <v>89</v>
      </c>
      <c r="Q262" s="3" t="s">
        <v>90</v>
      </c>
      <c r="R262" s="3" t="s">
        <v>4518</v>
      </c>
      <c r="S262" s="3" t="s">
        <v>4519</v>
      </c>
      <c r="T262" s="3" t="s">
        <v>135</v>
      </c>
      <c r="U262" s="3" t="s">
        <v>4362</v>
      </c>
      <c r="V262" s="3" t="s">
        <v>600</v>
      </c>
      <c r="W262" s="3">
        <v>1</v>
      </c>
      <c r="X262" s="3" t="s">
        <v>14232</v>
      </c>
      <c r="Y262" s="3" t="s">
        <v>14233</v>
      </c>
      <c r="Z262" s="3" t="s">
        <v>14234</v>
      </c>
      <c r="AA262" s="3"/>
      <c r="AB262" s="3" t="s">
        <v>85</v>
      </c>
      <c r="AC262" s="3" t="s">
        <v>94</v>
      </c>
      <c r="AD262" s="3" t="s">
        <v>95</v>
      </c>
      <c r="AE262" s="3" t="s">
        <v>96</v>
      </c>
      <c r="AF262" s="3"/>
      <c r="AG262" s="3" t="s">
        <v>97</v>
      </c>
      <c r="AH262" s="3">
        <v>133</v>
      </c>
      <c r="AI262" s="3">
        <v>10</v>
      </c>
      <c r="AJ262" s="3" t="s">
        <v>105</v>
      </c>
      <c r="AK262" s="3" t="s">
        <v>99</v>
      </c>
      <c r="AL262" s="3" t="s">
        <v>100</v>
      </c>
      <c r="AM262" s="3">
        <v>12</v>
      </c>
      <c r="AN262" s="3" t="s">
        <v>140</v>
      </c>
      <c r="AO262" s="3" t="s">
        <v>110</v>
      </c>
      <c r="AP262" s="3" t="s">
        <v>14235</v>
      </c>
      <c r="AQ262" s="3" t="s">
        <v>14236</v>
      </c>
      <c r="AR262" s="3">
        <v>4765</v>
      </c>
      <c r="AS262" s="3">
        <v>2800</v>
      </c>
      <c r="AT262" s="3">
        <v>0</v>
      </c>
      <c r="AU262" s="3">
        <v>0</v>
      </c>
      <c r="AV262" s="3">
        <v>0</v>
      </c>
      <c r="AW262" s="3">
        <v>0</v>
      </c>
      <c r="AX262" s="3">
        <v>0</v>
      </c>
      <c r="AY262" s="3">
        <v>0</v>
      </c>
      <c r="AZ262" s="3">
        <v>0</v>
      </c>
      <c r="BA262" s="3" t="s">
        <v>605</v>
      </c>
      <c r="BB262" s="3">
        <v>2800</v>
      </c>
    </row>
    <row r="263" spans="1:54" ht="32.5" hidden="1" customHeight="1" x14ac:dyDescent="0.2">
      <c r="A263" s="3" t="s">
        <v>14237</v>
      </c>
      <c r="B263" s="3" t="s">
        <v>591</v>
      </c>
      <c r="C263" s="3" t="s">
        <v>85</v>
      </c>
      <c r="D263" s="3" t="s">
        <v>86</v>
      </c>
      <c r="E263" s="3" t="s">
        <v>14231</v>
      </c>
      <c r="F263" s="3"/>
      <c r="G263" s="3" t="s">
        <v>87</v>
      </c>
      <c r="H263" s="3">
        <v>2024</v>
      </c>
      <c r="I263" s="3">
        <v>2024</v>
      </c>
      <c r="J263" s="3" t="s">
        <v>88</v>
      </c>
      <c r="K263" s="3" t="s">
        <v>4513</v>
      </c>
      <c r="L263" s="3" t="s">
        <v>4514</v>
      </c>
      <c r="M263" s="3" t="s">
        <v>4515</v>
      </c>
      <c r="N263" s="3" t="s">
        <v>4516</v>
      </c>
      <c r="O263" s="3" t="s">
        <v>4517</v>
      </c>
      <c r="P263" s="3" t="s">
        <v>89</v>
      </c>
      <c r="Q263" s="3" t="s">
        <v>90</v>
      </c>
      <c r="R263" s="3" t="s">
        <v>4518</v>
      </c>
      <c r="S263" s="3" t="s">
        <v>4519</v>
      </c>
      <c r="T263" s="3" t="s">
        <v>135</v>
      </c>
      <c r="U263" s="3" t="s">
        <v>4362</v>
      </c>
      <c r="V263" s="3" t="s">
        <v>600</v>
      </c>
      <c r="W263" s="3">
        <v>2</v>
      </c>
      <c r="X263" s="3" t="s">
        <v>315</v>
      </c>
      <c r="Y263" s="3" t="s">
        <v>14238</v>
      </c>
      <c r="Z263" s="3" t="s">
        <v>14239</v>
      </c>
      <c r="AA263" s="3"/>
      <c r="AB263" s="3" t="s">
        <v>85</v>
      </c>
      <c r="AC263" s="3" t="s">
        <v>94</v>
      </c>
      <c r="AD263" s="3" t="s">
        <v>103</v>
      </c>
      <c r="AE263" s="3" t="s">
        <v>104</v>
      </c>
      <c r="AF263" s="3"/>
      <c r="AG263" s="3" t="s">
        <v>97</v>
      </c>
      <c r="AH263" s="3">
        <v>133</v>
      </c>
      <c r="AI263" s="3">
        <v>10</v>
      </c>
      <c r="AJ263" s="3" t="s">
        <v>346</v>
      </c>
      <c r="AK263" s="3" t="s">
        <v>106</v>
      </c>
      <c r="AL263" s="3" t="s">
        <v>100</v>
      </c>
      <c r="AM263" s="3">
        <v>200</v>
      </c>
      <c r="AN263" s="3" t="s">
        <v>138</v>
      </c>
      <c r="AO263" s="3" t="s">
        <v>110</v>
      </c>
      <c r="AP263" s="3" t="s">
        <v>14240</v>
      </c>
      <c r="AQ263" s="3"/>
      <c r="AR263" s="3">
        <v>8224</v>
      </c>
      <c r="AS263" s="3">
        <v>4000</v>
      </c>
      <c r="AT263" s="3">
        <v>0</v>
      </c>
      <c r="AU263" s="3">
        <v>0</v>
      </c>
      <c r="AV263" s="3">
        <v>0</v>
      </c>
      <c r="AW263" s="3">
        <v>0</v>
      </c>
      <c r="AX263" s="3">
        <v>0</v>
      </c>
      <c r="AY263" s="3">
        <v>0</v>
      </c>
      <c r="AZ263" s="3">
        <v>0</v>
      </c>
      <c r="BA263" s="3" t="s">
        <v>605</v>
      </c>
      <c r="BB263" s="3">
        <v>4000</v>
      </c>
    </row>
    <row r="264" spans="1:54" ht="32.5" hidden="1" customHeight="1" x14ac:dyDescent="0.2">
      <c r="A264" s="3" t="s">
        <v>14241</v>
      </c>
      <c r="B264" s="3" t="s">
        <v>591</v>
      </c>
      <c r="C264" s="3" t="s">
        <v>85</v>
      </c>
      <c r="D264" s="3" t="s">
        <v>86</v>
      </c>
      <c r="E264" s="3" t="s">
        <v>14242</v>
      </c>
      <c r="F264" s="3"/>
      <c r="G264" s="3" t="s">
        <v>87</v>
      </c>
      <c r="H264" s="3">
        <v>2024</v>
      </c>
      <c r="I264" s="3">
        <v>2024</v>
      </c>
      <c r="J264" s="3" t="s">
        <v>88</v>
      </c>
      <c r="K264" s="3" t="s">
        <v>14243</v>
      </c>
      <c r="L264" s="3" t="s">
        <v>14244</v>
      </c>
      <c r="M264" s="3" t="s">
        <v>14245</v>
      </c>
      <c r="N264" s="3"/>
      <c r="O264" s="3" t="s">
        <v>14246</v>
      </c>
      <c r="P264" s="3" t="s">
        <v>89</v>
      </c>
      <c r="Q264" s="3" t="s">
        <v>90</v>
      </c>
      <c r="R264" s="3" t="s">
        <v>14247</v>
      </c>
      <c r="S264" s="3" t="s">
        <v>14248</v>
      </c>
      <c r="T264" s="3" t="s">
        <v>135</v>
      </c>
      <c r="U264" s="3" t="s">
        <v>665</v>
      </c>
      <c r="V264" s="3" t="s">
        <v>600</v>
      </c>
      <c r="W264" s="3">
        <v>1</v>
      </c>
      <c r="X264" s="3" t="s">
        <v>315</v>
      </c>
      <c r="Y264" s="3" t="s">
        <v>14249</v>
      </c>
      <c r="Z264" s="3" t="s">
        <v>14250</v>
      </c>
      <c r="AA264" s="3"/>
      <c r="AB264" s="3" t="s">
        <v>85</v>
      </c>
      <c r="AC264" s="3" t="s">
        <v>94</v>
      </c>
      <c r="AD264" s="3" t="s">
        <v>103</v>
      </c>
      <c r="AE264" s="3" t="s">
        <v>104</v>
      </c>
      <c r="AF264" s="3"/>
      <c r="AG264" s="3" t="s">
        <v>97</v>
      </c>
      <c r="AH264" s="3">
        <v>36</v>
      </c>
      <c r="AI264" s="3">
        <v>2</v>
      </c>
      <c r="AJ264" s="3" t="s">
        <v>123</v>
      </c>
      <c r="AK264" s="3" t="s">
        <v>106</v>
      </c>
      <c r="AL264" s="3" t="s">
        <v>100</v>
      </c>
      <c r="AM264" s="3">
        <v>20</v>
      </c>
      <c r="AN264" s="3" t="s">
        <v>138</v>
      </c>
      <c r="AO264" s="3" t="s">
        <v>110</v>
      </c>
      <c r="AP264" s="3" t="s">
        <v>14251</v>
      </c>
      <c r="AQ264" s="3" t="s">
        <v>14252</v>
      </c>
      <c r="AR264" s="3">
        <v>4090</v>
      </c>
      <c r="AS264" s="3">
        <v>2045</v>
      </c>
      <c r="AT264" s="3">
        <v>0</v>
      </c>
      <c r="AU264" s="3">
        <v>0</v>
      </c>
      <c r="AV264" s="3">
        <v>0</v>
      </c>
      <c r="AW264" s="3">
        <v>0</v>
      </c>
      <c r="AX264" s="3">
        <v>0</v>
      </c>
      <c r="AY264" s="3">
        <v>0</v>
      </c>
      <c r="AZ264" s="3">
        <v>0</v>
      </c>
      <c r="BA264" s="3" t="s">
        <v>605</v>
      </c>
      <c r="BB264" s="3">
        <v>2045</v>
      </c>
    </row>
    <row r="265" spans="1:54" ht="32.5" hidden="1" customHeight="1" x14ac:dyDescent="0.2">
      <c r="A265" s="3" t="s">
        <v>14253</v>
      </c>
      <c r="B265" s="3" t="s">
        <v>591</v>
      </c>
      <c r="C265" s="3" t="s">
        <v>85</v>
      </c>
      <c r="D265" s="3" t="s">
        <v>86</v>
      </c>
      <c r="E265" s="3" t="s">
        <v>14242</v>
      </c>
      <c r="F265" s="3"/>
      <c r="G265" s="3" t="s">
        <v>87</v>
      </c>
      <c r="H265" s="3">
        <v>2024</v>
      </c>
      <c r="I265" s="3">
        <v>2024</v>
      </c>
      <c r="J265" s="3" t="s">
        <v>88</v>
      </c>
      <c r="K265" s="3" t="s">
        <v>14243</v>
      </c>
      <c r="L265" s="3" t="s">
        <v>14244</v>
      </c>
      <c r="M265" s="3" t="s">
        <v>14245</v>
      </c>
      <c r="N265" s="3"/>
      <c r="O265" s="3" t="s">
        <v>14246</v>
      </c>
      <c r="P265" s="3" t="s">
        <v>89</v>
      </c>
      <c r="Q265" s="3" t="s">
        <v>90</v>
      </c>
      <c r="R265" s="3" t="s">
        <v>14247</v>
      </c>
      <c r="S265" s="3" t="s">
        <v>14248</v>
      </c>
      <c r="T265" s="3" t="s">
        <v>135</v>
      </c>
      <c r="U265" s="3" t="s">
        <v>665</v>
      </c>
      <c r="V265" s="3" t="s">
        <v>600</v>
      </c>
      <c r="W265" s="3">
        <v>2</v>
      </c>
      <c r="X265" s="3" t="s">
        <v>14254</v>
      </c>
      <c r="Y265" s="3" t="s">
        <v>14255</v>
      </c>
      <c r="Z265" s="3" t="s">
        <v>14256</v>
      </c>
      <c r="AA265" s="3"/>
      <c r="AB265" s="3" t="s">
        <v>85</v>
      </c>
      <c r="AC265" s="3" t="s">
        <v>94</v>
      </c>
      <c r="AD265" s="3" t="s">
        <v>95</v>
      </c>
      <c r="AE265" s="3" t="s">
        <v>96</v>
      </c>
      <c r="AF265" s="3"/>
      <c r="AG265" s="3" t="s">
        <v>97</v>
      </c>
      <c r="AH265" s="3">
        <v>36</v>
      </c>
      <c r="AI265" s="3">
        <v>2</v>
      </c>
      <c r="AJ265" s="3" t="s">
        <v>123</v>
      </c>
      <c r="AK265" s="3" t="s">
        <v>190</v>
      </c>
      <c r="AL265" s="3" t="s">
        <v>100</v>
      </c>
      <c r="AM265" s="3">
        <v>4</v>
      </c>
      <c r="AN265" s="3" t="s">
        <v>140</v>
      </c>
      <c r="AO265" s="3" t="s">
        <v>110</v>
      </c>
      <c r="AP265" s="3" t="s">
        <v>14257</v>
      </c>
      <c r="AQ265" s="3" t="s">
        <v>14258</v>
      </c>
      <c r="AR265" s="3">
        <v>3250</v>
      </c>
      <c r="AS265" s="3">
        <v>1625</v>
      </c>
      <c r="AT265" s="3">
        <v>0</v>
      </c>
      <c r="AU265" s="3">
        <v>0</v>
      </c>
      <c r="AV265" s="3">
        <v>0</v>
      </c>
      <c r="AW265" s="3">
        <v>0</v>
      </c>
      <c r="AX265" s="3">
        <v>0</v>
      </c>
      <c r="AY265" s="3">
        <v>0</v>
      </c>
      <c r="AZ265" s="3">
        <v>0</v>
      </c>
      <c r="BA265" s="3" t="s">
        <v>605</v>
      </c>
      <c r="BB265" s="3">
        <v>1625</v>
      </c>
    </row>
    <row r="266" spans="1:54" ht="32.5" hidden="1" customHeight="1" x14ac:dyDescent="0.2">
      <c r="A266" s="3" t="s">
        <v>14259</v>
      </c>
      <c r="B266" s="3" t="s">
        <v>591</v>
      </c>
      <c r="C266" s="3" t="s">
        <v>85</v>
      </c>
      <c r="D266" s="3" t="s">
        <v>86</v>
      </c>
      <c r="E266" s="3" t="s">
        <v>14260</v>
      </c>
      <c r="F266" s="3"/>
      <c r="G266" s="3" t="s">
        <v>87</v>
      </c>
      <c r="H266" s="3">
        <v>2024</v>
      </c>
      <c r="I266" s="3">
        <v>2024</v>
      </c>
      <c r="J266" s="3" t="s">
        <v>88</v>
      </c>
      <c r="K266" s="3" t="s">
        <v>4448</v>
      </c>
      <c r="L266" s="3" t="s">
        <v>4449</v>
      </c>
      <c r="M266" s="3" t="s">
        <v>14261</v>
      </c>
      <c r="N266" s="3" t="s">
        <v>4451</v>
      </c>
      <c r="O266" s="3" t="s">
        <v>4452</v>
      </c>
      <c r="P266" s="3" t="s">
        <v>89</v>
      </c>
      <c r="Q266" s="3" t="s">
        <v>90</v>
      </c>
      <c r="R266" s="3" t="s">
        <v>4453</v>
      </c>
      <c r="S266" s="3" t="s">
        <v>664</v>
      </c>
      <c r="T266" s="3" t="s">
        <v>135</v>
      </c>
      <c r="U266" s="3" t="s">
        <v>665</v>
      </c>
      <c r="V266" s="3" t="s">
        <v>600</v>
      </c>
      <c r="W266" s="3">
        <v>1</v>
      </c>
      <c r="X266" s="3" t="s">
        <v>12867</v>
      </c>
      <c r="Y266" s="3" t="s">
        <v>14262</v>
      </c>
      <c r="Z266" s="3" t="s">
        <v>14263</v>
      </c>
      <c r="AA266" s="3"/>
      <c r="AB266" s="3" t="s">
        <v>85</v>
      </c>
      <c r="AC266" s="3" t="s">
        <v>94</v>
      </c>
      <c r="AD266" s="3" t="s">
        <v>103</v>
      </c>
      <c r="AE266" s="3" t="s">
        <v>189</v>
      </c>
      <c r="AF266" s="3"/>
      <c r="AG266" s="3" t="s">
        <v>97</v>
      </c>
      <c r="AH266" s="3">
        <v>249</v>
      </c>
      <c r="AI266" s="3">
        <v>39</v>
      </c>
      <c r="AJ266" s="3" t="s">
        <v>105</v>
      </c>
      <c r="AK266" s="3" t="s">
        <v>190</v>
      </c>
      <c r="AL266" s="3" t="s">
        <v>100</v>
      </c>
      <c r="AM266" s="3">
        <v>30</v>
      </c>
      <c r="AN266" s="3" t="s">
        <v>101</v>
      </c>
      <c r="AO266" s="3" t="s">
        <v>110</v>
      </c>
      <c r="AP266" s="3" t="s">
        <v>14264</v>
      </c>
      <c r="AQ266" s="3" t="s">
        <v>424</v>
      </c>
      <c r="AR266" s="3">
        <v>870</v>
      </c>
      <c r="AS266" s="3">
        <v>500</v>
      </c>
      <c r="AT266" s="3">
        <v>0</v>
      </c>
      <c r="AU266" s="3">
        <v>0</v>
      </c>
      <c r="AV266" s="3">
        <v>0</v>
      </c>
      <c r="AW266" s="3">
        <v>0</v>
      </c>
      <c r="AX266" s="3">
        <v>0</v>
      </c>
      <c r="AY266" s="3">
        <v>0</v>
      </c>
      <c r="AZ266" s="3">
        <v>0</v>
      </c>
      <c r="BA266" s="3" t="s">
        <v>605</v>
      </c>
      <c r="BB266" s="3">
        <v>500</v>
      </c>
    </row>
    <row r="267" spans="1:54" ht="32.5" hidden="1" customHeight="1" x14ac:dyDescent="0.2">
      <c r="A267" s="3" t="s">
        <v>14265</v>
      </c>
      <c r="B267" s="3" t="s">
        <v>591</v>
      </c>
      <c r="C267" s="3" t="s">
        <v>85</v>
      </c>
      <c r="D267" s="3" t="s">
        <v>86</v>
      </c>
      <c r="E267" s="3" t="s">
        <v>14260</v>
      </c>
      <c r="F267" s="3"/>
      <c r="G267" s="3" t="s">
        <v>87</v>
      </c>
      <c r="H267" s="3">
        <v>2024</v>
      </c>
      <c r="I267" s="3">
        <v>2024</v>
      </c>
      <c r="J267" s="3" t="s">
        <v>111</v>
      </c>
      <c r="K267" s="3" t="s">
        <v>4448</v>
      </c>
      <c r="L267" s="3" t="s">
        <v>4449</v>
      </c>
      <c r="M267" s="3" t="s">
        <v>14261</v>
      </c>
      <c r="N267" s="3" t="s">
        <v>4451</v>
      </c>
      <c r="O267" s="3" t="s">
        <v>4452</v>
      </c>
      <c r="P267" s="3" t="s">
        <v>89</v>
      </c>
      <c r="Q267" s="3" t="s">
        <v>90</v>
      </c>
      <c r="R267" s="3" t="s">
        <v>4453</v>
      </c>
      <c r="S267" s="3" t="s">
        <v>664</v>
      </c>
      <c r="T267" s="3" t="s">
        <v>135</v>
      </c>
      <c r="U267" s="3" t="s">
        <v>665</v>
      </c>
      <c r="V267" s="3" t="s">
        <v>600</v>
      </c>
      <c r="W267" s="3">
        <v>2</v>
      </c>
      <c r="X267" s="3" t="s">
        <v>14266</v>
      </c>
      <c r="Y267" s="3" t="s">
        <v>14267</v>
      </c>
      <c r="Z267" s="3" t="s">
        <v>14268</v>
      </c>
      <c r="AA267" s="3"/>
      <c r="AB267" s="3" t="s">
        <v>85</v>
      </c>
      <c r="AC267" s="3" t="s">
        <v>94</v>
      </c>
      <c r="AD267" s="3" t="s">
        <v>103</v>
      </c>
      <c r="AE267" s="3" t="s">
        <v>104</v>
      </c>
      <c r="AF267" s="3"/>
      <c r="AG267" s="3" t="s">
        <v>97</v>
      </c>
      <c r="AH267" s="3">
        <v>249</v>
      </c>
      <c r="AI267" s="3">
        <v>39</v>
      </c>
      <c r="AJ267" s="3" t="s">
        <v>123</v>
      </c>
      <c r="AK267" s="3" t="s">
        <v>109</v>
      </c>
      <c r="AL267" s="3" t="s">
        <v>100</v>
      </c>
      <c r="AM267" s="3">
        <v>120</v>
      </c>
      <c r="AN267" s="3" t="s">
        <v>101</v>
      </c>
      <c r="AO267" s="3" t="s">
        <v>110</v>
      </c>
      <c r="AP267" s="3" t="s">
        <v>14264</v>
      </c>
      <c r="AQ267" s="3" t="s">
        <v>14269</v>
      </c>
      <c r="AR267" s="3">
        <v>5295</v>
      </c>
      <c r="AS267" s="3">
        <v>1400</v>
      </c>
      <c r="AT267" s="3">
        <v>0</v>
      </c>
      <c r="AU267" s="3">
        <v>0</v>
      </c>
      <c r="AV267" s="3">
        <v>0</v>
      </c>
      <c r="AW267" s="3">
        <v>0</v>
      </c>
      <c r="AX267" s="3">
        <v>0</v>
      </c>
      <c r="AY267" s="3">
        <v>0</v>
      </c>
      <c r="AZ267" s="3">
        <v>0</v>
      </c>
      <c r="BA267" s="3" t="s">
        <v>605</v>
      </c>
      <c r="BB267" s="3">
        <v>1400</v>
      </c>
    </row>
    <row r="268" spans="1:54" ht="32.5" hidden="1" customHeight="1" x14ac:dyDescent="0.2">
      <c r="A268" s="3" t="s">
        <v>14270</v>
      </c>
      <c r="B268" s="3" t="s">
        <v>591</v>
      </c>
      <c r="C268" s="3" t="s">
        <v>85</v>
      </c>
      <c r="D268" s="3" t="s">
        <v>86</v>
      </c>
      <c r="E268" s="3" t="s">
        <v>14260</v>
      </c>
      <c r="F268" s="3"/>
      <c r="G268" s="3" t="s">
        <v>87</v>
      </c>
      <c r="H268" s="3">
        <v>2024</v>
      </c>
      <c r="I268" s="3">
        <v>2024</v>
      </c>
      <c r="J268" s="3" t="s">
        <v>111</v>
      </c>
      <c r="K268" s="3" t="s">
        <v>4448</v>
      </c>
      <c r="L268" s="3" t="s">
        <v>4449</v>
      </c>
      <c r="M268" s="3" t="s">
        <v>14261</v>
      </c>
      <c r="N268" s="3" t="s">
        <v>4451</v>
      </c>
      <c r="O268" s="3" t="s">
        <v>4452</v>
      </c>
      <c r="P268" s="3" t="s">
        <v>89</v>
      </c>
      <c r="Q268" s="3" t="s">
        <v>90</v>
      </c>
      <c r="R268" s="3" t="s">
        <v>4453</v>
      </c>
      <c r="S268" s="3" t="s">
        <v>664</v>
      </c>
      <c r="T268" s="3" t="s">
        <v>135</v>
      </c>
      <c r="U268" s="3" t="s">
        <v>665</v>
      </c>
      <c r="V268" s="3" t="s">
        <v>600</v>
      </c>
      <c r="W268" s="3">
        <v>3</v>
      </c>
      <c r="X268" s="3" t="s">
        <v>14271</v>
      </c>
      <c r="Y268" s="3" t="s">
        <v>14272</v>
      </c>
      <c r="Z268" s="3" t="s">
        <v>14273</v>
      </c>
      <c r="AA268" s="3"/>
      <c r="AB268" s="3" t="s">
        <v>85</v>
      </c>
      <c r="AC268" s="3" t="s">
        <v>94</v>
      </c>
      <c r="AD268" s="3" t="s">
        <v>95</v>
      </c>
      <c r="AE268" s="3" t="s">
        <v>96</v>
      </c>
      <c r="AF268" s="3"/>
      <c r="AG268" s="3" t="s">
        <v>97</v>
      </c>
      <c r="AH268" s="3">
        <v>249</v>
      </c>
      <c r="AI268" s="3">
        <v>39</v>
      </c>
      <c r="AJ268" s="3" t="s">
        <v>123</v>
      </c>
      <c r="AK268" s="3" t="s">
        <v>109</v>
      </c>
      <c r="AL268" s="3" t="s">
        <v>100</v>
      </c>
      <c r="AM268" s="3">
        <v>12</v>
      </c>
      <c r="AN268" s="3" t="s">
        <v>303</v>
      </c>
      <c r="AO268" s="3" t="s">
        <v>110</v>
      </c>
      <c r="AP268" s="3" t="s">
        <v>14264</v>
      </c>
      <c r="AQ268" s="3" t="s">
        <v>14274</v>
      </c>
      <c r="AR268" s="3">
        <v>2420</v>
      </c>
      <c r="AS268" s="3">
        <v>1200</v>
      </c>
      <c r="AT268" s="3">
        <v>0</v>
      </c>
      <c r="AU268" s="3">
        <v>0</v>
      </c>
      <c r="AV268" s="3">
        <v>0</v>
      </c>
      <c r="AW268" s="3">
        <v>0</v>
      </c>
      <c r="AX268" s="3">
        <v>0</v>
      </c>
      <c r="AY268" s="3">
        <v>0</v>
      </c>
      <c r="AZ268" s="3">
        <v>0</v>
      </c>
      <c r="BA268" s="3" t="s">
        <v>605</v>
      </c>
      <c r="BB268" s="3">
        <v>1200</v>
      </c>
    </row>
    <row r="269" spans="1:54" ht="32.5" hidden="1" customHeight="1" x14ac:dyDescent="0.2">
      <c r="A269" s="3" t="s">
        <v>14275</v>
      </c>
      <c r="B269" s="3" t="s">
        <v>591</v>
      </c>
      <c r="C269" s="3" t="s">
        <v>85</v>
      </c>
      <c r="D269" s="3" t="s">
        <v>86</v>
      </c>
      <c r="E269" s="3" t="s">
        <v>14276</v>
      </c>
      <c r="F269" s="3"/>
      <c r="G269" s="3" t="s">
        <v>87</v>
      </c>
      <c r="H269" s="3">
        <v>2024</v>
      </c>
      <c r="I269" s="3">
        <v>2024</v>
      </c>
      <c r="J269" s="3" t="s">
        <v>111</v>
      </c>
      <c r="K269" s="3" t="s">
        <v>4619</v>
      </c>
      <c r="L269" s="3" t="s">
        <v>4620</v>
      </c>
      <c r="M269" s="3" t="s">
        <v>4621</v>
      </c>
      <c r="N269" s="3" t="s">
        <v>4622</v>
      </c>
      <c r="O269" s="3" t="s">
        <v>4623</v>
      </c>
      <c r="P269" s="3" t="s">
        <v>89</v>
      </c>
      <c r="Q269" s="3" t="s">
        <v>90</v>
      </c>
      <c r="R269" s="3" t="s">
        <v>4388</v>
      </c>
      <c r="S269" s="3" t="s">
        <v>4624</v>
      </c>
      <c r="T269" s="3" t="s">
        <v>135</v>
      </c>
      <c r="U269" s="3" t="s">
        <v>614</v>
      </c>
      <c r="V269" s="3" t="s">
        <v>600</v>
      </c>
      <c r="W269" s="3">
        <v>1</v>
      </c>
      <c r="X269" s="3" t="s">
        <v>2311</v>
      </c>
      <c r="Y269" s="3" t="s">
        <v>14277</v>
      </c>
      <c r="Z269" s="3" t="s">
        <v>14278</v>
      </c>
      <c r="AA269" s="3"/>
      <c r="AB269" s="3" t="s">
        <v>85</v>
      </c>
      <c r="AC269" s="3" t="s">
        <v>94</v>
      </c>
      <c r="AD269" s="3" t="s">
        <v>103</v>
      </c>
      <c r="AE269" s="3" t="s">
        <v>104</v>
      </c>
      <c r="AF269" s="3"/>
      <c r="AG269" s="3" t="s">
        <v>97</v>
      </c>
      <c r="AH269" s="3">
        <v>201</v>
      </c>
      <c r="AI269" s="3">
        <v>24</v>
      </c>
      <c r="AJ269" s="3" t="s">
        <v>123</v>
      </c>
      <c r="AK269" s="3" t="s">
        <v>106</v>
      </c>
      <c r="AL269" s="3" t="s">
        <v>100</v>
      </c>
      <c r="AM269" s="3">
        <v>700</v>
      </c>
      <c r="AN269" s="3" t="s">
        <v>101</v>
      </c>
      <c r="AO269" s="3" t="s">
        <v>110</v>
      </c>
      <c r="AP269" s="3" t="s">
        <v>14279</v>
      </c>
      <c r="AQ269" s="3" t="s">
        <v>14280</v>
      </c>
      <c r="AR269" s="3">
        <v>8500</v>
      </c>
      <c r="AS269" s="3">
        <v>3000</v>
      </c>
      <c r="AT269" s="3">
        <v>0</v>
      </c>
      <c r="AU269" s="3">
        <v>0</v>
      </c>
      <c r="AV269" s="3">
        <v>0</v>
      </c>
      <c r="AW269" s="3">
        <v>0</v>
      </c>
      <c r="AX269" s="3">
        <v>0</v>
      </c>
      <c r="AY269" s="3">
        <v>0</v>
      </c>
      <c r="AZ269" s="3">
        <v>0</v>
      </c>
      <c r="BA269" s="3" t="s">
        <v>605</v>
      </c>
      <c r="BB269" s="3">
        <v>3000</v>
      </c>
    </row>
    <row r="270" spans="1:54" ht="32.5" hidden="1" customHeight="1" x14ac:dyDescent="0.2">
      <c r="A270" s="3" t="s">
        <v>14281</v>
      </c>
      <c r="B270" s="3" t="s">
        <v>591</v>
      </c>
      <c r="C270" s="3" t="s">
        <v>85</v>
      </c>
      <c r="D270" s="3" t="s">
        <v>86</v>
      </c>
      <c r="E270" s="3" t="s">
        <v>14276</v>
      </c>
      <c r="F270" s="3"/>
      <c r="G270" s="3" t="s">
        <v>87</v>
      </c>
      <c r="H270" s="3">
        <v>2024</v>
      </c>
      <c r="I270" s="3">
        <v>2024</v>
      </c>
      <c r="J270" s="3" t="s">
        <v>88</v>
      </c>
      <c r="K270" s="3" t="s">
        <v>4619</v>
      </c>
      <c r="L270" s="3" t="s">
        <v>4620</v>
      </c>
      <c r="M270" s="3" t="s">
        <v>4621</v>
      </c>
      <c r="N270" s="3" t="s">
        <v>4622</v>
      </c>
      <c r="O270" s="3" t="s">
        <v>4623</v>
      </c>
      <c r="P270" s="3" t="s">
        <v>89</v>
      </c>
      <c r="Q270" s="3" t="s">
        <v>90</v>
      </c>
      <c r="R270" s="3" t="s">
        <v>4388</v>
      </c>
      <c r="S270" s="3" t="s">
        <v>4624</v>
      </c>
      <c r="T270" s="3" t="s">
        <v>135</v>
      </c>
      <c r="U270" s="3" t="s">
        <v>614</v>
      </c>
      <c r="V270" s="3" t="s">
        <v>600</v>
      </c>
      <c r="W270" s="3">
        <v>2</v>
      </c>
      <c r="X270" s="3" t="s">
        <v>279</v>
      </c>
      <c r="Y270" s="3" t="s">
        <v>14282</v>
      </c>
      <c r="Z270" s="3" t="s">
        <v>14283</v>
      </c>
      <c r="AA270" s="3"/>
      <c r="AB270" s="3" t="s">
        <v>85</v>
      </c>
      <c r="AC270" s="3" t="s">
        <v>94</v>
      </c>
      <c r="AD270" s="3" t="s">
        <v>103</v>
      </c>
      <c r="AE270" s="3" t="s">
        <v>124</v>
      </c>
      <c r="AF270" s="3"/>
      <c r="AG270" s="3" t="s">
        <v>97</v>
      </c>
      <c r="AH270" s="3">
        <v>201</v>
      </c>
      <c r="AI270" s="3">
        <v>24</v>
      </c>
      <c r="AJ270" s="3" t="s">
        <v>98</v>
      </c>
      <c r="AK270" s="3" t="s">
        <v>109</v>
      </c>
      <c r="AL270" s="3" t="s">
        <v>100</v>
      </c>
      <c r="AM270" s="3">
        <v>100</v>
      </c>
      <c r="AN270" s="3" t="s">
        <v>101</v>
      </c>
      <c r="AO270" s="3" t="s">
        <v>110</v>
      </c>
      <c r="AP270" s="3" t="s">
        <v>14284</v>
      </c>
      <c r="AQ270" s="3" t="s">
        <v>14285</v>
      </c>
      <c r="AR270" s="3">
        <v>1800</v>
      </c>
      <c r="AS270" s="3">
        <v>1000</v>
      </c>
      <c r="AT270" s="3">
        <v>0</v>
      </c>
      <c r="AU270" s="3">
        <v>0</v>
      </c>
      <c r="AV270" s="3">
        <v>0</v>
      </c>
      <c r="AW270" s="3">
        <v>0</v>
      </c>
      <c r="AX270" s="3">
        <v>0</v>
      </c>
      <c r="AY270" s="3">
        <v>0</v>
      </c>
      <c r="AZ270" s="3">
        <v>0</v>
      </c>
      <c r="BA270" s="3" t="s">
        <v>605</v>
      </c>
      <c r="BB270" s="3">
        <v>1000</v>
      </c>
    </row>
    <row r="271" spans="1:54" ht="32.5" hidden="1" customHeight="1" x14ac:dyDescent="0.2">
      <c r="A271" s="3" t="s">
        <v>14286</v>
      </c>
      <c r="B271" s="3" t="s">
        <v>591</v>
      </c>
      <c r="C271" s="3" t="s">
        <v>85</v>
      </c>
      <c r="D271" s="3" t="s">
        <v>86</v>
      </c>
      <c r="E271" s="3" t="s">
        <v>14276</v>
      </c>
      <c r="F271" s="3"/>
      <c r="G271" s="3" t="s">
        <v>87</v>
      </c>
      <c r="H271" s="3">
        <v>2024</v>
      </c>
      <c r="I271" s="3">
        <v>2024</v>
      </c>
      <c r="J271" s="3" t="s">
        <v>111</v>
      </c>
      <c r="K271" s="3" t="s">
        <v>4619</v>
      </c>
      <c r="L271" s="3" t="s">
        <v>4620</v>
      </c>
      <c r="M271" s="3" t="s">
        <v>4621</v>
      </c>
      <c r="N271" s="3" t="s">
        <v>4622</v>
      </c>
      <c r="O271" s="3" t="s">
        <v>4623</v>
      </c>
      <c r="P271" s="3" t="s">
        <v>89</v>
      </c>
      <c r="Q271" s="3" t="s">
        <v>90</v>
      </c>
      <c r="R271" s="3" t="s">
        <v>4388</v>
      </c>
      <c r="S271" s="3" t="s">
        <v>4624</v>
      </c>
      <c r="T271" s="3" t="s">
        <v>135</v>
      </c>
      <c r="U271" s="3" t="s">
        <v>614</v>
      </c>
      <c r="V271" s="3" t="s">
        <v>600</v>
      </c>
      <c r="W271" s="3">
        <v>3</v>
      </c>
      <c r="X271" s="3" t="s">
        <v>14287</v>
      </c>
      <c r="Y271" s="3" t="s">
        <v>14288</v>
      </c>
      <c r="Z271" s="3" t="s">
        <v>14289</v>
      </c>
      <c r="AA271" s="3"/>
      <c r="AB271" s="3" t="s">
        <v>85</v>
      </c>
      <c r="AC271" s="3" t="s">
        <v>94</v>
      </c>
      <c r="AD271" s="3" t="s">
        <v>95</v>
      </c>
      <c r="AE271" s="3" t="s">
        <v>96</v>
      </c>
      <c r="AF271" s="3"/>
      <c r="AG271" s="3" t="s">
        <v>97</v>
      </c>
      <c r="AH271" s="3">
        <v>201</v>
      </c>
      <c r="AI271" s="3">
        <v>24</v>
      </c>
      <c r="AJ271" s="3" t="s">
        <v>123</v>
      </c>
      <c r="AK271" s="3" t="s">
        <v>190</v>
      </c>
      <c r="AL271" s="3" t="s">
        <v>100</v>
      </c>
      <c r="AM271" s="3">
        <v>40</v>
      </c>
      <c r="AN271" s="3" t="s">
        <v>101</v>
      </c>
      <c r="AO271" s="3" t="s">
        <v>110</v>
      </c>
      <c r="AP271" s="3" t="s">
        <v>14290</v>
      </c>
      <c r="AQ271" s="3" t="s">
        <v>14291</v>
      </c>
      <c r="AR271" s="3">
        <v>4450</v>
      </c>
      <c r="AS271" s="3">
        <v>2000</v>
      </c>
      <c r="AT271" s="3">
        <v>0</v>
      </c>
      <c r="AU271" s="3">
        <v>0</v>
      </c>
      <c r="AV271" s="3">
        <v>0</v>
      </c>
      <c r="AW271" s="3">
        <v>0</v>
      </c>
      <c r="AX271" s="3">
        <v>0</v>
      </c>
      <c r="AY271" s="3">
        <v>0</v>
      </c>
      <c r="AZ271" s="3">
        <v>0</v>
      </c>
      <c r="BA271" s="3" t="s">
        <v>605</v>
      </c>
      <c r="BB271" s="3">
        <v>2000</v>
      </c>
    </row>
    <row r="272" spans="1:54" ht="32.5" hidden="1" customHeight="1" x14ac:dyDescent="0.2">
      <c r="A272" s="3" t="s">
        <v>14292</v>
      </c>
      <c r="B272" s="3" t="s">
        <v>591</v>
      </c>
      <c r="C272" s="3" t="s">
        <v>85</v>
      </c>
      <c r="D272" s="3" t="s">
        <v>86</v>
      </c>
      <c r="E272" s="3" t="s">
        <v>14293</v>
      </c>
      <c r="F272" s="3"/>
      <c r="G272" s="3" t="s">
        <v>87</v>
      </c>
      <c r="H272" s="3">
        <v>2024</v>
      </c>
      <c r="I272" s="3">
        <v>2024</v>
      </c>
      <c r="J272" s="3" t="s">
        <v>111</v>
      </c>
      <c r="K272" s="3" t="s">
        <v>4356</v>
      </c>
      <c r="L272" s="3" t="s">
        <v>4357</v>
      </c>
      <c r="M272" s="3"/>
      <c r="N272" s="3" t="s">
        <v>4358</v>
      </c>
      <c r="O272" s="3" t="s">
        <v>4359</v>
      </c>
      <c r="P272" s="3" t="s">
        <v>89</v>
      </c>
      <c r="Q272" s="3" t="s">
        <v>257</v>
      </c>
      <c r="R272" s="3" t="s">
        <v>4360</v>
      </c>
      <c r="S272" s="3" t="s">
        <v>4361</v>
      </c>
      <c r="T272" s="3" t="s">
        <v>91</v>
      </c>
      <c r="U272" s="3" t="s">
        <v>4362</v>
      </c>
      <c r="V272" s="3" t="s">
        <v>600</v>
      </c>
      <c r="W272" s="3">
        <v>1</v>
      </c>
      <c r="X272" s="3" t="s">
        <v>315</v>
      </c>
      <c r="Y272" s="3" t="s">
        <v>14294</v>
      </c>
      <c r="Z272" s="3" t="s">
        <v>14295</v>
      </c>
      <c r="AA272" s="3"/>
      <c r="AB272" s="3" t="s">
        <v>85</v>
      </c>
      <c r="AC272" s="3" t="s">
        <v>94</v>
      </c>
      <c r="AD272" s="3" t="s">
        <v>103</v>
      </c>
      <c r="AE272" s="3" t="s">
        <v>104</v>
      </c>
      <c r="AF272" s="3"/>
      <c r="AG272" s="3" t="s">
        <v>97</v>
      </c>
      <c r="AH272" s="3">
        <v>207000</v>
      </c>
      <c r="AI272" s="3">
        <v>35000</v>
      </c>
      <c r="AJ272" s="3" t="s">
        <v>123</v>
      </c>
      <c r="AK272" s="3" t="s">
        <v>106</v>
      </c>
      <c r="AL272" s="3" t="s">
        <v>100</v>
      </c>
      <c r="AM272" s="3">
        <v>714</v>
      </c>
      <c r="AN272" s="3" t="s">
        <v>101</v>
      </c>
      <c r="AO272" s="3" t="s">
        <v>110</v>
      </c>
      <c r="AP272" s="3" t="s">
        <v>14296</v>
      </c>
      <c r="AQ272" s="3" t="s">
        <v>14297</v>
      </c>
      <c r="AR272" s="3">
        <v>9700</v>
      </c>
      <c r="AS272" s="3">
        <v>4000</v>
      </c>
      <c r="AT272" s="3">
        <v>0</v>
      </c>
      <c r="AU272" s="3">
        <v>0</v>
      </c>
      <c r="AV272" s="3">
        <v>0</v>
      </c>
      <c r="AW272" s="3">
        <v>0</v>
      </c>
      <c r="AX272" s="3">
        <v>0</v>
      </c>
      <c r="AY272" s="3">
        <v>0</v>
      </c>
      <c r="AZ272" s="3">
        <v>0</v>
      </c>
      <c r="BA272" s="3" t="s">
        <v>605</v>
      </c>
      <c r="BB272" s="3">
        <v>4000</v>
      </c>
    </row>
    <row r="273" spans="1:54" ht="32.5" hidden="1" customHeight="1" x14ac:dyDescent="0.2">
      <c r="A273" s="3" t="s">
        <v>14298</v>
      </c>
      <c r="B273" s="3" t="s">
        <v>591</v>
      </c>
      <c r="C273" s="3" t="s">
        <v>85</v>
      </c>
      <c r="D273" s="3" t="s">
        <v>86</v>
      </c>
      <c r="E273" s="3" t="s">
        <v>14293</v>
      </c>
      <c r="F273" s="3"/>
      <c r="G273" s="3" t="s">
        <v>87</v>
      </c>
      <c r="H273" s="3">
        <v>2024</v>
      </c>
      <c r="I273" s="3">
        <v>2024</v>
      </c>
      <c r="J273" s="3" t="s">
        <v>111</v>
      </c>
      <c r="K273" s="3" t="s">
        <v>4356</v>
      </c>
      <c r="L273" s="3" t="s">
        <v>4357</v>
      </c>
      <c r="M273" s="3"/>
      <c r="N273" s="3" t="s">
        <v>4358</v>
      </c>
      <c r="O273" s="3" t="s">
        <v>4359</v>
      </c>
      <c r="P273" s="3" t="s">
        <v>89</v>
      </c>
      <c r="Q273" s="3" t="s">
        <v>257</v>
      </c>
      <c r="R273" s="3" t="s">
        <v>4360</v>
      </c>
      <c r="S273" s="3" t="s">
        <v>4361</v>
      </c>
      <c r="T273" s="3" t="s">
        <v>91</v>
      </c>
      <c r="U273" s="3" t="s">
        <v>4362</v>
      </c>
      <c r="V273" s="3" t="s">
        <v>600</v>
      </c>
      <c r="W273" s="3">
        <v>2</v>
      </c>
      <c r="X273" s="3" t="s">
        <v>14299</v>
      </c>
      <c r="Y273" s="3" t="s">
        <v>14300</v>
      </c>
      <c r="Z273" s="3" t="s">
        <v>14301</v>
      </c>
      <c r="AA273" s="3"/>
      <c r="AB273" s="3" t="s">
        <v>85</v>
      </c>
      <c r="AC273" s="3" t="s">
        <v>94</v>
      </c>
      <c r="AD273" s="3" t="s">
        <v>103</v>
      </c>
      <c r="AE273" s="3" t="s">
        <v>122</v>
      </c>
      <c r="AF273" s="3"/>
      <c r="AG273" s="3" t="s">
        <v>97</v>
      </c>
      <c r="AH273" s="3">
        <v>207000</v>
      </c>
      <c r="AI273" s="3">
        <v>35000</v>
      </c>
      <c r="AJ273" s="3" t="s">
        <v>396</v>
      </c>
      <c r="AK273" s="3" t="s">
        <v>109</v>
      </c>
      <c r="AL273" s="3" t="s">
        <v>100</v>
      </c>
      <c r="AM273" s="3">
        <v>300</v>
      </c>
      <c r="AN273" s="3" t="s">
        <v>101</v>
      </c>
      <c r="AO273" s="3" t="s">
        <v>110</v>
      </c>
      <c r="AP273" s="3" t="s">
        <v>14296</v>
      </c>
      <c r="AQ273" s="3" t="s">
        <v>14302</v>
      </c>
      <c r="AR273" s="3">
        <v>5500</v>
      </c>
      <c r="AS273" s="3">
        <v>2500</v>
      </c>
      <c r="AT273" s="3">
        <v>0</v>
      </c>
      <c r="AU273" s="3">
        <v>0</v>
      </c>
      <c r="AV273" s="3">
        <v>0</v>
      </c>
      <c r="AW273" s="3">
        <v>0</v>
      </c>
      <c r="AX273" s="3">
        <v>0</v>
      </c>
      <c r="AY273" s="3">
        <v>0</v>
      </c>
      <c r="AZ273" s="3">
        <v>0</v>
      </c>
      <c r="BA273" s="3" t="s">
        <v>605</v>
      </c>
      <c r="BB273" s="3">
        <v>2500</v>
      </c>
    </row>
    <row r="274" spans="1:54" ht="32.5" hidden="1" customHeight="1" x14ac:dyDescent="0.2">
      <c r="A274" s="3" t="s">
        <v>14303</v>
      </c>
      <c r="B274" s="3" t="s">
        <v>591</v>
      </c>
      <c r="C274" s="3" t="s">
        <v>85</v>
      </c>
      <c r="D274" s="3" t="s">
        <v>86</v>
      </c>
      <c r="E274" s="3" t="s">
        <v>14293</v>
      </c>
      <c r="F274" s="3"/>
      <c r="G274" s="3" t="s">
        <v>87</v>
      </c>
      <c r="H274" s="3">
        <v>2024</v>
      </c>
      <c r="I274" s="3">
        <v>2024</v>
      </c>
      <c r="J274" s="3" t="s">
        <v>88</v>
      </c>
      <c r="K274" s="3" t="s">
        <v>4356</v>
      </c>
      <c r="L274" s="3" t="s">
        <v>4357</v>
      </c>
      <c r="M274" s="3"/>
      <c r="N274" s="3" t="s">
        <v>4358</v>
      </c>
      <c r="O274" s="3" t="s">
        <v>4359</v>
      </c>
      <c r="P274" s="3" t="s">
        <v>89</v>
      </c>
      <c r="Q274" s="3" t="s">
        <v>257</v>
      </c>
      <c r="R274" s="3" t="s">
        <v>4360</v>
      </c>
      <c r="S274" s="3" t="s">
        <v>4361</v>
      </c>
      <c r="T274" s="3" t="s">
        <v>91</v>
      </c>
      <c r="U274" s="3" t="s">
        <v>4362</v>
      </c>
      <c r="V274" s="3" t="s">
        <v>600</v>
      </c>
      <c r="W274" s="3">
        <v>3</v>
      </c>
      <c r="X274" s="3" t="s">
        <v>14304</v>
      </c>
      <c r="Y274" s="3" t="s">
        <v>14305</v>
      </c>
      <c r="Z274" s="3" t="s">
        <v>14306</v>
      </c>
      <c r="AA274" s="3"/>
      <c r="AB274" s="3" t="s">
        <v>85</v>
      </c>
      <c r="AC274" s="3" t="s">
        <v>94</v>
      </c>
      <c r="AD274" s="3" t="s">
        <v>103</v>
      </c>
      <c r="AE274" s="3" t="s">
        <v>124</v>
      </c>
      <c r="AF274" s="3"/>
      <c r="AG274" s="3" t="s">
        <v>97</v>
      </c>
      <c r="AH274" s="3">
        <v>207000</v>
      </c>
      <c r="AI274" s="3">
        <v>35000</v>
      </c>
      <c r="AJ274" s="3" t="s">
        <v>98</v>
      </c>
      <c r="AK274" s="3" t="s">
        <v>109</v>
      </c>
      <c r="AL274" s="3" t="s">
        <v>100</v>
      </c>
      <c r="AM274" s="3">
        <v>100</v>
      </c>
      <c r="AN274" s="3" t="s">
        <v>101</v>
      </c>
      <c r="AO274" s="3" t="s">
        <v>110</v>
      </c>
      <c r="AP274" s="3" t="s">
        <v>14307</v>
      </c>
      <c r="AQ274" s="3" t="s">
        <v>14308</v>
      </c>
      <c r="AR274" s="3">
        <v>1800</v>
      </c>
      <c r="AS274" s="3">
        <v>800</v>
      </c>
      <c r="AT274" s="3">
        <v>0</v>
      </c>
      <c r="AU274" s="3">
        <v>0</v>
      </c>
      <c r="AV274" s="3">
        <v>0</v>
      </c>
      <c r="AW274" s="3">
        <v>0</v>
      </c>
      <c r="AX274" s="3">
        <v>0</v>
      </c>
      <c r="AY274" s="3">
        <v>0</v>
      </c>
      <c r="AZ274" s="3">
        <v>0</v>
      </c>
      <c r="BA274" s="3" t="s">
        <v>605</v>
      </c>
      <c r="BB274" s="3">
        <v>800</v>
      </c>
    </row>
    <row r="275" spans="1:54" ht="32.5" hidden="1" customHeight="1" x14ac:dyDescent="0.2">
      <c r="A275" s="3" t="s">
        <v>14309</v>
      </c>
      <c r="B275" s="3" t="s">
        <v>591</v>
      </c>
      <c r="C275" s="3" t="s">
        <v>85</v>
      </c>
      <c r="D275" s="3" t="s">
        <v>86</v>
      </c>
      <c r="E275" s="3" t="s">
        <v>14310</v>
      </c>
      <c r="F275" s="3"/>
      <c r="G275" s="3" t="s">
        <v>87</v>
      </c>
      <c r="H275" s="3">
        <v>2024</v>
      </c>
      <c r="I275" s="3">
        <v>2024</v>
      </c>
      <c r="J275" s="3" t="s">
        <v>88</v>
      </c>
      <c r="K275" s="3" t="s">
        <v>14311</v>
      </c>
      <c r="L275" s="3" t="s">
        <v>14312</v>
      </c>
      <c r="M275" s="3" t="s">
        <v>14313</v>
      </c>
      <c r="N275" s="3" t="s">
        <v>14314</v>
      </c>
      <c r="O275" s="3" t="s">
        <v>14315</v>
      </c>
      <c r="P275" s="3" t="s">
        <v>89</v>
      </c>
      <c r="Q275" s="3" t="s">
        <v>90</v>
      </c>
      <c r="R275" s="3" t="s">
        <v>14316</v>
      </c>
      <c r="S275" s="3" t="s">
        <v>14317</v>
      </c>
      <c r="T275" s="3" t="s">
        <v>119</v>
      </c>
      <c r="U275" s="3" t="s">
        <v>665</v>
      </c>
      <c r="V275" s="3" t="s">
        <v>600</v>
      </c>
      <c r="W275" s="3">
        <v>1</v>
      </c>
      <c r="X275" s="3" t="s">
        <v>315</v>
      </c>
      <c r="Y275" s="3" t="s">
        <v>14318</v>
      </c>
      <c r="Z275" s="3" t="s">
        <v>14319</v>
      </c>
      <c r="AA275" s="3"/>
      <c r="AB275" s="3" t="s">
        <v>85</v>
      </c>
      <c r="AC275" s="3" t="s">
        <v>94</v>
      </c>
      <c r="AD275" s="3" t="s">
        <v>103</v>
      </c>
      <c r="AE275" s="3" t="s">
        <v>104</v>
      </c>
      <c r="AF275" s="3"/>
      <c r="AG275" s="3" t="s">
        <v>97</v>
      </c>
      <c r="AH275" s="3">
        <v>183</v>
      </c>
      <c r="AI275" s="3">
        <v>20</v>
      </c>
      <c r="AJ275" s="3" t="s">
        <v>98</v>
      </c>
      <c r="AK275" s="3" t="s">
        <v>106</v>
      </c>
      <c r="AL275" s="3" t="s">
        <v>100</v>
      </c>
      <c r="AM275" s="3">
        <v>30</v>
      </c>
      <c r="AN275" s="3" t="s">
        <v>101</v>
      </c>
      <c r="AO275" s="3" t="s">
        <v>102</v>
      </c>
      <c r="AP275" s="3" t="s">
        <v>14320</v>
      </c>
      <c r="AQ275" s="3" t="s">
        <v>14321</v>
      </c>
      <c r="AR275" s="3">
        <v>4650</v>
      </c>
      <c r="AS275" s="3">
        <v>2500</v>
      </c>
      <c r="AT275" s="3">
        <v>0</v>
      </c>
      <c r="AU275" s="3">
        <v>0</v>
      </c>
      <c r="AV275" s="3">
        <v>0</v>
      </c>
      <c r="AW275" s="3">
        <v>0</v>
      </c>
      <c r="AX275" s="3">
        <v>0</v>
      </c>
      <c r="AY275" s="3">
        <v>0</v>
      </c>
      <c r="AZ275" s="3">
        <v>0</v>
      </c>
      <c r="BA275" s="3" t="s">
        <v>605</v>
      </c>
      <c r="BB275" s="3">
        <v>2500</v>
      </c>
    </row>
    <row r="276" spans="1:54" ht="32.5" hidden="1" customHeight="1" x14ac:dyDescent="0.2">
      <c r="A276" s="3" t="s">
        <v>14322</v>
      </c>
      <c r="B276" s="3" t="s">
        <v>591</v>
      </c>
      <c r="C276" s="3" t="s">
        <v>85</v>
      </c>
      <c r="D276" s="3" t="s">
        <v>86</v>
      </c>
      <c r="E276" s="3" t="s">
        <v>14310</v>
      </c>
      <c r="F276" s="3"/>
      <c r="G276" s="3" t="s">
        <v>87</v>
      </c>
      <c r="H276" s="3">
        <v>2024</v>
      </c>
      <c r="I276" s="3">
        <v>2024</v>
      </c>
      <c r="J276" s="3" t="s">
        <v>88</v>
      </c>
      <c r="K276" s="3" t="s">
        <v>14311</v>
      </c>
      <c r="L276" s="3" t="s">
        <v>14312</v>
      </c>
      <c r="M276" s="3" t="s">
        <v>14313</v>
      </c>
      <c r="N276" s="3" t="s">
        <v>14314</v>
      </c>
      <c r="O276" s="3" t="s">
        <v>14315</v>
      </c>
      <c r="P276" s="3" t="s">
        <v>89</v>
      </c>
      <c r="Q276" s="3" t="s">
        <v>90</v>
      </c>
      <c r="R276" s="3" t="s">
        <v>14316</v>
      </c>
      <c r="S276" s="3" t="s">
        <v>14317</v>
      </c>
      <c r="T276" s="3" t="s">
        <v>119</v>
      </c>
      <c r="U276" s="3" t="s">
        <v>665</v>
      </c>
      <c r="V276" s="3" t="s">
        <v>600</v>
      </c>
      <c r="W276" s="3">
        <v>2</v>
      </c>
      <c r="X276" s="3" t="s">
        <v>14323</v>
      </c>
      <c r="Y276" s="3" t="s">
        <v>14324</v>
      </c>
      <c r="Z276" s="3" t="s">
        <v>14325</v>
      </c>
      <c r="AA276" s="3"/>
      <c r="AB276" s="3" t="s">
        <v>85</v>
      </c>
      <c r="AC276" s="3" t="s">
        <v>94</v>
      </c>
      <c r="AD276" s="3" t="s">
        <v>103</v>
      </c>
      <c r="AE276" s="3" t="s">
        <v>124</v>
      </c>
      <c r="AF276" s="3"/>
      <c r="AG276" s="3" t="s">
        <v>97</v>
      </c>
      <c r="AH276" s="3">
        <v>183</v>
      </c>
      <c r="AI276" s="3">
        <v>20</v>
      </c>
      <c r="AJ276" s="3" t="s">
        <v>123</v>
      </c>
      <c r="AK276" s="3" t="s">
        <v>109</v>
      </c>
      <c r="AL276" s="3" t="s">
        <v>100</v>
      </c>
      <c r="AM276" s="3">
        <v>130</v>
      </c>
      <c r="AN276" s="3" t="s">
        <v>138</v>
      </c>
      <c r="AO276" s="3" t="s">
        <v>102</v>
      </c>
      <c r="AP276" s="3" t="s">
        <v>14326</v>
      </c>
      <c r="AQ276" s="3" t="s">
        <v>14327</v>
      </c>
      <c r="AR276" s="3">
        <v>4590</v>
      </c>
      <c r="AS276" s="3">
        <v>2500</v>
      </c>
      <c r="AT276" s="3">
        <v>0</v>
      </c>
      <c r="AU276" s="3">
        <v>0</v>
      </c>
      <c r="AV276" s="3">
        <v>0</v>
      </c>
      <c r="AW276" s="3">
        <v>0</v>
      </c>
      <c r="AX276" s="3">
        <v>0</v>
      </c>
      <c r="AY276" s="3">
        <v>0</v>
      </c>
      <c r="AZ276" s="3">
        <v>0</v>
      </c>
      <c r="BA276" s="3" t="s">
        <v>605</v>
      </c>
      <c r="BB276" s="3">
        <v>2500</v>
      </c>
    </row>
    <row r="277" spans="1:54" ht="32.5" hidden="1" customHeight="1" x14ac:dyDescent="0.2">
      <c r="A277" s="3" t="s">
        <v>14328</v>
      </c>
      <c r="B277" s="3" t="s">
        <v>591</v>
      </c>
      <c r="C277" s="3" t="s">
        <v>85</v>
      </c>
      <c r="D277" s="3" t="s">
        <v>86</v>
      </c>
      <c r="E277" s="3" t="s">
        <v>14329</v>
      </c>
      <c r="F277" s="3"/>
      <c r="G277" s="3" t="s">
        <v>87</v>
      </c>
      <c r="H277" s="3">
        <v>2024</v>
      </c>
      <c r="I277" s="3">
        <v>2024</v>
      </c>
      <c r="J277" s="3" t="s">
        <v>111</v>
      </c>
      <c r="K277" s="3" t="s">
        <v>4526</v>
      </c>
      <c r="L277" s="3" t="s">
        <v>4527</v>
      </c>
      <c r="M277" s="3" t="s">
        <v>14330</v>
      </c>
      <c r="N277" s="3" t="s">
        <v>4529</v>
      </c>
      <c r="O277" s="3" t="s">
        <v>4530</v>
      </c>
      <c r="P277" s="3" t="s">
        <v>89</v>
      </c>
      <c r="Q277" s="3" t="s">
        <v>90</v>
      </c>
      <c r="R277" s="3" t="s">
        <v>4531</v>
      </c>
      <c r="S277" s="3" t="s">
        <v>4532</v>
      </c>
      <c r="T277" s="3" t="s">
        <v>91</v>
      </c>
      <c r="U277" s="3" t="s">
        <v>665</v>
      </c>
      <c r="V277" s="3" t="s">
        <v>600</v>
      </c>
      <c r="W277" s="3">
        <v>1</v>
      </c>
      <c r="X277" s="3" t="s">
        <v>14331</v>
      </c>
      <c r="Y277" s="3" t="s">
        <v>14332</v>
      </c>
      <c r="Z277" s="3" t="s">
        <v>14333</v>
      </c>
      <c r="AA277" s="3"/>
      <c r="AB277" s="3" t="s">
        <v>85</v>
      </c>
      <c r="AC277" s="3" t="s">
        <v>94</v>
      </c>
      <c r="AD277" s="3" t="s">
        <v>103</v>
      </c>
      <c r="AE277" s="3" t="s">
        <v>124</v>
      </c>
      <c r="AF277" s="3"/>
      <c r="AG277" s="3" t="s">
        <v>97</v>
      </c>
      <c r="AH277" s="3">
        <v>251</v>
      </c>
      <c r="AI277" s="3">
        <v>40</v>
      </c>
      <c r="AJ277" s="3" t="s">
        <v>98</v>
      </c>
      <c r="AK277" s="3" t="s">
        <v>109</v>
      </c>
      <c r="AL277" s="3" t="s">
        <v>100</v>
      </c>
      <c r="AM277" s="3">
        <v>600</v>
      </c>
      <c r="AN277" s="3" t="s">
        <v>101</v>
      </c>
      <c r="AO277" s="3" t="s">
        <v>110</v>
      </c>
      <c r="AP277" s="3" t="s">
        <v>14334</v>
      </c>
      <c r="AQ277" s="3" t="s">
        <v>14335</v>
      </c>
      <c r="AR277" s="3">
        <v>8000</v>
      </c>
      <c r="AS277" s="3">
        <v>4000</v>
      </c>
      <c r="AT277" s="3">
        <v>0</v>
      </c>
      <c r="AU277" s="3">
        <v>0</v>
      </c>
      <c r="AV277" s="3">
        <v>0</v>
      </c>
      <c r="AW277" s="3">
        <v>0</v>
      </c>
      <c r="AX277" s="3">
        <v>0</v>
      </c>
      <c r="AY277" s="3">
        <v>0</v>
      </c>
      <c r="AZ277" s="3">
        <v>0</v>
      </c>
      <c r="BA277" s="3" t="s">
        <v>605</v>
      </c>
      <c r="BB277" s="3">
        <v>4000</v>
      </c>
    </row>
    <row r="278" spans="1:54" ht="32.5" hidden="1" customHeight="1" x14ac:dyDescent="0.2">
      <c r="A278" s="3" t="s">
        <v>14336</v>
      </c>
      <c r="B278" s="3" t="s">
        <v>591</v>
      </c>
      <c r="C278" s="3" t="s">
        <v>85</v>
      </c>
      <c r="D278" s="3" t="s">
        <v>86</v>
      </c>
      <c r="E278" s="3" t="s">
        <v>14329</v>
      </c>
      <c r="F278" s="3"/>
      <c r="G278" s="3" t="s">
        <v>87</v>
      </c>
      <c r="H278" s="3">
        <v>2024</v>
      </c>
      <c r="I278" s="3">
        <v>2024</v>
      </c>
      <c r="J278" s="3" t="s">
        <v>111</v>
      </c>
      <c r="K278" s="3" t="s">
        <v>4526</v>
      </c>
      <c r="L278" s="3" t="s">
        <v>4527</v>
      </c>
      <c r="M278" s="3" t="s">
        <v>14330</v>
      </c>
      <c r="N278" s="3" t="s">
        <v>4529</v>
      </c>
      <c r="O278" s="3" t="s">
        <v>4530</v>
      </c>
      <c r="P278" s="3" t="s">
        <v>89</v>
      </c>
      <c r="Q278" s="3" t="s">
        <v>90</v>
      </c>
      <c r="R278" s="3" t="s">
        <v>4531</v>
      </c>
      <c r="S278" s="3" t="s">
        <v>4532</v>
      </c>
      <c r="T278" s="3" t="s">
        <v>91</v>
      </c>
      <c r="U278" s="3" t="s">
        <v>665</v>
      </c>
      <c r="V278" s="3" t="s">
        <v>600</v>
      </c>
      <c r="W278" s="3">
        <v>2</v>
      </c>
      <c r="X278" s="3" t="s">
        <v>1686</v>
      </c>
      <c r="Y278" s="3" t="s">
        <v>14337</v>
      </c>
      <c r="Z278" s="3" t="s">
        <v>14338</v>
      </c>
      <c r="AA278" s="3"/>
      <c r="AB278" s="3" t="s">
        <v>85</v>
      </c>
      <c r="AC278" s="3" t="s">
        <v>94</v>
      </c>
      <c r="AD278" s="3" t="s">
        <v>103</v>
      </c>
      <c r="AE278" s="3" t="s">
        <v>122</v>
      </c>
      <c r="AF278" s="3"/>
      <c r="AG278" s="3" t="s">
        <v>97</v>
      </c>
      <c r="AH278" s="3">
        <v>251</v>
      </c>
      <c r="AI278" s="3">
        <v>40</v>
      </c>
      <c r="AJ278" s="3" t="s">
        <v>123</v>
      </c>
      <c r="AK278" s="3" t="s">
        <v>109</v>
      </c>
      <c r="AL278" s="3" t="s">
        <v>100</v>
      </c>
      <c r="AM278" s="3">
        <v>600</v>
      </c>
      <c r="AN278" s="3" t="s">
        <v>101</v>
      </c>
      <c r="AO278" s="3" t="s">
        <v>110</v>
      </c>
      <c r="AP278" s="3" t="s">
        <v>14339</v>
      </c>
      <c r="AQ278" s="3" t="s">
        <v>14340</v>
      </c>
      <c r="AR278" s="3">
        <v>3000</v>
      </c>
      <c r="AS278" s="3">
        <v>1500</v>
      </c>
      <c r="AT278" s="3">
        <v>0</v>
      </c>
      <c r="AU278" s="3">
        <v>0</v>
      </c>
      <c r="AV278" s="3">
        <v>0</v>
      </c>
      <c r="AW278" s="3">
        <v>0</v>
      </c>
      <c r="AX278" s="3">
        <v>0</v>
      </c>
      <c r="AY278" s="3">
        <v>0</v>
      </c>
      <c r="AZ278" s="3">
        <v>0</v>
      </c>
      <c r="BA278" s="3" t="s">
        <v>605</v>
      </c>
      <c r="BB278" s="3">
        <v>1500</v>
      </c>
    </row>
    <row r="279" spans="1:54" ht="32.5" hidden="1" customHeight="1" x14ac:dyDescent="0.2">
      <c r="A279" s="3" t="s">
        <v>14341</v>
      </c>
      <c r="B279" s="3" t="s">
        <v>591</v>
      </c>
      <c r="C279" s="3" t="s">
        <v>85</v>
      </c>
      <c r="D279" s="3" t="s">
        <v>86</v>
      </c>
      <c r="E279" s="3" t="s">
        <v>14329</v>
      </c>
      <c r="F279" s="3"/>
      <c r="G279" s="3" t="s">
        <v>87</v>
      </c>
      <c r="H279" s="3">
        <v>2024</v>
      </c>
      <c r="I279" s="3">
        <v>2024</v>
      </c>
      <c r="J279" s="3" t="s">
        <v>111</v>
      </c>
      <c r="K279" s="3" t="s">
        <v>4526</v>
      </c>
      <c r="L279" s="3" t="s">
        <v>4527</v>
      </c>
      <c r="M279" s="3" t="s">
        <v>14330</v>
      </c>
      <c r="N279" s="3" t="s">
        <v>4529</v>
      </c>
      <c r="O279" s="3" t="s">
        <v>4530</v>
      </c>
      <c r="P279" s="3" t="s">
        <v>89</v>
      </c>
      <c r="Q279" s="3" t="s">
        <v>90</v>
      </c>
      <c r="R279" s="3" t="s">
        <v>4531</v>
      </c>
      <c r="S279" s="3" t="s">
        <v>4532</v>
      </c>
      <c r="T279" s="3" t="s">
        <v>91</v>
      </c>
      <c r="U279" s="3" t="s">
        <v>665</v>
      </c>
      <c r="V279" s="3" t="s">
        <v>600</v>
      </c>
      <c r="W279" s="3">
        <v>3</v>
      </c>
      <c r="X279" s="3" t="s">
        <v>14342</v>
      </c>
      <c r="Y279" s="3" t="s">
        <v>14343</v>
      </c>
      <c r="Z279" s="3" t="s">
        <v>14344</v>
      </c>
      <c r="AA279" s="3"/>
      <c r="AB279" s="3" t="s">
        <v>85</v>
      </c>
      <c r="AC279" s="3" t="s">
        <v>94</v>
      </c>
      <c r="AD279" s="3" t="s">
        <v>95</v>
      </c>
      <c r="AE279" s="3" t="s">
        <v>96</v>
      </c>
      <c r="AF279" s="3"/>
      <c r="AG279" s="3" t="s">
        <v>97</v>
      </c>
      <c r="AH279" s="3">
        <v>251</v>
      </c>
      <c r="AI279" s="3">
        <v>40</v>
      </c>
      <c r="AJ279" s="3" t="s">
        <v>105</v>
      </c>
      <c r="AK279" s="3" t="s">
        <v>99</v>
      </c>
      <c r="AL279" s="3" t="s">
        <v>100</v>
      </c>
      <c r="AM279" s="3">
        <v>80</v>
      </c>
      <c r="AN279" s="3" t="s">
        <v>101</v>
      </c>
      <c r="AO279" s="3" t="s">
        <v>110</v>
      </c>
      <c r="AP279" s="3" t="s">
        <v>14345</v>
      </c>
      <c r="AQ279" s="3" t="s">
        <v>14346</v>
      </c>
      <c r="AR279" s="3">
        <v>5000</v>
      </c>
      <c r="AS279" s="3">
        <v>2500</v>
      </c>
      <c r="AT279" s="3">
        <v>0</v>
      </c>
      <c r="AU279" s="3">
        <v>0</v>
      </c>
      <c r="AV279" s="3">
        <v>0</v>
      </c>
      <c r="AW279" s="3">
        <v>0</v>
      </c>
      <c r="AX279" s="3">
        <v>0</v>
      </c>
      <c r="AY279" s="3">
        <v>0</v>
      </c>
      <c r="AZ279" s="3">
        <v>0</v>
      </c>
      <c r="BA279" s="3" t="s">
        <v>605</v>
      </c>
      <c r="BB279" s="3">
        <v>2500</v>
      </c>
    </row>
    <row r="280" spans="1:54" ht="32.5" hidden="1" customHeight="1" x14ac:dyDescent="0.2">
      <c r="A280" s="3" t="s">
        <v>14347</v>
      </c>
      <c r="B280" s="3" t="s">
        <v>591</v>
      </c>
      <c r="C280" s="3" t="s">
        <v>85</v>
      </c>
      <c r="D280" s="3" t="s">
        <v>86</v>
      </c>
      <c r="E280" s="3" t="s">
        <v>14329</v>
      </c>
      <c r="F280" s="3"/>
      <c r="G280" s="3" t="s">
        <v>87</v>
      </c>
      <c r="H280" s="3">
        <v>2024</v>
      </c>
      <c r="I280" s="3">
        <v>2024</v>
      </c>
      <c r="J280" s="3" t="s">
        <v>88</v>
      </c>
      <c r="K280" s="3" t="s">
        <v>4526</v>
      </c>
      <c r="L280" s="3" t="s">
        <v>4527</v>
      </c>
      <c r="M280" s="3" t="s">
        <v>14330</v>
      </c>
      <c r="N280" s="3" t="s">
        <v>4529</v>
      </c>
      <c r="O280" s="3" t="s">
        <v>4530</v>
      </c>
      <c r="P280" s="3" t="s">
        <v>89</v>
      </c>
      <c r="Q280" s="3" t="s">
        <v>90</v>
      </c>
      <c r="R280" s="3" t="s">
        <v>4531</v>
      </c>
      <c r="S280" s="3" t="s">
        <v>4532</v>
      </c>
      <c r="T280" s="3" t="s">
        <v>91</v>
      </c>
      <c r="U280" s="3" t="s">
        <v>665</v>
      </c>
      <c r="V280" s="3" t="s">
        <v>600</v>
      </c>
      <c r="W280" s="3">
        <v>4</v>
      </c>
      <c r="X280" s="3" t="s">
        <v>315</v>
      </c>
      <c r="Y280" s="3" t="s">
        <v>14348</v>
      </c>
      <c r="Z280" s="3" t="s">
        <v>14349</v>
      </c>
      <c r="AA280" s="3"/>
      <c r="AB280" s="3" t="s">
        <v>85</v>
      </c>
      <c r="AC280" s="3" t="s">
        <v>94</v>
      </c>
      <c r="AD280" s="3" t="s">
        <v>103</v>
      </c>
      <c r="AE280" s="3" t="s">
        <v>104</v>
      </c>
      <c r="AF280" s="3"/>
      <c r="AG280" s="3" t="s">
        <v>97</v>
      </c>
      <c r="AH280" s="3">
        <v>251</v>
      </c>
      <c r="AI280" s="3">
        <v>40</v>
      </c>
      <c r="AJ280" s="3" t="s">
        <v>123</v>
      </c>
      <c r="AK280" s="3" t="s">
        <v>106</v>
      </c>
      <c r="AL280" s="3" t="s">
        <v>100</v>
      </c>
      <c r="AM280" s="3">
        <v>200</v>
      </c>
      <c r="AN280" s="3" t="s">
        <v>138</v>
      </c>
      <c r="AO280" s="3" t="s">
        <v>110</v>
      </c>
      <c r="AP280" s="3" t="s">
        <v>14350</v>
      </c>
      <c r="AQ280" s="3" t="s">
        <v>14351</v>
      </c>
      <c r="AR280" s="3">
        <v>10900</v>
      </c>
      <c r="AS280" s="3">
        <v>4000</v>
      </c>
      <c r="AT280" s="3">
        <v>0</v>
      </c>
      <c r="AU280" s="3">
        <v>0</v>
      </c>
      <c r="AV280" s="3">
        <v>0</v>
      </c>
      <c r="AW280" s="3">
        <v>0</v>
      </c>
      <c r="AX280" s="3">
        <v>0</v>
      </c>
      <c r="AY280" s="3">
        <v>0</v>
      </c>
      <c r="AZ280" s="3">
        <v>0</v>
      </c>
      <c r="BA280" s="3" t="s">
        <v>605</v>
      </c>
      <c r="BB280" s="3">
        <v>4000</v>
      </c>
    </row>
    <row r="281" spans="1:54" ht="32.5" hidden="1" customHeight="1" x14ac:dyDescent="0.2">
      <c r="A281" s="3" t="s">
        <v>14352</v>
      </c>
      <c r="B281" s="3" t="s">
        <v>591</v>
      </c>
      <c r="C281" s="3" t="s">
        <v>85</v>
      </c>
      <c r="D281" s="3" t="s">
        <v>86</v>
      </c>
      <c r="E281" s="3" t="s">
        <v>14353</v>
      </c>
      <c r="F281" s="3"/>
      <c r="G281" s="3" t="s">
        <v>87</v>
      </c>
      <c r="H281" s="3">
        <v>2024</v>
      </c>
      <c r="I281" s="3">
        <v>2024</v>
      </c>
      <c r="J281" s="3" t="s">
        <v>111</v>
      </c>
      <c r="K281" s="3" t="s">
        <v>4370</v>
      </c>
      <c r="L281" s="3" t="s">
        <v>4371</v>
      </c>
      <c r="M281" s="3"/>
      <c r="N281" s="3" t="s">
        <v>4372</v>
      </c>
      <c r="O281" s="3" t="s">
        <v>4373</v>
      </c>
      <c r="P281" s="3" t="s">
        <v>89</v>
      </c>
      <c r="Q281" s="3" t="s">
        <v>257</v>
      </c>
      <c r="R281" s="3" t="s">
        <v>4374</v>
      </c>
      <c r="S281" s="3" t="s">
        <v>664</v>
      </c>
      <c r="T281" s="3" t="s">
        <v>91</v>
      </c>
      <c r="U281" s="3" t="s">
        <v>665</v>
      </c>
      <c r="V281" s="3" t="s">
        <v>600</v>
      </c>
      <c r="W281" s="3">
        <v>1</v>
      </c>
      <c r="X281" s="3" t="s">
        <v>14354</v>
      </c>
      <c r="Y281" s="3" t="s">
        <v>14355</v>
      </c>
      <c r="Z281" s="3" t="s">
        <v>14356</v>
      </c>
      <c r="AA281" s="3"/>
      <c r="AB281" s="3" t="s">
        <v>85</v>
      </c>
      <c r="AC281" s="3" t="s">
        <v>94</v>
      </c>
      <c r="AD281" s="3" t="s">
        <v>103</v>
      </c>
      <c r="AE281" s="3" t="s">
        <v>104</v>
      </c>
      <c r="AF281" s="3"/>
      <c r="AG281" s="3" t="s">
        <v>97</v>
      </c>
      <c r="AH281" s="3">
        <v>179273</v>
      </c>
      <c r="AI281" s="3">
        <v>151154</v>
      </c>
      <c r="AJ281" s="3" t="s">
        <v>105</v>
      </c>
      <c r="AK281" s="3" t="s">
        <v>106</v>
      </c>
      <c r="AL281" s="3" t="s">
        <v>100</v>
      </c>
      <c r="AM281" s="3">
        <v>2000</v>
      </c>
      <c r="AN281" s="3" t="s">
        <v>101</v>
      </c>
      <c r="AO281" s="3" t="s">
        <v>110</v>
      </c>
      <c r="AP281" s="3" t="s">
        <v>14357</v>
      </c>
      <c r="AQ281" s="3" t="s">
        <v>14358</v>
      </c>
      <c r="AR281" s="3">
        <v>6500</v>
      </c>
      <c r="AS281" s="3">
        <v>3000</v>
      </c>
      <c r="AT281" s="3">
        <v>0</v>
      </c>
      <c r="AU281" s="3">
        <v>0</v>
      </c>
      <c r="AV281" s="3">
        <v>0</v>
      </c>
      <c r="AW281" s="3">
        <v>0</v>
      </c>
      <c r="AX281" s="3">
        <v>0</v>
      </c>
      <c r="AY281" s="3">
        <v>0</v>
      </c>
      <c r="AZ281" s="3">
        <v>0</v>
      </c>
      <c r="BA281" s="3" t="s">
        <v>605</v>
      </c>
      <c r="BB281" s="3">
        <v>3000</v>
      </c>
    </row>
    <row r="282" spans="1:54" ht="32.5" hidden="1" customHeight="1" x14ac:dyDescent="0.2">
      <c r="A282" s="3" t="s">
        <v>14359</v>
      </c>
      <c r="B282" s="3" t="s">
        <v>591</v>
      </c>
      <c r="C282" s="3" t="s">
        <v>85</v>
      </c>
      <c r="D282" s="3" t="s">
        <v>86</v>
      </c>
      <c r="E282" s="3" t="s">
        <v>14353</v>
      </c>
      <c r="F282" s="3"/>
      <c r="G282" s="3" t="s">
        <v>87</v>
      </c>
      <c r="H282" s="3">
        <v>2024</v>
      </c>
      <c r="I282" s="3">
        <v>2024</v>
      </c>
      <c r="J282" s="3" t="s">
        <v>111</v>
      </c>
      <c r="K282" s="3" t="s">
        <v>4370</v>
      </c>
      <c r="L282" s="3" t="s">
        <v>4371</v>
      </c>
      <c r="M282" s="3"/>
      <c r="N282" s="3" t="s">
        <v>4372</v>
      </c>
      <c r="O282" s="3" t="s">
        <v>4373</v>
      </c>
      <c r="P282" s="3" t="s">
        <v>89</v>
      </c>
      <c r="Q282" s="3" t="s">
        <v>257</v>
      </c>
      <c r="R282" s="3" t="s">
        <v>4374</v>
      </c>
      <c r="S282" s="3" t="s">
        <v>664</v>
      </c>
      <c r="T282" s="3" t="s">
        <v>91</v>
      </c>
      <c r="U282" s="3" t="s">
        <v>665</v>
      </c>
      <c r="V282" s="3" t="s">
        <v>600</v>
      </c>
      <c r="W282" s="3">
        <v>2</v>
      </c>
      <c r="X282" s="3" t="s">
        <v>14360</v>
      </c>
      <c r="Y282" s="3" t="s">
        <v>14361</v>
      </c>
      <c r="Z282" s="3" t="s">
        <v>14362</v>
      </c>
      <c r="AA282" s="3"/>
      <c r="AB282" s="3" t="s">
        <v>85</v>
      </c>
      <c r="AC282" s="3" t="s">
        <v>94</v>
      </c>
      <c r="AD282" s="3" t="s">
        <v>103</v>
      </c>
      <c r="AE282" s="3" t="s">
        <v>122</v>
      </c>
      <c r="AF282" s="3"/>
      <c r="AG282" s="3" t="s">
        <v>97</v>
      </c>
      <c r="AH282" s="3">
        <v>179273</v>
      </c>
      <c r="AI282" s="3">
        <v>151154</v>
      </c>
      <c r="AJ282" s="3" t="s">
        <v>396</v>
      </c>
      <c r="AK282" s="3" t="s">
        <v>109</v>
      </c>
      <c r="AL282" s="3" t="s">
        <v>100</v>
      </c>
      <c r="AM282" s="3">
        <v>12</v>
      </c>
      <c r="AN282" s="3" t="s">
        <v>101</v>
      </c>
      <c r="AO282" s="3" t="s">
        <v>110</v>
      </c>
      <c r="AP282" s="3" t="s">
        <v>14357</v>
      </c>
      <c r="AQ282" s="3" t="s">
        <v>14363</v>
      </c>
      <c r="AR282" s="3">
        <v>8800</v>
      </c>
      <c r="AS282" s="3">
        <v>3500</v>
      </c>
      <c r="AT282" s="3">
        <v>0</v>
      </c>
      <c r="AU282" s="3">
        <v>0</v>
      </c>
      <c r="AV282" s="3">
        <v>0</v>
      </c>
      <c r="AW282" s="3">
        <v>0</v>
      </c>
      <c r="AX282" s="3">
        <v>0</v>
      </c>
      <c r="AY282" s="3">
        <v>0</v>
      </c>
      <c r="AZ282" s="3">
        <v>0</v>
      </c>
      <c r="BA282" s="3" t="s">
        <v>605</v>
      </c>
      <c r="BB282" s="3">
        <v>3500</v>
      </c>
    </row>
    <row r="283" spans="1:54" ht="32.5" hidden="1" customHeight="1" x14ac:dyDescent="0.2">
      <c r="A283" s="3" t="s">
        <v>14364</v>
      </c>
      <c r="B283" s="3" t="s">
        <v>591</v>
      </c>
      <c r="C283" s="3" t="s">
        <v>85</v>
      </c>
      <c r="D283" s="3" t="s">
        <v>86</v>
      </c>
      <c r="E283" s="3" t="s">
        <v>14353</v>
      </c>
      <c r="F283" s="3"/>
      <c r="G283" s="3" t="s">
        <v>87</v>
      </c>
      <c r="H283" s="3">
        <v>2024</v>
      </c>
      <c r="I283" s="3">
        <v>2024</v>
      </c>
      <c r="J283" s="3" t="s">
        <v>111</v>
      </c>
      <c r="K283" s="3" t="s">
        <v>4370</v>
      </c>
      <c r="L283" s="3" t="s">
        <v>4371</v>
      </c>
      <c r="M283" s="3"/>
      <c r="N283" s="3" t="s">
        <v>4372</v>
      </c>
      <c r="O283" s="3" t="s">
        <v>4373</v>
      </c>
      <c r="P283" s="3" t="s">
        <v>89</v>
      </c>
      <c r="Q283" s="3" t="s">
        <v>257</v>
      </c>
      <c r="R283" s="3" t="s">
        <v>4374</v>
      </c>
      <c r="S283" s="3" t="s">
        <v>664</v>
      </c>
      <c r="T283" s="3" t="s">
        <v>91</v>
      </c>
      <c r="U283" s="3" t="s">
        <v>665</v>
      </c>
      <c r="V283" s="3" t="s">
        <v>600</v>
      </c>
      <c r="W283" s="3">
        <v>3</v>
      </c>
      <c r="X283" s="3" t="s">
        <v>14365</v>
      </c>
      <c r="Y283" s="3" t="s">
        <v>14366</v>
      </c>
      <c r="Z283" s="3" t="s">
        <v>14367</v>
      </c>
      <c r="AA283" s="3"/>
      <c r="AB283" s="3" t="s">
        <v>85</v>
      </c>
      <c r="AC283" s="3" t="s">
        <v>94</v>
      </c>
      <c r="AD283" s="3" t="s">
        <v>103</v>
      </c>
      <c r="AE283" s="3" t="s">
        <v>122</v>
      </c>
      <c r="AF283" s="3"/>
      <c r="AG283" s="3" t="s">
        <v>97</v>
      </c>
      <c r="AH283" s="3">
        <v>179273</v>
      </c>
      <c r="AI283" s="3">
        <v>151154</v>
      </c>
      <c r="AJ283" s="3" t="s">
        <v>396</v>
      </c>
      <c r="AK283" s="3" t="s">
        <v>190</v>
      </c>
      <c r="AL283" s="3" t="s">
        <v>100</v>
      </c>
      <c r="AM283" s="3">
        <v>20</v>
      </c>
      <c r="AN283" s="3" t="s">
        <v>101</v>
      </c>
      <c r="AO283" s="3" t="s">
        <v>110</v>
      </c>
      <c r="AP283" s="3" t="s">
        <v>14357</v>
      </c>
      <c r="AQ283" s="3" t="s">
        <v>14368</v>
      </c>
      <c r="AR283" s="3">
        <v>5000</v>
      </c>
      <c r="AS283" s="3">
        <v>2300</v>
      </c>
      <c r="AT283" s="3">
        <v>0</v>
      </c>
      <c r="AU283" s="3">
        <v>0</v>
      </c>
      <c r="AV283" s="3">
        <v>0</v>
      </c>
      <c r="AW283" s="3">
        <v>0</v>
      </c>
      <c r="AX283" s="3">
        <v>0</v>
      </c>
      <c r="AY283" s="3">
        <v>0</v>
      </c>
      <c r="AZ283" s="3">
        <v>0</v>
      </c>
      <c r="BA283" s="3" t="s">
        <v>605</v>
      </c>
      <c r="BB283" s="3">
        <v>2300</v>
      </c>
    </row>
    <row r="284" spans="1:54" ht="32.5" hidden="1" customHeight="1" x14ac:dyDescent="0.2">
      <c r="A284" s="3" t="s">
        <v>14369</v>
      </c>
      <c r="B284" s="3" t="s">
        <v>591</v>
      </c>
      <c r="C284" s="3" t="s">
        <v>85</v>
      </c>
      <c r="D284" s="3" t="s">
        <v>86</v>
      </c>
      <c r="E284" s="3" t="s">
        <v>14353</v>
      </c>
      <c r="F284" s="3"/>
      <c r="G284" s="3" t="s">
        <v>87</v>
      </c>
      <c r="H284" s="3">
        <v>2024</v>
      </c>
      <c r="I284" s="3">
        <v>2024</v>
      </c>
      <c r="J284" s="3" t="s">
        <v>111</v>
      </c>
      <c r="K284" s="3" t="s">
        <v>4370</v>
      </c>
      <c r="L284" s="3" t="s">
        <v>4371</v>
      </c>
      <c r="M284" s="3"/>
      <c r="N284" s="3" t="s">
        <v>4372</v>
      </c>
      <c r="O284" s="3" t="s">
        <v>4373</v>
      </c>
      <c r="P284" s="3" t="s">
        <v>89</v>
      </c>
      <c r="Q284" s="3" t="s">
        <v>257</v>
      </c>
      <c r="R284" s="3" t="s">
        <v>4374</v>
      </c>
      <c r="S284" s="3" t="s">
        <v>664</v>
      </c>
      <c r="T284" s="3" t="s">
        <v>91</v>
      </c>
      <c r="U284" s="3" t="s">
        <v>665</v>
      </c>
      <c r="V284" s="3" t="s">
        <v>600</v>
      </c>
      <c r="W284" s="3">
        <v>4</v>
      </c>
      <c r="X284" s="3" t="s">
        <v>14370</v>
      </c>
      <c r="Y284" s="3" t="s">
        <v>14371</v>
      </c>
      <c r="Z284" s="3" t="s">
        <v>14372</v>
      </c>
      <c r="AA284" s="3"/>
      <c r="AB284" s="3" t="s">
        <v>85</v>
      </c>
      <c r="AC284" s="3" t="s">
        <v>94</v>
      </c>
      <c r="AD284" s="3" t="s">
        <v>103</v>
      </c>
      <c r="AE284" s="3" t="s">
        <v>104</v>
      </c>
      <c r="AF284" s="3"/>
      <c r="AG284" s="3" t="s">
        <v>97</v>
      </c>
      <c r="AH284" s="3">
        <v>179273</v>
      </c>
      <c r="AI284" s="3">
        <v>151154</v>
      </c>
      <c r="AJ284" s="3" t="s">
        <v>123</v>
      </c>
      <c r="AK284" s="3" t="s">
        <v>106</v>
      </c>
      <c r="AL284" s="3" t="s">
        <v>100</v>
      </c>
      <c r="AM284" s="3">
        <v>30</v>
      </c>
      <c r="AN284" s="3" t="s">
        <v>101</v>
      </c>
      <c r="AO284" s="3" t="s">
        <v>110</v>
      </c>
      <c r="AP284" s="3" t="s">
        <v>14373</v>
      </c>
      <c r="AQ284" s="3" t="s">
        <v>14374</v>
      </c>
      <c r="AR284" s="3">
        <v>5890</v>
      </c>
      <c r="AS284" s="3">
        <v>3000</v>
      </c>
      <c r="AT284" s="3">
        <v>0</v>
      </c>
      <c r="AU284" s="3">
        <v>0</v>
      </c>
      <c r="AV284" s="3">
        <v>0</v>
      </c>
      <c r="AW284" s="3">
        <v>0</v>
      </c>
      <c r="AX284" s="3">
        <v>0</v>
      </c>
      <c r="AY284" s="3">
        <v>0</v>
      </c>
      <c r="AZ284" s="3">
        <v>0</v>
      </c>
      <c r="BA284" s="3" t="s">
        <v>605</v>
      </c>
      <c r="BB284" s="3">
        <v>3000</v>
      </c>
    </row>
    <row r="285" spans="1:54" ht="32.5" hidden="1" customHeight="1" x14ac:dyDescent="0.2">
      <c r="A285" s="3" t="s">
        <v>14375</v>
      </c>
      <c r="B285" s="3" t="s">
        <v>591</v>
      </c>
      <c r="C285" s="3" t="s">
        <v>85</v>
      </c>
      <c r="D285" s="3" t="s">
        <v>86</v>
      </c>
      <c r="E285" s="3" t="s">
        <v>14376</v>
      </c>
      <c r="F285" s="3"/>
      <c r="G285" s="3" t="s">
        <v>87</v>
      </c>
      <c r="H285" s="3">
        <v>2024</v>
      </c>
      <c r="I285" s="3">
        <v>2024</v>
      </c>
      <c r="J285" s="3" t="s">
        <v>111</v>
      </c>
      <c r="K285" s="3" t="s">
        <v>4435</v>
      </c>
      <c r="L285" s="3" t="s">
        <v>4436</v>
      </c>
      <c r="M285" s="3" t="s">
        <v>4437</v>
      </c>
      <c r="N285" s="3" t="s">
        <v>4438</v>
      </c>
      <c r="O285" s="3" t="s">
        <v>4439</v>
      </c>
      <c r="P285" s="3" t="s">
        <v>89</v>
      </c>
      <c r="Q285" s="3" t="s">
        <v>90</v>
      </c>
      <c r="R285" s="3" t="s">
        <v>4364</v>
      </c>
      <c r="S285" s="3" t="s">
        <v>4440</v>
      </c>
      <c r="T285" s="3" t="s">
        <v>135</v>
      </c>
      <c r="U285" s="3" t="s">
        <v>4362</v>
      </c>
      <c r="V285" s="3" t="s">
        <v>600</v>
      </c>
      <c r="W285" s="3">
        <v>1</v>
      </c>
      <c r="X285" s="3" t="s">
        <v>14377</v>
      </c>
      <c r="Y285" s="3" t="s">
        <v>14378</v>
      </c>
      <c r="Z285" s="3" t="s">
        <v>14379</v>
      </c>
      <c r="AA285" s="3"/>
      <c r="AB285" s="3" t="s">
        <v>85</v>
      </c>
      <c r="AC285" s="3" t="s">
        <v>94</v>
      </c>
      <c r="AD285" s="3" t="s">
        <v>103</v>
      </c>
      <c r="AE285" s="3" t="s">
        <v>104</v>
      </c>
      <c r="AF285" s="3"/>
      <c r="AG285" s="3" t="s">
        <v>97</v>
      </c>
      <c r="AH285" s="3">
        <v>151</v>
      </c>
      <c r="AI285" s="3">
        <v>27</v>
      </c>
      <c r="AJ285" s="3" t="s">
        <v>105</v>
      </c>
      <c r="AK285" s="3" t="s">
        <v>106</v>
      </c>
      <c r="AL285" s="3" t="s">
        <v>100</v>
      </c>
      <c r="AM285" s="3">
        <v>160</v>
      </c>
      <c r="AN285" s="3" t="s">
        <v>138</v>
      </c>
      <c r="AO285" s="3" t="s">
        <v>110</v>
      </c>
      <c r="AP285" s="3" t="s">
        <v>14380</v>
      </c>
      <c r="AQ285" s="3" t="s">
        <v>14381</v>
      </c>
      <c r="AR285" s="3">
        <v>2395</v>
      </c>
      <c r="AS285" s="3">
        <v>1225</v>
      </c>
      <c r="AT285" s="3">
        <v>0</v>
      </c>
      <c r="AU285" s="3">
        <v>0</v>
      </c>
      <c r="AV285" s="3">
        <v>0</v>
      </c>
      <c r="AW285" s="3">
        <v>0</v>
      </c>
      <c r="AX285" s="3">
        <v>0</v>
      </c>
      <c r="AY285" s="3">
        <v>0</v>
      </c>
      <c r="AZ285" s="3">
        <v>0</v>
      </c>
      <c r="BA285" s="3" t="s">
        <v>605</v>
      </c>
      <c r="BB285" s="3">
        <v>1225</v>
      </c>
    </row>
    <row r="286" spans="1:54" ht="32.5" hidden="1" customHeight="1" x14ac:dyDescent="0.2">
      <c r="A286" s="3" t="s">
        <v>14382</v>
      </c>
      <c r="B286" s="3" t="s">
        <v>591</v>
      </c>
      <c r="C286" s="3" t="s">
        <v>85</v>
      </c>
      <c r="D286" s="3" t="s">
        <v>86</v>
      </c>
      <c r="E286" s="3" t="s">
        <v>14376</v>
      </c>
      <c r="F286" s="3"/>
      <c r="G286" s="3" t="s">
        <v>87</v>
      </c>
      <c r="H286" s="3">
        <v>2024</v>
      </c>
      <c r="I286" s="3">
        <v>2024</v>
      </c>
      <c r="J286" s="3" t="s">
        <v>111</v>
      </c>
      <c r="K286" s="3" t="s">
        <v>4435</v>
      </c>
      <c r="L286" s="3" t="s">
        <v>4436</v>
      </c>
      <c r="M286" s="3" t="s">
        <v>4437</v>
      </c>
      <c r="N286" s="3" t="s">
        <v>4438</v>
      </c>
      <c r="O286" s="3" t="s">
        <v>4439</v>
      </c>
      <c r="P286" s="3" t="s">
        <v>89</v>
      </c>
      <c r="Q286" s="3" t="s">
        <v>90</v>
      </c>
      <c r="R286" s="3" t="s">
        <v>4364</v>
      </c>
      <c r="S286" s="3" t="s">
        <v>4440</v>
      </c>
      <c r="T286" s="3" t="s">
        <v>135</v>
      </c>
      <c r="U286" s="3" t="s">
        <v>4362</v>
      </c>
      <c r="V286" s="3" t="s">
        <v>600</v>
      </c>
      <c r="W286" s="3">
        <v>2</v>
      </c>
      <c r="X286" s="3" t="s">
        <v>14383</v>
      </c>
      <c r="Y286" s="3" t="s">
        <v>14384</v>
      </c>
      <c r="Z286" s="3" t="s">
        <v>14385</v>
      </c>
      <c r="AA286" s="3"/>
      <c r="AB286" s="3" t="s">
        <v>85</v>
      </c>
      <c r="AC286" s="3" t="s">
        <v>94</v>
      </c>
      <c r="AD286" s="3" t="s">
        <v>95</v>
      </c>
      <c r="AE286" s="3" t="s">
        <v>96</v>
      </c>
      <c r="AF286" s="3"/>
      <c r="AG286" s="3" t="s">
        <v>97</v>
      </c>
      <c r="AH286" s="3">
        <v>151</v>
      </c>
      <c r="AI286" s="3">
        <v>27</v>
      </c>
      <c r="AJ286" s="3" t="s">
        <v>123</v>
      </c>
      <c r="AK286" s="3" t="s">
        <v>99</v>
      </c>
      <c r="AL286" s="3" t="s">
        <v>100</v>
      </c>
      <c r="AM286" s="3">
        <v>60</v>
      </c>
      <c r="AN286" s="3" t="s">
        <v>101</v>
      </c>
      <c r="AO286" s="3" t="s">
        <v>110</v>
      </c>
      <c r="AP286" s="3" t="s">
        <v>14386</v>
      </c>
      <c r="AQ286" s="3" t="s">
        <v>14387</v>
      </c>
      <c r="AR286" s="3">
        <v>1745</v>
      </c>
      <c r="AS286" s="3">
        <v>970</v>
      </c>
      <c r="AT286" s="3">
        <v>0</v>
      </c>
      <c r="AU286" s="3">
        <v>0</v>
      </c>
      <c r="AV286" s="3">
        <v>0</v>
      </c>
      <c r="AW286" s="3">
        <v>0</v>
      </c>
      <c r="AX286" s="3">
        <v>0</v>
      </c>
      <c r="AY286" s="3">
        <v>0</v>
      </c>
      <c r="AZ286" s="3">
        <v>0</v>
      </c>
      <c r="BA286" s="3" t="s">
        <v>605</v>
      </c>
      <c r="BB286" s="3">
        <v>970</v>
      </c>
    </row>
    <row r="287" spans="1:54" ht="32.5" hidden="1" customHeight="1" x14ac:dyDescent="0.2">
      <c r="A287" s="3" t="s">
        <v>14388</v>
      </c>
      <c r="B287" s="3" t="s">
        <v>591</v>
      </c>
      <c r="C287" s="3" t="s">
        <v>85</v>
      </c>
      <c r="D287" s="3" t="s">
        <v>86</v>
      </c>
      <c r="E287" s="3" t="s">
        <v>14389</v>
      </c>
      <c r="F287" s="3"/>
      <c r="G287" s="3" t="s">
        <v>87</v>
      </c>
      <c r="H287" s="3">
        <v>2024</v>
      </c>
      <c r="I287" s="3">
        <v>2024</v>
      </c>
      <c r="J287" s="3" t="s">
        <v>111</v>
      </c>
      <c r="K287" s="3" t="s">
        <v>4472</v>
      </c>
      <c r="L287" s="3" t="s">
        <v>4473</v>
      </c>
      <c r="M287" s="3"/>
      <c r="N287" s="3" t="s">
        <v>4474</v>
      </c>
      <c r="O287" s="3" t="s">
        <v>4475</v>
      </c>
      <c r="P287" s="3" t="s">
        <v>89</v>
      </c>
      <c r="Q287" s="3" t="s">
        <v>257</v>
      </c>
      <c r="R287" s="3" t="s">
        <v>4476</v>
      </c>
      <c r="S287" s="3" t="s">
        <v>4477</v>
      </c>
      <c r="T287" s="3" t="s">
        <v>91</v>
      </c>
      <c r="U287" s="3" t="s">
        <v>599</v>
      </c>
      <c r="V287" s="3" t="s">
        <v>600</v>
      </c>
      <c r="W287" s="3">
        <v>1</v>
      </c>
      <c r="X287" s="3" t="s">
        <v>315</v>
      </c>
      <c r="Y287" s="3" t="s">
        <v>14390</v>
      </c>
      <c r="Z287" s="3" t="s">
        <v>14391</v>
      </c>
      <c r="AA287" s="3"/>
      <c r="AB287" s="3" t="s">
        <v>85</v>
      </c>
      <c r="AC287" s="3" t="s">
        <v>94</v>
      </c>
      <c r="AD287" s="3" t="s">
        <v>103</v>
      </c>
      <c r="AE287" s="3" t="s">
        <v>104</v>
      </c>
      <c r="AF287" s="3"/>
      <c r="AG287" s="3" t="s">
        <v>97</v>
      </c>
      <c r="AH287" s="3">
        <v>210000</v>
      </c>
      <c r="AI287" s="3">
        <v>33000</v>
      </c>
      <c r="AJ287" s="3" t="s">
        <v>98</v>
      </c>
      <c r="AK287" s="3" t="s">
        <v>106</v>
      </c>
      <c r="AL287" s="3" t="s">
        <v>100</v>
      </c>
      <c r="AM287" s="3">
        <v>2000</v>
      </c>
      <c r="AN287" s="3" t="s">
        <v>101</v>
      </c>
      <c r="AO287" s="3" t="s">
        <v>110</v>
      </c>
      <c r="AP287" s="3" t="s">
        <v>14392</v>
      </c>
      <c r="AQ287" s="3" t="s">
        <v>14393</v>
      </c>
      <c r="AR287" s="3">
        <v>12800</v>
      </c>
      <c r="AS287" s="3">
        <v>4000</v>
      </c>
      <c r="AT287" s="3">
        <v>0</v>
      </c>
      <c r="AU287" s="3">
        <v>0</v>
      </c>
      <c r="AV287" s="3">
        <v>0</v>
      </c>
      <c r="AW287" s="3">
        <v>0</v>
      </c>
      <c r="AX287" s="3">
        <v>0</v>
      </c>
      <c r="AY287" s="3">
        <v>0</v>
      </c>
      <c r="AZ287" s="3">
        <v>0</v>
      </c>
      <c r="BA287" s="3" t="s">
        <v>605</v>
      </c>
      <c r="BB287" s="3">
        <v>4000</v>
      </c>
    </row>
    <row r="288" spans="1:54" ht="32.5" hidden="1" customHeight="1" x14ac:dyDescent="0.2">
      <c r="A288" s="3" t="s">
        <v>14394</v>
      </c>
      <c r="B288" s="3" t="s">
        <v>591</v>
      </c>
      <c r="C288" s="3" t="s">
        <v>85</v>
      </c>
      <c r="D288" s="3" t="s">
        <v>86</v>
      </c>
      <c r="E288" s="3" t="s">
        <v>14389</v>
      </c>
      <c r="F288" s="3"/>
      <c r="G288" s="3" t="s">
        <v>87</v>
      </c>
      <c r="H288" s="3">
        <v>2024</v>
      </c>
      <c r="I288" s="3">
        <v>2024</v>
      </c>
      <c r="J288" s="3" t="s">
        <v>111</v>
      </c>
      <c r="K288" s="3" t="s">
        <v>4472</v>
      </c>
      <c r="L288" s="3" t="s">
        <v>4473</v>
      </c>
      <c r="M288" s="3"/>
      <c r="N288" s="3" t="s">
        <v>4474</v>
      </c>
      <c r="O288" s="3" t="s">
        <v>4475</v>
      </c>
      <c r="P288" s="3" t="s">
        <v>89</v>
      </c>
      <c r="Q288" s="3" t="s">
        <v>257</v>
      </c>
      <c r="R288" s="3" t="s">
        <v>4476</v>
      </c>
      <c r="S288" s="3" t="s">
        <v>4477</v>
      </c>
      <c r="T288" s="3" t="s">
        <v>91</v>
      </c>
      <c r="U288" s="3" t="s">
        <v>599</v>
      </c>
      <c r="V288" s="3" t="s">
        <v>600</v>
      </c>
      <c r="W288" s="3">
        <v>2</v>
      </c>
      <c r="X288" s="3" t="s">
        <v>14395</v>
      </c>
      <c r="Y288" s="3" t="s">
        <v>14396</v>
      </c>
      <c r="Z288" s="3" t="s">
        <v>14397</v>
      </c>
      <c r="AA288" s="3"/>
      <c r="AB288" s="3" t="s">
        <v>85</v>
      </c>
      <c r="AC288" s="3" t="s">
        <v>94</v>
      </c>
      <c r="AD288" s="3" t="s">
        <v>103</v>
      </c>
      <c r="AE288" s="3" t="s">
        <v>122</v>
      </c>
      <c r="AF288" s="3"/>
      <c r="AG288" s="3" t="s">
        <v>97</v>
      </c>
      <c r="AH288" s="3">
        <v>210000</v>
      </c>
      <c r="AI288" s="3">
        <v>33000</v>
      </c>
      <c r="AJ288" s="3" t="s">
        <v>396</v>
      </c>
      <c r="AK288" s="3" t="s">
        <v>109</v>
      </c>
      <c r="AL288" s="3" t="s">
        <v>100</v>
      </c>
      <c r="AM288" s="3">
        <v>54</v>
      </c>
      <c r="AN288" s="3" t="s">
        <v>101</v>
      </c>
      <c r="AO288" s="3" t="s">
        <v>110</v>
      </c>
      <c r="AP288" s="3" t="s">
        <v>14398</v>
      </c>
      <c r="AQ288" s="3" t="s">
        <v>14399</v>
      </c>
      <c r="AR288" s="3">
        <v>9400</v>
      </c>
      <c r="AS288" s="3">
        <v>4600</v>
      </c>
      <c r="AT288" s="3">
        <v>0</v>
      </c>
      <c r="AU288" s="3">
        <v>0</v>
      </c>
      <c r="AV288" s="3">
        <v>0</v>
      </c>
      <c r="AW288" s="3">
        <v>0</v>
      </c>
      <c r="AX288" s="3">
        <v>0</v>
      </c>
      <c r="AY288" s="3">
        <v>0</v>
      </c>
      <c r="AZ288" s="3">
        <v>0</v>
      </c>
      <c r="BA288" s="3" t="s">
        <v>605</v>
      </c>
      <c r="BB288" s="3">
        <v>4600</v>
      </c>
    </row>
    <row r="289" spans="1:54" ht="32.5" hidden="1" customHeight="1" x14ac:dyDescent="0.2">
      <c r="A289" s="3" t="s">
        <v>14400</v>
      </c>
      <c r="B289" s="3" t="s">
        <v>591</v>
      </c>
      <c r="C289" s="3" t="s">
        <v>85</v>
      </c>
      <c r="D289" s="3" t="s">
        <v>86</v>
      </c>
      <c r="E289" s="3" t="s">
        <v>14389</v>
      </c>
      <c r="F289" s="3"/>
      <c r="G289" s="3" t="s">
        <v>87</v>
      </c>
      <c r="H289" s="3">
        <v>2024</v>
      </c>
      <c r="I289" s="3">
        <v>2024</v>
      </c>
      <c r="J289" s="3" t="s">
        <v>88</v>
      </c>
      <c r="K289" s="3" t="s">
        <v>4472</v>
      </c>
      <c r="L289" s="3" t="s">
        <v>4473</v>
      </c>
      <c r="M289" s="3"/>
      <c r="N289" s="3" t="s">
        <v>4474</v>
      </c>
      <c r="O289" s="3" t="s">
        <v>4475</v>
      </c>
      <c r="P289" s="3" t="s">
        <v>89</v>
      </c>
      <c r="Q289" s="3" t="s">
        <v>257</v>
      </c>
      <c r="R289" s="3" t="s">
        <v>4476</v>
      </c>
      <c r="S289" s="3" t="s">
        <v>4477</v>
      </c>
      <c r="T289" s="3" t="s">
        <v>91</v>
      </c>
      <c r="U289" s="3" t="s">
        <v>599</v>
      </c>
      <c r="V289" s="3" t="s">
        <v>600</v>
      </c>
      <c r="W289" s="3">
        <v>3</v>
      </c>
      <c r="X289" s="3" t="s">
        <v>14401</v>
      </c>
      <c r="Y289" s="3" t="s">
        <v>14402</v>
      </c>
      <c r="Z289" s="3" t="s">
        <v>14403</v>
      </c>
      <c r="AA289" s="3"/>
      <c r="AB289" s="3" t="s">
        <v>85</v>
      </c>
      <c r="AC289" s="3" t="s">
        <v>94</v>
      </c>
      <c r="AD289" s="3" t="s">
        <v>95</v>
      </c>
      <c r="AE289" s="3" t="s">
        <v>96</v>
      </c>
      <c r="AF289" s="3"/>
      <c r="AG289" s="3" t="s">
        <v>97</v>
      </c>
      <c r="AH289" s="3">
        <v>210000</v>
      </c>
      <c r="AI289" s="3">
        <v>33000</v>
      </c>
      <c r="AJ289" s="3" t="s">
        <v>123</v>
      </c>
      <c r="AK289" s="3" t="s">
        <v>109</v>
      </c>
      <c r="AL289" s="3" t="s">
        <v>100</v>
      </c>
      <c r="AM289" s="3">
        <v>100</v>
      </c>
      <c r="AN289" s="3" t="s">
        <v>101</v>
      </c>
      <c r="AO289" s="3" t="s">
        <v>110</v>
      </c>
      <c r="AP289" s="3" t="s">
        <v>14404</v>
      </c>
      <c r="AQ289" s="3" t="s">
        <v>14405</v>
      </c>
      <c r="AR289" s="3">
        <v>5425</v>
      </c>
      <c r="AS289" s="3">
        <v>2000</v>
      </c>
      <c r="AT289" s="3">
        <v>0</v>
      </c>
      <c r="AU289" s="3">
        <v>0</v>
      </c>
      <c r="AV289" s="3">
        <v>0</v>
      </c>
      <c r="AW289" s="3">
        <v>0</v>
      </c>
      <c r="AX289" s="3">
        <v>0</v>
      </c>
      <c r="AY289" s="3">
        <v>0</v>
      </c>
      <c r="AZ289" s="3">
        <v>0</v>
      </c>
      <c r="BA289" s="3" t="s">
        <v>605</v>
      </c>
      <c r="BB289" s="3">
        <v>2000</v>
      </c>
    </row>
    <row r="290" spans="1:54" ht="32.5" hidden="1" customHeight="1" x14ac:dyDescent="0.2">
      <c r="A290" s="3" t="s">
        <v>14406</v>
      </c>
      <c r="B290" s="3" t="s">
        <v>591</v>
      </c>
      <c r="C290" s="3" t="s">
        <v>85</v>
      </c>
      <c r="D290" s="3" t="s">
        <v>86</v>
      </c>
      <c r="E290" s="3" t="s">
        <v>14389</v>
      </c>
      <c r="F290" s="3"/>
      <c r="G290" s="3" t="s">
        <v>87</v>
      </c>
      <c r="H290" s="3">
        <v>2024</v>
      </c>
      <c r="I290" s="3">
        <v>2024</v>
      </c>
      <c r="J290" s="3" t="s">
        <v>88</v>
      </c>
      <c r="K290" s="3" t="s">
        <v>4472</v>
      </c>
      <c r="L290" s="3" t="s">
        <v>4473</v>
      </c>
      <c r="M290" s="3"/>
      <c r="N290" s="3" t="s">
        <v>4474</v>
      </c>
      <c r="O290" s="3" t="s">
        <v>4475</v>
      </c>
      <c r="P290" s="3" t="s">
        <v>89</v>
      </c>
      <c r="Q290" s="3" t="s">
        <v>257</v>
      </c>
      <c r="R290" s="3" t="s">
        <v>4476</v>
      </c>
      <c r="S290" s="3" t="s">
        <v>4477</v>
      </c>
      <c r="T290" s="3" t="s">
        <v>91</v>
      </c>
      <c r="U290" s="3" t="s">
        <v>599</v>
      </c>
      <c r="V290" s="3" t="s">
        <v>600</v>
      </c>
      <c r="W290" s="3">
        <v>4</v>
      </c>
      <c r="X290" s="3" t="s">
        <v>14407</v>
      </c>
      <c r="Y290" s="3" t="s">
        <v>14408</v>
      </c>
      <c r="Z290" s="3" t="s">
        <v>14409</v>
      </c>
      <c r="AA290" s="3"/>
      <c r="AB290" s="3" t="s">
        <v>85</v>
      </c>
      <c r="AC290" s="3" t="s">
        <v>94</v>
      </c>
      <c r="AD290" s="3" t="s">
        <v>103</v>
      </c>
      <c r="AE290" s="3" t="s">
        <v>124</v>
      </c>
      <c r="AF290" s="3"/>
      <c r="AG290" s="3" t="s">
        <v>97</v>
      </c>
      <c r="AH290" s="3">
        <v>210000</v>
      </c>
      <c r="AI290" s="3">
        <v>33000</v>
      </c>
      <c r="AJ290" s="3" t="s">
        <v>98</v>
      </c>
      <c r="AK290" s="3" t="s">
        <v>109</v>
      </c>
      <c r="AL290" s="3" t="s">
        <v>100</v>
      </c>
      <c r="AM290" s="3">
        <v>500</v>
      </c>
      <c r="AN290" s="3" t="s">
        <v>101</v>
      </c>
      <c r="AO290" s="3" t="s">
        <v>110</v>
      </c>
      <c r="AP290" s="3" t="s">
        <v>14410</v>
      </c>
      <c r="AQ290" s="3" t="s">
        <v>14411</v>
      </c>
      <c r="AR290" s="3">
        <v>5300</v>
      </c>
      <c r="AS290" s="3">
        <v>1500</v>
      </c>
      <c r="AT290" s="3">
        <v>0</v>
      </c>
      <c r="AU290" s="3">
        <v>0</v>
      </c>
      <c r="AV290" s="3">
        <v>0</v>
      </c>
      <c r="AW290" s="3">
        <v>0</v>
      </c>
      <c r="AX290" s="3">
        <v>0</v>
      </c>
      <c r="AY290" s="3">
        <v>0</v>
      </c>
      <c r="AZ290" s="3">
        <v>0</v>
      </c>
      <c r="BA290" s="3" t="s">
        <v>605</v>
      </c>
      <c r="BB290" s="3">
        <v>1500</v>
      </c>
    </row>
    <row r="291" spans="1:54" ht="32.5" hidden="1" customHeight="1" x14ac:dyDescent="0.2">
      <c r="A291" s="3" t="s">
        <v>14412</v>
      </c>
      <c r="B291" s="3" t="s">
        <v>591</v>
      </c>
      <c r="C291" s="3" t="s">
        <v>85</v>
      </c>
      <c r="D291" s="3" t="s">
        <v>86</v>
      </c>
      <c r="E291" s="3" t="s">
        <v>14413</v>
      </c>
      <c r="F291" s="3"/>
      <c r="G291" s="3" t="s">
        <v>87</v>
      </c>
      <c r="H291" s="3">
        <v>2024</v>
      </c>
      <c r="I291" s="3">
        <v>2024</v>
      </c>
      <c r="J291" s="3" t="s">
        <v>111</v>
      </c>
      <c r="K291" s="3" t="s">
        <v>4687</v>
      </c>
      <c r="L291" s="3" t="s">
        <v>4688</v>
      </c>
      <c r="M291" s="3" t="s">
        <v>14414</v>
      </c>
      <c r="N291" s="3" t="s">
        <v>4690</v>
      </c>
      <c r="O291" s="3" t="s">
        <v>4691</v>
      </c>
      <c r="P291" s="3" t="s">
        <v>89</v>
      </c>
      <c r="Q291" s="3" t="s">
        <v>90</v>
      </c>
      <c r="R291" s="3" t="s">
        <v>4692</v>
      </c>
      <c r="S291" s="3" t="s">
        <v>4693</v>
      </c>
      <c r="T291" s="3" t="s">
        <v>135</v>
      </c>
      <c r="U291" s="3" t="s">
        <v>599</v>
      </c>
      <c r="V291" s="3" t="s">
        <v>600</v>
      </c>
      <c r="W291" s="3">
        <v>1</v>
      </c>
      <c r="X291" s="3" t="s">
        <v>1049</v>
      </c>
      <c r="Y291" s="3" t="s">
        <v>14415</v>
      </c>
      <c r="Z291" s="3" t="s">
        <v>14416</v>
      </c>
      <c r="AA291" s="3"/>
      <c r="AB291" s="3" t="s">
        <v>85</v>
      </c>
      <c r="AC291" s="3" t="s">
        <v>94</v>
      </c>
      <c r="AD291" s="3" t="s">
        <v>103</v>
      </c>
      <c r="AE291" s="3" t="s">
        <v>104</v>
      </c>
      <c r="AF291" s="3"/>
      <c r="AG291" s="3" t="s">
        <v>97</v>
      </c>
      <c r="AH291" s="3">
        <v>74</v>
      </c>
      <c r="AI291" s="3">
        <v>4</v>
      </c>
      <c r="AJ291" s="3" t="s">
        <v>346</v>
      </c>
      <c r="AK291" s="3" t="s">
        <v>106</v>
      </c>
      <c r="AL291" s="3" t="s">
        <v>100</v>
      </c>
      <c r="AM291" s="3">
        <v>300</v>
      </c>
      <c r="AN291" s="3" t="s">
        <v>101</v>
      </c>
      <c r="AO291" s="3" t="s">
        <v>102</v>
      </c>
      <c r="AP291" s="3" t="s">
        <v>14417</v>
      </c>
      <c r="AQ291" s="3" t="s">
        <v>14418</v>
      </c>
      <c r="AR291" s="3">
        <v>9500</v>
      </c>
      <c r="AS291" s="3">
        <v>3500</v>
      </c>
      <c r="AT291" s="3">
        <v>0</v>
      </c>
      <c r="AU291" s="3">
        <v>0</v>
      </c>
      <c r="AV291" s="3">
        <v>0</v>
      </c>
      <c r="AW291" s="3">
        <v>0</v>
      </c>
      <c r="AX291" s="3">
        <v>0</v>
      </c>
      <c r="AY291" s="3">
        <v>0</v>
      </c>
      <c r="AZ291" s="3">
        <v>0</v>
      </c>
      <c r="BA291" s="3" t="s">
        <v>14419</v>
      </c>
      <c r="BB291" s="3">
        <v>4500</v>
      </c>
    </row>
    <row r="292" spans="1:54" ht="32.5" hidden="1" customHeight="1" x14ac:dyDescent="0.2">
      <c r="A292" s="3" t="s">
        <v>14420</v>
      </c>
      <c r="B292" s="3" t="s">
        <v>591</v>
      </c>
      <c r="C292" s="3" t="s">
        <v>85</v>
      </c>
      <c r="D292" s="3" t="s">
        <v>86</v>
      </c>
      <c r="E292" s="3" t="s">
        <v>14413</v>
      </c>
      <c r="F292" s="3"/>
      <c r="G292" s="3" t="s">
        <v>87</v>
      </c>
      <c r="H292" s="3">
        <v>2024</v>
      </c>
      <c r="I292" s="3">
        <v>2024</v>
      </c>
      <c r="J292" s="3" t="s">
        <v>88</v>
      </c>
      <c r="K292" s="3" t="s">
        <v>4687</v>
      </c>
      <c r="L292" s="3" t="s">
        <v>4688</v>
      </c>
      <c r="M292" s="3" t="s">
        <v>14414</v>
      </c>
      <c r="N292" s="3" t="s">
        <v>4690</v>
      </c>
      <c r="O292" s="3" t="s">
        <v>4691</v>
      </c>
      <c r="P292" s="3" t="s">
        <v>89</v>
      </c>
      <c r="Q292" s="3" t="s">
        <v>90</v>
      </c>
      <c r="R292" s="3" t="s">
        <v>4692</v>
      </c>
      <c r="S292" s="3" t="s">
        <v>4693</v>
      </c>
      <c r="T292" s="3" t="s">
        <v>135</v>
      </c>
      <c r="U292" s="3" t="s">
        <v>599</v>
      </c>
      <c r="V292" s="3" t="s">
        <v>600</v>
      </c>
      <c r="W292" s="3">
        <v>2</v>
      </c>
      <c r="X292" s="3" t="s">
        <v>14421</v>
      </c>
      <c r="Y292" s="3" t="s">
        <v>14422</v>
      </c>
      <c r="Z292" s="3" t="s">
        <v>14423</v>
      </c>
      <c r="AA292" s="3"/>
      <c r="AB292" s="3" t="s">
        <v>85</v>
      </c>
      <c r="AC292" s="3" t="s">
        <v>94</v>
      </c>
      <c r="AD292" s="3" t="s">
        <v>95</v>
      </c>
      <c r="AE292" s="3" t="s">
        <v>96</v>
      </c>
      <c r="AF292" s="3"/>
      <c r="AG292" s="3" t="s">
        <v>97</v>
      </c>
      <c r="AH292" s="3">
        <v>74</v>
      </c>
      <c r="AI292" s="3">
        <v>4</v>
      </c>
      <c r="AJ292" s="3" t="s">
        <v>123</v>
      </c>
      <c r="AK292" s="3" t="s">
        <v>109</v>
      </c>
      <c r="AL292" s="3" t="s">
        <v>100</v>
      </c>
      <c r="AM292" s="3">
        <v>16</v>
      </c>
      <c r="AN292" s="3" t="s">
        <v>303</v>
      </c>
      <c r="AO292" s="3" t="s">
        <v>102</v>
      </c>
      <c r="AP292" s="3" t="s">
        <v>14424</v>
      </c>
      <c r="AQ292" s="3" t="s">
        <v>14425</v>
      </c>
      <c r="AR292" s="3">
        <v>5000</v>
      </c>
      <c r="AS292" s="3">
        <v>1500</v>
      </c>
      <c r="AT292" s="3">
        <v>0</v>
      </c>
      <c r="AU292" s="3">
        <v>0</v>
      </c>
      <c r="AV292" s="3">
        <v>0</v>
      </c>
      <c r="AW292" s="3">
        <v>0</v>
      </c>
      <c r="AX292" s="3">
        <v>0</v>
      </c>
      <c r="AY292" s="3">
        <v>0</v>
      </c>
      <c r="AZ292" s="3">
        <v>0</v>
      </c>
      <c r="BA292" s="3" t="s">
        <v>605</v>
      </c>
      <c r="BB292" s="3">
        <v>1500</v>
      </c>
    </row>
    <row r="293" spans="1:54" ht="32.5" hidden="1" customHeight="1" x14ac:dyDescent="0.2">
      <c r="A293" s="3" t="s">
        <v>14426</v>
      </c>
      <c r="B293" s="3" t="s">
        <v>591</v>
      </c>
      <c r="C293" s="3" t="s">
        <v>85</v>
      </c>
      <c r="D293" s="3" t="s">
        <v>86</v>
      </c>
      <c r="E293" s="3" t="s">
        <v>14413</v>
      </c>
      <c r="F293" s="3"/>
      <c r="G293" s="3" t="s">
        <v>87</v>
      </c>
      <c r="H293" s="3">
        <v>2024</v>
      </c>
      <c r="I293" s="3">
        <v>2024</v>
      </c>
      <c r="J293" s="3" t="s">
        <v>88</v>
      </c>
      <c r="K293" s="3" t="s">
        <v>4687</v>
      </c>
      <c r="L293" s="3" t="s">
        <v>4688</v>
      </c>
      <c r="M293" s="3" t="s">
        <v>14414</v>
      </c>
      <c r="N293" s="3" t="s">
        <v>4690</v>
      </c>
      <c r="O293" s="3" t="s">
        <v>4691</v>
      </c>
      <c r="P293" s="3" t="s">
        <v>89</v>
      </c>
      <c r="Q293" s="3" t="s">
        <v>90</v>
      </c>
      <c r="R293" s="3" t="s">
        <v>4692</v>
      </c>
      <c r="S293" s="3" t="s">
        <v>4693</v>
      </c>
      <c r="T293" s="3" t="s">
        <v>135</v>
      </c>
      <c r="U293" s="3" t="s">
        <v>599</v>
      </c>
      <c r="V293" s="3" t="s">
        <v>600</v>
      </c>
      <c r="W293" s="3">
        <v>3</v>
      </c>
      <c r="X293" s="3" t="s">
        <v>14427</v>
      </c>
      <c r="Y293" s="3" t="s">
        <v>14428</v>
      </c>
      <c r="Z293" s="3" t="s">
        <v>14429</v>
      </c>
      <c r="AA293" s="3"/>
      <c r="AB293" s="3" t="s">
        <v>85</v>
      </c>
      <c r="AC293" s="3" t="s">
        <v>94</v>
      </c>
      <c r="AD293" s="3" t="s">
        <v>103</v>
      </c>
      <c r="AE293" s="3" t="s">
        <v>189</v>
      </c>
      <c r="AF293" s="3"/>
      <c r="AG293" s="3" t="s">
        <v>97</v>
      </c>
      <c r="AH293" s="3">
        <v>74</v>
      </c>
      <c r="AI293" s="3">
        <v>4</v>
      </c>
      <c r="AJ293" s="3" t="s">
        <v>105</v>
      </c>
      <c r="AK293" s="3" t="s">
        <v>109</v>
      </c>
      <c r="AL293" s="3" t="s">
        <v>100</v>
      </c>
      <c r="AM293" s="3">
        <v>16</v>
      </c>
      <c r="AN293" s="3" t="s">
        <v>138</v>
      </c>
      <c r="AO293" s="3" t="s">
        <v>102</v>
      </c>
      <c r="AP293" s="3" t="s">
        <v>14424</v>
      </c>
      <c r="AQ293" s="3" t="s">
        <v>14430</v>
      </c>
      <c r="AR293" s="3">
        <v>8700</v>
      </c>
      <c r="AS293" s="3">
        <v>4800</v>
      </c>
      <c r="AT293" s="3">
        <v>0</v>
      </c>
      <c r="AU293" s="3">
        <v>0</v>
      </c>
      <c r="AV293" s="3">
        <v>0</v>
      </c>
      <c r="AW293" s="3">
        <v>0</v>
      </c>
      <c r="AX293" s="3">
        <v>0</v>
      </c>
      <c r="AY293" s="3">
        <v>0</v>
      </c>
      <c r="AZ293" s="3">
        <v>0</v>
      </c>
      <c r="BA293" s="3" t="s">
        <v>14431</v>
      </c>
      <c r="BB293" s="3">
        <v>7300</v>
      </c>
    </row>
    <row r="294" spans="1:54" ht="32.5" hidden="1" customHeight="1" x14ac:dyDescent="0.2">
      <c r="A294" s="3" t="s">
        <v>14432</v>
      </c>
      <c r="B294" s="3" t="s">
        <v>591</v>
      </c>
      <c r="C294" s="3" t="s">
        <v>85</v>
      </c>
      <c r="D294" s="3" t="s">
        <v>86</v>
      </c>
      <c r="E294" s="3" t="s">
        <v>14433</v>
      </c>
      <c r="F294" s="3"/>
      <c r="G294" s="3" t="s">
        <v>87</v>
      </c>
      <c r="H294" s="3">
        <v>2024</v>
      </c>
      <c r="I294" s="3">
        <v>2024</v>
      </c>
      <c r="J294" s="3" t="s">
        <v>88</v>
      </c>
      <c r="K294" s="3" t="s">
        <v>4660</v>
      </c>
      <c r="L294" s="3" t="s">
        <v>4661</v>
      </c>
      <c r="M294" s="3" t="s">
        <v>14434</v>
      </c>
      <c r="N294" s="3" t="s">
        <v>4663</v>
      </c>
      <c r="O294" s="3" t="s">
        <v>4664</v>
      </c>
      <c r="P294" s="3" t="s">
        <v>89</v>
      </c>
      <c r="Q294" s="3" t="s">
        <v>90</v>
      </c>
      <c r="R294" s="3" t="s">
        <v>4665</v>
      </c>
      <c r="S294" s="3" t="s">
        <v>4666</v>
      </c>
      <c r="T294" s="3" t="s">
        <v>119</v>
      </c>
      <c r="U294" s="3" t="s">
        <v>665</v>
      </c>
      <c r="V294" s="3" t="s">
        <v>600</v>
      </c>
      <c r="W294" s="3">
        <v>1</v>
      </c>
      <c r="X294" s="3" t="s">
        <v>247</v>
      </c>
      <c r="Y294" s="3" t="s">
        <v>14435</v>
      </c>
      <c r="Z294" s="3" t="s">
        <v>14436</v>
      </c>
      <c r="AA294" s="3"/>
      <c r="AB294" s="3" t="s">
        <v>85</v>
      </c>
      <c r="AC294" s="3" t="s">
        <v>94</v>
      </c>
      <c r="AD294" s="3" t="s">
        <v>95</v>
      </c>
      <c r="AE294" s="3" t="s">
        <v>96</v>
      </c>
      <c r="AF294" s="3"/>
      <c r="AG294" s="3" t="s">
        <v>97</v>
      </c>
      <c r="AH294" s="3">
        <v>154</v>
      </c>
      <c r="AI294" s="3">
        <v>13</v>
      </c>
      <c r="AJ294" s="3" t="s">
        <v>98</v>
      </c>
      <c r="AK294" s="3" t="s">
        <v>190</v>
      </c>
      <c r="AL294" s="3" t="s">
        <v>100</v>
      </c>
      <c r="AM294" s="3">
        <v>25</v>
      </c>
      <c r="AN294" s="3" t="s">
        <v>140</v>
      </c>
      <c r="AO294" s="3" t="s">
        <v>102</v>
      </c>
      <c r="AP294" s="3" t="s">
        <v>14437</v>
      </c>
      <c r="AQ294" s="3" t="s">
        <v>14438</v>
      </c>
      <c r="AR294" s="3">
        <v>2500</v>
      </c>
      <c r="AS294" s="3">
        <v>1000</v>
      </c>
      <c r="AT294" s="3">
        <v>0</v>
      </c>
      <c r="AU294" s="3">
        <v>0</v>
      </c>
      <c r="AV294" s="3">
        <v>0</v>
      </c>
      <c r="AW294" s="3">
        <v>0</v>
      </c>
      <c r="AX294" s="3">
        <v>0</v>
      </c>
      <c r="AY294" s="3">
        <v>0</v>
      </c>
      <c r="AZ294" s="3">
        <v>0</v>
      </c>
      <c r="BA294" s="3" t="s">
        <v>605</v>
      </c>
      <c r="BB294" s="3">
        <v>1000</v>
      </c>
    </row>
    <row r="295" spans="1:54" ht="32.5" hidden="1" customHeight="1" x14ac:dyDescent="0.2">
      <c r="A295" s="3" t="s">
        <v>14439</v>
      </c>
      <c r="B295" s="3" t="s">
        <v>591</v>
      </c>
      <c r="C295" s="3" t="s">
        <v>85</v>
      </c>
      <c r="D295" s="3" t="s">
        <v>86</v>
      </c>
      <c r="E295" s="3" t="s">
        <v>14433</v>
      </c>
      <c r="F295" s="3"/>
      <c r="G295" s="3" t="s">
        <v>87</v>
      </c>
      <c r="H295" s="3">
        <v>2024</v>
      </c>
      <c r="I295" s="3">
        <v>2024</v>
      </c>
      <c r="J295" s="3" t="s">
        <v>88</v>
      </c>
      <c r="K295" s="3" t="s">
        <v>4660</v>
      </c>
      <c r="L295" s="3" t="s">
        <v>4661</v>
      </c>
      <c r="M295" s="3" t="s">
        <v>14434</v>
      </c>
      <c r="N295" s="3" t="s">
        <v>4663</v>
      </c>
      <c r="O295" s="3" t="s">
        <v>4664</v>
      </c>
      <c r="P295" s="3" t="s">
        <v>89</v>
      </c>
      <c r="Q295" s="3" t="s">
        <v>90</v>
      </c>
      <c r="R295" s="3" t="s">
        <v>4665</v>
      </c>
      <c r="S295" s="3" t="s">
        <v>4666</v>
      </c>
      <c r="T295" s="3" t="s">
        <v>119</v>
      </c>
      <c r="U295" s="3" t="s">
        <v>665</v>
      </c>
      <c r="V295" s="3" t="s">
        <v>600</v>
      </c>
      <c r="W295" s="3">
        <v>2</v>
      </c>
      <c r="X295" s="3" t="s">
        <v>653</v>
      </c>
      <c r="Y295" s="3" t="s">
        <v>440</v>
      </c>
      <c r="Z295" s="3" t="s">
        <v>14440</v>
      </c>
      <c r="AA295" s="3"/>
      <c r="AB295" s="3" t="s">
        <v>85</v>
      </c>
      <c r="AC295" s="3" t="s">
        <v>94</v>
      </c>
      <c r="AD295" s="3" t="s">
        <v>103</v>
      </c>
      <c r="AE295" s="3" t="s">
        <v>104</v>
      </c>
      <c r="AF295" s="3"/>
      <c r="AG295" s="3" t="s">
        <v>97</v>
      </c>
      <c r="AH295" s="3">
        <v>154</v>
      </c>
      <c r="AI295" s="3">
        <v>13</v>
      </c>
      <c r="AJ295" s="3" t="s">
        <v>105</v>
      </c>
      <c r="AK295" s="3" t="s">
        <v>106</v>
      </c>
      <c r="AL295" s="3" t="s">
        <v>100</v>
      </c>
      <c r="AM295" s="3">
        <v>30</v>
      </c>
      <c r="AN295" s="3" t="s">
        <v>138</v>
      </c>
      <c r="AO295" s="3" t="s">
        <v>102</v>
      </c>
      <c r="AP295" s="3" t="s">
        <v>14441</v>
      </c>
      <c r="AQ295" s="3" t="s">
        <v>14442</v>
      </c>
      <c r="AR295" s="3">
        <v>3100</v>
      </c>
      <c r="AS295" s="3">
        <v>1000</v>
      </c>
      <c r="AT295" s="3">
        <v>0</v>
      </c>
      <c r="AU295" s="3">
        <v>0</v>
      </c>
      <c r="AV295" s="3">
        <v>0</v>
      </c>
      <c r="AW295" s="3">
        <v>0</v>
      </c>
      <c r="AX295" s="3">
        <v>0</v>
      </c>
      <c r="AY295" s="3">
        <v>0</v>
      </c>
      <c r="AZ295" s="3">
        <v>0</v>
      </c>
      <c r="BA295" s="3" t="s">
        <v>605</v>
      </c>
      <c r="BB295" s="3">
        <v>1000</v>
      </c>
    </row>
    <row r="296" spans="1:54" ht="32.5" hidden="1" customHeight="1" x14ac:dyDescent="0.2">
      <c r="A296" s="3" t="s">
        <v>14443</v>
      </c>
      <c r="B296" s="3" t="s">
        <v>591</v>
      </c>
      <c r="C296" s="3" t="s">
        <v>85</v>
      </c>
      <c r="D296" s="3" t="s">
        <v>86</v>
      </c>
      <c r="E296" s="3" t="s">
        <v>14444</v>
      </c>
      <c r="F296" s="3"/>
      <c r="G296" s="3" t="s">
        <v>87</v>
      </c>
      <c r="H296" s="3">
        <v>2024</v>
      </c>
      <c r="I296" s="3">
        <v>2024</v>
      </c>
      <c r="J296" s="3" t="s">
        <v>88</v>
      </c>
      <c r="K296" s="3" t="s">
        <v>9954</v>
      </c>
      <c r="L296" s="3" t="s">
        <v>9955</v>
      </c>
      <c r="M296" s="3" t="s">
        <v>9956</v>
      </c>
      <c r="N296" s="3" t="s">
        <v>9957</v>
      </c>
      <c r="O296" s="3" t="s">
        <v>9958</v>
      </c>
      <c r="P296" s="3" t="s">
        <v>89</v>
      </c>
      <c r="Q296" s="3" t="s">
        <v>90</v>
      </c>
      <c r="R296" s="3" t="s">
        <v>9959</v>
      </c>
      <c r="S296" s="3" t="s">
        <v>9960</v>
      </c>
      <c r="T296" s="3" t="s">
        <v>91</v>
      </c>
      <c r="U296" s="3" t="s">
        <v>665</v>
      </c>
      <c r="V296" s="3" t="s">
        <v>600</v>
      </c>
      <c r="W296" s="3">
        <v>1</v>
      </c>
      <c r="X296" s="3" t="s">
        <v>14445</v>
      </c>
      <c r="Y296" s="3" t="s">
        <v>14446</v>
      </c>
      <c r="Z296" s="3" t="s">
        <v>14447</v>
      </c>
      <c r="AA296" s="3"/>
      <c r="AB296" s="3" t="s">
        <v>85</v>
      </c>
      <c r="AC296" s="3" t="s">
        <v>94</v>
      </c>
      <c r="AD296" s="3" t="s">
        <v>103</v>
      </c>
      <c r="AE296" s="3" t="s">
        <v>124</v>
      </c>
      <c r="AF296" s="3"/>
      <c r="AG296" s="3" t="s">
        <v>97</v>
      </c>
      <c r="AH296" s="3">
        <v>68</v>
      </c>
      <c r="AI296" s="3">
        <v>14</v>
      </c>
      <c r="AJ296" s="3" t="s">
        <v>98</v>
      </c>
      <c r="AK296" s="3" t="s">
        <v>109</v>
      </c>
      <c r="AL296" s="3" t="s">
        <v>100</v>
      </c>
      <c r="AM296" s="3">
        <v>40</v>
      </c>
      <c r="AN296" s="3" t="s">
        <v>138</v>
      </c>
      <c r="AO296" s="3" t="s">
        <v>102</v>
      </c>
      <c r="AP296" s="3" t="s">
        <v>14448</v>
      </c>
      <c r="AQ296" s="3" t="s">
        <v>14449</v>
      </c>
      <c r="AR296" s="3">
        <v>1300</v>
      </c>
      <c r="AS296" s="3">
        <v>700</v>
      </c>
      <c r="AT296" s="3">
        <v>0</v>
      </c>
      <c r="AU296" s="3">
        <v>0</v>
      </c>
      <c r="AV296" s="3">
        <v>0</v>
      </c>
      <c r="AW296" s="3">
        <v>0</v>
      </c>
      <c r="AX296" s="3">
        <v>0</v>
      </c>
      <c r="AY296" s="3">
        <v>0</v>
      </c>
      <c r="AZ296" s="3">
        <v>0</v>
      </c>
      <c r="BA296" s="3" t="s">
        <v>605</v>
      </c>
      <c r="BB296" s="3">
        <v>700</v>
      </c>
    </row>
    <row r="297" spans="1:54" ht="32.5" hidden="1" customHeight="1" x14ac:dyDescent="0.2">
      <c r="A297" s="3" t="s">
        <v>14450</v>
      </c>
      <c r="B297" s="3" t="s">
        <v>591</v>
      </c>
      <c r="C297" s="3" t="s">
        <v>85</v>
      </c>
      <c r="D297" s="3" t="s">
        <v>86</v>
      </c>
      <c r="E297" s="3" t="s">
        <v>14444</v>
      </c>
      <c r="F297" s="3"/>
      <c r="G297" s="3" t="s">
        <v>87</v>
      </c>
      <c r="H297" s="3">
        <v>2024</v>
      </c>
      <c r="I297" s="3">
        <v>2024</v>
      </c>
      <c r="J297" s="3" t="s">
        <v>88</v>
      </c>
      <c r="K297" s="3" t="s">
        <v>9954</v>
      </c>
      <c r="L297" s="3" t="s">
        <v>9955</v>
      </c>
      <c r="M297" s="3" t="s">
        <v>9956</v>
      </c>
      <c r="N297" s="3" t="s">
        <v>9957</v>
      </c>
      <c r="O297" s="3" t="s">
        <v>9958</v>
      </c>
      <c r="P297" s="3" t="s">
        <v>89</v>
      </c>
      <c r="Q297" s="3" t="s">
        <v>90</v>
      </c>
      <c r="R297" s="3" t="s">
        <v>9959</v>
      </c>
      <c r="S297" s="3" t="s">
        <v>9960</v>
      </c>
      <c r="T297" s="3" t="s">
        <v>91</v>
      </c>
      <c r="U297" s="3" t="s">
        <v>665</v>
      </c>
      <c r="V297" s="3" t="s">
        <v>600</v>
      </c>
      <c r="W297" s="3">
        <v>2</v>
      </c>
      <c r="X297" s="3" t="s">
        <v>315</v>
      </c>
      <c r="Y297" s="3" t="s">
        <v>14451</v>
      </c>
      <c r="Z297" s="3" t="s">
        <v>14452</v>
      </c>
      <c r="AA297" s="3"/>
      <c r="AB297" s="3" t="s">
        <v>85</v>
      </c>
      <c r="AC297" s="3" t="s">
        <v>94</v>
      </c>
      <c r="AD297" s="3" t="s">
        <v>103</v>
      </c>
      <c r="AE297" s="3" t="s">
        <v>104</v>
      </c>
      <c r="AF297" s="3"/>
      <c r="AG297" s="3" t="s">
        <v>97</v>
      </c>
      <c r="AH297" s="3">
        <v>68</v>
      </c>
      <c r="AI297" s="3">
        <v>14</v>
      </c>
      <c r="AJ297" s="3" t="s">
        <v>105</v>
      </c>
      <c r="AK297" s="3" t="s">
        <v>106</v>
      </c>
      <c r="AL297" s="3" t="s">
        <v>100</v>
      </c>
      <c r="AM297" s="3">
        <v>60</v>
      </c>
      <c r="AN297" s="3" t="s">
        <v>138</v>
      </c>
      <c r="AO297" s="3" t="s">
        <v>102</v>
      </c>
      <c r="AP297" s="3" t="s">
        <v>14453</v>
      </c>
      <c r="AQ297" s="3" t="s">
        <v>14454</v>
      </c>
      <c r="AR297" s="3">
        <v>2790</v>
      </c>
      <c r="AS297" s="3">
        <v>1500</v>
      </c>
      <c r="AT297" s="3">
        <v>0</v>
      </c>
      <c r="AU297" s="3">
        <v>0</v>
      </c>
      <c r="AV297" s="3">
        <v>0</v>
      </c>
      <c r="AW297" s="3">
        <v>0</v>
      </c>
      <c r="AX297" s="3">
        <v>0</v>
      </c>
      <c r="AY297" s="3">
        <v>0</v>
      </c>
      <c r="AZ297" s="3">
        <v>0</v>
      </c>
      <c r="BA297" s="3" t="s">
        <v>605</v>
      </c>
      <c r="BB297" s="3">
        <v>1500</v>
      </c>
    </row>
    <row r="298" spans="1:54" ht="32.5" hidden="1" customHeight="1" x14ac:dyDescent="0.2">
      <c r="A298" s="3" t="s">
        <v>14455</v>
      </c>
      <c r="B298" s="3" t="s">
        <v>591</v>
      </c>
      <c r="C298" s="3" t="s">
        <v>85</v>
      </c>
      <c r="D298" s="3" t="s">
        <v>86</v>
      </c>
      <c r="E298" s="3" t="s">
        <v>14456</v>
      </c>
      <c r="F298" s="3"/>
      <c r="G298" s="3" t="s">
        <v>87</v>
      </c>
      <c r="H298" s="3">
        <v>2024</v>
      </c>
      <c r="I298" s="3">
        <v>2024</v>
      </c>
      <c r="J298" s="3" t="s">
        <v>111</v>
      </c>
      <c r="K298" s="3" t="s">
        <v>4673</v>
      </c>
      <c r="L298" s="3" t="s">
        <v>4674</v>
      </c>
      <c r="M298" s="3" t="s">
        <v>4675</v>
      </c>
      <c r="N298" s="3" t="s">
        <v>4676</v>
      </c>
      <c r="O298" s="3" t="s">
        <v>4677</v>
      </c>
      <c r="P298" s="3" t="s">
        <v>89</v>
      </c>
      <c r="Q298" s="3" t="s">
        <v>90</v>
      </c>
      <c r="R298" s="3" t="s">
        <v>4678</v>
      </c>
      <c r="S298" s="3" t="s">
        <v>4679</v>
      </c>
      <c r="T298" s="3" t="s">
        <v>135</v>
      </c>
      <c r="U298" s="3" t="s">
        <v>4362</v>
      </c>
      <c r="V298" s="3" t="s">
        <v>600</v>
      </c>
      <c r="W298" s="3">
        <v>1</v>
      </c>
      <c r="X298" s="3" t="s">
        <v>14457</v>
      </c>
      <c r="Y298" s="3" t="s">
        <v>14458</v>
      </c>
      <c r="Z298" s="3" t="s">
        <v>14459</v>
      </c>
      <c r="AA298" s="3"/>
      <c r="AB298" s="3" t="s">
        <v>85</v>
      </c>
      <c r="AC298" s="3" t="s">
        <v>94</v>
      </c>
      <c r="AD298" s="3" t="s">
        <v>103</v>
      </c>
      <c r="AE298" s="3" t="s">
        <v>104</v>
      </c>
      <c r="AF298" s="3"/>
      <c r="AG298" s="3" t="s">
        <v>97</v>
      </c>
      <c r="AH298" s="3">
        <v>142</v>
      </c>
      <c r="AI298" s="3">
        <v>20</v>
      </c>
      <c r="AJ298" s="3" t="s">
        <v>123</v>
      </c>
      <c r="AK298" s="3" t="s">
        <v>106</v>
      </c>
      <c r="AL298" s="3" t="s">
        <v>100</v>
      </c>
      <c r="AM298" s="3">
        <v>60</v>
      </c>
      <c r="AN298" s="3" t="s">
        <v>138</v>
      </c>
      <c r="AO298" s="3" t="s">
        <v>110</v>
      </c>
      <c r="AP298" s="3" t="s">
        <v>14460</v>
      </c>
      <c r="AQ298" s="3" t="s">
        <v>14461</v>
      </c>
      <c r="AR298" s="3">
        <v>3400</v>
      </c>
      <c r="AS298" s="3">
        <v>1900</v>
      </c>
      <c r="AT298" s="3">
        <v>0</v>
      </c>
      <c r="AU298" s="3">
        <v>0</v>
      </c>
      <c r="AV298" s="3">
        <v>0</v>
      </c>
      <c r="AW298" s="3">
        <v>0</v>
      </c>
      <c r="AX298" s="3">
        <v>0</v>
      </c>
      <c r="AY298" s="3">
        <v>0</v>
      </c>
      <c r="AZ298" s="3">
        <v>0</v>
      </c>
      <c r="BA298" s="3" t="s">
        <v>605</v>
      </c>
      <c r="BB298" s="3">
        <v>1900</v>
      </c>
    </row>
    <row r="299" spans="1:54" ht="32.5" hidden="1" customHeight="1" x14ac:dyDescent="0.2">
      <c r="A299" s="3" t="s">
        <v>14462</v>
      </c>
      <c r="B299" s="3" t="s">
        <v>591</v>
      </c>
      <c r="C299" s="3" t="s">
        <v>85</v>
      </c>
      <c r="D299" s="3" t="s">
        <v>86</v>
      </c>
      <c r="E299" s="3" t="s">
        <v>14456</v>
      </c>
      <c r="F299" s="3"/>
      <c r="G299" s="3" t="s">
        <v>87</v>
      </c>
      <c r="H299" s="3">
        <v>2024</v>
      </c>
      <c r="I299" s="3">
        <v>2024</v>
      </c>
      <c r="J299" s="3" t="s">
        <v>88</v>
      </c>
      <c r="K299" s="3" t="s">
        <v>4673</v>
      </c>
      <c r="L299" s="3" t="s">
        <v>4674</v>
      </c>
      <c r="M299" s="3" t="s">
        <v>4675</v>
      </c>
      <c r="N299" s="3" t="s">
        <v>4676</v>
      </c>
      <c r="O299" s="3" t="s">
        <v>4677</v>
      </c>
      <c r="P299" s="3" t="s">
        <v>89</v>
      </c>
      <c r="Q299" s="3" t="s">
        <v>90</v>
      </c>
      <c r="R299" s="3" t="s">
        <v>4678</v>
      </c>
      <c r="S299" s="3" t="s">
        <v>4679</v>
      </c>
      <c r="T299" s="3" t="s">
        <v>135</v>
      </c>
      <c r="U299" s="3" t="s">
        <v>4362</v>
      </c>
      <c r="V299" s="3" t="s">
        <v>600</v>
      </c>
      <c r="W299" s="3">
        <v>2</v>
      </c>
      <c r="X299" s="3" t="s">
        <v>14463</v>
      </c>
      <c r="Y299" s="3" t="s">
        <v>14464</v>
      </c>
      <c r="Z299" s="3" t="s">
        <v>14465</v>
      </c>
      <c r="AA299" s="3"/>
      <c r="AB299" s="3" t="s">
        <v>85</v>
      </c>
      <c r="AC299" s="3" t="s">
        <v>94</v>
      </c>
      <c r="AD299" s="3" t="s">
        <v>103</v>
      </c>
      <c r="AE299" s="3" t="s">
        <v>124</v>
      </c>
      <c r="AF299" s="3"/>
      <c r="AG299" s="3" t="s">
        <v>97</v>
      </c>
      <c r="AH299" s="3">
        <v>142</v>
      </c>
      <c r="AI299" s="3">
        <v>20</v>
      </c>
      <c r="AJ299" s="3" t="s">
        <v>123</v>
      </c>
      <c r="AK299" s="3" t="s">
        <v>109</v>
      </c>
      <c r="AL299" s="3" t="s">
        <v>100</v>
      </c>
      <c r="AM299" s="3">
        <v>50</v>
      </c>
      <c r="AN299" s="3" t="s">
        <v>101</v>
      </c>
      <c r="AO299" s="3" t="s">
        <v>110</v>
      </c>
      <c r="AP299" s="3" t="s">
        <v>14460</v>
      </c>
      <c r="AQ299" s="3" t="s">
        <v>14466</v>
      </c>
      <c r="AR299" s="3">
        <v>2470</v>
      </c>
      <c r="AS299" s="3">
        <v>1250</v>
      </c>
      <c r="AT299" s="3">
        <v>0</v>
      </c>
      <c r="AU299" s="3">
        <v>0</v>
      </c>
      <c r="AV299" s="3">
        <v>0</v>
      </c>
      <c r="AW299" s="3">
        <v>0</v>
      </c>
      <c r="AX299" s="3">
        <v>0</v>
      </c>
      <c r="AY299" s="3">
        <v>0</v>
      </c>
      <c r="AZ299" s="3">
        <v>0</v>
      </c>
      <c r="BA299" s="3" t="s">
        <v>605</v>
      </c>
      <c r="BB299" s="3">
        <v>1250</v>
      </c>
    </row>
    <row r="300" spans="1:54" ht="32.5" hidden="1" customHeight="1" x14ac:dyDescent="0.2">
      <c r="A300" s="3" t="s">
        <v>14467</v>
      </c>
      <c r="B300" s="3" t="s">
        <v>591</v>
      </c>
      <c r="C300" s="3" t="s">
        <v>85</v>
      </c>
      <c r="D300" s="3" t="s">
        <v>86</v>
      </c>
      <c r="E300" s="3" t="s">
        <v>14456</v>
      </c>
      <c r="F300" s="3"/>
      <c r="G300" s="3" t="s">
        <v>87</v>
      </c>
      <c r="H300" s="3">
        <v>2024</v>
      </c>
      <c r="I300" s="3">
        <v>2024</v>
      </c>
      <c r="J300" s="3" t="s">
        <v>88</v>
      </c>
      <c r="K300" s="3" t="s">
        <v>4673</v>
      </c>
      <c r="L300" s="3" t="s">
        <v>4674</v>
      </c>
      <c r="M300" s="3" t="s">
        <v>4675</v>
      </c>
      <c r="N300" s="3" t="s">
        <v>4676</v>
      </c>
      <c r="O300" s="3" t="s">
        <v>4677</v>
      </c>
      <c r="P300" s="3" t="s">
        <v>89</v>
      </c>
      <c r="Q300" s="3" t="s">
        <v>90</v>
      </c>
      <c r="R300" s="3" t="s">
        <v>4678</v>
      </c>
      <c r="S300" s="3" t="s">
        <v>4679</v>
      </c>
      <c r="T300" s="3" t="s">
        <v>135</v>
      </c>
      <c r="U300" s="3" t="s">
        <v>4362</v>
      </c>
      <c r="V300" s="3" t="s">
        <v>600</v>
      </c>
      <c r="W300" s="3">
        <v>3</v>
      </c>
      <c r="X300" s="3" t="s">
        <v>13633</v>
      </c>
      <c r="Y300" s="3" t="s">
        <v>14468</v>
      </c>
      <c r="Z300" s="3" t="s">
        <v>14469</v>
      </c>
      <c r="AA300" s="3"/>
      <c r="AB300" s="3" t="s">
        <v>85</v>
      </c>
      <c r="AC300" s="3" t="s">
        <v>94</v>
      </c>
      <c r="AD300" s="3" t="s">
        <v>95</v>
      </c>
      <c r="AE300" s="3" t="s">
        <v>96</v>
      </c>
      <c r="AF300" s="3"/>
      <c r="AG300" s="3" t="s">
        <v>97</v>
      </c>
      <c r="AH300" s="3">
        <v>142</v>
      </c>
      <c r="AI300" s="3">
        <v>20</v>
      </c>
      <c r="AJ300" s="3" t="s">
        <v>123</v>
      </c>
      <c r="AK300" s="3" t="s">
        <v>99</v>
      </c>
      <c r="AL300" s="3" t="s">
        <v>542</v>
      </c>
      <c r="AM300" s="3">
        <v>15</v>
      </c>
      <c r="AN300" s="3" t="s">
        <v>101</v>
      </c>
      <c r="AO300" s="3" t="s">
        <v>110</v>
      </c>
      <c r="AP300" s="3" t="s">
        <v>14470</v>
      </c>
      <c r="AQ300" s="3" t="s">
        <v>424</v>
      </c>
      <c r="AR300" s="3">
        <v>4250</v>
      </c>
      <c r="AS300" s="3">
        <v>1250</v>
      </c>
      <c r="AT300" s="3">
        <v>0</v>
      </c>
      <c r="AU300" s="3">
        <v>0</v>
      </c>
      <c r="AV300" s="3">
        <v>0</v>
      </c>
      <c r="AW300" s="3">
        <v>0</v>
      </c>
      <c r="AX300" s="3">
        <v>0</v>
      </c>
      <c r="AY300" s="3">
        <v>0</v>
      </c>
      <c r="AZ300" s="3">
        <v>0</v>
      </c>
      <c r="BA300" s="3" t="s">
        <v>14471</v>
      </c>
      <c r="BB300" s="3">
        <v>4250</v>
      </c>
    </row>
    <row r="301" spans="1:54" ht="32.5" hidden="1" customHeight="1" x14ac:dyDescent="0.2">
      <c r="A301" s="3" t="s">
        <v>14472</v>
      </c>
      <c r="B301" s="3" t="s">
        <v>591</v>
      </c>
      <c r="C301" s="3" t="s">
        <v>85</v>
      </c>
      <c r="D301" s="3" t="s">
        <v>86</v>
      </c>
      <c r="E301" s="3" t="s">
        <v>14473</v>
      </c>
      <c r="F301" s="3"/>
      <c r="G301" s="3" t="s">
        <v>87</v>
      </c>
      <c r="H301" s="3">
        <v>2024</v>
      </c>
      <c r="I301" s="3">
        <v>2024</v>
      </c>
      <c r="J301" s="3" t="s">
        <v>88</v>
      </c>
      <c r="K301" s="3" t="s">
        <v>14474</v>
      </c>
      <c r="L301" s="3" t="s">
        <v>14475</v>
      </c>
      <c r="M301" s="3" t="s">
        <v>14476</v>
      </c>
      <c r="N301" s="3" t="s">
        <v>14477</v>
      </c>
      <c r="O301" s="3" t="s">
        <v>14478</v>
      </c>
      <c r="P301" s="3" t="s">
        <v>89</v>
      </c>
      <c r="Q301" s="3" t="s">
        <v>90</v>
      </c>
      <c r="R301" s="3" t="s">
        <v>14479</v>
      </c>
      <c r="S301" s="3" t="s">
        <v>14480</v>
      </c>
      <c r="T301" s="3" t="s">
        <v>135</v>
      </c>
      <c r="U301" s="3" t="s">
        <v>599</v>
      </c>
      <c r="V301" s="3" t="s">
        <v>600</v>
      </c>
      <c r="W301" s="3">
        <v>1</v>
      </c>
      <c r="X301" s="3" t="s">
        <v>14481</v>
      </c>
      <c r="Y301" s="3" t="s">
        <v>14482</v>
      </c>
      <c r="Z301" s="3" t="s">
        <v>14483</v>
      </c>
      <c r="AA301" s="3"/>
      <c r="AB301" s="3" t="s">
        <v>85</v>
      </c>
      <c r="AC301" s="3" t="s">
        <v>94</v>
      </c>
      <c r="AD301" s="3" t="s">
        <v>103</v>
      </c>
      <c r="AE301" s="3" t="s">
        <v>104</v>
      </c>
      <c r="AF301" s="3"/>
      <c r="AG301" s="3" t="s">
        <v>97</v>
      </c>
      <c r="AH301" s="3">
        <v>34</v>
      </c>
      <c r="AI301" s="3">
        <v>1</v>
      </c>
      <c r="AJ301" s="3" t="s">
        <v>123</v>
      </c>
      <c r="AK301" s="3" t="s">
        <v>109</v>
      </c>
      <c r="AL301" s="3" t="s">
        <v>100</v>
      </c>
      <c r="AM301" s="3">
        <v>60</v>
      </c>
      <c r="AN301" s="3" t="s">
        <v>101</v>
      </c>
      <c r="AO301" s="3" t="s">
        <v>102</v>
      </c>
      <c r="AP301" s="3" t="s">
        <v>14484</v>
      </c>
      <c r="AQ301" s="3" t="s">
        <v>14485</v>
      </c>
      <c r="AR301" s="3">
        <v>18850</v>
      </c>
      <c r="AS301" s="3">
        <v>3000</v>
      </c>
      <c r="AT301" s="3">
        <v>0</v>
      </c>
      <c r="AU301" s="3">
        <v>0</v>
      </c>
      <c r="AV301" s="3">
        <v>0</v>
      </c>
      <c r="AW301" s="3">
        <v>0</v>
      </c>
      <c r="AX301" s="3">
        <v>0</v>
      </c>
      <c r="AY301" s="3">
        <v>0</v>
      </c>
      <c r="AZ301" s="3">
        <v>0</v>
      </c>
      <c r="BA301" s="3" t="s">
        <v>14486</v>
      </c>
      <c r="BB301" s="3">
        <v>6200</v>
      </c>
    </row>
    <row r="302" spans="1:54" ht="32.5" hidden="1" customHeight="1" x14ac:dyDescent="0.2">
      <c r="A302" s="3" t="s">
        <v>14487</v>
      </c>
      <c r="B302" s="3" t="s">
        <v>591</v>
      </c>
      <c r="C302" s="3" t="s">
        <v>85</v>
      </c>
      <c r="D302" s="3" t="s">
        <v>86</v>
      </c>
      <c r="E302" s="3" t="s">
        <v>14488</v>
      </c>
      <c r="F302" s="3"/>
      <c r="G302" s="3" t="s">
        <v>87</v>
      </c>
      <c r="H302" s="3">
        <v>2024</v>
      </c>
      <c r="I302" s="3">
        <v>2024</v>
      </c>
      <c r="J302" s="3" t="s">
        <v>88</v>
      </c>
      <c r="K302" s="3" t="s">
        <v>4500</v>
      </c>
      <c r="L302" s="3" t="s">
        <v>4501</v>
      </c>
      <c r="M302" s="3" t="s">
        <v>4502</v>
      </c>
      <c r="N302" s="3" t="s">
        <v>4503</v>
      </c>
      <c r="O302" s="3" t="s">
        <v>4504</v>
      </c>
      <c r="P302" s="3" t="s">
        <v>89</v>
      </c>
      <c r="Q302" s="3" t="s">
        <v>90</v>
      </c>
      <c r="R302" s="3" t="s">
        <v>4505</v>
      </c>
      <c r="S302" s="3" t="s">
        <v>4506</v>
      </c>
      <c r="T302" s="3" t="s">
        <v>135</v>
      </c>
      <c r="U302" s="3" t="s">
        <v>665</v>
      </c>
      <c r="V302" s="3" t="s">
        <v>600</v>
      </c>
      <c r="W302" s="3">
        <v>1</v>
      </c>
      <c r="X302" s="3" t="s">
        <v>14489</v>
      </c>
      <c r="Y302" s="3" t="s">
        <v>14490</v>
      </c>
      <c r="Z302" s="3" t="s">
        <v>14491</v>
      </c>
      <c r="AA302" s="3"/>
      <c r="AB302" s="3" t="s">
        <v>85</v>
      </c>
      <c r="AC302" s="3" t="s">
        <v>94</v>
      </c>
      <c r="AD302" s="3" t="s">
        <v>103</v>
      </c>
      <c r="AE302" s="3" t="s">
        <v>104</v>
      </c>
      <c r="AF302" s="3"/>
      <c r="AG302" s="3" t="s">
        <v>97</v>
      </c>
      <c r="AH302" s="3">
        <v>188</v>
      </c>
      <c r="AI302" s="3">
        <v>18</v>
      </c>
      <c r="AJ302" s="3" t="s">
        <v>105</v>
      </c>
      <c r="AK302" s="3" t="s">
        <v>106</v>
      </c>
      <c r="AL302" s="3" t="s">
        <v>100</v>
      </c>
      <c r="AM302" s="3">
        <v>70</v>
      </c>
      <c r="AN302" s="3" t="s">
        <v>101</v>
      </c>
      <c r="AO302" s="3" t="s">
        <v>110</v>
      </c>
      <c r="AP302" s="3" t="s">
        <v>14492</v>
      </c>
      <c r="AQ302" s="3" t="s">
        <v>14493</v>
      </c>
      <c r="AR302" s="3">
        <v>4300</v>
      </c>
      <c r="AS302" s="3">
        <v>2500</v>
      </c>
      <c r="AT302" s="3">
        <v>0</v>
      </c>
      <c r="AU302" s="3">
        <v>0</v>
      </c>
      <c r="AV302" s="3">
        <v>0</v>
      </c>
      <c r="AW302" s="3">
        <v>0</v>
      </c>
      <c r="AX302" s="3">
        <v>0</v>
      </c>
      <c r="AY302" s="3">
        <v>0</v>
      </c>
      <c r="AZ302" s="3">
        <v>0</v>
      </c>
      <c r="BA302" s="3" t="s">
        <v>605</v>
      </c>
      <c r="BB302" s="3">
        <v>2500</v>
      </c>
    </row>
    <row r="303" spans="1:54" ht="32.5" hidden="1" customHeight="1" x14ac:dyDescent="0.2">
      <c r="A303" s="3" t="s">
        <v>14494</v>
      </c>
      <c r="B303" s="3" t="s">
        <v>591</v>
      </c>
      <c r="C303" s="3" t="s">
        <v>85</v>
      </c>
      <c r="D303" s="3" t="s">
        <v>86</v>
      </c>
      <c r="E303" s="3" t="s">
        <v>14488</v>
      </c>
      <c r="F303" s="3"/>
      <c r="G303" s="3" t="s">
        <v>87</v>
      </c>
      <c r="H303" s="3">
        <v>2024</v>
      </c>
      <c r="I303" s="3">
        <v>2024</v>
      </c>
      <c r="J303" s="3" t="s">
        <v>88</v>
      </c>
      <c r="K303" s="3" t="s">
        <v>4500</v>
      </c>
      <c r="L303" s="3" t="s">
        <v>4501</v>
      </c>
      <c r="M303" s="3" t="s">
        <v>4502</v>
      </c>
      <c r="N303" s="3" t="s">
        <v>4503</v>
      </c>
      <c r="O303" s="3" t="s">
        <v>4504</v>
      </c>
      <c r="P303" s="3" t="s">
        <v>89</v>
      </c>
      <c r="Q303" s="3" t="s">
        <v>90</v>
      </c>
      <c r="R303" s="3" t="s">
        <v>4505</v>
      </c>
      <c r="S303" s="3" t="s">
        <v>4506</v>
      </c>
      <c r="T303" s="3" t="s">
        <v>135</v>
      </c>
      <c r="U303" s="3" t="s">
        <v>665</v>
      </c>
      <c r="V303" s="3" t="s">
        <v>600</v>
      </c>
      <c r="W303" s="3">
        <v>2</v>
      </c>
      <c r="X303" s="3" t="s">
        <v>14495</v>
      </c>
      <c r="Y303" s="3" t="s">
        <v>14496</v>
      </c>
      <c r="Z303" s="3" t="s">
        <v>14497</v>
      </c>
      <c r="AA303" s="3"/>
      <c r="AB303" s="3" t="s">
        <v>85</v>
      </c>
      <c r="AC303" s="3" t="s">
        <v>94</v>
      </c>
      <c r="AD303" s="3" t="s">
        <v>95</v>
      </c>
      <c r="AE303" s="3" t="s">
        <v>96</v>
      </c>
      <c r="AF303" s="3"/>
      <c r="AG303" s="3" t="s">
        <v>97</v>
      </c>
      <c r="AH303" s="3">
        <v>188</v>
      </c>
      <c r="AI303" s="3">
        <v>18</v>
      </c>
      <c r="AJ303" s="3" t="s">
        <v>123</v>
      </c>
      <c r="AK303" s="3" t="s">
        <v>109</v>
      </c>
      <c r="AL303" s="3" t="s">
        <v>100</v>
      </c>
      <c r="AM303" s="3">
        <v>40</v>
      </c>
      <c r="AN303" s="3" t="s">
        <v>303</v>
      </c>
      <c r="AO303" s="3" t="s">
        <v>110</v>
      </c>
      <c r="AP303" s="3" t="s">
        <v>14492</v>
      </c>
      <c r="AQ303" s="3" t="s">
        <v>14498</v>
      </c>
      <c r="AR303" s="3">
        <v>4000</v>
      </c>
      <c r="AS303" s="3">
        <v>2000</v>
      </c>
      <c r="AT303" s="3">
        <v>0</v>
      </c>
      <c r="AU303" s="3">
        <v>0</v>
      </c>
      <c r="AV303" s="3">
        <v>0</v>
      </c>
      <c r="AW303" s="3">
        <v>0</v>
      </c>
      <c r="AX303" s="3">
        <v>0</v>
      </c>
      <c r="AY303" s="3">
        <v>0</v>
      </c>
      <c r="AZ303" s="3">
        <v>0</v>
      </c>
      <c r="BA303" s="3" t="s">
        <v>605</v>
      </c>
      <c r="BB303" s="3">
        <v>2000</v>
      </c>
    </row>
    <row r="304" spans="1:54" ht="32.5" hidden="1" customHeight="1" x14ac:dyDescent="0.2">
      <c r="A304" s="3" t="s">
        <v>14499</v>
      </c>
      <c r="B304" s="3" t="s">
        <v>591</v>
      </c>
      <c r="C304" s="3" t="s">
        <v>85</v>
      </c>
      <c r="D304" s="3" t="s">
        <v>86</v>
      </c>
      <c r="E304" s="3" t="s">
        <v>14500</v>
      </c>
      <c r="F304" s="3"/>
      <c r="G304" s="3" t="s">
        <v>87</v>
      </c>
      <c r="H304" s="3">
        <v>2024</v>
      </c>
      <c r="I304" s="3">
        <v>2024</v>
      </c>
      <c r="J304" s="3" t="s">
        <v>88</v>
      </c>
      <c r="K304" s="3" t="s">
        <v>14501</v>
      </c>
      <c r="L304" s="3" t="s">
        <v>14502</v>
      </c>
      <c r="M304" s="3" t="s">
        <v>14503</v>
      </c>
      <c r="N304" s="3" t="s">
        <v>14504</v>
      </c>
      <c r="O304" s="3" t="s">
        <v>14505</v>
      </c>
      <c r="P304" s="3" t="s">
        <v>89</v>
      </c>
      <c r="Q304" s="3" t="s">
        <v>90</v>
      </c>
      <c r="R304" s="3" t="s">
        <v>4476</v>
      </c>
      <c r="S304" s="3" t="s">
        <v>4477</v>
      </c>
      <c r="T304" s="3" t="s">
        <v>119</v>
      </c>
      <c r="U304" s="3" t="s">
        <v>599</v>
      </c>
      <c r="V304" s="3" t="s">
        <v>600</v>
      </c>
      <c r="W304" s="3">
        <v>1</v>
      </c>
      <c r="X304" s="3" t="s">
        <v>315</v>
      </c>
      <c r="Y304" s="3" t="s">
        <v>14506</v>
      </c>
      <c r="Z304" s="3" t="s">
        <v>14507</v>
      </c>
      <c r="AA304" s="3"/>
      <c r="AB304" s="3" t="s">
        <v>85</v>
      </c>
      <c r="AC304" s="3" t="s">
        <v>94</v>
      </c>
      <c r="AD304" s="3" t="s">
        <v>103</v>
      </c>
      <c r="AE304" s="3" t="s">
        <v>104</v>
      </c>
      <c r="AF304" s="3"/>
      <c r="AG304" s="3" t="s">
        <v>97</v>
      </c>
      <c r="AH304" s="3">
        <v>86</v>
      </c>
      <c r="AI304" s="3">
        <v>18</v>
      </c>
      <c r="AJ304" s="3" t="s">
        <v>98</v>
      </c>
      <c r="AK304" s="3" t="s">
        <v>106</v>
      </c>
      <c r="AL304" s="3" t="s">
        <v>100</v>
      </c>
      <c r="AM304" s="3">
        <v>310</v>
      </c>
      <c r="AN304" s="3" t="s">
        <v>101</v>
      </c>
      <c r="AO304" s="3" t="s">
        <v>102</v>
      </c>
      <c r="AP304" s="3" t="s">
        <v>14508</v>
      </c>
      <c r="AQ304" s="3" t="s">
        <v>14509</v>
      </c>
      <c r="AR304" s="3">
        <v>6450</v>
      </c>
      <c r="AS304" s="3">
        <v>3500</v>
      </c>
      <c r="AT304" s="3">
        <v>0</v>
      </c>
      <c r="AU304" s="3">
        <v>0</v>
      </c>
      <c r="AV304" s="3">
        <v>0</v>
      </c>
      <c r="AW304" s="3">
        <v>0</v>
      </c>
      <c r="AX304" s="3">
        <v>0</v>
      </c>
      <c r="AY304" s="3">
        <v>0</v>
      </c>
      <c r="AZ304" s="3">
        <v>0</v>
      </c>
      <c r="BA304" s="3" t="s">
        <v>14510</v>
      </c>
      <c r="BB304" s="3">
        <v>4500</v>
      </c>
    </row>
    <row r="305" spans="1:54" ht="32.5" hidden="1" customHeight="1" x14ac:dyDescent="0.2">
      <c r="A305" s="3" t="s">
        <v>14511</v>
      </c>
      <c r="B305" s="3" t="s">
        <v>591</v>
      </c>
      <c r="C305" s="3" t="s">
        <v>85</v>
      </c>
      <c r="D305" s="3" t="s">
        <v>86</v>
      </c>
      <c r="E305" s="3" t="s">
        <v>14500</v>
      </c>
      <c r="F305" s="3"/>
      <c r="G305" s="3" t="s">
        <v>87</v>
      </c>
      <c r="H305" s="3">
        <v>2024</v>
      </c>
      <c r="I305" s="3">
        <v>2024</v>
      </c>
      <c r="J305" s="3" t="s">
        <v>88</v>
      </c>
      <c r="K305" s="3" t="s">
        <v>14501</v>
      </c>
      <c r="L305" s="3" t="s">
        <v>14502</v>
      </c>
      <c r="M305" s="3" t="s">
        <v>14503</v>
      </c>
      <c r="N305" s="3" t="s">
        <v>14504</v>
      </c>
      <c r="O305" s="3" t="s">
        <v>14505</v>
      </c>
      <c r="P305" s="3" t="s">
        <v>89</v>
      </c>
      <c r="Q305" s="3" t="s">
        <v>90</v>
      </c>
      <c r="R305" s="3" t="s">
        <v>4476</v>
      </c>
      <c r="S305" s="3" t="s">
        <v>4477</v>
      </c>
      <c r="T305" s="3" t="s">
        <v>119</v>
      </c>
      <c r="U305" s="3" t="s">
        <v>599</v>
      </c>
      <c r="V305" s="3" t="s">
        <v>600</v>
      </c>
      <c r="W305" s="3">
        <v>2</v>
      </c>
      <c r="X305" s="3" t="s">
        <v>14512</v>
      </c>
      <c r="Y305" s="3" t="s">
        <v>14513</v>
      </c>
      <c r="Z305" s="3" t="s">
        <v>14514</v>
      </c>
      <c r="AA305" s="3"/>
      <c r="AB305" s="3" t="s">
        <v>85</v>
      </c>
      <c r="AC305" s="3" t="s">
        <v>94</v>
      </c>
      <c r="AD305" s="3" t="s">
        <v>95</v>
      </c>
      <c r="AE305" s="3" t="s">
        <v>96</v>
      </c>
      <c r="AF305" s="3"/>
      <c r="AG305" s="3" t="s">
        <v>97</v>
      </c>
      <c r="AH305" s="3">
        <v>86</v>
      </c>
      <c r="AI305" s="3">
        <v>18</v>
      </c>
      <c r="AJ305" s="3" t="s">
        <v>105</v>
      </c>
      <c r="AK305" s="3" t="s">
        <v>109</v>
      </c>
      <c r="AL305" s="3" t="s">
        <v>100</v>
      </c>
      <c r="AM305" s="3">
        <v>50</v>
      </c>
      <c r="AN305" s="3" t="s">
        <v>101</v>
      </c>
      <c r="AO305" s="3" t="s">
        <v>102</v>
      </c>
      <c r="AP305" s="3" t="s">
        <v>14515</v>
      </c>
      <c r="AQ305" s="3" t="s">
        <v>14516</v>
      </c>
      <c r="AR305" s="3">
        <v>5800</v>
      </c>
      <c r="AS305" s="3">
        <v>3000</v>
      </c>
      <c r="AT305" s="3">
        <v>0</v>
      </c>
      <c r="AU305" s="3">
        <v>0</v>
      </c>
      <c r="AV305" s="3">
        <v>0</v>
      </c>
      <c r="AW305" s="3">
        <v>0</v>
      </c>
      <c r="AX305" s="3">
        <v>0</v>
      </c>
      <c r="AY305" s="3">
        <v>0</v>
      </c>
      <c r="AZ305" s="3">
        <v>0</v>
      </c>
      <c r="BA305" s="3" t="s">
        <v>14510</v>
      </c>
      <c r="BB305" s="3">
        <v>4000</v>
      </c>
    </row>
    <row r="306" spans="1:54" ht="32.5" hidden="1" customHeight="1" x14ac:dyDescent="0.2">
      <c r="A306" s="3" t="s">
        <v>14517</v>
      </c>
      <c r="B306" s="3" t="s">
        <v>591</v>
      </c>
      <c r="C306" s="3" t="s">
        <v>85</v>
      </c>
      <c r="D306" s="3" t="s">
        <v>86</v>
      </c>
      <c r="E306" s="3" t="s">
        <v>14518</v>
      </c>
      <c r="F306" s="3"/>
      <c r="G306" s="3" t="s">
        <v>87</v>
      </c>
      <c r="H306" s="3">
        <v>2024</v>
      </c>
      <c r="I306" s="3">
        <v>2024</v>
      </c>
      <c r="J306" s="3" t="s">
        <v>111</v>
      </c>
      <c r="K306" s="3" t="s">
        <v>4380</v>
      </c>
      <c r="L306" s="3" t="s">
        <v>4381</v>
      </c>
      <c r="M306" s="3" t="s">
        <v>4382</v>
      </c>
      <c r="N306" s="3" t="s">
        <v>4383</v>
      </c>
      <c r="O306" s="3" t="s">
        <v>4384</v>
      </c>
      <c r="P306" s="3" t="s">
        <v>89</v>
      </c>
      <c r="Q306" s="3" t="s">
        <v>90</v>
      </c>
      <c r="R306" s="3" t="s">
        <v>4385</v>
      </c>
      <c r="S306" s="3" t="s">
        <v>4386</v>
      </c>
      <c r="T306" s="3" t="s">
        <v>119</v>
      </c>
      <c r="U306" s="3" t="s">
        <v>614</v>
      </c>
      <c r="V306" s="3" t="s">
        <v>600</v>
      </c>
      <c r="W306" s="3">
        <v>1</v>
      </c>
      <c r="X306" s="3" t="s">
        <v>13373</v>
      </c>
      <c r="Y306" s="3" t="s">
        <v>14519</v>
      </c>
      <c r="Z306" s="3" t="s">
        <v>14520</v>
      </c>
      <c r="AA306" s="3"/>
      <c r="AB306" s="3" t="s">
        <v>85</v>
      </c>
      <c r="AC306" s="3" t="s">
        <v>94</v>
      </c>
      <c r="AD306" s="3" t="s">
        <v>103</v>
      </c>
      <c r="AE306" s="3" t="s">
        <v>104</v>
      </c>
      <c r="AF306" s="3"/>
      <c r="AG306" s="3" t="s">
        <v>97</v>
      </c>
      <c r="AH306" s="3">
        <v>55</v>
      </c>
      <c r="AI306" s="3">
        <v>6</v>
      </c>
      <c r="AJ306" s="3" t="s">
        <v>98</v>
      </c>
      <c r="AK306" s="3" t="s">
        <v>106</v>
      </c>
      <c r="AL306" s="3" t="s">
        <v>100</v>
      </c>
      <c r="AM306" s="3">
        <v>300</v>
      </c>
      <c r="AN306" s="3" t="s">
        <v>138</v>
      </c>
      <c r="AO306" s="3" t="s">
        <v>110</v>
      </c>
      <c r="AP306" s="3" t="s">
        <v>14521</v>
      </c>
      <c r="AQ306" s="3" t="s">
        <v>14522</v>
      </c>
      <c r="AR306" s="3">
        <v>21737</v>
      </c>
      <c r="AS306" s="3">
        <v>3500</v>
      </c>
      <c r="AT306" s="3">
        <v>0</v>
      </c>
      <c r="AU306" s="3">
        <v>0</v>
      </c>
      <c r="AV306" s="3">
        <v>0</v>
      </c>
      <c r="AW306" s="3">
        <v>0</v>
      </c>
      <c r="AX306" s="3">
        <v>0</v>
      </c>
      <c r="AY306" s="3">
        <v>0</v>
      </c>
      <c r="AZ306" s="3">
        <v>0</v>
      </c>
      <c r="BA306" s="3" t="s">
        <v>14523</v>
      </c>
      <c r="BB306" s="3">
        <v>4700</v>
      </c>
    </row>
    <row r="307" spans="1:54" ht="32.5" hidden="1" customHeight="1" x14ac:dyDescent="0.2">
      <c r="A307" s="3" t="s">
        <v>14524</v>
      </c>
      <c r="B307" s="3" t="s">
        <v>591</v>
      </c>
      <c r="C307" s="3" t="s">
        <v>85</v>
      </c>
      <c r="D307" s="3" t="s">
        <v>86</v>
      </c>
      <c r="E307" s="3" t="s">
        <v>14518</v>
      </c>
      <c r="F307" s="3"/>
      <c r="G307" s="3" t="s">
        <v>87</v>
      </c>
      <c r="H307" s="3">
        <v>2024</v>
      </c>
      <c r="I307" s="3">
        <v>2024</v>
      </c>
      <c r="J307" s="3" t="s">
        <v>88</v>
      </c>
      <c r="K307" s="3" t="s">
        <v>4380</v>
      </c>
      <c r="L307" s="3" t="s">
        <v>4381</v>
      </c>
      <c r="M307" s="3" t="s">
        <v>4382</v>
      </c>
      <c r="N307" s="3" t="s">
        <v>4383</v>
      </c>
      <c r="O307" s="3" t="s">
        <v>4384</v>
      </c>
      <c r="P307" s="3" t="s">
        <v>89</v>
      </c>
      <c r="Q307" s="3" t="s">
        <v>90</v>
      </c>
      <c r="R307" s="3" t="s">
        <v>4385</v>
      </c>
      <c r="S307" s="3" t="s">
        <v>4386</v>
      </c>
      <c r="T307" s="3" t="s">
        <v>119</v>
      </c>
      <c r="U307" s="3" t="s">
        <v>614</v>
      </c>
      <c r="V307" s="3" t="s">
        <v>600</v>
      </c>
      <c r="W307" s="3">
        <v>2</v>
      </c>
      <c r="X307" s="3" t="s">
        <v>14525</v>
      </c>
      <c r="Y307" s="3" t="s">
        <v>14526</v>
      </c>
      <c r="Z307" s="3" t="s">
        <v>14527</v>
      </c>
      <c r="AA307" s="3"/>
      <c r="AB307" s="3" t="s">
        <v>85</v>
      </c>
      <c r="AC307" s="3" t="s">
        <v>94</v>
      </c>
      <c r="AD307" s="3" t="s">
        <v>103</v>
      </c>
      <c r="AE307" s="3" t="s">
        <v>124</v>
      </c>
      <c r="AF307" s="3"/>
      <c r="AG307" s="3" t="s">
        <v>97</v>
      </c>
      <c r="AH307" s="3">
        <v>55</v>
      </c>
      <c r="AI307" s="3">
        <v>6</v>
      </c>
      <c r="AJ307" s="3" t="s">
        <v>123</v>
      </c>
      <c r="AK307" s="3" t="s">
        <v>109</v>
      </c>
      <c r="AL307" s="3" t="s">
        <v>100</v>
      </c>
      <c r="AM307" s="3">
        <v>60</v>
      </c>
      <c r="AN307" s="3" t="s">
        <v>101</v>
      </c>
      <c r="AO307" s="3" t="s">
        <v>110</v>
      </c>
      <c r="AP307" s="3" t="s">
        <v>14528</v>
      </c>
      <c r="AQ307" s="3" t="s">
        <v>14529</v>
      </c>
      <c r="AR307" s="3">
        <v>15237</v>
      </c>
      <c r="AS307" s="3">
        <v>1000</v>
      </c>
      <c r="AT307" s="3">
        <v>0</v>
      </c>
      <c r="AU307" s="3">
        <v>0</v>
      </c>
      <c r="AV307" s="3">
        <v>0</v>
      </c>
      <c r="AW307" s="3">
        <v>0</v>
      </c>
      <c r="AX307" s="3">
        <v>0</v>
      </c>
      <c r="AY307" s="3">
        <v>0</v>
      </c>
      <c r="AZ307" s="3">
        <v>0</v>
      </c>
      <c r="BA307" s="3" t="s">
        <v>605</v>
      </c>
      <c r="BB307" s="3">
        <v>1000</v>
      </c>
    </row>
    <row r="308" spans="1:54" ht="32.5" hidden="1" customHeight="1" x14ac:dyDescent="0.2">
      <c r="A308" s="3" t="s">
        <v>14530</v>
      </c>
      <c r="B308" s="3" t="s">
        <v>591</v>
      </c>
      <c r="C308" s="3" t="s">
        <v>85</v>
      </c>
      <c r="D308" s="3" t="s">
        <v>86</v>
      </c>
      <c r="E308" s="3" t="s">
        <v>14531</v>
      </c>
      <c r="F308" s="3"/>
      <c r="G308" s="3" t="s">
        <v>87</v>
      </c>
      <c r="H308" s="3">
        <v>2024</v>
      </c>
      <c r="I308" s="3">
        <v>2024</v>
      </c>
      <c r="J308" s="3" t="s">
        <v>111</v>
      </c>
      <c r="K308" s="3" t="s">
        <v>4714</v>
      </c>
      <c r="L308" s="3" t="s">
        <v>4715</v>
      </c>
      <c r="M308" s="3" t="s">
        <v>14532</v>
      </c>
      <c r="N308" s="3" t="s">
        <v>4717</v>
      </c>
      <c r="O308" s="3" t="s">
        <v>4718</v>
      </c>
      <c r="P308" s="3" t="s">
        <v>89</v>
      </c>
      <c r="Q308" s="3" t="s">
        <v>90</v>
      </c>
      <c r="R308" s="3" t="s">
        <v>4719</v>
      </c>
      <c r="S308" s="3" t="s">
        <v>4720</v>
      </c>
      <c r="T308" s="3" t="s">
        <v>135</v>
      </c>
      <c r="U308" s="3" t="s">
        <v>614</v>
      </c>
      <c r="V308" s="3" t="s">
        <v>600</v>
      </c>
      <c r="W308" s="3">
        <v>1</v>
      </c>
      <c r="X308" s="3" t="s">
        <v>14533</v>
      </c>
      <c r="Y308" s="3" t="s">
        <v>14534</v>
      </c>
      <c r="Z308" s="3" t="s">
        <v>14535</v>
      </c>
      <c r="AA308" s="3"/>
      <c r="AB308" s="3" t="s">
        <v>85</v>
      </c>
      <c r="AC308" s="3" t="s">
        <v>94</v>
      </c>
      <c r="AD308" s="3" t="s">
        <v>103</v>
      </c>
      <c r="AE308" s="3" t="s">
        <v>122</v>
      </c>
      <c r="AF308" s="3"/>
      <c r="AG308" s="3" t="s">
        <v>97</v>
      </c>
      <c r="AH308" s="3">
        <v>130</v>
      </c>
      <c r="AI308" s="3">
        <v>20</v>
      </c>
      <c r="AJ308" s="3" t="s">
        <v>98</v>
      </c>
      <c r="AK308" s="3" t="s">
        <v>106</v>
      </c>
      <c r="AL308" s="3" t="s">
        <v>100</v>
      </c>
      <c r="AM308" s="3">
        <v>500</v>
      </c>
      <c r="AN308" s="3" t="s">
        <v>101</v>
      </c>
      <c r="AO308" s="3" t="s">
        <v>110</v>
      </c>
      <c r="AP308" s="3" t="s">
        <v>14536</v>
      </c>
      <c r="AQ308" s="3" t="s">
        <v>14537</v>
      </c>
      <c r="AR308" s="3">
        <v>4600</v>
      </c>
      <c r="AS308" s="3">
        <v>2050</v>
      </c>
      <c r="AT308" s="3">
        <v>0</v>
      </c>
      <c r="AU308" s="3">
        <v>0</v>
      </c>
      <c r="AV308" s="3">
        <v>0</v>
      </c>
      <c r="AW308" s="3">
        <v>0</v>
      </c>
      <c r="AX308" s="3">
        <v>0</v>
      </c>
      <c r="AY308" s="3">
        <v>0</v>
      </c>
      <c r="AZ308" s="3">
        <v>0</v>
      </c>
      <c r="BA308" s="3" t="s">
        <v>605</v>
      </c>
      <c r="BB308" s="3">
        <v>2050</v>
      </c>
    </row>
    <row r="309" spans="1:54" ht="32.5" hidden="1" customHeight="1" x14ac:dyDescent="0.2">
      <c r="A309" s="3" t="s">
        <v>14538</v>
      </c>
      <c r="B309" s="3" t="s">
        <v>591</v>
      </c>
      <c r="C309" s="3" t="s">
        <v>85</v>
      </c>
      <c r="D309" s="3" t="s">
        <v>86</v>
      </c>
      <c r="E309" s="3" t="s">
        <v>14531</v>
      </c>
      <c r="F309" s="3"/>
      <c r="G309" s="3" t="s">
        <v>87</v>
      </c>
      <c r="H309" s="3">
        <v>2024</v>
      </c>
      <c r="I309" s="3">
        <v>2024</v>
      </c>
      <c r="J309" s="3" t="s">
        <v>111</v>
      </c>
      <c r="K309" s="3" t="s">
        <v>4714</v>
      </c>
      <c r="L309" s="3" t="s">
        <v>4715</v>
      </c>
      <c r="M309" s="3" t="s">
        <v>14532</v>
      </c>
      <c r="N309" s="3" t="s">
        <v>4717</v>
      </c>
      <c r="O309" s="3" t="s">
        <v>4718</v>
      </c>
      <c r="P309" s="3" t="s">
        <v>89</v>
      </c>
      <c r="Q309" s="3" t="s">
        <v>90</v>
      </c>
      <c r="R309" s="3" t="s">
        <v>4719</v>
      </c>
      <c r="S309" s="3" t="s">
        <v>4720</v>
      </c>
      <c r="T309" s="3" t="s">
        <v>135</v>
      </c>
      <c r="U309" s="3" t="s">
        <v>614</v>
      </c>
      <c r="V309" s="3" t="s">
        <v>600</v>
      </c>
      <c r="W309" s="3">
        <v>2</v>
      </c>
      <c r="X309" s="3" t="s">
        <v>14539</v>
      </c>
      <c r="Y309" s="3" t="s">
        <v>14540</v>
      </c>
      <c r="Z309" s="3" t="s">
        <v>14541</v>
      </c>
      <c r="AA309" s="3"/>
      <c r="AB309" s="3" t="s">
        <v>85</v>
      </c>
      <c r="AC309" s="3" t="s">
        <v>94</v>
      </c>
      <c r="AD309" s="3" t="s">
        <v>95</v>
      </c>
      <c r="AE309" s="3" t="s">
        <v>96</v>
      </c>
      <c r="AF309" s="3"/>
      <c r="AG309" s="3" t="s">
        <v>97</v>
      </c>
      <c r="AH309" s="3">
        <v>130</v>
      </c>
      <c r="AI309" s="3">
        <v>20</v>
      </c>
      <c r="AJ309" s="3" t="s">
        <v>105</v>
      </c>
      <c r="AK309" s="3" t="s">
        <v>109</v>
      </c>
      <c r="AL309" s="3" t="s">
        <v>100</v>
      </c>
      <c r="AM309" s="3">
        <v>40</v>
      </c>
      <c r="AN309" s="3" t="s">
        <v>101</v>
      </c>
      <c r="AO309" s="3" t="s">
        <v>110</v>
      </c>
      <c r="AP309" s="3" t="s">
        <v>14542</v>
      </c>
      <c r="AQ309" s="3" t="s">
        <v>14543</v>
      </c>
      <c r="AR309" s="3">
        <v>5570</v>
      </c>
      <c r="AS309" s="3">
        <v>2480</v>
      </c>
      <c r="AT309" s="3">
        <v>0</v>
      </c>
      <c r="AU309" s="3">
        <v>0</v>
      </c>
      <c r="AV309" s="3">
        <v>0</v>
      </c>
      <c r="AW309" s="3">
        <v>0</v>
      </c>
      <c r="AX309" s="3">
        <v>0</v>
      </c>
      <c r="AY309" s="3">
        <v>0</v>
      </c>
      <c r="AZ309" s="3">
        <v>0</v>
      </c>
      <c r="BA309" s="3" t="s">
        <v>605</v>
      </c>
      <c r="BB309" s="3">
        <v>2480</v>
      </c>
    </row>
    <row r="310" spans="1:54" ht="32.5" hidden="1" customHeight="1" x14ac:dyDescent="0.2">
      <c r="A310" s="3" t="s">
        <v>14544</v>
      </c>
      <c r="B310" s="3" t="s">
        <v>591</v>
      </c>
      <c r="C310" s="3" t="s">
        <v>85</v>
      </c>
      <c r="D310" s="3" t="s">
        <v>86</v>
      </c>
      <c r="E310" s="3" t="s">
        <v>14531</v>
      </c>
      <c r="F310" s="3"/>
      <c r="G310" s="3" t="s">
        <v>87</v>
      </c>
      <c r="H310" s="3">
        <v>2024</v>
      </c>
      <c r="I310" s="3">
        <v>2024</v>
      </c>
      <c r="J310" s="3" t="s">
        <v>111</v>
      </c>
      <c r="K310" s="3" t="s">
        <v>4714</v>
      </c>
      <c r="L310" s="3" t="s">
        <v>4715</v>
      </c>
      <c r="M310" s="3" t="s">
        <v>14532</v>
      </c>
      <c r="N310" s="3" t="s">
        <v>4717</v>
      </c>
      <c r="O310" s="3" t="s">
        <v>4718</v>
      </c>
      <c r="P310" s="3" t="s">
        <v>89</v>
      </c>
      <c r="Q310" s="3" t="s">
        <v>90</v>
      </c>
      <c r="R310" s="3" t="s">
        <v>4719</v>
      </c>
      <c r="S310" s="3" t="s">
        <v>4720</v>
      </c>
      <c r="T310" s="3" t="s">
        <v>135</v>
      </c>
      <c r="U310" s="3" t="s">
        <v>614</v>
      </c>
      <c r="V310" s="3" t="s">
        <v>600</v>
      </c>
      <c r="W310" s="3">
        <v>3</v>
      </c>
      <c r="X310" s="3" t="s">
        <v>14545</v>
      </c>
      <c r="Y310" s="3" t="s">
        <v>14546</v>
      </c>
      <c r="Z310" s="3" t="s">
        <v>14547</v>
      </c>
      <c r="AA310" s="3"/>
      <c r="AB310" s="3" t="s">
        <v>85</v>
      </c>
      <c r="AC310" s="3" t="s">
        <v>94</v>
      </c>
      <c r="AD310" s="3" t="s">
        <v>103</v>
      </c>
      <c r="AE310" s="3" t="s">
        <v>124</v>
      </c>
      <c r="AF310" s="3"/>
      <c r="AG310" s="3" t="s">
        <v>97</v>
      </c>
      <c r="AH310" s="3">
        <v>130</v>
      </c>
      <c r="AI310" s="3">
        <v>20</v>
      </c>
      <c r="AJ310" s="3" t="s">
        <v>98</v>
      </c>
      <c r="AK310" s="3" t="s">
        <v>109</v>
      </c>
      <c r="AL310" s="3" t="s">
        <v>100</v>
      </c>
      <c r="AM310" s="3">
        <v>200</v>
      </c>
      <c r="AN310" s="3" t="s">
        <v>138</v>
      </c>
      <c r="AO310" s="3" t="s">
        <v>110</v>
      </c>
      <c r="AP310" s="3" t="s">
        <v>14548</v>
      </c>
      <c r="AQ310" s="3" t="s">
        <v>14549</v>
      </c>
      <c r="AR310" s="3">
        <v>6072</v>
      </c>
      <c r="AS310" s="3">
        <v>2736</v>
      </c>
      <c r="AT310" s="3">
        <v>0</v>
      </c>
      <c r="AU310" s="3">
        <v>0</v>
      </c>
      <c r="AV310" s="3">
        <v>0</v>
      </c>
      <c r="AW310" s="3">
        <v>0</v>
      </c>
      <c r="AX310" s="3">
        <v>0</v>
      </c>
      <c r="AY310" s="3">
        <v>0</v>
      </c>
      <c r="AZ310" s="3">
        <v>0</v>
      </c>
      <c r="BA310" s="3" t="s">
        <v>605</v>
      </c>
      <c r="BB310" s="3">
        <v>2736</v>
      </c>
    </row>
    <row r="311" spans="1:54" ht="32.5" hidden="1" customHeight="1" x14ac:dyDescent="0.2">
      <c r="A311" s="3" t="s">
        <v>14550</v>
      </c>
      <c r="B311" s="3" t="s">
        <v>591</v>
      </c>
      <c r="C311" s="3" t="s">
        <v>85</v>
      </c>
      <c r="D311" s="3" t="s">
        <v>86</v>
      </c>
      <c r="E311" s="3" t="s">
        <v>14551</v>
      </c>
      <c r="F311" s="3"/>
      <c r="G311" s="3" t="s">
        <v>87</v>
      </c>
      <c r="H311" s="3">
        <v>2024</v>
      </c>
      <c r="I311" s="3">
        <v>2024</v>
      </c>
      <c r="J311" s="3" t="s">
        <v>88</v>
      </c>
      <c r="K311" s="3" t="s">
        <v>4646</v>
      </c>
      <c r="L311" s="3" t="s">
        <v>4647</v>
      </c>
      <c r="M311" s="3" t="s">
        <v>4648</v>
      </c>
      <c r="N311" s="3" t="s">
        <v>4649</v>
      </c>
      <c r="O311" s="3" t="s">
        <v>4650</v>
      </c>
      <c r="P311" s="3" t="s">
        <v>89</v>
      </c>
      <c r="Q311" s="3" t="s">
        <v>90</v>
      </c>
      <c r="R311" s="3" t="s">
        <v>4651</v>
      </c>
      <c r="S311" s="3" t="s">
        <v>4652</v>
      </c>
      <c r="T311" s="3" t="s">
        <v>223</v>
      </c>
      <c r="U311" s="3" t="s">
        <v>614</v>
      </c>
      <c r="V311" s="3" t="s">
        <v>600</v>
      </c>
      <c r="W311" s="3">
        <v>1</v>
      </c>
      <c r="X311" s="3" t="s">
        <v>14552</v>
      </c>
      <c r="Y311" s="3" t="s">
        <v>14553</v>
      </c>
      <c r="Z311" s="3" t="s">
        <v>14554</v>
      </c>
      <c r="AA311" s="3"/>
      <c r="AB311" s="3" t="s">
        <v>85</v>
      </c>
      <c r="AC311" s="3" t="s">
        <v>94</v>
      </c>
      <c r="AD311" s="3" t="s">
        <v>95</v>
      </c>
      <c r="AE311" s="3" t="s">
        <v>96</v>
      </c>
      <c r="AF311" s="3"/>
      <c r="AG311" s="3" t="s">
        <v>97</v>
      </c>
      <c r="AH311" s="3">
        <v>156</v>
      </c>
      <c r="AI311" s="3">
        <v>41</v>
      </c>
      <c r="AJ311" s="3" t="s">
        <v>105</v>
      </c>
      <c r="AK311" s="3" t="s">
        <v>190</v>
      </c>
      <c r="AL311" s="3" t="s">
        <v>100</v>
      </c>
      <c r="AM311" s="3">
        <v>10</v>
      </c>
      <c r="AN311" s="3" t="s">
        <v>140</v>
      </c>
      <c r="AO311" s="3" t="s">
        <v>110</v>
      </c>
      <c r="AP311" s="3" t="s">
        <v>14555</v>
      </c>
      <c r="AQ311" s="3" t="s">
        <v>14556</v>
      </c>
      <c r="AR311" s="3">
        <v>3350</v>
      </c>
      <c r="AS311" s="3">
        <v>1500</v>
      </c>
      <c r="AT311" s="3">
        <v>0</v>
      </c>
      <c r="AU311" s="3">
        <v>0</v>
      </c>
      <c r="AV311" s="3">
        <v>0</v>
      </c>
      <c r="AW311" s="3">
        <v>0</v>
      </c>
      <c r="AX311" s="3">
        <v>0</v>
      </c>
      <c r="AY311" s="3">
        <v>0</v>
      </c>
      <c r="AZ311" s="3">
        <v>0</v>
      </c>
      <c r="BA311" s="3" t="s">
        <v>14557</v>
      </c>
      <c r="BB311" s="3">
        <v>2000</v>
      </c>
    </row>
    <row r="312" spans="1:54" ht="32.5" hidden="1" customHeight="1" x14ac:dyDescent="0.2">
      <c r="A312" s="3" t="s">
        <v>14558</v>
      </c>
      <c r="B312" s="3" t="s">
        <v>591</v>
      </c>
      <c r="C312" s="3" t="s">
        <v>85</v>
      </c>
      <c r="D312" s="3" t="s">
        <v>86</v>
      </c>
      <c r="E312" s="3" t="s">
        <v>14551</v>
      </c>
      <c r="F312" s="3"/>
      <c r="G312" s="3" t="s">
        <v>87</v>
      </c>
      <c r="H312" s="3">
        <v>2024</v>
      </c>
      <c r="I312" s="3">
        <v>2024</v>
      </c>
      <c r="J312" s="3" t="s">
        <v>88</v>
      </c>
      <c r="K312" s="3" t="s">
        <v>4646</v>
      </c>
      <c r="L312" s="3" t="s">
        <v>4647</v>
      </c>
      <c r="M312" s="3" t="s">
        <v>4648</v>
      </c>
      <c r="N312" s="3" t="s">
        <v>4649</v>
      </c>
      <c r="O312" s="3" t="s">
        <v>4650</v>
      </c>
      <c r="P312" s="3" t="s">
        <v>89</v>
      </c>
      <c r="Q312" s="3" t="s">
        <v>90</v>
      </c>
      <c r="R312" s="3" t="s">
        <v>4651</v>
      </c>
      <c r="S312" s="3" t="s">
        <v>4652</v>
      </c>
      <c r="T312" s="3" t="s">
        <v>223</v>
      </c>
      <c r="U312" s="3" t="s">
        <v>614</v>
      </c>
      <c r="V312" s="3" t="s">
        <v>600</v>
      </c>
      <c r="W312" s="3">
        <v>2</v>
      </c>
      <c r="X312" s="3" t="s">
        <v>14559</v>
      </c>
      <c r="Y312" s="3" t="s">
        <v>14560</v>
      </c>
      <c r="Z312" s="3" t="s">
        <v>14561</v>
      </c>
      <c r="AA312" s="3"/>
      <c r="AB312" s="3" t="s">
        <v>85</v>
      </c>
      <c r="AC312" s="3" t="s">
        <v>94</v>
      </c>
      <c r="AD312" s="3" t="s">
        <v>95</v>
      </c>
      <c r="AE312" s="3" t="s">
        <v>96</v>
      </c>
      <c r="AF312" s="3"/>
      <c r="AG312" s="3" t="s">
        <v>97</v>
      </c>
      <c r="AH312" s="3">
        <v>156</v>
      </c>
      <c r="AI312" s="3">
        <v>41</v>
      </c>
      <c r="AJ312" s="3" t="s">
        <v>105</v>
      </c>
      <c r="AK312" s="3" t="s">
        <v>99</v>
      </c>
      <c r="AL312" s="3" t="s">
        <v>100</v>
      </c>
      <c r="AM312" s="3">
        <v>10</v>
      </c>
      <c r="AN312" s="3" t="s">
        <v>101</v>
      </c>
      <c r="AO312" s="3" t="s">
        <v>110</v>
      </c>
      <c r="AP312" s="3" t="s">
        <v>14562</v>
      </c>
      <c r="AQ312" s="3"/>
      <c r="AR312" s="3">
        <v>3150</v>
      </c>
      <c r="AS312" s="3">
        <v>1500</v>
      </c>
      <c r="AT312" s="3">
        <v>0</v>
      </c>
      <c r="AU312" s="3">
        <v>0</v>
      </c>
      <c r="AV312" s="3">
        <v>0</v>
      </c>
      <c r="AW312" s="3">
        <v>0</v>
      </c>
      <c r="AX312" s="3">
        <v>0</v>
      </c>
      <c r="AY312" s="3">
        <v>0</v>
      </c>
      <c r="AZ312" s="3">
        <v>0</v>
      </c>
      <c r="BA312" s="3" t="s">
        <v>605</v>
      </c>
      <c r="BB312" s="3">
        <v>1500</v>
      </c>
    </row>
    <row r="313" spans="1:54" ht="32.5" hidden="1" customHeight="1" x14ac:dyDescent="0.2">
      <c r="A313" s="3" t="s">
        <v>14563</v>
      </c>
      <c r="B313" s="3" t="s">
        <v>591</v>
      </c>
      <c r="C313" s="3" t="s">
        <v>85</v>
      </c>
      <c r="D313" s="3" t="s">
        <v>86</v>
      </c>
      <c r="E313" s="3" t="s">
        <v>14551</v>
      </c>
      <c r="F313" s="3"/>
      <c r="G313" s="3" t="s">
        <v>87</v>
      </c>
      <c r="H313" s="3">
        <v>2024</v>
      </c>
      <c r="I313" s="3">
        <v>2024</v>
      </c>
      <c r="J313" s="3" t="s">
        <v>88</v>
      </c>
      <c r="K313" s="3" t="s">
        <v>4646</v>
      </c>
      <c r="L313" s="3" t="s">
        <v>4647</v>
      </c>
      <c r="M313" s="3" t="s">
        <v>4648</v>
      </c>
      <c r="N313" s="3" t="s">
        <v>4649</v>
      </c>
      <c r="O313" s="3" t="s">
        <v>4650</v>
      </c>
      <c r="P313" s="3" t="s">
        <v>89</v>
      </c>
      <c r="Q313" s="3" t="s">
        <v>90</v>
      </c>
      <c r="R313" s="3" t="s">
        <v>4651</v>
      </c>
      <c r="S313" s="3" t="s">
        <v>4652</v>
      </c>
      <c r="T313" s="3" t="s">
        <v>223</v>
      </c>
      <c r="U313" s="3" t="s">
        <v>614</v>
      </c>
      <c r="V313" s="3" t="s">
        <v>600</v>
      </c>
      <c r="W313" s="3">
        <v>3</v>
      </c>
      <c r="X313" s="3" t="s">
        <v>14564</v>
      </c>
      <c r="Y313" s="3" t="s">
        <v>14565</v>
      </c>
      <c r="Z313" s="3" t="s">
        <v>14566</v>
      </c>
      <c r="AA313" s="3"/>
      <c r="AB313" s="3" t="s">
        <v>85</v>
      </c>
      <c r="AC313" s="3" t="s">
        <v>94</v>
      </c>
      <c r="AD313" s="3" t="s">
        <v>103</v>
      </c>
      <c r="AE313" s="3" t="s">
        <v>104</v>
      </c>
      <c r="AF313" s="3"/>
      <c r="AG313" s="3" t="s">
        <v>97</v>
      </c>
      <c r="AH313" s="3">
        <v>156</v>
      </c>
      <c r="AI313" s="3">
        <v>41</v>
      </c>
      <c r="AJ313" s="3" t="s">
        <v>105</v>
      </c>
      <c r="AK313" s="3" t="s">
        <v>106</v>
      </c>
      <c r="AL313" s="3" t="s">
        <v>100</v>
      </c>
      <c r="AM313" s="3">
        <v>400</v>
      </c>
      <c r="AN313" s="3" t="s">
        <v>101</v>
      </c>
      <c r="AO313" s="3" t="s">
        <v>110</v>
      </c>
      <c r="AP313" s="3" t="s">
        <v>14567</v>
      </c>
      <c r="AQ313" s="3"/>
      <c r="AR313" s="3">
        <v>3340</v>
      </c>
      <c r="AS313" s="3">
        <v>1500</v>
      </c>
      <c r="AT313" s="3">
        <v>0</v>
      </c>
      <c r="AU313" s="3">
        <v>0</v>
      </c>
      <c r="AV313" s="3">
        <v>0</v>
      </c>
      <c r="AW313" s="3">
        <v>0</v>
      </c>
      <c r="AX313" s="3">
        <v>0</v>
      </c>
      <c r="AY313" s="3">
        <v>0</v>
      </c>
      <c r="AZ313" s="3">
        <v>0</v>
      </c>
      <c r="BA313" s="3" t="s">
        <v>14568</v>
      </c>
      <c r="BB313" s="3">
        <v>2100</v>
      </c>
    </row>
    <row r="314" spans="1:54" ht="32.5" hidden="1" customHeight="1" x14ac:dyDescent="0.2">
      <c r="A314" s="3" t="s">
        <v>14569</v>
      </c>
      <c r="B314" s="3" t="s">
        <v>591</v>
      </c>
      <c r="C314" s="3" t="s">
        <v>85</v>
      </c>
      <c r="D314" s="3" t="s">
        <v>86</v>
      </c>
      <c r="E314" s="3" t="s">
        <v>14570</v>
      </c>
      <c r="F314" s="3"/>
      <c r="G314" s="3" t="s">
        <v>87</v>
      </c>
      <c r="H314" s="3">
        <v>2024</v>
      </c>
      <c r="I314" s="3">
        <v>2024</v>
      </c>
      <c r="J314" s="3" t="s">
        <v>111</v>
      </c>
      <c r="K314" s="3" t="s">
        <v>4701</v>
      </c>
      <c r="L314" s="3" t="s">
        <v>4702</v>
      </c>
      <c r="M314" s="3"/>
      <c r="N314" s="3" t="s">
        <v>4703</v>
      </c>
      <c r="O314" s="3" t="s">
        <v>4704</v>
      </c>
      <c r="P314" s="3" t="s">
        <v>89</v>
      </c>
      <c r="Q314" s="3" t="s">
        <v>90</v>
      </c>
      <c r="R314" s="3" t="s">
        <v>4705</v>
      </c>
      <c r="S314" s="3" t="s">
        <v>4706</v>
      </c>
      <c r="T314" s="3" t="s">
        <v>119</v>
      </c>
      <c r="U314" s="3" t="s">
        <v>614</v>
      </c>
      <c r="V314" s="3" t="s">
        <v>600</v>
      </c>
      <c r="W314" s="3">
        <v>1</v>
      </c>
      <c r="X314" s="3" t="s">
        <v>14571</v>
      </c>
      <c r="Y314" s="3" t="s">
        <v>14572</v>
      </c>
      <c r="Z314" s="3" t="s">
        <v>14573</v>
      </c>
      <c r="AA314" s="3"/>
      <c r="AB314" s="3" t="s">
        <v>85</v>
      </c>
      <c r="AC314" s="3" t="s">
        <v>94</v>
      </c>
      <c r="AD314" s="3" t="s">
        <v>95</v>
      </c>
      <c r="AE314" s="3" t="s">
        <v>96</v>
      </c>
      <c r="AF314" s="3"/>
      <c r="AG314" s="3" t="s">
        <v>97</v>
      </c>
      <c r="AH314" s="3">
        <v>76</v>
      </c>
      <c r="AI314" s="3">
        <v>9</v>
      </c>
      <c r="AJ314" s="3" t="s">
        <v>105</v>
      </c>
      <c r="AK314" s="3" t="s">
        <v>109</v>
      </c>
      <c r="AL314" s="3" t="s">
        <v>100</v>
      </c>
      <c r="AM314" s="3">
        <v>10</v>
      </c>
      <c r="AN314" s="3" t="s">
        <v>303</v>
      </c>
      <c r="AO314" s="3" t="s">
        <v>110</v>
      </c>
      <c r="AP314" s="3" t="s">
        <v>14574</v>
      </c>
      <c r="AQ314" s="3" t="s">
        <v>14575</v>
      </c>
      <c r="AR314" s="3">
        <v>2550</v>
      </c>
      <c r="AS314" s="3">
        <v>1500</v>
      </c>
      <c r="AT314" s="3">
        <v>0</v>
      </c>
      <c r="AU314" s="3">
        <v>0</v>
      </c>
      <c r="AV314" s="3">
        <v>0</v>
      </c>
      <c r="AW314" s="3">
        <v>0</v>
      </c>
      <c r="AX314" s="3">
        <v>0</v>
      </c>
      <c r="AY314" s="3">
        <v>0</v>
      </c>
      <c r="AZ314" s="3">
        <v>0</v>
      </c>
      <c r="BA314" s="3" t="s">
        <v>605</v>
      </c>
      <c r="BB314" s="3">
        <v>1500</v>
      </c>
    </row>
    <row r="315" spans="1:54" ht="32.5" hidden="1" customHeight="1" x14ac:dyDescent="0.2">
      <c r="A315" s="3" t="s">
        <v>14576</v>
      </c>
      <c r="B315" s="3" t="s">
        <v>591</v>
      </c>
      <c r="C315" s="3" t="s">
        <v>85</v>
      </c>
      <c r="D315" s="3" t="s">
        <v>86</v>
      </c>
      <c r="E315" s="3" t="s">
        <v>14570</v>
      </c>
      <c r="F315" s="3"/>
      <c r="G315" s="3" t="s">
        <v>87</v>
      </c>
      <c r="H315" s="3">
        <v>2024</v>
      </c>
      <c r="I315" s="3">
        <v>2024</v>
      </c>
      <c r="J315" s="3" t="s">
        <v>88</v>
      </c>
      <c r="K315" s="3" t="s">
        <v>4701</v>
      </c>
      <c r="L315" s="3" t="s">
        <v>4702</v>
      </c>
      <c r="M315" s="3"/>
      <c r="N315" s="3" t="s">
        <v>4703</v>
      </c>
      <c r="O315" s="3" t="s">
        <v>4704</v>
      </c>
      <c r="P315" s="3" t="s">
        <v>89</v>
      </c>
      <c r="Q315" s="3" t="s">
        <v>90</v>
      </c>
      <c r="R315" s="3" t="s">
        <v>4705</v>
      </c>
      <c r="S315" s="3" t="s">
        <v>4706</v>
      </c>
      <c r="T315" s="3" t="s">
        <v>119</v>
      </c>
      <c r="U315" s="3" t="s">
        <v>614</v>
      </c>
      <c r="V315" s="3" t="s">
        <v>600</v>
      </c>
      <c r="W315" s="3">
        <v>2</v>
      </c>
      <c r="X315" s="3" t="s">
        <v>14577</v>
      </c>
      <c r="Y315" s="3" t="s">
        <v>14578</v>
      </c>
      <c r="Z315" s="3" t="s">
        <v>14579</v>
      </c>
      <c r="AA315" s="3"/>
      <c r="AB315" s="3" t="s">
        <v>85</v>
      </c>
      <c r="AC315" s="3" t="s">
        <v>94</v>
      </c>
      <c r="AD315" s="3" t="s">
        <v>103</v>
      </c>
      <c r="AE315" s="3" t="s">
        <v>124</v>
      </c>
      <c r="AF315" s="3"/>
      <c r="AG315" s="3" t="s">
        <v>97</v>
      </c>
      <c r="AH315" s="3">
        <v>76</v>
      </c>
      <c r="AI315" s="3">
        <v>9</v>
      </c>
      <c r="AJ315" s="3" t="s">
        <v>105</v>
      </c>
      <c r="AK315" s="3" t="s">
        <v>109</v>
      </c>
      <c r="AL315" s="3" t="s">
        <v>325</v>
      </c>
      <c r="AM315" s="3">
        <v>15</v>
      </c>
      <c r="AN315" s="3" t="s">
        <v>101</v>
      </c>
      <c r="AO315" s="3" t="s">
        <v>110</v>
      </c>
      <c r="AP315" s="3" t="s">
        <v>14580</v>
      </c>
      <c r="AQ315" s="3" t="s">
        <v>14581</v>
      </c>
      <c r="AR315" s="3">
        <v>2800</v>
      </c>
      <c r="AS315" s="3">
        <v>1500</v>
      </c>
      <c r="AT315" s="3">
        <v>0</v>
      </c>
      <c r="AU315" s="3">
        <v>0</v>
      </c>
      <c r="AV315" s="3">
        <v>0</v>
      </c>
      <c r="AW315" s="3">
        <v>0</v>
      </c>
      <c r="AX315" s="3">
        <v>0</v>
      </c>
      <c r="AY315" s="3">
        <v>0</v>
      </c>
      <c r="AZ315" s="3">
        <v>0</v>
      </c>
      <c r="BA315" s="3" t="s">
        <v>605</v>
      </c>
      <c r="BB315" s="3">
        <v>1500</v>
      </c>
    </row>
    <row r="316" spans="1:54" ht="32.5" hidden="1" customHeight="1" x14ac:dyDescent="0.2">
      <c r="A316" s="3" t="s">
        <v>14582</v>
      </c>
      <c r="B316" s="3" t="s">
        <v>591</v>
      </c>
      <c r="C316" s="3" t="s">
        <v>85</v>
      </c>
      <c r="D316" s="3" t="s">
        <v>86</v>
      </c>
      <c r="E316" s="3" t="s">
        <v>14570</v>
      </c>
      <c r="F316" s="3"/>
      <c r="G316" s="3" t="s">
        <v>87</v>
      </c>
      <c r="H316" s="3">
        <v>2024</v>
      </c>
      <c r="I316" s="3">
        <v>2024</v>
      </c>
      <c r="J316" s="3" t="s">
        <v>111</v>
      </c>
      <c r="K316" s="3" t="s">
        <v>4701</v>
      </c>
      <c r="L316" s="3" t="s">
        <v>4702</v>
      </c>
      <c r="M316" s="3"/>
      <c r="N316" s="3" t="s">
        <v>4703</v>
      </c>
      <c r="O316" s="3" t="s">
        <v>4704</v>
      </c>
      <c r="P316" s="3" t="s">
        <v>89</v>
      </c>
      <c r="Q316" s="3" t="s">
        <v>90</v>
      </c>
      <c r="R316" s="3" t="s">
        <v>4705</v>
      </c>
      <c r="S316" s="3" t="s">
        <v>4706</v>
      </c>
      <c r="T316" s="3" t="s">
        <v>119</v>
      </c>
      <c r="U316" s="3" t="s">
        <v>614</v>
      </c>
      <c r="V316" s="3" t="s">
        <v>600</v>
      </c>
      <c r="W316" s="3">
        <v>3</v>
      </c>
      <c r="X316" s="3" t="s">
        <v>315</v>
      </c>
      <c r="Y316" s="3" t="s">
        <v>14583</v>
      </c>
      <c r="Z316" s="3" t="s">
        <v>14584</v>
      </c>
      <c r="AA316" s="3"/>
      <c r="AB316" s="3" t="s">
        <v>85</v>
      </c>
      <c r="AC316" s="3" t="s">
        <v>94</v>
      </c>
      <c r="AD316" s="3" t="s">
        <v>103</v>
      </c>
      <c r="AE316" s="3" t="s">
        <v>104</v>
      </c>
      <c r="AF316" s="3"/>
      <c r="AG316" s="3" t="s">
        <v>97</v>
      </c>
      <c r="AH316" s="3">
        <v>76</v>
      </c>
      <c r="AI316" s="3">
        <v>9</v>
      </c>
      <c r="AJ316" s="3" t="s">
        <v>105</v>
      </c>
      <c r="AK316" s="3" t="s">
        <v>106</v>
      </c>
      <c r="AL316" s="3" t="s">
        <v>100</v>
      </c>
      <c r="AM316" s="3">
        <v>100</v>
      </c>
      <c r="AN316" s="3" t="s">
        <v>101</v>
      </c>
      <c r="AO316" s="3" t="s">
        <v>110</v>
      </c>
      <c r="AP316" s="3" t="s">
        <v>14585</v>
      </c>
      <c r="AQ316" s="3" t="s">
        <v>14586</v>
      </c>
      <c r="AR316" s="3">
        <v>2750</v>
      </c>
      <c r="AS316" s="3">
        <v>1500</v>
      </c>
      <c r="AT316" s="3">
        <v>0</v>
      </c>
      <c r="AU316" s="3">
        <v>0</v>
      </c>
      <c r="AV316" s="3">
        <v>0</v>
      </c>
      <c r="AW316" s="3">
        <v>0</v>
      </c>
      <c r="AX316" s="3">
        <v>0</v>
      </c>
      <c r="AY316" s="3">
        <v>0</v>
      </c>
      <c r="AZ316" s="3">
        <v>0</v>
      </c>
      <c r="BA316" s="3" t="s">
        <v>605</v>
      </c>
      <c r="BB316" s="3">
        <v>1500</v>
      </c>
    </row>
    <row r="317" spans="1:54" ht="32.5" hidden="1" customHeight="1" x14ac:dyDescent="0.2">
      <c r="A317" s="3" t="s">
        <v>14587</v>
      </c>
      <c r="B317" s="3" t="s">
        <v>591</v>
      </c>
      <c r="C317" s="3" t="s">
        <v>85</v>
      </c>
      <c r="D317" s="3" t="s">
        <v>86</v>
      </c>
      <c r="E317" s="3" t="s">
        <v>14588</v>
      </c>
      <c r="F317" s="3"/>
      <c r="G317" s="3" t="s">
        <v>87</v>
      </c>
      <c r="H317" s="3">
        <v>2024</v>
      </c>
      <c r="I317" s="3">
        <v>2024</v>
      </c>
      <c r="J317" s="3" t="s">
        <v>88</v>
      </c>
      <c r="K317" s="3" t="s">
        <v>4728</v>
      </c>
      <c r="L317" s="3" t="s">
        <v>4729</v>
      </c>
      <c r="M317" s="3" t="s">
        <v>14589</v>
      </c>
      <c r="N317" s="3" t="s">
        <v>4731</v>
      </c>
      <c r="O317" s="3" t="s">
        <v>4732</v>
      </c>
      <c r="P317" s="3" t="s">
        <v>89</v>
      </c>
      <c r="Q317" s="3" t="s">
        <v>90</v>
      </c>
      <c r="R317" s="3" t="s">
        <v>4733</v>
      </c>
      <c r="S317" s="3" t="s">
        <v>4734</v>
      </c>
      <c r="T317" s="3" t="s">
        <v>135</v>
      </c>
      <c r="U317" s="3" t="s">
        <v>665</v>
      </c>
      <c r="V317" s="3" t="s">
        <v>600</v>
      </c>
      <c r="W317" s="3">
        <v>1</v>
      </c>
      <c r="X317" s="3" t="s">
        <v>14590</v>
      </c>
      <c r="Y317" s="3" t="s">
        <v>14591</v>
      </c>
      <c r="Z317" s="3" t="s">
        <v>14592</v>
      </c>
      <c r="AA317" s="3"/>
      <c r="AB317" s="3" t="s">
        <v>85</v>
      </c>
      <c r="AC317" s="3" t="s">
        <v>94</v>
      </c>
      <c r="AD317" s="3" t="s">
        <v>95</v>
      </c>
      <c r="AE317" s="3" t="s">
        <v>96</v>
      </c>
      <c r="AF317" s="3"/>
      <c r="AG317" s="3" t="s">
        <v>97</v>
      </c>
      <c r="AH317" s="3">
        <v>191</v>
      </c>
      <c r="AI317" s="3">
        <v>28</v>
      </c>
      <c r="AJ317" s="3" t="s">
        <v>98</v>
      </c>
      <c r="AK317" s="3" t="s">
        <v>109</v>
      </c>
      <c r="AL317" s="3" t="s">
        <v>100</v>
      </c>
      <c r="AM317" s="3">
        <v>300</v>
      </c>
      <c r="AN317" s="3" t="s">
        <v>101</v>
      </c>
      <c r="AO317" s="3" t="s">
        <v>110</v>
      </c>
      <c r="AP317" s="3" t="s">
        <v>14593</v>
      </c>
      <c r="AQ317" s="3"/>
      <c r="AR317" s="3">
        <v>5900</v>
      </c>
      <c r="AS317" s="3">
        <v>3000</v>
      </c>
      <c r="AT317" s="3">
        <v>0</v>
      </c>
      <c r="AU317" s="3">
        <v>0</v>
      </c>
      <c r="AV317" s="3">
        <v>0</v>
      </c>
      <c r="AW317" s="3">
        <v>0</v>
      </c>
      <c r="AX317" s="3">
        <v>0</v>
      </c>
      <c r="AY317" s="3">
        <v>0</v>
      </c>
      <c r="AZ317" s="3">
        <v>0</v>
      </c>
      <c r="BA317" s="3" t="s">
        <v>605</v>
      </c>
      <c r="BB317" s="3">
        <v>3000</v>
      </c>
    </row>
    <row r="318" spans="1:54" ht="32.5" hidden="1" customHeight="1" x14ac:dyDescent="0.2">
      <c r="A318" s="3" t="s">
        <v>14594</v>
      </c>
      <c r="B318" s="3" t="s">
        <v>591</v>
      </c>
      <c r="C318" s="3" t="s">
        <v>85</v>
      </c>
      <c r="D318" s="3" t="s">
        <v>86</v>
      </c>
      <c r="E318" s="3" t="s">
        <v>14588</v>
      </c>
      <c r="F318" s="3"/>
      <c r="G318" s="3" t="s">
        <v>87</v>
      </c>
      <c r="H318" s="3">
        <v>2024</v>
      </c>
      <c r="I318" s="3">
        <v>2024</v>
      </c>
      <c r="J318" s="3" t="s">
        <v>111</v>
      </c>
      <c r="K318" s="3" t="s">
        <v>4728</v>
      </c>
      <c r="L318" s="3" t="s">
        <v>4729</v>
      </c>
      <c r="M318" s="3" t="s">
        <v>14589</v>
      </c>
      <c r="N318" s="3" t="s">
        <v>4731</v>
      </c>
      <c r="O318" s="3" t="s">
        <v>4732</v>
      </c>
      <c r="P318" s="3" t="s">
        <v>89</v>
      </c>
      <c r="Q318" s="3" t="s">
        <v>90</v>
      </c>
      <c r="R318" s="3" t="s">
        <v>4733</v>
      </c>
      <c r="S318" s="3" t="s">
        <v>4734</v>
      </c>
      <c r="T318" s="3" t="s">
        <v>135</v>
      </c>
      <c r="U318" s="3" t="s">
        <v>665</v>
      </c>
      <c r="V318" s="3" t="s">
        <v>600</v>
      </c>
      <c r="W318" s="3">
        <v>2</v>
      </c>
      <c r="X318" s="3" t="s">
        <v>14595</v>
      </c>
      <c r="Y318" s="3" t="s">
        <v>14596</v>
      </c>
      <c r="Z318" s="3" t="s">
        <v>14597</v>
      </c>
      <c r="AA318" s="3"/>
      <c r="AB318" s="3" t="s">
        <v>85</v>
      </c>
      <c r="AC318" s="3" t="s">
        <v>94</v>
      </c>
      <c r="AD318" s="3" t="s">
        <v>103</v>
      </c>
      <c r="AE318" s="3" t="s">
        <v>104</v>
      </c>
      <c r="AF318" s="3"/>
      <c r="AG318" s="3" t="s">
        <v>97</v>
      </c>
      <c r="AH318" s="3">
        <v>191</v>
      </c>
      <c r="AI318" s="3">
        <v>28</v>
      </c>
      <c r="AJ318" s="3" t="s">
        <v>98</v>
      </c>
      <c r="AK318" s="3" t="s">
        <v>106</v>
      </c>
      <c r="AL318" s="3" t="s">
        <v>100</v>
      </c>
      <c r="AM318" s="3">
        <v>100</v>
      </c>
      <c r="AN318" s="3" t="s">
        <v>101</v>
      </c>
      <c r="AO318" s="3" t="s">
        <v>110</v>
      </c>
      <c r="AP318" s="3" t="s">
        <v>14598</v>
      </c>
      <c r="AQ318" s="3"/>
      <c r="AR318" s="3">
        <v>3700</v>
      </c>
      <c r="AS318" s="3">
        <v>2000</v>
      </c>
      <c r="AT318" s="3">
        <v>0</v>
      </c>
      <c r="AU318" s="3">
        <v>0</v>
      </c>
      <c r="AV318" s="3">
        <v>0</v>
      </c>
      <c r="AW318" s="3">
        <v>0</v>
      </c>
      <c r="AX318" s="3">
        <v>0</v>
      </c>
      <c r="AY318" s="3">
        <v>0</v>
      </c>
      <c r="AZ318" s="3">
        <v>0</v>
      </c>
      <c r="BA318" s="3" t="s">
        <v>605</v>
      </c>
      <c r="BB318" s="3">
        <v>2000</v>
      </c>
    </row>
    <row r="319" spans="1:54" ht="32.5" hidden="1" customHeight="1" x14ac:dyDescent="0.2">
      <c r="A319" s="3" t="s">
        <v>14599</v>
      </c>
      <c r="B319" s="3" t="s">
        <v>591</v>
      </c>
      <c r="C319" s="3" t="s">
        <v>85</v>
      </c>
      <c r="D319" s="3" t="s">
        <v>86</v>
      </c>
      <c r="E319" s="3" t="s">
        <v>14588</v>
      </c>
      <c r="F319" s="3"/>
      <c r="G319" s="3" t="s">
        <v>87</v>
      </c>
      <c r="H319" s="3">
        <v>2024</v>
      </c>
      <c r="I319" s="3">
        <v>2024</v>
      </c>
      <c r="J319" s="3" t="s">
        <v>88</v>
      </c>
      <c r="K319" s="3" t="s">
        <v>4728</v>
      </c>
      <c r="L319" s="3" t="s">
        <v>4729</v>
      </c>
      <c r="M319" s="3" t="s">
        <v>14589</v>
      </c>
      <c r="N319" s="3" t="s">
        <v>4731</v>
      </c>
      <c r="O319" s="3" t="s">
        <v>4732</v>
      </c>
      <c r="P319" s="3" t="s">
        <v>89</v>
      </c>
      <c r="Q319" s="3" t="s">
        <v>90</v>
      </c>
      <c r="R319" s="3" t="s">
        <v>4733</v>
      </c>
      <c r="S319" s="3" t="s">
        <v>4734</v>
      </c>
      <c r="T319" s="3" t="s">
        <v>135</v>
      </c>
      <c r="U319" s="3" t="s">
        <v>665</v>
      </c>
      <c r="V319" s="3" t="s">
        <v>600</v>
      </c>
      <c r="W319" s="3">
        <v>3</v>
      </c>
      <c r="X319" s="3" t="s">
        <v>1686</v>
      </c>
      <c r="Y319" s="3" t="s">
        <v>14600</v>
      </c>
      <c r="Z319" s="3" t="s">
        <v>14601</v>
      </c>
      <c r="AA319" s="3"/>
      <c r="AB319" s="3" t="s">
        <v>85</v>
      </c>
      <c r="AC319" s="3" t="s">
        <v>94</v>
      </c>
      <c r="AD319" s="3" t="s">
        <v>103</v>
      </c>
      <c r="AE319" s="3" t="s">
        <v>122</v>
      </c>
      <c r="AF319" s="3"/>
      <c r="AG319" s="3" t="s">
        <v>97</v>
      </c>
      <c r="AH319" s="3">
        <v>191</v>
      </c>
      <c r="AI319" s="3">
        <v>28</v>
      </c>
      <c r="AJ319" s="3" t="s">
        <v>98</v>
      </c>
      <c r="AK319" s="3" t="s">
        <v>109</v>
      </c>
      <c r="AL319" s="3" t="s">
        <v>100</v>
      </c>
      <c r="AM319" s="3">
        <v>400</v>
      </c>
      <c r="AN319" s="3" t="s">
        <v>101</v>
      </c>
      <c r="AO319" s="3" t="s">
        <v>110</v>
      </c>
      <c r="AP319" s="3" t="s">
        <v>14602</v>
      </c>
      <c r="AQ319" s="3" t="s">
        <v>14603</v>
      </c>
      <c r="AR319" s="3">
        <v>31500</v>
      </c>
      <c r="AS319" s="3">
        <v>1500</v>
      </c>
      <c r="AT319" s="3">
        <v>0</v>
      </c>
      <c r="AU319" s="3">
        <v>0</v>
      </c>
      <c r="AV319" s="3">
        <v>0</v>
      </c>
      <c r="AW319" s="3">
        <v>0</v>
      </c>
      <c r="AX319" s="3">
        <v>0</v>
      </c>
      <c r="AY319" s="3">
        <v>0</v>
      </c>
      <c r="AZ319" s="3">
        <v>0</v>
      </c>
      <c r="BA319" s="3" t="s">
        <v>605</v>
      </c>
      <c r="BB319" s="3">
        <v>1500</v>
      </c>
    </row>
    <row r="320" spans="1:54" ht="32.5" hidden="1" customHeight="1" x14ac:dyDescent="0.2">
      <c r="A320" s="3" t="s">
        <v>14604</v>
      </c>
      <c r="B320" s="3" t="s">
        <v>591</v>
      </c>
      <c r="C320" s="3" t="s">
        <v>85</v>
      </c>
      <c r="D320" s="3" t="s">
        <v>86</v>
      </c>
      <c r="E320" s="3" t="s">
        <v>14605</v>
      </c>
      <c r="F320" s="3"/>
      <c r="G320" s="3" t="s">
        <v>87</v>
      </c>
      <c r="H320" s="3">
        <v>2024</v>
      </c>
      <c r="I320" s="3">
        <v>2024</v>
      </c>
      <c r="J320" s="3" t="s">
        <v>111</v>
      </c>
      <c r="K320" s="3" t="s">
        <v>4606</v>
      </c>
      <c r="L320" s="3" t="s">
        <v>4607</v>
      </c>
      <c r="M320" s="3" t="s">
        <v>4608</v>
      </c>
      <c r="N320" s="3" t="s">
        <v>4609</v>
      </c>
      <c r="O320" s="3" t="s">
        <v>4610</v>
      </c>
      <c r="P320" s="3" t="s">
        <v>89</v>
      </c>
      <c r="Q320" s="3" t="s">
        <v>90</v>
      </c>
      <c r="R320" s="3" t="s">
        <v>4611</v>
      </c>
      <c r="S320" s="3" t="s">
        <v>4612</v>
      </c>
      <c r="T320" s="3" t="s">
        <v>135</v>
      </c>
      <c r="U320" s="3" t="s">
        <v>4362</v>
      </c>
      <c r="V320" s="3" t="s">
        <v>600</v>
      </c>
      <c r="W320" s="3">
        <v>1</v>
      </c>
      <c r="X320" s="3" t="s">
        <v>14606</v>
      </c>
      <c r="Y320" s="3" t="s">
        <v>14607</v>
      </c>
      <c r="Z320" s="3" t="s">
        <v>14608</v>
      </c>
      <c r="AA320" s="3"/>
      <c r="AB320" s="3" t="s">
        <v>85</v>
      </c>
      <c r="AC320" s="3" t="s">
        <v>94</v>
      </c>
      <c r="AD320" s="3" t="s">
        <v>103</v>
      </c>
      <c r="AE320" s="3" t="s">
        <v>104</v>
      </c>
      <c r="AF320" s="3"/>
      <c r="AG320" s="3" t="s">
        <v>97</v>
      </c>
      <c r="AH320" s="3">
        <v>62</v>
      </c>
      <c r="AI320" s="3">
        <v>8</v>
      </c>
      <c r="AJ320" s="3" t="s">
        <v>98</v>
      </c>
      <c r="AK320" s="3" t="s">
        <v>106</v>
      </c>
      <c r="AL320" s="3" t="s">
        <v>100</v>
      </c>
      <c r="AM320" s="3">
        <v>19</v>
      </c>
      <c r="AN320" s="3" t="s">
        <v>101</v>
      </c>
      <c r="AO320" s="3" t="s">
        <v>110</v>
      </c>
      <c r="AP320" s="3" t="s">
        <v>14609</v>
      </c>
      <c r="AQ320" s="3" t="s">
        <v>14610</v>
      </c>
      <c r="AR320" s="3">
        <v>7630</v>
      </c>
      <c r="AS320" s="3">
        <v>2500</v>
      </c>
      <c r="AT320" s="3">
        <v>0</v>
      </c>
      <c r="AU320" s="3">
        <v>0</v>
      </c>
      <c r="AV320" s="3">
        <v>0</v>
      </c>
      <c r="AW320" s="3">
        <v>0</v>
      </c>
      <c r="AX320" s="3">
        <v>0</v>
      </c>
      <c r="AY320" s="3">
        <v>0</v>
      </c>
      <c r="AZ320" s="3">
        <v>0</v>
      </c>
      <c r="BA320" s="3" t="s">
        <v>605</v>
      </c>
      <c r="BB320" s="3">
        <v>2500</v>
      </c>
    </row>
    <row r="321" spans="1:54" ht="32.5" hidden="1" customHeight="1" x14ac:dyDescent="0.2">
      <c r="A321" s="3" t="s">
        <v>14611</v>
      </c>
      <c r="B321" s="3" t="s">
        <v>591</v>
      </c>
      <c r="C321" s="3" t="s">
        <v>85</v>
      </c>
      <c r="D321" s="3" t="s">
        <v>86</v>
      </c>
      <c r="E321" s="3" t="s">
        <v>14605</v>
      </c>
      <c r="F321" s="3"/>
      <c r="G321" s="3" t="s">
        <v>87</v>
      </c>
      <c r="H321" s="3">
        <v>2024</v>
      </c>
      <c r="I321" s="3">
        <v>2024</v>
      </c>
      <c r="J321" s="3" t="s">
        <v>88</v>
      </c>
      <c r="K321" s="3" t="s">
        <v>4606</v>
      </c>
      <c r="L321" s="3" t="s">
        <v>4607</v>
      </c>
      <c r="M321" s="3" t="s">
        <v>4608</v>
      </c>
      <c r="N321" s="3" t="s">
        <v>4609</v>
      </c>
      <c r="O321" s="3" t="s">
        <v>4610</v>
      </c>
      <c r="P321" s="3" t="s">
        <v>89</v>
      </c>
      <c r="Q321" s="3" t="s">
        <v>90</v>
      </c>
      <c r="R321" s="3" t="s">
        <v>4611</v>
      </c>
      <c r="S321" s="3" t="s">
        <v>4612</v>
      </c>
      <c r="T321" s="3" t="s">
        <v>135</v>
      </c>
      <c r="U321" s="3" t="s">
        <v>4362</v>
      </c>
      <c r="V321" s="3" t="s">
        <v>600</v>
      </c>
      <c r="W321" s="3">
        <v>2</v>
      </c>
      <c r="X321" s="3" t="s">
        <v>1681</v>
      </c>
      <c r="Y321" s="3" t="s">
        <v>14612</v>
      </c>
      <c r="Z321" s="3" t="s">
        <v>14613</v>
      </c>
      <c r="AA321" s="3"/>
      <c r="AB321" s="3" t="s">
        <v>85</v>
      </c>
      <c r="AC321" s="3" t="s">
        <v>94</v>
      </c>
      <c r="AD321" s="3" t="s">
        <v>95</v>
      </c>
      <c r="AE321" s="3" t="s">
        <v>96</v>
      </c>
      <c r="AF321" s="3"/>
      <c r="AG321" s="3" t="s">
        <v>97</v>
      </c>
      <c r="AH321" s="3">
        <v>62</v>
      </c>
      <c r="AI321" s="3">
        <v>8</v>
      </c>
      <c r="AJ321" s="3" t="s">
        <v>98</v>
      </c>
      <c r="AK321" s="3" t="s">
        <v>99</v>
      </c>
      <c r="AL321" s="3" t="s">
        <v>100</v>
      </c>
      <c r="AM321" s="3">
        <v>13</v>
      </c>
      <c r="AN321" s="3" t="s">
        <v>101</v>
      </c>
      <c r="AO321" s="3" t="s">
        <v>110</v>
      </c>
      <c r="AP321" s="3" t="s">
        <v>14614</v>
      </c>
      <c r="AQ321" s="3" t="s">
        <v>14615</v>
      </c>
      <c r="AR321" s="3">
        <v>3020</v>
      </c>
      <c r="AS321" s="3">
        <v>1500</v>
      </c>
      <c r="AT321" s="3">
        <v>0</v>
      </c>
      <c r="AU321" s="3">
        <v>0</v>
      </c>
      <c r="AV321" s="3">
        <v>0</v>
      </c>
      <c r="AW321" s="3">
        <v>0</v>
      </c>
      <c r="AX321" s="3">
        <v>0</v>
      </c>
      <c r="AY321" s="3">
        <v>0</v>
      </c>
      <c r="AZ321" s="3">
        <v>0</v>
      </c>
      <c r="BA321" s="3" t="s">
        <v>605</v>
      </c>
      <c r="BB321" s="3">
        <v>1500</v>
      </c>
    </row>
    <row r="322" spans="1:54" ht="32.5" hidden="1" customHeight="1" x14ac:dyDescent="0.2">
      <c r="A322" s="3" t="s">
        <v>14616</v>
      </c>
      <c r="B322" s="3" t="s">
        <v>591</v>
      </c>
      <c r="C322" s="3" t="s">
        <v>85</v>
      </c>
      <c r="D322" s="3" t="s">
        <v>86</v>
      </c>
      <c r="E322" s="3" t="s">
        <v>14617</v>
      </c>
      <c r="F322" s="3"/>
      <c r="G322" s="3" t="s">
        <v>87</v>
      </c>
      <c r="H322" s="3">
        <v>2024</v>
      </c>
      <c r="I322" s="3">
        <v>2024</v>
      </c>
      <c r="J322" s="3" t="s">
        <v>111</v>
      </c>
      <c r="K322" s="3" t="s">
        <v>4566</v>
      </c>
      <c r="L322" s="3" t="s">
        <v>4567</v>
      </c>
      <c r="M322" s="3" t="s">
        <v>4568</v>
      </c>
      <c r="N322" s="3" t="s">
        <v>4569</v>
      </c>
      <c r="O322" s="3" t="s">
        <v>4570</v>
      </c>
      <c r="P322" s="3" t="s">
        <v>89</v>
      </c>
      <c r="Q322" s="3" t="s">
        <v>90</v>
      </c>
      <c r="R322" s="3" t="s">
        <v>4571</v>
      </c>
      <c r="S322" s="3" t="s">
        <v>4572</v>
      </c>
      <c r="T322" s="3" t="s">
        <v>119</v>
      </c>
      <c r="U322" s="3" t="s">
        <v>614</v>
      </c>
      <c r="V322" s="3" t="s">
        <v>600</v>
      </c>
      <c r="W322" s="3">
        <v>1</v>
      </c>
      <c r="X322" s="3" t="s">
        <v>14618</v>
      </c>
      <c r="Y322" s="3" t="s">
        <v>14619</v>
      </c>
      <c r="Z322" s="3" t="s">
        <v>14620</v>
      </c>
      <c r="AA322" s="3"/>
      <c r="AB322" s="3" t="s">
        <v>85</v>
      </c>
      <c r="AC322" s="3" t="s">
        <v>94</v>
      </c>
      <c r="AD322" s="3" t="s">
        <v>103</v>
      </c>
      <c r="AE322" s="3" t="s">
        <v>104</v>
      </c>
      <c r="AF322" s="3"/>
      <c r="AG322" s="3" t="s">
        <v>97</v>
      </c>
      <c r="AH322" s="3">
        <v>135</v>
      </c>
      <c r="AI322" s="3">
        <v>16</v>
      </c>
      <c r="AJ322" s="3" t="s">
        <v>105</v>
      </c>
      <c r="AK322" s="3" t="s">
        <v>106</v>
      </c>
      <c r="AL322" s="3" t="s">
        <v>100</v>
      </c>
      <c r="AM322" s="3">
        <v>550</v>
      </c>
      <c r="AN322" s="3" t="s">
        <v>101</v>
      </c>
      <c r="AO322" s="3" t="s">
        <v>102</v>
      </c>
      <c r="AP322" s="3" t="s">
        <v>14621</v>
      </c>
      <c r="AQ322" s="3" t="s">
        <v>14622</v>
      </c>
      <c r="AR322" s="3">
        <v>4000</v>
      </c>
      <c r="AS322" s="3">
        <v>2000</v>
      </c>
      <c r="AT322" s="3">
        <v>0</v>
      </c>
      <c r="AU322" s="3">
        <v>0</v>
      </c>
      <c r="AV322" s="3">
        <v>0</v>
      </c>
      <c r="AW322" s="3">
        <v>0</v>
      </c>
      <c r="AX322" s="3">
        <v>0</v>
      </c>
      <c r="AY322" s="3">
        <v>0</v>
      </c>
      <c r="AZ322" s="3">
        <v>0</v>
      </c>
      <c r="BA322" s="3" t="s">
        <v>605</v>
      </c>
      <c r="BB322" s="3">
        <v>2000</v>
      </c>
    </row>
    <row r="323" spans="1:54" ht="32.5" hidden="1" customHeight="1" x14ac:dyDescent="0.2">
      <c r="A323" s="3" t="s">
        <v>14623</v>
      </c>
      <c r="B323" s="3" t="s">
        <v>591</v>
      </c>
      <c r="C323" s="3" t="s">
        <v>85</v>
      </c>
      <c r="D323" s="3" t="s">
        <v>86</v>
      </c>
      <c r="E323" s="3" t="s">
        <v>14624</v>
      </c>
      <c r="F323" s="3"/>
      <c r="G323" s="3" t="s">
        <v>87</v>
      </c>
      <c r="H323" s="3">
        <v>2024</v>
      </c>
      <c r="I323" s="3">
        <v>2024</v>
      </c>
      <c r="J323" s="3" t="s">
        <v>88</v>
      </c>
      <c r="K323" s="3" t="s">
        <v>4410</v>
      </c>
      <c r="L323" s="3" t="s">
        <v>4411</v>
      </c>
      <c r="M323" s="3" t="s">
        <v>14625</v>
      </c>
      <c r="N323" s="3" t="s">
        <v>4413</v>
      </c>
      <c r="O323" s="3" t="s">
        <v>4414</v>
      </c>
      <c r="P323" s="3" t="s">
        <v>89</v>
      </c>
      <c r="Q323" s="3" t="s">
        <v>90</v>
      </c>
      <c r="R323" s="3" t="s">
        <v>4415</v>
      </c>
      <c r="S323" s="3" t="s">
        <v>4416</v>
      </c>
      <c r="T323" s="3" t="s">
        <v>91</v>
      </c>
      <c r="U323" s="3" t="s">
        <v>599</v>
      </c>
      <c r="V323" s="3" t="s">
        <v>600</v>
      </c>
      <c r="W323" s="3">
        <v>1</v>
      </c>
      <c r="X323" s="3" t="s">
        <v>14626</v>
      </c>
      <c r="Y323" s="3" t="s">
        <v>14627</v>
      </c>
      <c r="Z323" s="3" t="s">
        <v>14628</v>
      </c>
      <c r="AA323" s="3"/>
      <c r="AB323" s="3" t="s">
        <v>85</v>
      </c>
      <c r="AC323" s="3" t="s">
        <v>94</v>
      </c>
      <c r="AD323" s="3" t="s">
        <v>95</v>
      </c>
      <c r="AE323" s="3" t="s">
        <v>96</v>
      </c>
      <c r="AF323" s="3"/>
      <c r="AG323" s="3" t="s">
        <v>97</v>
      </c>
      <c r="AH323" s="3">
        <v>203</v>
      </c>
      <c r="AI323" s="3">
        <v>23</v>
      </c>
      <c r="AJ323" s="3" t="s">
        <v>123</v>
      </c>
      <c r="AK323" s="3" t="s">
        <v>109</v>
      </c>
      <c r="AL323" s="3" t="s">
        <v>100</v>
      </c>
      <c r="AM323" s="3">
        <v>85</v>
      </c>
      <c r="AN323" s="3" t="s">
        <v>101</v>
      </c>
      <c r="AO323" s="3" t="s">
        <v>102</v>
      </c>
      <c r="AP323" s="3" t="s">
        <v>14629</v>
      </c>
      <c r="AQ323" s="3"/>
      <c r="AR323" s="3">
        <v>35095</v>
      </c>
      <c r="AS323" s="3">
        <v>4698</v>
      </c>
      <c r="AT323" s="3">
        <v>0</v>
      </c>
      <c r="AU323" s="3">
        <v>0</v>
      </c>
      <c r="AV323" s="3">
        <v>0</v>
      </c>
      <c r="AW323" s="3">
        <v>0</v>
      </c>
      <c r="AX323" s="3">
        <v>0</v>
      </c>
      <c r="AY323" s="3">
        <v>0</v>
      </c>
      <c r="AZ323" s="3">
        <v>0</v>
      </c>
      <c r="BA323" s="3" t="s">
        <v>14630</v>
      </c>
      <c r="BB323" s="3">
        <v>17875</v>
      </c>
    </row>
    <row r="324" spans="1:54" ht="32.5" hidden="1" customHeight="1" x14ac:dyDescent="0.2">
      <c r="A324" s="3" t="s">
        <v>14631</v>
      </c>
      <c r="B324" s="3" t="s">
        <v>591</v>
      </c>
      <c r="C324" s="3" t="s">
        <v>85</v>
      </c>
      <c r="D324" s="3" t="s">
        <v>86</v>
      </c>
      <c r="E324" s="3" t="s">
        <v>14624</v>
      </c>
      <c r="F324" s="3"/>
      <c r="G324" s="3" t="s">
        <v>87</v>
      </c>
      <c r="H324" s="3">
        <v>2024</v>
      </c>
      <c r="I324" s="3">
        <v>2024</v>
      </c>
      <c r="J324" s="3" t="s">
        <v>111</v>
      </c>
      <c r="K324" s="3" t="s">
        <v>4410</v>
      </c>
      <c r="L324" s="3" t="s">
        <v>4411</v>
      </c>
      <c r="M324" s="3" t="s">
        <v>14625</v>
      </c>
      <c r="N324" s="3" t="s">
        <v>4413</v>
      </c>
      <c r="O324" s="3" t="s">
        <v>4414</v>
      </c>
      <c r="P324" s="3" t="s">
        <v>89</v>
      </c>
      <c r="Q324" s="3" t="s">
        <v>90</v>
      </c>
      <c r="R324" s="3" t="s">
        <v>4415</v>
      </c>
      <c r="S324" s="3" t="s">
        <v>4416</v>
      </c>
      <c r="T324" s="3" t="s">
        <v>91</v>
      </c>
      <c r="U324" s="3" t="s">
        <v>599</v>
      </c>
      <c r="V324" s="3" t="s">
        <v>600</v>
      </c>
      <c r="W324" s="3">
        <v>2</v>
      </c>
      <c r="X324" s="3" t="s">
        <v>14632</v>
      </c>
      <c r="Y324" s="3" t="s">
        <v>14633</v>
      </c>
      <c r="Z324" s="3" t="s">
        <v>14634</v>
      </c>
      <c r="AA324" s="3"/>
      <c r="AB324" s="3" t="s">
        <v>85</v>
      </c>
      <c r="AC324" s="3" t="s">
        <v>94</v>
      </c>
      <c r="AD324" s="3" t="s">
        <v>103</v>
      </c>
      <c r="AE324" s="3" t="s">
        <v>104</v>
      </c>
      <c r="AF324" s="3"/>
      <c r="AG324" s="3" t="s">
        <v>97</v>
      </c>
      <c r="AH324" s="3">
        <v>203</v>
      </c>
      <c r="AI324" s="3">
        <v>23</v>
      </c>
      <c r="AJ324" s="3" t="s">
        <v>346</v>
      </c>
      <c r="AK324" s="3" t="s">
        <v>106</v>
      </c>
      <c r="AL324" s="3" t="s">
        <v>100</v>
      </c>
      <c r="AM324" s="3">
        <v>460</v>
      </c>
      <c r="AN324" s="3" t="s">
        <v>138</v>
      </c>
      <c r="AO324" s="3" t="s">
        <v>102</v>
      </c>
      <c r="AP324" s="3" t="s">
        <v>14635</v>
      </c>
      <c r="AQ324" s="3"/>
      <c r="AR324" s="3">
        <v>33990</v>
      </c>
      <c r="AS324" s="3">
        <v>6200</v>
      </c>
      <c r="AT324" s="3">
        <v>0</v>
      </c>
      <c r="AU324" s="3">
        <v>0</v>
      </c>
      <c r="AV324" s="3">
        <v>0</v>
      </c>
      <c r="AW324" s="3">
        <v>0</v>
      </c>
      <c r="AX324" s="3">
        <v>0</v>
      </c>
      <c r="AY324" s="3">
        <v>0</v>
      </c>
      <c r="AZ324" s="3">
        <v>0</v>
      </c>
      <c r="BA324" s="3" t="s">
        <v>14636</v>
      </c>
      <c r="BB324" s="3">
        <v>20930</v>
      </c>
    </row>
    <row r="325" spans="1:54" ht="32.5" hidden="1" customHeight="1" x14ac:dyDescent="0.2">
      <c r="A325" s="3" t="s">
        <v>14637</v>
      </c>
      <c r="B325" s="3" t="s">
        <v>591</v>
      </c>
      <c r="C325" s="3" t="s">
        <v>85</v>
      </c>
      <c r="D325" s="3" t="s">
        <v>86</v>
      </c>
      <c r="E325" s="3" t="s">
        <v>14624</v>
      </c>
      <c r="F325" s="3"/>
      <c r="G325" s="3" t="s">
        <v>87</v>
      </c>
      <c r="H325" s="3">
        <v>2024</v>
      </c>
      <c r="I325" s="3">
        <v>2024</v>
      </c>
      <c r="J325" s="3" t="s">
        <v>88</v>
      </c>
      <c r="K325" s="3" t="s">
        <v>4410</v>
      </c>
      <c r="L325" s="3" t="s">
        <v>4411</v>
      </c>
      <c r="M325" s="3" t="s">
        <v>14625</v>
      </c>
      <c r="N325" s="3" t="s">
        <v>4413</v>
      </c>
      <c r="O325" s="3" t="s">
        <v>4414</v>
      </c>
      <c r="P325" s="3" t="s">
        <v>89</v>
      </c>
      <c r="Q325" s="3" t="s">
        <v>90</v>
      </c>
      <c r="R325" s="3" t="s">
        <v>4415</v>
      </c>
      <c r="S325" s="3" t="s">
        <v>4416</v>
      </c>
      <c r="T325" s="3" t="s">
        <v>91</v>
      </c>
      <c r="U325" s="3" t="s">
        <v>599</v>
      </c>
      <c r="V325" s="3" t="s">
        <v>600</v>
      </c>
      <c r="W325" s="3">
        <v>3</v>
      </c>
      <c r="X325" s="3" t="s">
        <v>14638</v>
      </c>
      <c r="Y325" s="3" t="s">
        <v>14639</v>
      </c>
      <c r="Z325" s="3" t="s">
        <v>14640</v>
      </c>
      <c r="AA325" s="3"/>
      <c r="AB325" s="3" t="s">
        <v>85</v>
      </c>
      <c r="AC325" s="3" t="s">
        <v>94</v>
      </c>
      <c r="AD325" s="3" t="s">
        <v>103</v>
      </c>
      <c r="AE325" s="3" t="s">
        <v>189</v>
      </c>
      <c r="AF325" s="3"/>
      <c r="AG325" s="3" t="s">
        <v>97</v>
      </c>
      <c r="AH325" s="3">
        <v>203</v>
      </c>
      <c r="AI325" s="3">
        <v>23</v>
      </c>
      <c r="AJ325" s="3" t="s">
        <v>105</v>
      </c>
      <c r="AK325" s="3" t="s">
        <v>190</v>
      </c>
      <c r="AL325" s="3" t="s">
        <v>100</v>
      </c>
      <c r="AM325" s="3">
        <v>115</v>
      </c>
      <c r="AN325" s="3" t="s">
        <v>138</v>
      </c>
      <c r="AO325" s="3" t="s">
        <v>102</v>
      </c>
      <c r="AP325" s="3" t="s">
        <v>14641</v>
      </c>
      <c r="AQ325" s="3"/>
      <c r="AR325" s="3">
        <v>18945</v>
      </c>
      <c r="AS325" s="3">
        <v>3800</v>
      </c>
      <c r="AT325" s="3">
        <v>0</v>
      </c>
      <c r="AU325" s="3">
        <v>0</v>
      </c>
      <c r="AV325" s="3">
        <v>0</v>
      </c>
      <c r="AW325" s="3">
        <v>0</v>
      </c>
      <c r="AX325" s="3">
        <v>0</v>
      </c>
      <c r="AY325" s="3">
        <v>0</v>
      </c>
      <c r="AZ325" s="3">
        <v>0</v>
      </c>
      <c r="BA325" s="3" t="s">
        <v>14642</v>
      </c>
      <c r="BB325" s="3">
        <v>13325</v>
      </c>
    </row>
    <row r="326" spans="1:54" ht="32.5" customHeight="1" x14ac:dyDescent="0.2">
      <c r="A326" s="94" t="s">
        <v>14643</v>
      </c>
      <c r="B326" s="94" t="s">
        <v>591</v>
      </c>
      <c r="C326" s="94" t="s">
        <v>85</v>
      </c>
      <c r="D326" s="94" t="s">
        <v>86</v>
      </c>
      <c r="E326" s="94" t="s">
        <v>14624</v>
      </c>
      <c r="F326" s="94"/>
      <c r="G326" s="94" t="s">
        <v>87</v>
      </c>
      <c r="H326" s="94">
        <v>2024</v>
      </c>
      <c r="I326" s="94">
        <v>2024</v>
      </c>
      <c r="J326" s="94" t="s">
        <v>88</v>
      </c>
      <c r="K326" s="94" t="s">
        <v>4410</v>
      </c>
      <c r="L326" s="94" t="s">
        <v>4411</v>
      </c>
      <c r="M326" s="94" t="s">
        <v>14625</v>
      </c>
      <c r="N326" s="94" t="s">
        <v>4413</v>
      </c>
      <c r="O326" s="94" t="s">
        <v>4414</v>
      </c>
      <c r="P326" s="94" t="s">
        <v>89</v>
      </c>
      <c r="Q326" s="94" t="s">
        <v>90</v>
      </c>
      <c r="R326" s="94" t="s">
        <v>4415</v>
      </c>
      <c r="S326" s="94" t="s">
        <v>4416</v>
      </c>
      <c r="T326" s="94" t="s">
        <v>91</v>
      </c>
      <c r="U326" s="94" t="s">
        <v>599</v>
      </c>
      <c r="V326" s="94" t="s">
        <v>600</v>
      </c>
      <c r="W326" s="94">
        <v>4</v>
      </c>
      <c r="X326" s="94" t="s">
        <v>14644</v>
      </c>
      <c r="Y326" s="94" t="s">
        <v>14645</v>
      </c>
      <c r="Z326" s="94" t="s">
        <v>14646</v>
      </c>
      <c r="AA326" s="94"/>
      <c r="AB326" s="94" t="s">
        <v>85</v>
      </c>
      <c r="AC326" s="94" t="s">
        <v>94</v>
      </c>
      <c r="AD326" s="94" t="s">
        <v>107</v>
      </c>
      <c r="AE326" s="94" t="s">
        <v>108</v>
      </c>
      <c r="AF326" s="94"/>
      <c r="AG326" s="94" t="s">
        <v>97</v>
      </c>
      <c r="AH326" s="94">
        <v>203</v>
      </c>
      <c r="AI326" s="94">
        <v>23</v>
      </c>
      <c r="AJ326" s="94" t="s">
        <v>105</v>
      </c>
      <c r="AK326" s="94" t="s">
        <v>106</v>
      </c>
      <c r="AL326" s="94" t="s">
        <v>100</v>
      </c>
      <c r="AM326" s="94">
        <v>65</v>
      </c>
      <c r="AN326" s="94" t="s">
        <v>101</v>
      </c>
      <c r="AO326" s="94" t="s">
        <v>102</v>
      </c>
      <c r="AP326" s="94" t="s">
        <v>14647</v>
      </c>
      <c r="AQ326" s="94"/>
      <c r="AR326" s="94">
        <v>12765</v>
      </c>
      <c r="AS326" s="94">
        <v>3500</v>
      </c>
      <c r="AT326" s="94">
        <v>0</v>
      </c>
      <c r="AU326" s="94">
        <v>0</v>
      </c>
      <c r="AV326" s="94">
        <v>0</v>
      </c>
      <c r="AW326" s="94">
        <v>0</v>
      </c>
      <c r="AX326" s="94">
        <v>0</v>
      </c>
      <c r="AY326" s="94">
        <v>0</v>
      </c>
      <c r="AZ326" s="94">
        <v>0</v>
      </c>
      <c r="BA326" s="94" t="s">
        <v>14642</v>
      </c>
      <c r="BB326" s="94">
        <v>8185</v>
      </c>
    </row>
    <row r="327" spans="1:54" ht="32.5" hidden="1" customHeight="1" x14ac:dyDescent="0.2">
      <c r="A327" s="3" t="s">
        <v>676</v>
      </c>
      <c r="B327" s="3" t="s">
        <v>677</v>
      </c>
      <c r="C327" s="3" t="s">
        <v>85</v>
      </c>
      <c r="D327" s="3" t="s">
        <v>86</v>
      </c>
      <c r="E327" s="3" t="s">
        <v>678</v>
      </c>
      <c r="F327" s="3"/>
      <c r="G327" s="3" t="s">
        <v>87</v>
      </c>
      <c r="H327" s="3">
        <v>2024</v>
      </c>
      <c r="I327" s="3">
        <v>2024</v>
      </c>
      <c r="J327" s="3" t="s">
        <v>88</v>
      </c>
      <c r="K327" s="3" t="s">
        <v>679</v>
      </c>
      <c r="L327" s="3" t="s">
        <v>680</v>
      </c>
      <c r="M327" s="3" t="s">
        <v>681</v>
      </c>
      <c r="N327" s="3" t="s">
        <v>682</v>
      </c>
      <c r="O327" s="3" t="s">
        <v>683</v>
      </c>
      <c r="P327" s="3" t="s">
        <v>89</v>
      </c>
      <c r="Q327" s="3" t="s">
        <v>90</v>
      </c>
      <c r="R327" s="3" t="s">
        <v>684</v>
      </c>
      <c r="S327" s="3" t="s">
        <v>685</v>
      </c>
      <c r="T327" s="3" t="s">
        <v>135</v>
      </c>
      <c r="U327" s="3" t="s">
        <v>686</v>
      </c>
      <c r="V327" s="3" t="s">
        <v>687</v>
      </c>
      <c r="W327" s="3">
        <v>1</v>
      </c>
      <c r="X327" s="3" t="s">
        <v>688</v>
      </c>
      <c r="Y327" s="3" t="s">
        <v>689</v>
      </c>
      <c r="Z327" s="3" t="s">
        <v>690</v>
      </c>
      <c r="AA327" s="3"/>
      <c r="AB327" s="3" t="s">
        <v>85</v>
      </c>
      <c r="AC327" s="3" t="s">
        <v>94</v>
      </c>
      <c r="AD327" s="3" t="s">
        <v>95</v>
      </c>
      <c r="AE327" s="3" t="s">
        <v>96</v>
      </c>
      <c r="AF327" s="3"/>
      <c r="AG327" s="3" t="s">
        <v>97</v>
      </c>
      <c r="AH327" s="3">
        <v>138</v>
      </c>
      <c r="AI327" s="3">
        <v>17</v>
      </c>
      <c r="AJ327" s="3" t="s">
        <v>123</v>
      </c>
      <c r="AK327" s="3" t="s">
        <v>109</v>
      </c>
      <c r="AL327" s="3" t="s">
        <v>325</v>
      </c>
      <c r="AM327" s="3">
        <v>60</v>
      </c>
      <c r="AN327" s="3" t="s">
        <v>101</v>
      </c>
      <c r="AO327" s="3" t="s">
        <v>318</v>
      </c>
      <c r="AP327" s="3" t="s">
        <v>691</v>
      </c>
      <c r="AQ327" s="3" t="s">
        <v>692</v>
      </c>
      <c r="AR327" s="3">
        <v>7940</v>
      </c>
      <c r="AS327" s="3">
        <v>2000</v>
      </c>
      <c r="AT327" s="3">
        <v>0</v>
      </c>
      <c r="AU327" s="3">
        <v>0</v>
      </c>
      <c r="AV327" s="3">
        <v>0</v>
      </c>
      <c r="AW327" s="3">
        <v>0</v>
      </c>
      <c r="AX327" s="3">
        <v>0</v>
      </c>
      <c r="AY327" s="3">
        <v>0</v>
      </c>
      <c r="AZ327" s="3">
        <v>0</v>
      </c>
      <c r="BA327" s="3" t="s">
        <v>693</v>
      </c>
      <c r="BB327" s="3">
        <v>2000</v>
      </c>
    </row>
    <row r="328" spans="1:54" ht="32.5" hidden="1" customHeight="1" x14ac:dyDescent="0.2">
      <c r="A328" s="3" t="s">
        <v>694</v>
      </c>
      <c r="B328" s="3" t="s">
        <v>677</v>
      </c>
      <c r="C328" s="3" t="s">
        <v>85</v>
      </c>
      <c r="D328" s="3" t="s">
        <v>86</v>
      </c>
      <c r="E328" s="3" t="s">
        <v>678</v>
      </c>
      <c r="F328" s="3"/>
      <c r="G328" s="3" t="s">
        <v>87</v>
      </c>
      <c r="H328" s="3">
        <v>2024</v>
      </c>
      <c r="I328" s="3">
        <v>2024</v>
      </c>
      <c r="J328" s="3" t="s">
        <v>88</v>
      </c>
      <c r="K328" s="3" t="s">
        <v>679</v>
      </c>
      <c r="L328" s="3" t="s">
        <v>680</v>
      </c>
      <c r="M328" s="3" t="s">
        <v>681</v>
      </c>
      <c r="N328" s="3" t="s">
        <v>682</v>
      </c>
      <c r="O328" s="3" t="s">
        <v>683</v>
      </c>
      <c r="P328" s="3" t="s">
        <v>89</v>
      </c>
      <c r="Q328" s="3" t="s">
        <v>90</v>
      </c>
      <c r="R328" s="3" t="s">
        <v>684</v>
      </c>
      <c r="S328" s="3" t="s">
        <v>685</v>
      </c>
      <c r="T328" s="3" t="s">
        <v>135</v>
      </c>
      <c r="U328" s="3" t="s">
        <v>686</v>
      </c>
      <c r="V328" s="3" t="s">
        <v>687</v>
      </c>
      <c r="W328" s="3">
        <v>2</v>
      </c>
      <c r="X328" s="3" t="s">
        <v>695</v>
      </c>
      <c r="Y328" s="3" t="s">
        <v>696</v>
      </c>
      <c r="Z328" s="3" t="s">
        <v>697</v>
      </c>
      <c r="AA328" s="3"/>
      <c r="AB328" s="3" t="s">
        <v>85</v>
      </c>
      <c r="AC328" s="3" t="s">
        <v>94</v>
      </c>
      <c r="AD328" s="3" t="s">
        <v>103</v>
      </c>
      <c r="AE328" s="3" t="s">
        <v>104</v>
      </c>
      <c r="AF328" s="3"/>
      <c r="AG328" s="3" t="s">
        <v>97</v>
      </c>
      <c r="AH328" s="3">
        <v>138</v>
      </c>
      <c r="AI328" s="3">
        <v>17</v>
      </c>
      <c r="AJ328" s="3" t="s">
        <v>105</v>
      </c>
      <c r="AK328" s="3" t="s">
        <v>106</v>
      </c>
      <c r="AL328" s="3" t="s">
        <v>100</v>
      </c>
      <c r="AM328" s="3">
        <v>400</v>
      </c>
      <c r="AN328" s="3" t="s">
        <v>101</v>
      </c>
      <c r="AO328" s="3" t="s">
        <v>318</v>
      </c>
      <c r="AP328" s="3" t="s">
        <v>698</v>
      </c>
      <c r="AQ328" s="3" t="s">
        <v>699</v>
      </c>
      <c r="AR328" s="3">
        <v>10960</v>
      </c>
      <c r="AS328" s="3">
        <v>2000</v>
      </c>
      <c r="AT328" s="3">
        <v>0</v>
      </c>
      <c r="AU328" s="3">
        <v>0</v>
      </c>
      <c r="AV328" s="3">
        <v>0</v>
      </c>
      <c r="AW328" s="3">
        <v>0</v>
      </c>
      <c r="AX328" s="3">
        <v>0</v>
      </c>
      <c r="AY328" s="3">
        <v>0</v>
      </c>
      <c r="AZ328" s="3">
        <v>0</v>
      </c>
      <c r="BA328" s="3" t="s">
        <v>693</v>
      </c>
      <c r="BB328" s="3">
        <v>2000</v>
      </c>
    </row>
    <row r="329" spans="1:54" ht="32.5" customHeight="1" x14ac:dyDescent="0.2">
      <c r="A329" s="94" t="s">
        <v>700</v>
      </c>
      <c r="B329" s="94" t="s">
        <v>677</v>
      </c>
      <c r="C329" s="94" t="s">
        <v>85</v>
      </c>
      <c r="D329" s="94" t="s">
        <v>86</v>
      </c>
      <c r="E329" s="94" t="s">
        <v>678</v>
      </c>
      <c r="F329" s="94"/>
      <c r="G329" s="94" t="s">
        <v>87</v>
      </c>
      <c r="H329" s="94">
        <v>2024</v>
      </c>
      <c r="I329" s="94">
        <v>2024</v>
      </c>
      <c r="J329" s="94" t="s">
        <v>88</v>
      </c>
      <c r="K329" s="94" t="s">
        <v>679</v>
      </c>
      <c r="L329" s="94" t="s">
        <v>680</v>
      </c>
      <c r="M329" s="94" t="s">
        <v>681</v>
      </c>
      <c r="N329" s="94" t="s">
        <v>682</v>
      </c>
      <c r="O329" s="94" t="s">
        <v>683</v>
      </c>
      <c r="P329" s="94" t="s">
        <v>89</v>
      </c>
      <c r="Q329" s="94" t="s">
        <v>90</v>
      </c>
      <c r="R329" s="94" t="s">
        <v>684</v>
      </c>
      <c r="S329" s="94" t="s">
        <v>685</v>
      </c>
      <c r="T329" s="94" t="s">
        <v>135</v>
      </c>
      <c r="U329" s="94" t="s">
        <v>686</v>
      </c>
      <c r="V329" s="94" t="s">
        <v>687</v>
      </c>
      <c r="W329" s="94">
        <v>3</v>
      </c>
      <c r="X329" s="94" t="s">
        <v>701</v>
      </c>
      <c r="Y329" s="94" t="s">
        <v>702</v>
      </c>
      <c r="Z329" s="94" t="s">
        <v>703</v>
      </c>
      <c r="AA329" s="94"/>
      <c r="AB329" s="94" t="s">
        <v>85</v>
      </c>
      <c r="AC329" s="94" t="s">
        <v>94</v>
      </c>
      <c r="AD329" s="94" t="s">
        <v>107</v>
      </c>
      <c r="AE329" s="94" t="s">
        <v>108</v>
      </c>
      <c r="AF329" s="94"/>
      <c r="AG329" s="94" t="s">
        <v>97</v>
      </c>
      <c r="AH329" s="94">
        <v>138</v>
      </c>
      <c r="AI329" s="94">
        <v>17</v>
      </c>
      <c r="AJ329" s="94" t="s">
        <v>105</v>
      </c>
      <c r="AK329" s="94" t="s">
        <v>109</v>
      </c>
      <c r="AL329" s="94" t="s">
        <v>100</v>
      </c>
      <c r="AM329" s="94">
        <v>9000</v>
      </c>
      <c r="AN329" s="94" t="s">
        <v>101</v>
      </c>
      <c r="AO329" s="94" t="s">
        <v>318</v>
      </c>
      <c r="AP329" s="94" t="s">
        <v>704</v>
      </c>
      <c r="AQ329" s="94" t="s">
        <v>705</v>
      </c>
      <c r="AR329" s="94">
        <v>13200</v>
      </c>
      <c r="AS329" s="94">
        <v>2000</v>
      </c>
      <c r="AT329" s="94">
        <v>0</v>
      </c>
      <c r="AU329" s="94">
        <v>0</v>
      </c>
      <c r="AV329" s="94">
        <v>0</v>
      </c>
      <c r="AW329" s="94">
        <v>0</v>
      </c>
      <c r="AX329" s="94">
        <v>0</v>
      </c>
      <c r="AY329" s="94">
        <v>0</v>
      </c>
      <c r="AZ329" s="94">
        <v>0</v>
      </c>
      <c r="BA329" s="94" t="s">
        <v>706</v>
      </c>
      <c r="BB329" s="94">
        <v>5000</v>
      </c>
    </row>
    <row r="330" spans="1:54" ht="32.5" hidden="1" customHeight="1" x14ac:dyDescent="0.2">
      <c r="A330" s="3" t="s">
        <v>707</v>
      </c>
      <c r="B330" s="3" t="s">
        <v>677</v>
      </c>
      <c r="C330" s="3" t="s">
        <v>85</v>
      </c>
      <c r="D330" s="3" t="s">
        <v>86</v>
      </c>
      <c r="E330" s="3" t="s">
        <v>708</v>
      </c>
      <c r="F330" s="3"/>
      <c r="G330" s="3" t="s">
        <v>87</v>
      </c>
      <c r="H330" s="3">
        <v>2024</v>
      </c>
      <c r="I330" s="3">
        <v>2024</v>
      </c>
      <c r="J330" s="3" t="s">
        <v>88</v>
      </c>
      <c r="K330" s="3" t="s">
        <v>709</v>
      </c>
      <c r="L330" s="3" t="s">
        <v>710</v>
      </c>
      <c r="M330" s="3" t="s">
        <v>711</v>
      </c>
      <c r="N330" s="3" t="s">
        <v>712</v>
      </c>
      <c r="O330" s="3" t="s">
        <v>713</v>
      </c>
      <c r="P330" s="3" t="s">
        <v>89</v>
      </c>
      <c r="Q330" s="3" t="s">
        <v>90</v>
      </c>
      <c r="R330" s="3" t="s">
        <v>714</v>
      </c>
      <c r="S330" s="3" t="s">
        <v>715</v>
      </c>
      <c r="T330" s="3" t="s">
        <v>135</v>
      </c>
      <c r="U330" s="3" t="s">
        <v>716</v>
      </c>
      <c r="V330" s="3" t="s">
        <v>687</v>
      </c>
      <c r="W330" s="3">
        <v>1</v>
      </c>
      <c r="X330" s="3" t="s">
        <v>717</v>
      </c>
      <c r="Y330" s="3" t="s">
        <v>718</v>
      </c>
      <c r="Z330" s="3" t="s">
        <v>719</v>
      </c>
      <c r="AA330" s="3"/>
      <c r="AB330" s="3" t="s">
        <v>85</v>
      </c>
      <c r="AC330" s="3" t="s">
        <v>94</v>
      </c>
      <c r="AD330" s="3" t="s">
        <v>103</v>
      </c>
      <c r="AE330" s="3" t="s">
        <v>104</v>
      </c>
      <c r="AF330" s="3"/>
      <c r="AG330" s="3" t="s">
        <v>97</v>
      </c>
      <c r="AH330" s="3">
        <v>32</v>
      </c>
      <c r="AI330" s="3">
        <v>4</v>
      </c>
      <c r="AJ330" s="3" t="s">
        <v>105</v>
      </c>
      <c r="AK330" s="3" t="s">
        <v>106</v>
      </c>
      <c r="AL330" s="3" t="s">
        <v>100</v>
      </c>
      <c r="AM330" s="3">
        <v>60</v>
      </c>
      <c r="AN330" s="3" t="s">
        <v>101</v>
      </c>
      <c r="AO330" s="3" t="s">
        <v>318</v>
      </c>
      <c r="AP330" s="3" t="s">
        <v>720</v>
      </c>
      <c r="AQ330" s="3" t="s">
        <v>721</v>
      </c>
      <c r="AR330" s="3">
        <v>2400</v>
      </c>
      <c r="AS330" s="3">
        <v>1000</v>
      </c>
      <c r="AT330" s="3">
        <v>0</v>
      </c>
      <c r="AU330" s="3">
        <v>0</v>
      </c>
      <c r="AV330" s="3">
        <v>0</v>
      </c>
      <c r="AW330" s="3">
        <v>0</v>
      </c>
      <c r="AX330" s="3">
        <v>0</v>
      </c>
      <c r="AY330" s="3">
        <v>0</v>
      </c>
      <c r="AZ330" s="3">
        <v>0</v>
      </c>
      <c r="BA330" s="3" t="s">
        <v>722</v>
      </c>
      <c r="BB330" s="3">
        <v>2000</v>
      </c>
    </row>
    <row r="331" spans="1:54" ht="32.5" hidden="1" customHeight="1" x14ac:dyDescent="0.2">
      <c r="A331" s="3" t="s">
        <v>723</v>
      </c>
      <c r="B331" s="3" t="s">
        <v>677</v>
      </c>
      <c r="C331" s="3" t="s">
        <v>85</v>
      </c>
      <c r="D331" s="3" t="s">
        <v>86</v>
      </c>
      <c r="E331" s="3" t="s">
        <v>724</v>
      </c>
      <c r="F331" s="3"/>
      <c r="G331" s="3" t="s">
        <v>87</v>
      </c>
      <c r="H331" s="3">
        <v>2024</v>
      </c>
      <c r="I331" s="3">
        <v>2024</v>
      </c>
      <c r="J331" s="3" t="s">
        <v>111</v>
      </c>
      <c r="K331" s="3" t="s">
        <v>725</v>
      </c>
      <c r="L331" s="3" t="s">
        <v>726</v>
      </c>
      <c r="M331" s="3" t="s">
        <v>727</v>
      </c>
      <c r="N331" s="3" t="s">
        <v>728</v>
      </c>
      <c r="O331" s="3" t="s">
        <v>729</v>
      </c>
      <c r="P331" s="3" t="s">
        <v>89</v>
      </c>
      <c r="Q331" s="3" t="s">
        <v>90</v>
      </c>
      <c r="R331" s="3" t="s">
        <v>730</v>
      </c>
      <c r="S331" s="3" t="s">
        <v>731</v>
      </c>
      <c r="T331" s="3" t="s">
        <v>135</v>
      </c>
      <c r="U331" s="3" t="s">
        <v>732</v>
      </c>
      <c r="V331" s="3" t="s">
        <v>687</v>
      </c>
      <c r="W331" s="3">
        <v>1</v>
      </c>
      <c r="X331" s="3" t="s">
        <v>733</v>
      </c>
      <c r="Y331" s="3" t="s">
        <v>734</v>
      </c>
      <c r="Z331" s="3" t="s">
        <v>735</v>
      </c>
      <c r="AA331" s="3"/>
      <c r="AB331" s="3" t="s">
        <v>85</v>
      </c>
      <c r="AC331" s="3" t="s">
        <v>94</v>
      </c>
      <c r="AD331" s="3" t="s">
        <v>103</v>
      </c>
      <c r="AE331" s="3" t="s">
        <v>104</v>
      </c>
      <c r="AF331" s="3"/>
      <c r="AG331" s="3" t="s">
        <v>97</v>
      </c>
      <c r="AH331" s="3">
        <v>108</v>
      </c>
      <c r="AI331" s="3">
        <v>19</v>
      </c>
      <c r="AJ331" s="3" t="s">
        <v>105</v>
      </c>
      <c r="AK331" s="3" t="s">
        <v>106</v>
      </c>
      <c r="AL331" s="3" t="s">
        <v>100</v>
      </c>
      <c r="AM331" s="3">
        <v>400</v>
      </c>
      <c r="AN331" s="3" t="s">
        <v>138</v>
      </c>
      <c r="AO331" s="3" t="s">
        <v>102</v>
      </c>
      <c r="AP331" s="3" t="s">
        <v>736</v>
      </c>
      <c r="AQ331" s="3" t="s">
        <v>737</v>
      </c>
      <c r="AR331" s="3">
        <v>6950</v>
      </c>
      <c r="AS331" s="3">
        <v>1500</v>
      </c>
      <c r="AT331" s="3">
        <v>0</v>
      </c>
      <c r="AU331" s="3">
        <v>0</v>
      </c>
      <c r="AV331" s="3">
        <v>0</v>
      </c>
      <c r="AW331" s="3">
        <v>0</v>
      </c>
      <c r="AX331" s="3">
        <v>0</v>
      </c>
      <c r="AY331" s="3">
        <v>0</v>
      </c>
      <c r="AZ331" s="3">
        <v>0</v>
      </c>
      <c r="BA331" s="3" t="s">
        <v>738</v>
      </c>
      <c r="BB331" s="3">
        <v>4500</v>
      </c>
    </row>
    <row r="332" spans="1:54" ht="32.5" hidden="1" customHeight="1" x14ac:dyDescent="0.2">
      <c r="A332" s="3" t="s">
        <v>739</v>
      </c>
      <c r="B332" s="3" t="s">
        <v>677</v>
      </c>
      <c r="C332" s="3" t="s">
        <v>85</v>
      </c>
      <c r="D332" s="3" t="s">
        <v>86</v>
      </c>
      <c r="E332" s="3" t="s">
        <v>724</v>
      </c>
      <c r="F332" s="3"/>
      <c r="G332" s="3" t="s">
        <v>87</v>
      </c>
      <c r="H332" s="3">
        <v>2024</v>
      </c>
      <c r="I332" s="3">
        <v>2024</v>
      </c>
      <c r="J332" s="3" t="s">
        <v>111</v>
      </c>
      <c r="K332" s="3" t="s">
        <v>725</v>
      </c>
      <c r="L332" s="3" t="s">
        <v>726</v>
      </c>
      <c r="M332" s="3" t="s">
        <v>727</v>
      </c>
      <c r="N332" s="3" t="s">
        <v>728</v>
      </c>
      <c r="O332" s="3" t="s">
        <v>729</v>
      </c>
      <c r="P332" s="3" t="s">
        <v>89</v>
      </c>
      <c r="Q332" s="3" t="s">
        <v>90</v>
      </c>
      <c r="R332" s="3" t="s">
        <v>730</v>
      </c>
      <c r="S332" s="3" t="s">
        <v>731</v>
      </c>
      <c r="T332" s="3" t="s">
        <v>135</v>
      </c>
      <c r="U332" s="3" t="s">
        <v>732</v>
      </c>
      <c r="V332" s="3" t="s">
        <v>687</v>
      </c>
      <c r="W332" s="3">
        <v>2</v>
      </c>
      <c r="X332" s="3" t="s">
        <v>740</v>
      </c>
      <c r="Y332" s="3" t="s">
        <v>741</v>
      </c>
      <c r="Z332" s="3" t="s">
        <v>742</v>
      </c>
      <c r="AA332" s="3"/>
      <c r="AB332" s="3" t="s">
        <v>85</v>
      </c>
      <c r="AC332" s="3" t="s">
        <v>94</v>
      </c>
      <c r="AD332" s="3" t="s">
        <v>103</v>
      </c>
      <c r="AE332" s="3" t="s">
        <v>124</v>
      </c>
      <c r="AF332" s="3"/>
      <c r="AG332" s="3" t="s">
        <v>97</v>
      </c>
      <c r="AH332" s="3">
        <v>108</v>
      </c>
      <c r="AI332" s="3">
        <v>19</v>
      </c>
      <c r="AJ332" s="3" t="s">
        <v>105</v>
      </c>
      <c r="AK332" s="3" t="s">
        <v>109</v>
      </c>
      <c r="AL332" s="3" t="s">
        <v>100</v>
      </c>
      <c r="AM332" s="3">
        <v>200</v>
      </c>
      <c r="AN332" s="3" t="s">
        <v>138</v>
      </c>
      <c r="AO332" s="3" t="s">
        <v>102</v>
      </c>
      <c r="AP332" s="3" t="s">
        <v>743</v>
      </c>
      <c r="AQ332" s="3" t="s">
        <v>744</v>
      </c>
      <c r="AR332" s="3">
        <v>850</v>
      </c>
      <c r="AS332" s="3">
        <v>400</v>
      </c>
      <c r="AT332" s="3">
        <v>0</v>
      </c>
      <c r="AU332" s="3">
        <v>0</v>
      </c>
      <c r="AV332" s="3">
        <v>0</v>
      </c>
      <c r="AW332" s="3">
        <v>0</v>
      </c>
      <c r="AX332" s="3">
        <v>0</v>
      </c>
      <c r="AY332" s="3">
        <v>0</v>
      </c>
      <c r="AZ332" s="3">
        <v>0</v>
      </c>
      <c r="BA332" s="3" t="s">
        <v>745</v>
      </c>
      <c r="BB332" s="3">
        <v>650</v>
      </c>
    </row>
    <row r="333" spans="1:54" ht="32.5" customHeight="1" x14ac:dyDescent="0.2">
      <c r="A333" s="94" t="s">
        <v>746</v>
      </c>
      <c r="B333" s="94" t="s">
        <v>677</v>
      </c>
      <c r="C333" s="94" t="s">
        <v>85</v>
      </c>
      <c r="D333" s="94" t="s">
        <v>86</v>
      </c>
      <c r="E333" s="94" t="s">
        <v>724</v>
      </c>
      <c r="F333" s="94"/>
      <c r="G333" s="94" t="s">
        <v>87</v>
      </c>
      <c r="H333" s="94">
        <v>2024</v>
      </c>
      <c r="I333" s="94">
        <v>2024</v>
      </c>
      <c r="J333" s="94" t="s">
        <v>88</v>
      </c>
      <c r="K333" s="94" t="s">
        <v>725</v>
      </c>
      <c r="L333" s="94" t="s">
        <v>726</v>
      </c>
      <c r="M333" s="94" t="s">
        <v>727</v>
      </c>
      <c r="N333" s="94" t="s">
        <v>728</v>
      </c>
      <c r="O333" s="94" t="s">
        <v>729</v>
      </c>
      <c r="P333" s="94" t="s">
        <v>89</v>
      </c>
      <c r="Q333" s="94" t="s">
        <v>90</v>
      </c>
      <c r="R333" s="94" t="s">
        <v>730</v>
      </c>
      <c r="S333" s="94" t="s">
        <v>731</v>
      </c>
      <c r="T333" s="94" t="s">
        <v>135</v>
      </c>
      <c r="U333" s="94" t="s">
        <v>732</v>
      </c>
      <c r="V333" s="94" t="s">
        <v>687</v>
      </c>
      <c r="W333" s="94">
        <v>3</v>
      </c>
      <c r="X333" s="94" t="s">
        <v>747</v>
      </c>
      <c r="Y333" s="94" t="s">
        <v>748</v>
      </c>
      <c r="Z333" s="94" t="s">
        <v>749</v>
      </c>
      <c r="AA333" s="94"/>
      <c r="AB333" s="94" t="s">
        <v>85</v>
      </c>
      <c r="AC333" s="94" t="s">
        <v>94</v>
      </c>
      <c r="AD333" s="94" t="s">
        <v>107</v>
      </c>
      <c r="AE333" s="94" t="s">
        <v>108</v>
      </c>
      <c r="AF333" s="94"/>
      <c r="AG333" s="94" t="s">
        <v>97</v>
      </c>
      <c r="AH333" s="94">
        <v>108</v>
      </c>
      <c r="AI333" s="94">
        <v>19</v>
      </c>
      <c r="AJ333" s="94" t="s">
        <v>105</v>
      </c>
      <c r="AK333" s="94" t="s">
        <v>109</v>
      </c>
      <c r="AL333" s="94" t="s">
        <v>100</v>
      </c>
      <c r="AM333" s="94">
        <v>25</v>
      </c>
      <c r="AN333" s="94" t="s">
        <v>101</v>
      </c>
      <c r="AO333" s="94" t="s">
        <v>102</v>
      </c>
      <c r="AP333" s="94" t="s">
        <v>750</v>
      </c>
      <c r="AQ333" s="94" t="s">
        <v>751</v>
      </c>
      <c r="AR333" s="94">
        <v>2500</v>
      </c>
      <c r="AS333" s="94">
        <v>1500</v>
      </c>
      <c r="AT333" s="94">
        <v>0</v>
      </c>
      <c r="AU333" s="94">
        <v>0</v>
      </c>
      <c r="AV333" s="94">
        <v>0</v>
      </c>
      <c r="AW333" s="94">
        <v>0</v>
      </c>
      <c r="AX333" s="94">
        <v>0</v>
      </c>
      <c r="AY333" s="94">
        <v>0</v>
      </c>
      <c r="AZ333" s="94">
        <v>0</v>
      </c>
      <c r="BA333" s="94" t="s">
        <v>693</v>
      </c>
      <c r="BB333" s="94">
        <v>1500</v>
      </c>
    </row>
    <row r="334" spans="1:54" ht="32.5" hidden="1" customHeight="1" x14ac:dyDescent="0.2">
      <c r="A334" s="3" t="s">
        <v>752</v>
      </c>
      <c r="B334" s="3" t="s">
        <v>677</v>
      </c>
      <c r="C334" s="3" t="s">
        <v>85</v>
      </c>
      <c r="D334" s="3" t="s">
        <v>86</v>
      </c>
      <c r="E334" s="3" t="s">
        <v>753</v>
      </c>
      <c r="F334" s="3"/>
      <c r="G334" s="3" t="s">
        <v>87</v>
      </c>
      <c r="H334" s="3">
        <v>2024</v>
      </c>
      <c r="I334" s="3">
        <v>2024</v>
      </c>
      <c r="J334" s="3" t="s">
        <v>111</v>
      </c>
      <c r="K334" s="3" t="s">
        <v>754</v>
      </c>
      <c r="L334" s="3" t="s">
        <v>755</v>
      </c>
      <c r="M334" s="3" t="s">
        <v>756</v>
      </c>
      <c r="N334" s="3" t="s">
        <v>757</v>
      </c>
      <c r="O334" s="3" t="s">
        <v>758</v>
      </c>
      <c r="P334" s="3" t="s">
        <v>89</v>
      </c>
      <c r="Q334" s="3" t="s">
        <v>257</v>
      </c>
      <c r="R334" s="3" t="s">
        <v>759</v>
      </c>
      <c r="S334" s="3" t="s">
        <v>760</v>
      </c>
      <c r="T334" s="3" t="s">
        <v>91</v>
      </c>
      <c r="U334" s="3" t="s">
        <v>732</v>
      </c>
      <c r="V334" s="3" t="s">
        <v>687</v>
      </c>
      <c r="W334" s="3">
        <v>1</v>
      </c>
      <c r="X334" s="3" t="s">
        <v>761</v>
      </c>
      <c r="Y334" s="3" t="s">
        <v>762</v>
      </c>
      <c r="Z334" s="3" t="s">
        <v>763</v>
      </c>
      <c r="AA334" s="3"/>
      <c r="AB334" s="3" t="s">
        <v>85</v>
      </c>
      <c r="AC334" s="3" t="s">
        <v>94</v>
      </c>
      <c r="AD334" s="3" t="s">
        <v>103</v>
      </c>
      <c r="AE334" s="3" t="s">
        <v>124</v>
      </c>
      <c r="AF334" s="3"/>
      <c r="AG334" s="3" t="s">
        <v>97</v>
      </c>
      <c r="AH334" s="3">
        <v>1122</v>
      </c>
      <c r="AI334" s="3">
        <v>224</v>
      </c>
      <c r="AJ334" s="3" t="s">
        <v>105</v>
      </c>
      <c r="AK334" s="3" t="s">
        <v>109</v>
      </c>
      <c r="AL334" s="3" t="s">
        <v>100</v>
      </c>
      <c r="AM334" s="3">
        <v>4500</v>
      </c>
      <c r="AN334" s="3" t="s">
        <v>101</v>
      </c>
      <c r="AO334" s="3" t="s">
        <v>318</v>
      </c>
      <c r="AP334" s="3" t="s">
        <v>764</v>
      </c>
      <c r="AQ334" s="3" t="s">
        <v>765</v>
      </c>
      <c r="AR334" s="3">
        <v>14650</v>
      </c>
      <c r="AS334" s="3">
        <v>4000</v>
      </c>
      <c r="AT334" s="3">
        <v>0</v>
      </c>
      <c r="AU334" s="3">
        <v>0</v>
      </c>
      <c r="AV334" s="3">
        <v>0</v>
      </c>
      <c r="AW334" s="3">
        <v>0</v>
      </c>
      <c r="AX334" s="3">
        <v>0</v>
      </c>
      <c r="AY334" s="3">
        <v>0</v>
      </c>
      <c r="AZ334" s="3">
        <v>0</v>
      </c>
      <c r="BA334" s="3" t="s">
        <v>766</v>
      </c>
      <c r="BB334" s="3">
        <v>13200</v>
      </c>
    </row>
    <row r="335" spans="1:54" ht="32.5" hidden="1" customHeight="1" x14ac:dyDescent="0.2">
      <c r="A335" s="3" t="s">
        <v>767</v>
      </c>
      <c r="B335" s="3" t="s">
        <v>677</v>
      </c>
      <c r="C335" s="3" t="s">
        <v>85</v>
      </c>
      <c r="D335" s="3" t="s">
        <v>86</v>
      </c>
      <c r="E335" s="3" t="s">
        <v>753</v>
      </c>
      <c r="F335" s="3"/>
      <c r="G335" s="3" t="s">
        <v>87</v>
      </c>
      <c r="H335" s="3">
        <v>2024</v>
      </c>
      <c r="I335" s="3">
        <v>2024</v>
      </c>
      <c r="J335" s="3" t="s">
        <v>111</v>
      </c>
      <c r="K335" s="3" t="s">
        <v>754</v>
      </c>
      <c r="L335" s="3" t="s">
        <v>755</v>
      </c>
      <c r="M335" s="3" t="s">
        <v>756</v>
      </c>
      <c r="N335" s="3" t="s">
        <v>757</v>
      </c>
      <c r="O335" s="3" t="s">
        <v>758</v>
      </c>
      <c r="P335" s="3" t="s">
        <v>89</v>
      </c>
      <c r="Q335" s="3" t="s">
        <v>257</v>
      </c>
      <c r="R335" s="3" t="s">
        <v>759</v>
      </c>
      <c r="S335" s="3" t="s">
        <v>760</v>
      </c>
      <c r="T335" s="3" t="s">
        <v>91</v>
      </c>
      <c r="U335" s="3" t="s">
        <v>732</v>
      </c>
      <c r="V335" s="3" t="s">
        <v>687</v>
      </c>
      <c r="W335" s="3">
        <v>2</v>
      </c>
      <c r="X335" s="3" t="s">
        <v>768</v>
      </c>
      <c r="Y335" s="3" t="s">
        <v>769</v>
      </c>
      <c r="Z335" s="3" t="s">
        <v>770</v>
      </c>
      <c r="AA335" s="3"/>
      <c r="AB335" s="3" t="s">
        <v>85</v>
      </c>
      <c r="AC335" s="3" t="s">
        <v>94</v>
      </c>
      <c r="AD335" s="3" t="s">
        <v>103</v>
      </c>
      <c r="AE335" s="3" t="s">
        <v>122</v>
      </c>
      <c r="AF335" s="3"/>
      <c r="AG335" s="3" t="s">
        <v>97</v>
      </c>
      <c r="AH335" s="3">
        <v>1122</v>
      </c>
      <c r="AI335" s="3">
        <v>224</v>
      </c>
      <c r="AJ335" s="3" t="s">
        <v>123</v>
      </c>
      <c r="AK335" s="3" t="s">
        <v>99</v>
      </c>
      <c r="AL335" s="3" t="s">
        <v>100</v>
      </c>
      <c r="AM335" s="3">
        <v>75</v>
      </c>
      <c r="AN335" s="3" t="s">
        <v>138</v>
      </c>
      <c r="AO335" s="3" t="s">
        <v>318</v>
      </c>
      <c r="AP335" s="3" t="s">
        <v>771</v>
      </c>
      <c r="AQ335" s="3" t="s">
        <v>772</v>
      </c>
      <c r="AR335" s="3">
        <v>13300</v>
      </c>
      <c r="AS335" s="3">
        <v>2500</v>
      </c>
      <c r="AT335" s="3">
        <v>0</v>
      </c>
      <c r="AU335" s="3">
        <v>0</v>
      </c>
      <c r="AV335" s="3">
        <v>0</v>
      </c>
      <c r="AW335" s="3">
        <v>0</v>
      </c>
      <c r="AX335" s="3">
        <v>0</v>
      </c>
      <c r="AY335" s="3">
        <v>0</v>
      </c>
      <c r="AZ335" s="3">
        <v>0</v>
      </c>
      <c r="BA335" s="3" t="s">
        <v>773</v>
      </c>
      <c r="BB335" s="3">
        <v>5500</v>
      </c>
    </row>
    <row r="336" spans="1:54" ht="32.5" hidden="1" customHeight="1" x14ac:dyDescent="0.2">
      <c r="A336" s="3" t="s">
        <v>774</v>
      </c>
      <c r="B336" s="3" t="s">
        <v>677</v>
      </c>
      <c r="C336" s="3" t="s">
        <v>85</v>
      </c>
      <c r="D336" s="3" t="s">
        <v>86</v>
      </c>
      <c r="E336" s="3" t="s">
        <v>753</v>
      </c>
      <c r="F336" s="3"/>
      <c r="G336" s="3" t="s">
        <v>87</v>
      </c>
      <c r="H336" s="3">
        <v>2024</v>
      </c>
      <c r="I336" s="3">
        <v>2024</v>
      </c>
      <c r="J336" s="3" t="s">
        <v>111</v>
      </c>
      <c r="K336" s="3" t="s">
        <v>754</v>
      </c>
      <c r="L336" s="3" t="s">
        <v>755</v>
      </c>
      <c r="M336" s="3" t="s">
        <v>756</v>
      </c>
      <c r="N336" s="3" t="s">
        <v>757</v>
      </c>
      <c r="O336" s="3" t="s">
        <v>758</v>
      </c>
      <c r="P336" s="3" t="s">
        <v>89</v>
      </c>
      <c r="Q336" s="3" t="s">
        <v>257</v>
      </c>
      <c r="R336" s="3" t="s">
        <v>759</v>
      </c>
      <c r="S336" s="3" t="s">
        <v>760</v>
      </c>
      <c r="T336" s="3" t="s">
        <v>91</v>
      </c>
      <c r="U336" s="3" t="s">
        <v>732</v>
      </c>
      <c r="V336" s="3" t="s">
        <v>687</v>
      </c>
      <c r="W336" s="3">
        <v>3</v>
      </c>
      <c r="X336" s="3" t="s">
        <v>733</v>
      </c>
      <c r="Y336" s="3" t="s">
        <v>775</v>
      </c>
      <c r="Z336" s="3" t="s">
        <v>776</v>
      </c>
      <c r="AA336" s="3"/>
      <c r="AB336" s="3" t="s">
        <v>85</v>
      </c>
      <c r="AC336" s="3" t="s">
        <v>94</v>
      </c>
      <c r="AD336" s="3" t="s">
        <v>103</v>
      </c>
      <c r="AE336" s="3" t="s">
        <v>104</v>
      </c>
      <c r="AF336" s="3"/>
      <c r="AG336" s="3" t="s">
        <v>97</v>
      </c>
      <c r="AH336" s="3">
        <v>1122</v>
      </c>
      <c r="AI336" s="3">
        <v>224</v>
      </c>
      <c r="AJ336" s="3" t="s">
        <v>123</v>
      </c>
      <c r="AK336" s="3" t="s">
        <v>109</v>
      </c>
      <c r="AL336" s="3" t="s">
        <v>100</v>
      </c>
      <c r="AM336" s="3">
        <v>250</v>
      </c>
      <c r="AN336" s="3" t="s">
        <v>101</v>
      </c>
      <c r="AO336" s="3" t="s">
        <v>318</v>
      </c>
      <c r="AP336" s="3" t="s">
        <v>777</v>
      </c>
      <c r="AQ336" s="3" t="s">
        <v>778</v>
      </c>
      <c r="AR336" s="3">
        <v>18800</v>
      </c>
      <c r="AS336" s="3">
        <v>2500</v>
      </c>
      <c r="AT336" s="3">
        <v>0</v>
      </c>
      <c r="AU336" s="3">
        <v>0</v>
      </c>
      <c r="AV336" s="3">
        <v>0</v>
      </c>
      <c r="AW336" s="3">
        <v>0</v>
      </c>
      <c r="AX336" s="3">
        <v>0</v>
      </c>
      <c r="AY336" s="3">
        <v>0</v>
      </c>
      <c r="AZ336" s="3">
        <v>0</v>
      </c>
      <c r="BA336" s="3" t="s">
        <v>766</v>
      </c>
      <c r="BB336" s="3">
        <v>7500</v>
      </c>
    </row>
    <row r="337" spans="1:54" ht="32.5" hidden="1" customHeight="1" x14ac:dyDescent="0.2">
      <c r="A337" s="3" t="s">
        <v>779</v>
      </c>
      <c r="B337" s="3" t="s">
        <v>677</v>
      </c>
      <c r="C337" s="3" t="s">
        <v>85</v>
      </c>
      <c r="D337" s="3" t="s">
        <v>86</v>
      </c>
      <c r="E337" s="3" t="s">
        <v>780</v>
      </c>
      <c r="F337" s="3"/>
      <c r="G337" s="3" t="s">
        <v>87</v>
      </c>
      <c r="H337" s="3">
        <v>2024</v>
      </c>
      <c r="I337" s="3">
        <v>2024</v>
      </c>
      <c r="J337" s="3" t="s">
        <v>88</v>
      </c>
      <c r="K337" s="3" t="s">
        <v>781</v>
      </c>
      <c r="L337" s="3" t="s">
        <v>782</v>
      </c>
      <c r="M337" s="3" t="s">
        <v>783</v>
      </c>
      <c r="N337" s="3" t="s">
        <v>784</v>
      </c>
      <c r="O337" s="3" t="s">
        <v>785</v>
      </c>
      <c r="P337" s="3" t="s">
        <v>89</v>
      </c>
      <c r="Q337" s="3" t="s">
        <v>90</v>
      </c>
      <c r="R337" s="3" t="s">
        <v>786</v>
      </c>
      <c r="S337" s="3" t="s">
        <v>787</v>
      </c>
      <c r="T337" s="3" t="s">
        <v>91</v>
      </c>
      <c r="U337" s="3" t="s">
        <v>732</v>
      </c>
      <c r="V337" s="3" t="s">
        <v>687</v>
      </c>
      <c r="W337" s="3">
        <v>1</v>
      </c>
      <c r="X337" s="3" t="s">
        <v>788</v>
      </c>
      <c r="Y337" s="3" t="s">
        <v>789</v>
      </c>
      <c r="Z337" s="3" t="s">
        <v>790</v>
      </c>
      <c r="AA337" s="3"/>
      <c r="AB337" s="3" t="s">
        <v>85</v>
      </c>
      <c r="AC337" s="3" t="s">
        <v>94</v>
      </c>
      <c r="AD337" s="3" t="s">
        <v>103</v>
      </c>
      <c r="AE337" s="3" t="s">
        <v>124</v>
      </c>
      <c r="AF337" s="3"/>
      <c r="AG337" s="3" t="s">
        <v>97</v>
      </c>
      <c r="AH337" s="3">
        <v>55</v>
      </c>
      <c r="AI337" s="3">
        <v>15</v>
      </c>
      <c r="AJ337" s="3" t="s">
        <v>105</v>
      </c>
      <c r="AK337" s="3" t="s">
        <v>106</v>
      </c>
      <c r="AL337" s="3" t="s">
        <v>100</v>
      </c>
      <c r="AM337" s="3">
        <v>150</v>
      </c>
      <c r="AN337" s="3" t="s">
        <v>101</v>
      </c>
      <c r="AO337" s="3" t="s">
        <v>110</v>
      </c>
      <c r="AP337" s="3" t="s">
        <v>791</v>
      </c>
      <c r="AQ337" s="3" t="s">
        <v>792</v>
      </c>
      <c r="AR337" s="3">
        <v>1900</v>
      </c>
      <c r="AS337" s="3">
        <v>1500</v>
      </c>
      <c r="AT337" s="3">
        <v>0</v>
      </c>
      <c r="AU337" s="3">
        <v>0</v>
      </c>
      <c r="AV337" s="3">
        <v>0</v>
      </c>
      <c r="AW337" s="3">
        <v>0</v>
      </c>
      <c r="AX337" s="3">
        <v>0</v>
      </c>
      <c r="AY337" s="3">
        <v>0</v>
      </c>
      <c r="AZ337" s="3">
        <v>0</v>
      </c>
      <c r="BA337" s="3" t="s">
        <v>793</v>
      </c>
      <c r="BB337" s="3">
        <v>1900</v>
      </c>
    </row>
    <row r="338" spans="1:54" ht="32.5" hidden="1" customHeight="1" x14ac:dyDescent="0.2">
      <c r="A338" s="3" t="s">
        <v>794</v>
      </c>
      <c r="B338" s="3" t="s">
        <v>677</v>
      </c>
      <c r="C338" s="3" t="s">
        <v>85</v>
      </c>
      <c r="D338" s="3" t="s">
        <v>86</v>
      </c>
      <c r="E338" s="3" t="s">
        <v>795</v>
      </c>
      <c r="F338" s="3"/>
      <c r="G338" s="3" t="s">
        <v>87</v>
      </c>
      <c r="H338" s="3">
        <v>2024</v>
      </c>
      <c r="I338" s="3">
        <v>2024</v>
      </c>
      <c r="J338" s="3" t="s">
        <v>111</v>
      </c>
      <c r="K338" s="3" t="s">
        <v>796</v>
      </c>
      <c r="L338" s="3" t="s">
        <v>797</v>
      </c>
      <c r="M338" s="3" t="s">
        <v>798</v>
      </c>
      <c r="N338" s="3" t="s">
        <v>799</v>
      </c>
      <c r="O338" s="3" t="s">
        <v>800</v>
      </c>
      <c r="P338" s="3" t="s">
        <v>89</v>
      </c>
      <c r="Q338" s="3" t="s">
        <v>90</v>
      </c>
      <c r="R338" s="3" t="s">
        <v>801</v>
      </c>
      <c r="S338" s="3" t="s">
        <v>802</v>
      </c>
      <c r="T338" s="3" t="s">
        <v>135</v>
      </c>
      <c r="U338" s="3" t="s">
        <v>803</v>
      </c>
      <c r="V338" s="3" t="s">
        <v>687</v>
      </c>
      <c r="W338" s="3">
        <v>1</v>
      </c>
      <c r="X338" s="3" t="s">
        <v>804</v>
      </c>
      <c r="Y338" s="3" t="s">
        <v>805</v>
      </c>
      <c r="Z338" s="3" t="s">
        <v>806</v>
      </c>
      <c r="AA338" s="3"/>
      <c r="AB338" s="3" t="s">
        <v>85</v>
      </c>
      <c r="AC338" s="3" t="s">
        <v>94</v>
      </c>
      <c r="AD338" s="3" t="s">
        <v>103</v>
      </c>
      <c r="AE338" s="3" t="s">
        <v>189</v>
      </c>
      <c r="AF338" s="3"/>
      <c r="AG338" s="3" t="s">
        <v>97</v>
      </c>
      <c r="AH338" s="3">
        <v>212</v>
      </c>
      <c r="AI338" s="3">
        <v>78</v>
      </c>
      <c r="AJ338" s="3" t="s">
        <v>105</v>
      </c>
      <c r="AK338" s="3" t="s">
        <v>106</v>
      </c>
      <c r="AL338" s="3" t="s">
        <v>100</v>
      </c>
      <c r="AM338" s="3">
        <v>1200</v>
      </c>
      <c r="AN338" s="3" t="s">
        <v>101</v>
      </c>
      <c r="AO338" s="3" t="s">
        <v>110</v>
      </c>
      <c r="AP338" s="3" t="s">
        <v>807</v>
      </c>
      <c r="AQ338" s="3" t="s">
        <v>808</v>
      </c>
      <c r="AR338" s="3">
        <v>28300</v>
      </c>
      <c r="AS338" s="3">
        <v>5000</v>
      </c>
      <c r="AT338" s="3">
        <v>0</v>
      </c>
      <c r="AU338" s="3">
        <v>0</v>
      </c>
      <c r="AV338" s="3">
        <v>0</v>
      </c>
      <c r="AW338" s="3">
        <v>0</v>
      </c>
      <c r="AX338" s="3">
        <v>0</v>
      </c>
      <c r="AY338" s="3">
        <v>0</v>
      </c>
      <c r="AZ338" s="3">
        <v>0</v>
      </c>
      <c r="BA338" s="3" t="s">
        <v>809</v>
      </c>
      <c r="BB338" s="3">
        <v>17000</v>
      </c>
    </row>
    <row r="339" spans="1:54" ht="32.5" hidden="1" customHeight="1" x14ac:dyDescent="0.2">
      <c r="A339" s="3" t="s">
        <v>810</v>
      </c>
      <c r="B339" s="3" t="s">
        <v>677</v>
      </c>
      <c r="C339" s="3" t="s">
        <v>85</v>
      </c>
      <c r="D339" s="3" t="s">
        <v>86</v>
      </c>
      <c r="E339" s="3" t="s">
        <v>795</v>
      </c>
      <c r="F339" s="3"/>
      <c r="G339" s="3" t="s">
        <v>87</v>
      </c>
      <c r="H339" s="3">
        <v>2024</v>
      </c>
      <c r="I339" s="3">
        <v>2024</v>
      </c>
      <c r="J339" s="3" t="s">
        <v>111</v>
      </c>
      <c r="K339" s="3" t="s">
        <v>796</v>
      </c>
      <c r="L339" s="3" t="s">
        <v>797</v>
      </c>
      <c r="M339" s="3" t="s">
        <v>798</v>
      </c>
      <c r="N339" s="3" t="s">
        <v>799</v>
      </c>
      <c r="O339" s="3" t="s">
        <v>800</v>
      </c>
      <c r="P339" s="3" t="s">
        <v>89</v>
      </c>
      <c r="Q339" s="3" t="s">
        <v>90</v>
      </c>
      <c r="R339" s="3" t="s">
        <v>801</v>
      </c>
      <c r="S339" s="3" t="s">
        <v>802</v>
      </c>
      <c r="T339" s="3" t="s">
        <v>135</v>
      </c>
      <c r="U339" s="3" t="s">
        <v>803</v>
      </c>
      <c r="V339" s="3" t="s">
        <v>687</v>
      </c>
      <c r="W339" s="3">
        <v>2</v>
      </c>
      <c r="X339" s="3" t="s">
        <v>811</v>
      </c>
      <c r="Y339" s="3" t="s">
        <v>812</v>
      </c>
      <c r="Z339" s="3" t="s">
        <v>813</v>
      </c>
      <c r="AA339" s="3"/>
      <c r="AB339" s="3" t="s">
        <v>85</v>
      </c>
      <c r="AC339" s="3" t="s">
        <v>94</v>
      </c>
      <c r="AD339" s="3" t="s">
        <v>95</v>
      </c>
      <c r="AE339" s="3" t="s">
        <v>96</v>
      </c>
      <c r="AF339" s="3"/>
      <c r="AG339" s="3" t="s">
        <v>97</v>
      </c>
      <c r="AH339" s="3">
        <v>212</v>
      </c>
      <c r="AI339" s="3">
        <v>78</v>
      </c>
      <c r="AJ339" s="3" t="s">
        <v>123</v>
      </c>
      <c r="AK339" s="3" t="s">
        <v>109</v>
      </c>
      <c r="AL339" s="3" t="s">
        <v>100</v>
      </c>
      <c r="AM339" s="3">
        <v>30</v>
      </c>
      <c r="AN339" s="3" t="s">
        <v>101</v>
      </c>
      <c r="AO339" s="3" t="s">
        <v>110</v>
      </c>
      <c r="AP339" s="3" t="s">
        <v>814</v>
      </c>
      <c r="AQ339" s="3" t="s">
        <v>815</v>
      </c>
      <c r="AR339" s="3">
        <v>7050</v>
      </c>
      <c r="AS339" s="3">
        <v>2500</v>
      </c>
      <c r="AT339" s="3">
        <v>0</v>
      </c>
      <c r="AU339" s="3">
        <v>0</v>
      </c>
      <c r="AV339" s="3">
        <v>0</v>
      </c>
      <c r="AW339" s="3">
        <v>0</v>
      </c>
      <c r="AX339" s="3">
        <v>0</v>
      </c>
      <c r="AY339" s="3">
        <v>0</v>
      </c>
      <c r="AZ339" s="3">
        <v>0</v>
      </c>
      <c r="BA339" s="3" t="s">
        <v>693</v>
      </c>
      <c r="BB339" s="3">
        <v>2500</v>
      </c>
    </row>
    <row r="340" spans="1:54" ht="32.5" hidden="1" customHeight="1" x14ac:dyDescent="0.2">
      <c r="A340" s="3" t="s">
        <v>816</v>
      </c>
      <c r="B340" s="3" t="s">
        <v>677</v>
      </c>
      <c r="C340" s="3" t="s">
        <v>85</v>
      </c>
      <c r="D340" s="3" t="s">
        <v>86</v>
      </c>
      <c r="E340" s="3" t="s">
        <v>795</v>
      </c>
      <c r="F340" s="3"/>
      <c r="G340" s="3" t="s">
        <v>87</v>
      </c>
      <c r="H340" s="3">
        <v>2024</v>
      </c>
      <c r="I340" s="3">
        <v>2024</v>
      </c>
      <c r="J340" s="3" t="s">
        <v>88</v>
      </c>
      <c r="K340" s="3" t="s">
        <v>796</v>
      </c>
      <c r="L340" s="3" t="s">
        <v>797</v>
      </c>
      <c r="M340" s="3" t="s">
        <v>798</v>
      </c>
      <c r="N340" s="3" t="s">
        <v>799</v>
      </c>
      <c r="O340" s="3" t="s">
        <v>800</v>
      </c>
      <c r="P340" s="3" t="s">
        <v>89</v>
      </c>
      <c r="Q340" s="3" t="s">
        <v>90</v>
      </c>
      <c r="R340" s="3" t="s">
        <v>801</v>
      </c>
      <c r="S340" s="3" t="s">
        <v>802</v>
      </c>
      <c r="T340" s="3" t="s">
        <v>135</v>
      </c>
      <c r="U340" s="3" t="s">
        <v>803</v>
      </c>
      <c r="V340" s="3" t="s">
        <v>687</v>
      </c>
      <c r="W340" s="3">
        <v>3</v>
      </c>
      <c r="X340" s="3" t="s">
        <v>817</v>
      </c>
      <c r="Y340" s="3" t="s">
        <v>818</v>
      </c>
      <c r="Z340" s="3" t="s">
        <v>819</v>
      </c>
      <c r="AA340" s="3"/>
      <c r="AB340" s="3" t="s">
        <v>85</v>
      </c>
      <c r="AC340" s="3" t="s">
        <v>94</v>
      </c>
      <c r="AD340" s="3" t="s">
        <v>103</v>
      </c>
      <c r="AE340" s="3" t="s">
        <v>104</v>
      </c>
      <c r="AF340" s="3"/>
      <c r="AG340" s="3" t="s">
        <v>97</v>
      </c>
      <c r="AH340" s="3">
        <v>212</v>
      </c>
      <c r="AI340" s="3">
        <v>78</v>
      </c>
      <c r="AJ340" s="3" t="s">
        <v>105</v>
      </c>
      <c r="AK340" s="3" t="s">
        <v>106</v>
      </c>
      <c r="AL340" s="3" t="s">
        <v>100</v>
      </c>
      <c r="AM340" s="3">
        <v>285</v>
      </c>
      <c r="AN340" s="3" t="s">
        <v>138</v>
      </c>
      <c r="AO340" s="3" t="s">
        <v>110</v>
      </c>
      <c r="AP340" s="3" t="s">
        <v>820</v>
      </c>
      <c r="AQ340" s="3" t="s">
        <v>821</v>
      </c>
      <c r="AR340" s="3">
        <v>4250</v>
      </c>
      <c r="AS340" s="3">
        <v>2000</v>
      </c>
      <c r="AT340" s="3">
        <v>0</v>
      </c>
      <c r="AU340" s="3">
        <v>0</v>
      </c>
      <c r="AV340" s="3">
        <v>0</v>
      </c>
      <c r="AW340" s="3">
        <v>0</v>
      </c>
      <c r="AX340" s="3">
        <v>0</v>
      </c>
      <c r="AY340" s="3">
        <v>0</v>
      </c>
      <c r="AZ340" s="3">
        <v>0</v>
      </c>
      <c r="BA340" s="3" t="s">
        <v>693</v>
      </c>
      <c r="BB340" s="3">
        <v>2000</v>
      </c>
    </row>
    <row r="341" spans="1:54" ht="32.5" hidden="1" customHeight="1" x14ac:dyDescent="0.2">
      <c r="A341" s="3" t="s">
        <v>822</v>
      </c>
      <c r="B341" s="3" t="s">
        <v>677</v>
      </c>
      <c r="C341" s="3" t="s">
        <v>85</v>
      </c>
      <c r="D341" s="3" t="s">
        <v>86</v>
      </c>
      <c r="E341" s="3" t="s">
        <v>823</v>
      </c>
      <c r="F341" s="3"/>
      <c r="G341" s="3" t="s">
        <v>87</v>
      </c>
      <c r="H341" s="3">
        <v>2024</v>
      </c>
      <c r="I341" s="3">
        <v>2024</v>
      </c>
      <c r="J341" s="3" t="s">
        <v>88</v>
      </c>
      <c r="K341" s="3" t="s">
        <v>824</v>
      </c>
      <c r="L341" s="3" t="s">
        <v>825</v>
      </c>
      <c r="M341" s="3" t="s">
        <v>826</v>
      </c>
      <c r="N341" s="3" t="s">
        <v>827</v>
      </c>
      <c r="O341" s="3" t="s">
        <v>828</v>
      </c>
      <c r="P341" s="3" t="s">
        <v>89</v>
      </c>
      <c r="Q341" s="3" t="s">
        <v>90</v>
      </c>
      <c r="R341" s="3" t="s">
        <v>829</v>
      </c>
      <c r="S341" s="3" t="s">
        <v>830</v>
      </c>
      <c r="T341" s="3" t="s">
        <v>135</v>
      </c>
      <c r="U341" s="3" t="s">
        <v>716</v>
      </c>
      <c r="V341" s="3" t="s">
        <v>687</v>
      </c>
      <c r="W341" s="3">
        <v>1</v>
      </c>
      <c r="X341" s="3" t="s">
        <v>831</v>
      </c>
      <c r="Y341" s="3" t="s">
        <v>832</v>
      </c>
      <c r="Z341" s="3" t="s">
        <v>833</v>
      </c>
      <c r="AA341" s="3"/>
      <c r="AB341" s="3" t="s">
        <v>85</v>
      </c>
      <c r="AC341" s="3" t="s">
        <v>94</v>
      </c>
      <c r="AD341" s="3" t="s">
        <v>103</v>
      </c>
      <c r="AE341" s="3" t="s">
        <v>104</v>
      </c>
      <c r="AF341" s="3"/>
      <c r="AG341" s="3" t="s">
        <v>97</v>
      </c>
      <c r="AH341" s="3">
        <v>130</v>
      </c>
      <c r="AI341" s="3">
        <v>31</v>
      </c>
      <c r="AJ341" s="3" t="s">
        <v>105</v>
      </c>
      <c r="AK341" s="3" t="s">
        <v>106</v>
      </c>
      <c r="AL341" s="3" t="s">
        <v>100</v>
      </c>
      <c r="AM341" s="3">
        <v>600</v>
      </c>
      <c r="AN341" s="3" t="s">
        <v>138</v>
      </c>
      <c r="AO341" s="3" t="s">
        <v>318</v>
      </c>
      <c r="AP341" s="3" t="s">
        <v>834</v>
      </c>
      <c r="AQ341" s="3" t="s">
        <v>835</v>
      </c>
      <c r="AR341" s="3">
        <v>2850</v>
      </c>
      <c r="AS341" s="3">
        <v>1750</v>
      </c>
      <c r="AT341" s="3">
        <v>0</v>
      </c>
      <c r="AU341" s="3">
        <v>0</v>
      </c>
      <c r="AV341" s="3">
        <v>0</v>
      </c>
      <c r="AW341" s="3">
        <v>0</v>
      </c>
      <c r="AX341" s="3">
        <v>0</v>
      </c>
      <c r="AY341" s="3">
        <v>0</v>
      </c>
      <c r="AZ341" s="3">
        <v>0</v>
      </c>
      <c r="BA341" s="3" t="s">
        <v>693</v>
      </c>
      <c r="BB341" s="3">
        <v>1750</v>
      </c>
    </row>
    <row r="342" spans="1:54" ht="32.5" hidden="1" customHeight="1" x14ac:dyDescent="0.2">
      <c r="A342" s="3" t="s">
        <v>836</v>
      </c>
      <c r="B342" s="3" t="s">
        <v>677</v>
      </c>
      <c r="C342" s="3" t="s">
        <v>85</v>
      </c>
      <c r="D342" s="3" t="s">
        <v>86</v>
      </c>
      <c r="E342" s="3" t="s">
        <v>823</v>
      </c>
      <c r="F342" s="3"/>
      <c r="G342" s="3" t="s">
        <v>87</v>
      </c>
      <c r="H342" s="3">
        <v>2024</v>
      </c>
      <c r="I342" s="3">
        <v>2024</v>
      </c>
      <c r="J342" s="3" t="s">
        <v>88</v>
      </c>
      <c r="K342" s="3" t="s">
        <v>824</v>
      </c>
      <c r="L342" s="3" t="s">
        <v>825</v>
      </c>
      <c r="M342" s="3" t="s">
        <v>826</v>
      </c>
      <c r="N342" s="3" t="s">
        <v>827</v>
      </c>
      <c r="O342" s="3" t="s">
        <v>828</v>
      </c>
      <c r="P342" s="3" t="s">
        <v>89</v>
      </c>
      <c r="Q342" s="3" t="s">
        <v>90</v>
      </c>
      <c r="R342" s="3" t="s">
        <v>829</v>
      </c>
      <c r="S342" s="3" t="s">
        <v>830</v>
      </c>
      <c r="T342" s="3" t="s">
        <v>135</v>
      </c>
      <c r="U342" s="3" t="s">
        <v>716</v>
      </c>
      <c r="V342" s="3" t="s">
        <v>687</v>
      </c>
      <c r="W342" s="3">
        <v>2</v>
      </c>
      <c r="X342" s="3" t="s">
        <v>837</v>
      </c>
      <c r="Y342" s="3" t="s">
        <v>838</v>
      </c>
      <c r="Z342" s="3" t="s">
        <v>839</v>
      </c>
      <c r="AA342" s="3"/>
      <c r="AB342" s="3" t="s">
        <v>85</v>
      </c>
      <c r="AC342" s="3" t="s">
        <v>94</v>
      </c>
      <c r="AD342" s="3" t="s">
        <v>103</v>
      </c>
      <c r="AE342" s="3" t="s">
        <v>124</v>
      </c>
      <c r="AF342" s="3"/>
      <c r="AG342" s="3" t="s">
        <v>97</v>
      </c>
      <c r="AH342" s="3">
        <v>130</v>
      </c>
      <c r="AI342" s="3">
        <v>31</v>
      </c>
      <c r="AJ342" s="3" t="s">
        <v>105</v>
      </c>
      <c r="AK342" s="3" t="s">
        <v>109</v>
      </c>
      <c r="AL342" s="3" t="s">
        <v>100</v>
      </c>
      <c r="AM342" s="3">
        <v>400</v>
      </c>
      <c r="AN342" s="3" t="s">
        <v>138</v>
      </c>
      <c r="AO342" s="3" t="s">
        <v>318</v>
      </c>
      <c r="AP342" s="3" t="s">
        <v>840</v>
      </c>
      <c r="AQ342" s="3" t="s">
        <v>841</v>
      </c>
      <c r="AR342" s="3">
        <v>1550</v>
      </c>
      <c r="AS342" s="3">
        <v>1000</v>
      </c>
      <c r="AT342" s="3">
        <v>0</v>
      </c>
      <c r="AU342" s="3">
        <v>0</v>
      </c>
      <c r="AV342" s="3">
        <v>0</v>
      </c>
      <c r="AW342" s="3">
        <v>0</v>
      </c>
      <c r="AX342" s="3">
        <v>0</v>
      </c>
      <c r="AY342" s="3">
        <v>0</v>
      </c>
      <c r="AZ342" s="3">
        <v>0</v>
      </c>
      <c r="BA342" s="3" t="s">
        <v>693</v>
      </c>
      <c r="BB342" s="3">
        <v>1000</v>
      </c>
    </row>
    <row r="343" spans="1:54" ht="32.5" hidden="1" customHeight="1" x14ac:dyDescent="0.2">
      <c r="A343" s="3" t="s">
        <v>842</v>
      </c>
      <c r="B343" s="3" t="s">
        <v>677</v>
      </c>
      <c r="C343" s="3" t="s">
        <v>85</v>
      </c>
      <c r="D343" s="3" t="s">
        <v>86</v>
      </c>
      <c r="E343" s="3" t="s">
        <v>843</v>
      </c>
      <c r="F343" s="3"/>
      <c r="G343" s="3" t="s">
        <v>87</v>
      </c>
      <c r="H343" s="3">
        <v>2024</v>
      </c>
      <c r="I343" s="3">
        <v>2024</v>
      </c>
      <c r="J343" s="3" t="s">
        <v>88</v>
      </c>
      <c r="K343" s="3" t="s">
        <v>844</v>
      </c>
      <c r="L343" s="3" t="s">
        <v>845</v>
      </c>
      <c r="M343" s="3" t="s">
        <v>846</v>
      </c>
      <c r="N343" s="3" t="s">
        <v>847</v>
      </c>
      <c r="O343" s="3" t="s">
        <v>848</v>
      </c>
      <c r="P343" s="3" t="s">
        <v>89</v>
      </c>
      <c r="Q343" s="3" t="s">
        <v>257</v>
      </c>
      <c r="R343" s="3" t="s">
        <v>849</v>
      </c>
      <c r="S343" s="3" t="s">
        <v>850</v>
      </c>
      <c r="T343" s="3" t="s">
        <v>91</v>
      </c>
      <c r="U343" s="3" t="s">
        <v>716</v>
      </c>
      <c r="V343" s="3" t="s">
        <v>687</v>
      </c>
      <c r="W343" s="3">
        <v>1</v>
      </c>
      <c r="X343" s="3" t="s">
        <v>103</v>
      </c>
      <c r="Y343" s="3" t="s">
        <v>851</v>
      </c>
      <c r="Z343" s="3" t="s">
        <v>852</v>
      </c>
      <c r="AA343" s="3"/>
      <c r="AB343" s="3" t="s">
        <v>85</v>
      </c>
      <c r="AC343" s="3" t="s">
        <v>94</v>
      </c>
      <c r="AD343" s="3" t="s">
        <v>103</v>
      </c>
      <c r="AE343" s="3" t="s">
        <v>124</v>
      </c>
      <c r="AF343" s="3"/>
      <c r="AG343" s="3" t="s">
        <v>97</v>
      </c>
      <c r="AH343" s="3">
        <v>3261</v>
      </c>
      <c r="AI343" s="3">
        <v>493</v>
      </c>
      <c r="AJ343" s="3" t="s">
        <v>98</v>
      </c>
      <c r="AK343" s="3" t="s">
        <v>109</v>
      </c>
      <c r="AL343" s="3" t="s">
        <v>100</v>
      </c>
      <c r="AM343" s="3">
        <v>2000</v>
      </c>
      <c r="AN343" s="3" t="s">
        <v>101</v>
      </c>
      <c r="AO343" s="3" t="s">
        <v>318</v>
      </c>
      <c r="AP343" s="3" t="s">
        <v>853</v>
      </c>
      <c r="AQ343" s="3" t="s">
        <v>854</v>
      </c>
      <c r="AR343" s="3">
        <v>34500</v>
      </c>
      <c r="AS343" s="3">
        <v>10000</v>
      </c>
      <c r="AT343" s="3">
        <v>0</v>
      </c>
      <c r="AU343" s="3">
        <v>0</v>
      </c>
      <c r="AV343" s="3">
        <v>0</v>
      </c>
      <c r="AW343" s="3">
        <v>0</v>
      </c>
      <c r="AX343" s="3">
        <v>0</v>
      </c>
      <c r="AY343" s="3">
        <v>0</v>
      </c>
      <c r="AZ343" s="3">
        <v>0</v>
      </c>
      <c r="BA343" s="3" t="s">
        <v>855</v>
      </c>
      <c r="BB343" s="3">
        <v>12000</v>
      </c>
    </row>
    <row r="344" spans="1:54" ht="32.5" hidden="1" customHeight="1" x14ac:dyDescent="0.2">
      <c r="A344" s="3" t="s">
        <v>856</v>
      </c>
      <c r="B344" s="3" t="s">
        <v>677</v>
      </c>
      <c r="C344" s="3" t="s">
        <v>85</v>
      </c>
      <c r="D344" s="3" t="s">
        <v>86</v>
      </c>
      <c r="E344" s="3" t="s">
        <v>843</v>
      </c>
      <c r="F344" s="3"/>
      <c r="G344" s="3" t="s">
        <v>87</v>
      </c>
      <c r="H344" s="3">
        <v>2024</v>
      </c>
      <c r="I344" s="3">
        <v>2024</v>
      </c>
      <c r="J344" s="3" t="s">
        <v>88</v>
      </c>
      <c r="K344" s="3" t="s">
        <v>844</v>
      </c>
      <c r="L344" s="3" t="s">
        <v>845</v>
      </c>
      <c r="M344" s="3" t="s">
        <v>846</v>
      </c>
      <c r="N344" s="3" t="s">
        <v>847</v>
      </c>
      <c r="O344" s="3" t="s">
        <v>848</v>
      </c>
      <c r="P344" s="3" t="s">
        <v>89</v>
      </c>
      <c r="Q344" s="3" t="s">
        <v>257</v>
      </c>
      <c r="R344" s="3" t="s">
        <v>849</v>
      </c>
      <c r="S344" s="3" t="s">
        <v>850</v>
      </c>
      <c r="T344" s="3" t="s">
        <v>91</v>
      </c>
      <c r="U344" s="3" t="s">
        <v>716</v>
      </c>
      <c r="V344" s="3" t="s">
        <v>687</v>
      </c>
      <c r="W344" s="3">
        <v>2</v>
      </c>
      <c r="X344" s="3" t="s">
        <v>103</v>
      </c>
      <c r="Y344" s="3" t="s">
        <v>857</v>
      </c>
      <c r="Z344" s="3" t="s">
        <v>858</v>
      </c>
      <c r="AA344" s="3"/>
      <c r="AB344" s="3" t="s">
        <v>85</v>
      </c>
      <c r="AC344" s="3" t="s">
        <v>94</v>
      </c>
      <c r="AD344" s="3" t="s">
        <v>103</v>
      </c>
      <c r="AE344" s="3" t="s">
        <v>122</v>
      </c>
      <c r="AF344" s="3"/>
      <c r="AG344" s="3" t="s">
        <v>97</v>
      </c>
      <c r="AH344" s="3">
        <v>3261</v>
      </c>
      <c r="AI344" s="3">
        <v>493</v>
      </c>
      <c r="AJ344" s="3" t="s">
        <v>123</v>
      </c>
      <c r="AK344" s="3" t="s">
        <v>109</v>
      </c>
      <c r="AL344" s="3" t="s">
        <v>100</v>
      </c>
      <c r="AM344" s="3">
        <v>150</v>
      </c>
      <c r="AN344" s="3" t="s">
        <v>101</v>
      </c>
      <c r="AO344" s="3" t="s">
        <v>318</v>
      </c>
      <c r="AP344" s="3" t="s">
        <v>859</v>
      </c>
      <c r="AQ344" s="3" t="s">
        <v>860</v>
      </c>
      <c r="AR344" s="3">
        <v>3700</v>
      </c>
      <c r="AS344" s="3">
        <v>1500</v>
      </c>
      <c r="AT344" s="3">
        <v>0</v>
      </c>
      <c r="AU344" s="3">
        <v>0</v>
      </c>
      <c r="AV344" s="3">
        <v>0</v>
      </c>
      <c r="AW344" s="3">
        <v>0</v>
      </c>
      <c r="AX344" s="3">
        <v>0</v>
      </c>
      <c r="AY344" s="3">
        <v>0</v>
      </c>
      <c r="AZ344" s="3">
        <v>0</v>
      </c>
      <c r="BA344" s="3" t="s">
        <v>693</v>
      </c>
      <c r="BB344" s="3">
        <v>1500</v>
      </c>
    </row>
    <row r="345" spans="1:54" ht="32.5" hidden="1" customHeight="1" x14ac:dyDescent="0.2">
      <c r="A345" s="3" t="s">
        <v>861</v>
      </c>
      <c r="B345" s="3" t="s">
        <v>677</v>
      </c>
      <c r="C345" s="3" t="s">
        <v>85</v>
      </c>
      <c r="D345" s="3" t="s">
        <v>86</v>
      </c>
      <c r="E345" s="3" t="s">
        <v>843</v>
      </c>
      <c r="F345" s="3"/>
      <c r="G345" s="3" t="s">
        <v>87</v>
      </c>
      <c r="H345" s="3">
        <v>2024</v>
      </c>
      <c r="I345" s="3">
        <v>2024</v>
      </c>
      <c r="J345" s="3" t="s">
        <v>88</v>
      </c>
      <c r="K345" s="3" t="s">
        <v>844</v>
      </c>
      <c r="L345" s="3" t="s">
        <v>845</v>
      </c>
      <c r="M345" s="3" t="s">
        <v>846</v>
      </c>
      <c r="N345" s="3" t="s">
        <v>847</v>
      </c>
      <c r="O345" s="3" t="s">
        <v>848</v>
      </c>
      <c r="P345" s="3" t="s">
        <v>89</v>
      </c>
      <c r="Q345" s="3" t="s">
        <v>257</v>
      </c>
      <c r="R345" s="3" t="s">
        <v>849</v>
      </c>
      <c r="S345" s="3" t="s">
        <v>850</v>
      </c>
      <c r="T345" s="3" t="s">
        <v>91</v>
      </c>
      <c r="U345" s="3" t="s">
        <v>716</v>
      </c>
      <c r="V345" s="3" t="s">
        <v>687</v>
      </c>
      <c r="W345" s="3">
        <v>3</v>
      </c>
      <c r="X345" s="3" t="s">
        <v>103</v>
      </c>
      <c r="Y345" s="3" t="s">
        <v>862</v>
      </c>
      <c r="Z345" s="3" t="s">
        <v>863</v>
      </c>
      <c r="AA345" s="3"/>
      <c r="AB345" s="3" t="s">
        <v>85</v>
      </c>
      <c r="AC345" s="3" t="s">
        <v>94</v>
      </c>
      <c r="AD345" s="3" t="s">
        <v>103</v>
      </c>
      <c r="AE345" s="3" t="s">
        <v>189</v>
      </c>
      <c r="AF345" s="3"/>
      <c r="AG345" s="3" t="s">
        <v>97</v>
      </c>
      <c r="AH345" s="3">
        <v>3261</v>
      </c>
      <c r="AI345" s="3">
        <v>493</v>
      </c>
      <c r="AJ345" s="3" t="s">
        <v>105</v>
      </c>
      <c r="AK345" s="3" t="s">
        <v>109</v>
      </c>
      <c r="AL345" s="3" t="s">
        <v>100</v>
      </c>
      <c r="AM345" s="3">
        <v>200</v>
      </c>
      <c r="AN345" s="3" t="s">
        <v>101</v>
      </c>
      <c r="AO345" s="3" t="s">
        <v>318</v>
      </c>
      <c r="AP345" s="3" t="s">
        <v>864</v>
      </c>
      <c r="AQ345" s="3" t="s">
        <v>865</v>
      </c>
      <c r="AR345" s="3">
        <v>3000</v>
      </c>
      <c r="AS345" s="3">
        <v>1500</v>
      </c>
      <c r="AT345" s="3">
        <v>0</v>
      </c>
      <c r="AU345" s="3">
        <v>0</v>
      </c>
      <c r="AV345" s="3">
        <v>0</v>
      </c>
      <c r="AW345" s="3">
        <v>0</v>
      </c>
      <c r="AX345" s="3">
        <v>0</v>
      </c>
      <c r="AY345" s="3">
        <v>0</v>
      </c>
      <c r="AZ345" s="3">
        <v>0</v>
      </c>
      <c r="BA345" s="3" t="s">
        <v>693</v>
      </c>
      <c r="BB345" s="3">
        <v>1500</v>
      </c>
    </row>
    <row r="346" spans="1:54" ht="32.5" hidden="1" customHeight="1" x14ac:dyDescent="0.2">
      <c r="A346" s="3" t="s">
        <v>866</v>
      </c>
      <c r="B346" s="3" t="s">
        <v>677</v>
      </c>
      <c r="C346" s="3" t="s">
        <v>85</v>
      </c>
      <c r="D346" s="3" t="s">
        <v>86</v>
      </c>
      <c r="E346" s="3" t="s">
        <v>843</v>
      </c>
      <c r="F346" s="3"/>
      <c r="G346" s="3" t="s">
        <v>87</v>
      </c>
      <c r="H346" s="3">
        <v>2024</v>
      </c>
      <c r="I346" s="3">
        <v>2024</v>
      </c>
      <c r="J346" s="3" t="s">
        <v>88</v>
      </c>
      <c r="K346" s="3" t="s">
        <v>844</v>
      </c>
      <c r="L346" s="3" t="s">
        <v>845</v>
      </c>
      <c r="M346" s="3" t="s">
        <v>846</v>
      </c>
      <c r="N346" s="3" t="s">
        <v>847</v>
      </c>
      <c r="O346" s="3" t="s">
        <v>848</v>
      </c>
      <c r="P346" s="3" t="s">
        <v>89</v>
      </c>
      <c r="Q346" s="3" t="s">
        <v>257</v>
      </c>
      <c r="R346" s="3" t="s">
        <v>849</v>
      </c>
      <c r="S346" s="3" t="s">
        <v>850</v>
      </c>
      <c r="T346" s="3" t="s">
        <v>91</v>
      </c>
      <c r="U346" s="3" t="s">
        <v>716</v>
      </c>
      <c r="V346" s="3" t="s">
        <v>687</v>
      </c>
      <c r="W346" s="3">
        <v>4</v>
      </c>
      <c r="X346" s="3" t="s">
        <v>103</v>
      </c>
      <c r="Y346" s="3" t="s">
        <v>867</v>
      </c>
      <c r="Z346" s="3" t="s">
        <v>868</v>
      </c>
      <c r="AA346" s="3"/>
      <c r="AB346" s="3" t="s">
        <v>85</v>
      </c>
      <c r="AC346" s="3" t="s">
        <v>94</v>
      </c>
      <c r="AD346" s="3" t="s">
        <v>103</v>
      </c>
      <c r="AE346" s="3" t="s">
        <v>104</v>
      </c>
      <c r="AF346" s="3"/>
      <c r="AG346" s="3" t="s">
        <v>97</v>
      </c>
      <c r="AH346" s="3">
        <v>3261</v>
      </c>
      <c r="AI346" s="3">
        <v>493</v>
      </c>
      <c r="AJ346" s="3" t="s">
        <v>123</v>
      </c>
      <c r="AK346" s="3" t="s">
        <v>106</v>
      </c>
      <c r="AL346" s="3" t="s">
        <v>100</v>
      </c>
      <c r="AM346" s="3">
        <v>1200</v>
      </c>
      <c r="AN346" s="3" t="s">
        <v>101</v>
      </c>
      <c r="AO346" s="3" t="s">
        <v>318</v>
      </c>
      <c r="AP346" s="3" t="s">
        <v>869</v>
      </c>
      <c r="AQ346" s="3" t="s">
        <v>870</v>
      </c>
      <c r="AR346" s="3">
        <v>36800</v>
      </c>
      <c r="AS346" s="3">
        <v>9000</v>
      </c>
      <c r="AT346" s="3">
        <v>0</v>
      </c>
      <c r="AU346" s="3">
        <v>0</v>
      </c>
      <c r="AV346" s="3">
        <v>0</v>
      </c>
      <c r="AW346" s="3">
        <v>0</v>
      </c>
      <c r="AX346" s="3">
        <v>0</v>
      </c>
      <c r="AY346" s="3">
        <v>0</v>
      </c>
      <c r="AZ346" s="3">
        <v>0</v>
      </c>
      <c r="BA346" s="3" t="s">
        <v>871</v>
      </c>
      <c r="BB346" s="3">
        <v>19000</v>
      </c>
    </row>
    <row r="347" spans="1:54" ht="32.5" hidden="1" customHeight="1" x14ac:dyDescent="0.2">
      <c r="A347" s="3" t="s">
        <v>872</v>
      </c>
      <c r="B347" s="3" t="s">
        <v>677</v>
      </c>
      <c r="C347" s="3" t="s">
        <v>85</v>
      </c>
      <c r="D347" s="3" t="s">
        <v>86</v>
      </c>
      <c r="E347" s="3" t="s">
        <v>873</v>
      </c>
      <c r="F347" s="3"/>
      <c r="G347" s="3" t="s">
        <v>87</v>
      </c>
      <c r="H347" s="3">
        <v>2024</v>
      </c>
      <c r="I347" s="3">
        <v>2024</v>
      </c>
      <c r="J347" s="3" t="s">
        <v>111</v>
      </c>
      <c r="K347" s="3" t="s">
        <v>874</v>
      </c>
      <c r="L347" s="3" t="s">
        <v>875</v>
      </c>
      <c r="M347" s="3"/>
      <c r="N347" s="3" t="s">
        <v>876</v>
      </c>
      <c r="O347" s="3" t="s">
        <v>877</v>
      </c>
      <c r="P347" s="3" t="s">
        <v>89</v>
      </c>
      <c r="Q347" s="3" t="s">
        <v>257</v>
      </c>
      <c r="R347" s="3" t="s">
        <v>684</v>
      </c>
      <c r="S347" s="3" t="s">
        <v>685</v>
      </c>
      <c r="T347" s="3" t="s">
        <v>91</v>
      </c>
      <c r="U347" s="3" t="s">
        <v>686</v>
      </c>
      <c r="V347" s="3" t="s">
        <v>687</v>
      </c>
      <c r="W347" s="3">
        <v>1</v>
      </c>
      <c r="X347" s="3" t="s">
        <v>701</v>
      </c>
      <c r="Y347" s="3" t="s">
        <v>878</v>
      </c>
      <c r="Z347" s="3" t="s">
        <v>879</v>
      </c>
      <c r="AA347" s="3"/>
      <c r="AB347" s="3" t="s">
        <v>85</v>
      </c>
      <c r="AC347" s="3" t="s">
        <v>94</v>
      </c>
      <c r="AD347" s="3" t="s">
        <v>103</v>
      </c>
      <c r="AE347" s="3" t="s">
        <v>124</v>
      </c>
      <c r="AF347" s="3"/>
      <c r="AG347" s="3" t="s">
        <v>97</v>
      </c>
      <c r="AH347" s="3">
        <v>200000</v>
      </c>
      <c r="AI347" s="3">
        <v>67000</v>
      </c>
      <c r="AJ347" s="3" t="s">
        <v>105</v>
      </c>
      <c r="AK347" s="3" t="s">
        <v>109</v>
      </c>
      <c r="AL347" s="3" t="s">
        <v>100</v>
      </c>
      <c r="AM347" s="3">
        <v>600</v>
      </c>
      <c r="AN347" s="3" t="s">
        <v>101</v>
      </c>
      <c r="AO347" s="3" t="s">
        <v>318</v>
      </c>
      <c r="AP347" s="3" t="s">
        <v>880</v>
      </c>
      <c r="AQ347" s="3" t="s">
        <v>881</v>
      </c>
      <c r="AR347" s="3">
        <v>11350</v>
      </c>
      <c r="AS347" s="3">
        <v>2500</v>
      </c>
      <c r="AT347" s="3">
        <v>0</v>
      </c>
      <c r="AU347" s="3">
        <v>0</v>
      </c>
      <c r="AV347" s="3">
        <v>0</v>
      </c>
      <c r="AW347" s="3">
        <v>0</v>
      </c>
      <c r="AX347" s="3">
        <v>0</v>
      </c>
      <c r="AY347" s="3">
        <v>0</v>
      </c>
      <c r="AZ347" s="3">
        <v>0</v>
      </c>
      <c r="BA347" s="3" t="s">
        <v>882</v>
      </c>
      <c r="BB347" s="3">
        <v>5000</v>
      </c>
    </row>
    <row r="348" spans="1:54" ht="32.5" customHeight="1" x14ac:dyDescent="0.2">
      <c r="A348" s="94" t="s">
        <v>883</v>
      </c>
      <c r="B348" s="94" t="s">
        <v>677</v>
      </c>
      <c r="C348" s="94" t="s">
        <v>85</v>
      </c>
      <c r="D348" s="94" t="s">
        <v>86</v>
      </c>
      <c r="E348" s="94" t="s">
        <v>873</v>
      </c>
      <c r="F348" s="94"/>
      <c r="G348" s="94" t="s">
        <v>87</v>
      </c>
      <c r="H348" s="94">
        <v>2024</v>
      </c>
      <c r="I348" s="94">
        <v>2024</v>
      </c>
      <c r="J348" s="94" t="s">
        <v>88</v>
      </c>
      <c r="K348" s="94" t="s">
        <v>874</v>
      </c>
      <c r="L348" s="94" t="s">
        <v>875</v>
      </c>
      <c r="M348" s="94"/>
      <c r="N348" s="94" t="s">
        <v>876</v>
      </c>
      <c r="O348" s="94" t="s">
        <v>877</v>
      </c>
      <c r="P348" s="94" t="s">
        <v>89</v>
      </c>
      <c r="Q348" s="94" t="s">
        <v>257</v>
      </c>
      <c r="R348" s="94" t="s">
        <v>684</v>
      </c>
      <c r="S348" s="94" t="s">
        <v>685</v>
      </c>
      <c r="T348" s="94" t="s">
        <v>91</v>
      </c>
      <c r="U348" s="94" t="s">
        <v>686</v>
      </c>
      <c r="V348" s="94" t="s">
        <v>687</v>
      </c>
      <c r="W348" s="94">
        <v>2</v>
      </c>
      <c r="X348" s="94" t="s">
        <v>695</v>
      </c>
      <c r="Y348" s="94" t="s">
        <v>884</v>
      </c>
      <c r="Z348" s="94" t="s">
        <v>885</v>
      </c>
      <c r="AA348" s="94"/>
      <c r="AB348" s="94" t="s">
        <v>85</v>
      </c>
      <c r="AC348" s="94" t="s">
        <v>94</v>
      </c>
      <c r="AD348" s="94" t="s">
        <v>107</v>
      </c>
      <c r="AE348" s="94" t="s">
        <v>108</v>
      </c>
      <c r="AF348" s="94"/>
      <c r="AG348" s="94" t="s">
        <v>97</v>
      </c>
      <c r="AH348" s="94">
        <v>200000</v>
      </c>
      <c r="AI348" s="94">
        <v>67000</v>
      </c>
      <c r="AJ348" s="94" t="s">
        <v>105</v>
      </c>
      <c r="AK348" s="94" t="s">
        <v>109</v>
      </c>
      <c r="AL348" s="94" t="s">
        <v>100</v>
      </c>
      <c r="AM348" s="94">
        <v>1000</v>
      </c>
      <c r="AN348" s="94" t="s">
        <v>101</v>
      </c>
      <c r="AO348" s="94" t="s">
        <v>318</v>
      </c>
      <c r="AP348" s="94" t="s">
        <v>886</v>
      </c>
      <c r="AQ348" s="94" t="s">
        <v>887</v>
      </c>
      <c r="AR348" s="94">
        <v>12950</v>
      </c>
      <c r="AS348" s="94">
        <v>2000</v>
      </c>
      <c r="AT348" s="94">
        <v>0</v>
      </c>
      <c r="AU348" s="94">
        <v>0</v>
      </c>
      <c r="AV348" s="94">
        <v>0</v>
      </c>
      <c r="AW348" s="94">
        <v>0</v>
      </c>
      <c r="AX348" s="94">
        <v>0</v>
      </c>
      <c r="AY348" s="94">
        <v>0</v>
      </c>
      <c r="AZ348" s="94">
        <v>0</v>
      </c>
      <c r="BA348" s="94" t="s">
        <v>882</v>
      </c>
      <c r="BB348" s="94">
        <v>4000</v>
      </c>
    </row>
    <row r="349" spans="1:54" ht="32.5" hidden="1" customHeight="1" x14ac:dyDescent="0.2">
      <c r="A349" s="3" t="s">
        <v>888</v>
      </c>
      <c r="B349" s="3" t="s">
        <v>677</v>
      </c>
      <c r="C349" s="3" t="s">
        <v>85</v>
      </c>
      <c r="D349" s="3" t="s">
        <v>86</v>
      </c>
      <c r="E349" s="3" t="s">
        <v>873</v>
      </c>
      <c r="F349" s="3"/>
      <c r="G349" s="3" t="s">
        <v>87</v>
      </c>
      <c r="H349" s="3">
        <v>2024</v>
      </c>
      <c r="I349" s="3">
        <v>2024</v>
      </c>
      <c r="J349" s="3" t="s">
        <v>111</v>
      </c>
      <c r="K349" s="3" t="s">
        <v>874</v>
      </c>
      <c r="L349" s="3" t="s">
        <v>875</v>
      </c>
      <c r="M349" s="3"/>
      <c r="N349" s="3" t="s">
        <v>876</v>
      </c>
      <c r="O349" s="3" t="s">
        <v>877</v>
      </c>
      <c r="P349" s="3" t="s">
        <v>89</v>
      </c>
      <c r="Q349" s="3" t="s">
        <v>257</v>
      </c>
      <c r="R349" s="3" t="s">
        <v>684</v>
      </c>
      <c r="S349" s="3" t="s">
        <v>685</v>
      </c>
      <c r="T349" s="3" t="s">
        <v>91</v>
      </c>
      <c r="U349" s="3" t="s">
        <v>686</v>
      </c>
      <c r="V349" s="3" t="s">
        <v>687</v>
      </c>
      <c r="W349" s="3">
        <v>3</v>
      </c>
      <c r="X349" s="3" t="s">
        <v>620</v>
      </c>
      <c r="Y349" s="3" t="s">
        <v>889</v>
      </c>
      <c r="Z349" s="3" t="s">
        <v>890</v>
      </c>
      <c r="AA349" s="3"/>
      <c r="AB349" s="3" t="s">
        <v>85</v>
      </c>
      <c r="AC349" s="3" t="s">
        <v>94</v>
      </c>
      <c r="AD349" s="3" t="s">
        <v>103</v>
      </c>
      <c r="AE349" s="3" t="s">
        <v>104</v>
      </c>
      <c r="AF349" s="3"/>
      <c r="AG349" s="3" t="s">
        <v>97</v>
      </c>
      <c r="AH349" s="3">
        <v>200000</v>
      </c>
      <c r="AI349" s="3">
        <v>67000</v>
      </c>
      <c r="AJ349" s="3" t="s">
        <v>105</v>
      </c>
      <c r="AK349" s="3" t="s">
        <v>106</v>
      </c>
      <c r="AL349" s="3" t="s">
        <v>100</v>
      </c>
      <c r="AM349" s="3">
        <v>800</v>
      </c>
      <c r="AN349" s="3" t="s">
        <v>101</v>
      </c>
      <c r="AO349" s="3" t="s">
        <v>318</v>
      </c>
      <c r="AP349" s="3" t="s">
        <v>891</v>
      </c>
      <c r="AQ349" s="3" t="s">
        <v>892</v>
      </c>
      <c r="AR349" s="3">
        <v>8000</v>
      </c>
      <c r="AS349" s="3">
        <v>2000</v>
      </c>
      <c r="AT349" s="3">
        <v>0</v>
      </c>
      <c r="AU349" s="3">
        <v>0</v>
      </c>
      <c r="AV349" s="3">
        <v>0</v>
      </c>
      <c r="AW349" s="3">
        <v>0</v>
      </c>
      <c r="AX349" s="3">
        <v>0</v>
      </c>
      <c r="AY349" s="3">
        <v>0</v>
      </c>
      <c r="AZ349" s="3">
        <v>0</v>
      </c>
      <c r="BA349" s="3" t="s">
        <v>693</v>
      </c>
      <c r="BB349" s="3">
        <v>2000</v>
      </c>
    </row>
    <row r="350" spans="1:54" ht="32.5" hidden="1" customHeight="1" x14ac:dyDescent="0.2">
      <c r="A350" s="3" t="s">
        <v>893</v>
      </c>
      <c r="B350" s="3" t="s">
        <v>677</v>
      </c>
      <c r="C350" s="3" t="s">
        <v>85</v>
      </c>
      <c r="D350" s="3" t="s">
        <v>86</v>
      </c>
      <c r="E350" s="3" t="s">
        <v>873</v>
      </c>
      <c r="F350" s="3"/>
      <c r="G350" s="3" t="s">
        <v>87</v>
      </c>
      <c r="H350" s="3">
        <v>2024</v>
      </c>
      <c r="I350" s="3">
        <v>2024</v>
      </c>
      <c r="J350" s="3" t="s">
        <v>88</v>
      </c>
      <c r="K350" s="3" t="s">
        <v>874</v>
      </c>
      <c r="L350" s="3" t="s">
        <v>875</v>
      </c>
      <c r="M350" s="3"/>
      <c r="N350" s="3" t="s">
        <v>876</v>
      </c>
      <c r="O350" s="3" t="s">
        <v>877</v>
      </c>
      <c r="P350" s="3" t="s">
        <v>89</v>
      </c>
      <c r="Q350" s="3" t="s">
        <v>257</v>
      </c>
      <c r="R350" s="3" t="s">
        <v>684</v>
      </c>
      <c r="S350" s="3" t="s">
        <v>685</v>
      </c>
      <c r="T350" s="3" t="s">
        <v>91</v>
      </c>
      <c r="U350" s="3" t="s">
        <v>686</v>
      </c>
      <c r="V350" s="3" t="s">
        <v>687</v>
      </c>
      <c r="W350" s="3">
        <v>4</v>
      </c>
      <c r="X350" s="3" t="s">
        <v>894</v>
      </c>
      <c r="Y350" s="3" t="s">
        <v>895</v>
      </c>
      <c r="Z350" s="3" t="s">
        <v>896</v>
      </c>
      <c r="AA350" s="3"/>
      <c r="AB350" s="3" t="s">
        <v>85</v>
      </c>
      <c r="AC350" s="3" t="s">
        <v>94</v>
      </c>
      <c r="AD350" s="3" t="s">
        <v>103</v>
      </c>
      <c r="AE350" s="3" t="s">
        <v>122</v>
      </c>
      <c r="AF350" s="3"/>
      <c r="AG350" s="3" t="s">
        <v>97</v>
      </c>
      <c r="AH350" s="3">
        <v>200000</v>
      </c>
      <c r="AI350" s="3">
        <v>67000</v>
      </c>
      <c r="AJ350" s="3" t="s">
        <v>123</v>
      </c>
      <c r="AK350" s="3" t="s">
        <v>109</v>
      </c>
      <c r="AL350" s="3" t="s">
        <v>100</v>
      </c>
      <c r="AM350" s="3">
        <v>50</v>
      </c>
      <c r="AN350" s="3" t="s">
        <v>101</v>
      </c>
      <c r="AO350" s="3" t="s">
        <v>318</v>
      </c>
      <c r="AP350" s="3" t="s">
        <v>897</v>
      </c>
      <c r="AQ350" s="3" t="s">
        <v>898</v>
      </c>
      <c r="AR350" s="3">
        <v>6000</v>
      </c>
      <c r="AS350" s="3">
        <v>1500</v>
      </c>
      <c r="AT350" s="3">
        <v>0</v>
      </c>
      <c r="AU350" s="3">
        <v>0</v>
      </c>
      <c r="AV350" s="3">
        <v>0</v>
      </c>
      <c r="AW350" s="3">
        <v>0</v>
      </c>
      <c r="AX350" s="3">
        <v>0</v>
      </c>
      <c r="AY350" s="3">
        <v>0</v>
      </c>
      <c r="AZ350" s="3">
        <v>0</v>
      </c>
      <c r="BA350" s="3" t="s">
        <v>693</v>
      </c>
      <c r="BB350" s="3">
        <v>1500</v>
      </c>
    </row>
    <row r="351" spans="1:54" ht="32.5" hidden="1" customHeight="1" x14ac:dyDescent="0.2">
      <c r="A351" s="3" t="s">
        <v>12284</v>
      </c>
      <c r="B351" s="3" t="s">
        <v>677</v>
      </c>
      <c r="C351" s="3" t="s">
        <v>85</v>
      </c>
      <c r="D351" s="3" t="s">
        <v>86</v>
      </c>
      <c r="E351" s="3" t="s">
        <v>12285</v>
      </c>
      <c r="F351" s="3"/>
      <c r="G351" s="3" t="s">
        <v>87</v>
      </c>
      <c r="H351" s="3">
        <v>2024</v>
      </c>
      <c r="I351" s="3">
        <v>2024</v>
      </c>
      <c r="J351" s="3" t="s">
        <v>88</v>
      </c>
      <c r="K351" s="3" t="s">
        <v>5043</v>
      </c>
      <c r="L351" s="3" t="s">
        <v>5044</v>
      </c>
      <c r="M351" s="3"/>
      <c r="N351" s="3" t="s">
        <v>5046</v>
      </c>
      <c r="O351" s="3" t="s">
        <v>5047</v>
      </c>
      <c r="P351" s="3" t="s">
        <v>89</v>
      </c>
      <c r="Q351" s="3" t="s">
        <v>90</v>
      </c>
      <c r="R351" s="3" t="s">
        <v>5048</v>
      </c>
      <c r="S351" s="3" t="s">
        <v>5049</v>
      </c>
      <c r="T351" s="3" t="s">
        <v>135</v>
      </c>
      <c r="U351" s="3" t="s">
        <v>686</v>
      </c>
      <c r="V351" s="3" t="s">
        <v>687</v>
      </c>
      <c r="W351" s="3">
        <v>1</v>
      </c>
      <c r="X351" s="3" t="s">
        <v>12286</v>
      </c>
      <c r="Y351" s="3" t="s">
        <v>12287</v>
      </c>
      <c r="Z351" s="3" t="s">
        <v>12288</v>
      </c>
      <c r="AA351" s="3"/>
      <c r="AB351" s="3" t="s">
        <v>85</v>
      </c>
      <c r="AC351" s="3" t="s">
        <v>94</v>
      </c>
      <c r="AD351" s="3" t="s">
        <v>103</v>
      </c>
      <c r="AE351" s="3" t="s">
        <v>189</v>
      </c>
      <c r="AF351" s="3"/>
      <c r="AG351" s="3" t="s">
        <v>97</v>
      </c>
      <c r="AH351" s="3">
        <v>207401</v>
      </c>
      <c r="AI351" s="3">
        <v>33185</v>
      </c>
      <c r="AJ351" s="3" t="s">
        <v>105</v>
      </c>
      <c r="AK351" s="3" t="s">
        <v>190</v>
      </c>
      <c r="AL351" s="3" t="s">
        <v>542</v>
      </c>
      <c r="AM351" s="3">
        <v>12</v>
      </c>
      <c r="AN351" s="3" t="s">
        <v>138</v>
      </c>
      <c r="AO351" s="3" t="s">
        <v>110</v>
      </c>
      <c r="AP351" s="3" t="s">
        <v>12289</v>
      </c>
      <c r="AQ351" s="3" t="s">
        <v>12290</v>
      </c>
      <c r="AR351" s="3">
        <v>3385</v>
      </c>
      <c r="AS351" s="3">
        <v>1200</v>
      </c>
      <c r="AT351" s="3">
        <v>0</v>
      </c>
      <c r="AU351" s="3">
        <v>0</v>
      </c>
      <c r="AV351" s="3">
        <v>0</v>
      </c>
      <c r="AW351" s="3">
        <v>0</v>
      </c>
      <c r="AX351" s="3">
        <v>0</v>
      </c>
      <c r="AY351" s="3">
        <v>0</v>
      </c>
      <c r="AZ351" s="3">
        <v>0</v>
      </c>
      <c r="BA351" s="3" t="s">
        <v>12291</v>
      </c>
      <c r="BB351" s="3">
        <v>1400</v>
      </c>
    </row>
    <row r="352" spans="1:54" ht="32.5" hidden="1" customHeight="1" x14ac:dyDescent="0.2">
      <c r="A352" s="3" t="s">
        <v>12292</v>
      </c>
      <c r="B352" s="3" t="s">
        <v>677</v>
      </c>
      <c r="C352" s="3" t="s">
        <v>85</v>
      </c>
      <c r="D352" s="3" t="s">
        <v>86</v>
      </c>
      <c r="E352" s="3" t="s">
        <v>12285</v>
      </c>
      <c r="F352" s="3"/>
      <c r="G352" s="3" t="s">
        <v>87</v>
      </c>
      <c r="H352" s="3">
        <v>2024</v>
      </c>
      <c r="I352" s="3">
        <v>2024</v>
      </c>
      <c r="J352" s="3" t="s">
        <v>88</v>
      </c>
      <c r="K352" s="3" t="s">
        <v>5043</v>
      </c>
      <c r="L352" s="3" t="s">
        <v>5044</v>
      </c>
      <c r="M352" s="3"/>
      <c r="N352" s="3" t="s">
        <v>5046</v>
      </c>
      <c r="O352" s="3" t="s">
        <v>5047</v>
      </c>
      <c r="P352" s="3" t="s">
        <v>89</v>
      </c>
      <c r="Q352" s="3" t="s">
        <v>90</v>
      </c>
      <c r="R352" s="3" t="s">
        <v>5048</v>
      </c>
      <c r="S352" s="3" t="s">
        <v>5049</v>
      </c>
      <c r="T352" s="3" t="s">
        <v>135</v>
      </c>
      <c r="U352" s="3" t="s">
        <v>686</v>
      </c>
      <c r="V352" s="3" t="s">
        <v>687</v>
      </c>
      <c r="W352" s="3">
        <v>2</v>
      </c>
      <c r="X352" s="3" t="s">
        <v>12293</v>
      </c>
      <c r="Y352" s="3" t="s">
        <v>12294</v>
      </c>
      <c r="Z352" s="3" t="s">
        <v>12295</v>
      </c>
      <c r="AA352" s="3"/>
      <c r="AB352" s="3" t="s">
        <v>85</v>
      </c>
      <c r="AC352" s="3" t="s">
        <v>94</v>
      </c>
      <c r="AD352" s="3" t="s">
        <v>95</v>
      </c>
      <c r="AE352" s="3" t="s">
        <v>96</v>
      </c>
      <c r="AF352" s="3"/>
      <c r="AG352" s="3" t="s">
        <v>97</v>
      </c>
      <c r="AH352" s="3">
        <v>207401</v>
      </c>
      <c r="AI352" s="3">
        <v>33185</v>
      </c>
      <c r="AJ352" s="3" t="s">
        <v>105</v>
      </c>
      <c r="AK352" s="3" t="s">
        <v>99</v>
      </c>
      <c r="AL352" s="3" t="s">
        <v>100</v>
      </c>
      <c r="AM352" s="3">
        <v>45</v>
      </c>
      <c r="AN352" s="3" t="s">
        <v>101</v>
      </c>
      <c r="AO352" s="3" t="s">
        <v>110</v>
      </c>
      <c r="AP352" s="3" t="s">
        <v>12296</v>
      </c>
      <c r="AQ352" s="3" t="s">
        <v>12297</v>
      </c>
      <c r="AR352" s="3">
        <v>3200</v>
      </c>
      <c r="AS352" s="3">
        <v>1200</v>
      </c>
      <c r="AT352" s="3">
        <v>0</v>
      </c>
      <c r="AU352" s="3">
        <v>0</v>
      </c>
      <c r="AV352" s="3">
        <v>0</v>
      </c>
      <c r="AW352" s="3">
        <v>0</v>
      </c>
      <c r="AX352" s="3">
        <v>0</v>
      </c>
      <c r="AY352" s="3">
        <v>0</v>
      </c>
      <c r="AZ352" s="3">
        <v>0</v>
      </c>
      <c r="BA352" s="3" t="s">
        <v>882</v>
      </c>
      <c r="BB352" s="3">
        <v>1400</v>
      </c>
    </row>
    <row r="353" spans="1:54" ht="32.5" hidden="1" customHeight="1" x14ac:dyDescent="0.2">
      <c r="A353" s="3" t="s">
        <v>12298</v>
      </c>
      <c r="B353" s="3" t="s">
        <v>677</v>
      </c>
      <c r="C353" s="3" t="s">
        <v>85</v>
      </c>
      <c r="D353" s="3" t="s">
        <v>86</v>
      </c>
      <c r="E353" s="3" t="s">
        <v>12285</v>
      </c>
      <c r="F353" s="3"/>
      <c r="G353" s="3" t="s">
        <v>87</v>
      </c>
      <c r="H353" s="3">
        <v>2024</v>
      </c>
      <c r="I353" s="3">
        <v>2024</v>
      </c>
      <c r="J353" s="3" t="s">
        <v>88</v>
      </c>
      <c r="K353" s="3" t="s">
        <v>5043</v>
      </c>
      <c r="L353" s="3" t="s">
        <v>5044</v>
      </c>
      <c r="M353" s="3"/>
      <c r="N353" s="3" t="s">
        <v>5046</v>
      </c>
      <c r="O353" s="3" t="s">
        <v>5047</v>
      </c>
      <c r="P353" s="3" t="s">
        <v>89</v>
      </c>
      <c r="Q353" s="3" t="s">
        <v>90</v>
      </c>
      <c r="R353" s="3" t="s">
        <v>5048</v>
      </c>
      <c r="S353" s="3" t="s">
        <v>5049</v>
      </c>
      <c r="T353" s="3" t="s">
        <v>135</v>
      </c>
      <c r="U353" s="3" t="s">
        <v>686</v>
      </c>
      <c r="V353" s="3" t="s">
        <v>687</v>
      </c>
      <c r="W353" s="3">
        <v>3</v>
      </c>
      <c r="X353" s="3" t="s">
        <v>12299</v>
      </c>
      <c r="Y353" s="3" t="s">
        <v>12300</v>
      </c>
      <c r="Z353" s="3" t="s">
        <v>12301</v>
      </c>
      <c r="AA353" s="3"/>
      <c r="AB353" s="3" t="s">
        <v>85</v>
      </c>
      <c r="AC353" s="3" t="s">
        <v>94</v>
      </c>
      <c r="AD353" s="3" t="s">
        <v>103</v>
      </c>
      <c r="AE353" s="3" t="s">
        <v>104</v>
      </c>
      <c r="AF353" s="3"/>
      <c r="AG353" s="3" t="s">
        <v>97</v>
      </c>
      <c r="AH353" s="3">
        <v>207401</v>
      </c>
      <c r="AI353" s="3">
        <v>33185</v>
      </c>
      <c r="AJ353" s="3" t="s">
        <v>98</v>
      </c>
      <c r="AK353" s="3" t="s">
        <v>106</v>
      </c>
      <c r="AL353" s="3" t="s">
        <v>100</v>
      </c>
      <c r="AM353" s="3">
        <v>300</v>
      </c>
      <c r="AN353" s="3" t="s">
        <v>101</v>
      </c>
      <c r="AO353" s="3" t="s">
        <v>110</v>
      </c>
      <c r="AP353" s="3" t="s">
        <v>12302</v>
      </c>
      <c r="AQ353" s="3"/>
      <c r="AR353" s="3">
        <v>3141</v>
      </c>
      <c r="AS353" s="3">
        <v>1000</v>
      </c>
      <c r="AT353" s="3">
        <v>0</v>
      </c>
      <c r="AU353" s="3">
        <v>0</v>
      </c>
      <c r="AV353" s="3">
        <v>0</v>
      </c>
      <c r="AW353" s="3">
        <v>0</v>
      </c>
      <c r="AX353" s="3">
        <v>0</v>
      </c>
      <c r="AY353" s="3">
        <v>0</v>
      </c>
      <c r="AZ353" s="3">
        <v>0</v>
      </c>
      <c r="BA353" s="3" t="s">
        <v>12303</v>
      </c>
      <c r="BB353" s="3">
        <v>2250</v>
      </c>
    </row>
    <row r="354" spans="1:54" ht="32.5" customHeight="1" x14ac:dyDescent="0.2">
      <c r="A354" s="94" t="s">
        <v>12304</v>
      </c>
      <c r="B354" s="94" t="s">
        <v>677</v>
      </c>
      <c r="C354" s="94" t="s">
        <v>85</v>
      </c>
      <c r="D354" s="94" t="s">
        <v>86</v>
      </c>
      <c r="E354" s="94" t="s">
        <v>12285</v>
      </c>
      <c r="F354" s="94"/>
      <c r="G354" s="94" t="s">
        <v>87</v>
      </c>
      <c r="H354" s="94">
        <v>2024</v>
      </c>
      <c r="I354" s="94">
        <v>2024</v>
      </c>
      <c r="J354" s="94" t="s">
        <v>88</v>
      </c>
      <c r="K354" s="94" t="s">
        <v>5043</v>
      </c>
      <c r="L354" s="94" t="s">
        <v>5044</v>
      </c>
      <c r="M354" s="94"/>
      <c r="N354" s="94" t="s">
        <v>5046</v>
      </c>
      <c r="O354" s="94" t="s">
        <v>5047</v>
      </c>
      <c r="P354" s="94" t="s">
        <v>89</v>
      </c>
      <c r="Q354" s="94" t="s">
        <v>90</v>
      </c>
      <c r="R354" s="94" t="s">
        <v>5048</v>
      </c>
      <c r="S354" s="94" t="s">
        <v>5049</v>
      </c>
      <c r="T354" s="94" t="s">
        <v>135</v>
      </c>
      <c r="U354" s="94" t="s">
        <v>686</v>
      </c>
      <c r="V354" s="94" t="s">
        <v>687</v>
      </c>
      <c r="W354" s="94">
        <v>4</v>
      </c>
      <c r="X354" s="94" t="s">
        <v>12305</v>
      </c>
      <c r="Y354" s="94" t="s">
        <v>12306</v>
      </c>
      <c r="Z354" s="94" t="s">
        <v>12307</v>
      </c>
      <c r="AA354" s="94"/>
      <c r="AB354" s="94" t="s">
        <v>85</v>
      </c>
      <c r="AC354" s="94" t="s">
        <v>94</v>
      </c>
      <c r="AD354" s="94" t="s">
        <v>107</v>
      </c>
      <c r="AE354" s="94" t="s">
        <v>108</v>
      </c>
      <c r="AF354" s="94"/>
      <c r="AG354" s="94" t="s">
        <v>97</v>
      </c>
      <c r="AH354" s="94">
        <v>207401</v>
      </c>
      <c r="AI354" s="94">
        <v>33185</v>
      </c>
      <c r="AJ354" s="94" t="s">
        <v>98</v>
      </c>
      <c r="AK354" s="94" t="s">
        <v>109</v>
      </c>
      <c r="AL354" s="94" t="s">
        <v>100</v>
      </c>
      <c r="AM354" s="94">
        <v>200</v>
      </c>
      <c r="AN354" s="94" t="s">
        <v>101</v>
      </c>
      <c r="AO354" s="94" t="s">
        <v>110</v>
      </c>
      <c r="AP354" s="94" t="s">
        <v>12308</v>
      </c>
      <c r="AQ354" s="94" t="s">
        <v>12309</v>
      </c>
      <c r="AR354" s="94">
        <v>1485</v>
      </c>
      <c r="AS354" s="94">
        <v>500</v>
      </c>
      <c r="AT354" s="94">
        <v>0</v>
      </c>
      <c r="AU354" s="94">
        <v>0</v>
      </c>
      <c r="AV354" s="94">
        <v>0</v>
      </c>
      <c r="AW354" s="94">
        <v>0</v>
      </c>
      <c r="AX354" s="94">
        <v>0</v>
      </c>
      <c r="AY354" s="94">
        <v>0</v>
      </c>
      <c r="AZ354" s="94">
        <v>0</v>
      </c>
      <c r="BA354" s="94" t="s">
        <v>12303</v>
      </c>
      <c r="BB354" s="94">
        <v>1300</v>
      </c>
    </row>
    <row r="355" spans="1:54" ht="32.5" hidden="1" customHeight="1" x14ac:dyDescent="0.2">
      <c r="A355" s="3" t="s">
        <v>12310</v>
      </c>
      <c r="B355" s="3" t="s">
        <v>677</v>
      </c>
      <c r="C355" s="3" t="s">
        <v>85</v>
      </c>
      <c r="D355" s="3" t="s">
        <v>86</v>
      </c>
      <c r="E355" s="3" t="s">
        <v>12311</v>
      </c>
      <c r="F355" s="3"/>
      <c r="G355" s="3" t="s">
        <v>87</v>
      </c>
      <c r="H355" s="3">
        <v>2024</v>
      </c>
      <c r="I355" s="3">
        <v>2024</v>
      </c>
      <c r="J355" s="3" t="s">
        <v>88</v>
      </c>
      <c r="K355" s="3" t="s">
        <v>12312</v>
      </c>
      <c r="L355" s="3" t="s">
        <v>12313</v>
      </c>
      <c r="M355" s="3" t="s">
        <v>12314</v>
      </c>
      <c r="N355" s="3" t="s">
        <v>12315</v>
      </c>
      <c r="O355" s="3" t="s">
        <v>12316</v>
      </c>
      <c r="P355" s="3" t="s">
        <v>89</v>
      </c>
      <c r="Q355" s="3" t="s">
        <v>90</v>
      </c>
      <c r="R355" s="3" t="s">
        <v>12317</v>
      </c>
      <c r="S355" s="3" t="s">
        <v>12318</v>
      </c>
      <c r="T355" s="3" t="s">
        <v>91</v>
      </c>
      <c r="U355" s="3" t="s">
        <v>686</v>
      </c>
      <c r="V355" s="3" t="s">
        <v>687</v>
      </c>
      <c r="W355" s="3">
        <v>1</v>
      </c>
      <c r="X355" s="3" t="s">
        <v>701</v>
      </c>
      <c r="Y355" s="3" t="s">
        <v>12319</v>
      </c>
      <c r="Z355" s="3" t="s">
        <v>12320</v>
      </c>
      <c r="AA355" s="3"/>
      <c r="AB355" s="3" t="s">
        <v>85</v>
      </c>
      <c r="AC355" s="3" t="s">
        <v>94</v>
      </c>
      <c r="AD355" s="3" t="s">
        <v>103</v>
      </c>
      <c r="AE355" s="3" t="s">
        <v>104</v>
      </c>
      <c r="AF355" s="3"/>
      <c r="AG355" s="3" t="s">
        <v>97</v>
      </c>
      <c r="AH355" s="3">
        <v>20</v>
      </c>
      <c r="AI355" s="3">
        <v>4</v>
      </c>
      <c r="AJ355" s="3" t="s">
        <v>105</v>
      </c>
      <c r="AK355" s="3" t="s">
        <v>106</v>
      </c>
      <c r="AL355" s="3" t="s">
        <v>100</v>
      </c>
      <c r="AM355" s="3">
        <v>120</v>
      </c>
      <c r="AN355" s="3" t="s">
        <v>101</v>
      </c>
      <c r="AO355" s="3" t="s">
        <v>318</v>
      </c>
      <c r="AP355" s="3" t="s">
        <v>12321</v>
      </c>
      <c r="AQ355" s="3" t="s">
        <v>12322</v>
      </c>
      <c r="AR355" s="3">
        <v>6050</v>
      </c>
      <c r="AS355" s="3">
        <v>1500</v>
      </c>
      <c r="AT355" s="3">
        <v>0</v>
      </c>
      <c r="AU355" s="3">
        <v>0</v>
      </c>
      <c r="AV355" s="3">
        <v>0</v>
      </c>
      <c r="AW355" s="3">
        <v>0</v>
      </c>
      <c r="AX355" s="3">
        <v>0</v>
      </c>
      <c r="AY355" s="3">
        <v>0</v>
      </c>
      <c r="AZ355" s="3">
        <v>0</v>
      </c>
      <c r="BA355" s="3" t="s">
        <v>693</v>
      </c>
      <c r="BB355" s="3">
        <v>1500</v>
      </c>
    </row>
    <row r="356" spans="1:54" ht="32.5" hidden="1" customHeight="1" x14ac:dyDescent="0.2">
      <c r="A356" s="3" t="s">
        <v>12323</v>
      </c>
      <c r="B356" s="3" t="s">
        <v>677</v>
      </c>
      <c r="C356" s="3" t="s">
        <v>85</v>
      </c>
      <c r="D356" s="3" t="s">
        <v>86</v>
      </c>
      <c r="E356" s="3" t="s">
        <v>12324</v>
      </c>
      <c r="F356" s="3"/>
      <c r="G356" s="3" t="s">
        <v>87</v>
      </c>
      <c r="H356" s="3">
        <v>2024</v>
      </c>
      <c r="I356" s="3">
        <v>2024</v>
      </c>
      <c r="J356" s="3" t="s">
        <v>88</v>
      </c>
      <c r="K356" s="3" t="s">
        <v>5094</v>
      </c>
      <c r="L356" s="3" t="s">
        <v>5095</v>
      </c>
      <c r="M356" s="3" t="s">
        <v>5096</v>
      </c>
      <c r="N356" s="3" t="s">
        <v>5097</v>
      </c>
      <c r="O356" s="3" t="s">
        <v>5098</v>
      </c>
      <c r="P356" s="3" t="s">
        <v>89</v>
      </c>
      <c r="Q356" s="3" t="s">
        <v>90</v>
      </c>
      <c r="R356" s="3" t="s">
        <v>5099</v>
      </c>
      <c r="S356" s="3" t="s">
        <v>5100</v>
      </c>
      <c r="T356" s="3" t="s">
        <v>91</v>
      </c>
      <c r="U356" s="3" t="s">
        <v>716</v>
      </c>
      <c r="V356" s="3" t="s">
        <v>687</v>
      </c>
      <c r="W356" s="3">
        <v>1</v>
      </c>
      <c r="X356" s="3" t="s">
        <v>12325</v>
      </c>
      <c r="Y356" s="3" t="s">
        <v>12326</v>
      </c>
      <c r="Z356" s="3" t="s">
        <v>12327</v>
      </c>
      <c r="AA356" s="3"/>
      <c r="AB356" s="3" t="s">
        <v>85</v>
      </c>
      <c r="AC356" s="3" t="s">
        <v>94</v>
      </c>
      <c r="AD356" s="3" t="s">
        <v>103</v>
      </c>
      <c r="AE356" s="3" t="s">
        <v>104</v>
      </c>
      <c r="AF356" s="3"/>
      <c r="AG356" s="3" t="s">
        <v>97</v>
      </c>
      <c r="AH356" s="3">
        <v>51</v>
      </c>
      <c r="AI356" s="3">
        <v>3</v>
      </c>
      <c r="AJ356" s="3" t="s">
        <v>98</v>
      </c>
      <c r="AK356" s="3" t="s">
        <v>106</v>
      </c>
      <c r="AL356" s="3" t="s">
        <v>100</v>
      </c>
      <c r="AM356" s="3">
        <v>80</v>
      </c>
      <c r="AN356" s="3" t="s">
        <v>101</v>
      </c>
      <c r="AO356" s="3" t="s">
        <v>318</v>
      </c>
      <c r="AP356" s="3" t="s">
        <v>12328</v>
      </c>
      <c r="AQ356" s="3" t="s">
        <v>12329</v>
      </c>
      <c r="AR356" s="3">
        <v>3000</v>
      </c>
      <c r="AS356" s="3">
        <v>2000</v>
      </c>
      <c r="AT356" s="3">
        <v>0</v>
      </c>
      <c r="AU356" s="3">
        <v>0</v>
      </c>
      <c r="AV356" s="3">
        <v>0</v>
      </c>
      <c r="AW356" s="3">
        <v>0</v>
      </c>
      <c r="AX356" s="3">
        <v>0</v>
      </c>
      <c r="AY356" s="3">
        <v>0</v>
      </c>
      <c r="AZ356" s="3">
        <v>0</v>
      </c>
      <c r="BA356" s="3" t="s">
        <v>722</v>
      </c>
      <c r="BB356" s="3">
        <v>3000</v>
      </c>
    </row>
    <row r="357" spans="1:54" ht="32.5" hidden="1" customHeight="1" x14ac:dyDescent="0.2">
      <c r="A357" s="3" t="s">
        <v>14648</v>
      </c>
      <c r="B357" s="3" t="s">
        <v>677</v>
      </c>
      <c r="C357" s="3" t="s">
        <v>85</v>
      </c>
      <c r="D357" s="3" t="s">
        <v>86</v>
      </c>
      <c r="E357" s="3" t="s">
        <v>14649</v>
      </c>
      <c r="F357" s="3"/>
      <c r="G357" s="3" t="s">
        <v>87</v>
      </c>
      <c r="H357" s="3">
        <v>2024</v>
      </c>
      <c r="I357" s="3">
        <v>2024</v>
      </c>
      <c r="J357" s="3" t="s">
        <v>111</v>
      </c>
      <c r="K357" s="3" t="s">
        <v>4990</v>
      </c>
      <c r="L357" s="3" t="s">
        <v>4991</v>
      </c>
      <c r="M357" s="3" t="s">
        <v>14650</v>
      </c>
      <c r="N357" s="3" t="s">
        <v>4993</v>
      </c>
      <c r="O357" s="3" t="s">
        <v>4994</v>
      </c>
      <c r="P357" s="3" t="s">
        <v>89</v>
      </c>
      <c r="Q357" s="3" t="s">
        <v>90</v>
      </c>
      <c r="R357" s="3" t="s">
        <v>4995</v>
      </c>
      <c r="S357" s="3" t="s">
        <v>4996</v>
      </c>
      <c r="T357" s="3" t="s">
        <v>135</v>
      </c>
      <c r="U357" s="3" t="s">
        <v>716</v>
      </c>
      <c r="V357" s="3" t="s">
        <v>687</v>
      </c>
      <c r="W357" s="3">
        <v>1</v>
      </c>
      <c r="X357" s="3" t="s">
        <v>12332</v>
      </c>
      <c r="Y357" s="3" t="s">
        <v>14651</v>
      </c>
      <c r="Z357" s="3" t="s">
        <v>14652</v>
      </c>
      <c r="AA357" s="3"/>
      <c r="AB357" s="3" t="s">
        <v>85</v>
      </c>
      <c r="AC357" s="3" t="s">
        <v>94</v>
      </c>
      <c r="AD357" s="3" t="s">
        <v>103</v>
      </c>
      <c r="AE357" s="3" t="s">
        <v>104</v>
      </c>
      <c r="AF357" s="3"/>
      <c r="AG357" s="3" t="s">
        <v>97</v>
      </c>
      <c r="AH357" s="3">
        <v>136</v>
      </c>
      <c r="AI357" s="3">
        <v>6</v>
      </c>
      <c r="AJ357" s="3" t="s">
        <v>98</v>
      </c>
      <c r="AK357" s="3" t="s">
        <v>106</v>
      </c>
      <c r="AL357" s="3" t="s">
        <v>542</v>
      </c>
      <c r="AM357" s="3">
        <v>480</v>
      </c>
      <c r="AN357" s="3" t="s">
        <v>101</v>
      </c>
      <c r="AO357" s="3" t="s">
        <v>110</v>
      </c>
      <c r="AP357" s="3" t="s">
        <v>14653</v>
      </c>
      <c r="AQ357" s="3"/>
      <c r="AR357" s="3">
        <v>18090</v>
      </c>
      <c r="AS357" s="3">
        <v>2500</v>
      </c>
      <c r="AT357" s="3">
        <v>0</v>
      </c>
      <c r="AU357" s="3">
        <v>0</v>
      </c>
      <c r="AV357" s="3">
        <v>0</v>
      </c>
      <c r="AW357" s="3">
        <v>0</v>
      </c>
      <c r="AX357" s="3">
        <v>0</v>
      </c>
      <c r="AY357" s="3">
        <v>0</v>
      </c>
      <c r="AZ357" s="3">
        <v>0</v>
      </c>
      <c r="BA357" s="3" t="s">
        <v>14654</v>
      </c>
      <c r="BB357" s="3">
        <v>7150</v>
      </c>
    </row>
    <row r="358" spans="1:54" ht="32.5" hidden="1" customHeight="1" x14ac:dyDescent="0.2">
      <c r="A358" s="3" t="s">
        <v>14655</v>
      </c>
      <c r="B358" s="3" t="s">
        <v>677</v>
      </c>
      <c r="C358" s="3" t="s">
        <v>85</v>
      </c>
      <c r="D358" s="3" t="s">
        <v>86</v>
      </c>
      <c r="E358" s="3" t="s">
        <v>14649</v>
      </c>
      <c r="F358" s="3"/>
      <c r="G358" s="3" t="s">
        <v>87</v>
      </c>
      <c r="H358" s="3">
        <v>2024</v>
      </c>
      <c r="I358" s="3">
        <v>2024</v>
      </c>
      <c r="J358" s="3" t="s">
        <v>88</v>
      </c>
      <c r="K358" s="3" t="s">
        <v>4990</v>
      </c>
      <c r="L358" s="3" t="s">
        <v>4991</v>
      </c>
      <c r="M358" s="3" t="s">
        <v>14650</v>
      </c>
      <c r="N358" s="3" t="s">
        <v>4993</v>
      </c>
      <c r="O358" s="3" t="s">
        <v>4994</v>
      </c>
      <c r="P358" s="3" t="s">
        <v>89</v>
      </c>
      <c r="Q358" s="3" t="s">
        <v>90</v>
      </c>
      <c r="R358" s="3" t="s">
        <v>4995</v>
      </c>
      <c r="S358" s="3" t="s">
        <v>4996</v>
      </c>
      <c r="T358" s="3" t="s">
        <v>135</v>
      </c>
      <c r="U358" s="3" t="s">
        <v>716</v>
      </c>
      <c r="V358" s="3" t="s">
        <v>687</v>
      </c>
      <c r="W358" s="3">
        <v>2</v>
      </c>
      <c r="X358" s="3" t="s">
        <v>14656</v>
      </c>
      <c r="Y358" s="3" t="s">
        <v>14657</v>
      </c>
      <c r="Z358" s="3" t="s">
        <v>14658</v>
      </c>
      <c r="AA358" s="3"/>
      <c r="AB358" s="3" t="s">
        <v>85</v>
      </c>
      <c r="AC358" s="3" t="s">
        <v>94</v>
      </c>
      <c r="AD358" s="3" t="s">
        <v>95</v>
      </c>
      <c r="AE358" s="3" t="s">
        <v>96</v>
      </c>
      <c r="AF358" s="3"/>
      <c r="AG358" s="3" t="s">
        <v>97</v>
      </c>
      <c r="AH358" s="3">
        <v>136</v>
      </c>
      <c r="AI358" s="3">
        <v>6</v>
      </c>
      <c r="AJ358" s="3" t="s">
        <v>105</v>
      </c>
      <c r="AK358" s="3" t="s">
        <v>109</v>
      </c>
      <c r="AL358" s="3" t="s">
        <v>100</v>
      </c>
      <c r="AM358" s="3">
        <v>83</v>
      </c>
      <c r="AN358" s="3" t="s">
        <v>101</v>
      </c>
      <c r="AO358" s="3" t="s">
        <v>110</v>
      </c>
      <c r="AP358" s="3" t="s">
        <v>14659</v>
      </c>
      <c r="AQ358" s="3" t="s">
        <v>14660</v>
      </c>
      <c r="AR358" s="3">
        <v>3060</v>
      </c>
      <c r="AS358" s="3">
        <v>700</v>
      </c>
      <c r="AT358" s="3">
        <v>0</v>
      </c>
      <c r="AU358" s="3">
        <v>0</v>
      </c>
      <c r="AV358" s="3">
        <v>0</v>
      </c>
      <c r="AW358" s="3">
        <v>0</v>
      </c>
      <c r="AX358" s="3">
        <v>0</v>
      </c>
      <c r="AY358" s="3">
        <v>0</v>
      </c>
      <c r="AZ358" s="3">
        <v>0</v>
      </c>
      <c r="BA358" s="3" t="s">
        <v>14661</v>
      </c>
      <c r="BB358" s="3">
        <v>1350</v>
      </c>
    </row>
    <row r="359" spans="1:54" ht="32.5" hidden="1" customHeight="1" x14ac:dyDescent="0.2">
      <c r="A359" s="3" t="s">
        <v>14662</v>
      </c>
      <c r="B359" s="3" t="s">
        <v>677</v>
      </c>
      <c r="C359" s="3" t="s">
        <v>85</v>
      </c>
      <c r="D359" s="3" t="s">
        <v>86</v>
      </c>
      <c r="E359" s="3" t="s">
        <v>14663</v>
      </c>
      <c r="F359" s="3"/>
      <c r="G359" s="3" t="s">
        <v>87</v>
      </c>
      <c r="H359" s="3">
        <v>2024</v>
      </c>
      <c r="I359" s="3">
        <v>2024</v>
      </c>
      <c r="J359" s="3" t="s">
        <v>111</v>
      </c>
      <c r="K359" s="3" t="s">
        <v>4954</v>
      </c>
      <c r="L359" s="3" t="s">
        <v>14664</v>
      </c>
      <c r="M359" s="3"/>
      <c r="N359" s="3"/>
      <c r="O359" s="3" t="s">
        <v>4957</v>
      </c>
      <c r="P359" s="3" t="s">
        <v>89</v>
      </c>
      <c r="Q359" s="3" t="s">
        <v>257</v>
      </c>
      <c r="R359" s="3" t="s">
        <v>14665</v>
      </c>
      <c r="S359" s="3" t="s">
        <v>14666</v>
      </c>
      <c r="T359" s="3" t="s">
        <v>91</v>
      </c>
      <c r="U359" s="3" t="s">
        <v>4800</v>
      </c>
      <c r="V359" s="3" t="s">
        <v>687</v>
      </c>
      <c r="W359" s="3">
        <v>1</v>
      </c>
      <c r="X359" s="3" t="s">
        <v>124</v>
      </c>
      <c r="Y359" s="3" t="s">
        <v>14667</v>
      </c>
      <c r="Z359" s="3" t="s">
        <v>14668</v>
      </c>
      <c r="AA359" s="3"/>
      <c r="AB359" s="3" t="s">
        <v>85</v>
      </c>
      <c r="AC359" s="3" t="s">
        <v>94</v>
      </c>
      <c r="AD359" s="3" t="s">
        <v>103</v>
      </c>
      <c r="AE359" s="3" t="s">
        <v>124</v>
      </c>
      <c r="AF359" s="3"/>
      <c r="AG359" s="3" t="s">
        <v>97</v>
      </c>
      <c r="AH359" s="3">
        <v>1294</v>
      </c>
      <c r="AI359" s="3">
        <v>187</v>
      </c>
      <c r="AJ359" s="3" t="s">
        <v>105</v>
      </c>
      <c r="AK359" s="3" t="s">
        <v>109</v>
      </c>
      <c r="AL359" s="3" t="s">
        <v>100</v>
      </c>
      <c r="AM359" s="3">
        <v>40</v>
      </c>
      <c r="AN359" s="3" t="s">
        <v>101</v>
      </c>
      <c r="AO359" s="3" t="s">
        <v>110</v>
      </c>
      <c r="AP359" s="3" t="s">
        <v>14669</v>
      </c>
      <c r="AQ359" s="3" t="s">
        <v>14670</v>
      </c>
      <c r="AR359" s="3">
        <v>1400</v>
      </c>
      <c r="AS359" s="3">
        <v>500</v>
      </c>
      <c r="AT359" s="3">
        <v>0</v>
      </c>
      <c r="AU359" s="3">
        <v>0</v>
      </c>
      <c r="AV359" s="3">
        <v>0</v>
      </c>
      <c r="AW359" s="3">
        <v>0</v>
      </c>
      <c r="AX359" s="3">
        <v>0</v>
      </c>
      <c r="AY359" s="3">
        <v>0</v>
      </c>
      <c r="AZ359" s="3">
        <v>0</v>
      </c>
      <c r="BA359" s="3" t="s">
        <v>14671</v>
      </c>
      <c r="BB359" s="3">
        <v>600</v>
      </c>
    </row>
    <row r="360" spans="1:54" ht="32.5" hidden="1" customHeight="1" x14ac:dyDescent="0.2">
      <c r="A360" s="3" t="s">
        <v>14672</v>
      </c>
      <c r="B360" s="3" t="s">
        <v>677</v>
      </c>
      <c r="C360" s="3" t="s">
        <v>85</v>
      </c>
      <c r="D360" s="3" t="s">
        <v>86</v>
      </c>
      <c r="E360" s="3" t="s">
        <v>14663</v>
      </c>
      <c r="F360" s="3"/>
      <c r="G360" s="3" t="s">
        <v>87</v>
      </c>
      <c r="H360" s="3">
        <v>2024</v>
      </c>
      <c r="I360" s="3">
        <v>2024</v>
      </c>
      <c r="J360" s="3" t="s">
        <v>111</v>
      </c>
      <c r="K360" s="3" t="s">
        <v>4954</v>
      </c>
      <c r="L360" s="3" t="s">
        <v>14664</v>
      </c>
      <c r="M360" s="3"/>
      <c r="N360" s="3"/>
      <c r="O360" s="3" t="s">
        <v>4957</v>
      </c>
      <c r="P360" s="3" t="s">
        <v>89</v>
      </c>
      <c r="Q360" s="3" t="s">
        <v>257</v>
      </c>
      <c r="R360" s="3" t="s">
        <v>14665</v>
      </c>
      <c r="S360" s="3" t="s">
        <v>14666</v>
      </c>
      <c r="T360" s="3" t="s">
        <v>91</v>
      </c>
      <c r="U360" s="3" t="s">
        <v>4800</v>
      </c>
      <c r="V360" s="3" t="s">
        <v>687</v>
      </c>
      <c r="W360" s="3">
        <v>2</v>
      </c>
      <c r="X360" s="3" t="s">
        <v>14673</v>
      </c>
      <c r="Y360" s="3" t="s">
        <v>14674</v>
      </c>
      <c r="Z360" s="3" t="s">
        <v>14675</v>
      </c>
      <c r="AA360" s="3"/>
      <c r="AB360" s="3" t="s">
        <v>85</v>
      </c>
      <c r="AC360" s="3" t="s">
        <v>94</v>
      </c>
      <c r="AD360" s="3" t="s">
        <v>103</v>
      </c>
      <c r="AE360" s="3" t="s">
        <v>104</v>
      </c>
      <c r="AF360" s="3"/>
      <c r="AG360" s="3" t="s">
        <v>97</v>
      </c>
      <c r="AH360" s="3">
        <v>1294</v>
      </c>
      <c r="AI360" s="3">
        <v>187</v>
      </c>
      <c r="AJ360" s="3" t="s">
        <v>105</v>
      </c>
      <c r="AK360" s="3" t="s">
        <v>106</v>
      </c>
      <c r="AL360" s="3" t="s">
        <v>100</v>
      </c>
      <c r="AM360" s="3">
        <v>1520</v>
      </c>
      <c r="AN360" s="3" t="s">
        <v>101</v>
      </c>
      <c r="AO360" s="3" t="s">
        <v>110</v>
      </c>
      <c r="AP360" s="3" t="s">
        <v>14676</v>
      </c>
      <c r="AQ360" s="3" t="s">
        <v>14677</v>
      </c>
      <c r="AR360" s="3">
        <v>20900</v>
      </c>
      <c r="AS360" s="3">
        <v>5000</v>
      </c>
      <c r="AT360" s="3">
        <v>0</v>
      </c>
      <c r="AU360" s="3">
        <v>0</v>
      </c>
      <c r="AV360" s="3">
        <v>0</v>
      </c>
      <c r="AW360" s="3">
        <v>0</v>
      </c>
      <c r="AX360" s="3">
        <v>0</v>
      </c>
      <c r="AY360" s="3">
        <v>0</v>
      </c>
      <c r="AZ360" s="3">
        <v>0</v>
      </c>
      <c r="BA360" s="3" t="s">
        <v>14671</v>
      </c>
      <c r="BB360" s="3">
        <v>5600</v>
      </c>
    </row>
    <row r="361" spans="1:54" ht="32.5" hidden="1" customHeight="1" x14ac:dyDescent="0.2">
      <c r="A361" s="3" t="s">
        <v>14678</v>
      </c>
      <c r="B361" s="3" t="s">
        <v>677</v>
      </c>
      <c r="C361" s="3" t="s">
        <v>85</v>
      </c>
      <c r="D361" s="3" t="s">
        <v>86</v>
      </c>
      <c r="E361" s="3" t="s">
        <v>14663</v>
      </c>
      <c r="F361" s="3"/>
      <c r="G361" s="3" t="s">
        <v>87</v>
      </c>
      <c r="H361" s="3">
        <v>2024</v>
      </c>
      <c r="I361" s="3">
        <v>2024</v>
      </c>
      <c r="J361" s="3" t="s">
        <v>111</v>
      </c>
      <c r="K361" s="3" t="s">
        <v>4954</v>
      </c>
      <c r="L361" s="3" t="s">
        <v>14664</v>
      </c>
      <c r="M361" s="3"/>
      <c r="N361" s="3"/>
      <c r="O361" s="3" t="s">
        <v>4957</v>
      </c>
      <c r="P361" s="3" t="s">
        <v>89</v>
      </c>
      <c r="Q361" s="3" t="s">
        <v>257</v>
      </c>
      <c r="R361" s="3" t="s">
        <v>14665</v>
      </c>
      <c r="S361" s="3" t="s">
        <v>14666</v>
      </c>
      <c r="T361" s="3" t="s">
        <v>91</v>
      </c>
      <c r="U361" s="3" t="s">
        <v>4800</v>
      </c>
      <c r="V361" s="3" t="s">
        <v>687</v>
      </c>
      <c r="W361" s="3">
        <v>3</v>
      </c>
      <c r="X361" s="3" t="s">
        <v>14679</v>
      </c>
      <c r="Y361" s="3" t="s">
        <v>14680</v>
      </c>
      <c r="Z361" s="3" t="s">
        <v>14681</v>
      </c>
      <c r="AA361" s="3"/>
      <c r="AB361" s="3" t="s">
        <v>85</v>
      </c>
      <c r="AC361" s="3" t="s">
        <v>94</v>
      </c>
      <c r="AD361" s="3" t="s">
        <v>103</v>
      </c>
      <c r="AE361" s="3" t="s">
        <v>122</v>
      </c>
      <c r="AF361" s="3"/>
      <c r="AG361" s="3" t="s">
        <v>97</v>
      </c>
      <c r="AH361" s="3">
        <v>1294</v>
      </c>
      <c r="AI361" s="3">
        <v>187</v>
      </c>
      <c r="AJ361" s="3" t="s">
        <v>123</v>
      </c>
      <c r="AK361" s="3" t="s">
        <v>109</v>
      </c>
      <c r="AL361" s="3" t="s">
        <v>100</v>
      </c>
      <c r="AM361" s="3">
        <v>30</v>
      </c>
      <c r="AN361" s="3" t="s">
        <v>101</v>
      </c>
      <c r="AO361" s="3" t="s">
        <v>110</v>
      </c>
      <c r="AP361" s="3" t="s">
        <v>14682</v>
      </c>
      <c r="AQ361" s="3" t="s">
        <v>14683</v>
      </c>
      <c r="AR361" s="3">
        <v>2400</v>
      </c>
      <c r="AS361" s="3">
        <v>500</v>
      </c>
      <c r="AT361" s="3">
        <v>0</v>
      </c>
      <c r="AU361" s="3">
        <v>0</v>
      </c>
      <c r="AV361" s="3">
        <v>0</v>
      </c>
      <c r="AW361" s="3">
        <v>0</v>
      </c>
      <c r="AX361" s="3">
        <v>0</v>
      </c>
      <c r="AY361" s="3">
        <v>0</v>
      </c>
      <c r="AZ361" s="3">
        <v>0</v>
      </c>
      <c r="BA361" s="3" t="s">
        <v>14671</v>
      </c>
      <c r="BB361" s="3">
        <v>800</v>
      </c>
    </row>
    <row r="362" spans="1:54" ht="32.5" hidden="1" customHeight="1" x14ac:dyDescent="0.2">
      <c r="A362" s="3" t="s">
        <v>14684</v>
      </c>
      <c r="B362" s="3" t="s">
        <v>677</v>
      </c>
      <c r="C362" s="3" t="s">
        <v>85</v>
      </c>
      <c r="D362" s="3" t="s">
        <v>86</v>
      </c>
      <c r="E362" s="3" t="s">
        <v>14663</v>
      </c>
      <c r="F362" s="3"/>
      <c r="G362" s="3" t="s">
        <v>87</v>
      </c>
      <c r="H362" s="3">
        <v>2024</v>
      </c>
      <c r="I362" s="3">
        <v>2024</v>
      </c>
      <c r="J362" s="3" t="s">
        <v>88</v>
      </c>
      <c r="K362" s="3" t="s">
        <v>4954</v>
      </c>
      <c r="L362" s="3" t="s">
        <v>14664</v>
      </c>
      <c r="M362" s="3"/>
      <c r="N362" s="3"/>
      <c r="O362" s="3" t="s">
        <v>4957</v>
      </c>
      <c r="P362" s="3" t="s">
        <v>89</v>
      </c>
      <c r="Q362" s="3" t="s">
        <v>257</v>
      </c>
      <c r="R362" s="3" t="s">
        <v>14665</v>
      </c>
      <c r="S362" s="3" t="s">
        <v>14666</v>
      </c>
      <c r="T362" s="3" t="s">
        <v>91</v>
      </c>
      <c r="U362" s="3" t="s">
        <v>4800</v>
      </c>
      <c r="V362" s="3" t="s">
        <v>687</v>
      </c>
      <c r="W362" s="3">
        <v>4</v>
      </c>
      <c r="X362" s="3" t="s">
        <v>14685</v>
      </c>
      <c r="Y362" s="3" t="s">
        <v>14686</v>
      </c>
      <c r="Z362" s="3" t="s">
        <v>14687</v>
      </c>
      <c r="AA362" s="3"/>
      <c r="AB362" s="3" t="s">
        <v>85</v>
      </c>
      <c r="AC362" s="3" t="s">
        <v>94</v>
      </c>
      <c r="AD362" s="3" t="s">
        <v>103</v>
      </c>
      <c r="AE362" s="3" t="s">
        <v>189</v>
      </c>
      <c r="AF362" s="3"/>
      <c r="AG362" s="3" t="s">
        <v>97</v>
      </c>
      <c r="AH362" s="3">
        <v>1294</v>
      </c>
      <c r="AI362" s="3">
        <v>187</v>
      </c>
      <c r="AJ362" s="3" t="s">
        <v>105</v>
      </c>
      <c r="AK362" s="3" t="s">
        <v>106</v>
      </c>
      <c r="AL362" s="3" t="s">
        <v>100</v>
      </c>
      <c r="AM362" s="3">
        <v>450</v>
      </c>
      <c r="AN362" s="3" t="s">
        <v>101</v>
      </c>
      <c r="AO362" s="3" t="s">
        <v>318</v>
      </c>
      <c r="AP362" s="3" t="s">
        <v>14688</v>
      </c>
      <c r="AQ362" s="3" t="s">
        <v>14689</v>
      </c>
      <c r="AR362" s="3">
        <v>5700</v>
      </c>
      <c r="AS362" s="3">
        <v>500</v>
      </c>
      <c r="AT362" s="3">
        <v>0</v>
      </c>
      <c r="AU362" s="3">
        <v>0</v>
      </c>
      <c r="AV362" s="3">
        <v>0</v>
      </c>
      <c r="AW362" s="3">
        <v>0</v>
      </c>
      <c r="AX362" s="3">
        <v>0</v>
      </c>
      <c r="AY362" s="3">
        <v>0</v>
      </c>
      <c r="AZ362" s="3">
        <v>0</v>
      </c>
      <c r="BA362" s="3" t="s">
        <v>14671</v>
      </c>
      <c r="BB362" s="3">
        <v>800</v>
      </c>
    </row>
    <row r="363" spans="1:54" ht="32.5" hidden="1" customHeight="1" x14ac:dyDescent="0.2">
      <c r="A363" s="3" t="s">
        <v>14690</v>
      </c>
      <c r="B363" s="3" t="s">
        <v>677</v>
      </c>
      <c r="C363" s="3" t="s">
        <v>85</v>
      </c>
      <c r="D363" s="3" t="s">
        <v>86</v>
      </c>
      <c r="E363" s="3" t="s">
        <v>14691</v>
      </c>
      <c r="F363" s="3"/>
      <c r="G363" s="3" t="s">
        <v>87</v>
      </c>
      <c r="H363" s="3">
        <v>2024</v>
      </c>
      <c r="I363" s="3">
        <v>2024</v>
      </c>
      <c r="J363" s="3" t="s">
        <v>111</v>
      </c>
      <c r="K363" s="3" t="s">
        <v>4793</v>
      </c>
      <c r="L363" s="3" t="s">
        <v>4794</v>
      </c>
      <c r="M363" s="3" t="s">
        <v>4795</v>
      </c>
      <c r="N363" s="3" t="s">
        <v>4796</v>
      </c>
      <c r="O363" s="3" t="s">
        <v>4797</v>
      </c>
      <c r="P363" s="3" t="s">
        <v>89</v>
      </c>
      <c r="Q363" s="3" t="s">
        <v>90</v>
      </c>
      <c r="R363" s="3" t="s">
        <v>4798</v>
      </c>
      <c r="S363" s="3" t="s">
        <v>4799</v>
      </c>
      <c r="T363" s="3" t="s">
        <v>119</v>
      </c>
      <c r="U363" s="3" t="s">
        <v>4800</v>
      </c>
      <c r="V363" s="3" t="s">
        <v>687</v>
      </c>
      <c r="W363" s="3">
        <v>1</v>
      </c>
      <c r="X363" s="3" t="s">
        <v>14692</v>
      </c>
      <c r="Y363" s="3" t="s">
        <v>14693</v>
      </c>
      <c r="Z363" s="3" t="s">
        <v>14694</v>
      </c>
      <c r="AA363" s="3"/>
      <c r="AB363" s="3" t="s">
        <v>85</v>
      </c>
      <c r="AC363" s="3" t="s">
        <v>94</v>
      </c>
      <c r="AD363" s="3" t="s">
        <v>103</v>
      </c>
      <c r="AE363" s="3" t="s">
        <v>104</v>
      </c>
      <c r="AF363" s="3"/>
      <c r="AG363" s="3" t="s">
        <v>97</v>
      </c>
      <c r="AH363" s="3">
        <v>60</v>
      </c>
      <c r="AI363" s="3">
        <v>18</v>
      </c>
      <c r="AJ363" s="3" t="s">
        <v>105</v>
      </c>
      <c r="AK363" s="3" t="s">
        <v>106</v>
      </c>
      <c r="AL363" s="3" t="s">
        <v>100</v>
      </c>
      <c r="AM363" s="3">
        <v>400</v>
      </c>
      <c r="AN363" s="3" t="s">
        <v>101</v>
      </c>
      <c r="AO363" s="3" t="s">
        <v>318</v>
      </c>
      <c r="AP363" s="3" t="s">
        <v>14695</v>
      </c>
      <c r="AQ363" s="3" t="s">
        <v>14696</v>
      </c>
      <c r="AR363" s="3">
        <v>3900</v>
      </c>
      <c r="AS363" s="3">
        <v>1700</v>
      </c>
      <c r="AT363" s="3">
        <v>0</v>
      </c>
      <c r="AU363" s="3">
        <v>0</v>
      </c>
      <c r="AV363" s="3">
        <v>0</v>
      </c>
      <c r="AW363" s="3">
        <v>0</v>
      </c>
      <c r="AX363" s="3">
        <v>0</v>
      </c>
      <c r="AY363" s="3">
        <v>0</v>
      </c>
      <c r="AZ363" s="3">
        <v>0</v>
      </c>
      <c r="BA363" s="3" t="s">
        <v>14697</v>
      </c>
      <c r="BB363" s="3">
        <v>2350</v>
      </c>
    </row>
    <row r="364" spans="1:54" ht="32.5" hidden="1" customHeight="1" x14ac:dyDescent="0.2">
      <c r="A364" s="3" t="s">
        <v>14698</v>
      </c>
      <c r="B364" s="3" t="s">
        <v>677</v>
      </c>
      <c r="C364" s="3" t="s">
        <v>85</v>
      </c>
      <c r="D364" s="3" t="s">
        <v>86</v>
      </c>
      <c r="E364" s="3" t="s">
        <v>14699</v>
      </c>
      <c r="F364" s="3"/>
      <c r="G364" s="3" t="s">
        <v>87</v>
      </c>
      <c r="H364" s="3">
        <v>2024</v>
      </c>
      <c r="I364" s="3">
        <v>2024</v>
      </c>
      <c r="J364" s="3" t="s">
        <v>88</v>
      </c>
      <c r="K364" s="3" t="s">
        <v>4890</v>
      </c>
      <c r="L364" s="3" t="s">
        <v>4891</v>
      </c>
      <c r="M364" s="3" t="s">
        <v>14700</v>
      </c>
      <c r="N364" s="3" t="s">
        <v>4893</v>
      </c>
      <c r="O364" s="3" t="s">
        <v>4894</v>
      </c>
      <c r="P364" s="3" t="s">
        <v>89</v>
      </c>
      <c r="Q364" s="3" t="s">
        <v>90</v>
      </c>
      <c r="R364" s="3" t="s">
        <v>4895</v>
      </c>
      <c r="S364" s="3" t="s">
        <v>4896</v>
      </c>
      <c r="T364" s="3" t="s">
        <v>135</v>
      </c>
      <c r="U364" s="3" t="s">
        <v>716</v>
      </c>
      <c r="V364" s="3" t="s">
        <v>687</v>
      </c>
      <c r="W364" s="3">
        <v>1</v>
      </c>
      <c r="X364" s="3" t="s">
        <v>14701</v>
      </c>
      <c r="Y364" s="3" t="s">
        <v>14702</v>
      </c>
      <c r="Z364" s="3" t="s">
        <v>14703</v>
      </c>
      <c r="AA364" s="3"/>
      <c r="AB364" s="3" t="s">
        <v>85</v>
      </c>
      <c r="AC364" s="3" t="s">
        <v>94</v>
      </c>
      <c r="AD364" s="3" t="s">
        <v>103</v>
      </c>
      <c r="AE364" s="3" t="s">
        <v>124</v>
      </c>
      <c r="AF364" s="3"/>
      <c r="AG364" s="3" t="s">
        <v>97</v>
      </c>
      <c r="AH364" s="3">
        <v>156</v>
      </c>
      <c r="AI364" s="3">
        <v>36</v>
      </c>
      <c r="AJ364" s="3" t="s">
        <v>98</v>
      </c>
      <c r="AK364" s="3" t="s">
        <v>109</v>
      </c>
      <c r="AL364" s="3" t="s">
        <v>100</v>
      </c>
      <c r="AM364" s="3">
        <v>200</v>
      </c>
      <c r="AN364" s="3" t="s">
        <v>101</v>
      </c>
      <c r="AO364" s="3" t="s">
        <v>102</v>
      </c>
      <c r="AP364" s="3" t="s">
        <v>14704</v>
      </c>
      <c r="AQ364" s="3" t="s">
        <v>14705</v>
      </c>
      <c r="AR364" s="3">
        <v>23890</v>
      </c>
      <c r="AS364" s="3">
        <v>4000</v>
      </c>
      <c r="AT364" s="3">
        <v>0</v>
      </c>
      <c r="AU364" s="3">
        <v>0</v>
      </c>
      <c r="AV364" s="3">
        <v>0</v>
      </c>
      <c r="AW364" s="3">
        <v>0</v>
      </c>
      <c r="AX364" s="3">
        <v>0</v>
      </c>
      <c r="AY364" s="3">
        <v>0</v>
      </c>
      <c r="AZ364" s="3">
        <v>0</v>
      </c>
      <c r="BA364" s="3" t="s">
        <v>14706</v>
      </c>
      <c r="BB364" s="3">
        <v>10500</v>
      </c>
    </row>
    <row r="365" spans="1:54" ht="32.5" hidden="1" customHeight="1" x14ac:dyDescent="0.2">
      <c r="A365" s="3" t="s">
        <v>14707</v>
      </c>
      <c r="B365" s="3" t="s">
        <v>677</v>
      </c>
      <c r="C365" s="3" t="s">
        <v>85</v>
      </c>
      <c r="D365" s="3" t="s">
        <v>86</v>
      </c>
      <c r="E365" s="3" t="s">
        <v>14699</v>
      </c>
      <c r="F365" s="3"/>
      <c r="G365" s="3" t="s">
        <v>87</v>
      </c>
      <c r="H365" s="3">
        <v>2024</v>
      </c>
      <c r="I365" s="3">
        <v>2024</v>
      </c>
      <c r="J365" s="3" t="s">
        <v>88</v>
      </c>
      <c r="K365" s="3" t="s">
        <v>4890</v>
      </c>
      <c r="L365" s="3" t="s">
        <v>4891</v>
      </c>
      <c r="M365" s="3" t="s">
        <v>14700</v>
      </c>
      <c r="N365" s="3" t="s">
        <v>4893</v>
      </c>
      <c r="O365" s="3" t="s">
        <v>4894</v>
      </c>
      <c r="P365" s="3" t="s">
        <v>89</v>
      </c>
      <c r="Q365" s="3" t="s">
        <v>90</v>
      </c>
      <c r="R365" s="3" t="s">
        <v>4895</v>
      </c>
      <c r="S365" s="3" t="s">
        <v>4896</v>
      </c>
      <c r="T365" s="3" t="s">
        <v>135</v>
      </c>
      <c r="U365" s="3" t="s">
        <v>716</v>
      </c>
      <c r="V365" s="3" t="s">
        <v>687</v>
      </c>
      <c r="W365" s="3">
        <v>2</v>
      </c>
      <c r="X365" s="3" t="s">
        <v>14708</v>
      </c>
      <c r="Y365" s="3" t="s">
        <v>14709</v>
      </c>
      <c r="Z365" s="3" t="s">
        <v>14710</v>
      </c>
      <c r="AA365" s="3"/>
      <c r="AB365" s="3" t="s">
        <v>85</v>
      </c>
      <c r="AC365" s="3" t="s">
        <v>94</v>
      </c>
      <c r="AD365" s="3" t="s">
        <v>103</v>
      </c>
      <c r="AE365" s="3" t="s">
        <v>104</v>
      </c>
      <c r="AF365" s="3"/>
      <c r="AG365" s="3" t="s">
        <v>97</v>
      </c>
      <c r="AH365" s="3">
        <v>156</v>
      </c>
      <c r="AI365" s="3">
        <v>36</v>
      </c>
      <c r="AJ365" s="3" t="s">
        <v>105</v>
      </c>
      <c r="AK365" s="3" t="s">
        <v>106</v>
      </c>
      <c r="AL365" s="3" t="s">
        <v>100</v>
      </c>
      <c r="AM365" s="3">
        <v>200</v>
      </c>
      <c r="AN365" s="3" t="s">
        <v>101</v>
      </c>
      <c r="AO365" s="3" t="s">
        <v>102</v>
      </c>
      <c r="AP365" s="3" t="s">
        <v>14711</v>
      </c>
      <c r="AQ365" s="3" t="s">
        <v>14712</v>
      </c>
      <c r="AR365" s="3">
        <v>10350</v>
      </c>
      <c r="AS365" s="3">
        <v>2050</v>
      </c>
      <c r="AT365" s="3">
        <v>0</v>
      </c>
      <c r="AU365" s="3">
        <v>0</v>
      </c>
      <c r="AV365" s="3">
        <v>0</v>
      </c>
      <c r="AW365" s="3">
        <v>0</v>
      </c>
      <c r="AX365" s="3">
        <v>0</v>
      </c>
      <c r="AY365" s="3">
        <v>0</v>
      </c>
      <c r="AZ365" s="3">
        <v>0</v>
      </c>
      <c r="BA365" s="3" t="s">
        <v>14713</v>
      </c>
      <c r="BB365" s="3">
        <v>3550</v>
      </c>
    </row>
    <row r="366" spans="1:54" ht="32.5" hidden="1" customHeight="1" x14ac:dyDescent="0.2">
      <c r="A366" s="3" t="s">
        <v>14714</v>
      </c>
      <c r="B366" s="3" t="s">
        <v>677</v>
      </c>
      <c r="C366" s="3" t="s">
        <v>85</v>
      </c>
      <c r="D366" s="3" t="s">
        <v>86</v>
      </c>
      <c r="E366" s="3" t="s">
        <v>14699</v>
      </c>
      <c r="F366" s="3"/>
      <c r="G366" s="3" t="s">
        <v>87</v>
      </c>
      <c r="H366" s="3">
        <v>2024</v>
      </c>
      <c r="I366" s="3">
        <v>2024</v>
      </c>
      <c r="J366" s="3" t="s">
        <v>111</v>
      </c>
      <c r="K366" s="3" t="s">
        <v>4890</v>
      </c>
      <c r="L366" s="3" t="s">
        <v>4891</v>
      </c>
      <c r="M366" s="3" t="s">
        <v>14700</v>
      </c>
      <c r="N366" s="3" t="s">
        <v>4893</v>
      </c>
      <c r="O366" s="3" t="s">
        <v>4894</v>
      </c>
      <c r="P366" s="3" t="s">
        <v>89</v>
      </c>
      <c r="Q366" s="3" t="s">
        <v>90</v>
      </c>
      <c r="R366" s="3" t="s">
        <v>4895</v>
      </c>
      <c r="S366" s="3" t="s">
        <v>4896</v>
      </c>
      <c r="T366" s="3" t="s">
        <v>135</v>
      </c>
      <c r="U366" s="3" t="s">
        <v>716</v>
      </c>
      <c r="V366" s="3" t="s">
        <v>687</v>
      </c>
      <c r="W366" s="3">
        <v>3</v>
      </c>
      <c r="X366" s="3" t="s">
        <v>13262</v>
      </c>
      <c r="Y366" s="3" t="s">
        <v>14715</v>
      </c>
      <c r="Z366" s="3" t="s">
        <v>14716</v>
      </c>
      <c r="AA366" s="3"/>
      <c r="AB366" s="3" t="s">
        <v>85</v>
      </c>
      <c r="AC366" s="3" t="s">
        <v>94</v>
      </c>
      <c r="AD366" s="3" t="s">
        <v>95</v>
      </c>
      <c r="AE366" s="3" t="s">
        <v>96</v>
      </c>
      <c r="AF366" s="3"/>
      <c r="AG366" s="3" t="s">
        <v>97</v>
      </c>
      <c r="AH366" s="3">
        <v>156</v>
      </c>
      <c r="AI366" s="3">
        <v>36</v>
      </c>
      <c r="AJ366" s="3" t="s">
        <v>105</v>
      </c>
      <c r="AK366" s="3" t="s">
        <v>109</v>
      </c>
      <c r="AL366" s="3" t="s">
        <v>100</v>
      </c>
      <c r="AM366" s="3">
        <v>10</v>
      </c>
      <c r="AN366" s="3" t="s">
        <v>140</v>
      </c>
      <c r="AO366" s="3" t="s">
        <v>102</v>
      </c>
      <c r="AP366" s="3" t="s">
        <v>14717</v>
      </c>
      <c r="AQ366" s="3" t="s">
        <v>14718</v>
      </c>
      <c r="AR366" s="3">
        <v>11010</v>
      </c>
      <c r="AS366" s="3">
        <v>2000</v>
      </c>
      <c r="AT366" s="3">
        <v>0</v>
      </c>
      <c r="AU366" s="3">
        <v>0</v>
      </c>
      <c r="AV366" s="3">
        <v>0</v>
      </c>
      <c r="AW366" s="3">
        <v>0</v>
      </c>
      <c r="AX366" s="3">
        <v>0</v>
      </c>
      <c r="AY366" s="3">
        <v>0</v>
      </c>
      <c r="AZ366" s="3">
        <v>0</v>
      </c>
      <c r="BA366" s="3" t="s">
        <v>14706</v>
      </c>
      <c r="BB366" s="3">
        <v>4500</v>
      </c>
    </row>
    <row r="367" spans="1:54" ht="32.5" hidden="1" customHeight="1" x14ac:dyDescent="0.2">
      <c r="A367" s="3" t="s">
        <v>14719</v>
      </c>
      <c r="B367" s="3" t="s">
        <v>677</v>
      </c>
      <c r="C367" s="3" t="s">
        <v>85</v>
      </c>
      <c r="D367" s="3" t="s">
        <v>86</v>
      </c>
      <c r="E367" s="3" t="s">
        <v>14699</v>
      </c>
      <c r="F367" s="3"/>
      <c r="G367" s="3" t="s">
        <v>87</v>
      </c>
      <c r="H367" s="3">
        <v>2024</v>
      </c>
      <c r="I367" s="3">
        <v>2024</v>
      </c>
      <c r="J367" s="3" t="s">
        <v>111</v>
      </c>
      <c r="K367" s="3" t="s">
        <v>4890</v>
      </c>
      <c r="L367" s="3" t="s">
        <v>4891</v>
      </c>
      <c r="M367" s="3" t="s">
        <v>14700</v>
      </c>
      <c r="N367" s="3" t="s">
        <v>4893</v>
      </c>
      <c r="O367" s="3" t="s">
        <v>4894</v>
      </c>
      <c r="P367" s="3" t="s">
        <v>89</v>
      </c>
      <c r="Q367" s="3" t="s">
        <v>90</v>
      </c>
      <c r="R367" s="3" t="s">
        <v>4895</v>
      </c>
      <c r="S367" s="3" t="s">
        <v>4896</v>
      </c>
      <c r="T367" s="3" t="s">
        <v>135</v>
      </c>
      <c r="U367" s="3" t="s">
        <v>716</v>
      </c>
      <c r="V367" s="3" t="s">
        <v>687</v>
      </c>
      <c r="W367" s="3">
        <v>4</v>
      </c>
      <c r="X367" s="3" t="s">
        <v>14720</v>
      </c>
      <c r="Y367" s="3" t="s">
        <v>14721</v>
      </c>
      <c r="Z367" s="3" t="s">
        <v>14722</v>
      </c>
      <c r="AA367" s="3"/>
      <c r="AB367" s="3" t="s">
        <v>85</v>
      </c>
      <c r="AC367" s="3" t="s">
        <v>94</v>
      </c>
      <c r="AD367" s="3" t="s">
        <v>103</v>
      </c>
      <c r="AE367" s="3" t="s">
        <v>122</v>
      </c>
      <c r="AF367" s="3"/>
      <c r="AG367" s="3" t="s">
        <v>97</v>
      </c>
      <c r="AH367" s="3">
        <v>156</v>
      </c>
      <c r="AI367" s="3">
        <v>36</v>
      </c>
      <c r="AJ367" s="3" t="s">
        <v>123</v>
      </c>
      <c r="AK367" s="3" t="s">
        <v>109</v>
      </c>
      <c r="AL367" s="3" t="s">
        <v>100</v>
      </c>
      <c r="AM367" s="3">
        <v>170</v>
      </c>
      <c r="AN367" s="3" t="s">
        <v>101</v>
      </c>
      <c r="AO367" s="3" t="s">
        <v>102</v>
      </c>
      <c r="AP367" s="3" t="s">
        <v>14723</v>
      </c>
      <c r="AQ367" s="3" t="s">
        <v>14724</v>
      </c>
      <c r="AR367" s="3">
        <v>4450</v>
      </c>
      <c r="AS367" s="3">
        <v>1200</v>
      </c>
      <c r="AT367" s="3">
        <v>0</v>
      </c>
      <c r="AU367" s="3">
        <v>0</v>
      </c>
      <c r="AV367" s="3">
        <v>0</v>
      </c>
      <c r="AW367" s="3">
        <v>0</v>
      </c>
      <c r="AX367" s="3">
        <v>0</v>
      </c>
      <c r="AY367" s="3">
        <v>0</v>
      </c>
      <c r="AZ367" s="3">
        <v>0</v>
      </c>
      <c r="BA367" s="3" t="s">
        <v>14725</v>
      </c>
      <c r="BB367" s="3">
        <v>3200</v>
      </c>
    </row>
    <row r="368" spans="1:54" ht="32.5" hidden="1" customHeight="1" x14ac:dyDescent="0.2">
      <c r="A368" s="3" t="s">
        <v>14726</v>
      </c>
      <c r="B368" s="3" t="s">
        <v>677</v>
      </c>
      <c r="C368" s="3" t="s">
        <v>85</v>
      </c>
      <c r="D368" s="3" t="s">
        <v>86</v>
      </c>
      <c r="E368" s="3" t="s">
        <v>14727</v>
      </c>
      <c r="F368" s="3"/>
      <c r="G368" s="3" t="s">
        <v>87</v>
      </c>
      <c r="H368" s="3">
        <v>2024</v>
      </c>
      <c r="I368" s="3">
        <v>2024</v>
      </c>
      <c r="J368" s="3" t="s">
        <v>111</v>
      </c>
      <c r="K368" s="3" t="s">
        <v>4976</v>
      </c>
      <c r="L368" s="3" t="s">
        <v>4977</v>
      </c>
      <c r="M368" s="3" t="s">
        <v>4978</v>
      </c>
      <c r="N368" s="3" t="s">
        <v>4979</v>
      </c>
      <c r="O368" s="3" t="s">
        <v>4980</v>
      </c>
      <c r="P368" s="3" t="s">
        <v>89</v>
      </c>
      <c r="Q368" s="3" t="s">
        <v>90</v>
      </c>
      <c r="R368" s="3" t="s">
        <v>4981</v>
      </c>
      <c r="S368" s="3" t="s">
        <v>4982</v>
      </c>
      <c r="T368" s="3" t="s">
        <v>223</v>
      </c>
      <c r="U368" s="3" t="s">
        <v>803</v>
      </c>
      <c r="V368" s="3" t="s">
        <v>687</v>
      </c>
      <c r="W368" s="3">
        <v>1</v>
      </c>
      <c r="X368" s="3" t="s">
        <v>14728</v>
      </c>
      <c r="Y368" s="3" t="s">
        <v>14729</v>
      </c>
      <c r="Z368" s="3" t="s">
        <v>14730</v>
      </c>
      <c r="AA368" s="3"/>
      <c r="AB368" s="3" t="s">
        <v>85</v>
      </c>
      <c r="AC368" s="3" t="s">
        <v>94</v>
      </c>
      <c r="AD368" s="3" t="s">
        <v>103</v>
      </c>
      <c r="AE368" s="3" t="s">
        <v>104</v>
      </c>
      <c r="AF368" s="3"/>
      <c r="AG368" s="3" t="s">
        <v>97</v>
      </c>
      <c r="AH368" s="3">
        <v>350</v>
      </c>
      <c r="AI368" s="3">
        <v>54</v>
      </c>
      <c r="AJ368" s="3" t="s">
        <v>105</v>
      </c>
      <c r="AK368" s="3" t="s">
        <v>106</v>
      </c>
      <c r="AL368" s="3" t="s">
        <v>100</v>
      </c>
      <c r="AM368" s="3">
        <v>350</v>
      </c>
      <c r="AN368" s="3" t="s">
        <v>138</v>
      </c>
      <c r="AO368" s="3" t="s">
        <v>110</v>
      </c>
      <c r="AP368" s="3" t="s">
        <v>14731</v>
      </c>
      <c r="AQ368" s="3" t="s">
        <v>14732</v>
      </c>
      <c r="AR368" s="3">
        <v>14000</v>
      </c>
      <c r="AS368" s="3">
        <v>4000</v>
      </c>
      <c r="AT368" s="3">
        <v>0</v>
      </c>
      <c r="AU368" s="3">
        <v>0</v>
      </c>
      <c r="AV368" s="3">
        <v>0</v>
      </c>
      <c r="AW368" s="3">
        <v>0</v>
      </c>
      <c r="AX368" s="3">
        <v>0</v>
      </c>
      <c r="AY368" s="3">
        <v>0</v>
      </c>
      <c r="AZ368" s="3">
        <v>0</v>
      </c>
      <c r="BA368" s="3" t="s">
        <v>693</v>
      </c>
      <c r="BB368" s="3">
        <v>4000</v>
      </c>
    </row>
    <row r="369" spans="1:54" ht="32.5" hidden="1" customHeight="1" x14ac:dyDescent="0.2">
      <c r="A369" s="3" t="s">
        <v>14733</v>
      </c>
      <c r="B369" s="3" t="s">
        <v>677</v>
      </c>
      <c r="C369" s="3" t="s">
        <v>85</v>
      </c>
      <c r="D369" s="3" t="s">
        <v>86</v>
      </c>
      <c r="E369" s="3" t="s">
        <v>14727</v>
      </c>
      <c r="F369" s="3"/>
      <c r="G369" s="3" t="s">
        <v>87</v>
      </c>
      <c r="H369" s="3">
        <v>2024</v>
      </c>
      <c r="I369" s="3">
        <v>2024</v>
      </c>
      <c r="J369" s="3" t="s">
        <v>88</v>
      </c>
      <c r="K369" s="3" t="s">
        <v>4976</v>
      </c>
      <c r="L369" s="3" t="s">
        <v>4977</v>
      </c>
      <c r="M369" s="3" t="s">
        <v>4978</v>
      </c>
      <c r="N369" s="3" t="s">
        <v>4979</v>
      </c>
      <c r="O369" s="3" t="s">
        <v>4980</v>
      </c>
      <c r="P369" s="3" t="s">
        <v>89</v>
      </c>
      <c r="Q369" s="3" t="s">
        <v>90</v>
      </c>
      <c r="R369" s="3" t="s">
        <v>4981</v>
      </c>
      <c r="S369" s="3" t="s">
        <v>4982</v>
      </c>
      <c r="T369" s="3" t="s">
        <v>223</v>
      </c>
      <c r="U369" s="3" t="s">
        <v>803</v>
      </c>
      <c r="V369" s="3" t="s">
        <v>687</v>
      </c>
      <c r="W369" s="3">
        <v>2</v>
      </c>
      <c r="X369" s="3" t="s">
        <v>12234</v>
      </c>
      <c r="Y369" s="3" t="s">
        <v>14734</v>
      </c>
      <c r="Z369" s="3" t="s">
        <v>14735</v>
      </c>
      <c r="AA369" s="3"/>
      <c r="AB369" s="3" t="s">
        <v>85</v>
      </c>
      <c r="AC369" s="3" t="s">
        <v>94</v>
      </c>
      <c r="AD369" s="3" t="s">
        <v>95</v>
      </c>
      <c r="AE369" s="3" t="s">
        <v>96</v>
      </c>
      <c r="AF369" s="3"/>
      <c r="AG369" s="3" t="s">
        <v>97</v>
      </c>
      <c r="AH369" s="3">
        <v>350</v>
      </c>
      <c r="AI369" s="3">
        <v>54</v>
      </c>
      <c r="AJ369" s="3" t="s">
        <v>98</v>
      </c>
      <c r="AK369" s="3" t="s">
        <v>109</v>
      </c>
      <c r="AL369" s="3" t="s">
        <v>100</v>
      </c>
      <c r="AM369" s="3">
        <v>70</v>
      </c>
      <c r="AN369" s="3" t="s">
        <v>138</v>
      </c>
      <c r="AO369" s="3" t="s">
        <v>110</v>
      </c>
      <c r="AP369" s="3" t="s">
        <v>14736</v>
      </c>
      <c r="AQ369" s="3" t="s">
        <v>14737</v>
      </c>
      <c r="AR369" s="3">
        <v>6000</v>
      </c>
      <c r="AS369" s="3">
        <v>2000</v>
      </c>
      <c r="AT369" s="3">
        <v>0</v>
      </c>
      <c r="AU369" s="3">
        <v>0</v>
      </c>
      <c r="AV369" s="3">
        <v>0</v>
      </c>
      <c r="AW369" s="3">
        <v>0</v>
      </c>
      <c r="AX369" s="3">
        <v>0</v>
      </c>
      <c r="AY369" s="3">
        <v>0</v>
      </c>
      <c r="AZ369" s="3">
        <v>0</v>
      </c>
      <c r="BA369" s="3" t="s">
        <v>693</v>
      </c>
      <c r="BB369" s="3">
        <v>2000</v>
      </c>
    </row>
    <row r="370" spans="1:54" ht="32.5" hidden="1" customHeight="1" x14ac:dyDescent="0.2">
      <c r="A370" s="3" t="s">
        <v>14738</v>
      </c>
      <c r="B370" s="3" t="s">
        <v>677</v>
      </c>
      <c r="C370" s="3" t="s">
        <v>85</v>
      </c>
      <c r="D370" s="3" t="s">
        <v>86</v>
      </c>
      <c r="E370" s="3" t="s">
        <v>14739</v>
      </c>
      <c r="F370" s="3"/>
      <c r="G370" s="3" t="s">
        <v>87</v>
      </c>
      <c r="H370" s="3">
        <v>2024</v>
      </c>
      <c r="I370" s="3">
        <v>2024</v>
      </c>
      <c r="J370" s="3" t="s">
        <v>88</v>
      </c>
      <c r="K370" s="3" t="s">
        <v>5016</v>
      </c>
      <c r="L370" s="3" t="s">
        <v>5017</v>
      </c>
      <c r="M370" s="3" t="s">
        <v>14740</v>
      </c>
      <c r="N370" s="3" t="s">
        <v>5019</v>
      </c>
      <c r="O370" s="3" t="s">
        <v>5020</v>
      </c>
      <c r="P370" s="3" t="s">
        <v>89</v>
      </c>
      <c r="Q370" s="3" t="s">
        <v>90</v>
      </c>
      <c r="R370" s="3" t="s">
        <v>5021</v>
      </c>
      <c r="S370" s="3" t="s">
        <v>5022</v>
      </c>
      <c r="T370" s="3" t="s">
        <v>135</v>
      </c>
      <c r="U370" s="3" t="s">
        <v>686</v>
      </c>
      <c r="V370" s="3" t="s">
        <v>687</v>
      </c>
      <c r="W370" s="3">
        <v>1</v>
      </c>
      <c r="X370" s="3" t="s">
        <v>14741</v>
      </c>
      <c r="Y370" s="3" t="s">
        <v>14742</v>
      </c>
      <c r="Z370" s="3" t="s">
        <v>14743</v>
      </c>
      <c r="AA370" s="3"/>
      <c r="AB370" s="3" t="s">
        <v>85</v>
      </c>
      <c r="AC370" s="3" t="s">
        <v>94</v>
      </c>
      <c r="AD370" s="3" t="s">
        <v>95</v>
      </c>
      <c r="AE370" s="3" t="s">
        <v>96</v>
      </c>
      <c r="AF370" s="3"/>
      <c r="AG370" s="3" t="s">
        <v>97</v>
      </c>
      <c r="AH370" s="3">
        <v>69</v>
      </c>
      <c r="AI370" s="3">
        <v>10</v>
      </c>
      <c r="AJ370" s="3" t="s">
        <v>98</v>
      </c>
      <c r="AK370" s="3" t="s">
        <v>109</v>
      </c>
      <c r="AL370" s="3" t="s">
        <v>100</v>
      </c>
      <c r="AM370" s="3">
        <v>20</v>
      </c>
      <c r="AN370" s="3" t="s">
        <v>140</v>
      </c>
      <c r="AO370" s="3" t="s">
        <v>318</v>
      </c>
      <c r="AP370" s="3" t="s">
        <v>14744</v>
      </c>
      <c r="AQ370" s="3" t="s">
        <v>14745</v>
      </c>
      <c r="AR370" s="3">
        <v>8200</v>
      </c>
      <c r="AS370" s="3">
        <v>2500</v>
      </c>
      <c r="AT370" s="3">
        <v>0</v>
      </c>
      <c r="AU370" s="3">
        <v>0</v>
      </c>
      <c r="AV370" s="3">
        <v>0</v>
      </c>
      <c r="AW370" s="3">
        <v>0</v>
      </c>
      <c r="AX370" s="3">
        <v>0</v>
      </c>
      <c r="AY370" s="3">
        <v>0</v>
      </c>
      <c r="AZ370" s="3">
        <v>0</v>
      </c>
      <c r="BA370" s="3" t="s">
        <v>693</v>
      </c>
      <c r="BB370" s="3">
        <v>2500</v>
      </c>
    </row>
    <row r="371" spans="1:54" ht="32.5" hidden="1" customHeight="1" x14ac:dyDescent="0.2">
      <c r="A371" s="3" t="s">
        <v>14746</v>
      </c>
      <c r="B371" s="3" t="s">
        <v>677</v>
      </c>
      <c r="C371" s="3" t="s">
        <v>85</v>
      </c>
      <c r="D371" s="3" t="s">
        <v>86</v>
      </c>
      <c r="E371" s="3" t="s">
        <v>14739</v>
      </c>
      <c r="F371" s="3"/>
      <c r="G371" s="3" t="s">
        <v>87</v>
      </c>
      <c r="H371" s="3">
        <v>2024</v>
      </c>
      <c r="I371" s="3">
        <v>2024</v>
      </c>
      <c r="J371" s="3" t="s">
        <v>111</v>
      </c>
      <c r="K371" s="3" t="s">
        <v>5016</v>
      </c>
      <c r="L371" s="3" t="s">
        <v>5017</v>
      </c>
      <c r="M371" s="3" t="s">
        <v>14740</v>
      </c>
      <c r="N371" s="3" t="s">
        <v>5019</v>
      </c>
      <c r="O371" s="3" t="s">
        <v>5020</v>
      </c>
      <c r="P371" s="3" t="s">
        <v>89</v>
      </c>
      <c r="Q371" s="3" t="s">
        <v>90</v>
      </c>
      <c r="R371" s="3" t="s">
        <v>5021</v>
      </c>
      <c r="S371" s="3" t="s">
        <v>5022</v>
      </c>
      <c r="T371" s="3" t="s">
        <v>135</v>
      </c>
      <c r="U371" s="3" t="s">
        <v>686</v>
      </c>
      <c r="V371" s="3" t="s">
        <v>687</v>
      </c>
      <c r="W371" s="3">
        <v>2</v>
      </c>
      <c r="X371" s="3" t="s">
        <v>14747</v>
      </c>
      <c r="Y371" s="3" t="s">
        <v>14748</v>
      </c>
      <c r="Z371" s="3" t="s">
        <v>14749</v>
      </c>
      <c r="AA371" s="3"/>
      <c r="AB371" s="3" t="s">
        <v>85</v>
      </c>
      <c r="AC371" s="3" t="s">
        <v>94</v>
      </c>
      <c r="AD371" s="3" t="s">
        <v>103</v>
      </c>
      <c r="AE371" s="3" t="s">
        <v>104</v>
      </c>
      <c r="AF371" s="3"/>
      <c r="AG371" s="3" t="s">
        <v>97</v>
      </c>
      <c r="AH371" s="3">
        <v>69</v>
      </c>
      <c r="AI371" s="3">
        <v>10</v>
      </c>
      <c r="AJ371" s="3" t="s">
        <v>105</v>
      </c>
      <c r="AK371" s="3" t="s">
        <v>106</v>
      </c>
      <c r="AL371" s="3" t="s">
        <v>100</v>
      </c>
      <c r="AM371" s="3">
        <v>300</v>
      </c>
      <c r="AN371" s="3" t="s">
        <v>101</v>
      </c>
      <c r="AO371" s="3" t="s">
        <v>318</v>
      </c>
      <c r="AP371" s="3" t="s">
        <v>14750</v>
      </c>
      <c r="AQ371" s="3" t="s">
        <v>14751</v>
      </c>
      <c r="AR371" s="3">
        <v>8600</v>
      </c>
      <c r="AS371" s="3">
        <v>2500</v>
      </c>
      <c r="AT371" s="3">
        <v>0</v>
      </c>
      <c r="AU371" s="3">
        <v>0</v>
      </c>
      <c r="AV371" s="3">
        <v>0</v>
      </c>
      <c r="AW371" s="3">
        <v>0</v>
      </c>
      <c r="AX371" s="3">
        <v>0</v>
      </c>
      <c r="AY371" s="3">
        <v>0</v>
      </c>
      <c r="AZ371" s="3">
        <v>0</v>
      </c>
      <c r="BA371" s="3" t="s">
        <v>693</v>
      </c>
      <c r="BB371" s="3">
        <v>2500</v>
      </c>
    </row>
    <row r="372" spans="1:54" ht="32.5" hidden="1" customHeight="1" x14ac:dyDescent="0.2">
      <c r="A372" s="3" t="s">
        <v>14752</v>
      </c>
      <c r="B372" s="3" t="s">
        <v>677</v>
      </c>
      <c r="C372" s="3" t="s">
        <v>85</v>
      </c>
      <c r="D372" s="3" t="s">
        <v>86</v>
      </c>
      <c r="E372" s="3" t="s">
        <v>14753</v>
      </c>
      <c r="F372" s="3"/>
      <c r="G372" s="3" t="s">
        <v>87</v>
      </c>
      <c r="H372" s="3">
        <v>2024</v>
      </c>
      <c r="I372" s="3">
        <v>2024</v>
      </c>
      <c r="J372" s="3" t="s">
        <v>88</v>
      </c>
      <c r="K372" s="3" t="s">
        <v>4941</v>
      </c>
      <c r="L372" s="3" t="s">
        <v>4942</v>
      </c>
      <c r="M372" s="3" t="s">
        <v>4943</v>
      </c>
      <c r="N372" s="3" t="s">
        <v>4944</v>
      </c>
      <c r="O372" s="3" t="s">
        <v>4945</v>
      </c>
      <c r="P372" s="3" t="s">
        <v>89</v>
      </c>
      <c r="Q372" s="3" t="s">
        <v>90</v>
      </c>
      <c r="R372" s="3" t="s">
        <v>4946</v>
      </c>
      <c r="S372" s="3" t="s">
        <v>4947</v>
      </c>
      <c r="T372" s="3" t="s">
        <v>91</v>
      </c>
      <c r="U372" s="3" t="s">
        <v>716</v>
      </c>
      <c r="V372" s="3" t="s">
        <v>687</v>
      </c>
      <c r="W372" s="3">
        <v>1</v>
      </c>
      <c r="X372" s="3" t="s">
        <v>104</v>
      </c>
      <c r="Y372" s="3" t="s">
        <v>14754</v>
      </c>
      <c r="Z372" s="3" t="s">
        <v>14755</v>
      </c>
      <c r="AA372" s="3"/>
      <c r="AB372" s="3" t="s">
        <v>85</v>
      </c>
      <c r="AC372" s="3" t="s">
        <v>94</v>
      </c>
      <c r="AD372" s="3" t="s">
        <v>103</v>
      </c>
      <c r="AE372" s="3" t="s">
        <v>104</v>
      </c>
      <c r="AF372" s="3"/>
      <c r="AG372" s="3" t="s">
        <v>97</v>
      </c>
      <c r="AH372" s="3">
        <v>106</v>
      </c>
      <c r="AI372" s="3">
        <v>16</v>
      </c>
      <c r="AJ372" s="3" t="s">
        <v>105</v>
      </c>
      <c r="AK372" s="3" t="s">
        <v>106</v>
      </c>
      <c r="AL372" s="3" t="s">
        <v>100</v>
      </c>
      <c r="AM372" s="3">
        <v>300</v>
      </c>
      <c r="AN372" s="3" t="s">
        <v>138</v>
      </c>
      <c r="AO372" s="3" t="s">
        <v>318</v>
      </c>
      <c r="AP372" s="3" t="s">
        <v>14756</v>
      </c>
      <c r="AQ372" s="3" t="s">
        <v>14757</v>
      </c>
      <c r="AR372" s="3">
        <v>5600</v>
      </c>
      <c r="AS372" s="3">
        <v>1000</v>
      </c>
      <c r="AT372" s="3">
        <v>0</v>
      </c>
      <c r="AU372" s="3">
        <v>0</v>
      </c>
      <c r="AV372" s="3">
        <v>0</v>
      </c>
      <c r="AW372" s="3">
        <v>0</v>
      </c>
      <c r="AX372" s="3">
        <v>0</v>
      </c>
      <c r="AY372" s="3">
        <v>0</v>
      </c>
      <c r="AZ372" s="3">
        <v>0</v>
      </c>
      <c r="BA372" s="3" t="s">
        <v>14758</v>
      </c>
      <c r="BB372" s="3">
        <v>3000</v>
      </c>
    </row>
    <row r="373" spans="1:54" ht="32.5" hidden="1" customHeight="1" x14ac:dyDescent="0.2">
      <c r="A373" s="3" t="s">
        <v>14759</v>
      </c>
      <c r="B373" s="3" t="s">
        <v>677</v>
      </c>
      <c r="C373" s="3" t="s">
        <v>85</v>
      </c>
      <c r="D373" s="3" t="s">
        <v>86</v>
      </c>
      <c r="E373" s="3" t="s">
        <v>14753</v>
      </c>
      <c r="F373" s="3"/>
      <c r="G373" s="3" t="s">
        <v>87</v>
      </c>
      <c r="H373" s="3">
        <v>2024</v>
      </c>
      <c r="I373" s="3">
        <v>2024</v>
      </c>
      <c r="J373" s="3" t="s">
        <v>88</v>
      </c>
      <c r="K373" s="3" t="s">
        <v>4941</v>
      </c>
      <c r="L373" s="3" t="s">
        <v>4942</v>
      </c>
      <c r="M373" s="3" t="s">
        <v>4943</v>
      </c>
      <c r="N373" s="3" t="s">
        <v>4944</v>
      </c>
      <c r="O373" s="3" t="s">
        <v>4945</v>
      </c>
      <c r="P373" s="3" t="s">
        <v>89</v>
      </c>
      <c r="Q373" s="3" t="s">
        <v>90</v>
      </c>
      <c r="R373" s="3" t="s">
        <v>4946</v>
      </c>
      <c r="S373" s="3" t="s">
        <v>4947</v>
      </c>
      <c r="T373" s="3" t="s">
        <v>91</v>
      </c>
      <c r="U373" s="3" t="s">
        <v>716</v>
      </c>
      <c r="V373" s="3" t="s">
        <v>687</v>
      </c>
      <c r="W373" s="3">
        <v>2</v>
      </c>
      <c r="X373" s="3" t="s">
        <v>13769</v>
      </c>
      <c r="Y373" s="3" t="s">
        <v>14760</v>
      </c>
      <c r="Z373" s="3" t="s">
        <v>14761</v>
      </c>
      <c r="AA373" s="3"/>
      <c r="AB373" s="3" t="s">
        <v>85</v>
      </c>
      <c r="AC373" s="3" t="s">
        <v>94</v>
      </c>
      <c r="AD373" s="3" t="s">
        <v>103</v>
      </c>
      <c r="AE373" s="3" t="s">
        <v>124</v>
      </c>
      <c r="AF373" s="3"/>
      <c r="AG373" s="3" t="s">
        <v>97</v>
      </c>
      <c r="AH373" s="3">
        <v>106</v>
      </c>
      <c r="AI373" s="3">
        <v>16</v>
      </c>
      <c r="AJ373" s="3" t="s">
        <v>98</v>
      </c>
      <c r="AK373" s="3" t="s">
        <v>109</v>
      </c>
      <c r="AL373" s="3" t="s">
        <v>100</v>
      </c>
      <c r="AM373" s="3">
        <v>300</v>
      </c>
      <c r="AN373" s="3" t="s">
        <v>138</v>
      </c>
      <c r="AO373" s="3" t="s">
        <v>318</v>
      </c>
      <c r="AP373" s="3" t="s">
        <v>14756</v>
      </c>
      <c r="AQ373" s="3" t="s">
        <v>14762</v>
      </c>
      <c r="AR373" s="3">
        <v>2600</v>
      </c>
      <c r="AS373" s="3">
        <v>500</v>
      </c>
      <c r="AT373" s="3">
        <v>0</v>
      </c>
      <c r="AU373" s="3">
        <v>0</v>
      </c>
      <c r="AV373" s="3">
        <v>0</v>
      </c>
      <c r="AW373" s="3">
        <v>0</v>
      </c>
      <c r="AX373" s="3">
        <v>0</v>
      </c>
      <c r="AY373" s="3">
        <v>0</v>
      </c>
      <c r="AZ373" s="3">
        <v>0</v>
      </c>
      <c r="BA373" s="3" t="s">
        <v>14763</v>
      </c>
      <c r="BB373" s="3">
        <v>1500</v>
      </c>
    </row>
    <row r="374" spans="1:54" ht="32.5" hidden="1" customHeight="1" x14ac:dyDescent="0.2">
      <c r="A374" s="3" t="s">
        <v>14764</v>
      </c>
      <c r="B374" s="3" t="s">
        <v>677</v>
      </c>
      <c r="C374" s="3" t="s">
        <v>85</v>
      </c>
      <c r="D374" s="3" t="s">
        <v>86</v>
      </c>
      <c r="E374" s="3" t="s">
        <v>14753</v>
      </c>
      <c r="F374" s="3"/>
      <c r="G374" s="3" t="s">
        <v>87</v>
      </c>
      <c r="H374" s="3">
        <v>2024</v>
      </c>
      <c r="I374" s="3">
        <v>2024</v>
      </c>
      <c r="J374" s="3" t="s">
        <v>88</v>
      </c>
      <c r="K374" s="3" t="s">
        <v>4941</v>
      </c>
      <c r="L374" s="3" t="s">
        <v>4942</v>
      </c>
      <c r="M374" s="3" t="s">
        <v>4943</v>
      </c>
      <c r="N374" s="3" t="s">
        <v>4944</v>
      </c>
      <c r="O374" s="3" t="s">
        <v>4945</v>
      </c>
      <c r="P374" s="3" t="s">
        <v>89</v>
      </c>
      <c r="Q374" s="3" t="s">
        <v>90</v>
      </c>
      <c r="R374" s="3" t="s">
        <v>4946</v>
      </c>
      <c r="S374" s="3" t="s">
        <v>4947</v>
      </c>
      <c r="T374" s="3" t="s">
        <v>91</v>
      </c>
      <c r="U374" s="3" t="s">
        <v>716</v>
      </c>
      <c r="V374" s="3" t="s">
        <v>687</v>
      </c>
      <c r="W374" s="3">
        <v>3</v>
      </c>
      <c r="X374" s="3" t="s">
        <v>12867</v>
      </c>
      <c r="Y374" s="3" t="s">
        <v>14765</v>
      </c>
      <c r="Z374" s="3" t="s">
        <v>14766</v>
      </c>
      <c r="AA374" s="3"/>
      <c r="AB374" s="3" t="s">
        <v>85</v>
      </c>
      <c r="AC374" s="3" t="s">
        <v>94</v>
      </c>
      <c r="AD374" s="3" t="s">
        <v>103</v>
      </c>
      <c r="AE374" s="3" t="s">
        <v>189</v>
      </c>
      <c r="AF374" s="3"/>
      <c r="AG374" s="3" t="s">
        <v>97</v>
      </c>
      <c r="AH374" s="3">
        <v>106</v>
      </c>
      <c r="AI374" s="3">
        <v>16</v>
      </c>
      <c r="AJ374" s="3" t="s">
        <v>98</v>
      </c>
      <c r="AK374" s="3" t="s">
        <v>109</v>
      </c>
      <c r="AL374" s="3" t="s">
        <v>100</v>
      </c>
      <c r="AM374" s="3">
        <v>20</v>
      </c>
      <c r="AN374" s="3" t="s">
        <v>303</v>
      </c>
      <c r="AO374" s="3" t="s">
        <v>318</v>
      </c>
      <c r="AP374" s="3" t="s">
        <v>14767</v>
      </c>
      <c r="AQ374" s="3" t="s">
        <v>14768</v>
      </c>
      <c r="AR374" s="3">
        <v>2300</v>
      </c>
      <c r="AS374" s="3">
        <v>300</v>
      </c>
      <c r="AT374" s="3">
        <v>0</v>
      </c>
      <c r="AU374" s="3">
        <v>0</v>
      </c>
      <c r="AV374" s="3">
        <v>0</v>
      </c>
      <c r="AW374" s="3">
        <v>0</v>
      </c>
      <c r="AX374" s="3">
        <v>0</v>
      </c>
      <c r="AY374" s="3">
        <v>0</v>
      </c>
      <c r="AZ374" s="3">
        <v>0</v>
      </c>
      <c r="BA374" s="3" t="s">
        <v>14769</v>
      </c>
      <c r="BB374" s="3">
        <v>2300</v>
      </c>
    </row>
    <row r="375" spans="1:54" ht="32.5" hidden="1" customHeight="1" x14ac:dyDescent="0.2">
      <c r="A375" s="3" t="s">
        <v>14770</v>
      </c>
      <c r="B375" s="3" t="s">
        <v>677</v>
      </c>
      <c r="C375" s="3" t="s">
        <v>85</v>
      </c>
      <c r="D375" s="3" t="s">
        <v>86</v>
      </c>
      <c r="E375" s="3" t="s">
        <v>14771</v>
      </c>
      <c r="F375" s="3"/>
      <c r="G375" s="3" t="s">
        <v>87</v>
      </c>
      <c r="H375" s="3">
        <v>2024</v>
      </c>
      <c r="I375" s="3">
        <v>2024</v>
      </c>
      <c r="J375" s="3" t="s">
        <v>111</v>
      </c>
      <c r="K375" s="3" t="s">
        <v>5003</v>
      </c>
      <c r="L375" s="3" t="s">
        <v>5004</v>
      </c>
      <c r="M375" s="3" t="s">
        <v>5005</v>
      </c>
      <c r="N375" s="3" t="s">
        <v>5006</v>
      </c>
      <c r="O375" s="3" t="s">
        <v>5007</v>
      </c>
      <c r="P375" s="3" t="s">
        <v>89</v>
      </c>
      <c r="Q375" s="3" t="s">
        <v>90</v>
      </c>
      <c r="R375" s="3" t="s">
        <v>5008</v>
      </c>
      <c r="S375" s="3" t="s">
        <v>5009</v>
      </c>
      <c r="T375" s="3" t="s">
        <v>223</v>
      </c>
      <c r="U375" s="3" t="s">
        <v>3179</v>
      </c>
      <c r="V375" s="3" t="s">
        <v>687</v>
      </c>
      <c r="W375" s="3">
        <v>1</v>
      </c>
      <c r="X375" s="3" t="s">
        <v>14772</v>
      </c>
      <c r="Y375" s="3" t="s">
        <v>14773</v>
      </c>
      <c r="Z375" s="3" t="s">
        <v>14774</v>
      </c>
      <c r="AA375" s="3"/>
      <c r="AB375" s="3" t="s">
        <v>85</v>
      </c>
      <c r="AC375" s="3" t="s">
        <v>94</v>
      </c>
      <c r="AD375" s="3" t="s">
        <v>103</v>
      </c>
      <c r="AE375" s="3" t="s">
        <v>104</v>
      </c>
      <c r="AF375" s="3"/>
      <c r="AG375" s="3" t="s">
        <v>97</v>
      </c>
      <c r="AH375" s="3">
        <v>77</v>
      </c>
      <c r="AI375" s="3">
        <v>22</v>
      </c>
      <c r="AJ375" s="3" t="s">
        <v>98</v>
      </c>
      <c r="AK375" s="3" t="s">
        <v>109</v>
      </c>
      <c r="AL375" s="3" t="s">
        <v>100</v>
      </c>
      <c r="AM375" s="3">
        <v>200</v>
      </c>
      <c r="AN375" s="3" t="s">
        <v>101</v>
      </c>
      <c r="AO375" s="3" t="s">
        <v>110</v>
      </c>
      <c r="AP375" s="3" t="s">
        <v>14775</v>
      </c>
      <c r="AQ375" s="3" t="s">
        <v>14776</v>
      </c>
      <c r="AR375" s="3">
        <v>16050</v>
      </c>
      <c r="AS375" s="3">
        <v>1500</v>
      </c>
      <c r="AT375" s="3">
        <v>0</v>
      </c>
      <c r="AU375" s="3">
        <v>0</v>
      </c>
      <c r="AV375" s="3">
        <v>0</v>
      </c>
      <c r="AW375" s="3">
        <v>0</v>
      </c>
      <c r="AX375" s="3">
        <v>0</v>
      </c>
      <c r="AY375" s="3">
        <v>0</v>
      </c>
      <c r="AZ375" s="3">
        <v>0</v>
      </c>
      <c r="BA375" s="3" t="s">
        <v>693</v>
      </c>
      <c r="BB375" s="3">
        <v>1500</v>
      </c>
    </row>
    <row r="376" spans="1:54" ht="32.5" hidden="1" customHeight="1" x14ac:dyDescent="0.2">
      <c r="A376" s="3" t="s">
        <v>14777</v>
      </c>
      <c r="B376" s="3" t="s">
        <v>677</v>
      </c>
      <c r="C376" s="3" t="s">
        <v>85</v>
      </c>
      <c r="D376" s="3" t="s">
        <v>86</v>
      </c>
      <c r="E376" s="3" t="s">
        <v>14778</v>
      </c>
      <c r="F376" s="3"/>
      <c r="G376" s="3" t="s">
        <v>87</v>
      </c>
      <c r="H376" s="3">
        <v>2024</v>
      </c>
      <c r="I376" s="3">
        <v>2024</v>
      </c>
      <c r="J376" s="3" t="s">
        <v>88</v>
      </c>
      <c r="K376" s="3" t="s">
        <v>4767</v>
      </c>
      <c r="L376" s="3" t="s">
        <v>4768</v>
      </c>
      <c r="M376" s="3" t="s">
        <v>14779</v>
      </c>
      <c r="N376" s="3" t="s">
        <v>4770</v>
      </c>
      <c r="O376" s="3" t="s">
        <v>4771</v>
      </c>
      <c r="P376" s="3" t="s">
        <v>89</v>
      </c>
      <c r="Q376" s="3" t="s">
        <v>90</v>
      </c>
      <c r="R376" s="3" t="s">
        <v>4772</v>
      </c>
      <c r="S376" s="3" t="s">
        <v>4773</v>
      </c>
      <c r="T376" s="3" t="s">
        <v>223</v>
      </c>
      <c r="U376" s="3" t="s">
        <v>716</v>
      </c>
      <c r="V376" s="3" t="s">
        <v>687</v>
      </c>
      <c r="W376" s="3">
        <v>1</v>
      </c>
      <c r="X376" s="3" t="s">
        <v>14780</v>
      </c>
      <c r="Y376" s="3" t="s">
        <v>14781</v>
      </c>
      <c r="Z376" s="3" t="s">
        <v>14782</v>
      </c>
      <c r="AA376" s="3"/>
      <c r="AB376" s="3" t="s">
        <v>85</v>
      </c>
      <c r="AC376" s="3" t="s">
        <v>94</v>
      </c>
      <c r="AD376" s="3" t="s">
        <v>95</v>
      </c>
      <c r="AE376" s="3" t="s">
        <v>96</v>
      </c>
      <c r="AF376" s="3"/>
      <c r="AG376" s="3" t="s">
        <v>97</v>
      </c>
      <c r="AH376" s="3">
        <v>399</v>
      </c>
      <c r="AI376" s="3">
        <v>71</v>
      </c>
      <c r="AJ376" s="3" t="s">
        <v>98</v>
      </c>
      <c r="AK376" s="3" t="s">
        <v>109</v>
      </c>
      <c r="AL376" s="3" t="s">
        <v>100</v>
      </c>
      <c r="AM376" s="3">
        <v>200</v>
      </c>
      <c r="AN376" s="3" t="s">
        <v>101</v>
      </c>
      <c r="AO376" s="3" t="s">
        <v>102</v>
      </c>
      <c r="AP376" s="3" t="s">
        <v>14783</v>
      </c>
      <c r="AQ376" s="3" t="s">
        <v>14784</v>
      </c>
      <c r="AR376" s="3">
        <v>19800</v>
      </c>
      <c r="AS376" s="3">
        <v>6000</v>
      </c>
      <c r="AT376" s="3">
        <v>0</v>
      </c>
      <c r="AU376" s="3">
        <v>0</v>
      </c>
      <c r="AV376" s="3">
        <v>0</v>
      </c>
      <c r="AW376" s="3">
        <v>0</v>
      </c>
      <c r="AX376" s="3">
        <v>0</v>
      </c>
      <c r="AY376" s="3">
        <v>0</v>
      </c>
      <c r="AZ376" s="3">
        <v>0</v>
      </c>
      <c r="BA376" s="3" t="s">
        <v>14785</v>
      </c>
      <c r="BB376" s="3">
        <v>14300</v>
      </c>
    </row>
    <row r="377" spans="1:54" ht="32.5" hidden="1" customHeight="1" x14ac:dyDescent="0.2">
      <c r="A377" s="3" t="s">
        <v>14786</v>
      </c>
      <c r="B377" s="3" t="s">
        <v>677</v>
      </c>
      <c r="C377" s="3" t="s">
        <v>85</v>
      </c>
      <c r="D377" s="3" t="s">
        <v>86</v>
      </c>
      <c r="E377" s="3" t="s">
        <v>14778</v>
      </c>
      <c r="F377" s="3"/>
      <c r="G377" s="3" t="s">
        <v>87</v>
      </c>
      <c r="H377" s="3">
        <v>2024</v>
      </c>
      <c r="I377" s="3">
        <v>2024</v>
      </c>
      <c r="J377" s="3" t="s">
        <v>88</v>
      </c>
      <c r="K377" s="3" t="s">
        <v>4767</v>
      </c>
      <c r="L377" s="3" t="s">
        <v>4768</v>
      </c>
      <c r="M377" s="3" t="s">
        <v>14779</v>
      </c>
      <c r="N377" s="3" t="s">
        <v>4770</v>
      </c>
      <c r="O377" s="3" t="s">
        <v>4771</v>
      </c>
      <c r="P377" s="3" t="s">
        <v>89</v>
      </c>
      <c r="Q377" s="3" t="s">
        <v>90</v>
      </c>
      <c r="R377" s="3" t="s">
        <v>4772</v>
      </c>
      <c r="S377" s="3" t="s">
        <v>4773</v>
      </c>
      <c r="T377" s="3" t="s">
        <v>223</v>
      </c>
      <c r="U377" s="3" t="s">
        <v>716</v>
      </c>
      <c r="V377" s="3" t="s">
        <v>687</v>
      </c>
      <c r="W377" s="3">
        <v>2</v>
      </c>
      <c r="X377" s="3" t="s">
        <v>315</v>
      </c>
      <c r="Y377" s="3" t="s">
        <v>14787</v>
      </c>
      <c r="Z377" s="3" t="s">
        <v>14788</v>
      </c>
      <c r="AA377" s="3"/>
      <c r="AB377" s="3" t="s">
        <v>85</v>
      </c>
      <c r="AC377" s="3" t="s">
        <v>94</v>
      </c>
      <c r="AD377" s="3" t="s">
        <v>103</v>
      </c>
      <c r="AE377" s="3" t="s">
        <v>104</v>
      </c>
      <c r="AF377" s="3"/>
      <c r="AG377" s="3" t="s">
        <v>97</v>
      </c>
      <c r="AH377" s="3">
        <v>399</v>
      </c>
      <c r="AI377" s="3">
        <v>71</v>
      </c>
      <c r="AJ377" s="3" t="s">
        <v>346</v>
      </c>
      <c r="AK377" s="3" t="s">
        <v>106</v>
      </c>
      <c r="AL377" s="3" t="s">
        <v>100</v>
      </c>
      <c r="AM377" s="3">
        <v>1000</v>
      </c>
      <c r="AN377" s="3" t="s">
        <v>101</v>
      </c>
      <c r="AO377" s="3" t="s">
        <v>102</v>
      </c>
      <c r="AP377" s="3" t="s">
        <v>14789</v>
      </c>
      <c r="AQ377" s="3" t="s">
        <v>14790</v>
      </c>
      <c r="AR377" s="3">
        <v>42900</v>
      </c>
      <c r="AS377" s="3">
        <v>8000</v>
      </c>
      <c r="AT377" s="3">
        <v>0</v>
      </c>
      <c r="AU377" s="3">
        <v>0</v>
      </c>
      <c r="AV377" s="3">
        <v>0</v>
      </c>
      <c r="AW377" s="3">
        <v>0</v>
      </c>
      <c r="AX377" s="3">
        <v>0</v>
      </c>
      <c r="AY377" s="3">
        <v>0</v>
      </c>
      <c r="AZ377" s="3">
        <v>0</v>
      </c>
      <c r="BA377" s="3" t="s">
        <v>14791</v>
      </c>
      <c r="BB377" s="3">
        <v>29400</v>
      </c>
    </row>
    <row r="378" spans="1:54" ht="32.5" hidden="1" customHeight="1" x14ac:dyDescent="0.2">
      <c r="A378" s="3" t="s">
        <v>14792</v>
      </c>
      <c r="B378" s="3" t="s">
        <v>677</v>
      </c>
      <c r="C378" s="3" t="s">
        <v>85</v>
      </c>
      <c r="D378" s="3" t="s">
        <v>86</v>
      </c>
      <c r="E378" s="3" t="s">
        <v>14778</v>
      </c>
      <c r="F378" s="3"/>
      <c r="G378" s="3" t="s">
        <v>87</v>
      </c>
      <c r="H378" s="3">
        <v>2024</v>
      </c>
      <c r="I378" s="3">
        <v>2024</v>
      </c>
      <c r="J378" s="3" t="s">
        <v>88</v>
      </c>
      <c r="K378" s="3" t="s">
        <v>4767</v>
      </c>
      <c r="L378" s="3" t="s">
        <v>4768</v>
      </c>
      <c r="M378" s="3" t="s">
        <v>14779</v>
      </c>
      <c r="N378" s="3" t="s">
        <v>4770</v>
      </c>
      <c r="O378" s="3" t="s">
        <v>4771</v>
      </c>
      <c r="P378" s="3" t="s">
        <v>89</v>
      </c>
      <c r="Q378" s="3" t="s">
        <v>90</v>
      </c>
      <c r="R378" s="3" t="s">
        <v>4772</v>
      </c>
      <c r="S378" s="3" t="s">
        <v>4773</v>
      </c>
      <c r="T378" s="3" t="s">
        <v>223</v>
      </c>
      <c r="U378" s="3" t="s">
        <v>716</v>
      </c>
      <c r="V378" s="3" t="s">
        <v>687</v>
      </c>
      <c r="W378" s="3">
        <v>3</v>
      </c>
      <c r="X378" s="3" t="s">
        <v>14793</v>
      </c>
      <c r="Y378" s="3" t="s">
        <v>14794</v>
      </c>
      <c r="Z378" s="3" t="s">
        <v>14795</v>
      </c>
      <c r="AA378" s="3"/>
      <c r="AB378" s="3" t="s">
        <v>85</v>
      </c>
      <c r="AC378" s="3" t="s">
        <v>94</v>
      </c>
      <c r="AD378" s="3" t="s">
        <v>103</v>
      </c>
      <c r="AE378" s="3" t="s">
        <v>189</v>
      </c>
      <c r="AF378" s="3"/>
      <c r="AG378" s="3" t="s">
        <v>97</v>
      </c>
      <c r="AH378" s="3">
        <v>399</v>
      </c>
      <c r="AI378" s="3">
        <v>71</v>
      </c>
      <c r="AJ378" s="3" t="s">
        <v>98</v>
      </c>
      <c r="AK378" s="3" t="s">
        <v>109</v>
      </c>
      <c r="AL378" s="3" t="s">
        <v>100</v>
      </c>
      <c r="AM378" s="3">
        <v>600</v>
      </c>
      <c r="AN378" s="3" t="s">
        <v>101</v>
      </c>
      <c r="AO378" s="3" t="s">
        <v>102</v>
      </c>
      <c r="AP378" s="3" t="s">
        <v>14796</v>
      </c>
      <c r="AQ378" s="3" t="s">
        <v>14797</v>
      </c>
      <c r="AR378" s="3">
        <v>24300</v>
      </c>
      <c r="AS378" s="3">
        <v>7000</v>
      </c>
      <c r="AT378" s="3">
        <v>0</v>
      </c>
      <c r="AU378" s="3">
        <v>0</v>
      </c>
      <c r="AV378" s="3">
        <v>0</v>
      </c>
      <c r="AW378" s="3">
        <v>0</v>
      </c>
      <c r="AX378" s="3">
        <v>0</v>
      </c>
      <c r="AY378" s="3">
        <v>0</v>
      </c>
      <c r="AZ378" s="3">
        <v>0</v>
      </c>
      <c r="BA378" s="3" t="s">
        <v>14798</v>
      </c>
      <c r="BB378" s="3">
        <v>17700</v>
      </c>
    </row>
    <row r="379" spans="1:54" ht="32.5" customHeight="1" x14ac:dyDescent="0.2">
      <c r="A379" s="94" t="s">
        <v>14799</v>
      </c>
      <c r="B379" s="94" t="s">
        <v>677</v>
      </c>
      <c r="C379" s="94" t="s">
        <v>85</v>
      </c>
      <c r="D379" s="94" t="s">
        <v>86</v>
      </c>
      <c r="E379" s="94" t="s">
        <v>14778</v>
      </c>
      <c r="F379" s="94"/>
      <c r="G379" s="94" t="s">
        <v>87</v>
      </c>
      <c r="H379" s="94">
        <v>2024</v>
      </c>
      <c r="I379" s="94">
        <v>2024</v>
      </c>
      <c r="J379" s="94" t="s">
        <v>88</v>
      </c>
      <c r="K379" s="94" t="s">
        <v>4767</v>
      </c>
      <c r="L379" s="94" t="s">
        <v>4768</v>
      </c>
      <c r="M379" s="94" t="s">
        <v>14779</v>
      </c>
      <c r="N379" s="94" t="s">
        <v>4770</v>
      </c>
      <c r="O379" s="94" t="s">
        <v>4771</v>
      </c>
      <c r="P379" s="94" t="s">
        <v>89</v>
      </c>
      <c r="Q379" s="94" t="s">
        <v>90</v>
      </c>
      <c r="R379" s="94" t="s">
        <v>4772</v>
      </c>
      <c r="S379" s="94" t="s">
        <v>4773</v>
      </c>
      <c r="T379" s="94" t="s">
        <v>223</v>
      </c>
      <c r="U379" s="94" t="s">
        <v>716</v>
      </c>
      <c r="V379" s="94" t="s">
        <v>687</v>
      </c>
      <c r="W379" s="94">
        <v>4</v>
      </c>
      <c r="X379" s="94" t="s">
        <v>1119</v>
      </c>
      <c r="Y379" s="94" t="s">
        <v>14800</v>
      </c>
      <c r="Z379" s="94" t="s">
        <v>14801</v>
      </c>
      <c r="AA379" s="94"/>
      <c r="AB379" s="94" t="s">
        <v>85</v>
      </c>
      <c r="AC379" s="94" t="s">
        <v>94</v>
      </c>
      <c r="AD379" s="94" t="s">
        <v>107</v>
      </c>
      <c r="AE379" s="94" t="s">
        <v>108</v>
      </c>
      <c r="AF379" s="94"/>
      <c r="AG379" s="94" t="s">
        <v>97</v>
      </c>
      <c r="AH379" s="94">
        <v>399</v>
      </c>
      <c r="AI379" s="94">
        <v>71</v>
      </c>
      <c r="AJ379" s="94" t="s">
        <v>98</v>
      </c>
      <c r="AK379" s="94" t="s">
        <v>109</v>
      </c>
      <c r="AL379" s="94" t="s">
        <v>100</v>
      </c>
      <c r="AM379" s="94">
        <v>2500</v>
      </c>
      <c r="AN379" s="94" t="s">
        <v>101</v>
      </c>
      <c r="AO379" s="94" t="s">
        <v>102</v>
      </c>
      <c r="AP379" s="94" t="s">
        <v>14802</v>
      </c>
      <c r="AQ379" s="94" t="s">
        <v>14803</v>
      </c>
      <c r="AR379" s="94">
        <v>31600</v>
      </c>
      <c r="AS379" s="94">
        <v>6000</v>
      </c>
      <c r="AT379" s="94">
        <v>0</v>
      </c>
      <c r="AU379" s="94">
        <v>0</v>
      </c>
      <c r="AV379" s="94">
        <v>0</v>
      </c>
      <c r="AW379" s="94">
        <v>0</v>
      </c>
      <c r="AX379" s="94">
        <v>0</v>
      </c>
      <c r="AY379" s="94">
        <v>0</v>
      </c>
      <c r="AZ379" s="94">
        <v>0</v>
      </c>
      <c r="BA379" s="94" t="s">
        <v>14804</v>
      </c>
      <c r="BB379" s="94">
        <v>13600</v>
      </c>
    </row>
    <row r="380" spans="1:54" ht="32.5" hidden="1" customHeight="1" x14ac:dyDescent="0.2">
      <c r="A380" s="3" t="s">
        <v>14805</v>
      </c>
      <c r="B380" s="3" t="s">
        <v>677</v>
      </c>
      <c r="C380" s="3" t="s">
        <v>85</v>
      </c>
      <c r="D380" s="3" t="s">
        <v>86</v>
      </c>
      <c r="E380" s="3" t="s">
        <v>14806</v>
      </c>
      <c r="F380" s="3"/>
      <c r="G380" s="3" t="s">
        <v>87</v>
      </c>
      <c r="H380" s="3">
        <v>2024</v>
      </c>
      <c r="I380" s="3">
        <v>2024</v>
      </c>
      <c r="J380" s="3" t="s">
        <v>111</v>
      </c>
      <c r="K380" s="3" t="s">
        <v>5057</v>
      </c>
      <c r="L380" s="3" t="s">
        <v>5058</v>
      </c>
      <c r="M380" s="3" t="s">
        <v>5059</v>
      </c>
      <c r="N380" s="3" t="s">
        <v>5060</v>
      </c>
      <c r="O380" s="3" t="s">
        <v>5061</v>
      </c>
      <c r="P380" s="3" t="s">
        <v>89</v>
      </c>
      <c r="Q380" s="3" t="s">
        <v>90</v>
      </c>
      <c r="R380" s="3" t="s">
        <v>5062</v>
      </c>
      <c r="S380" s="3" t="s">
        <v>5063</v>
      </c>
      <c r="T380" s="3" t="s">
        <v>135</v>
      </c>
      <c r="U380" s="3" t="s">
        <v>3179</v>
      </c>
      <c r="V380" s="3" t="s">
        <v>687</v>
      </c>
      <c r="W380" s="3">
        <v>1</v>
      </c>
      <c r="X380" s="3" t="s">
        <v>2311</v>
      </c>
      <c r="Y380" s="3" t="s">
        <v>14807</v>
      </c>
      <c r="Z380" s="3" t="s">
        <v>14808</v>
      </c>
      <c r="AA380" s="3"/>
      <c r="AB380" s="3" t="s">
        <v>85</v>
      </c>
      <c r="AC380" s="3" t="s">
        <v>94</v>
      </c>
      <c r="AD380" s="3" t="s">
        <v>103</v>
      </c>
      <c r="AE380" s="3" t="s">
        <v>104</v>
      </c>
      <c r="AF380" s="3"/>
      <c r="AG380" s="3" t="s">
        <v>97</v>
      </c>
      <c r="AH380" s="3">
        <v>103</v>
      </c>
      <c r="AI380" s="3">
        <v>22</v>
      </c>
      <c r="AJ380" s="3" t="s">
        <v>105</v>
      </c>
      <c r="AK380" s="3" t="s">
        <v>106</v>
      </c>
      <c r="AL380" s="3" t="s">
        <v>100</v>
      </c>
      <c r="AM380" s="3">
        <v>150</v>
      </c>
      <c r="AN380" s="3" t="s">
        <v>138</v>
      </c>
      <c r="AO380" s="3" t="s">
        <v>318</v>
      </c>
      <c r="AP380" s="3" t="s">
        <v>14809</v>
      </c>
      <c r="AQ380" s="3" t="s">
        <v>14810</v>
      </c>
      <c r="AR380" s="3">
        <v>8300</v>
      </c>
      <c r="AS380" s="3">
        <v>1000</v>
      </c>
      <c r="AT380" s="3">
        <v>0</v>
      </c>
      <c r="AU380" s="3">
        <v>0</v>
      </c>
      <c r="AV380" s="3">
        <v>0</v>
      </c>
      <c r="AW380" s="3">
        <v>0</v>
      </c>
      <c r="AX380" s="3">
        <v>0</v>
      </c>
      <c r="AY380" s="3">
        <v>0</v>
      </c>
      <c r="AZ380" s="3">
        <v>0</v>
      </c>
      <c r="BA380" s="3" t="s">
        <v>14811</v>
      </c>
      <c r="BB380" s="3">
        <v>6500</v>
      </c>
    </row>
    <row r="381" spans="1:54" ht="32.5" hidden="1" customHeight="1" x14ac:dyDescent="0.2">
      <c r="A381" s="3" t="s">
        <v>14812</v>
      </c>
      <c r="B381" s="3" t="s">
        <v>677</v>
      </c>
      <c r="C381" s="3" t="s">
        <v>85</v>
      </c>
      <c r="D381" s="3" t="s">
        <v>86</v>
      </c>
      <c r="E381" s="3" t="s">
        <v>14806</v>
      </c>
      <c r="F381" s="3"/>
      <c r="G381" s="3" t="s">
        <v>87</v>
      </c>
      <c r="H381" s="3">
        <v>2024</v>
      </c>
      <c r="I381" s="3">
        <v>2024</v>
      </c>
      <c r="J381" s="3" t="s">
        <v>111</v>
      </c>
      <c r="K381" s="3" t="s">
        <v>5057</v>
      </c>
      <c r="L381" s="3" t="s">
        <v>5058</v>
      </c>
      <c r="M381" s="3" t="s">
        <v>5059</v>
      </c>
      <c r="N381" s="3" t="s">
        <v>5060</v>
      </c>
      <c r="O381" s="3" t="s">
        <v>5061</v>
      </c>
      <c r="P381" s="3" t="s">
        <v>89</v>
      </c>
      <c r="Q381" s="3" t="s">
        <v>90</v>
      </c>
      <c r="R381" s="3" t="s">
        <v>5062</v>
      </c>
      <c r="S381" s="3" t="s">
        <v>5063</v>
      </c>
      <c r="T381" s="3" t="s">
        <v>135</v>
      </c>
      <c r="U381" s="3" t="s">
        <v>3179</v>
      </c>
      <c r="V381" s="3" t="s">
        <v>687</v>
      </c>
      <c r="W381" s="3">
        <v>2</v>
      </c>
      <c r="X381" s="3" t="s">
        <v>14813</v>
      </c>
      <c r="Y381" s="3" t="s">
        <v>14814</v>
      </c>
      <c r="Z381" s="3" t="s">
        <v>14815</v>
      </c>
      <c r="AA381" s="3"/>
      <c r="AB381" s="3" t="s">
        <v>85</v>
      </c>
      <c r="AC381" s="3" t="s">
        <v>94</v>
      </c>
      <c r="AD381" s="3" t="s">
        <v>103</v>
      </c>
      <c r="AE381" s="3" t="s">
        <v>124</v>
      </c>
      <c r="AF381" s="3"/>
      <c r="AG381" s="3" t="s">
        <v>97</v>
      </c>
      <c r="AH381" s="3">
        <v>103</v>
      </c>
      <c r="AI381" s="3">
        <v>22</v>
      </c>
      <c r="AJ381" s="3" t="s">
        <v>105</v>
      </c>
      <c r="AK381" s="3" t="s">
        <v>109</v>
      </c>
      <c r="AL381" s="3" t="s">
        <v>100</v>
      </c>
      <c r="AM381" s="3">
        <v>100</v>
      </c>
      <c r="AN381" s="3" t="s">
        <v>138</v>
      </c>
      <c r="AO381" s="3" t="s">
        <v>318</v>
      </c>
      <c r="AP381" s="3" t="s">
        <v>14816</v>
      </c>
      <c r="AQ381" s="3" t="s">
        <v>14817</v>
      </c>
      <c r="AR381" s="3">
        <v>4800</v>
      </c>
      <c r="AS381" s="3">
        <v>600</v>
      </c>
      <c r="AT381" s="3">
        <v>0</v>
      </c>
      <c r="AU381" s="3">
        <v>0</v>
      </c>
      <c r="AV381" s="3">
        <v>0</v>
      </c>
      <c r="AW381" s="3">
        <v>0</v>
      </c>
      <c r="AX381" s="3">
        <v>0</v>
      </c>
      <c r="AY381" s="3">
        <v>0</v>
      </c>
      <c r="AZ381" s="3">
        <v>0</v>
      </c>
      <c r="BA381" s="3" t="s">
        <v>14818</v>
      </c>
      <c r="BB381" s="3">
        <v>2600</v>
      </c>
    </row>
    <row r="382" spans="1:54" ht="32.5" hidden="1" customHeight="1" x14ac:dyDescent="0.2">
      <c r="A382" s="3" t="s">
        <v>14819</v>
      </c>
      <c r="B382" s="3" t="s">
        <v>677</v>
      </c>
      <c r="C382" s="3" t="s">
        <v>85</v>
      </c>
      <c r="D382" s="3" t="s">
        <v>86</v>
      </c>
      <c r="E382" s="3" t="s">
        <v>14806</v>
      </c>
      <c r="F382" s="3"/>
      <c r="G382" s="3" t="s">
        <v>87</v>
      </c>
      <c r="H382" s="3">
        <v>2024</v>
      </c>
      <c r="I382" s="3">
        <v>2024</v>
      </c>
      <c r="J382" s="3" t="s">
        <v>88</v>
      </c>
      <c r="K382" s="3" t="s">
        <v>5057</v>
      </c>
      <c r="L382" s="3" t="s">
        <v>5058</v>
      </c>
      <c r="M382" s="3" t="s">
        <v>5059</v>
      </c>
      <c r="N382" s="3" t="s">
        <v>5060</v>
      </c>
      <c r="O382" s="3" t="s">
        <v>5061</v>
      </c>
      <c r="P382" s="3" t="s">
        <v>89</v>
      </c>
      <c r="Q382" s="3" t="s">
        <v>90</v>
      </c>
      <c r="R382" s="3" t="s">
        <v>5062</v>
      </c>
      <c r="S382" s="3" t="s">
        <v>5063</v>
      </c>
      <c r="T382" s="3" t="s">
        <v>135</v>
      </c>
      <c r="U382" s="3" t="s">
        <v>3179</v>
      </c>
      <c r="V382" s="3" t="s">
        <v>687</v>
      </c>
      <c r="W382" s="3">
        <v>3</v>
      </c>
      <c r="X382" s="3" t="s">
        <v>14820</v>
      </c>
      <c r="Y382" s="3" t="s">
        <v>14821</v>
      </c>
      <c r="Z382" s="3" t="s">
        <v>14822</v>
      </c>
      <c r="AA382" s="3"/>
      <c r="AB382" s="3" t="s">
        <v>85</v>
      </c>
      <c r="AC382" s="3" t="s">
        <v>94</v>
      </c>
      <c r="AD382" s="3" t="s">
        <v>103</v>
      </c>
      <c r="AE382" s="3" t="s">
        <v>189</v>
      </c>
      <c r="AF382" s="3"/>
      <c r="AG382" s="3" t="s">
        <v>97</v>
      </c>
      <c r="AH382" s="3">
        <v>103</v>
      </c>
      <c r="AI382" s="3">
        <v>22</v>
      </c>
      <c r="AJ382" s="3" t="s">
        <v>105</v>
      </c>
      <c r="AK382" s="3" t="s">
        <v>109</v>
      </c>
      <c r="AL382" s="3" t="s">
        <v>100</v>
      </c>
      <c r="AM382" s="3">
        <v>150</v>
      </c>
      <c r="AN382" s="3" t="s">
        <v>138</v>
      </c>
      <c r="AO382" s="3" t="s">
        <v>318</v>
      </c>
      <c r="AP382" s="3" t="s">
        <v>14823</v>
      </c>
      <c r="AQ382" s="3" t="s">
        <v>14824</v>
      </c>
      <c r="AR382" s="3">
        <v>3700</v>
      </c>
      <c r="AS382" s="3">
        <v>500</v>
      </c>
      <c r="AT382" s="3">
        <v>0</v>
      </c>
      <c r="AU382" s="3">
        <v>0</v>
      </c>
      <c r="AV382" s="3">
        <v>0</v>
      </c>
      <c r="AW382" s="3">
        <v>0</v>
      </c>
      <c r="AX382" s="3">
        <v>0</v>
      </c>
      <c r="AY382" s="3">
        <v>0</v>
      </c>
      <c r="AZ382" s="3">
        <v>0</v>
      </c>
      <c r="BA382" s="3" t="s">
        <v>14825</v>
      </c>
      <c r="BB382" s="3">
        <v>2500</v>
      </c>
    </row>
    <row r="383" spans="1:54" ht="32.5" customHeight="1" x14ac:dyDescent="0.2">
      <c r="A383" s="94" t="s">
        <v>14826</v>
      </c>
      <c r="B383" s="94" t="s">
        <v>677</v>
      </c>
      <c r="C383" s="94" t="s">
        <v>85</v>
      </c>
      <c r="D383" s="94" t="s">
        <v>86</v>
      </c>
      <c r="E383" s="94" t="s">
        <v>14806</v>
      </c>
      <c r="F383" s="94"/>
      <c r="G383" s="94" t="s">
        <v>87</v>
      </c>
      <c r="H383" s="94">
        <v>2024</v>
      </c>
      <c r="I383" s="94">
        <v>2024</v>
      </c>
      <c r="J383" s="94" t="s">
        <v>88</v>
      </c>
      <c r="K383" s="94" t="s">
        <v>5057</v>
      </c>
      <c r="L383" s="94" t="s">
        <v>5058</v>
      </c>
      <c r="M383" s="94" t="s">
        <v>5059</v>
      </c>
      <c r="N383" s="94" t="s">
        <v>5060</v>
      </c>
      <c r="O383" s="94" t="s">
        <v>5061</v>
      </c>
      <c r="P383" s="94" t="s">
        <v>89</v>
      </c>
      <c r="Q383" s="94" t="s">
        <v>90</v>
      </c>
      <c r="R383" s="94" t="s">
        <v>5062</v>
      </c>
      <c r="S383" s="94" t="s">
        <v>5063</v>
      </c>
      <c r="T383" s="94" t="s">
        <v>135</v>
      </c>
      <c r="U383" s="94" t="s">
        <v>3179</v>
      </c>
      <c r="V383" s="94" t="s">
        <v>687</v>
      </c>
      <c r="W383" s="94">
        <v>4</v>
      </c>
      <c r="X383" s="94" t="s">
        <v>14827</v>
      </c>
      <c r="Y383" s="94" t="s">
        <v>14828</v>
      </c>
      <c r="Z383" s="94" t="s">
        <v>14829</v>
      </c>
      <c r="AA383" s="94"/>
      <c r="AB383" s="94" t="s">
        <v>85</v>
      </c>
      <c r="AC383" s="94" t="s">
        <v>94</v>
      </c>
      <c r="AD383" s="94" t="s">
        <v>107</v>
      </c>
      <c r="AE383" s="94" t="s">
        <v>108</v>
      </c>
      <c r="AF383" s="94"/>
      <c r="AG383" s="94" t="s">
        <v>97</v>
      </c>
      <c r="AH383" s="94">
        <v>103</v>
      </c>
      <c r="AI383" s="94">
        <v>22</v>
      </c>
      <c r="AJ383" s="94" t="s">
        <v>98</v>
      </c>
      <c r="AK383" s="94" t="s">
        <v>109</v>
      </c>
      <c r="AL383" s="94" t="s">
        <v>100</v>
      </c>
      <c r="AM383" s="94">
        <v>200</v>
      </c>
      <c r="AN383" s="94" t="s">
        <v>138</v>
      </c>
      <c r="AO383" s="94" t="s">
        <v>318</v>
      </c>
      <c r="AP383" s="94" t="s">
        <v>14830</v>
      </c>
      <c r="AQ383" s="94" t="s">
        <v>14831</v>
      </c>
      <c r="AR383" s="94">
        <v>4900</v>
      </c>
      <c r="AS383" s="94">
        <v>500</v>
      </c>
      <c r="AT383" s="94">
        <v>0</v>
      </c>
      <c r="AU383" s="94">
        <v>0</v>
      </c>
      <c r="AV383" s="94">
        <v>0</v>
      </c>
      <c r="AW383" s="94">
        <v>0</v>
      </c>
      <c r="AX383" s="94">
        <v>0</v>
      </c>
      <c r="AY383" s="94">
        <v>0</v>
      </c>
      <c r="AZ383" s="94">
        <v>0</v>
      </c>
      <c r="BA383" s="94" t="s">
        <v>14811</v>
      </c>
      <c r="BB383" s="94">
        <v>2500</v>
      </c>
    </row>
    <row r="384" spans="1:54" ht="32.5" hidden="1" customHeight="1" x14ac:dyDescent="0.2">
      <c r="A384" s="3" t="s">
        <v>14832</v>
      </c>
      <c r="B384" s="3" t="s">
        <v>677</v>
      </c>
      <c r="C384" s="3" t="s">
        <v>85</v>
      </c>
      <c r="D384" s="3" t="s">
        <v>86</v>
      </c>
      <c r="E384" s="3" t="s">
        <v>14833</v>
      </c>
      <c r="F384" s="3"/>
      <c r="G384" s="3" t="s">
        <v>87</v>
      </c>
      <c r="H384" s="3">
        <v>2024</v>
      </c>
      <c r="I384" s="3">
        <v>2024</v>
      </c>
      <c r="J384" s="3" t="s">
        <v>88</v>
      </c>
      <c r="K384" s="3" t="s">
        <v>10200</v>
      </c>
      <c r="L384" s="3" t="s">
        <v>10201</v>
      </c>
      <c r="M384" s="3" t="s">
        <v>10202</v>
      </c>
      <c r="N384" s="3" t="s">
        <v>10203</v>
      </c>
      <c r="O384" s="3" t="s">
        <v>10204</v>
      </c>
      <c r="P384" s="3" t="s">
        <v>89</v>
      </c>
      <c r="Q384" s="3" t="s">
        <v>90</v>
      </c>
      <c r="R384" s="3" t="s">
        <v>714</v>
      </c>
      <c r="S384" s="3" t="s">
        <v>10205</v>
      </c>
      <c r="T384" s="3" t="s">
        <v>135</v>
      </c>
      <c r="U384" s="3" t="s">
        <v>716</v>
      </c>
      <c r="V384" s="3" t="s">
        <v>687</v>
      </c>
      <c r="W384" s="3">
        <v>1</v>
      </c>
      <c r="X384" s="3" t="s">
        <v>14834</v>
      </c>
      <c r="Y384" s="3" t="s">
        <v>14835</v>
      </c>
      <c r="Z384" s="3" t="s">
        <v>14836</v>
      </c>
      <c r="AA384" s="3"/>
      <c r="AB384" s="3" t="s">
        <v>85</v>
      </c>
      <c r="AC384" s="3" t="s">
        <v>94</v>
      </c>
      <c r="AD384" s="3" t="s">
        <v>103</v>
      </c>
      <c r="AE384" s="3" t="s">
        <v>124</v>
      </c>
      <c r="AF384" s="3"/>
      <c r="AG384" s="3" t="s">
        <v>97</v>
      </c>
      <c r="AH384" s="3">
        <v>77</v>
      </c>
      <c r="AI384" s="3">
        <v>8</v>
      </c>
      <c r="AJ384" s="3" t="s">
        <v>105</v>
      </c>
      <c r="AK384" s="3" t="s">
        <v>106</v>
      </c>
      <c r="AL384" s="3" t="s">
        <v>100</v>
      </c>
      <c r="AM384" s="3">
        <v>500</v>
      </c>
      <c r="AN384" s="3" t="s">
        <v>138</v>
      </c>
      <c r="AO384" s="3" t="s">
        <v>110</v>
      </c>
      <c r="AP384" s="3" t="s">
        <v>14837</v>
      </c>
      <c r="AQ384" s="3" t="s">
        <v>14838</v>
      </c>
      <c r="AR384" s="3">
        <v>17900</v>
      </c>
      <c r="AS384" s="3">
        <v>2500</v>
      </c>
      <c r="AT384" s="3">
        <v>0</v>
      </c>
      <c r="AU384" s="3">
        <v>0</v>
      </c>
      <c r="AV384" s="3">
        <v>0</v>
      </c>
      <c r="AW384" s="3">
        <v>0</v>
      </c>
      <c r="AX384" s="3">
        <v>0</v>
      </c>
      <c r="AY384" s="3">
        <v>0</v>
      </c>
      <c r="AZ384" s="3">
        <v>0</v>
      </c>
      <c r="BA384" s="3" t="s">
        <v>14839</v>
      </c>
      <c r="BB384" s="3">
        <v>9500</v>
      </c>
    </row>
    <row r="385" spans="1:54" ht="32.5" hidden="1" customHeight="1" x14ac:dyDescent="0.2">
      <c r="A385" s="3" t="s">
        <v>14840</v>
      </c>
      <c r="B385" s="3" t="s">
        <v>677</v>
      </c>
      <c r="C385" s="3" t="s">
        <v>85</v>
      </c>
      <c r="D385" s="3" t="s">
        <v>86</v>
      </c>
      <c r="E385" s="3" t="s">
        <v>14833</v>
      </c>
      <c r="F385" s="3"/>
      <c r="G385" s="3" t="s">
        <v>87</v>
      </c>
      <c r="H385" s="3">
        <v>2024</v>
      </c>
      <c r="I385" s="3">
        <v>2024</v>
      </c>
      <c r="J385" s="3" t="s">
        <v>88</v>
      </c>
      <c r="K385" s="3" t="s">
        <v>10200</v>
      </c>
      <c r="L385" s="3" t="s">
        <v>10201</v>
      </c>
      <c r="M385" s="3" t="s">
        <v>10202</v>
      </c>
      <c r="N385" s="3" t="s">
        <v>10203</v>
      </c>
      <c r="O385" s="3" t="s">
        <v>10204</v>
      </c>
      <c r="P385" s="3" t="s">
        <v>89</v>
      </c>
      <c r="Q385" s="3" t="s">
        <v>90</v>
      </c>
      <c r="R385" s="3" t="s">
        <v>714</v>
      </c>
      <c r="S385" s="3" t="s">
        <v>10205</v>
      </c>
      <c r="T385" s="3" t="s">
        <v>135</v>
      </c>
      <c r="U385" s="3" t="s">
        <v>716</v>
      </c>
      <c r="V385" s="3" t="s">
        <v>687</v>
      </c>
      <c r="W385" s="3">
        <v>2</v>
      </c>
      <c r="X385" s="3" t="s">
        <v>14841</v>
      </c>
      <c r="Y385" s="3" t="s">
        <v>14842</v>
      </c>
      <c r="Z385" s="3" t="s">
        <v>14843</v>
      </c>
      <c r="AA385" s="3"/>
      <c r="AB385" s="3" t="s">
        <v>85</v>
      </c>
      <c r="AC385" s="3" t="s">
        <v>94</v>
      </c>
      <c r="AD385" s="3" t="s">
        <v>103</v>
      </c>
      <c r="AE385" s="3" t="s">
        <v>124</v>
      </c>
      <c r="AF385" s="3"/>
      <c r="AG385" s="3" t="s">
        <v>97</v>
      </c>
      <c r="AH385" s="3">
        <v>77</v>
      </c>
      <c r="AI385" s="3">
        <v>8</v>
      </c>
      <c r="AJ385" s="3" t="s">
        <v>105</v>
      </c>
      <c r="AK385" s="3" t="s">
        <v>109</v>
      </c>
      <c r="AL385" s="3" t="s">
        <v>100</v>
      </c>
      <c r="AM385" s="3">
        <v>150</v>
      </c>
      <c r="AN385" s="3" t="s">
        <v>138</v>
      </c>
      <c r="AO385" s="3" t="s">
        <v>110</v>
      </c>
      <c r="AP385" s="3" t="s">
        <v>14837</v>
      </c>
      <c r="AQ385" s="3" t="s">
        <v>14844</v>
      </c>
      <c r="AR385" s="3">
        <v>17900</v>
      </c>
      <c r="AS385" s="3">
        <v>2500</v>
      </c>
      <c r="AT385" s="3">
        <v>0</v>
      </c>
      <c r="AU385" s="3">
        <v>0</v>
      </c>
      <c r="AV385" s="3">
        <v>0</v>
      </c>
      <c r="AW385" s="3">
        <v>0</v>
      </c>
      <c r="AX385" s="3">
        <v>0</v>
      </c>
      <c r="AY385" s="3">
        <v>0</v>
      </c>
      <c r="AZ385" s="3">
        <v>0</v>
      </c>
      <c r="BA385" s="3" t="s">
        <v>14839</v>
      </c>
      <c r="BB385" s="3">
        <v>9500</v>
      </c>
    </row>
    <row r="386" spans="1:54" ht="32.5" hidden="1" customHeight="1" x14ac:dyDescent="0.2">
      <c r="A386" s="3" t="s">
        <v>14845</v>
      </c>
      <c r="B386" s="3" t="s">
        <v>677</v>
      </c>
      <c r="C386" s="3" t="s">
        <v>85</v>
      </c>
      <c r="D386" s="3" t="s">
        <v>86</v>
      </c>
      <c r="E386" s="3" t="s">
        <v>14846</v>
      </c>
      <c r="F386" s="3"/>
      <c r="G386" s="3" t="s">
        <v>87</v>
      </c>
      <c r="H386" s="3">
        <v>2024</v>
      </c>
      <c r="I386" s="3">
        <v>2024</v>
      </c>
      <c r="J386" s="3" t="s">
        <v>111</v>
      </c>
      <c r="K386" s="3" t="s">
        <v>4837</v>
      </c>
      <c r="L386" s="3" t="s">
        <v>4838</v>
      </c>
      <c r="M386" s="3"/>
      <c r="N386" s="3" t="s">
        <v>4839</v>
      </c>
      <c r="O386" s="3" t="s">
        <v>4840</v>
      </c>
      <c r="P386" s="3" t="s">
        <v>89</v>
      </c>
      <c r="Q386" s="3" t="s">
        <v>257</v>
      </c>
      <c r="R386" s="3" t="s">
        <v>4813</v>
      </c>
      <c r="S386" s="3" t="s">
        <v>4814</v>
      </c>
      <c r="T386" s="3" t="s">
        <v>91</v>
      </c>
      <c r="U386" s="3" t="s">
        <v>3179</v>
      </c>
      <c r="V386" s="3" t="s">
        <v>687</v>
      </c>
      <c r="W386" s="3">
        <v>1</v>
      </c>
      <c r="X386" s="3" t="s">
        <v>14847</v>
      </c>
      <c r="Y386" s="3" t="s">
        <v>14848</v>
      </c>
      <c r="Z386" s="3" t="s">
        <v>14849</v>
      </c>
      <c r="AA386" s="3"/>
      <c r="AB386" s="3" t="s">
        <v>85</v>
      </c>
      <c r="AC386" s="3" t="s">
        <v>94</v>
      </c>
      <c r="AD386" s="3" t="s">
        <v>103</v>
      </c>
      <c r="AE386" s="3" t="s">
        <v>124</v>
      </c>
      <c r="AF386" s="3"/>
      <c r="AG386" s="3" t="s">
        <v>97</v>
      </c>
      <c r="AH386" s="3">
        <v>211462</v>
      </c>
      <c r="AI386" s="3">
        <v>42292</v>
      </c>
      <c r="AJ386" s="3" t="s">
        <v>98</v>
      </c>
      <c r="AK386" s="3" t="s">
        <v>109</v>
      </c>
      <c r="AL386" s="3" t="s">
        <v>100</v>
      </c>
      <c r="AM386" s="3">
        <v>1000</v>
      </c>
      <c r="AN386" s="3" t="s">
        <v>101</v>
      </c>
      <c r="AO386" s="3" t="s">
        <v>318</v>
      </c>
      <c r="AP386" s="3" t="s">
        <v>14850</v>
      </c>
      <c r="AQ386" s="3" t="s">
        <v>14851</v>
      </c>
      <c r="AR386" s="3">
        <v>6440</v>
      </c>
      <c r="AS386" s="3">
        <v>2000</v>
      </c>
      <c r="AT386" s="3">
        <v>0</v>
      </c>
      <c r="AU386" s="3">
        <v>0</v>
      </c>
      <c r="AV386" s="3">
        <v>0</v>
      </c>
      <c r="AW386" s="3">
        <v>0</v>
      </c>
      <c r="AX386" s="3">
        <v>0</v>
      </c>
      <c r="AY386" s="3">
        <v>0</v>
      </c>
      <c r="AZ386" s="3">
        <v>0</v>
      </c>
      <c r="BA386" s="3" t="s">
        <v>693</v>
      </c>
      <c r="BB386" s="3">
        <v>2000</v>
      </c>
    </row>
    <row r="387" spans="1:54" ht="32.5" hidden="1" customHeight="1" x14ac:dyDescent="0.2">
      <c r="A387" s="3" t="s">
        <v>14852</v>
      </c>
      <c r="B387" s="3" t="s">
        <v>677</v>
      </c>
      <c r="C387" s="3" t="s">
        <v>85</v>
      </c>
      <c r="D387" s="3" t="s">
        <v>86</v>
      </c>
      <c r="E387" s="3" t="s">
        <v>14846</v>
      </c>
      <c r="F387" s="3"/>
      <c r="G387" s="3" t="s">
        <v>87</v>
      </c>
      <c r="H387" s="3">
        <v>2024</v>
      </c>
      <c r="I387" s="3">
        <v>2024</v>
      </c>
      <c r="J387" s="3" t="s">
        <v>111</v>
      </c>
      <c r="K387" s="3" t="s">
        <v>4837</v>
      </c>
      <c r="L387" s="3" t="s">
        <v>4838</v>
      </c>
      <c r="M387" s="3"/>
      <c r="N387" s="3" t="s">
        <v>4839</v>
      </c>
      <c r="O387" s="3" t="s">
        <v>4840</v>
      </c>
      <c r="P387" s="3" t="s">
        <v>89</v>
      </c>
      <c r="Q387" s="3" t="s">
        <v>257</v>
      </c>
      <c r="R387" s="3" t="s">
        <v>4813</v>
      </c>
      <c r="S387" s="3" t="s">
        <v>4814</v>
      </c>
      <c r="T387" s="3" t="s">
        <v>91</v>
      </c>
      <c r="U387" s="3" t="s">
        <v>3179</v>
      </c>
      <c r="V387" s="3" t="s">
        <v>687</v>
      </c>
      <c r="W387" s="3">
        <v>2</v>
      </c>
      <c r="X387" s="3" t="s">
        <v>14853</v>
      </c>
      <c r="Y387" s="3" t="s">
        <v>14854</v>
      </c>
      <c r="Z387" s="3" t="s">
        <v>14855</v>
      </c>
      <c r="AA387" s="3"/>
      <c r="AB387" s="3" t="s">
        <v>85</v>
      </c>
      <c r="AC387" s="3" t="s">
        <v>94</v>
      </c>
      <c r="AD387" s="3" t="s">
        <v>103</v>
      </c>
      <c r="AE387" s="3" t="s">
        <v>122</v>
      </c>
      <c r="AF387" s="3"/>
      <c r="AG387" s="3" t="s">
        <v>97</v>
      </c>
      <c r="AH387" s="3">
        <v>211462</v>
      </c>
      <c r="AI387" s="3">
        <v>42292</v>
      </c>
      <c r="AJ387" s="3" t="s">
        <v>123</v>
      </c>
      <c r="AK387" s="3" t="s">
        <v>109</v>
      </c>
      <c r="AL387" s="3" t="s">
        <v>100</v>
      </c>
      <c r="AM387" s="3">
        <v>35</v>
      </c>
      <c r="AN387" s="3" t="s">
        <v>101</v>
      </c>
      <c r="AO387" s="3" t="s">
        <v>318</v>
      </c>
      <c r="AP387" s="3" t="s">
        <v>14856</v>
      </c>
      <c r="AQ387" s="3" t="s">
        <v>14857</v>
      </c>
      <c r="AR387" s="3">
        <v>3420</v>
      </c>
      <c r="AS387" s="3">
        <v>800</v>
      </c>
      <c r="AT387" s="3">
        <v>0</v>
      </c>
      <c r="AU387" s="3">
        <v>0</v>
      </c>
      <c r="AV387" s="3">
        <v>0</v>
      </c>
      <c r="AW387" s="3">
        <v>0</v>
      </c>
      <c r="AX387" s="3">
        <v>0</v>
      </c>
      <c r="AY387" s="3">
        <v>0</v>
      </c>
      <c r="AZ387" s="3">
        <v>0</v>
      </c>
      <c r="BA387" s="3" t="s">
        <v>693</v>
      </c>
      <c r="BB387" s="3">
        <v>800</v>
      </c>
    </row>
    <row r="388" spans="1:54" ht="32.5" hidden="1" customHeight="1" x14ac:dyDescent="0.2">
      <c r="A388" s="3" t="s">
        <v>14858</v>
      </c>
      <c r="B388" s="3" t="s">
        <v>677</v>
      </c>
      <c r="C388" s="3" t="s">
        <v>85</v>
      </c>
      <c r="D388" s="3" t="s">
        <v>86</v>
      </c>
      <c r="E388" s="3" t="s">
        <v>14846</v>
      </c>
      <c r="F388" s="3"/>
      <c r="G388" s="3" t="s">
        <v>87</v>
      </c>
      <c r="H388" s="3">
        <v>2024</v>
      </c>
      <c r="I388" s="3">
        <v>2024</v>
      </c>
      <c r="J388" s="3" t="s">
        <v>111</v>
      </c>
      <c r="K388" s="3" t="s">
        <v>4837</v>
      </c>
      <c r="L388" s="3" t="s">
        <v>4838</v>
      </c>
      <c r="M388" s="3"/>
      <c r="N388" s="3" t="s">
        <v>4839</v>
      </c>
      <c r="O388" s="3" t="s">
        <v>4840</v>
      </c>
      <c r="P388" s="3" t="s">
        <v>89</v>
      </c>
      <c r="Q388" s="3" t="s">
        <v>257</v>
      </c>
      <c r="R388" s="3" t="s">
        <v>4813</v>
      </c>
      <c r="S388" s="3" t="s">
        <v>4814</v>
      </c>
      <c r="T388" s="3" t="s">
        <v>91</v>
      </c>
      <c r="U388" s="3" t="s">
        <v>3179</v>
      </c>
      <c r="V388" s="3" t="s">
        <v>687</v>
      </c>
      <c r="W388" s="3">
        <v>3</v>
      </c>
      <c r="X388" s="3" t="s">
        <v>14859</v>
      </c>
      <c r="Y388" s="3" t="s">
        <v>14860</v>
      </c>
      <c r="Z388" s="3" t="s">
        <v>14861</v>
      </c>
      <c r="AA388" s="3"/>
      <c r="AB388" s="3" t="s">
        <v>85</v>
      </c>
      <c r="AC388" s="3" t="s">
        <v>94</v>
      </c>
      <c r="AD388" s="3" t="s">
        <v>103</v>
      </c>
      <c r="AE388" s="3" t="s">
        <v>104</v>
      </c>
      <c r="AF388" s="3"/>
      <c r="AG388" s="3" t="s">
        <v>97</v>
      </c>
      <c r="AH388" s="3">
        <v>211462</v>
      </c>
      <c r="AI388" s="3">
        <v>42292</v>
      </c>
      <c r="AJ388" s="3" t="s">
        <v>123</v>
      </c>
      <c r="AK388" s="3" t="s">
        <v>106</v>
      </c>
      <c r="AL388" s="3" t="s">
        <v>100</v>
      </c>
      <c r="AM388" s="3">
        <v>600</v>
      </c>
      <c r="AN388" s="3" t="s">
        <v>101</v>
      </c>
      <c r="AO388" s="3" t="s">
        <v>318</v>
      </c>
      <c r="AP388" s="3" t="s">
        <v>14862</v>
      </c>
      <c r="AQ388" s="3" t="s">
        <v>14863</v>
      </c>
      <c r="AR388" s="3">
        <v>7630</v>
      </c>
      <c r="AS388" s="3">
        <v>3000</v>
      </c>
      <c r="AT388" s="3">
        <v>0</v>
      </c>
      <c r="AU388" s="3">
        <v>0</v>
      </c>
      <c r="AV388" s="3">
        <v>0</v>
      </c>
      <c r="AW388" s="3">
        <v>0</v>
      </c>
      <c r="AX388" s="3">
        <v>0</v>
      </c>
      <c r="AY388" s="3">
        <v>0</v>
      </c>
      <c r="AZ388" s="3">
        <v>0</v>
      </c>
      <c r="BA388" s="3" t="s">
        <v>693</v>
      </c>
      <c r="BB388" s="3">
        <v>3000</v>
      </c>
    </row>
    <row r="389" spans="1:54" ht="32.5" hidden="1" customHeight="1" x14ac:dyDescent="0.2">
      <c r="A389" s="3" t="s">
        <v>14864</v>
      </c>
      <c r="B389" s="3" t="s">
        <v>677</v>
      </c>
      <c r="C389" s="3" t="s">
        <v>85</v>
      </c>
      <c r="D389" s="3" t="s">
        <v>86</v>
      </c>
      <c r="E389" s="3" t="s">
        <v>14846</v>
      </c>
      <c r="F389" s="3"/>
      <c r="G389" s="3" t="s">
        <v>87</v>
      </c>
      <c r="H389" s="3">
        <v>2024</v>
      </c>
      <c r="I389" s="3">
        <v>2024</v>
      </c>
      <c r="J389" s="3" t="s">
        <v>111</v>
      </c>
      <c r="K389" s="3" t="s">
        <v>4837</v>
      </c>
      <c r="L389" s="3" t="s">
        <v>4838</v>
      </c>
      <c r="M389" s="3"/>
      <c r="N389" s="3" t="s">
        <v>4839</v>
      </c>
      <c r="O389" s="3" t="s">
        <v>4840</v>
      </c>
      <c r="P389" s="3" t="s">
        <v>89</v>
      </c>
      <c r="Q389" s="3" t="s">
        <v>257</v>
      </c>
      <c r="R389" s="3" t="s">
        <v>4813</v>
      </c>
      <c r="S389" s="3" t="s">
        <v>4814</v>
      </c>
      <c r="T389" s="3" t="s">
        <v>91</v>
      </c>
      <c r="U389" s="3" t="s">
        <v>3179</v>
      </c>
      <c r="V389" s="3" t="s">
        <v>687</v>
      </c>
      <c r="W389" s="3">
        <v>4</v>
      </c>
      <c r="X389" s="3" t="s">
        <v>14865</v>
      </c>
      <c r="Y389" s="3" t="s">
        <v>14866</v>
      </c>
      <c r="Z389" s="3" t="s">
        <v>14867</v>
      </c>
      <c r="AA389" s="3"/>
      <c r="AB389" s="3" t="s">
        <v>85</v>
      </c>
      <c r="AC389" s="3" t="s">
        <v>94</v>
      </c>
      <c r="AD389" s="3" t="s">
        <v>95</v>
      </c>
      <c r="AE389" s="3" t="s">
        <v>96</v>
      </c>
      <c r="AF389" s="3"/>
      <c r="AG389" s="3" t="s">
        <v>97</v>
      </c>
      <c r="AH389" s="3">
        <v>211462</v>
      </c>
      <c r="AI389" s="3">
        <v>42292</v>
      </c>
      <c r="AJ389" s="3" t="s">
        <v>98</v>
      </c>
      <c r="AK389" s="3" t="s">
        <v>109</v>
      </c>
      <c r="AL389" s="3" t="s">
        <v>100</v>
      </c>
      <c r="AM389" s="3">
        <v>300</v>
      </c>
      <c r="AN389" s="3" t="s">
        <v>101</v>
      </c>
      <c r="AO389" s="3" t="s">
        <v>318</v>
      </c>
      <c r="AP389" s="3" t="s">
        <v>14868</v>
      </c>
      <c r="AQ389" s="3" t="s">
        <v>14869</v>
      </c>
      <c r="AR389" s="3">
        <v>4870</v>
      </c>
      <c r="AS389" s="3">
        <v>1500</v>
      </c>
      <c r="AT389" s="3">
        <v>0</v>
      </c>
      <c r="AU389" s="3">
        <v>0</v>
      </c>
      <c r="AV389" s="3">
        <v>0</v>
      </c>
      <c r="AW389" s="3">
        <v>0</v>
      </c>
      <c r="AX389" s="3">
        <v>0</v>
      </c>
      <c r="AY389" s="3">
        <v>0</v>
      </c>
      <c r="AZ389" s="3">
        <v>0</v>
      </c>
      <c r="BA389" s="3" t="s">
        <v>693</v>
      </c>
      <c r="BB389" s="3">
        <v>1500</v>
      </c>
    </row>
    <row r="390" spans="1:54" ht="32.5" hidden="1" customHeight="1" x14ac:dyDescent="0.2">
      <c r="A390" s="3" t="s">
        <v>14870</v>
      </c>
      <c r="B390" s="3" t="s">
        <v>677</v>
      </c>
      <c r="C390" s="3" t="s">
        <v>85</v>
      </c>
      <c r="D390" s="3" t="s">
        <v>86</v>
      </c>
      <c r="E390" s="3" t="s">
        <v>14871</v>
      </c>
      <c r="F390" s="3"/>
      <c r="G390" s="3" t="s">
        <v>87</v>
      </c>
      <c r="H390" s="3">
        <v>2024</v>
      </c>
      <c r="I390" s="3">
        <v>2024</v>
      </c>
      <c r="J390" s="3" t="s">
        <v>111</v>
      </c>
      <c r="K390" s="3" t="s">
        <v>4877</v>
      </c>
      <c r="L390" s="3" t="s">
        <v>14872</v>
      </c>
      <c r="M390" s="3" t="s">
        <v>4879</v>
      </c>
      <c r="N390" s="3"/>
      <c r="O390" s="3" t="s">
        <v>4881</v>
      </c>
      <c r="P390" s="3" t="s">
        <v>89</v>
      </c>
      <c r="Q390" s="3" t="s">
        <v>90</v>
      </c>
      <c r="R390" s="3" t="s">
        <v>801</v>
      </c>
      <c r="S390" s="3" t="s">
        <v>802</v>
      </c>
      <c r="T390" s="3" t="s">
        <v>135</v>
      </c>
      <c r="U390" s="3" t="s">
        <v>803</v>
      </c>
      <c r="V390" s="3" t="s">
        <v>687</v>
      </c>
      <c r="W390" s="3">
        <v>1</v>
      </c>
      <c r="X390" s="3" t="s">
        <v>14873</v>
      </c>
      <c r="Y390" s="3" t="s">
        <v>14874</v>
      </c>
      <c r="Z390" s="3" t="s">
        <v>14875</v>
      </c>
      <c r="AA390" s="3"/>
      <c r="AB390" s="3" t="s">
        <v>85</v>
      </c>
      <c r="AC390" s="3" t="s">
        <v>94</v>
      </c>
      <c r="AD390" s="3" t="s">
        <v>103</v>
      </c>
      <c r="AE390" s="3" t="s">
        <v>104</v>
      </c>
      <c r="AF390" s="3"/>
      <c r="AG390" s="3" t="s">
        <v>97</v>
      </c>
      <c r="AH390" s="3">
        <v>230</v>
      </c>
      <c r="AI390" s="3">
        <v>63</v>
      </c>
      <c r="AJ390" s="3" t="s">
        <v>105</v>
      </c>
      <c r="AK390" s="3" t="s">
        <v>106</v>
      </c>
      <c r="AL390" s="3" t="s">
        <v>100</v>
      </c>
      <c r="AM390" s="3">
        <v>120</v>
      </c>
      <c r="AN390" s="3" t="s">
        <v>138</v>
      </c>
      <c r="AO390" s="3" t="s">
        <v>102</v>
      </c>
      <c r="AP390" s="3" t="s">
        <v>14876</v>
      </c>
      <c r="AQ390" s="3" t="s">
        <v>14877</v>
      </c>
      <c r="AR390" s="3">
        <v>11650</v>
      </c>
      <c r="AS390" s="3">
        <v>5000</v>
      </c>
      <c r="AT390" s="3">
        <v>0</v>
      </c>
      <c r="AU390" s="3">
        <v>0</v>
      </c>
      <c r="AV390" s="3">
        <v>0</v>
      </c>
      <c r="AW390" s="3">
        <v>0</v>
      </c>
      <c r="AX390" s="3">
        <v>0</v>
      </c>
      <c r="AY390" s="3">
        <v>0</v>
      </c>
      <c r="AZ390" s="3">
        <v>0</v>
      </c>
      <c r="BA390" s="3" t="s">
        <v>14878</v>
      </c>
      <c r="BB390" s="3">
        <v>5600</v>
      </c>
    </row>
    <row r="391" spans="1:54" ht="32.5" hidden="1" customHeight="1" x14ac:dyDescent="0.2">
      <c r="A391" s="3" t="s">
        <v>14879</v>
      </c>
      <c r="B391" s="3" t="s">
        <v>677</v>
      </c>
      <c r="C391" s="3" t="s">
        <v>85</v>
      </c>
      <c r="D391" s="3" t="s">
        <v>86</v>
      </c>
      <c r="E391" s="3" t="s">
        <v>14871</v>
      </c>
      <c r="F391" s="3"/>
      <c r="G391" s="3" t="s">
        <v>87</v>
      </c>
      <c r="H391" s="3">
        <v>2024</v>
      </c>
      <c r="I391" s="3">
        <v>2024</v>
      </c>
      <c r="J391" s="3" t="s">
        <v>88</v>
      </c>
      <c r="K391" s="3" t="s">
        <v>4877</v>
      </c>
      <c r="L391" s="3" t="s">
        <v>14872</v>
      </c>
      <c r="M391" s="3" t="s">
        <v>4879</v>
      </c>
      <c r="N391" s="3"/>
      <c r="O391" s="3" t="s">
        <v>4881</v>
      </c>
      <c r="P391" s="3" t="s">
        <v>89</v>
      </c>
      <c r="Q391" s="3" t="s">
        <v>90</v>
      </c>
      <c r="R391" s="3" t="s">
        <v>801</v>
      </c>
      <c r="S391" s="3" t="s">
        <v>802</v>
      </c>
      <c r="T391" s="3" t="s">
        <v>135</v>
      </c>
      <c r="U391" s="3" t="s">
        <v>803</v>
      </c>
      <c r="V391" s="3" t="s">
        <v>687</v>
      </c>
      <c r="W391" s="3">
        <v>2</v>
      </c>
      <c r="X391" s="3" t="s">
        <v>14880</v>
      </c>
      <c r="Y391" s="3" t="s">
        <v>14881</v>
      </c>
      <c r="Z391" s="3" t="s">
        <v>14882</v>
      </c>
      <c r="AA391" s="3"/>
      <c r="AB391" s="3" t="s">
        <v>85</v>
      </c>
      <c r="AC391" s="3" t="s">
        <v>94</v>
      </c>
      <c r="AD391" s="3" t="s">
        <v>103</v>
      </c>
      <c r="AE391" s="3" t="s">
        <v>189</v>
      </c>
      <c r="AF391" s="3"/>
      <c r="AG391" s="3" t="s">
        <v>97</v>
      </c>
      <c r="AH391" s="3">
        <v>230</v>
      </c>
      <c r="AI391" s="3">
        <v>63</v>
      </c>
      <c r="AJ391" s="3" t="s">
        <v>105</v>
      </c>
      <c r="AK391" s="3" t="s">
        <v>106</v>
      </c>
      <c r="AL391" s="3" t="s">
        <v>100</v>
      </c>
      <c r="AM391" s="3">
        <v>60</v>
      </c>
      <c r="AN391" s="3" t="s">
        <v>101</v>
      </c>
      <c r="AO391" s="3" t="s">
        <v>102</v>
      </c>
      <c r="AP391" s="3" t="s">
        <v>14883</v>
      </c>
      <c r="AQ391" s="3" t="s">
        <v>14884</v>
      </c>
      <c r="AR391" s="3">
        <v>6500</v>
      </c>
      <c r="AS391" s="3">
        <v>3000</v>
      </c>
      <c r="AT391" s="3">
        <v>0</v>
      </c>
      <c r="AU391" s="3">
        <v>0</v>
      </c>
      <c r="AV391" s="3">
        <v>0</v>
      </c>
      <c r="AW391" s="3">
        <v>0</v>
      </c>
      <c r="AX391" s="3">
        <v>0</v>
      </c>
      <c r="AY391" s="3">
        <v>0</v>
      </c>
      <c r="AZ391" s="3">
        <v>0</v>
      </c>
      <c r="BA391" s="3" t="s">
        <v>14885</v>
      </c>
      <c r="BB391" s="3">
        <v>3200</v>
      </c>
    </row>
    <row r="392" spans="1:54" ht="32.5" hidden="1" customHeight="1" x14ac:dyDescent="0.2">
      <c r="A392" s="3" t="s">
        <v>14886</v>
      </c>
      <c r="B392" s="3" t="s">
        <v>677</v>
      </c>
      <c r="C392" s="3" t="s">
        <v>85</v>
      </c>
      <c r="D392" s="3" t="s">
        <v>86</v>
      </c>
      <c r="E392" s="3" t="s">
        <v>14871</v>
      </c>
      <c r="F392" s="3"/>
      <c r="G392" s="3" t="s">
        <v>87</v>
      </c>
      <c r="H392" s="3">
        <v>2024</v>
      </c>
      <c r="I392" s="3">
        <v>2024</v>
      </c>
      <c r="J392" s="3" t="s">
        <v>88</v>
      </c>
      <c r="K392" s="3" t="s">
        <v>4877</v>
      </c>
      <c r="L392" s="3" t="s">
        <v>14872</v>
      </c>
      <c r="M392" s="3" t="s">
        <v>4879</v>
      </c>
      <c r="N392" s="3"/>
      <c r="O392" s="3" t="s">
        <v>4881</v>
      </c>
      <c r="P392" s="3" t="s">
        <v>89</v>
      </c>
      <c r="Q392" s="3" t="s">
        <v>90</v>
      </c>
      <c r="R392" s="3" t="s">
        <v>801</v>
      </c>
      <c r="S392" s="3" t="s">
        <v>802</v>
      </c>
      <c r="T392" s="3" t="s">
        <v>135</v>
      </c>
      <c r="U392" s="3" t="s">
        <v>803</v>
      </c>
      <c r="V392" s="3" t="s">
        <v>687</v>
      </c>
      <c r="W392" s="3">
        <v>3</v>
      </c>
      <c r="X392" s="3" t="s">
        <v>14887</v>
      </c>
      <c r="Y392" s="3" t="s">
        <v>14888</v>
      </c>
      <c r="Z392" s="3" t="s">
        <v>14889</v>
      </c>
      <c r="AA392" s="3"/>
      <c r="AB392" s="3" t="s">
        <v>85</v>
      </c>
      <c r="AC392" s="3" t="s">
        <v>94</v>
      </c>
      <c r="AD392" s="3" t="s">
        <v>95</v>
      </c>
      <c r="AE392" s="3" t="s">
        <v>96</v>
      </c>
      <c r="AF392" s="3"/>
      <c r="AG392" s="3" t="s">
        <v>97</v>
      </c>
      <c r="AH392" s="3">
        <v>230</v>
      </c>
      <c r="AI392" s="3">
        <v>63</v>
      </c>
      <c r="AJ392" s="3" t="s">
        <v>105</v>
      </c>
      <c r="AK392" s="3" t="s">
        <v>109</v>
      </c>
      <c r="AL392" s="3" t="s">
        <v>100</v>
      </c>
      <c r="AM392" s="3">
        <v>30</v>
      </c>
      <c r="AN392" s="3" t="s">
        <v>303</v>
      </c>
      <c r="AO392" s="3" t="s">
        <v>102</v>
      </c>
      <c r="AP392" s="3" t="s">
        <v>14890</v>
      </c>
      <c r="AQ392" s="3" t="s">
        <v>14891</v>
      </c>
      <c r="AR392" s="3">
        <v>8360</v>
      </c>
      <c r="AS392" s="3">
        <v>4000</v>
      </c>
      <c r="AT392" s="3">
        <v>0</v>
      </c>
      <c r="AU392" s="3">
        <v>0</v>
      </c>
      <c r="AV392" s="3">
        <v>0</v>
      </c>
      <c r="AW392" s="3">
        <v>0</v>
      </c>
      <c r="AX392" s="3">
        <v>0</v>
      </c>
      <c r="AY392" s="3">
        <v>0</v>
      </c>
      <c r="AZ392" s="3">
        <v>0</v>
      </c>
      <c r="BA392" s="3" t="s">
        <v>14892</v>
      </c>
      <c r="BB392" s="3">
        <v>4500</v>
      </c>
    </row>
    <row r="393" spans="1:54" ht="32.5" hidden="1" customHeight="1" x14ac:dyDescent="0.2">
      <c r="A393" s="3" t="s">
        <v>14893</v>
      </c>
      <c r="B393" s="3" t="s">
        <v>677</v>
      </c>
      <c r="C393" s="3" t="s">
        <v>85</v>
      </c>
      <c r="D393" s="3" t="s">
        <v>86</v>
      </c>
      <c r="E393" s="3" t="s">
        <v>14894</v>
      </c>
      <c r="F393" s="3"/>
      <c r="G393" s="3" t="s">
        <v>87</v>
      </c>
      <c r="H393" s="3">
        <v>2024</v>
      </c>
      <c r="I393" s="3">
        <v>2024</v>
      </c>
      <c r="J393" s="3" t="s">
        <v>111</v>
      </c>
      <c r="K393" s="3" t="s">
        <v>5029</v>
      </c>
      <c r="L393" s="3" t="s">
        <v>5030</v>
      </c>
      <c r="M393" s="3" t="s">
        <v>14895</v>
      </c>
      <c r="N393" s="3" t="s">
        <v>5032</v>
      </c>
      <c r="O393" s="3" t="s">
        <v>5033</v>
      </c>
      <c r="P393" s="3" t="s">
        <v>89</v>
      </c>
      <c r="Q393" s="3" t="s">
        <v>90</v>
      </c>
      <c r="R393" s="3" t="s">
        <v>5034</v>
      </c>
      <c r="S393" s="3" t="s">
        <v>5035</v>
      </c>
      <c r="T393" s="3" t="s">
        <v>135</v>
      </c>
      <c r="U393" s="3" t="s">
        <v>716</v>
      </c>
      <c r="V393" s="3" t="s">
        <v>687</v>
      </c>
      <c r="W393" s="3">
        <v>1</v>
      </c>
      <c r="X393" s="3" t="s">
        <v>14896</v>
      </c>
      <c r="Y393" s="3" t="s">
        <v>14897</v>
      </c>
      <c r="Z393" s="3" t="s">
        <v>14898</v>
      </c>
      <c r="AA393" s="3"/>
      <c r="AB393" s="3" t="s">
        <v>85</v>
      </c>
      <c r="AC393" s="3" t="s">
        <v>94</v>
      </c>
      <c r="AD393" s="3" t="s">
        <v>103</v>
      </c>
      <c r="AE393" s="3" t="s">
        <v>104</v>
      </c>
      <c r="AF393" s="3"/>
      <c r="AG393" s="3" t="s">
        <v>97</v>
      </c>
      <c r="AH393" s="3">
        <v>843</v>
      </c>
      <c r="AI393" s="3">
        <v>234</v>
      </c>
      <c r="AJ393" s="3" t="s">
        <v>105</v>
      </c>
      <c r="AK393" s="3" t="s">
        <v>106</v>
      </c>
      <c r="AL393" s="3" t="s">
        <v>100</v>
      </c>
      <c r="AM393" s="3">
        <v>1000</v>
      </c>
      <c r="AN393" s="3" t="s">
        <v>101</v>
      </c>
      <c r="AO393" s="3" t="s">
        <v>102</v>
      </c>
      <c r="AP393" s="3" t="s">
        <v>14899</v>
      </c>
      <c r="AQ393" s="3" t="s">
        <v>14900</v>
      </c>
      <c r="AR393" s="3">
        <v>13850</v>
      </c>
      <c r="AS393" s="3">
        <v>4000</v>
      </c>
      <c r="AT393" s="3">
        <v>0</v>
      </c>
      <c r="AU393" s="3">
        <v>0</v>
      </c>
      <c r="AV393" s="3">
        <v>0</v>
      </c>
      <c r="AW393" s="3">
        <v>0</v>
      </c>
      <c r="AX393" s="3">
        <v>0</v>
      </c>
      <c r="AY393" s="3">
        <v>0</v>
      </c>
      <c r="AZ393" s="3">
        <v>0</v>
      </c>
      <c r="BA393" s="3" t="s">
        <v>14901</v>
      </c>
      <c r="BB393" s="3">
        <v>10000</v>
      </c>
    </row>
    <row r="394" spans="1:54" ht="32.5" hidden="1" customHeight="1" x14ac:dyDescent="0.2">
      <c r="A394" s="3" t="s">
        <v>14902</v>
      </c>
      <c r="B394" s="3" t="s">
        <v>677</v>
      </c>
      <c r="C394" s="3" t="s">
        <v>85</v>
      </c>
      <c r="D394" s="3" t="s">
        <v>86</v>
      </c>
      <c r="E394" s="3" t="s">
        <v>14894</v>
      </c>
      <c r="F394" s="3"/>
      <c r="G394" s="3" t="s">
        <v>87</v>
      </c>
      <c r="H394" s="3">
        <v>2024</v>
      </c>
      <c r="I394" s="3">
        <v>2024</v>
      </c>
      <c r="J394" s="3" t="s">
        <v>88</v>
      </c>
      <c r="K394" s="3" t="s">
        <v>5029</v>
      </c>
      <c r="L394" s="3" t="s">
        <v>5030</v>
      </c>
      <c r="M394" s="3" t="s">
        <v>14895</v>
      </c>
      <c r="N394" s="3" t="s">
        <v>5032</v>
      </c>
      <c r="O394" s="3" t="s">
        <v>5033</v>
      </c>
      <c r="P394" s="3" t="s">
        <v>89</v>
      </c>
      <c r="Q394" s="3" t="s">
        <v>90</v>
      </c>
      <c r="R394" s="3" t="s">
        <v>5034</v>
      </c>
      <c r="S394" s="3" t="s">
        <v>5035</v>
      </c>
      <c r="T394" s="3" t="s">
        <v>135</v>
      </c>
      <c r="U394" s="3" t="s">
        <v>716</v>
      </c>
      <c r="V394" s="3" t="s">
        <v>687</v>
      </c>
      <c r="W394" s="3">
        <v>2</v>
      </c>
      <c r="X394" s="3" t="s">
        <v>14903</v>
      </c>
      <c r="Y394" s="3" t="s">
        <v>14904</v>
      </c>
      <c r="Z394" s="3" t="s">
        <v>14905</v>
      </c>
      <c r="AA394" s="3"/>
      <c r="AB394" s="3" t="s">
        <v>85</v>
      </c>
      <c r="AC394" s="3" t="s">
        <v>94</v>
      </c>
      <c r="AD394" s="3" t="s">
        <v>95</v>
      </c>
      <c r="AE394" s="3" t="s">
        <v>96</v>
      </c>
      <c r="AF394" s="3"/>
      <c r="AG394" s="3" t="s">
        <v>97</v>
      </c>
      <c r="AH394" s="3">
        <v>843</v>
      </c>
      <c r="AI394" s="3">
        <v>234</v>
      </c>
      <c r="AJ394" s="3" t="s">
        <v>105</v>
      </c>
      <c r="AK394" s="3" t="s">
        <v>99</v>
      </c>
      <c r="AL394" s="3" t="s">
        <v>100</v>
      </c>
      <c r="AM394" s="3">
        <v>60</v>
      </c>
      <c r="AN394" s="3" t="s">
        <v>101</v>
      </c>
      <c r="AO394" s="3" t="s">
        <v>110</v>
      </c>
      <c r="AP394" s="3" t="s">
        <v>14906</v>
      </c>
      <c r="AQ394" s="3" t="s">
        <v>14907</v>
      </c>
      <c r="AR394" s="3">
        <v>9000</v>
      </c>
      <c r="AS394" s="3">
        <v>3000</v>
      </c>
      <c r="AT394" s="3">
        <v>0</v>
      </c>
      <c r="AU394" s="3">
        <v>0</v>
      </c>
      <c r="AV394" s="3">
        <v>0</v>
      </c>
      <c r="AW394" s="3">
        <v>0</v>
      </c>
      <c r="AX394" s="3">
        <v>0</v>
      </c>
      <c r="AY394" s="3">
        <v>0</v>
      </c>
      <c r="AZ394" s="3">
        <v>0</v>
      </c>
      <c r="BA394" s="3" t="s">
        <v>14908</v>
      </c>
      <c r="BB394" s="3">
        <v>4000</v>
      </c>
    </row>
    <row r="395" spans="1:54" ht="32.5" hidden="1" customHeight="1" x14ac:dyDescent="0.2">
      <c r="A395" s="3" t="s">
        <v>14909</v>
      </c>
      <c r="B395" s="3" t="s">
        <v>677</v>
      </c>
      <c r="C395" s="3" t="s">
        <v>85</v>
      </c>
      <c r="D395" s="3" t="s">
        <v>86</v>
      </c>
      <c r="E395" s="3" t="s">
        <v>14894</v>
      </c>
      <c r="F395" s="3"/>
      <c r="G395" s="3" t="s">
        <v>87</v>
      </c>
      <c r="H395" s="3">
        <v>2024</v>
      </c>
      <c r="I395" s="3">
        <v>2024</v>
      </c>
      <c r="J395" s="3" t="s">
        <v>111</v>
      </c>
      <c r="K395" s="3" t="s">
        <v>5029</v>
      </c>
      <c r="L395" s="3" t="s">
        <v>5030</v>
      </c>
      <c r="M395" s="3" t="s">
        <v>14895</v>
      </c>
      <c r="N395" s="3" t="s">
        <v>5032</v>
      </c>
      <c r="O395" s="3" t="s">
        <v>5033</v>
      </c>
      <c r="P395" s="3" t="s">
        <v>89</v>
      </c>
      <c r="Q395" s="3" t="s">
        <v>90</v>
      </c>
      <c r="R395" s="3" t="s">
        <v>5034</v>
      </c>
      <c r="S395" s="3" t="s">
        <v>5035</v>
      </c>
      <c r="T395" s="3" t="s">
        <v>135</v>
      </c>
      <c r="U395" s="3" t="s">
        <v>716</v>
      </c>
      <c r="V395" s="3" t="s">
        <v>687</v>
      </c>
      <c r="W395" s="3">
        <v>3</v>
      </c>
      <c r="X395" s="3" t="s">
        <v>14910</v>
      </c>
      <c r="Y395" s="3" t="s">
        <v>14911</v>
      </c>
      <c r="Z395" s="3" t="s">
        <v>14912</v>
      </c>
      <c r="AA395" s="3"/>
      <c r="AB395" s="3" t="s">
        <v>85</v>
      </c>
      <c r="AC395" s="3" t="s">
        <v>94</v>
      </c>
      <c r="AD395" s="3" t="s">
        <v>103</v>
      </c>
      <c r="AE395" s="3" t="s">
        <v>122</v>
      </c>
      <c r="AF395" s="3"/>
      <c r="AG395" s="3" t="s">
        <v>97</v>
      </c>
      <c r="AH395" s="3">
        <v>843</v>
      </c>
      <c r="AI395" s="3">
        <v>234</v>
      </c>
      <c r="AJ395" s="3" t="s">
        <v>123</v>
      </c>
      <c r="AK395" s="3" t="s">
        <v>109</v>
      </c>
      <c r="AL395" s="3" t="s">
        <v>100</v>
      </c>
      <c r="AM395" s="3">
        <v>800</v>
      </c>
      <c r="AN395" s="3" t="s">
        <v>101</v>
      </c>
      <c r="AO395" s="3" t="s">
        <v>110</v>
      </c>
      <c r="AP395" s="3" t="s">
        <v>14913</v>
      </c>
      <c r="AQ395" s="3" t="s">
        <v>14914</v>
      </c>
      <c r="AR395" s="3">
        <v>4650</v>
      </c>
      <c r="AS395" s="3">
        <v>2000</v>
      </c>
      <c r="AT395" s="3">
        <v>0</v>
      </c>
      <c r="AU395" s="3">
        <v>0</v>
      </c>
      <c r="AV395" s="3">
        <v>0</v>
      </c>
      <c r="AW395" s="3">
        <v>0</v>
      </c>
      <c r="AX395" s="3">
        <v>0</v>
      </c>
      <c r="AY395" s="3">
        <v>0</v>
      </c>
      <c r="AZ395" s="3">
        <v>0</v>
      </c>
      <c r="BA395" s="3" t="s">
        <v>14915</v>
      </c>
      <c r="BB395" s="3">
        <v>4000</v>
      </c>
    </row>
    <row r="396" spans="1:54" ht="32.5" hidden="1" customHeight="1" x14ac:dyDescent="0.2">
      <c r="A396" s="3" t="s">
        <v>14916</v>
      </c>
      <c r="B396" s="3" t="s">
        <v>677</v>
      </c>
      <c r="C396" s="3" t="s">
        <v>85</v>
      </c>
      <c r="D396" s="3" t="s">
        <v>86</v>
      </c>
      <c r="E396" s="3" t="s">
        <v>14917</v>
      </c>
      <c r="F396" s="3"/>
      <c r="G396" s="3" t="s">
        <v>87</v>
      </c>
      <c r="H396" s="3">
        <v>2024</v>
      </c>
      <c r="I396" s="3">
        <v>2024</v>
      </c>
      <c r="J396" s="3" t="s">
        <v>111</v>
      </c>
      <c r="K396" s="3" t="s">
        <v>5120</v>
      </c>
      <c r="L396" s="3" t="s">
        <v>5121</v>
      </c>
      <c r="M396" s="3" t="s">
        <v>5122</v>
      </c>
      <c r="N396" s="3" t="s">
        <v>5123</v>
      </c>
      <c r="O396" s="3" t="s">
        <v>5124</v>
      </c>
      <c r="P396" s="3" t="s">
        <v>89</v>
      </c>
      <c r="Q396" s="3" t="s">
        <v>90</v>
      </c>
      <c r="R396" s="3" t="s">
        <v>5125</v>
      </c>
      <c r="S396" s="3" t="s">
        <v>5126</v>
      </c>
      <c r="T396" s="3" t="s">
        <v>135</v>
      </c>
      <c r="U396" s="3" t="s">
        <v>732</v>
      </c>
      <c r="V396" s="3" t="s">
        <v>687</v>
      </c>
      <c r="W396" s="3">
        <v>1</v>
      </c>
      <c r="X396" s="3" t="s">
        <v>315</v>
      </c>
      <c r="Y396" s="3" t="s">
        <v>14918</v>
      </c>
      <c r="Z396" s="3" t="s">
        <v>14919</v>
      </c>
      <c r="AA396" s="3"/>
      <c r="AB396" s="3" t="s">
        <v>85</v>
      </c>
      <c r="AC396" s="3" t="s">
        <v>94</v>
      </c>
      <c r="AD396" s="3" t="s">
        <v>103</v>
      </c>
      <c r="AE396" s="3" t="s">
        <v>104</v>
      </c>
      <c r="AF396" s="3"/>
      <c r="AG396" s="3" t="s">
        <v>97</v>
      </c>
      <c r="AH396" s="3">
        <v>67</v>
      </c>
      <c r="AI396" s="3">
        <v>12</v>
      </c>
      <c r="AJ396" s="3" t="s">
        <v>123</v>
      </c>
      <c r="AK396" s="3" t="s">
        <v>106</v>
      </c>
      <c r="AL396" s="3" t="s">
        <v>100</v>
      </c>
      <c r="AM396" s="3">
        <v>50</v>
      </c>
      <c r="AN396" s="3" t="s">
        <v>101</v>
      </c>
      <c r="AO396" s="3" t="s">
        <v>318</v>
      </c>
      <c r="AP396" s="3" t="s">
        <v>14920</v>
      </c>
      <c r="AQ396" s="3" t="s">
        <v>14921</v>
      </c>
      <c r="AR396" s="3">
        <v>14450</v>
      </c>
      <c r="AS396" s="3">
        <v>1500</v>
      </c>
      <c r="AT396" s="3">
        <v>0</v>
      </c>
      <c r="AU396" s="3">
        <v>0</v>
      </c>
      <c r="AV396" s="3">
        <v>0</v>
      </c>
      <c r="AW396" s="3">
        <v>0</v>
      </c>
      <c r="AX396" s="3">
        <v>0</v>
      </c>
      <c r="AY396" s="3">
        <v>0</v>
      </c>
      <c r="AZ396" s="3">
        <v>0</v>
      </c>
      <c r="BA396" s="3" t="s">
        <v>14922</v>
      </c>
      <c r="BB396" s="3">
        <v>10750</v>
      </c>
    </row>
    <row r="397" spans="1:54" ht="32.5" hidden="1" customHeight="1" x14ac:dyDescent="0.2">
      <c r="A397" s="3" t="s">
        <v>14923</v>
      </c>
      <c r="B397" s="3" t="s">
        <v>677</v>
      </c>
      <c r="C397" s="3" t="s">
        <v>85</v>
      </c>
      <c r="D397" s="3" t="s">
        <v>86</v>
      </c>
      <c r="E397" s="3" t="s">
        <v>14917</v>
      </c>
      <c r="F397" s="3"/>
      <c r="G397" s="3" t="s">
        <v>87</v>
      </c>
      <c r="H397" s="3">
        <v>2024</v>
      </c>
      <c r="I397" s="3">
        <v>2024</v>
      </c>
      <c r="J397" s="3" t="s">
        <v>111</v>
      </c>
      <c r="K397" s="3" t="s">
        <v>5120</v>
      </c>
      <c r="L397" s="3" t="s">
        <v>5121</v>
      </c>
      <c r="M397" s="3" t="s">
        <v>5122</v>
      </c>
      <c r="N397" s="3" t="s">
        <v>5123</v>
      </c>
      <c r="O397" s="3" t="s">
        <v>5124</v>
      </c>
      <c r="P397" s="3" t="s">
        <v>89</v>
      </c>
      <c r="Q397" s="3" t="s">
        <v>90</v>
      </c>
      <c r="R397" s="3" t="s">
        <v>5125</v>
      </c>
      <c r="S397" s="3" t="s">
        <v>5126</v>
      </c>
      <c r="T397" s="3" t="s">
        <v>135</v>
      </c>
      <c r="U397" s="3" t="s">
        <v>732</v>
      </c>
      <c r="V397" s="3" t="s">
        <v>687</v>
      </c>
      <c r="W397" s="3">
        <v>2</v>
      </c>
      <c r="X397" s="3" t="s">
        <v>14571</v>
      </c>
      <c r="Y397" s="3" t="s">
        <v>14924</v>
      </c>
      <c r="Z397" s="3" t="s">
        <v>14925</v>
      </c>
      <c r="AA397" s="3"/>
      <c r="AB397" s="3" t="s">
        <v>85</v>
      </c>
      <c r="AC397" s="3" t="s">
        <v>94</v>
      </c>
      <c r="AD397" s="3" t="s">
        <v>95</v>
      </c>
      <c r="AE397" s="3" t="s">
        <v>96</v>
      </c>
      <c r="AF397" s="3"/>
      <c r="AG397" s="3" t="s">
        <v>97</v>
      </c>
      <c r="AH397" s="3">
        <v>67</v>
      </c>
      <c r="AI397" s="3">
        <v>12</v>
      </c>
      <c r="AJ397" s="3" t="s">
        <v>98</v>
      </c>
      <c r="AK397" s="3" t="s">
        <v>99</v>
      </c>
      <c r="AL397" s="3" t="s">
        <v>100</v>
      </c>
      <c r="AM397" s="3">
        <v>20</v>
      </c>
      <c r="AN397" s="3" t="s">
        <v>140</v>
      </c>
      <c r="AO397" s="3" t="s">
        <v>318</v>
      </c>
      <c r="AP397" s="3" t="s">
        <v>14920</v>
      </c>
      <c r="AQ397" s="3" t="s">
        <v>14926</v>
      </c>
      <c r="AR397" s="3">
        <v>4400</v>
      </c>
      <c r="AS397" s="3">
        <v>1500</v>
      </c>
      <c r="AT397" s="3">
        <v>0</v>
      </c>
      <c r="AU397" s="3">
        <v>0</v>
      </c>
      <c r="AV397" s="3">
        <v>0</v>
      </c>
      <c r="AW397" s="3">
        <v>0</v>
      </c>
      <c r="AX397" s="3">
        <v>0</v>
      </c>
      <c r="AY397" s="3">
        <v>0</v>
      </c>
      <c r="AZ397" s="3">
        <v>0</v>
      </c>
      <c r="BA397" s="3" t="s">
        <v>14927</v>
      </c>
      <c r="BB397" s="3">
        <v>3350</v>
      </c>
    </row>
    <row r="398" spans="1:54" ht="32.5" hidden="1" customHeight="1" x14ac:dyDescent="0.2">
      <c r="A398" s="3" t="s">
        <v>14928</v>
      </c>
      <c r="B398" s="3" t="s">
        <v>677</v>
      </c>
      <c r="C398" s="3" t="s">
        <v>85</v>
      </c>
      <c r="D398" s="3" t="s">
        <v>86</v>
      </c>
      <c r="E398" s="3" t="s">
        <v>14917</v>
      </c>
      <c r="F398" s="3"/>
      <c r="G398" s="3" t="s">
        <v>87</v>
      </c>
      <c r="H398" s="3">
        <v>2024</v>
      </c>
      <c r="I398" s="3">
        <v>2024</v>
      </c>
      <c r="J398" s="3" t="s">
        <v>111</v>
      </c>
      <c r="K398" s="3" t="s">
        <v>5120</v>
      </c>
      <c r="L398" s="3" t="s">
        <v>5121</v>
      </c>
      <c r="M398" s="3" t="s">
        <v>5122</v>
      </c>
      <c r="N398" s="3" t="s">
        <v>5123</v>
      </c>
      <c r="O398" s="3" t="s">
        <v>5124</v>
      </c>
      <c r="P398" s="3" t="s">
        <v>89</v>
      </c>
      <c r="Q398" s="3" t="s">
        <v>90</v>
      </c>
      <c r="R398" s="3" t="s">
        <v>5125</v>
      </c>
      <c r="S398" s="3" t="s">
        <v>5126</v>
      </c>
      <c r="T398" s="3" t="s">
        <v>135</v>
      </c>
      <c r="U398" s="3" t="s">
        <v>732</v>
      </c>
      <c r="V398" s="3" t="s">
        <v>687</v>
      </c>
      <c r="W398" s="3">
        <v>3</v>
      </c>
      <c r="X398" s="3" t="s">
        <v>14929</v>
      </c>
      <c r="Y398" s="3" t="s">
        <v>14930</v>
      </c>
      <c r="Z398" s="3" t="s">
        <v>14931</v>
      </c>
      <c r="AA398" s="3"/>
      <c r="AB398" s="3" t="s">
        <v>85</v>
      </c>
      <c r="AC398" s="3" t="s">
        <v>94</v>
      </c>
      <c r="AD398" s="3" t="s">
        <v>103</v>
      </c>
      <c r="AE398" s="3" t="s">
        <v>124</v>
      </c>
      <c r="AF398" s="3"/>
      <c r="AG398" s="3" t="s">
        <v>97</v>
      </c>
      <c r="AH398" s="3">
        <v>67</v>
      </c>
      <c r="AI398" s="3">
        <v>12</v>
      </c>
      <c r="AJ398" s="3" t="s">
        <v>98</v>
      </c>
      <c r="AK398" s="3" t="s">
        <v>99</v>
      </c>
      <c r="AL398" s="3" t="s">
        <v>100</v>
      </c>
      <c r="AM398" s="3">
        <v>15</v>
      </c>
      <c r="AN398" s="3" t="s">
        <v>140</v>
      </c>
      <c r="AO398" s="3" t="s">
        <v>318</v>
      </c>
      <c r="AP398" s="3" t="s">
        <v>14920</v>
      </c>
      <c r="AQ398" s="3" t="s">
        <v>14932</v>
      </c>
      <c r="AR398" s="3">
        <v>4850</v>
      </c>
      <c r="AS398" s="3">
        <v>1000</v>
      </c>
      <c r="AT398" s="3">
        <v>0</v>
      </c>
      <c r="AU398" s="3">
        <v>0</v>
      </c>
      <c r="AV398" s="3">
        <v>0</v>
      </c>
      <c r="AW398" s="3">
        <v>0</v>
      </c>
      <c r="AX398" s="3">
        <v>0</v>
      </c>
      <c r="AY398" s="3">
        <v>0</v>
      </c>
      <c r="AZ398" s="3">
        <v>0</v>
      </c>
      <c r="BA398" s="3" t="s">
        <v>14933</v>
      </c>
      <c r="BB398" s="3">
        <v>2850</v>
      </c>
    </row>
    <row r="399" spans="1:54" ht="32.5" hidden="1" customHeight="1" x14ac:dyDescent="0.2">
      <c r="A399" s="3" t="s">
        <v>14934</v>
      </c>
      <c r="B399" s="3" t="s">
        <v>677</v>
      </c>
      <c r="C399" s="3" t="s">
        <v>85</v>
      </c>
      <c r="D399" s="3" t="s">
        <v>86</v>
      </c>
      <c r="E399" s="3" t="s">
        <v>14917</v>
      </c>
      <c r="F399" s="3"/>
      <c r="G399" s="3" t="s">
        <v>87</v>
      </c>
      <c r="H399" s="3">
        <v>2024</v>
      </c>
      <c r="I399" s="3">
        <v>2024</v>
      </c>
      <c r="J399" s="3" t="s">
        <v>111</v>
      </c>
      <c r="K399" s="3" t="s">
        <v>5120</v>
      </c>
      <c r="L399" s="3" t="s">
        <v>5121</v>
      </c>
      <c r="M399" s="3" t="s">
        <v>5122</v>
      </c>
      <c r="N399" s="3" t="s">
        <v>5123</v>
      </c>
      <c r="O399" s="3" t="s">
        <v>5124</v>
      </c>
      <c r="P399" s="3" t="s">
        <v>89</v>
      </c>
      <c r="Q399" s="3" t="s">
        <v>90</v>
      </c>
      <c r="R399" s="3" t="s">
        <v>5125</v>
      </c>
      <c r="S399" s="3" t="s">
        <v>5126</v>
      </c>
      <c r="T399" s="3" t="s">
        <v>135</v>
      </c>
      <c r="U399" s="3" t="s">
        <v>732</v>
      </c>
      <c r="V399" s="3" t="s">
        <v>687</v>
      </c>
      <c r="W399" s="3">
        <v>4</v>
      </c>
      <c r="X399" s="3" t="s">
        <v>1686</v>
      </c>
      <c r="Y399" s="3" t="s">
        <v>14935</v>
      </c>
      <c r="Z399" s="3" t="s">
        <v>14936</v>
      </c>
      <c r="AA399" s="3"/>
      <c r="AB399" s="3" t="s">
        <v>85</v>
      </c>
      <c r="AC399" s="3" t="s">
        <v>94</v>
      </c>
      <c r="AD399" s="3" t="s">
        <v>103</v>
      </c>
      <c r="AE399" s="3" t="s">
        <v>122</v>
      </c>
      <c r="AF399" s="3"/>
      <c r="AG399" s="3" t="s">
        <v>97</v>
      </c>
      <c r="AH399" s="3">
        <v>67</v>
      </c>
      <c r="AI399" s="3">
        <v>12</v>
      </c>
      <c r="AJ399" s="3" t="s">
        <v>123</v>
      </c>
      <c r="AK399" s="3" t="s">
        <v>109</v>
      </c>
      <c r="AL399" s="3" t="s">
        <v>100</v>
      </c>
      <c r="AM399" s="3">
        <v>50</v>
      </c>
      <c r="AN399" s="3" t="s">
        <v>101</v>
      </c>
      <c r="AO399" s="3" t="s">
        <v>318</v>
      </c>
      <c r="AP399" s="3" t="s">
        <v>14937</v>
      </c>
      <c r="AQ399" s="3" t="s">
        <v>14938</v>
      </c>
      <c r="AR399" s="3">
        <v>1675</v>
      </c>
      <c r="AS399" s="3">
        <v>750</v>
      </c>
      <c r="AT399" s="3">
        <v>0</v>
      </c>
      <c r="AU399" s="3">
        <v>0</v>
      </c>
      <c r="AV399" s="3">
        <v>0</v>
      </c>
      <c r="AW399" s="3">
        <v>0</v>
      </c>
      <c r="AX399" s="3">
        <v>0</v>
      </c>
      <c r="AY399" s="3">
        <v>0</v>
      </c>
      <c r="AZ399" s="3">
        <v>0</v>
      </c>
      <c r="BA399" s="3" t="s">
        <v>14927</v>
      </c>
      <c r="BB399" s="3">
        <v>1675</v>
      </c>
    </row>
    <row r="400" spans="1:54" ht="32.5" hidden="1" customHeight="1" x14ac:dyDescent="0.2">
      <c r="A400" s="3" t="s">
        <v>14939</v>
      </c>
      <c r="B400" s="3" t="s">
        <v>677</v>
      </c>
      <c r="C400" s="3" t="s">
        <v>85</v>
      </c>
      <c r="D400" s="3" t="s">
        <v>86</v>
      </c>
      <c r="E400" s="3" t="s">
        <v>14940</v>
      </c>
      <c r="F400" s="3"/>
      <c r="G400" s="3" t="s">
        <v>87</v>
      </c>
      <c r="H400" s="3">
        <v>2024</v>
      </c>
      <c r="I400" s="3">
        <v>2024</v>
      </c>
      <c r="J400" s="3" t="s">
        <v>111</v>
      </c>
      <c r="K400" s="3" t="s">
        <v>4930</v>
      </c>
      <c r="L400" s="3" t="s">
        <v>4931</v>
      </c>
      <c r="M400" s="3"/>
      <c r="N400" s="3" t="s">
        <v>4932</v>
      </c>
      <c r="O400" s="3" t="s">
        <v>4933</v>
      </c>
      <c r="P400" s="3" t="s">
        <v>89</v>
      </c>
      <c r="Q400" s="3" t="s">
        <v>90</v>
      </c>
      <c r="R400" s="3" t="s">
        <v>759</v>
      </c>
      <c r="S400" s="3" t="s">
        <v>760</v>
      </c>
      <c r="T400" s="3" t="s">
        <v>135</v>
      </c>
      <c r="U400" s="3" t="s">
        <v>732</v>
      </c>
      <c r="V400" s="3" t="s">
        <v>687</v>
      </c>
      <c r="W400" s="3">
        <v>1</v>
      </c>
      <c r="X400" s="3" t="s">
        <v>14941</v>
      </c>
      <c r="Y400" s="3" t="s">
        <v>14942</v>
      </c>
      <c r="Z400" s="3" t="s">
        <v>14943</v>
      </c>
      <c r="AA400" s="3"/>
      <c r="AB400" s="3" t="s">
        <v>85</v>
      </c>
      <c r="AC400" s="3" t="s">
        <v>94</v>
      </c>
      <c r="AD400" s="3" t="s">
        <v>95</v>
      </c>
      <c r="AE400" s="3" t="s">
        <v>96</v>
      </c>
      <c r="AF400" s="3"/>
      <c r="AG400" s="3" t="s">
        <v>97</v>
      </c>
      <c r="AH400" s="3">
        <v>155</v>
      </c>
      <c r="AI400" s="3">
        <v>42</v>
      </c>
      <c r="AJ400" s="3" t="s">
        <v>105</v>
      </c>
      <c r="AK400" s="3" t="s">
        <v>99</v>
      </c>
      <c r="AL400" s="3" t="s">
        <v>100</v>
      </c>
      <c r="AM400" s="3">
        <v>60</v>
      </c>
      <c r="AN400" s="3" t="s">
        <v>140</v>
      </c>
      <c r="AO400" s="3" t="s">
        <v>110</v>
      </c>
      <c r="AP400" s="3" t="s">
        <v>14944</v>
      </c>
      <c r="AQ400" s="3" t="s">
        <v>14945</v>
      </c>
      <c r="AR400" s="3">
        <v>4185</v>
      </c>
      <c r="AS400" s="3">
        <v>1500</v>
      </c>
      <c r="AT400" s="3">
        <v>0</v>
      </c>
      <c r="AU400" s="3">
        <v>0</v>
      </c>
      <c r="AV400" s="3">
        <v>0</v>
      </c>
      <c r="AW400" s="3">
        <v>0</v>
      </c>
      <c r="AX400" s="3">
        <v>0</v>
      </c>
      <c r="AY400" s="3">
        <v>0</v>
      </c>
      <c r="AZ400" s="3">
        <v>0</v>
      </c>
      <c r="BA400" s="3" t="s">
        <v>693</v>
      </c>
      <c r="BB400" s="3">
        <v>1500</v>
      </c>
    </row>
    <row r="401" spans="1:54" ht="32.5" hidden="1" customHeight="1" x14ac:dyDescent="0.2">
      <c r="A401" s="3" t="s">
        <v>14946</v>
      </c>
      <c r="B401" s="3" t="s">
        <v>677</v>
      </c>
      <c r="C401" s="3" t="s">
        <v>85</v>
      </c>
      <c r="D401" s="3" t="s">
        <v>86</v>
      </c>
      <c r="E401" s="3" t="s">
        <v>14940</v>
      </c>
      <c r="F401" s="3"/>
      <c r="G401" s="3" t="s">
        <v>87</v>
      </c>
      <c r="H401" s="3">
        <v>2024</v>
      </c>
      <c r="I401" s="3">
        <v>2024</v>
      </c>
      <c r="J401" s="3" t="s">
        <v>88</v>
      </c>
      <c r="K401" s="3" t="s">
        <v>4930</v>
      </c>
      <c r="L401" s="3" t="s">
        <v>4931</v>
      </c>
      <c r="M401" s="3"/>
      <c r="N401" s="3" t="s">
        <v>4932</v>
      </c>
      <c r="O401" s="3" t="s">
        <v>4933</v>
      </c>
      <c r="P401" s="3" t="s">
        <v>89</v>
      </c>
      <c r="Q401" s="3" t="s">
        <v>90</v>
      </c>
      <c r="R401" s="3" t="s">
        <v>759</v>
      </c>
      <c r="S401" s="3" t="s">
        <v>760</v>
      </c>
      <c r="T401" s="3" t="s">
        <v>135</v>
      </c>
      <c r="U401" s="3" t="s">
        <v>732</v>
      </c>
      <c r="V401" s="3" t="s">
        <v>687</v>
      </c>
      <c r="W401" s="3">
        <v>2</v>
      </c>
      <c r="X401" s="3" t="s">
        <v>14947</v>
      </c>
      <c r="Y401" s="3" t="s">
        <v>14948</v>
      </c>
      <c r="Z401" s="3" t="s">
        <v>14949</v>
      </c>
      <c r="AA401" s="3"/>
      <c r="AB401" s="3" t="s">
        <v>85</v>
      </c>
      <c r="AC401" s="3" t="s">
        <v>94</v>
      </c>
      <c r="AD401" s="3" t="s">
        <v>103</v>
      </c>
      <c r="AE401" s="3" t="s">
        <v>189</v>
      </c>
      <c r="AF401" s="3"/>
      <c r="AG401" s="3" t="s">
        <v>97</v>
      </c>
      <c r="AH401" s="3">
        <v>155</v>
      </c>
      <c r="AI401" s="3">
        <v>42</v>
      </c>
      <c r="AJ401" s="3" t="s">
        <v>98</v>
      </c>
      <c r="AK401" s="3" t="s">
        <v>109</v>
      </c>
      <c r="AL401" s="3" t="s">
        <v>100</v>
      </c>
      <c r="AM401" s="3">
        <v>200</v>
      </c>
      <c r="AN401" s="3" t="s">
        <v>101</v>
      </c>
      <c r="AO401" s="3" t="s">
        <v>110</v>
      </c>
      <c r="AP401" s="3" t="s">
        <v>14950</v>
      </c>
      <c r="AQ401" s="3" t="s">
        <v>14951</v>
      </c>
      <c r="AR401" s="3">
        <v>5000</v>
      </c>
      <c r="AS401" s="3">
        <v>1000</v>
      </c>
      <c r="AT401" s="3">
        <v>0</v>
      </c>
      <c r="AU401" s="3">
        <v>0</v>
      </c>
      <c r="AV401" s="3">
        <v>0</v>
      </c>
      <c r="AW401" s="3">
        <v>0</v>
      </c>
      <c r="AX401" s="3">
        <v>0</v>
      </c>
      <c r="AY401" s="3">
        <v>0</v>
      </c>
      <c r="AZ401" s="3">
        <v>0</v>
      </c>
      <c r="BA401" s="3" t="s">
        <v>14952</v>
      </c>
      <c r="BB401" s="3">
        <v>4500</v>
      </c>
    </row>
    <row r="402" spans="1:54" ht="32.5" hidden="1" customHeight="1" x14ac:dyDescent="0.2">
      <c r="A402" s="3" t="s">
        <v>14953</v>
      </c>
      <c r="B402" s="3" t="s">
        <v>677</v>
      </c>
      <c r="C402" s="3" t="s">
        <v>85</v>
      </c>
      <c r="D402" s="3" t="s">
        <v>86</v>
      </c>
      <c r="E402" s="3" t="s">
        <v>14954</v>
      </c>
      <c r="F402" s="3"/>
      <c r="G402" s="3" t="s">
        <v>87</v>
      </c>
      <c r="H402" s="3">
        <v>2024</v>
      </c>
      <c r="I402" s="3">
        <v>2024</v>
      </c>
      <c r="J402" s="3" t="s">
        <v>88</v>
      </c>
      <c r="K402" s="3" t="s">
        <v>10216</v>
      </c>
      <c r="L402" s="3" t="s">
        <v>10217</v>
      </c>
      <c r="M402" s="3" t="s">
        <v>14955</v>
      </c>
      <c r="N402" s="3" t="s">
        <v>10219</v>
      </c>
      <c r="O402" s="3" t="s">
        <v>10220</v>
      </c>
      <c r="P402" s="3" t="s">
        <v>89</v>
      </c>
      <c r="Q402" s="3" t="s">
        <v>90</v>
      </c>
      <c r="R402" s="3" t="s">
        <v>10221</v>
      </c>
      <c r="S402" s="3" t="s">
        <v>10222</v>
      </c>
      <c r="T402" s="3" t="s">
        <v>135</v>
      </c>
      <c r="U402" s="3" t="s">
        <v>716</v>
      </c>
      <c r="V402" s="3" t="s">
        <v>687</v>
      </c>
      <c r="W402" s="3">
        <v>1</v>
      </c>
      <c r="X402" s="3" t="s">
        <v>14956</v>
      </c>
      <c r="Y402" s="3" t="s">
        <v>14957</v>
      </c>
      <c r="Z402" s="3" t="s">
        <v>14958</v>
      </c>
      <c r="AA402" s="3"/>
      <c r="AB402" s="3" t="s">
        <v>85</v>
      </c>
      <c r="AC402" s="3" t="s">
        <v>94</v>
      </c>
      <c r="AD402" s="3" t="s">
        <v>95</v>
      </c>
      <c r="AE402" s="3" t="s">
        <v>96</v>
      </c>
      <c r="AF402" s="3"/>
      <c r="AG402" s="3" t="s">
        <v>97</v>
      </c>
      <c r="AH402" s="3">
        <v>110</v>
      </c>
      <c r="AI402" s="3">
        <v>30</v>
      </c>
      <c r="AJ402" s="3" t="s">
        <v>105</v>
      </c>
      <c r="AK402" s="3" t="s">
        <v>109</v>
      </c>
      <c r="AL402" s="3" t="s">
        <v>100</v>
      </c>
      <c r="AM402" s="3">
        <v>30</v>
      </c>
      <c r="AN402" s="3" t="s">
        <v>101</v>
      </c>
      <c r="AO402" s="3" t="s">
        <v>102</v>
      </c>
      <c r="AP402" s="3" t="s">
        <v>14959</v>
      </c>
      <c r="AQ402" s="3" t="s">
        <v>14960</v>
      </c>
      <c r="AR402" s="3">
        <v>1500</v>
      </c>
      <c r="AS402" s="3">
        <v>900</v>
      </c>
      <c r="AT402" s="3">
        <v>0</v>
      </c>
      <c r="AU402" s="3">
        <v>0</v>
      </c>
      <c r="AV402" s="3">
        <v>0</v>
      </c>
      <c r="AW402" s="3">
        <v>0</v>
      </c>
      <c r="AX402" s="3">
        <v>0</v>
      </c>
      <c r="AY402" s="3">
        <v>0</v>
      </c>
      <c r="AZ402" s="3">
        <v>0</v>
      </c>
      <c r="BA402" s="3" t="s">
        <v>693</v>
      </c>
      <c r="BB402" s="3">
        <v>900</v>
      </c>
    </row>
    <row r="403" spans="1:54" ht="32.5" hidden="1" customHeight="1" x14ac:dyDescent="0.2">
      <c r="A403" s="3" t="s">
        <v>14961</v>
      </c>
      <c r="B403" s="3" t="s">
        <v>677</v>
      </c>
      <c r="C403" s="3" t="s">
        <v>85</v>
      </c>
      <c r="D403" s="3" t="s">
        <v>86</v>
      </c>
      <c r="E403" s="3" t="s">
        <v>14954</v>
      </c>
      <c r="F403" s="3"/>
      <c r="G403" s="3" t="s">
        <v>87</v>
      </c>
      <c r="H403" s="3">
        <v>2024</v>
      </c>
      <c r="I403" s="3">
        <v>2024</v>
      </c>
      <c r="J403" s="3" t="s">
        <v>88</v>
      </c>
      <c r="K403" s="3" t="s">
        <v>10216</v>
      </c>
      <c r="L403" s="3" t="s">
        <v>10217</v>
      </c>
      <c r="M403" s="3" t="s">
        <v>14955</v>
      </c>
      <c r="N403" s="3" t="s">
        <v>10219</v>
      </c>
      <c r="O403" s="3" t="s">
        <v>10220</v>
      </c>
      <c r="P403" s="3" t="s">
        <v>89</v>
      </c>
      <c r="Q403" s="3" t="s">
        <v>90</v>
      </c>
      <c r="R403" s="3" t="s">
        <v>10221</v>
      </c>
      <c r="S403" s="3" t="s">
        <v>10222</v>
      </c>
      <c r="T403" s="3" t="s">
        <v>135</v>
      </c>
      <c r="U403" s="3" t="s">
        <v>716</v>
      </c>
      <c r="V403" s="3" t="s">
        <v>687</v>
      </c>
      <c r="W403" s="3">
        <v>2</v>
      </c>
      <c r="X403" s="3" t="s">
        <v>2299</v>
      </c>
      <c r="Y403" s="3" t="s">
        <v>14962</v>
      </c>
      <c r="Z403" s="3" t="s">
        <v>14963</v>
      </c>
      <c r="AA403" s="3"/>
      <c r="AB403" s="3" t="s">
        <v>85</v>
      </c>
      <c r="AC403" s="3" t="s">
        <v>94</v>
      </c>
      <c r="AD403" s="3" t="s">
        <v>103</v>
      </c>
      <c r="AE403" s="3" t="s">
        <v>124</v>
      </c>
      <c r="AF403" s="3"/>
      <c r="AG403" s="3" t="s">
        <v>97</v>
      </c>
      <c r="AH403" s="3">
        <v>110</v>
      </c>
      <c r="AI403" s="3">
        <v>30</v>
      </c>
      <c r="AJ403" s="3" t="s">
        <v>123</v>
      </c>
      <c r="AK403" s="3" t="s">
        <v>109</v>
      </c>
      <c r="AL403" s="3" t="s">
        <v>100</v>
      </c>
      <c r="AM403" s="3">
        <v>150</v>
      </c>
      <c r="AN403" s="3" t="s">
        <v>101</v>
      </c>
      <c r="AO403" s="3" t="s">
        <v>102</v>
      </c>
      <c r="AP403" s="3" t="s">
        <v>14964</v>
      </c>
      <c r="AQ403" s="3" t="s">
        <v>14965</v>
      </c>
      <c r="AR403" s="3">
        <v>1900</v>
      </c>
      <c r="AS403" s="3">
        <v>1100</v>
      </c>
      <c r="AT403" s="3">
        <v>0</v>
      </c>
      <c r="AU403" s="3">
        <v>0</v>
      </c>
      <c r="AV403" s="3">
        <v>0</v>
      </c>
      <c r="AW403" s="3">
        <v>0</v>
      </c>
      <c r="AX403" s="3">
        <v>0</v>
      </c>
      <c r="AY403" s="3">
        <v>0</v>
      </c>
      <c r="AZ403" s="3">
        <v>0</v>
      </c>
      <c r="BA403" s="3" t="s">
        <v>693</v>
      </c>
      <c r="BB403" s="3">
        <v>1100</v>
      </c>
    </row>
    <row r="404" spans="1:54" ht="32.5" hidden="1" customHeight="1" x14ac:dyDescent="0.2">
      <c r="A404" s="3" t="s">
        <v>14966</v>
      </c>
      <c r="B404" s="3" t="s">
        <v>677</v>
      </c>
      <c r="C404" s="3" t="s">
        <v>85</v>
      </c>
      <c r="D404" s="3" t="s">
        <v>86</v>
      </c>
      <c r="E404" s="3" t="s">
        <v>14967</v>
      </c>
      <c r="F404" s="3"/>
      <c r="G404" s="3" t="s">
        <v>87</v>
      </c>
      <c r="H404" s="3">
        <v>2024</v>
      </c>
      <c r="I404" s="3">
        <v>2024</v>
      </c>
      <c r="J404" s="3" t="s">
        <v>111</v>
      </c>
      <c r="K404" s="3" t="s">
        <v>5133</v>
      </c>
      <c r="L404" s="3" t="s">
        <v>5134</v>
      </c>
      <c r="M404" s="3" t="s">
        <v>14968</v>
      </c>
      <c r="N404" s="3" t="s">
        <v>5136</v>
      </c>
      <c r="O404" s="3" t="s">
        <v>5137</v>
      </c>
      <c r="P404" s="3" t="s">
        <v>89</v>
      </c>
      <c r="Q404" s="3" t="s">
        <v>90</v>
      </c>
      <c r="R404" s="3" t="s">
        <v>5138</v>
      </c>
      <c r="S404" s="3" t="s">
        <v>5139</v>
      </c>
      <c r="T404" s="3" t="s">
        <v>91</v>
      </c>
      <c r="U404" s="3" t="s">
        <v>4800</v>
      </c>
      <c r="V404" s="3" t="s">
        <v>687</v>
      </c>
      <c r="W404" s="3">
        <v>1</v>
      </c>
      <c r="X404" s="3" t="s">
        <v>14969</v>
      </c>
      <c r="Y404" s="3" t="s">
        <v>14970</v>
      </c>
      <c r="Z404" s="3" t="s">
        <v>14971</v>
      </c>
      <c r="AA404" s="3"/>
      <c r="AB404" s="3" t="s">
        <v>85</v>
      </c>
      <c r="AC404" s="3" t="s">
        <v>94</v>
      </c>
      <c r="AD404" s="3" t="s">
        <v>103</v>
      </c>
      <c r="AE404" s="3" t="s">
        <v>104</v>
      </c>
      <c r="AF404" s="3"/>
      <c r="AG404" s="3" t="s">
        <v>97</v>
      </c>
      <c r="AH404" s="3">
        <v>215</v>
      </c>
      <c r="AI404" s="3">
        <v>75</v>
      </c>
      <c r="AJ404" s="3" t="s">
        <v>98</v>
      </c>
      <c r="AK404" s="3" t="s">
        <v>106</v>
      </c>
      <c r="AL404" s="3" t="s">
        <v>100</v>
      </c>
      <c r="AM404" s="3">
        <v>500</v>
      </c>
      <c r="AN404" s="3" t="s">
        <v>101</v>
      </c>
      <c r="AO404" s="3" t="s">
        <v>110</v>
      </c>
      <c r="AP404" s="3" t="s">
        <v>14972</v>
      </c>
      <c r="AQ404" s="3" t="s">
        <v>14973</v>
      </c>
      <c r="AR404" s="3">
        <v>11600</v>
      </c>
      <c r="AS404" s="3">
        <v>2000</v>
      </c>
      <c r="AT404" s="3">
        <v>0</v>
      </c>
      <c r="AU404" s="3">
        <v>0</v>
      </c>
      <c r="AV404" s="3">
        <v>0</v>
      </c>
      <c r="AW404" s="3">
        <v>0</v>
      </c>
      <c r="AX404" s="3">
        <v>0</v>
      </c>
      <c r="AY404" s="3">
        <v>0</v>
      </c>
      <c r="AZ404" s="3">
        <v>0</v>
      </c>
      <c r="BA404" s="3" t="s">
        <v>693</v>
      </c>
      <c r="BB404" s="3">
        <v>2000</v>
      </c>
    </row>
    <row r="405" spans="1:54" ht="32.5" hidden="1" customHeight="1" x14ac:dyDescent="0.2">
      <c r="A405" s="3" t="s">
        <v>14974</v>
      </c>
      <c r="B405" s="3" t="s">
        <v>677</v>
      </c>
      <c r="C405" s="3" t="s">
        <v>85</v>
      </c>
      <c r="D405" s="3" t="s">
        <v>86</v>
      </c>
      <c r="E405" s="3" t="s">
        <v>14967</v>
      </c>
      <c r="F405" s="3"/>
      <c r="G405" s="3" t="s">
        <v>87</v>
      </c>
      <c r="H405" s="3">
        <v>2024</v>
      </c>
      <c r="I405" s="3">
        <v>2024</v>
      </c>
      <c r="J405" s="3" t="s">
        <v>88</v>
      </c>
      <c r="K405" s="3" t="s">
        <v>5133</v>
      </c>
      <c r="L405" s="3" t="s">
        <v>5134</v>
      </c>
      <c r="M405" s="3" t="s">
        <v>14968</v>
      </c>
      <c r="N405" s="3" t="s">
        <v>5136</v>
      </c>
      <c r="O405" s="3" t="s">
        <v>5137</v>
      </c>
      <c r="P405" s="3" t="s">
        <v>89</v>
      </c>
      <c r="Q405" s="3" t="s">
        <v>90</v>
      </c>
      <c r="R405" s="3" t="s">
        <v>5138</v>
      </c>
      <c r="S405" s="3" t="s">
        <v>5139</v>
      </c>
      <c r="T405" s="3" t="s">
        <v>91</v>
      </c>
      <c r="U405" s="3" t="s">
        <v>4800</v>
      </c>
      <c r="V405" s="3" t="s">
        <v>687</v>
      </c>
      <c r="W405" s="3">
        <v>2</v>
      </c>
      <c r="X405" s="3" t="s">
        <v>14975</v>
      </c>
      <c r="Y405" s="3" t="s">
        <v>14976</v>
      </c>
      <c r="Z405" s="3" t="s">
        <v>14977</v>
      </c>
      <c r="AA405" s="3"/>
      <c r="AB405" s="3" t="s">
        <v>85</v>
      </c>
      <c r="AC405" s="3" t="s">
        <v>94</v>
      </c>
      <c r="AD405" s="3" t="s">
        <v>95</v>
      </c>
      <c r="AE405" s="3" t="s">
        <v>96</v>
      </c>
      <c r="AF405" s="3"/>
      <c r="AG405" s="3" t="s">
        <v>97</v>
      </c>
      <c r="AH405" s="3">
        <v>215</v>
      </c>
      <c r="AI405" s="3">
        <v>75</v>
      </c>
      <c r="AJ405" s="3" t="s">
        <v>123</v>
      </c>
      <c r="AK405" s="3" t="s">
        <v>109</v>
      </c>
      <c r="AL405" s="3" t="s">
        <v>100</v>
      </c>
      <c r="AM405" s="3">
        <v>150</v>
      </c>
      <c r="AN405" s="3" t="s">
        <v>101</v>
      </c>
      <c r="AO405" s="3" t="s">
        <v>110</v>
      </c>
      <c r="AP405" s="3" t="s">
        <v>14978</v>
      </c>
      <c r="AQ405" s="3" t="s">
        <v>14979</v>
      </c>
      <c r="AR405" s="3">
        <v>1250</v>
      </c>
      <c r="AS405" s="3">
        <v>500</v>
      </c>
      <c r="AT405" s="3">
        <v>0</v>
      </c>
      <c r="AU405" s="3">
        <v>0</v>
      </c>
      <c r="AV405" s="3">
        <v>0</v>
      </c>
      <c r="AW405" s="3">
        <v>0</v>
      </c>
      <c r="AX405" s="3">
        <v>0</v>
      </c>
      <c r="AY405" s="3">
        <v>0</v>
      </c>
      <c r="AZ405" s="3">
        <v>0</v>
      </c>
      <c r="BA405" s="3" t="s">
        <v>693</v>
      </c>
      <c r="BB405" s="3">
        <v>500</v>
      </c>
    </row>
    <row r="406" spans="1:54" ht="32.5" hidden="1" customHeight="1" x14ac:dyDescent="0.2">
      <c r="A406" s="3" t="s">
        <v>14980</v>
      </c>
      <c r="B406" s="3" t="s">
        <v>677</v>
      </c>
      <c r="C406" s="3" t="s">
        <v>85</v>
      </c>
      <c r="D406" s="3" t="s">
        <v>86</v>
      </c>
      <c r="E406" s="3" t="s">
        <v>14967</v>
      </c>
      <c r="F406" s="3"/>
      <c r="G406" s="3" t="s">
        <v>87</v>
      </c>
      <c r="H406" s="3">
        <v>2024</v>
      </c>
      <c r="I406" s="3">
        <v>2024</v>
      </c>
      <c r="J406" s="3" t="s">
        <v>88</v>
      </c>
      <c r="K406" s="3" t="s">
        <v>5133</v>
      </c>
      <c r="L406" s="3" t="s">
        <v>5134</v>
      </c>
      <c r="M406" s="3" t="s">
        <v>14968</v>
      </c>
      <c r="N406" s="3" t="s">
        <v>5136</v>
      </c>
      <c r="O406" s="3" t="s">
        <v>5137</v>
      </c>
      <c r="P406" s="3" t="s">
        <v>89</v>
      </c>
      <c r="Q406" s="3" t="s">
        <v>90</v>
      </c>
      <c r="R406" s="3" t="s">
        <v>5138</v>
      </c>
      <c r="S406" s="3" t="s">
        <v>5139</v>
      </c>
      <c r="T406" s="3" t="s">
        <v>91</v>
      </c>
      <c r="U406" s="3" t="s">
        <v>4800</v>
      </c>
      <c r="V406" s="3" t="s">
        <v>687</v>
      </c>
      <c r="W406" s="3">
        <v>3</v>
      </c>
      <c r="X406" s="3" t="s">
        <v>14981</v>
      </c>
      <c r="Y406" s="3" t="s">
        <v>14982</v>
      </c>
      <c r="Z406" s="3" t="s">
        <v>14983</v>
      </c>
      <c r="AA406" s="3"/>
      <c r="AB406" s="3" t="s">
        <v>85</v>
      </c>
      <c r="AC406" s="3" t="s">
        <v>94</v>
      </c>
      <c r="AD406" s="3" t="s">
        <v>103</v>
      </c>
      <c r="AE406" s="3" t="s">
        <v>122</v>
      </c>
      <c r="AF406" s="3"/>
      <c r="AG406" s="3" t="s">
        <v>97</v>
      </c>
      <c r="AH406" s="3">
        <v>215</v>
      </c>
      <c r="AI406" s="3">
        <v>75</v>
      </c>
      <c r="AJ406" s="3" t="s">
        <v>98</v>
      </c>
      <c r="AK406" s="3" t="s">
        <v>109</v>
      </c>
      <c r="AL406" s="3" t="s">
        <v>100</v>
      </c>
      <c r="AM406" s="3">
        <v>150</v>
      </c>
      <c r="AN406" s="3" t="s">
        <v>101</v>
      </c>
      <c r="AO406" s="3" t="s">
        <v>110</v>
      </c>
      <c r="AP406" s="3" t="s">
        <v>14984</v>
      </c>
      <c r="AQ406" s="3" t="s">
        <v>14985</v>
      </c>
      <c r="AR406" s="3">
        <v>1500</v>
      </c>
      <c r="AS406" s="3">
        <v>500</v>
      </c>
      <c r="AT406" s="3">
        <v>0</v>
      </c>
      <c r="AU406" s="3">
        <v>0</v>
      </c>
      <c r="AV406" s="3">
        <v>0</v>
      </c>
      <c r="AW406" s="3">
        <v>0</v>
      </c>
      <c r="AX406" s="3">
        <v>0</v>
      </c>
      <c r="AY406" s="3">
        <v>0</v>
      </c>
      <c r="AZ406" s="3">
        <v>0</v>
      </c>
      <c r="BA406" s="3" t="s">
        <v>693</v>
      </c>
      <c r="BB406" s="3">
        <v>500</v>
      </c>
    </row>
    <row r="407" spans="1:54" ht="32.5" hidden="1" customHeight="1" x14ac:dyDescent="0.2">
      <c r="A407" s="3" t="s">
        <v>14986</v>
      </c>
      <c r="B407" s="3" t="s">
        <v>677</v>
      </c>
      <c r="C407" s="3" t="s">
        <v>85</v>
      </c>
      <c r="D407" s="3" t="s">
        <v>86</v>
      </c>
      <c r="E407" s="3" t="s">
        <v>14987</v>
      </c>
      <c r="F407" s="3"/>
      <c r="G407" s="3" t="s">
        <v>87</v>
      </c>
      <c r="H407" s="3">
        <v>2024</v>
      </c>
      <c r="I407" s="3">
        <v>2024</v>
      </c>
      <c r="J407" s="3" t="s">
        <v>111</v>
      </c>
      <c r="K407" s="3" t="s">
        <v>5070</v>
      </c>
      <c r="L407" s="3" t="s">
        <v>5071</v>
      </c>
      <c r="M407" s="3"/>
      <c r="N407" s="3" t="s">
        <v>5072</v>
      </c>
      <c r="O407" s="3" t="s">
        <v>5073</v>
      </c>
      <c r="P407" s="3" t="s">
        <v>89</v>
      </c>
      <c r="Q407" s="3" t="s">
        <v>257</v>
      </c>
      <c r="R407" s="3" t="s">
        <v>4981</v>
      </c>
      <c r="S407" s="3" t="s">
        <v>4982</v>
      </c>
      <c r="T407" s="3" t="s">
        <v>91</v>
      </c>
      <c r="U407" s="3" t="s">
        <v>803</v>
      </c>
      <c r="V407" s="3" t="s">
        <v>687</v>
      </c>
      <c r="W407" s="3">
        <v>1</v>
      </c>
      <c r="X407" s="3" t="s">
        <v>2311</v>
      </c>
      <c r="Y407" s="3" t="s">
        <v>14988</v>
      </c>
      <c r="Z407" s="3" t="s">
        <v>14989</v>
      </c>
      <c r="AA407" s="3"/>
      <c r="AB407" s="3" t="s">
        <v>85</v>
      </c>
      <c r="AC407" s="3" t="s">
        <v>94</v>
      </c>
      <c r="AD407" s="3" t="s">
        <v>103</v>
      </c>
      <c r="AE407" s="3" t="s">
        <v>104</v>
      </c>
      <c r="AF407" s="3"/>
      <c r="AG407" s="3" t="s">
        <v>97</v>
      </c>
      <c r="AH407" s="3">
        <v>207213</v>
      </c>
      <c r="AI407" s="3">
        <v>33154</v>
      </c>
      <c r="AJ407" s="3" t="s">
        <v>123</v>
      </c>
      <c r="AK407" s="3" t="s">
        <v>106</v>
      </c>
      <c r="AL407" s="3" t="s">
        <v>100</v>
      </c>
      <c r="AM407" s="3">
        <v>2000</v>
      </c>
      <c r="AN407" s="3" t="s">
        <v>101</v>
      </c>
      <c r="AO407" s="3" t="s">
        <v>110</v>
      </c>
      <c r="AP407" s="3" t="s">
        <v>14990</v>
      </c>
      <c r="AQ407" s="3" t="s">
        <v>14991</v>
      </c>
      <c r="AR407" s="3">
        <v>15150</v>
      </c>
      <c r="AS407" s="3">
        <v>6000</v>
      </c>
      <c r="AT407" s="3">
        <v>0</v>
      </c>
      <c r="AU407" s="3">
        <v>0</v>
      </c>
      <c r="AV407" s="3">
        <v>0</v>
      </c>
      <c r="AW407" s="3">
        <v>0</v>
      </c>
      <c r="AX407" s="3">
        <v>0</v>
      </c>
      <c r="AY407" s="3">
        <v>0</v>
      </c>
      <c r="AZ407" s="3">
        <v>0</v>
      </c>
      <c r="BA407" s="3" t="s">
        <v>14885</v>
      </c>
      <c r="BB407" s="3">
        <v>7000</v>
      </c>
    </row>
    <row r="408" spans="1:54" ht="32.5" hidden="1" customHeight="1" x14ac:dyDescent="0.2">
      <c r="A408" s="3" t="s">
        <v>14992</v>
      </c>
      <c r="B408" s="3" t="s">
        <v>677</v>
      </c>
      <c r="C408" s="3" t="s">
        <v>85</v>
      </c>
      <c r="D408" s="3" t="s">
        <v>86</v>
      </c>
      <c r="E408" s="3" t="s">
        <v>14987</v>
      </c>
      <c r="F408" s="3"/>
      <c r="G408" s="3" t="s">
        <v>87</v>
      </c>
      <c r="H408" s="3">
        <v>2024</v>
      </c>
      <c r="I408" s="3">
        <v>2024</v>
      </c>
      <c r="J408" s="3" t="s">
        <v>111</v>
      </c>
      <c r="K408" s="3" t="s">
        <v>5070</v>
      </c>
      <c r="L408" s="3" t="s">
        <v>5071</v>
      </c>
      <c r="M408" s="3"/>
      <c r="N408" s="3" t="s">
        <v>5072</v>
      </c>
      <c r="O408" s="3" t="s">
        <v>5073</v>
      </c>
      <c r="P408" s="3" t="s">
        <v>89</v>
      </c>
      <c r="Q408" s="3" t="s">
        <v>257</v>
      </c>
      <c r="R408" s="3" t="s">
        <v>4981</v>
      </c>
      <c r="S408" s="3" t="s">
        <v>4982</v>
      </c>
      <c r="T408" s="3" t="s">
        <v>91</v>
      </c>
      <c r="U408" s="3" t="s">
        <v>803</v>
      </c>
      <c r="V408" s="3" t="s">
        <v>687</v>
      </c>
      <c r="W408" s="3">
        <v>2</v>
      </c>
      <c r="X408" s="3" t="s">
        <v>124</v>
      </c>
      <c r="Y408" s="3" t="s">
        <v>14993</v>
      </c>
      <c r="Z408" s="3" t="s">
        <v>14994</v>
      </c>
      <c r="AA408" s="3"/>
      <c r="AB408" s="3" t="s">
        <v>85</v>
      </c>
      <c r="AC408" s="3" t="s">
        <v>94</v>
      </c>
      <c r="AD408" s="3" t="s">
        <v>103</v>
      </c>
      <c r="AE408" s="3" t="s">
        <v>124</v>
      </c>
      <c r="AF408" s="3"/>
      <c r="AG408" s="3" t="s">
        <v>97</v>
      </c>
      <c r="AH408" s="3">
        <v>207213</v>
      </c>
      <c r="AI408" s="3">
        <v>33154</v>
      </c>
      <c r="AJ408" s="3" t="s">
        <v>98</v>
      </c>
      <c r="AK408" s="3" t="s">
        <v>109</v>
      </c>
      <c r="AL408" s="3" t="s">
        <v>100</v>
      </c>
      <c r="AM408" s="3">
        <v>250</v>
      </c>
      <c r="AN408" s="3" t="s">
        <v>101</v>
      </c>
      <c r="AO408" s="3" t="s">
        <v>110</v>
      </c>
      <c r="AP408" s="3" t="s">
        <v>14995</v>
      </c>
      <c r="AQ408" s="3" t="s">
        <v>14996</v>
      </c>
      <c r="AR408" s="3">
        <v>2800</v>
      </c>
      <c r="AS408" s="3">
        <v>1000</v>
      </c>
      <c r="AT408" s="3">
        <v>0</v>
      </c>
      <c r="AU408" s="3">
        <v>0</v>
      </c>
      <c r="AV408" s="3">
        <v>0</v>
      </c>
      <c r="AW408" s="3">
        <v>0</v>
      </c>
      <c r="AX408" s="3">
        <v>0</v>
      </c>
      <c r="AY408" s="3">
        <v>0</v>
      </c>
      <c r="AZ408" s="3">
        <v>0</v>
      </c>
      <c r="BA408" s="3" t="s">
        <v>693</v>
      </c>
      <c r="BB408" s="3">
        <v>1000</v>
      </c>
    </row>
    <row r="409" spans="1:54" ht="32.5" hidden="1" customHeight="1" x14ac:dyDescent="0.2">
      <c r="A409" s="3" t="s">
        <v>14997</v>
      </c>
      <c r="B409" s="3" t="s">
        <v>677</v>
      </c>
      <c r="C409" s="3" t="s">
        <v>85</v>
      </c>
      <c r="D409" s="3" t="s">
        <v>86</v>
      </c>
      <c r="E409" s="3" t="s">
        <v>14987</v>
      </c>
      <c r="F409" s="3"/>
      <c r="G409" s="3" t="s">
        <v>87</v>
      </c>
      <c r="H409" s="3">
        <v>2024</v>
      </c>
      <c r="I409" s="3">
        <v>2024</v>
      </c>
      <c r="J409" s="3" t="s">
        <v>111</v>
      </c>
      <c r="K409" s="3" t="s">
        <v>5070</v>
      </c>
      <c r="L409" s="3" t="s">
        <v>5071</v>
      </c>
      <c r="M409" s="3"/>
      <c r="N409" s="3" t="s">
        <v>5072</v>
      </c>
      <c r="O409" s="3" t="s">
        <v>5073</v>
      </c>
      <c r="P409" s="3" t="s">
        <v>89</v>
      </c>
      <c r="Q409" s="3" t="s">
        <v>257</v>
      </c>
      <c r="R409" s="3" t="s">
        <v>4981</v>
      </c>
      <c r="S409" s="3" t="s">
        <v>4982</v>
      </c>
      <c r="T409" s="3" t="s">
        <v>91</v>
      </c>
      <c r="U409" s="3" t="s">
        <v>803</v>
      </c>
      <c r="V409" s="3" t="s">
        <v>687</v>
      </c>
      <c r="W409" s="3">
        <v>3</v>
      </c>
      <c r="X409" s="3" t="s">
        <v>14299</v>
      </c>
      <c r="Y409" s="3" t="s">
        <v>14998</v>
      </c>
      <c r="Z409" s="3" t="s">
        <v>14999</v>
      </c>
      <c r="AA409" s="3"/>
      <c r="AB409" s="3" t="s">
        <v>85</v>
      </c>
      <c r="AC409" s="3" t="s">
        <v>94</v>
      </c>
      <c r="AD409" s="3" t="s">
        <v>103</v>
      </c>
      <c r="AE409" s="3" t="s">
        <v>122</v>
      </c>
      <c r="AF409" s="3"/>
      <c r="AG409" s="3" t="s">
        <v>97</v>
      </c>
      <c r="AH409" s="3">
        <v>207213</v>
      </c>
      <c r="AI409" s="3">
        <v>33154</v>
      </c>
      <c r="AJ409" s="3" t="s">
        <v>98</v>
      </c>
      <c r="AK409" s="3" t="s">
        <v>109</v>
      </c>
      <c r="AL409" s="3" t="s">
        <v>100</v>
      </c>
      <c r="AM409" s="3">
        <v>300</v>
      </c>
      <c r="AN409" s="3" t="s">
        <v>138</v>
      </c>
      <c r="AO409" s="3" t="s">
        <v>110</v>
      </c>
      <c r="AP409" s="3" t="s">
        <v>15000</v>
      </c>
      <c r="AQ409" s="3" t="s">
        <v>15001</v>
      </c>
      <c r="AR409" s="3">
        <v>2700</v>
      </c>
      <c r="AS409" s="3">
        <v>1000</v>
      </c>
      <c r="AT409" s="3">
        <v>0</v>
      </c>
      <c r="AU409" s="3">
        <v>0</v>
      </c>
      <c r="AV409" s="3">
        <v>0</v>
      </c>
      <c r="AW409" s="3">
        <v>0</v>
      </c>
      <c r="AX409" s="3">
        <v>0</v>
      </c>
      <c r="AY409" s="3">
        <v>0</v>
      </c>
      <c r="AZ409" s="3">
        <v>0</v>
      </c>
      <c r="BA409" s="3" t="s">
        <v>693</v>
      </c>
      <c r="BB409" s="3">
        <v>1000</v>
      </c>
    </row>
    <row r="410" spans="1:54" ht="32.5" hidden="1" customHeight="1" x14ac:dyDescent="0.2">
      <c r="A410" s="3" t="s">
        <v>15002</v>
      </c>
      <c r="B410" s="3" t="s">
        <v>677</v>
      </c>
      <c r="C410" s="3" t="s">
        <v>85</v>
      </c>
      <c r="D410" s="3" t="s">
        <v>86</v>
      </c>
      <c r="E410" s="3" t="s">
        <v>14987</v>
      </c>
      <c r="F410" s="3"/>
      <c r="G410" s="3" t="s">
        <v>87</v>
      </c>
      <c r="H410" s="3">
        <v>2024</v>
      </c>
      <c r="I410" s="3">
        <v>2024</v>
      </c>
      <c r="J410" s="3" t="s">
        <v>88</v>
      </c>
      <c r="K410" s="3" t="s">
        <v>5070</v>
      </c>
      <c r="L410" s="3" t="s">
        <v>5071</v>
      </c>
      <c r="M410" s="3"/>
      <c r="N410" s="3" t="s">
        <v>5072</v>
      </c>
      <c r="O410" s="3" t="s">
        <v>5073</v>
      </c>
      <c r="P410" s="3" t="s">
        <v>89</v>
      </c>
      <c r="Q410" s="3" t="s">
        <v>257</v>
      </c>
      <c r="R410" s="3" t="s">
        <v>4981</v>
      </c>
      <c r="S410" s="3" t="s">
        <v>4982</v>
      </c>
      <c r="T410" s="3" t="s">
        <v>91</v>
      </c>
      <c r="U410" s="3" t="s">
        <v>803</v>
      </c>
      <c r="V410" s="3" t="s">
        <v>687</v>
      </c>
      <c r="W410" s="3">
        <v>4</v>
      </c>
      <c r="X410" s="3" t="s">
        <v>15003</v>
      </c>
      <c r="Y410" s="3" t="s">
        <v>15004</v>
      </c>
      <c r="Z410" s="3" t="s">
        <v>15005</v>
      </c>
      <c r="AA410" s="3"/>
      <c r="AB410" s="3" t="s">
        <v>85</v>
      </c>
      <c r="AC410" s="3" t="s">
        <v>94</v>
      </c>
      <c r="AD410" s="3" t="s">
        <v>125</v>
      </c>
      <c r="AE410" s="3" t="s">
        <v>13501</v>
      </c>
      <c r="AF410" s="3"/>
      <c r="AG410" s="3" t="s">
        <v>97</v>
      </c>
      <c r="AH410" s="3">
        <v>207213</v>
      </c>
      <c r="AI410" s="3">
        <v>33154</v>
      </c>
      <c r="AJ410" s="3" t="s">
        <v>123</v>
      </c>
      <c r="AK410" s="3" t="s">
        <v>106</v>
      </c>
      <c r="AL410" s="3" t="s">
        <v>100</v>
      </c>
      <c r="AM410" s="3">
        <v>12</v>
      </c>
      <c r="AN410" s="3" t="s">
        <v>101</v>
      </c>
      <c r="AO410" s="3" t="s">
        <v>110</v>
      </c>
      <c r="AP410" s="3" t="s">
        <v>15006</v>
      </c>
      <c r="AQ410" s="3" t="s">
        <v>15007</v>
      </c>
      <c r="AR410" s="3">
        <v>5400</v>
      </c>
      <c r="AS410" s="3">
        <v>2000</v>
      </c>
      <c r="AT410" s="3">
        <v>0</v>
      </c>
      <c r="AU410" s="3">
        <v>0</v>
      </c>
      <c r="AV410" s="3">
        <v>0</v>
      </c>
      <c r="AW410" s="3">
        <v>0</v>
      </c>
      <c r="AX410" s="3">
        <v>0</v>
      </c>
      <c r="AY410" s="3">
        <v>0</v>
      </c>
      <c r="AZ410" s="3">
        <v>0</v>
      </c>
      <c r="BA410" s="3" t="s">
        <v>693</v>
      </c>
      <c r="BB410" s="3">
        <v>2000</v>
      </c>
    </row>
    <row r="411" spans="1:54" ht="32.5" hidden="1" customHeight="1" x14ac:dyDescent="0.2">
      <c r="A411" s="3" t="s">
        <v>899</v>
      </c>
      <c r="B411" s="3" t="s">
        <v>900</v>
      </c>
      <c r="C411" s="3" t="s">
        <v>85</v>
      </c>
      <c r="D411" s="3" t="s">
        <v>86</v>
      </c>
      <c r="E411" s="3" t="s">
        <v>901</v>
      </c>
      <c r="F411" s="3"/>
      <c r="G411" s="3" t="s">
        <v>87</v>
      </c>
      <c r="H411" s="3">
        <v>2024</v>
      </c>
      <c r="I411" s="3">
        <v>2024</v>
      </c>
      <c r="J411" s="3" t="s">
        <v>88</v>
      </c>
      <c r="K411" s="3" t="s">
        <v>902</v>
      </c>
      <c r="L411" s="3" t="s">
        <v>903</v>
      </c>
      <c r="M411" s="3" t="s">
        <v>904</v>
      </c>
      <c r="N411" s="3"/>
      <c r="O411" s="3" t="s">
        <v>905</v>
      </c>
      <c r="P411" s="3" t="s">
        <v>89</v>
      </c>
      <c r="Q411" s="3" t="s">
        <v>90</v>
      </c>
      <c r="R411" s="3" t="s">
        <v>906</v>
      </c>
      <c r="S411" s="3" t="s">
        <v>907</v>
      </c>
      <c r="T411" s="3" t="s">
        <v>119</v>
      </c>
      <c r="U411" s="3" t="s">
        <v>908</v>
      </c>
      <c r="V411" s="3" t="s">
        <v>909</v>
      </c>
      <c r="W411" s="3">
        <v>1</v>
      </c>
      <c r="X411" s="3" t="s">
        <v>910</v>
      </c>
      <c r="Y411" s="3" t="s">
        <v>911</v>
      </c>
      <c r="Z411" s="3" t="s">
        <v>15008</v>
      </c>
      <c r="AA411" s="3"/>
      <c r="AB411" s="3" t="s">
        <v>85</v>
      </c>
      <c r="AC411" s="3" t="s">
        <v>94</v>
      </c>
      <c r="AD411" s="3" t="s">
        <v>103</v>
      </c>
      <c r="AE411" s="3" t="s">
        <v>104</v>
      </c>
      <c r="AF411" s="3"/>
      <c r="AG411" s="3" t="s">
        <v>97</v>
      </c>
      <c r="AH411" s="3">
        <v>75</v>
      </c>
      <c r="AI411" s="3">
        <v>10</v>
      </c>
      <c r="AJ411" s="3" t="s">
        <v>105</v>
      </c>
      <c r="AK411" s="3" t="s">
        <v>106</v>
      </c>
      <c r="AL411" s="3" t="s">
        <v>100</v>
      </c>
      <c r="AM411" s="3">
        <v>60</v>
      </c>
      <c r="AN411" s="3" t="s">
        <v>101</v>
      </c>
      <c r="AO411" s="3" t="s">
        <v>110</v>
      </c>
      <c r="AP411" s="3" t="s">
        <v>15009</v>
      </c>
      <c r="AQ411" s="3" t="s">
        <v>15010</v>
      </c>
      <c r="AR411" s="3">
        <v>8000</v>
      </c>
      <c r="AS411" s="3">
        <v>4000</v>
      </c>
      <c r="AT411" s="3">
        <v>0</v>
      </c>
      <c r="AU411" s="3">
        <v>0</v>
      </c>
      <c r="AV411" s="3">
        <v>0</v>
      </c>
      <c r="AW411" s="3">
        <v>0</v>
      </c>
      <c r="AX411" s="3">
        <v>0</v>
      </c>
      <c r="AY411" s="3">
        <v>0</v>
      </c>
      <c r="AZ411" s="3">
        <v>0</v>
      </c>
      <c r="BA411" s="3" t="s">
        <v>912</v>
      </c>
      <c r="BB411" s="3">
        <v>6000</v>
      </c>
    </row>
    <row r="412" spans="1:54" ht="32.5" hidden="1" customHeight="1" x14ac:dyDescent="0.2">
      <c r="A412" s="3" t="s">
        <v>913</v>
      </c>
      <c r="B412" s="3" t="s">
        <v>900</v>
      </c>
      <c r="C412" s="3" t="s">
        <v>85</v>
      </c>
      <c r="D412" s="3" t="s">
        <v>86</v>
      </c>
      <c r="E412" s="3" t="s">
        <v>914</v>
      </c>
      <c r="F412" s="3"/>
      <c r="G412" s="3" t="s">
        <v>87</v>
      </c>
      <c r="H412" s="3">
        <v>2024</v>
      </c>
      <c r="I412" s="3">
        <v>2024</v>
      </c>
      <c r="J412" s="3" t="s">
        <v>88</v>
      </c>
      <c r="K412" s="3"/>
      <c r="L412" s="3" t="s">
        <v>915</v>
      </c>
      <c r="M412" s="3" t="s">
        <v>916</v>
      </c>
      <c r="N412" s="3" t="s">
        <v>917</v>
      </c>
      <c r="O412" s="3" t="s">
        <v>918</v>
      </c>
      <c r="P412" s="3" t="s">
        <v>89</v>
      </c>
      <c r="Q412" s="3" t="s">
        <v>90</v>
      </c>
      <c r="R412" s="3" t="s">
        <v>919</v>
      </c>
      <c r="S412" s="3" t="s">
        <v>920</v>
      </c>
      <c r="T412" s="3" t="s">
        <v>119</v>
      </c>
      <c r="U412" s="3" t="s">
        <v>921</v>
      </c>
      <c r="V412" s="3" t="s">
        <v>909</v>
      </c>
      <c r="W412" s="3">
        <v>1</v>
      </c>
      <c r="X412" s="3" t="s">
        <v>315</v>
      </c>
      <c r="Y412" s="3" t="s">
        <v>922</v>
      </c>
      <c r="Z412" s="3" t="s">
        <v>923</v>
      </c>
      <c r="AA412" s="3"/>
      <c r="AB412" s="3" t="s">
        <v>85</v>
      </c>
      <c r="AC412" s="3" t="s">
        <v>94</v>
      </c>
      <c r="AD412" s="3" t="s">
        <v>103</v>
      </c>
      <c r="AE412" s="3" t="s">
        <v>104</v>
      </c>
      <c r="AF412" s="3"/>
      <c r="AG412" s="3" t="s">
        <v>97</v>
      </c>
      <c r="AH412" s="3">
        <v>208</v>
      </c>
      <c r="AI412" s="3">
        <v>72</v>
      </c>
      <c r="AJ412" s="3" t="s">
        <v>105</v>
      </c>
      <c r="AK412" s="3" t="s">
        <v>106</v>
      </c>
      <c r="AL412" s="3" t="s">
        <v>100</v>
      </c>
      <c r="AM412" s="3">
        <v>380</v>
      </c>
      <c r="AN412" s="3" t="s">
        <v>138</v>
      </c>
      <c r="AO412" s="3" t="s">
        <v>110</v>
      </c>
      <c r="AP412" s="3" t="s">
        <v>924</v>
      </c>
      <c r="AQ412" s="3" t="s">
        <v>925</v>
      </c>
      <c r="AR412" s="3">
        <v>8000</v>
      </c>
      <c r="AS412" s="3">
        <v>4000</v>
      </c>
      <c r="AT412" s="3">
        <v>0</v>
      </c>
      <c r="AU412" s="3">
        <v>0</v>
      </c>
      <c r="AV412" s="3">
        <v>0</v>
      </c>
      <c r="AW412" s="3">
        <v>0</v>
      </c>
      <c r="AX412" s="3">
        <v>0</v>
      </c>
      <c r="AY412" s="3">
        <v>0</v>
      </c>
      <c r="AZ412" s="3">
        <v>0</v>
      </c>
      <c r="BA412" s="3" t="s">
        <v>926</v>
      </c>
      <c r="BB412" s="3">
        <v>8000</v>
      </c>
    </row>
    <row r="413" spans="1:54" ht="32.5" hidden="1" customHeight="1" x14ac:dyDescent="0.2">
      <c r="A413" s="3" t="s">
        <v>927</v>
      </c>
      <c r="B413" s="3" t="s">
        <v>900</v>
      </c>
      <c r="C413" s="3" t="s">
        <v>85</v>
      </c>
      <c r="D413" s="3" t="s">
        <v>86</v>
      </c>
      <c r="E413" s="3" t="s">
        <v>914</v>
      </c>
      <c r="F413" s="3"/>
      <c r="G413" s="3" t="s">
        <v>87</v>
      </c>
      <c r="H413" s="3">
        <v>2024</v>
      </c>
      <c r="I413" s="3">
        <v>2024</v>
      </c>
      <c r="J413" s="3" t="s">
        <v>88</v>
      </c>
      <c r="K413" s="3"/>
      <c r="L413" s="3" t="s">
        <v>915</v>
      </c>
      <c r="M413" s="3" t="s">
        <v>916</v>
      </c>
      <c r="N413" s="3" t="s">
        <v>917</v>
      </c>
      <c r="O413" s="3" t="s">
        <v>918</v>
      </c>
      <c r="P413" s="3" t="s">
        <v>89</v>
      </c>
      <c r="Q413" s="3" t="s">
        <v>90</v>
      </c>
      <c r="R413" s="3" t="s">
        <v>919</v>
      </c>
      <c r="S413" s="3" t="s">
        <v>920</v>
      </c>
      <c r="T413" s="3" t="s">
        <v>119</v>
      </c>
      <c r="U413" s="3" t="s">
        <v>921</v>
      </c>
      <c r="V413" s="3" t="s">
        <v>909</v>
      </c>
      <c r="W413" s="3">
        <v>2</v>
      </c>
      <c r="X413" s="3" t="s">
        <v>928</v>
      </c>
      <c r="Y413" s="3" t="s">
        <v>929</v>
      </c>
      <c r="Z413" s="3" t="s">
        <v>930</v>
      </c>
      <c r="AA413" s="3"/>
      <c r="AB413" s="3" t="s">
        <v>85</v>
      </c>
      <c r="AC413" s="3" t="s">
        <v>94</v>
      </c>
      <c r="AD413" s="3" t="s">
        <v>103</v>
      </c>
      <c r="AE413" s="3" t="s">
        <v>124</v>
      </c>
      <c r="AF413" s="3"/>
      <c r="AG413" s="3" t="s">
        <v>97</v>
      </c>
      <c r="AH413" s="3">
        <v>208</v>
      </c>
      <c r="AI413" s="3">
        <v>72</v>
      </c>
      <c r="AJ413" s="3" t="s">
        <v>98</v>
      </c>
      <c r="AK413" s="3" t="s">
        <v>109</v>
      </c>
      <c r="AL413" s="3" t="s">
        <v>100</v>
      </c>
      <c r="AM413" s="3">
        <v>200</v>
      </c>
      <c r="AN413" s="3" t="s">
        <v>138</v>
      </c>
      <c r="AO413" s="3" t="s">
        <v>110</v>
      </c>
      <c r="AP413" s="3" t="s">
        <v>924</v>
      </c>
      <c r="AQ413" s="3"/>
      <c r="AR413" s="3">
        <v>3650</v>
      </c>
      <c r="AS413" s="3">
        <v>2000</v>
      </c>
      <c r="AT413" s="3">
        <v>0</v>
      </c>
      <c r="AU413" s="3">
        <v>0</v>
      </c>
      <c r="AV413" s="3">
        <v>0</v>
      </c>
      <c r="AW413" s="3">
        <v>0</v>
      </c>
      <c r="AX413" s="3">
        <v>0</v>
      </c>
      <c r="AY413" s="3">
        <v>0</v>
      </c>
      <c r="AZ413" s="3">
        <v>0</v>
      </c>
      <c r="BA413" s="3" t="s">
        <v>931</v>
      </c>
      <c r="BB413" s="3">
        <v>3650</v>
      </c>
    </row>
    <row r="414" spans="1:54" ht="32.5" hidden="1" customHeight="1" x14ac:dyDescent="0.2">
      <c r="A414" s="3" t="s">
        <v>932</v>
      </c>
      <c r="B414" s="3" t="s">
        <v>900</v>
      </c>
      <c r="C414" s="3" t="s">
        <v>85</v>
      </c>
      <c r="D414" s="3" t="s">
        <v>86</v>
      </c>
      <c r="E414" s="3" t="s">
        <v>914</v>
      </c>
      <c r="F414" s="3"/>
      <c r="G414" s="3" t="s">
        <v>87</v>
      </c>
      <c r="H414" s="3">
        <v>2024</v>
      </c>
      <c r="I414" s="3">
        <v>2024</v>
      </c>
      <c r="J414" s="3" t="s">
        <v>88</v>
      </c>
      <c r="K414" s="3"/>
      <c r="L414" s="3" t="s">
        <v>915</v>
      </c>
      <c r="M414" s="3" t="s">
        <v>916</v>
      </c>
      <c r="N414" s="3" t="s">
        <v>917</v>
      </c>
      <c r="O414" s="3" t="s">
        <v>918</v>
      </c>
      <c r="P414" s="3" t="s">
        <v>89</v>
      </c>
      <c r="Q414" s="3" t="s">
        <v>90</v>
      </c>
      <c r="R414" s="3" t="s">
        <v>919</v>
      </c>
      <c r="S414" s="3" t="s">
        <v>920</v>
      </c>
      <c r="T414" s="3" t="s">
        <v>119</v>
      </c>
      <c r="U414" s="3" t="s">
        <v>921</v>
      </c>
      <c r="V414" s="3" t="s">
        <v>909</v>
      </c>
      <c r="W414" s="3">
        <v>3</v>
      </c>
      <c r="X414" s="3" t="s">
        <v>933</v>
      </c>
      <c r="Y414" s="3" t="s">
        <v>934</v>
      </c>
      <c r="Z414" s="3" t="s">
        <v>935</v>
      </c>
      <c r="AA414" s="3"/>
      <c r="AB414" s="3" t="s">
        <v>85</v>
      </c>
      <c r="AC414" s="3" t="s">
        <v>94</v>
      </c>
      <c r="AD414" s="3" t="s">
        <v>95</v>
      </c>
      <c r="AE414" s="3" t="s">
        <v>96</v>
      </c>
      <c r="AF414" s="3"/>
      <c r="AG414" s="3" t="s">
        <v>97</v>
      </c>
      <c r="AH414" s="3">
        <v>208</v>
      </c>
      <c r="AI414" s="3">
        <v>72</v>
      </c>
      <c r="AJ414" s="3" t="s">
        <v>98</v>
      </c>
      <c r="AK414" s="3" t="s">
        <v>109</v>
      </c>
      <c r="AL414" s="3" t="s">
        <v>100</v>
      </c>
      <c r="AM414" s="3">
        <v>30</v>
      </c>
      <c r="AN414" s="3" t="s">
        <v>101</v>
      </c>
      <c r="AO414" s="3" t="s">
        <v>110</v>
      </c>
      <c r="AP414" s="3" t="s">
        <v>936</v>
      </c>
      <c r="AQ414" s="3"/>
      <c r="AR414" s="3">
        <v>4000</v>
      </c>
      <c r="AS414" s="3">
        <v>2000</v>
      </c>
      <c r="AT414" s="3">
        <v>0</v>
      </c>
      <c r="AU414" s="3">
        <v>0</v>
      </c>
      <c r="AV414" s="3">
        <v>0</v>
      </c>
      <c r="AW414" s="3">
        <v>0</v>
      </c>
      <c r="AX414" s="3">
        <v>0</v>
      </c>
      <c r="AY414" s="3">
        <v>0</v>
      </c>
      <c r="AZ414" s="3">
        <v>0</v>
      </c>
      <c r="BA414" s="3" t="s">
        <v>931</v>
      </c>
      <c r="BB414" s="3">
        <v>4000</v>
      </c>
    </row>
    <row r="415" spans="1:54" ht="32.5" hidden="1" customHeight="1" x14ac:dyDescent="0.2">
      <c r="A415" s="3" t="s">
        <v>937</v>
      </c>
      <c r="B415" s="3" t="s">
        <v>900</v>
      </c>
      <c r="C415" s="3" t="s">
        <v>85</v>
      </c>
      <c r="D415" s="3" t="s">
        <v>86</v>
      </c>
      <c r="E415" s="3" t="s">
        <v>938</v>
      </c>
      <c r="F415" s="3"/>
      <c r="G415" s="3" t="s">
        <v>87</v>
      </c>
      <c r="H415" s="3">
        <v>2024</v>
      </c>
      <c r="I415" s="3">
        <v>2024</v>
      </c>
      <c r="J415" s="3" t="s">
        <v>111</v>
      </c>
      <c r="K415" s="3" t="s">
        <v>939</v>
      </c>
      <c r="L415" s="3" t="s">
        <v>940</v>
      </c>
      <c r="M415" s="3" t="s">
        <v>941</v>
      </c>
      <c r="N415" s="3" t="s">
        <v>942</v>
      </c>
      <c r="O415" s="3" t="s">
        <v>943</v>
      </c>
      <c r="P415" s="3" t="s">
        <v>89</v>
      </c>
      <c r="Q415" s="3" t="s">
        <v>90</v>
      </c>
      <c r="R415" s="3" t="s">
        <v>944</v>
      </c>
      <c r="S415" s="3" t="s">
        <v>945</v>
      </c>
      <c r="T415" s="3" t="s">
        <v>135</v>
      </c>
      <c r="U415" s="3" t="s">
        <v>946</v>
      </c>
      <c r="V415" s="3" t="s">
        <v>909</v>
      </c>
      <c r="W415" s="3">
        <v>1</v>
      </c>
      <c r="X415" s="3" t="s">
        <v>947</v>
      </c>
      <c r="Y415" s="3" t="s">
        <v>948</v>
      </c>
      <c r="Z415" s="3" t="s">
        <v>949</v>
      </c>
      <c r="AA415" s="3"/>
      <c r="AB415" s="3" t="s">
        <v>85</v>
      </c>
      <c r="AC415" s="3" t="s">
        <v>94</v>
      </c>
      <c r="AD415" s="3" t="s">
        <v>95</v>
      </c>
      <c r="AE415" s="3" t="s">
        <v>96</v>
      </c>
      <c r="AF415" s="3"/>
      <c r="AG415" s="3" t="s">
        <v>97</v>
      </c>
      <c r="AH415" s="3">
        <v>181</v>
      </c>
      <c r="AI415" s="3">
        <v>39</v>
      </c>
      <c r="AJ415" s="3" t="s">
        <v>98</v>
      </c>
      <c r="AK415" s="3" t="s">
        <v>109</v>
      </c>
      <c r="AL415" s="3" t="s">
        <v>100</v>
      </c>
      <c r="AM415" s="3">
        <v>75</v>
      </c>
      <c r="AN415" s="3" t="s">
        <v>101</v>
      </c>
      <c r="AO415" s="3" t="s">
        <v>110</v>
      </c>
      <c r="AP415" s="3" t="s">
        <v>950</v>
      </c>
      <c r="AQ415" s="3" t="s">
        <v>951</v>
      </c>
      <c r="AR415" s="3">
        <v>5300</v>
      </c>
      <c r="AS415" s="3">
        <v>2800</v>
      </c>
      <c r="AT415" s="3">
        <v>0</v>
      </c>
      <c r="AU415" s="3">
        <v>0</v>
      </c>
      <c r="AV415" s="3">
        <v>0</v>
      </c>
      <c r="AW415" s="3">
        <v>0</v>
      </c>
      <c r="AX415" s="3">
        <v>0</v>
      </c>
      <c r="AY415" s="3">
        <v>0</v>
      </c>
      <c r="AZ415" s="3">
        <v>0</v>
      </c>
      <c r="BA415" s="3" t="s">
        <v>952</v>
      </c>
      <c r="BB415" s="3">
        <v>2800</v>
      </c>
    </row>
    <row r="416" spans="1:54" ht="32.5" hidden="1" customHeight="1" x14ac:dyDescent="0.2">
      <c r="A416" s="3" t="s">
        <v>953</v>
      </c>
      <c r="B416" s="3" t="s">
        <v>900</v>
      </c>
      <c r="C416" s="3" t="s">
        <v>85</v>
      </c>
      <c r="D416" s="3" t="s">
        <v>86</v>
      </c>
      <c r="E416" s="3" t="s">
        <v>938</v>
      </c>
      <c r="F416" s="3"/>
      <c r="G416" s="3" t="s">
        <v>87</v>
      </c>
      <c r="H416" s="3">
        <v>2024</v>
      </c>
      <c r="I416" s="3">
        <v>2024</v>
      </c>
      <c r="J416" s="3" t="s">
        <v>111</v>
      </c>
      <c r="K416" s="3" t="s">
        <v>939</v>
      </c>
      <c r="L416" s="3" t="s">
        <v>940</v>
      </c>
      <c r="M416" s="3" t="s">
        <v>941</v>
      </c>
      <c r="N416" s="3" t="s">
        <v>942</v>
      </c>
      <c r="O416" s="3" t="s">
        <v>943</v>
      </c>
      <c r="P416" s="3" t="s">
        <v>89</v>
      </c>
      <c r="Q416" s="3" t="s">
        <v>90</v>
      </c>
      <c r="R416" s="3" t="s">
        <v>944</v>
      </c>
      <c r="S416" s="3" t="s">
        <v>945</v>
      </c>
      <c r="T416" s="3" t="s">
        <v>135</v>
      </c>
      <c r="U416" s="3" t="s">
        <v>946</v>
      </c>
      <c r="V416" s="3" t="s">
        <v>909</v>
      </c>
      <c r="W416" s="3">
        <v>2</v>
      </c>
      <c r="X416" s="3" t="s">
        <v>954</v>
      </c>
      <c r="Y416" s="3" t="s">
        <v>955</v>
      </c>
      <c r="Z416" s="3" t="s">
        <v>956</v>
      </c>
      <c r="AA416" s="3"/>
      <c r="AB416" s="3" t="s">
        <v>85</v>
      </c>
      <c r="AC416" s="3" t="s">
        <v>94</v>
      </c>
      <c r="AD416" s="3" t="s">
        <v>103</v>
      </c>
      <c r="AE416" s="3" t="s">
        <v>104</v>
      </c>
      <c r="AF416" s="3"/>
      <c r="AG416" s="3" t="s">
        <v>97</v>
      </c>
      <c r="AH416" s="3">
        <v>181</v>
      </c>
      <c r="AI416" s="3">
        <v>39</v>
      </c>
      <c r="AJ416" s="3" t="s">
        <v>105</v>
      </c>
      <c r="AK416" s="3" t="s">
        <v>106</v>
      </c>
      <c r="AL416" s="3" t="s">
        <v>100</v>
      </c>
      <c r="AM416" s="3">
        <v>400</v>
      </c>
      <c r="AN416" s="3" t="s">
        <v>138</v>
      </c>
      <c r="AO416" s="3" t="s">
        <v>110</v>
      </c>
      <c r="AP416" s="3" t="s">
        <v>957</v>
      </c>
      <c r="AQ416" s="3" t="s">
        <v>958</v>
      </c>
      <c r="AR416" s="3">
        <v>8800</v>
      </c>
      <c r="AS416" s="3">
        <v>4500</v>
      </c>
      <c r="AT416" s="3">
        <v>0</v>
      </c>
      <c r="AU416" s="3">
        <v>0</v>
      </c>
      <c r="AV416" s="3">
        <v>0</v>
      </c>
      <c r="AW416" s="3">
        <v>0</v>
      </c>
      <c r="AX416" s="3">
        <v>0</v>
      </c>
      <c r="AY416" s="3">
        <v>0</v>
      </c>
      <c r="AZ416" s="3">
        <v>0</v>
      </c>
      <c r="BA416" s="3" t="s">
        <v>959</v>
      </c>
      <c r="BB416" s="3">
        <v>6500</v>
      </c>
    </row>
    <row r="417" spans="1:54" ht="32.5" customHeight="1" x14ac:dyDescent="0.2">
      <c r="A417" s="94" t="s">
        <v>960</v>
      </c>
      <c r="B417" s="94" t="s">
        <v>900</v>
      </c>
      <c r="C417" s="94" t="s">
        <v>85</v>
      </c>
      <c r="D417" s="94" t="s">
        <v>86</v>
      </c>
      <c r="E417" s="94" t="s">
        <v>938</v>
      </c>
      <c r="F417" s="94"/>
      <c r="G417" s="94" t="s">
        <v>87</v>
      </c>
      <c r="H417" s="94">
        <v>2024</v>
      </c>
      <c r="I417" s="94">
        <v>2024</v>
      </c>
      <c r="J417" s="94" t="s">
        <v>88</v>
      </c>
      <c r="K417" s="94" t="s">
        <v>939</v>
      </c>
      <c r="L417" s="94" t="s">
        <v>940</v>
      </c>
      <c r="M417" s="94" t="s">
        <v>941</v>
      </c>
      <c r="N417" s="94" t="s">
        <v>942</v>
      </c>
      <c r="O417" s="94" t="s">
        <v>943</v>
      </c>
      <c r="P417" s="94" t="s">
        <v>89</v>
      </c>
      <c r="Q417" s="94" t="s">
        <v>90</v>
      </c>
      <c r="R417" s="94" t="s">
        <v>944</v>
      </c>
      <c r="S417" s="94" t="s">
        <v>945</v>
      </c>
      <c r="T417" s="94" t="s">
        <v>135</v>
      </c>
      <c r="U417" s="94" t="s">
        <v>946</v>
      </c>
      <c r="V417" s="94" t="s">
        <v>909</v>
      </c>
      <c r="W417" s="94">
        <v>3</v>
      </c>
      <c r="X417" s="94" t="s">
        <v>961</v>
      </c>
      <c r="Y417" s="94" t="s">
        <v>962</v>
      </c>
      <c r="Z417" s="94" t="s">
        <v>963</v>
      </c>
      <c r="AA417" s="94"/>
      <c r="AB417" s="94" t="s">
        <v>85</v>
      </c>
      <c r="AC417" s="94" t="s">
        <v>94</v>
      </c>
      <c r="AD417" s="94" t="s">
        <v>107</v>
      </c>
      <c r="AE417" s="94" t="s">
        <v>108</v>
      </c>
      <c r="AF417" s="94"/>
      <c r="AG417" s="94" t="s">
        <v>97</v>
      </c>
      <c r="AH417" s="94">
        <v>181</v>
      </c>
      <c r="AI417" s="94">
        <v>39</v>
      </c>
      <c r="AJ417" s="94" t="s">
        <v>105</v>
      </c>
      <c r="AK417" s="94" t="s">
        <v>106</v>
      </c>
      <c r="AL417" s="94" t="s">
        <v>100</v>
      </c>
      <c r="AM417" s="94">
        <v>120</v>
      </c>
      <c r="AN417" s="94" t="s">
        <v>101</v>
      </c>
      <c r="AO417" s="94" t="s">
        <v>102</v>
      </c>
      <c r="AP417" s="94" t="s">
        <v>964</v>
      </c>
      <c r="AQ417" s="94" t="s">
        <v>965</v>
      </c>
      <c r="AR417" s="94">
        <v>4200</v>
      </c>
      <c r="AS417" s="94">
        <v>2400</v>
      </c>
      <c r="AT417" s="94">
        <v>0</v>
      </c>
      <c r="AU417" s="94">
        <v>0</v>
      </c>
      <c r="AV417" s="94">
        <v>0</v>
      </c>
      <c r="AW417" s="94">
        <v>0</v>
      </c>
      <c r="AX417" s="94">
        <v>0</v>
      </c>
      <c r="AY417" s="94">
        <v>0</v>
      </c>
      <c r="AZ417" s="94">
        <v>0</v>
      </c>
      <c r="BA417" s="94" t="s">
        <v>966</v>
      </c>
      <c r="BB417" s="94">
        <v>3600</v>
      </c>
    </row>
    <row r="418" spans="1:54" ht="32.5" hidden="1" customHeight="1" x14ac:dyDescent="0.2">
      <c r="A418" s="3" t="s">
        <v>967</v>
      </c>
      <c r="B418" s="3" t="s">
        <v>900</v>
      </c>
      <c r="C418" s="3" t="s">
        <v>85</v>
      </c>
      <c r="D418" s="3" t="s">
        <v>86</v>
      </c>
      <c r="E418" s="3" t="s">
        <v>968</v>
      </c>
      <c r="F418" s="3"/>
      <c r="G418" s="3" t="s">
        <v>87</v>
      </c>
      <c r="H418" s="3">
        <v>2024</v>
      </c>
      <c r="I418" s="3">
        <v>2024</v>
      </c>
      <c r="J418" s="3" t="s">
        <v>111</v>
      </c>
      <c r="K418" s="3"/>
      <c r="L418" s="3" t="s">
        <v>969</v>
      </c>
      <c r="M418" s="3" t="s">
        <v>970</v>
      </c>
      <c r="N418" s="3" t="s">
        <v>971</v>
      </c>
      <c r="O418" s="3" t="s">
        <v>972</v>
      </c>
      <c r="P418" s="3" t="s">
        <v>89</v>
      </c>
      <c r="Q418" s="3" t="s">
        <v>90</v>
      </c>
      <c r="R418" s="3" t="s">
        <v>973</v>
      </c>
      <c r="S418" s="3" t="s">
        <v>974</v>
      </c>
      <c r="T418" s="3" t="s">
        <v>223</v>
      </c>
      <c r="U418" s="3" t="s">
        <v>975</v>
      </c>
      <c r="V418" s="3" t="s">
        <v>909</v>
      </c>
      <c r="W418" s="3">
        <v>1</v>
      </c>
      <c r="X418" s="3" t="s">
        <v>976</v>
      </c>
      <c r="Y418" s="3" t="s">
        <v>977</v>
      </c>
      <c r="Z418" s="3" t="s">
        <v>978</v>
      </c>
      <c r="AA418" s="3"/>
      <c r="AB418" s="3" t="s">
        <v>85</v>
      </c>
      <c r="AC418" s="3" t="s">
        <v>94</v>
      </c>
      <c r="AD418" s="3" t="s">
        <v>103</v>
      </c>
      <c r="AE418" s="3" t="s">
        <v>104</v>
      </c>
      <c r="AF418" s="3"/>
      <c r="AG418" s="3" t="s">
        <v>97</v>
      </c>
      <c r="AH418" s="3">
        <v>232</v>
      </c>
      <c r="AI418" s="3">
        <v>83</v>
      </c>
      <c r="AJ418" s="3" t="s">
        <v>105</v>
      </c>
      <c r="AK418" s="3" t="s">
        <v>106</v>
      </c>
      <c r="AL418" s="3" t="s">
        <v>100</v>
      </c>
      <c r="AM418" s="3">
        <v>450</v>
      </c>
      <c r="AN418" s="3" t="s">
        <v>101</v>
      </c>
      <c r="AO418" s="3" t="s">
        <v>110</v>
      </c>
      <c r="AP418" s="3" t="s">
        <v>979</v>
      </c>
      <c r="AQ418" s="3" t="s">
        <v>980</v>
      </c>
      <c r="AR418" s="3">
        <v>26280</v>
      </c>
      <c r="AS418" s="3">
        <v>5000</v>
      </c>
      <c r="AT418" s="3">
        <v>0</v>
      </c>
      <c r="AU418" s="3">
        <v>0</v>
      </c>
      <c r="AV418" s="3">
        <v>0</v>
      </c>
      <c r="AW418" s="3">
        <v>0</v>
      </c>
      <c r="AX418" s="3">
        <v>0</v>
      </c>
      <c r="AY418" s="3">
        <v>0</v>
      </c>
      <c r="AZ418" s="3">
        <v>0</v>
      </c>
      <c r="BA418" s="3" t="s">
        <v>981</v>
      </c>
      <c r="BB418" s="3">
        <v>10000</v>
      </c>
    </row>
    <row r="419" spans="1:54" ht="32.5" hidden="1" customHeight="1" x14ac:dyDescent="0.2">
      <c r="A419" s="3" t="s">
        <v>982</v>
      </c>
      <c r="B419" s="3" t="s">
        <v>900</v>
      </c>
      <c r="C419" s="3" t="s">
        <v>85</v>
      </c>
      <c r="D419" s="3" t="s">
        <v>86</v>
      </c>
      <c r="E419" s="3" t="s">
        <v>968</v>
      </c>
      <c r="F419" s="3"/>
      <c r="G419" s="3" t="s">
        <v>87</v>
      </c>
      <c r="H419" s="3">
        <v>2024</v>
      </c>
      <c r="I419" s="3">
        <v>2024</v>
      </c>
      <c r="J419" s="3" t="s">
        <v>111</v>
      </c>
      <c r="K419" s="3"/>
      <c r="L419" s="3" t="s">
        <v>969</v>
      </c>
      <c r="M419" s="3" t="s">
        <v>970</v>
      </c>
      <c r="N419" s="3" t="s">
        <v>971</v>
      </c>
      <c r="O419" s="3" t="s">
        <v>972</v>
      </c>
      <c r="P419" s="3" t="s">
        <v>89</v>
      </c>
      <c r="Q419" s="3" t="s">
        <v>90</v>
      </c>
      <c r="R419" s="3" t="s">
        <v>973</v>
      </c>
      <c r="S419" s="3" t="s">
        <v>974</v>
      </c>
      <c r="T419" s="3" t="s">
        <v>223</v>
      </c>
      <c r="U419" s="3" t="s">
        <v>975</v>
      </c>
      <c r="V419" s="3" t="s">
        <v>909</v>
      </c>
      <c r="W419" s="3">
        <v>2</v>
      </c>
      <c r="X419" s="3" t="s">
        <v>983</v>
      </c>
      <c r="Y419" s="3" t="s">
        <v>984</v>
      </c>
      <c r="Z419" s="3" t="s">
        <v>985</v>
      </c>
      <c r="AA419" s="3"/>
      <c r="AB419" s="3" t="s">
        <v>85</v>
      </c>
      <c r="AC419" s="3" t="s">
        <v>94</v>
      </c>
      <c r="AD419" s="3" t="s">
        <v>95</v>
      </c>
      <c r="AE419" s="3" t="s">
        <v>96</v>
      </c>
      <c r="AF419" s="3"/>
      <c r="AG419" s="3" t="s">
        <v>97</v>
      </c>
      <c r="AH419" s="3">
        <v>232</v>
      </c>
      <c r="AI419" s="3">
        <v>83</v>
      </c>
      <c r="AJ419" s="3" t="s">
        <v>105</v>
      </c>
      <c r="AK419" s="3" t="s">
        <v>109</v>
      </c>
      <c r="AL419" s="3" t="s">
        <v>100</v>
      </c>
      <c r="AM419" s="3">
        <v>65</v>
      </c>
      <c r="AN419" s="3" t="s">
        <v>140</v>
      </c>
      <c r="AO419" s="3" t="s">
        <v>110</v>
      </c>
      <c r="AP419" s="3" t="s">
        <v>979</v>
      </c>
      <c r="AQ419" s="3" t="s">
        <v>986</v>
      </c>
      <c r="AR419" s="3">
        <v>9030</v>
      </c>
      <c r="AS419" s="3">
        <v>3000</v>
      </c>
      <c r="AT419" s="3">
        <v>0</v>
      </c>
      <c r="AU419" s="3">
        <v>0</v>
      </c>
      <c r="AV419" s="3">
        <v>0</v>
      </c>
      <c r="AW419" s="3">
        <v>0</v>
      </c>
      <c r="AX419" s="3">
        <v>0</v>
      </c>
      <c r="AY419" s="3">
        <v>0</v>
      </c>
      <c r="AZ419" s="3">
        <v>0</v>
      </c>
      <c r="BA419" s="3" t="s">
        <v>981</v>
      </c>
      <c r="BB419" s="3">
        <v>5600</v>
      </c>
    </row>
    <row r="420" spans="1:54" ht="32.5" hidden="1" customHeight="1" x14ac:dyDescent="0.2">
      <c r="A420" s="3" t="s">
        <v>987</v>
      </c>
      <c r="B420" s="3" t="s">
        <v>900</v>
      </c>
      <c r="C420" s="3" t="s">
        <v>85</v>
      </c>
      <c r="D420" s="3" t="s">
        <v>86</v>
      </c>
      <c r="E420" s="3" t="s">
        <v>968</v>
      </c>
      <c r="F420" s="3"/>
      <c r="G420" s="3" t="s">
        <v>87</v>
      </c>
      <c r="H420" s="3">
        <v>2024</v>
      </c>
      <c r="I420" s="3">
        <v>2024</v>
      </c>
      <c r="J420" s="3" t="s">
        <v>88</v>
      </c>
      <c r="K420" s="3"/>
      <c r="L420" s="3" t="s">
        <v>969</v>
      </c>
      <c r="M420" s="3" t="s">
        <v>970</v>
      </c>
      <c r="N420" s="3" t="s">
        <v>971</v>
      </c>
      <c r="O420" s="3" t="s">
        <v>972</v>
      </c>
      <c r="P420" s="3" t="s">
        <v>89</v>
      </c>
      <c r="Q420" s="3" t="s">
        <v>90</v>
      </c>
      <c r="R420" s="3" t="s">
        <v>973</v>
      </c>
      <c r="S420" s="3" t="s">
        <v>974</v>
      </c>
      <c r="T420" s="3" t="s">
        <v>223</v>
      </c>
      <c r="U420" s="3" t="s">
        <v>975</v>
      </c>
      <c r="V420" s="3" t="s">
        <v>909</v>
      </c>
      <c r="W420" s="3">
        <v>3</v>
      </c>
      <c r="X420" s="3" t="s">
        <v>988</v>
      </c>
      <c r="Y420" s="3" t="s">
        <v>989</v>
      </c>
      <c r="Z420" s="3" t="s">
        <v>990</v>
      </c>
      <c r="AA420" s="3"/>
      <c r="AB420" s="3" t="s">
        <v>85</v>
      </c>
      <c r="AC420" s="3" t="s">
        <v>94</v>
      </c>
      <c r="AD420" s="3" t="s">
        <v>103</v>
      </c>
      <c r="AE420" s="3" t="s">
        <v>124</v>
      </c>
      <c r="AF420" s="3"/>
      <c r="AG420" s="3" t="s">
        <v>97</v>
      </c>
      <c r="AH420" s="3">
        <v>232</v>
      </c>
      <c r="AI420" s="3">
        <v>83</v>
      </c>
      <c r="AJ420" s="3" t="s">
        <v>105</v>
      </c>
      <c r="AK420" s="3" t="s">
        <v>109</v>
      </c>
      <c r="AL420" s="3" t="s">
        <v>100</v>
      </c>
      <c r="AM420" s="3">
        <v>230</v>
      </c>
      <c r="AN420" s="3" t="s">
        <v>101</v>
      </c>
      <c r="AO420" s="3" t="s">
        <v>110</v>
      </c>
      <c r="AP420" s="3" t="s">
        <v>979</v>
      </c>
      <c r="AQ420" s="3" t="s">
        <v>991</v>
      </c>
      <c r="AR420" s="3">
        <v>4370</v>
      </c>
      <c r="AS420" s="3">
        <v>1500</v>
      </c>
      <c r="AT420" s="3">
        <v>0</v>
      </c>
      <c r="AU420" s="3">
        <v>0</v>
      </c>
      <c r="AV420" s="3">
        <v>0</v>
      </c>
      <c r="AW420" s="3">
        <v>0</v>
      </c>
      <c r="AX420" s="3">
        <v>0</v>
      </c>
      <c r="AY420" s="3">
        <v>0</v>
      </c>
      <c r="AZ420" s="3">
        <v>0</v>
      </c>
      <c r="BA420" s="3" t="s">
        <v>992</v>
      </c>
      <c r="BB420" s="3">
        <v>2000</v>
      </c>
    </row>
    <row r="421" spans="1:54" ht="32.5" hidden="1" customHeight="1" x14ac:dyDescent="0.2">
      <c r="A421" s="3" t="s">
        <v>12330</v>
      </c>
      <c r="B421" s="3" t="s">
        <v>900</v>
      </c>
      <c r="C421" s="3" t="s">
        <v>85</v>
      </c>
      <c r="D421" s="3" t="s">
        <v>86</v>
      </c>
      <c r="E421" s="3" t="s">
        <v>12331</v>
      </c>
      <c r="F421" s="3"/>
      <c r="G421" s="3" t="s">
        <v>87</v>
      </c>
      <c r="H421" s="3">
        <v>2024</v>
      </c>
      <c r="I421" s="3">
        <v>2024</v>
      </c>
      <c r="J421" s="3" t="s">
        <v>88</v>
      </c>
      <c r="K421" s="3" t="s">
        <v>5382</v>
      </c>
      <c r="L421" s="3" t="s">
        <v>5383</v>
      </c>
      <c r="M421" s="3" t="s">
        <v>5384</v>
      </c>
      <c r="N421" s="3" t="s">
        <v>5385</v>
      </c>
      <c r="O421" s="3" t="s">
        <v>5386</v>
      </c>
      <c r="P421" s="3" t="s">
        <v>89</v>
      </c>
      <c r="Q421" s="3" t="s">
        <v>90</v>
      </c>
      <c r="R421" s="3" t="s">
        <v>5387</v>
      </c>
      <c r="S421" s="3" t="s">
        <v>5388</v>
      </c>
      <c r="T421" s="3" t="s">
        <v>135</v>
      </c>
      <c r="U421" s="3" t="s">
        <v>5223</v>
      </c>
      <c r="V421" s="3" t="s">
        <v>909</v>
      </c>
      <c r="W421" s="3">
        <v>1</v>
      </c>
      <c r="X421" s="3" t="s">
        <v>653</v>
      </c>
      <c r="Y421" s="3" t="s">
        <v>12332</v>
      </c>
      <c r="Z421" s="3" t="s">
        <v>12333</v>
      </c>
      <c r="AA421" s="3"/>
      <c r="AB421" s="3" t="s">
        <v>85</v>
      </c>
      <c r="AC421" s="3" t="s">
        <v>94</v>
      </c>
      <c r="AD421" s="3" t="s">
        <v>103</v>
      </c>
      <c r="AE421" s="3" t="s">
        <v>104</v>
      </c>
      <c r="AF421" s="3"/>
      <c r="AG421" s="3" t="s">
        <v>97</v>
      </c>
      <c r="AH421" s="3">
        <v>104</v>
      </c>
      <c r="AI421" s="3">
        <v>37</v>
      </c>
      <c r="AJ421" s="3" t="s">
        <v>123</v>
      </c>
      <c r="AK421" s="3" t="s">
        <v>106</v>
      </c>
      <c r="AL421" s="3" t="s">
        <v>100</v>
      </c>
      <c r="AM421" s="3">
        <v>30</v>
      </c>
      <c r="AN421" s="3" t="s">
        <v>138</v>
      </c>
      <c r="AO421" s="3" t="s">
        <v>110</v>
      </c>
      <c r="AP421" s="3" t="s">
        <v>12334</v>
      </c>
      <c r="AQ421" s="3" t="s">
        <v>12335</v>
      </c>
      <c r="AR421" s="3">
        <v>11300</v>
      </c>
      <c r="AS421" s="3">
        <v>2500</v>
      </c>
      <c r="AT421" s="3">
        <v>0</v>
      </c>
      <c r="AU421" s="3">
        <v>0</v>
      </c>
      <c r="AV421" s="3">
        <v>0</v>
      </c>
      <c r="AW421" s="3">
        <v>0</v>
      </c>
      <c r="AX421" s="3">
        <v>0</v>
      </c>
      <c r="AY421" s="3">
        <v>0</v>
      </c>
      <c r="AZ421" s="3">
        <v>0</v>
      </c>
      <c r="BA421" s="3" t="s">
        <v>952</v>
      </c>
      <c r="BB421" s="3">
        <v>2500</v>
      </c>
    </row>
    <row r="422" spans="1:54" ht="32.5" hidden="1" customHeight="1" x14ac:dyDescent="0.2">
      <c r="A422" s="3" t="s">
        <v>12336</v>
      </c>
      <c r="B422" s="3" t="s">
        <v>900</v>
      </c>
      <c r="C422" s="3" t="s">
        <v>85</v>
      </c>
      <c r="D422" s="3" t="s">
        <v>86</v>
      </c>
      <c r="E422" s="3" t="s">
        <v>12331</v>
      </c>
      <c r="F422" s="3"/>
      <c r="G422" s="3" t="s">
        <v>87</v>
      </c>
      <c r="H422" s="3">
        <v>2024</v>
      </c>
      <c r="I422" s="3">
        <v>2024</v>
      </c>
      <c r="J422" s="3" t="s">
        <v>88</v>
      </c>
      <c r="K422" s="3" t="s">
        <v>5382</v>
      </c>
      <c r="L422" s="3" t="s">
        <v>5383</v>
      </c>
      <c r="M422" s="3" t="s">
        <v>5384</v>
      </c>
      <c r="N422" s="3" t="s">
        <v>5385</v>
      </c>
      <c r="O422" s="3" t="s">
        <v>5386</v>
      </c>
      <c r="P422" s="3" t="s">
        <v>89</v>
      </c>
      <c r="Q422" s="3" t="s">
        <v>90</v>
      </c>
      <c r="R422" s="3" t="s">
        <v>5387</v>
      </c>
      <c r="S422" s="3" t="s">
        <v>5388</v>
      </c>
      <c r="T422" s="3" t="s">
        <v>135</v>
      </c>
      <c r="U422" s="3" t="s">
        <v>5223</v>
      </c>
      <c r="V422" s="3" t="s">
        <v>909</v>
      </c>
      <c r="W422" s="3">
        <v>2</v>
      </c>
      <c r="X422" s="3" t="s">
        <v>247</v>
      </c>
      <c r="Y422" s="3" t="s">
        <v>12337</v>
      </c>
      <c r="Z422" s="3" t="s">
        <v>12338</v>
      </c>
      <c r="AA422" s="3"/>
      <c r="AB422" s="3" t="s">
        <v>85</v>
      </c>
      <c r="AC422" s="3" t="s">
        <v>94</v>
      </c>
      <c r="AD422" s="3" t="s">
        <v>95</v>
      </c>
      <c r="AE422" s="3" t="s">
        <v>96</v>
      </c>
      <c r="AF422" s="3"/>
      <c r="AG422" s="3" t="s">
        <v>97</v>
      </c>
      <c r="AH422" s="3">
        <v>104</v>
      </c>
      <c r="AI422" s="3">
        <v>37</v>
      </c>
      <c r="AJ422" s="3" t="s">
        <v>396</v>
      </c>
      <c r="AK422" s="3" t="s">
        <v>109</v>
      </c>
      <c r="AL422" s="3" t="s">
        <v>100</v>
      </c>
      <c r="AM422" s="3">
        <v>30</v>
      </c>
      <c r="AN422" s="3" t="s">
        <v>101</v>
      </c>
      <c r="AO422" s="3" t="s">
        <v>110</v>
      </c>
      <c r="AP422" s="3" t="s">
        <v>12339</v>
      </c>
      <c r="AQ422" s="3" t="s">
        <v>12340</v>
      </c>
      <c r="AR422" s="3">
        <v>2800</v>
      </c>
      <c r="AS422" s="3">
        <v>1000</v>
      </c>
      <c r="AT422" s="3">
        <v>0</v>
      </c>
      <c r="AU422" s="3">
        <v>0</v>
      </c>
      <c r="AV422" s="3">
        <v>0</v>
      </c>
      <c r="AW422" s="3">
        <v>0</v>
      </c>
      <c r="AX422" s="3">
        <v>0</v>
      </c>
      <c r="AY422" s="3">
        <v>0</v>
      </c>
      <c r="AZ422" s="3">
        <v>0</v>
      </c>
      <c r="BA422" s="3" t="s">
        <v>952</v>
      </c>
      <c r="BB422" s="3">
        <v>1000</v>
      </c>
    </row>
    <row r="423" spans="1:54" ht="32.5" hidden="1" customHeight="1" x14ac:dyDescent="0.2">
      <c r="A423" s="3" t="s">
        <v>12341</v>
      </c>
      <c r="B423" s="3" t="s">
        <v>900</v>
      </c>
      <c r="C423" s="3" t="s">
        <v>85</v>
      </c>
      <c r="D423" s="3" t="s">
        <v>86</v>
      </c>
      <c r="E423" s="3" t="s">
        <v>12342</v>
      </c>
      <c r="F423" s="3"/>
      <c r="G423" s="3" t="s">
        <v>87</v>
      </c>
      <c r="H423" s="3">
        <v>2024</v>
      </c>
      <c r="I423" s="3">
        <v>2024</v>
      </c>
      <c r="J423" s="3" t="s">
        <v>88</v>
      </c>
      <c r="K423" s="3" t="s">
        <v>5186</v>
      </c>
      <c r="L423" s="3" t="s">
        <v>5187</v>
      </c>
      <c r="M423" s="3" t="s">
        <v>5188</v>
      </c>
      <c r="N423" s="3" t="s">
        <v>5189</v>
      </c>
      <c r="O423" s="3" t="s">
        <v>5190</v>
      </c>
      <c r="P423" s="3" t="s">
        <v>89</v>
      </c>
      <c r="Q423" s="3" t="s">
        <v>90</v>
      </c>
      <c r="R423" s="3" t="s">
        <v>5191</v>
      </c>
      <c r="S423" s="3" t="s">
        <v>5192</v>
      </c>
      <c r="T423" s="3" t="s">
        <v>119</v>
      </c>
      <c r="U423" s="3" t="s">
        <v>946</v>
      </c>
      <c r="V423" s="3" t="s">
        <v>909</v>
      </c>
      <c r="W423" s="3">
        <v>1</v>
      </c>
      <c r="X423" s="3" t="s">
        <v>12343</v>
      </c>
      <c r="Y423" s="3" t="s">
        <v>12344</v>
      </c>
      <c r="Z423" s="3" t="s">
        <v>12345</v>
      </c>
      <c r="AA423" s="3"/>
      <c r="AB423" s="3" t="s">
        <v>85</v>
      </c>
      <c r="AC423" s="3" t="s">
        <v>94</v>
      </c>
      <c r="AD423" s="3" t="s">
        <v>103</v>
      </c>
      <c r="AE423" s="3" t="s">
        <v>104</v>
      </c>
      <c r="AF423" s="3"/>
      <c r="AG423" s="3" t="s">
        <v>97</v>
      </c>
      <c r="AH423" s="3">
        <v>100</v>
      </c>
      <c r="AI423" s="3">
        <v>19</v>
      </c>
      <c r="AJ423" s="3" t="s">
        <v>98</v>
      </c>
      <c r="AK423" s="3" t="s">
        <v>106</v>
      </c>
      <c r="AL423" s="3" t="s">
        <v>100</v>
      </c>
      <c r="AM423" s="3">
        <v>500</v>
      </c>
      <c r="AN423" s="3" t="s">
        <v>101</v>
      </c>
      <c r="AO423" s="3" t="s">
        <v>110</v>
      </c>
      <c r="AP423" s="3" t="s">
        <v>12346</v>
      </c>
      <c r="AQ423" s="3" t="s">
        <v>12347</v>
      </c>
      <c r="AR423" s="3">
        <v>12600</v>
      </c>
      <c r="AS423" s="3">
        <v>6500</v>
      </c>
      <c r="AT423" s="3">
        <v>0</v>
      </c>
      <c r="AU423" s="3">
        <v>0</v>
      </c>
      <c r="AV423" s="3">
        <v>0</v>
      </c>
      <c r="AW423" s="3">
        <v>0</v>
      </c>
      <c r="AX423" s="3">
        <v>0</v>
      </c>
      <c r="AY423" s="3">
        <v>0</v>
      </c>
      <c r="AZ423" s="3">
        <v>0</v>
      </c>
      <c r="BA423" s="3" t="s">
        <v>12348</v>
      </c>
      <c r="BB423" s="3">
        <v>7000</v>
      </c>
    </row>
    <row r="424" spans="1:54" ht="32.5" hidden="1" customHeight="1" x14ac:dyDescent="0.2">
      <c r="A424" s="3" t="s">
        <v>12349</v>
      </c>
      <c r="B424" s="3" t="s">
        <v>900</v>
      </c>
      <c r="C424" s="3" t="s">
        <v>85</v>
      </c>
      <c r="D424" s="3" t="s">
        <v>86</v>
      </c>
      <c r="E424" s="3" t="s">
        <v>12342</v>
      </c>
      <c r="F424" s="3"/>
      <c r="G424" s="3" t="s">
        <v>87</v>
      </c>
      <c r="H424" s="3">
        <v>2024</v>
      </c>
      <c r="I424" s="3">
        <v>2024</v>
      </c>
      <c r="J424" s="3" t="s">
        <v>88</v>
      </c>
      <c r="K424" s="3" t="s">
        <v>5186</v>
      </c>
      <c r="L424" s="3" t="s">
        <v>5187</v>
      </c>
      <c r="M424" s="3" t="s">
        <v>5188</v>
      </c>
      <c r="N424" s="3" t="s">
        <v>5189</v>
      </c>
      <c r="O424" s="3" t="s">
        <v>5190</v>
      </c>
      <c r="P424" s="3" t="s">
        <v>89</v>
      </c>
      <c r="Q424" s="3" t="s">
        <v>90</v>
      </c>
      <c r="R424" s="3" t="s">
        <v>5191</v>
      </c>
      <c r="S424" s="3" t="s">
        <v>5192</v>
      </c>
      <c r="T424" s="3" t="s">
        <v>119</v>
      </c>
      <c r="U424" s="3" t="s">
        <v>946</v>
      </c>
      <c r="V424" s="3" t="s">
        <v>909</v>
      </c>
      <c r="W424" s="3">
        <v>2</v>
      </c>
      <c r="X424" s="3" t="s">
        <v>12350</v>
      </c>
      <c r="Y424" s="3" t="s">
        <v>12351</v>
      </c>
      <c r="Z424" s="3" t="s">
        <v>12352</v>
      </c>
      <c r="AA424" s="3"/>
      <c r="AB424" s="3" t="s">
        <v>85</v>
      </c>
      <c r="AC424" s="3" t="s">
        <v>94</v>
      </c>
      <c r="AD424" s="3" t="s">
        <v>95</v>
      </c>
      <c r="AE424" s="3" t="s">
        <v>96</v>
      </c>
      <c r="AF424" s="3"/>
      <c r="AG424" s="3" t="s">
        <v>97</v>
      </c>
      <c r="AH424" s="3">
        <v>100</v>
      </c>
      <c r="AI424" s="3">
        <v>19</v>
      </c>
      <c r="AJ424" s="3" t="s">
        <v>98</v>
      </c>
      <c r="AK424" s="3" t="s">
        <v>99</v>
      </c>
      <c r="AL424" s="3" t="s">
        <v>100</v>
      </c>
      <c r="AM424" s="3">
        <v>100</v>
      </c>
      <c r="AN424" s="3" t="s">
        <v>101</v>
      </c>
      <c r="AO424" s="3" t="s">
        <v>110</v>
      </c>
      <c r="AP424" s="3" t="s">
        <v>12353</v>
      </c>
      <c r="AQ424" s="3" t="s">
        <v>12354</v>
      </c>
      <c r="AR424" s="3">
        <v>5500</v>
      </c>
      <c r="AS424" s="3">
        <v>3000</v>
      </c>
      <c r="AT424" s="3">
        <v>0</v>
      </c>
      <c r="AU424" s="3">
        <v>0</v>
      </c>
      <c r="AV424" s="3">
        <v>0</v>
      </c>
      <c r="AW424" s="3">
        <v>0</v>
      </c>
      <c r="AX424" s="3">
        <v>0</v>
      </c>
      <c r="AY424" s="3">
        <v>0</v>
      </c>
      <c r="AZ424" s="3">
        <v>0</v>
      </c>
      <c r="BA424" s="3" t="s">
        <v>12348</v>
      </c>
      <c r="BB424" s="3">
        <v>4000</v>
      </c>
    </row>
    <row r="425" spans="1:54" ht="32.5" hidden="1" customHeight="1" x14ac:dyDescent="0.2">
      <c r="A425" s="3" t="s">
        <v>12355</v>
      </c>
      <c r="B425" s="3" t="s">
        <v>900</v>
      </c>
      <c r="C425" s="3" t="s">
        <v>85</v>
      </c>
      <c r="D425" s="3" t="s">
        <v>86</v>
      </c>
      <c r="E425" s="3" t="s">
        <v>12342</v>
      </c>
      <c r="F425" s="3"/>
      <c r="G425" s="3" t="s">
        <v>87</v>
      </c>
      <c r="H425" s="3">
        <v>2024</v>
      </c>
      <c r="I425" s="3">
        <v>2024</v>
      </c>
      <c r="J425" s="3" t="s">
        <v>88</v>
      </c>
      <c r="K425" s="3" t="s">
        <v>5186</v>
      </c>
      <c r="L425" s="3" t="s">
        <v>5187</v>
      </c>
      <c r="M425" s="3" t="s">
        <v>5188</v>
      </c>
      <c r="N425" s="3" t="s">
        <v>5189</v>
      </c>
      <c r="O425" s="3" t="s">
        <v>5190</v>
      </c>
      <c r="P425" s="3" t="s">
        <v>89</v>
      </c>
      <c r="Q425" s="3" t="s">
        <v>90</v>
      </c>
      <c r="R425" s="3" t="s">
        <v>5191</v>
      </c>
      <c r="S425" s="3" t="s">
        <v>5192</v>
      </c>
      <c r="T425" s="3" t="s">
        <v>119</v>
      </c>
      <c r="U425" s="3" t="s">
        <v>946</v>
      </c>
      <c r="V425" s="3" t="s">
        <v>909</v>
      </c>
      <c r="W425" s="3">
        <v>3</v>
      </c>
      <c r="X425" s="3" t="s">
        <v>12356</v>
      </c>
      <c r="Y425" s="3" t="s">
        <v>12357</v>
      </c>
      <c r="Z425" s="3" t="s">
        <v>12358</v>
      </c>
      <c r="AA425" s="3"/>
      <c r="AB425" s="3" t="s">
        <v>85</v>
      </c>
      <c r="AC425" s="3" t="s">
        <v>94</v>
      </c>
      <c r="AD425" s="3" t="s">
        <v>103</v>
      </c>
      <c r="AE425" s="3" t="s">
        <v>189</v>
      </c>
      <c r="AF425" s="3"/>
      <c r="AG425" s="3" t="s">
        <v>97</v>
      </c>
      <c r="AH425" s="3">
        <v>100</v>
      </c>
      <c r="AI425" s="3">
        <v>19</v>
      </c>
      <c r="AJ425" s="3" t="s">
        <v>105</v>
      </c>
      <c r="AK425" s="3" t="s">
        <v>109</v>
      </c>
      <c r="AL425" s="3" t="s">
        <v>100</v>
      </c>
      <c r="AM425" s="3">
        <v>200</v>
      </c>
      <c r="AN425" s="3" t="s">
        <v>101</v>
      </c>
      <c r="AO425" s="3" t="s">
        <v>102</v>
      </c>
      <c r="AP425" s="3" t="s">
        <v>12359</v>
      </c>
      <c r="AQ425" s="3" t="s">
        <v>12360</v>
      </c>
      <c r="AR425" s="3">
        <v>5100</v>
      </c>
      <c r="AS425" s="3">
        <v>3000</v>
      </c>
      <c r="AT425" s="3">
        <v>0</v>
      </c>
      <c r="AU425" s="3">
        <v>0</v>
      </c>
      <c r="AV425" s="3">
        <v>0</v>
      </c>
      <c r="AW425" s="3">
        <v>0</v>
      </c>
      <c r="AX425" s="3">
        <v>0</v>
      </c>
      <c r="AY425" s="3">
        <v>0</v>
      </c>
      <c r="AZ425" s="3">
        <v>0</v>
      </c>
      <c r="BA425" s="3" t="s">
        <v>952</v>
      </c>
      <c r="BB425" s="3">
        <v>3000</v>
      </c>
    </row>
    <row r="426" spans="1:54" ht="32.5" hidden="1" customHeight="1" x14ac:dyDescent="0.2">
      <c r="A426" s="3" t="s">
        <v>12361</v>
      </c>
      <c r="B426" s="3" t="s">
        <v>900</v>
      </c>
      <c r="C426" s="3" t="s">
        <v>85</v>
      </c>
      <c r="D426" s="3" t="s">
        <v>86</v>
      </c>
      <c r="E426" s="3" t="s">
        <v>12342</v>
      </c>
      <c r="F426" s="3"/>
      <c r="G426" s="3" t="s">
        <v>87</v>
      </c>
      <c r="H426" s="3">
        <v>2024</v>
      </c>
      <c r="I426" s="3">
        <v>2024</v>
      </c>
      <c r="J426" s="3" t="s">
        <v>88</v>
      </c>
      <c r="K426" s="3" t="s">
        <v>5186</v>
      </c>
      <c r="L426" s="3" t="s">
        <v>5187</v>
      </c>
      <c r="M426" s="3" t="s">
        <v>5188</v>
      </c>
      <c r="N426" s="3" t="s">
        <v>5189</v>
      </c>
      <c r="O426" s="3" t="s">
        <v>5190</v>
      </c>
      <c r="P426" s="3" t="s">
        <v>89</v>
      </c>
      <c r="Q426" s="3" t="s">
        <v>90</v>
      </c>
      <c r="R426" s="3" t="s">
        <v>5191</v>
      </c>
      <c r="S426" s="3" t="s">
        <v>5192</v>
      </c>
      <c r="T426" s="3" t="s">
        <v>119</v>
      </c>
      <c r="U426" s="3" t="s">
        <v>946</v>
      </c>
      <c r="V426" s="3" t="s">
        <v>909</v>
      </c>
      <c r="W426" s="3">
        <v>4</v>
      </c>
      <c r="X426" s="3" t="s">
        <v>1686</v>
      </c>
      <c r="Y426" s="3" t="s">
        <v>12362</v>
      </c>
      <c r="Z426" s="3" t="s">
        <v>12363</v>
      </c>
      <c r="AA426" s="3"/>
      <c r="AB426" s="3" t="s">
        <v>85</v>
      </c>
      <c r="AC426" s="3" t="s">
        <v>94</v>
      </c>
      <c r="AD426" s="3" t="s">
        <v>103</v>
      </c>
      <c r="AE426" s="3" t="s">
        <v>122</v>
      </c>
      <c r="AF426" s="3"/>
      <c r="AG426" s="3" t="s">
        <v>97</v>
      </c>
      <c r="AH426" s="3">
        <v>100</v>
      </c>
      <c r="AI426" s="3">
        <v>19</v>
      </c>
      <c r="AJ426" s="3" t="s">
        <v>98</v>
      </c>
      <c r="AK426" s="3" t="s">
        <v>109</v>
      </c>
      <c r="AL426" s="3" t="s">
        <v>100</v>
      </c>
      <c r="AM426" s="3">
        <v>800</v>
      </c>
      <c r="AN426" s="3" t="s">
        <v>101</v>
      </c>
      <c r="AO426" s="3" t="s">
        <v>110</v>
      </c>
      <c r="AP426" s="3" t="s">
        <v>12364</v>
      </c>
      <c r="AQ426" s="3" t="s">
        <v>12365</v>
      </c>
      <c r="AR426" s="3">
        <v>1100</v>
      </c>
      <c r="AS426" s="3">
        <v>500</v>
      </c>
      <c r="AT426" s="3">
        <v>0</v>
      </c>
      <c r="AU426" s="3">
        <v>0</v>
      </c>
      <c r="AV426" s="3">
        <v>0</v>
      </c>
      <c r="AW426" s="3">
        <v>0</v>
      </c>
      <c r="AX426" s="3">
        <v>0</v>
      </c>
      <c r="AY426" s="3">
        <v>0</v>
      </c>
      <c r="AZ426" s="3">
        <v>0</v>
      </c>
      <c r="BA426" s="3" t="s">
        <v>952</v>
      </c>
      <c r="BB426" s="3">
        <v>500</v>
      </c>
    </row>
    <row r="427" spans="1:54" ht="32.5" customHeight="1" x14ac:dyDescent="0.2">
      <c r="A427" s="94" t="s">
        <v>12366</v>
      </c>
      <c r="B427" s="94" t="s">
        <v>900</v>
      </c>
      <c r="C427" s="94" t="s">
        <v>85</v>
      </c>
      <c r="D427" s="94" t="s">
        <v>86</v>
      </c>
      <c r="E427" s="94" t="s">
        <v>12342</v>
      </c>
      <c r="F427" s="94"/>
      <c r="G427" s="94" t="s">
        <v>87</v>
      </c>
      <c r="H427" s="94">
        <v>2024</v>
      </c>
      <c r="I427" s="94">
        <v>2024</v>
      </c>
      <c r="J427" s="94" t="s">
        <v>88</v>
      </c>
      <c r="K427" s="94" t="s">
        <v>5186</v>
      </c>
      <c r="L427" s="94" t="s">
        <v>5187</v>
      </c>
      <c r="M427" s="94" t="s">
        <v>5188</v>
      </c>
      <c r="N427" s="94" t="s">
        <v>5189</v>
      </c>
      <c r="O427" s="94" t="s">
        <v>5190</v>
      </c>
      <c r="P427" s="94" t="s">
        <v>89</v>
      </c>
      <c r="Q427" s="94" t="s">
        <v>90</v>
      </c>
      <c r="R427" s="94" t="s">
        <v>5191</v>
      </c>
      <c r="S427" s="94" t="s">
        <v>5192</v>
      </c>
      <c r="T427" s="94" t="s">
        <v>119</v>
      </c>
      <c r="U427" s="94" t="s">
        <v>946</v>
      </c>
      <c r="V427" s="94" t="s">
        <v>909</v>
      </c>
      <c r="W427" s="94">
        <v>5</v>
      </c>
      <c r="X427" s="94" t="s">
        <v>961</v>
      </c>
      <c r="Y427" s="94" t="s">
        <v>12367</v>
      </c>
      <c r="Z427" s="94" t="s">
        <v>12368</v>
      </c>
      <c r="AA427" s="94"/>
      <c r="AB427" s="94" t="s">
        <v>85</v>
      </c>
      <c r="AC427" s="94" t="s">
        <v>94</v>
      </c>
      <c r="AD427" s="94" t="s">
        <v>107</v>
      </c>
      <c r="AE427" s="94" t="s">
        <v>108</v>
      </c>
      <c r="AF427" s="94"/>
      <c r="AG427" s="94" t="s">
        <v>97</v>
      </c>
      <c r="AH427" s="94">
        <v>100</v>
      </c>
      <c r="AI427" s="94">
        <v>19</v>
      </c>
      <c r="AJ427" s="94" t="s">
        <v>98</v>
      </c>
      <c r="AK427" s="94" t="s">
        <v>109</v>
      </c>
      <c r="AL427" s="94" t="s">
        <v>100</v>
      </c>
      <c r="AM427" s="94">
        <v>200</v>
      </c>
      <c r="AN427" s="94" t="s">
        <v>101</v>
      </c>
      <c r="AO427" s="94" t="s">
        <v>318</v>
      </c>
      <c r="AP427" s="94" t="s">
        <v>12353</v>
      </c>
      <c r="AQ427" s="94" t="s">
        <v>12369</v>
      </c>
      <c r="AR427" s="94">
        <v>4100</v>
      </c>
      <c r="AS427" s="94">
        <v>2400</v>
      </c>
      <c r="AT427" s="94">
        <v>0</v>
      </c>
      <c r="AU427" s="94">
        <v>0</v>
      </c>
      <c r="AV427" s="94">
        <v>0</v>
      </c>
      <c r="AW427" s="94">
        <v>0</v>
      </c>
      <c r="AX427" s="94">
        <v>0</v>
      </c>
      <c r="AY427" s="94">
        <v>0</v>
      </c>
      <c r="AZ427" s="94">
        <v>0</v>
      </c>
      <c r="BA427" s="94" t="s">
        <v>952</v>
      </c>
      <c r="BB427" s="94">
        <v>2400</v>
      </c>
    </row>
    <row r="428" spans="1:54" ht="32.5" hidden="1" customHeight="1" x14ac:dyDescent="0.2">
      <c r="A428" s="3" t="s">
        <v>12370</v>
      </c>
      <c r="B428" s="3" t="s">
        <v>900</v>
      </c>
      <c r="C428" s="3" t="s">
        <v>85</v>
      </c>
      <c r="D428" s="3" t="s">
        <v>86</v>
      </c>
      <c r="E428" s="3" t="s">
        <v>12371</v>
      </c>
      <c r="F428" s="3"/>
      <c r="G428" s="3" t="s">
        <v>87</v>
      </c>
      <c r="H428" s="3">
        <v>2024</v>
      </c>
      <c r="I428" s="3">
        <v>2024</v>
      </c>
      <c r="J428" s="3" t="s">
        <v>111</v>
      </c>
      <c r="K428" s="3"/>
      <c r="L428" s="3" t="s">
        <v>5295</v>
      </c>
      <c r="M428" s="3" t="s">
        <v>5296</v>
      </c>
      <c r="N428" s="3" t="s">
        <v>5297</v>
      </c>
      <c r="O428" s="3" t="s">
        <v>5298</v>
      </c>
      <c r="P428" s="3" t="s">
        <v>5299</v>
      </c>
      <c r="Q428" s="3" t="s">
        <v>90</v>
      </c>
      <c r="R428" s="3" t="s">
        <v>5262</v>
      </c>
      <c r="S428" s="3" t="s">
        <v>5300</v>
      </c>
      <c r="T428" s="3" t="s">
        <v>135</v>
      </c>
      <c r="U428" s="3" t="s">
        <v>975</v>
      </c>
      <c r="V428" s="3" t="s">
        <v>909</v>
      </c>
      <c r="W428" s="3">
        <v>1</v>
      </c>
      <c r="X428" s="3" t="s">
        <v>1706</v>
      </c>
      <c r="Y428" s="3" t="s">
        <v>12372</v>
      </c>
      <c r="Z428" s="3" t="s">
        <v>12373</v>
      </c>
      <c r="AA428" s="3"/>
      <c r="AB428" s="3" t="s">
        <v>85</v>
      </c>
      <c r="AC428" s="3" t="s">
        <v>94</v>
      </c>
      <c r="AD428" s="3" t="s">
        <v>103</v>
      </c>
      <c r="AE428" s="3" t="s">
        <v>104</v>
      </c>
      <c r="AF428" s="3"/>
      <c r="AG428" s="3" t="s">
        <v>97</v>
      </c>
      <c r="AH428" s="3">
        <v>101</v>
      </c>
      <c r="AI428" s="3">
        <v>22</v>
      </c>
      <c r="AJ428" s="3" t="s">
        <v>105</v>
      </c>
      <c r="AK428" s="3" t="s">
        <v>106</v>
      </c>
      <c r="AL428" s="3" t="s">
        <v>100</v>
      </c>
      <c r="AM428" s="3">
        <v>300</v>
      </c>
      <c r="AN428" s="3" t="s">
        <v>101</v>
      </c>
      <c r="AO428" s="3" t="s">
        <v>110</v>
      </c>
      <c r="AP428" s="3" t="s">
        <v>12374</v>
      </c>
      <c r="AQ428" s="3" t="s">
        <v>12375</v>
      </c>
      <c r="AR428" s="3">
        <v>13950</v>
      </c>
      <c r="AS428" s="3">
        <v>4000</v>
      </c>
      <c r="AT428" s="3">
        <v>0</v>
      </c>
      <c r="AU428" s="3">
        <v>0</v>
      </c>
      <c r="AV428" s="3">
        <v>0</v>
      </c>
      <c r="AW428" s="3">
        <v>0</v>
      </c>
      <c r="AX428" s="3">
        <v>0</v>
      </c>
      <c r="AY428" s="3">
        <v>0</v>
      </c>
      <c r="AZ428" s="3">
        <v>0</v>
      </c>
      <c r="BA428" s="3" t="s">
        <v>12376</v>
      </c>
      <c r="BB428" s="3">
        <v>8500</v>
      </c>
    </row>
    <row r="429" spans="1:54" ht="32.5" hidden="1" customHeight="1" x14ac:dyDescent="0.2">
      <c r="A429" s="3" t="s">
        <v>12377</v>
      </c>
      <c r="B429" s="3" t="s">
        <v>900</v>
      </c>
      <c r="C429" s="3" t="s">
        <v>85</v>
      </c>
      <c r="D429" s="3" t="s">
        <v>86</v>
      </c>
      <c r="E429" s="3" t="s">
        <v>12371</v>
      </c>
      <c r="F429" s="3"/>
      <c r="G429" s="3" t="s">
        <v>87</v>
      </c>
      <c r="H429" s="3">
        <v>2024</v>
      </c>
      <c r="I429" s="3">
        <v>2024</v>
      </c>
      <c r="J429" s="3" t="s">
        <v>111</v>
      </c>
      <c r="K429" s="3"/>
      <c r="L429" s="3" t="s">
        <v>5295</v>
      </c>
      <c r="M429" s="3" t="s">
        <v>5296</v>
      </c>
      <c r="N429" s="3" t="s">
        <v>5297</v>
      </c>
      <c r="O429" s="3" t="s">
        <v>5298</v>
      </c>
      <c r="P429" s="3" t="s">
        <v>5299</v>
      </c>
      <c r="Q429" s="3" t="s">
        <v>90</v>
      </c>
      <c r="R429" s="3" t="s">
        <v>5262</v>
      </c>
      <c r="S429" s="3" t="s">
        <v>5300</v>
      </c>
      <c r="T429" s="3" t="s">
        <v>135</v>
      </c>
      <c r="U429" s="3" t="s">
        <v>975</v>
      </c>
      <c r="V429" s="3" t="s">
        <v>909</v>
      </c>
      <c r="W429" s="3">
        <v>2</v>
      </c>
      <c r="X429" s="3" t="s">
        <v>124</v>
      </c>
      <c r="Y429" s="3" t="s">
        <v>12378</v>
      </c>
      <c r="Z429" s="3" t="s">
        <v>12379</v>
      </c>
      <c r="AA429" s="3"/>
      <c r="AB429" s="3" t="s">
        <v>85</v>
      </c>
      <c r="AC429" s="3" t="s">
        <v>94</v>
      </c>
      <c r="AD429" s="3" t="s">
        <v>103</v>
      </c>
      <c r="AE429" s="3" t="s">
        <v>124</v>
      </c>
      <c r="AF429" s="3"/>
      <c r="AG429" s="3" t="s">
        <v>97</v>
      </c>
      <c r="AH429" s="3">
        <v>101</v>
      </c>
      <c r="AI429" s="3">
        <v>22</v>
      </c>
      <c r="AJ429" s="3" t="s">
        <v>98</v>
      </c>
      <c r="AK429" s="3" t="s">
        <v>109</v>
      </c>
      <c r="AL429" s="3" t="s">
        <v>100</v>
      </c>
      <c r="AM429" s="3">
        <v>150</v>
      </c>
      <c r="AN429" s="3" t="s">
        <v>101</v>
      </c>
      <c r="AO429" s="3" t="s">
        <v>110</v>
      </c>
      <c r="AP429" s="3" t="s">
        <v>12380</v>
      </c>
      <c r="AQ429" s="3" t="s">
        <v>12381</v>
      </c>
      <c r="AR429" s="3">
        <v>3780</v>
      </c>
      <c r="AS429" s="3">
        <v>2000</v>
      </c>
      <c r="AT429" s="3">
        <v>0</v>
      </c>
      <c r="AU429" s="3">
        <v>0</v>
      </c>
      <c r="AV429" s="3">
        <v>0</v>
      </c>
      <c r="AW429" s="3">
        <v>0</v>
      </c>
      <c r="AX429" s="3">
        <v>0</v>
      </c>
      <c r="AY429" s="3">
        <v>0</v>
      </c>
      <c r="AZ429" s="3">
        <v>0</v>
      </c>
      <c r="BA429" s="3" t="s">
        <v>12376</v>
      </c>
      <c r="BB429" s="3">
        <v>3400</v>
      </c>
    </row>
    <row r="430" spans="1:54" ht="32.5" hidden="1" customHeight="1" x14ac:dyDescent="0.2">
      <c r="A430" s="3" t="s">
        <v>15011</v>
      </c>
      <c r="B430" s="3" t="s">
        <v>900</v>
      </c>
      <c r="C430" s="3" t="s">
        <v>85</v>
      </c>
      <c r="D430" s="3" t="s">
        <v>86</v>
      </c>
      <c r="E430" s="3" t="s">
        <v>15012</v>
      </c>
      <c r="F430" s="3"/>
      <c r="G430" s="3" t="s">
        <v>87</v>
      </c>
      <c r="H430" s="3">
        <v>2024</v>
      </c>
      <c r="I430" s="3">
        <v>2024</v>
      </c>
      <c r="J430" s="3" t="s">
        <v>111</v>
      </c>
      <c r="K430" s="3" t="s">
        <v>5434</v>
      </c>
      <c r="L430" s="3" t="s">
        <v>5435</v>
      </c>
      <c r="M430" s="3" t="s">
        <v>5436</v>
      </c>
      <c r="N430" s="3" t="s">
        <v>5437</v>
      </c>
      <c r="O430" s="3" t="s">
        <v>5438</v>
      </c>
      <c r="P430" s="3" t="s">
        <v>89</v>
      </c>
      <c r="Q430" s="3" t="s">
        <v>257</v>
      </c>
      <c r="R430" s="3" t="s">
        <v>5439</v>
      </c>
      <c r="S430" s="3" t="s">
        <v>5440</v>
      </c>
      <c r="T430" s="3" t="s">
        <v>91</v>
      </c>
      <c r="U430" s="3" t="s">
        <v>5441</v>
      </c>
      <c r="V430" s="3" t="s">
        <v>909</v>
      </c>
      <c r="W430" s="3">
        <v>1</v>
      </c>
      <c r="X430" s="3" t="s">
        <v>15013</v>
      </c>
      <c r="Y430" s="3" t="s">
        <v>15014</v>
      </c>
      <c r="Z430" s="3" t="s">
        <v>15015</v>
      </c>
      <c r="AA430" s="3"/>
      <c r="AB430" s="3" t="s">
        <v>85</v>
      </c>
      <c r="AC430" s="3" t="s">
        <v>94</v>
      </c>
      <c r="AD430" s="3" t="s">
        <v>103</v>
      </c>
      <c r="AE430" s="3" t="s">
        <v>104</v>
      </c>
      <c r="AF430" s="3"/>
      <c r="AG430" s="3" t="s">
        <v>97</v>
      </c>
      <c r="AH430" s="3">
        <v>648</v>
      </c>
      <c r="AI430" s="3">
        <v>225</v>
      </c>
      <c r="AJ430" s="3" t="s">
        <v>105</v>
      </c>
      <c r="AK430" s="3" t="s">
        <v>106</v>
      </c>
      <c r="AL430" s="3" t="s">
        <v>100</v>
      </c>
      <c r="AM430" s="3">
        <v>700</v>
      </c>
      <c r="AN430" s="3" t="s">
        <v>101</v>
      </c>
      <c r="AO430" s="3" t="s">
        <v>110</v>
      </c>
      <c r="AP430" s="3" t="s">
        <v>15016</v>
      </c>
      <c r="AQ430" s="3" t="s">
        <v>15017</v>
      </c>
      <c r="AR430" s="3">
        <v>8850</v>
      </c>
      <c r="AS430" s="3">
        <v>3000</v>
      </c>
      <c r="AT430" s="3">
        <v>0</v>
      </c>
      <c r="AU430" s="3">
        <v>0</v>
      </c>
      <c r="AV430" s="3">
        <v>0</v>
      </c>
      <c r="AW430" s="3">
        <v>0</v>
      </c>
      <c r="AX430" s="3">
        <v>0</v>
      </c>
      <c r="AY430" s="3">
        <v>0</v>
      </c>
      <c r="AZ430" s="3">
        <v>0</v>
      </c>
      <c r="BA430" s="3" t="s">
        <v>15018</v>
      </c>
      <c r="BB430" s="3">
        <v>6000</v>
      </c>
    </row>
    <row r="431" spans="1:54" ht="32.5" hidden="1" customHeight="1" x14ac:dyDescent="0.2">
      <c r="A431" s="3" t="s">
        <v>15019</v>
      </c>
      <c r="B431" s="3" t="s">
        <v>900</v>
      </c>
      <c r="C431" s="3" t="s">
        <v>85</v>
      </c>
      <c r="D431" s="3" t="s">
        <v>86</v>
      </c>
      <c r="E431" s="3" t="s">
        <v>15012</v>
      </c>
      <c r="F431" s="3"/>
      <c r="G431" s="3" t="s">
        <v>87</v>
      </c>
      <c r="H431" s="3">
        <v>2024</v>
      </c>
      <c r="I431" s="3">
        <v>2024</v>
      </c>
      <c r="J431" s="3" t="s">
        <v>111</v>
      </c>
      <c r="K431" s="3" t="s">
        <v>5434</v>
      </c>
      <c r="L431" s="3" t="s">
        <v>5435</v>
      </c>
      <c r="M431" s="3" t="s">
        <v>5436</v>
      </c>
      <c r="N431" s="3" t="s">
        <v>5437</v>
      </c>
      <c r="O431" s="3" t="s">
        <v>5438</v>
      </c>
      <c r="P431" s="3" t="s">
        <v>89</v>
      </c>
      <c r="Q431" s="3" t="s">
        <v>257</v>
      </c>
      <c r="R431" s="3" t="s">
        <v>5439</v>
      </c>
      <c r="S431" s="3" t="s">
        <v>5440</v>
      </c>
      <c r="T431" s="3" t="s">
        <v>91</v>
      </c>
      <c r="U431" s="3" t="s">
        <v>5441</v>
      </c>
      <c r="V431" s="3" t="s">
        <v>909</v>
      </c>
      <c r="W431" s="3">
        <v>2</v>
      </c>
      <c r="X431" s="3" t="s">
        <v>15020</v>
      </c>
      <c r="Y431" s="3" t="s">
        <v>15021</v>
      </c>
      <c r="Z431" s="3" t="s">
        <v>15022</v>
      </c>
      <c r="AA431" s="3"/>
      <c r="AB431" s="3" t="s">
        <v>85</v>
      </c>
      <c r="AC431" s="3" t="s">
        <v>94</v>
      </c>
      <c r="AD431" s="3" t="s">
        <v>103</v>
      </c>
      <c r="AE431" s="3" t="s">
        <v>122</v>
      </c>
      <c r="AF431" s="3"/>
      <c r="AG431" s="3" t="s">
        <v>97</v>
      </c>
      <c r="AH431" s="3">
        <v>648</v>
      </c>
      <c r="AI431" s="3">
        <v>225</v>
      </c>
      <c r="AJ431" s="3" t="s">
        <v>396</v>
      </c>
      <c r="AK431" s="3" t="s">
        <v>109</v>
      </c>
      <c r="AL431" s="3" t="s">
        <v>100</v>
      </c>
      <c r="AM431" s="3">
        <v>25</v>
      </c>
      <c r="AN431" s="3" t="s">
        <v>101</v>
      </c>
      <c r="AO431" s="3" t="s">
        <v>110</v>
      </c>
      <c r="AP431" s="3" t="s">
        <v>15023</v>
      </c>
      <c r="AQ431" s="3" t="s">
        <v>15024</v>
      </c>
      <c r="AR431" s="3">
        <v>3800</v>
      </c>
      <c r="AS431" s="3">
        <v>1000</v>
      </c>
      <c r="AT431" s="3">
        <v>0</v>
      </c>
      <c r="AU431" s="3">
        <v>0</v>
      </c>
      <c r="AV431" s="3">
        <v>0</v>
      </c>
      <c r="AW431" s="3">
        <v>0</v>
      </c>
      <c r="AX431" s="3">
        <v>0</v>
      </c>
      <c r="AY431" s="3">
        <v>0</v>
      </c>
      <c r="AZ431" s="3">
        <v>0</v>
      </c>
      <c r="BA431" s="3" t="s">
        <v>15025</v>
      </c>
      <c r="BB431" s="3">
        <v>1800</v>
      </c>
    </row>
    <row r="432" spans="1:54" ht="32.5" hidden="1" customHeight="1" x14ac:dyDescent="0.2">
      <c r="A432" s="3" t="s">
        <v>15026</v>
      </c>
      <c r="B432" s="3" t="s">
        <v>900</v>
      </c>
      <c r="C432" s="3" t="s">
        <v>85</v>
      </c>
      <c r="D432" s="3" t="s">
        <v>86</v>
      </c>
      <c r="E432" s="3" t="s">
        <v>15012</v>
      </c>
      <c r="F432" s="3"/>
      <c r="G432" s="3" t="s">
        <v>87</v>
      </c>
      <c r="H432" s="3">
        <v>2024</v>
      </c>
      <c r="I432" s="3">
        <v>2024</v>
      </c>
      <c r="J432" s="3" t="s">
        <v>88</v>
      </c>
      <c r="K432" s="3" t="s">
        <v>5434</v>
      </c>
      <c r="L432" s="3" t="s">
        <v>5435</v>
      </c>
      <c r="M432" s="3" t="s">
        <v>5436</v>
      </c>
      <c r="N432" s="3" t="s">
        <v>5437</v>
      </c>
      <c r="O432" s="3" t="s">
        <v>5438</v>
      </c>
      <c r="P432" s="3" t="s">
        <v>89</v>
      </c>
      <c r="Q432" s="3" t="s">
        <v>257</v>
      </c>
      <c r="R432" s="3" t="s">
        <v>5439</v>
      </c>
      <c r="S432" s="3" t="s">
        <v>5440</v>
      </c>
      <c r="T432" s="3" t="s">
        <v>91</v>
      </c>
      <c r="U432" s="3" t="s">
        <v>5441</v>
      </c>
      <c r="V432" s="3" t="s">
        <v>909</v>
      </c>
      <c r="W432" s="3">
        <v>3</v>
      </c>
      <c r="X432" s="3" t="s">
        <v>124</v>
      </c>
      <c r="Y432" s="3" t="s">
        <v>15027</v>
      </c>
      <c r="Z432" s="3" t="s">
        <v>15028</v>
      </c>
      <c r="AA432" s="3"/>
      <c r="AB432" s="3" t="s">
        <v>85</v>
      </c>
      <c r="AC432" s="3" t="s">
        <v>94</v>
      </c>
      <c r="AD432" s="3" t="s">
        <v>103</v>
      </c>
      <c r="AE432" s="3" t="s">
        <v>124</v>
      </c>
      <c r="AF432" s="3"/>
      <c r="AG432" s="3" t="s">
        <v>97</v>
      </c>
      <c r="AH432" s="3">
        <v>648</v>
      </c>
      <c r="AI432" s="3">
        <v>225</v>
      </c>
      <c r="AJ432" s="3" t="s">
        <v>98</v>
      </c>
      <c r="AK432" s="3" t="s">
        <v>109</v>
      </c>
      <c r="AL432" s="3" t="s">
        <v>100</v>
      </c>
      <c r="AM432" s="3">
        <v>700</v>
      </c>
      <c r="AN432" s="3" t="s">
        <v>101</v>
      </c>
      <c r="AO432" s="3" t="s">
        <v>110</v>
      </c>
      <c r="AP432" s="3" t="s">
        <v>15029</v>
      </c>
      <c r="AQ432" s="3" t="s">
        <v>15030</v>
      </c>
      <c r="AR432" s="3">
        <v>4050</v>
      </c>
      <c r="AS432" s="3">
        <v>1000</v>
      </c>
      <c r="AT432" s="3">
        <v>0</v>
      </c>
      <c r="AU432" s="3">
        <v>0</v>
      </c>
      <c r="AV432" s="3">
        <v>0</v>
      </c>
      <c r="AW432" s="3">
        <v>0</v>
      </c>
      <c r="AX432" s="3">
        <v>0</v>
      </c>
      <c r="AY432" s="3">
        <v>0</v>
      </c>
      <c r="AZ432" s="3">
        <v>0</v>
      </c>
      <c r="BA432" s="3" t="s">
        <v>15025</v>
      </c>
      <c r="BB432" s="3">
        <v>2000</v>
      </c>
    </row>
    <row r="433" spans="1:54" ht="32.5" hidden="1" customHeight="1" x14ac:dyDescent="0.2">
      <c r="A433" s="3" t="s">
        <v>15031</v>
      </c>
      <c r="B433" s="3" t="s">
        <v>900</v>
      </c>
      <c r="C433" s="3" t="s">
        <v>85</v>
      </c>
      <c r="D433" s="3" t="s">
        <v>86</v>
      </c>
      <c r="E433" s="3" t="s">
        <v>13087</v>
      </c>
      <c r="F433" s="3"/>
      <c r="G433" s="3" t="s">
        <v>87</v>
      </c>
      <c r="H433" s="3">
        <v>2024</v>
      </c>
      <c r="I433" s="3">
        <v>2024</v>
      </c>
      <c r="J433" s="3" t="s">
        <v>111</v>
      </c>
      <c r="K433" s="3"/>
      <c r="L433" s="3" t="s">
        <v>5280</v>
      </c>
      <c r="M433" s="3" t="s">
        <v>5281</v>
      </c>
      <c r="N433" s="3" t="s">
        <v>5282</v>
      </c>
      <c r="O433" s="3" t="s">
        <v>5283</v>
      </c>
      <c r="P433" s="3" t="s">
        <v>89</v>
      </c>
      <c r="Q433" s="3" t="s">
        <v>90</v>
      </c>
      <c r="R433" s="3" t="s">
        <v>5284</v>
      </c>
      <c r="S433" s="3" t="s">
        <v>5285</v>
      </c>
      <c r="T433" s="3" t="s">
        <v>135</v>
      </c>
      <c r="U433" s="3" t="s">
        <v>5286</v>
      </c>
      <c r="V433" s="3" t="s">
        <v>909</v>
      </c>
      <c r="W433" s="3">
        <v>1</v>
      </c>
      <c r="X433" s="3" t="s">
        <v>315</v>
      </c>
      <c r="Y433" s="3" t="s">
        <v>15032</v>
      </c>
      <c r="Z433" s="3" t="s">
        <v>15033</v>
      </c>
      <c r="AA433" s="3"/>
      <c r="AB433" s="3" t="s">
        <v>85</v>
      </c>
      <c r="AC433" s="3" t="s">
        <v>94</v>
      </c>
      <c r="AD433" s="3" t="s">
        <v>103</v>
      </c>
      <c r="AE433" s="3" t="s">
        <v>104</v>
      </c>
      <c r="AF433" s="3"/>
      <c r="AG433" s="3" t="s">
        <v>97</v>
      </c>
      <c r="AH433" s="3">
        <v>77</v>
      </c>
      <c r="AI433" s="3">
        <v>8</v>
      </c>
      <c r="AJ433" s="3" t="s">
        <v>346</v>
      </c>
      <c r="AK433" s="3" t="s">
        <v>109</v>
      </c>
      <c r="AL433" s="3" t="s">
        <v>100</v>
      </c>
      <c r="AM433" s="3">
        <v>160</v>
      </c>
      <c r="AN433" s="3" t="s">
        <v>138</v>
      </c>
      <c r="AO433" s="3" t="s">
        <v>102</v>
      </c>
      <c r="AP433" s="3" t="s">
        <v>15034</v>
      </c>
      <c r="AQ433" s="3" t="s">
        <v>15035</v>
      </c>
      <c r="AR433" s="3">
        <v>7470</v>
      </c>
      <c r="AS433" s="3">
        <v>2000</v>
      </c>
      <c r="AT433" s="3">
        <v>0</v>
      </c>
      <c r="AU433" s="3">
        <v>0</v>
      </c>
      <c r="AV433" s="3">
        <v>0</v>
      </c>
      <c r="AW433" s="3">
        <v>0</v>
      </c>
      <c r="AX433" s="3">
        <v>0</v>
      </c>
      <c r="AY433" s="3">
        <v>0</v>
      </c>
      <c r="AZ433" s="3">
        <v>0</v>
      </c>
      <c r="BA433" s="3" t="s">
        <v>15036</v>
      </c>
      <c r="BB433" s="3">
        <v>3030</v>
      </c>
    </row>
    <row r="434" spans="1:54" ht="32.5" customHeight="1" x14ac:dyDescent="0.2">
      <c r="A434" s="94" t="s">
        <v>15037</v>
      </c>
      <c r="B434" s="94" t="s">
        <v>900</v>
      </c>
      <c r="C434" s="94" t="s">
        <v>85</v>
      </c>
      <c r="D434" s="94" t="s">
        <v>86</v>
      </c>
      <c r="E434" s="94" t="s">
        <v>13087</v>
      </c>
      <c r="F434" s="94"/>
      <c r="G434" s="94" t="s">
        <v>87</v>
      </c>
      <c r="H434" s="94">
        <v>2024</v>
      </c>
      <c r="I434" s="94">
        <v>2024</v>
      </c>
      <c r="J434" s="94" t="s">
        <v>88</v>
      </c>
      <c r="K434" s="94"/>
      <c r="L434" s="94" t="s">
        <v>5280</v>
      </c>
      <c r="M434" s="94" t="s">
        <v>5281</v>
      </c>
      <c r="N434" s="94" t="s">
        <v>5282</v>
      </c>
      <c r="O434" s="94" t="s">
        <v>5283</v>
      </c>
      <c r="P434" s="94" t="s">
        <v>89</v>
      </c>
      <c r="Q434" s="94" t="s">
        <v>90</v>
      </c>
      <c r="R434" s="94" t="s">
        <v>5284</v>
      </c>
      <c r="S434" s="94" t="s">
        <v>5285</v>
      </c>
      <c r="T434" s="94" t="s">
        <v>135</v>
      </c>
      <c r="U434" s="94" t="s">
        <v>5286</v>
      </c>
      <c r="V434" s="94" t="s">
        <v>909</v>
      </c>
      <c r="W434" s="94">
        <v>2</v>
      </c>
      <c r="X434" s="94" t="s">
        <v>961</v>
      </c>
      <c r="Y434" s="94" t="s">
        <v>15038</v>
      </c>
      <c r="Z434" s="94" t="s">
        <v>15039</v>
      </c>
      <c r="AA434" s="94"/>
      <c r="AB434" s="94" t="s">
        <v>85</v>
      </c>
      <c r="AC434" s="94" t="s">
        <v>94</v>
      </c>
      <c r="AD434" s="94" t="s">
        <v>107</v>
      </c>
      <c r="AE434" s="94" t="s">
        <v>108</v>
      </c>
      <c r="AF434" s="94"/>
      <c r="AG434" s="94" t="s">
        <v>97</v>
      </c>
      <c r="AH434" s="94">
        <v>77</v>
      </c>
      <c r="AI434" s="94">
        <v>8</v>
      </c>
      <c r="AJ434" s="94" t="s">
        <v>105</v>
      </c>
      <c r="AK434" s="94" t="s">
        <v>106</v>
      </c>
      <c r="AL434" s="94" t="s">
        <v>100</v>
      </c>
      <c r="AM434" s="94">
        <v>150</v>
      </c>
      <c r="AN434" s="94" t="s">
        <v>138</v>
      </c>
      <c r="AO434" s="94" t="s">
        <v>102</v>
      </c>
      <c r="AP434" s="94" t="s">
        <v>15040</v>
      </c>
      <c r="AQ434" s="94" t="s">
        <v>15041</v>
      </c>
      <c r="AR434" s="94">
        <v>2100</v>
      </c>
      <c r="AS434" s="94">
        <v>500</v>
      </c>
      <c r="AT434" s="94">
        <v>0</v>
      </c>
      <c r="AU434" s="94">
        <v>0</v>
      </c>
      <c r="AV434" s="94">
        <v>0</v>
      </c>
      <c r="AW434" s="94">
        <v>0</v>
      </c>
      <c r="AX434" s="94">
        <v>0</v>
      </c>
      <c r="AY434" s="94">
        <v>0</v>
      </c>
      <c r="AZ434" s="94">
        <v>0</v>
      </c>
      <c r="BA434" s="94" t="s">
        <v>15042</v>
      </c>
      <c r="BB434" s="94">
        <v>1640</v>
      </c>
    </row>
    <row r="435" spans="1:54" ht="32.5" hidden="1" customHeight="1" x14ac:dyDescent="0.2">
      <c r="A435" s="3" t="s">
        <v>15043</v>
      </c>
      <c r="B435" s="3" t="s">
        <v>900</v>
      </c>
      <c r="C435" s="3" t="s">
        <v>85</v>
      </c>
      <c r="D435" s="3" t="s">
        <v>86</v>
      </c>
      <c r="E435" s="3" t="s">
        <v>13087</v>
      </c>
      <c r="F435" s="3"/>
      <c r="G435" s="3" t="s">
        <v>87</v>
      </c>
      <c r="H435" s="3">
        <v>2024</v>
      </c>
      <c r="I435" s="3">
        <v>2024</v>
      </c>
      <c r="J435" s="3" t="s">
        <v>88</v>
      </c>
      <c r="K435" s="3"/>
      <c r="L435" s="3" t="s">
        <v>5280</v>
      </c>
      <c r="M435" s="3" t="s">
        <v>5281</v>
      </c>
      <c r="N435" s="3" t="s">
        <v>5282</v>
      </c>
      <c r="O435" s="3" t="s">
        <v>5283</v>
      </c>
      <c r="P435" s="3" t="s">
        <v>89</v>
      </c>
      <c r="Q435" s="3" t="s">
        <v>90</v>
      </c>
      <c r="R435" s="3" t="s">
        <v>5284</v>
      </c>
      <c r="S435" s="3" t="s">
        <v>5285</v>
      </c>
      <c r="T435" s="3" t="s">
        <v>135</v>
      </c>
      <c r="U435" s="3" t="s">
        <v>5286</v>
      </c>
      <c r="V435" s="3" t="s">
        <v>909</v>
      </c>
      <c r="W435" s="3">
        <v>3</v>
      </c>
      <c r="X435" s="3" t="s">
        <v>15044</v>
      </c>
      <c r="Y435" s="3" t="s">
        <v>15045</v>
      </c>
      <c r="Z435" s="3" t="s">
        <v>15046</v>
      </c>
      <c r="AA435" s="3"/>
      <c r="AB435" s="3" t="s">
        <v>85</v>
      </c>
      <c r="AC435" s="3" t="s">
        <v>94</v>
      </c>
      <c r="AD435" s="3" t="s">
        <v>103</v>
      </c>
      <c r="AE435" s="3" t="s">
        <v>124</v>
      </c>
      <c r="AF435" s="3"/>
      <c r="AG435" s="3" t="s">
        <v>97</v>
      </c>
      <c r="AH435" s="3">
        <v>77</v>
      </c>
      <c r="AI435" s="3">
        <v>8</v>
      </c>
      <c r="AJ435" s="3" t="s">
        <v>105</v>
      </c>
      <c r="AK435" s="3" t="s">
        <v>109</v>
      </c>
      <c r="AL435" s="3" t="s">
        <v>100</v>
      </c>
      <c r="AM435" s="3">
        <v>50</v>
      </c>
      <c r="AN435" s="3" t="s">
        <v>138</v>
      </c>
      <c r="AO435" s="3" t="s">
        <v>102</v>
      </c>
      <c r="AP435" s="3" t="s">
        <v>15047</v>
      </c>
      <c r="AQ435" s="3"/>
      <c r="AR435" s="3">
        <v>2100</v>
      </c>
      <c r="AS435" s="3">
        <v>1000</v>
      </c>
      <c r="AT435" s="3">
        <v>0</v>
      </c>
      <c r="AU435" s="3">
        <v>0</v>
      </c>
      <c r="AV435" s="3">
        <v>0</v>
      </c>
      <c r="AW435" s="3">
        <v>0</v>
      </c>
      <c r="AX435" s="3">
        <v>0</v>
      </c>
      <c r="AY435" s="3">
        <v>0</v>
      </c>
      <c r="AZ435" s="3">
        <v>0</v>
      </c>
      <c r="BA435" s="3" t="s">
        <v>15036</v>
      </c>
      <c r="BB435" s="3">
        <v>1500</v>
      </c>
    </row>
    <row r="436" spans="1:54" ht="32.5" hidden="1" customHeight="1" x14ac:dyDescent="0.2">
      <c r="A436" s="3" t="s">
        <v>15048</v>
      </c>
      <c r="B436" s="3" t="s">
        <v>900</v>
      </c>
      <c r="C436" s="3" t="s">
        <v>85</v>
      </c>
      <c r="D436" s="3" t="s">
        <v>86</v>
      </c>
      <c r="E436" s="3" t="s">
        <v>15049</v>
      </c>
      <c r="F436" s="3"/>
      <c r="G436" s="3" t="s">
        <v>87</v>
      </c>
      <c r="H436" s="3">
        <v>2024</v>
      </c>
      <c r="I436" s="3">
        <v>2024</v>
      </c>
      <c r="J436" s="3" t="s">
        <v>88</v>
      </c>
      <c r="K436" s="3" t="s">
        <v>5217</v>
      </c>
      <c r="L436" s="3" t="s">
        <v>5218</v>
      </c>
      <c r="M436" s="3"/>
      <c r="N436" s="3" t="s">
        <v>5219</v>
      </c>
      <c r="O436" s="3" t="s">
        <v>5220</v>
      </c>
      <c r="P436" s="3" t="s">
        <v>89</v>
      </c>
      <c r="Q436" s="3" t="s">
        <v>257</v>
      </c>
      <c r="R436" s="3" t="s">
        <v>5221</v>
      </c>
      <c r="S436" s="3" t="s">
        <v>5222</v>
      </c>
      <c r="T436" s="3" t="s">
        <v>91</v>
      </c>
      <c r="U436" s="3" t="s">
        <v>5223</v>
      </c>
      <c r="V436" s="3" t="s">
        <v>909</v>
      </c>
      <c r="W436" s="3">
        <v>1</v>
      </c>
      <c r="X436" s="3" t="s">
        <v>124</v>
      </c>
      <c r="Y436" s="3" t="s">
        <v>15050</v>
      </c>
      <c r="Z436" s="3" t="s">
        <v>15051</v>
      </c>
      <c r="AA436" s="3"/>
      <c r="AB436" s="3" t="s">
        <v>85</v>
      </c>
      <c r="AC436" s="3" t="s">
        <v>94</v>
      </c>
      <c r="AD436" s="3" t="s">
        <v>103</v>
      </c>
      <c r="AE436" s="3" t="s">
        <v>124</v>
      </c>
      <c r="AF436" s="3"/>
      <c r="AG436" s="3" t="s">
        <v>97</v>
      </c>
      <c r="AH436" s="3">
        <v>211208</v>
      </c>
      <c r="AI436" s="3">
        <v>42241</v>
      </c>
      <c r="AJ436" s="3" t="s">
        <v>98</v>
      </c>
      <c r="AK436" s="3" t="s">
        <v>109</v>
      </c>
      <c r="AL436" s="3" t="s">
        <v>100</v>
      </c>
      <c r="AM436" s="3">
        <v>500</v>
      </c>
      <c r="AN436" s="3" t="s">
        <v>101</v>
      </c>
      <c r="AO436" s="3" t="s">
        <v>110</v>
      </c>
      <c r="AP436" s="3" t="s">
        <v>15052</v>
      </c>
      <c r="AQ436" s="3" t="s">
        <v>15053</v>
      </c>
      <c r="AR436" s="3">
        <v>2100</v>
      </c>
      <c r="AS436" s="3">
        <v>1200</v>
      </c>
      <c r="AT436" s="3">
        <v>0</v>
      </c>
      <c r="AU436" s="3">
        <v>0</v>
      </c>
      <c r="AV436" s="3">
        <v>0</v>
      </c>
      <c r="AW436" s="3">
        <v>0</v>
      </c>
      <c r="AX436" s="3">
        <v>0</v>
      </c>
      <c r="AY436" s="3">
        <v>0</v>
      </c>
      <c r="AZ436" s="3">
        <v>0</v>
      </c>
      <c r="BA436" s="3" t="s">
        <v>952</v>
      </c>
      <c r="BB436" s="3">
        <v>1200</v>
      </c>
    </row>
    <row r="437" spans="1:54" ht="32.5" hidden="1" customHeight="1" x14ac:dyDescent="0.2">
      <c r="A437" s="3" t="s">
        <v>15054</v>
      </c>
      <c r="B437" s="3" t="s">
        <v>900</v>
      </c>
      <c r="C437" s="3" t="s">
        <v>85</v>
      </c>
      <c r="D437" s="3" t="s">
        <v>86</v>
      </c>
      <c r="E437" s="3" t="s">
        <v>15049</v>
      </c>
      <c r="F437" s="3"/>
      <c r="G437" s="3" t="s">
        <v>87</v>
      </c>
      <c r="H437" s="3">
        <v>2024</v>
      </c>
      <c r="I437" s="3">
        <v>2024</v>
      </c>
      <c r="J437" s="3" t="s">
        <v>88</v>
      </c>
      <c r="K437" s="3" t="s">
        <v>5217</v>
      </c>
      <c r="L437" s="3" t="s">
        <v>5218</v>
      </c>
      <c r="M437" s="3"/>
      <c r="N437" s="3" t="s">
        <v>5219</v>
      </c>
      <c r="O437" s="3" t="s">
        <v>5220</v>
      </c>
      <c r="P437" s="3" t="s">
        <v>89</v>
      </c>
      <c r="Q437" s="3" t="s">
        <v>257</v>
      </c>
      <c r="R437" s="3" t="s">
        <v>5221</v>
      </c>
      <c r="S437" s="3" t="s">
        <v>5222</v>
      </c>
      <c r="T437" s="3" t="s">
        <v>91</v>
      </c>
      <c r="U437" s="3" t="s">
        <v>5223</v>
      </c>
      <c r="V437" s="3" t="s">
        <v>909</v>
      </c>
      <c r="W437" s="3">
        <v>2</v>
      </c>
      <c r="X437" s="3" t="s">
        <v>12657</v>
      </c>
      <c r="Y437" s="3" t="s">
        <v>15055</v>
      </c>
      <c r="Z437" s="3" t="s">
        <v>15056</v>
      </c>
      <c r="AA437" s="3"/>
      <c r="AB437" s="3" t="s">
        <v>85</v>
      </c>
      <c r="AC437" s="3" t="s">
        <v>94</v>
      </c>
      <c r="AD437" s="3" t="s">
        <v>103</v>
      </c>
      <c r="AE437" s="3" t="s">
        <v>122</v>
      </c>
      <c r="AF437" s="3"/>
      <c r="AG437" s="3" t="s">
        <v>97</v>
      </c>
      <c r="AH437" s="3">
        <v>211208</v>
      </c>
      <c r="AI437" s="3">
        <v>42241</v>
      </c>
      <c r="AJ437" s="3" t="s">
        <v>123</v>
      </c>
      <c r="AK437" s="3" t="s">
        <v>109</v>
      </c>
      <c r="AL437" s="3" t="s">
        <v>100</v>
      </c>
      <c r="AM437" s="3">
        <v>200</v>
      </c>
      <c r="AN437" s="3" t="s">
        <v>101</v>
      </c>
      <c r="AO437" s="3" t="s">
        <v>110</v>
      </c>
      <c r="AP437" s="3" t="s">
        <v>15057</v>
      </c>
      <c r="AQ437" s="3" t="s">
        <v>15058</v>
      </c>
      <c r="AR437" s="3">
        <v>7900</v>
      </c>
      <c r="AS437" s="3">
        <v>4500</v>
      </c>
      <c r="AT437" s="3">
        <v>0</v>
      </c>
      <c r="AU437" s="3">
        <v>0</v>
      </c>
      <c r="AV437" s="3">
        <v>0</v>
      </c>
      <c r="AW437" s="3">
        <v>0</v>
      </c>
      <c r="AX437" s="3">
        <v>0</v>
      </c>
      <c r="AY437" s="3">
        <v>0</v>
      </c>
      <c r="AZ437" s="3">
        <v>0</v>
      </c>
      <c r="BA437" s="3" t="s">
        <v>952</v>
      </c>
      <c r="BB437" s="3">
        <v>4500</v>
      </c>
    </row>
    <row r="438" spans="1:54" ht="32.5" hidden="1" customHeight="1" x14ac:dyDescent="0.2">
      <c r="A438" s="3" t="s">
        <v>15059</v>
      </c>
      <c r="B438" s="3" t="s">
        <v>900</v>
      </c>
      <c r="C438" s="3" t="s">
        <v>85</v>
      </c>
      <c r="D438" s="3" t="s">
        <v>86</v>
      </c>
      <c r="E438" s="3" t="s">
        <v>15049</v>
      </c>
      <c r="F438" s="3"/>
      <c r="G438" s="3" t="s">
        <v>87</v>
      </c>
      <c r="H438" s="3">
        <v>2024</v>
      </c>
      <c r="I438" s="3">
        <v>2024</v>
      </c>
      <c r="J438" s="3" t="s">
        <v>88</v>
      </c>
      <c r="K438" s="3" t="s">
        <v>5217</v>
      </c>
      <c r="L438" s="3" t="s">
        <v>5218</v>
      </c>
      <c r="M438" s="3"/>
      <c r="N438" s="3" t="s">
        <v>5219</v>
      </c>
      <c r="O438" s="3" t="s">
        <v>5220</v>
      </c>
      <c r="P438" s="3" t="s">
        <v>89</v>
      </c>
      <c r="Q438" s="3" t="s">
        <v>257</v>
      </c>
      <c r="R438" s="3" t="s">
        <v>5221</v>
      </c>
      <c r="S438" s="3" t="s">
        <v>5222</v>
      </c>
      <c r="T438" s="3" t="s">
        <v>91</v>
      </c>
      <c r="U438" s="3" t="s">
        <v>5223</v>
      </c>
      <c r="V438" s="3" t="s">
        <v>909</v>
      </c>
      <c r="W438" s="3">
        <v>3</v>
      </c>
      <c r="X438" s="3" t="s">
        <v>104</v>
      </c>
      <c r="Y438" s="3" t="s">
        <v>15060</v>
      </c>
      <c r="Z438" s="3" t="s">
        <v>15061</v>
      </c>
      <c r="AA438" s="3"/>
      <c r="AB438" s="3" t="s">
        <v>85</v>
      </c>
      <c r="AC438" s="3" t="s">
        <v>94</v>
      </c>
      <c r="AD438" s="3" t="s">
        <v>103</v>
      </c>
      <c r="AE438" s="3" t="s">
        <v>104</v>
      </c>
      <c r="AF438" s="3"/>
      <c r="AG438" s="3" t="s">
        <v>97</v>
      </c>
      <c r="AH438" s="3">
        <v>211208</v>
      </c>
      <c r="AI438" s="3">
        <v>42241</v>
      </c>
      <c r="AJ438" s="3" t="s">
        <v>396</v>
      </c>
      <c r="AK438" s="3" t="s">
        <v>106</v>
      </c>
      <c r="AL438" s="3" t="s">
        <v>100</v>
      </c>
      <c r="AM438" s="3">
        <v>350</v>
      </c>
      <c r="AN438" s="3" t="s">
        <v>101</v>
      </c>
      <c r="AO438" s="3" t="s">
        <v>110</v>
      </c>
      <c r="AP438" s="3" t="s">
        <v>15062</v>
      </c>
      <c r="AQ438" s="3" t="s">
        <v>15063</v>
      </c>
      <c r="AR438" s="3">
        <v>5200</v>
      </c>
      <c r="AS438" s="3">
        <v>2400</v>
      </c>
      <c r="AT438" s="3">
        <v>0</v>
      </c>
      <c r="AU438" s="3">
        <v>0</v>
      </c>
      <c r="AV438" s="3">
        <v>0</v>
      </c>
      <c r="AW438" s="3">
        <v>0</v>
      </c>
      <c r="AX438" s="3">
        <v>0</v>
      </c>
      <c r="AY438" s="3">
        <v>0</v>
      </c>
      <c r="AZ438" s="3">
        <v>0</v>
      </c>
      <c r="BA438" s="3" t="s">
        <v>952</v>
      </c>
      <c r="BB438" s="3">
        <v>2400</v>
      </c>
    </row>
    <row r="439" spans="1:54" ht="32.5" hidden="1" customHeight="1" x14ac:dyDescent="0.2">
      <c r="A439" s="3" t="s">
        <v>15064</v>
      </c>
      <c r="B439" s="3" t="s">
        <v>900</v>
      </c>
      <c r="C439" s="3" t="s">
        <v>85</v>
      </c>
      <c r="D439" s="3" t="s">
        <v>86</v>
      </c>
      <c r="E439" s="3" t="s">
        <v>15065</v>
      </c>
      <c r="F439" s="3"/>
      <c r="G439" s="3" t="s">
        <v>87</v>
      </c>
      <c r="H439" s="3">
        <v>2024</v>
      </c>
      <c r="I439" s="3">
        <v>2024</v>
      </c>
      <c r="J439" s="3" t="s">
        <v>88</v>
      </c>
      <c r="K439" s="3" t="s">
        <v>5534</v>
      </c>
      <c r="L439" s="3" t="s">
        <v>5535</v>
      </c>
      <c r="M439" s="3" t="s">
        <v>15066</v>
      </c>
      <c r="N439" s="3" t="s">
        <v>5537</v>
      </c>
      <c r="O439" s="3" t="s">
        <v>5538</v>
      </c>
      <c r="P439" s="3" t="s">
        <v>89</v>
      </c>
      <c r="Q439" s="3" t="s">
        <v>90</v>
      </c>
      <c r="R439" s="3" t="s">
        <v>5363</v>
      </c>
      <c r="S439" s="3" t="s">
        <v>5539</v>
      </c>
      <c r="T439" s="3" t="s">
        <v>119</v>
      </c>
      <c r="U439" s="3" t="s">
        <v>3217</v>
      </c>
      <c r="V439" s="3" t="s">
        <v>909</v>
      </c>
      <c r="W439" s="3">
        <v>1</v>
      </c>
      <c r="X439" s="3" t="s">
        <v>15067</v>
      </c>
      <c r="Y439" s="3" t="s">
        <v>15068</v>
      </c>
      <c r="Z439" s="3" t="s">
        <v>15069</v>
      </c>
      <c r="AA439" s="3"/>
      <c r="AB439" s="3" t="s">
        <v>85</v>
      </c>
      <c r="AC439" s="3" t="s">
        <v>94</v>
      </c>
      <c r="AD439" s="3" t="s">
        <v>103</v>
      </c>
      <c r="AE439" s="3" t="s">
        <v>189</v>
      </c>
      <c r="AF439" s="3"/>
      <c r="AG439" s="3" t="s">
        <v>97</v>
      </c>
      <c r="AH439" s="3">
        <v>121</v>
      </c>
      <c r="AI439" s="3">
        <v>44</v>
      </c>
      <c r="AJ439" s="3" t="s">
        <v>105</v>
      </c>
      <c r="AK439" s="3" t="s">
        <v>109</v>
      </c>
      <c r="AL439" s="3" t="s">
        <v>100</v>
      </c>
      <c r="AM439" s="3">
        <v>50</v>
      </c>
      <c r="AN439" s="3" t="s">
        <v>138</v>
      </c>
      <c r="AO439" s="3" t="s">
        <v>110</v>
      </c>
      <c r="AP439" s="3" t="s">
        <v>15070</v>
      </c>
      <c r="AQ439" s="3" t="s">
        <v>15071</v>
      </c>
      <c r="AR439" s="3">
        <v>2300</v>
      </c>
      <c r="AS439" s="3">
        <v>1400</v>
      </c>
      <c r="AT439" s="3">
        <v>0</v>
      </c>
      <c r="AU439" s="3">
        <v>0</v>
      </c>
      <c r="AV439" s="3">
        <v>0</v>
      </c>
      <c r="AW439" s="3">
        <v>0</v>
      </c>
      <c r="AX439" s="3">
        <v>0</v>
      </c>
      <c r="AY439" s="3">
        <v>0</v>
      </c>
      <c r="AZ439" s="3">
        <v>0</v>
      </c>
      <c r="BA439" s="3" t="s">
        <v>952</v>
      </c>
      <c r="BB439" s="3">
        <v>1400</v>
      </c>
    </row>
    <row r="440" spans="1:54" ht="32.5" hidden="1" customHeight="1" x14ac:dyDescent="0.2">
      <c r="A440" s="3" t="s">
        <v>15072</v>
      </c>
      <c r="B440" s="3" t="s">
        <v>900</v>
      </c>
      <c r="C440" s="3" t="s">
        <v>85</v>
      </c>
      <c r="D440" s="3" t="s">
        <v>86</v>
      </c>
      <c r="E440" s="3" t="s">
        <v>15065</v>
      </c>
      <c r="F440" s="3"/>
      <c r="G440" s="3" t="s">
        <v>87</v>
      </c>
      <c r="H440" s="3">
        <v>2024</v>
      </c>
      <c r="I440" s="3">
        <v>2024</v>
      </c>
      <c r="J440" s="3" t="s">
        <v>111</v>
      </c>
      <c r="K440" s="3" t="s">
        <v>5534</v>
      </c>
      <c r="L440" s="3" t="s">
        <v>5535</v>
      </c>
      <c r="M440" s="3" t="s">
        <v>15066</v>
      </c>
      <c r="N440" s="3" t="s">
        <v>5537</v>
      </c>
      <c r="O440" s="3" t="s">
        <v>5538</v>
      </c>
      <c r="P440" s="3" t="s">
        <v>89</v>
      </c>
      <c r="Q440" s="3" t="s">
        <v>90</v>
      </c>
      <c r="R440" s="3" t="s">
        <v>5363</v>
      </c>
      <c r="S440" s="3" t="s">
        <v>5539</v>
      </c>
      <c r="T440" s="3" t="s">
        <v>119</v>
      </c>
      <c r="U440" s="3" t="s">
        <v>3217</v>
      </c>
      <c r="V440" s="3" t="s">
        <v>909</v>
      </c>
      <c r="W440" s="3">
        <v>2</v>
      </c>
      <c r="X440" s="3" t="s">
        <v>15073</v>
      </c>
      <c r="Y440" s="3" t="s">
        <v>15074</v>
      </c>
      <c r="Z440" s="3" t="s">
        <v>15075</v>
      </c>
      <c r="AA440" s="3"/>
      <c r="AB440" s="3" t="s">
        <v>85</v>
      </c>
      <c r="AC440" s="3" t="s">
        <v>94</v>
      </c>
      <c r="AD440" s="3" t="s">
        <v>103</v>
      </c>
      <c r="AE440" s="3" t="s">
        <v>104</v>
      </c>
      <c r="AF440" s="3"/>
      <c r="AG440" s="3" t="s">
        <v>97</v>
      </c>
      <c r="AH440" s="3">
        <v>121</v>
      </c>
      <c r="AI440" s="3">
        <v>44</v>
      </c>
      <c r="AJ440" s="3" t="s">
        <v>346</v>
      </c>
      <c r="AK440" s="3" t="s">
        <v>106</v>
      </c>
      <c r="AL440" s="3" t="s">
        <v>100</v>
      </c>
      <c r="AM440" s="3">
        <v>200</v>
      </c>
      <c r="AN440" s="3" t="s">
        <v>138</v>
      </c>
      <c r="AO440" s="3" t="s">
        <v>110</v>
      </c>
      <c r="AP440" s="3" t="s">
        <v>15076</v>
      </c>
      <c r="AQ440" s="3" t="s">
        <v>15077</v>
      </c>
      <c r="AR440" s="3">
        <v>2500</v>
      </c>
      <c r="AS440" s="3">
        <v>1500</v>
      </c>
      <c r="AT440" s="3">
        <v>0</v>
      </c>
      <c r="AU440" s="3">
        <v>0</v>
      </c>
      <c r="AV440" s="3">
        <v>0</v>
      </c>
      <c r="AW440" s="3">
        <v>0</v>
      </c>
      <c r="AX440" s="3">
        <v>0</v>
      </c>
      <c r="AY440" s="3">
        <v>0</v>
      </c>
      <c r="AZ440" s="3">
        <v>0</v>
      </c>
      <c r="BA440" s="3" t="s">
        <v>952</v>
      </c>
      <c r="BB440" s="3">
        <v>1500</v>
      </c>
    </row>
    <row r="441" spans="1:54" ht="32.5" hidden="1" customHeight="1" x14ac:dyDescent="0.2">
      <c r="A441" s="3" t="s">
        <v>15078</v>
      </c>
      <c r="B441" s="3" t="s">
        <v>900</v>
      </c>
      <c r="C441" s="3" t="s">
        <v>85</v>
      </c>
      <c r="D441" s="3" t="s">
        <v>86</v>
      </c>
      <c r="E441" s="3" t="s">
        <v>15065</v>
      </c>
      <c r="F441" s="3"/>
      <c r="G441" s="3" t="s">
        <v>87</v>
      </c>
      <c r="H441" s="3">
        <v>2024</v>
      </c>
      <c r="I441" s="3">
        <v>2024</v>
      </c>
      <c r="J441" s="3" t="s">
        <v>88</v>
      </c>
      <c r="K441" s="3" t="s">
        <v>5534</v>
      </c>
      <c r="L441" s="3" t="s">
        <v>5535</v>
      </c>
      <c r="M441" s="3" t="s">
        <v>15066</v>
      </c>
      <c r="N441" s="3" t="s">
        <v>5537</v>
      </c>
      <c r="O441" s="3" t="s">
        <v>5538</v>
      </c>
      <c r="P441" s="3" t="s">
        <v>89</v>
      </c>
      <c r="Q441" s="3" t="s">
        <v>90</v>
      </c>
      <c r="R441" s="3" t="s">
        <v>5363</v>
      </c>
      <c r="S441" s="3" t="s">
        <v>5539</v>
      </c>
      <c r="T441" s="3" t="s">
        <v>119</v>
      </c>
      <c r="U441" s="3" t="s">
        <v>3217</v>
      </c>
      <c r="V441" s="3" t="s">
        <v>909</v>
      </c>
      <c r="W441" s="3">
        <v>3</v>
      </c>
      <c r="X441" s="3" t="s">
        <v>15079</v>
      </c>
      <c r="Y441" s="3" t="s">
        <v>15080</v>
      </c>
      <c r="Z441" s="3" t="s">
        <v>15081</v>
      </c>
      <c r="AA441" s="3"/>
      <c r="AB441" s="3" t="s">
        <v>85</v>
      </c>
      <c r="AC441" s="3" t="s">
        <v>94</v>
      </c>
      <c r="AD441" s="3" t="s">
        <v>103</v>
      </c>
      <c r="AE441" s="3" t="s">
        <v>124</v>
      </c>
      <c r="AF441" s="3"/>
      <c r="AG441" s="3" t="s">
        <v>97</v>
      </c>
      <c r="AH441" s="3">
        <v>121</v>
      </c>
      <c r="AI441" s="3">
        <v>44</v>
      </c>
      <c r="AJ441" s="3" t="s">
        <v>98</v>
      </c>
      <c r="AK441" s="3" t="s">
        <v>109</v>
      </c>
      <c r="AL441" s="3" t="s">
        <v>100</v>
      </c>
      <c r="AM441" s="3">
        <v>50</v>
      </c>
      <c r="AN441" s="3" t="s">
        <v>138</v>
      </c>
      <c r="AO441" s="3" t="s">
        <v>102</v>
      </c>
      <c r="AP441" s="3" t="s">
        <v>15076</v>
      </c>
      <c r="AQ441" s="3" t="s">
        <v>15082</v>
      </c>
      <c r="AR441" s="3">
        <v>2000</v>
      </c>
      <c r="AS441" s="3">
        <v>1200</v>
      </c>
      <c r="AT441" s="3">
        <v>0</v>
      </c>
      <c r="AU441" s="3">
        <v>0</v>
      </c>
      <c r="AV441" s="3">
        <v>0</v>
      </c>
      <c r="AW441" s="3">
        <v>0</v>
      </c>
      <c r="AX441" s="3">
        <v>0</v>
      </c>
      <c r="AY441" s="3">
        <v>0</v>
      </c>
      <c r="AZ441" s="3">
        <v>0</v>
      </c>
      <c r="BA441" s="3" t="s">
        <v>952</v>
      </c>
      <c r="BB441" s="3">
        <v>1200</v>
      </c>
    </row>
    <row r="442" spans="1:54" ht="32.5" customHeight="1" x14ac:dyDescent="0.2">
      <c r="A442" s="94" t="s">
        <v>15083</v>
      </c>
      <c r="B442" s="94" t="s">
        <v>900</v>
      </c>
      <c r="C442" s="94" t="s">
        <v>85</v>
      </c>
      <c r="D442" s="94" t="s">
        <v>86</v>
      </c>
      <c r="E442" s="94" t="s">
        <v>15065</v>
      </c>
      <c r="F442" s="94"/>
      <c r="G442" s="94" t="s">
        <v>87</v>
      </c>
      <c r="H442" s="94">
        <v>2024</v>
      </c>
      <c r="I442" s="94">
        <v>2024</v>
      </c>
      <c r="J442" s="94" t="s">
        <v>88</v>
      </c>
      <c r="K442" s="94" t="s">
        <v>5534</v>
      </c>
      <c r="L442" s="94" t="s">
        <v>5535</v>
      </c>
      <c r="M442" s="94" t="s">
        <v>15066</v>
      </c>
      <c r="N442" s="94" t="s">
        <v>5537</v>
      </c>
      <c r="O442" s="94" t="s">
        <v>5538</v>
      </c>
      <c r="P442" s="94" t="s">
        <v>89</v>
      </c>
      <c r="Q442" s="94" t="s">
        <v>90</v>
      </c>
      <c r="R442" s="94" t="s">
        <v>5363</v>
      </c>
      <c r="S442" s="94" t="s">
        <v>5539</v>
      </c>
      <c r="T442" s="94" t="s">
        <v>119</v>
      </c>
      <c r="U442" s="94" t="s">
        <v>3217</v>
      </c>
      <c r="V442" s="94" t="s">
        <v>909</v>
      </c>
      <c r="W442" s="94">
        <v>4</v>
      </c>
      <c r="X442" s="94" t="s">
        <v>15084</v>
      </c>
      <c r="Y442" s="94" t="s">
        <v>15085</v>
      </c>
      <c r="Z442" s="94" t="s">
        <v>15086</v>
      </c>
      <c r="AA442" s="94"/>
      <c r="AB442" s="94" t="s">
        <v>85</v>
      </c>
      <c r="AC442" s="94" t="s">
        <v>94</v>
      </c>
      <c r="AD442" s="94" t="s">
        <v>107</v>
      </c>
      <c r="AE442" s="94" t="s">
        <v>108</v>
      </c>
      <c r="AF442" s="94"/>
      <c r="AG442" s="94" t="s">
        <v>97</v>
      </c>
      <c r="AH442" s="94">
        <v>121</v>
      </c>
      <c r="AI442" s="94">
        <v>44</v>
      </c>
      <c r="AJ442" s="94" t="s">
        <v>105</v>
      </c>
      <c r="AK442" s="94" t="s">
        <v>109</v>
      </c>
      <c r="AL442" s="94" t="s">
        <v>100</v>
      </c>
      <c r="AM442" s="94">
        <v>50</v>
      </c>
      <c r="AN442" s="94" t="s">
        <v>101</v>
      </c>
      <c r="AO442" s="94" t="s">
        <v>102</v>
      </c>
      <c r="AP442" s="94" t="s">
        <v>15087</v>
      </c>
      <c r="AQ442" s="94" t="s">
        <v>15088</v>
      </c>
      <c r="AR442" s="94">
        <v>2500</v>
      </c>
      <c r="AS442" s="94">
        <v>1500</v>
      </c>
      <c r="AT442" s="94">
        <v>0</v>
      </c>
      <c r="AU442" s="94">
        <v>0</v>
      </c>
      <c r="AV442" s="94">
        <v>0</v>
      </c>
      <c r="AW442" s="94">
        <v>0</v>
      </c>
      <c r="AX442" s="94">
        <v>0</v>
      </c>
      <c r="AY442" s="94">
        <v>0</v>
      </c>
      <c r="AZ442" s="94">
        <v>0</v>
      </c>
      <c r="BA442" s="94" t="s">
        <v>952</v>
      </c>
      <c r="BB442" s="94">
        <v>1500</v>
      </c>
    </row>
    <row r="443" spans="1:54" ht="32.5" hidden="1" customHeight="1" x14ac:dyDescent="0.2">
      <c r="A443" s="3" t="s">
        <v>15089</v>
      </c>
      <c r="B443" s="3" t="s">
        <v>900</v>
      </c>
      <c r="C443" s="3" t="s">
        <v>85</v>
      </c>
      <c r="D443" s="3" t="s">
        <v>86</v>
      </c>
      <c r="E443" s="3" t="s">
        <v>15090</v>
      </c>
      <c r="F443" s="3"/>
      <c r="G443" s="3" t="s">
        <v>87</v>
      </c>
      <c r="H443" s="3">
        <v>2024</v>
      </c>
      <c r="I443" s="3">
        <v>2024</v>
      </c>
      <c r="J443" s="3" t="s">
        <v>111</v>
      </c>
      <c r="K443" s="3"/>
      <c r="L443" s="3" t="s">
        <v>5258</v>
      </c>
      <c r="M443" s="3"/>
      <c r="N443" s="3" t="s">
        <v>5260</v>
      </c>
      <c r="O443" s="3" t="s">
        <v>5261</v>
      </c>
      <c r="P443" s="3" t="s">
        <v>89</v>
      </c>
      <c r="Q443" s="3" t="s">
        <v>90</v>
      </c>
      <c r="R443" s="3" t="s">
        <v>5262</v>
      </c>
      <c r="S443" s="3" t="s">
        <v>5263</v>
      </c>
      <c r="T443" s="3" t="s">
        <v>135</v>
      </c>
      <c r="U443" s="3" t="s">
        <v>975</v>
      </c>
      <c r="V443" s="3" t="s">
        <v>909</v>
      </c>
      <c r="W443" s="3">
        <v>1</v>
      </c>
      <c r="X443" s="3" t="s">
        <v>315</v>
      </c>
      <c r="Y443" s="3" t="s">
        <v>15091</v>
      </c>
      <c r="Z443" s="3" t="s">
        <v>15092</v>
      </c>
      <c r="AA443" s="3"/>
      <c r="AB443" s="3" t="s">
        <v>85</v>
      </c>
      <c r="AC443" s="3" t="s">
        <v>94</v>
      </c>
      <c r="AD443" s="3" t="s">
        <v>103</v>
      </c>
      <c r="AE443" s="3" t="s">
        <v>104</v>
      </c>
      <c r="AF443" s="3"/>
      <c r="AG443" s="3" t="s">
        <v>97</v>
      </c>
      <c r="AH443" s="3">
        <v>183</v>
      </c>
      <c r="AI443" s="3">
        <v>36</v>
      </c>
      <c r="AJ443" s="3" t="s">
        <v>123</v>
      </c>
      <c r="AK443" s="3" t="s">
        <v>106</v>
      </c>
      <c r="AL443" s="3" t="s">
        <v>100</v>
      </c>
      <c r="AM443" s="3">
        <v>358</v>
      </c>
      <c r="AN443" s="3" t="s">
        <v>101</v>
      </c>
      <c r="AO443" s="3" t="s">
        <v>102</v>
      </c>
      <c r="AP443" s="3" t="s">
        <v>15093</v>
      </c>
      <c r="AQ443" s="3" t="s">
        <v>15094</v>
      </c>
      <c r="AR443" s="3">
        <v>31880</v>
      </c>
      <c r="AS443" s="3">
        <v>4500</v>
      </c>
      <c r="AT443" s="3">
        <v>0</v>
      </c>
      <c r="AU443" s="3">
        <v>0</v>
      </c>
      <c r="AV443" s="3">
        <v>0</v>
      </c>
      <c r="AW443" s="3">
        <v>0</v>
      </c>
      <c r="AX443" s="3">
        <v>0</v>
      </c>
      <c r="AY443" s="3">
        <v>0</v>
      </c>
      <c r="AZ443" s="3">
        <v>0</v>
      </c>
      <c r="BA443" s="3" t="s">
        <v>15095</v>
      </c>
      <c r="BB443" s="3">
        <v>14000</v>
      </c>
    </row>
    <row r="444" spans="1:54" ht="32.5" hidden="1" customHeight="1" x14ac:dyDescent="0.2">
      <c r="A444" s="3" t="s">
        <v>15096</v>
      </c>
      <c r="B444" s="3" t="s">
        <v>900</v>
      </c>
      <c r="C444" s="3" t="s">
        <v>85</v>
      </c>
      <c r="D444" s="3" t="s">
        <v>86</v>
      </c>
      <c r="E444" s="3" t="s">
        <v>15090</v>
      </c>
      <c r="F444" s="3"/>
      <c r="G444" s="3" t="s">
        <v>87</v>
      </c>
      <c r="H444" s="3">
        <v>2024</v>
      </c>
      <c r="I444" s="3">
        <v>2024</v>
      </c>
      <c r="J444" s="3" t="s">
        <v>111</v>
      </c>
      <c r="K444" s="3"/>
      <c r="L444" s="3" t="s">
        <v>5258</v>
      </c>
      <c r="M444" s="3"/>
      <c r="N444" s="3" t="s">
        <v>5260</v>
      </c>
      <c r="O444" s="3" t="s">
        <v>5261</v>
      </c>
      <c r="P444" s="3" t="s">
        <v>89</v>
      </c>
      <c r="Q444" s="3" t="s">
        <v>90</v>
      </c>
      <c r="R444" s="3" t="s">
        <v>5262</v>
      </c>
      <c r="S444" s="3" t="s">
        <v>5263</v>
      </c>
      <c r="T444" s="3" t="s">
        <v>135</v>
      </c>
      <c r="U444" s="3" t="s">
        <v>975</v>
      </c>
      <c r="V444" s="3" t="s">
        <v>909</v>
      </c>
      <c r="W444" s="3">
        <v>2</v>
      </c>
      <c r="X444" s="3" t="s">
        <v>15097</v>
      </c>
      <c r="Y444" s="3" t="s">
        <v>15098</v>
      </c>
      <c r="Z444" s="3" t="s">
        <v>15099</v>
      </c>
      <c r="AA444" s="3"/>
      <c r="AB444" s="3" t="s">
        <v>85</v>
      </c>
      <c r="AC444" s="3" t="s">
        <v>94</v>
      </c>
      <c r="AD444" s="3" t="s">
        <v>95</v>
      </c>
      <c r="AE444" s="3" t="s">
        <v>96</v>
      </c>
      <c r="AF444" s="3"/>
      <c r="AG444" s="3" t="s">
        <v>97</v>
      </c>
      <c r="AH444" s="3">
        <v>183</v>
      </c>
      <c r="AI444" s="3">
        <v>36</v>
      </c>
      <c r="AJ444" s="3" t="s">
        <v>123</v>
      </c>
      <c r="AK444" s="3" t="s">
        <v>109</v>
      </c>
      <c r="AL444" s="3" t="s">
        <v>100</v>
      </c>
      <c r="AM444" s="3">
        <v>20</v>
      </c>
      <c r="AN444" s="3" t="s">
        <v>303</v>
      </c>
      <c r="AO444" s="3" t="s">
        <v>110</v>
      </c>
      <c r="AP444" s="3" t="s">
        <v>15100</v>
      </c>
      <c r="AQ444" s="3" t="s">
        <v>15101</v>
      </c>
      <c r="AR444" s="3">
        <v>3740</v>
      </c>
      <c r="AS444" s="3">
        <v>1500</v>
      </c>
      <c r="AT444" s="3">
        <v>0</v>
      </c>
      <c r="AU444" s="3">
        <v>0</v>
      </c>
      <c r="AV444" s="3">
        <v>0</v>
      </c>
      <c r="AW444" s="3">
        <v>0</v>
      </c>
      <c r="AX444" s="3">
        <v>0</v>
      </c>
      <c r="AY444" s="3">
        <v>0</v>
      </c>
      <c r="AZ444" s="3">
        <v>0</v>
      </c>
      <c r="BA444" s="3" t="s">
        <v>15102</v>
      </c>
      <c r="BB444" s="3">
        <v>2200</v>
      </c>
    </row>
    <row r="445" spans="1:54" ht="32.5" hidden="1" customHeight="1" x14ac:dyDescent="0.2">
      <c r="A445" s="3" t="s">
        <v>15103</v>
      </c>
      <c r="B445" s="3" t="s">
        <v>900</v>
      </c>
      <c r="C445" s="3" t="s">
        <v>85</v>
      </c>
      <c r="D445" s="3" t="s">
        <v>86</v>
      </c>
      <c r="E445" s="3" t="s">
        <v>15104</v>
      </c>
      <c r="F445" s="3"/>
      <c r="G445" s="3" t="s">
        <v>87</v>
      </c>
      <c r="H445" s="3">
        <v>2024</v>
      </c>
      <c r="I445" s="3">
        <v>2024</v>
      </c>
      <c r="J445" s="3" t="s">
        <v>88</v>
      </c>
      <c r="K445" s="3" t="s">
        <v>15105</v>
      </c>
      <c r="L445" s="3" t="s">
        <v>15106</v>
      </c>
      <c r="M445" s="3" t="s">
        <v>15107</v>
      </c>
      <c r="N445" s="3"/>
      <c r="O445" s="3" t="s">
        <v>15108</v>
      </c>
      <c r="P445" s="3" t="s">
        <v>89</v>
      </c>
      <c r="Q445" s="3" t="s">
        <v>90</v>
      </c>
      <c r="R445" s="3" t="s">
        <v>15109</v>
      </c>
      <c r="S445" s="3" t="s">
        <v>15110</v>
      </c>
      <c r="T445" s="3" t="s">
        <v>135</v>
      </c>
      <c r="U445" s="3" t="s">
        <v>3217</v>
      </c>
      <c r="V445" s="3" t="s">
        <v>909</v>
      </c>
      <c r="W445" s="3">
        <v>1</v>
      </c>
      <c r="X445" s="3" t="s">
        <v>2311</v>
      </c>
      <c r="Y445" s="3" t="s">
        <v>15111</v>
      </c>
      <c r="Z445" s="3" t="s">
        <v>15112</v>
      </c>
      <c r="AA445" s="3"/>
      <c r="AB445" s="3" t="s">
        <v>85</v>
      </c>
      <c r="AC445" s="3" t="s">
        <v>94</v>
      </c>
      <c r="AD445" s="3" t="s">
        <v>103</v>
      </c>
      <c r="AE445" s="3" t="s">
        <v>104</v>
      </c>
      <c r="AF445" s="3"/>
      <c r="AG445" s="3" t="s">
        <v>97</v>
      </c>
      <c r="AH445" s="3">
        <v>29</v>
      </c>
      <c r="AI445" s="3">
        <v>7</v>
      </c>
      <c r="AJ445" s="3" t="s">
        <v>105</v>
      </c>
      <c r="AK445" s="3" t="s">
        <v>106</v>
      </c>
      <c r="AL445" s="3" t="s">
        <v>100</v>
      </c>
      <c r="AM445" s="3">
        <v>450</v>
      </c>
      <c r="AN445" s="3" t="s">
        <v>138</v>
      </c>
      <c r="AO445" s="3" t="s">
        <v>102</v>
      </c>
      <c r="AP445" s="3" t="s">
        <v>15113</v>
      </c>
      <c r="AQ445" s="3" t="s">
        <v>15114</v>
      </c>
      <c r="AR445" s="3">
        <v>2910</v>
      </c>
      <c r="AS445" s="3">
        <v>1100</v>
      </c>
      <c r="AT445" s="3">
        <v>0</v>
      </c>
      <c r="AU445" s="3">
        <v>0</v>
      </c>
      <c r="AV445" s="3">
        <v>0</v>
      </c>
      <c r="AW445" s="3">
        <v>0</v>
      </c>
      <c r="AX445" s="3">
        <v>0</v>
      </c>
      <c r="AY445" s="3">
        <v>0</v>
      </c>
      <c r="AZ445" s="3">
        <v>0</v>
      </c>
      <c r="BA445" s="3" t="s">
        <v>952</v>
      </c>
      <c r="BB445" s="3">
        <v>1100</v>
      </c>
    </row>
    <row r="446" spans="1:54" ht="32.5" hidden="1" customHeight="1" x14ac:dyDescent="0.2">
      <c r="A446" s="3" t="s">
        <v>15115</v>
      </c>
      <c r="B446" s="3" t="s">
        <v>900</v>
      </c>
      <c r="C446" s="3" t="s">
        <v>85</v>
      </c>
      <c r="D446" s="3" t="s">
        <v>86</v>
      </c>
      <c r="E446" s="3" t="s">
        <v>15104</v>
      </c>
      <c r="F446" s="3"/>
      <c r="G446" s="3" t="s">
        <v>87</v>
      </c>
      <c r="H446" s="3">
        <v>2024</v>
      </c>
      <c r="I446" s="3">
        <v>2024</v>
      </c>
      <c r="J446" s="3" t="s">
        <v>88</v>
      </c>
      <c r="K446" s="3" t="s">
        <v>15105</v>
      </c>
      <c r="L446" s="3" t="s">
        <v>15106</v>
      </c>
      <c r="M446" s="3" t="s">
        <v>15107</v>
      </c>
      <c r="N446" s="3"/>
      <c r="O446" s="3" t="s">
        <v>15108</v>
      </c>
      <c r="P446" s="3" t="s">
        <v>89</v>
      </c>
      <c r="Q446" s="3" t="s">
        <v>90</v>
      </c>
      <c r="R446" s="3" t="s">
        <v>15109</v>
      </c>
      <c r="S446" s="3" t="s">
        <v>15110</v>
      </c>
      <c r="T446" s="3" t="s">
        <v>135</v>
      </c>
      <c r="U446" s="3" t="s">
        <v>3217</v>
      </c>
      <c r="V446" s="3" t="s">
        <v>909</v>
      </c>
      <c r="W446" s="3">
        <v>2</v>
      </c>
      <c r="X446" s="3" t="s">
        <v>15116</v>
      </c>
      <c r="Y446" s="3" t="s">
        <v>15117</v>
      </c>
      <c r="Z446" s="3" t="s">
        <v>15118</v>
      </c>
      <c r="AA446" s="3"/>
      <c r="AB446" s="3" t="s">
        <v>85</v>
      </c>
      <c r="AC446" s="3" t="s">
        <v>94</v>
      </c>
      <c r="AD446" s="3" t="s">
        <v>103</v>
      </c>
      <c r="AE446" s="3" t="s">
        <v>124</v>
      </c>
      <c r="AF446" s="3"/>
      <c r="AG446" s="3" t="s">
        <v>97</v>
      </c>
      <c r="AH446" s="3">
        <v>29</v>
      </c>
      <c r="AI446" s="3">
        <v>7</v>
      </c>
      <c r="AJ446" s="3" t="s">
        <v>105</v>
      </c>
      <c r="AK446" s="3" t="s">
        <v>109</v>
      </c>
      <c r="AL446" s="3" t="s">
        <v>100</v>
      </c>
      <c r="AM446" s="3">
        <v>100</v>
      </c>
      <c r="AN446" s="3" t="s">
        <v>138</v>
      </c>
      <c r="AO446" s="3" t="s">
        <v>102</v>
      </c>
      <c r="AP446" s="3" t="s">
        <v>15119</v>
      </c>
      <c r="AQ446" s="3" t="s">
        <v>15120</v>
      </c>
      <c r="AR446" s="3">
        <v>900</v>
      </c>
      <c r="AS446" s="3">
        <v>400</v>
      </c>
      <c r="AT446" s="3">
        <v>0</v>
      </c>
      <c r="AU446" s="3">
        <v>0</v>
      </c>
      <c r="AV446" s="3">
        <v>0</v>
      </c>
      <c r="AW446" s="3">
        <v>0</v>
      </c>
      <c r="AX446" s="3">
        <v>0</v>
      </c>
      <c r="AY446" s="3">
        <v>0</v>
      </c>
      <c r="AZ446" s="3">
        <v>0</v>
      </c>
      <c r="BA446" s="3" t="s">
        <v>952</v>
      </c>
      <c r="BB446" s="3">
        <v>400</v>
      </c>
    </row>
    <row r="447" spans="1:54" ht="32.5" hidden="1" customHeight="1" x14ac:dyDescent="0.2">
      <c r="A447" s="3" t="s">
        <v>15121</v>
      </c>
      <c r="B447" s="3" t="s">
        <v>900</v>
      </c>
      <c r="C447" s="3" t="s">
        <v>85</v>
      </c>
      <c r="D447" s="3" t="s">
        <v>86</v>
      </c>
      <c r="E447" s="3" t="s">
        <v>15122</v>
      </c>
      <c r="F447" s="3"/>
      <c r="G447" s="3" t="s">
        <v>87</v>
      </c>
      <c r="H447" s="3">
        <v>2024</v>
      </c>
      <c r="I447" s="3">
        <v>2024</v>
      </c>
      <c r="J447" s="3" t="s">
        <v>111</v>
      </c>
      <c r="K447" s="3" t="s">
        <v>5449</v>
      </c>
      <c r="L447" s="3" t="s">
        <v>5450</v>
      </c>
      <c r="M447" s="3" t="s">
        <v>15123</v>
      </c>
      <c r="N447" s="3" t="s">
        <v>5452</v>
      </c>
      <c r="O447" s="3" t="s">
        <v>5453</v>
      </c>
      <c r="P447" s="3" t="s">
        <v>89</v>
      </c>
      <c r="Q447" s="3" t="s">
        <v>90</v>
      </c>
      <c r="R447" s="3" t="s">
        <v>5454</v>
      </c>
      <c r="S447" s="3" t="s">
        <v>5455</v>
      </c>
      <c r="T447" s="3" t="s">
        <v>135</v>
      </c>
      <c r="U447" s="3" t="s">
        <v>5441</v>
      </c>
      <c r="V447" s="3" t="s">
        <v>909</v>
      </c>
      <c r="W447" s="3">
        <v>1</v>
      </c>
      <c r="X447" s="3" t="s">
        <v>653</v>
      </c>
      <c r="Y447" s="3" t="s">
        <v>15124</v>
      </c>
      <c r="Z447" s="3" t="s">
        <v>15125</v>
      </c>
      <c r="AA447" s="3"/>
      <c r="AB447" s="3" t="s">
        <v>85</v>
      </c>
      <c r="AC447" s="3" t="s">
        <v>94</v>
      </c>
      <c r="AD447" s="3" t="s">
        <v>103</v>
      </c>
      <c r="AE447" s="3" t="s">
        <v>104</v>
      </c>
      <c r="AF447" s="3"/>
      <c r="AG447" s="3" t="s">
        <v>97</v>
      </c>
      <c r="AH447" s="3">
        <v>341</v>
      </c>
      <c r="AI447" s="3">
        <v>144</v>
      </c>
      <c r="AJ447" s="3" t="s">
        <v>105</v>
      </c>
      <c r="AK447" s="3" t="s">
        <v>106</v>
      </c>
      <c r="AL447" s="3" t="s">
        <v>100</v>
      </c>
      <c r="AM447" s="3">
        <v>340</v>
      </c>
      <c r="AN447" s="3" t="s">
        <v>138</v>
      </c>
      <c r="AO447" s="3" t="s">
        <v>318</v>
      </c>
      <c r="AP447" s="3" t="s">
        <v>15126</v>
      </c>
      <c r="AQ447" s="3" t="s">
        <v>15127</v>
      </c>
      <c r="AR447" s="3">
        <v>17271</v>
      </c>
      <c r="AS447" s="3">
        <v>10000</v>
      </c>
      <c r="AT447" s="3">
        <v>0</v>
      </c>
      <c r="AU447" s="3">
        <v>0</v>
      </c>
      <c r="AV447" s="3">
        <v>0</v>
      </c>
      <c r="AW447" s="3">
        <v>0</v>
      </c>
      <c r="AX447" s="3">
        <v>0</v>
      </c>
      <c r="AY447" s="3">
        <v>0</v>
      </c>
      <c r="AZ447" s="3">
        <v>0</v>
      </c>
      <c r="BA447" s="3" t="s">
        <v>952</v>
      </c>
      <c r="BB447" s="3">
        <v>10000</v>
      </c>
    </row>
    <row r="448" spans="1:54" ht="32.5" hidden="1" customHeight="1" x14ac:dyDescent="0.2">
      <c r="A448" s="3" t="s">
        <v>15128</v>
      </c>
      <c r="B448" s="3" t="s">
        <v>900</v>
      </c>
      <c r="C448" s="3" t="s">
        <v>85</v>
      </c>
      <c r="D448" s="3" t="s">
        <v>86</v>
      </c>
      <c r="E448" s="3" t="s">
        <v>15122</v>
      </c>
      <c r="F448" s="3"/>
      <c r="G448" s="3" t="s">
        <v>87</v>
      </c>
      <c r="H448" s="3">
        <v>2024</v>
      </c>
      <c r="I448" s="3">
        <v>2024</v>
      </c>
      <c r="J448" s="3" t="s">
        <v>111</v>
      </c>
      <c r="K448" s="3" t="s">
        <v>5449</v>
      </c>
      <c r="L448" s="3" t="s">
        <v>5450</v>
      </c>
      <c r="M448" s="3" t="s">
        <v>15123</v>
      </c>
      <c r="N448" s="3" t="s">
        <v>5452</v>
      </c>
      <c r="O448" s="3" t="s">
        <v>5453</v>
      </c>
      <c r="P448" s="3" t="s">
        <v>89</v>
      </c>
      <c r="Q448" s="3" t="s">
        <v>90</v>
      </c>
      <c r="R448" s="3" t="s">
        <v>5454</v>
      </c>
      <c r="S448" s="3" t="s">
        <v>5455</v>
      </c>
      <c r="T448" s="3" t="s">
        <v>135</v>
      </c>
      <c r="U448" s="3" t="s">
        <v>5441</v>
      </c>
      <c r="V448" s="3" t="s">
        <v>909</v>
      </c>
      <c r="W448" s="3">
        <v>2</v>
      </c>
      <c r="X448" s="3" t="s">
        <v>13934</v>
      </c>
      <c r="Y448" s="3" t="s">
        <v>15129</v>
      </c>
      <c r="Z448" s="3" t="s">
        <v>15130</v>
      </c>
      <c r="AA448" s="3"/>
      <c r="AB448" s="3" t="s">
        <v>85</v>
      </c>
      <c r="AC448" s="3" t="s">
        <v>94</v>
      </c>
      <c r="AD448" s="3" t="s">
        <v>103</v>
      </c>
      <c r="AE448" s="3" t="s">
        <v>189</v>
      </c>
      <c r="AF448" s="3"/>
      <c r="AG448" s="3" t="s">
        <v>97</v>
      </c>
      <c r="AH448" s="3">
        <v>341</v>
      </c>
      <c r="AI448" s="3">
        <v>144</v>
      </c>
      <c r="AJ448" s="3" t="s">
        <v>105</v>
      </c>
      <c r="AK448" s="3" t="s">
        <v>109</v>
      </c>
      <c r="AL448" s="3" t="s">
        <v>100</v>
      </c>
      <c r="AM448" s="3">
        <v>400</v>
      </c>
      <c r="AN448" s="3" t="s">
        <v>101</v>
      </c>
      <c r="AO448" s="3" t="s">
        <v>318</v>
      </c>
      <c r="AP448" s="3" t="s">
        <v>15131</v>
      </c>
      <c r="AQ448" s="3" t="s">
        <v>15132</v>
      </c>
      <c r="AR448" s="3">
        <v>7203</v>
      </c>
      <c r="AS448" s="3">
        <v>4000</v>
      </c>
      <c r="AT448" s="3">
        <v>0</v>
      </c>
      <c r="AU448" s="3">
        <v>0</v>
      </c>
      <c r="AV448" s="3">
        <v>0</v>
      </c>
      <c r="AW448" s="3">
        <v>0</v>
      </c>
      <c r="AX448" s="3">
        <v>0</v>
      </c>
      <c r="AY448" s="3">
        <v>0</v>
      </c>
      <c r="AZ448" s="3">
        <v>0</v>
      </c>
      <c r="BA448" s="3" t="s">
        <v>952</v>
      </c>
      <c r="BB448" s="3">
        <v>4000</v>
      </c>
    </row>
    <row r="449" spans="1:54" ht="32.5" hidden="1" customHeight="1" x14ac:dyDescent="0.2">
      <c r="A449" s="3" t="s">
        <v>15133</v>
      </c>
      <c r="B449" s="3" t="s">
        <v>900</v>
      </c>
      <c r="C449" s="3" t="s">
        <v>85</v>
      </c>
      <c r="D449" s="3" t="s">
        <v>86</v>
      </c>
      <c r="E449" s="3" t="s">
        <v>15122</v>
      </c>
      <c r="F449" s="3"/>
      <c r="G449" s="3" t="s">
        <v>87</v>
      </c>
      <c r="H449" s="3">
        <v>2024</v>
      </c>
      <c r="I449" s="3">
        <v>2024</v>
      </c>
      <c r="J449" s="3" t="s">
        <v>111</v>
      </c>
      <c r="K449" s="3" t="s">
        <v>5449</v>
      </c>
      <c r="L449" s="3" t="s">
        <v>5450</v>
      </c>
      <c r="M449" s="3" t="s">
        <v>15123</v>
      </c>
      <c r="N449" s="3" t="s">
        <v>5452</v>
      </c>
      <c r="O449" s="3" t="s">
        <v>5453</v>
      </c>
      <c r="P449" s="3" t="s">
        <v>89</v>
      </c>
      <c r="Q449" s="3" t="s">
        <v>90</v>
      </c>
      <c r="R449" s="3" t="s">
        <v>5454</v>
      </c>
      <c r="S449" s="3" t="s">
        <v>5455</v>
      </c>
      <c r="T449" s="3" t="s">
        <v>135</v>
      </c>
      <c r="U449" s="3" t="s">
        <v>5441</v>
      </c>
      <c r="V449" s="3" t="s">
        <v>909</v>
      </c>
      <c r="W449" s="3">
        <v>3</v>
      </c>
      <c r="X449" s="3" t="s">
        <v>15134</v>
      </c>
      <c r="Y449" s="3" t="s">
        <v>15135</v>
      </c>
      <c r="Z449" s="3" t="s">
        <v>15136</v>
      </c>
      <c r="AA449" s="3"/>
      <c r="AB449" s="3" t="s">
        <v>85</v>
      </c>
      <c r="AC449" s="3" t="s">
        <v>94</v>
      </c>
      <c r="AD449" s="3" t="s">
        <v>103</v>
      </c>
      <c r="AE449" s="3" t="s">
        <v>189</v>
      </c>
      <c r="AF449" s="3"/>
      <c r="AG449" s="3" t="s">
        <v>97</v>
      </c>
      <c r="AH449" s="3">
        <v>341</v>
      </c>
      <c r="AI449" s="3">
        <v>144</v>
      </c>
      <c r="AJ449" s="3" t="s">
        <v>98</v>
      </c>
      <c r="AK449" s="3" t="s">
        <v>109</v>
      </c>
      <c r="AL449" s="3" t="s">
        <v>100</v>
      </c>
      <c r="AM449" s="3">
        <v>100</v>
      </c>
      <c r="AN449" s="3" t="s">
        <v>303</v>
      </c>
      <c r="AO449" s="3" t="s">
        <v>318</v>
      </c>
      <c r="AP449" s="3" t="s">
        <v>15137</v>
      </c>
      <c r="AQ449" s="3" t="s">
        <v>15138</v>
      </c>
      <c r="AR449" s="3">
        <v>3203</v>
      </c>
      <c r="AS449" s="3">
        <v>1900</v>
      </c>
      <c r="AT449" s="3">
        <v>0</v>
      </c>
      <c r="AU449" s="3">
        <v>0</v>
      </c>
      <c r="AV449" s="3">
        <v>0</v>
      </c>
      <c r="AW449" s="3">
        <v>0</v>
      </c>
      <c r="AX449" s="3">
        <v>0</v>
      </c>
      <c r="AY449" s="3">
        <v>0</v>
      </c>
      <c r="AZ449" s="3">
        <v>0</v>
      </c>
      <c r="BA449" s="3" t="s">
        <v>952</v>
      </c>
      <c r="BB449" s="3">
        <v>1900</v>
      </c>
    </row>
    <row r="450" spans="1:54" ht="32.5" customHeight="1" x14ac:dyDescent="0.2">
      <c r="A450" s="94" t="s">
        <v>15139</v>
      </c>
      <c r="B450" s="94" t="s">
        <v>900</v>
      </c>
      <c r="C450" s="94" t="s">
        <v>85</v>
      </c>
      <c r="D450" s="94" t="s">
        <v>86</v>
      </c>
      <c r="E450" s="94" t="s">
        <v>15122</v>
      </c>
      <c r="F450" s="94"/>
      <c r="G450" s="94" t="s">
        <v>87</v>
      </c>
      <c r="H450" s="94">
        <v>2024</v>
      </c>
      <c r="I450" s="94">
        <v>2024</v>
      </c>
      <c r="J450" s="94" t="s">
        <v>88</v>
      </c>
      <c r="K450" s="94" t="s">
        <v>5449</v>
      </c>
      <c r="L450" s="94" t="s">
        <v>5450</v>
      </c>
      <c r="M450" s="94" t="s">
        <v>15123</v>
      </c>
      <c r="N450" s="94" t="s">
        <v>5452</v>
      </c>
      <c r="O450" s="94" t="s">
        <v>5453</v>
      </c>
      <c r="P450" s="94" t="s">
        <v>89</v>
      </c>
      <c r="Q450" s="94" t="s">
        <v>90</v>
      </c>
      <c r="R450" s="94" t="s">
        <v>5454</v>
      </c>
      <c r="S450" s="94" t="s">
        <v>5455</v>
      </c>
      <c r="T450" s="94" t="s">
        <v>135</v>
      </c>
      <c r="U450" s="94" t="s">
        <v>5441</v>
      </c>
      <c r="V450" s="94" t="s">
        <v>909</v>
      </c>
      <c r="W450" s="94">
        <v>4</v>
      </c>
      <c r="X450" s="94" t="s">
        <v>15140</v>
      </c>
      <c r="Y450" s="94" t="s">
        <v>15141</v>
      </c>
      <c r="Z450" s="94" t="s">
        <v>15142</v>
      </c>
      <c r="AA450" s="94"/>
      <c r="AB450" s="94" t="s">
        <v>85</v>
      </c>
      <c r="AC450" s="94" t="s">
        <v>94</v>
      </c>
      <c r="AD450" s="94" t="s">
        <v>107</v>
      </c>
      <c r="AE450" s="94" t="s">
        <v>108</v>
      </c>
      <c r="AF450" s="94"/>
      <c r="AG450" s="94" t="s">
        <v>97</v>
      </c>
      <c r="AH450" s="94">
        <v>341</v>
      </c>
      <c r="AI450" s="94">
        <v>144</v>
      </c>
      <c r="AJ450" s="94" t="s">
        <v>98</v>
      </c>
      <c r="AK450" s="94" t="s">
        <v>109</v>
      </c>
      <c r="AL450" s="94" t="s">
        <v>100</v>
      </c>
      <c r="AM450" s="94">
        <v>400</v>
      </c>
      <c r="AN450" s="94" t="s">
        <v>101</v>
      </c>
      <c r="AO450" s="94" t="s">
        <v>318</v>
      </c>
      <c r="AP450" s="94" t="s">
        <v>15143</v>
      </c>
      <c r="AQ450" s="94" t="s">
        <v>15144</v>
      </c>
      <c r="AR450" s="94">
        <v>3110</v>
      </c>
      <c r="AS450" s="94">
        <v>1800</v>
      </c>
      <c r="AT450" s="94">
        <v>0</v>
      </c>
      <c r="AU450" s="94">
        <v>0</v>
      </c>
      <c r="AV450" s="94">
        <v>0</v>
      </c>
      <c r="AW450" s="94">
        <v>0</v>
      </c>
      <c r="AX450" s="94">
        <v>0</v>
      </c>
      <c r="AY450" s="94">
        <v>0</v>
      </c>
      <c r="AZ450" s="94">
        <v>0</v>
      </c>
      <c r="BA450" s="94" t="s">
        <v>952</v>
      </c>
      <c r="BB450" s="94">
        <v>1800</v>
      </c>
    </row>
    <row r="451" spans="1:54" ht="32.5" hidden="1" customHeight="1" x14ac:dyDescent="0.2">
      <c r="A451" s="3" t="s">
        <v>15145</v>
      </c>
      <c r="B451" s="3" t="s">
        <v>900</v>
      </c>
      <c r="C451" s="3" t="s">
        <v>85</v>
      </c>
      <c r="D451" s="3" t="s">
        <v>86</v>
      </c>
      <c r="E451" s="3" t="s">
        <v>15146</v>
      </c>
      <c r="F451" s="3"/>
      <c r="G451" s="3" t="s">
        <v>87</v>
      </c>
      <c r="H451" s="3">
        <v>2024</v>
      </c>
      <c r="I451" s="3">
        <v>2024</v>
      </c>
      <c r="J451" s="3" t="s">
        <v>111</v>
      </c>
      <c r="K451" s="3" t="s">
        <v>5347</v>
      </c>
      <c r="L451" s="3" t="s">
        <v>5348</v>
      </c>
      <c r="M451" s="3"/>
      <c r="N451" s="3" t="s">
        <v>5349</v>
      </c>
      <c r="O451" s="3" t="s">
        <v>5350</v>
      </c>
      <c r="P451" s="3" t="s">
        <v>89</v>
      </c>
      <c r="Q451" s="3" t="s">
        <v>257</v>
      </c>
      <c r="R451" s="3" t="s">
        <v>3215</v>
      </c>
      <c r="S451" s="3" t="s">
        <v>3216</v>
      </c>
      <c r="T451" s="3" t="s">
        <v>91</v>
      </c>
      <c r="U451" s="3" t="s">
        <v>3217</v>
      </c>
      <c r="V451" s="3" t="s">
        <v>909</v>
      </c>
      <c r="W451" s="3">
        <v>1</v>
      </c>
      <c r="X451" s="3" t="s">
        <v>315</v>
      </c>
      <c r="Y451" s="3" t="s">
        <v>15147</v>
      </c>
      <c r="Z451" s="3" t="s">
        <v>15148</v>
      </c>
      <c r="AA451" s="3"/>
      <c r="AB451" s="3" t="s">
        <v>85</v>
      </c>
      <c r="AC451" s="3" t="s">
        <v>94</v>
      </c>
      <c r="AD451" s="3" t="s">
        <v>103</v>
      </c>
      <c r="AE451" s="3" t="s">
        <v>104</v>
      </c>
      <c r="AF451" s="3"/>
      <c r="AG451" s="3" t="s">
        <v>97</v>
      </c>
      <c r="AH451" s="3">
        <v>2238</v>
      </c>
      <c r="AI451" s="3">
        <v>482</v>
      </c>
      <c r="AJ451" s="3" t="s">
        <v>105</v>
      </c>
      <c r="AK451" s="3" t="s">
        <v>106</v>
      </c>
      <c r="AL451" s="3" t="s">
        <v>100</v>
      </c>
      <c r="AM451" s="3">
        <v>3000</v>
      </c>
      <c r="AN451" s="3" t="s">
        <v>101</v>
      </c>
      <c r="AO451" s="3" t="s">
        <v>110</v>
      </c>
      <c r="AP451" s="3" t="s">
        <v>15149</v>
      </c>
      <c r="AQ451" s="3" t="s">
        <v>15150</v>
      </c>
      <c r="AR451" s="3">
        <v>14000</v>
      </c>
      <c r="AS451" s="3">
        <v>4000</v>
      </c>
      <c r="AT451" s="3">
        <v>0</v>
      </c>
      <c r="AU451" s="3">
        <v>0</v>
      </c>
      <c r="AV451" s="3">
        <v>0</v>
      </c>
      <c r="AW451" s="3">
        <v>0</v>
      </c>
      <c r="AX451" s="3">
        <v>0</v>
      </c>
      <c r="AY451" s="3">
        <v>0</v>
      </c>
      <c r="AZ451" s="3">
        <v>0</v>
      </c>
      <c r="BA451" s="3" t="s">
        <v>15151</v>
      </c>
      <c r="BB451" s="3">
        <v>6500</v>
      </c>
    </row>
    <row r="452" spans="1:54" ht="32.5" hidden="1" customHeight="1" x14ac:dyDescent="0.2">
      <c r="A452" s="3" t="s">
        <v>15152</v>
      </c>
      <c r="B452" s="3" t="s">
        <v>900</v>
      </c>
      <c r="C452" s="3" t="s">
        <v>85</v>
      </c>
      <c r="D452" s="3" t="s">
        <v>86</v>
      </c>
      <c r="E452" s="3" t="s">
        <v>15146</v>
      </c>
      <c r="F452" s="3"/>
      <c r="G452" s="3" t="s">
        <v>87</v>
      </c>
      <c r="H452" s="3">
        <v>2024</v>
      </c>
      <c r="I452" s="3">
        <v>2024</v>
      </c>
      <c r="J452" s="3" t="s">
        <v>111</v>
      </c>
      <c r="K452" s="3" t="s">
        <v>5347</v>
      </c>
      <c r="L452" s="3" t="s">
        <v>5348</v>
      </c>
      <c r="M452" s="3"/>
      <c r="N452" s="3" t="s">
        <v>5349</v>
      </c>
      <c r="O452" s="3" t="s">
        <v>5350</v>
      </c>
      <c r="P452" s="3" t="s">
        <v>89</v>
      </c>
      <c r="Q452" s="3" t="s">
        <v>257</v>
      </c>
      <c r="R452" s="3" t="s">
        <v>3215</v>
      </c>
      <c r="S452" s="3" t="s">
        <v>3216</v>
      </c>
      <c r="T452" s="3" t="s">
        <v>91</v>
      </c>
      <c r="U452" s="3" t="s">
        <v>3217</v>
      </c>
      <c r="V452" s="3" t="s">
        <v>909</v>
      </c>
      <c r="W452" s="3">
        <v>2</v>
      </c>
      <c r="X452" s="3" t="s">
        <v>13954</v>
      </c>
      <c r="Y452" s="3" t="s">
        <v>15153</v>
      </c>
      <c r="Z452" s="3" t="s">
        <v>15154</v>
      </c>
      <c r="AA452" s="3"/>
      <c r="AB452" s="3" t="s">
        <v>85</v>
      </c>
      <c r="AC452" s="3" t="s">
        <v>94</v>
      </c>
      <c r="AD452" s="3" t="s">
        <v>103</v>
      </c>
      <c r="AE452" s="3" t="s">
        <v>122</v>
      </c>
      <c r="AF452" s="3"/>
      <c r="AG452" s="3" t="s">
        <v>97</v>
      </c>
      <c r="AH452" s="3">
        <v>2238</v>
      </c>
      <c r="AI452" s="3">
        <v>482</v>
      </c>
      <c r="AJ452" s="3" t="s">
        <v>98</v>
      </c>
      <c r="AK452" s="3" t="s">
        <v>109</v>
      </c>
      <c r="AL452" s="3" t="s">
        <v>100</v>
      </c>
      <c r="AM452" s="3">
        <v>200</v>
      </c>
      <c r="AN452" s="3" t="s">
        <v>101</v>
      </c>
      <c r="AO452" s="3" t="s">
        <v>110</v>
      </c>
      <c r="AP452" s="3" t="s">
        <v>15155</v>
      </c>
      <c r="AQ452" s="3" t="s">
        <v>15156</v>
      </c>
      <c r="AR452" s="3">
        <v>5500</v>
      </c>
      <c r="AS452" s="3">
        <v>2000</v>
      </c>
      <c r="AT452" s="3">
        <v>0</v>
      </c>
      <c r="AU452" s="3">
        <v>0</v>
      </c>
      <c r="AV452" s="3">
        <v>0</v>
      </c>
      <c r="AW452" s="3">
        <v>0</v>
      </c>
      <c r="AX452" s="3">
        <v>0</v>
      </c>
      <c r="AY452" s="3">
        <v>0</v>
      </c>
      <c r="AZ452" s="3">
        <v>0</v>
      </c>
      <c r="BA452" s="3" t="s">
        <v>15157</v>
      </c>
      <c r="BB452" s="3">
        <v>3000</v>
      </c>
    </row>
    <row r="453" spans="1:54" ht="32.5" hidden="1" customHeight="1" x14ac:dyDescent="0.2">
      <c r="A453" s="3" t="s">
        <v>15158</v>
      </c>
      <c r="B453" s="3" t="s">
        <v>900</v>
      </c>
      <c r="C453" s="3" t="s">
        <v>85</v>
      </c>
      <c r="D453" s="3" t="s">
        <v>86</v>
      </c>
      <c r="E453" s="3" t="s">
        <v>15146</v>
      </c>
      <c r="F453" s="3"/>
      <c r="G453" s="3" t="s">
        <v>87</v>
      </c>
      <c r="H453" s="3">
        <v>2024</v>
      </c>
      <c r="I453" s="3">
        <v>2024</v>
      </c>
      <c r="J453" s="3" t="s">
        <v>111</v>
      </c>
      <c r="K453" s="3" t="s">
        <v>5347</v>
      </c>
      <c r="L453" s="3" t="s">
        <v>5348</v>
      </c>
      <c r="M453" s="3"/>
      <c r="N453" s="3" t="s">
        <v>5349</v>
      </c>
      <c r="O453" s="3" t="s">
        <v>5350</v>
      </c>
      <c r="P453" s="3" t="s">
        <v>89</v>
      </c>
      <c r="Q453" s="3" t="s">
        <v>257</v>
      </c>
      <c r="R453" s="3" t="s">
        <v>3215</v>
      </c>
      <c r="S453" s="3" t="s">
        <v>3216</v>
      </c>
      <c r="T453" s="3" t="s">
        <v>91</v>
      </c>
      <c r="U453" s="3" t="s">
        <v>3217</v>
      </c>
      <c r="V453" s="3" t="s">
        <v>909</v>
      </c>
      <c r="W453" s="3">
        <v>3</v>
      </c>
      <c r="X453" s="3" t="s">
        <v>124</v>
      </c>
      <c r="Y453" s="3" t="s">
        <v>15159</v>
      </c>
      <c r="Z453" s="3" t="s">
        <v>15160</v>
      </c>
      <c r="AA453" s="3"/>
      <c r="AB453" s="3" t="s">
        <v>85</v>
      </c>
      <c r="AC453" s="3" t="s">
        <v>94</v>
      </c>
      <c r="AD453" s="3" t="s">
        <v>103</v>
      </c>
      <c r="AE453" s="3" t="s">
        <v>124</v>
      </c>
      <c r="AF453" s="3"/>
      <c r="AG453" s="3" t="s">
        <v>97</v>
      </c>
      <c r="AH453" s="3">
        <v>2238</v>
      </c>
      <c r="AI453" s="3">
        <v>482</v>
      </c>
      <c r="AJ453" s="3" t="s">
        <v>105</v>
      </c>
      <c r="AK453" s="3" t="s">
        <v>109</v>
      </c>
      <c r="AL453" s="3" t="s">
        <v>100</v>
      </c>
      <c r="AM453" s="3">
        <v>1000</v>
      </c>
      <c r="AN453" s="3" t="s">
        <v>101</v>
      </c>
      <c r="AO453" s="3" t="s">
        <v>110</v>
      </c>
      <c r="AP453" s="3" t="s">
        <v>15161</v>
      </c>
      <c r="AQ453" s="3" t="s">
        <v>15162</v>
      </c>
      <c r="AR453" s="3">
        <v>8250</v>
      </c>
      <c r="AS453" s="3">
        <v>3000</v>
      </c>
      <c r="AT453" s="3">
        <v>0</v>
      </c>
      <c r="AU453" s="3">
        <v>0</v>
      </c>
      <c r="AV453" s="3">
        <v>0</v>
      </c>
      <c r="AW453" s="3">
        <v>0</v>
      </c>
      <c r="AX453" s="3">
        <v>0</v>
      </c>
      <c r="AY453" s="3">
        <v>0</v>
      </c>
      <c r="AZ453" s="3">
        <v>0</v>
      </c>
      <c r="BA453" s="3" t="s">
        <v>15163</v>
      </c>
      <c r="BB453" s="3">
        <v>4000</v>
      </c>
    </row>
    <row r="454" spans="1:54" ht="32.5" hidden="1" customHeight="1" x14ac:dyDescent="0.2">
      <c r="A454" s="3" t="s">
        <v>15164</v>
      </c>
      <c r="B454" s="3" t="s">
        <v>900</v>
      </c>
      <c r="C454" s="3" t="s">
        <v>85</v>
      </c>
      <c r="D454" s="3" t="s">
        <v>86</v>
      </c>
      <c r="E454" s="3" t="s">
        <v>15146</v>
      </c>
      <c r="F454" s="3"/>
      <c r="G454" s="3" t="s">
        <v>87</v>
      </c>
      <c r="H454" s="3">
        <v>2024</v>
      </c>
      <c r="I454" s="3">
        <v>2024</v>
      </c>
      <c r="J454" s="3" t="s">
        <v>88</v>
      </c>
      <c r="K454" s="3" t="s">
        <v>5347</v>
      </c>
      <c r="L454" s="3" t="s">
        <v>5348</v>
      </c>
      <c r="M454" s="3"/>
      <c r="N454" s="3" t="s">
        <v>5349</v>
      </c>
      <c r="O454" s="3" t="s">
        <v>5350</v>
      </c>
      <c r="P454" s="3" t="s">
        <v>89</v>
      </c>
      <c r="Q454" s="3" t="s">
        <v>257</v>
      </c>
      <c r="R454" s="3" t="s">
        <v>3215</v>
      </c>
      <c r="S454" s="3" t="s">
        <v>3216</v>
      </c>
      <c r="T454" s="3" t="s">
        <v>91</v>
      </c>
      <c r="U454" s="3" t="s">
        <v>3217</v>
      </c>
      <c r="V454" s="3" t="s">
        <v>909</v>
      </c>
      <c r="W454" s="3">
        <v>4</v>
      </c>
      <c r="X454" s="3" t="s">
        <v>15003</v>
      </c>
      <c r="Y454" s="3" t="s">
        <v>15165</v>
      </c>
      <c r="Z454" s="3" t="s">
        <v>15166</v>
      </c>
      <c r="AA454" s="3"/>
      <c r="AB454" s="3" t="s">
        <v>85</v>
      </c>
      <c r="AC454" s="3" t="s">
        <v>94</v>
      </c>
      <c r="AD454" s="3" t="s">
        <v>125</v>
      </c>
      <c r="AE454" s="3" t="s">
        <v>182</v>
      </c>
      <c r="AF454" s="3"/>
      <c r="AG454" s="3" t="s">
        <v>97</v>
      </c>
      <c r="AH454" s="3">
        <v>2238</v>
      </c>
      <c r="AI454" s="3">
        <v>482</v>
      </c>
      <c r="AJ454" s="3" t="s">
        <v>123</v>
      </c>
      <c r="AK454" s="3" t="s">
        <v>106</v>
      </c>
      <c r="AL454" s="3" t="s">
        <v>100</v>
      </c>
      <c r="AM454" s="3">
        <v>300</v>
      </c>
      <c r="AN454" s="3" t="s">
        <v>101</v>
      </c>
      <c r="AO454" s="3" t="s">
        <v>110</v>
      </c>
      <c r="AP454" s="3" t="s">
        <v>15149</v>
      </c>
      <c r="AQ454" s="3" t="s">
        <v>15167</v>
      </c>
      <c r="AR454" s="3">
        <v>6600</v>
      </c>
      <c r="AS454" s="3">
        <v>1500</v>
      </c>
      <c r="AT454" s="3">
        <v>0</v>
      </c>
      <c r="AU454" s="3">
        <v>0</v>
      </c>
      <c r="AV454" s="3">
        <v>0</v>
      </c>
      <c r="AW454" s="3">
        <v>0</v>
      </c>
      <c r="AX454" s="3">
        <v>0</v>
      </c>
      <c r="AY454" s="3">
        <v>0</v>
      </c>
      <c r="AZ454" s="3">
        <v>0</v>
      </c>
      <c r="BA454" s="3" t="s">
        <v>15168</v>
      </c>
      <c r="BB454" s="3">
        <v>2700</v>
      </c>
    </row>
    <row r="455" spans="1:54" ht="32.5" hidden="1" customHeight="1" x14ac:dyDescent="0.2">
      <c r="A455" s="3" t="s">
        <v>15169</v>
      </c>
      <c r="B455" s="3" t="s">
        <v>900</v>
      </c>
      <c r="C455" s="3" t="s">
        <v>85</v>
      </c>
      <c r="D455" s="3" t="s">
        <v>86</v>
      </c>
      <c r="E455" s="3" t="s">
        <v>15170</v>
      </c>
      <c r="F455" s="3"/>
      <c r="G455" s="3" t="s">
        <v>87</v>
      </c>
      <c r="H455" s="3">
        <v>2024</v>
      </c>
      <c r="I455" s="3">
        <v>2024</v>
      </c>
      <c r="J455" s="3" t="s">
        <v>88</v>
      </c>
      <c r="K455" s="3" t="s">
        <v>5507</v>
      </c>
      <c r="L455" s="3" t="s">
        <v>5508</v>
      </c>
      <c r="M455" s="3" t="s">
        <v>15171</v>
      </c>
      <c r="N455" s="3" t="s">
        <v>5510</v>
      </c>
      <c r="O455" s="3" t="s">
        <v>5511</v>
      </c>
      <c r="P455" s="3" t="s">
        <v>89</v>
      </c>
      <c r="Q455" s="3" t="s">
        <v>90</v>
      </c>
      <c r="R455" s="3" t="s">
        <v>5512</v>
      </c>
      <c r="S455" s="3" t="s">
        <v>5513</v>
      </c>
      <c r="T455" s="3" t="s">
        <v>135</v>
      </c>
      <c r="U455" s="3" t="s">
        <v>3217</v>
      </c>
      <c r="V455" s="3" t="s">
        <v>909</v>
      </c>
      <c r="W455" s="3">
        <v>1</v>
      </c>
      <c r="X455" s="3" t="s">
        <v>15172</v>
      </c>
      <c r="Y455" s="3" t="s">
        <v>15173</v>
      </c>
      <c r="Z455" s="3" t="s">
        <v>15174</v>
      </c>
      <c r="AA455" s="3"/>
      <c r="AB455" s="3" t="s">
        <v>85</v>
      </c>
      <c r="AC455" s="3" t="s">
        <v>94</v>
      </c>
      <c r="AD455" s="3" t="s">
        <v>103</v>
      </c>
      <c r="AE455" s="3" t="s">
        <v>104</v>
      </c>
      <c r="AF455" s="3"/>
      <c r="AG455" s="3" t="s">
        <v>97</v>
      </c>
      <c r="AH455" s="3">
        <v>317</v>
      </c>
      <c r="AI455" s="3">
        <v>101</v>
      </c>
      <c r="AJ455" s="3" t="s">
        <v>105</v>
      </c>
      <c r="AK455" s="3" t="s">
        <v>106</v>
      </c>
      <c r="AL455" s="3" t="s">
        <v>100</v>
      </c>
      <c r="AM455" s="3">
        <v>200</v>
      </c>
      <c r="AN455" s="3" t="s">
        <v>138</v>
      </c>
      <c r="AO455" s="3" t="s">
        <v>110</v>
      </c>
      <c r="AP455" s="3" t="s">
        <v>15175</v>
      </c>
      <c r="AQ455" s="3"/>
      <c r="AR455" s="3">
        <v>19200</v>
      </c>
      <c r="AS455" s="3">
        <v>4000</v>
      </c>
      <c r="AT455" s="3">
        <v>0</v>
      </c>
      <c r="AU455" s="3">
        <v>0</v>
      </c>
      <c r="AV455" s="3">
        <v>0</v>
      </c>
      <c r="AW455" s="3">
        <v>0</v>
      </c>
      <c r="AX455" s="3">
        <v>0</v>
      </c>
      <c r="AY455" s="3">
        <v>0</v>
      </c>
      <c r="AZ455" s="3">
        <v>0</v>
      </c>
      <c r="BA455" s="3" t="s">
        <v>952</v>
      </c>
      <c r="BB455" s="3">
        <v>4000</v>
      </c>
    </row>
    <row r="456" spans="1:54" ht="32.5" hidden="1" customHeight="1" x14ac:dyDescent="0.2">
      <c r="A456" s="3" t="s">
        <v>15176</v>
      </c>
      <c r="B456" s="3" t="s">
        <v>900</v>
      </c>
      <c r="C456" s="3" t="s">
        <v>85</v>
      </c>
      <c r="D456" s="3" t="s">
        <v>86</v>
      </c>
      <c r="E456" s="3" t="s">
        <v>15170</v>
      </c>
      <c r="F456" s="3"/>
      <c r="G456" s="3" t="s">
        <v>87</v>
      </c>
      <c r="H456" s="3">
        <v>2024</v>
      </c>
      <c r="I456" s="3">
        <v>2024</v>
      </c>
      <c r="J456" s="3" t="s">
        <v>88</v>
      </c>
      <c r="K456" s="3" t="s">
        <v>5507</v>
      </c>
      <c r="L456" s="3" t="s">
        <v>5508</v>
      </c>
      <c r="M456" s="3" t="s">
        <v>15171</v>
      </c>
      <c r="N456" s="3" t="s">
        <v>5510</v>
      </c>
      <c r="O456" s="3" t="s">
        <v>5511</v>
      </c>
      <c r="P456" s="3" t="s">
        <v>89</v>
      </c>
      <c r="Q456" s="3" t="s">
        <v>90</v>
      </c>
      <c r="R456" s="3" t="s">
        <v>5512</v>
      </c>
      <c r="S456" s="3" t="s">
        <v>5513</v>
      </c>
      <c r="T456" s="3" t="s">
        <v>135</v>
      </c>
      <c r="U456" s="3" t="s">
        <v>3217</v>
      </c>
      <c r="V456" s="3" t="s">
        <v>909</v>
      </c>
      <c r="W456" s="3">
        <v>2</v>
      </c>
      <c r="X456" s="3" t="s">
        <v>15177</v>
      </c>
      <c r="Y456" s="3" t="s">
        <v>15178</v>
      </c>
      <c r="Z456" s="3" t="s">
        <v>15179</v>
      </c>
      <c r="AA456" s="3"/>
      <c r="AB456" s="3" t="s">
        <v>85</v>
      </c>
      <c r="AC456" s="3" t="s">
        <v>94</v>
      </c>
      <c r="AD456" s="3" t="s">
        <v>103</v>
      </c>
      <c r="AE456" s="3" t="s">
        <v>124</v>
      </c>
      <c r="AF456" s="3"/>
      <c r="AG456" s="3" t="s">
        <v>97</v>
      </c>
      <c r="AH456" s="3">
        <v>317</v>
      </c>
      <c r="AI456" s="3">
        <v>101</v>
      </c>
      <c r="AJ456" s="3" t="s">
        <v>98</v>
      </c>
      <c r="AK456" s="3" t="s">
        <v>109</v>
      </c>
      <c r="AL456" s="3" t="s">
        <v>100</v>
      </c>
      <c r="AM456" s="3">
        <v>50</v>
      </c>
      <c r="AN456" s="3" t="s">
        <v>101</v>
      </c>
      <c r="AO456" s="3" t="s">
        <v>110</v>
      </c>
      <c r="AP456" s="3" t="s">
        <v>15175</v>
      </c>
      <c r="AQ456" s="3" t="s">
        <v>15180</v>
      </c>
      <c r="AR456" s="3">
        <v>9400</v>
      </c>
      <c r="AS456" s="3">
        <v>2000</v>
      </c>
      <c r="AT456" s="3">
        <v>0</v>
      </c>
      <c r="AU456" s="3">
        <v>0</v>
      </c>
      <c r="AV456" s="3">
        <v>0</v>
      </c>
      <c r="AW456" s="3">
        <v>0</v>
      </c>
      <c r="AX456" s="3">
        <v>0</v>
      </c>
      <c r="AY456" s="3">
        <v>0</v>
      </c>
      <c r="AZ456" s="3">
        <v>0</v>
      </c>
      <c r="BA456" s="3" t="s">
        <v>952</v>
      </c>
      <c r="BB456" s="3">
        <v>2000</v>
      </c>
    </row>
    <row r="457" spans="1:54" ht="32.5" hidden="1" customHeight="1" x14ac:dyDescent="0.2">
      <c r="A457" s="3" t="s">
        <v>15181</v>
      </c>
      <c r="B457" s="3" t="s">
        <v>900</v>
      </c>
      <c r="C457" s="3" t="s">
        <v>85</v>
      </c>
      <c r="D457" s="3" t="s">
        <v>86</v>
      </c>
      <c r="E457" s="3" t="s">
        <v>15170</v>
      </c>
      <c r="F457" s="3"/>
      <c r="G457" s="3" t="s">
        <v>87</v>
      </c>
      <c r="H457" s="3">
        <v>2024</v>
      </c>
      <c r="I457" s="3">
        <v>2024</v>
      </c>
      <c r="J457" s="3" t="s">
        <v>88</v>
      </c>
      <c r="K457" s="3" t="s">
        <v>5507</v>
      </c>
      <c r="L457" s="3" t="s">
        <v>5508</v>
      </c>
      <c r="M457" s="3" t="s">
        <v>15171</v>
      </c>
      <c r="N457" s="3" t="s">
        <v>5510</v>
      </c>
      <c r="O457" s="3" t="s">
        <v>5511</v>
      </c>
      <c r="P457" s="3" t="s">
        <v>89</v>
      </c>
      <c r="Q457" s="3" t="s">
        <v>90</v>
      </c>
      <c r="R457" s="3" t="s">
        <v>5512</v>
      </c>
      <c r="S457" s="3" t="s">
        <v>5513</v>
      </c>
      <c r="T457" s="3" t="s">
        <v>135</v>
      </c>
      <c r="U457" s="3" t="s">
        <v>3217</v>
      </c>
      <c r="V457" s="3" t="s">
        <v>909</v>
      </c>
      <c r="W457" s="3">
        <v>3</v>
      </c>
      <c r="X457" s="3" t="s">
        <v>15182</v>
      </c>
      <c r="Y457" s="3" t="s">
        <v>15183</v>
      </c>
      <c r="Z457" s="3" t="s">
        <v>15184</v>
      </c>
      <c r="AA457" s="3"/>
      <c r="AB457" s="3" t="s">
        <v>85</v>
      </c>
      <c r="AC457" s="3" t="s">
        <v>94</v>
      </c>
      <c r="AD457" s="3" t="s">
        <v>95</v>
      </c>
      <c r="AE457" s="3" t="s">
        <v>96</v>
      </c>
      <c r="AF457" s="3"/>
      <c r="AG457" s="3" t="s">
        <v>97</v>
      </c>
      <c r="AH457" s="3">
        <v>317</v>
      </c>
      <c r="AI457" s="3">
        <v>101</v>
      </c>
      <c r="AJ457" s="3" t="s">
        <v>98</v>
      </c>
      <c r="AK457" s="3" t="s">
        <v>109</v>
      </c>
      <c r="AL457" s="3" t="s">
        <v>100</v>
      </c>
      <c r="AM457" s="3">
        <v>200</v>
      </c>
      <c r="AN457" s="3" t="s">
        <v>101</v>
      </c>
      <c r="AO457" s="3" t="s">
        <v>110</v>
      </c>
      <c r="AP457" s="3" t="s">
        <v>15185</v>
      </c>
      <c r="AQ457" s="3" t="s">
        <v>15186</v>
      </c>
      <c r="AR457" s="3">
        <v>12900</v>
      </c>
      <c r="AS457" s="3">
        <v>3000</v>
      </c>
      <c r="AT457" s="3">
        <v>0</v>
      </c>
      <c r="AU457" s="3">
        <v>0</v>
      </c>
      <c r="AV457" s="3">
        <v>0</v>
      </c>
      <c r="AW457" s="3">
        <v>0</v>
      </c>
      <c r="AX457" s="3">
        <v>0</v>
      </c>
      <c r="AY457" s="3">
        <v>0</v>
      </c>
      <c r="AZ457" s="3">
        <v>0</v>
      </c>
      <c r="BA457" s="3" t="s">
        <v>952</v>
      </c>
      <c r="BB457" s="3">
        <v>3000</v>
      </c>
    </row>
    <row r="458" spans="1:54" ht="32.5" hidden="1" customHeight="1" x14ac:dyDescent="0.2">
      <c r="A458" s="3" t="s">
        <v>15187</v>
      </c>
      <c r="B458" s="3" t="s">
        <v>900</v>
      </c>
      <c r="C458" s="3" t="s">
        <v>85</v>
      </c>
      <c r="D458" s="3" t="s">
        <v>86</v>
      </c>
      <c r="E458" s="3" t="s">
        <v>15188</v>
      </c>
      <c r="F458" s="3"/>
      <c r="G458" s="3" t="s">
        <v>87</v>
      </c>
      <c r="H458" s="3">
        <v>2024</v>
      </c>
      <c r="I458" s="3">
        <v>2024</v>
      </c>
      <c r="J458" s="3" t="s">
        <v>111</v>
      </c>
      <c r="K458" s="3"/>
      <c r="L458" s="3" t="s">
        <v>5475</v>
      </c>
      <c r="M458" s="3" t="s">
        <v>5476</v>
      </c>
      <c r="N458" s="3" t="s">
        <v>5477</v>
      </c>
      <c r="O458" s="3" t="s">
        <v>5478</v>
      </c>
      <c r="P458" s="3" t="s">
        <v>89</v>
      </c>
      <c r="Q458" s="3" t="s">
        <v>90</v>
      </c>
      <c r="R458" s="3" t="s">
        <v>5479</v>
      </c>
      <c r="S458" s="3" t="s">
        <v>5480</v>
      </c>
      <c r="T458" s="3" t="s">
        <v>4868</v>
      </c>
      <c r="U458" s="3" t="s">
        <v>975</v>
      </c>
      <c r="V458" s="3" t="s">
        <v>909</v>
      </c>
      <c r="W458" s="3">
        <v>1</v>
      </c>
      <c r="X458" s="3" t="s">
        <v>315</v>
      </c>
      <c r="Y458" s="3" t="s">
        <v>15189</v>
      </c>
      <c r="Z458" s="3" t="s">
        <v>15190</v>
      </c>
      <c r="AA458" s="3"/>
      <c r="AB458" s="3" t="s">
        <v>85</v>
      </c>
      <c r="AC458" s="3" t="s">
        <v>94</v>
      </c>
      <c r="AD458" s="3" t="s">
        <v>103</v>
      </c>
      <c r="AE458" s="3" t="s">
        <v>122</v>
      </c>
      <c r="AF458" s="3"/>
      <c r="AG458" s="3" t="s">
        <v>97</v>
      </c>
      <c r="AH458" s="3">
        <v>214</v>
      </c>
      <c r="AI458" s="3">
        <v>44</v>
      </c>
      <c r="AJ458" s="3" t="s">
        <v>123</v>
      </c>
      <c r="AK458" s="3" t="s">
        <v>106</v>
      </c>
      <c r="AL458" s="3" t="s">
        <v>100</v>
      </c>
      <c r="AM458" s="3">
        <v>1500</v>
      </c>
      <c r="AN458" s="3" t="s">
        <v>101</v>
      </c>
      <c r="AO458" s="3" t="s">
        <v>110</v>
      </c>
      <c r="AP458" s="3" t="s">
        <v>15191</v>
      </c>
      <c r="AQ458" s="3" t="s">
        <v>15192</v>
      </c>
      <c r="AR458" s="3">
        <v>142960</v>
      </c>
      <c r="AS458" s="3">
        <v>20000</v>
      </c>
      <c r="AT458" s="3">
        <v>0</v>
      </c>
      <c r="AU458" s="3">
        <v>0</v>
      </c>
      <c r="AV458" s="3">
        <v>0</v>
      </c>
      <c r="AW458" s="3">
        <v>0</v>
      </c>
      <c r="AX458" s="3">
        <v>0</v>
      </c>
      <c r="AY458" s="3">
        <v>0</v>
      </c>
      <c r="AZ458" s="3">
        <v>0</v>
      </c>
      <c r="BA458" s="3" t="s">
        <v>15193</v>
      </c>
      <c r="BB458" s="3">
        <v>85000</v>
      </c>
    </row>
    <row r="459" spans="1:54" ht="32.5" hidden="1" customHeight="1" x14ac:dyDescent="0.2">
      <c r="A459" s="3" t="s">
        <v>15194</v>
      </c>
      <c r="B459" s="3" t="s">
        <v>900</v>
      </c>
      <c r="C459" s="3" t="s">
        <v>85</v>
      </c>
      <c r="D459" s="3" t="s">
        <v>86</v>
      </c>
      <c r="E459" s="3" t="s">
        <v>15188</v>
      </c>
      <c r="F459" s="3"/>
      <c r="G459" s="3" t="s">
        <v>87</v>
      </c>
      <c r="H459" s="3">
        <v>2024</v>
      </c>
      <c r="I459" s="3">
        <v>2024</v>
      </c>
      <c r="J459" s="3" t="s">
        <v>88</v>
      </c>
      <c r="K459" s="3"/>
      <c r="L459" s="3" t="s">
        <v>5475</v>
      </c>
      <c r="M459" s="3" t="s">
        <v>5476</v>
      </c>
      <c r="N459" s="3" t="s">
        <v>5477</v>
      </c>
      <c r="O459" s="3" t="s">
        <v>5478</v>
      </c>
      <c r="P459" s="3" t="s">
        <v>89</v>
      </c>
      <c r="Q459" s="3" t="s">
        <v>90</v>
      </c>
      <c r="R459" s="3" t="s">
        <v>5479</v>
      </c>
      <c r="S459" s="3" t="s">
        <v>5480</v>
      </c>
      <c r="T459" s="3" t="s">
        <v>4868</v>
      </c>
      <c r="U459" s="3" t="s">
        <v>975</v>
      </c>
      <c r="V459" s="3" t="s">
        <v>909</v>
      </c>
      <c r="W459" s="3">
        <v>2</v>
      </c>
      <c r="X459" s="3" t="s">
        <v>15195</v>
      </c>
      <c r="Y459" s="3" t="s">
        <v>15196</v>
      </c>
      <c r="Z459" s="3" t="s">
        <v>15197</v>
      </c>
      <c r="AA459" s="3"/>
      <c r="AB459" s="3" t="s">
        <v>85</v>
      </c>
      <c r="AC459" s="3" t="s">
        <v>94</v>
      </c>
      <c r="AD459" s="3" t="s">
        <v>95</v>
      </c>
      <c r="AE459" s="3" t="s">
        <v>96</v>
      </c>
      <c r="AF459" s="3"/>
      <c r="AG459" s="3" t="s">
        <v>97</v>
      </c>
      <c r="AH459" s="3">
        <v>214</v>
      </c>
      <c r="AI459" s="3">
        <v>44</v>
      </c>
      <c r="AJ459" s="3" t="s">
        <v>123</v>
      </c>
      <c r="AK459" s="3" t="s">
        <v>190</v>
      </c>
      <c r="AL459" s="3" t="s">
        <v>100</v>
      </c>
      <c r="AM459" s="3">
        <v>150</v>
      </c>
      <c r="AN459" s="3" t="s">
        <v>140</v>
      </c>
      <c r="AO459" s="3" t="s">
        <v>110</v>
      </c>
      <c r="AP459" s="3" t="s">
        <v>15198</v>
      </c>
      <c r="AQ459" s="3" t="s">
        <v>15199</v>
      </c>
      <c r="AR459" s="3">
        <v>40000</v>
      </c>
      <c r="AS459" s="3">
        <v>7000</v>
      </c>
      <c r="AT459" s="3">
        <v>0</v>
      </c>
      <c r="AU459" s="3">
        <v>0</v>
      </c>
      <c r="AV459" s="3">
        <v>0</v>
      </c>
      <c r="AW459" s="3">
        <v>0</v>
      </c>
      <c r="AX459" s="3">
        <v>0</v>
      </c>
      <c r="AY459" s="3">
        <v>0</v>
      </c>
      <c r="AZ459" s="3">
        <v>0</v>
      </c>
      <c r="BA459" s="3" t="s">
        <v>15200</v>
      </c>
      <c r="BB459" s="3">
        <v>19000</v>
      </c>
    </row>
    <row r="460" spans="1:54" ht="32.5" hidden="1" customHeight="1" x14ac:dyDescent="0.2">
      <c r="A460" s="3" t="s">
        <v>15201</v>
      </c>
      <c r="B460" s="3" t="s">
        <v>900</v>
      </c>
      <c r="C460" s="3" t="s">
        <v>85</v>
      </c>
      <c r="D460" s="3" t="s">
        <v>86</v>
      </c>
      <c r="E460" s="3" t="s">
        <v>15188</v>
      </c>
      <c r="F460" s="3"/>
      <c r="G460" s="3" t="s">
        <v>87</v>
      </c>
      <c r="H460" s="3">
        <v>2024</v>
      </c>
      <c r="I460" s="3">
        <v>2024</v>
      </c>
      <c r="J460" s="3" t="s">
        <v>88</v>
      </c>
      <c r="K460" s="3"/>
      <c r="L460" s="3" t="s">
        <v>5475</v>
      </c>
      <c r="M460" s="3" t="s">
        <v>5476</v>
      </c>
      <c r="N460" s="3" t="s">
        <v>5477</v>
      </c>
      <c r="O460" s="3" t="s">
        <v>5478</v>
      </c>
      <c r="P460" s="3" t="s">
        <v>89</v>
      </c>
      <c r="Q460" s="3" t="s">
        <v>90</v>
      </c>
      <c r="R460" s="3" t="s">
        <v>5479</v>
      </c>
      <c r="S460" s="3" t="s">
        <v>5480</v>
      </c>
      <c r="T460" s="3" t="s">
        <v>4868</v>
      </c>
      <c r="U460" s="3" t="s">
        <v>975</v>
      </c>
      <c r="V460" s="3" t="s">
        <v>909</v>
      </c>
      <c r="W460" s="3">
        <v>3</v>
      </c>
      <c r="X460" s="3" t="s">
        <v>15202</v>
      </c>
      <c r="Y460" s="3" t="s">
        <v>15203</v>
      </c>
      <c r="Z460" s="3" t="s">
        <v>15204</v>
      </c>
      <c r="AA460" s="3"/>
      <c r="AB460" s="3" t="s">
        <v>85</v>
      </c>
      <c r="AC460" s="3" t="s">
        <v>94</v>
      </c>
      <c r="AD460" s="3" t="s">
        <v>103</v>
      </c>
      <c r="AE460" s="3" t="s">
        <v>189</v>
      </c>
      <c r="AF460" s="3"/>
      <c r="AG460" s="3" t="s">
        <v>97</v>
      </c>
      <c r="AH460" s="3">
        <v>214</v>
      </c>
      <c r="AI460" s="3">
        <v>44</v>
      </c>
      <c r="AJ460" s="3" t="s">
        <v>105</v>
      </c>
      <c r="AK460" s="3" t="s">
        <v>109</v>
      </c>
      <c r="AL460" s="3" t="s">
        <v>100</v>
      </c>
      <c r="AM460" s="3">
        <v>200</v>
      </c>
      <c r="AN460" s="3" t="s">
        <v>101</v>
      </c>
      <c r="AO460" s="3" t="s">
        <v>102</v>
      </c>
      <c r="AP460" s="3" t="s">
        <v>15205</v>
      </c>
      <c r="AQ460" s="3" t="s">
        <v>15206</v>
      </c>
      <c r="AR460" s="3">
        <v>11760</v>
      </c>
      <c r="AS460" s="3">
        <v>4000</v>
      </c>
      <c r="AT460" s="3">
        <v>0</v>
      </c>
      <c r="AU460" s="3">
        <v>0</v>
      </c>
      <c r="AV460" s="3">
        <v>0</v>
      </c>
      <c r="AW460" s="3">
        <v>0</v>
      </c>
      <c r="AX460" s="3">
        <v>0</v>
      </c>
      <c r="AY460" s="3">
        <v>0</v>
      </c>
      <c r="AZ460" s="3">
        <v>0</v>
      </c>
      <c r="BA460" s="3" t="s">
        <v>15207</v>
      </c>
      <c r="BB460" s="3">
        <v>11000</v>
      </c>
    </row>
    <row r="461" spans="1:54" ht="32.5" hidden="1" customHeight="1" x14ac:dyDescent="0.2">
      <c r="A461" s="3" t="s">
        <v>15208</v>
      </c>
      <c r="B461" s="3" t="s">
        <v>900</v>
      </c>
      <c r="C461" s="3" t="s">
        <v>85</v>
      </c>
      <c r="D461" s="3" t="s">
        <v>86</v>
      </c>
      <c r="E461" s="3" t="s">
        <v>15209</v>
      </c>
      <c r="F461" s="3"/>
      <c r="G461" s="3" t="s">
        <v>87</v>
      </c>
      <c r="H461" s="3">
        <v>2024</v>
      </c>
      <c r="I461" s="3">
        <v>2024</v>
      </c>
      <c r="J461" s="3" t="s">
        <v>111</v>
      </c>
      <c r="K461" s="3"/>
      <c r="L461" s="3" t="s">
        <v>5462</v>
      </c>
      <c r="M461" s="3" t="s">
        <v>15210</v>
      </c>
      <c r="N461" s="3" t="s">
        <v>5464</v>
      </c>
      <c r="O461" s="3" t="s">
        <v>5465</v>
      </c>
      <c r="P461" s="3" t="s">
        <v>89</v>
      </c>
      <c r="Q461" s="3" t="s">
        <v>90</v>
      </c>
      <c r="R461" s="3" t="s">
        <v>5466</v>
      </c>
      <c r="S461" s="3" t="s">
        <v>5467</v>
      </c>
      <c r="T461" s="3" t="s">
        <v>135</v>
      </c>
      <c r="U461" s="3" t="s">
        <v>975</v>
      </c>
      <c r="V461" s="3" t="s">
        <v>909</v>
      </c>
      <c r="W461" s="3">
        <v>1</v>
      </c>
      <c r="X461" s="3" t="s">
        <v>15211</v>
      </c>
      <c r="Y461" s="3" t="s">
        <v>15212</v>
      </c>
      <c r="Z461" s="3" t="s">
        <v>15213</v>
      </c>
      <c r="AA461" s="3"/>
      <c r="AB461" s="3" t="s">
        <v>85</v>
      </c>
      <c r="AC461" s="3" t="s">
        <v>94</v>
      </c>
      <c r="AD461" s="3" t="s">
        <v>103</v>
      </c>
      <c r="AE461" s="3" t="s">
        <v>104</v>
      </c>
      <c r="AF461" s="3"/>
      <c r="AG461" s="3" t="s">
        <v>97</v>
      </c>
      <c r="AH461" s="3">
        <v>257</v>
      </c>
      <c r="AI461" s="3">
        <v>125</v>
      </c>
      <c r="AJ461" s="3" t="s">
        <v>105</v>
      </c>
      <c r="AK461" s="3" t="s">
        <v>106</v>
      </c>
      <c r="AL461" s="3" t="s">
        <v>100</v>
      </c>
      <c r="AM461" s="3">
        <v>600</v>
      </c>
      <c r="AN461" s="3" t="s">
        <v>101</v>
      </c>
      <c r="AO461" s="3" t="s">
        <v>110</v>
      </c>
      <c r="AP461" s="3" t="s">
        <v>14058</v>
      </c>
      <c r="AQ461" s="3" t="s">
        <v>15214</v>
      </c>
      <c r="AR461" s="3">
        <v>23300</v>
      </c>
      <c r="AS461" s="3">
        <v>8500</v>
      </c>
      <c r="AT461" s="3">
        <v>0</v>
      </c>
      <c r="AU461" s="3">
        <v>0</v>
      </c>
      <c r="AV461" s="3">
        <v>0</v>
      </c>
      <c r="AW461" s="3">
        <v>0</v>
      </c>
      <c r="AX461" s="3">
        <v>0</v>
      </c>
      <c r="AY461" s="3">
        <v>0</v>
      </c>
      <c r="AZ461" s="3">
        <v>0</v>
      </c>
      <c r="BA461" s="3" t="s">
        <v>15215</v>
      </c>
      <c r="BB461" s="3">
        <v>14500</v>
      </c>
    </row>
    <row r="462" spans="1:54" ht="32.5" hidden="1" customHeight="1" x14ac:dyDescent="0.2">
      <c r="A462" s="3" t="s">
        <v>15216</v>
      </c>
      <c r="B462" s="3" t="s">
        <v>900</v>
      </c>
      <c r="C462" s="3" t="s">
        <v>85</v>
      </c>
      <c r="D462" s="3" t="s">
        <v>86</v>
      </c>
      <c r="E462" s="3" t="s">
        <v>15209</v>
      </c>
      <c r="F462" s="3"/>
      <c r="G462" s="3" t="s">
        <v>87</v>
      </c>
      <c r="H462" s="3">
        <v>2024</v>
      </c>
      <c r="I462" s="3">
        <v>2024</v>
      </c>
      <c r="J462" s="3" t="s">
        <v>111</v>
      </c>
      <c r="K462" s="3"/>
      <c r="L462" s="3" t="s">
        <v>5462</v>
      </c>
      <c r="M462" s="3" t="s">
        <v>15210</v>
      </c>
      <c r="N462" s="3" t="s">
        <v>5464</v>
      </c>
      <c r="O462" s="3" t="s">
        <v>5465</v>
      </c>
      <c r="P462" s="3" t="s">
        <v>89</v>
      </c>
      <c r="Q462" s="3" t="s">
        <v>90</v>
      </c>
      <c r="R462" s="3" t="s">
        <v>5466</v>
      </c>
      <c r="S462" s="3" t="s">
        <v>5467</v>
      </c>
      <c r="T462" s="3" t="s">
        <v>135</v>
      </c>
      <c r="U462" s="3" t="s">
        <v>975</v>
      </c>
      <c r="V462" s="3" t="s">
        <v>909</v>
      </c>
      <c r="W462" s="3">
        <v>2</v>
      </c>
      <c r="X462" s="3" t="s">
        <v>15217</v>
      </c>
      <c r="Y462" s="3" t="s">
        <v>15218</v>
      </c>
      <c r="Z462" s="3" t="s">
        <v>15219</v>
      </c>
      <c r="AA462" s="3"/>
      <c r="AB462" s="3" t="s">
        <v>85</v>
      </c>
      <c r="AC462" s="3" t="s">
        <v>94</v>
      </c>
      <c r="AD462" s="3" t="s">
        <v>95</v>
      </c>
      <c r="AE462" s="3" t="s">
        <v>96</v>
      </c>
      <c r="AF462" s="3"/>
      <c r="AG462" s="3" t="s">
        <v>97</v>
      </c>
      <c r="AH462" s="3">
        <v>257</v>
      </c>
      <c r="AI462" s="3">
        <v>125</v>
      </c>
      <c r="AJ462" s="3" t="s">
        <v>105</v>
      </c>
      <c r="AK462" s="3" t="s">
        <v>109</v>
      </c>
      <c r="AL462" s="3" t="s">
        <v>100</v>
      </c>
      <c r="AM462" s="3">
        <v>100</v>
      </c>
      <c r="AN462" s="3" t="s">
        <v>140</v>
      </c>
      <c r="AO462" s="3" t="s">
        <v>110</v>
      </c>
      <c r="AP462" s="3" t="s">
        <v>15220</v>
      </c>
      <c r="AQ462" s="3" t="s">
        <v>15221</v>
      </c>
      <c r="AR462" s="3">
        <v>23020</v>
      </c>
      <c r="AS462" s="3">
        <v>9000</v>
      </c>
      <c r="AT462" s="3">
        <v>0</v>
      </c>
      <c r="AU462" s="3">
        <v>0</v>
      </c>
      <c r="AV462" s="3">
        <v>0</v>
      </c>
      <c r="AW462" s="3">
        <v>0</v>
      </c>
      <c r="AX462" s="3">
        <v>0</v>
      </c>
      <c r="AY462" s="3">
        <v>0</v>
      </c>
      <c r="AZ462" s="3">
        <v>0</v>
      </c>
      <c r="BA462" s="3" t="s">
        <v>15222</v>
      </c>
      <c r="BB462" s="3">
        <v>16300</v>
      </c>
    </row>
    <row r="463" spans="1:54" ht="32.5" customHeight="1" x14ac:dyDescent="0.2">
      <c r="A463" s="94" t="s">
        <v>15223</v>
      </c>
      <c r="B463" s="94" t="s">
        <v>900</v>
      </c>
      <c r="C463" s="94" t="s">
        <v>85</v>
      </c>
      <c r="D463" s="94" t="s">
        <v>86</v>
      </c>
      <c r="E463" s="94" t="s">
        <v>15209</v>
      </c>
      <c r="F463" s="94"/>
      <c r="G463" s="94" t="s">
        <v>87</v>
      </c>
      <c r="H463" s="94">
        <v>2024</v>
      </c>
      <c r="I463" s="94">
        <v>2024</v>
      </c>
      <c r="J463" s="94" t="s">
        <v>88</v>
      </c>
      <c r="K463" s="94"/>
      <c r="L463" s="94" t="s">
        <v>5462</v>
      </c>
      <c r="M463" s="94" t="s">
        <v>15210</v>
      </c>
      <c r="N463" s="94" t="s">
        <v>5464</v>
      </c>
      <c r="O463" s="94" t="s">
        <v>5465</v>
      </c>
      <c r="P463" s="94" t="s">
        <v>89</v>
      </c>
      <c r="Q463" s="94" t="s">
        <v>90</v>
      </c>
      <c r="R463" s="94" t="s">
        <v>5466</v>
      </c>
      <c r="S463" s="94" t="s">
        <v>5467</v>
      </c>
      <c r="T463" s="94" t="s">
        <v>135</v>
      </c>
      <c r="U463" s="94" t="s">
        <v>975</v>
      </c>
      <c r="V463" s="94" t="s">
        <v>909</v>
      </c>
      <c r="W463" s="94">
        <v>3</v>
      </c>
      <c r="X463" s="94" t="s">
        <v>15224</v>
      </c>
      <c r="Y463" s="94" t="s">
        <v>15225</v>
      </c>
      <c r="Z463" s="94" t="s">
        <v>15226</v>
      </c>
      <c r="AA463" s="94"/>
      <c r="AB463" s="94" t="s">
        <v>85</v>
      </c>
      <c r="AC463" s="94" t="s">
        <v>94</v>
      </c>
      <c r="AD463" s="94" t="s">
        <v>107</v>
      </c>
      <c r="AE463" s="94" t="s">
        <v>108</v>
      </c>
      <c r="AF463" s="94"/>
      <c r="AG463" s="94" t="s">
        <v>97</v>
      </c>
      <c r="AH463" s="94">
        <v>257</v>
      </c>
      <c r="AI463" s="94">
        <v>125</v>
      </c>
      <c r="AJ463" s="94" t="s">
        <v>105</v>
      </c>
      <c r="AK463" s="94" t="s">
        <v>109</v>
      </c>
      <c r="AL463" s="94" t="s">
        <v>100</v>
      </c>
      <c r="AM463" s="94">
        <v>500</v>
      </c>
      <c r="AN463" s="94" t="s">
        <v>101</v>
      </c>
      <c r="AO463" s="94" t="s">
        <v>102</v>
      </c>
      <c r="AP463" s="94" t="s">
        <v>15227</v>
      </c>
      <c r="AQ463" s="94" t="s">
        <v>15228</v>
      </c>
      <c r="AR463" s="94">
        <v>6830</v>
      </c>
      <c r="AS463" s="94">
        <v>2500</v>
      </c>
      <c r="AT463" s="94">
        <v>0</v>
      </c>
      <c r="AU463" s="94">
        <v>0</v>
      </c>
      <c r="AV463" s="94">
        <v>0</v>
      </c>
      <c r="AW463" s="94">
        <v>0</v>
      </c>
      <c r="AX463" s="94">
        <v>0</v>
      </c>
      <c r="AY463" s="94">
        <v>0</v>
      </c>
      <c r="AZ463" s="94">
        <v>0</v>
      </c>
      <c r="BA463" s="94" t="s">
        <v>15229</v>
      </c>
      <c r="BB463" s="94">
        <v>5500</v>
      </c>
    </row>
    <row r="464" spans="1:54" ht="32.5" hidden="1" customHeight="1" x14ac:dyDescent="0.2">
      <c r="A464" s="3" t="s">
        <v>15230</v>
      </c>
      <c r="B464" s="3" t="s">
        <v>900</v>
      </c>
      <c r="C464" s="3" t="s">
        <v>85</v>
      </c>
      <c r="D464" s="3" t="s">
        <v>86</v>
      </c>
      <c r="E464" s="3" t="s">
        <v>15209</v>
      </c>
      <c r="F464" s="3"/>
      <c r="G464" s="3" t="s">
        <v>87</v>
      </c>
      <c r="H464" s="3">
        <v>2024</v>
      </c>
      <c r="I464" s="3">
        <v>2024</v>
      </c>
      <c r="J464" s="3" t="s">
        <v>111</v>
      </c>
      <c r="K464" s="3"/>
      <c r="L464" s="3" t="s">
        <v>5462</v>
      </c>
      <c r="M464" s="3" t="s">
        <v>15210</v>
      </c>
      <c r="N464" s="3" t="s">
        <v>5464</v>
      </c>
      <c r="O464" s="3" t="s">
        <v>5465</v>
      </c>
      <c r="P464" s="3" t="s">
        <v>89</v>
      </c>
      <c r="Q464" s="3" t="s">
        <v>90</v>
      </c>
      <c r="R464" s="3" t="s">
        <v>5466</v>
      </c>
      <c r="S464" s="3" t="s">
        <v>5467</v>
      </c>
      <c r="T464" s="3" t="s">
        <v>135</v>
      </c>
      <c r="U464" s="3" t="s">
        <v>975</v>
      </c>
      <c r="V464" s="3" t="s">
        <v>909</v>
      </c>
      <c r="W464" s="3">
        <v>4</v>
      </c>
      <c r="X464" s="3" t="s">
        <v>15231</v>
      </c>
      <c r="Y464" s="3" t="s">
        <v>15232</v>
      </c>
      <c r="Z464" s="3" t="s">
        <v>15233</v>
      </c>
      <c r="AA464" s="3"/>
      <c r="AB464" s="3" t="s">
        <v>85</v>
      </c>
      <c r="AC464" s="3" t="s">
        <v>94</v>
      </c>
      <c r="AD464" s="3"/>
      <c r="AE464" s="3"/>
      <c r="AF464" s="3"/>
      <c r="AG464" s="3" t="s">
        <v>97</v>
      </c>
      <c r="AH464" s="3">
        <v>257</v>
      </c>
      <c r="AI464" s="3">
        <v>125</v>
      </c>
      <c r="AJ464" s="3" t="s">
        <v>123</v>
      </c>
      <c r="AK464" s="3" t="s">
        <v>109</v>
      </c>
      <c r="AL464" s="3" t="s">
        <v>100</v>
      </c>
      <c r="AM464" s="3">
        <v>1000</v>
      </c>
      <c r="AN464" s="3" t="s">
        <v>101</v>
      </c>
      <c r="AO464" s="3" t="s">
        <v>110</v>
      </c>
      <c r="AP464" s="3" t="s">
        <v>15234</v>
      </c>
      <c r="AQ464" s="3" t="s">
        <v>15235</v>
      </c>
      <c r="AR464" s="3">
        <v>6050</v>
      </c>
      <c r="AS464" s="3">
        <v>3500</v>
      </c>
      <c r="AT464" s="3">
        <v>0</v>
      </c>
      <c r="AU464" s="3">
        <v>0</v>
      </c>
      <c r="AV464" s="3">
        <v>0</v>
      </c>
      <c r="AW464" s="3">
        <v>0</v>
      </c>
      <c r="AX464" s="3">
        <v>0</v>
      </c>
      <c r="AY464" s="3">
        <v>0</v>
      </c>
      <c r="AZ464" s="3">
        <v>0</v>
      </c>
      <c r="BA464" s="3" t="s">
        <v>15236</v>
      </c>
      <c r="BB464" s="3">
        <v>4500</v>
      </c>
    </row>
    <row r="465" spans="1:54" ht="32.5" hidden="1" customHeight="1" x14ac:dyDescent="0.2">
      <c r="A465" s="3" t="s">
        <v>15237</v>
      </c>
      <c r="B465" s="3" t="s">
        <v>900</v>
      </c>
      <c r="C465" s="3" t="s">
        <v>85</v>
      </c>
      <c r="D465" s="3" t="s">
        <v>86</v>
      </c>
      <c r="E465" s="3" t="s">
        <v>15209</v>
      </c>
      <c r="F465" s="3"/>
      <c r="G465" s="3" t="s">
        <v>87</v>
      </c>
      <c r="H465" s="3">
        <v>2024</v>
      </c>
      <c r="I465" s="3">
        <v>2024</v>
      </c>
      <c r="J465" s="3" t="s">
        <v>111</v>
      </c>
      <c r="K465" s="3"/>
      <c r="L465" s="3" t="s">
        <v>5462</v>
      </c>
      <c r="M465" s="3" t="s">
        <v>15210</v>
      </c>
      <c r="N465" s="3" t="s">
        <v>5464</v>
      </c>
      <c r="O465" s="3" t="s">
        <v>5465</v>
      </c>
      <c r="P465" s="3" t="s">
        <v>89</v>
      </c>
      <c r="Q465" s="3" t="s">
        <v>90</v>
      </c>
      <c r="R465" s="3" t="s">
        <v>5466</v>
      </c>
      <c r="S465" s="3" t="s">
        <v>5467</v>
      </c>
      <c r="T465" s="3" t="s">
        <v>135</v>
      </c>
      <c r="U465" s="3" t="s">
        <v>975</v>
      </c>
      <c r="V465" s="3" t="s">
        <v>909</v>
      </c>
      <c r="W465" s="3">
        <v>5</v>
      </c>
      <c r="X465" s="3" t="s">
        <v>15238</v>
      </c>
      <c r="Y465" s="3" t="s">
        <v>15239</v>
      </c>
      <c r="Z465" s="3" t="s">
        <v>15240</v>
      </c>
      <c r="AA465" s="3"/>
      <c r="AB465" s="3" t="s">
        <v>85</v>
      </c>
      <c r="AC465" s="3" t="s">
        <v>94</v>
      </c>
      <c r="AD465" s="3" t="s">
        <v>103</v>
      </c>
      <c r="AE465" s="3" t="s">
        <v>189</v>
      </c>
      <c r="AF465" s="3"/>
      <c r="AG465" s="3" t="s">
        <v>97</v>
      </c>
      <c r="AH465" s="3">
        <v>257</v>
      </c>
      <c r="AI465" s="3">
        <v>125</v>
      </c>
      <c r="AJ465" s="3" t="s">
        <v>123</v>
      </c>
      <c r="AK465" s="3" t="s">
        <v>109</v>
      </c>
      <c r="AL465" s="3" t="s">
        <v>100</v>
      </c>
      <c r="AM465" s="3">
        <v>30</v>
      </c>
      <c r="AN465" s="3" t="s">
        <v>101</v>
      </c>
      <c r="AO465" s="3" t="s">
        <v>102</v>
      </c>
      <c r="AP465" s="3" t="s">
        <v>15241</v>
      </c>
      <c r="AQ465" s="3" t="s">
        <v>15242</v>
      </c>
      <c r="AR465" s="3">
        <v>13450</v>
      </c>
      <c r="AS465" s="3">
        <v>6000</v>
      </c>
      <c r="AT465" s="3">
        <v>0</v>
      </c>
      <c r="AU465" s="3">
        <v>0</v>
      </c>
      <c r="AV465" s="3">
        <v>0</v>
      </c>
      <c r="AW465" s="3">
        <v>0</v>
      </c>
      <c r="AX465" s="3">
        <v>0</v>
      </c>
      <c r="AY465" s="3">
        <v>0</v>
      </c>
      <c r="AZ465" s="3">
        <v>0</v>
      </c>
      <c r="BA465" s="3" t="s">
        <v>15243</v>
      </c>
      <c r="BB465" s="3">
        <v>7750</v>
      </c>
    </row>
    <row r="466" spans="1:54" ht="32.5" hidden="1" customHeight="1" x14ac:dyDescent="0.2">
      <c r="A466" s="3" t="s">
        <v>15244</v>
      </c>
      <c r="B466" s="3" t="s">
        <v>900</v>
      </c>
      <c r="C466" s="3" t="s">
        <v>85</v>
      </c>
      <c r="D466" s="3" t="s">
        <v>86</v>
      </c>
      <c r="E466" s="3" t="s">
        <v>15245</v>
      </c>
      <c r="F466" s="3"/>
      <c r="G466" s="3" t="s">
        <v>87</v>
      </c>
      <c r="H466" s="3">
        <v>2024</v>
      </c>
      <c r="I466" s="3">
        <v>2024</v>
      </c>
      <c r="J466" s="3" t="s">
        <v>111</v>
      </c>
      <c r="K466" s="3"/>
      <c r="L466" s="3" t="s">
        <v>15246</v>
      </c>
      <c r="M466" s="3" t="s">
        <v>5310</v>
      </c>
      <c r="N466" s="3"/>
      <c r="O466" s="3" t="s">
        <v>15247</v>
      </c>
      <c r="P466" s="3" t="s">
        <v>89</v>
      </c>
      <c r="Q466" s="3" t="s">
        <v>90</v>
      </c>
      <c r="R466" s="3" t="s">
        <v>5313</v>
      </c>
      <c r="S466" s="3" t="s">
        <v>15248</v>
      </c>
      <c r="T466" s="3" t="s">
        <v>91</v>
      </c>
      <c r="U466" s="3" t="s">
        <v>5286</v>
      </c>
      <c r="V466" s="3" t="s">
        <v>909</v>
      </c>
      <c r="W466" s="3">
        <v>1</v>
      </c>
      <c r="X466" s="3" t="s">
        <v>15249</v>
      </c>
      <c r="Y466" s="3" t="s">
        <v>15250</v>
      </c>
      <c r="Z466" s="3" t="s">
        <v>15251</v>
      </c>
      <c r="AA466" s="3"/>
      <c r="AB466" s="3" t="s">
        <v>85</v>
      </c>
      <c r="AC466" s="3" t="s">
        <v>94</v>
      </c>
      <c r="AD466" s="3" t="s">
        <v>95</v>
      </c>
      <c r="AE466" s="3" t="s">
        <v>96</v>
      </c>
      <c r="AF466" s="3"/>
      <c r="AG466" s="3" t="s">
        <v>97</v>
      </c>
      <c r="AH466" s="3">
        <v>215</v>
      </c>
      <c r="AI466" s="3">
        <v>55</v>
      </c>
      <c r="AJ466" s="3" t="s">
        <v>123</v>
      </c>
      <c r="AK466" s="3" t="s">
        <v>99</v>
      </c>
      <c r="AL466" s="3" t="s">
        <v>100</v>
      </c>
      <c r="AM466" s="3">
        <v>70</v>
      </c>
      <c r="AN466" s="3" t="s">
        <v>101</v>
      </c>
      <c r="AO466" s="3" t="s">
        <v>110</v>
      </c>
      <c r="AP466" s="3" t="s">
        <v>15252</v>
      </c>
      <c r="AQ466" s="3" t="s">
        <v>15253</v>
      </c>
      <c r="AR466" s="3">
        <v>20000</v>
      </c>
      <c r="AS466" s="3">
        <v>8000</v>
      </c>
      <c r="AT466" s="3">
        <v>0</v>
      </c>
      <c r="AU466" s="3">
        <v>0</v>
      </c>
      <c r="AV466" s="3">
        <v>0</v>
      </c>
      <c r="AW466" s="3">
        <v>0</v>
      </c>
      <c r="AX466" s="3">
        <v>0</v>
      </c>
      <c r="AY466" s="3">
        <v>0</v>
      </c>
      <c r="AZ466" s="3">
        <v>0</v>
      </c>
      <c r="BA466" s="3" t="s">
        <v>952</v>
      </c>
      <c r="BB466" s="3">
        <v>8000</v>
      </c>
    </row>
    <row r="467" spans="1:54" ht="32.5" hidden="1" customHeight="1" x14ac:dyDescent="0.2">
      <c r="A467" s="3" t="s">
        <v>15254</v>
      </c>
      <c r="B467" s="3" t="s">
        <v>900</v>
      </c>
      <c r="C467" s="3" t="s">
        <v>85</v>
      </c>
      <c r="D467" s="3" t="s">
        <v>86</v>
      </c>
      <c r="E467" s="3" t="s">
        <v>15245</v>
      </c>
      <c r="F467" s="3"/>
      <c r="G467" s="3" t="s">
        <v>87</v>
      </c>
      <c r="H467" s="3">
        <v>2024</v>
      </c>
      <c r="I467" s="3">
        <v>2024</v>
      </c>
      <c r="J467" s="3" t="s">
        <v>111</v>
      </c>
      <c r="K467" s="3"/>
      <c r="L467" s="3" t="s">
        <v>15246</v>
      </c>
      <c r="M467" s="3" t="s">
        <v>5310</v>
      </c>
      <c r="N467" s="3"/>
      <c r="O467" s="3" t="s">
        <v>15247</v>
      </c>
      <c r="P467" s="3" t="s">
        <v>89</v>
      </c>
      <c r="Q467" s="3" t="s">
        <v>90</v>
      </c>
      <c r="R467" s="3" t="s">
        <v>5313</v>
      </c>
      <c r="S467" s="3" t="s">
        <v>15248</v>
      </c>
      <c r="T467" s="3" t="s">
        <v>91</v>
      </c>
      <c r="U467" s="3" t="s">
        <v>5286</v>
      </c>
      <c r="V467" s="3" t="s">
        <v>909</v>
      </c>
      <c r="W467" s="3">
        <v>2</v>
      </c>
      <c r="X467" s="3" t="s">
        <v>15255</v>
      </c>
      <c r="Y467" s="3" t="s">
        <v>15256</v>
      </c>
      <c r="Z467" s="3" t="s">
        <v>15257</v>
      </c>
      <c r="AA467" s="3"/>
      <c r="AB467" s="3" t="s">
        <v>85</v>
      </c>
      <c r="AC467" s="3" t="s">
        <v>94</v>
      </c>
      <c r="AD467" s="3" t="s">
        <v>103</v>
      </c>
      <c r="AE467" s="3" t="s">
        <v>104</v>
      </c>
      <c r="AF467" s="3"/>
      <c r="AG467" s="3" t="s">
        <v>97</v>
      </c>
      <c r="AH467" s="3">
        <v>215</v>
      </c>
      <c r="AI467" s="3">
        <v>55</v>
      </c>
      <c r="AJ467" s="3" t="s">
        <v>98</v>
      </c>
      <c r="AK467" s="3" t="s">
        <v>106</v>
      </c>
      <c r="AL467" s="3" t="s">
        <v>100</v>
      </c>
      <c r="AM467" s="3">
        <v>1700</v>
      </c>
      <c r="AN467" s="3" t="s">
        <v>138</v>
      </c>
      <c r="AO467" s="3" t="s">
        <v>110</v>
      </c>
      <c r="AP467" s="3" t="s">
        <v>15258</v>
      </c>
      <c r="AQ467" s="3" t="s">
        <v>15259</v>
      </c>
      <c r="AR467" s="3">
        <v>31500</v>
      </c>
      <c r="AS467" s="3">
        <v>15500</v>
      </c>
      <c r="AT467" s="3">
        <v>0</v>
      </c>
      <c r="AU467" s="3">
        <v>0</v>
      </c>
      <c r="AV467" s="3">
        <v>0</v>
      </c>
      <c r="AW467" s="3">
        <v>0</v>
      </c>
      <c r="AX467" s="3">
        <v>0</v>
      </c>
      <c r="AY467" s="3">
        <v>0</v>
      </c>
      <c r="AZ467" s="3">
        <v>0</v>
      </c>
      <c r="BA467" s="3" t="s">
        <v>952</v>
      </c>
      <c r="BB467" s="3">
        <v>15500</v>
      </c>
    </row>
    <row r="468" spans="1:54" ht="32.5" customHeight="1" x14ac:dyDescent="0.2">
      <c r="A468" s="94" t="s">
        <v>15260</v>
      </c>
      <c r="B468" s="94" t="s">
        <v>900</v>
      </c>
      <c r="C468" s="94" t="s">
        <v>85</v>
      </c>
      <c r="D468" s="94" t="s">
        <v>86</v>
      </c>
      <c r="E468" s="94" t="s">
        <v>15245</v>
      </c>
      <c r="F468" s="94"/>
      <c r="G468" s="94" t="s">
        <v>87</v>
      </c>
      <c r="H468" s="94">
        <v>2024</v>
      </c>
      <c r="I468" s="94">
        <v>2024</v>
      </c>
      <c r="J468" s="94" t="s">
        <v>88</v>
      </c>
      <c r="K468" s="94"/>
      <c r="L468" s="94" t="s">
        <v>15246</v>
      </c>
      <c r="M468" s="94" t="s">
        <v>5310</v>
      </c>
      <c r="N468" s="94"/>
      <c r="O468" s="94" t="s">
        <v>15247</v>
      </c>
      <c r="P468" s="94" t="s">
        <v>89</v>
      </c>
      <c r="Q468" s="94" t="s">
        <v>90</v>
      </c>
      <c r="R468" s="94" t="s">
        <v>5313</v>
      </c>
      <c r="S468" s="94" t="s">
        <v>15248</v>
      </c>
      <c r="T468" s="94" t="s">
        <v>91</v>
      </c>
      <c r="U468" s="94" t="s">
        <v>5286</v>
      </c>
      <c r="V468" s="94" t="s">
        <v>909</v>
      </c>
      <c r="W468" s="94">
        <v>3</v>
      </c>
      <c r="X468" s="94" t="s">
        <v>15261</v>
      </c>
      <c r="Y468" s="94" t="s">
        <v>15262</v>
      </c>
      <c r="Z468" s="94" t="s">
        <v>15263</v>
      </c>
      <c r="AA468" s="94"/>
      <c r="AB468" s="94" t="s">
        <v>85</v>
      </c>
      <c r="AC468" s="94" t="s">
        <v>94</v>
      </c>
      <c r="AD468" s="94" t="s">
        <v>107</v>
      </c>
      <c r="AE468" s="94" t="s">
        <v>108</v>
      </c>
      <c r="AF468" s="94"/>
      <c r="AG468" s="94" t="s">
        <v>97</v>
      </c>
      <c r="AH468" s="94">
        <v>215</v>
      </c>
      <c r="AI468" s="94">
        <v>55</v>
      </c>
      <c r="AJ468" s="94" t="s">
        <v>105</v>
      </c>
      <c r="AK468" s="94" t="s">
        <v>109</v>
      </c>
      <c r="AL468" s="94" t="s">
        <v>100</v>
      </c>
      <c r="AM468" s="94">
        <v>200</v>
      </c>
      <c r="AN468" s="94" t="s">
        <v>101</v>
      </c>
      <c r="AO468" s="94" t="s">
        <v>110</v>
      </c>
      <c r="AP468" s="94" t="s">
        <v>15264</v>
      </c>
      <c r="AQ468" s="94" t="s">
        <v>15265</v>
      </c>
      <c r="AR468" s="94">
        <v>6300</v>
      </c>
      <c r="AS468" s="94">
        <v>3000</v>
      </c>
      <c r="AT468" s="94">
        <v>0</v>
      </c>
      <c r="AU468" s="94">
        <v>0</v>
      </c>
      <c r="AV468" s="94">
        <v>0</v>
      </c>
      <c r="AW468" s="94">
        <v>0</v>
      </c>
      <c r="AX468" s="94">
        <v>0</v>
      </c>
      <c r="AY468" s="94">
        <v>0</v>
      </c>
      <c r="AZ468" s="94">
        <v>0</v>
      </c>
      <c r="BA468" s="94" t="s">
        <v>952</v>
      </c>
      <c r="BB468" s="94">
        <v>3000</v>
      </c>
    </row>
    <row r="469" spans="1:54" ht="32.5" hidden="1" customHeight="1" x14ac:dyDescent="0.2">
      <c r="A469" s="3" t="s">
        <v>15266</v>
      </c>
      <c r="B469" s="3" t="s">
        <v>900</v>
      </c>
      <c r="C469" s="3" t="s">
        <v>85</v>
      </c>
      <c r="D469" s="3" t="s">
        <v>86</v>
      </c>
      <c r="E469" s="3" t="s">
        <v>15267</v>
      </c>
      <c r="F469" s="3"/>
      <c r="G469" s="3" t="s">
        <v>87</v>
      </c>
      <c r="H469" s="3">
        <v>2024</v>
      </c>
      <c r="I469" s="3">
        <v>2024</v>
      </c>
      <c r="J469" s="3" t="s">
        <v>111</v>
      </c>
      <c r="K469" s="3"/>
      <c r="L469" s="3" t="s">
        <v>5498</v>
      </c>
      <c r="M469" s="3" t="s">
        <v>15268</v>
      </c>
      <c r="N469" s="3" t="s">
        <v>5500</v>
      </c>
      <c r="O469" s="3" t="s">
        <v>5501</v>
      </c>
      <c r="P469" s="3" t="s">
        <v>89</v>
      </c>
      <c r="Q469" s="3" t="s">
        <v>90</v>
      </c>
      <c r="R469" s="3" t="s">
        <v>15269</v>
      </c>
      <c r="S469" s="3" t="s">
        <v>5493</v>
      </c>
      <c r="T469" s="3" t="s">
        <v>135</v>
      </c>
      <c r="U469" s="3" t="s">
        <v>5286</v>
      </c>
      <c r="V469" s="3" t="s">
        <v>909</v>
      </c>
      <c r="W469" s="3">
        <v>1</v>
      </c>
      <c r="X469" s="3" t="s">
        <v>15270</v>
      </c>
      <c r="Y469" s="3" t="s">
        <v>15271</v>
      </c>
      <c r="Z469" s="3" t="s">
        <v>15272</v>
      </c>
      <c r="AA469" s="3"/>
      <c r="AB469" s="3" t="s">
        <v>85</v>
      </c>
      <c r="AC469" s="3" t="s">
        <v>94</v>
      </c>
      <c r="AD469" s="3" t="s">
        <v>95</v>
      </c>
      <c r="AE469" s="3" t="s">
        <v>96</v>
      </c>
      <c r="AF469" s="3"/>
      <c r="AG469" s="3" t="s">
        <v>97</v>
      </c>
      <c r="AH469" s="3">
        <v>131</v>
      </c>
      <c r="AI469" s="3">
        <v>27</v>
      </c>
      <c r="AJ469" s="3" t="s">
        <v>123</v>
      </c>
      <c r="AK469" s="3" t="s">
        <v>190</v>
      </c>
      <c r="AL469" s="3" t="s">
        <v>100</v>
      </c>
      <c r="AM469" s="3">
        <v>25</v>
      </c>
      <c r="AN469" s="3" t="s">
        <v>140</v>
      </c>
      <c r="AO469" s="3" t="s">
        <v>110</v>
      </c>
      <c r="AP469" s="3" t="s">
        <v>15273</v>
      </c>
      <c r="AQ469" s="3" t="s">
        <v>15274</v>
      </c>
      <c r="AR469" s="3">
        <v>6550</v>
      </c>
      <c r="AS469" s="3">
        <v>3000</v>
      </c>
      <c r="AT469" s="3">
        <v>0</v>
      </c>
      <c r="AU469" s="3">
        <v>0</v>
      </c>
      <c r="AV469" s="3">
        <v>0</v>
      </c>
      <c r="AW469" s="3">
        <v>0</v>
      </c>
      <c r="AX469" s="3">
        <v>0</v>
      </c>
      <c r="AY469" s="3">
        <v>0</v>
      </c>
      <c r="AZ469" s="3">
        <v>0</v>
      </c>
      <c r="BA469" s="3" t="s">
        <v>15275</v>
      </c>
      <c r="BB469" s="3">
        <v>3800</v>
      </c>
    </row>
    <row r="470" spans="1:54" ht="32.5" hidden="1" customHeight="1" x14ac:dyDescent="0.2">
      <c r="A470" s="3" t="s">
        <v>15276</v>
      </c>
      <c r="B470" s="3" t="s">
        <v>900</v>
      </c>
      <c r="C470" s="3" t="s">
        <v>85</v>
      </c>
      <c r="D470" s="3" t="s">
        <v>86</v>
      </c>
      <c r="E470" s="3" t="s">
        <v>15267</v>
      </c>
      <c r="F470" s="3"/>
      <c r="G470" s="3" t="s">
        <v>87</v>
      </c>
      <c r="H470" s="3">
        <v>2024</v>
      </c>
      <c r="I470" s="3">
        <v>2024</v>
      </c>
      <c r="J470" s="3" t="s">
        <v>111</v>
      </c>
      <c r="K470" s="3"/>
      <c r="L470" s="3" t="s">
        <v>5498</v>
      </c>
      <c r="M470" s="3" t="s">
        <v>15268</v>
      </c>
      <c r="N470" s="3" t="s">
        <v>5500</v>
      </c>
      <c r="O470" s="3" t="s">
        <v>5501</v>
      </c>
      <c r="P470" s="3" t="s">
        <v>89</v>
      </c>
      <c r="Q470" s="3" t="s">
        <v>90</v>
      </c>
      <c r="R470" s="3" t="s">
        <v>15269</v>
      </c>
      <c r="S470" s="3" t="s">
        <v>5493</v>
      </c>
      <c r="T470" s="3" t="s">
        <v>135</v>
      </c>
      <c r="U470" s="3" t="s">
        <v>5286</v>
      </c>
      <c r="V470" s="3" t="s">
        <v>909</v>
      </c>
      <c r="W470" s="3">
        <v>2</v>
      </c>
      <c r="X470" s="3" t="s">
        <v>15277</v>
      </c>
      <c r="Y470" s="3" t="s">
        <v>15278</v>
      </c>
      <c r="Z470" s="3" t="s">
        <v>15279</v>
      </c>
      <c r="AA470" s="3"/>
      <c r="AB470" s="3" t="s">
        <v>85</v>
      </c>
      <c r="AC470" s="3" t="s">
        <v>94</v>
      </c>
      <c r="AD470" s="3" t="s">
        <v>103</v>
      </c>
      <c r="AE470" s="3" t="s">
        <v>104</v>
      </c>
      <c r="AF470" s="3"/>
      <c r="AG470" s="3" t="s">
        <v>97</v>
      </c>
      <c r="AH470" s="3">
        <v>131</v>
      </c>
      <c r="AI470" s="3">
        <v>27</v>
      </c>
      <c r="AJ470" s="3" t="s">
        <v>346</v>
      </c>
      <c r="AK470" s="3" t="s">
        <v>106</v>
      </c>
      <c r="AL470" s="3" t="s">
        <v>100</v>
      </c>
      <c r="AM470" s="3">
        <v>35</v>
      </c>
      <c r="AN470" s="3" t="s">
        <v>138</v>
      </c>
      <c r="AO470" s="3" t="s">
        <v>102</v>
      </c>
      <c r="AP470" s="3" t="s">
        <v>15280</v>
      </c>
      <c r="AQ470" s="3" t="s">
        <v>15281</v>
      </c>
      <c r="AR470" s="3">
        <v>9400</v>
      </c>
      <c r="AS470" s="3">
        <v>4000</v>
      </c>
      <c r="AT470" s="3">
        <v>0</v>
      </c>
      <c r="AU470" s="3">
        <v>0</v>
      </c>
      <c r="AV470" s="3">
        <v>0</v>
      </c>
      <c r="AW470" s="3">
        <v>0</v>
      </c>
      <c r="AX470" s="3">
        <v>0</v>
      </c>
      <c r="AY470" s="3">
        <v>0</v>
      </c>
      <c r="AZ470" s="3">
        <v>0</v>
      </c>
      <c r="BA470" s="3" t="s">
        <v>15282</v>
      </c>
      <c r="BB470" s="3">
        <v>4600</v>
      </c>
    </row>
    <row r="471" spans="1:54" ht="32.5" hidden="1" customHeight="1" x14ac:dyDescent="0.2">
      <c r="A471" s="3" t="s">
        <v>15283</v>
      </c>
      <c r="B471" s="3" t="s">
        <v>900</v>
      </c>
      <c r="C471" s="3" t="s">
        <v>85</v>
      </c>
      <c r="D471" s="3" t="s">
        <v>86</v>
      </c>
      <c r="E471" s="3" t="s">
        <v>15284</v>
      </c>
      <c r="F471" s="3"/>
      <c r="G471" s="3" t="s">
        <v>87</v>
      </c>
      <c r="H471" s="3">
        <v>2024</v>
      </c>
      <c r="I471" s="3">
        <v>2024</v>
      </c>
      <c r="J471" s="3" t="s">
        <v>111</v>
      </c>
      <c r="K471" s="3"/>
      <c r="L471" s="3" t="s">
        <v>15285</v>
      </c>
      <c r="M471" s="3" t="s">
        <v>5489</v>
      </c>
      <c r="N471" s="3"/>
      <c r="O471" s="3" t="s">
        <v>5491</v>
      </c>
      <c r="P471" s="3" t="s">
        <v>89</v>
      </c>
      <c r="Q471" s="3" t="s">
        <v>90</v>
      </c>
      <c r="R471" s="3" t="s">
        <v>15269</v>
      </c>
      <c r="S471" s="3" t="s">
        <v>5493</v>
      </c>
      <c r="T471" s="3" t="s">
        <v>119</v>
      </c>
      <c r="U471" s="3" t="s">
        <v>5286</v>
      </c>
      <c r="V471" s="3" t="s">
        <v>909</v>
      </c>
      <c r="W471" s="3">
        <v>1</v>
      </c>
      <c r="X471" s="3" t="s">
        <v>15286</v>
      </c>
      <c r="Y471" s="3" t="s">
        <v>15287</v>
      </c>
      <c r="Z471" s="3" t="s">
        <v>15288</v>
      </c>
      <c r="AA471" s="3"/>
      <c r="AB471" s="3" t="s">
        <v>85</v>
      </c>
      <c r="AC471" s="3" t="s">
        <v>94</v>
      </c>
      <c r="AD471" s="3" t="s">
        <v>103</v>
      </c>
      <c r="AE471" s="3" t="s">
        <v>104</v>
      </c>
      <c r="AF471" s="3"/>
      <c r="AG471" s="3" t="s">
        <v>97</v>
      </c>
      <c r="AH471" s="3">
        <v>203</v>
      </c>
      <c r="AI471" s="3">
        <v>34</v>
      </c>
      <c r="AJ471" s="3" t="s">
        <v>105</v>
      </c>
      <c r="AK471" s="3" t="s">
        <v>106</v>
      </c>
      <c r="AL471" s="3" t="s">
        <v>100</v>
      </c>
      <c r="AM471" s="3">
        <v>1500</v>
      </c>
      <c r="AN471" s="3" t="s">
        <v>101</v>
      </c>
      <c r="AO471" s="3" t="s">
        <v>102</v>
      </c>
      <c r="AP471" s="3" t="s">
        <v>15289</v>
      </c>
      <c r="AQ471" s="3" t="s">
        <v>15290</v>
      </c>
      <c r="AR471" s="3">
        <v>9750</v>
      </c>
      <c r="AS471" s="3">
        <v>4000</v>
      </c>
      <c r="AT471" s="3">
        <v>0</v>
      </c>
      <c r="AU471" s="3">
        <v>0</v>
      </c>
      <c r="AV471" s="3">
        <v>0</v>
      </c>
      <c r="AW471" s="3">
        <v>0</v>
      </c>
      <c r="AX471" s="3">
        <v>0</v>
      </c>
      <c r="AY471" s="3">
        <v>0</v>
      </c>
      <c r="AZ471" s="3">
        <v>0</v>
      </c>
      <c r="BA471" s="3" t="s">
        <v>952</v>
      </c>
      <c r="BB471" s="3">
        <v>4000</v>
      </c>
    </row>
    <row r="472" spans="1:54" ht="32.5" hidden="1" customHeight="1" x14ac:dyDescent="0.2">
      <c r="A472" s="3" t="s">
        <v>15291</v>
      </c>
      <c r="B472" s="3" t="s">
        <v>900</v>
      </c>
      <c r="C472" s="3" t="s">
        <v>85</v>
      </c>
      <c r="D472" s="3" t="s">
        <v>86</v>
      </c>
      <c r="E472" s="3" t="s">
        <v>15284</v>
      </c>
      <c r="F472" s="3"/>
      <c r="G472" s="3" t="s">
        <v>87</v>
      </c>
      <c r="H472" s="3">
        <v>2024</v>
      </c>
      <c r="I472" s="3">
        <v>2024</v>
      </c>
      <c r="J472" s="3" t="s">
        <v>88</v>
      </c>
      <c r="K472" s="3"/>
      <c r="L472" s="3" t="s">
        <v>15285</v>
      </c>
      <c r="M472" s="3" t="s">
        <v>5489</v>
      </c>
      <c r="N472" s="3"/>
      <c r="O472" s="3" t="s">
        <v>5491</v>
      </c>
      <c r="P472" s="3" t="s">
        <v>89</v>
      </c>
      <c r="Q472" s="3" t="s">
        <v>90</v>
      </c>
      <c r="R472" s="3" t="s">
        <v>15269</v>
      </c>
      <c r="S472" s="3" t="s">
        <v>5493</v>
      </c>
      <c r="T472" s="3" t="s">
        <v>119</v>
      </c>
      <c r="U472" s="3" t="s">
        <v>5286</v>
      </c>
      <c r="V472" s="3" t="s">
        <v>909</v>
      </c>
      <c r="W472" s="3">
        <v>2</v>
      </c>
      <c r="X472" s="3" t="s">
        <v>15292</v>
      </c>
      <c r="Y472" s="3" t="s">
        <v>15293</v>
      </c>
      <c r="Z472" s="3" t="s">
        <v>15294</v>
      </c>
      <c r="AA472" s="3"/>
      <c r="AB472" s="3" t="s">
        <v>85</v>
      </c>
      <c r="AC472" s="3" t="s">
        <v>94</v>
      </c>
      <c r="AD472" s="3" t="s">
        <v>95</v>
      </c>
      <c r="AE472" s="3" t="s">
        <v>96</v>
      </c>
      <c r="AF472" s="3"/>
      <c r="AG472" s="3" t="s">
        <v>97</v>
      </c>
      <c r="AH472" s="3">
        <v>203</v>
      </c>
      <c r="AI472" s="3">
        <v>34</v>
      </c>
      <c r="AJ472" s="3" t="s">
        <v>123</v>
      </c>
      <c r="AK472" s="3" t="s">
        <v>99</v>
      </c>
      <c r="AL472" s="3" t="s">
        <v>100</v>
      </c>
      <c r="AM472" s="3">
        <v>12</v>
      </c>
      <c r="AN472" s="3" t="s">
        <v>140</v>
      </c>
      <c r="AO472" s="3" t="s">
        <v>102</v>
      </c>
      <c r="AP472" s="3" t="s">
        <v>15295</v>
      </c>
      <c r="AQ472" s="3"/>
      <c r="AR472" s="3">
        <v>5060</v>
      </c>
      <c r="AS472" s="3">
        <v>2000</v>
      </c>
      <c r="AT472" s="3">
        <v>0</v>
      </c>
      <c r="AU472" s="3">
        <v>0</v>
      </c>
      <c r="AV472" s="3">
        <v>0</v>
      </c>
      <c r="AW472" s="3">
        <v>0</v>
      </c>
      <c r="AX472" s="3">
        <v>0</v>
      </c>
      <c r="AY472" s="3">
        <v>0</v>
      </c>
      <c r="AZ472" s="3">
        <v>0</v>
      </c>
      <c r="BA472" s="3" t="s">
        <v>952</v>
      </c>
      <c r="BB472" s="3">
        <v>2000</v>
      </c>
    </row>
    <row r="473" spans="1:54" ht="32.5" hidden="1" customHeight="1" x14ac:dyDescent="0.2">
      <c r="A473" s="3" t="s">
        <v>15296</v>
      </c>
      <c r="B473" s="3" t="s">
        <v>900</v>
      </c>
      <c r="C473" s="3" t="s">
        <v>85</v>
      </c>
      <c r="D473" s="3" t="s">
        <v>86</v>
      </c>
      <c r="E473" s="3" t="s">
        <v>15297</v>
      </c>
      <c r="F473" s="3"/>
      <c r="G473" s="3" t="s">
        <v>87</v>
      </c>
      <c r="H473" s="3">
        <v>2024</v>
      </c>
      <c r="I473" s="3">
        <v>2024</v>
      </c>
      <c r="J473" s="3" t="s">
        <v>111</v>
      </c>
      <c r="K473" s="3" t="s">
        <v>5407</v>
      </c>
      <c r="L473" s="3" t="s">
        <v>5408</v>
      </c>
      <c r="M473" s="3" t="s">
        <v>5409</v>
      </c>
      <c r="N473" s="3" t="s">
        <v>5410</v>
      </c>
      <c r="O473" s="3" t="s">
        <v>5411</v>
      </c>
      <c r="P473" s="3" t="s">
        <v>89</v>
      </c>
      <c r="Q473" s="3" t="s">
        <v>90</v>
      </c>
      <c r="R473" s="3" t="s">
        <v>5412</v>
      </c>
      <c r="S473" s="3" t="s">
        <v>5413</v>
      </c>
      <c r="T473" s="3" t="s">
        <v>119</v>
      </c>
      <c r="U473" s="3" t="s">
        <v>3217</v>
      </c>
      <c r="V473" s="3" t="s">
        <v>909</v>
      </c>
      <c r="W473" s="3">
        <v>1</v>
      </c>
      <c r="X473" s="3" t="s">
        <v>15298</v>
      </c>
      <c r="Y473" s="3" t="s">
        <v>15299</v>
      </c>
      <c r="Z473" s="3" t="s">
        <v>15300</v>
      </c>
      <c r="AA473" s="3"/>
      <c r="AB473" s="3" t="s">
        <v>85</v>
      </c>
      <c r="AC473" s="3" t="s">
        <v>94</v>
      </c>
      <c r="AD473" s="3" t="s">
        <v>103</v>
      </c>
      <c r="AE473" s="3" t="s">
        <v>104</v>
      </c>
      <c r="AF473" s="3"/>
      <c r="AG473" s="3" t="s">
        <v>97</v>
      </c>
      <c r="AH473" s="3">
        <v>109</v>
      </c>
      <c r="AI473" s="3">
        <v>29</v>
      </c>
      <c r="AJ473" s="3" t="s">
        <v>123</v>
      </c>
      <c r="AK473" s="3" t="s">
        <v>106</v>
      </c>
      <c r="AL473" s="3" t="s">
        <v>100</v>
      </c>
      <c r="AM473" s="3">
        <v>40</v>
      </c>
      <c r="AN473" s="3" t="s">
        <v>101</v>
      </c>
      <c r="AO473" s="3" t="s">
        <v>102</v>
      </c>
      <c r="AP473" s="3" t="s">
        <v>15301</v>
      </c>
      <c r="AQ473" s="3" t="s">
        <v>15302</v>
      </c>
      <c r="AR473" s="3">
        <v>4175</v>
      </c>
      <c r="AS473" s="3">
        <v>1000</v>
      </c>
      <c r="AT473" s="3">
        <v>0</v>
      </c>
      <c r="AU473" s="3">
        <v>0</v>
      </c>
      <c r="AV473" s="3">
        <v>0</v>
      </c>
      <c r="AW473" s="3">
        <v>0</v>
      </c>
      <c r="AX473" s="3">
        <v>0</v>
      </c>
      <c r="AY473" s="3">
        <v>0</v>
      </c>
      <c r="AZ473" s="3">
        <v>0</v>
      </c>
      <c r="BA473" s="3" t="s">
        <v>952</v>
      </c>
      <c r="BB473" s="3">
        <v>1000</v>
      </c>
    </row>
    <row r="474" spans="1:54" ht="32.5" hidden="1" customHeight="1" x14ac:dyDescent="0.2">
      <c r="A474" s="3" t="s">
        <v>15303</v>
      </c>
      <c r="B474" s="3" t="s">
        <v>900</v>
      </c>
      <c r="C474" s="3" t="s">
        <v>85</v>
      </c>
      <c r="D474" s="3" t="s">
        <v>86</v>
      </c>
      <c r="E474" s="3" t="s">
        <v>15297</v>
      </c>
      <c r="F474" s="3"/>
      <c r="G474" s="3" t="s">
        <v>87</v>
      </c>
      <c r="H474" s="3">
        <v>2024</v>
      </c>
      <c r="I474" s="3">
        <v>2024</v>
      </c>
      <c r="J474" s="3" t="s">
        <v>111</v>
      </c>
      <c r="K474" s="3" t="s">
        <v>5407</v>
      </c>
      <c r="L474" s="3" t="s">
        <v>5408</v>
      </c>
      <c r="M474" s="3" t="s">
        <v>5409</v>
      </c>
      <c r="N474" s="3" t="s">
        <v>5410</v>
      </c>
      <c r="O474" s="3" t="s">
        <v>5411</v>
      </c>
      <c r="P474" s="3" t="s">
        <v>89</v>
      </c>
      <c r="Q474" s="3" t="s">
        <v>90</v>
      </c>
      <c r="R474" s="3" t="s">
        <v>5412</v>
      </c>
      <c r="S474" s="3" t="s">
        <v>5413</v>
      </c>
      <c r="T474" s="3" t="s">
        <v>119</v>
      </c>
      <c r="U474" s="3" t="s">
        <v>3217</v>
      </c>
      <c r="V474" s="3" t="s">
        <v>909</v>
      </c>
      <c r="W474" s="3">
        <v>2</v>
      </c>
      <c r="X474" s="3" t="s">
        <v>15304</v>
      </c>
      <c r="Y474" s="3" t="s">
        <v>15305</v>
      </c>
      <c r="Z474" s="3" t="s">
        <v>15306</v>
      </c>
      <c r="AA474" s="3"/>
      <c r="AB474" s="3" t="s">
        <v>85</v>
      </c>
      <c r="AC474" s="3" t="s">
        <v>94</v>
      </c>
      <c r="AD474" s="3" t="s">
        <v>95</v>
      </c>
      <c r="AE474" s="3" t="s">
        <v>96</v>
      </c>
      <c r="AF474" s="3"/>
      <c r="AG474" s="3" t="s">
        <v>97</v>
      </c>
      <c r="AH474" s="3">
        <v>109</v>
      </c>
      <c r="AI474" s="3">
        <v>29</v>
      </c>
      <c r="AJ474" s="3" t="s">
        <v>123</v>
      </c>
      <c r="AK474" s="3" t="s">
        <v>99</v>
      </c>
      <c r="AL474" s="3" t="s">
        <v>100</v>
      </c>
      <c r="AM474" s="3">
        <v>15</v>
      </c>
      <c r="AN474" s="3" t="s">
        <v>140</v>
      </c>
      <c r="AO474" s="3" t="s">
        <v>110</v>
      </c>
      <c r="AP474" s="3" t="s">
        <v>15307</v>
      </c>
      <c r="AQ474" s="3" t="s">
        <v>15308</v>
      </c>
      <c r="AR474" s="3">
        <v>1800</v>
      </c>
      <c r="AS474" s="3">
        <v>900</v>
      </c>
      <c r="AT474" s="3">
        <v>0</v>
      </c>
      <c r="AU474" s="3">
        <v>0</v>
      </c>
      <c r="AV474" s="3">
        <v>0</v>
      </c>
      <c r="AW474" s="3">
        <v>0</v>
      </c>
      <c r="AX474" s="3">
        <v>0</v>
      </c>
      <c r="AY474" s="3">
        <v>0</v>
      </c>
      <c r="AZ474" s="3">
        <v>0</v>
      </c>
      <c r="BA474" s="3" t="s">
        <v>952</v>
      </c>
      <c r="BB474" s="3">
        <v>900</v>
      </c>
    </row>
    <row r="475" spans="1:54" ht="32.5" hidden="1" customHeight="1" x14ac:dyDescent="0.2">
      <c r="A475" s="3" t="s">
        <v>15309</v>
      </c>
      <c r="B475" s="3" t="s">
        <v>900</v>
      </c>
      <c r="C475" s="3" t="s">
        <v>85</v>
      </c>
      <c r="D475" s="3" t="s">
        <v>86</v>
      </c>
      <c r="E475" s="3" t="s">
        <v>15310</v>
      </c>
      <c r="F475" s="3"/>
      <c r="G475" s="3" t="s">
        <v>87</v>
      </c>
      <c r="H475" s="3">
        <v>2024</v>
      </c>
      <c r="I475" s="3">
        <v>2024</v>
      </c>
      <c r="J475" s="3" t="s">
        <v>111</v>
      </c>
      <c r="K475" s="3"/>
      <c r="L475" s="3" t="s">
        <v>5547</v>
      </c>
      <c r="M475" s="3" t="s">
        <v>5548</v>
      </c>
      <c r="N475" s="3" t="s">
        <v>5549</v>
      </c>
      <c r="O475" s="3" t="s">
        <v>5550</v>
      </c>
      <c r="P475" s="3" t="s">
        <v>89</v>
      </c>
      <c r="Q475" s="3" t="s">
        <v>257</v>
      </c>
      <c r="R475" s="3" t="s">
        <v>5551</v>
      </c>
      <c r="S475" s="3" t="s">
        <v>5493</v>
      </c>
      <c r="T475" s="3" t="s">
        <v>91</v>
      </c>
      <c r="U475" s="3" t="s">
        <v>5286</v>
      </c>
      <c r="V475" s="3" t="s">
        <v>909</v>
      </c>
      <c r="W475" s="3">
        <v>1</v>
      </c>
      <c r="X475" s="3" t="s">
        <v>15311</v>
      </c>
      <c r="Y475" s="3" t="s">
        <v>15312</v>
      </c>
      <c r="Z475" s="3" t="s">
        <v>15313</v>
      </c>
      <c r="AA475" s="3"/>
      <c r="AB475" s="3" t="s">
        <v>85</v>
      </c>
      <c r="AC475" s="3" t="s">
        <v>94</v>
      </c>
      <c r="AD475" s="3" t="s">
        <v>103</v>
      </c>
      <c r="AE475" s="3" t="s">
        <v>104</v>
      </c>
      <c r="AF475" s="3"/>
      <c r="AG475" s="3" t="s">
        <v>97</v>
      </c>
      <c r="AH475" s="3">
        <v>1967</v>
      </c>
      <c r="AI475" s="3">
        <v>309</v>
      </c>
      <c r="AJ475" s="3" t="s">
        <v>105</v>
      </c>
      <c r="AK475" s="3" t="s">
        <v>106</v>
      </c>
      <c r="AL475" s="3" t="s">
        <v>100</v>
      </c>
      <c r="AM475" s="3">
        <v>1800</v>
      </c>
      <c r="AN475" s="3" t="s">
        <v>138</v>
      </c>
      <c r="AO475" s="3" t="s">
        <v>110</v>
      </c>
      <c r="AP475" s="3" t="s">
        <v>15314</v>
      </c>
      <c r="AQ475" s="3" t="s">
        <v>15315</v>
      </c>
      <c r="AR475" s="3">
        <v>14000</v>
      </c>
      <c r="AS475" s="3">
        <v>4000</v>
      </c>
      <c r="AT475" s="3">
        <v>0</v>
      </c>
      <c r="AU475" s="3">
        <v>0</v>
      </c>
      <c r="AV475" s="3">
        <v>0</v>
      </c>
      <c r="AW475" s="3">
        <v>0</v>
      </c>
      <c r="AX475" s="3">
        <v>0</v>
      </c>
      <c r="AY475" s="3">
        <v>0</v>
      </c>
      <c r="AZ475" s="3">
        <v>0</v>
      </c>
      <c r="BA475" s="3" t="s">
        <v>15316</v>
      </c>
      <c r="BB475" s="3">
        <v>10000</v>
      </c>
    </row>
    <row r="476" spans="1:54" ht="32.5" hidden="1" customHeight="1" x14ac:dyDescent="0.2">
      <c r="A476" s="3" t="s">
        <v>15317</v>
      </c>
      <c r="B476" s="3" t="s">
        <v>900</v>
      </c>
      <c r="C476" s="3" t="s">
        <v>85</v>
      </c>
      <c r="D476" s="3" t="s">
        <v>86</v>
      </c>
      <c r="E476" s="3" t="s">
        <v>15310</v>
      </c>
      <c r="F476" s="3"/>
      <c r="G476" s="3" t="s">
        <v>87</v>
      </c>
      <c r="H476" s="3">
        <v>2024</v>
      </c>
      <c r="I476" s="3">
        <v>2024</v>
      </c>
      <c r="J476" s="3" t="s">
        <v>88</v>
      </c>
      <c r="K476" s="3"/>
      <c r="L476" s="3" t="s">
        <v>5547</v>
      </c>
      <c r="M476" s="3" t="s">
        <v>5548</v>
      </c>
      <c r="N476" s="3" t="s">
        <v>5549</v>
      </c>
      <c r="O476" s="3" t="s">
        <v>5550</v>
      </c>
      <c r="P476" s="3" t="s">
        <v>89</v>
      </c>
      <c r="Q476" s="3" t="s">
        <v>257</v>
      </c>
      <c r="R476" s="3" t="s">
        <v>5551</v>
      </c>
      <c r="S476" s="3" t="s">
        <v>5493</v>
      </c>
      <c r="T476" s="3" t="s">
        <v>91</v>
      </c>
      <c r="U476" s="3" t="s">
        <v>5286</v>
      </c>
      <c r="V476" s="3" t="s">
        <v>909</v>
      </c>
      <c r="W476" s="3">
        <v>2</v>
      </c>
      <c r="X476" s="3" t="s">
        <v>15318</v>
      </c>
      <c r="Y476" s="3" t="s">
        <v>15319</v>
      </c>
      <c r="Z476" s="3" t="s">
        <v>15320</v>
      </c>
      <c r="AA476" s="3"/>
      <c r="AB476" s="3" t="s">
        <v>85</v>
      </c>
      <c r="AC476" s="3" t="s">
        <v>94</v>
      </c>
      <c r="AD476" s="3" t="s">
        <v>103</v>
      </c>
      <c r="AE476" s="3" t="s">
        <v>124</v>
      </c>
      <c r="AF476" s="3"/>
      <c r="AG476" s="3" t="s">
        <v>97</v>
      </c>
      <c r="AH476" s="3">
        <v>1967</v>
      </c>
      <c r="AI476" s="3">
        <v>309</v>
      </c>
      <c r="AJ476" s="3" t="s">
        <v>98</v>
      </c>
      <c r="AK476" s="3" t="s">
        <v>109</v>
      </c>
      <c r="AL476" s="3" t="s">
        <v>100</v>
      </c>
      <c r="AM476" s="3">
        <v>1200</v>
      </c>
      <c r="AN476" s="3" t="s">
        <v>101</v>
      </c>
      <c r="AO476" s="3" t="s">
        <v>110</v>
      </c>
      <c r="AP476" s="3" t="s">
        <v>15321</v>
      </c>
      <c r="AQ476" s="3" t="s">
        <v>15322</v>
      </c>
      <c r="AR476" s="3">
        <v>6800</v>
      </c>
      <c r="AS476" s="3">
        <v>4000</v>
      </c>
      <c r="AT476" s="3">
        <v>0</v>
      </c>
      <c r="AU476" s="3">
        <v>0</v>
      </c>
      <c r="AV476" s="3">
        <v>0</v>
      </c>
      <c r="AW476" s="3">
        <v>0</v>
      </c>
      <c r="AX476" s="3">
        <v>0</v>
      </c>
      <c r="AY476" s="3">
        <v>0</v>
      </c>
      <c r="AZ476" s="3">
        <v>0</v>
      </c>
      <c r="BA476" s="3" t="s">
        <v>15316</v>
      </c>
      <c r="BB476" s="3">
        <v>6000</v>
      </c>
    </row>
    <row r="477" spans="1:54" ht="32.5" hidden="1" customHeight="1" x14ac:dyDescent="0.2">
      <c r="A477" s="3" t="s">
        <v>15323</v>
      </c>
      <c r="B477" s="3" t="s">
        <v>900</v>
      </c>
      <c r="C477" s="3" t="s">
        <v>85</v>
      </c>
      <c r="D477" s="3" t="s">
        <v>86</v>
      </c>
      <c r="E477" s="3" t="s">
        <v>15310</v>
      </c>
      <c r="F477" s="3"/>
      <c r="G477" s="3" t="s">
        <v>87</v>
      </c>
      <c r="H477" s="3">
        <v>2024</v>
      </c>
      <c r="I477" s="3">
        <v>2024</v>
      </c>
      <c r="J477" s="3" t="s">
        <v>88</v>
      </c>
      <c r="K477" s="3"/>
      <c r="L477" s="3" t="s">
        <v>5547</v>
      </c>
      <c r="M477" s="3" t="s">
        <v>5548</v>
      </c>
      <c r="N477" s="3" t="s">
        <v>5549</v>
      </c>
      <c r="O477" s="3" t="s">
        <v>5550</v>
      </c>
      <c r="P477" s="3" t="s">
        <v>89</v>
      </c>
      <c r="Q477" s="3" t="s">
        <v>257</v>
      </c>
      <c r="R477" s="3" t="s">
        <v>5551</v>
      </c>
      <c r="S477" s="3" t="s">
        <v>5493</v>
      </c>
      <c r="T477" s="3" t="s">
        <v>91</v>
      </c>
      <c r="U477" s="3" t="s">
        <v>5286</v>
      </c>
      <c r="V477" s="3" t="s">
        <v>909</v>
      </c>
      <c r="W477" s="3">
        <v>3</v>
      </c>
      <c r="X477" s="3" t="s">
        <v>15324</v>
      </c>
      <c r="Y477" s="3" t="s">
        <v>15325</v>
      </c>
      <c r="Z477" s="3" t="s">
        <v>15326</v>
      </c>
      <c r="AA477" s="3"/>
      <c r="AB477" s="3" t="s">
        <v>85</v>
      </c>
      <c r="AC477" s="3" t="s">
        <v>94</v>
      </c>
      <c r="AD477" s="3" t="s">
        <v>103</v>
      </c>
      <c r="AE477" s="3" t="s">
        <v>122</v>
      </c>
      <c r="AF477" s="3"/>
      <c r="AG477" s="3" t="s">
        <v>97</v>
      </c>
      <c r="AH477" s="3">
        <v>1967</v>
      </c>
      <c r="AI477" s="3">
        <v>309</v>
      </c>
      <c r="AJ477" s="3" t="s">
        <v>123</v>
      </c>
      <c r="AK477" s="3" t="s">
        <v>99</v>
      </c>
      <c r="AL477" s="3" t="s">
        <v>100</v>
      </c>
      <c r="AM477" s="3">
        <v>40</v>
      </c>
      <c r="AN477" s="3" t="s">
        <v>101</v>
      </c>
      <c r="AO477" s="3" t="s">
        <v>110</v>
      </c>
      <c r="AP477" s="3" t="s">
        <v>13230</v>
      </c>
      <c r="AQ477" s="3" t="s">
        <v>15327</v>
      </c>
      <c r="AR477" s="3">
        <v>16000</v>
      </c>
      <c r="AS477" s="3">
        <v>3000</v>
      </c>
      <c r="AT477" s="3">
        <v>0</v>
      </c>
      <c r="AU477" s="3">
        <v>0</v>
      </c>
      <c r="AV477" s="3">
        <v>0</v>
      </c>
      <c r="AW477" s="3">
        <v>0</v>
      </c>
      <c r="AX477" s="3">
        <v>0</v>
      </c>
      <c r="AY477" s="3">
        <v>0</v>
      </c>
      <c r="AZ477" s="3">
        <v>0</v>
      </c>
      <c r="BA477" s="3" t="s">
        <v>15316</v>
      </c>
      <c r="BB477" s="3">
        <v>7000</v>
      </c>
    </row>
    <row r="478" spans="1:54" ht="32.5" hidden="1" customHeight="1" x14ac:dyDescent="0.2">
      <c r="A478" s="3" t="s">
        <v>15328</v>
      </c>
      <c r="B478" s="3" t="s">
        <v>900</v>
      </c>
      <c r="C478" s="3" t="s">
        <v>85</v>
      </c>
      <c r="D478" s="3" t="s">
        <v>86</v>
      </c>
      <c r="E478" s="3" t="s">
        <v>15310</v>
      </c>
      <c r="F478" s="3"/>
      <c r="G478" s="3" t="s">
        <v>87</v>
      </c>
      <c r="H478" s="3">
        <v>2024</v>
      </c>
      <c r="I478" s="3">
        <v>2024</v>
      </c>
      <c r="J478" s="3" t="s">
        <v>88</v>
      </c>
      <c r="K478" s="3"/>
      <c r="L478" s="3" t="s">
        <v>5547</v>
      </c>
      <c r="M478" s="3" t="s">
        <v>5548</v>
      </c>
      <c r="N478" s="3" t="s">
        <v>5549</v>
      </c>
      <c r="O478" s="3" t="s">
        <v>5550</v>
      </c>
      <c r="P478" s="3" t="s">
        <v>89</v>
      </c>
      <c r="Q478" s="3" t="s">
        <v>257</v>
      </c>
      <c r="R478" s="3" t="s">
        <v>5551</v>
      </c>
      <c r="S478" s="3" t="s">
        <v>5493</v>
      </c>
      <c r="T478" s="3" t="s">
        <v>91</v>
      </c>
      <c r="U478" s="3" t="s">
        <v>5286</v>
      </c>
      <c r="V478" s="3" t="s">
        <v>909</v>
      </c>
      <c r="W478" s="3">
        <v>4</v>
      </c>
      <c r="X478" s="3" t="s">
        <v>15329</v>
      </c>
      <c r="Y478" s="3" t="s">
        <v>15330</v>
      </c>
      <c r="Z478" s="3" t="s">
        <v>15331</v>
      </c>
      <c r="AA478" s="3"/>
      <c r="AB478" s="3" t="s">
        <v>85</v>
      </c>
      <c r="AC478" s="3" t="s">
        <v>94</v>
      </c>
      <c r="AD478" s="3" t="s">
        <v>95</v>
      </c>
      <c r="AE478" s="3" t="s">
        <v>96</v>
      </c>
      <c r="AF478" s="3"/>
      <c r="AG478" s="3" t="s">
        <v>97</v>
      </c>
      <c r="AH478" s="3">
        <v>1967</v>
      </c>
      <c r="AI478" s="3">
        <v>309</v>
      </c>
      <c r="AJ478" s="3" t="s">
        <v>105</v>
      </c>
      <c r="AK478" s="3" t="s">
        <v>99</v>
      </c>
      <c r="AL478" s="3" t="s">
        <v>100</v>
      </c>
      <c r="AM478" s="3">
        <v>50</v>
      </c>
      <c r="AN478" s="3" t="s">
        <v>140</v>
      </c>
      <c r="AO478" s="3" t="s">
        <v>110</v>
      </c>
      <c r="AP478" s="3" t="s">
        <v>13230</v>
      </c>
      <c r="AQ478" s="3" t="s">
        <v>15332</v>
      </c>
      <c r="AR478" s="3">
        <v>6000</v>
      </c>
      <c r="AS478" s="3">
        <v>3000</v>
      </c>
      <c r="AT478" s="3">
        <v>0</v>
      </c>
      <c r="AU478" s="3">
        <v>0</v>
      </c>
      <c r="AV478" s="3">
        <v>0</v>
      </c>
      <c r="AW478" s="3">
        <v>0</v>
      </c>
      <c r="AX478" s="3">
        <v>0</v>
      </c>
      <c r="AY478" s="3">
        <v>0</v>
      </c>
      <c r="AZ478" s="3">
        <v>0</v>
      </c>
      <c r="BA478" s="3" t="s">
        <v>15316</v>
      </c>
      <c r="BB478" s="3">
        <v>4000</v>
      </c>
    </row>
    <row r="479" spans="1:54" ht="32.5" hidden="1" customHeight="1" x14ac:dyDescent="0.2">
      <c r="A479" s="3" t="s">
        <v>15333</v>
      </c>
      <c r="B479" s="3" t="s">
        <v>900</v>
      </c>
      <c r="C479" s="3" t="s">
        <v>85</v>
      </c>
      <c r="D479" s="3" t="s">
        <v>86</v>
      </c>
      <c r="E479" s="3" t="s">
        <v>15334</v>
      </c>
      <c r="F479" s="3"/>
      <c r="G479" s="3" t="s">
        <v>87</v>
      </c>
      <c r="H479" s="3">
        <v>2024</v>
      </c>
      <c r="I479" s="3">
        <v>2024</v>
      </c>
      <c r="J479" s="3" t="s">
        <v>111</v>
      </c>
      <c r="K479" s="3"/>
      <c r="L479" s="3" t="s">
        <v>5395</v>
      </c>
      <c r="M479" s="3"/>
      <c r="N479" s="3" t="s">
        <v>5396</v>
      </c>
      <c r="O479" s="3" t="s">
        <v>5397</v>
      </c>
      <c r="P479" s="3" t="s">
        <v>89</v>
      </c>
      <c r="Q479" s="3" t="s">
        <v>257</v>
      </c>
      <c r="R479" s="3" t="s">
        <v>5398</v>
      </c>
      <c r="S479" s="3" t="s">
        <v>5399</v>
      </c>
      <c r="T479" s="3" t="s">
        <v>91</v>
      </c>
      <c r="U479" s="3" t="s">
        <v>975</v>
      </c>
      <c r="V479" s="3" t="s">
        <v>909</v>
      </c>
      <c r="W479" s="3">
        <v>1</v>
      </c>
      <c r="X479" s="3" t="s">
        <v>15335</v>
      </c>
      <c r="Y479" s="3" t="s">
        <v>15336</v>
      </c>
      <c r="Z479" s="3" t="s">
        <v>15337</v>
      </c>
      <c r="AA479" s="3"/>
      <c r="AB479" s="3" t="s">
        <v>85</v>
      </c>
      <c r="AC479" s="3" t="s">
        <v>94</v>
      </c>
      <c r="AD479" s="3" t="s">
        <v>103</v>
      </c>
      <c r="AE479" s="3" t="s">
        <v>104</v>
      </c>
      <c r="AF479" s="3"/>
      <c r="AG479" s="3" t="s">
        <v>97</v>
      </c>
      <c r="AH479" s="3">
        <v>182842</v>
      </c>
      <c r="AI479" s="3">
        <v>29903</v>
      </c>
      <c r="AJ479" s="3" t="s">
        <v>123</v>
      </c>
      <c r="AK479" s="3" t="s">
        <v>106</v>
      </c>
      <c r="AL479" s="3" t="s">
        <v>100</v>
      </c>
      <c r="AM479" s="3">
        <v>2000</v>
      </c>
      <c r="AN479" s="3" t="s">
        <v>101</v>
      </c>
      <c r="AO479" s="3" t="s">
        <v>110</v>
      </c>
      <c r="AP479" s="3" t="s">
        <v>15338</v>
      </c>
      <c r="AQ479" s="3" t="s">
        <v>15339</v>
      </c>
      <c r="AR479" s="3">
        <v>12900</v>
      </c>
      <c r="AS479" s="3">
        <v>4500</v>
      </c>
      <c r="AT479" s="3">
        <v>0</v>
      </c>
      <c r="AU479" s="3">
        <v>0</v>
      </c>
      <c r="AV479" s="3">
        <v>0</v>
      </c>
      <c r="AW479" s="3">
        <v>0</v>
      </c>
      <c r="AX479" s="3">
        <v>0</v>
      </c>
      <c r="AY479" s="3">
        <v>0</v>
      </c>
      <c r="AZ479" s="3">
        <v>0</v>
      </c>
      <c r="BA479" s="3" t="s">
        <v>15340</v>
      </c>
      <c r="BB479" s="3">
        <v>9800</v>
      </c>
    </row>
    <row r="480" spans="1:54" ht="32.5" hidden="1" customHeight="1" x14ac:dyDescent="0.2">
      <c r="A480" s="3" t="s">
        <v>15341</v>
      </c>
      <c r="B480" s="3" t="s">
        <v>900</v>
      </c>
      <c r="C480" s="3" t="s">
        <v>85</v>
      </c>
      <c r="D480" s="3" t="s">
        <v>86</v>
      </c>
      <c r="E480" s="3" t="s">
        <v>15334</v>
      </c>
      <c r="F480" s="3"/>
      <c r="G480" s="3" t="s">
        <v>87</v>
      </c>
      <c r="H480" s="3">
        <v>2024</v>
      </c>
      <c r="I480" s="3">
        <v>2024</v>
      </c>
      <c r="J480" s="3" t="s">
        <v>111</v>
      </c>
      <c r="K480" s="3"/>
      <c r="L480" s="3" t="s">
        <v>5395</v>
      </c>
      <c r="M480" s="3"/>
      <c r="N480" s="3" t="s">
        <v>5396</v>
      </c>
      <c r="O480" s="3" t="s">
        <v>5397</v>
      </c>
      <c r="P480" s="3" t="s">
        <v>89</v>
      </c>
      <c r="Q480" s="3" t="s">
        <v>257</v>
      </c>
      <c r="R480" s="3" t="s">
        <v>5398</v>
      </c>
      <c r="S480" s="3" t="s">
        <v>5399</v>
      </c>
      <c r="T480" s="3" t="s">
        <v>91</v>
      </c>
      <c r="U480" s="3" t="s">
        <v>975</v>
      </c>
      <c r="V480" s="3" t="s">
        <v>909</v>
      </c>
      <c r="W480" s="3">
        <v>2</v>
      </c>
      <c r="X480" s="3" t="s">
        <v>15342</v>
      </c>
      <c r="Y480" s="3" t="s">
        <v>15343</v>
      </c>
      <c r="Z480" s="3" t="s">
        <v>15344</v>
      </c>
      <c r="AA480" s="3"/>
      <c r="AB480" s="3" t="s">
        <v>85</v>
      </c>
      <c r="AC480" s="3" t="s">
        <v>94</v>
      </c>
      <c r="AD480" s="3" t="s">
        <v>103</v>
      </c>
      <c r="AE480" s="3" t="s">
        <v>124</v>
      </c>
      <c r="AF480" s="3"/>
      <c r="AG480" s="3" t="s">
        <v>97</v>
      </c>
      <c r="AH480" s="3">
        <v>182842</v>
      </c>
      <c r="AI480" s="3">
        <v>29903</v>
      </c>
      <c r="AJ480" s="3" t="s">
        <v>123</v>
      </c>
      <c r="AK480" s="3" t="s">
        <v>109</v>
      </c>
      <c r="AL480" s="3" t="s">
        <v>100</v>
      </c>
      <c r="AM480" s="3">
        <v>10000</v>
      </c>
      <c r="AN480" s="3" t="s">
        <v>101</v>
      </c>
      <c r="AO480" s="3" t="s">
        <v>110</v>
      </c>
      <c r="AP480" s="3" t="s">
        <v>15345</v>
      </c>
      <c r="AQ480" s="3" t="s">
        <v>15346</v>
      </c>
      <c r="AR480" s="3">
        <v>14000</v>
      </c>
      <c r="AS480" s="3">
        <v>6500</v>
      </c>
      <c r="AT480" s="3">
        <v>0</v>
      </c>
      <c r="AU480" s="3">
        <v>0</v>
      </c>
      <c r="AV480" s="3">
        <v>0</v>
      </c>
      <c r="AW480" s="3">
        <v>0</v>
      </c>
      <c r="AX480" s="3">
        <v>0</v>
      </c>
      <c r="AY480" s="3">
        <v>0</v>
      </c>
      <c r="AZ480" s="3">
        <v>0</v>
      </c>
      <c r="BA480" s="3" t="s">
        <v>15340</v>
      </c>
      <c r="BB480" s="3">
        <v>10500</v>
      </c>
    </row>
    <row r="481" spans="1:54" ht="32.5" hidden="1" customHeight="1" x14ac:dyDescent="0.2">
      <c r="A481" s="3" t="s">
        <v>15347</v>
      </c>
      <c r="B481" s="3" t="s">
        <v>900</v>
      </c>
      <c r="C481" s="3" t="s">
        <v>85</v>
      </c>
      <c r="D481" s="3" t="s">
        <v>86</v>
      </c>
      <c r="E481" s="3" t="s">
        <v>15334</v>
      </c>
      <c r="F481" s="3"/>
      <c r="G481" s="3" t="s">
        <v>87</v>
      </c>
      <c r="H481" s="3">
        <v>2024</v>
      </c>
      <c r="I481" s="3">
        <v>2024</v>
      </c>
      <c r="J481" s="3" t="s">
        <v>111</v>
      </c>
      <c r="K481" s="3"/>
      <c r="L481" s="3" t="s">
        <v>5395</v>
      </c>
      <c r="M481" s="3"/>
      <c r="N481" s="3" t="s">
        <v>5396</v>
      </c>
      <c r="O481" s="3" t="s">
        <v>5397</v>
      </c>
      <c r="P481" s="3" t="s">
        <v>89</v>
      </c>
      <c r="Q481" s="3" t="s">
        <v>257</v>
      </c>
      <c r="R481" s="3" t="s">
        <v>5398</v>
      </c>
      <c r="S481" s="3" t="s">
        <v>5399</v>
      </c>
      <c r="T481" s="3" t="s">
        <v>91</v>
      </c>
      <c r="U481" s="3" t="s">
        <v>975</v>
      </c>
      <c r="V481" s="3" t="s">
        <v>909</v>
      </c>
      <c r="W481" s="3">
        <v>3</v>
      </c>
      <c r="X481" s="3" t="s">
        <v>15348</v>
      </c>
      <c r="Y481" s="3" t="s">
        <v>15349</v>
      </c>
      <c r="Z481" s="3" t="s">
        <v>15350</v>
      </c>
      <c r="AA481" s="3"/>
      <c r="AB481" s="3" t="s">
        <v>85</v>
      </c>
      <c r="AC481" s="3" t="s">
        <v>94</v>
      </c>
      <c r="AD481" s="3" t="s">
        <v>103</v>
      </c>
      <c r="AE481" s="3" t="s">
        <v>122</v>
      </c>
      <c r="AF481" s="3"/>
      <c r="AG481" s="3" t="s">
        <v>97</v>
      </c>
      <c r="AH481" s="3">
        <v>182842</v>
      </c>
      <c r="AI481" s="3">
        <v>29903</v>
      </c>
      <c r="AJ481" s="3" t="s">
        <v>123</v>
      </c>
      <c r="AK481" s="3" t="s">
        <v>190</v>
      </c>
      <c r="AL481" s="3" t="s">
        <v>100</v>
      </c>
      <c r="AM481" s="3">
        <v>200</v>
      </c>
      <c r="AN481" s="3" t="s">
        <v>101</v>
      </c>
      <c r="AO481" s="3" t="s">
        <v>110</v>
      </c>
      <c r="AP481" s="3" t="s">
        <v>15351</v>
      </c>
      <c r="AQ481" s="3" t="s">
        <v>15352</v>
      </c>
      <c r="AR481" s="3">
        <v>5500</v>
      </c>
      <c r="AS481" s="3">
        <v>2500</v>
      </c>
      <c r="AT481" s="3">
        <v>0</v>
      </c>
      <c r="AU481" s="3">
        <v>0</v>
      </c>
      <c r="AV481" s="3">
        <v>0</v>
      </c>
      <c r="AW481" s="3">
        <v>0</v>
      </c>
      <c r="AX481" s="3">
        <v>0</v>
      </c>
      <c r="AY481" s="3">
        <v>0</v>
      </c>
      <c r="AZ481" s="3">
        <v>0</v>
      </c>
      <c r="BA481" s="3" t="s">
        <v>15340</v>
      </c>
      <c r="BB481" s="3">
        <v>4500</v>
      </c>
    </row>
    <row r="482" spans="1:54" ht="32.5" hidden="1" customHeight="1" x14ac:dyDescent="0.2">
      <c r="A482" s="3" t="s">
        <v>15353</v>
      </c>
      <c r="B482" s="3" t="s">
        <v>900</v>
      </c>
      <c r="C482" s="3" t="s">
        <v>85</v>
      </c>
      <c r="D482" s="3" t="s">
        <v>86</v>
      </c>
      <c r="E482" s="3" t="s">
        <v>15354</v>
      </c>
      <c r="F482" s="3"/>
      <c r="G482" s="3" t="s">
        <v>87</v>
      </c>
      <c r="H482" s="3">
        <v>2024</v>
      </c>
      <c r="I482" s="3">
        <v>2024</v>
      </c>
      <c r="J482" s="3" t="s">
        <v>88</v>
      </c>
      <c r="K482" s="3"/>
      <c r="L482" s="3" t="s">
        <v>5559</v>
      </c>
      <c r="M482" s="3"/>
      <c r="N482" s="3" t="s">
        <v>5560</v>
      </c>
      <c r="O482" s="3" t="s">
        <v>5561</v>
      </c>
      <c r="P482" s="3" t="s">
        <v>89</v>
      </c>
      <c r="Q482" s="3" t="s">
        <v>90</v>
      </c>
      <c r="R482" s="3" t="s">
        <v>5562</v>
      </c>
      <c r="S482" s="3" t="s">
        <v>5563</v>
      </c>
      <c r="T482" s="3" t="s">
        <v>135</v>
      </c>
      <c r="U482" s="3" t="s">
        <v>5286</v>
      </c>
      <c r="V482" s="3" t="s">
        <v>909</v>
      </c>
      <c r="W482" s="3">
        <v>1</v>
      </c>
      <c r="X482" s="3" t="s">
        <v>15355</v>
      </c>
      <c r="Y482" s="3" t="s">
        <v>15356</v>
      </c>
      <c r="Z482" s="3" t="s">
        <v>15357</v>
      </c>
      <c r="AA482" s="3"/>
      <c r="AB482" s="3" t="s">
        <v>85</v>
      </c>
      <c r="AC482" s="3" t="s">
        <v>94</v>
      </c>
      <c r="AD482" s="3" t="s">
        <v>95</v>
      </c>
      <c r="AE482" s="3" t="s">
        <v>96</v>
      </c>
      <c r="AF482" s="3"/>
      <c r="AG482" s="3" t="s">
        <v>97</v>
      </c>
      <c r="AH482" s="3">
        <v>20000</v>
      </c>
      <c r="AI482" s="3">
        <v>5000</v>
      </c>
      <c r="AJ482" s="3" t="s">
        <v>123</v>
      </c>
      <c r="AK482" s="3" t="s">
        <v>109</v>
      </c>
      <c r="AL482" s="3" t="s">
        <v>100</v>
      </c>
      <c r="AM482" s="3">
        <v>32</v>
      </c>
      <c r="AN482" s="3" t="s">
        <v>101</v>
      </c>
      <c r="AO482" s="3" t="s">
        <v>102</v>
      </c>
      <c r="AP482" s="3" t="s">
        <v>15358</v>
      </c>
      <c r="AQ482" s="3" t="s">
        <v>15359</v>
      </c>
      <c r="AR482" s="3">
        <v>2671</v>
      </c>
      <c r="AS482" s="3">
        <v>1500</v>
      </c>
      <c r="AT482" s="3">
        <v>0</v>
      </c>
      <c r="AU482" s="3">
        <v>0</v>
      </c>
      <c r="AV482" s="3">
        <v>0</v>
      </c>
      <c r="AW482" s="3">
        <v>0</v>
      </c>
      <c r="AX482" s="3">
        <v>0</v>
      </c>
      <c r="AY482" s="3">
        <v>0</v>
      </c>
      <c r="AZ482" s="3">
        <v>0</v>
      </c>
      <c r="BA482" s="3" t="s">
        <v>952</v>
      </c>
      <c r="BB482" s="3">
        <v>1500</v>
      </c>
    </row>
    <row r="483" spans="1:54" ht="32.5" hidden="1" customHeight="1" x14ac:dyDescent="0.2">
      <c r="A483" s="3" t="s">
        <v>15360</v>
      </c>
      <c r="B483" s="3" t="s">
        <v>900</v>
      </c>
      <c r="C483" s="3" t="s">
        <v>85</v>
      </c>
      <c r="D483" s="3" t="s">
        <v>86</v>
      </c>
      <c r="E483" s="3" t="s">
        <v>15354</v>
      </c>
      <c r="F483" s="3"/>
      <c r="G483" s="3" t="s">
        <v>87</v>
      </c>
      <c r="H483" s="3">
        <v>2024</v>
      </c>
      <c r="I483" s="3">
        <v>2024</v>
      </c>
      <c r="J483" s="3" t="s">
        <v>88</v>
      </c>
      <c r="K483" s="3"/>
      <c r="L483" s="3" t="s">
        <v>5559</v>
      </c>
      <c r="M483" s="3"/>
      <c r="N483" s="3" t="s">
        <v>5560</v>
      </c>
      <c r="O483" s="3" t="s">
        <v>5561</v>
      </c>
      <c r="P483" s="3" t="s">
        <v>89</v>
      </c>
      <c r="Q483" s="3" t="s">
        <v>90</v>
      </c>
      <c r="R483" s="3" t="s">
        <v>5562</v>
      </c>
      <c r="S483" s="3" t="s">
        <v>5563</v>
      </c>
      <c r="T483" s="3" t="s">
        <v>135</v>
      </c>
      <c r="U483" s="3" t="s">
        <v>5286</v>
      </c>
      <c r="V483" s="3" t="s">
        <v>909</v>
      </c>
      <c r="W483" s="3">
        <v>2</v>
      </c>
      <c r="X483" s="3" t="s">
        <v>15361</v>
      </c>
      <c r="Y483" s="3" t="s">
        <v>15362</v>
      </c>
      <c r="Z483" s="3" t="s">
        <v>15363</v>
      </c>
      <c r="AA483" s="3"/>
      <c r="AB483" s="3" t="s">
        <v>85</v>
      </c>
      <c r="AC483" s="3" t="s">
        <v>94</v>
      </c>
      <c r="AD483" s="3" t="s">
        <v>103</v>
      </c>
      <c r="AE483" s="3" t="s">
        <v>104</v>
      </c>
      <c r="AF483" s="3"/>
      <c r="AG483" s="3" t="s">
        <v>97</v>
      </c>
      <c r="AH483" s="3">
        <v>20000</v>
      </c>
      <c r="AI483" s="3">
        <v>5000</v>
      </c>
      <c r="AJ483" s="3" t="s">
        <v>98</v>
      </c>
      <c r="AK483" s="3" t="s">
        <v>106</v>
      </c>
      <c r="AL483" s="3" t="s">
        <v>100</v>
      </c>
      <c r="AM483" s="3">
        <v>500</v>
      </c>
      <c r="AN483" s="3" t="s">
        <v>101</v>
      </c>
      <c r="AO483" s="3" t="s">
        <v>102</v>
      </c>
      <c r="AP483" s="3" t="s">
        <v>15364</v>
      </c>
      <c r="AQ483" s="3" t="s">
        <v>15365</v>
      </c>
      <c r="AR483" s="3">
        <v>6600</v>
      </c>
      <c r="AS483" s="3">
        <v>3900</v>
      </c>
      <c r="AT483" s="3">
        <v>0</v>
      </c>
      <c r="AU483" s="3">
        <v>0</v>
      </c>
      <c r="AV483" s="3">
        <v>0</v>
      </c>
      <c r="AW483" s="3">
        <v>0</v>
      </c>
      <c r="AX483" s="3">
        <v>0</v>
      </c>
      <c r="AY483" s="3">
        <v>0</v>
      </c>
      <c r="AZ483" s="3">
        <v>0</v>
      </c>
      <c r="BA483" s="3" t="s">
        <v>952</v>
      </c>
      <c r="BB483" s="3">
        <v>3900</v>
      </c>
    </row>
    <row r="484" spans="1:54" ht="32.5" hidden="1" customHeight="1" x14ac:dyDescent="0.2">
      <c r="A484" s="3" t="s">
        <v>15366</v>
      </c>
      <c r="B484" s="3" t="s">
        <v>900</v>
      </c>
      <c r="C484" s="3" t="s">
        <v>85</v>
      </c>
      <c r="D484" s="3" t="s">
        <v>86</v>
      </c>
      <c r="E484" s="3" t="s">
        <v>15354</v>
      </c>
      <c r="F484" s="3"/>
      <c r="G484" s="3" t="s">
        <v>87</v>
      </c>
      <c r="H484" s="3">
        <v>2024</v>
      </c>
      <c r="I484" s="3">
        <v>2024</v>
      </c>
      <c r="J484" s="3" t="s">
        <v>88</v>
      </c>
      <c r="K484" s="3"/>
      <c r="L484" s="3" t="s">
        <v>5559</v>
      </c>
      <c r="M484" s="3"/>
      <c r="N484" s="3" t="s">
        <v>5560</v>
      </c>
      <c r="O484" s="3" t="s">
        <v>5561</v>
      </c>
      <c r="P484" s="3" t="s">
        <v>89</v>
      </c>
      <c r="Q484" s="3" t="s">
        <v>90</v>
      </c>
      <c r="R484" s="3" t="s">
        <v>5562</v>
      </c>
      <c r="S484" s="3" t="s">
        <v>5563</v>
      </c>
      <c r="T484" s="3" t="s">
        <v>135</v>
      </c>
      <c r="U484" s="3" t="s">
        <v>5286</v>
      </c>
      <c r="V484" s="3" t="s">
        <v>909</v>
      </c>
      <c r="W484" s="3">
        <v>3</v>
      </c>
      <c r="X484" s="3" t="s">
        <v>15367</v>
      </c>
      <c r="Y484" s="3" t="s">
        <v>15368</v>
      </c>
      <c r="Z484" s="3" t="s">
        <v>15369</v>
      </c>
      <c r="AA484" s="3"/>
      <c r="AB484" s="3" t="s">
        <v>85</v>
      </c>
      <c r="AC484" s="3" t="s">
        <v>94</v>
      </c>
      <c r="AD484" s="3" t="s">
        <v>103</v>
      </c>
      <c r="AE484" s="3" t="s">
        <v>189</v>
      </c>
      <c r="AF484" s="3"/>
      <c r="AG484" s="3" t="s">
        <v>97</v>
      </c>
      <c r="AH484" s="3">
        <v>20000</v>
      </c>
      <c r="AI484" s="3">
        <v>5000</v>
      </c>
      <c r="AJ484" s="3" t="s">
        <v>98</v>
      </c>
      <c r="AK484" s="3" t="s">
        <v>106</v>
      </c>
      <c r="AL484" s="3" t="s">
        <v>100</v>
      </c>
      <c r="AM484" s="3">
        <v>100</v>
      </c>
      <c r="AN484" s="3" t="s">
        <v>101</v>
      </c>
      <c r="AO484" s="3" t="s">
        <v>102</v>
      </c>
      <c r="AP484" s="3" t="s">
        <v>15370</v>
      </c>
      <c r="AQ484" s="3"/>
      <c r="AR484" s="3">
        <v>5249</v>
      </c>
      <c r="AS484" s="3">
        <v>3120</v>
      </c>
      <c r="AT484" s="3">
        <v>0</v>
      </c>
      <c r="AU484" s="3">
        <v>0</v>
      </c>
      <c r="AV484" s="3">
        <v>0</v>
      </c>
      <c r="AW484" s="3">
        <v>0</v>
      </c>
      <c r="AX484" s="3">
        <v>0</v>
      </c>
      <c r="AY484" s="3">
        <v>0</v>
      </c>
      <c r="AZ484" s="3">
        <v>0</v>
      </c>
      <c r="BA484" s="3" t="s">
        <v>952</v>
      </c>
      <c r="BB484" s="3">
        <v>3120</v>
      </c>
    </row>
    <row r="485" spans="1:54" ht="32.5" hidden="1" customHeight="1" x14ac:dyDescent="0.2">
      <c r="A485" s="3" t="s">
        <v>15371</v>
      </c>
      <c r="B485" s="3" t="s">
        <v>900</v>
      </c>
      <c r="C485" s="3" t="s">
        <v>85</v>
      </c>
      <c r="D485" s="3" t="s">
        <v>86</v>
      </c>
      <c r="E485" s="3" t="s">
        <v>15372</v>
      </c>
      <c r="F485" s="3"/>
      <c r="G485" s="3" t="s">
        <v>87</v>
      </c>
      <c r="H485" s="3">
        <v>2024</v>
      </c>
      <c r="I485" s="3">
        <v>2024</v>
      </c>
      <c r="J485" s="3" t="s">
        <v>88</v>
      </c>
      <c r="K485" s="3"/>
      <c r="L485" s="3" t="s">
        <v>15373</v>
      </c>
      <c r="M485" s="3"/>
      <c r="N485" s="3"/>
      <c r="O485" s="3" t="s">
        <v>15374</v>
      </c>
      <c r="P485" s="3" t="s">
        <v>89</v>
      </c>
      <c r="Q485" s="3" t="s">
        <v>90</v>
      </c>
      <c r="R485" s="3" t="s">
        <v>15375</v>
      </c>
      <c r="S485" s="3" t="s">
        <v>15376</v>
      </c>
      <c r="T485" s="3" t="s">
        <v>119</v>
      </c>
      <c r="U485" s="3" t="s">
        <v>5286</v>
      </c>
      <c r="V485" s="3" t="s">
        <v>909</v>
      </c>
      <c r="W485" s="3">
        <v>1</v>
      </c>
      <c r="X485" s="3" t="s">
        <v>12460</v>
      </c>
      <c r="Y485" s="3" t="s">
        <v>15377</v>
      </c>
      <c r="Z485" s="3" t="s">
        <v>15378</v>
      </c>
      <c r="AA485" s="3"/>
      <c r="AB485" s="3" t="s">
        <v>85</v>
      </c>
      <c r="AC485" s="3" t="s">
        <v>94</v>
      </c>
      <c r="AD485" s="3" t="s">
        <v>103</v>
      </c>
      <c r="AE485" s="3" t="s">
        <v>104</v>
      </c>
      <c r="AF485" s="3"/>
      <c r="AG485" s="3" t="s">
        <v>97</v>
      </c>
      <c r="AH485" s="3">
        <v>23</v>
      </c>
      <c r="AI485" s="3">
        <v>10</v>
      </c>
      <c r="AJ485" s="3" t="s">
        <v>123</v>
      </c>
      <c r="AK485" s="3" t="s">
        <v>106</v>
      </c>
      <c r="AL485" s="3" t="s">
        <v>100</v>
      </c>
      <c r="AM485" s="3">
        <v>150</v>
      </c>
      <c r="AN485" s="3" t="s">
        <v>101</v>
      </c>
      <c r="AO485" s="3" t="s">
        <v>318</v>
      </c>
      <c r="AP485" s="3" t="s">
        <v>15379</v>
      </c>
      <c r="AQ485" s="3" t="s">
        <v>15380</v>
      </c>
      <c r="AR485" s="3">
        <v>4420</v>
      </c>
      <c r="AS485" s="3">
        <v>2180</v>
      </c>
      <c r="AT485" s="3">
        <v>0</v>
      </c>
      <c r="AU485" s="3">
        <v>0</v>
      </c>
      <c r="AV485" s="3">
        <v>0</v>
      </c>
      <c r="AW485" s="3">
        <v>0</v>
      </c>
      <c r="AX485" s="3">
        <v>0</v>
      </c>
      <c r="AY485" s="3">
        <v>0</v>
      </c>
      <c r="AZ485" s="3">
        <v>0</v>
      </c>
      <c r="BA485" s="3" t="s">
        <v>952</v>
      </c>
      <c r="BB485" s="3">
        <v>2180</v>
      </c>
    </row>
    <row r="486" spans="1:54" ht="32.5" hidden="1" customHeight="1" x14ac:dyDescent="0.2">
      <c r="A486" s="3" t="s">
        <v>15381</v>
      </c>
      <c r="B486" s="3" t="s">
        <v>900</v>
      </c>
      <c r="C486" s="3" t="s">
        <v>85</v>
      </c>
      <c r="D486" s="3" t="s">
        <v>86</v>
      </c>
      <c r="E486" s="3" t="s">
        <v>15372</v>
      </c>
      <c r="F486" s="3"/>
      <c r="G486" s="3" t="s">
        <v>87</v>
      </c>
      <c r="H486" s="3">
        <v>2024</v>
      </c>
      <c r="I486" s="3">
        <v>2024</v>
      </c>
      <c r="J486" s="3" t="s">
        <v>88</v>
      </c>
      <c r="K486" s="3"/>
      <c r="L486" s="3" t="s">
        <v>15373</v>
      </c>
      <c r="M486" s="3"/>
      <c r="N486" s="3"/>
      <c r="O486" s="3" t="s">
        <v>15374</v>
      </c>
      <c r="P486" s="3" t="s">
        <v>89</v>
      </c>
      <c r="Q486" s="3" t="s">
        <v>90</v>
      </c>
      <c r="R486" s="3" t="s">
        <v>15375</v>
      </c>
      <c r="S486" s="3" t="s">
        <v>15376</v>
      </c>
      <c r="T486" s="3" t="s">
        <v>119</v>
      </c>
      <c r="U486" s="3" t="s">
        <v>5286</v>
      </c>
      <c r="V486" s="3" t="s">
        <v>909</v>
      </c>
      <c r="W486" s="3">
        <v>2</v>
      </c>
      <c r="X486" s="3" t="s">
        <v>12428</v>
      </c>
      <c r="Y486" s="3" t="s">
        <v>15382</v>
      </c>
      <c r="Z486" s="3" t="s">
        <v>15383</v>
      </c>
      <c r="AA486" s="3"/>
      <c r="AB486" s="3" t="s">
        <v>85</v>
      </c>
      <c r="AC486" s="3" t="s">
        <v>94</v>
      </c>
      <c r="AD486" s="3" t="s">
        <v>95</v>
      </c>
      <c r="AE486" s="3" t="s">
        <v>96</v>
      </c>
      <c r="AF486" s="3"/>
      <c r="AG486" s="3" t="s">
        <v>97</v>
      </c>
      <c r="AH486" s="3">
        <v>23</v>
      </c>
      <c r="AI486" s="3">
        <v>10</v>
      </c>
      <c r="AJ486" s="3" t="s">
        <v>98</v>
      </c>
      <c r="AK486" s="3" t="s">
        <v>109</v>
      </c>
      <c r="AL486" s="3" t="s">
        <v>100</v>
      </c>
      <c r="AM486" s="3">
        <v>90</v>
      </c>
      <c r="AN486" s="3" t="s">
        <v>101</v>
      </c>
      <c r="AO486" s="3" t="s">
        <v>318</v>
      </c>
      <c r="AP486" s="3" t="s">
        <v>15384</v>
      </c>
      <c r="AQ486" s="3" t="s">
        <v>15385</v>
      </c>
      <c r="AR486" s="3">
        <v>3720</v>
      </c>
      <c r="AS486" s="3">
        <v>1700</v>
      </c>
      <c r="AT486" s="3">
        <v>0</v>
      </c>
      <c r="AU486" s="3">
        <v>0</v>
      </c>
      <c r="AV486" s="3">
        <v>0</v>
      </c>
      <c r="AW486" s="3">
        <v>0</v>
      </c>
      <c r="AX486" s="3">
        <v>0</v>
      </c>
      <c r="AY486" s="3">
        <v>0</v>
      </c>
      <c r="AZ486" s="3">
        <v>0</v>
      </c>
      <c r="BA486" s="3" t="s">
        <v>952</v>
      </c>
      <c r="BB486" s="3">
        <v>1700</v>
      </c>
    </row>
    <row r="487" spans="1:54" ht="32.5" hidden="1" customHeight="1" x14ac:dyDescent="0.2">
      <c r="A487" s="3" t="s">
        <v>15386</v>
      </c>
      <c r="B487" s="3" t="s">
        <v>900</v>
      </c>
      <c r="C487" s="3" t="s">
        <v>85</v>
      </c>
      <c r="D487" s="3" t="s">
        <v>86</v>
      </c>
      <c r="E487" s="3" t="s">
        <v>15387</v>
      </c>
      <c r="F487" s="3"/>
      <c r="G487" s="3" t="s">
        <v>87</v>
      </c>
      <c r="H487" s="3">
        <v>2024</v>
      </c>
      <c r="I487" s="3">
        <v>2024</v>
      </c>
      <c r="J487" s="3" t="s">
        <v>111</v>
      </c>
      <c r="K487" s="3" t="s">
        <v>5422</v>
      </c>
      <c r="L487" s="3" t="s">
        <v>5423</v>
      </c>
      <c r="M487" s="3"/>
      <c r="N487" s="3" t="s">
        <v>5424</v>
      </c>
      <c r="O487" s="3" t="s">
        <v>5425</v>
      </c>
      <c r="P487" s="3" t="s">
        <v>89</v>
      </c>
      <c r="Q487" s="3" t="s">
        <v>257</v>
      </c>
      <c r="R487" s="3" t="s">
        <v>5426</v>
      </c>
      <c r="S487" s="3" t="s">
        <v>5427</v>
      </c>
      <c r="T487" s="3" t="s">
        <v>91</v>
      </c>
      <c r="U487" s="3" t="s">
        <v>946</v>
      </c>
      <c r="V487" s="3" t="s">
        <v>909</v>
      </c>
      <c r="W487" s="3">
        <v>1</v>
      </c>
      <c r="X487" s="3" t="s">
        <v>15388</v>
      </c>
      <c r="Y487" s="3" t="s">
        <v>15389</v>
      </c>
      <c r="Z487" s="3" t="s">
        <v>15390</v>
      </c>
      <c r="AA487" s="3"/>
      <c r="AB487" s="3" t="s">
        <v>85</v>
      </c>
      <c r="AC487" s="3" t="s">
        <v>94</v>
      </c>
      <c r="AD487" s="3" t="s">
        <v>103</v>
      </c>
      <c r="AE487" s="3" t="s">
        <v>124</v>
      </c>
      <c r="AF487" s="3"/>
      <c r="AG487" s="3" t="s">
        <v>97</v>
      </c>
      <c r="AH487" s="3">
        <v>180000</v>
      </c>
      <c r="AI487" s="3">
        <v>30000</v>
      </c>
      <c r="AJ487" s="3" t="s">
        <v>98</v>
      </c>
      <c r="AK487" s="3" t="s">
        <v>109</v>
      </c>
      <c r="AL487" s="3" t="s">
        <v>100</v>
      </c>
      <c r="AM487" s="3">
        <v>130</v>
      </c>
      <c r="AN487" s="3" t="s">
        <v>101</v>
      </c>
      <c r="AO487" s="3" t="s">
        <v>110</v>
      </c>
      <c r="AP487" s="3" t="s">
        <v>946</v>
      </c>
      <c r="AQ487" s="3" t="s">
        <v>15391</v>
      </c>
      <c r="AR487" s="3">
        <v>1820</v>
      </c>
      <c r="AS487" s="3">
        <v>500</v>
      </c>
      <c r="AT487" s="3">
        <v>0</v>
      </c>
      <c r="AU487" s="3">
        <v>0</v>
      </c>
      <c r="AV487" s="3">
        <v>0</v>
      </c>
      <c r="AW487" s="3">
        <v>0</v>
      </c>
      <c r="AX487" s="3">
        <v>0</v>
      </c>
      <c r="AY487" s="3">
        <v>0</v>
      </c>
      <c r="AZ487" s="3">
        <v>0</v>
      </c>
      <c r="BA487" s="3" t="s">
        <v>952</v>
      </c>
      <c r="BB487" s="3">
        <v>500</v>
      </c>
    </row>
    <row r="488" spans="1:54" ht="32.5" hidden="1" customHeight="1" x14ac:dyDescent="0.2">
      <c r="A488" s="3" t="s">
        <v>15392</v>
      </c>
      <c r="B488" s="3" t="s">
        <v>900</v>
      </c>
      <c r="C488" s="3" t="s">
        <v>85</v>
      </c>
      <c r="D488" s="3" t="s">
        <v>86</v>
      </c>
      <c r="E488" s="3" t="s">
        <v>15387</v>
      </c>
      <c r="F488" s="3"/>
      <c r="G488" s="3" t="s">
        <v>87</v>
      </c>
      <c r="H488" s="3">
        <v>2024</v>
      </c>
      <c r="I488" s="3">
        <v>2024</v>
      </c>
      <c r="J488" s="3" t="s">
        <v>111</v>
      </c>
      <c r="K488" s="3" t="s">
        <v>5422</v>
      </c>
      <c r="L488" s="3" t="s">
        <v>5423</v>
      </c>
      <c r="M488" s="3"/>
      <c r="N488" s="3" t="s">
        <v>5424</v>
      </c>
      <c r="O488" s="3" t="s">
        <v>5425</v>
      </c>
      <c r="P488" s="3" t="s">
        <v>89</v>
      </c>
      <c r="Q488" s="3" t="s">
        <v>257</v>
      </c>
      <c r="R488" s="3" t="s">
        <v>5426</v>
      </c>
      <c r="S488" s="3" t="s">
        <v>5427</v>
      </c>
      <c r="T488" s="3" t="s">
        <v>91</v>
      </c>
      <c r="U488" s="3" t="s">
        <v>946</v>
      </c>
      <c r="V488" s="3" t="s">
        <v>909</v>
      </c>
      <c r="W488" s="3">
        <v>2</v>
      </c>
      <c r="X488" s="3" t="s">
        <v>15393</v>
      </c>
      <c r="Y488" s="3" t="s">
        <v>15394</v>
      </c>
      <c r="Z488" s="3" t="s">
        <v>15395</v>
      </c>
      <c r="AA488" s="3"/>
      <c r="AB488" s="3" t="s">
        <v>85</v>
      </c>
      <c r="AC488" s="3" t="s">
        <v>94</v>
      </c>
      <c r="AD488" s="3" t="s">
        <v>103</v>
      </c>
      <c r="AE488" s="3" t="s">
        <v>189</v>
      </c>
      <c r="AF488" s="3"/>
      <c r="AG488" s="3" t="s">
        <v>97</v>
      </c>
      <c r="AH488" s="3">
        <v>180000</v>
      </c>
      <c r="AI488" s="3">
        <v>30000</v>
      </c>
      <c r="AJ488" s="3" t="s">
        <v>123</v>
      </c>
      <c r="AK488" s="3" t="s">
        <v>109</v>
      </c>
      <c r="AL488" s="3" t="s">
        <v>100</v>
      </c>
      <c r="AM488" s="3">
        <v>200</v>
      </c>
      <c r="AN488" s="3" t="s">
        <v>101</v>
      </c>
      <c r="AO488" s="3" t="s">
        <v>318</v>
      </c>
      <c r="AP488" s="3" t="s">
        <v>15396</v>
      </c>
      <c r="AQ488" s="3" t="s">
        <v>15397</v>
      </c>
      <c r="AR488" s="3">
        <v>27450</v>
      </c>
      <c r="AS488" s="3">
        <v>2000</v>
      </c>
      <c r="AT488" s="3">
        <v>0</v>
      </c>
      <c r="AU488" s="3">
        <v>0</v>
      </c>
      <c r="AV488" s="3">
        <v>0</v>
      </c>
      <c r="AW488" s="3">
        <v>0</v>
      </c>
      <c r="AX488" s="3">
        <v>0</v>
      </c>
      <c r="AY488" s="3">
        <v>0</v>
      </c>
      <c r="AZ488" s="3">
        <v>0</v>
      </c>
      <c r="BA488" s="3" t="s">
        <v>15398</v>
      </c>
      <c r="BB488" s="3">
        <v>11300</v>
      </c>
    </row>
    <row r="489" spans="1:54" ht="32.5" hidden="1" customHeight="1" x14ac:dyDescent="0.2">
      <c r="A489" s="3" t="s">
        <v>15399</v>
      </c>
      <c r="B489" s="3" t="s">
        <v>900</v>
      </c>
      <c r="C489" s="3" t="s">
        <v>85</v>
      </c>
      <c r="D489" s="3" t="s">
        <v>86</v>
      </c>
      <c r="E489" s="3" t="s">
        <v>15387</v>
      </c>
      <c r="F489" s="3"/>
      <c r="G489" s="3" t="s">
        <v>87</v>
      </c>
      <c r="H489" s="3">
        <v>2024</v>
      </c>
      <c r="I489" s="3">
        <v>2024</v>
      </c>
      <c r="J489" s="3" t="s">
        <v>111</v>
      </c>
      <c r="K489" s="3" t="s">
        <v>5422</v>
      </c>
      <c r="L489" s="3" t="s">
        <v>5423</v>
      </c>
      <c r="M489" s="3"/>
      <c r="N489" s="3" t="s">
        <v>5424</v>
      </c>
      <c r="O489" s="3" t="s">
        <v>5425</v>
      </c>
      <c r="P489" s="3" t="s">
        <v>89</v>
      </c>
      <c r="Q489" s="3" t="s">
        <v>257</v>
      </c>
      <c r="R489" s="3" t="s">
        <v>5426</v>
      </c>
      <c r="S489" s="3" t="s">
        <v>5427</v>
      </c>
      <c r="T489" s="3" t="s">
        <v>91</v>
      </c>
      <c r="U489" s="3" t="s">
        <v>946</v>
      </c>
      <c r="V489" s="3" t="s">
        <v>909</v>
      </c>
      <c r="W489" s="3">
        <v>3</v>
      </c>
      <c r="X489" s="3" t="s">
        <v>15400</v>
      </c>
      <c r="Y489" s="3" t="s">
        <v>15401</v>
      </c>
      <c r="Z489" s="3" t="s">
        <v>15402</v>
      </c>
      <c r="AA489" s="3"/>
      <c r="AB489" s="3" t="s">
        <v>85</v>
      </c>
      <c r="AC489" s="3" t="s">
        <v>94</v>
      </c>
      <c r="AD489" s="3" t="s">
        <v>125</v>
      </c>
      <c r="AE489" s="3" t="s">
        <v>126</v>
      </c>
      <c r="AF489" s="3"/>
      <c r="AG489" s="3" t="s">
        <v>97</v>
      </c>
      <c r="AH489" s="3">
        <v>180000</v>
      </c>
      <c r="AI489" s="3">
        <v>30000</v>
      </c>
      <c r="AJ489" s="3" t="s">
        <v>123</v>
      </c>
      <c r="AK489" s="3" t="s">
        <v>106</v>
      </c>
      <c r="AL489" s="3" t="s">
        <v>100</v>
      </c>
      <c r="AM489" s="3">
        <v>70</v>
      </c>
      <c r="AN489" s="3" t="s">
        <v>101</v>
      </c>
      <c r="AO489" s="3" t="s">
        <v>110</v>
      </c>
      <c r="AP489" s="3" t="s">
        <v>15403</v>
      </c>
      <c r="AQ489" s="3" t="s">
        <v>15404</v>
      </c>
      <c r="AR489" s="3">
        <v>14600</v>
      </c>
      <c r="AS489" s="3">
        <v>2500</v>
      </c>
      <c r="AT489" s="3">
        <v>0</v>
      </c>
      <c r="AU489" s="3">
        <v>0</v>
      </c>
      <c r="AV489" s="3">
        <v>0</v>
      </c>
      <c r="AW489" s="3">
        <v>0</v>
      </c>
      <c r="AX489" s="3">
        <v>0</v>
      </c>
      <c r="AY489" s="3">
        <v>0</v>
      </c>
      <c r="AZ489" s="3">
        <v>0</v>
      </c>
      <c r="BA489" s="3" t="s">
        <v>952</v>
      </c>
      <c r="BB489" s="3">
        <v>2500</v>
      </c>
    </row>
    <row r="490" spans="1:54" ht="32.5" hidden="1" customHeight="1" x14ac:dyDescent="0.2">
      <c r="A490" s="3" t="s">
        <v>15405</v>
      </c>
      <c r="B490" s="3" t="s">
        <v>900</v>
      </c>
      <c r="C490" s="3" t="s">
        <v>85</v>
      </c>
      <c r="D490" s="3" t="s">
        <v>86</v>
      </c>
      <c r="E490" s="3" t="s">
        <v>15387</v>
      </c>
      <c r="F490" s="3"/>
      <c r="G490" s="3" t="s">
        <v>87</v>
      </c>
      <c r="H490" s="3">
        <v>2024</v>
      </c>
      <c r="I490" s="3">
        <v>2024</v>
      </c>
      <c r="J490" s="3" t="s">
        <v>88</v>
      </c>
      <c r="K490" s="3" t="s">
        <v>5422</v>
      </c>
      <c r="L490" s="3" t="s">
        <v>5423</v>
      </c>
      <c r="M490" s="3"/>
      <c r="N490" s="3" t="s">
        <v>5424</v>
      </c>
      <c r="O490" s="3" t="s">
        <v>5425</v>
      </c>
      <c r="P490" s="3" t="s">
        <v>89</v>
      </c>
      <c r="Q490" s="3" t="s">
        <v>257</v>
      </c>
      <c r="R490" s="3" t="s">
        <v>5426</v>
      </c>
      <c r="S490" s="3" t="s">
        <v>5427</v>
      </c>
      <c r="T490" s="3" t="s">
        <v>91</v>
      </c>
      <c r="U490" s="3" t="s">
        <v>946</v>
      </c>
      <c r="V490" s="3" t="s">
        <v>909</v>
      </c>
      <c r="W490" s="3">
        <v>4</v>
      </c>
      <c r="X490" s="3" t="s">
        <v>12925</v>
      </c>
      <c r="Y490" s="3" t="s">
        <v>15406</v>
      </c>
      <c r="Z490" s="3" t="s">
        <v>15407</v>
      </c>
      <c r="AA490" s="3"/>
      <c r="AB490" s="3" t="s">
        <v>85</v>
      </c>
      <c r="AC490" s="3" t="s">
        <v>94</v>
      </c>
      <c r="AD490" s="3" t="s">
        <v>103</v>
      </c>
      <c r="AE490" s="3" t="s">
        <v>104</v>
      </c>
      <c r="AF490" s="3"/>
      <c r="AG490" s="3" t="s">
        <v>97</v>
      </c>
      <c r="AH490" s="3">
        <v>180000</v>
      </c>
      <c r="AI490" s="3">
        <v>30000</v>
      </c>
      <c r="AJ490" s="3" t="s">
        <v>105</v>
      </c>
      <c r="AK490" s="3" t="s">
        <v>106</v>
      </c>
      <c r="AL490" s="3" t="s">
        <v>100</v>
      </c>
      <c r="AM490" s="3">
        <v>400</v>
      </c>
      <c r="AN490" s="3" t="s">
        <v>101</v>
      </c>
      <c r="AO490" s="3" t="s">
        <v>318</v>
      </c>
      <c r="AP490" s="3" t="s">
        <v>15408</v>
      </c>
      <c r="AQ490" s="3"/>
      <c r="AR490" s="3">
        <v>10000</v>
      </c>
      <c r="AS490" s="3">
        <v>3200</v>
      </c>
      <c r="AT490" s="3">
        <v>0</v>
      </c>
      <c r="AU490" s="3">
        <v>0</v>
      </c>
      <c r="AV490" s="3">
        <v>0</v>
      </c>
      <c r="AW490" s="3">
        <v>0</v>
      </c>
      <c r="AX490" s="3">
        <v>0</v>
      </c>
      <c r="AY490" s="3">
        <v>0</v>
      </c>
      <c r="AZ490" s="3">
        <v>0</v>
      </c>
      <c r="BA490" s="3" t="s">
        <v>952</v>
      </c>
      <c r="BB490" s="3">
        <v>3200</v>
      </c>
    </row>
    <row r="491" spans="1:54" ht="32.5" hidden="1" customHeight="1" x14ac:dyDescent="0.2">
      <c r="A491" s="3" t="s">
        <v>15409</v>
      </c>
      <c r="B491" s="3" t="s">
        <v>5580</v>
      </c>
      <c r="C491" s="3" t="s">
        <v>85</v>
      </c>
      <c r="D491" s="3" t="s">
        <v>86</v>
      </c>
      <c r="E491" s="3" t="s">
        <v>15410</v>
      </c>
      <c r="F491" s="3"/>
      <c r="G491" s="3" t="s">
        <v>87</v>
      </c>
      <c r="H491" s="3">
        <v>2024</v>
      </c>
      <c r="I491" s="3">
        <v>2024</v>
      </c>
      <c r="J491" s="3" t="s">
        <v>111</v>
      </c>
      <c r="K491" s="3" t="s">
        <v>5622</v>
      </c>
      <c r="L491" s="3" t="s">
        <v>5623</v>
      </c>
      <c r="M491" s="3" t="s">
        <v>5652</v>
      </c>
      <c r="N491" s="3" t="s">
        <v>5625</v>
      </c>
      <c r="O491" s="3" t="s">
        <v>5626</v>
      </c>
      <c r="P491" s="3" t="s">
        <v>89</v>
      </c>
      <c r="Q491" s="3" t="s">
        <v>90</v>
      </c>
      <c r="R491" s="3" t="s">
        <v>5627</v>
      </c>
      <c r="S491" s="3" t="s">
        <v>5628</v>
      </c>
      <c r="T491" s="3" t="s">
        <v>135</v>
      </c>
      <c r="U491" s="3" t="s">
        <v>3308</v>
      </c>
      <c r="V491" s="3" t="s">
        <v>3308</v>
      </c>
      <c r="W491" s="3">
        <v>1</v>
      </c>
      <c r="X491" s="3" t="s">
        <v>15411</v>
      </c>
      <c r="Y491" s="3" t="s">
        <v>15412</v>
      </c>
      <c r="Z491" s="3" t="s">
        <v>15413</v>
      </c>
      <c r="AA491" s="3"/>
      <c r="AB491" s="3" t="s">
        <v>85</v>
      </c>
      <c r="AC491" s="3" t="s">
        <v>94</v>
      </c>
      <c r="AD491" s="3" t="s">
        <v>103</v>
      </c>
      <c r="AE491" s="3" t="s">
        <v>122</v>
      </c>
      <c r="AF491" s="3"/>
      <c r="AG491" s="3" t="s">
        <v>97</v>
      </c>
      <c r="AH491" s="3">
        <v>90</v>
      </c>
      <c r="AI491" s="3">
        <v>9</v>
      </c>
      <c r="AJ491" s="3" t="s">
        <v>123</v>
      </c>
      <c r="AK491" s="3" t="s">
        <v>109</v>
      </c>
      <c r="AL491" s="3" t="s">
        <v>325</v>
      </c>
      <c r="AM491" s="3">
        <v>30</v>
      </c>
      <c r="AN491" s="3" t="s">
        <v>101</v>
      </c>
      <c r="AO491" s="3" t="s">
        <v>102</v>
      </c>
      <c r="AP491" s="3" t="s">
        <v>15414</v>
      </c>
      <c r="AQ491" s="3" t="s">
        <v>15415</v>
      </c>
      <c r="AR491" s="3">
        <v>48900</v>
      </c>
      <c r="AS491" s="3">
        <v>6000</v>
      </c>
      <c r="AT491" s="3">
        <v>0</v>
      </c>
      <c r="AU491" s="3">
        <v>0</v>
      </c>
      <c r="AV491" s="3">
        <v>0</v>
      </c>
      <c r="AW491" s="3">
        <v>0</v>
      </c>
      <c r="AX491" s="3">
        <v>0</v>
      </c>
      <c r="AY491" s="3">
        <v>0</v>
      </c>
      <c r="AZ491" s="3">
        <v>0</v>
      </c>
      <c r="BA491" s="3" t="s">
        <v>15416</v>
      </c>
      <c r="BB491" s="3">
        <v>37000</v>
      </c>
    </row>
    <row r="492" spans="1:54" ht="32.5" hidden="1" customHeight="1" x14ac:dyDescent="0.2">
      <c r="A492" s="3" t="s">
        <v>15417</v>
      </c>
      <c r="B492" s="3" t="s">
        <v>5580</v>
      </c>
      <c r="C492" s="3" t="s">
        <v>85</v>
      </c>
      <c r="D492" s="3" t="s">
        <v>86</v>
      </c>
      <c r="E492" s="3" t="s">
        <v>15410</v>
      </c>
      <c r="F492" s="3"/>
      <c r="G492" s="3" t="s">
        <v>87</v>
      </c>
      <c r="H492" s="3">
        <v>2024</v>
      </c>
      <c r="I492" s="3">
        <v>2024</v>
      </c>
      <c r="J492" s="3" t="s">
        <v>111</v>
      </c>
      <c r="K492" s="3" t="s">
        <v>5622</v>
      </c>
      <c r="L492" s="3" t="s">
        <v>5623</v>
      </c>
      <c r="M492" s="3" t="s">
        <v>5652</v>
      </c>
      <c r="N492" s="3" t="s">
        <v>5625</v>
      </c>
      <c r="O492" s="3" t="s">
        <v>5626</v>
      </c>
      <c r="P492" s="3" t="s">
        <v>89</v>
      </c>
      <c r="Q492" s="3" t="s">
        <v>90</v>
      </c>
      <c r="R492" s="3" t="s">
        <v>5627</v>
      </c>
      <c r="S492" s="3" t="s">
        <v>5628</v>
      </c>
      <c r="T492" s="3" t="s">
        <v>135</v>
      </c>
      <c r="U492" s="3" t="s">
        <v>3308</v>
      </c>
      <c r="V492" s="3" t="s">
        <v>3308</v>
      </c>
      <c r="W492" s="3">
        <v>2</v>
      </c>
      <c r="X492" s="3" t="s">
        <v>15418</v>
      </c>
      <c r="Y492" s="3" t="s">
        <v>15419</v>
      </c>
      <c r="Z492" s="3" t="s">
        <v>15420</v>
      </c>
      <c r="AA492" s="3"/>
      <c r="AB492" s="3" t="s">
        <v>85</v>
      </c>
      <c r="AC492" s="3" t="s">
        <v>94</v>
      </c>
      <c r="AD492" s="3" t="s">
        <v>103</v>
      </c>
      <c r="AE492" s="3" t="s">
        <v>122</v>
      </c>
      <c r="AF492" s="3"/>
      <c r="AG492" s="3" t="s">
        <v>97</v>
      </c>
      <c r="AH492" s="3">
        <v>90</v>
      </c>
      <c r="AI492" s="3">
        <v>9</v>
      </c>
      <c r="AJ492" s="3" t="s">
        <v>346</v>
      </c>
      <c r="AK492" s="3" t="s">
        <v>109</v>
      </c>
      <c r="AL492" s="3" t="s">
        <v>100</v>
      </c>
      <c r="AM492" s="3">
        <v>15</v>
      </c>
      <c r="AN492" s="3" t="s">
        <v>138</v>
      </c>
      <c r="AO492" s="3" t="s">
        <v>102</v>
      </c>
      <c r="AP492" s="3" t="s">
        <v>15421</v>
      </c>
      <c r="AQ492" s="3" t="s">
        <v>15422</v>
      </c>
      <c r="AR492" s="3">
        <v>48900</v>
      </c>
      <c r="AS492" s="3">
        <v>6000</v>
      </c>
      <c r="AT492" s="3">
        <v>0</v>
      </c>
      <c r="AU492" s="3">
        <v>0</v>
      </c>
      <c r="AV492" s="3">
        <v>0</v>
      </c>
      <c r="AW492" s="3">
        <v>0</v>
      </c>
      <c r="AX492" s="3">
        <v>0</v>
      </c>
      <c r="AY492" s="3">
        <v>0</v>
      </c>
      <c r="AZ492" s="3">
        <v>0</v>
      </c>
      <c r="BA492" s="3" t="s">
        <v>15416</v>
      </c>
      <c r="BB492" s="3">
        <v>37000</v>
      </c>
    </row>
    <row r="493" spans="1:54" ht="32.5" hidden="1" customHeight="1" x14ac:dyDescent="0.2">
      <c r="A493" s="3" t="s">
        <v>15423</v>
      </c>
      <c r="B493" s="3" t="s">
        <v>5580</v>
      </c>
      <c r="C493" s="3" t="s">
        <v>85</v>
      </c>
      <c r="D493" s="3" t="s">
        <v>86</v>
      </c>
      <c r="E493" s="3" t="s">
        <v>15410</v>
      </c>
      <c r="F493" s="3"/>
      <c r="G493" s="3" t="s">
        <v>87</v>
      </c>
      <c r="H493" s="3">
        <v>2024</v>
      </c>
      <c r="I493" s="3">
        <v>2024</v>
      </c>
      <c r="J493" s="3" t="s">
        <v>111</v>
      </c>
      <c r="K493" s="3" t="s">
        <v>5622</v>
      </c>
      <c r="L493" s="3" t="s">
        <v>5623</v>
      </c>
      <c r="M493" s="3" t="s">
        <v>5652</v>
      </c>
      <c r="N493" s="3" t="s">
        <v>5625</v>
      </c>
      <c r="O493" s="3" t="s">
        <v>5626</v>
      </c>
      <c r="P493" s="3" t="s">
        <v>89</v>
      </c>
      <c r="Q493" s="3" t="s">
        <v>90</v>
      </c>
      <c r="R493" s="3" t="s">
        <v>5627</v>
      </c>
      <c r="S493" s="3" t="s">
        <v>5628</v>
      </c>
      <c r="T493" s="3" t="s">
        <v>135</v>
      </c>
      <c r="U493" s="3" t="s">
        <v>3308</v>
      </c>
      <c r="V493" s="3" t="s">
        <v>3308</v>
      </c>
      <c r="W493" s="3">
        <v>3</v>
      </c>
      <c r="X493" s="3" t="s">
        <v>15424</v>
      </c>
      <c r="Y493" s="3" t="s">
        <v>15425</v>
      </c>
      <c r="Z493" s="3" t="s">
        <v>15426</v>
      </c>
      <c r="AA493" s="3"/>
      <c r="AB493" s="3" t="s">
        <v>85</v>
      </c>
      <c r="AC493" s="3" t="s">
        <v>94</v>
      </c>
      <c r="AD493" s="3" t="s">
        <v>95</v>
      </c>
      <c r="AE493" s="3" t="s">
        <v>96</v>
      </c>
      <c r="AF493" s="3"/>
      <c r="AG493" s="3" t="s">
        <v>97</v>
      </c>
      <c r="AH493" s="3">
        <v>90</v>
      </c>
      <c r="AI493" s="3">
        <v>9</v>
      </c>
      <c r="AJ493" s="3" t="s">
        <v>123</v>
      </c>
      <c r="AK493" s="3" t="s">
        <v>109</v>
      </c>
      <c r="AL493" s="3" t="s">
        <v>100</v>
      </c>
      <c r="AM493" s="3">
        <v>30</v>
      </c>
      <c r="AN493" s="3" t="s">
        <v>101</v>
      </c>
      <c r="AO493" s="3" t="s">
        <v>102</v>
      </c>
      <c r="AP493" s="3" t="s">
        <v>15427</v>
      </c>
      <c r="AQ493" s="3" t="s">
        <v>15428</v>
      </c>
      <c r="AR493" s="3">
        <v>48900</v>
      </c>
      <c r="AS493" s="3">
        <v>6000</v>
      </c>
      <c r="AT493" s="3">
        <v>0</v>
      </c>
      <c r="AU493" s="3">
        <v>0</v>
      </c>
      <c r="AV493" s="3">
        <v>0</v>
      </c>
      <c r="AW493" s="3">
        <v>0</v>
      </c>
      <c r="AX493" s="3">
        <v>0</v>
      </c>
      <c r="AY493" s="3">
        <v>0</v>
      </c>
      <c r="AZ493" s="3">
        <v>0</v>
      </c>
      <c r="BA493" s="3" t="s">
        <v>15429</v>
      </c>
      <c r="BB493" s="3">
        <v>37000</v>
      </c>
    </row>
    <row r="494" spans="1:54" ht="32.5" hidden="1" customHeight="1" x14ac:dyDescent="0.2">
      <c r="A494" s="3" t="s">
        <v>15430</v>
      </c>
      <c r="B494" s="3" t="s">
        <v>5634</v>
      </c>
      <c r="C494" s="3" t="s">
        <v>85</v>
      </c>
      <c r="D494" s="3" t="s">
        <v>86</v>
      </c>
      <c r="E494" s="3" t="s">
        <v>15431</v>
      </c>
      <c r="F494" s="3"/>
      <c r="G494" s="3" t="s">
        <v>87</v>
      </c>
      <c r="H494" s="3">
        <v>2024</v>
      </c>
      <c r="I494" s="3">
        <v>2024</v>
      </c>
      <c r="J494" s="3" t="s">
        <v>111</v>
      </c>
      <c r="K494" s="3" t="s">
        <v>5650</v>
      </c>
      <c r="L494" s="3" t="s">
        <v>5651</v>
      </c>
      <c r="M494" s="3" t="s">
        <v>5652</v>
      </c>
      <c r="N494" s="3" t="s">
        <v>5653</v>
      </c>
      <c r="O494" s="3" t="s">
        <v>5654</v>
      </c>
      <c r="P494" s="3" t="s">
        <v>89</v>
      </c>
      <c r="Q494" s="3" t="s">
        <v>90</v>
      </c>
      <c r="R494" s="3" t="s">
        <v>5655</v>
      </c>
      <c r="S494" s="3" t="s">
        <v>3230</v>
      </c>
      <c r="T494" s="3" t="s">
        <v>135</v>
      </c>
      <c r="U494" s="3" t="s">
        <v>3231</v>
      </c>
      <c r="V494" s="3" t="s">
        <v>3231</v>
      </c>
      <c r="W494" s="3">
        <v>1</v>
      </c>
      <c r="X494" s="3" t="s">
        <v>15432</v>
      </c>
      <c r="Y494" s="3" t="s">
        <v>15433</v>
      </c>
      <c r="Z494" s="3" t="s">
        <v>15434</v>
      </c>
      <c r="AA494" s="3"/>
      <c r="AB494" s="3" t="s">
        <v>85</v>
      </c>
      <c r="AC494" s="3" t="s">
        <v>94</v>
      </c>
      <c r="AD494" s="3" t="s">
        <v>103</v>
      </c>
      <c r="AE494" s="3" t="s">
        <v>104</v>
      </c>
      <c r="AF494" s="3"/>
      <c r="AG494" s="3" t="s">
        <v>97</v>
      </c>
      <c r="AH494" s="3">
        <v>3</v>
      </c>
      <c r="AI494" s="3">
        <v>3</v>
      </c>
      <c r="AJ494" s="3" t="s">
        <v>105</v>
      </c>
      <c r="AK494" s="3" t="s">
        <v>106</v>
      </c>
      <c r="AL494" s="3" t="s">
        <v>100</v>
      </c>
      <c r="AM494" s="3">
        <v>300</v>
      </c>
      <c r="AN494" s="3" t="s">
        <v>101</v>
      </c>
      <c r="AO494" s="3" t="s">
        <v>102</v>
      </c>
      <c r="AP494" s="3" t="s">
        <v>15435</v>
      </c>
      <c r="AQ494" s="3" t="s">
        <v>15436</v>
      </c>
      <c r="AR494" s="3">
        <v>2600</v>
      </c>
      <c r="AS494" s="3">
        <v>2000</v>
      </c>
      <c r="AT494" s="3">
        <v>0</v>
      </c>
      <c r="AU494" s="3">
        <v>0</v>
      </c>
      <c r="AV494" s="3">
        <v>0</v>
      </c>
      <c r="AW494" s="3">
        <v>0</v>
      </c>
      <c r="AX494" s="3">
        <v>0</v>
      </c>
      <c r="AY494" s="3">
        <v>0</v>
      </c>
      <c r="AZ494" s="3">
        <v>0</v>
      </c>
      <c r="BA494" s="3" t="s">
        <v>15437</v>
      </c>
      <c r="BB494" s="3">
        <v>2600</v>
      </c>
    </row>
    <row r="495" spans="1:54" ht="32.5" hidden="1" customHeight="1" x14ac:dyDescent="0.2">
      <c r="A495" s="3" t="s">
        <v>15438</v>
      </c>
      <c r="B495" s="3" t="s">
        <v>5634</v>
      </c>
      <c r="C495" s="3" t="s">
        <v>85</v>
      </c>
      <c r="D495" s="3" t="s">
        <v>86</v>
      </c>
      <c r="E495" s="3" t="s">
        <v>15431</v>
      </c>
      <c r="F495" s="3"/>
      <c r="G495" s="3" t="s">
        <v>87</v>
      </c>
      <c r="H495" s="3">
        <v>2024</v>
      </c>
      <c r="I495" s="3">
        <v>2024</v>
      </c>
      <c r="J495" s="3" t="s">
        <v>88</v>
      </c>
      <c r="K495" s="3" t="s">
        <v>5650</v>
      </c>
      <c r="L495" s="3" t="s">
        <v>5651</v>
      </c>
      <c r="M495" s="3" t="s">
        <v>5652</v>
      </c>
      <c r="N495" s="3" t="s">
        <v>5653</v>
      </c>
      <c r="O495" s="3" t="s">
        <v>5654</v>
      </c>
      <c r="P495" s="3" t="s">
        <v>89</v>
      </c>
      <c r="Q495" s="3" t="s">
        <v>90</v>
      </c>
      <c r="R495" s="3" t="s">
        <v>5655</v>
      </c>
      <c r="S495" s="3" t="s">
        <v>3230</v>
      </c>
      <c r="T495" s="3" t="s">
        <v>135</v>
      </c>
      <c r="U495" s="3" t="s">
        <v>3231</v>
      </c>
      <c r="V495" s="3" t="s">
        <v>3231</v>
      </c>
      <c r="W495" s="3">
        <v>2</v>
      </c>
      <c r="X495" s="3" t="s">
        <v>1237</v>
      </c>
      <c r="Y495" s="3" t="s">
        <v>15439</v>
      </c>
      <c r="Z495" s="3" t="s">
        <v>15440</v>
      </c>
      <c r="AA495" s="3"/>
      <c r="AB495" s="3" t="s">
        <v>85</v>
      </c>
      <c r="AC495" s="3" t="s">
        <v>94</v>
      </c>
      <c r="AD495" s="3" t="s">
        <v>103</v>
      </c>
      <c r="AE495" s="3" t="s">
        <v>189</v>
      </c>
      <c r="AF495" s="3"/>
      <c r="AG495" s="3" t="s">
        <v>97</v>
      </c>
      <c r="AH495" s="3">
        <v>3</v>
      </c>
      <c r="AI495" s="3">
        <v>3</v>
      </c>
      <c r="AJ495" s="3" t="s">
        <v>98</v>
      </c>
      <c r="AK495" s="3" t="s">
        <v>109</v>
      </c>
      <c r="AL495" s="3" t="s">
        <v>325</v>
      </c>
      <c r="AM495" s="3">
        <v>80</v>
      </c>
      <c r="AN495" s="3" t="s">
        <v>138</v>
      </c>
      <c r="AO495" s="3" t="s">
        <v>102</v>
      </c>
      <c r="AP495" s="3" t="s">
        <v>15441</v>
      </c>
      <c r="AQ495" s="3" t="s">
        <v>15442</v>
      </c>
      <c r="AR495" s="3">
        <v>2750</v>
      </c>
      <c r="AS495" s="3">
        <v>2000</v>
      </c>
      <c r="AT495" s="3">
        <v>0</v>
      </c>
      <c r="AU495" s="3">
        <v>0</v>
      </c>
      <c r="AV495" s="3">
        <v>0</v>
      </c>
      <c r="AW495" s="3">
        <v>0</v>
      </c>
      <c r="AX495" s="3">
        <v>0</v>
      </c>
      <c r="AY495" s="3">
        <v>0</v>
      </c>
      <c r="AZ495" s="3">
        <v>0</v>
      </c>
      <c r="BA495" s="3" t="s">
        <v>15437</v>
      </c>
      <c r="BB495" s="3">
        <v>2200</v>
      </c>
    </row>
    <row r="496" spans="1:54" ht="32.5" hidden="1" customHeight="1" x14ac:dyDescent="0.2">
      <c r="A496" s="3" t="s">
        <v>15443</v>
      </c>
      <c r="B496" s="3" t="s">
        <v>5634</v>
      </c>
      <c r="C496" s="3" t="s">
        <v>85</v>
      </c>
      <c r="D496" s="3" t="s">
        <v>86</v>
      </c>
      <c r="E496" s="3" t="s">
        <v>15431</v>
      </c>
      <c r="F496" s="3"/>
      <c r="G496" s="3" t="s">
        <v>87</v>
      </c>
      <c r="H496" s="3">
        <v>2024</v>
      </c>
      <c r="I496" s="3">
        <v>2024</v>
      </c>
      <c r="J496" s="3" t="s">
        <v>111</v>
      </c>
      <c r="K496" s="3" t="s">
        <v>5650</v>
      </c>
      <c r="L496" s="3" t="s">
        <v>5651</v>
      </c>
      <c r="M496" s="3" t="s">
        <v>5652</v>
      </c>
      <c r="N496" s="3" t="s">
        <v>5653</v>
      </c>
      <c r="O496" s="3" t="s">
        <v>5654</v>
      </c>
      <c r="P496" s="3" t="s">
        <v>89</v>
      </c>
      <c r="Q496" s="3" t="s">
        <v>90</v>
      </c>
      <c r="R496" s="3" t="s">
        <v>5655</v>
      </c>
      <c r="S496" s="3" t="s">
        <v>3230</v>
      </c>
      <c r="T496" s="3" t="s">
        <v>135</v>
      </c>
      <c r="U496" s="3" t="s">
        <v>3231</v>
      </c>
      <c r="V496" s="3" t="s">
        <v>3231</v>
      </c>
      <c r="W496" s="3">
        <v>3</v>
      </c>
      <c r="X496" s="3" t="s">
        <v>15444</v>
      </c>
      <c r="Y496" s="3" t="s">
        <v>15445</v>
      </c>
      <c r="Z496" s="3" t="s">
        <v>15446</v>
      </c>
      <c r="AA496" s="3"/>
      <c r="AB496" s="3" t="s">
        <v>85</v>
      </c>
      <c r="AC496" s="3" t="s">
        <v>94</v>
      </c>
      <c r="AD496" s="3" t="s">
        <v>103</v>
      </c>
      <c r="AE496" s="3" t="s">
        <v>124</v>
      </c>
      <c r="AF496" s="3"/>
      <c r="AG496" s="3" t="s">
        <v>97</v>
      </c>
      <c r="AH496" s="3">
        <v>3</v>
      </c>
      <c r="AI496" s="3">
        <v>3</v>
      </c>
      <c r="AJ496" s="3" t="s">
        <v>98</v>
      </c>
      <c r="AK496" s="3" t="s">
        <v>109</v>
      </c>
      <c r="AL496" s="3" t="s">
        <v>100</v>
      </c>
      <c r="AM496" s="3">
        <v>300</v>
      </c>
      <c r="AN496" s="3" t="s">
        <v>101</v>
      </c>
      <c r="AO496" s="3" t="s">
        <v>15447</v>
      </c>
      <c r="AP496" s="3" t="s">
        <v>15448</v>
      </c>
      <c r="AQ496" s="3" t="s">
        <v>15449</v>
      </c>
      <c r="AR496" s="3">
        <v>3250</v>
      </c>
      <c r="AS496" s="3">
        <v>2750</v>
      </c>
      <c r="AT496" s="3">
        <v>0</v>
      </c>
      <c r="AU496" s="3">
        <v>0</v>
      </c>
      <c r="AV496" s="3">
        <v>0</v>
      </c>
      <c r="AW496" s="3">
        <v>0</v>
      </c>
      <c r="AX496" s="3">
        <v>0</v>
      </c>
      <c r="AY496" s="3">
        <v>0</v>
      </c>
      <c r="AZ496" s="3">
        <v>0</v>
      </c>
      <c r="BA496" s="3" t="s">
        <v>15450</v>
      </c>
      <c r="BB496" s="3">
        <v>3250</v>
      </c>
    </row>
    <row r="497" spans="1:54" ht="32.5" customHeight="1" x14ac:dyDescent="0.2">
      <c r="A497" s="94" t="s">
        <v>15451</v>
      </c>
      <c r="B497" s="94" t="s">
        <v>5634</v>
      </c>
      <c r="C497" s="94" t="s">
        <v>85</v>
      </c>
      <c r="D497" s="94" t="s">
        <v>86</v>
      </c>
      <c r="E497" s="94" t="s">
        <v>15431</v>
      </c>
      <c r="F497" s="94"/>
      <c r="G497" s="94" t="s">
        <v>87</v>
      </c>
      <c r="H497" s="94">
        <v>2024</v>
      </c>
      <c r="I497" s="94">
        <v>2024</v>
      </c>
      <c r="J497" s="94" t="s">
        <v>88</v>
      </c>
      <c r="K497" s="94" t="s">
        <v>5650</v>
      </c>
      <c r="L497" s="94" t="s">
        <v>5651</v>
      </c>
      <c r="M497" s="94" t="s">
        <v>5652</v>
      </c>
      <c r="N497" s="94" t="s">
        <v>5653</v>
      </c>
      <c r="O497" s="94" t="s">
        <v>5654</v>
      </c>
      <c r="P497" s="94" t="s">
        <v>89</v>
      </c>
      <c r="Q497" s="94" t="s">
        <v>90</v>
      </c>
      <c r="R497" s="94" t="s">
        <v>5655</v>
      </c>
      <c r="S497" s="94" t="s">
        <v>3230</v>
      </c>
      <c r="T497" s="94" t="s">
        <v>135</v>
      </c>
      <c r="U497" s="94" t="s">
        <v>3231</v>
      </c>
      <c r="V497" s="94" t="s">
        <v>3231</v>
      </c>
      <c r="W497" s="94">
        <v>4</v>
      </c>
      <c r="X497" s="94" t="s">
        <v>15452</v>
      </c>
      <c r="Y497" s="94" t="s">
        <v>15453</v>
      </c>
      <c r="Z497" s="94" t="s">
        <v>15454</v>
      </c>
      <c r="AA497" s="94"/>
      <c r="AB497" s="94" t="s">
        <v>85</v>
      </c>
      <c r="AC497" s="94" t="s">
        <v>94</v>
      </c>
      <c r="AD497" s="94" t="s">
        <v>107</v>
      </c>
      <c r="AE497" s="94" t="s">
        <v>108</v>
      </c>
      <c r="AF497" s="94"/>
      <c r="AG497" s="94" t="s">
        <v>97</v>
      </c>
      <c r="AH497" s="94">
        <v>3</v>
      </c>
      <c r="AI497" s="94">
        <v>3</v>
      </c>
      <c r="AJ497" s="94" t="s">
        <v>98</v>
      </c>
      <c r="AK497" s="94" t="s">
        <v>106</v>
      </c>
      <c r="AL497" s="94" t="s">
        <v>100</v>
      </c>
      <c r="AM497" s="94">
        <v>150</v>
      </c>
      <c r="AN497" s="94" t="s">
        <v>138</v>
      </c>
      <c r="AO497" s="94" t="s">
        <v>102</v>
      </c>
      <c r="AP497" s="94" t="s">
        <v>15455</v>
      </c>
      <c r="AQ497" s="94" t="s">
        <v>15456</v>
      </c>
      <c r="AR497" s="94">
        <v>2900</v>
      </c>
      <c r="AS497" s="94">
        <v>1000</v>
      </c>
      <c r="AT497" s="94">
        <v>0</v>
      </c>
      <c r="AU497" s="94">
        <v>0</v>
      </c>
      <c r="AV497" s="94">
        <v>0</v>
      </c>
      <c r="AW497" s="94">
        <v>0</v>
      </c>
      <c r="AX497" s="94">
        <v>0</v>
      </c>
      <c r="AY497" s="94">
        <v>0</v>
      </c>
      <c r="AZ497" s="94">
        <v>0</v>
      </c>
      <c r="BA497" s="94" t="s">
        <v>15457</v>
      </c>
      <c r="BB497" s="94">
        <v>2500</v>
      </c>
    </row>
    <row r="498" spans="1:54" ht="32.5" hidden="1" customHeight="1" x14ac:dyDescent="0.2">
      <c r="A498" s="3" t="s">
        <v>15458</v>
      </c>
      <c r="B498" s="3" t="s">
        <v>5634</v>
      </c>
      <c r="C498" s="3" t="s">
        <v>85</v>
      </c>
      <c r="D498" s="3" t="s">
        <v>86</v>
      </c>
      <c r="E498" s="3" t="s">
        <v>15459</v>
      </c>
      <c r="F498" s="3"/>
      <c r="G498" s="3" t="s">
        <v>87</v>
      </c>
      <c r="H498" s="3">
        <v>2024</v>
      </c>
      <c r="I498" s="3">
        <v>2024</v>
      </c>
      <c r="J498" s="3" t="s">
        <v>111</v>
      </c>
      <c r="K498" s="3" t="s">
        <v>5637</v>
      </c>
      <c r="L498" s="3" t="s">
        <v>5638</v>
      </c>
      <c r="M498" s="3" t="s">
        <v>5639</v>
      </c>
      <c r="N498" s="3" t="s">
        <v>5640</v>
      </c>
      <c r="O498" s="3" t="s">
        <v>5641</v>
      </c>
      <c r="P498" s="3" t="s">
        <v>89</v>
      </c>
      <c r="Q498" s="3" t="s">
        <v>90</v>
      </c>
      <c r="R498" s="3" t="s">
        <v>5642</v>
      </c>
      <c r="S498" s="3" t="s">
        <v>5643</v>
      </c>
      <c r="T498" s="3" t="s">
        <v>119</v>
      </c>
      <c r="U498" s="3" t="s">
        <v>3231</v>
      </c>
      <c r="V498" s="3" t="s">
        <v>3231</v>
      </c>
      <c r="W498" s="3">
        <v>1</v>
      </c>
      <c r="X498" s="3" t="s">
        <v>15460</v>
      </c>
      <c r="Y498" s="3" t="s">
        <v>15461</v>
      </c>
      <c r="Z498" s="3" t="s">
        <v>15462</v>
      </c>
      <c r="AA498" s="3"/>
      <c r="AB498" s="3" t="s">
        <v>85</v>
      </c>
      <c r="AC498" s="3" t="s">
        <v>94</v>
      </c>
      <c r="AD498" s="3" t="s">
        <v>103</v>
      </c>
      <c r="AE498" s="3" t="s">
        <v>122</v>
      </c>
      <c r="AF498" s="3"/>
      <c r="AG498" s="3" t="s">
        <v>97</v>
      </c>
      <c r="AH498" s="3">
        <v>26</v>
      </c>
      <c r="AI498" s="3">
        <v>8</v>
      </c>
      <c r="AJ498" s="3" t="s">
        <v>346</v>
      </c>
      <c r="AK498" s="3" t="s">
        <v>106</v>
      </c>
      <c r="AL498" s="3" t="s">
        <v>100</v>
      </c>
      <c r="AM498" s="3">
        <v>25</v>
      </c>
      <c r="AN498" s="3" t="s">
        <v>101</v>
      </c>
      <c r="AO498" s="3" t="s">
        <v>102</v>
      </c>
      <c r="AP498" s="3" t="s">
        <v>15463</v>
      </c>
      <c r="AQ498" s="3" t="s">
        <v>15464</v>
      </c>
      <c r="AR498" s="3">
        <v>17800</v>
      </c>
      <c r="AS498" s="3">
        <v>4000</v>
      </c>
      <c r="AT498" s="3">
        <v>0</v>
      </c>
      <c r="AU498" s="3">
        <v>0</v>
      </c>
      <c r="AV498" s="3">
        <v>0</v>
      </c>
      <c r="AW498" s="3">
        <v>0</v>
      </c>
      <c r="AX498" s="3">
        <v>0</v>
      </c>
      <c r="AY498" s="3">
        <v>0</v>
      </c>
      <c r="AZ498" s="3">
        <v>0</v>
      </c>
      <c r="BA498" s="3" t="s">
        <v>15465</v>
      </c>
      <c r="BB498" s="3">
        <v>13500</v>
      </c>
    </row>
    <row r="499" spans="1:54" ht="32.5" hidden="1" customHeight="1" x14ac:dyDescent="0.2">
      <c r="A499" s="3" t="s">
        <v>15466</v>
      </c>
      <c r="B499" s="3" t="s">
        <v>5634</v>
      </c>
      <c r="C499" s="3" t="s">
        <v>85</v>
      </c>
      <c r="D499" s="3" t="s">
        <v>86</v>
      </c>
      <c r="E499" s="3" t="s">
        <v>15459</v>
      </c>
      <c r="F499" s="3"/>
      <c r="G499" s="3" t="s">
        <v>87</v>
      </c>
      <c r="H499" s="3">
        <v>2024</v>
      </c>
      <c r="I499" s="3">
        <v>2024</v>
      </c>
      <c r="J499" s="3" t="s">
        <v>111</v>
      </c>
      <c r="K499" s="3" t="s">
        <v>5637</v>
      </c>
      <c r="L499" s="3" t="s">
        <v>5638</v>
      </c>
      <c r="M499" s="3" t="s">
        <v>5639</v>
      </c>
      <c r="N499" s="3" t="s">
        <v>5640</v>
      </c>
      <c r="O499" s="3" t="s">
        <v>5641</v>
      </c>
      <c r="P499" s="3" t="s">
        <v>89</v>
      </c>
      <c r="Q499" s="3" t="s">
        <v>90</v>
      </c>
      <c r="R499" s="3" t="s">
        <v>5642</v>
      </c>
      <c r="S499" s="3" t="s">
        <v>5643</v>
      </c>
      <c r="T499" s="3" t="s">
        <v>119</v>
      </c>
      <c r="U499" s="3" t="s">
        <v>3231</v>
      </c>
      <c r="V499" s="3" t="s">
        <v>3231</v>
      </c>
      <c r="W499" s="3">
        <v>2</v>
      </c>
      <c r="X499" s="3" t="s">
        <v>15467</v>
      </c>
      <c r="Y499" s="3" t="s">
        <v>15468</v>
      </c>
      <c r="Z499" s="3" t="s">
        <v>15469</v>
      </c>
      <c r="AA499" s="3"/>
      <c r="AB499" s="3" t="s">
        <v>85</v>
      </c>
      <c r="AC499" s="3" t="s">
        <v>94</v>
      </c>
      <c r="AD499" s="3" t="s">
        <v>103</v>
      </c>
      <c r="AE499" s="3" t="s">
        <v>122</v>
      </c>
      <c r="AF499" s="3"/>
      <c r="AG499" s="3" t="s">
        <v>97</v>
      </c>
      <c r="AH499" s="3">
        <v>26</v>
      </c>
      <c r="AI499" s="3">
        <v>8</v>
      </c>
      <c r="AJ499" s="3" t="s">
        <v>105</v>
      </c>
      <c r="AK499" s="3" t="s">
        <v>106</v>
      </c>
      <c r="AL499" s="3" t="s">
        <v>100</v>
      </c>
      <c r="AM499" s="3">
        <v>20</v>
      </c>
      <c r="AN499" s="3" t="s">
        <v>138</v>
      </c>
      <c r="AO499" s="3" t="s">
        <v>102</v>
      </c>
      <c r="AP499" s="3" t="s">
        <v>15470</v>
      </c>
      <c r="AQ499" s="3" t="s">
        <v>15471</v>
      </c>
      <c r="AR499" s="3">
        <v>13500</v>
      </c>
      <c r="AS499" s="3">
        <v>7000</v>
      </c>
      <c r="AT499" s="3">
        <v>0</v>
      </c>
      <c r="AU499" s="3">
        <v>0</v>
      </c>
      <c r="AV499" s="3">
        <v>0</v>
      </c>
      <c r="AW499" s="3">
        <v>0</v>
      </c>
      <c r="AX499" s="3">
        <v>0</v>
      </c>
      <c r="AY499" s="3">
        <v>0</v>
      </c>
      <c r="AZ499" s="3">
        <v>0</v>
      </c>
      <c r="BA499" s="3" t="s">
        <v>15472</v>
      </c>
      <c r="BB499" s="3">
        <v>7000</v>
      </c>
    </row>
    <row r="500" spans="1:54" ht="32.5" hidden="1" customHeight="1" x14ac:dyDescent="0.2">
      <c r="A500" s="3" t="s">
        <v>15473</v>
      </c>
      <c r="B500" s="3" t="s">
        <v>5634</v>
      </c>
      <c r="C500" s="3" t="s">
        <v>85</v>
      </c>
      <c r="D500" s="3" t="s">
        <v>86</v>
      </c>
      <c r="E500" s="3" t="s">
        <v>15459</v>
      </c>
      <c r="F500" s="3"/>
      <c r="G500" s="3" t="s">
        <v>87</v>
      </c>
      <c r="H500" s="3">
        <v>2024</v>
      </c>
      <c r="I500" s="3">
        <v>2024</v>
      </c>
      <c r="J500" s="3" t="s">
        <v>111</v>
      </c>
      <c r="K500" s="3" t="s">
        <v>5637</v>
      </c>
      <c r="L500" s="3" t="s">
        <v>5638</v>
      </c>
      <c r="M500" s="3" t="s">
        <v>5639</v>
      </c>
      <c r="N500" s="3" t="s">
        <v>5640</v>
      </c>
      <c r="O500" s="3" t="s">
        <v>5641</v>
      </c>
      <c r="P500" s="3" t="s">
        <v>89</v>
      </c>
      <c r="Q500" s="3" t="s">
        <v>90</v>
      </c>
      <c r="R500" s="3" t="s">
        <v>5642</v>
      </c>
      <c r="S500" s="3" t="s">
        <v>5643</v>
      </c>
      <c r="T500" s="3" t="s">
        <v>119</v>
      </c>
      <c r="U500" s="3" t="s">
        <v>3231</v>
      </c>
      <c r="V500" s="3" t="s">
        <v>3231</v>
      </c>
      <c r="W500" s="3">
        <v>3</v>
      </c>
      <c r="X500" s="3" t="s">
        <v>15474</v>
      </c>
      <c r="Y500" s="3" t="s">
        <v>15475</v>
      </c>
      <c r="Z500" s="3" t="s">
        <v>15476</v>
      </c>
      <c r="AA500" s="3"/>
      <c r="AB500" s="3" t="s">
        <v>85</v>
      </c>
      <c r="AC500" s="3" t="s">
        <v>94</v>
      </c>
      <c r="AD500" s="3" t="s">
        <v>103</v>
      </c>
      <c r="AE500" s="3" t="s">
        <v>104</v>
      </c>
      <c r="AF500" s="3"/>
      <c r="AG500" s="3" t="s">
        <v>97</v>
      </c>
      <c r="AH500" s="3">
        <v>26</v>
      </c>
      <c r="AI500" s="3">
        <v>8</v>
      </c>
      <c r="AJ500" s="3" t="s">
        <v>105</v>
      </c>
      <c r="AK500" s="3" t="s">
        <v>106</v>
      </c>
      <c r="AL500" s="3" t="s">
        <v>100</v>
      </c>
      <c r="AM500" s="3">
        <v>100</v>
      </c>
      <c r="AN500" s="3" t="s">
        <v>138</v>
      </c>
      <c r="AO500" s="3" t="s">
        <v>102</v>
      </c>
      <c r="AP500" s="3" t="s">
        <v>15477</v>
      </c>
      <c r="AQ500" s="3" t="s">
        <v>15478</v>
      </c>
      <c r="AR500" s="3">
        <v>5500</v>
      </c>
      <c r="AS500" s="3">
        <v>2500</v>
      </c>
      <c r="AT500" s="3">
        <v>0</v>
      </c>
      <c r="AU500" s="3">
        <v>0</v>
      </c>
      <c r="AV500" s="3">
        <v>0</v>
      </c>
      <c r="AW500" s="3">
        <v>0</v>
      </c>
      <c r="AX500" s="3">
        <v>0</v>
      </c>
      <c r="AY500" s="3">
        <v>0</v>
      </c>
      <c r="AZ500" s="3">
        <v>0</v>
      </c>
      <c r="BA500" s="3" t="s">
        <v>15472</v>
      </c>
      <c r="BB500" s="3">
        <v>2500</v>
      </c>
    </row>
    <row r="501" spans="1:54" ht="32.5" hidden="1" customHeight="1" x14ac:dyDescent="0.2">
      <c r="A501" s="3" t="s">
        <v>993</v>
      </c>
      <c r="B501" s="3" t="s">
        <v>994</v>
      </c>
      <c r="C501" s="3" t="s">
        <v>85</v>
      </c>
      <c r="D501" s="3" t="s">
        <v>86</v>
      </c>
      <c r="E501" s="3" t="s">
        <v>995</v>
      </c>
      <c r="F501" s="3"/>
      <c r="G501" s="3" t="s">
        <v>87</v>
      </c>
      <c r="H501" s="3">
        <v>2024</v>
      </c>
      <c r="I501" s="3">
        <v>2024</v>
      </c>
      <c r="J501" s="3" t="s">
        <v>111</v>
      </c>
      <c r="K501" s="3" t="s">
        <v>996</v>
      </c>
      <c r="L501" s="3" t="s">
        <v>997</v>
      </c>
      <c r="M501" s="3"/>
      <c r="N501" s="3" t="s">
        <v>998</v>
      </c>
      <c r="O501" s="3" t="s">
        <v>999</v>
      </c>
      <c r="P501" s="3" t="s">
        <v>89</v>
      </c>
      <c r="Q501" s="3" t="s">
        <v>90</v>
      </c>
      <c r="R501" s="3" t="s">
        <v>1000</v>
      </c>
      <c r="S501" s="3" t="s">
        <v>1001</v>
      </c>
      <c r="T501" s="3" t="s">
        <v>223</v>
      </c>
      <c r="U501" s="3" t="s">
        <v>1002</v>
      </c>
      <c r="V501" s="3" t="s">
        <v>1003</v>
      </c>
      <c r="W501" s="3">
        <v>1</v>
      </c>
      <c r="X501" s="3" t="s">
        <v>1004</v>
      </c>
      <c r="Y501" s="3" t="s">
        <v>1005</v>
      </c>
      <c r="Z501" s="3" t="s">
        <v>1006</v>
      </c>
      <c r="AA501" s="3"/>
      <c r="AB501" s="3" t="s">
        <v>85</v>
      </c>
      <c r="AC501" s="3" t="s">
        <v>94</v>
      </c>
      <c r="AD501" s="3" t="s">
        <v>103</v>
      </c>
      <c r="AE501" s="3" t="s">
        <v>104</v>
      </c>
      <c r="AF501" s="3"/>
      <c r="AG501" s="3" t="s">
        <v>97</v>
      </c>
      <c r="AH501" s="3">
        <v>112</v>
      </c>
      <c r="AI501" s="3">
        <v>25</v>
      </c>
      <c r="AJ501" s="3" t="s">
        <v>105</v>
      </c>
      <c r="AK501" s="3" t="s">
        <v>106</v>
      </c>
      <c r="AL501" s="3" t="s">
        <v>100</v>
      </c>
      <c r="AM501" s="3">
        <v>600</v>
      </c>
      <c r="AN501" s="3" t="s">
        <v>138</v>
      </c>
      <c r="AO501" s="3" t="s">
        <v>102</v>
      </c>
      <c r="AP501" s="3" t="s">
        <v>1007</v>
      </c>
      <c r="AQ501" s="3"/>
      <c r="AR501" s="3">
        <v>9900</v>
      </c>
      <c r="AS501" s="3">
        <v>1500</v>
      </c>
      <c r="AT501" s="3">
        <v>0</v>
      </c>
      <c r="AU501" s="3">
        <v>0</v>
      </c>
      <c r="AV501" s="3">
        <v>0</v>
      </c>
      <c r="AW501" s="3">
        <v>0</v>
      </c>
      <c r="AX501" s="3">
        <v>0</v>
      </c>
      <c r="AY501" s="3">
        <v>0</v>
      </c>
      <c r="AZ501" s="3">
        <v>0</v>
      </c>
      <c r="BA501" s="3" t="s">
        <v>1008</v>
      </c>
      <c r="BB501" s="3">
        <v>4500</v>
      </c>
    </row>
    <row r="502" spans="1:54" ht="32.5" hidden="1" customHeight="1" x14ac:dyDescent="0.2">
      <c r="A502" s="3" t="s">
        <v>1009</v>
      </c>
      <c r="B502" s="3" t="s">
        <v>994</v>
      </c>
      <c r="C502" s="3" t="s">
        <v>85</v>
      </c>
      <c r="D502" s="3" t="s">
        <v>86</v>
      </c>
      <c r="E502" s="3" t="s">
        <v>995</v>
      </c>
      <c r="F502" s="3"/>
      <c r="G502" s="3" t="s">
        <v>87</v>
      </c>
      <c r="H502" s="3">
        <v>2024</v>
      </c>
      <c r="I502" s="3">
        <v>2024</v>
      </c>
      <c r="J502" s="3" t="s">
        <v>111</v>
      </c>
      <c r="K502" s="3" t="s">
        <v>996</v>
      </c>
      <c r="L502" s="3" t="s">
        <v>997</v>
      </c>
      <c r="M502" s="3"/>
      <c r="N502" s="3" t="s">
        <v>998</v>
      </c>
      <c r="O502" s="3" t="s">
        <v>999</v>
      </c>
      <c r="P502" s="3" t="s">
        <v>89</v>
      </c>
      <c r="Q502" s="3" t="s">
        <v>90</v>
      </c>
      <c r="R502" s="3" t="s">
        <v>1000</v>
      </c>
      <c r="S502" s="3" t="s">
        <v>1001</v>
      </c>
      <c r="T502" s="3" t="s">
        <v>223</v>
      </c>
      <c r="U502" s="3" t="s">
        <v>1002</v>
      </c>
      <c r="V502" s="3" t="s">
        <v>1003</v>
      </c>
      <c r="W502" s="3">
        <v>2</v>
      </c>
      <c r="X502" s="3" t="s">
        <v>1010</v>
      </c>
      <c r="Y502" s="3" t="s">
        <v>1011</v>
      </c>
      <c r="Z502" s="3" t="s">
        <v>1012</v>
      </c>
      <c r="AA502" s="3"/>
      <c r="AB502" s="3" t="s">
        <v>85</v>
      </c>
      <c r="AC502" s="3" t="s">
        <v>94</v>
      </c>
      <c r="AD502" s="3" t="s">
        <v>103</v>
      </c>
      <c r="AE502" s="3" t="s">
        <v>189</v>
      </c>
      <c r="AF502" s="3"/>
      <c r="AG502" s="3" t="s">
        <v>97</v>
      </c>
      <c r="AH502" s="3">
        <v>112</v>
      </c>
      <c r="AI502" s="3">
        <v>25</v>
      </c>
      <c r="AJ502" s="3" t="s">
        <v>105</v>
      </c>
      <c r="AK502" s="3" t="s">
        <v>109</v>
      </c>
      <c r="AL502" s="3" t="s">
        <v>325</v>
      </c>
      <c r="AM502" s="3">
        <v>80</v>
      </c>
      <c r="AN502" s="3" t="s">
        <v>138</v>
      </c>
      <c r="AO502" s="3" t="s">
        <v>102</v>
      </c>
      <c r="AP502" s="3" t="s">
        <v>1013</v>
      </c>
      <c r="AQ502" s="3"/>
      <c r="AR502" s="3">
        <v>4500</v>
      </c>
      <c r="AS502" s="3">
        <v>1200</v>
      </c>
      <c r="AT502" s="3">
        <v>0</v>
      </c>
      <c r="AU502" s="3">
        <v>0</v>
      </c>
      <c r="AV502" s="3">
        <v>0</v>
      </c>
      <c r="AW502" s="3">
        <v>0</v>
      </c>
      <c r="AX502" s="3">
        <v>0</v>
      </c>
      <c r="AY502" s="3">
        <v>0</v>
      </c>
      <c r="AZ502" s="3">
        <v>0</v>
      </c>
      <c r="BA502" s="3" t="s">
        <v>1008</v>
      </c>
      <c r="BB502" s="3">
        <v>2500</v>
      </c>
    </row>
    <row r="503" spans="1:54" ht="32.5" hidden="1" customHeight="1" x14ac:dyDescent="0.2">
      <c r="A503" s="3" t="s">
        <v>1014</v>
      </c>
      <c r="B503" s="3" t="s">
        <v>994</v>
      </c>
      <c r="C503" s="3" t="s">
        <v>85</v>
      </c>
      <c r="D503" s="3" t="s">
        <v>86</v>
      </c>
      <c r="E503" s="3" t="s">
        <v>995</v>
      </c>
      <c r="F503" s="3"/>
      <c r="G503" s="3" t="s">
        <v>87</v>
      </c>
      <c r="H503" s="3">
        <v>2024</v>
      </c>
      <c r="I503" s="3">
        <v>2024</v>
      </c>
      <c r="J503" s="3" t="s">
        <v>111</v>
      </c>
      <c r="K503" s="3" t="s">
        <v>996</v>
      </c>
      <c r="L503" s="3" t="s">
        <v>997</v>
      </c>
      <c r="M503" s="3"/>
      <c r="N503" s="3" t="s">
        <v>998</v>
      </c>
      <c r="O503" s="3" t="s">
        <v>999</v>
      </c>
      <c r="P503" s="3" t="s">
        <v>89</v>
      </c>
      <c r="Q503" s="3" t="s">
        <v>90</v>
      </c>
      <c r="R503" s="3" t="s">
        <v>1000</v>
      </c>
      <c r="S503" s="3" t="s">
        <v>1001</v>
      </c>
      <c r="T503" s="3" t="s">
        <v>223</v>
      </c>
      <c r="U503" s="3" t="s">
        <v>1002</v>
      </c>
      <c r="V503" s="3" t="s">
        <v>1003</v>
      </c>
      <c r="W503" s="3">
        <v>3</v>
      </c>
      <c r="X503" s="3" t="s">
        <v>139</v>
      </c>
      <c r="Y503" s="3" t="s">
        <v>1015</v>
      </c>
      <c r="Z503" s="3" t="s">
        <v>1016</v>
      </c>
      <c r="AA503" s="3"/>
      <c r="AB503" s="3" t="s">
        <v>85</v>
      </c>
      <c r="AC503" s="3" t="s">
        <v>94</v>
      </c>
      <c r="AD503" s="3" t="s">
        <v>95</v>
      </c>
      <c r="AE503" s="3" t="s">
        <v>96</v>
      </c>
      <c r="AF503" s="3"/>
      <c r="AG503" s="3" t="s">
        <v>97</v>
      </c>
      <c r="AH503" s="3">
        <v>112</v>
      </c>
      <c r="AI503" s="3">
        <v>25</v>
      </c>
      <c r="AJ503" s="3" t="s">
        <v>105</v>
      </c>
      <c r="AK503" s="3" t="s">
        <v>190</v>
      </c>
      <c r="AL503" s="3" t="s">
        <v>100</v>
      </c>
      <c r="AM503" s="3">
        <v>6</v>
      </c>
      <c r="AN503" s="3" t="s">
        <v>303</v>
      </c>
      <c r="AO503" s="3" t="s">
        <v>102</v>
      </c>
      <c r="AP503" s="3" t="s">
        <v>1017</v>
      </c>
      <c r="AQ503" s="3"/>
      <c r="AR503" s="3">
        <v>2500</v>
      </c>
      <c r="AS503" s="3">
        <v>1000</v>
      </c>
      <c r="AT503" s="3">
        <v>0</v>
      </c>
      <c r="AU503" s="3">
        <v>0</v>
      </c>
      <c r="AV503" s="3">
        <v>0</v>
      </c>
      <c r="AW503" s="3">
        <v>0</v>
      </c>
      <c r="AX503" s="3">
        <v>0</v>
      </c>
      <c r="AY503" s="3">
        <v>0</v>
      </c>
      <c r="AZ503" s="3">
        <v>0</v>
      </c>
      <c r="BA503" s="3" t="s">
        <v>1018</v>
      </c>
      <c r="BB503" s="3">
        <v>1500</v>
      </c>
    </row>
    <row r="504" spans="1:54" ht="32.5" hidden="1" customHeight="1" x14ac:dyDescent="0.2">
      <c r="A504" s="3" t="s">
        <v>1019</v>
      </c>
      <c r="B504" s="3" t="s">
        <v>994</v>
      </c>
      <c r="C504" s="3" t="s">
        <v>85</v>
      </c>
      <c r="D504" s="3" t="s">
        <v>86</v>
      </c>
      <c r="E504" s="3" t="s">
        <v>1020</v>
      </c>
      <c r="F504" s="3"/>
      <c r="G504" s="3" t="s">
        <v>87</v>
      </c>
      <c r="H504" s="3">
        <v>2024</v>
      </c>
      <c r="I504" s="3">
        <v>2024</v>
      </c>
      <c r="J504" s="3" t="s">
        <v>111</v>
      </c>
      <c r="K504" s="3" t="s">
        <v>1021</v>
      </c>
      <c r="L504" s="3" t="s">
        <v>1022</v>
      </c>
      <c r="M504" s="3" t="s">
        <v>1023</v>
      </c>
      <c r="N504" s="3" t="s">
        <v>1024</v>
      </c>
      <c r="O504" s="3" t="s">
        <v>1025</v>
      </c>
      <c r="P504" s="3" t="s">
        <v>89</v>
      </c>
      <c r="Q504" s="3" t="s">
        <v>90</v>
      </c>
      <c r="R504" s="3" t="s">
        <v>1026</v>
      </c>
      <c r="S504" s="3" t="s">
        <v>1027</v>
      </c>
      <c r="T504" s="3" t="s">
        <v>119</v>
      </c>
      <c r="U504" s="3" t="s">
        <v>1028</v>
      </c>
      <c r="V504" s="3" t="s">
        <v>1003</v>
      </c>
      <c r="W504" s="3">
        <v>1</v>
      </c>
      <c r="X504" s="3" t="s">
        <v>1029</v>
      </c>
      <c r="Y504" s="3" t="s">
        <v>1030</v>
      </c>
      <c r="Z504" s="3" t="s">
        <v>1031</v>
      </c>
      <c r="AA504" s="3"/>
      <c r="AB504" s="3" t="s">
        <v>85</v>
      </c>
      <c r="AC504" s="3" t="s">
        <v>94</v>
      </c>
      <c r="AD504" s="3" t="s">
        <v>103</v>
      </c>
      <c r="AE504" s="3" t="s">
        <v>104</v>
      </c>
      <c r="AF504" s="3"/>
      <c r="AG504" s="3" t="s">
        <v>97</v>
      </c>
      <c r="AH504" s="3">
        <v>90</v>
      </c>
      <c r="AI504" s="3">
        <v>17</v>
      </c>
      <c r="AJ504" s="3" t="s">
        <v>105</v>
      </c>
      <c r="AK504" s="3" t="s">
        <v>106</v>
      </c>
      <c r="AL504" s="3" t="s">
        <v>100</v>
      </c>
      <c r="AM504" s="3">
        <v>725</v>
      </c>
      <c r="AN504" s="3" t="s">
        <v>138</v>
      </c>
      <c r="AO504" s="3" t="s">
        <v>102</v>
      </c>
      <c r="AP504" s="3" t="s">
        <v>1032</v>
      </c>
      <c r="AQ504" s="3"/>
      <c r="AR504" s="3">
        <v>19700</v>
      </c>
      <c r="AS504" s="3">
        <v>3000</v>
      </c>
      <c r="AT504" s="3">
        <v>0</v>
      </c>
      <c r="AU504" s="3">
        <v>0</v>
      </c>
      <c r="AV504" s="3">
        <v>0</v>
      </c>
      <c r="AW504" s="3">
        <v>0</v>
      </c>
      <c r="AX504" s="3">
        <v>0</v>
      </c>
      <c r="AY504" s="3">
        <v>0</v>
      </c>
      <c r="AZ504" s="3">
        <v>0</v>
      </c>
      <c r="BA504" s="3" t="s">
        <v>1033</v>
      </c>
      <c r="BB504" s="3">
        <v>12100</v>
      </c>
    </row>
    <row r="505" spans="1:54" ht="32.5" hidden="1" customHeight="1" x14ac:dyDescent="0.2">
      <c r="A505" s="3" t="s">
        <v>1034</v>
      </c>
      <c r="B505" s="3" t="s">
        <v>994</v>
      </c>
      <c r="C505" s="3" t="s">
        <v>85</v>
      </c>
      <c r="D505" s="3" t="s">
        <v>86</v>
      </c>
      <c r="E505" s="3" t="s">
        <v>1020</v>
      </c>
      <c r="F505" s="3"/>
      <c r="G505" s="3" t="s">
        <v>87</v>
      </c>
      <c r="H505" s="3">
        <v>2024</v>
      </c>
      <c r="I505" s="3">
        <v>2024</v>
      </c>
      <c r="J505" s="3" t="s">
        <v>88</v>
      </c>
      <c r="K505" s="3" t="s">
        <v>1021</v>
      </c>
      <c r="L505" s="3" t="s">
        <v>1022</v>
      </c>
      <c r="M505" s="3" t="s">
        <v>1023</v>
      </c>
      <c r="N505" s="3" t="s">
        <v>1024</v>
      </c>
      <c r="O505" s="3" t="s">
        <v>1025</v>
      </c>
      <c r="P505" s="3" t="s">
        <v>89</v>
      </c>
      <c r="Q505" s="3" t="s">
        <v>90</v>
      </c>
      <c r="R505" s="3" t="s">
        <v>1026</v>
      </c>
      <c r="S505" s="3" t="s">
        <v>1027</v>
      </c>
      <c r="T505" s="3" t="s">
        <v>119</v>
      </c>
      <c r="U505" s="3" t="s">
        <v>1028</v>
      </c>
      <c r="V505" s="3" t="s">
        <v>1003</v>
      </c>
      <c r="W505" s="3">
        <v>2</v>
      </c>
      <c r="X505" s="3" t="s">
        <v>1035</v>
      </c>
      <c r="Y505" s="3" t="s">
        <v>1036</v>
      </c>
      <c r="Z505" s="3" t="s">
        <v>1037</v>
      </c>
      <c r="AA505" s="3"/>
      <c r="AB505" s="3" t="s">
        <v>85</v>
      </c>
      <c r="AC505" s="3" t="s">
        <v>94</v>
      </c>
      <c r="AD505" s="3" t="s">
        <v>95</v>
      </c>
      <c r="AE505" s="3" t="s">
        <v>96</v>
      </c>
      <c r="AF505" s="3"/>
      <c r="AG505" s="3" t="s">
        <v>97</v>
      </c>
      <c r="AH505" s="3">
        <v>90</v>
      </c>
      <c r="AI505" s="3">
        <v>17</v>
      </c>
      <c r="AJ505" s="3" t="s">
        <v>105</v>
      </c>
      <c r="AK505" s="3" t="s">
        <v>99</v>
      </c>
      <c r="AL505" s="3" t="s">
        <v>100</v>
      </c>
      <c r="AM505" s="3">
        <v>20</v>
      </c>
      <c r="AN505" s="3" t="s">
        <v>101</v>
      </c>
      <c r="AO505" s="3" t="s">
        <v>110</v>
      </c>
      <c r="AP505" s="3" t="s">
        <v>1038</v>
      </c>
      <c r="AQ505" s="3"/>
      <c r="AR505" s="3">
        <v>5390</v>
      </c>
      <c r="AS505" s="3">
        <v>1500</v>
      </c>
      <c r="AT505" s="3">
        <v>0</v>
      </c>
      <c r="AU505" s="3">
        <v>0</v>
      </c>
      <c r="AV505" s="3">
        <v>0</v>
      </c>
      <c r="AW505" s="3">
        <v>0</v>
      </c>
      <c r="AX505" s="3">
        <v>0</v>
      </c>
      <c r="AY505" s="3">
        <v>0</v>
      </c>
      <c r="AZ505" s="3">
        <v>0</v>
      </c>
      <c r="BA505" s="3" t="s">
        <v>1039</v>
      </c>
      <c r="BB505" s="3">
        <v>4080</v>
      </c>
    </row>
    <row r="506" spans="1:54" ht="32.5" hidden="1" customHeight="1" x14ac:dyDescent="0.2">
      <c r="A506" s="3" t="s">
        <v>1040</v>
      </c>
      <c r="B506" s="3" t="s">
        <v>994</v>
      </c>
      <c r="C506" s="3" t="s">
        <v>85</v>
      </c>
      <c r="D506" s="3" t="s">
        <v>86</v>
      </c>
      <c r="E506" s="3" t="s">
        <v>1041</v>
      </c>
      <c r="F506" s="3"/>
      <c r="G506" s="3" t="s">
        <v>87</v>
      </c>
      <c r="H506" s="3">
        <v>2024</v>
      </c>
      <c r="I506" s="3">
        <v>2024</v>
      </c>
      <c r="J506" s="3" t="s">
        <v>111</v>
      </c>
      <c r="K506" s="3" t="s">
        <v>1042</v>
      </c>
      <c r="L506" s="3" t="s">
        <v>1043</v>
      </c>
      <c r="M506" s="3" t="s">
        <v>1044</v>
      </c>
      <c r="N506" s="3" t="s">
        <v>1045</v>
      </c>
      <c r="O506" s="3" t="s">
        <v>1046</v>
      </c>
      <c r="P506" s="3" t="s">
        <v>89</v>
      </c>
      <c r="Q506" s="3" t="s">
        <v>90</v>
      </c>
      <c r="R506" s="3" t="s">
        <v>1047</v>
      </c>
      <c r="S506" s="3" t="s">
        <v>1048</v>
      </c>
      <c r="T506" s="3" t="s">
        <v>135</v>
      </c>
      <c r="U506" s="3" t="s">
        <v>1028</v>
      </c>
      <c r="V506" s="3" t="s">
        <v>1003</v>
      </c>
      <c r="W506" s="3">
        <v>1</v>
      </c>
      <c r="X506" s="3" t="s">
        <v>1049</v>
      </c>
      <c r="Y506" s="3" t="s">
        <v>1050</v>
      </c>
      <c r="Z506" s="3" t="s">
        <v>1051</v>
      </c>
      <c r="AA506" s="3"/>
      <c r="AB506" s="3" t="s">
        <v>85</v>
      </c>
      <c r="AC506" s="3" t="s">
        <v>94</v>
      </c>
      <c r="AD506" s="3" t="s">
        <v>103</v>
      </c>
      <c r="AE506" s="3" t="s">
        <v>104</v>
      </c>
      <c r="AF506" s="3"/>
      <c r="AG506" s="3" t="s">
        <v>97</v>
      </c>
      <c r="AH506" s="3">
        <v>102</v>
      </c>
      <c r="AI506" s="3">
        <v>13</v>
      </c>
      <c r="AJ506" s="3" t="s">
        <v>105</v>
      </c>
      <c r="AK506" s="3" t="s">
        <v>106</v>
      </c>
      <c r="AL506" s="3" t="s">
        <v>100</v>
      </c>
      <c r="AM506" s="3">
        <v>700</v>
      </c>
      <c r="AN506" s="3" t="s">
        <v>138</v>
      </c>
      <c r="AO506" s="3" t="s">
        <v>102</v>
      </c>
      <c r="AP506" s="3" t="s">
        <v>1052</v>
      </c>
      <c r="AQ506" s="3"/>
      <c r="AR506" s="3">
        <v>9900</v>
      </c>
      <c r="AS506" s="3">
        <v>2000</v>
      </c>
      <c r="AT506" s="3">
        <v>0</v>
      </c>
      <c r="AU506" s="3">
        <v>0</v>
      </c>
      <c r="AV506" s="3">
        <v>0</v>
      </c>
      <c r="AW506" s="3">
        <v>0</v>
      </c>
      <c r="AX506" s="3">
        <v>0</v>
      </c>
      <c r="AY506" s="3">
        <v>0</v>
      </c>
      <c r="AZ506" s="3">
        <v>0</v>
      </c>
      <c r="BA506" s="3" t="s">
        <v>1053</v>
      </c>
      <c r="BB506" s="3">
        <v>7000</v>
      </c>
    </row>
    <row r="507" spans="1:54" ht="32.5" hidden="1" customHeight="1" x14ac:dyDescent="0.2">
      <c r="A507" s="3" t="s">
        <v>1054</v>
      </c>
      <c r="B507" s="3" t="s">
        <v>994</v>
      </c>
      <c r="C507" s="3" t="s">
        <v>85</v>
      </c>
      <c r="D507" s="3" t="s">
        <v>86</v>
      </c>
      <c r="E507" s="3" t="s">
        <v>1041</v>
      </c>
      <c r="F507" s="3"/>
      <c r="G507" s="3" t="s">
        <v>87</v>
      </c>
      <c r="H507" s="3">
        <v>2024</v>
      </c>
      <c r="I507" s="3">
        <v>2024</v>
      </c>
      <c r="J507" s="3" t="s">
        <v>111</v>
      </c>
      <c r="K507" s="3" t="s">
        <v>1042</v>
      </c>
      <c r="L507" s="3" t="s">
        <v>1043</v>
      </c>
      <c r="M507" s="3" t="s">
        <v>1044</v>
      </c>
      <c r="N507" s="3" t="s">
        <v>1045</v>
      </c>
      <c r="O507" s="3" t="s">
        <v>1046</v>
      </c>
      <c r="P507" s="3" t="s">
        <v>89</v>
      </c>
      <c r="Q507" s="3" t="s">
        <v>90</v>
      </c>
      <c r="R507" s="3" t="s">
        <v>1047</v>
      </c>
      <c r="S507" s="3" t="s">
        <v>1048</v>
      </c>
      <c r="T507" s="3" t="s">
        <v>135</v>
      </c>
      <c r="U507" s="3" t="s">
        <v>1028</v>
      </c>
      <c r="V507" s="3" t="s">
        <v>1003</v>
      </c>
      <c r="W507" s="3">
        <v>2</v>
      </c>
      <c r="X507" s="3" t="s">
        <v>1055</v>
      </c>
      <c r="Y507" s="3" t="s">
        <v>1056</v>
      </c>
      <c r="Z507" s="3" t="s">
        <v>1057</v>
      </c>
      <c r="AA507" s="3"/>
      <c r="AB507" s="3" t="s">
        <v>85</v>
      </c>
      <c r="AC507" s="3" t="s">
        <v>94</v>
      </c>
      <c r="AD507" s="3" t="s">
        <v>95</v>
      </c>
      <c r="AE507" s="3" t="s">
        <v>96</v>
      </c>
      <c r="AF507" s="3"/>
      <c r="AG507" s="3" t="s">
        <v>97</v>
      </c>
      <c r="AH507" s="3">
        <v>102</v>
      </c>
      <c r="AI507" s="3">
        <v>13</v>
      </c>
      <c r="AJ507" s="3" t="s">
        <v>105</v>
      </c>
      <c r="AK507" s="3" t="s">
        <v>190</v>
      </c>
      <c r="AL507" s="3" t="s">
        <v>100</v>
      </c>
      <c r="AM507" s="3">
        <v>30</v>
      </c>
      <c r="AN507" s="3" t="s">
        <v>303</v>
      </c>
      <c r="AO507" s="3" t="s">
        <v>110</v>
      </c>
      <c r="AP507" s="3" t="s">
        <v>1052</v>
      </c>
      <c r="AQ507" s="3"/>
      <c r="AR507" s="3">
        <v>4500</v>
      </c>
      <c r="AS507" s="3">
        <v>2000</v>
      </c>
      <c r="AT507" s="3">
        <v>0</v>
      </c>
      <c r="AU507" s="3">
        <v>0</v>
      </c>
      <c r="AV507" s="3">
        <v>0</v>
      </c>
      <c r="AW507" s="3">
        <v>0</v>
      </c>
      <c r="AX507" s="3">
        <v>0</v>
      </c>
      <c r="AY507" s="3">
        <v>0</v>
      </c>
      <c r="AZ507" s="3">
        <v>0</v>
      </c>
      <c r="BA507" s="3" t="s">
        <v>1058</v>
      </c>
      <c r="BB507" s="3">
        <v>4000</v>
      </c>
    </row>
    <row r="508" spans="1:54" ht="32.5" hidden="1" customHeight="1" x14ac:dyDescent="0.2">
      <c r="A508" s="3" t="s">
        <v>1067</v>
      </c>
      <c r="B508" s="3" t="s">
        <v>994</v>
      </c>
      <c r="C508" s="3" t="s">
        <v>85</v>
      </c>
      <c r="D508" s="3" t="s">
        <v>86</v>
      </c>
      <c r="E508" s="3" t="s">
        <v>1068</v>
      </c>
      <c r="F508" s="3"/>
      <c r="G508" s="3" t="s">
        <v>87</v>
      </c>
      <c r="H508" s="3">
        <v>2024</v>
      </c>
      <c r="I508" s="3">
        <v>2024</v>
      </c>
      <c r="J508" s="3" t="s">
        <v>111</v>
      </c>
      <c r="K508" s="3" t="s">
        <v>1069</v>
      </c>
      <c r="L508" s="3" t="s">
        <v>1070</v>
      </c>
      <c r="M508" s="3" t="s">
        <v>1071</v>
      </c>
      <c r="N508" s="3" t="s">
        <v>1072</v>
      </c>
      <c r="O508" s="3" t="s">
        <v>1073</v>
      </c>
      <c r="P508" s="3" t="s">
        <v>89</v>
      </c>
      <c r="Q508" s="3" t="s">
        <v>90</v>
      </c>
      <c r="R508" s="3" t="s">
        <v>1064</v>
      </c>
      <c r="S508" s="3" t="s">
        <v>1074</v>
      </c>
      <c r="T508" s="3" t="s">
        <v>91</v>
      </c>
      <c r="U508" s="3" t="s">
        <v>1028</v>
      </c>
      <c r="V508" s="3" t="s">
        <v>1003</v>
      </c>
      <c r="W508" s="3">
        <v>1</v>
      </c>
      <c r="X508" s="3" t="s">
        <v>1029</v>
      </c>
      <c r="Y508" s="3" t="s">
        <v>1066</v>
      </c>
      <c r="Z508" s="3" t="s">
        <v>15479</v>
      </c>
      <c r="AA508" s="3"/>
      <c r="AB508" s="3" t="s">
        <v>85</v>
      </c>
      <c r="AC508" s="3" t="s">
        <v>94</v>
      </c>
      <c r="AD508" s="3" t="s">
        <v>103</v>
      </c>
      <c r="AE508" s="3" t="s">
        <v>104</v>
      </c>
      <c r="AF508" s="3"/>
      <c r="AG508" s="3" t="s">
        <v>97</v>
      </c>
      <c r="AH508" s="3">
        <v>41</v>
      </c>
      <c r="AI508" s="3">
        <v>3</v>
      </c>
      <c r="AJ508" s="3" t="s">
        <v>105</v>
      </c>
      <c r="AK508" s="3" t="s">
        <v>106</v>
      </c>
      <c r="AL508" s="3" t="s">
        <v>100</v>
      </c>
      <c r="AM508" s="3">
        <v>330</v>
      </c>
      <c r="AN508" s="3" t="s">
        <v>138</v>
      </c>
      <c r="AO508" s="3" t="s">
        <v>110</v>
      </c>
      <c r="AP508" s="3" t="s">
        <v>1075</v>
      </c>
      <c r="AQ508" s="3"/>
      <c r="AR508" s="3">
        <v>5800</v>
      </c>
      <c r="AS508" s="3">
        <v>1500</v>
      </c>
      <c r="AT508" s="3">
        <v>0</v>
      </c>
      <c r="AU508" s="3">
        <v>0</v>
      </c>
      <c r="AV508" s="3">
        <v>0</v>
      </c>
      <c r="AW508" s="3">
        <v>0</v>
      </c>
      <c r="AX508" s="3">
        <v>0</v>
      </c>
      <c r="AY508" s="3">
        <v>0</v>
      </c>
      <c r="AZ508" s="3">
        <v>0</v>
      </c>
      <c r="BA508" s="3" t="s">
        <v>15480</v>
      </c>
      <c r="BB508" s="3">
        <v>3300</v>
      </c>
    </row>
    <row r="509" spans="1:54" ht="32.5" hidden="1" customHeight="1" x14ac:dyDescent="0.2">
      <c r="A509" s="3" t="s">
        <v>15481</v>
      </c>
      <c r="B509" s="3" t="s">
        <v>994</v>
      </c>
      <c r="C509" s="3" t="s">
        <v>85</v>
      </c>
      <c r="D509" s="3" t="s">
        <v>86</v>
      </c>
      <c r="E509" s="3" t="s">
        <v>1068</v>
      </c>
      <c r="F509" s="3"/>
      <c r="G509" s="3" t="s">
        <v>87</v>
      </c>
      <c r="H509" s="3">
        <v>2024</v>
      </c>
      <c r="I509" s="3">
        <v>2024</v>
      </c>
      <c r="J509" s="3" t="s">
        <v>88</v>
      </c>
      <c r="K509" s="3" t="s">
        <v>1069</v>
      </c>
      <c r="L509" s="3" t="s">
        <v>1070</v>
      </c>
      <c r="M509" s="3" t="s">
        <v>1071</v>
      </c>
      <c r="N509" s="3" t="s">
        <v>1072</v>
      </c>
      <c r="O509" s="3" t="s">
        <v>1073</v>
      </c>
      <c r="P509" s="3" t="s">
        <v>89</v>
      </c>
      <c r="Q509" s="3" t="s">
        <v>90</v>
      </c>
      <c r="R509" s="3" t="s">
        <v>1064</v>
      </c>
      <c r="S509" s="3" t="s">
        <v>1074</v>
      </c>
      <c r="T509" s="3" t="s">
        <v>91</v>
      </c>
      <c r="U509" s="3" t="s">
        <v>1028</v>
      </c>
      <c r="V509" s="3" t="s">
        <v>1003</v>
      </c>
      <c r="W509" s="3">
        <v>2</v>
      </c>
      <c r="X509" s="3" t="s">
        <v>15482</v>
      </c>
      <c r="Y509" s="3" t="s">
        <v>15483</v>
      </c>
      <c r="Z509" s="3" t="s">
        <v>15484</v>
      </c>
      <c r="AA509" s="3"/>
      <c r="AB509" s="3" t="s">
        <v>85</v>
      </c>
      <c r="AC509" s="3" t="s">
        <v>94</v>
      </c>
      <c r="AD509" s="3" t="s">
        <v>103</v>
      </c>
      <c r="AE509" s="3" t="s">
        <v>189</v>
      </c>
      <c r="AF509" s="3"/>
      <c r="AG509" s="3" t="s">
        <v>97</v>
      </c>
      <c r="AH509" s="3">
        <v>41</v>
      </c>
      <c r="AI509" s="3">
        <v>3</v>
      </c>
      <c r="AJ509" s="3" t="s">
        <v>105</v>
      </c>
      <c r="AK509" s="3" t="s">
        <v>106</v>
      </c>
      <c r="AL509" s="3" t="s">
        <v>100</v>
      </c>
      <c r="AM509" s="3">
        <v>220</v>
      </c>
      <c r="AN509" s="3" t="s">
        <v>138</v>
      </c>
      <c r="AO509" s="3" t="s">
        <v>102</v>
      </c>
      <c r="AP509" s="3" t="s">
        <v>15485</v>
      </c>
      <c r="AQ509" s="3"/>
      <c r="AR509" s="3">
        <v>2200</v>
      </c>
      <c r="AS509" s="3">
        <v>1000</v>
      </c>
      <c r="AT509" s="3">
        <v>0</v>
      </c>
      <c r="AU509" s="3">
        <v>0</v>
      </c>
      <c r="AV509" s="3">
        <v>0</v>
      </c>
      <c r="AW509" s="3">
        <v>0</v>
      </c>
      <c r="AX509" s="3">
        <v>0</v>
      </c>
      <c r="AY509" s="3">
        <v>0</v>
      </c>
      <c r="AZ509" s="3">
        <v>0</v>
      </c>
      <c r="BA509" s="3" t="s">
        <v>15486</v>
      </c>
      <c r="BB509" s="3">
        <v>1400</v>
      </c>
    </row>
    <row r="510" spans="1:54" ht="32.5" hidden="1" customHeight="1" x14ac:dyDescent="0.2">
      <c r="A510" s="3" t="s">
        <v>1076</v>
      </c>
      <c r="B510" s="3" t="s">
        <v>994</v>
      </c>
      <c r="C510" s="3" t="s">
        <v>85</v>
      </c>
      <c r="D510" s="3" t="s">
        <v>86</v>
      </c>
      <c r="E510" s="3" t="s">
        <v>1077</v>
      </c>
      <c r="F510" s="3"/>
      <c r="G510" s="3" t="s">
        <v>87</v>
      </c>
      <c r="H510" s="3">
        <v>2024</v>
      </c>
      <c r="I510" s="3">
        <v>2024</v>
      </c>
      <c r="J510" s="3" t="s">
        <v>111</v>
      </c>
      <c r="K510" s="3" t="s">
        <v>1078</v>
      </c>
      <c r="L510" s="3" t="s">
        <v>1079</v>
      </c>
      <c r="M510" s="3" t="s">
        <v>1080</v>
      </c>
      <c r="N510" s="3" t="s">
        <v>1081</v>
      </c>
      <c r="O510" s="3" t="s">
        <v>1082</v>
      </c>
      <c r="P510" s="3" t="s">
        <v>89</v>
      </c>
      <c r="Q510" s="3" t="s">
        <v>90</v>
      </c>
      <c r="R510" s="3" t="s">
        <v>1083</v>
      </c>
      <c r="S510" s="3" t="s">
        <v>1084</v>
      </c>
      <c r="T510" s="3" t="s">
        <v>135</v>
      </c>
      <c r="U510" s="3" t="s">
        <v>1002</v>
      </c>
      <c r="V510" s="3" t="s">
        <v>1003</v>
      </c>
      <c r="W510" s="3">
        <v>1</v>
      </c>
      <c r="X510" s="3" t="s">
        <v>12382</v>
      </c>
      <c r="Y510" s="3" t="s">
        <v>1085</v>
      </c>
      <c r="Z510" s="3" t="s">
        <v>12383</v>
      </c>
      <c r="AA510" s="3"/>
      <c r="AB510" s="3" t="s">
        <v>85</v>
      </c>
      <c r="AC510" s="3" t="s">
        <v>94</v>
      </c>
      <c r="AD510" s="3" t="s">
        <v>103</v>
      </c>
      <c r="AE510" s="3" t="s">
        <v>104</v>
      </c>
      <c r="AF510" s="3"/>
      <c r="AG510" s="3" t="s">
        <v>97</v>
      </c>
      <c r="AH510" s="3">
        <v>105</v>
      </c>
      <c r="AI510" s="3">
        <v>20</v>
      </c>
      <c r="AJ510" s="3" t="s">
        <v>105</v>
      </c>
      <c r="AK510" s="3" t="s">
        <v>106</v>
      </c>
      <c r="AL510" s="3" t="s">
        <v>100</v>
      </c>
      <c r="AM510" s="3">
        <v>650</v>
      </c>
      <c r="AN510" s="3" t="s">
        <v>101</v>
      </c>
      <c r="AO510" s="3" t="s">
        <v>110</v>
      </c>
      <c r="AP510" s="3" t="s">
        <v>1086</v>
      </c>
      <c r="AQ510" s="3" t="s">
        <v>1087</v>
      </c>
      <c r="AR510" s="3">
        <v>5500</v>
      </c>
      <c r="AS510" s="3">
        <v>2500</v>
      </c>
      <c r="AT510" s="3">
        <v>0</v>
      </c>
      <c r="AU510" s="3">
        <v>0</v>
      </c>
      <c r="AV510" s="3">
        <v>0</v>
      </c>
      <c r="AW510" s="3">
        <v>0</v>
      </c>
      <c r="AX510" s="3">
        <v>0</v>
      </c>
      <c r="AY510" s="3">
        <v>0</v>
      </c>
      <c r="AZ510" s="3">
        <v>0</v>
      </c>
      <c r="BA510" s="3" t="s">
        <v>1088</v>
      </c>
      <c r="BB510" s="3">
        <v>3000</v>
      </c>
    </row>
    <row r="511" spans="1:54" ht="32.5" hidden="1" customHeight="1" x14ac:dyDescent="0.2">
      <c r="A511" s="3" t="s">
        <v>1089</v>
      </c>
      <c r="B511" s="3" t="s">
        <v>994</v>
      </c>
      <c r="C511" s="3" t="s">
        <v>85</v>
      </c>
      <c r="D511" s="3" t="s">
        <v>86</v>
      </c>
      <c r="E511" s="3" t="s">
        <v>1077</v>
      </c>
      <c r="F511" s="3"/>
      <c r="G511" s="3" t="s">
        <v>87</v>
      </c>
      <c r="H511" s="3">
        <v>2024</v>
      </c>
      <c r="I511" s="3">
        <v>2024</v>
      </c>
      <c r="J511" s="3" t="s">
        <v>88</v>
      </c>
      <c r="K511" s="3" t="s">
        <v>1078</v>
      </c>
      <c r="L511" s="3" t="s">
        <v>1079</v>
      </c>
      <c r="M511" s="3" t="s">
        <v>1080</v>
      </c>
      <c r="N511" s="3" t="s">
        <v>1081</v>
      </c>
      <c r="O511" s="3" t="s">
        <v>1082</v>
      </c>
      <c r="P511" s="3" t="s">
        <v>89</v>
      </c>
      <c r="Q511" s="3" t="s">
        <v>90</v>
      </c>
      <c r="R511" s="3" t="s">
        <v>1083</v>
      </c>
      <c r="S511" s="3" t="s">
        <v>1084</v>
      </c>
      <c r="T511" s="3" t="s">
        <v>135</v>
      </c>
      <c r="U511" s="3" t="s">
        <v>1002</v>
      </c>
      <c r="V511" s="3" t="s">
        <v>1003</v>
      </c>
      <c r="W511" s="3">
        <v>2</v>
      </c>
      <c r="X511" s="3" t="s">
        <v>12384</v>
      </c>
      <c r="Y511" s="3" t="s">
        <v>1090</v>
      </c>
      <c r="Z511" s="3" t="s">
        <v>12385</v>
      </c>
      <c r="AA511" s="3"/>
      <c r="AB511" s="3" t="s">
        <v>85</v>
      </c>
      <c r="AC511" s="3" t="s">
        <v>94</v>
      </c>
      <c r="AD511" s="3" t="s">
        <v>95</v>
      </c>
      <c r="AE511" s="3" t="s">
        <v>96</v>
      </c>
      <c r="AF511" s="3"/>
      <c r="AG511" s="3" t="s">
        <v>97</v>
      </c>
      <c r="AH511" s="3">
        <v>105</v>
      </c>
      <c r="AI511" s="3">
        <v>20</v>
      </c>
      <c r="AJ511" s="3" t="s">
        <v>105</v>
      </c>
      <c r="AK511" s="3" t="s">
        <v>99</v>
      </c>
      <c r="AL511" s="3" t="s">
        <v>100</v>
      </c>
      <c r="AM511" s="3">
        <v>100</v>
      </c>
      <c r="AN511" s="3" t="s">
        <v>101</v>
      </c>
      <c r="AO511" s="3" t="s">
        <v>110</v>
      </c>
      <c r="AP511" s="3" t="s">
        <v>1091</v>
      </c>
      <c r="AQ511" s="3" t="s">
        <v>1092</v>
      </c>
      <c r="AR511" s="3">
        <v>4480</v>
      </c>
      <c r="AS511" s="3">
        <v>2000</v>
      </c>
      <c r="AT511" s="3">
        <v>0</v>
      </c>
      <c r="AU511" s="3">
        <v>0</v>
      </c>
      <c r="AV511" s="3">
        <v>0</v>
      </c>
      <c r="AW511" s="3">
        <v>0</v>
      </c>
      <c r="AX511" s="3">
        <v>0</v>
      </c>
      <c r="AY511" s="3">
        <v>0</v>
      </c>
      <c r="AZ511" s="3">
        <v>0</v>
      </c>
      <c r="BA511" s="3" t="s">
        <v>1088</v>
      </c>
      <c r="BB511" s="3">
        <v>2500</v>
      </c>
    </row>
    <row r="512" spans="1:54" ht="32.5" hidden="1" customHeight="1" x14ac:dyDescent="0.2">
      <c r="A512" s="3" t="s">
        <v>1093</v>
      </c>
      <c r="B512" s="3" t="s">
        <v>994</v>
      </c>
      <c r="C512" s="3" t="s">
        <v>85</v>
      </c>
      <c r="D512" s="3" t="s">
        <v>86</v>
      </c>
      <c r="E512" s="3" t="s">
        <v>1094</v>
      </c>
      <c r="F512" s="3"/>
      <c r="G512" s="3" t="s">
        <v>87</v>
      </c>
      <c r="H512" s="3">
        <v>2024</v>
      </c>
      <c r="I512" s="3">
        <v>2024</v>
      </c>
      <c r="J512" s="3" t="s">
        <v>111</v>
      </c>
      <c r="K512" s="3" t="s">
        <v>1095</v>
      </c>
      <c r="L512" s="3" t="s">
        <v>1096</v>
      </c>
      <c r="M512" s="3" t="s">
        <v>1097</v>
      </c>
      <c r="N512" s="3" t="s">
        <v>1098</v>
      </c>
      <c r="O512" s="3" t="s">
        <v>1099</v>
      </c>
      <c r="P512" s="3" t="s">
        <v>89</v>
      </c>
      <c r="Q512" s="3" t="s">
        <v>90</v>
      </c>
      <c r="R512" s="3" t="s">
        <v>1100</v>
      </c>
      <c r="S512" s="3" t="s">
        <v>1101</v>
      </c>
      <c r="T512" s="3" t="s">
        <v>135</v>
      </c>
      <c r="U512" s="3" t="s">
        <v>1102</v>
      </c>
      <c r="V512" s="3" t="s">
        <v>1003</v>
      </c>
      <c r="W512" s="3">
        <v>1</v>
      </c>
      <c r="X512" s="3" t="s">
        <v>1103</v>
      </c>
      <c r="Y512" s="3" t="s">
        <v>1104</v>
      </c>
      <c r="Z512" s="3" t="s">
        <v>1105</v>
      </c>
      <c r="AA512" s="3"/>
      <c r="AB512" s="3" t="s">
        <v>85</v>
      </c>
      <c r="AC512" s="3" t="s">
        <v>94</v>
      </c>
      <c r="AD512" s="3" t="s">
        <v>95</v>
      </c>
      <c r="AE512" s="3" t="s">
        <v>96</v>
      </c>
      <c r="AF512" s="3"/>
      <c r="AG512" s="3" t="s">
        <v>97</v>
      </c>
      <c r="AH512" s="3">
        <v>269</v>
      </c>
      <c r="AI512" s="3">
        <v>38</v>
      </c>
      <c r="AJ512" s="3" t="s">
        <v>105</v>
      </c>
      <c r="AK512" s="3" t="s">
        <v>99</v>
      </c>
      <c r="AL512" s="3" t="s">
        <v>100</v>
      </c>
      <c r="AM512" s="3">
        <v>500</v>
      </c>
      <c r="AN512" s="3" t="s">
        <v>101</v>
      </c>
      <c r="AO512" s="3" t="s">
        <v>110</v>
      </c>
      <c r="AP512" s="3" t="s">
        <v>1106</v>
      </c>
      <c r="AQ512" s="3" t="s">
        <v>1107</v>
      </c>
      <c r="AR512" s="3">
        <v>7000</v>
      </c>
      <c r="AS512" s="3">
        <v>4000</v>
      </c>
      <c r="AT512" s="3">
        <v>0</v>
      </c>
      <c r="AU512" s="3">
        <v>0</v>
      </c>
      <c r="AV512" s="3">
        <v>0</v>
      </c>
      <c r="AW512" s="3">
        <v>0</v>
      </c>
      <c r="AX512" s="3">
        <v>0</v>
      </c>
      <c r="AY512" s="3">
        <v>0</v>
      </c>
      <c r="AZ512" s="3">
        <v>0</v>
      </c>
      <c r="BA512" s="3" t="s">
        <v>1108</v>
      </c>
      <c r="BB512" s="3">
        <v>7000</v>
      </c>
    </row>
    <row r="513" spans="1:54" ht="32.5" hidden="1" customHeight="1" x14ac:dyDescent="0.2">
      <c r="A513" s="3" t="s">
        <v>1109</v>
      </c>
      <c r="B513" s="3" t="s">
        <v>994</v>
      </c>
      <c r="C513" s="3" t="s">
        <v>85</v>
      </c>
      <c r="D513" s="3" t="s">
        <v>86</v>
      </c>
      <c r="E513" s="3" t="s">
        <v>1094</v>
      </c>
      <c r="F513" s="3"/>
      <c r="G513" s="3" t="s">
        <v>87</v>
      </c>
      <c r="H513" s="3">
        <v>2024</v>
      </c>
      <c r="I513" s="3">
        <v>2024</v>
      </c>
      <c r="J513" s="3" t="s">
        <v>111</v>
      </c>
      <c r="K513" s="3" t="s">
        <v>1095</v>
      </c>
      <c r="L513" s="3" t="s">
        <v>1096</v>
      </c>
      <c r="M513" s="3" t="s">
        <v>1097</v>
      </c>
      <c r="N513" s="3" t="s">
        <v>1098</v>
      </c>
      <c r="O513" s="3" t="s">
        <v>1099</v>
      </c>
      <c r="P513" s="3" t="s">
        <v>89</v>
      </c>
      <c r="Q513" s="3" t="s">
        <v>90</v>
      </c>
      <c r="R513" s="3" t="s">
        <v>1100</v>
      </c>
      <c r="S513" s="3" t="s">
        <v>1101</v>
      </c>
      <c r="T513" s="3" t="s">
        <v>135</v>
      </c>
      <c r="U513" s="3" t="s">
        <v>1102</v>
      </c>
      <c r="V513" s="3" t="s">
        <v>1003</v>
      </c>
      <c r="W513" s="3">
        <v>2</v>
      </c>
      <c r="X513" s="3" t="s">
        <v>315</v>
      </c>
      <c r="Y513" s="3" t="s">
        <v>1110</v>
      </c>
      <c r="Z513" s="3" t="s">
        <v>1111</v>
      </c>
      <c r="AA513" s="3"/>
      <c r="AB513" s="3" t="s">
        <v>85</v>
      </c>
      <c r="AC513" s="3" t="s">
        <v>94</v>
      </c>
      <c r="AD513" s="3" t="s">
        <v>103</v>
      </c>
      <c r="AE513" s="3" t="s">
        <v>104</v>
      </c>
      <c r="AF513" s="3"/>
      <c r="AG513" s="3" t="s">
        <v>97</v>
      </c>
      <c r="AH513" s="3">
        <v>269</v>
      </c>
      <c r="AI513" s="3">
        <v>38</v>
      </c>
      <c r="AJ513" s="3" t="s">
        <v>346</v>
      </c>
      <c r="AK513" s="3" t="s">
        <v>106</v>
      </c>
      <c r="AL513" s="3" t="s">
        <v>100</v>
      </c>
      <c r="AM513" s="3">
        <v>1000</v>
      </c>
      <c r="AN513" s="3" t="s">
        <v>101</v>
      </c>
      <c r="AO513" s="3" t="s">
        <v>110</v>
      </c>
      <c r="AP513" s="3" t="s">
        <v>1106</v>
      </c>
      <c r="AQ513" s="3" t="s">
        <v>1112</v>
      </c>
      <c r="AR513" s="3">
        <v>16000</v>
      </c>
      <c r="AS513" s="3">
        <v>7000</v>
      </c>
      <c r="AT513" s="3">
        <v>0</v>
      </c>
      <c r="AU513" s="3">
        <v>0</v>
      </c>
      <c r="AV513" s="3">
        <v>0</v>
      </c>
      <c r="AW513" s="3">
        <v>0</v>
      </c>
      <c r="AX513" s="3">
        <v>0</v>
      </c>
      <c r="AY513" s="3">
        <v>0</v>
      </c>
      <c r="AZ513" s="3">
        <v>0</v>
      </c>
      <c r="BA513" s="3" t="s">
        <v>1108</v>
      </c>
      <c r="BB513" s="3">
        <v>13000</v>
      </c>
    </row>
    <row r="514" spans="1:54" ht="32.5" hidden="1" customHeight="1" x14ac:dyDescent="0.2">
      <c r="A514" s="3" t="s">
        <v>1113</v>
      </c>
      <c r="B514" s="3" t="s">
        <v>994</v>
      </c>
      <c r="C514" s="3" t="s">
        <v>85</v>
      </c>
      <c r="D514" s="3" t="s">
        <v>86</v>
      </c>
      <c r="E514" s="3" t="s">
        <v>1094</v>
      </c>
      <c r="F514" s="3"/>
      <c r="G514" s="3" t="s">
        <v>87</v>
      </c>
      <c r="H514" s="3">
        <v>2024</v>
      </c>
      <c r="I514" s="3">
        <v>2024</v>
      </c>
      <c r="J514" s="3" t="s">
        <v>88</v>
      </c>
      <c r="K514" s="3" t="s">
        <v>1095</v>
      </c>
      <c r="L514" s="3" t="s">
        <v>1096</v>
      </c>
      <c r="M514" s="3" t="s">
        <v>1097</v>
      </c>
      <c r="N514" s="3" t="s">
        <v>1098</v>
      </c>
      <c r="O514" s="3" t="s">
        <v>1099</v>
      </c>
      <c r="P514" s="3" t="s">
        <v>89</v>
      </c>
      <c r="Q514" s="3" t="s">
        <v>90</v>
      </c>
      <c r="R514" s="3" t="s">
        <v>1100</v>
      </c>
      <c r="S514" s="3" t="s">
        <v>1101</v>
      </c>
      <c r="T514" s="3" t="s">
        <v>135</v>
      </c>
      <c r="U514" s="3" t="s">
        <v>1102</v>
      </c>
      <c r="V514" s="3" t="s">
        <v>1003</v>
      </c>
      <c r="W514" s="3">
        <v>3</v>
      </c>
      <c r="X514" s="3" t="s">
        <v>1114</v>
      </c>
      <c r="Y514" s="3" t="s">
        <v>1115</v>
      </c>
      <c r="Z514" s="3" t="s">
        <v>1116</v>
      </c>
      <c r="AA514" s="3"/>
      <c r="AB514" s="3" t="s">
        <v>85</v>
      </c>
      <c r="AC514" s="3" t="s">
        <v>94</v>
      </c>
      <c r="AD514" s="3" t="s">
        <v>103</v>
      </c>
      <c r="AE514" s="3" t="s">
        <v>189</v>
      </c>
      <c r="AF514" s="3"/>
      <c r="AG514" s="3" t="s">
        <v>97</v>
      </c>
      <c r="AH514" s="3">
        <v>269</v>
      </c>
      <c r="AI514" s="3">
        <v>38</v>
      </c>
      <c r="AJ514" s="3" t="s">
        <v>105</v>
      </c>
      <c r="AK514" s="3" t="s">
        <v>190</v>
      </c>
      <c r="AL514" s="3" t="s">
        <v>100</v>
      </c>
      <c r="AM514" s="3">
        <v>150</v>
      </c>
      <c r="AN514" s="3" t="s">
        <v>101</v>
      </c>
      <c r="AO514" s="3" t="s">
        <v>110</v>
      </c>
      <c r="AP514" s="3" t="s">
        <v>1106</v>
      </c>
      <c r="AQ514" s="3" t="s">
        <v>1117</v>
      </c>
      <c r="AR514" s="3">
        <v>4500</v>
      </c>
      <c r="AS514" s="3">
        <v>1500</v>
      </c>
      <c r="AT514" s="3">
        <v>0</v>
      </c>
      <c r="AU514" s="3">
        <v>0</v>
      </c>
      <c r="AV514" s="3">
        <v>0</v>
      </c>
      <c r="AW514" s="3">
        <v>0</v>
      </c>
      <c r="AX514" s="3">
        <v>0</v>
      </c>
      <c r="AY514" s="3">
        <v>0</v>
      </c>
      <c r="AZ514" s="3">
        <v>0</v>
      </c>
      <c r="BA514" s="3" t="s">
        <v>1108</v>
      </c>
      <c r="BB514" s="3">
        <v>4500</v>
      </c>
    </row>
    <row r="515" spans="1:54" ht="32.5" customHeight="1" x14ac:dyDescent="0.2">
      <c r="A515" s="94" t="s">
        <v>1118</v>
      </c>
      <c r="B515" s="94" t="s">
        <v>994</v>
      </c>
      <c r="C515" s="94" t="s">
        <v>85</v>
      </c>
      <c r="D515" s="94" t="s">
        <v>86</v>
      </c>
      <c r="E515" s="94" t="s">
        <v>1094</v>
      </c>
      <c r="F515" s="94"/>
      <c r="G515" s="94" t="s">
        <v>87</v>
      </c>
      <c r="H515" s="94">
        <v>2024</v>
      </c>
      <c r="I515" s="94">
        <v>2024</v>
      </c>
      <c r="J515" s="94" t="s">
        <v>88</v>
      </c>
      <c r="K515" s="94" t="s">
        <v>1095</v>
      </c>
      <c r="L515" s="94" t="s">
        <v>1096</v>
      </c>
      <c r="M515" s="94" t="s">
        <v>1097</v>
      </c>
      <c r="N515" s="94" t="s">
        <v>1098</v>
      </c>
      <c r="O515" s="94" t="s">
        <v>1099</v>
      </c>
      <c r="P515" s="94" t="s">
        <v>89</v>
      </c>
      <c r="Q515" s="94" t="s">
        <v>90</v>
      </c>
      <c r="R515" s="94" t="s">
        <v>1100</v>
      </c>
      <c r="S515" s="94" t="s">
        <v>1101</v>
      </c>
      <c r="T515" s="94" t="s">
        <v>135</v>
      </c>
      <c r="U515" s="94" t="s">
        <v>1102</v>
      </c>
      <c r="V515" s="94" t="s">
        <v>1003</v>
      </c>
      <c r="W515" s="94">
        <v>4</v>
      </c>
      <c r="X515" s="94" t="s">
        <v>1119</v>
      </c>
      <c r="Y515" s="94" t="s">
        <v>1120</v>
      </c>
      <c r="Z515" s="94" t="s">
        <v>1121</v>
      </c>
      <c r="AA515" s="94"/>
      <c r="AB515" s="94" t="s">
        <v>85</v>
      </c>
      <c r="AC515" s="94" t="s">
        <v>94</v>
      </c>
      <c r="AD515" s="94" t="s">
        <v>107</v>
      </c>
      <c r="AE515" s="94" t="s">
        <v>108</v>
      </c>
      <c r="AF515" s="94"/>
      <c r="AG515" s="94" t="s">
        <v>97</v>
      </c>
      <c r="AH515" s="94">
        <v>269</v>
      </c>
      <c r="AI515" s="94">
        <v>38</v>
      </c>
      <c r="AJ515" s="94" t="s">
        <v>105</v>
      </c>
      <c r="AK515" s="94" t="s">
        <v>106</v>
      </c>
      <c r="AL515" s="94" t="s">
        <v>100</v>
      </c>
      <c r="AM515" s="94">
        <v>200</v>
      </c>
      <c r="AN515" s="94" t="s">
        <v>101</v>
      </c>
      <c r="AO515" s="94" t="s">
        <v>110</v>
      </c>
      <c r="AP515" s="94" t="s">
        <v>1106</v>
      </c>
      <c r="AQ515" s="94" t="s">
        <v>1122</v>
      </c>
      <c r="AR515" s="94">
        <v>11000</v>
      </c>
      <c r="AS515" s="94">
        <v>3000</v>
      </c>
      <c r="AT515" s="94">
        <v>0</v>
      </c>
      <c r="AU515" s="94">
        <v>0</v>
      </c>
      <c r="AV515" s="94">
        <v>0</v>
      </c>
      <c r="AW515" s="94">
        <v>0</v>
      </c>
      <c r="AX515" s="94">
        <v>0</v>
      </c>
      <c r="AY515" s="94">
        <v>0</v>
      </c>
      <c r="AZ515" s="94">
        <v>0</v>
      </c>
      <c r="BA515" s="94" t="s">
        <v>1123</v>
      </c>
      <c r="BB515" s="94">
        <v>5000</v>
      </c>
    </row>
    <row r="516" spans="1:54" ht="32.5" hidden="1" customHeight="1" x14ac:dyDescent="0.2">
      <c r="A516" s="3" t="s">
        <v>1124</v>
      </c>
      <c r="B516" s="3" t="s">
        <v>994</v>
      </c>
      <c r="C516" s="3" t="s">
        <v>85</v>
      </c>
      <c r="D516" s="3" t="s">
        <v>86</v>
      </c>
      <c r="E516" s="3" t="s">
        <v>1125</v>
      </c>
      <c r="F516" s="3"/>
      <c r="G516" s="3" t="s">
        <v>87</v>
      </c>
      <c r="H516" s="3">
        <v>2024</v>
      </c>
      <c r="I516" s="3">
        <v>2024</v>
      </c>
      <c r="J516" s="3" t="s">
        <v>111</v>
      </c>
      <c r="K516" s="3" t="s">
        <v>1126</v>
      </c>
      <c r="L516" s="3" t="s">
        <v>1127</v>
      </c>
      <c r="M516" s="3" t="s">
        <v>1128</v>
      </c>
      <c r="N516" s="3" t="s">
        <v>1129</v>
      </c>
      <c r="O516" s="3" t="s">
        <v>1130</v>
      </c>
      <c r="P516" s="3" t="s">
        <v>89</v>
      </c>
      <c r="Q516" s="3" t="s">
        <v>90</v>
      </c>
      <c r="R516" s="3" t="s">
        <v>1131</v>
      </c>
      <c r="S516" s="3" t="s">
        <v>1132</v>
      </c>
      <c r="T516" s="3" t="s">
        <v>119</v>
      </c>
      <c r="U516" s="3" t="s">
        <v>1102</v>
      </c>
      <c r="V516" s="3" t="s">
        <v>1003</v>
      </c>
      <c r="W516" s="3">
        <v>1</v>
      </c>
      <c r="X516" s="3" t="s">
        <v>1133</v>
      </c>
      <c r="Y516" s="3" t="s">
        <v>1134</v>
      </c>
      <c r="Z516" s="3" t="s">
        <v>1135</v>
      </c>
      <c r="AA516" s="3"/>
      <c r="AB516" s="3" t="s">
        <v>85</v>
      </c>
      <c r="AC516" s="3" t="s">
        <v>94</v>
      </c>
      <c r="AD516" s="3" t="s">
        <v>95</v>
      </c>
      <c r="AE516" s="3" t="s">
        <v>96</v>
      </c>
      <c r="AF516" s="3"/>
      <c r="AG516" s="3" t="s">
        <v>97</v>
      </c>
      <c r="AH516" s="3">
        <v>75</v>
      </c>
      <c r="AI516" s="3">
        <v>12</v>
      </c>
      <c r="AJ516" s="3" t="s">
        <v>105</v>
      </c>
      <c r="AK516" s="3" t="s">
        <v>106</v>
      </c>
      <c r="AL516" s="3" t="s">
        <v>100</v>
      </c>
      <c r="AM516" s="3">
        <v>10</v>
      </c>
      <c r="AN516" s="3" t="s">
        <v>303</v>
      </c>
      <c r="AO516" s="3" t="s">
        <v>110</v>
      </c>
      <c r="AP516" s="3" t="s">
        <v>1136</v>
      </c>
      <c r="AQ516" s="3" t="s">
        <v>1137</v>
      </c>
      <c r="AR516" s="3">
        <v>2475</v>
      </c>
      <c r="AS516" s="3">
        <v>800</v>
      </c>
      <c r="AT516" s="3">
        <v>0</v>
      </c>
      <c r="AU516" s="3">
        <v>0</v>
      </c>
      <c r="AV516" s="3">
        <v>0</v>
      </c>
      <c r="AW516" s="3">
        <v>0</v>
      </c>
      <c r="AX516" s="3">
        <v>0</v>
      </c>
      <c r="AY516" s="3">
        <v>0</v>
      </c>
      <c r="AZ516" s="3">
        <v>0</v>
      </c>
      <c r="BA516" s="3" t="s">
        <v>1138</v>
      </c>
      <c r="BB516" s="3">
        <v>800</v>
      </c>
    </row>
    <row r="517" spans="1:54" ht="32.5" hidden="1" customHeight="1" x14ac:dyDescent="0.2">
      <c r="A517" s="3" t="s">
        <v>1139</v>
      </c>
      <c r="B517" s="3" t="s">
        <v>994</v>
      </c>
      <c r="C517" s="3" t="s">
        <v>85</v>
      </c>
      <c r="D517" s="3" t="s">
        <v>86</v>
      </c>
      <c r="E517" s="3" t="s">
        <v>1125</v>
      </c>
      <c r="F517" s="3"/>
      <c r="G517" s="3" t="s">
        <v>87</v>
      </c>
      <c r="H517" s="3">
        <v>2024</v>
      </c>
      <c r="I517" s="3">
        <v>2024</v>
      </c>
      <c r="J517" s="3" t="s">
        <v>111</v>
      </c>
      <c r="K517" s="3" t="s">
        <v>1126</v>
      </c>
      <c r="L517" s="3" t="s">
        <v>1127</v>
      </c>
      <c r="M517" s="3" t="s">
        <v>1128</v>
      </c>
      <c r="N517" s="3" t="s">
        <v>1129</v>
      </c>
      <c r="O517" s="3" t="s">
        <v>1130</v>
      </c>
      <c r="P517" s="3" t="s">
        <v>89</v>
      </c>
      <c r="Q517" s="3" t="s">
        <v>90</v>
      </c>
      <c r="R517" s="3" t="s">
        <v>1131</v>
      </c>
      <c r="S517" s="3" t="s">
        <v>1132</v>
      </c>
      <c r="T517" s="3" t="s">
        <v>119</v>
      </c>
      <c r="U517" s="3" t="s">
        <v>1102</v>
      </c>
      <c r="V517" s="3" t="s">
        <v>1003</v>
      </c>
      <c r="W517" s="3">
        <v>2</v>
      </c>
      <c r="X517" s="3" t="s">
        <v>1140</v>
      </c>
      <c r="Y517" s="3" t="s">
        <v>1141</v>
      </c>
      <c r="Z517" s="3" t="s">
        <v>1142</v>
      </c>
      <c r="AA517" s="3"/>
      <c r="AB517" s="3" t="s">
        <v>85</v>
      </c>
      <c r="AC517" s="3" t="s">
        <v>94</v>
      </c>
      <c r="AD517" s="3" t="s">
        <v>103</v>
      </c>
      <c r="AE517" s="3" t="s">
        <v>104</v>
      </c>
      <c r="AF517" s="3"/>
      <c r="AG517" s="3" t="s">
        <v>97</v>
      </c>
      <c r="AH517" s="3">
        <v>75</v>
      </c>
      <c r="AI517" s="3">
        <v>12</v>
      </c>
      <c r="AJ517" s="3" t="s">
        <v>105</v>
      </c>
      <c r="AK517" s="3" t="s">
        <v>106</v>
      </c>
      <c r="AL517" s="3" t="s">
        <v>100</v>
      </c>
      <c r="AM517" s="3">
        <v>200</v>
      </c>
      <c r="AN517" s="3" t="s">
        <v>101</v>
      </c>
      <c r="AO517" s="3" t="s">
        <v>110</v>
      </c>
      <c r="AP517" s="3" t="s">
        <v>1143</v>
      </c>
      <c r="AQ517" s="3" t="s">
        <v>1144</v>
      </c>
      <c r="AR517" s="3">
        <v>3550</v>
      </c>
      <c r="AS517" s="3">
        <v>1000</v>
      </c>
      <c r="AT517" s="3">
        <v>0</v>
      </c>
      <c r="AU517" s="3">
        <v>0</v>
      </c>
      <c r="AV517" s="3">
        <v>0</v>
      </c>
      <c r="AW517" s="3">
        <v>0</v>
      </c>
      <c r="AX517" s="3">
        <v>0</v>
      </c>
      <c r="AY517" s="3">
        <v>0</v>
      </c>
      <c r="AZ517" s="3">
        <v>0</v>
      </c>
      <c r="BA517" s="3" t="s">
        <v>1138</v>
      </c>
      <c r="BB517" s="3">
        <v>1000</v>
      </c>
    </row>
    <row r="518" spans="1:54" ht="32.5" hidden="1" customHeight="1" x14ac:dyDescent="0.2">
      <c r="A518" s="3" t="s">
        <v>1145</v>
      </c>
      <c r="B518" s="3" t="s">
        <v>994</v>
      </c>
      <c r="C518" s="3" t="s">
        <v>85</v>
      </c>
      <c r="D518" s="3" t="s">
        <v>86</v>
      </c>
      <c r="E518" s="3" t="s">
        <v>1125</v>
      </c>
      <c r="F518" s="3"/>
      <c r="G518" s="3" t="s">
        <v>87</v>
      </c>
      <c r="H518" s="3">
        <v>2024</v>
      </c>
      <c r="I518" s="3">
        <v>2024</v>
      </c>
      <c r="J518" s="3" t="s">
        <v>88</v>
      </c>
      <c r="K518" s="3" t="s">
        <v>1126</v>
      </c>
      <c r="L518" s="3" t="s">
        <v>1127</v>
      </c>
      <c r="M518" s="3" t="s">
        <v>1128</v>
      </c>
      <c r="N518" s="3" t="s">
        <v>1129</v>
      </c>
      <c r="O518" s="3" t="s">
        <v>1130</v>
      </c>
      <c r="P518" s="3" t="s">
        <v>89</v>
      </c>
      <c r="Q518" s="3" t="s">
        <v>90</v>
      </c>
      <c r="R518" s="3" t="s">
        <v>1131</v>
      </c>
      <c r="S518" s="3" t="s">
        <v>1132</v>
      </c>
      <c r="T518" s="3" t="s">
        <v>119</v>
      </c>
      <c r="U518" s="3" t="s">
        <v>1102</v>
      </c>
      <c r="V518" s="3" t="s">
        <v>1003</v>
      </c>
      <c r="W518" s="3">
        <v>3</v>
      </c>
      <c r="X518" s="3" t="s">
        <v>1146</v>
      </c>
      <c r="Y518" s="3" t="s">
        <v>1147</v>
      </c>
      <c r="Z518" s="3" t="s">
        <v>1148</v>
      </c>
      <c r="AA518" s="3"/>
      <c r="AB518" s="3" t="s">
        <v>85</v>
      </c>
      <c r="AC518" s="3" t="s">
        <v>94</v>
      </c>
      <c r="AD518" s="3" t="s">
        <v>103</v>
      </c>
      <c r="AE518" s="3" t="s">
        <v>124</v>
      </c>
      <c r="AF518" s="3"/>
      <c r="AG518" s="3" t="s">
        <v>97</v>
      </c>
      <c r="AH518" s="3">
        <v>75</v>
      </c>
      <c r="AI518" s="3">
        <v>12</v>
      </c>
      <c r="AJ518" s="3" t="s">
        <v>105</v>
      </c>
      <c r="AK518" s="3" t="s">
        <v>190</v>
      </c>
      <c r="AL518" s="3" t="s">
        <v>100</v>
      </c>
      <c r="AM518" s="3">
        <v>80</v>
      </c>
      <c r="AN518" s="3" t="s">
        <v>101</v>
      </c>
      <c r="AO518" s="3" t="s">
        <v>110</v>
      </c>
      <c r="AP518" s="3" t="s">
        <v>1149</v>
      </c>
      <c r="AQ518" s="3" t="s">
        <v>1150</v>
      </c>
      <c r="AR518" s="3">
        <v>1900</v>
      </c>
      <c r="AS518" s="3">
        <v>600</v>
      </c>
      <c r="AT518" s="3">
        <v>0</v>
      </c>
      <c r="AU518" s="3">
        <v>0</v>
      </c>
      <c r="AV518" s="3">
        <v>0</v>
      </c>
      <c r="AW518" s="3">
        <v>0</v>
      </c>
      <c r="AX518" s="3">
        <v>0</v>
      </c>
      <c r="AY518" s="3">
        <v>0</v>
      </c>
      <c r="AZ518" s="3">
        <v>0</v>
      </c>
      <c r="BA518" s="3" t="s">
        <v>1138</v>
      </c>
      <c r="BB518" s="3">
        <v>600</v>
      </c>
    </row>
    <row r="519" spans="1:54" ht="32.5" customHeight="1" x14ac:dyDescent="0.2">
      <c r="A519" s="94" t="s">
        <v>1151</v>
      </c>
      <c r="B519" s="94" t="s">
        <v>994</v>
      </c>
      <c r="C519" s="94" t="s">
        <v>85</v>
      </c>
      <c r="D519" s="94" t="s">
        <v>86</v>
      </c>
      <c r="E519" s="94" t="s">
        <v>1125</v>
      </c>
      <c r="F519" s="94"/>
      <c r="G519" s="94" t="s">
        <v>87</v>
      </c>
      <c r="H519" s="94">
        <v>2024</v>
      </c>
      <c r="I519" s="94">
        <v>2024</v>
      </c>
      <c r="J519" s="94" t="s">
        <v>88</v>
      </c>
      <c r="K519" s="94" t="s">
        <v>1126</v>
      </c>
      <c r="L519" s="94" t="s">
        <v>1127</v>
      </c>
      <c r="M519" s="94" t="s">
        <v>1128</v>
      </c>
      <c r="N519" s="94" t="s">
        <v>1129</v>
      </c>
      <c r="O519" s="94" t="s">
        <v>1130</v>
      </c>
      <c r="P519" s="94" t="s">
        <v>89</v>
      </c>
      <c r="Q519" s="94" t="s">
        <v>90</v>
      </c>
      <c r="R519" s="94" t="s">
        <v>1131</v>
      </c>
      <c r="S519" s="94" t="s">
        <v>1132</v>
      </c>
      <c r="T519" s="94" t="s">
        <v>119</v>
      </c>
      <c r="U519" s="94" t="s">
        <v>1102</v>
      </c>
      <c r="V519" s="94" t="s">
        <v>1003</v>
      </c>
      <c r="W519" s="94">
        <v>4</v>
      </c>
      <c r="X519" s="94" t="s">
        <v>1152</v>
      </c>
      <c r="Y519" s="94" t="s">
        <v>1153</v>
      </c>
      <c r="Z519" s="94" t="s">
        <v>1154</v>
      </c>
      <c r="AA519" s="94"/>
      <c r="AB519" s="94" t="s">
        <v>85</v>
      </c>
      <c r="AC519" s="94" t="s">
        <v>94</v>
      </c>
      <c r="AD519" s="94" t="s">
        <v>107</v>
      </c>
      <c r="AE519" s="94" t="s">
        <v>108</v>
      </c>
      <c r="AF519" s="94"/>
      <c r="AG519" s="94" t="s">
        <v>97</v>
      </c>
      <c r="AH519" s="94">
        <v>75</v>
      </c>
      <c r="AI519" s="94">
        <v>12</v>
      </c>
      <c r="AJ519" s="94" t="s">
        <v>105</v>
      </c>
      <c r="AK519" s="94" t="s">
        <v>109</v>
      </c>
      <c r="AL519" s="94" t="s">
        <v>100</v>
      </c>
      <c r="AM519" s="94">
        <v>200</v>
      </c>
      <c r="AN519" s="94" t="s">
        <v>101</v>
      </c>
      <c r="AO519" s="94" t="s">
        <v>110</v>
      </c>
      <c r="AP519" s="94" t="s">
        <v>1155</v>
      </c>
      <c r="AQ519" s="94" t="s">
        <v>1156</v>
      </c>
      <c r="AR519" s="94">
        <v>1900</v>
      </c>
      <c r="AS519" s="94">
        <v>1200</v>
      </c>
      <c r="AT519" s="94">
        <v>0</v>
      </c>
      <c r="AU519" s="94">
        <v>0</v>
      </c>
      <c r="AV519" s="94">
        <v>0</v>
      </c>
      <c r="AW519" s="94">
        <v>0</v>
      </c>
      <c r="AX519" s="94">
        <v>0</v>
      </c>
      <c r="AY519" s="94">
        <v>0</v>
      </c>
      <c r="AZ519" s="94">
        <v>0</v>
      </c>
      <c r="BA519" s="94" t="s">
        <v>1138</v>
      </c>
      <c r="BB519" s="94">
        <v>1200</v>
      </c>
    </row>
    <row r="520" spans="1:54" ht="32.5" hidden="1" customHeight="1" x14ac:dyDescent="0.2">
      <c r="A520" s="3" t="s">
        <v>1157</v>
      </c>
      <c r="B520" s="3" t="s">
        <v>994</v>
      </c>
      <c r="C520" s="3" t="s">
        <v>85</v>
      </c>
      <c r="D520" s="3" t="s">
        <v>86</v>
      </c>
      <c r="E520" s="3" t="s">
        <v>1158</v>
      </c>
      <c r="F520" s="3"/>
      <c r="G520" s="3" t="s">
        <v>87</v>
      </c>
      <c r="H520" s="3">
        <v>2024</v>
      </c>
      <c r="I520" s="3">
        <v>2024</v>
      </c>
      <c r="J520" s="3" t="s">
        <v>111</v>
      </c>
      <c r="K520" s="3" t="s">
        <v>1159</v>
      </c>
      <c r="L520" s="3" t="s">
        <v>1160</v>
      </c>
      <c r="M520" s="3" t="s">
        <v>1161</v>
      </c>
      <c r="N520" s="3" t="s">
        <v>1162</v>
      </c>
      <c r="O520" s="3" t="s">
        <v>1163</v>
      </c>
      <c r="P520" s="3" t="s">
        <v>89</v>
      </c>
      <c r="Q520" s="3" t="s">
        <v>90</v>
      </c>
      <c r="R520" s="3" t="s">
        <v>1164</v>
      </c>
      <c r="S520" s="3" t="s">
        <v>1165</v>
      </c>
      <c r="T520" s="3" t="s">
        <v>135</v>
      </c>
      <c r="U520" s="3" t="s">
        <v>1166</v>
      </c>
      <c r="V520" s="3" t="s">
        <v>1003</v>
      </c>
      <c r="W520" s="3">
        <v>1</v>
      </c>
      <c r="X520" s="3" t="s">
        <v>1167</v>
      </c>
      <c r="Y520" s="3" t="s">
        <v>1168</v>
      </c>
      <c r="Z520" s="3" t="s">
        <v>1169</v>
      </c>
      <c r="AA520" s="3"/>
      <c r="AB520" s="3" t="s">
        <v>85</v>
      </c>
      <c r="AC520" s="3" t="s">
        <v>94</v>
      </c>
      <c r="AD520" s="3" t="s">
        <v>103</v>
      </c>
      <c r="AE520" s="3" t="s">
        <v>189</v>
      </c>
      <c r="AF520" s="3"/>
      <c r="AG520" s="3" t="s">
        <v>97</v>
      </c>
      <c r="AH520" s="3">
        <v>90</v>
      </c>
      <c r="AI520" s="3">
        <v>13</v>
      </c>
      <c r="AJ520" s="3" t="s">
        <v>105</v>
      </c>
      <c r="AK520" s="3" t="s">
        <v>106</v>
      </c>
      <c r="AL520" s="3" t="s">
        <v>100</v>
      </c>
      <c r="AM520" s="3">
        <v>200</v>
      </c>
      <c r="AN520" s="3" t="s">
        <v>101</v>
      </c>
      <c r="AO520" s="3" t="s">
        <v>318</v>
      </c>
      <c r="AP520" s="3" t="s">
        <v>1170</v>
      </c>
      <c r="AQ520" s="3" t="s">
        <v>1171</v>
      </c>
      <c r="AR520" s="3">
        <v>9550</v>
      </c>
      <c r="AS520" s="3">
        <v>4000</v>
      </c>
      <c r="AT520" s="3">
        <v>0</v>
      </c>
      <c r="AU520" s="3">
        <v>0</v>
      </c>
      <c r="AV520" s="3">
        <v>0</v>
      </c>
      <c r="AW520" s="3">
        <v>0</v>
      </c>
      <c r="AX520" s="3">
        <v>0</v>
      </c>
      <c r="AY520" s="3">
        <v>0</v>
      </c>
      <c r="AZ520" s="3">
        <v>0</v>
      </c>
      <c r="BA520" s="3" t="s">
        <v>1172</v>
      </c>
      <c r="BB520" s="3">
        <v>5000</v>
      </c>
    </row>
    <row r="521" spans="1:54" ht="32.5" hidden="1" customHeight="1" x14ac:dyDescent="0.2">
      <c r="A521" s="3" t="s">
        <v>1173</v>
      </c>
      <c r="B521" s="3" t="s">
        <v>994</v>
      </c>
      <c r="C521" s="3" t="s">
        <v>85</v>
      </c>
      <c r="D521" s="3" t="s">
        <v>86</v>
      </c>
      <c r="E521" s="3" t="s">
        <v>1158</v>
      </c>
      <c r="F521" s="3"/>
      <c r="G521" s="3" t="s">
        <v>87</v>
      </c>
      <c r="H521" s="3">
        <v>2024</v>
      </c>
      <c r="I521" s="3">
        <v>2024</v>
      </c>
      <c r="J521" s="3" t="s">
        <v>88</v>
      </c>
      <c r="K521" s="3" t="s">
        <v>1159</v>
      </c>
      <c r="L521" s="3" t="s">
        <v>1160</v>
      </c>
      <c r="M521" s="3" t="s">
        <v>1161</v>
      </c>
      <c r="N521" s="3" t="s">
        <v>1162</v>
      </c>
      <c r="O521" s="3" t="s">
        <v>1163</v>
      </c>
      <c r="P521" s="3" t="s">
        <v>89</v>
      </c>
      <c r="Q521" s="3" t="s">
        <v>90</v>
      </c>
      <c r="R521" s="3" t="s">
        <v>1164</v>
      </c>
      <c r="S521" s="3" t="s">
        <v>1165</v>
      </c>
      <c r="T521" s="3" t="s">
        <v>135</v>
      </c>
      <c r="U521" s="3" t="s">
        <v>1166</v>
      </c>
      <c r="V521" s="3" t="s">
        <v>1003</v>
      </c>
      <c r="W521" s="3">
        <v>2</v>
      </c>
      <c r="X521" s="3" t="s">
        <v>1174</v>
      </c>
      <c r="Y521" s="3" t="s">
        <v>1175</v>
      </c>
      <c r="Z521" s="3" t="s">
        <v>1176</v>
      </c>
      <c r="AA521" s="3"/>
      <c r="AB521" s="3" t="s">
        <v>85</v>
      </c>
      <c r="AC521" s="3" t="s">
        <v>94</v>
      </c>
      <c r="AD521" s="3" t="s">
        <v>103</v>
      </c>
      <c r="AE521" s="3" t="s">
        <v>124</v>
      </c>
      <c r="AF521" s="3"/>
      <c r="AG521" s="3" t="s">
        <v>97</v>
      </c>
      <c r="AH521" s="3">
        <v>90</v>
      </c>
      <c r="AI521" s="3">
        <v>13</v>
      </c>
      <c r="AJ521" s="3" t="s">
        <v>98</v>
      </c>
      <c r="AK521" s="3" t="s">
        <v>109</v>
      </c>
      <c r="AL521" s="3" t="s">
        <v>100</v>
      </c>
      <c r="AM521" s="3">
        <v>148</v>
      </c>
      <c r="AN521" s="3" t="s">
        <v>101</v>
      </c>
      <c r="AO521" s="3" t="s">
        <v>318</v>
      </c>
      <c r="AP521" s="3" t="s">
        <v>1177</v>
      </c>
      <c r="AQ521" s="3" t="s">
        <v>1178</v>
      </c>
      <c r="AR521" s="3">
        <v>9050</v>
      </c>
      <c r="AS521" s="3">
        <v>3000</v>
      </c>
      <c r="AT521" s="3">
        <v>0</v>
      </c>
      <c r="AU521" s="3">
        <v>0</v>
      </c>
      <c r="AV521" s="3">
        <v>0</v>
      </c>
      <c r="AW521" s="3">
        <v>0</v>
      </c>
      <c r="AX521" s="3">
        <v>0</v>
      </c>
      <c r="AY521" s="3">
        <v>0</v>
      </c>
      <c r="AZ521" s="3">
        <v>0</v>
      </c>
      <c r="BA521" s="3" t="s">
        <v>1138</v>
      </c>
      <c r="BB521" s="3">
        <v>3000</v>
      </c>
    </row>
    <row r="522" spans="1:54" ht="32.5" hidden="1" customHeight="1" x14ac:dyDescent="0.2">
      <c r="A522" s="3" t="s">
        <v>1179</v>
      </c>
      <c r="B522" s="3" t="s">
        <v>994</v>
      </c>
      <c r="C522" s="3" t="s">
        <v>85</v>
      </c>
      <c r="D522" s="3" t="s">
        <v>86</v>
      </c>
      <c r="E522" s="3" t="s">
        <v>1180</v>
      </c>
      <c r="F522" s="3"/>
      <c r="G522" s="3" t="s">
        <v>87</v>
      </c>
      <c r="H522" s="3">
        <v>2024</v>
      </c>
      <c r="I522" s="3">
        <v>2024</v>
      </c>
      <c r="J522" s="3" t="s">
        <v>88</v>
      </c>
      <c r="K522" s="3" t="s">
        <v>1181</v>
      </c>
      <c r="L522" s="3" t="s">
        <v>1182</v>
      </c>
      <c r="M522" s="3" t="s">
        <v>1183</v>
      </c>
      <c r="N522" s="3" t="s">
        <v>1184</v>
      </c>
      <c r="O522" s="3" t="s">
        <v>1185</v>
      </c>
      <c r="P522" s="3" t="s">
        <v>89</v>
      </c>
      <c r="Q522" s="3" t="s">
        <v>90</v>
      </c>
      <c r="R522" s="3" t="s">
        <v>1186</v>
      </c>
      <c r="S522" s="3" t="s">
        <v>1187</v>
      </c>
      <c r="T522" s="3" t="s">
        <v>119</v>
      </c>
      <c r="U522" s="3" t="s">
        <v>1002</v>
      </c>
      <c r="V522" s="3" t="s">
        <v>1003</v>
      </c>
      <c r="W522" s="3">
        <v>1</v>
      </c>
      <c r="X522" s="3" t="s">
        <v>1188</v>
      </c>
      <c r="Y522" s="3" t="s">
        <v>1189</v>
      </c>
      <c r="Z522" s="3" t="s">
        <v>1190</v>
      </c>
      <c r="AA522" s="3"/>
      <c r="AB522" s="3" t="s">
        <v>85</v>
      </c>
      <c r="AC522" s="3" t="s">
        <v>94</v>
      </c>
      <c r="AD522" s="3" t="s">
        <v>103</v>
      </c>
      <c r="AE522" s="3" t="s">
        <v>124</v>
      </c>
      <c r="AF522" s="3"/>
      <c r="AG522" s="3" t="s">
        <v>97</v>
      </c>
      <c r="AH522" s="3">
        <v>137</v>
      </c>
      <c r="AI522" s="3">
        <v>27</v>
      </c>
      <c r="AJ522" s="3" t="s">
        <v>98</v>
      </c>
      <c r="AK522" s="3" t="s">
        <v>109</v>
      </c>
      <c r="AL522" s="3" t="s">
        <v>100</v>
      </c>
      <c r="AM522" s="3">
        <v>700</v>
      </c>
      <c r="AN522" s="3" t="s">
        <v>101</v>
      </c>
      <c r="AO522" s="3" t="s">
        <v>110</v>
      </c>
      <c r="AP522" s="3" t="s">
        <v>1191</v>
      </c>
      <c r="AQ522" s="3" t="s">
        <v>1192</v>
      </c>
      <c r="AR522" s="3">
        <v>9000</v>
      </c>
      <c r="AS522" s="3">
        <v>4500</v>
      </c>
      <c r="AT522" s="3">
        <v>0</v>
      </c>
      <c r="AU522" s="3">
        <v>0</v>
      </c>
      <c r="AV522" s="3">
        <v>0</v>
      </c>
      <c r="AW522" s="3">
        <v>0</v>
      </c>
      <c r="AX522" s="3">
        <v>0</v>
      </c>
      <c r="AY522" s="3">
        <v>0</v>
      </c>
      <c r="AZ522" s="3">
        <v>0</v>
      </c>
      <c r="BA522" s="3" t="s">
        <v>1138</v>
      </c>
      <c r="BB522" s="3">
        <v>4500</v>
      </c>
    </row>
    <row r="523" spans="1:54" ht="32.5" hidden="1" customHeight="1" x14ac:dyDescent="0.2">
      <c r="A523" s="3" t="s">
        <v>1193</v>
      </c>
      <c r="B523" s="3" t="s">
        <v>994</v>
      </c>
      <c r="C523" s="3" t="s">
        <v>85</v>
      </c>
      <c r="D523" s="3" t="s">
        <v>86</v>
      </c>
      <c r="E523" s="3" t="s">
        <v>1180</v>
      </c>
      <c r="F523" s="3"/>
      <c r="G523" s="3" t="s">
        <v>87</v>
      </c>
      <c r="H523" s="3">
        <v>2024</v>
      </c>
      <c r="I523" s="3">
        <v>2024</v>
      </c>
      <c r="J523" s="3" t="s">
        <v>88</v>
      </c>
      <c r="K523" s="3" t="s">
        <v>1181</v>
      </c>
      <c r="L523" s="3" t="s">
        <v>1182</v>
      </c>
      <c r="M523" s="3" t="s">
        <v>1183</v>
      </c>
      <c r="N523" s="3" t="s">
        <v>1184</v>
      </c>
      <c r="O523" s="3" t="s">
        <v>1185</v>
      </c>
      <c r="P523" s="3" t="s">
        <v>89</v>
      </c>
      <c r="Q523" s="3" t="s">
        <v>90</v>
      </c>
      <c r="R523" s="3" t="s">
        <v>1186</v>
      </c>
      <c r="S523" s="3" t="s">
        <v>1187</v>
      </c>
      <c r="T523" s="3" t="s">
        <v>119</v>
      </c>
      <c r="U523" s="3" t="s">
        <v>1002</v>
      </c>
      <c r="V523" s="3" t="s">
        <v>1003</v>
      </c>
      <c r="W523" s="3">
        <v>2</v>
      </c>
      <c r="X523" s="3" t="s">
        <v>1194</v>
      </c>
      <c r="Y523" s="3" t="s">
        <v>1195</v>
      </c>
      <c r="Z523" s="3" t="s">
        <v>1196</v>
      </c>
      <c r="AA523" s="3"/>
      <c r="AB523" s="3" t="s">
        <v>85</v>
      </c>
      <c r="AC523" s="3" t="s">
        <v>94</v>
      </c>
      <c r="AD523" s="3" t="s">
        <v>103</v>
      </c>
      <c r="AE523" s="3" t="s">
        <v>104</v>
      </c>
      <c r="AF523" s="3"/>
      <c r="AG523" s="3" t="s">
        <v>97</v>
      </c>
      <c r="AH523" s="3">
        <v>137</v>
      </c>
      <c r="AI523" s="3">
        <v>27</v>
      </c>
      <c r="AJ523" s="3" t="s">
        <v>98</v>
      </c>
      <c r="AK523" s="3" t="s">
        <v>106</v>
      </c>
      <c r="AL523" s="3" t="s">
        <v>100</v>
      </c>
      <c r="AM523" s="3">
        <v>1000</v>
      </c>
      <c r="AN523" s="3" t="s">
        <v>101</v>
      </c>
      <c r="AO523" s="3" t="s">
        <v>110</v>
      </c>
      <c r="AP523" s="3" t="s">
        <v>1197</v>
      </c>
      <c r="AQ523" s="3" t="s">
        <v>1198</v>
      </c>
      <c r="AR523" s="3">
        <v>20500</v>
      </c>
      <c r="AS523" s="3">
        <v>10250</v>
      </c>
      <c r="AT523" s="3">
        <v>0</v>
      </c>
      <c r="AU523" s="3">
        <v>0</v>
      </c>
      <c r="AV523" s="3">
        <v>0</v>
      </c>
      <c r="AW523" s="3">
        <v>0</v>
      </c>
      <c r="AX523" s="3">
        <v>0</v>
      </c>
      <c r="AY523" s="3">
        <v>0</v>
      </c>
      <c r="AZ523" s="3">
        <v>0</v>
      </c>
      <c r="BA523" s="3" t="s">
        <v>1199</v>
      </c>
      <c r="BB523" s="3">
        <v>12750</v>
      </c>
    </row>
    <row r="524" spans="1:54" ht="32.5" hidden="1" customHeight="1" x14ac:dyDescent="0.2">
      <c r="A524" s="3" t="s">
        <v>1200</v>
      </c>
      <c r="B524" s="3" t="s">
        <v>994</v>
      </c>
      <c r="C524" s="3" t="s">
        <v>85</v>
      </c>
      <c r="D524" s="3" t="s">
        <v>86</v>
      </c>
      <c r="E524" s="3" t="s">
        <v>1201</v>
      </c>
      <c r="F524" s="3"/>
      <c r="G524" s="3" t="s">
        <v>87</v>
      </c>
      <c r="H524" s="3">
        <v>2024</v>
      </c>
      <c r="I524" s="3">
        <v>2024</v>
      </c>
      <c r="J524" s="3" t="s">
        <v>111</v>
      </c>
      <c r="K524" s="3" t="s">
        <v>1202</v>
      </c>
      <c r="L524" s="3" t="s">
        <v>1203</v>
      </c>
      <c r="M524" s="3"/>
      <c r="N524" s="3" t="s">
        <v>1204</v>
      </c>
      <c r="O524" s="3" t="s">
        <v>1205</v>
      </c>
      <c r="P524" s="3" t="s">
        <v>89</v>
      </c>
      <c r="Q524" s="3" t="s">
        <v>257</v>
      </c>
      <c r="R524" s="3" t="s">
        <v>1206</v>
      </c>
      <c r="S524" s="3" t="s">
        <v>1207</v>
      </c>
      <c r="T524" s="3" t="s">
        <v>91</v>
      </c>
      <c r="U524" s="3" t="s">
        <v>1166</v>
      </c>
      <c r="V524" s="3" t="s">
        <v>1003</v>
      </c>
      <c r="W524" s="3">
        <v>1</v>
      </c>
      <c r="X524" s="3" t="s">
        <v>1167</v>
      </c>
      <c r="Y524" s="3" t="s">
        <v>1208</v>
      </c>
      <c r="Z524" s="3" t="s">
        <v>1209</v>
      </c>
      <c r="AA524" s="3"/>
      <c r="AB524" s="3" t="s">
        <v>85</v>
      </c>
      <c r="AC524" s="3" t="s">
        <v>94</v>
      </c>
      <c r="AD524" s="3" t="s">
        <v>103</v>
      </c>
      <c r="AE524" s="3" t="s">
        <v>104</v>
      </c>
      <c r="AF524" s="3"/>
      <c r="AG524" s="3" t="s">
        <v>97</v>
      </c>
      <c r="AH524" s="3">
        <v>2082</v>
      </c>
      <c r="AI524" s="3">
        <v>277</v>
      </c>
      <c r="AJ524" s="3" t="s">
        <v>123</v>
      </c>
      <c r="AK524" s="3" t="s">
        <v>106</v>
      </c>
      <c r="AL524" s="3" t="s">
        <v>100</v>
      </c>
      <c r="AM524" s="3">
        <v>150</v>
      </c>
      <c r="AN524" s="3" t="s">
        <v>101</v>
      </c>
      <c r="AO524" s="3" t="s">
        <v>110</v>
      </c>
      <c r="AP524" s="3" t="s">
        <v>1210</v>
      </c>
      <c r="AQ524" s="3" t="s">
        <v>1211</v>
      </c>
      <c r="AR524" s="3">
        <v>16750</v>
      </c>
      <c r="AS524" s="3">
        <v>5000</v>
      </c>
      <c r="AT524" s="3">
        <v>0</v>
      </c>
      <c r="AU524" s="3">
        <v>0</v>
      </c>
      <c r="AV524" s="3">
        <v>0</v>
      </c>
      <c r="AW524" s="3">
        <v>0</v>
      </c>
      <c r="AX524" s="3">
        <v>0</v>
      </c>
      <c r="AY524" s="3">
        <v>0</v>
      </c>
      <c r="AZ524" s="3">
        <v>0</v>
      </c>
      <c r="BA524" s="3" t="s">
        <v>1212</v>
      </c>
      <c r="BB524" s="3">
        <v>5200</v>
      </c>
    </row>
    <row r="525" spans="1:54" ht="32.5" hidden="1" customHeight="1" x14ac:dyDescent="0.2">
      <c r="A525" s="3" t="s">
        <v>1213</v>
      </c>
      <c r="B525" s="3" t="s">
        <v>994</v>
      </c>
      <c r="C525" s="3" t="s">
        <v>85</v>
      </c>
      <c r="D525" s="3" t="s">
        <v>86</v>
      </c>
      <c r="E525" s="3" t="s">
        <v>1201</v>
      </c>
      <c r="F525" s="3"/>
      <c r="G525" s="3" t="s">
        <v>87</v>
      </c>
      <c r="H525" s="3">
        <v>2024</v>
      </c>
      <c r="I525" s="3">
        <v>2024</v>
      </c>
      <c r="J525" s="3" t="s">
        <v>111</v>
      </c>
      <c r="K525" s="3" t="s">
        <v>1202</v>
      </c>
      <c r="L525" s="3" t="s">
        <v>1203</v>
      </c>
      <c r="M525" s="3"/>
      <c r="N525" s="3" t="s">
        <v>1204</v>
      </c>
      <c r="O525" s="3" t="s">
        <v>1205</v>
      </c>
      <c r="P525" s="3" t="s">
        <v>89</v>
      </c>
      <c r="Q525" s="3" t="s">
        <v>257</v>
      </c>
      <c r="R525" s="3" t="s">
        <v>1206</v>
      </c>
      <c r="S525" s="3" t="s">
        <v>1207</v>
      </c>
      <c r="T525" s="3" t="s">
        <v>91</v>
      </c>
      <c r="U525" s="3" t="s">
        <v>1166</v>
      </c>
      <c r="V525" s="3" t="s">
        <v>1003</v>
      </c>
      <c r="W525" s="3">
        <v>2</v>
      </c>
      <c r="X525" s="3" t="s">
        <v>1214</v>
      </c>
      <c r="Y525" s="3" t="s">
        <v>1215</v>
      </c>
      <c r="Z525" s="3" t="s">
        <v>1216</v>
      </c>
      <c r="AA525" s="3"/>
      <c r="AB525" s="3" t="s">
        <v>85</v>
      </c>
      <c r="AC525" s="3" t="s">
        <v>94</v>
      </c>
      <c r="AD525" s="3" t="s">
        <v>103</v>
      </c>
      <c r="AE525" s="3" t="s">
        <v>122</v>
      </c>
      <c r="AF525" s="3"/>
      <c r="AG525" s="3" t="s">
        <v>97</v>
      </c>
      <c r="AH525" s="3">
        <v>2082</v>
      </c>
      <c r="AI525" s="3">
        <v>277</v>
      </c>
      <c r="AJ525" s="3" t="s">
        <v>123</v>
      </c>
      <c r="AK525" s="3" t="s">
        <v>109</v>
      </c>
      <c r="AL525" s="3" t="s">
        <v>100</v>
      </c>
      <c r="AM525" s="3">
        <v>150</v>
      </c>
      <c r="AN525" s="3" t="s">
        <v>101</v>
      </c>
      <c r="AO525" s="3" t="s">
        <v>110</v>
      </c>
      <c r="AP525" s="3" t="s">
        <v>1217</v>
      </c>
      <c r="AQ525" s="3" t="s">
        <v>1218</v>
      </c>
      <c r="AR525" s="3">
        <v>8400</v>
      </c>
      <c r="AS525" s="3">
        <v>2500</v>
      </c>
      <c r="AT525" s="3">
        <v>0</v>
      </c>
      <c r="AU525" s="3">
        <v>0</v>
      </c>
      <c r="AV525" s="3">
        <v>0</v>
      </c>
      <c r="AW525" s="3">
        <v>0</v>
      </c>
      <c r="AX525" s="3">
        <v>0</v>
      </c>
      <c r="AY525" s="3">
        <v>0</v>
      </c>
      <c r="AZ525" s="3">
        <v>0</v>
      </c>
      <c r="BA525" s="3" t="s">
        <v>1212</v>
      </c>
      <c r="BB525" s="3">
        <v>2700</v>
      </c>
    </row>
    <row r="526" spans="1:54" ht="32.5" hidden="1" customHeight="1" x14ac:dyDescent="0.2">
      <c r="A526" s="3" t="s">
        <v>1219</v>
      </c>
      <c r="B526" s="3" t="s">
        <v>994</v>
      </c>
      <c r="C526" s="3" t="s">
        <v>85</v>
      </c>
      <c r="D526" s="3" t="s">
        <v>86</v>
      </c>
      <c r="E526" s="3" t="s">
        <v>1201</v>
      </c>
      <c r="F526" s="3"/>
      <c r="G526" s="3" t="s">
        <v>87</v>
      </c>
      <c r="H526" s="3">
        <v>2024</v>
      </c>
      <c r="I526" s="3">
        <v>2024</v>
      </c>
      <c r="J526" s="3" t="s">
        <v>88</v>
      </c>
      <c r="K526" s="3" t="s">
        <v>1202</v>
      </c>
      <c r="L526" s="3" t="s">
        <v>1203</v>
      </c>
      <c r="M526" s="3"/>
      <c r="N526" s="3" t="s">
        <v>1204</v>
      </c>
      <c r="O526" s="3" t="s">
        <v>1205</v>
      </c>
      <c r="P526" s="3" t="s">
        <v>89</v>
      </c>
      <c r="Q526" s="3" t="s">
        <v>257</v>
      </c>
      <c r="R526" s="3" t="s">
        <v>1206</v>
      </c>
      <c r="S526" s="3" t="s">
        <v>1207</v>
      </c>
      <c r="T526" s="3" t="s">
        <v>91</v>
      </c>
      <c r="U526" s="3" t="s">
        <v>1166</v>
      </c>
      <c r="V526" s="3" t="s">
        <v>1003</v>
      </c>
      <c r="W526" s="3">
        <v>3</v>
      </c>
      <c r="X526" s="3" t="s">
        <v>1220</v>
      </c>
      <c r="Y526" s="3" t="s">
        <v>1221</v>
      </c>
      <c r="Z526" s="3" t="s">
        <v>1222</v>
      </c>
      <c r="AA526" s="3"/>
      <c r="AB526" s="3" t="s">
        <v>85</v>
      </c>
      <c r="AC526" s="3" t="s">
        <v>94</v>
      </c>
      <c r="AD526" s="3" t="s">
        <v>103</v>
      </c>
      <c r="AE526" s="3" t="s">
        <v>124</v>
      </c>
      <c r="AF526" s="3"/>
      <c r="AG526" s="3" t="s">
        <v>97</v>
      </c>
      <c r="AH526" s="3">
        <v>2082</v>
      </c>
      <c r="AI526" s="3">
        <v>277</v>
      </c>
      <c r="AJ526" s="3" t="s">
        <v>123</v>
      </c>
      <c r="AK526" s="3" t="s">
        <v>109</v>
      </c>
      <c r="AL526" s="3" t="s">
        <v>100</v>
      </c>
      <c r="AM526" s="3">
        <v>100</v>
      </c>
      <c r="AN526" s="3" t="s">
        <v>101</v>
      </c>
      <c r="AO526" s="3" t="s">
        <v>110</v>
      </c>
      <c r="AP526" s="3" t="s">
        <v>1223</v>
      </c>
      <c r="AQ526" s="3" t="s">
        <v>1224</v>
      </c>
      <c r="AR526" s="3">
        <v>6700</v>
      </c>
      <c r="AS526" s="3">
        <v>2000</v>
      </c>
      <c r="AT526" s="3">
        <v>0</v>
      </c>
      <c r="AU526" s="3">
        <v>0</v>
      </c>
      <c r="AV526" s="3">
        <v>0</v>
      </c>
      <c r="AW526" s="3">
        <v>0</v>
      </c>
      <c r="AX526" s="3">
        <v>0</v>
      </c>
      <c r="AY526" s="3">
        <v>0</v>
      </c>
      <c r="AZ526" s="3">
        <v>0</v>
      </c>
      <c r="BA526" s="3" t="s">
        <v>1212</v>
      </c>
      <c r="BB526" s="3">
        <v>2500</v>
      </c>
    </row>
    <row r="527" spans="1:54" ht="32.5" hidden="1" customHeight="1" x14ac:dyDescent="0.2">
      <c r="A527" s="3" t="s">
        <v>12394</v>
      </c>
      <c r="B527" s="3" t="s">
        <v>994</v>
      </c>
      <c r="C527" s="3" t="s">
        <v>85</v>
      </c>
      <c r="D527" s="3" t="s">
        <v>86</v>
      </c>
      <c r="E527" s="3" t="s">
        <v>12395</v>
      </c>
      <c r="F527" s="3"/>
      <c r="G527" s="3" t="s">
        <v>87</v>
      </c>
      <c r="H527" s="3">
        <v>2024</v>
      </c>
      <c r="I527" s="3">
        <v>2024</v>
      </c>
      <c r="J527" s="3" t="s">
        <v>111</v>
      </c>
      <c r="K527" s="3" t="s">
        <v>5987</v>
      </c>
      <c r="L527" s="3" t="s">
        <v>5988</v>
      </c>
      <c r="M527" s="3" t="s">
        <v>5989</v>
      </c>
      <c r="N527" s="3" t="s">
        <v>5990</v>
      </c>
      <c r="O527" s="3" t="s">
        <v>5991</v>
      </c>
      <c r="P527" s="3" t="s">
        <v>89</v>
      </c>
      <c r="Q527" s="3" t="s">
        <v>90</v>
      </c>
      <c r="R527" s="3" t="s">
        <v>5992</v>
      </c>
      <c r="S527" s="3" t="s">
        <v>5993</v>
      </c>
      <c r="T527" s="3" t="s">
        <v>223</v>
      </c>
      <c r="U527" s="3" t="s">
        <v>1028</v>
      </c>
      <c r="V527" s="3" t="s">
        <v>1003</v>
      </c>
      <c r="W527" s="3">
        <v>1</v>
      </c>
      <c r="X527" s="3" t="s">
        <v>12396</v>
      </c>
      <c r="Y527" s="3" t="s">
        <v>12397</v>
      </c>
      <c r="Z527" s="3" t="s">
        <v>12398</v>
      </c>
      <c r="AA527" s="3"/>
      <c r="AB527" s="3" t="s">
        <v>85</v>
      </c>
      <c r="AC527" s="3" t="s">
        <v>94</v>
      </c>
      <c r="AD527" s="3" t="s">
        <v>95</v>
      </c>
      <c r="AE527" s="3" t="s">
        <v>96</v>
      </c>
      <c r="AF527" s="3"/>
      <c r="AG527" s="3" t="s">
        <v>97</v>
      </c>
      <c r="AH527" s="3">
        <v>167</v>
      </c>
      <c r="AI527" s="3">
        <v>26</v>
      </c>
      <c r="AJ527" s="3" t="s">
        <v>105</v>
      </c>
      <c r="AK527" s="3" t="s">
        <v>106</v>
      </c>
      <c r="AL527" s="3" t="s">
        <v>100</v>
      </c>
      <c r="AM527" s="3">
        <v>800</v>
      </c>
      <c r="AN527" s="3" t="s">
        <v>101</v>
      </c>
      <c r="AO527" s="3" t="s">
        <v>110</v>
      </c>
      <c r="AP527" s="3" t="s">
        <v>12399</v>
      </c>
      <c r="AQ527" s="3" t="s">
        <v>12400</v>
      </c>
      <c r="AR527" s="3">
        <v>15000</v>
      </c>
      <c r="AS527" s="3">
        <v>4000</v>
      </c>
      <c r="AT527" s="3">
        <v>0</v>
      </c>
      <c r="AU527" s="3">
        <v>0</v>
      </c>
      <c r="AV527" s="3">
        <v>0</v>
      </c>
      <c r="AW527" s="3">
        <v>0</v>
      </c>
      <c r="AX527" s="3">
        <v>0</v>
      </c>
      <c r="AY527" s="3">
        <v>0</v>
      </c>
      <c r="AZ527" s="3">
        <v>0</v>
      </c>
      <c r="BA527" s="3" t="s">
        <v>12401</v>
      </c>
      <c r="BB527" s="3">
        <v>13000</v>
      </c>
    </row>
    <row r="528" spans="1:54" ht="32.5" hidden="1" customHeight="1" x14ac:dyDescent="0.2">
      <c r="A528" s="3" t="s">
        <v>12402</v>
      </c>
      <c r="B528" s="3" t="s">
        <v>994</v>
      </c>
      <c r="C528" s="3" t="s">
        <v>85</v>
      </c>
      <c r="D528" s="3" t="s">
        <v>86</v>
      </c>
      <c r="E528" s="3" t="s">
        <v>12395</v>
      </c>
      <c r="F528" s="3"/>
      <c r="G528" s="3" t="s">
        <v>87</v>
      </c>
      <c r="H528" s="3">
        <v>2024</v>
      </c>
      <c r="I528" s="3">
        <v>2024</v>
      </c>
      <c r="J528" s="3" t="s">
        <v>111</v>
      </c>
      <c r="K528" s="3" t="s">
        <v>5987</v>
      </c>
      <c r="L528" s="3" t="s">
        <v>5988</v>
      </c>
      <c r="M528" s="3" t="s">
        <v>5989</v>
      </c>
      <c r="N528" s="3" t="s">
        <v>5990</v>
      </c>
      <c r="O528" s="3" t="s">
        <v>5991</v>
      </c>
      <c r="P528" s="3" t="s">
        <v>89</v>
      </c>
      <c r="Q528" s="3" t="s">
        <v>90</v>
      </c>
      <c r="R528" s="3" t="s">
        <v>5992</v>
      </c>
      <c r="S528" s="3" t="s">
        <v>5993</v>
      </c>
      <c r="T528" s="3" t="s">
        <v>223</v>
      </c>
      <c r="U528" s="3" t="s">
        <v>1028</v>
      </c>
      <c r="V528" s="3" t="s">
        <v>1003</v>
      </c>
      <c r="W528" s="3">
        <v>2</v>
      </c>
      <c r="X528" s="3" t="s">
        <v>15487</v>
      </c>
      <c r="Y528" s="3" t="s">
        <v>12403</v>
      </c>
      <c r="Z528" s="3" t="s">
        <v>12404</v>
      </c>
      <c r="AA528" s="3"/>
      <c r="AB528" s="3" t="s">
        <v>85</v>
      </c>
      <c r="AC528" s="3" t="s">
        <v>94</v>
      </c>
      <c r="AD528" s="3" t="s">
        <v>103</v>
      </c>
      <c r="AE528" s="3" t="s">
        <v>122</v>
      </c>
      <c r="AF528" s="3"/>
      <c r="AG528" s="3" t="s">
        <v>97</v>
      </c>
      <c r="AH528" s="3">
        <v>167</v>
      </c>
      <c r="AI528" s="3">
        <v>26</v>
      </c>
      <c r="AJ528" s="3" t="s">
        <v>105</v>
      </c>
      <c r="AK528" s="3" t="s">
        <v>106</v>
      </c>
      <c r="AL528" s="3" t="s">
        <v>100</v>
      </c>
      <c r="AM528" s="3">
        <v>500</v>
      </c>
      <c r="AN528" s="3" t="s">
        <v>101</v>
      </c>
      <c r="AO528" s="3" t="s">
        <v>110</v>
      </c>
      <c r="AP528" s="3" t="s">
        <v>12405</v>
      </c>
      <c r="AQ528" s="3" t="s">
        <v>12406</v>
      </c>
      <c r="AR528" s="3">
        <v>17500</v>
      </c>
      <c r="AS528" s="3">
        <v>3500</v>
      </c>
      <c r="AT528" s="3">
        <v>0</v>
      </c>
      <c r="AU528" s="3">
        <v>0</v>
      </c>
      <c r="AV528" s="3">
        <v>0</v>
      </c>
      <c r="AW528" s="3">
        <v>0</v>
      </c>
      <c r="AX528" s="3">
        <v>0</v>
      </c>
      <c r="AY528" s="3">
        <v>0</v>
      </c>
      <c r="AZ528" s="3">
        <v>0</v>
      </c>
      <c r="BA528" s="3" t="s">
        <v>12407</v>
      </c>
      <c r="BB528" s="3">
        <v>13000</v>
      </c>
    </row>
    <row r="529" spans="1:54" ht="32.5" hidden="1" customHeight="1" x14ac:dyDescent="0.2">
      <c r="A529" s="3" t="s">
        <v>12408</v>
      </c>
      <c r="B529" s="3" t="s">
        <v>994</v>
      </c>
      <c r="C529" s="3" t="s">
        <v>85</v>
      </c>
      <c r="D529" s="3" t="s">
        <v>86</v>
      </c>
      <c r="E529" s="3" t="s">
        <v>12395</v>
      </c>
      <c r="F529" s="3"/>
      <c r="G529" s="3" t="s">
        <v>87</v>
      </c>
      <c r="H529" s="3">
        <v>2024</v>
      </c>
      <c r="I529" s="3">
        <v>2024</v>
      </c>
      <c r="J529" s="3" t="s">
        <v>111</v>
      </c>
      <c r="K529" s="3" t="s">
        <v>5987</v>
      </c>
      <c r="L529" s="3" t="s">
        <v>5988</v>
      </c>
      <c r="M529" s="3" t="s">
        <v>5989</v>
      </c>
      <c r="N529" s="3" t="s">
        <v>5990</v>
      </c>
      <c r="O529" s="3" t="s">
        <v>5991</v>
      </c>
      <c r="P529" s="3" t="s">
        <v>89</v>
      </c>
      <c r="Q529" s="3" t="s">
        <v>90</v>
      </c>
      <c r="R529" s="3" t="s">
        <v>5992</v>
      </c>
      <c r="S529" s="3" t="s">
        <v>5993</v>
      </c>
      <c r="T529" s="3" t="s">
        <v>223</v>
      </c>
      <c r="U529" s="3" t="s">
        <v>1028</v>
      </c>
      <c r="V529" s="3" t="s">
        <v>1003</v>
      </c>
      <c r="W529" s="3">
        <v>3</v>
      </c>
      <c r="X529" s="3" t="s">
        <v>15488</v>
      </c>
      <c r="Y529" s="3" t="s">
        <v>12409</v>
      </c>
      <c r="Z529" s="3" t="s">
        <v>12410</v>
      </c>
      <c r="AA529" s="3"/>
      <c r="AB529" s="3" t="s">
        <v>85</v>
      </c>
      <c r="AC529" s="3" t="s">
        <v>94</v>
      </c>
      <c r="AD529" s="3" t="s">
        <v>103</v>
      </c>
      <c r="AE529" s="3" t="s">
        <v>122</v>
      </c>
      <c r="AF529" s="3"/>
      <c r="AG529" s="3" t="s">
        <v>97</v>
      </c>
      <c r="AH529" s="3">
        <v>167</v>
      </c>
      <c r="AI529" s="3">
        <v>26</v>
      </c>
      <c r="AJ529" s="3" t="s">
        <v>98</v>
      </c>
      <c r="AK529" s="3" t="s">
        <v>109</v>
      </c>
      <c r="AL529" s="3" t="s">
        <v>325</v>
      </c>
      <c r="AM529" s="3">
        <v>150</v>
      </c>
      <c r="AN529" s="3" t="s">
        <v>101</v>
      </c>
      <c r="AO529" s="3" t="s">
        <v>110</v>
      </c>
      <c r="AP529" s="3" t="s">
        <v>12411</v>
      </c>
      <c r="AQ529" s="3" t="s">
        <v>12412</v>
      </c>
      <c r="AR529" s="3">
        <v>11500</v>
      </c>
      <c r="AS529" s="3">
        <v>2500</v>
      </c>
      <c r="AT529" s="3">
        <v>0</v>
      </c>
      <c r="AU529" s="3">
        <v>0</v>
      </c>
      <c r="AV529" s="3">
        <v>0</v>
      </c>
      <c r="AW529" s="3">
        <v>0</v>
      </c>
      <c r="AX529" s="3">
        <v>0</v>
      </c>
      <c r="AY529" s="3">
        <v>0</v>
      </c>
      <c r="AZ529" s="3">
        <v>0</v>
      </c>
      <c r="BA529" s="3" t="s">
        <v>12413</v>
      </c>
      <c r="BB529" s="3">
        <v>7500</v>
      </c>
    </row>
    <row r="530" spans="1:54" ht="32.5" hidden="1" customHeight="1" x14ac:dyDescent="0.2">
      <c r="A530" s="3" t="s">
        <v>12414</v>
      </c>
      <c r="B530" s="3" t="s">
        <v>994</v>
      </c>
      <c r="C530" s="3" t="s">
        <v>85</v>
      </c>
      <c r="D530" s="3" t="s">
        <v>86</v>
      </c>
      <c r="E530" s="3" t="s">
        <v>12415</v>
      </c>
      <c r="F530" s="3"/>
      <c r="G530" s="3" t="s">
        <v>87</v>
      </c>
      <c r="H530" s="3">
        <v>2024</v>
      </c>
      <c r="I530" s="3">
        <v>2024</v>
      </c>
      <c r="J530" s="3" t="s">
        <v>88</v>
      </c>
      <c r="K530" s="3" t="s">
        <v>5692</v>
      </c>
      <c r="L530" s="3" t="s">
        <v>5693</v>
      </c>
      <c r="M530" s="3" t="s">
        <v>5694</v>
      </c>
      <c r="N530" s="3" t="s">
        <v>5695</v>
      </c>
      <c r="O530" s="3" t="s">
        <v>5696</v>
      </c>
      <c r="P530" s="3" t="s">
        <v>89</v>
      </c>
      <c r="Q530" s="3" t="s">
        <v>90</v>
      </c>
      <c r="R530" s="3" t="s">
        <v>5697</v>
      </c>
      <c r="S530" s="3" t="s">
        <v>5698</v>
      </c>
      <c r="T530" s="3" t="s">
        <v>91</v>
      </c>
      <c r="U530" s="3" t="s">
        <v>1028</v>
      </c>
      <c r="V530" s="3" t="s">
        <v>1003</v>
      </c>
      <c r="W530" s="3">
        <v>1</v>
      </c>
      <c r="X530" s="3" t="s">
        <v>12416</v>
      </c>
      <c r="Y530" s="3" t="s">
        <v>12417</v>
      </c>
      <c r="Z530" s="3" t="s">
        <v>12418</v>
      </c>
      <c r="AA530" s="3"/>
      <c r="AB530" s="3" t="s">
        <v>85</v>
      </c>
      <c r="AC530" s="3" t="s">
        <v>94</v>
      </c>
      <c r="AD530" s="3" t="s">
        <v>95</v>
      </c>
      <c r="AE530" s="3" t="s">
        <v>96</v>
      </c>
      <c r="AF530" s="3"/>
      <c r="AG530" s="3" t="s">
        <v>97</v>
      </c>
      <c r="AH530" s="3">
        <v>165</v>
      </c>
      <c r="AI530" s="3">
        <v>32</v>
      </c>
      <c r="AJ530" s="3" t="s">
        <v>98</v>
      </c>
      <c r="AK530" s="3" t="s">
        <v>109</v>
      </c>
      <c r="AL530" s="3" t="s">
        <v>100</v>
      </c>
      <c r="AM530" s="3">
        <v>50</v>
      </c>
      <c r="AN530" s="3" t="s">
        <v>101</v>
      </c>
      <c r="AO530" s="3" t="s">
        <v>102</v>
      </c>
      <c r="AP530" s="3" t="s">
        <v>12419</v>
      </c>
      <c r="AQ530" s="3" t="s">
        <v>12420</v>
      </c>
      <c r="AR530" s="3">
        <v>5820</v>
      </c>
      <c r="AS530" s="3">
        <v>3500</v>
      </c>
      <c r="AT530" s="3">
        <v>0</v>
      </c>
      <c r="AU530" s="3">
        <v>0</v>
      </c>
      <c r="AV530" s="3">
        <v>0</v>
      </c>
      <c r="AW530" s="3">
        <v>0</v>
      </c>
      <c r="AX530" s="3">
        <v>0</v>
      </c>
      <c r="AY530" s="3">
        <v>0</v>
      </c>
      <c r="AZ530" s="3">
        <v>0</v>
      </c>
      <c r="BA530" s="3" t="s">
        <v>1138</v>
      </c>
      <c r="BB530" s="3">
        <v>3500</v>
      </c>
    </row>
    <row r="531" spans="1:54" ht="32.5" hidden="1" customHeight="1" x14ac:dyDescent="0.2">
      <c r="A531" s="3" t="s">
        <v>12421</v>
      </c>
      <c r="B531" s="3" t="s">
        <v>994</v>
      </c>
      <c r="C531" s="3" t="s">
        <v>85</v>
      </c>
      <c r="D531" s="3" t="s">
        <v>86</v>
      </c>
      <c r="E531" s="3" t="s">
        <v>12415</v>
      </c>
      <c r="F531" s="3"/>
      <c r="G531" s="3" t="s">
        <v>87</v>
      </c>
      <c r="H531" s="3">
        <v>2024</v>
      </c>
      <c r="I531" s="3">
        <v>2024</v>
      </c>
      <c r="J531" s="3" t="s">
        <v>111</v>
      </c>
      <c r="K531" s="3" t="s">
        <v>5692</v>
      </c>
      <c r="L531" s="3" t="s">
        <v>5693</v>
      </c>
      <c r="M531" s="3" t="s">
        <v>5694</v>
      </c>
      <c r="N531" s="3" t="s">
        <v>5695</v>
      </c>
      <c r="O531" s="3" t="s">
        <v>5696</v>
      </c>
      <c r="P531" s="3" t="s">
        <v>89</v>
      </c>
      <c r="Q531" s="3" t="s">
        <v>90</v>
      </c>
      <c r="R531" s="3" t="s">
        <v>5697</v>
      </c>
      <c r="S531" s="3" t="s">
        <v>5698</v>
      </c>
      <c r="T531" s="3" t="s">
        <v>91</v>
      </c>
      <c r="U531" s="3" t="s">
        <v>1028</v>
      </c>
      <c r="V531" s="3" t="s">
        <v>1003</v>
      </c>
      <c r="W531" s="3">
        <v>2</v>
      </c>
      <c r="X531" s="3" t="s">
        <v>12422</v>
      </c>
      <c r="Y531" s="3" t="s">
        <v>12423</v>
      </c>
      <c r="Z531" s="3" t="s">
        <v>12424</v>
      </c>
      <c r="AA531" s="3"/>
      <c r="AB531" s="3" t="s">
        <v>85</v>
      </c>
      <c r="AC531" s="3" t="s">
        <v>94</v>
      </c>
      <c r="AD531" s="3" t="s">
        <v>103</v>
      </c>
      <c r="AE531" s="3" t="s">
        <v>104</v>
      </c>
      <c r="AF531" s="3"/>
      <c r="AG531" s="3" t="s">
        <v>97</v>
      </c>
      <c r="AH531" s="3">
        <v>165</v>
      </c>
      <c r="AI531" s="3">
        <v>32</v>
      </c>
      <c r="AJ531" s="3" t="s">
        <v>346</v>
      </c>
      <c r="AK531" s="3" t="s">
        <v>106</v>
      </c>
      <c r="AL531" s="3" t="s">
        <v>100</v>
      </c>
      <c r="AM531" s="3">
        <v>500</v>
      </c>
      <c r="AN531" s="3" t="s">
        <v>101</v>
      </c>
      <c r="AO531" s="3" t="s">
        <v>110</v>
      </c>
      <c r="AP531" s="3" t="s">
        <v>12425</v>
      </c>
      <c r="AQ531" s="3" t="s">
        <v>12426</v>
      </c>
      <c r="AR531" s="3">
        <v>12100</v>
      </c>
      <c r="AS531" s="3">
        <v>7000</v>
      </c>
      <c r="AT531" s="3">
        <v>0</v>
      </c>
      <c r="AU531" s="3">
        <v>0</v>
      </c>
      <c r="AV531" s="3">
        <v>0</v>
      </c>
      <c r="AW531" s="3">
        <v>0</v>
      </c>
      <c r="AX531" s="3">
        <v>0</v>
      </c>
      <c r="AY531" s="3">
        <v>0</v>
      </c>
      <c r="AZ531" s="3">
        <v>0</v>
      </c>
      <c r="BA531" s="3" t="s">
        <v>12427</v>
      </c>
      <c r="BB531" s="3">
        <v>9000</v>
      </c>
    </row>
    <row r="532" spans="1:54" ht="32.5" hidden="1" customHeight="1" x14ac:dyDescent="0.2">
      <c r="A532" s="3" t="s">
        <v>12433</v>
      </c>
      <c r="B532" s="3" t="s">
        <v>994</v>
      </c>
      <c r="C532" s="3" t="s">
        <v>85</v>
      </c>
      <c r="D532" s="3" t="s">
        <v>86</v>
      </c>
      <c r="E532" s="3" t="s">
        <v>12434</v>
      </c>
      <c r="F532" s="3"/>
      <c r="G532" s="3" t="s">
        <v>87</v>
      </c>
      <c r="H532" s="3">
        <v>2024</v>
      </c>
      <c r="I532" s="3">
        <v>2024</v>
      </c>
      <c r="J532" s="3" t="s">
        <v>88</v>
      </c>
      <c r="K532" s="3" t="s">
        <v>5858</v>
      </c>
      <c r="L532" s="3" t="s">
        <v>5859</v>
      </c>
      <c r="M532" s="3" t="s">
        <v>5860</v>
      </c>
      <c r="N532" s="3" t="s">
        <v>5861</v>
      </c>
      <c r="O532" s="3" t="s">
        <v>5862</v>
      </c>
      <c r="P532" s="3" t="s">
        <v>89</v>
      </c>
      <c r="Q532" s="3" t="s">
        <v>90</v>
      </c>
      <c r="R532" s="3" t="s">
        <v>5863</v>
      </c>
      <c r="S532" s="3" t="s">
        <v>5864</v>
      </c>
      <c r="T532" s="3" t="s">
        <v>119</v>
      </c>
      <c r="U532" s="3" t="s">
        <v>1002</v>
      </c>
      <c r="V532" s="3" t="s">
        <v>1003</v>
      </c>
      <c r="W532" s="3">
        <v>1</v>
      </c>
      <c r="X532" s="3" t="s">
        <v>12435</v>
      </c>
      <c r="Y532" s="3" t="s">
        <v>12436</v>
      </c>
      <c r="Z532" s="3" t="s">
        <v>12437</v>
      </c>
      <c r="AA532" s="3"/>
      <c r="AB532" s="3" t="s">
        <v>85</v>
      </c>
      <c r="AC532" s="3" t="s">
        <v>94</v>
      </c>
      <c r="AD532" s="3" t="s">
        <v>103</v>
      </c>
      <c r="AE532" s="3" t="s">
        <v>104</v>
      </c>
      <c r="AF532" s="3"/>
      <c r="AG532" s="3" t="s">
        <v>97</v>
      </c>
      <c r="AH532" s="3">
        <v>211</v>
      </c>
      <c r="AI532" s="3">
        <v>57</v>
      </c>
      <c r="AJ532" s="3" t="s">
        <v>123</v>
      </c>
      <c r="AK532" s="3" t="s">
        <v>109</v>
      </c>
      <c r="AL532" s="3" t="s">
        <v>100</v>
      </c>
      <c r="AM532" s="3">
        <v>150</v>
      </c>
      <c r="AN532" s="3" t="s">
        <v>101</v>
      </c>
      <c r="AO532" s="3" t="s">
        <v>110</v>
      </c>
      <c r="AP532" s="3" t="s">
        <v>12438</v>
      </c>
      <c r="AQ532" s="3" t="s">
        <v>12439</v>
      </c>
      <c r="AR532" s="3">
        <v>6490</v>
      </c>
      <c r="AS532" s="3">
        <v>3500</v>
      </c>
      <c r="AT532" s="3">
        <v>0</v>
      </c>
      <c r="AU532" s="3">
        <v>0</v>
      </c>
      <c r="AV532" s="3">
        <v>0</v>
      </c>
      <c r="AW532" s="3">
        <v>0</v>
      </c>
      <c r="AX532" s="3">
        <v>0</v>
      </c>
      <c r="AY532" s="3">
        <v>0</v>
      </c>
      <c r="AZ532" s="3">
        <v>0</v>
      </c>
      <c r="BA532" s="3" t="s">
        <v>12440</v>
      </c>
      <c r="BB532" s="3">
        <v>5000</v>
      </c>
    </row>
    <row r="533" spans="1:54" ht="32.5" hidden="1" customHeight="1" x14ac:dyDescent="0.2">
      <c r="A533" s="3" t="s">
        <v>12441</v>
      </c>
      <c r="B533" s="3" t="s">
        <v>994</v>
      </c>
      <c r="C533" s="3" t="s">
        <v>85</v>
      </c>
      <c r="D533" s="3" t="s">
        <v>86</v>
      </c>
      <c r="E533" s="3" t="s">
        <v>12434</v>
      </c>
      <c r="F533" s="3"/>
      <c r="G533" s="3" t="s">
        <v>87</v>
      </c>
      <c r="H533" s="3">
        <v>2024</v>
      </c>
      <c r="I533" s="3">
        <v>2024</v>
      </c>
      <c r="J533" s="3" t="s">
        <v>88</v>
      </c>
      <c r="K533" s="3" t="s">
        <v>5858</v>
      </c>
      <c r="L533" s="3" t="s">
        <v>5859</v>
      </c>
      <c r="M533" s="3" t="s">
        <v>5860</v>
      </c>
      <c r="N533" s="3" t="s">
        <v>5861</v>
      </c>
      <c r="O533" s="3" t="s">
        <v>5862</v>
      </c>
      <c r="P533" s="3" t="s">
        <v>89</v>
      </c>
      <c r="Q533" s="3" t="s">
        <v>90</v>
      </c>
      <c r="R533" s="3" t="s">
        <v>5863</v>
      </c>
      <c r="S533" s="3" t="s">
        <v>5864</v>
      </c>
      <c r="T533" s="3" t="s">
        <v>119</v>
      </c>
      <c r="U533" s="3" t="s">
        <v>1002</v>
      </c>
      <c r="V533" s="3" t="s">
        <v>1003</v>
      </c>
      <c r="W533" s="3">
        <v>2</v>
      </c>
      <c r="X533" s="3" t="s">
        <v>12442</v>
      </c>
      <c r="Y533" s="3" t="s">
        <v>12443</v>
      </c>
      <c r="Z533" s="3" t="s">
        <v>12444</v>
      </c>
      <c r="AA533" s="3"/>
      <c r="AB533" s="3" t="s">
        <v>85</v>
      </c>
      <c r="AC533" s="3" t="s">
        <v>94</v>
      </c>
      <c r="AD533" s="3" t="s">
        <v>95</v>
      </c>
      <c r="AE533" s="3" t="s">
        <v>96</v>
      </c>
      <c r="AF533" s="3"/>
      <c r="AG533" s="3" t="s">
        <v>97</v>
      </c>
      <c r="AH533" s="3">
        <v>211</v>
      </c>
      <c r="AI533" s="3">
        <v>57</v>
      </c>
      <c r="AJ533" s="3" t="s">
        <v>123</v>
      </c>
      <c r="AK533" s="3" t="s">
        <v>109</v>
      </c>
      <c r="AL533" s="3" t="s">
        <v>100</v>
      </c>
      <c r="AM533" s="3">
        <v>30</v>
      </c>
      <c r="AN533" s="3" t="s">
        <v>101</v>
      </c>
      <c r="AO533" s="3" t="s">
        <v>110</v>
      </c>
      <c r="AP533" s="3" t="s">
        <v>12445</v>
      </c>
      <c r="AQ533" s="3" t="s">
        <v>12446</v>
      </c>
      <c r="AR533" s="3">
        <v>3669</v>
      </c>
      <c r="AS533" s="3">
        <v>1900</v>
      </c>
      <c r="AT533" s="3">
        <v>0</v>
      </c>
      <c r="AU533" s="3">
        <v>0</v>
      </c>
      <c r="AV533" s="3">
        <v>0</v>
      </c>
      <c r="AW533" s="3">
        <v>0</v>
      </c>
      <c r="AX533" s="3">
        <v>0</v>
      </c>
      <c r="AY533" s="3">
        <v>0</v>
      </c>
      <c r="AZ533" s="3">
        <v>0</v>
      </c>
      <c r="BA533" s="3" t="s">
        <v>12447</v>
      </c>
      <c r="BB533" s="3">
        <v>2400</v>
      </c>
    </row>
    <row r="534" spans="1:54" ht="32.5" hidden="1" customHeight="1" x14ac:dyDescent="0.2">
      <c r="A534" s="3" t="s">
        <v>12448</v>
      </c>
      <c r="B534" s="3" t="s">
        <v>994</v>
      </c>
      <c r="C534" s="3" t="s">
        <v>85</v>
      </c>
      <c r="D534" s="3" t="s">
        <v>86</v>
      </c>
      <c r="E534" s="3" t="s">
        <v>12434</v>
      </c>
      <c r="F534" s="3"/>
      <c r="G534" s="3" t="s">
        <v>87</v>
      </c>
      <c r="H534" s="3">
        <v>2024</v>
      </c>
      <c r="I534" s="3">
        <v>2024</v>
      </c>
      <c r="J534" s="3" t="s">
        <v>88</v>
      </c>
      <c r="K534" s="3" t="s">
        <v>5858</v>
      </c>
      <c r="L534" s="3" t="s">
        <v>5859</v>
      </c>
      <c r="M534" s="3" t="s">
        <v>5860</v>
      </c>
      <c r="N534" s="3" t="s">
        <v>5861</v>
      </c>
      <c r="O534" s="3" t="s">
        <v>5862</v>
      </c>
      <c r="P534" s="3" t="s">
        <v>89</v>
      </c>
      <c r="Q534" s="3" t="s">
        <v>90</v>
      </c>
      <c r="R534" s="3" t="s">
        <v>5863</v>
      </c>
      <c r="S534" s="3" t="s">
        <v>5864</v>
      </c>
      <c r="T534" s="3" t="s">
        <v>119</v>
      </c>
      <c r="U534" s="3" t="s">
        <v>1002</v>
      </c>
      <c r="V534" s="3" t="s">
        <v>1003</v>
      </c>
      <c r="W534" s="3">
        <v>3</v>
      </c>
      <c r="X534" s="3" t="s">
        <v>12449</v>
      </c>
      <c r="Y534" s="3" t="s">
        <v>12450</v>
      </c>
      <c r="Z534" s="3" t="s">
        <v>12451</v>
      </c>
      <c r="AA534" s="3"/>
      <c r="AB534" s="3" t="s">
        <v>85</v>
      </c>
      <c r="AC534" s="3" t="s">
        <v>94</v>
      </c>
      <c r="AD534" s="3" t="s">
        <v>103</v>
      </c>
      <c r="AE534" s="3" t="s">
        <v>122</v>
      </c>
      <c r="AF534" s="3"/>
      <c r="AG534" s="3" t="s">
        <v>97</v>
      </c>
      <c r="AH534" s="3">
        <v>211</v>
      </c>
      <c r="AI534" s="3">
        <v>57</v>
      </c>
      <c r="AJ534" s="3" t="s">
        <v>123</v>
      </c>
      <c r="AK534" s="3" t="s">
        <v>109</v>
      </c>
      <c r="AL534" s="3" t="s">
        <v>100</v>
      </c>
      <c r="AM534" s="3">
        <v>200</v>
      </c>
      <c r="AN534" s="3" t="s">
        <v>101</v>
      </c>
      <c r="AO534" s="3" t="s">
        <v>110</v>
      </c>
      <c r="AP534" s="3" t="s">
        <v>12438</v>
      </c>
      <c r="AQ534" s="3" t="s">
        <v>12452</v>
      </c>
      <c r="AR534" s="3">
        <v>2080</v>
      </c>
      <c r="AS534" s="3">
        <v>1000</v>
      </c>
      <c r="AT534" s="3">
        <v>0</v>
      </c>
      <c r="AU534" s="3">
        <v>0</v>
      </c>
      <c r="AV534" s="3">
        <v>0</v>
      </c>
      <c r="AW534" s="3">
        <v>0</v>
      </c>
      <c r="AX534" s="3">
        <v>0</v>
      </c>
      <c r="AY534" s="3">
        <v>0</v>
      </c>
      <c r="AZ534" s="3">
        <v>0</v>
      </c>
      <c r="BA534" s="3" t="s">
        <v>12447</v>
      </c>
      <c r="BB534" s="3">
        <v>1500</v>
      </c>
    </row>
    <row r="535" spans="1:54" ht="32.5" customHeight="1" x14ac:dyDescent="0.2">
      <c r="A535" s="94" t="s">
        <v>12453</v>
      </c>
      <c r="B535" s="94" t="s">
        <v>994</v>
      </c>
      <c r="C535" s="94" t="s">
        <v>85</v>
      </c>
      <c r="D535" s="94" t="s">
        <v>86</v>
      </c>
      <c r="E535" s="94" t="s">
        <v>12434</v>
      </c>
      <c r="F535" s="94"/>
      <c r="G535" s="94" t="s">
        <v>87</v>
      </c>
      <c r="H535" s="94">
        <v>2024</v>
      </c>
      <c r="I535" s="94">
        <v>2024</v>
      </c>
      <c r="J535" s="94" t="s">
        <v>88</v>
      </c>
      <c r="K535" s="94" t="s">
        <v>5858</v>
      </c>
      <c r="L535" s="94" t="s">
        <v>5859</v>
      </c>
      <c r="M535" s="94" t="s">
        <v>5860</v>
      </c>
      <c r="N535" s="94" t="s">
        <v>5861</v>
      </c>
      <c r="O535" s="94" t="s">
        <v>5862</v>
      </c>
      <c r="P535" s="94" t="s">
        <v>89</v>
      </c>
      <c r="Q535" s="94" t="s">
        <v>90</v>
      </c>
      <c r="R535" s="94" t="s">
        <v>5863</v>
      </c>
      <c r="S535" s="94" t="s">
        <v>5864</v>
      </c>
      <c r="T535" s="94" t="s">
        <v>119</v>
      </c>
      <c r="U535" s="94" t="s">
        <v>1002</v>
      </c>
      <c r="V535" s="94" t="s">
        <v>1003</v>
      </c>
      <c r="W535" s="94">
        <v>4</v>
      </c>
      <c r="X535" s="94" t="s">
        <v>12454</v>
      </c>
      <c r="Y535" s="94" t="s">
        <v>12455</v>
      </c>
      <c r="Z535" s="94" t="s">
        <v>12456</v>
      </c>
      <c r="AA535" s="94"/>
      <c r="AB535" s="94" t="s">
        <v>85</v>
      </c>
      <c r="AC535" s="94" t="s">
        <v>94</v>
      </c>
      <c r="AD535" s="94" t="s">
        <v>107</v>
      </c>
      <c r="AE535" s="94" t="s">
        <v>108</v>
      </c>
      <c r="AF535" s="94"/>
      <c r="AG535" s="94" t="s">
        <v>97</v>
      </c>
      <c r="AH535" s="94">
        <v>211</v>
      </c>
      <c r="AI535" s="94">
        <v>57</v>
      </c>
      <c r="AJ535" s="94" t="s">
        <v>98</v>
      </c>
      <c r="AK535" s="94" t="s">
        <v>106</v>
      </c>
      <c r="AL535" s="94" t="s">
        <v>100</v>
      </c>
      <c r="AM535" s="94">
        <v>54</v>
      </c>
      <c r="AN535" s="94" t="s">
        <v>101</v>
      </c>
      <c r="AO535" s="94" t="s">
        <v>110</v>
      </c>
      <c r="AP535" s="94" t="s">
        <v>12438</v>
      </c>
      <c r="AQ535" s="94" t="s">
        <v>12457</v>
      </c>
      <c r="AR535" s="94">
        <v>3050</v>
      </c>
      <c r="AS535" s="94">
        <v>1500</v>
      </c>
      <c r="AT535" s="94">
        <v>0</v>
      </c>
      <c r="AU535" s="94">
        <v>0</v>
      </c>
      <c r="AV535" s="94">
        <v>0</v>
      </c>
      <c r="AW535" s="94">
        <v>0</v>
      </c>
      <c r="AX535" s="94">
        <v>0</v>
      </c>
      <c r="AY535" s="94">
        <v>0</v>
      </c>
      <c r="AZ535" s="94">
        <v>0</v>
      </c>
      <c r="BA535" s="94" t="s">
        <v>12447</v>
      </c>
      <c r="BB535" s="94">
        <v>2000</v>
      </c>
    </row>
    <row r="536" spans="1:54" ht="32.5" hidden="1" customHeight="1" x14ac:dyDescent="0.2">
      <c r="A536" s="3" t="s">
        <v>12458</v>
      </c>
      <c r="B536" s="3" t="s">
        <v>994</v>
      </c>
      <c r="C536" s="3" t="s">
        <v>85</v>
      </c>
      <c r="D536" s="3" t="s">
        <v>86</v>
      </c>
      <c r="E536" s="3" t="s">
        <v>12459</v>
      </c>
      <c r="F536" s="3"/>
      <c r="G536" s="3" t="s">
        <v>87</v>
      </c>
      <c r="H536" s="3">
        <v>2024</v>
      </c>
      <c r="I536" s="3">
        <v>2024</v>
      </c>
      <c r="J536" s="3" t="s">
        <v>88</v>
      </c>
      <c r="K536" s="3"/>
      <c r="L536" s="3" t="s">
        <v>5871</v>
      </c>
      <c r="M536" s="3"/>
      <c r="N536" s="3" t="s">
        <v>5872</v>
      </c>
      <c r="O536" s="3" t="s">
        <v>5873</v>
      </c>
      <c r="P536" s="3" t="s">
        <v>89</v>
      </c>
      <c r="Q536" s="3" t="s">
        <v>90</v>
      </c>
      <c r="R536" s="3" t="s">
        <v>5874</v>
      </c>
      <c r="S536" s="3" t="s">
        <v>5875</v>
      </c>
      <c r="T536" s="3" t="s">
        <v>135</v>
      </c>
      <c r="U536" s="3" t="s">
        <v>1028</v>
      </c>
      <c r="V536" s="3" t="s">
        <v>1003</v>
      </c>
      <c r="W536" s="3">
        <v>1</v>
      </c>
      <c r="X536" s="3" t="s">
        <v>12460</v>
      </c>
      <c r="Y536" s="3" t="s">
        <v>12461</v>
      </c>
      <c r="Z536" s="3" t="s">
        <v>12462</v>
      </c>
      <c r="AA536" s="3"/>
      <c r="AB536" s="3" t="s">
        <v>85</v>
      </c>
      <c r="AC536" s="3" t="s">
        <v>94</v>
      </c>
      <c r="AD536" s="3" t="s">
        <v>103</v>
      </c>
      <c r="AE536" s="3" t="s">
        <v>104</v>
      </c>
      <c r="AF536" s="3"/>
      <c r="AG536" s="3" t="s">
        <v>97</v>
      </c>
      <c r="AH536" s="3">
        <v>180</v>
      </c>
      <c r="AI536" s="3">
        <v>40</v>
      </c>
      <c r="AJ536" s="3" t="s">
        <v>105</v>
      </c>
      <c r="AK536" s="3" t="s">
        <v>106</v>
      </c>
      <c r="AL536" s="3" t="s">
        <v>100</v>
      </c>
      <c r="AM536" s="3">
        <v>30</v>
      </c>
      <c r="AN536" s="3" t="s">
        <v>101</v>
      </c>
      <c r="AO536" s="3" t="s">
        <v>110</v>
      </c>
      <c r="AP536" s="3" t="s">
        <v>12431</v>
      </c>
      <c r="AQ536" s="3" t="s">
        <v>12463</v>
      </c>
      <c r="AR536" s="3">
        <v>2500</v>
      </c>
      <c r="AS536" s="3">
        <v>1500</v>
      </c>
      <c r="AT536" s="3">
        <v>0</v>
      </c>
      <c r="AU536" s="3">
        <v>0</v>
      </c>
      <c r="AV536" s="3">
        <v>0</v>
      </c>
      <c r="AW536" s="3">
        <v>0</v>
      </c>
      <c r="AX536" s="3">
        <v>0</v>
      </c>
      <c r="AY536" s="3">
        <v>0</v>
      </c>
      <c r="AZ536" s="3">
        <v>0</v>
      </c>
      <c r="BA536" s="3" t="s">
        <v>1138</v>
      </c>
      <c r="BB536" s="3">
        <v>1500</v>
      </c>
    </row>
    <row r="537" spans="1:54" ht="32.5" hidden="1" customHeight="1" x14ac:dyDescent="0.2">
      <c r="A537" s="3" t="s">
        <v>15489</v>
      </c>
      <c r="B537" s="3" t="s">
        <v>994</v>
      </c>
      <c r="C537" s="3" t="s">
        <v>85</v>
      </c>
      <c r="D537" s="3" t="s">
        <v>86</v>
      </c>
      <c r="E537" s="3" t="s">
        <v>12459</v>
      </c>
      <c r="F537" s="3"/>
      <c r="G537" s="3" t="s">
        <v>87</v>
      </c>
      <c r="H537" s="3">
        <v>2024</v>
      </c>
      <c r="I537" s="3">
        <v>2024</v>
      </c>
      <c r="J537" s="3" t="s">
        <v>88</v>
      </c>
      <c r="K537" s="3"/>
      <c r="L537" s="3" t="s">
        <v>5871</v>
      </c>
      <c r="M537" s="3"/>
      <c r="N537" s="3" t="s">
        <v>5872</v>
      </c>
      <c r="O537" s="3" t="s">
        <v>5873</v>
      </c>
      <c r="P537" s="3" t="s">
        <v>89</v>
      </c>
      <c r="Q537" s="3" t="s">
        <v>90</v>
      </c>
      <c r="R537" s="3" t="s">
        <v>5874</v>
      </c>
      <c r="S537" s="3" t="s">
        <v>5875</v>
      </c>
      <c r="T537" s="3" t="s">
        <v>135</v>
      </c>
      <c r="U537" s="3" t="s">
        <v>1028</v>
      </c>
      <c r="V537" s="3" t="s">
        <v>1003</v>
      </c>
      <c r="W537" s="3">
        <v>2</v>
      </c>
      <c r="X537" s="3" t="s">
        <v>12428</v>
      </c>
      <c r="Y537" s="3" t="s">
        <v>12429</v>
      </c>
      <c r="Z537" s="3" t="s">
        <v>12430</v>
      </c>
      <c r="AA537" s="3"/>
      <c r="AB537" s="3" t="s">
        <v>85</v>
      </c>
      <c r="AC537" s="3" t="s">
        <v>94</v>
      </c>
      <c r="AD537" s="3" t="s">
        <v>95</v>
      </c>
      <c r="AE537" s="3" t="s">
        <v>96</v>
      </c>
      <c r="AF537" s="3"/>
      <c r="AG537" s="3" t="s">
        <v>97</v>
      </c>
      <c r="AH537" s="3">
        <v>180</v>
      </c>
      <c r="AI537" s="3">
        <v>40</v>
      </c>
      <c r="AJ537" s="3" t="s">
        <v>123</v>
      </c>
      <c r="AK537" s="3" t="s">
        <v>109</v>
      </c>
      <c r="AL537" s="3" t="s">
        <v>100</v>
      </c>
      <c r="AM537" s="3">
        <v>40</v>
      </c>
      <c r="AN537" s="3" t="s">
        <v>101</v>
      </c>
      <c r="AO537" s="3" t="s">
        <v>110</v>
      </c>
      <c r="AP537" s="3" t="s">
        <v>12431</v>
      </c>
      <c r="AQ537" s="3" t="s">
        <v>12432</v>
      </c>
      <c r="AR537" s="3">
        <v>2700</v>
      </c>
      <c r="AS537" s="3">
        <v>1500</v>
      </c>
      <c r="AT537" s="3">
        <v>0</v>
      </c>
      <c r="AU537" s="3">
        <v>0</v>
      </c>
      <c r="AV537" s="3">
        <v>0</v>
      </c>
      <c r="AW537" s="3">
        <v>0</v>
      </c>
      <c r="AX537" s="3">
        <v>0</v>
      </c>
      <c r="AY537" s="3">
        <v>0</v>
      </c>
      <c r="AZ537" s="3">
        <v>0</v>
      </c>
      <c r="BA537" s="3" t="s">
        <v>1138</v>
      </c>
      <c r="BB537" s="3">
        <v>1500</v>
      </c>
    </row>
    <row r="538" spans="1:54" ht="32.5" hidden="1" customHeight="1" x14ac:dyDescent="0.2">
      <c r="A538" s="3" t="s">
        <v>15490</v>
      </c>
      <c r="B538" s="3" t="s">
        <v>994</v>
      </c>
      <c r="C538" s="3" t="s">
        <v>85</v>
      </c>
      <c r="D538" s="3" t="s">
        <v>86</v>
      </c>
      <c r="E538" s="3" t="s">
        <v>15491</v>
      </c>
      <c r="F538" s="3"/>
      <c r="G538" s="3" t="s">
        <v>87</v>
      </c>
      <c r="H538" s="3">
        <v>2024</v>
      </c>
      <c r="I538" s="3">
        <v>2024</v>
      </c>
      <c r="J538" s="3" t="s">
        <v>88</v>
      </c>
      <c r="K538" s="3" t="s">
        <v>5719</v>
      </c>
      <c r="L538" s="3" t="s">
        <v>5720</v>
      </c>
      <c r="M538" s="3"/>
      <c r="N538" s="3" t="s">
        <v>5721</v>
      </c>
      <c r="O538" s="3" t="s">
        <v>5722</v>
      </c>
      <c r="P538" s="3" t="s">
        <v>89</v>
      </c>
      <c r="Q538" s="3" t="s">
        <v>257</v>
      </c>
      <c r="R538" s="3" t="s">
        <v>5723</v>
      </c>
      <c r="S538" s="3" t="s">
        <v>5724</v>
      </c>
      <c r="T538" s="3" t="s">
        <v>91</v>
      </c>
      <c r="U538" s="3" t="s">
        <v>5725</v>
      </c>
      <c r="V538" s="3" t="s">
        <v>1003</v>
      </c>
      <c r="W538" s="3">
        <v>1</v>
      </c>
      <c r="X538" s="3" t="s">
        <v>15492</v>
      </c>
      <c r="Y538" s="3" t="s">
        <v>15493</v>
      </c>
      <c r="Z538" s="3" t="s">
        <v>15494</v>
      </c>
      <c r="AA538" s="3"/>
      <c r="AB538" s="3" t="s">
        <v>85</v>
      </c>
      <c r="AC538" s="3" t="s">
        <v>94</v>
      </c>
      <c r="AD538" s="3" t="s">
        <v>103</v>
      </c>
      <c r="AE538" s="3" t="s">
        <v>124</v>
      </c>
      <c r="AF538" s="3"/>
      <c r="AG538" s="3" t="s">
        <v>97</v>
      </c>
      <c r="AH538" s="3">
        <v>205457</v>
      </c>
      <c r="AI538" s="3">
        <v>32874</v>
      </c>
      <c r="AJ538" s="3" t="s">
        <v>105</v>
      </c>
      <c r="AK538" s="3" t="s">
        <v>109</v>
      </c>
      <c r="AL538" s="3" t="s">
        <v>100</v>
      </c>
      <c r="AM538" s="3">
        <v>300</v>
      </c>
      <c r="AN538" s="3" t="s">
        <v>101</v>
      </c>
      <c r="AO538" s="3" t="s">
        <v>110</v>
      </c>
      <c r="AP538" s="3" t="s">
        <v>15495</v>
      </c>
      <c r="AQ538" s="3" t="s">
        <v>15496</v>
      </c>
      <c r="AR538" s="3">
        <v>1600</v>
      </c>
      <c r="AS538" s="3">
        <v>800</v>
      </c>
      <c r="AT538" s="3">
        <v>0</v>
      </c>
      <c r="AU538" s="3">
        <v>0</v>
      </c>
      <c r="AV538" s="3">
        <v>0</v>
      </c>
      <c r="AW538" s="3">
        <v>0</v>
      </c>
      <c r="AX538" s="3">
        <v>0</v>
      </c>
      <c r="AY538" s="3">
        <v>0</v>
      </c>
      <c r="AZ538" s="3">
        <v>0</v>
      </c>
      <c r="BA538" s="3" t="s">
        <v>1138</v>
      </c>
      <c r="BB538" s="3">
        <v>800</v>
      </c>
    </row>
    <row r="539" spans="1:54" ht="32.5" hidden="1" customHeight="1" x14ac:dyDescent="0.2">
      <c r="A539" s="3" t="s">
        <v>15497</v>
      </c>
      <c r="B539" s="3" t="s">
        <v>994</v>
      </c>
      <c r="C539" s="3" t="s">
        <v>85</v>
      </c>
      <c r="D539" s="3" t="s">
        <v>86</v>
      </c>
      <c r="E539" s="3" t="s">
        <v>15491</v>
      </c>
      <c r="F539" s="3"/>
      <c r="G539" s="3" t="s">
        <v>87</v>
      </c>
      <c r="H539" s="3">
        <v>2024</v>
      </c>
      <c r="I539" s="3">
        <v>2024</v>
      </c>
      <c r="J539" s="3" t="s">
        <v>88</v>
      </c>
      <c r="K539" s="3" t="s">
        <v>5719</v>
      </c>
      <c r="L539" s="3" t="s">
        <v>5720</v>
      </c>
      <c r="M539" s="3"/>
      <c r="N539" s="3" t="s">
        <v>5721</v>
      </c>
      <c r="O539" s="3" t="s">
        <v>5722</v>
      </c>
      <c r="P539" s="3" t="s">
        <v>89</v>
      </c>
      <c r="Q539" s="3" t="s">
        <v>257</v>
      </c>
      <c r="R539" s="3" t="s">
        <v>5723</v>
      </c>
      <c r="S539" s="3" t="s">
        <v>5724</v>
      </c>
      <c r="T539" s="3" t="s">
        <v>91</v>
      </c>
      <c r="U539" s="3" t="s">
        <v>5725</v>
      </c>
      <c r="V539" s="3" t="s">
        <v>1003</v>
      </c>
      <c r="W539" s="3">
        <v>2</v>
      </c>
      <c r="X539" s="3" t="s">
        <v>15498</v>
      </c>
      <c r="Y539" s="3" t="s">
        <v>15499</v>
      </c>
      <c r="Z539" s="3" t="s">
        <v>15500</v>
      </c>
      <c r="AA539" s="3"/>
      <c r="AB539" s="3" t="s">
        <v>85</v>
      </c>
      <c r="AC539" s="3" t="s">
        <v>94</v>
      </c>
      <c r="AD539" s="3" t="s">
        <v>103</v>
      </c>
      <c r="AE539" s="3" t="s">
        <v>122</v>
      </c>
      <c r="AF539" s="3"/>
      <c r="AG539" s="3" t="s">
        <v>97</v>
      </c>
      <c r="AH539" s="3">
        <v>205457</v>
      </c>
      <c r="AI539" s="3">
        <v>32874</v>
      </c>
      <c r="AJ539" s="3" t="s">
        <v>123</v>
      </c>
      <c r="AK539" s="3" t="s">
        <v>109</v>
      </c>
      <c r="AL539" s="3" t="s">
        <v>100</v>
      </c>
      <c r="AM539" s="3">
        <v>20</v>
      </c>
      <c r="AN539" s="3" t="s">
        <v>101</v>
      </c>
      <c r="AO539" s="3" t="s">
        <v>110</v>
      </c>
      <c r="AP539" s="3" t="s">
        <v>15501</v>
      </c>
      <c r="AQ539" s="3" t="s">
        <v>15502</v>
      </c>
      <c r="AR539" s="3">
        <v>3300</v>
      </c>
      <c r="AS539" s="3">
        <v>1500</v>
      </c>
      <c r="AT539" s="3">
        <v>0</v>
      </c>
      <c r="AU539" s="3">
        <v>0</v>
      </c>
      <c r="AV539" s="3">
        <v>0</v>
      </c>
      <c r="AW539" s="3">
        <v>0</v>
      </c>
      <c r="AX539" s="3">
        <v>0</v>
      </c>
      <c r="AY539" s="3">
        <v>0</v>
      </c>
      <c r="AZ539" s="3">
        <v>0</v>
      </c>
      <c r="BA539" s="3" t="s">
        <v>1138</v>
      </c>
      <c r="BB539" s="3">
        <v>1500</v>
      </c>
    </row>
    <row r="540" spans="1:54" ht="32.5" hidden="1" customHeight="1" x14ac:dyDescent="0.2">
      <c r="A540" s="3" t="s">
        <v>15503</v>
      </c>
      <c r="B540" s="3" t="s">
        <v>994</v>
      </c>
      <c r="C540" s="3" t="s">
        <v>85</v>
      </c>
      <c r="D540" s="3" t="s">
        <v>86</v>
      </c>
      <c r="E540" s="3" t="s">
        <v>15491</v>
      </c>
      <c r="F540" s="3"/>
      <c r="G540" s="3" t="s">
        <v>87</v>
      </c>
      <c r="H540" s="3">
        <v>2024</v>
      </c>
      <c r="I540" s="3">
        <v>2024</v>
      </c>
      <c r="J540" s="3" t="s">
        <v>111</v>
      </c>
      <c r="K540" s="3" t="s">
        <v>5719</v>
      </c>
      <c r="L540" s="3" t="s">
        <v>5720</v>
      </c>
      <c r="M540" s="3"/>
      <c r="N540" s="3" t="s">
        <v>5721</v>
      </c>
      <c r="O540" s="3" t="s">
        <v>5722</v>
      </c>
      <c r="P540" s="3" t="s">
        <v>89</v>
      </c>
      <c r="Q540" s="3" t="s">
        <v>257</v>
      </c>
      <c r="R540" s="3" t="s">
        <v>5723</v>
      </c>
      <c r="S540" s="3" t="s">
        <v>5724</v>
      </c>
      <c r="T540" s="3" t="s">
        <v>91</v>
      </c>
      <c r="U540" s="3" t="s">
        <v>5725</v>
      </c>
      <c r="V540" s="3" t="s">
        <v>1003</v>
      </c>
      <c r="W540" s="3">
        <v>3</v>
      </c>
      <c r="X540" s="3" t="s">
        <v>15504</v>
      </c>
      <c r="Y540" s="3" t="s">
        <v>15505</v>
      </c>
      <c r="Z540" s="3" t="s">
        <v>15506</v>
      </c>
      <c r="AA540" s="3"/>
      <c r="AB540" s="3" t="s">
        <v>85</v>
      </c>
      <c r="AC540" s="3" t="s">
        <v>94</v>
      </c>
      <c r="AD540" s="3" t="s">
        <v>103</v>
      </c>
      <c r="AE540" s="3" t="s">
        <v>104</v>
      </c>
      <c r="AF540" s="3"/>
      <c r="AG540" s="3" t="s">
        <v>97</v>
      </c>
      <c r="AH540" s="3">
        <v>205457</v>
      </c>
      <c r="AI540" s="3">
        <v>32874</v>
      </c>
      <c r="AJ540" s="3" t="s">
        <v>123</v>
      </c>
      <c r="AK540" s="3" t="s">
        <v>106</v>
      </c>
      <c r="AL540" s="3" t="s">
        <v>100</v>
      </c>
      <c r="AM540" s="3">
        <v>800</v>
      </c>
      <c r="AN540" s="3" t="s">
        <v>101</v>
      </c>
      <c r="AO540" s="3" t="s">
        <v>318</v>
      </c>
      <c r="AP540" s="3" t="s">
        <v>15507</v>
      </c>
      <c r="AQ540" s="3" t="s">
        <v>15508</v>
      </c>
      <c r="AR540" s="3">
        <v>11000</v>
      </c>
      <c r="AS540" s="3">
        <v>2000</v>
      </c>
      <c r="AT540" s="3">
        <v>0</v>
      </c>
      <c r="AU540" s="3">
        <v>0</v>
      </c>
      <c r="AV540" s="3">
        <v>0</v>
      </c>
      <c r="AW540" s="3">
        <v>0</v>
      </c>
      <c r="AX540" s="3">
        <v>0</v>
      </c>
      <c r="AY540" s="3">
        <v>0</v>
      </c>
      <c r="AZ540" s="3">
        <v>0</v>
      </c>
      <c r="BA540" s="3" t="s">
        <v>1138</v>
      </c>
      <c r="BB540" s="3">
        <v>2000</v>
      </c>
    </row>
    <row r="541" spans="1:54" ht="32.5" hidden="1" customHeight="1" x14ac:dyDescent="0.2">
      <c r="A541" s="3" t="s">
        <v>15509</v>
      </c>
      <c r="B541" s="3" t="s">
        <v>994</v>
      </c>
      <c r="C541" s="3" t="s">
        <v>85</v>
      </c>
      <c r="D541" s="3" t="s">
        <v>86</v>
      </c>
      <c r="E541" s="3" t="s">
        <v>15510</v>
      </c>
      <c r="F541" s="3"/>
      <c r="G541" s="3" t="s">
        <v>87</v>
      </c>
      <c r="H541" s="3">
        <v>2024</v>
      </c>
      <c r="I541" s="3">
        <v>2024</v>
      </c>
      <c r="J541" s="3" t="s">
        <v>111</v>
      </c>
      <c r="K541" s="3" t="s">
        <v>5771</v>
      </c>
      <c r="L541" s="3" t="s">
        <v>5772</v>
      </c>
      <c r="M541" s="3" t="s">
        <v>5773</v>
      </c>
      <c r="N541" s="3" t="s">
        <v>5774</v>
      </c>
      <c r="O541" s="3" t="s">
        <v>5775</v>
      </c>
      <c r="P541" s="3" t="s">
        <v>89</v>
      </c>
      <c r="Q541" s="3" t="s">
        <v>90</v>
      </c>
      <c r="R541" s="3" t="s">
        <v>5776</v>
      </c>
      <c r="S541" s="3" t="s">
        <v>5777</v>
      </c>
      <c r="T541" s="3" t="s">
        <v>119</v>
      </c>
      <c r="U541" s="3" t="s">
        <v>1166</v>
      </c>
      <c r="V541" s="3" t="s">
        <v>1003</v>
      </c>
      <c r="W541" s="3">
        <v>1</v>
      </c>
      <c r="X541" s="3" t="s">
        <v>12392</v>
      </c>
      <c r="Y541" s="3" t="s">
        <v>15511</v>
      </c>
      <c r="Z541" s="3" t="s">
        <v>15512</v>
      </c>
      <c r="AA541" s="3"/>
      <c r="AB541" s="3" t="s">
        <v>85</v>
      </c>
      <c r="AC541" s="3" t="s">
        <v>94</v>
      </c>
      <c r="AD541" s="3" t="s">
        <v>103</v>
      </c>
      <c r="AE541" s="3" t="s">
        <v>122</v>
      </c>
      <c r="AF541" s="3"/>
      <c r="AG541" s="3" t="s">
        <v>97</v>
      </c>
      <c r="AH541" s="3">
        <v>122</v>
      </c>
      <c r="AI541" s="3">
        <v>32</v>
      </c>
      <c r="AJ541" s="3" t="s">
        <v>346</v>
      </c>
      <c r="AK541" s="3" t="s">
        <v>106</v>
      </c>
      <c r="AL541" s="3" t="s">
        <v>100</v>
      </c>
      <c r="AM541" s="3">
        <v>180</v>
      </c>
      <c r="AN541" s="3" t="s">
        <v>101</v>
      </c>
      <c r="AO541" s="3" t="s">
        <v>110</v>
      </c>
      <c r="AP541" s="3" t="s">
        <v>15513</v>
      </c>
      <c r="AQ541" s="3" t="s">
        <v>12393</v>
      </c>
      <c r="AR541" s="3">
        <v>21250</v>
      </c>
      <c r="AS541" s="3">
        <v>6500</v>
      </c>
      <c r="AT541" s="3">
        <v>0</v>
      </c>
      <c r="AU541" s="3">
        <v>0</v>
      </c>
      <c r="AV541" s="3">
        <v>0</v>
      </c>
      <c r="AW541" s="3">
        <v>0</v>
      </c>
      <c r="AX541" s="3">
        <v>0</v>
      </c>
      <c r="AY541" s="3">
        <v>0</v>
      </c>
      <c r="AZ541" s="3">
        <v>0</v>
      </c>
      <c r="BA541" s="3" t="s">
        <v>1138</v>
      </c>
      <c r="BB541" s="3">
        <v>6500</v>
      </c>
    </row>
    <row r="542" spans="1:54" ht="32.5" hidden="1" customHeight="1" x14ac:dyDescent="0.2">
      <c r="A542" s="3" t="s">
        <v>15514</v>
      </c>
      <c r="B542" s="3" t="s">
        <v>994</v>
      </c>
      <c r="C542" s="3" t="s">
        <v>85</v>
      </c>
      <c r="D542" s="3" t="s">
        <v>86</v>
      </c>
      <c r="E542" s="3" t="s">
        <v>15510</v>
      </c>
      <c r="F542" s="3"/>
      <c r="G542" s="3" t="s">
        <v>87</v>
      </c>
      <c r="H542" s="3">
        <v>2024</v>
      </c>
      <c r="I542" s="3">
        <v>2024</v>
      </c>
      <c r="J542" s="3" t="s">
        <v>111</v>
      </c>
      <c r="K542" s="3" t="s">
        <v>5771</v>
      </c>
      <c r="L542" s="3" t="s">
        <v>5772</v>
      </c>
      <c r="M542" s="3" t="s">
        <v>5773</v>
      </c>
      <c r="N542" s="3" t="s">
        <v>5774</v>
      </c>
      <c r="O542" s="3" t="s">
        <v>5775</v>
      </c>
      <c r="P542" s="3" t="s">
        <v>89</v>
      </c>
      <c r="Q542" s="3" t="s">
        <v>90</v>
      </c>
      <c r="R542" s="3" t="s">
        <v>5776</v>
      </c>
      <c r="S542" s="3" t="s">
        <v>5777</v>
      </c>
      <c r="T542" s="3" t="s">
        <v>119</v>
      </c>
      <c r="U542" s="3" t="s">
        <v>1166</v>
      </c>
      <c r="V542" s="3" t="s">
        <v>1003</v>
      </c>
      <c r="W542" s="3">
        <v>2</v>
      </c>
      <c r="X542" s="3" t="s">
        <v>12386</v>
      </c>
      <c r="Y542" s="3" t="s">
        <v>15515</v>
      </c>
      <c r="Z542" s="3" t="s">
        <v>15516</v>
      </c>
      <c r="AA542" s="3"/>
      <c r="AB542" s="3" t="s">
        <v>85</v>
      </c>
      <c r="AC542" s="3" t="s">
        <v>94</v>
      </c>
      <c r="AD542" s="3" t="s">
        <v>103</v>
      </c>
      <c r="AE542" s="3" t="s">
        <v>124</v>
      </c>
      <c r="AF542" s="3"/>
      <c r="AG542" s="3" t="s">
        <v>97</v>
      </c>
      <c r="AH542" s="3">
        <v>122</v>
      </c>
      <c r="AI542" s="3">
        <v>32</v>
      </c>
      <c r="AJ542" s="3" t="s">
        <v>123</v>
      </c>
      <c r="AK542" s="3" t="s">
        <v>109</v>
      </c>
      <c r="AL542" s="3" t="s">
        <v>325</v>
      </c>
      <c r="AM542" s="3">
        <v>50</v>
      </c>
      <c r="AN542" s="3" t="s">
        <v>101</v>
      </c>
      <c r="AO542" s="3" t="s">
        <v>110</v>
      </c>
      <c r="AP542" s="3" t="s">
        <v>12387</v>
      </c>
      <c r="AQ542" s="3" t="s">
        <v>12388</v>
      </c>
      <c r="AR542" s="3">
        <v>12175</v>
      </c>
      <c r="AS542" s="3">
        <v>5000</v>
      </c>
      <c r="AT542" s="3">
        <v>0</v>
      </c>
      <c r="AU542" s="3">
        <v>0</v>
      </c>
      <c r="AV542" s="3">
        <v>0</v>
      </c>
      <c r="AW542" s="3">
        <v>0</v>
      </c>
      <c r="AX542" s="3">
        <v>0</v>
      </c>
      <c r="AY542" s="3">
        <v>0</v>
      </c>
      <c r="AZ542" s="3">
        <v>0</v>
      </c>
      <c r="BA542" s="3" t="s">
        <v>1138</v>
      </c>
      <c r="BB542" s="3">
        <v>5000</v>
      </c>
    </row>
    <row r="543" spans="1:54" ht="32.5" hidden="1" customHeight="1" x14ac:dyDescent="0.2">
      <c r="A543" s="3" t="s">
        <v>15517</v>
      </c>
      <c r="B543" s="3" t="s">
        <v>994</v>
      </c>
      <c r="C543" s="3" t="s">
        <v>85</v>
      </c>
      <c r="D543" s="3" t="s">
        <v>86</v>
      </c>
      <c r="E543" s="3" t="s">
        <v>15510</v>
      </c>
      <c r="F543" s="3"/>
      <c r="G543" s="3" t="s">
        <v>87</v>
      </c>
      <c r="H543" s="3">
        <v>2024</v>
      </c>
      <c r="I543" s="3">
        <v>2024</v>
      </c>
      <c r="J543" s="3" t="s">
        <v>111</v>
      </c>
      <c r="K543" s="3" t="s">
        <v>5771</v>
      </c>
      <c r="L543" s="3" t="s">
        <v>5772</v>
      </c>
      <c r="M543" s="3" t="s">
        <v>5773</v>
      </c>
      <c r="N543" s="3" t="s">
        <v>5774</v>
      </c>
      <c r="O543" s="3" t="s">
        <v>5775</v>
      </c>
      <c r="P543" s="3" t="s">
        <v>89</v>
      </c>
      <c r="Q543" s="3" t="s">
        <v>90</v>
      </c>
      <c r="R543" s="3" t="s">
        <v>5776</v>
      </c>
      <c r="S543" s="3" t="s">
        <v>5777</v>
      </c>
      <c r="T543" s="3" t="s">
        <v>119</v>
      </c>
      <c r="U543" s="3" t="s">
        <v>1166</v>
      </c>
      <c r="V543" s="3" t="s">
        <v>1003</v>
      </c>
      <c r="W543" s="3">
        <v>3</v>
      </c>
      <c r="X543" s="3" t="s">
        <v>1686</v>
      </c>
      <c r="Y543" s="3" t="s">
        <v>12389</v>
      </c>
      <c r="Z543" s="3" t="s">
        <v>12390</v>
      </c>
      <c r="AA543" s="3"/>
      <c r="AB543" s="3" t="s">
        <v>85</v>
      </c>
      <c r="AC543" s="3" t="s">
        <v>94</v>
      </c>
      <c r="AD543" s="3"/>
      <c r="AE543" s="3"/>
      <c r="AF543" s="3"/>
      <c r="AG543" s="3" t="s">
        <v>97</v>
      </c>
      <c r="AH543" s="3">
        <v>122</v>
      </c>
      <c r="AI543" s="3">
        <v>32</v>
      </c>
      <c r="AJ543" s="3" t="s">
        <v>98</v>
      </c>
      <c r="AK543" s="3" t="s">
        <v>109</v>
      </c>
      <c r="AL543" s="3" t="s">
        <v>100</v>
      </c>
      <c r="AM543" s="3">
        <v>90</v>
      </c>
      <c r="AN543" s="3" t="s">
        <v>101</v>
      </c>
      <c r="AO543" s="3" t="s">
        <v>110</v>
      </c>
      <c r="AP543" s="3" t="s">
        <v>12391</v>
      </c>
      <c r="AQ543" s="3" t="s">
        <v>15518</v>
      </c>
      <c r="AR543" s="3">
        <v>5000</v>
      </c>
      <c r="AS543" s="3">
        <v>3000</v>
      </c>
      <c r="AT543" s="3">
        <v>0</v>
      </c>
      <c r="AU543" s="3">
        <v>0</v>
      </c>
      <c r="AV543" s="3">
        <v>0</v>
      </c>
      <c r="AW543" s="3">
        <v>0</v>
      </c>
      <c r="AX543" s="3">
        <v>0</v>
      </c>
      <c r="AY543" s="3">
        <v>0</v>
      </c>
      <c r="AZ543" s="3">
        <v>0</v>
      </c>
      <c r="BA543" s="3" t="s">
        <v>1138</v>
      </c>
      <c r="BB543" s="3">
        <v>3000</v>
      </c>
    </row>
    <row r="544" spans="1:54" ht="32.5" hidden="1" customHeight="1" x14ac:dyDescent="0.2">
      <c r="A544" s="3" t="s">
        <v>15519</v>
      </c>
      <c r="B544" s="3" t="s">
        <v>994</v>
      </c>
      <c r="C544" s="3" t="s">
        <v>85</v>
      </c>
      <c r="D544" s="3" t="s">
        <v>86</v>
      </c>
      <c r="E544" s="3" t="s">
        <v>15520</v>
      </c>
      <c r="F544" s="3"/>
      <c r="G544" s="3" t="s">
        <v>87</v>
      </c>
      <c r="H544" s="3">
        <v>2024</v>
      </c>
      <c r="I544" s="3">
        <v>2024</v>
      </c>
      <c r="J544" s="3" t="s">
        <v>88</v>
      </c>
      <c r="K544" s="3" t="s">
        <v>5963</v>
      </c>
      <c r="L544" s="3" t="s">
        <v>5964</v>
      </c>
      <c r="M544" s="3"/>
      <c r="N544" s="3" t="s">
        <v>5965</v>
      </c>
      <c r="O544" s="3" t="s">
        <v>5966</v>
      </c>
      <c r="P544" s="3" t="s">
        <v>89</v>
      </c>
      <c r="Q544" s="3" t="s">
        <v>257</v>
      </c>
      <c r="R544" s="3" t="s">
        <v>5967</v>
      </c>
      <c r="S544" s="3" t="s">
        <v>5968</v>
      </c>
      <c r="T544" s="3" t="s">
        <v>91</v>
      </c>
      <c r="U544" s="3" t="s">
        <v>1002</v>
      </c>
      <c r="V544" s="3" t="s">
        <v>1003</v>
      </c>
      <c r="W544" s="3">
        <v>1</v>
      </c>
      <c r="X544" s="3" t="s">
        <v>15521</v>
      </c>
      <c r="Y544" s="3" t="s">
        <v>15522</v>
      </c>
      <c r="Z544" s="3" t="s">
        <v>15523</v>
      </c>
      <c r="AA544" s="3"/>
      <c r="AB544" s="3" t="s">
        <v>85</v>
      </c>
      <c r="AC544" s="3" t="s">
        <v>94</v>
      </c>
      <c r="AD544" s="3" t="s">
        <v>95</v>
      </c>
      <c r="AE544" s="3" t="s">
        <v>96</v>
      </c>
      <c r="AF544" s="3"/>
      <c r="AG544" s="3" t="s">
        <v>97</v>
      </c>
      <c r="AH544" s="3">
        <v>200000</v>
      </c>
      <c r="AI544" s="3">
        <v>38000</v>
      </c>
      <c r="AJ544" s="3" t="s">
        <v>105</v>
      </c>
      <c r="AK544" s="3" t="s">
        <v>109</v>
      </c>
      <c r="AL544" s="3" t="s">
        <v>100</v>
      </c>
      <c r="AM544" s="3">
        <v>300</v>
      </c>
      <c r="AN544" s="3" t="s">
        <v>101</v>
      </c>
      <c r="AO544" s="3" t="s">
        <v>110</v>
      </c>
      <c r="AP544" s="3" t="s">
        <v>15524</v>
      </c>
      <c r="AQ544" s="3" t="s">
        <v>15525</v>
      </c>
      <c r="AR544" s="3">
        <v>30820</v>
      </c>
      <c r="AS544" s="3">
        <v>7000</v>
      </c>
      <c r="AT544" s="3">
        <v>0</v>
      </c>
      <c r="AU544" s="3">
        <v>0</v>
      </c>
      <c r="AV544" s="3">
        <v>0</v>
      </c>
      <c r="AW544" s="3">
        <v>0</v>
      </c>
      <c r="AX544" s="3">
        <v>0</v>
      </c>
      <c r="AY544" s="3">
        <v>0</v>
      </c>
      <c r="AZ544" s="3">
        <v>0</v>
      </c>
      <c r="BA544" s="3" t="s">
        <v>1138</v>
      </c>
      <c r="BB544" s="3">
        <v>7000</v>
      </c>
    </row>
    <row r="545" spans="1:54" ht="32.5" hidden="1" customHeight="1" x14ac:dyDescent="0.2">
      <c r="A545" s="3" t="s">
        <v>15526</v>
      </c>
      <c r="B545" s="3" t="s">
        <v>994</v>
      </c>
      <c r="C545" s="3" t="s">
        <v>85</v>
      </c>
      <c r="D545" s="3" t="s">
        <v>86</v>
      </c>
      <c r="E545" s="3" t="s">
        <v>15520</v>
      </c>
      <c r="F545" s="3"/>
      <c r="G545" s="3" t="s">
        <v>87</v>
      </c>
      <c r="H545" s="3">
        <v>2024</v>
      </c>
      <c r="I545" s="3">
        <v>2024</v>
      </c>
      <c r="J545" s="3" t="s">
        <v>88</v>
      </c>
      <c r="K545" s="3" t="s">
        <v>5963</v>
      </c>
      <c r="L545" s="3" t="s">
        <v>5964</v>
      </c>
      <c r="M545" s="3"/>
      <c r="N545" s="3" t="s">
        <v>5965</v>
      </c>
      <c r="O545" s="3" t="s">
        <v>5966</v>
      </c>
      <c r="P545" s="3" t="s">
        <v>89</v>
      </c>
      <c r="Q545" s="3" t="s">
        <v>257</v>
      </c>
      <c r="R545" s="3" t="s">
        <v>5967</v>
      </c>
      <c r="S545" s="3" t="s">
        <v>5968</v>
      </c>
      <c r="T545" s="3" t="s">
        <v>91</v>
      </c>
      <c r="U545" s="3" t="s">
        <v>1002</v>
      </c>
      <c r="V545" s="3" t="s">
        <v>1003</v>
      </c>
      <c r="W545" s="3">
        <v>2</v>
      </c>
      <c r="X545" s="3" t="s">
        <v>15527</v>
      </c>
      <c r="Y545" s="3" t="s">
        <v>15528</v>
      </c>
      <c r="Z545" s="3" t="s">
        <v>15529</v>
      </c>
      <c r="AA545" s="3"/>
      <c r="AB545" s="3" t="s">
        <v>85</v>
      </c>
      <c r="AC545" s="3" t="s">
        <v>94</v>
      </c>
      <c r="AD545" s="3" t="s">
        <v>103</v>
      </c>
      <c r="AE545" s="3" t="s">
        <v>104</v>
      </c>
      <c r="AF545" s="3"/>
      <c r="AG545" s="3" t="s">
        <v>97</v>
      </c>
      <c r="AH545" s="3">
        <v>200000</v>
      </c>
      <c r="AI545" s="3">
        <v>38000</v>
      </c>
      <c r="AJ545" s="3" t="s">
        <v>105</v>
      </c>
      <c r="AK545" s="3" t="s">
        <v>106</v>
      </c>
      <c r="AL545" s="3" t="s">
        <v>100</v>
      </c>
      <c r="AM545" s="3">
        <v>5000</v>
      </c>
      <c r="AN545" s="3" t="s">
        <v>101</v>
      </c>
      <c r="AO545" s="3" t="s">
        <v>110</v>
      </c>
      <c r="AP545" s="3" t="s">
        <v>15530</v>
      </c>
      <c r="AQ545" s="3" t="s">
        <v>15531</v>
      </c>
      <c r="AR545" s="3">
        <v>58000</v>
      </c>
      <c r="AS545" s="3">
        <v>17000</v>
      </c>
      <c r="AT545" s="3">
        <v>0</v>
      </c>
      <c r="AU545" s="3">
        <v>0</v>
      </c>
      <c r="AV545" s="3">
        <v>0</v>
      </c>
      <c r="AW545" s="3">
        <v>0</v>
      </c>
      <c r="AX545" s="3">
        <v>0</v>
      </c>
      <c r="AY545" s="3">
        <v>0</v>
      </c>
      <c r="AZ545" s="3">
        <v>0</v>
      </c>
      <c r="BA545" s="3" t="s">
        <v>15532</v>
      </c>
      <c r="BB545" s="3">
        <v>24500</v>
      </c>
    </row>
    <row r="546" spans="1:54" ht="32.5" hidden="1" customHeight="1" x14ac:dyDescent="0.2">
      <c r="A546" s="3" t="s">
        <v>15533</v>
      </c>
      <c r="B546" s="3" t="s">
        <v>994</v>
      </c>
      <c r="C546" s="3" t="s">
        <v>85</v>
      </c>
      <c r="D546" s="3" t="s">
        <v>86</v>
      </c>
      <c r="E546" s="3" t="s">
        <v>15520</v>
      </c>
      <c r="F546" s="3"/>
      <c r="G546" s="3" t="s">
        <v>87</v>
      </c>
      <c r="H546" s="3">
        <v>2024</v>
      </c>
      <c r="I546" s="3">
        <v>2024</v>
      </c>
      <c r="J546" s="3" t="s">
        <v>88</v>
      </c>
      <c r="K546" s="3" t="s">
        <v>5963</v>
      </c>
      <c r="L546" s="3" t="s">
        <v>5964</v>
      </c>
      <c r="M546" s="3"/>
      <c r="N546" s="3" t="s">
        <v>5965</v>
      </c>
      <c r="O546" s="3" t="s">
        <v>5966</v>
      </c>
      <c r="P546" s="3" t="s">
        <v>89</v>
      </c>
      <c r="Q546" s="3" t="s">
        <v>257</v>
      </c>
      <c r="R546" s="3" t="s">
        <v>5967</v>
      </c>
      <c r="S546" s="3" t="s">
        <v>5968</v>
      </c>
      <c r="T546" s="3" t="s">
        <v>91</v>
      </c>
      <c r="U546" s="3" t="s">
        <v>1002</v>
      </c>
      <c r="V546" s="3" t="s">
        <v>1003</v>
      </c>
      <c r="W546" s="3">
        <v>3</v>
      </c>
      <c r="X546" s="3" t="s">
        <v>15534</v>
      </c>
      <c r="Y546" s="3" t="s">
        <v>15535</v>
      </c>
      <c r="Z546" s="3" t="s">
        <v>15536</v>
      </c>
      <c r="AA546" s="3"/>
      <c r="AB546" s="3" t="s">
        <v>85</v>
      </c>
      <c r="AC546" s="3" t="s">
        <v>94</v>
      </c>
      <c r="AD546" s="3" t="s">
        <v>103</v>
      </c>
      <c r="AE546" s="3" t="s">
        <v>124</v>
      </c>
      <c r="AF546" s="3"/>
      <c r="AG546" s="3" t="s">
        <v>97</v>
      </c>
      <c r="AH546" s="3">
        <v>200000</v>
      </c>
      <c r="AI546" s="3">
        <v>38000</v>
      </c>
      <c r="AJ546" s="3" t="s">
        <v>105</v>
      </c>
      <c r="AK546" s="3" t="s">
        <v>109</v>
      </c>
      <c r="AL546" s="3" t="s">
        <v>100</v>
      </c>
      <c r="AM546" s="3">
        <v>1000</v>
      </c>
      <c r="AN546" s="3" t="s">
        <v>101</v>
      </c>
      <c r="AO546" s="3" t="s">
        <v>110</v>
      </c>
      <c r="AP546" s="3" t="s">
        <v>15537</v>
      </c>
      <c r="AQ546" s="3"/>
      <c r="AR546" s="3">
        <v>21700</v>
      </c>
      <c r="AS546" s="3">
        <v>6000</v>
      </c>
      <c r="AT546" s="3">
        <v>0</v>
      </c>
      <c r="AU546" s="3">
        <v>0</v>
      </c>
      <c r="AV546" s="3">
        <v>0</v>
      </c>
      <c r="AW546" s="3">
        <v>0</v>
      </c>
      <c r="AX546" s="3">
        <v>0</v>
      </c>
      <c r="AY546" s="3">
        <v>0</v>
      </c>
      <c r="AZ546" s="3">
        <v>0</v>
      </c>
      <c r="BA546" s="3" t="s">
        <v>1138</v>
      </c>
      <c r="BB546" s="3">
        <v>6000</v>
      </c>
    </row>
    <row r="547" spans="1:54" ht="32.5" hidden="1" customHeight="1" x14ac:dyDescent="0.2">
      <c r="A547" s="3" t="s">
        <v>15538</v>
      </c>
      <c r="B547" s="3" t="s">
        <v>994</v>
      </c>
      <c r="C547" s="3" t="s">
        <v>85</v>
      </c>
      <c r="D547" s="3" t="s">
        <v>86</v>
      </c>
      <c r="E547" s="3" t="s">
        <v>15520</v>
      </c>
      <c r="F547" s="3"/>
      <c r="G547" s="3" t="s">
        <v>87</v>
      </c>
      <c r="H547" s="3">
        <v>2024</v>
      </c>
      <c r="I547" s="3">
        <v>2024</v>
      </c>
      <c r="J547" s="3" t="s">
        <v>88</v>
      </c>
      <c r="K547" s="3" t="s">
        <v>5963</v>
      </c>
      <c r="L547" s="3" t="s">
        <v>5964</v>
      </c>
      <c r="M547" s="3"/>
      <c r="N547" s="3" t="s">
        <v>5965</v>
      </c>
      <c r="O547" s="3" t="s">
        <v>5966</v>
      </c>
      <c r="P547" s="3" t="s">
        <v>89</v>
      </c>
      <c r="Q547" s="3" t="s">
        <v>257</v>
      </c>
      <c r="R547" s="3" t="s">
        <v>5967</v>
      </c>
      <c r="S547" s="3" t="s">
        <v>5968</v>
      </c>
      <c r="T547" s="3" t="s">
        <v>91</v>
      </c>
      <c r="U547" s="3" t="s">
        <v>1002</v>
      </c>
      <c r="V547" s="3" t="s">
        <v>1003</v>
      </c>
      <c r="W547" s="3">
        <v>4</v>
      </c>
      <c r="X547" s="3" t="s">
        <v>125</v>
      </c>
      <c r="Y547" s="3" t="s">
        <v>15539</v>
      </c>
      <c r="Z547" s="3" t="s">
        <v>15540</v>
      </c>
      <c r="AA547" s="3"/>
      <c r="AB547" s="3" t="s">
        <v>85</v>
      </c>
      <c r="AC547" s="3" t="s">
        <v>94</v>
      </c>
      <c r="AD547" s="3" t="s">
        <v>125</v>
      </c>
      <c r="AE547" s="3" t="s">
        <v>126</v>
      </c>
      <c r="AF547" s="3"/>
      <c r="AG547" s="3" t="s">
        <v>97</v>
      </c>
      <c r="AH547" s="3">
        <v>200000</v>
      </c>
      <c r="AI547" s="3">
        <v>38000</v>
      </c>
      <c r="AJ547" s="3" t="s">
        <v>123</v>
      </c>
      <c r="AK547" s="3" t="s">
        <v>106</v>
      </c>
      <c r="AL547" s="3" t="s">
        <v>100</v>
      </c>
      <c r="AM547" s="3">
        <v>32</v>
      </c>
      <c r="AN547" s="3" t="s">
        <v>138</v>
      </c>
      <c r="AO547" s="3" t="s">
        <v>110</v>
      </c>
      <c r="AP547" s="3" t="s">
        <v>15541</v>
      </c>
      <c r="AQ547" s="3" t="s">
        <v>15542</v>
      </c>
      <c r="AR547" s="3">
        <v>43140</v>
      </c>
      <c r="AS547" s="3">
        <v>11500</v>
      </c>
      <c r="AT547" s="3">
        <v>0</v>
      </c>
      <c r="AU547" s="3">
        <v>0</v>
      </c>
      <c r="AV547" s="3">
        <v>0</v>
      </c>
      <c r="AW547" s="3">
        <v>0</v>
      </c>
      <c r="AX547" s="3">
        <v>0</v>
      </c>
      <c r="AY547" s="3">
        <v>0</v>
      </c>
      <c r="AZ547" s="3">
        <v>0</v>
      </c>
      <c r="BA547" s="3" t="s">
        <v>15532</v>
      </c>
      <c r="BB547" s="3">
        <v>13500</v>
      </c>
    </row>
    <row r="548" spans="1:54" ht="32.5" hidden="1" customHeight="1" x14ac:dyDescent="0.2">
      <c r="A548" s="3" t="s">
        <v>15543</v>
      </c>
      <c r="B548" s="3" t="s">
        <v>994</v>
      </c>
      <c r="C548" s="3" t="s">
        <v>85</v>
      </c>
      <c r="D548" s="3" t="s">
        <v>86</v>
      </c>
      <c r="E548" s="3" t="s">
        <v>15544</v>
      </c>
      <c r="F548" s="3"/>
      <c r="G548" s="3" t="s">
        <v>87</v>
      </c>
      <c r="H548" s="3">
        <v>2024</v>
      </c>
      <c r="I548" s="3">
        <v>2024</v>
      </c>
      <c r="J548" s="3" t="s">
        <v>88</v>
      </c>
      <c r="K548" s="3" t="s">
        <v>10567</v>
      </c>
      <c r="L548" s="3" t="s">
        <v>10568</v>
      </c>
      <c r="M548" s="3" t="s">
        <v>10569</v>
      </c>
      <c r="N548" s="3" t="s">
        <v>10570</v>
      </c>
      <c r="O548" s="3" t="s">
        <v>10571</v>
      </c>
      <c r="P548" s="3" t="s">
        <v>89</v>
      </c>
      <c r="Q548" s="3" t="s">
        <v>90</v>
      </c>
      <c r="R548" s="3" t="s">
        <v>10572</v>
      </c>
      <c r="S548" s="3" t="s">
        <v>10573</v>
      </c>
      <c r="T548" s="3" t="s">
        <v>119</v>
      </c>
      <c r="U548" s="3" t="s">
        <v>1028</v>
      </c>
      <c r="V548" s="3" t="s">
        <v>1003</v>
      </c>
      <c r="W548" s="3">
        <v>1</v>
      </c>
      <c r="X548" s="3" t="s">
        <v>15545</v>
      </c>
      <c r="Y548" s="3" t="s">
        <v>15546</v>
      </c>
      <c r="Z548" s="3" t="s">
        <v>15547</v>
      </c>
      <c r="AA548" s="3"/>
      <c r="AB548" s="3" t="s">
        <v>85</v>
      </c>
      <c r="AC548" s="3" t="s">
        <v>94</v>
      </c>
      <c r="AD548" s="3" t="s">
        <v>103</v>
      </c>
      <c r="AE548" s="3" t="s">
        <v>104</v>
      </c>
      <c r="AF548" s="3"/>
      <c r="AG548" s="3" t="s">
        <v>97</v>
      </c>
      <c r="AH548" s="3">
        <v>79</v>
      </c>
      <c r="AI548" s="3">
        <v>14</v>
      </c>
      <c r="AJ548" s="3" t="s">
        <v>123</v>
      </c>
      <c r="AK548" s="3" t="s">
        <v>106</v>
      </c>
      <c r="AL548" s="3" t="s">
        <v>100</v>
      </c>
      <c r="AM548" s="3">
        <v>26</v>
      </c>
      <c r="AN548" s="3" t="s">
        <v>101</v>
      </c>
      <c r="AO548" s="3" t="s">
        <v>102</v>
      </c>
      <c r="AP548" s="3" t="s">
        <v>15548</v>
      </c>
      <c r="AQ548" s="3" t="s">
        <v>15549</v>
      </c>
      <c r="AR548" s="3">
        <v>4160</v>
      </c>
      <c r="AS548" s="3">
        <v>2500</v>
      </c>
      <c r="AT548" s="3">
        <v>0</v>
      </c>
      <c r="AU548" s="3">
        <v>0</v>
      </c>
      <c r="AV548" s="3">
        <v>0</v>
      </c>
      <c r="AW548" s="3">
        <v>0</v>
      </c>
      <c r="AX548" s="3">
        <v>0</v>
      </c>
      <c r="AY548" s="3">
        <v>0</v>
      </c>
      <c r="AZ548" s="3">
        <v>0</v>
      </c>
      <c r="BA548" s="3" t="s">
        <v>1138</v>
      </c>
      <c r="BB548" s="3">
        <v>2500</v>
      </c>
    </row>
    <row r="549" spans="1:54" ht="32.5" hidden="1" customHeight="1" x14ac:dyDescent="0.2">
      <c r="A549" s="3" t="s">
        <v>15550</v>
      </c>
      <c r="B549" s="3" t="s">
        <v>994</v>
      </c>
      <c r="C549" s="3" t="s">
        <v>85</v>
      </c>
      <c r="D549" s="3" t="s">
        <v>86</v>
      </c>
      <c r="E549" s="3" t="s">
        <v>15544</v>
      </c>
      <c r="F549" s="3"/>
      <c r="G549" s="3" t="s">
        <v>87</v>
      </c>
      <c r="H549" s="3">
        <v>2024</v>
      </c>
      <c r="I549" s="3">
        <v>2024</v>
      </c>
      <c r="J549" s="3" t="s">
        <v>88</v>
      </c>
      <c r="K549" s="3" t="s">
        <v>10567</v>
      </c>
      <c r="L549" s="3" t="s">
        <v>10568</v>
      </c>
      <c r="M549" s="3" t="s">
        <v>10569</v>
      </c>
      <c r="N549" s="3" t="s">
        <v>10570</v>
      </c>
      <c r="O549" s="3" t="s">
        <v>10571</v>
      </c>
      <c r="P549" s="3" t="s">
        <v>89</v>
      </c>
      <c r="Q549" s="3" t="s">
        <v>90</v>
      </c>
      <c r="R549" s="3" t="s">
        <v>10572</v>
      </c>
      <c r="S549" s="3" t="s">
        <v>10573</v>
      </c>
      <c r="T549" s="3" t="s">
        <v>119</v>
      </c>
      <c r="U549" s="3" t="s">
        <v>1028</v>
      </c>
      <c r="V549" s="3" t="s">
        <v>1003</v>
      </c>
      <c r="W549" s="3">
        <v>2</v>
      </c>
      <c r="X549" s="3" t="s">
        <v>15551</v>
      </c>
      <c r="Y549" s="3" t="s">
        <v>15552</v>
      </c>
      <c r="Z549" s="3" t="s">
        <v>15553</v>
      </c>
      <c r="AA549" s="3"/>
      <c r="AB549" s="3" t="s">
        <v>85</v>
      </c>
      <c r="AC549" s="3" t="s">
        <v>94</v>
      </c>
      <c r="AD549" s="3" t="s">
        <v>95</v>
      </c>
      <c r="AE549" s="3" t="s">
        <v>96</v>
      </c>
      <c r="AF549" s="3"/>
      <c r="AG549" s="3" t="s">
        <v>97</v>
      </c>
      <c r="AH549" s="3">
        <v>79</v>
      </c>
      <c r="AI549" s="3">
        <v>14</v>
      </c>
      <c r="AJ549" s="3" t="s">
        <v>123</v>
      </c>
      <c r="AK549" s="3" t="s">
        <v>99</v>
      </c>
      <c r="AL549" s="3" t="s">
        <v>100</v>
      </c>
      <c r="AM549" s="3">
        <v>20</v>
      </c>
      <c r="AN549" s="3" t="s">
        <v>138</v>
      </c>
      <c r="AO549" s="3" t="s">
        <v>110</v>
      </c>
      <c r="AP549" s="3" t="s">
        <v>15554</v>
      </c>
      <c r="AQ549" s="3" t="s">
        <v>15555</v>
      </c>
      <c r="AR549" s="3">
        <v>1750</v>
      </c>
      <c r="AS549" s="3">
        <v>500</v>
      </c>
      <c r="AT549" s="3">
        <v>0</v>
      </c>
      <c r="AU549" s="3">
        <v>0</v>
      </c>
      <c r="AV549" s="3">
        <v>0</v>
      </c>
      <c r="AW549" s="3">
        <v>0</v>
      </c>
      <c r="AX549" s="3">
        <v>0</v>
      </c>
      <c r="AY549" s="3">
        <v>0</v>
      </c>
      <c r="AZ549" s="3">
        <v>0</v>
      </c>
      <c r="BA549" s="3" t="s">
        <v>1138</v>
      </c>
      <c r="BB549" s="3">
        <v>500</v>
      </c>
    </row>
    <row r="550" spans="1:54" ht="32.5" hidden="1" customHeight="1" x14ac:dyDescent="0.2">
      <c r="A550" s="3" t="s">
        <v>15556</v>
      </c>
      <c r="B550" s="3" t="s">
        <v>994</v>
      </c>
      <c r="C550" s="3" t="s">
        <v>85</v>
      </c>
      <c r="D550" s="3" t="s">
        <v>86</v>
      </c>
      <c r="E550" s="3" t="s">
        <v>15557</v>
      </c>
      <c r="F550" s="3"/>
      <c r="G550" s="3" t="s">
        <v>87</v>
      </c>
      <c r="H550" s="3">
        <v>2024</v>
      </c>
      <c r="I550" s="3">
        <v>2024</v>
      </c>
      <c r="J550" s="3" t="s">
        <v>88</v>
      </c>
      <c r="K550" s="3" t="s">
        <v>15558</v>
      </c>
      <c r="L550" s="3" t="s">
        <v>15559</v>
      </c>
      <c r="M550" s="3" t="s">
        <v>15560</v>
      </c>
      <c r="N550" s="3" t="s">
        <v>15561</v>
      </c>
      <c r="O550" s="3" t="s">
        <v>15562</v>
      </c>
      <c r="P550" s="3" t="s">
        <v>89</v>
      </c>
      <c r="Q550" s="3" t="s">
        <v>90</v>
      </c>
      <c r="R550" s="3" t="s">
        <v>15563</v>
      </c>
      <c r="S550" s="3" t="s">
        <v>15564</v>
      </c>
      <c r="T550" s="3" t="s">
        <v>135</v>
      </c>
      <c r="U550" s="3" t="s">
        <v>1002</v>
      </c>
      <c r="V550" s="3" t="s">
        <v>1003</v>
      </c>
      <c r="W550" s="3">
        <v>1</v>
      </c>
      <c r="X550" s="3" t="s">
        <v>15565</v>
      </c>
      <c r="Y550" s="3" t="s">
        <v>15566</v>
      </c>
      <c r="Z550" s="3" t="s">
        <v>15567</v>
      </c>
      <c r="AA550" s="3"/>
      <c r="AB550" s="3" t="s">
        <v>85</v>
      </c>
      <c r="AC550" s="3" t="s">
        <v>94</v>
      </c>
      <c r="AD550" s="3" t="s">
        <v>103</v>
      </c>
      <c r="AE550" s="3" t="s">
        <v>15568</v>
      </c>
      <c r="AF550" s="3"/>
      <c r="AG550" s="3" t="s">
        <v>97</v>
      </c>
      <c r="AH550" s="3">
        <v>117</v>
      </c>
      <c r="AI550" s="3">
        <v>19</v>
      </c>
      <c r="AJ550" s="3" t="s">
        <v>105</v>
      </c>
      <c r="AK550" s="3" t="s">
        <v>190</v>
      </c>
      <c r="AL550" s="3" t="s">
        <v>100</v>
      </c>
      <c r="AM550" s="3">
        <v>87</v>
      </c>
      <c r="AN550" s="3" t="s">
        <v>140</v>
      </c>
      <c r="AO550" s="3" t="s">
        <v>110</v>
      </c>
      <c r="AP550" s="3" t="s">
        <v>15569</v>
      </c>
      <c r="AQ550" s="3" t="s">
        <v>15570</v>
      </c>
      <c r="AR550" s="3">
        <v>5300</v>
      </c>
      <c r="AS550" s="3">
        <v>3000</v>
      </c>
      <c r="AT550" s="3">
        <v>0</v>
      </c>
      <c r="AU550" s="3">
        <v>0</v>
      </c>
      <c r="AV550" s="3">
        <v>0</v>
      </c>
      <c r="AW550" s="3">
        <v>0</v>
      </c>
      <c r="AX550" s="3">
        <v>0</v>
      </c>
      <c r="AY550" s="3">
        <v>0</v>
      </c>
      <c r="AZ550" s="3">
        <v>0</v>
      </c>
      <c r="BA550" s="3" t="s">
        <v>1138</v>
      </c>
      <c r="BB550" s="3">
        <v>3000</v>
      </c>
    </row>
    <row r="551" spans="1:54" ht="32.5" hidden="1" customHeight="1" x14ac:dyDescent="0.2">
      <c r="A551" s="3" t="s">
        <v>15571</v>
      </c>
      <c r="B551" s="3" t="s">
        <v>994</v>
      </c>
      <c r="C551" s="3" t="s">
        <v>85</v>
      </c>
      <c r="D551" s="3" t="s">
        <v>86</v>
      </c>
      <c r="E551" s="3" t="s">
        <v>15557</v>
      </c>
      <c r="F551" s="3"/>
      <c r="G551" s="3" t="s">
        <v>87</v>
      </c>
      <c r="H551" s="3">
        <v>2024</v>
      </c>
      <c r="I551" s="3">
        <v>2024</v>
      </c>
      <c r="J551" s="3" t="s">
        <v>88</v>
      </c>
      <c r="K551" s="3" t="s">
        <v>15558</v>
      </c>
      <c r="L551" s="3" t="s">
        <v>15559</v>
      </c>
      <c r="M551" s="3" t="s">
        <v>15560</v>
      </c>
      <c r="N551" s="3" t="s">
        <v>15561</v>
      </c>
      <c r="O551" s="3" t="s">
        <v>15562</v>
      </c>
      <c r="P551" s="3" t="s">
        <v>89</v>
      </c>
      <c r="Q551" s="3" t="s">
        <v>90</v>
      </c>
      <c r="R551" s="3" t="s">
        <v>15563</v>
      </c>
      <c r="S551" s="3" t="s">
        <v>15564</v>
      </c>
      <c r="T551" s="3" t="s">
        <v>135</v>
      </c>
      <c r="U551" s="3" t="s">
        <v>1002</v>
      </c>
      <c r="V551" s="3" t="s">
        <v>1003</v>
      </c>
      <c r="W551" s="3">
        <v>2</v>
      </c>
      <c r="X551" s="3" t="s">
        <v>15572</v>
      </c>
      <c r="Y551" s="3" t="s">
        <v>15573</v>
      </c>
      <c r="Z551" s="3" t="s">
        <v>15574</v>
      </c>
      <c r="AA551" s="3"/>
      <c r="AB551" s="3" t="s">
        <v>85</v>
      </c>
      <c r="AC551" s="3" t="s">
        <v>94</v>
      </c>
      <c r="AD551" s="3" t="s">
        <v>95</v>
      </c>
      <c r="AE551" s="3" t="s">
        <v>96</v>
      </c>
      <c r="AF551" s="3"/>
      <c r="AG551" s="3" t="s">
        <v>97</v>
      </c>
      <c r="AH551" s="3">
        <v>117</v>
      </c>
      <c r="AI551" s="3">
        <v>19</v>
      </c>
      <c r="AJ551" s="3" t="s">
        <v>105</v>
      </c>
      <c r="AK551" s="3" t="s">
        <v>99</v>
      </c>
      <c r="AL551" s="3" t="s">
        <v>100</v>
      </c>
      <c r="AM551" s="3">
        <v>12</v>
      </c>
      <c r="AN551" s="3" t="s">
        <v>140</v>
      </c>
      <c r="AO551" s="3" t="s">
        <v>110</v>
      </c>
      <c r="AP551" s="3" t="s">
        <v>15575</v>
      </c>
      <c r="AQ551" s="3" t="s">
        <v>15576</v>
      </c>
      <c r="AR551" s="3">
        <v>3300</v>
      </c>
      <c r="AS551" s="3">
        <v>2000</v>
      </c>
      <c r="AT551" s="3">
        <v>0</v>
      </c>
      <c r="AU551" s="3">
        <v>0</v>
      </c>
      <c r="AV551" s="3">
        <v>0</v>
      </c>
      <c r="AW551" s="3">
        <v>0</v>
      </c>
      <c r="AX551" s="3">
        <v>0</v>
      </c>
      <c r="AY551" s="3">
        <v>0</v>
      </c>
      <c r="AZ551" s="3">
        <v>0</v>
      </c>
      <c r="BA551" s="3" t="s">
        <v>1138</v>
      </c>
      <c r="BB551" s="3">
        <v>2000</v>
      </c>
    </row>
    <row r="552" spans="1:54" ht="32.5" hidden="1" customHeight="1" x14ac:dyDescent="0.2">
      <c r="A552" s="3" t="s">
        <v>15577</v>
      </c>
      <c r="B552" s="3" t="s">
        <v>994</v>
      </c>
      <c r="C552" s="3" t="s">
        <v>85</v>
      </c>
      <c r="D552" s="3" t="s">
        <v>86</v>
      </c>
      <c r="E552" s="3" t="s">
        <v>15578</v>
      </c>
      <c r="F552" s="3"/>
      <c r="G552" s="3" t="s">
        <v>87</v>
      </c>
      <c r="H552" s="3">
        <v>2024</v>
      </c>
      <c r="I552" s="3">
        <v>2024</v>
      </c>
      <c r="J552" s="3" t="s">
        <v>111</v>
      </c>
      <c r="K552" s="3" t="s">
        <v>5800</v>
      </c>
      <c r="L552" s="3" t="s">
        <v>5801</v>
      </c>
      <c r="M552" s="3" t="s">
        <v>15579</v>
      </c>
      <c r="N552" s="3" t="s">
        <v>5803</v>
      </c>
      <c r="O552" s="3" t="s">
        <v>5804</v>
      </c>
      <c r="P552" s="3" t="s">
        <v>89</v>
      </c>
      <c r="Q552" s="3" t="s">
        <v>90</v>
      </c>
      <c r="R552" s="3" t="s">
        <v>5805</v>
      </c>
      <c r="S552" s="3" t="s">
        <v>5806</v>
      </c>
      <c r="T552" s="3" t="s">
        <v>135</v>
      </c>
      <c r="U552" s="3" t="s">
        <v>1002</v>
      </c>
      <c r="V552" s="3" t="s">
        <v>1003</v>
      </c>
      <c r="W552" s="3">
        <v>1</v>
      </c>
      <c r="X552" s="3" t="s">
        <v>15580</v>
      </c>
      <c r="Y552" s="3" t="s">
        <v>15581</v>
      </c>
      <c r="Z552" s="3" t="s">
        <v>15582</v>
      </c>
      <c r="AA552" s="3"/>
      <c r="AB552" s="3" t="s">
        <v>85</v>
      </c>
      <c r="AC552" s="3" t="s">
        <v>94</v>
      </c>
      <c r="AD552" s="3" t="s">
        <v>95</v>
      </c>
      <c r="AE552" s="3" t="s">
        <v>96</v>
      </c>
      <c r="AF552" s="3"/>
      <c r="AG552" s="3" t="s">
        <v>97</v>
      </c>
      <c r="AH552" s="3">
        <v>173</v>
      </c>
      <c r="AI552" s="3">
        <v>24</v>
      </c>
      <c r="AJ552" s="3" t="s">
        <v>105</v>
      </c>
      <c r="AK552" s="3" t="s">
        <v>109</v>
      </c>
      <c r="AL552" s="3" t="s">
        <v>100</v>
      </c>
      <c r="AM552" s="3">
        <v>9</v>
      </c>
      <c r="AN552" s="3" t="s">
        <v>101</v>
      </c>
      <c r="AO552" s="3" t="s">
        <v>110</v>
      </c>
      <c r="AP552" s="3" t="s">
        <v>15583</v>
      </c>
      <c r="AQ552" s="3" t="s">
        <v>15584</v>
      </c>
      <c r="AR552" s="3">
        <v>9000</v>
      </c>
      <c r="AS552" s="3">
        <v>3000</v>
      </c>
      <c r="AT552" s="3">
        <v>0</v>
      </c>
      <c r="AU552" s="3">
        <v>0</v>
      </c>
      <c r="AV552" s="3">
        <v>0</v>
      </c>
      <c r="AW552" s="3">
        <v>0</v>
      </c>
      <c r="AX552" s="3">
        <v>0</v>
      </c>
      <c r="AY552" s="3">
        <v>0</v>
      </c>
      <c r="AZ552" s="3">
        <v>0</v>
      </c>
      <c r="BA552" s="3" t="s">
        <v>15585</v>
      </c>
      <c r="BB552" s="3">
        <v>6000</v>
      </c>
    </row>
    <row r="553" spans="1:54" ht="32.5" hidden="1" customHeight="1" x14ac:dyDescent="0.2">
      <c r="A553" s="3" t="s">
        <v>15586</v>
      </c>
      <c r="B553" s="3" t="s">
        <v>994</v>
      </c>
      <c r="C553" s="3" t="s">
        <v>85</v>
      </c>
      <c r="D553" s="3" t="s">
        <v>86</v>
      </c>
      <c r="E553" s="3" t="s">
        <v>15578</v>
      </c>
      <c r="F553" s="3"/>
      <c r="G553" s="3" t="s">
        <v>87</v>
      </c>
      <c r="H553" s="3">
        <v>2024</v>
      </c>
      <c r="I553" s="3">
        <v>2024</v>
      </c>
      <c r="J553" s="3" t="s">
        <v>111</v>
      </c>
      <c r="K553" s="3" t="s">
        <v>5800</v>
      </c>
      <c r="L553" s="3" t="s">
        <v>5801</v>
      </c>
      <c r="M553" s="3" t="s">
        <v>15579</v>
      </c>
      <c r="N553" s="3" t="s">
        <v>5803</v>
      </c>
      <c r="O553" s="3" t="s">
        <v>5804</v>
      </c>
      <c r="P553" s="3" t="s">
        <v>89</v>
      </c>
      <c r="Q553" s="3" t="s">
        <v>90</v>
      </c>
      <c r="R553" s="3" t="s">
        <v>5805</v>
      </c>
      <c r="S553" s="3" t="s">
        <v>5806</v>
      </c>
      <c r="T553" s="3" t="s">
        <v>135</v>
      </c>
      <c r="U553" s="3" t="s">
        <v>1002</v>
      </c>
      <c r="V553" s="3" t="s">
        <v>1003</v>
      </c>
      <c r="W553" s="3">
        <v>2</v>
      </c>
      <c r="X553" s="3" t="s">
        <v>315</v>
      </c>
      <c r="Y553" s="3" t="s">
        <v>15587</v>
      </c>
      <c r="Z553" s="3" t="s">
        <v>15588</v>
      </c>
      <c r="AA553" s="3"/>
      <c r="AB553" s="3" t="s">
        <v>85</v>
      </c>
      <c r="AC553" s="3" t="s">
        <v>94</v>
      </c>
      <c r="AD553" s="3" t="s">
        <v>103</v>
      </c>
      <c r="AE553" s="3" t="s">
        <v>104</v>
      </c>
      <c r="AF553" s="3"/>
      <c r="AG553" s="3" t="s">
        <v>97</v>
      </c>
      <c r="AH553" s="3">
        <v>173</v>
      </c>
      <c r="AI553" s="3">
        <v>24</v>
      </c>
      <c r="AJ553" s="3" t="s">
        <v>123</v>
      </c>
      <c r="AK553" s="3" t="s">
        <v>106</v>
      </c>
      <c r="AL553" s="3" t="s">
        <v>100</v>
      </c>
      <c r="AM553" s="3">
        <v>40</v>
      </c>
      <c r="AN553" s="3" t="s">
        <v>101</v>
      </c>
      <c r="AO553" s="3" t="s">
        <v>110</v>
      </c>
      <c r="AP553" s="3" t="s">
        <v>15589</v>
      </c>
      <c r="AQ553" s="3" t="s">
        <v>15590</v>
      </c>
      <c r="AR553" s="3">
        <v>23800</v>
      </c>
      <c r="AS553" s="3">
        <v>6000</v>
      </c>
      <c r="AT553" s="3">
        <v>0</v>
      </c>
      <c r="AU553" s="3">
        <v>0</v>
      </c>
      <c r="AV553" s="3">
        <v>0</v>
      </c>
      <c r="AW553" s="3">
        <v>0</v>
      </c>
      <c r="AX553" s="3">
        <v>0</v>
      </c>
      <c r="AY553" s="3">
        <v>0</v>
      </c>
      <c r="AZ553" s="3">
        <v>0</v>
      </c>
      <c r="BA553" s="3" t="s">
        <v>15585</v>
      </c>
      <c r="BB553" s="3">
        <v>11500</v>
      </c>
    </row>
    <row r="554" spans="1:54" ht="32.5" hidden="1" customHeight="1" x14ac:dyDescent="0.2">
      <c r="A554" s="3" t="s">
        <v>15591</v>
      </c>
      <c r="B554" s="3" t="s">
        <v>994</v>
      </c>
      <c r="C554" s="3" t="s">
        <v>85</v>
      </c>
      <c r="D554" s="3" t="s">
        <v>86</v>
      </c>
      <c r="E554" s="3" t="s">
        <v>15592</v>
      </c>
      <c r="F554" s="3"/>
      <c r="G554" s="3" t="s">
        <v>87</v>
      </c>
      <c r="H554" s="3">
        <v>2024</v>
      </c>
      <c r="I554" s="3">
        <v>2024</v>
      </c>
      <c r="J554" s="3" t="s">
        <v>88</v>
      </c>
      <c r="K554" s="3" t="s">
        <v>5758</v>
      </c>
      <c r="L554" s="3" t="s">
        <v>5759</v>
      </c>
      <c r="M554" s="3" t="s">
        <v>15593</v>
      </c>
      <c r="N554" s="3" t="s">
        <v>5761</v>
      </c>
      <c r="O554" s="3" t="s">
        <v>5762</v>
      </c>
      <c r="P554" s="3" t="s">
        <v>89</v>
      </c>
      <c r="Q554" s="3" t="s">
        <v>90</v>
      </c>
      <c r="R554" s="3" t="s">
        <v>5723</v>
      </c>
      <c r="S554" s="3" t="s">
        <v>5724</v>
      </c>
      <c r="T554" s="3" t="s">
        <v>135</v>
      </c>
      <c r="U554" s="3" t="s">
        <v>5725</v>
      </c>
      <c r="V554" s="3" t="s">
        <v>1003</v>
      </c>
      <c r="W554" s="3">
        <v>1</v>
      </c>
      <c r="X554" s="3" t="s">
        <v>12428</v>
      </c>
      <c r="Y554" s="3" t="s">
        <v>15594</v>
      </c>
      <c r="Z554" s="3" t="s">
        <v>15595</v>
      </c>
      <c r="AA554" s="3"/>
      <c r="AB554" s="3" t="s">
        <v>85</v>
      </c>
      <c r="AC554" s="3" t="s">
        <v>94</v>
      </c>
      <c r="AD554" s="3" t="s">
        <v>95</v>
      </c>
      <c r="AE554" s="3" t="s">
        <v>96</v>
      </c>
      <c r="AF554" s="3"/>
      <c r="AG554" s="3" t="s">
        <v>97</v>
      </c>
      <c r="AH554" s="3">
        <v>105</v>
      </c>
      <c r="AI554" s="3">
        <v>14</v>
      </c>
      <c r="AJ554" s="3" t="s">
        <v>123</v>
      </c>
      <c r="AK554" s="3" t="s">
        <v>109</v>
      </c>
      <c r="AL554" s="3" t="s">
        <v>100</v>
      </c>
      <c r="AM554" s="3">
        <v>50</v>
      </c>
      <c r="AN554" s="3" t="s">
        <v>101</v>
      </c>
      <c r="AO554" s="3" t="s">
        <v>102</v>
      </c>
      <c r="AP554" s="3" t="s">
        <v>15596</v>
      </c>
      <c r="AQ554" s="3" t="s">
        <v>15597</v>
      </c>
      <c r="AR554" s="3">
        <v>3000</v>
      </c>
      <c r="AS554" s="3">
        <v>1500</v>
      </c>
      <c r="AT554" s="3">
        <v>0</v>
      </c>
      <c r="AU554" s="3">
        <v>0</v>
      </c>
      <c r="AV554" s="3">
        <v>0</v>
      </c>
      <c r="AW554" s="3">
        <v>0</v>
      </c>
      <c r="AX554" s="3">
        <v>0</v>
      </c>
      <c r="AY554" s="3">
        <v>0</v>
      </c>
      <c r="AZ554" s="3">
        <v>0</v>
      </c>
      <c r="BA554" s="3" t="s">
        <v>1138</v>
      </c>
      <c r="BB554" s="3">
        <v>1500</v>
      </c>
    </row>
    <row r="555" spans="1:54" ht="32.5" hidden="1" customHeight="1" x14ac:dyDescent="0.2">
      <c r="A555" s="3" t="s">
        <v>15598</v>
      </c>
      <c r="B555" s="3" t="s">
        <v>994</v>
      </c>
      <c r="C555" s="3" t="s">
        <v>85</v>
      </c>
      <c r="D555" s="3" t="s">
        <v>86</v>
      </c>
      <c r="E555" s="3" t="s">
        <v>15592</v>
      </c>
      <c r="F555" s="3"/>
      <c r="G555" s="3" t="s">
        <v>87</v>
      </c>
      <c r="H555" s="3">
        <v>2024</v>
      </c>
      <c r="I555" s="3">
        <v>2024</v>
      </c>
      <c r="J555" s="3" t="s">
        <v>111</v>
      </c>
      <c r="K555" s="3" t="s">
        <v>5758</v>
      </c>
      <c r="L555" s="3" t="s">
        <v>5759</v>
      </c>
      <c r="M555" s="3" t="s">
        <v>15593</v>
      </c>
      <c r="N555" s="3" t="s">
        <v>5761</v>
      </c>
      <c r="O555" s="3" t="s">
        <v>5762</v>
      </c>
      <c r="P555" s="3" t="s">
        <v>89</v>
      </c>
      <c r="Q555" s="3" t="s">
        <v>90</v>
      </c>
      <c r="R555" s="3" t="s">
        <v>5723</v>
      </c>
      <c r="S555" s="3" t="s">
        <v>5724</v>
      </c>
      <c r="T555" s="3" t="s">
        <v>135</v>
      </c>
      <c r="U555" s="3" t="s">
        <v>5725</v>
      </c>
      <c r="V555" s="3" t="s">
        <v>1003</v>
      </c>
      <c r="W555" s="3">
        <v>2</v>
      </c>
      <c r="X555" s="3" t="s">
        <v>12460</v>
      </c>
      <c r="Y555" s="3" t="s">
        <v>15599</v>
      </c>
      <c r="Z555" s="3" t="s">
        <v>15600</v>
      </c>
      <c r="AA555" s="3"/>
      <c r="AB555" s="3" t="s">
        <v>85</v>
      </c>
      <c r="AC555" s="3" t="s">
        <v>94</v>
      </c>
      <c r="AD555" s="3" t="s">
        <v>103</v>
      </c>
      <c r="AE555" s="3" t="s">
        <v>104</v>
      </c>
      <c r="AF555" s="3"/>
      <c r="AG555" s="3" t="s">
        <v>97</v>
      </c>
      <c r="AH555" s="3">
        <v>105</v>
      </c>
      <c r="AI555" s="3">
        <v>14</v>
      </c>
      <c r="AJ555" s="3" t="s">
        <v>105</v>
      </c>
      <c r="AK555" s="3" t="s">
        <v>106</v>
      </c>
      <c r="AL555" s="3" t="s">
        <v>100</v>
      </c>
      <c r="AM555" s="3">
        <v>300</v>
      </c>
      <c r="AN555" s="3" t="s">
        <v>138</v>
      </c>
      <c r="AO555" s="3" t="s">
        <v>102</v>
      </c>
      <c r="AP555" s="3" t="s">
        <v>15601</v>
      </c>
      <c r="AQ555" s="3" t="s">
        <v>15602</v>
      </c>
      <c r="AR555" s="3">
        <v>4575</v>
      </c>
      <c r="AS555" s="3">
        <v>2287</v>
      </c>
      <c r="AT555" s="3">
        <v>0</v>
      </c>
      <c r="AU555" s="3">
        <v>0</v>
      </c>
      <c r="AV555" s="3">
        <v>0</v>
      </c>
      <c r="AW555" s="3">
        <v>0</v>
      </c>
      <c r="AX555" s="3">
        <v>0</v>
      </c>
      <c r="AY555" s="3">
        <v>0</v>
      </c>
      <c r="AZ555" s="3">
        <v>0</v>
      </c>
      <c r="BA555" s="3" t="s">
        <v>1138</v>
      </c>
      <c r="BB555" s="3">
        <v>2287</v>
      </c>
    </row>
    <row r="556" spans="1:54" ht="32.5" hidden="1" customHeight="1" x14ac:dyDescent="0.2">
      <c r="A556" s="3" t="s">
        <v>15603</v>
      </c>
      <c r="B556" s="3" t="s">
        <v>994</v>
      </c>
      <c r="C556" s="3" t="s">
        <v>85</v>
      </c>
      <c r="D556" s="3" t="s">
        <v>86</v>
      </c>
      <c r="E556" s="3" t="s">
        <v>15592</v>
      </c>
      <c r="F556" s="3"/>
      <c r="G556" s="3" t="s">
        <v>87</v>
      </c>
      <c r="H556" s="3">
        <v>2024</v>
      </c>
      <c r="I556" s="3">
        <v>2024</v>
      </c>
      <c r="J556" s="3" t="s">
        <v>88</v>
      </c>
      <c r="K556" s="3" t="s">
        <v>5758</v>
      </c>
      <c r="L556" s="3" t="s">
        <v>5759</v>
      </c>
      <c r="M556" s="3" t="s">
        <v>15593</v>
      </c>
      <c r="N556" s="3" t="s">
        <v>5761</v>
      </c>
      <c r="O556" s="3" t="s">
        <v>5762</v>
      </c>
      <c r="P556" s="3" t="s">
        <v>89</v>
      </c>
      <c r="Q556" s="3" t="s">
        <v>90</v>
      </c>
      <c r="R556" s="3" t="s">
        <v>5723</v>
      </c>
      <c r="S556" s="3" t="s">
        <v>5724</v>
      </c>
      <c r="T556" s="3" t="s">
        <v>135</v>
      </c>
      <c r="U556" s="3" t="s">
        <v>5725</v>
      </c>
      <c r="V556" s="3" t="s">
        <v>1003</v>
      </c>
      <c r="W556" s="3">
        <v>3</v>
      </c>
      <c r="X556" s="3" t="s">
        <v>12867</v>
      </c>
      <c r="Y556" s="3" t="s">
        <v>15604</v>
      </c>
      <c r="Z556" s="3" t="s">
        <v>15605</v>
      </c>
      <c r="AA556" s="3"/>
      <c r="AB556" s="3" t="s">
        <v>85</v>
      </c>
      <c r="AC556" s="3" t="s">
        <v>94</v>
      </c>
      <c r="AD556" s="3" t="s">
        <v>103</v>
      </c>
      <c r="AE556" s="3" t="s">
        <v>189</v>
      </c>
      <c r="AF556" s="3"/>
      <c r="AG556" s="3" t="s">
        <v>97</v>
      </c>
      <c r="AH556" s="3">
        <v>105</v>
      </c>
      <c r="AI556" s="3">
        <v>14</v>
      </c>
      <c r="AJ556" s="3" t="s">
        <v>105</v>
      </c>
      <c r="AK556" s="3" t="s">
        <v>106</v>
      </c>
      <c r="AL556" s="3" t="s">
        <v>100</v>
      </c>
      <c r="AM556" s="3">
        <v>100</v>
      </c>
      <c r="AN556" s="3" t="s">
        <v>138</v>
      </c>
      <c r="AO556" s="3" t="s">
        <v>102</v>
      </c>
      <c r="AP556" s="3" t="s">
        <v>15606</v>
      </c>
      <c r="AQ556" s="3" t="s">
        <v>15607</v>
      </c>
      <c r="AR556" s="3">
        <v>2150</v>
      </c>
      <c r="AS556" s="3">
        <v>1075</v>
      </c>
      <c r="AT556" s="3">
        <v>0</v>
      </c>
      <c r="AU556" s="3">
        <v>0</v>
      </c>
      <c r="AV556" s="3">
        <v>0</v>
      </c>
      <c r="AW556" s="3">
        <v>0</v>
      </c>
      <c r="AX556" s="3">
        <v>0</v>
      </c>
      <c r="AY556" s="3">
        <v>0</v>
      </c>
      <c r="AZ556" s="3">
        <v>0</v>
      </c>
      <c r="BA556" s="3" t="s">
        <v>1138</v>
      </c>
      <c r="BB556" s="3">
        <v>1075</v>
      </c>
    </row>
    <row r="557" spans="1:54" ht="32.5" customHeight="1" x14ac:dyDescent="0.2">
      <c r="A557" s="94" t="s">
        <v>15608</v>
      </c>
      <c r="B557" s="94" t="s">
        <v>994</v>
      </c>
      <c r="C557" s="94" t="s">
        <v>85</v>
      </c>
      <c r="D557" s="94" t="s">
        <v>86</v>
      </c>
      <c r="E557" s="94" t="s">
        <v>15592</v>
      </c>
      <c r="F557" s="94"/>
      <c r="G557" s="94" t="s">
        <v>87</v>
      </c>
      <c r="H557" s="94">
        <v>2024</v>
      </c>
      <c r="I557" s="94">
        <v>2024</v>
      </c>
      <c r="J557" s="94" t="s">
        <v>88</v>
      </c>
      <c r="K557" s="94" t="s">
        <v>5758</v>
      </c>
      <c r="L557" s="94" t="s">
        <v>5759</v>
      </c>
      <c r="M557" s="94" t="s">
        <v>15593</v>
      </c>
      <c r="N557" s="94" t="s">
        <v>5761</v>
      </c>
      <c r="O557" s="94" t="s">
        <v>5762</v>
      </c>
      <c r="P557" s="94" t="s">
        <v>89</v>
      </c>
      <c r="Q557" s="94" t="s">
        <v>90</v>
      </c>
      <c r="R557" s="94" t="s">
        <v>5723</v>
      </c>
      <c r="S557" s="94" t="s">
        <v>5724</v>
      </c>
      <c r="T557" s="94" t="s">
        <v>135</v>
      </c>
      <c r="U557" s="94" t="s">
        <v>5725</v>
      </c>
      <c r="V557" s="94" t="s">
        <v>1003</v>
      </c>
      <c r="W557" s="94">
        <v>4</v>
      </c>
      <c r="X557" s="94" t="s">
        <v>15609</v>
      </c>
      <c r="Y557" s="94" t="s">
        <v>15609</v>
      </c>
      <c r="Z557" s="94" t="s">
        <v>15610</v>
      </c>
      <c r="AA557" s="94"/>
      <c r="AB557" s="94" t="s">
        <v>85</v>
      </c>
      <c r="AC557" s="94" t="s">
        <v>94</v>
      </c>
      <c r="AD557" s="94" t="s">
        <v>107</v>
      </c>
      <c r="AE557" s="94" t="s">
        <v>108</v>
      </c>
      <c r="AF557" s="94"/>
      <c r="AG557" s="94" t="s">
        <v>97</v>
      </c>
      <c r="AH557" s="94">
        <v>105</v>
      </c>
      <c r="AI557" s="94">
        <v>14</v>
      </c>
      <c r="AJ557" s="94" t="s">
        <v>105</v>
      </c>
      <c r="AK557" s="94" t="s">
        <v>109</v>
      </c>
      <c r="AL557" s="94" t="s">
        <v>100</v>
      </c>
      <c r="AM557" s="94">
        <v>50</v>
      </c>
      <c r="AN557" s="94" t="s">
        <v>138</v>
      </c>
      <c r="AO557" s="94" t="s">
        <v>102</v>
      </c>
      <c r="AP557" s="94" t="s">
        <v>15611</v>
      </c>
      <c r="AQ557" s="94" t="s">
        <v>15612</v>
      </c>
      <c r="AR557" s="94">
        <v>2150</v>
      </c>
      <c r="AS557" s="94">
        <v>1075</v>
      </c>
      <c r="AT557" s="94">
        <v>0</v>
      </c>
      <c r="AU557" s="94">
        <v>0</v>
      </c>
      <c r="AV557" s="94">
        <v>0</v>
      </c>
      <c r="AW557" s="94">
        <v>0</v>
      </c>
      <c r="AX557" s="94">
        <v>0</v>
      </c>
      <c r="AY557" s="94">
        <v>0</v>
      </c>
      <c r="AZ557" s="94">
        <v>0</v>
      </c>
      <c r="BA557" s="94" t="s">
        <v>1138</v>
      </c>
      <c r="BB557" s="94">
        <v>1075</v>
      </c>
    </row>
    <row r="558" spans="1:54" ht="32.5" hidden="1" customHeight="1" x14ac:dyDescent="0.2">
      <c r="A558" s="3" t="s">
        <v>15613</v>
      </c>
      <c r="B558" s="3" t="s">
        <v>994</v>
      </c>
      <c r="C558" s="3" t="s">
        <v>85</v>
      </c>
      <c r="D558" s="3" t="s">
        <v>86</v>
      </c>
      <c r="E558" s="3" t="s">
        <v>15614</v>
      </c>
      <c r="F558" s="3"/>
      <c r="G558" s="3" t="s">
        <v>87</v>
      </c>
      <c r="H558" s="3">
        <v>2024</v>
      </c>
      <c r="I558" s="3">
        <v>2024</v>
      </c>
      <c r="J558" s="3" t="s">
        <v>88</v>
      </c>
      <c r="K558" s="3" t="s">
        <v>10590</v>
      </c>
      <c r="L558" s="3" t="s">
        <v>10591</v>
      </c>
      <c r="M558" s="3" t="s">
        <v>10592</v>
      </c>
      <c r="N558" s="3" t="s">
        <v>10593</v>
      </c>
      <c r="O558" s="3" t="s">
        <v>10594</v>
      </c>
      <c r="P558" s="3" t="s">
        <v>89</v>
      </c>
      <c r="Q558" s="3" t="s">
        <v>90</v>
      </c>
      <c r="R558" s="3" t="s">
        <v>10595</v>
      </c>
      <c r="S558" s="3" t="s">
        <v>10596</v>
      </c>
      <c r="T558" s="3" t="s">
        <v>135</v>
      </c>
      <c r="U558" s="3" t="s">
        <v>1028</v>
      </c>
      <c r="V558" s="3" t="s">
        <v>1003</v>
      </c>
      <c r="W558" s="3">
        <v>1</v>
      </c>
      <c r="X558" s="3" t="s">
        <v>15615</v>
      </c>
      <c r="Y558" s="3" t="s">
        <v>15616</v>
      </c>
      <c r="Z558" s="3" t="s">
        <v>15617</v>
      </c>
      <c r="AA558" s="3"/>
      <c r="AB558" s="3" t="s">
        <v>85</v>
      </c>
      <c r="AC558" s="3" t="s">
        <v>94</v>
      </c>
      <c r="AD558" s="3" t="s">
        <v>103</v>
      </c>
      <c r="AE558" s="3" t="s">
        <v>104</v>
      </c>
      <c r="AF558" s="3"/>
      <c r="AG558" s="3" t="s">
        <v>97</v>
      </c>
      <c r="AH558" s="3">
        <v>121</v>
      </c>
      <c r="AI558" s="3">
        <v>17</v>
      </c>
      <c r="AJ558" s="3" t="s">
        <v>98</v>
      </c>
      <c r="AK558" s="3" t="s">
        <v>106</v>
      </c>
      <c r="AL558" s="3" t="s">
        <v>100</v>
      </c>
      <c r="AM558" s="3">
        <v>300</v>
      </c>
      <c r="AN558" s="3" t="s">
        <v>138</v>
      </c>
      <c r="AO558" s="3" t="s">
        <v>102</v>
      </c>
      <c r="AP558" s="3" t="s">
        <v>15618</v>
      </c>
      <c r="AQ558" s="3" t="s">
        <v>15619</v>
      </c>
      <c r="AR558" s="3">
        <v>10730</v>
      </c>
      <c r="AS558" s="3">
        <v>5300</v>
      </c>
      <c r="AT558" s="3">
        <v>0</v>
      </c>
      <c r="AU558" s="3">
        <v>0</v>
      </c>
      <c r="AV558" s="3">
        <v>0</v>
      </c>
      <c r="AW558" s="3">
        <v>0</v>
      </c>
      <c r="AX558" s="3">
        <v>0</v>
      </c>
      <c r="AY558" s="3">
        <v>0</v>
      </c>
      <c r="AZ558" s="3">
        <v>0</v>
      </c>
      <c r="BA558" s="3" t="s">
        <v>1138</v>
      </c>
      <c r="BB558" s="3">
        <v>5300</v>
      </c>
    </row>
    <row r="559" spans="1:54" ht="32.5" hidden="1" customHeight="1" x14ac:dyDescent="0.2">
      <c r="A559" s="3" t="s">
        <v>15620</v>
      </c>
      <c r="B559" s="3" t="s">
        <v>994</v>
      </c>
      <c r="C559" s="3" t="s">
        <v>85</v>
      </c>
      <c r="D559" s="3" t="s">
        <v>86</v>
      </c>
      <c r="E559" s="3" t="s">
        <v>15614</v>
      </c>
      <c r="F559" s="3"/>
      <c r="G559" s="3" t="s">
        <v>87</v>
      </c>
      <c r="H559" s="3">
        <v>2024</v>
      </c>
      <c r="I559" s="3">
        <v>2024</v>
      </c>
      <c r="J559" s="3" t="s">
        <v>88</v>
      </c>
      <c r="K559" s="3" t="s">
        <v>10590</v>
      </c>
      <c r="L559" s="3" t="s">
        <v>10591</v>
      </c>
      <c r="M559" s="3" t="s">
        <v>10592</v>
      </c>
      <c r="N559" s="3" t="s">
        <v>10593</v>
      </c>
      <c r="O559" s="3" t="s">
        <v>10594</v>
      </c>
      <c r="P559" s="3" t="s">
        <v>89</v>
      </c>
      <c r="Q559" s="3" t="s">
        <v>90</v>
      </c>
      <c r="R559" s="3" t="s">
        <v>10595</v>
      </c>
      <c r="S559" s="3" t="s">
        <v>10596</v>
      </c>
      <c r="T559" s="3" t="s">
        <v>135</v>
      </c>
      <c r="U559" s="3" t="s">
        <v>1028</v>
      </c>
      <c r="V559" s="3" t="s">
        <v>1003</v>
      </c>
      <c r="W559" s="3">
        <v>2</v>
      </c>
      <c r="X559" s="3" t="s">
        <v>15621</v>
      </c>
      <c r="Y559" s="3" t="s">
        <v>15622</v>
      </c>
      <c r="Z559" s="3" t="s">
        <v>15623</v>
      </c>
      <c r="AA559" s="3"/>
      <c r="AB559" s="3" t="s">
        <v>85</v>
      </c>
      <c r="AC559" s="3" t="s">
        <v>94</v>
      </c>
      <c r="AD559" s="3" t="s">
        <v>103</v>
      </c>
      <c r="AE559" s="3" t="s">
        <v>124</v>
      </c>
      <c r="AF559" s="3"/>
      <c r="AG559" s="3" t="s">
        <v>97</v>
      </c>
      <c r="AH559" s="3">
        <v>121</v>
      </c>
      <c r="AI559" s="3">
        <v>17</v>
      </c>
      <c r="AJ559" s="3" t="s">
        <v>123</v>
      </c>
      <c r="AK559" s="3" t="s">
        <v>190</v>
      </c>
      <c r="AL559" s="3" t="s">
        <v>100</v>
      </c>
      <c r="AM559" s="3">
        <v>30</v>
      </c>
      <c r="AN559" s="3" t="s">
        <v>138</v>
      </c>
      <c r="AO559" s="3" t="s">
        <v>102</v>
      </c>
      <c r="AP559" s="3" t="s">
        <v>15624</v>
      </c>
      <c r="AQ559" s="3" t="s">
        <v>15625</v>
      </c>
      <c r="AR559" s="3">
        <v>3800</v>
      </c>
      <c r="AS559" s="3">
        <v>1900</v>
      </c>
      <c r="AT559" s="3">
        <v>0</v>
      </c>
      <c r="AU559" s="3">
        <v>0</v>
      </c>
      <c r="AV559" s="3">
        <v>0</v>
      </c>
      <c r="AW559" s="3">
        <v>0</v>
      </c>
      <c r="AX559" s="3">
        <v>0</v>
      </c>
      <c r="AY559" s="3">
        <v>0</v>
      </c>
      <c r="AZ559" s="3">
        <v>0</v>
      </c>
      <c r="BA559" s="3" t="s">
        <v>1138</v>
      </c>
      <c r="BB559" s="3">
        <v>1900</v>
      </c>
    </row>
    <row r="560" spans="1:54" ht="32.5" hidden="1" customHeight="1" x14ac:dyDescent="0.2">
      <c r="A560" s="3" t="s">
        <v>15626</v>
      </c>
      <c r="B560" s="3" t="s">
        <v>994</v>
      </c>
      <c r="C560" s="3" t="s">
        <v>85</v>
      </c>
      <c r="D560" s="3" t="s">
        <v>86</v>
      </c>
      <c r="E560" s="3" t="s">
        <v>15627</v>
      </c>
      <c r="F560" s="3"/>
      <c r="G560" s="3" t="s">
        <v>87</v>
      </c>
      <c r="H560" s="3">
        <v>2024</v>
      </c>
      <c r="I560" s="3">
        <v>2024</v>
      </c>
      <c r="J560" s="3" t="s">
        <v>111</v>
      </c>
      <c r="K560" s="3" t="s">
        <v>5831</v>
      </c>
      <c r="L560" s="3" t="s">
        <v>5832</v>
      </c>
      <c r="M560" s="3"/>
      <c r="N560" s="3" t="s">
        <v>5833</v>
      </c>
      <c r="O560" s="3" t="s">
        <v>5834</v>
      </c>
      <c r="P560" s="3" t="s">
        <v>89</v>
      </c>
      <c r="Q560" s="3" t="s">
        <v>257</v>
      </c>
      <c r="R560" s="3" t="s">
        <v>5835</v>
      </c>
      <c r="S560" s="3" t="s">
        <v>5836</v>
      </c>
      <c r="T560" s="3" t="s">
        <v>91</v>
      </c>
      <c r="U560" s="3" t="s">
        <v>1102</v>
      </c>
      <c r="V560" s="3" t="s">
        <v>1003</v>
      </c>
      <c r="W560" s="3">
        <v>1</v>
      </c>
      <c r="X560" s="3" t="s">
        <v>15628</v>
      </c>
      <c r="Y560" s="3" t="s">
        <v>15629</v>
      </c>
      <c r="Z560" s="3" t="s">
        <v>15630</v>
      </c>
      <c r="AA560" s="3"/>
      <c r="AB560" s="3" t="s">
        <v>85</v>
      </c>
      <c r="AC560" s="3" t="s">
        <v>94</v>
      </c>
      <c r="AD560" s="3" t="s">
        <v>103</v>
      </c>
      <c r="AE560" s="3" t="s">
        <v>104</v>
      </c>
      <c r="AF560" s="3"/>
      <c r="AG560" s="3" t="s">
        <v>97</v>
      </c>
      <c r="AH560" s="3">
        <v>205457</v>
      </c>
      <c r="AI560" s="3">
        <v>38659</v>
      </c>
      <c r="AJ560" s="3" t="s">
        <v>123</v>
      </c>
      <c r="AK560" s="3" t="s">
        <v>106</v>
      </c>
      <c r="AL560" s="3" t="s">
        <v>100</v>
      </c>
      <c r="AM560" s="3">
        <v>250</v>
      </c>
      <c r="AN560" s="3" t="s">
        <v>138</v>
      </c>
      <c r="AO560" s="3" t="s">
        <v>318</v>
      </c>
      <c r="AP560" s="3" t="s">
        <v>15631</v>
      </c>
      <c r="AQ560" s="3" t="s">
        <v>15632</v>
      </c>
      <c r="AR560" s="3">
        <v>25000</v>
      </c>
      <c r="AS560" s="3">
        <v>5000</v>
      </c>
      <c r="AT560" s="3">
        <v>0</v>
      </c>
      <c r="AU560" s="3">
        <v>0</v>
      </c>
      <c r="AV560" s="3">
        <v>0</v>
      </c>
      <c r="AW560" s="3">
        <v>0</v>
      </c>
      <c r="AX560" s="3">
        <v>0</v>
      </c>
      <c r="AY560" s="3">
        <v>0</v>
      </c>
      <c r="AZ560" s="3">
        <v>0</v>
      </c>
      <c r="BA560" s="3" t="s">
        <v>15633</v>
      </c>
      <c r="BB560" s="3">
        <v>10000</v>
      </c>
    </row>
    <row r="561" spans="1:54" ht="32.5" hidden="1" customHeight="1" x14ac:dyDescent="0.2">
      <c r="A561" s="3" t="s">
        <v>15634</v>
      </c>
      <c r="B561" s="3" t="s">
        <v>994</v>
      </c>
      <c r="C561" s="3" t="s">
        <v>85</v>
      </c>
      <c r="D561" s="3" t="s">
        <v>86</v>
      </c>
      <c r="E561" s="3" t="s">
        <v>15627</v>
      </c>
      <c r="F561" s="3"/>
      <c r="G561" s="3" t="s">
        <v>87</v>
      </c>
      <c r="H561" s="3">
        <v>2024</v>
      </c>
      <c r="I561" s="3">
        <v>2024</v>
      </c>
      <c r="J561" s="3" t="s">
        <v>111</v>
      </c>
      <c r="K561" s="3" t="s">
        <v>5831</v>
      </c>
      <c r="L561" s="3" t="s">
        <v>5832</v>
      </c>
      <c r="M561" s="3"/>
      <c r="N561" s="3" t="s">
        <v>5833</v>
      </c>
      <c r="O561" s="3" t="s">
        <v>5834</v>
      </c>
      <c r="P561" s="3" t="s">
        <v>89</v>
      </c>
      <c r="Q561" s="3" t="s">
        <v>257</v>
      </c>
      <c r="R561" s="3" t="s">
        <v>5835</v>
      </c>
      <c r="S561" s="3" t="s">
        <v>5836</v>
      </c>
      <c r="T561" s="3" t="s">
        <v>91</v>
      </c>
      <c r="U561" s="3" t="s">
        <v>1102</v>
      </c>
      <c r="V561" s="3" t="s">
        <v>1003</v>
      </c>
      <c r="W561" s="3">
        <v>2</v>
      </c>
      <c r="X561" s="3" t="s">
        <v>15635</v>
      </c>
      <c r="Y561" s="3" t="s">
        <v>15636</v>
      </c>
      <c r="Z561" s="3" t="s">
        <v>15637</v>
      </c>
      <c r="AA561" s="3"/>
      <c r="AB561" s="3" t="s">
        <v>85</v>
      </c>
      <c r="AC561" s="3" t="s">
        <v>94</v>
      </c>
      <c r="AD561" s="3" t="s">
        <v>103</v>
      </c>
      <c r="AE561" s="3" t="s">
        <v>124</v>
      </c>
      <c r="AF561" s="3"/>
      <c r="AG561" s="3" t="s">
        <v>97</v>
      </c>
      <c r="AH561" s="3">
        <v>205457</v>
      </c>
      <c r="AI561" s="3">
        <v>38659</v>
      </c>
      <c r="AJ561" s="3" t="s">
        <v>105</v>
      </c>
      <c r="AK561" s="3" t="s">
        <v>109</v>
      </c>
      <c r="AL561" s="3" t="s">
        <v>100</v>
      </c>
      <c r="AM561" s="3">
        <v>300</v>
      </c>
      <c r="AN561" s="3" t="s">
        <v>138</v>
      </c>
      <c r="AO561" s="3" t="s">
        <v>318</v>
      </c>
      <c r="AP561" s="3" t="s">
        <v>15638</v>
      </c>
      <c r="AQ561" s="3" t="s">
        <v>15639</v>
      </c>
      <c r="AR561" s="3">
        <v>3500</v>
      </c>
      <c r="AS561" s="3">
        <v>1500</v>
      </c>
      <c r="AT561" s="3">
        <v>0</v>
      </c>
      <c r="AU561" s="3">
        <v>0</v>
      </c>
      <c r="AV561" s="3">
        <v>0</v>
      </c>
      <c r="AW561" s="3">
        <v>0</v>
      </c>
      <c r="AX561" s="3">
        <v>0</v>
      </c>
      <c r="AY561" s="3">
        <v>0</v>
      </c>
      <c r="AZ561" s="3">
        <v>0</v>
      </c>
      <c r="BA561" s="3" t="s">
        <v>1138</v>
      </c>
      <c r="BB561" s="3">
        <v>1500</v>
      </c>
    </row>
    <row r="562" spans="1:54" ht="32.5" hidden="1" customHeight="1" x14ac:dyDescent="0.2">
      <c r="A562" s="3" t="s">
        <v>15640</v>
      </c>
      <c r="B562" s="3" t="s">
        <v>994</v>
      </c>
      <c r="C562" s="3" t="s">
        <v>85</v>
      </c>
      <c r="D562" s="3" t="s">
        <v>86</v>
      </c>
      <c r="E562" s="3" t="s">
        <v>15641</v>
      </c>
      <c r="F562" s="3"/>
      <c r="G562" s="3" t="s">
        <v>87</v>
      </c>
      <c r="H562" s="3">
        <v>2024</v>
      </c>
      <c r="I562" s="3">
        <v>2024</v>
      </c>
      <c r="J562" s="3" t="s">
        <v>111</v>
      </c>
      <c r="K562" s="3" t="s">
        <v>5883</v>
      </c>
      <c r="L562" s="3" t="s">
        <v>5884</v>
      </c>
      <c r="M562" s="3" t="s">
        <v>5885</v>
      </c>
      <c r="N562" s="3" t="s">
        <v>5886</v>
      </c>
      <c r="O562" s="3" t="s">
        <v>5887</v>
      </c>
      <c r="P562" s="3" t="s">
        <v>89</v>
      </c>
      <c r="Q562" s="3" t="s">
        <v>90</v>
      </c>
      <c r="R562" s="3" t="s">
        <v>5888</v>
      </c>
      <c r="S562" s="3" t="s">
        <v>5889</v>
      </c>
      <c r="T562" s="3" t="s">
        <v>135</v>
      </c>
      <c r="U562" s="3" t="s">
        <v>1028</v>
      </c>
      <c r="V562" s="3" t="s">
        <v>1003</v>
      </c>
      <c r="W562" s="3">
        <v>1</v>
      </c>
      <c r="X562" s="3" t="s">
        <v>15642</v>
      </c>
      <c r="Y562" s="3" t="s">
        <v>15643</v>
      </c>
      <c r="Z562" s="3" t="s">
        <v>15644</v>
      </c>
      <c r="AA562" s="3"/>
      <c r="AB562" s="3" t="s">
        <v>85</v>
      </c>
      <c r="AC562" s="3" t="s">
        <v>94</v>
      </c>
      <c r="AD562" s="3" t="s">
        <v>103</v>
      </c>
      <c r="AE562" s="3" t="s">
        <v>122</v>
      </c>
      <c r="AF562" s="3"/>
      <c r="AG562" s="3" t="s">
        <v>97</v>
      </c>
      <c r="AH562" s="3">
        <v>72</v>
      </c>
      <c r="AI562" s="3">
        <v>9</v>
      </c>
      <c r="AJ562" s="3" t="s">
        <v>346</v>
      </c>
      <c r="AK562" s="3" t="s">
        <v>106</v>
      </c>
      <c r="AL562" s="3" t="s">
        <v>100</v>
      </c>
      <c r="AM562" s="3">
        <v>100</v>
      </c>
      <c r="AN562" s="3" t="s">
        <v>101</v>
      </c>
      <c r="AO562" s="3" t="s">
        <v>110</v>
      </c>
      <c r="AP562" s="3" t="s">
        <v>15645</v>
      </c>
      <c r="AQ562" s="3" t="s">
        <v>15646</v>
      </c>
      <c r="AR562" s="3">
        <v>8000</v>
      </c>
      <c r="AS562" s="3">
        <v>4000</v>
      </c>
      <c r="AT562" s="3">
        <v>0</v>
      </c>
      <c r="AU562" s="3">
        <v>0</v>
      </c>
      <c r="AV562" s="3">
        <v>0</v>
      </c>
      <c r="AW562" s="3">
        <v>0</v>
      </c>
      <c r="AX562" s="3">
        <v>0</v>
      </c>
      <c r="AY562" s="3">
        <v>0</v>
      </c>
      <c r="AZ562" s="3">
        <v>0</v>
      </c>
      <c r="BA562" s="3" t="s">
        <v>1138</v>
      </c>
      <c r="BB562" s="3">
        <v>4000</v>
      </c>
    </row>
    <row r="563" spans="1:54" ht="32.5" hidden="1" customHeight="1" x14ac:dyDescent="0.2">
      <c r="A563" s="3" t="s">
        <v>15647</v>
      </c>
      <c r="B563" s="3" t="s">
        <v>994</v>
      </c>
      <c r="C563" s="3" t="s">
        <v>85</v>
      </c>
      <c r="D563" s="3" t="s">
        <v>86</v>
      </c>
      <c r="E563" s="3" t="s">
        <v>15641</v>
      </c>
      <c r="F563" s="3"/>
      <c r="G563" s="3" t="s">
        <v>87</v>
      </c>
      <c r="H563" s="3">
        <v>2024</v>
      </c>
      <c r="I563" s="3">
        <v>2024</v>
      </c>
      <c r="J563" s="3" t="s">
        <v>88</v>
      </c>
      <c r="K563" s="3" t="s">
        <v>5883</v>
      </c>
      <c r="L563" s="3" t="s">
        <v>5884</v>
      </c>
      <c r="M563" s="3" t="s">
        <v>5885</v>
      </c>
      <c r="N563" s="3" t="s">
        <v>5886</v>
      </c>
      <c r="O563" s="3" t="s">
        <v>5887</v>
      </c>
      <c r="P563" s="3" t="s">
        <v>89</v>
      </c>
      <c r="Q563" s="3" t="s">
        <v>90</v>
      </c>
      <c r="R563" s="3" t="s">
        <v>5888</v>
      </c>
      <c r="S563" s="3" t="s">
        <v>5889</v>
      </c>
      <c r="T563" s="3" t="s">
        <v>135</v>
      </c>
      <c r="U563" s="3" t="s">
        <v>1028</v>
      </c>
      <c r="V563" s="3" t="s">
        <v>1003</v>
      </c>
      <c r="W563" s="3">
        <v>2</v>
      </c>
      <c r="X563" s="3" t="s">
        <v>124</v>
      </c>
      <c r="Y563" s="3" t="s">
        <v>15648</v>
      </c>
      <c r="Z563" s="3" t="s">
        <v>15649</v>
      </c>
      <c r="AA563" s="3"/>
      <c r="AB563" s="3" t="s">
        <v>85</v>
      </c>
      <c r="AC563" s="3" t="s">
        <v>94</v>
      </c>
      <c r="AD563" s="3" t="s">
        <v>103</v>
      </c>
      <c r="AE563" s="3" t="s">
        <v>124</v>
      </c>
      <c r="AF563" s="3"/>
      <c r="AG563" s="3" t="s">
        <v>97</v>
      </c>
      <c r="AH563" s="3">
        <v>72</v>
      </c>
      <c r="AI563" s="3">
        <v>9</v>
      </c>
      <c r="AJ563" s="3" t="s">
        <v>105</v>
      </c>
      <c r="AK563" s="3" t="s">
        <v>109</v>
      </c>
      <c r="AL563" s="3" t="s">
        <v>100</v>
      </c>
      <c r="AM563" s="3">
        <v>100</v>
      </c>
      <c r="AN563" s="3" t="s">
        <v>101</v>
      </c>
      <c r="AO563" s="3" t="s">
        <v>110</v>
      </c>
      <c r="AP563" s="3" t="s">
        <v>15650</v>
      </c>
      <c r="AQ563" s="3" t="s">
        <v>15651</v>
      </c>
      <c r="AR563" s="3">
        <v>1000</v>
      </c>
      <c r="AS563" s="3">
        <v>500</v>
      </c>
      <c r="AT563" s="3">
        <v>0</v>
      </c>
      <c r="AU563" s="3">
        <v>0</v>
      </c>
      <c r="AV563" s="3">
        <v>0</v>
      </c>
      <c r="AW563" s="3">
        <v>0</v>
      </c>
      <c r="AX563" s="3">
        <v>0</v>
      </c>
      <c r="AY563" s="3">
        <v>0</v>
      </c>
      <c r="AZ563" s="3">
        <v>0</v>
      </c>
      <c r="BA563" s="3" t="s">
        <v>15652</v>
      </c>
      <c r="BB563" s="3">
        <v>1000</v>
      </c>
    </row>
    <row r="564" spans="1:54" ht="32.5" hidden="1" customHeight="1" x14ac:dyDescent="0.2">
      <c r="A564" s="3" t="s">
        <v>15653</v>
      </c>
      <c r="B564" s="3" t="s">
        <v>994</v>
      </c>
      <c r="C564" s="3" t="s">
        <v>85</v>
      </c>
      <c r="D564" s="3" t="s">
        <v>86</v>
      </c>
      <c r="E564" s="3" t="s">
        <v>15654</v>
      </c>
      <c r="F564" s="3"/>
      <c r="G564" s="3" t="s">
        <v>87</v>
      </c>
      <c r="H564" s="3">
        <v>2024</v>
      </c>
      <c r="I564" s="3">
        <v>2024</v>
      </c>
      <c r="J564" s="3" t="s">
        <v>88</v>
      </c>
      <c r="K564" s="3" t="s">
        <v>6052</v>
      </c>
      <c r="L564" s="3" t="s">
        <v>6053</v>
      </c>
      <c r="M564" s="3" t="s">
        <v>6054</v>
      </c>
      <c r="N564" s="3" t="s">
        <v>6055</v>
      </c>
      <c r="O564" s="3" t="s">
        <v>6056</v>
      </c>
      <c r="P564" s="3" t="s">
        <v>89</v>
      </c>
      <c r="Q564" s="3" t="s">
        <v>90</v>
      </c>
      <c r="R564" s="3" t="s">
        <v>6057</v>
      </c>
      <c r="S564" s="3" t="s">
        <v>6058</v>
      </c>
      <c r="T564" s="3" t="s">
        <v>135</v>
      </c>
      <c r="U564" s="3" t="s">
        <v>1002</v>
      </c>
      <c r="V564" s="3" t="s">
        <v>1003</v>
      </c>
      <c r="W564" s="3">
        <v>1</v>
      </c>
      <c r="X564" s="3" t="s">
        <v>15655</v>
      </c>
      <c r="Y564" s="3" t="s">
        <v>15656</v>
      </c>
      <c r="Z564" s="3" t="s">
        <v>15657</v>
      </c>
      <c r="AA564" s="3"/>
      <c r="AB564" s="3" t="s">
        <v>85</v>
      </c>
      <c r="AC564" s="3" t="s">
        <v>94</v>
      </c>
      <c r="AD564" s="3" t="s">
        <v>103</v>
      </c>
      <c r="AE564" s="3" t="s">
        <v>104</v>
      </c>
      <c r="AF564" s="3"/>
      <c r="AG564" s="3" t="s">
        <v>97</v>
      </c>
      <c r="AH564" s="3">
        <v>176</v>
      </c>
      <c r="AI564" s="3">
        <v>29</v>
      </c>
      <c r="AJ564" s="3" t="s">
        <v>98</v>
      </c>
      <c r="AK564" s="3" t="s">
        <v>106</v>
      </c>
      <c r="AL564" s="3" t="s">
        <v>100</v>
      </c>
      <c r="AM564" s="3">
        <v>340</v>
      </c>
      <c r="AN564" s="3" t="s">
        <v>138</v>
      </c>
      <c r="AO564" s="3" t="s">
        <v>110</v>
      </c>
      <c r="AP564" s="3" t="s">
        <v>15658</v>
      </c>
      <c r="AQ564" s="3" t="s">
        <v>15659</v>
      </c>
      <c r="AR564" s="3">
        <v>11000</v>
      </c>
      <c r="AS564" s="3">
        <v>5500</v>
      </c>
      <c r="AT564" s="3">
        <v>0</v>
      </c>
      <c r="AU564" s="3">
        <v>0</v>
      </c>
      <c r="AV564" s="3">
        <v>0</v>
      </c>
      <c r="AW564" s="3">
        <v>0</v>
      </c>
      <c r="AX564" s="3">
        <v>0</v>
      </c>
      <c r="AY564" s="3">
        <v>0</v>
      </c>
      <c r="AZ564" s="3">
        <v>0</v>
      </c>
      <c r="BA564" s="3" t="s">
        <v>1138</v>
      </c>
      <c r="BB564" s="3">
        <v>5500</v>
      </c>
    </row>
    <row r="565" spans="1:54" ht="32.5" hidden="1" customHeight="1" x14ac:dyDescent="0.2">
      <c r="A565" s="3" t="s">
        <v>15660</v>
      </c>
      <c r="B565" s="3" t="s">
        <v>994</v>
      </c>
      <c r="C565" s="3" t="s">
        <v>85</v>
      </c>
      <c r="D565" s="3" t="s">
        <v>86</v>
      </c>
      <c r="E565" s="3" t="s">
        <v>15654</v>
      </c>
      <c r="F565" s="3"/>
      <c r="G565" s="3" t="s">
        <v>87</v>
      </c>
      <c r="H565" s="3">
        <v>2024</v>
      </c>
      <c r="I565" s="3">
        <v>2024</v>
      </c>
      <c r="J565" s="3" t="s">
        <v>88</v>
      </c>
      <c r="K565" s="3" t="s">
        <v>6052</v>
      </c>
      <c r="L565" s="3" t="s">
        <v>6053</v>
      </c>
      <c r="M565" s="3" t="s">
        <v>6054</v>
      </c>
      <c r="N565" s="3" t="s">
        <v>6055</v>
      </c>
      <c r="O565" s="3" t="s">
        <v>6056</v>
      </c>
      <c r="P565" s="3" t="s">
        <v>89</v>
      </c>
      <c r="Q565" s="3" t="s">
        <v>90</v>
      </c>
      <c r="R565" s="3" t="s">
        <v>6057</v>
      </c>
      <c r="S565" s="3" t="s">
        <v>6058</v>
      </c>
      <c r="T565" s="3" t="s">
        <v>135</v>
      </c>
      <c r="U565" s="3" t="s">
        <v>1002</v>
      </c>
      <c r="V565" s="3" t="s">
        <v>1003</v>
      </c>
      <c r="W565" s="3">
        <v>2</v>
      </c>
      <c r="X565" s="3" t="s">
        <v>15661</v>
      </c>
      <c r="Y565" s="3" t="s">
        <v>15662</v>
      </c>
      <c r="Z565" s="3" t="s">
        <v>15663</v>
      </c>
      <c r="AA565" s="3"/>
      <c r="AB565" s="3" t="s">
        <v>85</v>
      </c>
      <c r="AC565" s="3" t="s">
        <v>94</v>
      </c>
      <c r="AD565" s="3" t="s">
        <v>95</v>
      </c>
      <c r="AE565" s="3" t="s">
        <v>96</v>
      </c>
      <c r="AF565" s="3"/>
      <c r="AG565" s="3" t="s">
        <v>97</v>
      </c>
      <c r="AH565" s="3">
        <v>176</v>
      </c>
      <c r="AI565" s="3">
        <v>29</v>
      </c>
      <c r="AJ565" s="3" t="s">
        <v>123</v>
      </c>
      <c r="AK565" s="3" t="s">
        <v>99</v>
      </c>
      <c r="AL565" s="3" t="s">
        <v>100</v>
      </c>
      <c r="AM565" s="3">
        <v>35</v>
      </c>
      <c r="AN565" s="3" t="s">
        <v>101</v>
      </c>
      <c r="AO565" s="3" t="s">
        <v>110</v>
      </c>
      <c r="AP565" s="3" t="s">
        <v>15664</v>
      </c>
      <c r="AQ565" s="3" t="s">
        <v>15665</v>
      </c>
      <c r="AR565" s="3">
        <v>4150</v>
      </c>
      <c r="AS565" s="3">
        <v>2000</v>
      </c>
      <c r="AT565" s="3">
        <v>0</v>
      </c>
      <c r="AU565" s="3">
        <v>0</v>
      </c>
      <c r="AV565" s="3">
        <v>0</v>
      </c>
      <c r="AW565" s="3">
        <v>0</v>
      </c>
      <c r="AX565" s="3">
        <v>0</v>
      </c>
      <c r="AY565" s="3">
        <v>0</v>
      </c>
      <c r="AZ565" s="3">
        <v>0</v>
      </c>
      <c r="BA565" s="3" t="s">
        <v>1138</v>
      </c>
      <c r="BB565" s="3">
        <v>2000</v>
      </c>
    </row>
    <row r="566" spans="1:54" ht="32.5" hidden="1" customHeight="1" x14ac:dyDescent="0.2">
      <c r="A566" s="3" t="s">
        <v>15666</v>
      </c>
      <c r="B566" s="3" t="s">
        <v>994</v>
      </c>
      <c r="C566" s="3" t="s">
        <v>85</v>
      </c>
      <c r="D566" s="3" t="s">
        <v>86</v>
      </c>
      <c r="E566" s="3" t="s">
        <v>15654</v>
      </c>
      <c r="F566" s="3"/>
      <c r="G566" s="3" t="s">
        <v>87</v>
      </c>
      <c r="H566" s="3">
        <v>2024</v>
      </c>
      <c r="I566" s="3">
        <v>2024</v>
      </c>
      <c r="J566" s="3" t="s">
        <v>88</v>
      </c>
      <c r="K566" s="3" t="s">
        <v>6052</v>
      </c>
      <c r="L566" s="3" t="s">
        <v>6053</v>
      </c>
      <c r="M566" s="3" t="s">
        <v>6054</v>
      </c>
      <c r="N566" s="3" t="s">
        <v>6055</v>
      </c>
      <c r="O566" s="3" t="s">
        <v>6056</v>
      </c>
      <c r="P566" s="3" t="s">
        <v>89</v>
      </c>
      <c r="Q566" s="3" t="s">
        <v>90</v>
      </c>
      <c r="R566" s="3" t="s">
        <v>6057</v>
      </c>
      <c r="S566" s="3" t="s">
        <v>6058</v>
      </c>
      <c r="T566" s="3" t="s">
        <v>135</v>
      </c>
      <c r="U566" s="3" t="s">
        <v>1002</v>
      </c>
      <c r="V566" s="3" t="s">
        <v>1003</v>
      </c>
      <c r="W566" s="3">
        <v>3</v>
      </c>
      <c r="X566" s="3" t="s">
        <v>15667</v>
      </c>
      <c r="Y566" s="3" t="s">
        <v>15668</v>
      </c>
      <c r="Z566" s="3" t="s">
        <v>15669</v>
      </c>
      <c r="AA566" s="3"/>
      <c r="AB566" s="3" t="s">
        <v>85</v>
      </c>
      <c r="AC566" s="3" t="s">
        <v>94</v>
      </c>
      <c r="AD566" s="3" t="s">
        <v>103</v>
      </c>
      <c r="AE566" s="3" t="s">
        <v>122</v>
      </c>
      <c r="AF566" s="3"/>
      <c r="AG566" s="3" t="s">
        <v>97</v>
      </c>
      <c r="AH566" s="3">
        <v>176</v>
      </c>
      <c r="AI566" s="3">
        <v>29</v>
      </c>
      <c r="AJ566" s="3" t="s">
        <v>98</v>
      </c>
      <c r="AK566" s="3" t="s">
        <v>109</v>
      </c>
      <c r="AL566" s="3" t="s">
        <v>100</v>
      </c>
      <c r="AM566" s="3">
        <v>450</v>
      </c>
      <c r="AN566" s="3" t="s">
        <v>101</v>
      </c>
      <c r="AO566" s="3" t="s">
        <v>110</v>
      </c>
      <c r="AP566" s="3" t="s">
        <v>15670</v>
      </c>
      <c r="AQ566" s="3" t="s">
        <v>15671</v>
      </c>
      <c r="AR566" s="3">
        <v>3000</v>
      </c>
      <c r="AS566" s="3">
        <v>1500</v>
      </c>
      <c r="AT566" s="3">
        <v>0</v>
      </c>
      <c r="AU566" s="3">
        <v>0</v>
      </c>
      <c r="AV566" s="3">
        <v>0</v>
      </c>
      <c r="AW566" s="3">
        <v>0</v>
      </c>
      <c r="AX566" s="3">
        <v>0</v>
      </c>
      <c r="AY566" s="3">
        <v>0</v>
      </c>
      <c r="AZ566" s="3">
        <v>0</v>
      </c>
      <c r="BA566" s="3" t="s">
        <v>1138</v>
      </c>
      <c r="BB566" s="3">
        <v>1500</v>
      </c>
    </row>
    <row r="567" spans="1:54" ht="32.5" hidden="1" customHeight="1" x14ac:dyDescent="0.2">
      <c r="A567" s="3" t="s">
        <v>15672</v>
      </c>
      <c r="B567" s="3" t="s">
        <v>994</v>
      </c>
      <c r="C567" s="3" t="s">
        <v>85</v>
      </c>
      <c r="D567" s="3" t="s">
        <v>86</v>
      </c>
      <c r="E567" s="3" t="s">
        <v>15673</v>
      </c>
      <c r="F567" s="3"/>
      <c r="G567" s="3" t="s">
        <v>87</v>
      </c>
      <c r="H567" s="3">
        <v>2024</v>
      </c>
      <c r="I567" s="3">
        <v>2024</v>
      </c>
      <c r="J567" s="3" t="s">
        <v>111</v>
      </c>
      <c r="K567" s="3" t="s">
        <v>6039</v>
      </c>
      <c r="L567" s="3" t="s">
        <v>6040</v>
      </c>
      <c r="M567" s="3" t="s">
        <v>6041</v>
      </c>
      <c r="N567" s="3" t="s">
        <v>6042</v>
      </c>
      <c r="O567" s="3" t="s">
        <v>6043</v>
      </c>
      <c r="P567" s="3" t="s">
        <v>89</v>
      </c>
      <c r="Q567" s="3" t="s">
        <v>90</v>
      </c>
      <c r="R567" s="3" t="s">
        <v>6044</v>
      </c>
      <c r="S567" s="3" t="s">
        <v>6045</v>
      </c>
      <c r="T567" s="3" t="s">
        <v>135</v>
      </c>
      <c r="U567" s="3" t="s">
        <v>1166</v>
      </c>
      <c r="V567" s="3" t="s">
        <v>1003</v>
      </c>
      <c r="W567" s="3">
        <v>1</v>
      </c>
      <c r="X567" s="3" t="s">
        <v>15674</v>
      </c>
      <c r="Y567" s="3" t="s">
        <v>15675</v>
      </c>
      <c r="Z567" s="3" t="s">
        <v>15676</v>
      </c>
      <c r="AA567" s="3"/>
      <c r="AB567" s="3" t="s">
        <v>85</v>
      </c>
      <c r="AC567" s="3" t="s">
        <v>94</v>
      </c>
      <c r="AD567" s="3" t="s">
        <v>103</v>
      </c>
      <c r="AE567" s="3" t="s">
        <v>104</v>
      </c>
      <c r="AF567" s="3"/>
      <c r="AG567" s="3" t="s">
        <v>97</v>
      </c>
      <c r="AH567" s="3">
        <v>77</v>
      </c>
      <c r="AI567" s="3">
        <v>11</v>
      </c>
      <c r="AJ567" s="3" t="s">
        <v>98</v>
      </c>
      <c r="AK567" s="3" t="s">
        <v>106</v>
      </c>
      <c r="AL567" s="3" t="s">
        <v>100</v>
      </c>
      <c r="AM567" s="3">
        <v>130</v>
      </c>
      <c r="AN567" s="3" t="s">
        <v>101</v>
      </c>
      <c r="AO567" s="3" t="s">
        <v>110</v>
      </c>
      <c r="AP567" s="3" t="s">
        <v>15677</v>
      </c>
      <c r="AQ567" s="3" t="s">
        <v>15678</v>
      </c>
      <c r="AR567" s="3">
        <v>8200</v>
      </c>
      <c r="AS567" s="3">
        <v>1500</v>
      </c>
      <c r="AT567" s="3">
        <v>0</v>
      </c>
      <c r="AU567" s="3">
        <v>0</v>
      </c>
      <c r="AV567" s="3">
        <v>0</v>
      </c>
      <c r="AW567" s="3">
        <v>0</v>
      </c>
      <c r="AX567" s="3">
        <v>0</v>
      </c>
      <c r="AY567" s="3">
        <v>0</v>
      </c>
      <c r="AZ567" s="3">
        <v>0</v>
      </c>
      <c r="BA567" s="3" t="s">
        <v>1138</v>
      </c>
      <c r="BB567" s="3">
        <v>1500</v>
      </c>
    </row>
    <row r="568" spans="1:54" ht="32.5" hidden="1" customHeight="1" x14ac:dyDescent="0.2">
      <c r="A568" s="3" t="s">
        <v>15679</v>
      </c>
      <c r="B568" s="3" t="s">
        <v>994</v>
      </c>
      <c r="C568" s="3" t="s">
        <v>85</v>
      </c>
      <c r="D568" s="3" t="s">
        <v>86</v>
      </c>
      <c r="E568" s="3" t="s">
        <v>15673</v>
      </c>
      <c r="F568" s="3"/>
      <c r="G568" s="3" t="s">
        <v>87</v>
      </c>
      <c r="H568" s="3">
        <v>2024</v>
      </c>
      <c r="I568" s="3">
        <v>2024</v>
      </c>
      <c r="J568" s="3" t="s">
        <v>111</v>
      </c>
      <c r="K568" s="3" t="s">
        <v>6039</v>
      </c>
      <c r="L568" s="3" t="s">
        <v>6040</v>
      </c>
      <c r="M568" s="3" t="s">
        <v>6041</v>
      </c>
      <c r="N568" s="3" t="s">
        <v>6042</v>
      </c>
      <c r="O568" s="3" t="s">
        <v>6043</v>
      </c>
      <c r="P568" s="3" t="s">
        <v>89</v>
      </c>
      <c r="Q568" s="3" t="s">
        <v>90</v>
      </c>
      <c r="R568" s="3" t="s">
        <v>6044</v>
      </c>
      <c r="S568" s="3" t="s">
        <v>6045</v>
      </c>
      <c r="T568" s="3" t="s">
        <v>135</v>
      </c>
      <c r="U568" s="3" t="s">
        <v>1166</v>
      </c>
      <c r="V568" s="3" t="s">
        <v>1003</v>
      </c>
      <c r="W568" s="3">
        <v>2</v>
      </c>
      <c r="X568" s="3" t="s">
        <v>15680</v>
      </c>
      <c r="Y568" s="3" t="s">
        <v>15681</v>
      </c>
      <c r="Z568" s="3" t="s">
        <v>15682</v>
      </c>
      <c r="AA568" s="3"/>
      <c r="AB568" s="3" t="s">
        <v>85</v>
      </c>
      <c r="AC568" s="3" t="s">
        <v>94</v>
      </c>
      <c r="AD568" s="3" t="s">
        <v>95</v>
      </c>
      <c r="AE568" s="3" t="s">
        <v>96</v>
      </c>
      <c r="AF568" s="3"/>
      <c r="AG568" s="3" t="s">
        <v>97</v>
      </c>
      <c r="AH568" s="3">
        <v>77</v>
      </c>
      <c r="AI568" s="3">
        <v>11</v>
      </c>
      <c r="AJ568" s="3" t="s">
        <v>98</v>
      </c>
      <c r="AK568" s="3" t="s">
        <v>99</v>
      </c>
      <c r="AL568" s="3" t="s">
        <v>100</v>
      </c>
      <c r="AM568" s="3">
        <v>25</v>
      </c>
      <c r="AN568" s="3" t="s">
        <v>101</v>
      </c>
      <c r="AO568" s="3" t="s">
        <v>318</v>
      </c>
      <c r="AP568" s="3" t="s">
        <v>15683</v>
      </c>
      <c r="AQ568" s="3" t="s">
        <v>15684</v>
      </c>
      <c r="AR568" s="3">
        <v>8200</v>
      </c>
      <c r="AS568" s="3">
        <v>1500</v>
      </c>
      <c r="AT568" s="3">
        <v>0</v>
      </c>
      <c r="AU568" s="3">
        <v>0</v>
      </c>
      <c r="AV568" s="3">
        <v>0</v>
      </c>
      <c r="AW568" s="3">
        <v>0</v>
      </c>
      <c r="AX568" s="3">
        <v>0</v>
      </c>
      <c r="AY568" s="3">
        <v>0</v>
      </c>
      <c r="AZ568" s="3">
        <v>0</v>
      </c>
      <c r="BA568" s="3" t="s">
        <v>1138</v>
      </c>
      <c r="BB568" s="3">
        <v>1500</v>
      </c>
    </row>
    <row r="569" spans="1:54" ht="32.5" hidden="1" customHeight="1" x14ac:dyDescent="0.2">
      <c r="A569" s="3" t="s">
        <v>15685</v>
      </c>
      <c r="B569" s="3" t="s">
        <v>994</v>
      </c>
      <c r="C569" s="3" t="s">
        <v>85</v>
      </c>
      <c r="D569" s="3" t="s">
        <v>86</v>
      </c>
      <c r="E569" s="3" t="s">
        <v>15686</v>
      </c>
      <c r="F569" s="3"/>
      <c r="G569" s="3" t="s">
        <v>87</v>
      </c>
      <c r="H569" s="3">
        <v>2024</v>
      </c>
      <c r="I569" s="3">
        <v>2024</v>
      </c>
      <c r="J569" s="3" t="s">
        <v>111</v>
      </c>
      <c r="K569" s="3" t="s">
        <v>6065</v>
      </c>
      <c r="L569" s="3" t="s">
        <v>6066</v>
      </c>
      <c r="M569" s="3" t="s">
        <v>15687</v>
      </c>
      <c r="N569" s="3" t="s">
        <v>6067</v>
      </c>
      <c r="O569" s="3" t="s">
        <v>6068</v>
      </c>
      <c r="P569" s="3" t="s">
        <v>89</v>
      </c>
      <c r="Q569" s="3" t="s">
        <v>90</v>
      </c>
      <c r="R569" s="3" t="s">
        <v>6069</v>
      </c>
      <c r="S569" s="3" t="s">
        <v>6070</v>
      </c>
      <c r="T569" s="3" t="s">
        <v>135</v>
      </c>
      <c r="U569" s="3" t="s">
        <v>5725</v>
      </c>
      <c r="V569" s="3" t="s">
        <v>1003</v>
      </c>
      <c r="W569" s="3">
        <v>1</v>
      </c>
      <c r="X569" s="3" t="s">
        <v>15688</v>
      </c>
      <c r="Y569" s="3" t="s">
        <v>15689</v>
      </c>
      <c r="Z569" s="3" t="s">
        <v>15690</v>
      </c>
      <c r="AA569" s="3"/>
      <c r="AB569" s="3" t="s">
        <v>85</v>
      </c>
      <c r="AC569" s="3" t="s">
        <v>94</v>
      </c>
      <c r="AD569" s="3" t="s">
        <v>103</v>
      </c>
      <c r="AE569" s="3" t="s">
        <v>189</v>
      </c>
      <c r="AF569" s="3"/>
      <c r="AG569" s="3" t="s">
        <v>97</v>
      </c>
      <c r="AH569" s="3">
        <v>207</v>
      </c>
      <c r="AI569" s="3">
        <v>43</v>
      </c>
      <c r="AJ569" s="3" t="s">
        <v>123</v>
      </c>
      <c r="AK569" s="3" t="s">
        <v>109</v>
      </c>
      <c r="AL569" s="3" t="s">
        <v>100</v>
      </c>
      <c r="AM569" s="3">
        <v>700</v>
      </c>
      <c r="AN569" s="3" t="s">
        <v>101</v>
      </c>
      <c r="AO569" s="3" t="s">
        <v>102</v>
      </c>
      <c r="AP569" s="3" t="s">
        <v>15691</v>
      </c>
      <c r="AQ569" s="3" t="s">
        <v>15692</v>
      </c>
      <c r="AR569" s="3">
        <v>30600</v>
      </c>
      <c r="AS569" s="3">
        <v>6000</v>
      </c>
      <c r="AT569" s="3">
        <v>0</v>
      </c>
      <c r="AU569" s="3">
        <v>0</v>
      </c>
      <c r="AV569" s="3">
        <v>0</v>
      </c>
      <c r="AW569" s="3">
        <v>0</v>
      </c>
      <c r="AX569" s="3">
        <v>0</v>
      </c>
      <c r="AY569" s="3">
        <v>0</v>
      </c>
      <c r="AZ569" s="3">
        <v>0</v>
      </c>
      <c r="BA569" s="3" t="s">
        <v>15693</v>
      </c>
      <c r="BB569" s="3">
        <v>18000</v>
      </c>
    </row>
    <row r="570" spans="1:54" ht="32.5" hidden="1" customHeight="1" x14ac:dyDescent="0.2">
      <c r="A570" s="3" t="s">
        <v>15694</v>
      </c>
      <c r="B570" s="3" t="s">
        <v>994</v>
      </c>
      <c r="C570" s="3" t="s">
        <v>85</v>
      </c>
      <c r="D570" s="3" t="s">
        <v>86</v>
      </c>
      <c r="E570" s="3" t="s">
        <v>15686</v>
      </c>
      <c r="F570" s="3"/>
      <c r="G570" s="3" t="s">
        <v>87</v>
      </c>
      <c r="H570" s="3">
        <v>2024</v>
      </c>
      <c r="I570" s="3">
        <v>2024</v>
      </c>
      <c r="J570" s="3" t="s">
        <v>88</v>
      </c>
      <c r="K570" s="3" t="s">
        <v>6065</v>
      </c>
      <c r="L570" s="3" t="s">
        <v>6066</v>
      </c>
      <c r="M570" s="3" t="s">
        <v>15687</v>
      </c>
      <c r="N570" s="3" t="s">
        <v>6067</v>
      </c>
      <c r="O570" s="3" t="s">
        <v>6068</v>
      </c>
      <c r="P570" s="3" t="s">
        <v>89</v>
      </c>
      <c r="Q570" s="3" t="s">
        <v>90</v>
      </c>
      <c r="R570" s="3" t="s">
        <v>6069</v>
      </c>
      <c r="S570" s="3" t="s">
        <v>6070</v>
      </c>
      <c r="T570" s="3" t="s">
        <v>135</v>
      </c>
      <c r="U570" s="3" t="s">
        <v>5725</v>
      </c>
      <c r="V570" s="3" t="s">
        <v>1003</v>
      </c>
      <c r="W570" s="3">
        <v>2</v>
      </c>
      <c r="X570" s="3" t="s">
        <v>15695</v>
      </c>
      <c r="Y570" s="3" t="s">
        <v>15696</v>
      </c>
      <c r="Z570" s="3" t="s">
        <v>15697</v>
      </c>
      <c r="AA570" s="3"/>
      <c r="AB570" s="3" t="s">
        <v>85</v>
      </c>
      <c r="AC570" s="3" t="s">
        <v>94</v>
      </c>
      <c r="AD570" s="3" t="s">
        <v>95</v>
      </c>
      <c r="AE570" s="3" t="s">
        <v>96</v>
      </c>
      <c r="AF570" s="3"/>
      <c r="AG570" s="3" t="s">
        <v>97</v>
      </c>
      <c r="AH570" s="3">
        <v>207</v>
      </c>
      <c r="AI570" s="3">
        <v>43</v>
      </c>
      <c r="AJ570" s="3" t="s">
        <v>123</v>
      </c>
      <c r="AK570" s="3" t="s">
        <v>109</v>
      </c>
      <c r="AL570" s="3" t="s">
        <v>100</v>
      </c>
      <c r="AM570" s="3">
        <v>150</v>
      </c>
      <c r="AN570" s="3" t="s">
        <v>101</v>
      </c>
      <c r="AO570" s="3" t="s">
        <v>102</v>
      </c>
      <c r="AP570" s="3" t="s">
        <v>15698</v>
      </c>
      <c r="AQ570" s="3" t="s">
        <v>15699</v>
      </c>
      <c r="AR570" s="3">
        <v>13500</v>
      </c>
      <c r="AS570" s="3">
        <v>4000</v>
      </c>
      <c r="AT570" s="3">
        <v>0</v>
      </c>
      <c r="AU570" s="3">
        <v>0</v>
      </c>
      <c r="AV570" s="3">
        <v>0</v>
      </c>
      <c r="AW570" s="3">
        <v>0</v>
      </c>
      <c r="AX570" s="3">
        <v>0</v>
      </c>
      <c r="AY570" s="3">
        <v>0</v>
      </c>
      <c r="AZ570" s="3">
        <v>0</v>
      </c>
      <c r="BA570" s="3" t="s">
        <v>1138</v>
      </c>
      <c r="BB570" s="3">
        <v>4000</v>
      </c>
    </row>
    <row r="571" spans="1:54" ht="32.5" hidden="1" customHeight="1" x14ac:dyDescent="0.2">
      <c r="A571" s="3" t="s">
        <v>15700</v>
      </c>
      <c r="B571" s="3" t="s">
        <v>994</v>
      </c>
      <c r="C571" s="3" t="s">
        <v>85</v>
      </c>
      <c r="D571" s="3" t="s">
        <v>86</v>
      </c>
      <c r="E571" s="3" t="s">
        <v>15686</v>
      </c>
      <c r="F571" s="3"/>
      <c r="G571" s="3" t="s">
        <v>87</v>
      </c>
      <c r="H571" s="3">
        <v>2024</v>
      </c>
      <c r="I571" s="3">
        <v>2024</v>
      </c>
      <c r="J571" s="3" t="s">
        <v>88</v>
      </c>
      <c r="K571" s="3" t="s">
        <v>6065</v>
      </c>
      <c r="L571" s="3" t="s">
        <v>6066</v>
      </c>
      <c r="M571" s="3" t="s">
        <v>15687</v>
      </c>
      <c r="N571" s="3" t="s">
        <v>6067</v>
      </c>
      <c r="O571" s="3" t="s">
        <v>6068</v>
      </c>
      <c r="P571" s="3" t="s">
        <v>89</v>
      </c>
      <c r="Q571" s="3" t="s">
        <v>90</v>
      </c>
      <c r="R571" s="3" t="s">
        <v>6069</v>
      </c>
      <c r="S571" s="3" t="s">
        <v>6070</v>
      </c>
      <c r="T571" s="3" t="s">
        <v>135</v>
      </c>
      <c r="U571" s="3" t="s">
        <v>5725</v>
      </c>
      <c r="V571" s="3" t="s">
        <v>1003</v>
      </c>
      <c r="W571" s="3">
        <v>3</v>
      </c>
      <c r="X571" s="3" t="s">
        <v>15701</v>
      </c>
      <c r="Y571" s="3" t="s">
        <v>15702</v>
      </c>
      <c r="Z571" s="3" t="s">
        <v>15703</v>
      </c>
      <c r="AA571" s="3"/>
      <c r="AB571" s="3" t="s">
        <v>85</v>
      </c>
      <c r="AC571" s="3" t="s">
        <v>94</v>
      </c>
      <c r="AD571" s="3" t="s">
        <v>103</v>
      </c>
      <c r="AE571" s="3" t="s">
        <v>104</v>
      </c>
      <c r="AF571" s="3"/>
      <c r="AG571" s="3" t="s">
        <v>97</v>
      </c>
      <c r="AH571" s="3">
        <v>207</v>
      </c>
      <c r="AI571" s="3">
        <v>43</v>
      </c>
      <c r="AJ571" s="3" t="s">
        <v>346</v>
      </c>
      <c r="AK571" s="3" t="s">
        <v>106</v>
      </c>
      <c r="AL571" s="3" t="s">
        <v>325</v>
      </c>
      <c r="AM571" s="3">
        <v>50</v>
      </c>
      <c r="AN571" s="3" t="s">
        <v>101</v>
      </c>
      <c r="AO571" s="3" t="s">
        <v>102</v>
      </c>
      <c r="AP571" s="3" t="s">
        <v>15704</v>
      </c>
      <c r="AQ571" s="3" t="s">
        <v>15705</v>
      </c>
      <c r="AR571" s="3">
        <v>17450</v>
      </c>
      <c r="AS571" s="3">
        <v>4000</v>
      </c>
      <c r="AT571" s="3">
        <v>0</v>
      </c>
      <c r="AU571" s="3">
        <v>0</v>
      </c>
      <c r="AV571" s="3">
        <v>0</v>
      </c>
      <c r="AW571" s="3">
        <v>0</v>
      </c>
      <c r="AX571" s="3">
        <v>0</v>
      </c>
      <c r="AY571" s="3">
        <v>0</v>
      </c>
      <c r="AZ571" s="3">
        <v>0</v>
      </c>
      <c r="BA571" s="3" t="s">
        <v>15706</v>
      </c>
      <c r="BB571" s="3">
        <v>7500</v>
      </c>
    </row>
    <row r="572" spans="1:54" ht="32.5" hidden="1" customHeight="1" x14ac:dyDescent="0.2">
      <c r="A572" s="3" t="s">
        <v>15707</v>
      </c>
      <c r="B572" s="3" t="s">
        <v>994</v>
      </c>
      <c r="C572" s="3" t="s">
        <v>85</v>
      </c>
      <c r="D572" s="3" t="s">
        <v>86</v>
      </c>
      <c r="E572" s="3" t="s">
        <v>15708</v>
      </c>
      <c r="F572" s="3"/>
      <c r="G572" s="3" t="s">
        <v>87</v>
      </c>
      <c r="H572" s="3">
        <v>2024</v>
      </c>
      <c r="I572" s="3">
        <v>2024</v>
      </c>
      <c r="J572" s="3" t="s">
        <v>88</v>
      </c>
      <c r="K572" s="3" t="s">
        <v>15709</v>
      </c>
      <c r="L572" s="3" t="s">
        <v>15710</v>
      </c>
      <c r="M572" s="3" t="s">
        <v>15711</v>
      </c>
      <c r="N572" s="3" t="s">
        <v>15712</v>
      </c>
      <c r="O572" s="3" t="s">
        <v>15713</v>
      </c>
      <c r="P572" s="3" t="s">
        <v>89</v>
      </c>
      <c r="Q572" s="3" t="s">
        <v>90</v>
      </c>
      <c r="R572" s="3" t="s">
        <v>10488</v>
      </c>
      <c r="S572" s="3" t="s">
        <v>15714</v>
      </c>
      <c r="T572" s="3" t="s">
        <v>119</v>
      </c>
      <c r="U572" s="3" t="s">
        <v>1002</v>
      </c>
      <c r="V572" s="3" t="s">
        <v>1003</v>
      </c>
      <c r="W572" s="3">
        <v>1</v>
      </c>
      <c r="X572" s="3" t="s">
        <v>15715</v>
      </c>
      <c r="Y572" s="3" t="s">
        <v>15716</v>
      </c>
      <c r="Z572" s="3" t="s">
        <v>15717</v>
      </c>
      <c r="AA572" s="3"/>
      <c r="AB572" s="3" t="s">
        <v>85</v>
      </c>
      <c r="AC572" s="3" t="s">
        <v>94</v>
      </c>
      <c r="AD572" s="3" t="s">
        <v>95</v>
      </c>
      <c r="AE572" s="3" t="s">
        <v>96</v>
      </c>
      <c r="AF572" s="3"/>
      <c r="AG572" s="3" t="s">
        <v>97</v>
      </c>
      <c r="AH572" s="3">
        <v>357</v>
      </c>
      <c r="AI572" s="3">
        <v>118</v>
      </c>
      <c r="AJ572" s="3" t="s">
        <v>98</v>
      </c>
      <c r="AK572" s="3" t="s">
        <v>109</v>
      </c>
      <c r="AL572" s="3" t="s">
        <v>100</v>
      </c>
      <c r="AM572" s="3">
        <v>280</v>
      </c>
      <c r="AN572" s="3" t="s">
        <v>138</v>
      </c>
      <c r="AO572" s="3" t="s">
        <v>102</v>
      </c>
      <c r="AP572" s="3" t="s">
        <v>15718</v>
      </c>
      <c r="AQ572" s="3" t="s">
        <v>15719</v>
      </c>
      <c r="AR572" s="3">
        <v>27400</v>
      </c>
      <c r="AS572" s="3">
        <v>10920</v>
      </c>
      <c r="AT572" s="3">
        <v>0</v>
      </c>
      <c r="AU572" s="3">
        <v>0</v>
      </c>
      <c r="AV572" s="3">
        <v>0</v>
      </c>
      <c r="AW572" s="3">
        <v>0</v>
      </c>
      <c r="AX572" s="3">
        <v>0</v>
      </c>
      <c r="AY572" s="3">
        <v>0</v>
      </c>
      <c r="AZ572" s="3">
        <v>0</v>
      </c>
      <c r="BA572" s="3" t="s">
        <v>15720</v>
      </c>
      <c r="BB572" s="3">
        <v>12920</v>
      </c>
    </row>
    <row r="573" spans="1:54" ht="32.5" hidden="1" customHeight="1" x14ac:dyDescent="0.2">
      <c r="A573" s="3" t="s">
        <v>15721</v>
      </c>
      <c r="B573" s="3" t="s">
        <v>994</v>
      </c>
      <c r="C573" s="3" t="s">
        <v>85</v>
      </c>
      <c r="D573" s="3" t="s">
        <v>86</v>
      </c>
      <c r="E573" s="3" t="s">
        <v>15708</v>
      </c>
      <c r="F573" s="3"/>
      <c r="G573" s="3" t="s">
        <v>87</v>
      </c>
      <c r="H573" s="3">
        <v>2024</v>
      </c>
      <c r="I573" s="3">
        <v>2024</v>
      </c>
      <c r="J573" s="3" t="s">
        <v>111</v>
      </c>
      <c r="K573" s="3" t="s">
        <v>15709</v>
      </c>
      <c r="L573" s="3" t="s">
        <v>15710</v>
      </c>
      <c r="M573" s="3" t="s">
        <v>15711</v>
      </c>
      <c r="N573" s="3" t="s">
        <v>15712</v>
      </c>
      <c r="O573" s="3" t="s">
        <v>15713</v>
      </c>
      <c r="P573" s="3" t="s">
        <v>89</v>
      </c>
      <c r="Q573" s="3" t="s">
        <v>90</v>
      </c>
      <c r="R573" s="3" t="s">
        <v>10488</v>
      </c>
      <c r="S573" s="3" t="s">
        <v>15714</v>
      </c>
      <c r="T573" s="3" t="s">
        <v>119</v>
      </c>
      <c r="U573" s="3" t="s">
        <v>1002</v>
      </c>
      <c r="V573" s="3" t="s">
        <v>1003</v>
      </c>
      <c r="W573" s="3">
        <v>2</v>
      </c>
      <c r="X573" s="3" t="s">
        <v>315</v>
      </c>
      <c r="Y573" s="3" t="s">
        <v>15722</v>
      </c>
      <c r="Z573" s="3" t="s">
        <v>15723</v>
      </c>
      <c r="AA573" s="3"/>
      <c r="AB573" s="3" t="s">
        <v>85</v>
      </c>
      <c r="AC573" s="3" t="s">
        <v>94</v>
      </c>
      <c r="AD573" s="3" t="s">
        <v>103</v>
      </c>
      <c r="AE573" s="3" t="s">
        <v>104</v>
      </c>
      <c r="AF573" s="3"/>
      <c r="AG573" s="3" t="s">
        <v>97</v>
      </c>
      <c r="AH573" s="3">
        <v>357</v>
      </c>
      <c r="AI573" s="3">
        <v>118</v>
      </c>
      <c r="AJ573" s="3" t="s">
        <v>98</v>
      </c>
      <c r="AK573" s="3" t="s">
        <v>106</v>
      </c>
      <c r="AL573" s="3" t="s">
        <v>100</v>
      </c>
      <c r="AM573" s="3">
        <v>2000</v>
      </c>
      <c r="AN573" s="3" t="s">
        <v>101</v>
      </c>
      <c r="AO573" s="3" t="s">
        <v>102</v>
      </c>
      <c r="AP573" s="3" t="s">
        <v>15718</v>
      </c>
      <c r="AQ573" s="3" t="s">
        <v>15724</v>
      </c>
      <c r="AR573" s="3">
        <v>27600</v>
      </c>
      <c r="AS573" s="3">
        <v>7020</v>
      </c>
      <c r="AT573" s="3">
        <v>0</v>
      </c>
      <c r="AU573" s="3">
        <v>0</v>
      </c>
      <c r="AV573" s="3">
        <v>0</v>
      </c>
      <c r="AW573" s="3">
        <v>0</v>
      </c>
      <c r="AX573" s="3">
        <v>0</v>
      </c>
      <c r="AY573" s="3">
        <v>0</v>
      </c>
      <c r="AZ573" s="3">
        <v>0</v>
      </c>
      <c r="BA573" s="3" t="s">
        <v>15720</v>
      </c>
      <c r="BB573" s="3">
        <v>9020</v>
      </c>
    </row>
    <row r="574" spans="1:54" ht="32.5" hidden="1" customHeight="1" x14ac:dyDescent="0.2">
      <c r="A574" s="3" t="s">
        <v>15725</v>
      </c>
      <c r="B574" s="3" t="s">
        <v>994</v>
      </c>
      <c r="C574" s="3" t="s">
        <v>85</v>
      </c>
      <c r="D574" s="3" t="s">
        <v>86</v>
      </c>
      <c r="E574" s="3" t="s">
        <v>15708</v>
      </c>
      <c r="F574" s="3"/>
      <c r="G574" s="3" t="s">
        <v>87</v>
      </c>
      <c r="H574" s="3">
        <v>2024</v>
      </c>
      <c r="I574" s="3">
        <v>2024</v>
      </c>
      <c r="J574" s="3" t="s">
        <v>88</v>
      </c>
      <c r="K574" s="3" t="s">
        <v>15709</v>
      </c>
      <c r="L574" s="3" t="s">
        <v>15710</v>
      </c>
      <c r="M574" s="3" t="s">
        <v>15711</v>
      </c>
      <c r="N574" s="3" t="s">
        <v>15712</v>
      </c>
      <c r="O574" s="3" t="s">
        <v>15713</v>
      </c>
      <c r="P574" s="3" t="s">
        <v>89</v>
      </c>
      <c r="Q574" s="3" t="s">
        <v>90</v>
      </c>
      <c r="R574" s="3" t="s">
        <v>10488</v>
      </c>
      <c r="S574" s="3" t="s">
        <v>15714</v>
      </c>
      <c r="T574" s="3" t="s">
        <v>119</v>
      </c>
      <c r="U574" s="3" t="s">
        <v>1002</v>
      </c>
      <c r="V574" s="3" t="s">
        <v>1003</v>
      </c>
      <c r="W574" s="3">
        <v>3</v>
      </c>
      <c r="X574" s="3" t="s">
        <v>15726</v>
      </c>
      <c r="Y574" s="3" t="s">
        <v>15727</v>
      </c>
      <c r="Z574" s="3" t="s">
        <v>15728</v>
      </c>
      <c r="AA574" s="3"/>
      <c r="AB574" s="3" t="s">
        <v>85</v>
      </c>
      <c r="AC574" s="3" t="s">
        <v>94</v>
      </c>
      <c r="AD574" s="3" t="s">
        <v>103</v>
      </c>
      <c r="AE574" s="3" t="s">
        <v>189</v>
      </c>
      <c r="AF574" s="3"/>
      <c r="AG574" s="3" t="s">
        <v>97</v>
      </c>
      <c r="AH574" s="3">
        <v>357</v>
      </c>
      <c r="AI574" s="3">
        <v>118</v>
      </c>
      <c r="AJ574" s="3" t="s">
        <v>105</v>
      </c>
      <c r="AK574" s="3" t="s">
        <v>109</v>
      </c>
      <c r="AL574" s="3" t="s">
        <v>100</v>
      </c>
      <c r="AM574" s="3">
        <v>100</v>
      </c>
      <c r="AN574" s="3" t="s">
        <v>138</v>
      </c>
      <c r="AO574" s="3" t="s">
        <v>102</v>
      </c>
      <c r="AP574" s="3" t="s">
        <v>15718</v>
      </c>
      <c r="AQ574" s="3" t="s">
        <v>15729</v>
      </c>
      <c r="AR574" s="3">
        <v>10300</v>
      </c>
      <c r="AS574" s="3">
        <v>4810</v>
      </c>
      <c r="AT574" s="3">
        <v>0</v>
      </c>
      <c r="AU574" s="3">
        <v>0</v>
      </c>
      <c r="AV574" s="3">
        <v>0</v>
      </c>
      <c r="AW574" s="3">
        <v>0</v>
      </c>
      <c r="AX574" s="3">
        <v>0</v>
      </c>
      <c r="AY574" s="3">
        <v>0</v>
      </c>
      <c r="AZ574" s="3">
        <v>0</v>
      </c>
      <c r="BA574" s="3" t="s">
        <v>1138</v>
      </c>
      <c r="BB574" s="3">
        <v>4810</v>
      </c>
    </row>
    <row r="575" spans="1:54" ht="32.5" hidden="1" customHeight="1" x14ac:dyDescent="0.2">
      <c r="A575" s="3" t="s">
        <v>15730</v>
      </c>
      <c r="B575" s="3" t="s">
        <v>994</v>
      </c>
      <c r="C575" s="3" t="s">
        <v>85</v>
      </c>
      <c r="D575" s="3" t="s">
        <v>86</v>
      </c>
      <c r="E575" s="3" t="s">
        <v>15708</v>
      </c>
      <c r="F575" s="3"/>
      <c r="G575" s="3" t="s">
        <v>87</v>
      </c>
      <c r="H575" s="3">
        <v>2024</v>
      </c>
      <c r="I575" s="3">
        <v>2024</v>
      </c>
      <c r="J575" s="3" t="s">
        <v>88</v>
      </c>
      <c r="K575" s="3" t="s">
        <v>15709</v>
      </c>
      <c r="L575" s="3" t="s">
        <v>15710</v>
      </c>
      <c r="M575" s="3" t="s">
        <v>15711</v>
      </c>
      <c r="N575" s="3" t="s">
        <v>15712</v>
      </c>
      <c r="O575" s="3" t="s">
        <v>15713</v>
      </c>
      <c r="P575" s="3" t="s">
        <v>89</v>
      </c>
      <c r="Q575" s="3" t="s">
        <v>90</v>
      </c>
      <c r="R575" s="3" t="s">
        <v>10488</v>
      </c>
      <c r="S575" s="3" t="s">
        <v>15714</v>
      </c>
      <c r="T575" s="3" t="s">
        <v>119</v>
      </c>
      <c r="U575" s="3" t="s">
        <v>1002</v>
      </c>
      <c r="V575" s="3" t="s">
        <v>1003</v>
      </c>
      <c r="W575" s="3">
        <v>4</v>
      </c>
      <c r="X575" s="3" t="s">
        <v>1686</v>
      </c>
      <c r="Y575" s="3" t="s">
        <v>15731</v>
      </c>
      <c r="Z575" s="3" t="s">
        <v>15732</v>
      </c>
      <c r="AA575" s="3"/>
      <c r="AB575" s="3" t="s">
        <v>85</v>
      </c>
      <c r="AC575" s="3" t="s">
        <v>94</v>
      </c>
      <c r="AD575" s="3" t="s">
        <v>103</v>
      </c>
      <c r="AE575" s="3" t="s">
        <v>122</v>
      </c>
      <c r="AF575" s="3"/>
      <c r="AG575" s="3" t="s">
        <v>97</v>
      </c>
      <c r="AH575" s="3">
        <v>357</v>
      </c>
      <c r="AI575" s="3">
        <v>118</v>
      </c>
      <c r="AJ575" s="3" t="s">
        <v>98</v>
      </c>
      <c r="AK575" s="3" t="s">
        <v>109</v>
      </c>
      <c r="AL575" s="3" t="s">
        <v>100</v>
      </c>
      <c r="AM575" s="3">
        <v>2000</v>
      </c>
      <c r="AN575" s="3" t="s">
        <v>101</v>
      </c>
      <c r="AO575" s="3" t="s">
        <v>102</v>
      </c>
      <c r="AP575" s="3" t="s">
        <v>15718</v>
      </c>
      <c r="AQ575" s="3" t="s">
        <v>15733</v>
      </c>
      <c r="AR575" s="3">
        <v>3000</v>
      </c>
      <c r="AS575" s="3">
        <v>1000</v>
      </c>
      <c r="AT575" s="3">
        <v>0</v>
      </c>
      <c r="AU575" s="3">
        <v>0</v>
      </c>
      <c r="AV575" s="3">
        <v>0</v>
      </c>
      <c r="AW575" s="3">
        <v>0</v>
      </c>
      <c r="AX575" s="3">
        <v>0</v>
      </c>
      <c r="AY575" s="3">
        <v>0</v>
      </c>
      <c r="AZ575" s="3">
        <v>0</v>
      </c>
      <c r="BA575" s="3" t="s">
        <v>15720</v>
      </c>
      <c r="BB575" s="3">
        <v>2000</v>
      </c>
    </row>
    <row r="576" spans="1:54" ht="32.5" hidden="1" customHeight="1" x14ac:dyDescent="0.2">
      <c r="A576" s="3" t="s">
        <v>15734</v>
      </c>
      <c r="B576" s="3" t="s">
        <v>994</v>
      </c>
      <c r="C576" s="3" t="s">
        <v>85</v>
      </c>
      <c r="D576" s="3" t="s">
        <v>86</v>
      </c>
      <c r="E576" s="3" t="s">
        <v>15735</v>
      </c>
      <c r="F576" s="3"/>
      <c r="G576" s="3" t="s">
        <v>87</v>
      </c>
      <c r="H576" s="3">
        <v>2024</v>
      </c>
      <c r="I576" s="3">
        <v>2024</v>
      </c>
      <c r="J576" s="3" t="s">
        <v>88</v>
      </c>
      <c r="K576" s="3" t="s">
        <v>5897</v>
      </c>
      <c r="L576" s="3" t="s">
        <v>5898</v>
      </c>
      <c r="M576" s="3"/>
      <c r="N576" s="3" t="s">
        <v>5899</v>
      </c>
      <c r="O576" s="3" t="s">
        <v>5900</v>
      </c>
      <c r="P576" s="3" t="s">
        <v>89</v>
      </c>
      <c r="Q576" s="3" t="s">
        <v>257</v>
      </c>
      <c r="R576" s="3" t="s">
        <v>5901</v>
      </c>
      <c r="S576" s="3" t="s">
        <v>5902</v>
      </c>
      <c r="T576" s="3" t="s">
        <v>91</v>
      </c>
      <c r="U576" s="3" t="s">
        <v>1028</v>
      </c>
      <c r="V576" s="3" t="s">
        <v>1003</v>
      </c>
      <c r="W576" s="3">
        <v>1</v>
      </c>
      <c r="X576" s="3" t="s">
        <v>15736</v>
      </c>
      <c r="Y576" s="3" t="s">
        <v>15737</v>
      </c>
      <c r="Z576" s="3" t="s">
        <v>15738</v>
      </c>
      <c r="AA576" s="3"/>
      <c r="AB576" s="3" t="s">
        <v>85</v>
      </c>
      <c r="AC576" s="3" t="s">
        <v>94</v>
      </c>
      <c r="AD576" s="3" t="s">
        <v>103</v>
      </c>
      <c r="AE576" s="3" t="s">
        <v>124</v>
      </c>
      <c r="AF576" s="3"/>
      <c r="AG576" s="3" t="s">
        <v>97</v>
      </c>
      <c r="AH576" s="3">
        <v>200000</v>
      </c>
      <c r="AI576" s="3">
        <v>38000</v>
      </c>
      <c r="AJ576" s="3" t="s">
        <v>105</v>
      </c>
      <c r="AK576" s="3" t="s">
        <v>109</v>
      </c>
      <c r="AL576" s="3" t="s">
        <v>100</v>
      </c>
      <c r="AM576" s="3">
        <v>500</v>
      </c>
      <c r="AN576" s="3" t="s">
        <v>101</v>
      </c>
      <c r="AO576" s="3" t="s">
        <v>110</v>
      </c>
      <c r="AP576" s="3" t="s">
        <v>15739</v>
      </c>
      <c r="AQ576" s="3" t="s">
        <v>15740</v>
      </c>
      <c r="AR576" s="3">
        <v>7680</v>
      </c>
      <c r="AS576" s="3">
        <v>3000</v>
      </c>
      <c r="AT576" s="3">
        <v>0</v>
      </c>
      <c r="AU576" s="3">
        <v>0</v>
      </c>
      <c r="AV576" s="3">
        <v>0</v>
      </c>
      <c r="AW576" s="3">
        <v>0</v>
      </c>
      <c r="AX576" s="3">
        <v>0</v>
      </c>
      <c r="AY576" s="3">
        <v>0</v>
      </c>
      <c r="AZ576" s="3">
        <v>0</v>
      </c>
      <c r="BA576" s="3" t="s">
        <v>15741</v>
      </c>
      <c r="BB576" s="3">
        <v>4000</v>
      </c>
    </row>
    <row r="577" spans="1:54" ht="32.5" hidden="1" customHeight="1" x14ac:dyDescent="0.2">
      <c r="A577" s="3" t="s">
        <v>15742</v>
      </c>
      <c r="B577" s="3" t="s">
        <v>994</v>
      </c>
      <c r="C577" s="3" t="s">
        <v>85</v>
      </c>
      <c r="D577" s="3" t="s">
        <v>86</v>
      </c>
      <c r="E577" s="3" t="s">
        <v>15735</v>
      </c>
      <c r="F577" s="3"/>
      <c r="G577" s="3" t="s">
        <v>87</v>
      </c>
      <c r="H577" s="3">
        <v>2024</v>
      </c>
      <c r="I577" s="3">
        <v>2024</v>
      </c>
      <c r="J577" s="3" t="s">
        <v>88</v>
      </c>
      <c r="K577" s="3" t="s">
        <v>5897</v>
      </c>
      <c r="L577" s="3" t="s">
        <v>5898</v>
      </c>
      <c r="M577" s="3"/>
      <c r="N577" s="3" t="s">
        <v>5899</v>
      </c>
      <c r="O577" s="3" t="s">
        <v>5900</v>
      </c>
      <c r="P577" s="3" t="s">
        <v>89</v>
      </c>
      <c r="Q577" s="3" t="s">
        <v>257</v>
      </c>
      <c r="R577" s="3" t="s">
        <v>5901</v>
      </c>
      <c r="S577" s="3" t="s">
        <v>5902</v>
      </c>
      <c r="T577" s="3" t="s">
        <v>91</v>
      </c>
      <c r="U577" s="3" t="s">
        <v>1028</v>
      </c>
      <c r="V577" s="3" t="s">
        <v>1003</v>
      </c>
      <c r="W577" s="3">
        <v>2</v>
      </c>
      <c r="X577" s="3" t="s">
        <v>15743</v>
      </c>
      <c r="Y577" s="3" t="s">
        <v>15744</v>
      </c>
      <c r="Z577" s="3" t="s">
        <v>15745</v>
      </c>
      <c r="AA577" s="3"/>
      <c r="AB577" s="3" t="s">
        <v>85</v>
      </c>
      <c r="AC577" s="3" t="s">
        <v>94</v>
      </c>
      <c r="AD577" s="3" t="s">
        <v>103</v>
      </c>
      <c r="AE577" s="3" t="s">
        <v>122</v>
      </c>
      <c r="AF577" s="3"/>
      <c r="AG577" s="3" t="s">
        <v>97</v>
      </c>
      <c r="AH577" s="3">
        <v>200000</v>
      </c>
      <c r="AI577" s="3">
        <v>38000</v>
      </c>
      <c r="AJ577" s="3" t="s">
        <v>123</v>
      </c>
      <c r="AK577" s="3" t="s">
        <v>109</v>
      </c>
      <c r="AL577" s="3" t="s">
        <v>100</v>
      </c>
      <c r="AM577" s="3">
        <v>250</v>
      </c>
      <c r="AN577" s="3" t="s">
        <v>101</v>
      </c>
      <c r="AO577" s="3" t="s">
        <v>110</v>
      </c>
      <c r="AP577" s="3" t="s">
        <v>2302</v>
      </c>
      <c r="AQ577" s="3" t="s">
        <v>15746</v>
      </c>
      <c r="AR577" s="3">
        <v>8842</v>
      </c>
      <c r="AS577" s="3">
        <v>3000</v>
      </c>
      <c r="AT577" s="3">
        <v>0</v>
      </c>
      <c r="AU577" s="3">
        <v>0</v>
      </c>
      <c r="AV577" s="3">
        <v>0</v>
      </c>
      <c r="AW577" s="3">
        <v>0</v>
      </c>
      <c r="AX577" s="3">
        <v>0</v>
      </c>
      <c r="AY577" s="3">
        <v>0</v>
      </c>
      <c r="AZ577" s="3">
        <v>0</v>
      </c>
      <c r="BA577" s="3" t="s">
        <v>15741</v>
      </c>
      <c r="BB577" s="3">
        <v>4000</v>
      </c>
    </row>
    <row r="578" spans="1:54" ht="32.5" hidden="1" customHeight="1" x14ac:dyDescent="0.2">
      <c r="A578" s="3" t="s">
        <v>15747</v>
      </c>
      <c r="B578" s="3" t="s">
        <v>994</v>
      </c>
      <c r="C578" s="3" t="s">
        <v>85</v>
      </c>
      <c r="D578" s="3" t="s">
        <v>86</v>
      </c>
      <c r="E578" s="3" t="s">
        <v>15735</v>
      </c>
      <c r="F578" s="3"/>
      <c r="G578" s="3" t="s">
        <v>87</v>
      </c>
      <c r="H578" s="3">
        <v>2024</v>
      </c>
      <c r="I578" s="3">
        <v>2024</v>
      </c>
      <c r="J578" s="3" t="s">
        <v>88</v>
      </c>
      <c r="K578" s="3" t="s">
        <v>5897</v>
      </c>
      <c r="L578" s="3" t="s">
        <v>5898</v>
      </c>
      <c r="M578" s="3"/>
      <c r="N578" s="3" t="s">
        <v>5899</v>
      </c>
      <c r="O578" s="3" t="s">
        <v>5900</v>
      </c>
      <c r="P578" s="3" t="s">
        <v>89</v>
      </c>
      <c r="Q578" s="3" t="s">
        <v>257</v>
      </c>
      <c r="R578" s="3" t="s">
        <v>5901</v>
      </c>
      <c r="S578" s="3" t="s">
        <v>5902</v>
      </c>
      <c r="T578" s="3" t="s">
        <v>91</v>
      </c>
      <c r="U578" s="3" t="s">
        <v>1028</v>
      </c>
      <c r="V578" s="3" t="s">
        <v>1003</v>
      </c>
      <c r="W578" s="3">
        <v>3</v>
      </c>
      <c r="X578" s="3" t="s">
        <v>15748</v>
      </c>
      <c r="Y578" s="3" t="s">
        <v>15749</v>
      </c>
      <c r="Z578" s="3" t="s">
        <v>15750</v>
      </c>
      <c r="AA578" s="3"/>
      <c r="AB578" s="3" t="s">
        <v>85</v>
      </c>
      <c r="AC578" s="3" t="s">
        <v>94</v>
      </c>
      <c r="AD578" s="3" t="s">
        <v>103</v>
      </c>
      <c r="AE578" s="3" t="s">
        <v>104</v>
      </c>
      <c r="AF578" s="3"/>
      <c r="AG578" s="3" t="s">
        <v>97</v>
      </c>
      <c r="AH578" s="3">
        <v>200000</v>
      </c>
      <c r="AI578" s="3">
        <v>38000</v>
      </c>
      <c r="AJ578" s="3" t="s">
        <v>105</v>
      </c>
      <c r="AK578" s="3" t="s">
        <v>106</v>
      </c>
      <c r="AL578" s="3" t="s">
        <v>100</v>
      </c>
      <c r="AM578" s="3">
        <v>500</v>
      </c>
      <c r="AN578" s="3" t="s">
        <v>101</v>
      </c>
      <c r="AO578" s="3" t="s">
        <v>110</v>
      </c>
      <c r="AP578" s="3" t="s">
        <v>15751</v>
      </c>
      <c r="AQ578" s="3"/>
      <c r="AR578" s="3">
        <v>34440</v>
      </c>
      <c r="AS578" s="3">
        <v>7500</v>
      </c>
      <c r="AT578" s="3">
        <v>0</v>
      </c>
      <c r="AU578" s="3">
        <v>0</v>
      </c>
      <c r="AV578" s="3">
        <v>0</v>
      </c>
      <c r="AW578" s="3">
        <v>0</v>
      </c>
      <c r="AX578" s="3">
        <v>0</v>
      </c>
      <c r="AY578" s="3">
        <v>0</v>
      </c>
      <c r="AZ578" s="3">
        <v>0</v>
      </c>
      <c r="BA578" s="3" t="s">
        <v>15741</v>
      </c>
      <c r="BB578" s="3">
        <v>10500</v>
      </c>
    </row>
    <row r="579" spans="1:54" ht="32.5" hidden="1" customHeight="1" x14ac:dyDescent="0.2">
      <c r="A579" s="3" t="s">
        <v>15752</v>
      </c>
      <c r="B579" s="3" t="s">
        <v>994</v>
      </c>
      <c r="C579" s="3" t="s">
        <v>85</v>
      </c>
      <c r="D579" s="3" t="s">
        <v>86</v>
      </c>
      <c r="E579" s="3" t="s">
        <v>15735</v>
      </c>
      <c r="F579" s="3"/>
      <c r="G579" s="3" t="s">
        <v>87</v>
      </c>
      <c r="H579" s="3">
        <v>2024</v>
      </c>
      <c r="I579" s="3">
        <v>2024</v>
      </c>
      <c r="J579" s="3" t="s">
        <v>88</v>
      </c>
      <c r="K579" s="3" t="s">
        <v>5897</v>
      </c>
      <c r="L579" s="3" t="s">
        <v>5898</v>
      </c>
      <c r="M579" s="3"/>
      <c r="N579" s="3" t="s">
        <v>5899</v>
      </c>
      <c r="O579" s="3" t="s">
        <v>5900</v>
      </c>
      <c r="P579" s="3" t="s">
        <v>89</v>
      </c>
      <c r="Q579" s="3" t="s">
        <v>257</v>
      </c>
      <c r="R579" s="3" t="s">
        <v>5901</v>
      </c>
      <c r="S579" s="3" t="s">
        <v>5902</v>
      </c>
      <c r="T579" s="3" t="s">
        <v>91</v>
      </c>
      <c r="U579" s="3" t="s">
        <v>1028</v>
      </c>
      <c r="V579" s="3" t="s">
        <v>1003</v>
      </c>
      <c r="W579" s="3">
        <v>4</v>
      </c>
      <c r="X579" s="3" t="s">
        <v>15753</v>
      </c>
      <c r="Y579" s="3" t="s">
        <v>15754</v>
      </c>
      <c r="Z579" s="3" t="s">
        <v>15755</v>
      </c>
      <c r="AA579" s="3"/>
      <c r="AB579" s="3" t="s">
        <v>85</v>
      </c>
      <c r="AC579" s="3" t="s">
        <v>94</v>
      </c>
      <c r="AD579" s="3" t="s">
        <v>125</v>
      </c>
      <c r="AE579" s="3" t="s">
        <v>182</v>
      </c>
      <c r="AF579" s="3"/>
      <c r="AG579" s="3" t="s">
        <v>97</v>
      </c>
      <c r="AH579" s="3">
        <v>200000</v>
      </c>
      <c r="AI579" s="3">
        <v>38000</v>
      </c>
      <c r="AJ579" s="3" t="s">
        <v>123</v>
      </c>
      <c r="AK579" s="3" t="s">
        <v>106</v>
      </c>
      <c r="AL579" s="3" t="s">
        <v>100</v>
      </c>
      <c r="AM579" s="3">
        <v>20</v>
      </c>
      <c r="AN579" s="3" t="s">
        <v>101</v>
      </c>
      <c r="AO579" s="3" t="s">
        <v>110</v>
      </c>
      <c r="AP579" s="3" t="s">
        <v>15756</v>
      </c>
      <c r="AQ579" s="3" t="s">
        <v>15757</v>
      </c>
      <c r="AR579" s="3">
        <v>25657</v>
      </c>
      <c r="AS579" s="3">
        <v>10000</v>
      </c>
      <c r="AT579" s="3">
        <v>0</v>
      </c>
      <c r="AU579" s="3">
        <v>0</v>
      </c>
      <c r="AV579" s="3">
        <v>0</v>
      </c>
      <c r="AW579" s="3">
        <v>0</v>
      </c>
      <c r="AX579" s="3">
        <v>0</v>
      </c>
      <c r="AY579" s="3">
        <v>0</v>
      </c>
      <c r="AZ579" s="3">
        <v>0</v>
      </c>
      <c r="BA579" s="3" t="s">
        <v>15741</v>
      </c>
      <c r="BB579" s="3">
        <v>13000</v>
      </c>
    </row>
    <row r="580" spans="1:54" ht="32.5" hidden="1" customHeight="1" x14ac:dyDescent="0.2">
      <c r="A580" s="3" t="s">
        <v>15758</v>
      </c>
      <c r="B580" s="3" t="s">
        <v>994</v>
      </c>
      <c r="C580" s="3" t="s">
        <v>85</v>
      </c>
      <c r="D580" s="3" t="s">
        <v>86</v>
      </c>
      <c r="E580" s="3" t="s">
        <v>15759</v>
      </c>
      <c r="F580" s="3"/>
      <c r="G580" s="3" t="s">
        <v>87</v>
      </c>
      <c r="H580" s="3">
        <v>2024</v>
      </c>
      <c r="I580" s="3">
        <v>2024</v>
      </c>
      <c r="J580" s="3" t="s">
        <v>88</v>
      </c>
      <c r="K580" s="3" t="s">
        <v>5923</v>
      </c>
      <c r="L580" s="3" t="s">
        <v>5924</v>
      </c>
      <c r="M580" s="3" t="s">
        <v>5925</v>
      </c>
      <c r="N580" s="3" t="s">
        <v>5926</v>
      </c>
      <c r="O580" s="3" t="s">
        <v>5927</v>
      </c>
      <c r="P580" s="3" t="s">
        <v>89</v>
      </c>
      <c r="Q580" s="3" t="s">
        <v>90</v>
      </c>
      <c r="R580" s="3" t="s">
        <v>3125</v>
      </c>
      <c r="S580" s="3" t="s">
        <v>3126</v>
      </c>
      <c r="T580" s="3" t="s">
        <v>135</v>
      </c>
      <c r="U580" s="3" t="s">
        <v>1002</v>
      </c>
      <c r="V580" s="3" t="s">
        <v>1003</v>
      </c>
      <c r="W580" s="3">
        <v>1</v>
      </c>
      <c r="X580" s="3" t="s">
        <v>15760</v>
      </c>
      <c r="Y580" s="3" t="s">
        <v>15761</v>
      </c>
      <c r="Z580" s="3" t="s">
        <v>15762</v>
      </c>
      <c r="AA580" s="3"/>
      <c r="AB580" s="3" t="s">
        <v>85</v>
      </c>
      <c r="AC580" s="3" t="s">
        <v>94</v>
      </c>
      <c r="AD580" s="3" t="s">
        <v>95</v>
      </c>
      <c r="AE580" s="3" t="s">
        <v>96</v>
      </c>
      <c r="AF580" s="3"/>
      <c r="AG580" s="3" t="s">
        <v>97</v>
      </c>
      <c r="AH580" s="3">
        <v>201548</v>
      </c>
      <c r="AI580" s="3">
        <v>35444</v>
      </c>
      <c r="AJ580" s="3" t="s">
        <v>105</v>
      </c>
      <c r="AK580" s="3" t="s">
        <v>109</v>
      </c>
      <c r="AL580" s="3" t="s">
        <v>100</v>
      </c>
      <c r="AM580" s="3">
        <v>200</v>
      </c>
      <c r="AN580" s="3" t="s">
        <v>101</v>
      </c>
      <c r="AO580" s="3" t="s">
        <v>110</v>
      </c>
      <c r="AP580" s="3" t="s">
        <v>15763</v>
      </c>
      <c r="AQ580" s="3" t="s">
        <v>15764</v>
      </c>
      <c r="AR580" s="3">
        <v>5200</v>
      </c>
      <c r="AS580" s="3">
        <v>2500</v>
      </c>
      <c r="AT580" s="3">
        <v>0</v>
      </c>
      <c r="AU580" s="3">
        <v>0</v>
      </c>
      <c r="AV580" s="3">
        <v>0</v>
      </c>
      <c r="AW580" s="3">
        <v>0</v>
      </c>
      <c r="AX580" s="3">
        <v>0</v>
      </c>
      <c r="AY580" s="3">
        <v>0</v>
      </c>
      <c r="AZ580" s="3">
        <v>0</v>
      </c>
      <c r="BA580" s="3" t="s">
        <v>1138</v>
      </c>
      <c r="BB580" s="3">
        <v>2500</v>
      </c>
    </row>
    <row r="581" spans="1:54" ht="32.5" hidden="1" customHeight="1" x14ac:dyDescent="0.2">
      <c r="A581" s="3" t="s">
        <v>15765</v>
      </c>
      <c r="B581" s="3" t="s">
        <v>994</v>
      </c>
      <c r="C581" s="3" t="s">
        <v>85</v>
      </c>
      <c r="D581" s="3" t="s">
        <v>86</v>
      </c>
      <c r="E581" s="3" t="s">
        <v>15759</v>
      </c>
      <c r="F581" s="3"/>
      <c r="G581" s="3" t="s">
        <v>87</v>
      </c>
      <c r="H581" s="3">
        <v>2024</v>
      </c>
      <c r="I581" s="3">
        <v>2024</v>
      </c>
      <c r="J581" s="3" t="s">
        <v>88</v>
      </c>
      <c r="K581" s="3" t="s">
        <v>5923</v>
      </c>
      <c r="L581" s="3" t="s">
        <v>5924</v>
      </c>
      <c r="M581" s="3" t="s">
        <v>5925</v>
      </c>
      <c r="N581" s="3" t="s">
        <v>5926</v>
      </c>
      <c r="O581" s="3" t="s">
        <v>5927</v>
      </c>
      <c r="P581" s="3" t="s">
        <v>89</v>
      </c>
      <c r="Q581" s="3" t="s">
        <v>90</v>
      </c>
      <c r="R581" s="3" t="s">
        <v>3125</v>
      </c>
      <c r="S581" s="3" t="s">
        <v>3126</v>
      </c>
      <c r="T581" s="3" t="s">
        <v>135</v>
      </c>
      <c r="U581" s="3" t="s">
        <v>1002</v>
      </c>
      <c r="V581" s="3" t="s">
        <v>1003</v>
      </c>
      <c r="W581" s="3">
        <v>2</v>
      </c>
      <c r="X581" s="3" t="s">
        <v>15766</v>
      </c>
      <c r="Y581" s="3" t="s">
        <v>15767</v>
      </c>
      <c r="Z581" s="3" t="s">
        <v>15768</v>
      </c>
      <c r="AA581" s="3"/>
      <c r="AB581" s="3" t="s">
        <v>85</v>
      </c>
      <c r="AC581" s="3" t="s">
        <v>94</v>
      </c>
      <c r="AD581" s="3" t="s">
        <v>103</v>
      </c>
      <c r="AE581" s="3" t="s">
        <v>104</v>
      </c>
      <c r="AF581" s="3"/>
      <c r="AG581" s="3" t="s">
        <v>97</v>
      </c>
      <c r="AH581" s="3">
        <v>201548</v>
      </c>
      <c r="AI581" s="3">
        <v>35444</v>
      </c>
      <c r="AJ581" s="3" t="s">
        <v>105</v>
      </c>
      <c r="AK581" s="3" t="s">
        <v>106</v>
      </c>
      <c r="AL581" s="3" t="s">
        <v>100</v>
      </c>
      <c r="AM581" s="3">
        <v>500</v>
      </c>
      <c r="AN581" s="3" t="s">
        <v>101</v>
      </c>
      <c r="AO581" s="3" t="s">
        <v>110</v>
      </c>
      <c r="AP581" s="3" t="s">
        <v>15769</v>
      </c>
      <c r="AQ581" s="3" t="s">
        <v>15770</v>
      </c>
      <c r="AR581" s="3">
        <v>5000</v>
      </c>
      <c r="AS581" s="3">
        <v>2350</v>
      </c>
      <c r="AT581" s="3">
        <v>0</v>
      </c>
      <c r="AU581" s="3">
        <v>0</v>
      </c>
      <c r="AV581" s="3">
        <v>0</v>
      </c>
      <c r="AW581" s="3">
        <v>0</v>
      </c>
      <c r="AX581" s="3">
        <v>0</v>
      </c>
      <c r="AY581" s="3">
        <v>0</v>
      </c>
      <c r="AZ581" s="3">
        <v>0</v>
      </c>
      <c r="BA581" s="3" t="s">
        <v>1138</v>
      </c>
      <c r="BB581" s="3">
        <v>2350</v>
      </c>
    </row>
    <row r="582" spans="1:54" ht="32.5" hidden="1" customHeight="1" x14ac:dyDescent="0.2">
      <c r="A582" s="3" t="s">
        <v>15771</v>
      </c>
      <c r="B582" s="3" t="s">
        <v>994</v>
      </c>
      <c r="C582" s="3" t="s">
        <v>85</v>
      </c>
      <c r="D582" s="3" t="s">
        <v>86</v>
      </c>
      <c r="E582" s="3" t="s">
        <v>15772</v>
      </c>
      <c r="F582" s="3"/>
      <c r="G582" s="3" t="s">
        <v>87</v>
      </c>
      <c r="H582" s="3">
        <v>2024</v>
      </c>
      <c r="I582" s="3">
        <v>2024</v>
      </c>
      <c r="J582" s="3" t="s">
        <v>88</v>
      </c>
      <c r="K582" s="3" t="s">
        <v>15773</v>
      </c>
      <c r="L582" s="3" t="s">
        <v>15774</v>
      </c>
      <c r="M582" s="3" t="s">
        <v>15775</v>
      </c>
      <c r="N582" s="3"/>
      <c r="O582" s="3" t="s">
        <v>15776</v>
      </c>
      <c r="P582" s="3" t="s">
        <v>89</v>
      </c>
      <c r="Q582" s="3" t="s">
        <v>90</v>
      </c>
      <c r="R582" s="3" t="s">
        <v>15777</v>
      </c>
      <c r="S582" s="3" t="s">
        <v>15778</v>
      </c>
      <c r="T582" s="3" t="s">
        <v>91</v>
      </c>
      <c r="U582" s="3" t="s">
        <v>1002</v>
      </c>
      <c r="V582" s="3" t="s">
        <v>1003</v>
      </c>
      <c r="W582" s="3">
        <v>1</v>
      </c>
      <c r="X582" s="3" t="s">
        <v>15779</v>
      </c>
      <c r="Y582" s="3" t="s">
        <v>15780</v>
      </c>
      <c r="Z582" s="3" t="s">
        <v>15781</v>
      </c>
      <c r="AA582" s="3"/>
      <c r="AB582" s="3" t="s">
        <v>85</v>
      </c>
      <c r="AC582" s="3" t="s">
        <v>94</v>
      </c>
      <c r="AD582" s="3"/>
      <c r="AE582" s="3"/>
      <c r="AF582" s="3"/>
      <c r="AG582" s="3" t="s">
        <v>97</v>
      </c>
      <c r="AH582" s="3">
        <v>75</v>
      </c>
      <c r="AI582" s="3">
        <v>14</v>
      </c>
      <c r="AJ582" s="3" t="s">
        <v>98</v>
      </c>
      <c r="AK582" s="3" t="s">
        <v>190</v>
      </c>
      <c r="AL582" s="3" t="s">
        <v>542</v>
      </c>
      <c r="AM582" s="3">
        <v>60</v>
      </c>
      <c r="AN582" s="3" t="s">
        <v>138</v>
      </c>
      <c r="AO582" s="3" t="s">
        <v>102</v>
      </c>
      <c r="AP582" s="3" t="s">
        <v>15782</v>
      </c>
      <c r="AQ582" s="3" t="s">
        <v>15783</v>
      </c>
      <c r="AR582" s="3">
        <v>4397</v>
      </c>
      <c r="AS582" s="3">
        <v>2597</v>
      </c>
      <c r="AT582" s="3">
        <v>0</v>
      </c>
      <c r="AU582" s="3">
        <v>0</v>
      </c>
      <c r="AV582" s="3">
        <v>0</v>
      </c>
      <c r="AW582" s="3">
        <v>0</v>
      </c>
      <c r="AX582" s="3">
        <v>0</v>
      </c>
      <c r="AY582" s="3">
        <v>0</v>
      </c>
      <c r="AZ582" s="3">
        <v>0</v>
      </c>
      <c r="BA582" s="3" t="s">
        <v>15784</v>
      </c>
      <c r="BB582" s="3">
        <v>3597</v>
      </c>
    </row>
    <row r="583" spans="1:54" ht="32.5" hidden="1" customHeight="1" x14ac:dyDescent="0.2">
      <c r="A583" s="3" t="s">
        <v>15785</v>
      </c>
      <c r="B583" s="3" t="s">
        <v>994</v>
      </c>
      <c r="C583" s="3" t="s">
        <v>85</v>
      </c>
      <c r="D583" s="3" t="s">
        <v>86</v>
      </c>
      <c r="E583" s="3" t="s">
        <v>15772</v>
      </c>
      <c r="F583" s="3"/>
      <c r="G583" s="3" t="s">
        <v>87</v>
      </c>
      <c r="H583" s="3">
        <v>2024</v>
      </c>
      <c r="I583" s="3">
        <v>2024</v>
      </c>
      <c r="J583" s="3" t="s">
        <v>88</v>
      </c>
      <c r="K583" s="3" t="s">
        <v>15773</v>
      </c>
      <c r="L583" s="3" t="s">
        <v>15774</v>
      </c>
      <c r="M583" s="3" t="s">
        <v>15775</v>
      </c>
      <c r="N583" s="3"/>
      <c r="O583" s="3" t="s">
        <v>15776</v>
      </c>
      <c r="P583" s="3" t="s">
        <v>89</v>
      </c>
      <c r="Q583" s="3" t="s">
        <v>90</v>
      </c>
      <c r="R583" s="3" t="s">
        <v>15777</v>
      </c>
      <c r="S583" s="3" t="s">
        <v>15778</v>
      </c>
      <c r="T583" s="3" t="s">
        <v>91</v>
      </c>
      <c r="U583" s="3" t="s">
        <v>1002</v>
      </c>
      <c r="V583" s="3" t="s">
        <v>1003</v>
      </c>
      <c r="W583" s="3">
        <v>2</v>
      </c>
      <c r="X583" s="3" t="s">
        <v>15786</v>
      </c>
      <c r="Y583" s="3" t="s">
        <v>15787</v>
      </c>
      <c r="Z583" s="3" t="s">
        <v>15788</v>
      </c>
      <c r="AA583" s="3"/>
      <c r="AB583" s="3" t="s">
        <v>85</v>
      </c>
      <c r="AC583" s="3" t="s">
        <v>94</v>
      </c>
      <c r="AD583" s="3" t="s">
        <v>95</v>
      </c>
      <c r="AE583" s="3" t="s">
        <v>96</v>
      </c>
      <c r="AF583" s="3"/>
      <c r="AG583" s="3" t="s">
        <v>97</v>
      </c>
      <c r="AH583" s="3">
        <v>75</v>
      </c>
      <c r="AI583" s="3">
        <v>14</v>
      </c>
      <c r="AJ583" s="3" t="s">
        <v>123</v>
      </c>
      <c r="AK583" s="3" t="s">
        <v>99</v>
      </c>
      <c r="AL583" s="3" t="s">
        <v>100</v>
      </c>
      <c r="AM583" s="3">
        <v>30</v>
      </c>
      <c r="AN583" s="3" t="s">
        <v>140</v>
      </c>
      <c r="AO583" s="3" t="s">
        <v>102</v>
      </c>
      <c r="AP583" s="3" t="s">
        <v>15789</v>
      </c>
      <c r="AQ583" s="3" t="s">
        <v>15790</v>
      </c>
      <c r="AR583" s="3">
        <v>9050</v>
      </c>
      <c r="AS583" s="3">
        <v>5450</v>
      </c>
      <c r="AT583" s="3">
        <v>0</v>
      </c>
      <c r="AU583" s="3">
        <v>0</v>
      </c>
      <c r="AV583" s="3">
        <v>0</v>
      </c>
      <c r="AW583" s="3">
        <v>0</v>
      </c>
      <c r="AX583" s="3">
        <v>0</v>
      </c>
      <c r="AY583" s="3">
        <v>0</v>
      </c>
      <c r="AZ583" s="3">
        <v>0</v>
      </c>
      <c r="BA583" s="3" t="s">
        <v>1138</v>
      </c>
      <c r="BB583" s="3">
        <v>5450</v>
      </c>
    </row>
    <row r="584" spans="1:54" ht="32.5" hidden="1" customHeight="1" x14ac:dyDescent="0.2">
      <c r="A584" s="3" t="s">
        <v>15791</v>
      </c>
      <c r="B584" s="3" t="s">
        <v>994</v>
      </c>
      <c r="C584" s="3" t="s">
        <v>85</v>
      </c>
      <c r="D584" s="3" t="s">
        <v>86</v>
      </c>
      <c r="E584" s="3" t="s">
        <v>15792</v>
      </c>
      <c r="F584" s="3"/>
      <c r="G584" s="3" t="s">
        <v>87</v>
      </c>
      <c r="H584" s="3">
        <v>2024</v>
      </c>
      <c r="I584" s="3">
        <v>2024</v>
      </c>
      <c r="J584" s="3" t="s">
        <v>88</v>
      </c>
      <c r="K584" s="3" t="s">
        <v>5735</v>
      </c>
      <c r="L584" s="3" t="s">
        <v>5736</v>
      </c>
      <c r="M584" s="3" t="s">
        <v>5737</v>
      </c>
      <c r="N584" s="3" t="s">
        <v>5738</v>
      </c>
      <c r="O584" s="3" t="s">
        <v>5739</v>
      </c>
      <c r="P584" s="3" t="s">
        <v>89</v>
      </c>
      <c r="Q584" s="3" t="s">
        <v>90</v>
      </c>
      <c r="R584" s="3" t="s">
        <v>5740</v>
      </c>
      <c r="S584" s="3" t="s">
        <v>5741</v>
      </c>
      <c r="T584" s="3" t="s">
        <v>135</v>
      </c>
      <c r="U584" s="3" t="s">
        <v>1002</v>
      </c>
      <c r="V584" s="3" t="s">
        <v>1003</v>
      </c>
      <c r="W584" s="3">
        <v>1</v>
      </c>
      <c r="X584" s="3" t="s">
        <v>15793</v>
      </c>
      <c r="Y584" s="3" t="s">
        <v>15794</v>
      </c>
      <c r="Z584" s="3" t="s">
        <v>15795</v>
      </c>
      <c r="AA584" s="3"/>
      <c r="AB584" s="3" t="s">
        <v>85</v>
      </c>
      <c r="AC584" s="3" t="s">
        <v>94</v>
      </c>
      <c r="AD584" s="3" t="s">
        <v>103</v>
      </c>
      <c r="AE584" s="3" t="s">
        <v>104</v>
      </c>
      <c r="AF584" s="3"/>
      <c r="AG584" s="3" t="s">
        <v>97</v>
      </c>
      <c r="AH584" s="3">
        <v>154</v>
      </c>
      <c r="AI584" s="3">
        <v>21</v>
      </c>
      <c r="AJ584" s="3" t="s">
        <v>105</v>
      </c>
      <c r="AK584" s="3" t="s">
        <v>106</v>
      </c>
      <c r="AL584" s="3" t="s">
        <v>100</v>
      </c>
      <c r="AM584" s="3">
        <v>350</v>
      </c>
      <c r="AN584" s="3" t="s">
        <v>138</v>
      </c>
      <c r="AO584" s="3" t="s">
        <v>102</v>
      </c>
      <c r="AP584" s="3" t="s">
        <v>15796</v>
      </c>
      <c r="AQ584" s="3" t="s">
        <v>15797</v>
      </c>
      <c r="AR584" s="3">
        <v>11500</v>
      </c>
      <c r="AS584" s="3">
        <v>5750</v>
      </c>
      <c r="AT584" s="3">
        <v>0</v>
      </c>
      <c r="AU584" s="3">
        <v>0</v>
      </c>
      <c r="AV584" s="3">
        <v>0</v>
      </c>
      <c r="AW584" s="3">
        <v>0</v>
      </c>
      <c r="AX584" s="3">
        <v>0</v>
      </c>
      <c r="AY584" s="3">
        <v>0</v>
      </c>
      <c r="AZ584" s="3">
        <v>0</v>
      </c>
      <c r="BA584" s="3" t="s">
        <v>15798</v>
      </c>
      <c r="BB584" s="3">
        <v>6750</v>
      </c>
    </row>
    <row r="585" spans="1:54" ht="32.5" hidden="1" customHeight="1" x14ac:dyDescent="0.2">
      <c r="A585" s="3" t="s">
        <v>15799</v>
      </c>
      <c r="B585" s="3" t="s">
        <v>994</v>
      </c>
      <c r="C585" s="3" t="s">
        <v>85</v>
      </c>
      <c r="D585" s="3" t="s">
        <v>86</v>
      </c>
      <c r="E585" s="3" t="s">
        <v>15792</v>
      </c>
      <c r="F585" s="3"/>
      <c r="G585" s="3" t="s">
        <v>87</v>
      </c>
      <c r="H585" s="3">
        <v>2024</v>
      </c>
      <c r="I585" s="3">
        <v>2024</v>
      </c>
      <c r="J585" s="3" t="s">
        <v>88</v>
      </c>
      <c r="K585" s="3" t="s">
        <v>5735</v>
      </c>
      <c r="L585" s="3" t="s">
        <v>5736</v>
      </c>
      <c r="M585" s="3" t="s">
        <v>5737</v>
      </c>
      <c r="N585" s="3" t="s">
        <v>5738</v>
      </c>
      <c r="O585" s="3" t="s">
        <v>5739</v>
      </c>
      <c r="P585" s="3" t="s">
        <v>89</v>
      </c>
      <c r="Q585" s="3" t="s">
        <v>90</v>
      </c>
      <c r="R585" s="3" t="s">
        <v>5740</v>
      </c>
      <c r="S585" s="3" t="s">
        <v>5741</v>
      </c>
      <c r="T585" s="3" t="s">
        <v>135</v>
      </c>
      <c r="U585" s="3" t="s">
        <v>1002</v>
      </c>
      <c r="V585" s="3" t="s">
        <v>1003</v>
      </c>
      <c r="W585" s="3">
        <v>2</v>
      </c>
      <c r="X585" s="3" t="s">
        <v>15800</v>
      </c>
      <c r="Y585" s="3" t="s">
        <v>15801</v>
      </c>
      <c r="Z585" s="3" t="s">
        <v>15802</v>
      </c>
      <c r="AA585" s="3"/>
      <c r="AB585" s="3" t="s">
        <v>85</v>
      </c>
      <c r="AC585" s="3" t="s">
        <v>94</v>
      </c>
      <c r="AD585" s="3" t="s">
        <v>95</v>
      </c>
      <c r="AE585" s="3" t="s">
        <v>96</v>
      </c>
      <c r="AF585" s="3"/>
      <c r="AG585" s="3" t="s">
        <v>97</v>
      </c>
      <c r="AH585" s="3">
        <v>154</v>
      </c>
      <c r="AI585" s="3">
        <v>21</v>
      </c>
      <c r="AJ585" s="3" t="s">
        <v>123</v>
      </c>
      <c r="AK585" s="3" t="s">
        <v>99</v>
      </c>
      <c r="AL585" s="3" t="s">
        <v>100</v>
      </c>
      <c r="AM585" s="3">
        <v>25</v>
      </c>
      <c r="AN585" s="3" t="s">
        <v>138</v>
      </c>
      <c r="AO585" s="3" t="s">
        <v>102</v>
      </c>
      <c r="AP585" s="3" t="s">
        <v>15803</v>
      </c>
      <c r="AQ585" s="3" t="s">
        <v>15804</v>
      </c>
      <c r="AR585" s="3">
        <v>2400</v>
      </c>
      <c r="AS585" s="3">
        <v>1200</v>
      </c>
      <c r="AT585" s="3">
        <v>0</v>
      </c>
      <c r="AU585" s="3">
        <v>0</v>
      </c>
      <c r="AV585" s="3">
        <v>0</v>
      </c>
      <c r="AW585" s="3">
        <v>0</v>
      </c>
      <c r="AX585" s="3">
        <v>0</v>
      </c>
      <c r="AY585" s="3">
        <v>0</v>
      </c>
      <c r="AZ585" s="3">
        <v>0</v>
      </c>
      <c r="BA585" s="3" t="s">
        <v>1138</v>
      </c>
      <c r="BB585" s="3">
        <v>1200</v>
      </c>
    </row>
    <row r="586" spans="1:54" ht="32.5" hidden="1" customHeight="1" x14ac:dyDescent="0.2">
      <c r="A586" s="3" t="s">
        <v>15805</v>
      </c>
      <c r="B586" s="3" t="s">
        <v>994</v>
      </c>
      <c r="C586" s="3" t="s">
        <v>85</v>
      </c>
      <c r="D586" s="3" t="s">
        <v>86</v>
      </c>
      <c r="E586" s="3" t="s">
        <v>15806</v>
      </c>
      <c r="F586" s="3"/>
      <c r="G586" s="3" t="s">
        <v>87</v>
      </c>
      <c r="H586" s="3">
        <v>2024</v>
      </c>
      <c r="I586" s="3">
        <v>2024</v>
      </c>
      <c r="J586" s="3" t="s">
        <v>88</v>
      </c>
      <c r="K586" s="3" t="s">
        <v>15807</v>
      </c>
      <c r="L586" s="3" t="s">
        <v>15808</v>
      </c>
      <c r="M586" s="3" t="s">
        <v>15809</v>
      </c>
      <c r="N586" s="3"/>
      <c r="O586" s="3" t="s">
        <v>15810</v>
      </c>
      <c r="P586" s="3" t="s">
        <v>89</v>
      </c>
      <c r="Q586" s="3" t="s">
        <v>90</v>
      </c>
      <c r="R586" s="3" t="s">
        <v>6030</v>
      </c>
      <c r="S586" s="3" t="s">
        <v>6031</v>
      </c>
      <c r="T586" s="3" t="s">
        <v>135</v>
      </c>
      <c r="U586" s="3" t="s">
        <v>1002</v>
      </c>
      <c r="V586" s="3" t="s">
        <v>1003</v>
      </c>
      <c r="W586" s="3">
        <v>1</v>
      </c>
      <c r="X586" s="3" t="s">
        <v>15811</v>
      </c>
      <c r="Y586" s="3" t="s">
        <v>15812</v>
      </c>
      <c r="Z586" s="3" t="s">
        <v>15813</v>
      </c>
      <c r="AA586" s="3"/>
      <c r="AB586" s="3" t="s">
        <v>85</v>
      </c>
      <c r="AC586" s="3" t="s">
        <v>94</v>
      </c>
      <c r="AD586" s="3" t="s">
        <v>103</v>
      </c>
      <c r="AE586" s="3" t="s">
        <v>122</v>
      </c>
      <c r="AF586" s="3"/>
      <c r="AG586" s="3" t="s">
        <v>97</v>
      </c>
      <c r="AH586" s="3">
        <v>129</v>
      </c>
      <c r="AI586" s="3">
        <v>11</v>
      </c>
      <c r="AJ586" s="3" t="s">
        <v>346</v>
      </c>
      <c r="AK586" s="3" t="s">
        <v>106</v>
      </c>
      <c r="AL586" s="3" t="s">
        <v>100</v>
      </c>
      <c r="AM586" s="3">
        <v>400</v>
      </c>
      <c r="AN586" s="3" t="s">
        <v>138</v>
      </c>
      <c r="AO586" s="3" t="s">
        <v>102</v>
      </c>
      <c r="AP586" s="3" t="s">
        <v>15814</v>
      </c>
      <c r="AQ586" s="3" t="s">
        <v>15815</v>
      </c>
      <c r="AR586" s="3">
        <v>8950</v>
      </c>
      <c r="AS586" s="3">
        <v>2000</v>
      </c>
      <c r="AT586" s="3">
        <v>0</v>
      </c>
      <c r="AU586" s="3">
        <v>0</v>
      </c>
      <c r="AV586" s="3">
        <v>0</v>
      </c>
      <c r="AW586" s="3">
        <v>0</v>
      </c>
      <c r="AX586" s="3">
        <v>0</v>
      </c>
      <c r="AY586" s="3">
        <v>0</v>
      </c>
      <c r="AZ586" s="3">
        <v>0</v>
      </c>
      <c r="BA586" s="3" t="s">
        <v>15816</v>
      </c>
      <c r="BB586" s="3">
        <v>7000</v>
      </c>
    </row>
    <row r="587" spans="1:54" ht="32.5" hidden="1" customHeight="1" x14ac:dyDescent="0.2">
      <c r="A587" s="3" t="s">
        <v>15817</v>
      </c>
      <c r="B587" s="3" t="s">
        <v>994</v>
      </c>
      <c r="C587" s="3" t="s">
        <v>85</v>
      </c>
      <c r="D587" s="3" t="s">
        <v>86</v>
      </c>
      <c r="E587" s="3" t="s">
        <v>15806</v>
      </c>
      <c r="F587" s="3"/>
      <c r="G587" s="3" t="s">
        <v>87</v>
      </c>
      <c r="H587" s="3">
        <v>2024</v>
      </c>
      <c r="I587" s="3">
        <v>2024</v>
      </c>
      <c r="J587" s="3" t="s">
        <v>88</v>
      </c>
      <c r="K587" s="3" t="s">
        <v>15807</v>
      </c>
      <c r="L587" s="3" t="s">
        <v>15808</v>
      </c>
      <c r="M587" s="3" t="s">
        <v>15809</v>
      </c>
      <c r="N587" s="3"/>
      <c r="O587" s="3" t="s">
        <v>15810</v>
      </c>
      <c r="P587" s="3" t="s">
        <v>89</v>
      </c>
      <c r="Q587" s="3" t="s">
        <v>90</v>
      </c>
      <c r="R587" s="3" t="s">
        <v>6030</v>
      </c>
      <c r="S587" s="3" t="s">
        <v>6031</v>
      </c>
      <c r="T587" s="3" t="s">
        <v>135</v>
      </c>
      <c r="U587" s="3" t="s">
        <v>1002</v>
      </c>
      <c r="V587" s="3" t="s">
        <v>1003</v>
      </c>
      <c r="W587" s="3">
        <v>2</v>
      </c>
      <c r="X587" s="3" t="s">
        <v>15818</v>
      </c>
      <c r="Y587" s="3" t="s">
        <v>15819</v>
      </c>
      <c r="Z587" s="3" t="s">
        <v>15820</v>
      </c>
      <c r="AA587" s="3"/>
      <c r="AB587" s="3" t="s">
        <v>85</v>
      </c>
      <c r="AC587" s="3" t="s">
        <v>94</v>
      </c>
      <c r="AD587" s="3"/>
      <c r="AE587" s="3"/>
      <c r="AF587" s="3"/>
      <c r="AG587" s="3" t="s">
        <v>97</v>
      </c>
      <c r="AH587" s="3">
        <v>129</v>
      </c>
      <c r="AI587" s="3">
        <v>11</v>
      </c>
      <c r="AJ587" s="3" t="s">
        <v>105</v>
      </c>
      <c r="AK587" s="3" t="s">
        <v>190</v>
      </c>
      <c r="AL587" s="3" t="s">
        <v>100</v>
      </c>
      <c r="AM587" s="3">
        <v>60</v>
      </c>
      <c r="AN587" s="3" t="s">
        <v>101</v>
      </c>
      <c r="AO587" s="3" t="s">
        <v>102</v>
      </c>
      <c r="AP587" s="3" t="s">
        <v>15821</v>
      </c>
      <c r="AQ587" s="3" t="s">
        <v>15822</v>
      </c>
      <c r="AR587" s="3">
        <v>4500</v>
      </c>
      <c r="AS587" s="3">
        <v>1000</v>
      </c>
      <c r="AT587" s="3">
        <v>0</v>
      </c>
      <c r="AU587" s="3">
        <v>0</v>
      </c>
      <c r="AV587" s="3">
        <v>0</v>
      </c>
      <c r="AW587" s="3">
        <v>0</v>
      </c>
      <c r="AX587" s="3">
        <v>0</v>
      </c>
      <c r="AY587" s="3">
        <v>0</v>
      </c>
      <c r="AZ587" s="3">
        <v>0</v>
      </c>
      <c r="BA587" s="3" t="s">
        <v>15816</v>
      </c>
      <c r="BB587" s="3">
        <v>2500</v>
      </c>
    </row>
    <row r="588" spans="1:54" ht="32.5" hidden="1" customHeight="1" x14ac:dyDescent="0.2">
      <c r="A588" s="3" t="s">
        <v>15823</v>
      </c>
      <c r="B588" s="3" t="s">
        <v>994</v>
      </c>
      <c r="C588" s="3" t="s">
        <v>85</v>
      </c>
      <c r="D588" s="3" t="s">
        <v>86</v>
      </c>
      <c r="E588" s="3" t="s">
        <v>15824</v>
      </c>
      <c r="F588" s="3"/>
      <c r="G588" s="3" t="s">
        <v>87</v>
      </c>
      <c r="H588" s="3">
        <v>2024</v>
      </c>
      <c r="I588" s="3">
        <v>2024</v>
      </c>
      <c r="J588" s="3" t="s">
        <v>111</v>
      </c>
      <c r="K588" s="3" t="s">
        <v>6014</v>
      </c>
      <c r="L588" s="3" t="s">
        <v>6015</v>
      </c>
      <c r="M588" s="3" t="s">
        <v>6016</v>
      </c>
      <c r="N588" s="3" t="s">
        <v>6017</v>
      </c>
      <c r="O588" s="3" t="s">
        <v>6018</v>
      </c>
      <c r="P588" s="3" t="s">
        <v>89</v>
      </c>
      <c r="Q588" s="3" t="s">
        <v>90</v>
      </c>
      <c r="R588" s="3" t="s">
        <v>6019</v>
      </c>
      <c r="S588" s="3" t="s">
        <v>5916</v>
      </c>
      <c r="T588" s="3" t="s">
        <v>135</v>
      </c>
      <c r="U588" s="3" t="s">
        <v>1002</v>
      </c>
      <c r="V588" s="3" t="s">
        <v>1003</v>
      </c>
      <c r="W588" s="3">
        <v>1</v>
      </c>
      <c r="X588" s="3" t="s">
        <v>15825</v>
      </c>
      <c r="Y588" s="3" t="s">
        <v>15826</v>
      </c>
      <c r="Z588" s="3" t="s">
        <v>15827</v>
      </c>
      <c r="AA588" s="3"/>
      <c r="AB588" s="3" t="s">
        <v>85</v>
      </c>
      <c r="AC588" s="3" t="s">
        <v>94</v>
      </c>
      <c r="AD588" s="3" t="s">
        <v>95</v>
      </c>
      <c r="AE588" s="3" t="s">
        <v>96</v>
      </c>
      <c r="AF588" s="3"/>
      <c r="AG588" s="3" t="s">
        <v>97</v>
      </c>
      <c r="AH588" s="3">
        <v>274</v>
      </c>
      <c r="AI588" s="3">
        <v>61</v>
      </c>
      <c r="AJ588" s="3" t="s">
        <v>123</v>
      </c>
      <c r="AK588" s="3" t="s">
        <v>190</v>
      </c>
      <c r="AL588" s="3" t="s">
        <v>100</v>
      </c>
      <c r="AM588" s="3">
        <v>30</v>
      </c>
      <c r="AN588" s="3" t="s">
        <v>140</v>
      </c>
      <c r="AO588" s="3" t="s">
        <v>102</v>
      </c>
      <c r="AP588" s="3" t="s">
        <v>15828</v>
      </c>
      <c r="AQ588" s="3" t="s">
        <v>15829</v>
      </c>
      <c r="AR588" s="3">
        <v>12600</v>
      </c>
      <c r="AS588" s="3">
        <v>3000</v>
      </c>
      <c r="AT588" s="3">
        <v>0</v>
      </c>
      <c r="AU588" s="3">
        <v>0</v>
      </c>
      <c r="AV588" s="3">
        <v>0</v>
      </c>
      <c r="AW588" s="3">
        <v>0</v>
      </c>
      <c r="AX588" s="3">
        <v>0</v>
      </c>
      <c r="AY588" s="3">
        <v>0</v>
      </c>
      <c r="AZ588" s="3">
        <v>0</v>
      </c>
      <c r="BA588" s="3" t="s">
        <v>15830</v>
      </c>
      <c r="BB588" s="3">
        <v>9000</v>
      </c>
    </row>
    <row r="589" spans="1:54" ht="32.5" hidden="1" customHeight="1" x14ac:dyDescent="0.2">
      <c r="A589" s="3" t="s">
        <v>15831</v>
      </c>
      <c r="B589" s="3" t="s">
        <v>994</v>
      </c>
      <c r="C589" s="3" t="s">
        <v>85</v>
      </c>
      <c r="D589" s="3" t="s">
        <v>86</v>
      </c>
      <c r="E589" s="3" t="s">
        <v>15824</v>
      </c>
      <c r="F589" s="3"/>
      <c r="G589" s="3" t="s">
        <v>87</v>
      </c>
      <c r="H589" s="3">
        <v>2024</v>
      </c>
      <c r="I589" s="3">
        <v>2024</v>
      </c>
      <c r="J589" s="3" t="s">
        <v>88</v>
      </c>
      <c r="K589" s="3" t="s">
        <v>6014</v>
      </c>
      <c r="L589" s="3" t="s">
        <v>6015</v>
      </c>
      <c r="M589" s="3" t="s">
        <v>6016</v>
      </c>
      <c r="N589" s="3" t="s">
        <v>6017</v>
      </c>
      <c r="O589" s="3" t="s">
        <v>6018</v>
      </c>
      <c r="P589" s="3" t="s">
        <v>89</v>
      </c>
      <c r="Q589" s="3" t="s">
        <v>90</v>
      </c>
      <c r="R589" s="3" t="s">
        <v>6019</v>
      </c>
      <c r="S589" s="3" t="s">
        <v>5916</v>
      </c>
      <c r="T589" s="3" t="s">
        <v>135</v>
      </c>
      <c r="U589" s="3" t="s">
        <v>1002</v>
      </c>
      <c r="V589" s="3" t="s">
        <v>1003</v>
      </c>
      <c r="W589" s="3">
        <v>2</v>
      </c>
      <c r="X589" s="3" t="s">
        <v>15832</v>
      </c>
      <c r="Y589" s="3" t="s">
        <v>15833</v>
      </c>
      <c r="Z589" s="3" t="s">
        <v>15834</v>
      </c>
      <c r="AA589" s="3"/>
      <c r="AB589" s="3" t="s">
        <v>85</v>
      </c>
      <c r="AC589" s="3" t="s">
        <v>94</v>
      </c>
      <c r="AD589" s="3" t="s">
        <v>103</v>
      </c>
      <c r="AE589" s="3" t="s">
        <v>124</v>
      </c>
      <c r="AF589" s="3"/>
      <c r="AG589" s="3" t="s">
        <v>97</v>
      </c>
      <c r="AH589" s="3">
        <v>274</v>
      </c>
      <c r="AI589" s="3">
        <v>61</v>
      </c>
      <c r="AJ589" s="3" t="s">
        <v>98</v>
      </c>
      <c r="AK589" s="3" t="s">
        <v>109</v>
      </c>
      <c r="AL589" s="3" t="s">
        <v>100</v>
      </c>
      <c r="AM589" s="3">
        <v>500</v>
      </c>
      <c r="AN589" s="3" t="s">
        <v>101</v>
      </c>
      <c r="AO589" s="3" t="s">
        <v>102</v>
      </c>
      <c r="AP589" s="3" t="s">
        <v>15835</v>
      </c>
      <c r="AQ589" s="3" t="s">
        <v>15836</v>
      </c>
      <c r="AR589" s="3">
        <v>15000</v>
      </c>
      <c r="AS589" s="3">
        <v>3000</v>
      </c>
      <c r="AT589" s="3">
        <v>0</v>
      </c>
      <c r="AU589" s="3">
        <v>0</v>
      </c>
      <c r="AV589" s="3">
        <v>0</v>
      </c>
      <c r="AW589" s="3">
        <v>0</v>
      </c>
      <c r="AX589" s="3">
        <v>0</v>
      </c>
      <c r="AY589" s="3">
        <v>0</v>
      </c>
      <c r="AZ589" s="3">
        <v>0</v>
      </c>
      <c r="BA589" s="3" t="s">
        <v>15837</v>
      </c>
      <c r="BB589" s="3">
        <v>8000</v>
      </c>
    </row>
    <row r="590" spans="1:54" ht="32.5" hidden="1" customHeight="1" x14ac:dyDescent="0.2">
      <c r="A590" s="3" t="s">
        <v>15838</v>
      </c>
      <c r="B590" s="3" t="s">
        <v>994</v>
      </c>
      <c r="C590" s="3" t="s">
        <v>85</v>
      </c>
      <c r="D590" s="3" t="s">
        <v>86</v>
      </c>
      <c r="E590" s="3" t="s">
        <v>15824</v>
      </c>
      <c r="F590" s="3"/>
      <c r="G590" s="3" t="s">
        <v>87</v>
      </c>
      <c r="H590" s="3">
        <v>2024</v>
      </c>
      <c r="I590" s="3">
        <v>2024</v>
      </c>
      <c r="J590" s="3" t="s">
        <v>111</v>
      </c>
      <c r="K590" s="3" t="s">
        <v>6014</v>
      </c>
      <c r="L590" s="3" t="s">
        <v>6015</v>
      </c>
      <c r="M590" s="3" t="s">
        <v>6016</v>
      </c>
      <c r="N590" s="3" t="s">
        <v>6017</v>
      </c>
      <c r="O590" s="3" t="s">
        <v>6018</v>
      </c>
      <c r="P590" s="3" t="s">
        <v>89</v>
      </c>
      <c r="Q590" s="3" t="s">
        <v>90</v>
      </c>
      <c r="R590" s="3" t="s">
        <v>6019</v>
      </c>
      <c r="S590" s="3" t="s">
        <v>5916</v>
      </c>
      <c r="T590" s="3" t="s">
        <v>135</v>
      </c>
      <c r="U590" s="3" t="s">
        <v>1002</v>
      </c>
      <c r="V590" s="3" t="s">
        <v>1003</v>
      </c>
      <c r="W590" s="3">
        <v>3</v>
      </c>
      <c r="X590" s="3" t="s">
        <v>15839</v>
      </c>
      <c r="Y590" s="3" t="s">
        <v>15840</v>
      </c>
      <c r="Z590" s="3" t="s">
        <v>15841</v>
      </c>
      <c r="AA590" s="3"/>
      <c r="AB590" s="3" t="s">
        <v>85</v>
      </c>
      <c r="AC590" s="3" t="s">
        <v>94</v>
      </c>
      <c r="AD590" s="3" t="s">
        <v>103</v>
      </c>
      <c r="AE590" s="3" t="s">
        <v>104</v>
      </c>
      <c r="AF590" s="3"/>
      <c r="AG590" s="3" t="s">
        <v>97</v>
      </c>
      <c r="AH590" s="3">
        <v>274</v>
      </c>
      <c r="AI590" s="3">
        <v>61</v>
      </c>
      <c r="AJ590" s="3" t="s">
        <v>105</v>
      </c>
      <c r="AK590" s="3" t="s">
        <v>106</v>
      </c>
      <c r="AL590" s="3" t="s">
        <v>100</v>
      </c>
      <c r="AM590" s="3">
        <v>1500</v>
      </c>
      <c r="AN590" s="3" t="s">
        <v>138</v>
      </c>
      <c r="AO590" s="3" t="s">
        <v>102</v>
      </c>
      <c r="AP590" s="3" t="s">
        <v>15842</v>
      </c>
      <c r="AQ590" s="3" t="s">
        <v>15843</v>
      </c>
      <c r="AR590" s="3">
        <v>22028</v>
      </c>
      <c r="AS590" s="3">
        <v>6000</v>
      </c>
      <c r="AT590" s="3">
        <v>0</v>
      </c>
      <c r="AU590" s="3">
        <v>0</v>
      </c>
      <c r="AV590" s="3">
        <v>0</v>
      </c>
      <c r="AW590" s="3">
        <v>0</v>
      </c>
      <c r="AX590" s="3">
        <v>0</v>
      </c>
      <c r="AY590" s="3">
        <v>0</v>
      </c>
      <c r="AZ590" s="3">
        <v>0</v>
      </c>
      <c r="BA590" s="3" t="s">
        <v>15844</v>
      </c>
      <c r="BB590" s="3">
        <v>17468</v>
      </c>
    </row>
    <row r="591" spans="1:54" ht="32.5" hidden="1" customHeight="1" x14ac:dyDescent="0.2">
      <c r="A591" s="3" t="s">
        <v>15845</v>
      </c>
      <c r="B591" s="3" t="s">
        <v>994</v>
      </c>
      <c r="C591" s="3" t="s">
        <v>85</v>
      </c>
      <c r="D591" s="3" t="s">
        <v>86</v>
      </c>
      <c r="E591" s="3" t="s">
        <v>15824</v>
      </c>
      <c r="F591" s="3"/>
      <c r="G591" s="3" t="s">
        <v>87</v>
      </c>
      <c r="H591" s="3">
        <v>2024</v>
      </c>
      <c r="I591" s="3">
        <v>2024</v>
      </c>
      <c r="J591" s="3" t="s">
        <v>88</v>
      </c>
      <c r="K591" s="3" t="s">
        <v>6014</v>
      </c>
      <c r="L591" s="3" t="s">
        <v>6015</v>
      </c>
      <c r="M591" s="3" t="s">
        <v>6016</v>
      </c>
      <c r="N591" s="3" t="s">
        <v>6017</v>
      </c>
      <c r="O591" s="3" t="s">
        <v>6018</v>
      </c>
      <c r="P591" s="3" t="s">
        <v>89</v>
      </c>
      <c r="Q591" s="3" t="s">
        <v>90</v>
      </c>
      <c r="R591" s="3" t="s">
        <v>6019</v>
      </c>
      <c r="S591" s="3" t="s">
        <v>5916</v>
      </c>
      <c r="T591" s="3" t="s">
        <v>135</v>
      </c>
      <c r="U591" s="3" t="s">
        <v>1002</v>
      </c>
      <c r="V591" s="3" t="s">
        <v>1003</v>
      </c>
      <c r="W591" s="3">
        <v>4</v>
      </c>
      <c r="X591" s="3" t="s">
        <v>15846</v>
      </c>
      <c r="Y591" s="3" t="s">
        <v>15847</v>
      </c>
      <c r="Z591" s="3" t="s">
        <v>15848</v>
      </c>
      <c r="AA591" s="3"/>
      <c r="AB591" s="3" t="s">
        <v>85</v>
      </c>
      <c r="AC591" s="3" t="s">
        <v>94</v>
      </c>
      <c r="AD591" s="3" t="s">
        <v>103</v>
      </c>
      <c r="AE591" s="3" t="s">
        <v>122</v>
      </c>
      <c r="AF591" s="3"/>
      <c r="AG591" s="3" t="s">
        <v>97</v>
      </c>
      <c r="AH591" s="3">
        <v>274</v>
      </c>
      <c r="AI591" s="3">
        <v>61</v>
      </c>
      <c r="AJ591" s="3" t="s">
        <v>98</v>
      </c>
      <c r="AK591" s="3" t="s">
        <v>109</v>
      </c>
      <c r="AL591" s="3" t="s">
        <v>100</v>
      </c>
      <c r="AM591" s="3">
        <v>60</v>
      </c>
      <c r="AN591" s="3" t="s">
        <v>138</v>
      </c>
      <c r="AO591" s="3" t="s">
        <v>102</v>
      </c>
      <c r="AP591" s="3" t="s">
        <v>15849</v>
      </c>
      <c r="AQ591" s="3" t="s">
        <v>15850</v>
      </c>
      <c r="AR591" s="3">
        <v>6000</v>
      </c>
      <c r="AS591" s="3">
        <v>1000</v>
      </c>
      <c r="AT591" s="3">
        <v>0</v>
      </c>
      <c r="AU591" s="3">
        <v>0</v>
      </c>
      <c r="AV591" s="3">
        <v>0</v>
      </c>
      <c r="AW591" s="3">
        <v>0</v>
      </c>
      <c r="AX591" s="3">
        <v>0</v>
      </c>
      <c r="AY591" s="3">
        <v>0</v>
      </c>
      <c r="AZ591" s="3">
        <v>0</v>
      </c>
      <c r="BA591" s="3" t="s">
        <v>15706</v>
      </c>
      <c r="BB591" s="3">
        <v>5000</v>
      </c>
    </row>
    <row r="592" spans="1:54" ht="32.5" customHeight="1" x14ac:dyDescent="0.2">
      <c r="A592" s="94" t="s">
        <v>15851</v>
      </c>
      <c r="B592" s="94" t="s">
        <v>994</v>
      </c>
      <c r="C592" s="94" t="s">
        <v>85</v>
      </c>
      <c r="D592" s="94" t="s">
        <v>86</v>
      </c>
      <c r="E592" s="94" t="s">
        <v>15824</v>
      </c>
      <c r="F592" s="94"/>
      <c r="G592" s="94" t="s">
        <v>87</v>
      </c>
      <c r="H592" s="94">
        <v>2024</v>
      </c>
      <c r="I592" s="94">
        <v>2024</v>
      </c>
      <c r="J592" s="94" t="s">
        <v>88</v>
      </c>
      <c r="K592" s="94" t="s">
        <v>6014</v>
      </c>
      <c r="L592" s="94" t="s">
        <v>6015</v>
      </c>
      <c r="M592" s="94" t="s">
        <v>6016</v>
      </c>
      <c r="N592" s="94" t="s">
        <v>6017</v>
      </c>
      <c r="O592" s="94" t="s">
        <v>6018</v>
      </c>
      <c r="P592" s="94" t="s">
        <v>89</v>
      </c>
      <c r="Q592" s="94" t="s">
        <v>90</v>
      </c>
      <c r="R592" s="94" t="s">
        <v>6019</v>
      </c>
      <c r="S592" s="94" t="s">
        <v>5916</v>
      </c>
      <c r="T592" s="94" t="s">
        <v>135</v>
      </c>
      <c r="U592" s="94" t="s">
        <v>1002</v>
      </c>
      <c r="V592" s="94" t="s">
        <v>1003</v>
      </c>
      <c r="W592" s="94">
        <v>5</v>
      </c>
      <c r="X592" s="94" t="s">
        <v>15852</v>
      </c>
      <c r="Y592" s="94" t="s">
        <v>15853</v>
      </c>
      <c r="Z592" s="94" t="s">
        <v>15854</v>
      </c>
      <c r="AA592" s="94"/>
      <c r="AB592" s="94" t="s">
        <v>85</v>
      </c>
      <c r="AC592" s="94" t="s">
        <v>94</v>
      </c>
      <c r="AD592" s="94" t="s">
        <v>107</v>
      </c>
      <c r="AE592" s="94" t="s">
        <v>108</v>
      </c>
      <c r="AF592" s="94"/>
      <c r="AG592" s="94" t="s">
        <v>97</v>
      </c>
      <c r="AH592" s="94">
        <v>274</v>
      </c>
      <c r="AI592" s="94">
        <v>61</v>
      </c>
      <c r="AJ592" s="94" t="s">
        <v>98</v>
      </c>
      <c r="AK592" s="94" t="s">
        <v>109</v>
      </c>
      <c r="AL592" s="94" t="s">
        <v>100</v>
      </c>
      <c r="AM592" s="94">
        <v>2100</v>
      </c>
      <c r="AN592" s="94" t="s">
        <v>101</v>
      </c>
      <c r="AO592" s="94" t="s">
        <v>102</v>
      </c>
      <c r="AP592" s="94" t="s">
        <v>15855</v>
      </c>
      <c r="AQ592" s="94" t="s">
        <v>15856</v>
      </c>
      <c r="AR592" s="94">
        <v>7000</v>
      </c>
      <c r="AS592" s="94">
        <v>2100</v>
      </c>
      <c r="AT592" s="94">
        <v>0</v>
      </c>
      <c r="AU592" s="94">
        <v>0</v>
      </c>
      <c r="AV592" s="94">
        <v>0</v>
      </c>
      <c r="AW592" s="94">
        <v>0</v>
      </c>
      <c r="AX592" s="94">
        <v>0</v>
      </c>
      <c r="AY592" s="94">
        <v>0</v>
      </c>
      <c r="AZ592" s="94">
        <v>0</v>
      </c>
      <c r="BA592" s="94" t="s">
        <v>15837</v>
      </c>
      <c r="BB592" s="94">
        <v>4200</v>
      </c>
    </row>
    <row r="593" spans="1:54" ht="32.5" hidden="1" customHeight="1" x14ac:dyDescent="0.2">
      <c r="A593" s="3" t="s">
        <v>15857</v>
      </c>
      <c r="B593" s="3" t="s">
        <v>994</v>
      </c>
      <c r="C593" s="3" t="s">
        <v>85</v>
      </c>
      <c r="D593" s="3" t="s">
        <v>86</v>
      </c>
      <c r="E593" s="3" t="s">
        <v>15858</v>
      </c>
      <c r="F593" s="3"/>
      <c r="G593" s="3" t="s">
        <v>87</v>
      </c>
      <c r="H593" s="3">
        <v>2024</v>
      </c>
      <c r="I593" s="3">
        <v>2024</v>
      </c>
      <c r="J593" s="3" t="s">
        <v>88</v>
      </c>
      <c r="K593" s="3" t="s">
        <v>5910</v>
      </c>
      <c r="L593" s="3" t="s">
        <v>5911</v>
      </c>
      <c r="M593" s="3" t="s">
        <v>15859</v>
      </c>
      <c r="N593" s="3" t="s">
        <v>5913</v>
      </c>
      <c r="O593" s="3" t="s">
        <v>5914</v>
      </c>
      <c r="P593" s="3" t="s">
        <v>89</v>
      </c>
      <c r="Q593" s="3" t="s">
        <v>90</v>
      </c>
      <c r="R593" s="3" t="s">
        <v>5915</v>
      </c>
      <c r="S593" s="3" t="s">
        <v>5916</v>
      </c>
      <c r="T593" s="3" t="s">
        <v>4868</v>
      </c>
      <c r="U593" s="3" t="s">
        <v>1002</v>
      </c>
      <c r="V593" s="3" t="s">
        <v>1003</v>
      </c>
      <c r="W593" s="3">
        <v>1</v>
      </c>
      <c r="X593" s="3" t="s">
        <v>15860</v>
      </c>
      <c r="Y593" s="3" t="s">
        <v>15861</v>
      </c>
      <c r="Z593" s="3" t="s">
        <v>15862</v>
      </c>
      <c r="AA593" s="3"/>
      <c r="AB593" s="3" t="s">
        <v>85</v>
      </c>
      <c r="AC593" s="3" t="s">
        <v>94</v>
      </c>
      <c r="AD593" s="3" t="s">
        <v>103</v>
      </c>
      <c r="AE593" s="3" t="s">
        <v>124</v>
      </c>
      <c r="AF593" s="3"/>
      <c r="AG593" s="3" t="s">
        <v>97</v>
      </c>
      <c r="AH593" s="3">
        <v>9</v>
      </c>
      <c r="AI593" s="3">
        <v>4</v>
      </c>
      <c r="AJ593" s="3" t="s">
        <v>123</v>
      </c>
      <c r="AK593" s="3" t="s">
        <v>190</v>
      </c>
      <c r="AL593" s="3" t="s">
        <v>100</v>
      </c>
      <c r="AM593" s="3">
        <v>30</v>
      </c>
      <c r="AN593" s="3" t="s">
        <v>101</v>
      </c>
      <c r="AO593" s="3" t="s">
        <v>102</v>
      </c>
      <c r="AP593" s="3" t="s">
        <v>15863</v>
      </c>
      <c r="AQ593" s="3" t="s">
        <v>15864</v>
      </c>
      <c r="AR593" s="3">
        <v>3520</v>
      </c>
      <c r="AS593" s="3">
        <v>1760</v>
      </c>
      <c r="AT593" s="3">
        <v>0</v>
      </c>
      <c r="AU593" s="3">
        <v>0</v>
      </c>
      <c r="AV593" s="3">
        <v>0</v>
      </c>
      <c r="AW593" s="3">
        <v>0</v>
      </c>
      <c r="AX593" s="3">
        <v>0</v>
      </c>
      <c r="AY593" s="3">
        <v>0</v>
      </c>
      <c r="AZ593" s="3">
        <v>0</v>
      </c>
      <c r="BA593" s="3" t="s">
        <v>1138</v>
      </c>
      <c r="BB593" s="3">
        <v>1760</v>
      </c>
    </row>
    <row r="594" spans="1:54" ht="32.5" hidden="1" customHeight="1" x14ac:dyDescent="0.2">
      <c r="A594" s="3" t="s">
        <v>15865</v>
      </c>
      <c r="B594" s="3" t="s">
        <v>994</v>
      </c>
      <c r="C594" s="3" t="s">
        <v>85</v>
      </c>
      <c r="D594" s="3" t="s">
        <v>86</v>
      </c>
      <c r="E594" s="3" t="s">
        <v>15866</v>
      </c>
      <c r="F594" s="3"/>
      <c r="G594" s="3" t="s">
        <v>87</v>
      </c>
      <c r="H594" s="3">
        <v>2024</v>
      </c>
      <c r="I594" s="3">
        <v>2024</v>
      </c>
      <c r="J594" s="3" t="s">
        <v>111</v>
      </c>
      <c r="K594" s="3" t="s">
        <v>6025</v>
      </c>
      <c r="L594" s="3" t="s">
        <v>6026</v>
      </c>
      <c r="M594" s="3" t="s">
        <v>6027</v>
      </c>
      <c r="N594" s="3" t="s">
        <v>6028</v>
      </c>
      <c r="O594" s="3" t="s">
        <v>6029</v>
      </c>
      <c r="P594" s="3" t="s">
        <v>89</v>
      </c>
      <c r="Q594" s="3" t="s">
        <v>90</v>
      </c>
      <c r="R594" s="3" t="s">
        <v>6030</v>
      </c>
      <c r="S594" s="3" t="s">
        <v>6031</v>
      </c>
      <c r="T594" s="3" t="s">
        <v>135</v>
      </c>
      <c r="U594" s="3" t="s">
        <v>1002</v>
      </c>
      <c r="V594" s="3" t="s">
        <v>1003</v>
      </c>
      <c r="W594" s="3">
        <v>1</v>
      </c>
      <c r="X594" s="3" t="s">
        <v>315</v>
      </c>
      <c r="Y594" s="3" t="s">
        <v>15867</v>
      </c>
      <c r="Z594" s="3" t="s">
        <v>15868</v>
      </c>
      <c r="AA594" s="3"/>
      <c r="AB594" s="3" t="s">
        <v>85</v>
      </c>
      <c r="AC594" s="3" t="s">
        <v>94</v>
      </c>
      <c r="AD594" s="3" t="s">
        <v>103</v>
      </c>
      <c r="AE594" s="3" t="s">
        <v>104</v>
      </c>
      <c r="AF594" s="3"/>
      <c r="AG594" s="3" t="s">
        <v>97</v>
      </c>
      <c r="AH594" s="3">
        <v>271</v>
      </c>
      <c r="AI594" s="3">
        <v>119</v>
      </c>
      <c r="AJ594" s="3" t="s">
        <v>123</v>
      </c>
      <c r="AK594" s="3" t="s">
        <v>106</v>
      </c>
      <c r="AL594" s="3" t="s">
        <v>100</v>
      </c>
      <c r="AM594" s="3">
        <v>200</v>
      </c>
      <c r="AN594" s="3" t="s">
        <v>138</v>
      </c>
      <c r="AO594" s="3" t="s">
        <v>102</v>
      </c>
      <c r="AP594" s="3" t="s">
        <v>15869</v>
      </c>
      <c r="AQ594" s="3" t="s">
        <v>15870</v>
      </c>
      <c r="AR594" s="3">
        <v>5000</v>
      </c>
      <c r="AS594" s="3">
        <v>2500</v>
      </c>
      <c r="AT594" s="3">
        <v>0</v>
      </c>
      <c r="AU594" s="3">
        <v>0</v>
      </c>
      <c r="AV594" s="3">
        <v>0</v>
      </c>
      <c r="AW594" s="3">
        <v>0</v>
      </c>
      <c r="AX594" s="3">
        <v>0</v>
      </c>
      <c r="AY594" s="3">
        <v>0</v>
      </c>
      <c r="AZ594" s="3">
        <v>0</v>
      </c>
      <c r="BA594" s="3" t="s">
        <v>15871</v>
      </c>
      <c r="BB594" s="3">
        <v>5000</v>
      </c>
    </row>
    <row r="595" spans="1:54" ht="32.5" hidden="1" customHeight="1" x14ac:dyDescent="0.2">
      <c r="A595" s="3" t="s">
        <v>15872</v>
      </c>
      <c r="B595" s="3" t="s">
        <v>994</v>
      </c>
      <c r="C595" s="3" t="s">
        <v>85</v>
      </c>
      <c r="D595" s="3" t="s">
        <v>86</v>
      </c>
      <c r="E595" s="3" t="s">
        <v>15866</v>
      </c>
      <c r="F595" s="3"/>
      <c r="G595" s="3" t="s">
        <v>87</v>
      </c>
      <c r="H595" s="3">
        <v>2024</v>
      </c>
      <c r="I595" s="3">
        <v>2024</v>
      </c>
      <c r="J595" s="3" t="s">
        <v>111</v>
      </c>
      <c r="K595" s="3" t="s">
        <v>6025</v>
      </c>
      <c r="L595" s="3" t="s">
        <v>6026</v>
      </c>
      <c r="M595" s="3" t="s">
        <v>6027</v>
      </c>
      <c r="N595" s="3" t="s">
        <v>6028</v>
      </c>
      <c r="O595" s="3" t="s">
        <v>6029</v>
      </c>
      <c r="P595" s="3" t="s">
        <v>89</v>
      </c>
      <c r="Q595" s="3" t="s">
        <v>90</v>
      </c>
      <c r="R595" s="3" t="s">
        <v>6030</v>
      </c>
      <c r="S595" s="3" t="s">
        <v>6031</v>
      </c>
      <c r="T595" s="3" t="s">
        <v>135</v>
      </c>
      <c r="U595" s="3" t="s">
        <v>1002</v>
      </c>
      <c r="V595" s="3" t="s">
        <v>1003</v>
      </c>
      <c r="W595" s="3">
        <v>2</v>
      </c>
      <c r="X595" s="3" t="s">
        <v>15873</v>
      </c>
      <c r="Y595" s="3" t="s">
        <v>15874</v>
      </c>
      <c r="Z595" s="3" t="s">
        <v>15875</v>
      </c>
      <c r="AA595" s="3"/>
      <c r="AB595" s="3" t="s">
        <v>85</v>
      </c>
      <c r="AC595" s="3" t="s">
        <v>94</v>
      </c>
      <c r="AD595" s="3" t="s">
        <v>103</v>
      </c>
      <c r="AE595" s="3" t="s">
        <v>124</v>
      </c>
      <c r="AF595" s="3"/>
      <c r="AG595" s="3" t="s">
        <v>97</v>
      </c>
      <c r="AH595" s="3">
        <v>271</v>
      </c>
      <c r="AI595" s="3">
        <v>119</v>
      </c>
      <c r="AJ595" s="3" t="s">
        <v>98</v>
      </c>
      <c r="AK595" s="3" t="s">
        <v>109</v>
      </c>
      <c r="AL595" s="3" t="s">
        <v>100</v>
      </c>
      <c r="AM595" s="3">
        <v>300</v>
      </c>
      <c r="AN595" s="3" t="s">
        <v>101</v>
      </c>
      <c r="AO595" s="3" t="s">
        <v>102</v>
      </c>
      <c r="AP595" s="3" t="s">
        <v>15876</v>
      </c>
      <c r="AQ595" s="3" t="s">
        <v>15877</v>
      </c>
      <c r="AR595" s="3">
        <v>4000</v>
      </c>
      <c r="AS595" s="3">
        <v>2000</v>
      </c>
      <c r="AT595" s="3">
        <v>0</v>
      </c>
      <c r="AU595" s="3">
        <v>0</v>
      </c>
      <c r="AV595" s="3">
        <v>0</v>
      </c>
      <c r="AW595" s="3">
        <v>0</v>
      </c>
      <c r="AX595" s="3">
        <v>0</v>
      </c>
      <c r="AY595" s="3">
        <v>0</v>
      </c>
      <c r="AZ595" s="3">
        <v>0</v>
      </c>
      <c r="BA595" s="3" t="s">
        <v>15784</v>
      </c>
      <c r="BB595" s="3">
        <v>4000</v>
      </c>
    </row>
    <row r="596" spans="1:54" ht="32.5" hidden="1" customHeight="1" x14ac:dyDescent="0.2">
      <c r="A596" s="3" t="s">
        <v>1225</v>
      </c>
      <c r="B596" s="3" t="s">
        <v>1226</v>
      </c>
      <c r="C596" s="3" t="s">
        <v>85</v>
      </c>
      <c r="D596" s="3" t="s">
        <v>86</v>
      </c>
      <c r="E596" s="3" t="s">
        <v>1227</v>
      </c>
      <c r="F596" s="3"/>
      <c r="G596" s="3" t="s">
        <v>87</v>
      </c>
      <c r="H596" s="3">
        <v>2024</v>
      </c>
      <c r="I596" s="3">
        <v>2024</v>
      </c>
      <c r="J596" s="3" t="s">
        <v>111</v>
      </c>
      <c r="K596" s="3" t="s">
        <v>1228</v>
      </c>
      <c r="L596" s="3" t="s">
        <v>1229</v>
      </c>
      <c r="M596" s="3" t="s">
        <v>1230</v>
      </c>
      <c r="N596" s="3" t="s">
        <v>1231</v>
      </c>
      <c r="O596" s="3" t="s">
        <v>1232</v>
      </c>
      <c r="P596" s="3" t="s">
        <v>89</v>
      </c>
      <c r="Q596" s="3" t="s">
        <v>90</v>
      </c>
      <c r="R596" s="3" t="s">
        <v>1233</v>
      </c>
      <c r="S596" s="3" t="s">
        <v>1234</v>
      </c>
      <c r="T596" s="3" t="s">
        <v>135</v>
      </c>
      <c r="U596" s="3" t="s">
        <v>1235</v>
      </c>
      <c r="V596" s="3" t="s">
        <v>1236</v>
      </c>
      <c r="W596" s="3">
        <v>1</v>
      </c>
      <c r="X596" s="3" t="s">
        <v>1237</v>
      </c>
      <c r="Y596" s="3" t="s">
        <v>1238</v>
      </c>
      <c r="Z596" s="3" t="s">
        <v>1239</v>
      </c>
      <c r="AA596" s="3"/>
      <c r="AB596" s="3" t="s">
        <v>85</v>
      </c>
      <c r="AC596" s="3" t="s">
        <v>94</v>
      </c>
      <c r="AD596" s="3" t="s">
        <v>95</v>
      </c>
      <c r="AE596" s="3" t="s">
        <v>96</v>
      </c>
      <c r="AF596" s="3"/>
      <c r="AG596" s="3" t="s">
        <v>97</v>
      </c>
      <c r="AH596" s="3">
        <v>127</v>
      </c>
      <c r="AI596" s="3">
        <v>16</v>
      </c>
      <c r="AJ596" s="3" t="s">
        <v>123</v>
      </c>
      <c r="AK596" s="3" t="s">
        <v>109</v>
      </c>
      <c r="AL596" s="3" t="s">
        <v>325</v>
      </c>
      <c r="AM596" s="3">
        <v>16</v>
      </c>
      <c r="AN596" s="3" t="s">
        <v>138</v>
      </c>
      <c r="AO596" s="3" t="s">
        <v>110</v>
      </c>
      <c r="AP596" s="3" t="s">
        <v>1240</v>
      </c>
      <c r="AQ596" s="3" t="s">
        <v>1241</v>
      </c>
      <c r="AR596" s="3">
        <v>2870</v>
      </c>
      <c r="AS596" s="3">
        <v>1700</v>
      </c>
      <c r="AT596" s="3">
        <v>0</v>
      </c>
      <c r="AU596" s="3">
        <v>0</v>
      </c>
      <c r="AV596" s="3">
        <v>0</v>
      </c>
      <c r="AW596" s="3">
        <v>0</v>
      </c>
      <c r="AX596" s="3">
        <v>0</v>
      </c>
      <c r="AY596" s="3">
        <v>0</v>
      </c>
      <c r="AZ596" s="3">
        <v>0</v>
      </c>
      <c r="BA596" s="3" t="s">
        <v>1242</v>
      </c>
      <c r="BB596" s="3">
        <v>1700</v>
      </c>
    </row>
    <row r="597" spans="1:54" ht="32.5" hidden="1" customHeight="1" x14ac:dyDescent="0.2">
      <c r="A597" s="3" t="s">
        <v>1243</v>
      </c>
      <c r="B597" s="3" t="s">
        <v>1226</v>
      </c>
      <c r="C597" s="3" t="s">
        <v>85</v>
      </c>
      <c r="D597" s="3" t="s">
        <v>86</v>
      </c>
      <c r="E597" s="3" t="s">
        <v>1227</v>
      </c>
      <c r="F597" s="3"/>
      <c r="G597" s="3" t="s">
        <v>87</v>
      </c>
      <c r="H597" s="3">
        <v>2024</v>
      </c>
      <c r="I597" s="3">
        <v>2024</v>
      </c>
      <c r="J597" s="3" t="s">
        <v>88</v>
      </c>
      <c r="K597" s="3" t="s">
        <v>1228</v>
      </c>
      <c r="L597" s="3" t="s">
        <v>1229</v>
      </c>
      <c r="M597" s="3" t="s">
        <v>1230</v>
      </c>
      <c r="N597" s="3" t="s">
        <v>1231</v>
      </c>
      <c r="O597" s="3" t="s">
        <v>1232</v>
      </c>
      <c r="P597" s="3" t="s">
        <v>89</v>
      </c>
      <c r="Q597" s="3" t="s">
        <v>90</v>
      </c>
      <c r="R597" s="3" t="s">
        <v>1233</v>
      </c>
      <c r="S597" s="3" t="s">
        <v>1234</v>
      </c>
      <c r="T597" s="3" t="s">
        <v>135</v>
      </c>
      <c r="U597" s="3" t="s">
        <v>1235</v>
      </c>
      <c r="V597" s="3" t="s">
        <v>1236</v>
      </c>
      <c r="W597" s="3">
        <v>2</v>
      </c>
      <c r="X597" s="3" t="s">
        <v>141</v>
      </c>
      <c r="Y597" s="3" t="s">
        <v>1244</v>
      </c>
      <c r="Z597" s="3" t="s">
        <v>1245</v>
      </c>
      <c r="AA597" s="3"/>
      <c r="AB597" s="3" t="s">
        <v>85</v>
      </c>
      <c r="AC597" s="3" t="s">
        <v>94</v>
      </c>
      <c r="AD597" s="3" t="s">
        <v>103</v>
      </c>
      <c r="AE597" s="3" t="s">
        <v>124</v>
      </c>
      <c r="AF597" s="3"/>
      <c r="AG597" s="3" t="s">
        <v>97</v>
      </c>
      <c r="AH597" s="3">
        <v>127</v>
      </c>
      <c r="AI597" s="3">
        <v>16</v>
      </c>
      <c r="AJ597" s="3" t="s">
        <v>123</v>
      </c>
      <c r="AK597" s="3" t="s">
        <v>109</v>
      </c>
      <c r="AL597" s="3" t="s">
        <v>100</v>
      </c>
      <c r="AM597" s="3">
        <v>20</v>
      </c>
      <c r="AN597" s="3" t="s">
        <v>101</v>
      </c>
      <c r="AO597" s="3" t="s">
        <v>110</v>
      </c>
      <c r="AP597" s="3" t="s">
        <v>1246</v>
      </c>
      <c r="AQ597" s="3" t="s">
        <v>1247</v>
      </c>
      <c r="AR597" s="3">
        <v>2060</v>
      </c>
      <c r="AS597" s="3">
        <v>1220</v>
      </c>
      <c r="AT597" s="3">
        <v>0</v>
      </c>
      <c r="AU597" s="3">
        <v>0</v>
      </c>
      <c r="AV597" s="3">
        <v>0</v>
      </c>
      <c r="AW597" s="3">
        <v>0</v>
      </c>
      <c r="AX597" s="3">
        <v>0</v>
      </c>
      <c r="AY597" s="3">
        <v>0</v>
      </c>
      <c r="AZ597" s="3">
        <v>0</v>
      </c>
      <c r="BA597" s="3" t="s">
        <v>1242</v>
      </c>
      <c r="BB597" s="3">
        <v>1220</v>
      </c>
    </row>
    <row r="598" spans="1:54" ht="32.5" hidden="1" customHeight="1" x14ac:dyDescent="0.2">
      <c r="A598" s="3" t="s">
        <v>1248</v>
      </c>
      <c r="B598" s="3" t="s">
        <v>1226</v>
      </c>
      <c r="C598" s="3" t="s">
        <v>85</v>
      </c>
      <c r="D598" s="3" t="s">
        <v>86</v>
      </c>
      <c r="E598" s="3" t="s">
        <v>1249</v>
      </c>
      <c r="F598" s="3"/>
      <c r="G598" s="3" t="s">
        <v>87</v>
      </c>
      <c r="H598" s="3">
        <v>2024</v>
      </c>
      <c r="I598" s="3">
        <v>2024</v>
      </c>
      <c r="J598" s="3" t="s">
        <v>88</v>
      </c>
      <c r="K598" s="3" t="s">
        <v>1250</v>
      </c>
      <c r="L598" s="3" t="s">
        <v>1251</v>
      </c>
      <c r="M598" s="3" t="s">
        <v>1252</v>
      </c>
      <c r="N598" s="3" t="s">
        <v>1253</v>
      </c>
      <c r="O598" s="3" t="s">
        <v>1254</v>
      </c>
      <c r="P598" s="3" t="s">
        <v>89</v>
      </c>
      <c r="Q598" s="3" t="s">
        <v>90</v>
      </c>
      <c r="R598" s="3" t="s">
        <v>1255</v>
      </c>
      <c r="S598" s="3" t="s">
        <v>1256</v>
      </c>
      <c r="T598" s="3" t="s">
        <v>119</v>
      </c>
      <c r="U598" s="3" t="s">
        <v>1257</v>
      </c>
      <c r="V598" s="3" t="s">
        <v>1236</v>
      </c>
      <c r="W598" s="3">
        <v>1</v>
      </c>
      <c r="X598" s="3" t="s">
        <v>1258</v>
      </c>
      <c r="Y598" s="3" t="s">
        <v>1259</v>
      </c>
      <c r="Z598" s="3" t="s">
        <v>1260</v>
      </c>
      <c r="AA598" s="3"/>
      <c r="AB598" s="3" t="s">
        <v>85</v>
      </c>
      <c r="AC598" s="3" t="s">
        <v>94</v>
      </c>
      <c r="AD598" s="3" t="s">
        <v>103</v>
      </c>
      <c r="AE598" s="3" t="s">
        <v>124</v>
      </c>
      <c r="AF598" s="3"/>
      <c r="AG598" s="3" t="s">
        <v>97</v>
      </c>
      <c r="AH598" s="3">
        <v>80</v>
      </c>
      <c r="AI598" s="3">
        <v>15</v>
      </c>
      <c r="AJ598" s="3" t="s">
        <v>123</v>
      </c>
      <c r="AK598" s="3" t="s">
        <v>109</v>
      </c>
      <c r="AL598" s="3" t="s">
        <v>100</v>
      </c>
      <c r="AM598" s="3">
        <v>30</v>
      </c>
      <c r="AN598" s="3" t="s">
        <v>138</v>
      </c>
      <c r="AO598" s="3" t="s">
        <v>102</v>
      </c>
      <c r="AP598" s="3" t="s">
        <v>1261</v>
      </c>
      <c r="AQ598" s="3" t="s">
        <v>1262</v>
      </c>
      <c r="AR598" s="3">
        <v>15200</v>
      </c>
      <c r="AS598" s="3">
        <v>4000</v>
      </c>
      <c r="AT598" s="3">
        <v>0</v>
      </c>
      <c r="AU598" s="3">
        <v>0</v>
      </c>
      <c r="AV598" s="3">
        <v>0</v>
      </c>
      <c r="AW598" s="3">
        <v>0</v>
      </c>
      <c r="AX598" s="3">
        <v>0</v>
      </c>
      <c r="AY598" s="3">
        <v>0</v>
      </c>
      <c r="AZ598" s="3">
        <v>0</v>
      </c>
      <c r="BA598" s="3" t="s">
        <v>1242</v>
      </c>
      <c r="BB598" s="3">
        <v>4000</v>
      </c>
    </row>
    <row r="599" spans="1:54" ht="32.5" hidden="1" customHeight="1" x14ac:dyDescent="0.2">
      <c r="A599" s="3" t="s">
        <v>1263</v>
      </c>
      <c r="B599" s="3" t="s">
        <v>1226</v>
      </c>
      <c r="C599" s="3" t="s">
        <v>85</v>
      </c>
      <c r="D599" s="3" t="s">
        <v>86</v>
      </c>
      <c r="E599" s="3" t="s">
        <v>1249</v>
      </c>
      <c r="F599" s="3"/>
      <c r="G599" s="3" t="s">
        <v>87</v>
      </c>
      <c r="H599" s="3">
        <v>2024</v>
      </c>
      <c r="I599" s="3">
        <v>2024</v>
      </c>
      <c r="J599" s="3" t="s">
        <v>88</v>
      </c>
      <c r="K599" s="3" t="s">
        <v>1250</v>
      </c>
      <c r="L599" s="3" t="s">
        <v>1251</v>
      </c>
      <c r="M599" s="3" t="s">
        <v>1252</v>
      </c>
      <c r="N599" s="3" t="s">
        <v>1253</v>
      </c>
      <c r="O599" s="3" t="s">
        <v>1254</v>
      </c>
      <c r="P599" s="3" t="s">
        <v>89</v>
      </c>
      <c r="Q599" s="3" t="s">
        <v>90</v>
      </c>
      <c r="R599" s="3" t="s">
        <v>1255</v>
      </c>
      <c r="S599" s="3" t="s">
        <v>1256</v>
      </c>
      <c r="T599" s="3" t="s">
        <v>119</v>
      </c>
      <c r="U599" s="3" t="s">
        <v>1257</v>
      </c>
      <c r="V599" s="3" t="s">
        <v>1236</v>
      </c>
      <c r="W599" s="3">
        <v>2</v>
      </c>
      <c r="X599" s="3" t="s">
        <v>1264</v>
      </c>
      <c r="Y599" s="3" t="s">
        <v>1265</v>
      </c>
      <c r="Z599" s="3" t="s">
        <v>1266</v>
      </c>
      <c r="AA599" s="3"/>
      <c r="AB599" s="3" t="s">
        <v>85</v>
      </c>
      <c r="AC599" s="3" t="s">
        <v>94</v>
      </c>
      <c r="AD599" s="3" t="s">
        <v>103</v>
      </c>
      <c r="AE599" s="3" t="s">
        <v>189</v>
      </c>
      <c r="AF599" s="3"/>
      <c r="AG599" s="3" t="s">
        <v>97</v>
      </c>
      <c r="AH599" s="3">
        <v>80</v>
      </c>
      <c r="AI599" s="3">
        <v>15</v>
      </c>
      <c r="AJ599" s="3" t="s">
        <v>105</v>
      </c>
      <c r="AK599" s="3" t="s">
        <v>109</v>
      </c>
      <c r="AL599" s="3" t="s">
        <v>100</v>
      </c>
      <c r="AM599" s="3">
        <v>5</v>
      </c>
      <c r="AN599" s="3" t="s">
        <v>303</v>
      </c>
      <c r="AO599" s="3" t="s">
        <v>102</v>
      </c>
      <c r="AP599" s="3" t="s">
        <v>1267</v>
      </c>
      <c r="AQ599" s="3" t="s">
        <v>1268</v>
      </c>
      <c r="AR599" s="3">
        <v>14900</v>
      </c>
      <c r="AS599" s="3">
        <v>4200</v>
      </c>
      <c r="AT599" s="3">
        <v>0</v>
      </c>
      <c r="AU599" s="3">
        <v>0</v>
      </c>
      <c r="AV599" s="3">
        <v>0</v>
      </c>
      <c r="AW599" s="3">
        <v>0</v>
      </c>
      <c r="AX599" s="3">
        <v>0</v>
      </c>
      <c r="AY599" s="3">
        <v>0</v>
      </c>
      <c r="AZ599" s="3">
        <v>0</v>
      </c>
      <c r="BA599" s="3" t="s">
        <v>1242</v>
      </c>
      <c r="BB599" s="3">
        <v>4200</v>
      </c>
    </row>
    <row r="600" spans="1:54" ht="32.5" hidden="1" customHeight="1" x14ac:dyDescent="0.2">
      <c r="A600" s="3" t="s">
        <v>1269</v>
      </c>
      <c r="B600" s="3" t="s">
        <v>1226</v>
      </c>
      <c r="C600" s="3" t="s">
        <v>85</v>
      </c>
      <c r="D600" s="3" t="s">
        <v>86</v>
      </c>
      <c r="E600" s="3" t="s">
        <v>1270</v>
      </c>
      <c r="F600" s="3"/>
      <c r="G600" s="3" t="s">
        <v>87</v>
      </c>
      <c r="H600" s="3">
        <v>2024</v>
      </c>
      <c r="I600" s="3">
        <v>2024</v>
      </c>
      <c r="J600" s="3" t="s">
        <v>111</v>
      </c>
      <c r="K600" s="3" t="s">
        <v>1271</v>
      </c>
      <c r="L600" s="3" t="s">
        <v>1272</v>
      </c>
      <c r="M600" s="3" t="s">
        <v>1273</v>
      </c>
      <c r="N600" s="3" t="s">
        <v>1274</v>
      </c>
      <c r="O600" s="3" t="s">
        <v>1275</v>
      </c>
      <c r="P600" s="3" t="s">
        <v>89</v>
      </c>
      <c r="Q600" s="3" t="s">
        <v>90</v>
      </c>
      <c r="R600" s="3" t="s">
        <v>1276</v>
      </c>
      <c r="S600" s="3" t="s">
        <v>1277</v>
      </c>
      <c r="T600" s="3" t="s">
        <v>135</v>
      </c>
      <c r="U600" s="3" t="s">
        <v>1257</v>
      </c>
      <c r="V600" s="3" t="s">
        <v>1236</v>
      </c>
      <c r="W600" s="3">
        <v>1</v>
      </c>
      <c r="X600" s="3" t="s">
        <v>1278</v>
      </c>
      <c r="Y600" s="3" t="s">
        <v>1279</v>
      </c>
      <c r="Z600" s="3" t="s">
        <v>1280</v>
      </c>
      <c r="AA600" s="3"/>
      <c r="AB600" s="3" t="s">
        <v>85</v>
      </c>
      <c r="AC600" s="3" t="s">
        <v>94</v>
      </c>
      <c r="AD600" s="3" t="s">
        <v>103</v>
      </c>
      <c r="AE600" s="3" t="s">
        <v>104</v>
      </c>
      <c r="AF600" s="3"/>
      <c r="AG600" s="3" t="s">
        <v>97</v>
      </c>
      <c r="AH600" s="3">
        <v>260</v>
      </c>
      <c r="AI600" s="3">
        <v>60</v>
      </c>
      <c r="AJ600" s="3" t="s">
        <v>123</v>
      </c>
      <c r="AK600" s="3" t="s">
        <v>106</v>
      </c>
      <c r="AL600" s="3" t="s">
        <v>100</v>
      </c>
      <c r="AM600" s="3">
        <v>20</v>
      </c>
      <c r="AN600" s="3" t="s">
        <v>138</v>
      </c>
      <c r="AO600" s="3" t="s">
        <v>102</v>
      </c>
      <c r="AP600" s="3" t="s">
        <v>1281</v>
      </c>
      <c r="AQ600" s="3" t="s">
        <v>1282</v>
      </c>
      <c r="AR600" s="3">
        <v>17810</v>
      </c>
      <c r="AS600" s="3">
        <v>5700</v>
      </c>
      <c r="AT600" s="3">
        <v>0</v>
      </c>
      <c r="AU600" s="3">
        <v>0</v>
      </c>
      <c r="AV600" s="3">
        <v>0</v>
      </c>
      <c r="AW600" s="3">
        <v>0</v>
      </c>
      <c r="AX600" s="3">
        <v>0</v>
      </c>
      <c r="AY600" s="3">
        <v>0</v>
      </c>
      <c r="AZ600" s="3">
        <v>0</v>
      </c>
      <c r="BA600" s="3" t="s">
        <v>1283</v>
      </c>
      <c r="BB600" s="3">
        <v>11300</v>
      </c>
    </row>
    <row r="601" spans="1:54" ht="32.5" hidden="1" customHeight="1" x14ac:dyDescent="0.2">
      <c r="A601" s="3" t="s">
        <v>1284</v>
      </c>
      <c r="B601" s="3" t="s">
        <v>1226</v>
      </c>
      <c r="C601" s="3" t="s">
        <v>85</v>
      </c>
      <c r="D601" s="3" t="s">
        <v>86</v>
      </c>
      <c r="E601" s="3" t="s">
        <v>1270</v>
      </c>
      <c r="F601" s="3"/>
      <c r="G601" s="3" t="s">
        <v>87</v>
      </c>
      <c r="H601" s="3">
        <v>2024</v>
      </c>
      <c r="I601" s="3">
        <v>2024</v>
      </c>
      <c r="J601" s="3" t="s">
        <v>111</v>
      </c>
      <c r="K601" s="3" t="s">
        <v>1271</v>
      </c>
      <c r="L601" s="3" t="s">
        <v>1272</v>
      </c>
      <c r="M601" s="3" t="s">
        <v>1273</v>
      </c>
      <c r="N601" s="3" t="s">
        <v>1274</v>
      </c>
      <c r="O601" s="3" t="s">
        <v>1275</v>
      </c>
      <c r="P601" s="3" t="s">
        <v>89</v>
      </c>
      <c r="Q601" s="3" t="s">
        <v>90</v>
      </c>
      <c r="R601" s="3" t="s">
        <v>1276</v>
      </c>
      <c r="S601" s="3" t="s">
        <v>1277</v>
      </c>
      <c r="T601" s="3" t="s">
        <v>135</v>
      </c>
      <c r="U601" s="3" t="s">
        <v>1257</v>
      </c>
      <c r="V601" s="3" t="s">
        <v>1236</v>
      </c>
      <c r="W601" s="3">
        <v>2</v>
      </c>
      <c r="X601" s="3" t="s">
        <v>1285</v>
      </c>
      <c r="Y601" s="3" t="s">
        <v>1286</v>
      </c>
      <c r="Z601" s="3" t="s">
        <v>1287</v>
      </c>
      <c r="AA601" s="3"/>
      <c r="AB601" s="3" t="s">
        <v>85</v>
      </c>
      <c r="AC601" s="3" t="s">
        <v>94</v>
      </c>
      <c r="AD601" s="3" t="s">
        <v>95</v>
      </c>
      <c r="AE601" s="3" t="s">
        <v>96</v>
      </c>
      <c r="AF601" s="3"/>
      <c r="AG601" s="3" t="s">
        <v>97</v>
      </c>
      <c r="AH601" s="3">
        <v>260</v>
      </c>
      <c r="AI601" s="3">
        <v>60</v>
      </c>
      <c r="AJ601" s="3" t="s">
        <v>105</v>
      </c>
      <c r="AK601" s="3" t="s">
        <v>109</v>
      </c>
      <c r="AL601" s="3" t="s">
        <v>100</v>
      </c>
      <c r="AM601" s="3">
        <v>50</v>
      </c>
      <c r="AN601" s="3" t="s">
        <v>303</v>
      </c>
      <c r="AO601" s="3" t="s">
        <v>102</v>
      </c>
      <c r="AP601" s="3" t="s">
        <v>1288</v>
      </c>
      <c r="AQ601" s="3" t="s">
        <v>1289</v>
      </c>
      <c r="AR601" s="3">
        <v>25890</v>
      </c>
      <c r="AS601" s="3">
        <v>9700</v>
      </c>
      <c r="AT601" s="3">
        <v>0</v>
      </c>
      <c r="AU601" s="3">
        <v>0</v>
      </c>
      <c r="AV601" s="3">
        <v>0</v>
      </c>
      <c r="AW601" s="3">
        <v>0</v>
      </c>
      <c r="AX601" s="3">
        <v>0</v>
      </c>
      <c r="AY601" s="3">
        <v>0</v>
      </c>
      <c r="AZ601" s="3">
        <v>0</v>
      </c>
      <c r="BA601" s="3" t="s">
        <v>1290</v>
      </c>
      <c r="BB601" s="3">
        <v>20400</v>
      </c>
    </row>
    <row r="602" spans="1:54" ht="32.5" hidden="1" customHeight="1" x14ac:dyDescent="0.2">
      <c r="A602" s="3" t="s">
        <v>1291</v>
      </c>
      <c r="B602" s="3" t="s">
        <v>1226</v>
      </c>
      <c r="C602" s="3" t="s">
        <v>85</v>
      </c>
      <c r="D602" s="3" t="s">
        <v>86</v>
      </c>
      <c r="E602" s="3" t="s">
        <v>1270</v>
      </c>
      <c r="F602" s="3"/>
      <c r="G602" s="3" t="s">
        <v>87</v>
      </c>
      <c r="H602" s="3">
        <v>2024</v>
      </c>
      <c r="I602" s="3">
        <v>2024</v>
      </c>
      <c r="J602" s="3" t="s">
        <v>111</v>
      </c>
      <c r="K602" s="3" t="s">
        <v>1271</v>
      </c>
      <c r="L602" s="3" t="s">
        <v>1272</v>
      </c>
      <c r="M602" s="3" t="s">
        <v>1273</v>
      </c>
      <c r="N602" s="3" t="s">
        <v>1274</v>
      </c>
      <c r="O602" s="3" t="s">
        <v>1275</v>
      </c>
      <c r="P602" s="3" t="s">
        <v>89</v>
      </c>
      <c r="Q602" s="3" t="s">
        <v>90</v>
      </c>
      <c r="R602" s="3" t="s">
        <v>1276</v>
      </c>
      <c r="S602" s="3" t="s">
        <v>1277</v>
      </c>
      <c r="T602" s="3" t="s">
        <v>135</v>
      </c>
      <c r="U602" s="3" t="s">
        <v>1257</v>
      </c>
      <c r="V602" s="3" t="s">
        <v>1236</v>
      </c>
      <c r="W602" s="3">
        <v>3</v>
      </c>
      <c r="X602" s="3" t="s">
        <v>1292</v>
      </c>
      <c r="Y602" s="3" t="s">
        <v>1293</v>
      </c>
      <c r="Z602" s="3" t="s">
        <v>1294</v>
      </c>
      <c r="AA602" s="3"/>
      <c r="AB602" s="3" t="s">
        <v>85</v>
      </c>
      <c r="AC602" s="3" t="s">
        <v>94</v>
      </c>
      <c r="AD602" s="3" t="s">
        <v>95</v>
      </c>
      <c r="AE602" s="3" t="s">
        <v>96</v>
      </c>
      <c r="AF602" s="3"/>
      <c r="AG602" s="3" t="s">
        <v>97</v>
      </c>
      <c r="AH602" s="3">
        <v>260</v>
      </c>
      <c r="AI602" s="3">
        <v>60</v>
      </c>
      <c r="AJ602" s="3" t="s">
        <v>123</v>
      </c>
      <c r="AK602" s="3" t="s">
        <v>109</v>
      </c>
      <c r="AL602" s="3" t="s">
        <v>325</v>
      </c>
      <c r="AM602" s="3">
        <v>40</v>
      </c>
      <c r="AN602" s="3" t="s">
        <v>138</v>
      </c>
      <c r="AO602" s="3" t="s">
        <v>102</v>
      </c>
      <c r="AP602" s="3" t="s">
        <v>1295</v>
      </c>
      <c r="AQ602" s="3" t="s">
        <v>1296</v>
      </c>
      <c r="AR602" s="3">
        <v>21900</v>
      </c>
      <c r="AS602" s="3">
        <v>7700</v>
      </c>
      <c r="AT602" s="3">
        <v>0</v>
      </c>
      <c r="AU602" s="3">
        <v>0</v>
      </c>
      <c r="AV602" s="3">
        <v>0</v>
      </c>
      <c r="AW602" s="3">
        <v>0</v>
      </c>
      <c r="AX602" s="3">
        <v>0</v>
      </c>
      <c r="AY602" s="3">
        <v>0</v>
      </c>
      <c r="AZ602" s="3">
        <v>0</v>
      </c>
      <c r="BA602" s="3" t="s">
        <v>1297</v>
      </c>
      <c r="BB602" s="3">
        <v>16900</v>
      </c>
    </row>
    <row r="603" spans="1:54" ht="32.5" hidden="1" customHeight="1" x14ac:dyDescent="0.2">
      <c r="A603" s="3" t="s">
        <v>1298</v>
      </c>
      <c r="B603" s="3" t="s">
        <v>1226</v>
      </c>
      <c r="C603" s="3" t="s">
        <v>85</v>
      </c>
      <c r="D603" s="3" t="s">
        <v>86</v>
      </c>
      <c r="E603" s="3" t="s">
        <v>1270</v>
      </c>
      <c r="F603" s="3"/>
      <c r="G603" s="3" t="s">
        <v>87</v>
      </c>
      <c r="H603" s="3">
        <v>2024</v>
      </c>
      <c r="I603" s="3">
        <v>2024</v>
      </c>
      <c r="J603" s="3" t="s">
        <v>111</v>
      </c>
      <c r="K603" s="3" t="s">
        <v>1271</v>
      </c>
      <c r="L603" s="3" t="s">
        <v>1272</v>
      </c>
      <c r="M603" s="3" t="s">
        <v>1273</v>
      </c>
      <c r="N603" s="3" t="s">
        <v>1274</v>
      </c>
      <c r="O603" s="3" t="s">
        <v>1275</v>
      </c>
      <c r="P603" s="3" t="s">
        <v>89</v>
      </c>
      <c r="Q603" s="3" t="s">
        <v>90</v>
      </c>
      <c r="R603" s="3" t="s">
        <v>1276</v>
      </c>
      <c r="S603" s="3" t="s">
        <v>1277</v>
      </c>
      <c r="T603" s="3" t="s">
        <v>135</v>
      </c>
      <c r="U603" s="3" t="s">
        <v>1257</v>
      </c>
      <c r="V603" s="3" t="s">
        <v>1236</v>
      </c>
      <c r="W603" s="3">
        <v>4</v>
      </c>
      <c r="X603" s="3" t="s">
        <v>1299</v>
      </c>
      <c r="Y603" s="3" t="s">
        <v>1300</v>
      </c>
      <c r="Z603" s="3" t="s">
        <v>1301</v>
      </c>
      <c r="AA603" s="3"/>
      <c r="AB603" s="3" t="s">
        <v>85</v>
      </c>
      <c r="AC603" s="3" t="s">
        <v>94</v>
      </c>
      <c r="AD603" s="3" t="s">
        <v>103</v>
      </c>
      <c r="AE603" s="3" t="s">
        <v>122</v>
      </c>
      <c r="AF603" s="3"/>
      <c r="AG603" s="3" t="s">
        <v>97</v>
      </c>
      <c r="AH603" s="3">
        <v>260</v>
      </c>
      <c r="AI603" s="3">
        <v>60</v>
      </c>
      <c r="AJ603" s="3" t="s">
        <v>123</v>
      </c>
      <c r="AK603" s="3" t="s">
        <v>109</v>
      </c>
      <c r="AL603" s="3" t="s">
        <v>100</v>
      </c>
      <c r="AM603" s="3">
        <v>250</v>
      </c>
      <c r="AN603" s="3" t="s">
        <v>101</v>
      </c>
      <c r="AO603" s="3" t="s">
        <v>102</v>
      </c>
      <c r="AP603" s="3" t="s">
        <v>1302</v>
      </c>
      <c r="AQ603" s="3" t="s">
        <v>1303</v>
      </c>
      <c r="AR603" s="3">
        <v>6440</v>
      </c>
      <c r="AS603" s="3">
        <v>2500</v>
      </c>
      <c r="AT603" s="3">
        <v>0</v>
      </c>
      <c r="AU603" s="3">
        <v>0</v>
      </c>
      <c r="AV603" s="3">
        <v>0</v>
      </c>
      <c r="AW603" s="3">
        <v>0</v>
      </c>
      <c r="AX603" s="3">
        <v>0</v>
      </c>
      <c r="AY603" s="3">
        <v>0</v>
      </c>
      <c r="AZ603" s="3">
        <v>0</v>
      </c>
      <c r="BA603" s="3" t="s">
        <v>1304</v>
      </c>
      <c r="BB603" s="3">
        <v>4300</v>
      </c>
    </row>
    <row r="604" spans="1:54" ht="32.5" hidden="1" customHeight="1" x14ac:dyDescent="0.2">
      <c r="A604" s="3" t="s">
        <v>1305</v>
      </c>
      <c r="B604" s="3" t="s">
        <v>1226</v>
      </c>
      <c r="C604" s="3" t="s">
        <v>85</v>
      </c>
      <c r="D604" s="3" t="s">
        <v>86</v>
      </c>
      <c r="E604" s="3" t="s">
        <v>1306</v>
      </c>
      <c r="F604" s="3"/>
      <c r="G604" s="3" t="s">
        <v>87</v>
      </c>
      <c r="H604" s="3">
        <v>2024</v>
      </c>
      <c r="I604" s="3">
        <v>2024</v>
      </c>
      <c r="J604" s="3" t="s">
        <v>111</v>
      </c>
      <c r="K604" s="3" t="s">
        <v>1307</v>
      </c>
      <c r="L604" s="3" t="s">
        <v>1308</v>
      </c>
      <c r="M604" s="3" t="s">
        <v>1309</v>
      </c>
      <c r="N604" s="3" t="s">
        <v>1310</v>
      </c>
      <c r="O604" s="3" t="s">
        <v>1311</v>
      </c>
      <c r="P604" s="3" t="s">
        <v>89</v>
      </c>
      <c r="Q604" s="3" t="s">
        <v>90</v>
      </c>
      <c r="R604" s="3" t="s">
        <v>1312</v>
      </c>
      <c r="S604" s="3" t="s">
        <v>1313</v>
      </c>
      <c r="T604" s="3" t="s">
        <v>223</v>
      </c>
      <c r="U604" s="3" t="s">
        <v>1314</v>
      </c>
      <c r="V604" s="3" t="s">
        <v>1236</v>
      </c>
      <c r="W604" s="3">
        <v>1</v>
      </c>
      <c r="X604" s="3" t="s">
        <v>1315</v>
      </c>
      <c r="Y604" s="3" t="s">
        <v>1316</v>
      </c>
      <c r="Z604" s="3" t="s">
        <v>1317</v>
      </c>
      <c r="AA604" s="3"/>
      <c r="AB604" s="3" t="s">
        <v>85</v>
      </c>
      <c r="AC604" s="3" t="s">
        <v>94</v>
      </c>
      <c r="AD604" s="3" t="s">
        <v>103</v>
      </c>
      <c r="AE604" s="3" t="s">
        <v>104</v>
      </c>
      <c r="AF604" s="3"/>
      <c r="AG604" s="3" t="s">
        <v>97</v>
      </c>
      <c r="AH604" s="3">
        <v>162</v>
      </c>
      <c r="AI604" s="3">
        <v>26</v>
      </c>
      <c r="AJ604" s="3" t="s">
        <v>105</v>
      </c>
      <c r="AK604" s="3" t="s">
        <v>106</v>
      </c>
      <c r="AL604" s="3" t="s">
        <v>100</v>
      </c>
      <c r="AM604" s="3">
        <v>60</v>
      </c>
      <c r="AN604" s="3" t="s">
        <v>138</v>
      </c>
      <c r="AO604" s="3" t="s">
        <v>102</v>
      </c>
      <c r="AP604" s="3" t="s">
        <v>1318</v>
      </c>
      <c r="AQ604" s="3" t="s">
        <v>1319</v>
      </c>
      <c r="AR604" s="3">
        <v>3200</v>
      </c>
      <c r="AS604" s="3">
        <v>1600</v>
      </c>
      <c r="AT604" s="3">
        <v>0</v>
      </c>
      <c r="AU604" s="3">
        <v>0</v>
      </c>
      <c r="AV604" s="3">
        <v>0</v>
      </c>
      <c r="AW604" s="3">
        <v>0</v>
      </c>
      <c r="AX604" s="3">
        <v>0</v>
      </c>
      <c r="AY604" s="3">
        <v>0</v>
      </c>
      <c r="AZ604" s="3">
        <v>0</v>
      </c>
      <c r="BA604" s="3" t="s">
        <v>1242</v>
      </c>
      <c r="BB604" s="3">
        <v>1600</v>
      </c>
    </row>
    <row r="605" spans="1:54" ht="32.5" hidden="1" customHeight="1" x14ac:dyDescent="0.2">
      <c r="A605" s="3" t="s">
        <v>1333</v>
      </c>
      <c r="B605" s="3" t="s">
        <v>1226</v>
      </c>
      <c r="C605" s="3" t="s">
        <v>85</v>
      </c>
      <c r="D605" s="3" t="s">
        <v>86</v>
      </c>
      <c r="E605" s="3" t="s">
        <v>1334</v>
      </c>
      <c r="F605" s="3"/>
      <c r="G605" s="3" t="s">
        <v>87</v>
      </c>
      <c r="H605" s="3">
        <v>2024</v>
      </c>
      <c r="I605" s="3">
        <v>2024</v>
      </c>
      <c r="J605" s="3" t="s">
        <v>111</v>
      </c>
      <c r="K605" s="3" t="s">
        <v>1320</v>
      </c>
      <c r="L605" s="3" t="s">
        <v>1321</v>
      </c>
      <c r="M605" s="3" t="s">
        <v>1322</v>
      </c>
      <c r="N605" s="3" t="s">
        <v>1323</v>
      </c>
      <c r="O605" s="3" t="s">
        <v>1324</v>
      </c>
      <c r="P605" s="3" t="s">
        <v>89</v>
      </c>
      <c r="Q605" s="3" t="s">
        <v>90</v>
      </c>
      <c r="R605" s="3" t="s">
        <v>1325</v>
      </c>
      <c r="S605" s="3" t="s">
        <v>1326</v>
      </c>
      <c r="T605" s="3" t="s">
        <v>135</v>
      </c>
      <c r="U605" s="3" t="s">
        <v>1235</v>
      </c>
      <c r="V605" s="3" t="s">
        <v>1236</v>
      </c>
      <c r="W605" s="3">
        <v>1</v>
      </c>
      <c r="X605" s="3" t="s">
        <v>1327</v>
      </c>
      <c r="Y605" s="3" t="s">
        <v>1328</v>
      </c>
      <c r="Z605" s="3" t="s">
        <v>1329</v>
      </c>
      <c r="AA605" s="3"/>
      <c r="AB605" s="3" t="s">
        <v>85</v>
      </c>
      <c r="AC605" s="3" t="s">
        <v>94</v>
      </c>
      <c r="AD605" s="3" t="s">
        <v>103</v>
      </c>
      <c r="AE605" s="3" t="s">
        <v>122</v>
      </c>
      <c r="AF605" s="3"/>
      <c r="AG605" s="3" t="s">
        <v>97</v>
      </c>
      <c r="AH605" s="3">
        <v>35</v>
      </c>
      <c r="AI605" s="3">
        <v>15</v>
      </c>
      <c r="AJ605" s="3" t="s">
        <v>123</v>
      </c>
      <c r="AK605" s="3" t="s">
        <v>106</v>
      </c>
      <c r="AL605" s="3" t="s">
        <v>100</v>
      </c>
      <c r="AM605" s="3">
        <v>20</v>
      </c>
      <c r="AN605" s="3" t="s">
        <v>101</v>
      </c>
      <c r="AO605" s="3" t="s">
        <v>102</v>
      </c>
      <c r="AP605" s="3" t="s">
        <v>1330</v>
      </c>
      <c r="AQ605" s="3" t="s">
        <v>1331</v>
      </c>
      <c r="AR605" s="3">
        <v>4700</v>
      </c>
      <c r="AS605" s="3">
        <v>2500</v>
      </c>
      <c r="AT605" s="3">
        <v>0</v>
      </c>
      <c r="AU605" s="3">
        <v>0</v>
      </c>
      <c r="AV605" s="3">
        <v>0</v>
      </c>
      <c r="AW605" s="3">
        <v>0</v>
      </c>
      <c r="AX605" s="3">
        <v>0</v>
      </c>
      <c r="AY605" s="3">
        <v>0</v>
      </c>
      <c r="AZ605" s="3">
        <v>0</v>
      </c>
      <c r="BA605" s="3" t="s">
        <v>1332</v>
      </c>
      <c r="BB605" s="3">
        <v>2700</v>
      </c>
    </row>
    <row r="606" spans="1:54" ht="32.5" customHeight="1" x14ac:dyDescent="0.2">
      <c r="A606" s="94" t="s">
        <v>1335</v>
      </c>
      <c r="B606" s="94" t="s">
        <v>1226</v>
      </c>
      <c r="C606" s="94" t="s">
        <v>85</v>
      </c>
      <c r="D606" s="94" t="s">
        <v>86</v>
      </c>
      <c r="E606" s="94" t="s">
        <v>1334</v>
      </c>
      <c r="F606" s="94"/>
      <c r="G606" s="94" t="s">
        <v>87</v>
      </c>
      <c r="H606" s="94">
        <v>2024</v>
      </c>
      <c r="I606" s="94">
        <v>2024</v>
      </c>
      <c r="J606" s="94" t="s">
        <v>88</v>
      </c>
      <c r="K606" s="94" t="s">
        <v>1320</v>
      </c>
      <c r="L606" s="94" t="s">
        <v>1321</v>
      </c>
      <c r="M606" s="94" t="s">
        <v>1322</v>
      </c>
      <c r="N606" s="94" t="s">
        <v>1323</v>
      </c>
      <c r="O606" s="94" t="s">
        <v>1324</v>
      </c>
      <c r="P606" s="94" t="s">
        <v>89</v>
      </c>
      <c r="Q606" s="94" t="s">
        <v>90</v>
      </c>
      <c r="R606" s="94" t="s">
        <v>1325</v>
      </c>
      <c r="S606" s="94" t="s">
        <v>1326</v>
      </c>
      <c r="T606" s="94" t="s">
        <v>135</v>
      </c>
      <c r="U606" s="94" t="s">
        <v>1235</v>
      </c>
      <c r="V606" s="94" t="s">
        <v>1236</v>
      </c>
      <c r="W606" s="94">
        <v>2</v>
      </c>
      <c r="X606" s="94" t="s">
        <v>1336</v>
      </c>
      <c r="Y606" s="94" t="s">
        <v>1337</v>
      </c>
      <c r="Z606" s="94" t="s">
        <v>1338</v>
      </c>
      <c r="AA606" s="94"/>
      <c r="AB606" s="94" t="s">
        <v>85</v>
      </c>
      <c r="AC606" s="94" t="s">
        <v>94</v>
      </c>
      <c r="AD606" s="94" t="s">
        <v>107</v>
      </c>
      <c r="AE606" s="94" t="s">
        <v>108</v>
      </c>
      <c r="AF606" s="94"/>
      <c r="AG606" s="94" t="s">
        <v>97</v>
      </c>
      <c r="AH606" s="94">
        <v>35</v>
      </c>
      <c r="AI606" s="94">
        <v>15</v>
      </c>
      <c r="AJ606" s="94" t="s">
        <v>98</v>
      </c>
      <c r="AK606" s="94" t="s">
        <v>106</v>
      </c>
      <c r="AL606" s="94" t="s">
        <v>100</v>
      </c>
      <c r="AM606" s="94">
        <v>40</v>
      </c>
      <c r="AN606" s="94" t="s">
        <v>138</v>
      </c>
      <c r="AO606" s="94" t="s">
        <v>102</v>
      </c>
      <c r="AP606" s="94" t="s">
        <v>1339</v>
      </c>
      <c r="AQ606" s="94" t="s">
        <v>1340</v>
      </c>
      <c r="AR606" s="94">
        <v>6056</v>
      </c>
      <c r="AS606" s="94">
        <v>6000</v>
      </c>
      <c r="AT606" s="94">
        <v>0</v>
      </c>
      <c r="AU606" s="94">
        <v>0</v>
      </c>
      <c r="AV606" s="94">
        <v>0</v>
      </c>
      <c r="AW606" s="94">
        <v>0</v>
      </c>
      <c r="AX606" s="94">
        <v>0</v>
      </c>
      <c r="AY606" s="94">
        <v>0</v>
      </c>
      <c r="AZ606" s="94">
        <v>0</v>
      </c>
      <c r="BA606" s="94" t="s">
        <v>1242</v>
      </c>
      <c r="BB606" s="94">
        <v>6000</v>
      </c>
    </row>
    <row r="607" spans="1:54" ht="32.5" hidden="1" customHeight="1" x14ac:dyDescent="0.2">
      <c r="A607" s="3" t="s">
        <v>1341</v>
      </c>
      <c r="B607" s="3" t="s">
        <v>1226</v>
      </c>
      <c r="C607" s="3" t="s">
        <v>85</v>
      </c>
      <c r="D607" s="3" t="s">
        <v>86</v>
      </c>
      <c r="E607" s="3" t="s">
        <v>1342</v>
      </c>
      <c r="F607" s="3"/>
      <c r="G607" s="3" t="s">
        <v>87</v>
      </c>
      <c r="H607" s="3">
        <v>2024</v>
      </c>
      <c r="I607" s="3">
        <v>2024</v>
      </c>
      <c r="J607" s="3" t="s">
        <v>88</v>
      </c>
      <c r="K607" s="3" t="s">
        <v>1343</v>
      </c>
      <c r="L607" s="3" t="s">
        <v>1344</v>
      </c>
      <c r="M607" s="3" t="s">
        <v>1345</v>
      </c>
      <c r="N607" s="3" t="s">
        <v>1346</v>
      </c>
      <c r="O607" s="3" t="s">
        <v>1347</v>
      </c>
      <c r="P607" s="3" t="s">
        <v>89</v>
      </c>
      <c r="Q607" s="3" t="s">
        <v>90</v>
      </c>
      <c r="R607" s="3" t="s">
        <v>1348</v>
      </c>
      <c r="S607" s="3" t="s">
        <v>1349</v>
      </c>
      <c r="T607" s="3" t="s">
        <v>135</v>
      </c>
      <c r="U607" s="3" t="s">
        <v>1350</v>
      </c>
      <c r="V607" s="3" t="s">
        <v>1236</v>
      </c>
      <c r="W607" s="3">
        <v>1</v>
      </c>
      <c r="X607" s="3" t="s">
        <v>1351</v>
      </c>
      <c r="Y607" s="3" t="s">
        <v>1352</v>
      </c>
      <c r="Z607" s="3" t="s">
        <v>1353</v>
      </c>
      <c r="AA607" s="3"/>
      <c r="AB607" s="3" t="s">
        <v>85</v>
      </c>
      <c r="AC607" s="3" t="s">
        <v>94</v>
      </c>
      <c r="AD607" s="3" t="s">
        <v>103</v>
      </c>
      <c r="AE607" s="3" t="s">
        <v>104</v>
      </c>
      <c r="AF607" s="3"/>
      <c r="AG607" s="3" t="s">
        <v>97</v>
      </c>
      <c r="AH607" s="3">
        <v>69</v>
      </c>
      <c r="AI607" s="3">
        <v>11</v>
      </c>
      <c r="AJ607" s="3" t="s">
        <v>123</v>
      </c>
      <c r="AK607" s="3" t="s">
        <v>106</v>
      </c>
      <c r="AL607" s="3" t="s">
        <v>100</v>
      </c>
      <c r="AM607" s="3">
        <v>36</v>
      </c>
      <c r="AN607" s="3" t="s">
        <v>101</v>
      </c>
      <c r="AO607" s="3" t="s">
        <v>110</v>
      </c>
      <c r="AP607" s="3" t="s">
        <v>1354</v>
      </c>
      <c r="AQ607" s="3" t="s">
        <v>1355</v>
      </c>
      <c r="AR607" s="3">
        <v>9000</v>
      </c>
      <c r="AS607" s="3">
        <v>1500</v>
      </c>
      <c r="AT607" s="3">
        <v>0</v>
      </c>
      <c r="AU607" s="3">
        <v>0</v>
      </c>
      <c r="AV607" s="3">
        <v>0</v>
      </c>
      <c r="AW607" s="3">
        <v>0</v>
      </c>
      <c r="AX607" s="3">
        <v>0</v>
      </c>
      <c r="AY607" s="3">
        <v>0</v>
      </c>
      <c r="AZ607" s="3">
        <v>0</v>
      </c>
      <c r="BA607" s="3" t="s">
        <v>1356</v>
      </c>
      <c r="BB607" s="3">
        <v>3400</v>
      </c>
    </row>
    <row r="608" spans="1:54" ht="32.5" hidden="1" customHeight="1" x14ac:dyDescent="0.2">
      <c r="A608" s="3" t="s">
        <v>1357</v>
      </c>
      <c r="B608" s="3" t="s">
        <v>1226</v>
      </c>
      <c r="C608" s="3" t="s">
        <v>85</v>
      </c>
      <c r="D608" s="3" t="s">
        <v>86</v>
      </c>
      <c r="E608" s="3" t="s">
        <v>1342</v>
      </c>
      <c r="F608" s="3"/>
      <c r="G608" s="3" t="s">
        <v>87</v>
      </c>
      <c r="H608" s="3">
        <v>2024</v>
      </c>
      <c r="I608" s="3">
        <v>2024</v>
      </c>
      <c r="J608" s="3" t="s">
        <v>88</v>
      </c>
      <c r="K608" s="3" t="s">
        <v>1343</v>
      </c>
      <c r="L608" s="3" t="s">
        <v>1344</v>
      </c>
      <c r="M608" s="3" t="s">
        <v>1345</v>
      </c>
      <c r="N608" s="3" t="s">
        <v>1346</v>
      </c>
      <c r="O608" s="3" t="s">
        <v>1347</v>
      </c>
      <c r="P608" s="3" t="s">
        <v>89</v>
      </c>
      <c r="Q608" s="3" t="s">
        <v>90</v>
      </c>
      <c r="R608" s="3" t="s">
        <v>1348</v>
      </c>
      <c r="S608" s="3" t="s">
        <v>1349</v>
      </c>
      <c r="T608" s="3" t="s">
        <v>135</v>
      </c>
      <c r="U608" s="3" t="s">
        <v>1350</v>
      </c>
      <c r="V608" s="3" t="s">
        <v>1236</v>
      </c>
      <c r="W608" s="3">
        <v>2</v>
      </c>
      <c r="X608" s="3" t="s">
        <v>1358</v>
      </c>
      <c r="Y608" s="3" t="s">
        <v>1359</v>
      </c>
      <c r="Z608" s="3" t="s">
        <v>1360</v>
      </c>
      <c r="AA608" s="3"/>
      <c r="AB608" s="3" t="s">
        <v>85</v>
      </c>
      <c r="AC608" s="3" t="s">
        <v>94</v>
      </c>
      <c r="AD608" s="3" t="s">
        <v>95</v>
      </c>
      <c r="AE608" s="3" t="s">
        <v>96</v>
      </c>
      <c r="AF608" s="3"/>
      <c r="AG608" s="3" t="s">
        <v>97</v>
      </c>
      <c r="AH608" s="3">
        <v>69</v>
      </c>
      <c r="AI608" s="3">
        <v>11</v>
      </c>
      <c r="AJ608" s="3" t="s">
        <v>123</v>
      </c>
      <c r="AK608" s="3" t="s">
        <v>109</v>
      </c>
      <c r="AL608" s="3" t="s">
        <v>100</v>
      </c>
      <c r="AM608" s="3">
        <v>16</v>
      </c>
      <c r="AN608" s="3" t="s">
        <v>101</v>
      </c>
      <c r="AO608" s="3" t="s">
        <v>110</v>
      </c>
      <c r="AP608" s="3" t="s">
        <v>1361</v>
      </c>
      <c r="AQ608" s="3" t="s">
        <v>1362</v>
      </c>
      <c r="AR608" s="3">
        <v>4300</v>
      </c>
      <c r="AS608" s="3">
        <v>750</v>
      </c>
      <c r="AT608" s="3">
        <v>0</v>
      </c>
      <c r="AU608" s="3">
        <v>0</v>
      </c>
      <c r="AV608" s="3">
        <v>0</v>
      </c>
      <c r="AW608" s="3">
        <v>0</v>
      </c>
      <c r="AX608" s="3">
        <v>0</v>
      </c>
      <c r="AY608" s="3">
        <v>0</v>
      </c>
      <c r="AZ608" s="3">
        <v>0</v>
      </c>
      <c r="BA608" s="3" t="s">
        <v>1363</v>
      </c>
      <c r="BB608" s="3">
        <v>1700</v>
      </c>
    </row>
    <row r="609" spans="1:54" ht="32.5" hidden="1" customHeight="1" x14ac:dyDescent="0.2">
      <c r="A609" s="3" t="s">
        <v>1364</v>
      </c>
      <c r="B609" s="3" t="s">
        <v>1226</v>
      </c>
      <c r="C609" s="3" t="s">
        <v>85</v>
      </c>
      <c r="D609" s="3" t="s">
        <v>86</v>
      </c>
      <c r="E609" s="3" t="s">
        <v>1365</v>
      </c>
      <c r="F609" s="3"/>
      <c r="G609" s="3" t="s">
        <v>87</v>
      </c>
      <c r="H609" s="3">
        <v>2024</v>
      </c>
      <c r="I609" s="3">
        <v>2024</v>
      </c>
      <c r="J609" s="3" t="s">
        <v>111</v>
      </c>
      <c r="K609" s="3" t="s">
        <v>1366</v>
      </c>
      <c r="L609" s="3" t="s">
        <v>1367</v>
      </c>
      <c r="M609" s="3" t="s">
        <v>1368</v>
      </c>
      <c r="N609" s="3" t="s">
        <v>1369</v>
      </c>
      <c r="O609" s="3" t="s">
        <v>1370</v>
      </c>
      <c r="P609" s="3" t="s">
        <v>89</v>
      </c>
      <c r="Q609" s="3" t="s">
        <v>90</v>
      </c>
      <c r="R609" s="3" t="s">
        <v>1371</v>
      </c>
      <c r="S609" s="3" t="s">
        <v>1372</v>
      </c>
      <c r="T609" s="3" t="s">
        <v>135</v>
      </c>
      <c r="U609" s="3" t="s">
        <v>1314</v>
      </c>
      <c r="V609" s="3" t="s">
        <v>1236</v>
      </c>
      <c r="W609" s="3">
        <v>1</v>
      </c>
      <c r="X609" s="3" t="s">
        <v>315</v>
      </c>
      <c r="Y609" s="3" t="s">
        <v>1373</v>
      </c>
      <c r="Z609" s="3" t="s">
        <v>1374</v>
      </c>
      <c r="AA609" s="3"/>
      <c r="AB609" s="3" t="s">
        <v>85</v>
      </c>
      <c r="AC609" s="3" t="s">
        <v>94</v>
      </c>
      <c r="AD609" s="3" t="s">
        <v>103</v>
      </c>
      <c r="AE609" s="3" t="s">
        <v>104</v>
      </c>
      <c r="AF609" s="3"/>
      <c r="AG609" s="3" t="s">
        <v>97</v>
      </c>
      <c r="AH609" s="3">
        <v>60</v>
      </c>
      <c r="AI609" s="3">
        <v>17</v>
      </c>
      <c r="AJ609" s="3" t="s">
        <v>105</v>
      </c>
      <c r="AK609" s="3" t="s">
        <v>106</v>
      </c>
      <c r="AL609" s="3" t="s">
        <v>100</v>
      </c>
      <c r="AM609" s="3">
        <v>800</v>
      </c>
      <c r="AN609" s="3" t="s">
        <v>101</v>
      </c>
      <c r="AO609" s="3" t="s">
        <v>102</v>
      </c>
      <c r="AP609" s="3" t="s">
        <v>1375</v>
      </c>
      <c r="AQ609" s="3" t="s">
        <v>1376</v>
      </c>
      <c r="AR609" s="3">
        <v>12500</v>
      </c>
      <c r="AS609" s="3">
        <v>6000</v>
      </c>
      <c r="AT609" s="3">
        <v>0</v>
      </c>
      <c r="AU609" s="3">
        <v>0</v>
      </c>
      <c r="AV609" s="3">
        <v>0</v>
      </c>
      <c r="AW609" s="3">
        <v>0</v>
      </c>
      <c r="AX609" s="3">
        <v>0</v>
      </c>
      <c r="AY609" s="3">
        <v>0</v>
      </c>
      <c r="AZ609" s="3">
        <v>0</v>
      </c>
      <c r="BA609" s="3" t="s">
        <v>1377</v>
      </c>
      <c r="BB609" s="3">
        <v>10780</v>
      </c>
    </row>
    <row r="610" spans="1:54" ht="32.5" hidden="1" customHeight="1" x14ac:dyDescent="0.2">
      <c r="A610" s="3" t="s">
        <v>1378</v>
      </c>
      <c r="B610" s="3" t="s">
        <v>1226</v>
      </c>
      <c r="C610" s="3" t="s">
        <v>85</v>
      </c>
      <c r="D610" s="3" t="s">
        <v>86</v>
      </c>
      <c r="E610" s="3" t="s">
        <v>1365</v>
      </c>
      <c r="F610" s="3"/>
      <c r="G610" s="3" t="s">
        <v>87</v>
      </c>
      <c r="H610" s="3">
        <v>2024</v>
      </c>
      <c r="I610" s="3">
        <v>2024</v>
      </c>
      <c r="J610" s="3" t="s">
        <v>88</v>
      </c>
      <c r="K610" s="3" t="s">
        <v>1366</v>
      </c>
      <c r="L610" s="3" t="s">
        <v>1367</v>
      </c>
      <c r="M610" s="3" t="s">
        <v>1368</v>
      </c>
      <c r="N610" s="3" t="s">
        <v>1369</v>
      </c>
      <c r="O610" s="3" t="s">
        <v>1370</v>
      </c>
      <c r="P610" s="3" t="s">
        <v>89</v>
      </c>
      <c r="Q610" s="3" t="s">
        <v>90</v>
      </c>
      <c r="R610" s="3" t="s">
        <v>1371</v>
      </c>
      <c r="S610" s="3" t="s">
        <v>1372</v>
      </c>
      <c r="T610" s="3" t="s">
        <v>135</v>
      </c>
      <c r="U610" s="3" t="s">
        <v>1314</v>
      </c>
      <c r="V610" s="3" t="s">
        <v>1236</v>
      </c>
      <c r="W610" s="3">
        <v>2</v>
      </c>
      <c r="X610" s="3" t="s">
        <v>1379</v>
      </c>
      <c r="Y610" s="3" t="s">
        <v>1380</v>
      </c>
      <c r="Z610" s="3" t="s">
        <v>1381</v>
      </c>
      <c r="AA610" s="3"/>
      <c r="AB610" s="3" t="s">
        <v>85</v>
      </c>
      <c r="AC610" s="3" t="s">
        <v>94</v>
      </c>
      <c r="AD610" s="3" t="s">
        <v>103</v>
      </c>
      <c r="AE610" s="3" t="s">
        <v>124</v>
      </c>
      <c r="AF610" s="3"/>
      <c r="AG610" s="3" t="s">
        <v>97</v>
      </c>
      <c r="AH610" s="3">
        <v>60</v>
      </c>
      <c r="AI610" s="3">
        <v>17</v>
      </c>
      <c r="AJ610" s="3" t="s">
        <v>105</v>
      </c>
      <c r="AK610" s="3" t="s">
        <v>106</v>
      </c>
      <c r="AL610" s="3" t="s">
        <v>100</v>
      </c>
      <c r="AM610" s="3">
        <v>150</v>
      </c>
      <c r="AN610" s="3" t="s">
        <v>101</v>
      </c>
      <c r="AO610" s="3" t="s">
        <v>110</v>
      </c>
      <c r="AP610" s="3" t="s">
        <v>1382</v>
      </c>
      <c r="AQ610" s="3" t="s">
        <v>1383</v>
      </c>
      <c r="AR610" s="3">
        <v>3700</v>
      </c>
      <c r="AS610" s="3">
        <v>2000</v>
      </c>
      <c r="AT610" s="3">
        <v>0</v>
      </c>
      <c r="AU610" s="3">
        <v>0</v>
      </c>
      <c r="AV610" s="3">
        <v>0</v>
      </c>
      <c r="AW610" s="3">
        <v>0</v>
      </c>
      <c r="AX610" s="3">
        <v>0</v>
      </c>
      <c r="AY610" s="3">
        <v>0</v>
      </c>
      <c r="AZ610" s="3">
        <v>0</v>
      </c>
      <c r="BA610" s="3" t="s">
        <v>1377</v>
      </c>
      <c r="BB610" s="3">
        <v>2550</v>
      </c>
    </row>
    <row r="611" spans="1:54" ht="32.5" hidden="1" customHeight="1" x14ac:dyDescent="0.2">
      <c r="A611" s="3" t="s">
        <v>1384</v>
      </c>
      <c r="B611" s="3" t="s">
        <v>1226</v>
      </c>
      <c r="C611" s="3" t="s">
        <v>85</v>
      </c>
      <c r="D611" s="3" t="s">
        <v>86</v>
      </c>
      <c r="E611" s="3" t="s">
        <v>1365</v>
      </c>
      <c r="F611" s="3"/>
      <c r="G611" s="3" t="s">
        <v>87</v>
      </c>
      <c r="H611" s="3">
        <v>2024</v>
      </c>
      <c r="I611" s="3">
        <v>2024</v>
      </c>
      <c r="J611" s="3" t="s">
        <v>88</v>
      </c>
      <c r="K611" s="3" t="s">
        <v>1366</v>
      </c>
      <c r="L611" s="3" t="s">
        <v>1367</v>
      </c>
      <c r="M611" s="3" t="s">
        <v>1368</v>
      </c>
      <c r="N611" s="3" t="s">
        <v>1369</v>
      </c>
      <c r="O611" s="3" t="s">
        <v>1370</v>
      </c>
      <c r="P611" s="3" t="s">
        <v>89</v>
      </c>
      <c r="Q611" s="3" t="s">
        <v>90</v>
      </c>
      <c r="R611" s="3" t="s">
        <v>1371</v>
      </c>
      <c r="S611" s="3" t="s">
        <v>1372</v>
      </c>
      <c r="T611" s="3" t="s">
        <v>135</v>
      </c>
      <c r="U611" s="3" t="s">
        <v>1314</v>
      </c>
      <c r="V611" s="3" t="s">
        <v>1236</v>
      </c>
      <c r="W611" s="3">
        <v>3</v>
      </c>
      <c r="X611" s="3" t="s">
        <v>1385</v>
      </c>
      <c r="Y611" s="3" t="s">
        <v>1386</v>
      </c>
      <c r="Z611" s="3" t="s">
        <v>1387</v>
      </c>
      <c r="AA611" s="3"/>
      <c r="AB611" s="3" t="s">
        <v>85</v>
      </c>
      <c r="AC611" s="3" t="s">
        <v>94</v>
      </c>
      <c r="AD611" s="3" t="s">
        <v>103</v>
      </c>
      <c r="AE611" s="3" t="s">
        <v>122</v>
      </c>
      <c r="AF611" s="3"/>
      <c r="AG611" s="3" t="s">
        <v>97</v>
      </c>
      <c r="AH611" s="3">
        <v>60</v>
      </c>
      <c r="AI611" s="3">
        <v>17</v>
      </c>
      <c r="AJ611" s="3" t="s">
        <v>105</v>
      </c>
      <c r="AK611" s="3" t="s">
        <v>106</v>
      </c>
      <c r="AL611" s="3" t="s">
        <v>100</v>
      </c>
      <c r="AM611" s="3">
        <v>1000</v>
      </c>
      <c r="AN611" s="3" t="s">
        <v>101</v>
      </c>
      <c r="AO611" s="3" t="s">
        <v>102</v>
      </c>
      <c r="AP611" s="3" t="s">
        <v>1388</v>
      </c>
      <c r="AQ611" s="3" t="s">
        <v>1389</v>
      </c>
      <c r="AR611" s="3">
        <v>12000</v>
      </c>
      <c r="AS611" s="3">
        <v>7000</v>
      </c>
      <c r="AT611" s="3">
        <v>0</v>
      </c>
      <c r="AU611" s="3">
        <v>0</v>
      </c>
      <c r="AV611" s="3">
        <v>0</v>
      </c>
      <c r="AW611" s="3">
        <v>0</v>
      </c>
      <c r="AX611" s="3">
        <v>0</v>
      </c>
      <c r="AY611" s="3">
        <v>0</v>
      </c>
      <c r="AZ611" s="3">
        <v>0</v>
      </c>
      <c r="BA611" s="3" t="s">
        <v>1390</v>
      </c>
      <c r="BB611" s="3">
        <v>7750</v>
      </c>
    </row>
    <row r="612" spans="1:54" ht="32.5" hidden="1" customHeight="1" x14ac:dyDescent="0.2">
      <c r="A612" s="3" t="s">
        <v>1391</v>
      </c>
      <c r="B612" s="3" t="s">
        <v>1226</v>
      </c>
      <c r="C612" s="3" t="s">
        <v>85</v>
      </c>
      <c r="D612" s="3" t="s">
        <v>86</v>
      </c>
      <c r="E612" s="3" t="s">
        <v>1392</v>
      </c>
      <c r="F612" s="3"/>
      <c r="G612" s="3" t="s">
        <v>87</v>
      </c>
      <c r="H612" s="3">
        <v>2024</v>
      </c>
      <c r="I612" s="3">
        <v>2024</v>
      </c>
      <c r="J612" s="3" t="s">
        <v>111</v>
      </c>
      <c r="K612" s="3" t="s">
        <v>1393</v>
      </c>
      <c r="L612" s="3" t="s">
        <v>1394</v>
      </c>
      <c r="M612" s="3" t="s">
        <v>1395</v>
      </c>
      <c r="N612" s="3" t="s">
        <v>1396</v>
      </c>
      <c r="O612" s="3" t="s">
        <v>1397</v>
      </c>
      <c r="P612" s="3" t="s">
        <v>89</v>
      </c>
      <c r="Q612" s="3" t="s">
        <v>90</v>
      </c>
      <c r="R612" s="3" t="s">
        <v>1398</v>
      </c>
      <c r="S612" s="3" t="s">
        <v>1399</v>
      </c>
      <c r="T612" s="3" t="s">
        <v>135</v>
      </c>
      <c r="U612" s="3" t="s">
        <v>1400</v>
      </c>
      <c r="V612" s="3" t="s">
        <v>1236</v>
      </c>
      <c r="W612" s="3">
        <v>1</v>
      </c>
      <c r="X612" s="3" t="s">
        <v>1401</v>
      </c>
      <c r="Y612" s="3" t="s">
        <v>1402</v>
      </c>
      <c r="Z612" s="3" t="s">
        <v>1403</v>
      </c>
      <c r="AA612" s="3"/>
      <c r="AB612" s="3" t="s">
        <v>85</v>
      </c>
      <c r="AC612" s="3" t="s">
        <v>94</v>
      </c>
      <c r="AD612" s="3" t="s">
        <v>103</v>
      </c>
      <c r="AE612" s="3" t="s">
        <v>104</v>
      </c>
      <c r="AF612" s="3"/>
      <c r="AG612" s="3" t="s">
        <v>97</v>
      </c>
      <c r="AH612" s="3">
        <v>252</v>
      </c>
      <c r="AI612" s="3">
        <v>87</v>
      </c>
      <c r="AJ612" s="3" t="s">
        <v>123</v>
      </c>
      <c r="AK612" s="3" t="s">
        <v>109</v>
      </c>
      <c r="AL612" s="3" t="s">
        <v>100</v>
      </c>
      <c r="AM612" s="3">
        <v>120</v>
      </c>
      <c r="AN612" s="3" t="s">
        <v>101</v>
      </c>
      <c r="AO612" s="3" t="s">
        <v>102</v>
      </c>
      <c r="AP612" s="3" t="s">
        <v>1404</v>
      </c>
      <c r="AQ612" s="3" t="s">
        <v>1405</v>
      </c>
      <c r="AR612" s="3">
        <v>5400</v>
      </c>
      <c r="AS612" s="3">
        <v>2000</v>
      </c>
      <c r="AT612" s="3">
        <v>0</v>
      </c>
      <c r="AU612" s="3">
        <v>0</v>
      </c>
      <c r="AV612" s="3">
        <v>0</v>
      </c>
      <c r="AW612" s="3">
        <v>0</v>
      </c>
      <c r="AX612" s="3">
        <v>0</v>
      </c>
      <c r="AY612" s="3">
        <v>0</v>
      </c>
      <c r="AZ612" s="3">
        <v>0</v>
      </c>
      <c r="BA612" s="3" t="s">
        <v>1242</v>
      </c>
      <c r="BB612" s="3">
        <v>2000</v>
      </c>
    </row>
    <row r="613" spans="1:54" ht="32.5" hidden="1" customHeight="1" x14ac:dyDescent="0.2">
      <c r="A613" s="3" t="s">
        <v>1406</v>
      </c>
      <c r="B613" s="3" t="s">
        <v>1226</v>
      </c>
      <c r="C613" s="3" t="s">
        <v>85</v>
      </c>
      <c r="D613" s="3" t="s">
        <v>86</v>
      </c>
      <c r="E613" s="3" t="s">
        <v>1392</v>
      </c>
      <c r="F613" s="3"/>
      <c r="G613" s="3" t="s">
        <v>87</v>
      </c>
      <c r="H613" s="3">
        <v>2024</v>
      </c>
      <c r="I613" s="3">
        <v>2024</v>
      </c>
      <c r="J613" s="3" t="s">
        <v>111</v>
      </c>
      <c r="K613" s="3" t="s">
        <v>1393</v>
      </c>
      <c r="L613" s="3" t="s">
        <v>1394</v>
      </c>
      <c r="M613" s="3" t="s">
        <v>1395</v>
      </c>
      <c r="N613" s="3" t="s">
        <v>1396</v>
      </c>
      <c r="O613" s="3" t="s">
        <v>1397</v>
      </c>
      <c r="P613" s="3" t="s">
        <v>89</v>
      </c>
      <c r="Q613" s="3" t="s">
        <v>90</v>
      </c>
      <c r="R613" s="3" t="s">
        <v>1398</v>
      </c>
      <c r="S613" s="3" t="s">
        <v>1399</v>
      </c>
      <c r="T613" s="3" t="s">
        <v>135</v>
      </c>
      <c r="U613" s="3" t="s">
        <v>1400</v>
      </c>
      <c r="V613" s="3" t="s">
        <v>1236</v>
      </c>
      <c r="W613" s="3">
        <v>2</v>
      </c>
      <c r="X613" s="3" t="s">
        <v>1407</v>
      </c>
      <c r="Y613" s="3" t="s">
        <v>1408</v>
      </c>
      <c r="Z613" s="3" t="s">
        <v>1409</v>
      </c>
      <c r="AA613" s="3"/>
      <c r="AB613" s="3" t="s">
        <v>85</v>
      </c>
      <c r="AC613" s="3" t="s">
        <v>94</v>
      </c>
      <c r="AD613" s="3" t="s">
        <v>95</v>
      </c>
      <c r="AE613" s="3" t="s">
        <v>96</v>
      </c>
      <c r="AF613" s="3"/>
      <c r="AG613" s="3" t="s">
        <v>97</v>
      </c>
      <c r="AH613" s="3">
        <v>252</v>
      </c>
      <c r="AI613" s="3">
        <v>87</v>
      </c>
      <c r="AJ613" s="3" t="s">
        <v>123</v>
      </c>
      <c r="AK613" s="3" t="s">
        <v>99</v>
      </c>
      <c r="AL613" s="3" t="s">
        <v>100</v>
      </c>
      <c r="AM613" s="3">
        <v>30</v>
      </c>
      <c r="AN613" s="3" t="s">
        <v>138</v>
      </c>
      <c r="AO613" s="3" t="s">
        <v>102</v>
      </c>
      <c r="AP613" s="3" t="s">
        <v>1410</v>
      </c>
      <c r="AQ613" s="3" t="s">
        <v>1411</v>
      </c>
      <c r="AR613" s="3">
        <v>5000</v>
      </c>
      <c r="AS613" s="3">
        <v>2000</v>
      </c>
      <c r="AT613" s="3">
        <v>0</v>
      </c>
      <c r="AU613" s="3">
        <v>0</v>
      </c>
      <c r="AV613" s="3">
        <v>0</v>
      </c>
      <c r="AW613" s="3">
        <v>0</v>
      </c>
      <c r="AX613" s="3">
        <v>0</v>
      </c>
      <c r="AY613" s="3">
        <v>0</v>
      </c>
      <c r="AZ613" s="3">
        <v>0</v>
      </c>
      <c r="BA613" s="3" t="s">
        <v>1242</v>
      </c>
      <c r="BB613" s="3">
        <v>2000</v>
      </c>
    </row>
    <row r="614" spans="1:54" ht="32.5" customHeight="1" x14ac:dyDescent="0.2">
      <c r="A614" s="94" t="s">
        <v>1412</v>
      </c>
      <c r="B614" s="94" t="s">
        <v>1226</v>
      </c>
      <c r="C614" s="94" t="s">
        <v>85</v>
      </c>
      <c r="D614" s="94" t="s">
        <v>86</v>
      </c>
      <c r="E614" s="94" t="s">
        <v>1392</v>
      </c>
      <c r="F614" s="94"/>
      <c r="G614" s="94" t="s">
        <v>87</v>
      </c>
      <c r="H614" s="94">
        <v>2024</v>
      </c>
      <c r="I614" s="94">
        <v>2024</v>
      </c>
      <c r="J614" s="94" t="s">
        <v>88</v>
      </c>
      <c r="K614" s="94" t="s">
        <v>1393</v>
      </c>
      <c r="L614" s="94" t="s">
        <v>1394</v>
      </c>
      <c r="M614" s="94" t="s">
        <v>1395</v>
      </c>
      <c r="N614" s="94" t="s">
        <v>1396</v>
      </c>
      <c r="O614" s="94" t="s">
        <v>1397</v>
      </c>
      <c r="P614" s="94" t="s">
        <v>89</v>
      </c>
      <c r="Q614" s="94" t="s">
        <v>90</v>
      </c>
      <c r="R614" s="94" t="s">
        <v>1398</v>
      </c>
      <c r="S614" s="94" t="s">
        <v>1399</v>
      </c>
      <c r="T614" s="94" t="s">
        <v>135</v>
      </c>
      <c r="U614" s="94" t="s">
        <v>1400</v>
      </c>
      <c r="V614" s="94" t="s">
        <v>1236</v>
      </c>
      <c r="W614" s="94">
        <v>3</v>
      </c>
      <c r="X614" s="94" t="s">
        <v>1413</v>
      </c>
      <c r="Y614" s="94" t="s">
        <v>1414</v>
      </c>
      <c r="Z614" s="94" t="s">
        <v>1415</v>
      </c>
      <c r="AA614" s="94"/>
      <c r="AB614" s="94" t="s">
        <v>85</v>
      </c>
      <c r="AC614" s="94" t="s">
        <v>94</v>
      </c>
      <c r="AD614" s="94" t="s">
        <v>107</v>
      </c>
      <c r="AE614" s="94" t="s">
        <v>108</v>
      </c>
      <c r="AF614" s="94"/>
      <c r="AG614" s="94" t="s">
        <v>97</v>
      </c>
      <c r="AH614" s="94">
        <v>252</v>
      </c>
      <c r="AI614" s="94">
        <v>87</v>
      </c>
      <c r="AJ614" s="94" t="s">
        <v>98</v>
      </c>
      <c r="AK614" s="94" t="s">
        <v>109</v>
      </c>
      <c r="AL614" s="94" t="s">
        <v>100</v>
      </c>
      <c r="AM614" s="94">
        <v>150</v>
      </c>
      <c r="AN614" s="94" t="s">
        <v>101</v>
      </c>
      <c r="AO614" s="94" t="s">
        <v>102</v>
      </c>
      <c r="AP614" s="94" t="s">
        <v>1410</v>
      </c>
      <c r="AQ614" s="94" t="s">
        <v>1416</v>
      </c>
      <c r="AR614" s="94">
        <v>4000</v>
      </c>
      <c r="AS614" s="94">
        <v>2500</v>
      </c>
      <c r="AT614" s="94">
        <v>0</v>
      </c>
      <c r="AU614" s="94">
        <v>0</v>
      </c>
      <c r="AV614" s="94">
        <v>0</v>
      </c>
      <c r="AW614" s="94">
        <v>0</v>
      </c>
      <c r="AX614" s="94">
        <v>0</v>
      </c>
      <c r="AY614" s="94">
        <v>0</v>
      </c>
      <c r="AZ614" s="94">
        <v>0</v>
      </c>
      <c r="BA614" s="94" t="s">
        <v>1242</v>
      </c>
      <c r="BB614" s="94">
        <v>2500</v>
      </c>
    </row>
    <row r="615" spans="1:54" ht="32.5" hidden="1" customHeight="1" x14ac:dyDescent="0.2">
      <c r="A615" s="3" t="s">
        <v>1417</v>
      </c>
      <c r="B615" s="3" t="s">
        <v>1226</v>
      </c>
      <c r="C615" s="3" t="s">
        <v>85</v>
      </c>
      <c r="D615" s="3" t="s">
        <v>86</v>
      </c>
      <c r="E615" s="3" t="s">
        <v>1418</v>
      </c>
      <c r="F615" s="3"/>
      <c r="G615" s="3" t="s">
        <v>87</v>
      </c>
      <c r="H615" s="3">
        <v>2024</v>
      </c>
      <c r="I615" s="3">
        <v>2024</v>
      </c>
      <c r="J615" s="3" t="s">
        <v>88</v>
      </c>
      <c r="K615" s="3" t="s">
        <v>1419</v>
      </c>
      <c r="L615" s="3" t="s">
        <v>1420</v>
      </c>
      <c r="M615" s="3" t="s">
        <v>1421</v>
      </c>
      <c r="N615" s="3" t="s">
        <v>1422</v>
      </c>
      <c r="O615" s="3" t="s">
        <v>1423</v>
      </c>
      <c r="P615" s="3" t="s">
        <v>89</v>
      </c>
      <c r="Q615" s="3" t="s">
        <v>90</v>
      </c>
      <c r="R615" s="3" t="s">
        <v>1424</v>
      </c>
      <c r="S615" s="3" t="s">
        <v>1425</v>
      </c>
      <c r="T615" s="3" t="s">
        <v>223</v>
      </c>
      <c r="U615" s="3" t="s">
        <v>1426</v>
      </c>
      <c r="V615" s="3" t="s">
        <v>1236</v>
      </c>
      <c r="W615" s="3">
        <v>1</v>
      </c>
      <c r="X615" s="3" t="s">
        <v>1427</v>
      </c>
      <c r="Y615" s="3" t="s">
        <v>1428</v>
      </c>
      <c r="Z615" s="3" t="s">
        <v>1429</v>
      </c>
      <c r="AA615" s="3"/>
      <c r="AB615" s="3" t="s">
        <v>85</v>
      </c>
      <c r="AC615" s="3" t="s">
        <v>94</v>
      </c>
      <c r="AD615" s="3" t="s">
        <v>95</v>
      </c>
      <c r="AE615" s="3" t="s">
        <v>96</v>
      </c>
      <c r="AF615" s="3"/>
      <c r="AG615" s="3" t="s">
        <v>97</v>
      </c>
      <c r="AH615" s="3">
        <v>219</v>
      </c>
      <c r="AI615" s="3">
        <v>43</v>
      </c>
      <c r="AJ615" s="3" t="s">
        <v>123</v>
      </c>
      <c r="AK615" s="3" t="s">
        <v>190</v>
      </c>
      <c r="AL615" s="3" t="s">
        <v>100</v>
      </c>
      <c r="AM615" s="3">
        <v>10</v>
      </c>
      <c r="AN615" s="3" t="s">
        <v>140</v>
      </c>
      <c r="AO615" s="3" t="s">
        <v>110</v>
      </c>
      <c r="AP615" s="3" t="s">
        <v>1430</v>
      </c>
      <c r="AQ615" s="3" t="s">
        <v>1431</v>
      </c>
      <c r="AR615" s="3">
        <v>2300</v>
      </c>
      <c r="AS615" s="3">
        <v>1000</v>
      </c>
      <c r="AT615" s="3">
        <v>0</v>
      </c>
      <c r="AU615" s="3">
        <v>0</v>
      </c>
      <c r="AV615" s="3">
        <v>0</v>
      </c>
      <c r="AW615" s="3">
        <v>0</v>
      </c>
      <c r="AX615" s="3">
        <v>0</v>
      </c>
      <c r="AY615" s="3">
        <v>0</v>
      </c>
      <c r="AZ615" s="3">
        <v>0</v>
      </c>
      <c r="BA615" s="3" t="s">
        <v>1432</v>
      </c>
      <c r="BB615" s="3">
        <v>1900</v>
      </c>
    </row>
    <row r="616" spans="1:54" ht="32.5" hidden="1" customHeight="1" x14ac:dyDescent="0.2">
      <c r="A616" s="3" t="s">
        <v>1433</v>
      </c>
      <c r="B616" s="3" t="s">
        <v>1226</v>
      </c>
      <c r="C616" s="3" t="s">
        <v>85</v>
      </c>
      <c r="D616" s="3" t="s">
        <v>86</v>
      </c>
      <c r="E616" s="3" t="s">
        <v>1418</v>
      </c>
      <c r="F616" s="3"/>
      <c r="G616" s="3" t="s">
        <v>87</v>
      </c>
      <c r="H616" s="3">
        <v>2024</v>
      </c>
      <c r="I616" s="3">
        <v>2024</v>
      </c>
      <c r="J616" s="3" t="s">
        <v>111</v>
      </c>
      <c r="K616" s="3" t="s">
        <v>1419</v>
      </c>
      <c r="L616" s="3" t="s">
        <v>1420</v>
      </c>
      <c r="M616" s="3" t="s">
        <v>1421</v>
      </c>
      <c r="N616" s="3" t="s">
        <v>1422</v>
      </c>
      <c r="O616" s="3" t="s">
        <v>1423</v>
      </c>
      <c r="P616" s="3" t="s">
        <v>89</v>
      </c>
      <c r="Q616" s="3" t="s">
        <v>90</v>
      </c>
      <c r="R616" s="3" t="s">
        <v>1424</v>
      </c>
      <c r="S616" s="3" t="s">
        <v>1425</v>
      </c>
      <c r="T616" s="3" t="s">
        <v>223</v>
      </c>
      <c r="U616" s="3" t="s">
        <v>1426</v>
      </c>
      <c r="V616" s="3" t="s">
        <v>1236</v>
      </c>
      <c r="W616" s="3">
        <v>2</v>
      </c>
      <c r="X616" s="3" t="s">
        <v>1434</v>
      </c>
      <c r="Y616" s="3" t="s">
        <v>1435</v>
      </c>
      <c r="Z616" s="3" t="s">
        <v>1436</v>
      </c>
      <c r="AA616" s="3"/>
      <c r="AB616" s="3" t="s">
        <v>85</v>
      </c>
      <c r="AC616" s="3" t="s">
        <v>94</v>
      </c>
      <c r="AD616" s="3" t="s">
        <v>103</v>
      </c>
      <c r="AE616" s="3" t="s">
        <v>104</v>
      </c>
      <c r="AF616" s="3"/>
      <c r="AG616" s="3" t="s">
        <v>97</v>
      </c>
      <c r="AH616" s="3">
        <v>219</v>
      </c>
      <c r="AI616" s="3">
        <v>43</v>
      </c>
      <c r="AJ616" s="3" t="s">
        <v>105</v>
      </c>
      <c r="AK616" s="3" t="s">
        <v>106</v>
      </c>
      <c r="AL616" s="3" t="s">
        <v>100</v>
      </c>
      <c r="AM616" s="3">
        <v>450</v>
      </c>
      <c r="AN616" s="3" t="s">
        <v>101</v>
      </c>
      <c r="AO616" s="3" t="s">
        <v>110</v>
      </c>
      <c r="AP616" s="3" t="s">
        <v>1437</v>
      </c>
      <c r="AQ616" s="3" t="s">
        <v>1438</v>
      </c>
      <c r="AR616" s="3">
        <v>7800</v>
      </c>
      <c r="AS616" s="3">
        <v>3000</v>
      </c>
      <c r="AT616" s="3">
        <v>0</v>
      </c>
      <c r="AU616" s="3">
        <v>0</v>
      </c>
      <c r="AV616" s="3">
        <v>0</v>
      </c>
      <c r="AW616" s="3">
        <v>0</v>
      </c>
      <c r="AX616" s="3">
        <v>0</v>
      </c>
      <c r="AY616" s="3">
        <v>0</v>
      </c>
      <c r="AZ616" s="3">
        <v>0</v>
      </c>
      <c r="BA616" s="3" t="s">
        <v>1439</v>
      </c>
      <c r="BB616" s="3">
        <v>5500</v>
      </c>
    </row>
    <row r="617" spans="1:54" ht="32.5" hidden="1" customHeight="1" x14ac:dyDescent="0.2">
      <c r="A617" s="3" t="s">
        <v>1440</v>
      </c>
      <c r="B617" s="3" t="s">
        <v>1226</v>
      </c>
      <c r="C617" s="3" t="s">
        <v>85</v>
      </c>
      <c r="D617" s="3" t="s">
        <v>86</v>
      </c>
      <c r="E617" s="3" t="s">
        <v>1418</v>
      </c>
      <c r="F617" s="3"/>
      <c r="G617" s="3" t="s">
        <v>87</v>
      </c>
      <c r="H617" s="3">
        <v>2024</v>
      </c>
      <c r="I617" s="3">
        <v>2024</v>
      </c>
      <c r="J617" s="3" t="s">
        <v>111</v>
      </c>
      <c r="K617" s="3" t="s">
        <v>1419</v>
      </c>
      <c r="L617" s="3" t="s">
        <v>1420</v>
      </c>
      <c r="M617" s="3" t="s">
        <v>1421</v>
      </c>
      <c r="N617" s="3" t="s">
        <v>1422</v>
      </c>
      <c r="O617" s="3" t="s">
        <v>1423</v>
      </c>
      <c r="P617" s="3" t="s">
        <v>89</v>
      </c>
      <c r="Q617" s="3" t="s">
        <v>90</v>
      </c>
      <c r="R617" s="3" t="s">
        <v>1424</v>
      </c>
      <c r="S617" s="3" t="s">
        <v>1425</v>
      </c>
      <c r="T617" s="3" t="s">
        <v>223</v>
      </c>
      <c r="U617" s="3" t="s">
        <v>1426</v>
      </c>
      <c r="V617" s="3" t="s">
        <v>1236</v>
      </c>
      <c r="W617" s="3">
        <v>3</v>
      </c>
      <c r="X617" s="3" t="s">
        <v>632</v>
      </c>
      <c r="Y617" s="3" t="s">
        <v>1441</v>
      </c>
      <c r="Z617" s="3" t="s">
        <v>1442</v>
      </c>
      <c r="AA617" s="3"/>
      <c r="AB617" s="3" t="s">
        <v>85</v>
      </c>
      <c r="AC617" s="3" t="s">
        <v>94</v>
      </c>
      <c r="AD617" s="3" t="s">
        <v>103</v>
      </c>
      <c r="AE617" s="3" t="s">
        <v>104</v>
      </c>
      <c r="AF617" s="3"/>
      <c r="AG617" s="3" t="s">
        <v>97</v>
      </c>
      <c r="AH617" s="3">
        <v>219</v>
      </c>
      <c r="AI617" s="3">
        <v>43</v>
      </c>
      <c r="AJ617" s="3" t="s">
        <v>123</v>
      </c>
      <c r="AK617" s="3" t="s">
        <v>109</v>
      </c>
      <c r="AL617" s="3" t="s">
        <v>325</v>
      </c>
      <c r="AM617" s="3">
        <v>40</v>
      </c>
      <c r="AN617" s="3" t="s">
        <v>138</v>
      </c>
      <c r="AO617" s="3" t="s">
        <v>110</v>
      </c>
      <c r="AP617" s="3" t="s">
        <v>1443</v>
      </c>
      <c r="AQ617" s="3" t="s">
        <v>1444</v>
      </c>
      <c r="AR617" s="3">
        <v>4000</v>
      </c>
      <c r="AS617" s="3">
        <v>1500</v>
      </c>
      <c r="AT617" s="3">
        <v>0</v>
      </c>
      <c r="AU617" s="3">
        <v>0</v>
      </c>
      <c r="AV617" s="3">
        <v>0</v>
      </c>
      <c r="AW617" s="3">
        <v>0</v>
      </c>
      <c r="AX617" s="3">
        <v>0</v>
      </c>
      <c r="AY617" s="3">
        <v>0</v>
      </c>
      <c r="AZ617" s="3">
        <v>0</v>
      </c>
      <c r="BA617" s="3" t="s">
        <v>1377</v>
      </c>
      <c r="BB617" s="3">
        <v>2500</v>
      </c>
    </row>
    <row r="618" spans="1:54" ht="32.5" hidden="1" customHeight="1" x14ac:dyDescent="0.2">
      <c r="A618" s="3" t="s">
        <v>1445</v>
      </c>
      <c r="B618" s="3" t="s">
        <v>1226</v>
      </c>
      <c r="C618" s="3" t="s">
        <v>85</v>
      </c>
      <c r="D618" s="3" t="s">
        <v>86</v>
      </c>
      <c r="E618" s="3" t="s">
        <v>1446</v>
      </c>
      <c r="F618" s="3"/>
      <c r="G618" s="3" t="s">
        <v>87</v>
      </c>
      <c r="H618" s="3">
        <v>2024</v>
      </c>
      <c r="I618" s="3">
        <v>2024</v>
      </c>
      <c r="J618" s="3" t="s">
        <v>88</v>
      </c>
      <c r="K618" s="3" t="s">
        <v>1447</v>
      </c>
      <c r="L618" s="3" t="s">
        <v>1448</v>
      </c>
      <c r="M618" s="3" t="s">
        <v>1449</v>
      </c>
      <c r="N618" s="3" t="s">
        <v>1450</v>
      </c>
      <c r="O618" s="3" t="s">
        <v>1451</v>
      </c>
      <c r="P618" s="3" t="s">
        <v>89</v>
      </c>
      <c r="Q618" s="3" t="s">
        <v>90</v>
      </c>
      <c r="R618" s="3" t="s">
        <v>1452</v>
      </c>
      <c r="S618" s="3" t="s">
        <v>1453</v>
      </c>
      <c r="T618" s="3" t="s">
        <v>91</v>
      </c>
      <c r="U618" s="3" t="s">
        <v>1314</v>
      </c>
      <c r="V618" s="3" t="s">
        <v>1236</v>
      </c>
      <c r="W618" s="3">
        <v>1</v>
      </c>
      <c r="X618" s="3" t="s">
        <v>1454</v>
      </c>
      <c r="Y618" s="3" t="s">
        <v>1455</v>
      </c>
      <c r="Z618" s="3" t="s">
        <v>1456</v>
      </c>
      <c r="AA618" s="3"/>
      <c r="AB618" s="3" t="s">
        <v>85</v>
      </c>
      <c r="AC618" s="3" t="s">
        <v>94</v>
      </c>
      <c r="AD618" s="3" t="s">
        <v>125</v>
      </c>
      <c r="AE618" s="3" t="s">
        <v>126</v>
      </c>
      <c r="AF618" s="3"/>
      <c r="AG618" s="3" t="s">
        <v>97</v>
      </c>
      <c r="AH618" s="3">
        <v>102</v>
      </c>
      <c r="AI618" s="3">
        <v>18</v>
      </c>
      <c r="AJ618" s="3" t="s">
        <v>123</v>
      </c>
      <c r="AK618" s="3" t="s">
        <v>106</v>
      </c>
      <c r="AL618" s="3" t="s">
        <v>100</v>
      </c>
      <c r="AM618" s="3">
        <v>15</v>
      </c>
      <c r="AN618" s="3" t="s">
        <v>138</v>
      </c>
      <c r="AO618" s="3" t="s">
        <v>110</v>
      </c>
      <c r="AP618" s="3" t="s">
        <v>1457</v>
      </c>
      <c r="AQ618" s="3" t="s">
        <v>1458</v>
      </c>
      <c r="AR618" s="3">
        <v>39574</v>
      </c>
      <c r="AS618" s="3">
        <v>3480</v>
      </c>
      <c r="AT618" s="3">
        <v>0</v>
      </c>
      <c r="AU618" s="3">
        <v>0</v>
      </c>
      <c r="AV618" s="3">
        <v>0</v>
      </c>
      <c r="AW618" s="3">
        <v>0</v>
      </c>
      <c r="AX618" s="3">
        <v>0</v>
      </c>
      <c r="AY618" s="3">
        <v>0</v>
      </c>
      <c r="AZ618" s="3">
        <v>0</v>
      </c>
      <c r="BA618" s="3" t="s">
        <v>1242</v>
      </c>
      <c r="BB618" s="3">
        <v>3480</v>
      </c>
    </row>
    <row r="619" spans="1:54" ht="32.5" hidden="1" customHeight="1" x14ac:dyDescent="0.2">
      <c r="A619" s="3" t="s">
        <v>1459</v>
      </c>
      <c r="B619" s="3" t="s">
        <v>1226</v>
      </c>
      <c r="C619" s="3" t="s">
        <v>85</v>
      </c>
      <c r="D619" s="3" t="s">
        <v>86</v>
      </c>
      <c r="E619" s="3" t="s">
        <v>1460</v>
      </c>
      <c r="F619" s="3"/>
      <c r="G619" s="3" t="s">
        <v>87</v>
      </c>
      <c r="H619" s="3">
        <v>2024</v>
      </c>
      <c r="I619" s="3">
        <v>2024</v>
      </c>
      <c r="J619" s="3" t="s">
        <v>88</v>
      </c>
      <c r="K619" s="3" t="s">
        <v>1461</v>
      </c>
      <c r="L619" s="3" t="s">
        <v>1462</v>
      </c>
      <c r="M619" s="3" t="s">
        <v>1463</v>
      </c>
      <c r="N619" s="3" t="s">
        <v>1464</v>
      </c>
      <c r="O619" s="3" t="s">
        <v>1465</v>
      </c>
      <c r="P619" s="3" t="s">
        <v>89</v>
      </c>
      <c r="Q619" s="3" t="s">
        <v>90</v>
      </c>
      <c r="R619" s="3" t="s">
        <v>1466</v>
      </c>
      <c r="S619" s="3" t="s">
        <v>1467</v>
      </c>
      <c r="T619" s="3" t="s">
        <v>135</v>
      </c>
      <c r="U619" s="3" t="s">
        <v>1350</v>
      </c>
      <c r="V619" s="3" t="s">
        <v>1236</v>
      </c>
      <c r="W619" s="3">
        <v>1</v>
      </c>
      <c r="X619" s="3" t="s">
        <v>1468</v>
      </c>
      <c r="Y619" s="3" t="s">
        <v>1469</v>
      </c>
      <c r="Z619" s="3" t="s">
        <v>1470</v>
      </c>
      <c r="AA619" s="3"/>
      <c r="AB619" s="3" t="s">
        <v>85</v>
      </c>
      <c r="AC619" s="3" t="s">
        <v>94</v>
      </c>
      <c r="AD619" s="3" t="s">
        <v>103</v>
      </c>
      <c r="AE619" s="3" t="s">
        <v>189</v>
      </c>
      <c r="AF619" s="3"/>
      <c r="AG619" s="3" t="s">
        <v>97</v>
      </c>
      <c r="AH619" s="3">
        <v>241</v>
      </c>
      <c r="AI619" s="3">
        <v>86</v>
      </c>
      <c r="AJ619" s="3" t="s">
        <v>98</v>
      </c>
      <c r="AK619" s="3" t="s">
        <v>109</v>
      </c>
      <c r="AL619" s="3" t="s">
        <v>325</v>
      </c>
      <c r="AM619" s="3">
        <v>80</v>
      </c>
      <c r="AN619" s="3" t="s">
        <v>101</v>
      </c>
      <c r="AO619" s="3" t="s">
        <v>110</v>
      </c>
      <c r="AP619" s="3" t="s">
        <v>1471</v>
      </c>
      <c r="AQ619" s="3" t="s">
        <v>1472</v>
      </c>
      <c r="AR619" s="3">
        <v>4500</v>
      </c>
      <c r="AS619" s="3">
        <v>2500</v>
      </c>
      <c r="AT619" s="3">
        <v>0</v>
      </c>
      <c r="AU619" s="3">
        <v>0</v>
      </c>
      <c r="AV619" s="3">
        <v>0</v>
      </c>
      <c r="AW619" s="3">
        <v>0</v>
      </c>
      <c r="AX619" s="3">
        <v>0</v>
      </c>
      <c r="AY619" s="3">
        <v>0</v>
      </c>
      <c r="AZ619" s="3">
        <v>0</v>
      </c>
      <c r="BA619" s="3" t="s">
        <v>1242</v>
      </c>
      <c r="BB619" s="3">
        <v>2500</v>
      </c>
    </row>
    <row r="620" spans="1:54" ht="32.5" hidden="1" customHeight="1" x14ac:dyDescent="0.2">
      <c r="A620" s="3" t="s">
        <v>1473</v>
      </c>
      <c r="B620" s="3" t="s">
        <v>1226</v>
      </c>
      <c r="C620" s="3" t="s">
        <v>85</v>
      </c>
      <c r="D620" s="3" t="s">
        <v>86</v>
      </c>
      <c r="E620" s="3" t="s">
        <v>1474</v>
      </c>
      <c r="F620" s="3"/>
      <c r="G620" s="3" t="s">
        <v>87</v>
      </c>
      <c r="H620" s="3">
        <v>2024</v>
      </c>
      <c r="I620" s="3">
        <v>2024</v>
      </c>
      <c r="J620" s="3" t="s">
        <v>88</v>
      </c>
      <c r="K620" s="3" t="s">
        <v>1475</v>
      </c>
      <c r="L620" s="3" t="s">
        <v>1476</v>
      </c>
      <c r="M620" s="3" t="s">
        <v>1477</v>
      </c>
      <c r="N620" s="3" t="s">
        <v>1478</v>
      </c>
      <c r="O620" s="3" t="s">
        <v>1479</v>
      </c>
      <c r="P620" s="3" t="s">
        <v>89</v>
      </c>
      <c r="Q620" s="3" t="s">
        <v>90</v>
      </c>
      <c r="R620" s="3" t="s">
        <v>1480</v>
      </c>
      <c r="S620" s="3" t="s">
        <v>1481</v>
      </c>
      <c r="T620" s="3" t="s">
        <v>223</v>
      </c>
      <c r="U620" s="3" t="s">
        <v>1350</v>
      </c>
      <c r="V620" s="3" t="s">
        <v>1236</v>
      </c>
      <c r="W620" s="3">
        <v>1</v>
      </c>
      <c r="X620" s="3" t="s">
        <v>1482</v>
      </c>
      <c r="Y620" s="3" t="s">
        <v>1483</v>
      </c>
      <c r="Z620" s="3" t="s">
        <v>1484</v>
      </c>
      <c r="AA620" s="3"/>
      <c r="AB620" s="3" t="s">
        <v>85</v>
      </c>
      <c r="AC620" s="3" t="s">
        <v>94</v>
      </c>
      <c r="AD620" s="3" t="s">
        <v>95</v>
      </c>
      <c r="AE620" s="3" t="s">
        <v>96</v>
      </c>
      <c r="AF620" s="3"/>
      <c r="AG620" s="3" t="s">
        <v>97</v>
      </c>
      <c r="AH620" s="3">
        <v>187</v>
      </c>
      <c r="AI620" s="3">
        <v>20</v>
      </c>
      <c r="AJ620" s="3" t="s">
        <v>105</v>
      </c>
      <c r="AK620" s="3" t="s">
        <v>109</v>
      </c>
      <c r="AL620" s="3" t="s">
        <v>100</v>
      </c>
      <c r="AM620" s="3">
        <v>20</v>
      </c>
      <c r="AN620" s="3" t="s">
        <v>101</v>
      </c>
      <c r="AO620" s="3" t="s">
        <v>110</v>
      </c>
      <c r="AP620" s="3" t="s">
        <v>1485</v>
      </c>
      <c r="AQ620" s="3" t="s">
        <v>1486</v>
      </c>
      <c r="AR620" s="3">
        <v>5370</v>
      </c>
      <c r="AS620" s="3">
        <v>1000</v>
      </c>
      <c r="AT620" s="3">
        <v>0</v>
      </c>
      <c r="AU620" s="3">
        <v>0</v>
      </c>
      <c r="AV620" s="3">
        <v>0</v>
      </c>
      <c r="AW620" s="3">
        <v>0</v>
      </c>
      <c r="AX620" s="3">
        <v>0</v>
      </c>
      <c r="AY620" s="3">
        <v>0</v>
      </c>
      <c r="AZ620" s="3">
        <v>0</v>
      </c>
      <c r="BA620" s="3" t="s">
        <v>1242</v>
      </c>
      <c r="BB620" s="3">
        <v>1000</v>
      </c>
    </row>
    <row r="621" spans="1:54" ht="32.5" hidden="1" customHeight="1" x14ac:dyDescent="0.2">
      <c r="A621" s="3" t="s">
        <v>1487</v>
      </c>
      <c r="B621" s="3" t="s">
        <v>1226</v>
      </c>
      <c r="C621" s="3" t="s">
        <v>85</v>
      </c>
      <c r="D621" s="3" t="s">
        <v>86</v>
      </c>
      <c r="E621" s="3" t="s">
        <v>1474</v>
      </c>
      <c r="F621" s="3"/>
      <c r="G621" s="3" t="s">
        <v>87</v>
      </c>
      <c r="H621" s="3">
        <v>2024</v>
      </c>
      <c r="I621" s="3">
        <v>2024</v>
      </c>
      <c r="J621" s="3" t="s">
        <v>88</v>
      </c>
      <c r="K621" s="3" t="s">
        <v>1475</v>
      </c>
      <c r="L621" s="3" t="s">
        <v>1476</v>
      </c>
      <c r="M621" s="3" t="s">
        <v>1477</v>
      </c>
      <c r="N621" s="3" t="s">
        <v>1478</v>
      </c>
      <c r="O621" s="3" t="s">
        <v>1479</v>
      </c>
      <c r="P621" s="3" t="s">
        <v>89</v>
      </c>
      <c r="Q621" s="3" t="s">
        <v>90</v>
      </c>
      <c r="R621" s="3" t="s">
        <v>1480</v>
      </c>
      <c r="S621" s="3" t="s">
        <v>1481</v>
      </c>
      <c r="T621" s="3" t="s">
        <v>223</v>
      </c>
      <c r="U621" s="3" t="s">
        <v>1350</v>
      </c>
      <c r="V621" s="3" t="s">
        <v>1236</v>
      </c>
      <c r="W621" s="3">
        <v>2</v>
      </c>
      <c r="X621" s="3" t="s">
        <v>1488</v>
      </c>
      <c r="Y621" s="3" t="s">
        <v>1489</v>
      </c>
      <c r="Z621" s="3" t="s">
        <v>1490</v>
      </c>
      <c r="AA621" s="3"/>
      <c r="AB621" s="3" t="s">
        <v>85</v>
      </c>
      <c r="AC621" s="3" t="s">
        <v>94</v>
      </c>
      <c r="AD621" s="3" t="s">
        <v>103</v>
      </c>
      <c r="AE621" s="3" t="s">
        <v>104</v>
      </c>
      <c r="AF621" s="3"/>
      <c r="AG621" s="3" t="s">
        <v>97</v>
      </c>
      <c r="AH621" s="3">
        <v>187</v>
      </c>
      <c r="AI621" s="3">
        <v>20</v>
      </c>
      <c r="AJ621" s="3" t="s">
        <v>346</v>
      </c>
      <c r="AK621" s="3" t="s">
        <v>106</v>
      </c>
      <c r="AL621" s="3" t="s">
        <v>100</v>
      </c>
      <c r="AM621" s="3">
        <v>10</v>
      </c>
      <c r="AN621" s="3" t="s">
        <v>138</v>
      </c>
      <c r="AO621" s="3" t="s">
        <v>110</v>
      </c>
      <c r="AP621" s="3" t="s">
        <v>1491</v>
      </c>
      <c r="AQ621" s="3" t="s">
        <v>1492</v>
      </c>
      <c r="AR621" s="3">
        <v>4770</v>
      </c>
      <c r="AS621" s="3">
        <v>700</v>
      </c>
      <c r="AT621" s="3">
        <v>0</v>
      </c>
      <c r="AU621" s="3">
        <v>0</v>
      </c>
      <c r="AV621" s="3">
        <v>0</v>
      </c>
      <c r="AW621" s="3">
        <v>0</v>
      </c>
      <c r="AX621" s="3">
        <v>0</v>
      </c>
      <c r="AY621" s="3">
        <v>0</v>
      </c>
      <c r="AZ621" s="3">
        <v>0</v>
      </c>
      <c r="BA621" s="3" t="s">
        <v>1242</v>
      </c>
      <c r="BB621" s="3">
        <v>700</v>
      </c>
    </row>
    <row r="622" spans="1:54" ht="32.5" customHeight="1" x14ac:dyDescent="0.2">
      <c r="A622" s="94" t="s">
        <v>1493</v>
      </c>
      <c r="B622" s="94" t="s">
        <v>1226</v>
      </c>
      <c r="C622" s="94" t="s">
        <v>85</v>
      </c>
      <c r="D622" s="94" t="s">
        <v>86</v>
      </c>
      <c r="E622" s="94" t="s">
        <v>1474</v>
      </c>
      <c r="F622" s="94"/>
      <c r="G622" s="94" t="s">
        <v>87</v>
      </c>
      <c r="H622" s="94">
        <v>2024</v>
      </c>
      <c r="I622" s="94">
        <v>2024</v>
      </c>
      <c r="J622" s="94" t="s">
        <v>88</v>
      </c>
      <c r="K622" s="94" t="s">
        <v>1475</v>
      </c>
      <c r="L622" s="94" t="s">
        <v>1476</v>
      </c>
      <c r="M622" s="94" t="s">
        <v>1477</v>
      </c>
      <c r="N622" s="94" t="s">
        <v>1478</v>
      </c>
      <c r="O622" s="94" t="s">
        <v>1479</v>
      </c>
      <c r="P622" s="94" t="s">
        <v>89</v>
      </c>
      <c r="Q622" s="94" t="s">
        <v>90</v>
      </c>
      <c r="R622" s="94" t="s">
        <v>1480</v>
      </c>
      <c r="S622" s="94" t="s">
        <v>1481</v>
      </c>
      <c r="T622" s="94" t="s">
        <v>223</v>
      </c>
      <c r="U622" s="94" t="s">
        <v>1350</v>
      </c>
      <c r="V622" s="94" t="s">
        <v>1236</v>
      </c>
      <c r="W622" s="94">
        <v>3</v>
      </c>
      <c r="X622" s="94" t="s">
        <v>1494</v>
      </c>
      <c r="Y622" s="94" t="s">
        <v>1495</v>
      </c>
      <c r="Z622" s="94" t="s">
        <v>1496</v>
      </c>
      <c r="AA622" s="94"/>
      <c r="AB622" s="94" t="s">
        <v>85</v>
      </c>
      <c r="AC622" s="94" t="s">
        <v>94</v>
      </c>
      <c r="AD622" s="94" t="s">
        <v>107</v>
      </c>
      <c r="AE622" s="94" t="s">
        <v>108</v>
      </c>
      <c r="AF622" s="94"/>
      <c r="AG622" s="94" t="s">
        <v>97</v>
      </c>
      <c r="AH622" s="94">
        <v>187</v>
      </c>
      <c r="AI622" s="94">
        <v>20</v>
      </c>
      <c r="AJ622" s="94" t="s">
        <v>105</v>
      </c>
      <c r="AK622" s="94" t="s">
        <v>109</v>
      </c>
      <c r="AL622" s="94" t="s">
        <v>100</v>
      </c>
      <c r="AM622" s="94">
        <v>400</v>
      </c>
      <c r="AN622" s="94" t="s">
        <v>101</v>
      </c>
      <c r="AO622" s="94" t="s">
        <v>110</v>
      </c>
      <c r="AP622" s="94" t="s">
        <v>1497</v>
      </c>
      <c r="AQ622" s="94" t="s">
        <v>1498</v>
      </c>
      <c r="AR622" s="94">
        <v>3750</v>
      </c>
      <c r="AS622" s="94">
        <v>1500</v>
      </c>
      <c r="AT622" s="94">
        <v>0</v>
      </c>
      <c r="AU622" s="94">
        <v>0</v>
      </c>
      <c r="AV622" s="94">
        <v>0</v>
      </c>
      <c r="AW622" s="94">
        <v>0</v>
      </c>
      <c r="AX622" s="94">
        <v>0</v>
      </c>
      <c r="AY622" s="94">
        <v>0</v>
      </c>
      <c r="AZ622" s="94">
        <v>0</v>
      </c>
      <c r="BA622" s="94" t="s">
        <v>1242</v>
      </c>
      <c r="BB622" s="94">
        <v>1500</v>
      </c>
    </row>
    <row r="623" spans="1:54" ht="32.5" hidden="1" customHeight="1" x14ac:dyDescent="0.2">
      <c r="A623" s="3" t="s">
        <v>1499</v>
      </c>
      <c r="B623" s="3" t="s">
        <v>1226</v>
      </c>
      <c r="C623" s="3" t="s">
        <v>85</v>
      </c>
      <c r="D623" s="3" t="s">
        <v>86</v>
      </c>
      <c r="E623" s="3" t="s">
        <v>1500</v>
      </c>
      <c r="F623" s="3"/>
      <c r="G623" s="3" t="s">
        <v>87</v>
      </c>
      <c r="H623" s="3">
        <v>2024</v>
      </c>
      <c r="I623" s="3">
        <v>2024</v>
      </c>
      <c r="J623" s="3" t="s">
        <v>111</v>
      </c>
      <c r="K623" s="3" t="s">
        <v>1501</v>
      </c>
      <c r="L623" s="3" t="s">
        <v>1502</v>
      </c>
      <c r="M623" s="3"/>
      <c r="N623" s="3" t="s">
        <v>1503</v>
      </c>
      <c r="O623" s="3" t="s">
        <v>1504</v>
      </c>
      <c r="P623" s="3" t="s">
        <v>89</v>
      </c>
      <c r="Q623" s="3" t="s">
        <v>90</v>
      </c>
      <c r="R623" s="3" t="s">
        <v>1505</v>
      </c>
      <c r="S623" s="3" t="s">
        <v>1506</v>
      </c>
      <c r="T623" s="3" t="s">
        <v>135</v>
      </c>
      <c r="U623" s="3" t="s">
        <v>1426</v>
      </c>
      <c r="V623" s="3" t="s">
        <v>1236</v>
      </c>
      <c r="W623" s="3">
        <v>1</v>
      </c>
      <c r="X623" s="3" t="s">
        <v>1507</v>
      </c>
      <c r="Y623" s="3" t="s">
        <v>1508</v>
      </c>
      <c r="Z623" s="3" t="s">
        <v>1509</v>
      </c>
      <c r="AA623" s="3"/>
      <c r="AB623" s="3" t="s">
        <v>85</v>
      </c>
      <c r="AC623" s="3" t="s">
        <v>94</v>
      </c>
      <c r="AD623" s="3" t="s">
        <v>103</v>
      </c>
      <c r="AE623" s="3" t="s">
        <v>189</v>
      </c>
      <c r="AF623" s="3"/>
      <c r="AG623" s="3" t="s">
        <v>97</v>
      </c>
      <c r="AH623" s="3">
        <v>98</v>
      </c>
      <c r="AI623" s="3">
        <v>18</v>
      </c>
      <c r="AJ623" s="3" t="s">
        <v>105</v>
      </c>
      <c r="AK623" s="3" t="s">
        <v>109</v>
      </c>
      <c r="AL623" s="3" t="s">
        <v>100</v>
      </c>
      <c r="AM623" s="3">
        <v>50</v>
      </c>
      <c r="AN623" s="3" t="s">
        <v>303</v>
      </c>
      <c r="AO623" s="3" t="s">
        <v>110</v>
      </c>
      <c r="AP623" s="3" t="s">
        <v>1510</v>
      </c>
      <c r="AQ623" s="3" t="s">
        <v>1511</v>
      </c>
      <c r="AR623" s="3">
        <v>18950</v>
      </c>
      <c r="AS623" s="3">
        <v>5000</v>
      </c>
      <c r="AT623" s="3">
        <v>0</v>
      </c>
      <c r="AU623" s="3">
        <v>0</v>
      </c>
      <c r="AV623" s="3">
        <v>0</v>
      </c>
      <c r="AW623" s="3">
        <v>0</v>
      </c>
      <c r="AX623" s="3">
        <v>0</v>
      </c>
      <c r="AY623" s="3">
        <v>0</v>
      </c>
      <c r="AZ623" s="3">
        <v>0</v>
      </c>
      <c r="BA623" s="3" t="s">
        <v>1512</v>
      </c>
      <c r="BB623" s="3">
        <v>10000</v>
      </c>
    </row>
    <row r="624" spans="1:54" ht="32.5" hidden="1" customHeight="1" x14ac:dyDescent="0.2">
      <c r="A624" s="3" t="s">
        <v>1513</v>
      </c>
      <c r="B624" s="3" t="s">
        <v>1226</v>
      </c>
      <c r="C624" s="3" t="s">
        <v>85</v>
      </c>
      <c r="D624" s="3" t="s">
        <v>86</v>
      </c>
      <c r="E624" s="3" t="s">
        <v>1500</v>
      </c>
      <c r="F624" s="3"/>
      <c r="G624" s="3" t="s">
        <v>87</v>
      </c>
      <c r="H624" s="3">
        <v>2024</v>
      </c>
      <c r="I624" s="3">
        <v>2024</v>
      </c>
      <c r="J624" s="3" t="s">
        <v>111</v>
      </c>
      <c r="K624" s="3" t="s">
        <v>1501</v>
      </c>
      <c r="L624" s="3" t="s">
        <v>1502</v>
      </c>
      <c r="M624" s="3"/>
      <c r="N624" s="3" t="s">
        <v>1503</v>
      </c>
      <c r="O624" s="3" t="s">
        <v>1504</v>
      </c>
      <c r="P624" s="3" t="s">
        <v>89</v>
      </c>
      <c r="Q624" s="3" t="s">
        <v>90</v>
      </c>
      <c r="R624" s="3" t="s">
        <v>1505</v>
      </c>
      <c r="S624" s="3" t="s">
        <v>1506</v>
      </c>
      <c r="T624" s="3" t="s">
        <v>135</v>
      </c>
      <c r="U624" s="3" t="s">
        <v>1426</v>
      </c>
      <c r="V624" s="3" t="s">
        <v>1236</v>
      </c>
      <c r="W624" s="3">
        <v>2</v>
      </c>
      <c r="X624" s="3" t="s">
        <v>1514</v>
      </c>
      <c r="Y624" s="3" t="s">
        <v>1515</v>
      </c>
      <c r="Z624" s="3" t="s">
        <v>1516</v>
      </c>
      <c r="AA624" s="3"/>
      <c r="AB624" s="3" t="s">
        <v>85</v>
      </c>
      <c r="AC624" s="3" t="s">
        <v>94</v>
      </c>
      <c r="AD624" s="3" t="s">
        <v>103</v>
      </c>
      <c r="AE624" s="3" t="s">
        <v>124</v>
      </c>
      <c r="AF624" s="3"/>
      <c r="AG624" s="3" t="s">
        <v>97</v>
      </c>
      <c r="AH624" s="3">
        <v>98</v>
      </c>
      <c r="AI624" s="3">
        <v>18</v>
      </c>
      <c r="AJ624" s="3" t="s">
        <v>105</v>
      </c>
      <c r="AK624" s="3" t="s">
        <v>109</v>
      </c>
      <c r="AL624" s="3" t="s">
        <v>325</v>
      </c>
      <c r="AM624" s="3">
        <v>300</v>
      </c>
      <c r="AN624" s="3" t="s">
        <v>101</v>
      </c>
      <c r="AO624" s="3" t="s">
        <v>110</v>
      </c>
      <c r="AP624" s="3" t="s">
        <v>1517</v>
      </c>
      <c r="AQ624" s="3" t="s">
        <v>1518</v>
      </c>
      <c r="AR624" s="3">
        <v>12660</v>
      </c>
      <c r="AS624" s="3">
        <v>5000</v>
      </c>
      <c r="AT624" s="3">
        <v>0</v>
      </c>
      <c r="AU624" s="3">
        <v>0</v>
      </c>
      <c r="AV624" s="3">
        <v>0</v>
      </c>
      <c r="AW624" s="3">
        <v>0</v>
      </c>
      <c r="AX624" s="3">
        <v>0</v>
      </c>
      <c r="AY624" s="3">
        <v>0</v>
      </c>
      <c r="AZ624" s="3">
        <v>0</v>
      </c>
      <c r="BA624" s="3" t="s">
        <v>1512</v>
      </c>
      <c r="BB624" s="3">
        <v>7500</v>
      </c>
    </row>
    <row r="625" spans="1:54" ht="32.5" hidden="1" customHeight="1" x14ac:dyDescent="0.2">
      <c r="A625" s="3" t="s">
        <v>1519</v>
      </c>
      <c r="B625" s="3" t="s">
        <v>1226</v>
      </c>
      <c r="C625" s="3" t="s">
        <v>85</v>
      </c>
      <c r="D625" s="3" t="s">
        <v>86</v>
      </c>
      <c r="E625" s="3" t="s">
        <v>1500</v>
      </c>
      <c r="F625" s="3"/>
      <c r="G625" s="3" t="s">
        <v>87</v>
      </c>
      <c r="H625" s="3">
        <v>2024</v>
      </c>
      <c r="I625" s="3">
        <v>2024</v>
      </c>
      <c r="J625" s="3" t="s">
        <v>111</v>
      </c>
      <c r="K625" s="3" t="s">
        <v>1501</v>
      </c>
      <c r="L625" s="3" t="s">
        <v>1502</v>
      </c>
      <c r="M625" s="3"/>
      <c r="N625" s="3" t="s">
        <v>1503</v>
      </c>
      <c r="O625" s="3" t="s">
        <v>1504</v>
      </c>
      <c r="P625" s="3" t="s">
        <v>89</v>
      </c>
      <c r="Q625" s="3" t="s">
        <v>90</v>
      </c>
      <c r="R625" s="3" t="s">
        <v>1505</v>
      </c>
      <c r="S625" s="3" t="s">
        <v>1506</v>
      </c>
      <c r="T625" s="3" t="s">
        <v>135</v>
      </c>
      <c r="U625" s="3" t="s">
        <v>1426</v>
      </c>
      <c r="V625" s="3" t="s">
        <v>1236</v>
      </c>
      <c r="W625" s="3">
        <v>3</v>
      </c>
      <c r="X625" s="3" t="s">
        <v>1520</v>
      </c>
      <c r="Y625" s="3" t="s">
        <v>1521</v>
      </c>
      <c r="Z625" s="3" t="s">
        <v>1522</v>
      </c>
      <c r="AA625" s="3"/>
      <c r="AB625" s="3" t="s">
        <v>85</v>
      </c>
      <c r="AC625" s="3" t="s">
        <v>94</v>
      </c>
      <c r="AD625" s="3" t="s">
        <v>103</v>
      </c>
      <c r="AE625" s="3" t="s">
        <v>104</v>
      </c>
      <c r="AF625" s="3"/>
      <c r="AG625" s="3" t="s">
        <v>97</v>
      </c>
      <c r="AH625" s="3">
        <v>98</v>
      </c>
      <c r="AI625" s="3">
        <v>18</v>
      </c>
      <c r="AJ625" s="3" t="s">
        <v>105</v>
      </c>
      <c r="AK625" s="3" t="s">
        <v>106</v>
      </c>
      <c r="AL625" s="3" t="s">
        <v>100</v>
      </c>
      <c r="AM625" s="3">
        <v>450</v>
      </c>
      <c r="AN625" s="3" t="s">
        <v>101</v>
      </c>
      <c r="AO625" s="3" t="s">
        <v>110</v>
      </c>
      <c r="AP625" s="3" t="s">
        <v>1517</v>
      </c>
      <c r="AQ625" s="3" t="s">
        <v>1523</v>
      </c>
      <c r="AR625" s="3">
        <v>15800</v>
      </c>
      <c r="AS625" s="3">
        <v>5000</v>
      </c>
      <c r="AT625" s="3">
        <v>0</v>
      </c>
      <c r="AU625" s="3">
        <v>0</v>
      </c>
      <c r="AV625" s="3">
        <v>0</v>
      </c>
      <c r="AW625" s="3">
        <v>0</v>
      </c>
      <c r="AX625" s="3">
        <v>0</v>
      </c>
      <c r="AY625" s="3">
        <v>0</v>
      </c>
      <c r="AZ625" s="3">
        <v>0</v>
      </c>
      <c r="BA625" s="3" t="s">
        <v>1512</v>
      </c>
      <c r="BB625" s="3">
        <v>6000</v>
      </c>
    </row>
    <row r="626" spans="1:54" ht="32.5" customHeight="1" x14ac:dyDescent="0.2">
      <c r="A626" s="94" t="s">
        <v>1524</v>
      </c>
      <c r="B626" s="94" t="s">
        <v>1226</v>
      </c>
      <c r="C626" s="94" t="s">
        <v>85</v>
      </c>
      <c r="D626" s="94" t="s">
        <v>86</v>
      </c>
      <c r="E626" s="94" t="s">
        <v>1525</v>
      </c>
      <c r="F626" s="94"/>
      <c r="G626" s="94" t="s">
        <v>87</v>
      </c>
      <c r="H626" s="94">
        <v>2024</v>
      </c>
      <c r="I626" s="94">
        <v>2024</v>
      </c>
      <c r="J626" s="94" t="s">
        <v>88</v>
      </c>
      <c r="K626" s="94" t="s">
        <v>1526</v>
      </c>
      <c r="L626" s="94" t="s">
        <v>1527</v>
      </c>
      <c r="M626" s="94"/>
      <c r="N626" s="94" t="s">
        <v>1528</v>
      </c>
      <c r="O626" s="94" t="s">
        <v>1529</v>
      </c>
      <c r="P626" s="94" t="s">
        <v>89</v>
      </c>
      <c r="Q626" s="94" t="s">
        <v>90</v>
      </c>
      <c r="R626" s="94" t="s">
        <v>1530</v>
      </c>
      <c r="S626" s="94" t="s">
        <v>1531</v>
      </c>
      <c r="T626" s="94" t="s">
        <v>91</v>
      </c>
      <c r="U626" s="94" t="s">
        <v>1235</v>
      </c>
      <c r="V626" s="94" t="s">
        <v>1236</v>
      </c>
      <c r="W626" s="94">
        <v>1</v>
      </c>
      <c r="X626" s="94" t="s">
        <v>1532</v>
      </c>
      <c r="Y626" s="94" t="s">
        <v>1533</v>
      </c>
      <c r="Z626" s="94" t="s">
        <v>1534</v>
      </c>
      <c r="AA626" s="94"/>
      <c r="AB626" s="94" t="s">
        <v>85</v>
      </c>
      <c r="AC626" s="94" t="s">
        <v>94</v>
      </c>
      <c r="AD626" s="94" t="s">
        <v>107</v>
      </c>
      <c r="AE626" s="94" t="s">
        <v>108</v>
      </c>
      <c r="AF626" s="94"/>
      <c r="AG626" s="94" t="s">
        <v>97</v>
      </c>
      <c r="AH626" s="94">
        <v>81</v>
      </c>
      <c r="AI626" s="94">
        <v>23</v>
      </c>
      <c r="AJ626" s="94" t="s">
        <v>105</v>
      </c>
      <c r="AK626" s="94" t="s">
        <v>106</v>
      </c>
      <c r="AL626" s="94" t="s">
        <v>100</v>
      </c>
      <c r="AM626" s="94">
        <v>1000</v>
      </c>
      <c r="AN626" s="94" t="s">
        <v>101</v>
      </c>
      <c r="AO626" s="94" t="s">
        <v>102</v>
      </c>
      <c r="AP626" s="94" t="s">
        <v>1535</v>
      </c>
      <c r="AQ626" s="94" t="s">
        <v>1536</v>
      </c>
      <c r="AR626" s="94">
        <v>3500</v>
      </c>
      <c r="AS626" s="94">
        <v>1500</v>
      </c>
      <c r="AT626" s="94">
        <v>0</v>
      </c>
      <c r="AU626" s="94">
        <v>0</v>
      </c>
      <c r="AV626" s="94">
        <v>0</v>
      </c>
      <c r="AW626" s="94">
        <v>0</v>
      </c>
      <c r="AX626" s="94">
        <v>0</v>
      </c>
      <c r="AY626" s="94">
        <v>0</v>
      </c>
      <c r="AZ626" s="94">
        <v>0</v>
      </c>
      <c r="BA626" s="94" t="s">
        <v>1242</v>
      </c>
      <c r="BB626" s="94">
        <v>1500</v>
      </c>
    </row>
    <row r="627" spans="1:54" ht="32.5" hidden="1" customHeight="1" x14ac:dyDescent="0.2">
      <c r="A627" s="3" t="s">
        <v>1537</v>
      </c>
      <c r="B627" s="3" t="s">
        <v>1226</v>
      </c>
      <c r="C627" s="3" t="s">
        <v>85</v>
      </c>
      <c r="D627" s="3" t="s">
        <v>86</v>
      </c>
      <c r="E627" s="3" t="s">
        <v>1525</v>
      </c>
      <c r="F627" s="3"/>
      <c r="G627" s="3" t="s">
        <v>87</v>
      </c>
      <c r="H627" s="3">
        <v>2024</v>
      </c>
      <c r="I627" s="3">
        <v>2024</v>
      </c>
      <c r="J627" s="3" t="s">
        <v>88</v>
      </c>
      <c r="K627" s="3" t="s">
        <v>1526</v>
      </c>
      <c r="L627" s="3" t="s">
        <v>1527</v>
      </c>
      <c r="M627" s="3"/>
      <c r="N627" s="3" t="s">
        <v>1528</v>
      </c>
      <c r="O627" s="3" t="s">
        <v>1529</v>
      </c>
      <c r="P627" s="3" t="s">
        <v>89</v>
      </c>
      <c r="Q627" s="3" t="s">
        <v>90</v>
      </c>
      <c r="R627" s="3" t="s">
        <v>1530</v>
      </c>
      <c r="S627" s="3" t="s">
        <v>1531</v>
      </c>
      <c r="T627" s="3" t="s">
        <v>91</v>
      </c>
      <c r="U627" s="3" t="s">
        <v>1235</v>
      </c>
      <c r="V627" s="3" t="s">
        <v>1236</v>
      </c>
      <c r="W627" s="3">
        <v>2</v>
      </c>
      <c r="X627" s="3" t="s">
        <v>1538</v>
      </c>
      <c r="Y627" s="3" t="s">
        <v>1539</v>
      </c>
      <c r="Z627" s="3" t="s">
        <v>1540</v>
      </c>
      <c r="AA627" s="3"/>
      <c r="AB627" s="3" t="s">
        <v>85</v>
      </c>
      <c r="AC627" s="3" t="s">
        <v>94</v>
      </c>
      <c r="AD627" s="3" t="s">
        <v>103</v>
      </c>
      <c r="AE627" s="3" t="s">
        <v>104</v>
      </c>
      <c r="AF627" s="3"/>
      <c r="AG627" s="3" t="s">
        <v>97</v>
      </c>
      <c r="AH627" s="3">
        <v>81</v>
      </c>
      <c r="AI627" s="3">
        <v>23</v>
      </c>
      <c r="AJ627" s="3" t="s">
        <v>105</v>
      </c>
      <c r="AK627" s="3" t="s">
        <v>106</v>
      </c>
      <c r="AL627" s="3" t="s">
        <v>100</v>
      </c>
      <c r="AM627" s="3">
        <v>850</v>
      </c>
      <c r="AN627" s="3" t="s">
        <v>101</v>
      </c>
      <c r="AO627" s="3" t="s">
        <v>102</v>
      </c>
      <c r="AP627" s="3" t="s">
        <v>1541</v>
      </c>
      <c r="AQ627" s="3" t="s">
        <v>1542</v>
      </c>
      <c r="AR627" s="3">
        <v>10000</v>
      </c>
      <c r="AS627" s="3">
        <v>3500</v>
      </c>
      <c r="AT627" s="3">
        <v>0</v>
      </c>
      <c r="AU627" s="3">
        <v>0</v>
      </c>
      <c r="AV627" s="3">
        <v>0</v>
      </c>
      <c r="AW627" s="3">
        <v>0</v>
      </c>
      <c r="AX627" s="3">
        <v>0</v>
      </c>
      <c r="AY627" s="3">
        <v>0</v>
      </c>
      <c r="AZ627" s="3">
        <v>0</v>
      </c>
      <c r="BA627" s="3" t="s">
        <v>1242</v>
      </c>
      <c r="BB627" s="3">
        <v>3500</v>
      </c>
    </row>
    <row r="628" spans="1:54" ht="32.5" hidden="1" customHeight="1" x14ac:dyDescent="0.2">
      <c r="A628" s="3" t="s">
        <v>1543</v>
      </c>
      <c r="B628" s="3" t="s">
        <v>1226</v>
      </c>
      <c r="C628" s="3" t="s">
        <v>85</v>
      </c>
      <c r="D628" s="3" t="s">
        <v>86</v>
      </c>
      <c r="E628" s="3" t="s">
        <v>1525</v>
      </c>
      <c r="F628" s="3"/>
      <c r="G628" s="3" t="s">
        <v>87</v>
      </c>
      <c r="H628" s="3">
        <v>2024</v>
      </c>
      <c r="I628" s="3">
        <v>2024</v>
      </c>
      <c r="J628" s="3" t="s">
        <v>88</v>
      </c>
      <c r="K628" s="3" t="s">
        <v>1526</v>
      </c>
      <c r="L628" s="3" t="s">
        <v>1527</v>
      </c>
      <c r="M628" s="3"/>
      <c r="N628" s="3" t="s">
        <v>1528</v>
      </c>
      <c r="O628" s="3" t="s">
        <v>1529</v>
      </c>
      <c r="P628" s="3" t="s">
        <v>89</v>
      </c>
      <c r="Q628" s="3" t="s">
        <v>90</v>
      </c>
      <c r="R628" s="3" t="s">
        <v>1530</v>
      </c>
      <c r="S628" s="3" t="s">
        <v>1531</v>
      </c>
      <c r="T628" s="3" t="s">
        <v>91</v>
      </c>
      <c r="U628" s="3" t="s">
        <v>1235</v>
      </c>
      <c r="V628" s="3" t="s">
        <v>1236</v>
      </c>
      <c r="W628" s="3">
        <v>3</v>
      </c>
      <c r="X628" s="3" t="s">
        <v>1544</v>
      </c>
      <c r="Y628" s="3" t="s">
        <v>1545</v>
      </c>
      <c r="Z628" s="3" t="s">
        <v>1546</v>
      </c>
      <c r="AA628" s="3"/>
      <c r="AB628" s="3" t="s">
        <v>85</v>
      </c>
      <c r="AC628" s="3" t="s">
        <v>94</v>
      </c>
      <c r="AD628" s="3" t="s">
        <v>95</v>
      </c>
      <c r="AE628" s="3" t="s">
        <v>96</v>
      </c>
      <c r="AF628" s="3"/>
      <c r="AG628" s="3" t="s">
        <v>97</v>
      </c>
      <c r="AH628" s="3">
        <v>81</v>
      </c>
      <c r="AI628" s="3">
        <v>23</v>
      </c>
      <c r="AJ628" s="3" t="s">
        <v>105</v>
      </c>
      <c r="AK628" s="3" t="s">
        <v>99</v>
      </c>
      <c r="AL628" s="3" t="s">
        <v>100</v>
      </c>
      <c r="AM628" s="3">
        <v>200</v>
      </c>
      <c r="AN628" s="3" t="s">
        <v>101</v>
      </c>
      <c r="AO628" s="3" t="s">
        <v>110</v>
      </c>
      <c r="AP628" s="3" t="s">
        <v>1547</v>
      </c>
      <c r="AQ628" s="3" t="s">
        <v>1542</v>
      </c>
      <c r="AR628" s="3">
        <v>11700</v>
      </c>
      <c r="AS628" s="3">
        <v>3000</v>
      </c>
      <c r="AT628" s="3">
        <v>0</v>
      </c>
      <c r="AU628" s="3">
        <v>0</v>
      </c>
      <c r="AV628" s="3">
        <v>0</v>
      </c>
      <c r="AW628" s="3">
        <v>0</v>
      </c>
      <c r="AX628" s="3">
        <v>0</v>
      </c>
      <c r="AY628" s="3">
        <v>0</v>
      </c>
      <c r="AZ628" s="3">
        <v>0</v>
      </c>
      <c r="BA628" s="3" t="s">
        <v>1242</v>
      </c>
      <c r="BB628" s="3">
        <v>3000</v>
      </c>
    </row>
    <row r="629" spans="1:54" ht="32.5" hidden="1" customHeight="1" x14ac:dyDescent="0.2">
      <c r="A629" s="3" t="s">
        <v>1548</v>
      </c>
      <c r="B629" s="3" t="s">
        <v>1226</v>
      </c>
      <c r="C629" s="3" t="s">
        <v>85</v>
      </c>
      <c r="D629" s="3" t="s">
        <v>86</v>
      </c>
      <c r="E629" s="3" t="s">
        <v>1549</v>
      </c>
      <c r="F629" s="3"/>
      <c r="G629" s="3" t="s">
        <v>87</v>
      </c>
      <c r="H629" s="3">
        <v>2024</v>
      </c>
      <c r="I629" s="3">
        <v>2024</v>
      </c>
      <c r="J629" s="3" t="s">
        <v>88</v>
      </c>
      <c r="K629" s="3" t="s">
        <v>1550</v>
      </c>
      <c r="L629" s="3" t="s">
        <v>1551</v>
      </c>
      <c r="M629" s="3"/>
      <c r="N629" s="3" t="s">
        <v>1552</v>
      </c>
      <c r="O629" s="3" t="s">
        <v>1553</v>
      </c>
      <c r="P629" s="3" t="s">
        <v>89</v>
      </c>
      <c r="Q629" s="3" t="s">
        <v>257</v>
      </c>
      <c r="R629" s="3" t="s">
        <v>1554</v>
      </c>
      <c r="S629" s="3" t="s">
        <v>1555</v>
      </c>
      <c r="T629" s="3" t="s">
        <v>91</v>
      </c>
      <c r="U629" s="3" t="s">
        <v>1400</v>
      </c>
      <c r="V629" s="3" t="s">
        <v>1236</v>
      </c>
      <c r="W629" s="3">
        <v>1</v>
      </c>
      <c r="X629" s="3" t="s">
        <v>1556</v>
      </c>
      <c r="Y629" s="3" t="s">
        <v>1557</v>
      </c>
      <c r="Z629" s="3" t="s">
        <v>1558</v>
      </c>
      <c r="AA629" s="3"/>
      <c r="AB629" s="3" t="s">
        <v>85</v>
      </c>
      <c r="AC629" s="3" t="s">
        <v>94</v>
      </c>
      <c r="AD629" s="3" t="s">
        <v>103</v>
      </c>
      <c r="AE629" s="3" t="s">
        <v>124</v>
      </c>
      <c r="AF629" s="3"/>
      <c r="AG629" s="3" t="s">
        <v>97</v>
      </c>
      <c r="AH629" s="3">
        <v>5497</v>
      </c>
      <c r="AI629" s="3">
        <v>702</v>
      </c>
      <c r="AJ629" s="3" t="s">
        <v>105</v>
      </c>
      <c r="AK629" s="3" t="s">
        <v>109</v>
      </c>
      <c r="AL629" s="3" t="s">
        <v>100</v>
      </c>
      <c r="AM629" s="3">
        <v>1500</v>
      </c>
      <c r="AN629" s="3" t="s">
        <v>101</v>
      </c>
      <c r="AO629" s="3" t="s">
        <v>110</v>
      </c>
      <c r="AP629" s="3" t="s">
        <v>1559</v>
      </c>
      <c r="AQ629" s="3"/>
      <c r="AR629" s="3">
        <v>24350</v>
      </c>
      <c r="AS629" s="3">
        <v>5000</v>
      </c>
      <c r="AT629" s="3">
        <v>0</v>
      </c>
      <c r="AU629" s="3">
        <v>0</v>
      </c>
      <c r="AV629" s="3">
        <v>0</v>
      </c>
      <c r="AW629" s="3">
        <v>0</v>
      </c>
      <c r="AX629" s="3">
        <v>0</v>
      </c>
      <c r="AY629" s="3">
        <v>0</v>
      </c>
      <c r="AZ629" s="3">
        <v>0</v>
      </c>
      <c r="BA629" s="3" t="s">
        <v>1560</v>
      </c>
      <c r="BB629" s="3">
        <v>10000</v>
      </c>
    </row>
    <row r="630" spans="1:54" ht="32.5" hidden="1" customHeight="1" x14ac:dyDescent="0.2">
      <c r="A630" s="3" t="s">
        <v>1561</v>
      </c>
      <c r="B630" s="3" t="s">
        <v>1226</v>
      </c>
      <c r="C630" s="3" t="s">
        <v>85</v>
      </c>
      <c r="D630" s="3" t="s">
        <v>86</v>
      </c>
      <c r="E630" s="3" t="s">
        <v>1549</v>
      </c>
      <c r="F630" s="3"/>
      <c r="G630" s="3" t="s">
        <v>87</v>
      </c>
      <c r="H630" s="3">
        <v>2024</v>
      </c>
      <c r="I630" s="3">
        <v>2024</v>
      </c>
      <c r="J630" s="3" t="s">
        <v>88</v>
      </c>
      <c r="K630" s="3" t="s">
        <v>1550</v>
      </c>
      <c r="L630" s="3" t="s">
        <v>1551</v>
      </c>
      <c r="M630" s="3"/>
      <c r="N630" s="3" t="s">
        <v>1552</v>
      </c>
      <c r="O630" s="3" t="s">
        <v>1553</v>
      </c>
      <c r="P630" s="3" t="s">
        <v>89</v>
      </c>
      <c r="Q630" s="3" t="s">
        <v>257</v>
      </c>
      <c r="R630" s="3" t="s">
        <v>1554</v>
      </c>
      <c r="S630" s="3" t="s">
        <v>1555</v>
      </c>
      <c r="T630" s="3" t="s">
        <v>91</v>
      </c>
      <c r="U630" s="3" t="s">
        <v>1400</v>
      </c>
      <c r="V630" s="3" t="s">
        <v>1236</v>
      </c>
      <c r="W630" s="3">
        <v>2</v>
      </c>
      <c r="X630" s="3" t="s">
        <v>1562</v>
      </c>
      <c r="Y630" s="3" t="s">
        <v>1563</v>
      </c>
      <c r="Z630" s="3" t="s">
        <v>1564</v>
      </c>
      <c r="AA630" s="3"/>
      <c r="AB630" s="3" t="s">
        <v>85</v>
      </c>
      <c r="AC630" s="3" t="s">
        <v>94</v>
      </c>
      <c r="AD630" s="3" t="s">
        <v>103</v>
      </c>
      <c r="AE630" s="3" t="s">
        <v>122</v>
      </c>
      <c r="AF630" s="3"/>
      <c r="AG630" s="3" t="s">
        <v>97</v>
      </c>
      <c r="AH630" s="3">
        <v>5497</v>
      </c>
      <c r="AI630" s="3">
        <v>702</v>
      </c>
      <c r="AJ630" s="3" t="s">
        <v>123</v>
      </c>
      <c r="AK630" s="3" t="s">
        <v>109</v>
      </c>
      <c r="AL630" s="3" t="s">
        <v>100</v>
      </c>
      <c r="AM630" s="3">
        <v>70</v>
      </c>
      <c r="AN630" s="3" t="s">
        <v>101</v>
      </c>
      <c r="AO630" s="3" t="s">
        <v>110</v>
      </c>
      <c r="AP630" s="3" t="s">
        <v>1565</v>
      </c>
      <c r="AQ630" s="3"/>
      <c r="AR630" s="3">
        <v>6050</v>
      </c>
      <c r="AS630" s="3">
        <v>1500</v>
      </c>
      <c r="AT630" s="3">
        <v>0</v>
      </c>
      <c r="AU630" s="3">
        <v>0</v>
      </c>
      <c r="AV630" s="3">
        <v>0</v>
      </c>
      <c r="AW630" s="3">
        <v>0</v>
      </c>
      <c r="AX630" s="3">
        <v>0</v>
      </c>
      <c r="AY630" s="3">
        <v>0</v>
      </c>
      <c r="AZ630" s="3">
        <v>0</v>
      </c>
      <c r="BA630" s="3" t="s">
        <v>1242</v>
      </c>
      <c r="BB630" s="3">
        <v>1500</v>
      </c>
    </row>
    <row r="631" spans="1:54" ht="32.5" hidden="1" customHeight="1" x14ac:dyDescent="0.2">
      <c r="A631" s="3" t="s">
        <v>1566</v>
      </c>
      <c r="B631" s="3" t="s">
        <v>1226</v>
      </c>
      <c r="C631" s="3" t="s">
        <v>85</v>
      </c>
      <c r="D631" s="3" t="s">
        <v>86</v>
      </c>
      <c r="E631" s="3" t="s">
        <v>1549</v>
      </c>
      <c r="F631" s="3"/>
      <c r="G631" s="3" t="s">
        <v>87</v>
      </c>
      <c r="H631" s="3">
        <v>2024</v>
      </c>
      <c r="I631" s="3">
        <v>2024</v>
      </c>
      <c r="J631" s="3" t="s">
        <v>111</v>
      </c>
      <c r="K631" s="3" t="s">
        <v>1550</v>
      </c>
      <c r="L631" s="3" t="s">
        <v>1551</v>
      </c>
      <c r="M631" s="3"/>
      <c r="N631" s="3" t="s">
        <v>1552</v>
      </c>
      <c r="O631" s="3" t="s">
        <v>1553</v>
      </c>
      <c r="P631" s="3" t="s">
        <v>89</v>
      </c>
      <c r="Q631" s="3" t="s">
        <v>257</v>
      </c>
      <c r="R631" s="3" t="s">
        <v>1554</v>
      </c>
      <c r="S631" s="3" t="s">
        <v>1555</v>
      </c>
      <c r="T631" s="3" t="s">
        <v>91</v>
      </c>
      <c r="U631" s="3" t="s">
        <v>1400</v>
      </c>
      <c r="V631" s="3" t="s">
        <v>1236</v>
      </c>
      <c r="W631" s="3">
        <v>3</v>
      </c>
      <c r="X631" s="3" t="s">
        <v>315</v>
      </c>
      <c r="Y631" s="3" t="s">
        <v>1567</v>
      </c>
      <c r="Z631" s="3" t="s">
        <v>1568</v>
      </c>
      <c r="AA631" s="3"/>
      <c r="AB631" s="3" t="s">
        <v>85</v>
      </c>
      <c r="AC631" s="3" t="s">
        <v>94</v>
      </c>
      <c r="AD631" s="3" t="s">
        <v>103</v>
      </c>
      <c r="AE631" s="3" t="s">
        <v>104</v>
      </c>
      <c r="AF631" s="3"/>
      <c r="AG631" s="3" t="s">
        <v>97</v>
      </c>
      <c r="AH631" s="3">
        <v>5497</v>
      </c>
      <c r="AI631" s="3">
        <v>702</v>
      </c>
      <c r="AJ631" s="3" t="s">
        <v>123</v>
      </c>
      <c r="AK631" s="3" t="s">
        <v>106</v>
      </c>
      <c r="AL631" s="3" t="s">
        <v>100</v>
      </c>
      <c r="AM631" s="3">
        <v>3500</v>
      </c>
      <c r="AN631" s="3" t="s">
        <v>101</v>
      </c>
      <c r="AO631" s="3" t="s">
        <v>110</v>
      </c>
      <c r="AP631" s="3" t="s">
        <v>1569</v>
      </c>
      <c r="AQ631" s="3"/>
      <c r="AR631" s="3">
        <v>24950</v>
      </c>
      <c r="AS631" s="3">
        <v>6000</v>
      </c>
      <c r="AT631" s="3">
        <v>0</v>
      </c>
      <c r="AU631" s="3">
        <v>0</v>
      </c>
      <c r="AV631" s="3">
        <v>0</v>
      </c>
      <c r="AW631" s="3">
        <v>0</v>
      </c>
      <c r="AX631" s="3">
        <v>0</v>
      </c>
      <c r="AY631" s="3">
        <v>0</v>
      </c>
      <c r="AZ631" s="3">
        <v>0</v>
      </c>
      <c r="BA631" s="3" t="s">
        <v>1560</v>
      </c>
      <c r="BB631" s="3">
        <v>8500</v>
      </c>
    </row>
    <row r="632" spans="1:54" ht="32.5" hidden="1" customHeight="1" x14ac:dyDescent="0.2">
      <c r="A632" s="3" t="s">
        <v>1570</v>
      </c>
      <c r="B632" s="3" t="s">
        <v>1226</v>
      </c>
      <c r="C632" s="3" t="s">
        <v>85</v>
      </c>
      <c r="D632" s="3" t="s">
        <v>86</v>
      </c>
      <c r="E632" s="3" t="s">
        <v>1549</v>
      </c>
      <c r="F632" s="3"/>
      <c r="G632" s="3" t="s">
        <v>87</v>
      </c>
      <c r="H632" s="3">
        <v>2024</v>
      </c>
      <c r="I632" s="3">
        <v>2024</v>
      </c>
      <c r="J632" s="3" t="s">
        <v>88</v>
      </c>
      <c r="K632" s="3" t="s">
        <v>1550</v>
      </c>
      <c r="L632" s="3" t="s">
        <v>1551</v>
      </c>
      <c r="M632" s="3"/>
      <c r="N632" s="3" t="s">
        <v>1552</v>
      </c>
      <c r="O632" s="3" t="s">
        <v>1553</v>
      </c>
      <c r="P632" s="3" t="s">
        <v>89</v>
      </c>
      <c r="Q632" s="3" t="s">
        <v>257</v>
      </c>
      <c r="R632" s="3" t="s">
        <v>1554</v>
      </c>
      <c r="S632" s="3" t="s">
        <v>1555</v>
      </c>
      <c r="T632" s="3" t="s">
        <v>91</v>
      </c>
      <c r="U632" s="3" t="s">
        <v>1400</v>
      </c>
      <c r="V632" s="3" t="s">
        <v>1236</v>
      </c>
      <c r="W632" s="3">
        <v>4</v>
      </c>
      <c r="X632" s="3" t="s">
        <v>96</v>
      </c>
      <c r="Y632" s="3" t="s">
        <v>1571</v>
      </c>
      <c r="Z632" s="3" t="s">
        <v>1572</v>
      </c>
      <c r="AA632" s="3"/>
      <c r="AB632" s="3" t="s">
        <v>85</v>
      </c>
      <c r="AC632" s="3" t="s">
        <v>94</v>
      </c>
      <c r="AD632" s="3" t="s">
        <v>95</v>
      </c>
      <c r="AE632" s="3" t="s">
        <v>96</v>
      </c>
      <c r="AF632" s="3"/>
      <c r="AG632" s="3" t="s">
        <v>97</v>
      </c>
      <c r="AH632" s="3">
        <v>5497</v>
      </c>
      <c r="AI632" s="3">
        <v>702</v>
      </c>
      <c r="AJ632" s="3" t="s">
        <v>123</v>
      </c>
      <c r="AK632" s="3" t="s">
        <v>109</v>
      </c>
      <c r="AL632" s="3" t="s">
        <v>100</v>
      </c>
      <c r="AM632" s="3">
        <v>100</v>
      </c>
      <c r="AN632" s="3" t="s">
        <v>101</v>
      </c>
      <c r="AO632" s="3" t="s">
        <v>110</v>
      </c>
      <c r="AP632" s="3" t="s">
        <v>1573</v>
      </c>
      <c r="AQ632" s="3"/>
      <c r="AR632" s="3">
        <v>6550</v>
      </c>
      <c r="AS632" s="3">
        <v>2000</v>
      </c>
      <c r="AT632" s="3">
        <v>0</v>
      </c>
      <c r="AU632" s="3">
        <v>0</v>
      </c>
      <c r="AV632" s="3">
        <v>0</v>
      </c>
      <c r="AW632" s="3">
        <v>0</v>
      </c>
      <c r="AX632" s="3">
        <v>0</v>
      </c>
      <c r="AY632" s="3">
        <v>0</v>
      </c>
      <c r="AZ632" s="3">
        <v>0</v>
      </c>
      <c r="BA632" s="3" t="s">
        <v>1242</v>
      </c>
      <c r="BB632" s="3">
        <v>2000</v>
      </c>
    </row>
    <row r="633" spans="1:54" ht="32.5" hidden="1" customHeight="1" x14ac:dyDescent="0.2">
      <c r="A633" s="3" t="s">
        <v>1574</v>
      </c>
      <c r="B633" s="3" t="s">
        <v>1226</v>
      </c>
      <c r="C633" s="3" t="s">
        <v>85</v>
      </c>
      <c r="D633" s="3" t="s">
        <v>86</v>
      </c>
      <c r="E633" s="3" t="s">
        <v>1575</v>
      </c>
      <c r="F633" s="3"/>
      <c r="G633" s="3" t="s">
        <v>87</v>
      </c>
      <c r="H633" s="3">
        <v>2024</v>
      </c>
      <c r="I633" s="3">
        <v>2024</v>
      </c>
      <c r="J633" s="3" t="s">
        <v>111</v>
      </c>
      <c r="K633" s="3" t="s">
        <v>1576</v>
      </c>
      <c r="L633" s="3" t="s">
        <v>1577</v>
      </c>
      <c r="M633" s="3" t="s">
        <v>1578</v>
      </c>
      <c r="N633" s="3" t="s">
        <v>1579</v>
      </c>
      <c r="O633" s="3" t="s">
        <v>1580</v>
      </c>
      <c r="P633" s="3" t="s">
        <v>89</v>
      </c>
      <c r="Q633" s="3" t="s">
        <v>90</v>
      </c>
      <c r="R633" s="3" t="s">
        <v>1581</v>
      </c>
      <c r="S633" s="3" t="s">
        <v>1582</v>
      </c>
      <c r="T633" s="3" t="s">
        <v>135</v>
      </c>
      <c r="U633" s="3" t="s">
        <v>1583</v>
      </c>
      <c r="V633" s="3" t="s">
        <v>1236</v>
      </c>
      <c r="W633" s="3">
        <v>1</v>
      </c>
      <c r="X633" s="3" t="s">
        <v>1584</v>
      </c>
      <c r="Y633" s="3" t="s">
        <v>1585</v>
      </c>
      <c r="Z633" s="3" t="s">
        <v>1586</v>
      </c>
      <c r="AA633" s="3"/>
      <c r="AB633" s="3" t="s">
        <v>85</v>
      </c>
      <c r="AC633" s="3" t="s">
        <v>94</v>
      </c>
      <c r="AD633" s="3" t="s">
        <v>103</v>
      </c>
      <c r="AE633" s="3" t="s">
        <v>104</v>
      </c>
      <c r="AF633" s="3"/>
      <c r="AG633" s="3" t="s">
        <v>97</v>
      </c>
      <c r="AH633" s="3">
        <v>380</v>
      </c>
      <c r="AI633" s="3">
        <v>80</v>
      </c>
      <c r="AJ633" s="3" t="s">
        <v>105</v>
      </c>
      <c r="AK633" s="3" t="s">
        <v>106</v>
      </c>
      <c r="AL633" s="3" t="s">
        <v>100</v>
      </c>
      <c r="AM633" s="3">
        <v>120</v>
      </c>
      <c r="AN633" s="3" t="s">
        <v>101</v>
      </c>
      <c r="AO633" s="3" t="s">
        <v>110</v>
      </c>
      <c r="AP633" s="3" t="s">
        <v>1587</v>
      </c>
      <c r="AQ633" s="3" t="s">
        <v>1588</v>
      </c>
      <c r="AR633" s="3">
        <v>61400</v>
      </c>
      <c r="AS633" s="3">
        <v>8000</v>
      </c>
      <c r="AT633" s="3">
        <v>0</v>
      </c>
      <c r="AU633" s="3">
        <v>0</v>
      </c>
      <c r="AV633" s="3">
        <v>0</v>
      </c>
      <c r="AW633" s="3">
        <v>0</v>
      </c>
      <c r="AX633" s="3">
        <v>0</v>
      </c>
      <c r="AY633" s="3">
        <v>0</v>
      </c>
      <c r="AZ633" s="3">
        <v>0</v>
      </c>
      <c r="BA633" s="3" t="s">
        <v>1242</v>
      </c>
      <c r="BB633" s="3">
        <v>8000</v>
      </c>
    </row>
    <row r="634" spans="1:54" ht="32.5" hidden="1" customHeight="1" x14ac:dyDescent="0.2">
      <c r="A634" s="3" t="s">
        <v>1589</v>
      </c>
      <c r="B634" s="3" t="s">
        <v>1226</v>
      </c>
      <c r="C634" s="3" t="s">
        <v>85</v>
      </c>
      <c r="D634" s="3" t="s">
        <v>86</v>
      </c>
      <c r="E634" s="3" t="s">
        <v>1575</v>
      </c>
      <c r="F634" s="3"/>
      <c r="G634" s="3" t="s">
        <v>87</v>
      </c>
      <c r="H634" s="3">
        <v>2024</v>
      </c>
      <c r="I634" s="3">
        <v>2024</v>
      </c>
      <c r="J634" s="3" t="s">
        <v>88</v>
      </c>
      <c r="K634" s="3" t="s">
        <v>1576</v>
      </c>
      <c r="L634" s="3" t="s">
        <v>1577</v>
      </c>
      <c r="M634" s="3" t="s">
        <v>1578</v>
      </c>
      <c r="N634" s="3" t="s">
        <v>1579</v>
      </c>
      <c r="O634" s="3" t="s">
        <v>1580</v>
      </c>
      <c r="P634" s="3" t="s">
        <v>89</v>
      </c>
      <c r="Q634" s="3" t="s">
        <v>90</v>
      </c>
      <c r="R634" s="3" t="s">
        <v>1581</v>
      </c>
      <c r="S634" s="3" t="s">
        <v>1582</v>
      </c>
      <c r="T634" s="3" t="s">
        <v>135</v>
      </c>
      <c r="U634" s="3" t="s">
        <v>1583</v>
      </c>
      <c r="V634" s="3" t="s">
        <v>1236</v>
      </c>
      <c r="W634" s="3">
        <v>2</v>
      </c>
      <c r="X634" s="3" t="s">
        <v>1590</v>
      </c>
      <c r="Y634" s="3" t="s">
        <v>1591</v>
      </c>
      <c r="Z634" s="3" t="s">
        <v>1592</v>
      </c>
      <c r="AA634" s="3"/>
      <c r="AB634" s="3" t="s">
        <v>85</v>
      </c>
      <c r="AC634" s="3" t="s">
        <v>94</v>
      </c>
      <c r="AD634" s="3" t="s">
        <v>95</v>
      </c>
      <c r="AE634" s="3" t="s">
        <v>96</v>
      </c>
      <c r="AF634" s="3"/>
      <c r="AG634" s="3" t="s">
        <v>97</v>
      </c>
      <c r="AH634" s="3">
        <v>380</v>
      </c>
      <c r="AI634" s="3">
        <v>80</v>
      </c>
      <c r="AJ634" s="3" t="s">
        <v>98</v>
      </c>
      <c r="AK634" s="3" t="s">
        <v>99</v>
      </c>
      <c r="AL634" s="3" t="s">
        <v>100</v>
      </c>
      <c r="AM634" s="3">
        <v>120</v>
      </c>
      <c r="AN634" s="3" t="s">
        <v>101</v>
      </c>
      <c r="AO634" s="3" t="s">
        <v>110</v>
      </c>
      <c r="AP634" s="3" t="s">
        <v>1593</v>
      </c>
      <c r="AQ634" s="3" t="s">
        <v>1594</v>
      </c>
      <c r="AR634" s="3">
        <v>24500</v>
      </c>
      <c r="AS634" s="3">
        <v>5000</v>
      </c>
      <c r="AT634" s="3">
        <v>0</v>
      </c>
      <c r="AU634" s="3">
        <v>0</v>
      </c>
      <c r="AV634" s="3">
        <v>0</v>
      </c>
      <c r="AW634" s="3">
        <v>0</v>
      </c>
      <c r="AX634" s="3">
        <v>0</v>
      </c>
      <c r="AY634" s="3">
        <v>0</v>
      </c>
      <c r="AZ634" s="3">
        <v>0</v>
      </c>
      <c r="BA634" s="3" t="s">
        <v>1242</v>
      </c>
      <c r="BB634" s="3">
        <v>5000</v>
      </c>
    </row>
    <row r="635" spans="1:54" ht="32.5" customHeight="1" x14ac:dyDescent="0.2">
      <c r="A635" s="94" t="s">
        <v>1595</v>
      </c>
      <c r="B635" s="94" t="s">
        <v>1226</v>
      </c>
      <c r="C635" s="94" t="s">
        <v>85</v>
      </c>
      <c r="D635" s="94" t="s">
        <v>86</v>
      </c>
      <c r="E635" s="94" t="s">
        <v>1575</v>
      </c>
      <c r="F635" s="94"/>
      <c r="G635" s="94" t="s">
        <v>87</v>
      </c>
      <c r="H635" s="94">
        <v>2024</v>
      </c>
      <c r="I635" s="94">
        <v>2024</v>
      </c>
      <c r="J635" s="94" t="s">
        <v>88</v>
      </c>
      <c r="K635" s="94" t="s">
        <v>1576</v>
      </c>
      <c r="L635" s="94" t="s">
        <v>1577</v>
      </c>
      <c r="M635" s="94" t="s">
        <v>1578</v>
      </c>
      <c r="N635" s="94" t="s">
        <v>1579</v>
      </c>
      <c r="O635" s="94" t="s">
        <v>1580</v>
      </c>
      <c r="P635" s="94" t="s">
        <v>89</v>
      </c>
      <c r="Q635" s="94" t="s">
        <v>90</v>
      </c>
      <c r="R635" s="94" t="s">
        <v>1581</v>
      </c>
      <c r="S635" s="94" t="s">
        <v>1582</v>
      </c>
      <c r="T635" s="94" t="s">
        <v>135</v>
      </c>
      <c r="U635" s="94" t="s">
        <v>1583</v>
      </c>
      <c r="V635" s="94" t="s">
        <v>1236</v>
      </c>
      <c r="W635" s="94">
        <v>3</v>
      </c>
      <c r="X635" s="94" t="s">
        <v>1596</v>
      </c>
      <c r="Y635" s="94" t="s">
        <v>1597</v>
      </c>
      <c r="Z635" s="94" t="s">
        <v>1598</v>
      </c>
      <c r="AA635" s="94"/>
      <c r="AB635" s="94" t="s">
        <v>85</v>
      </c>
      <c r="AC635" s="94" t="s">
        <v>94</v>
      </c>
      <c r="AD635" s="94" t="s">
        <v>107</v>
      </c>
      <c r="AE635" s="94" t="s">
        <v>108</v>
      </c>
      <c r="AF635" s="94"/>
      <c r="AG635" s="94" t="s">
        <v>97</v>
      </c>
      <c r="AH635" s="94">
        <v>380</v>
      </c>
      <c r="AI635" s="94">
        <v>80</v>
      </c>
      <c r="AJ635" s="94" t="s">
        <v>98</v>
      </c>
      <c r="AK635" s="94" t="s">
        <v>109</v>
      </c>
      <c r="AL635" s="94" t="s">
        <v>100</v>
      </c>
      <c r="AM635" s="94">
        <v>250</v>
      </c>
      <c r="AN635" s="94" t="s">
        <v>101</v>
      </c>
      <c r="AO635" s="94" t="s">
        <v>110</v>
      </c>
      <c r="AP635" s="94" t="s">
        <v>1599</v>
      </c>
      <c r="AQ635" s="94" t="s">
        <v>1600</v>
      </c>
      <c r="AR635" s="94">
        <v>5550</v>
      </c>
      <c r="AS635" s="94">
        <v>3000</v>
      </c>
      <c r="AT635" s="94">
        <v>0</v>
      </c>
      <c r="AU635" s="94">
        <v>0</v>
      </c>
      <c r="AV635" s="94">
        <v>0</v>
      </c>
      <c r="AW635" s="94">
        <v>0</v>
      </c>
      <c r="AX635" s="94">
        <v>0</v>
      </c>
      <c r="AY635" s="94">
        <v>0</v>
      </c>
      <c r="AZ635" s="94">
        <v>0</v>
      </c>
      <c r="BA635" s="94" t="s">
        <v>1242</v>
      </c>
      <c r="BB635" s="94">
        <v>3000</v>
      </c>
    </row>
    <row r="636" spans="1:54" ht="32.5" hidden="1" customHeight="1" x14ac:dyDescent="0.2">
      <c r="A636" s="3" t="s">
        <v>1601</v>
      </c>
      <c r="B636" s="3" t="s">
        <v>1226</v>
      </c>
      <c r="C636" s="3" t="s">
        <v>85</v>
      </c>
      <c r="D636" s="3" t="s">
        <v>86</v>
      </c>
      <c r="E636" s="3" t="s">
        <v>1602</v>
      </c>
      <c r="F636" s="3"/>
      <c r="G636" s="3" t="s">
        <v>87</v>
      </c>
      <c r="H636" s="3">
        <v>2024</v>
      </c>
      <c r="I636" s="3">
        <v>2024</v>
      </c>
      <c r="J636" s="3" t="s">
        <v>88</v>
      </c>
      <c r="K636" s="3" t="s">
        <v>1603</v>
      </c>
      <c r="L636" s="3" t="s">
        <v>1604</v>
      </c>
      <c r="M636" s="3"/>
      <c r="N636" s="3" t="s">
        <v>1605</v>
      </c>
      <c r="O636" s="3" t="s">
        <v>1606</v>
      </c>
      <c r="P636" s="3" t="s">
        <v>89</v>
      </c>
      <c r="Q636" s="3" t="s">
        <v>90</v>
      </c>
      <c r="R636" s="3" t="s">
        <v>1607</v>
      </c>
      <c r="S636" s="3" t="s">
        <v>1608</v>
      </c>
      <c r="T636" s="3" t="s">
        <v>135</v>
      </c>
      <c r="U636" s="3" t="s">
        <v>1426</v>
      </c>
      <c r="V636" s="3" t="s">
        <v>1236</v>
      </c>
      <c r="W636" s="3">
        <v>1</v>
      </c>
      <c r="X636" s="3" t="s">
        <v>1609</v>
      </c>
      <c r="Y636" s="3" t="s">
        <v>1610</v>
      </c>
      <c r="Z636" s="3" t="s">
        <v>1611</v>
      </c>
      <c r="AA636" s="3"/>
      <c r="AB636" s="3" t="s">
        <v>85</v>
      </c>
      <c r="AC636" s="3" t="s">
        <v>94</v>
      </c>
      <c r="AD636" s="3" t="s">
        <v>95</v>
      </c>
      <c r="AE636" s="3" t="s">
        <v>96</v>
      </c>
      <c r="AF636" s="3"/>
      <c r="AG636" s="3" t="s">
        <v>97</v>
      </c>
      <c r="AH636" s="3">
        <v>89</v>
      </c>
      <c r="AI636" s="3">
        <v>19</v>
      </c>
      <c r="AJ636" s="3" t="s">
        <v>105</v>
      </c>
      <c r="AK636" s="3" t="s">
        <v>109</v>
      </c>
      <c r="AL636" s="3" t="s">
        <v>100</v>
      </c>
      <c r="AM636" s="3">
        <v>25</v>
      </c>
      <c r="AN636" s="3" t="s">
        <v>101</v>
      </c>
      <c r="AO636" s="3" t="s">
        <v>102</v>
      </c>
      <c r="AP636" s="3" t="s">
        <v>1612</v>
      </c>
      <c r="AQ636" s="3" t="s">
        <v>1613</v>
      </c>
      <c r="AR636" s="3">
        <v>5890</v>
      </c>
      <c r="AS636" s="3">
        <v>2860</v>
      </c>
      <c r="AT636" s="3">
        <v>0</v>
      </c>
      <c r="AU636" s="3">
        <v>0</v>
      </c>
      <c r="AV636" s="3">
        <v>0</v>
      </c>
      <c r="AW636" s="3">
        <v>0</v>
      </c>
      <c r="AX636" s="3">
        <v>0</v>
      </c>
      <c r="AY636" s="3">
        <v>0</v>
      </c>
      <c r="AZ636" s="3">
        <v>0</v>
      </c>
      <c r="BA636" s="3" t="s">
        <v>1614</v>
      </c>
      <c r="BB636" s="3">
        <v>3160</v>
      </c>
    </row>
    <row r="637" spans="1:54" ht="32.5" hidden="1" customHeight="1" x14ac:dyDescent="0.2">
      <c r="A637" s="3" t="s">
        <v>1615</v>
      </c>
      <c r="B637" s="3" t="s">
        <v>1226</v>
      </c>
      <c r="C637" s="3" t="s">
        <v>85</v>
      </c>
      <c r="D637" s="3" t="s">
        <v>86</v>
      </c>
      <c r="E637" s="3" t="s">
        <v>1602</v>
      </c>
      <c r="F637" s="3"/>
      <c r="G637" s="3" t="s">
        <v>87</v>
      </c>
      <c r="H637" s="3">
        <v>2024</v>
      </c>
      <c r="I637" s="3">
        <v>2024</v>
      </c>
      <c r="J637" s="3" t="s">
        <v>88</v>
      </c>
      <c r="K637" s="3" t="s">
        <v>1603</v>
      </c>
      <c r="L637" s="3" t="s">
        <v>1604</v>
      </c>
      <c r="M637" s="3"/>
      <c r="N637" s="3" t="s">
        <v>1605</v>
      </c>
      <c r="O637" s="3" t="s">
        <v>1606</v>
      </c>
      <c r="P637" s="3" t="s">
        <v>89</v>
      </c>
      <c r="Q637" s="3" t="s">
        <v>90</v>
      </c>
      <c r="R637" s="3" t="s">
        <v>1607</v>
      </c>
      <c r="S637" s="3" t="s">
        <v>1608</v>
      </c>
      <c r="T637" s="3" t="s">
        <v>135</v>
      </c>
      <c r="U637" s="3" t="s">
        <v>1426</v>
      </c>
      <c r="V637" s="3" t="s">
        <v>1236</v>
      </c>
      <c r="W637" s="3">
        <v>2</v>
      </c>
      <c r="X637" s="3" t="s">
        <v>1616</v>
      </c>
      <c r="Y637" s="3" t="s">
        <v>1617</v>
      </c>
      <c r="Z637" s="3" t="s">
        <v>1618</v>
      </c>
      <c r="AA637" s="3"/>
      <c r="AB637" s="3" t="s">
        <v>85</v>
      </c>
      <c r="AC637" s="3" t="s">
        <v>94</v>
      </c>
      <c r="AD637" s="3" t="s">
        <v>103</v>
      </c>
      <c r="AE637" s="3" t="s">
        <v>124</v>
      </c>
      <c r="AF637" s="3"/>
      <c r="AG637" s="3" t="s">
        <v>97</v>
      </c>
      <c r="AH637" s="3">
        <v>89</v>
      </c>
      <c r="AI637" s="3">
        <v>19</v>
      </c>
      <c r="AJ637" s="3" t="s">
        <v>105</v>
      </c>
      <c r="AK637" s="3" t="s">
        <v>190</v>
      </c>
      <c r="AL637" s="3" t="s">
        <v>100</v>
      </c>
      <c r="AM637" s="3">
        <v>25</v>
      </c>
      <c r="AN637" s="3" t="s">
        <v>101</v>
      </c>
      <c r="AO637" s="3" t="s">
        <v>102</v>
      </c>
      <c r="AP637" s="3" t="s">
        <v>1619</v>
      </c>
      <c r="AQ637" s="3" t="s">
        <v>1620</v>
      </c>
      <c r="AR637" s="3">
        <v>4650</v>
      </c>
      <c r="AS637" s="3">
        <v>2700</v>
      </c>
      <c r="AT637" s="3">
        <v>0</v>
      </c>
      <c r="AU637" s="3">
        <v>0</v>
      </c>
      <c r="AV637" s="3">
        <v>0</v>
      </c>
      <c r="AW637" s="3">
        <v>0</v>
      </c>
      <c r="AX637" s="3">
        <v>0</v>
      </c>
      <c r="AY637" s="3">
        <v>0</v>
      </c>
      <c r="AZ637" s="3">
        <v>0</v>
      </c>
      <c r="BA637" s="3" t="s">
        <v>1377</v>
      </c>
      <c r="BB637" s="3">
        <v>2800</v>
      </c>
    </row>
    <row r="638" spans="1:54" ht="32.5" hidden="1" customHeight="1" x14ac:dyDescent="0.2">
      <c r="A638" s="3" t="s">
        <v>1621</v>
      </c>
      <c r="B638" s="3" t="s">
        <v>1226</v>
      </c>
      <c r="C638" s="3" t="s">
        <v>85</v>
      </c>
      <c r="D638" s="3" t="s">
        <v>86</v>
      </c>
      <c r="E638" s="3" t="s">
        <v>1602</v>
      </c>
      <c r="F638" s="3"/>
      <c r="G638" s="3" t="s">
        <v>87</v>
      </c>
      <c r="H638" s="3">
        <v>2024</v>
      </c>
      <c r="I638" s="3">
        <v>2024</v>
      </c>
      <c r="J638" s="3" t="s">
        <v>88</v>
      </c>
      <c r="K638" s="3" t="s">
        <v>1603</v>
      </c>
      <c r="L638" s="3" t="s">
        <v>1604</v>
      </c>
      <c r="M638" s="3"/>
      <c r="N638" s="3" t="s">
        <v>1605</v>
      </c>
      <c r="O638" s="3" t="s">
        <v>1606</v>
      </c>
      <c r="P638" s="3" t="s">
        <v>89</v>
      </c>
      <c r="Q638" s="3" t="s">
        <v>90</v>
      </c>
      <c r="R638" s="3" t="s">
        <v>1607</v>
      </c>
      <c r="S638" s="3" t="s">
        <v>1608</v>
      </c>
      <c r="T638" s="3" t="s">
        <v>135</v>
      </c>
      <c r="U638" s="3" t="s">
        <v>1426</v>
      </c>
      <c r="V638" s="3" t="s">
        <v>1236</v>
      </c>
      <c r="W638" s="3">
        <v>3</v>
      </c>
      <c r="X638" s="3" t="s">
        <v>440</v>
      </c>
      <c r="Y638" s="3" t="s">
        <v>1622</v>
      </c>
      <c r="Z638" s="3" t="s">
        <v>1623</v>
      </c>
      <c r="AA638" s="3"/>
      <c r="AB638" s="3" t="s">
        <v>85</v>
      </c>
      <c r="AC638" s="3" t="s">
        <v>94</v>
      </c>
      <c r="AD638" s="3" t="s">
        <v>103</v>
      </c>
      <c r="AE638" s="3" t="s">
        <v>104</v>
      </c>
      <c r="AF638" s="3"/>
      <c r="AG638" s="3" t="s">
        <v>97</v>
      </c>
      <c r="AH638" s="3">
        <v>89</v>
      </c>
      <c r="AI638" s="3">
        <v>19</v>
      </c>
      <c r="AJ638" s="3" t="s">
        <v>105</v>
      </c>
      <c r="AK638" s="3" t="s">
        <v>106</v>
      </c>
      <c r="AL638" s="3" t="s">
        <v>100</v>
      </c>
      <c r="AM638" s="3">
        <v>150</v>
      </c>
      <c r="AN638" s="3" t="s">
        <v>101</v>
      </c>
      <c r="AO638" s="3" t="s">
        <v>102</v>
      </c>
      <c r="AP638" s="3" t="s">
        <v>1624</v>
      </c>
      <c r="AQ638" s="3" t="s">
        <v>1625</v>
      </c>
      <c r="AR638" s="3">
        <v>13200</v>
      </c>
      <c r="AS638" s="3">
        <v>6700</v>
      </c>
      <c r="AT638" s="3">
        <v>0</v>
      </c>
      <c r="AU638" s="3">
        <v>0</v>
      </c>
      <c r="AV638" s="3">
        <v>0</v>
      </c>
      <c r="AW638" s="3">
        <v>0</v>
      </c>
      <c r="AX638" s="3">
        <v>0</v>
      </c>
      <c r="AY638" s="3">
        <v>0</v>
      </c>
      <c r="AZ638" s="3">
        <v>0</v>
      </c>
      <c r="BA638" s="3" t="s">
        <v>1626</v>
      </c>
      <c r="BB638" s="3">
        <v>9900</v>
      </c>
    </row>
    <row r="639" spans="1:54" ht="32.5" hidden="1" customHeight="1" x14ac:dyDescent="0.2">
      <c r="A639" s="3" t="s">
        <v>12464</v>
      </c>
      <c r="B639" s="3" t="s">
        <v>1226</v>
      </c>
      <c r="C639" s="3" t="s">
        <v>85</v>
      </c>
      <c r="D639" s="3" t="s">
        <v>86</v>
      </c>
      <c r="E639" s="3" t="s">
        <v>12465</v>
      </c>
      <c r="F639" s="3"/>
      <c r="G639" s="3" t="s">
        <v>87</v>
      </c>
      <c r="H639" s="3">
        <v>2024</v>
      </c>
      <c r="I639" s="3">
        <v>2024</v>
      </c>
      <c r="J639" s="3" t="s">
        <v>88</v>
      </c>
      <c r="K639" s="3" t="s">
        <v>6515</v>
      </c>
      <c r="L639" s="3" t="s">
        <v>6516</v>
      </c>
      <c r="M639" s="3" t="s">
        <v>12466</v>
      </c>
      <c r="N639" s="3" t="s">
        <v>6518</v>
      </c>
      <c r="O639" s="3" t="s">
        <v>6519</v>
      </c>
      <c r="P639" s="3" t="s">
        <v>89</v>
      </c>
      <c r="Q639" s="3" t="s">
        <v>90</v>
      </c>
      <c r="R639" s="3" t="s">
        <v>6520</v>
      </c>
      <c r="S639" s="3" t="s">
        <v>6521</v>
      </c>
      <c r="T639" s="3" t="s">
        <v>135</v>
      </c>
      <c r="U639" s="3" t="s">
        <v>6321</v>
      </c>
      <c r="V639" s="3" t="s">
        <v>1236</v>
      </c>
      <c r="W639" s="3">
        <v>1</v>
      </c>
      <c r="X639" s="3" t="s">
        <v>12467</v>
      </c>
      <c r="Y639" s="3" t="s">
        <v>12468</v>
      </c>
      <c r="Z639" s="3" t="s">
        <v>12469</v>
      </c>
      <c r="AA639" s="3"/>
      <c r="AB639" s="3" t="s">
        <v>85</v>
      </c>
      <c r="AC639" s="3" t="s">
        <v>94</v>
      </c>
      <c r="AD639" s="3" t="s">
        <v>95</v>
      </c>
      <c r="AE639" s="3" t="s">
        <v>96</v>
      </c>
      <c r="AF639" s="3"/>
      <c r="AG639" s="3" t="s">
        <v>97</v>
      </c>
      <c r="AH639" s="3">
        <v>154</v>
      </c>
      <c r="AI639" s="3">
        <v>17</v>
      </c>
      <c r="AJ639" s="3" t="s">
        <v>98</v>
      </c>
      <c r="AK639" s="3" t="s">
        <v>109</v>
      </c>
      <c r="AL639" s="3" t="s">
        <v>100</v>
      </c>
      <c r="AM639" s="3">
        <v>300</v>
      </c>
      <c r="AN639" s="3" t="s">
        <v>101</v>
      </c>
      <c r="AO639" s="3" t="s">
        <v>110</v>
      </c>
      <c r="AP639" s="3" t="s">
        <v>12470</v>
      </c>
      <c r="AQ639" s="3" t="s">
        <v>12471</v>
      </c>
      <c r="AR639" s="3">
        <v>7850</v>
      </c>
      <c r="AS639" s="3">
        <v>4350</v>
      </c>
      <c r="AT639" s="3">
        <v>0</v>
      </c>
      <c r="AU639" s="3">
        <v>0</v>
      </c>
      <c r="AV639" s="3">
        <v>0</v>
      </c>
      <c r="AW639" s="3">
        <v>0</v>
      </c>
      <c r="AX639" s="3">
        <v>0</v>
      </c>
      <c r="AY639" s="3">
        <v>0</v>
      </c>
      <c r="AZ639" s="3">
        <v>0</v>
      </c>
      <c r="BA639" s="3" t="s">
        <v>1242</v>
      </c>
      <c r="BB639" s="3">
        <v>4350</v>
      </c>
    </row>
    <row r="640" spans="1:54" ht="32.5" hidden="1" customHeight="1" x14ac:dyDescent="0.2">
      <c r="A640" s="3" t="s">
        <v>12472</v>
      </c>
      <c r="B640" s="3" t="s">
        <v>1226</v>
      </c>
      <c r="C640" s="3" t="s">
        <v>85</v>
      </c>
      <c r="D640" s="3" t="s">
        <v>86</v>
      </c>
      <c r="E640" s="3" t="s">
        <v>12465</v>
      </c>
      <c r="F640" s="3"/>
      <c r="G640" s="3" t="s">
        <v>87</v>
      </c>
      <c r="H640" s="3">
        <v>2024</v>
      </c>
      <c r="I640" s="3">
        <v>2024</v>
      </c>
      <c r="J640" s="3" t="s">
        <v>88</v>
      </c>
      <c r="K640" s="3" t="s">
        <v>6515</v>
      </c>
      <c r="L640" s="3" t="s">
        <v>6516</v>
      </c>
      <c r="M640" s="3" t="s">
        <v>12466</v>
      </c>
      <c r="N640" s="3" t="s">
        <v>6518</v>
      </c>
      <c r="O640" s="3" t="s">
        <v>6519</v>
      </c>
      <c r="P640" s="3" t="s">
        <v>89</v>
      </c>
      <c r="Q640" s="3" t="s">
        <v>90</v>
      </c>
      <c r="R640" s="3" t="s">
        <v>6520</v>
      </c>
      <c r="S640" s="3" t="s">
        <v>6521</v>
      </c>
      <c r="T640" s="3" t="s">
        <v>135</v>
      </c>
      <c r="U640" s="3" t="s">
        <v>6321</v>
      </c>
      <c r="V640" s="3" t="s">
        <v>1236</v>
      </c>
      <c r="W640" s="3">
        <v>2</v>
      </c>
      <c r="X640" s="3" t="s">
        <v>12473</v>
      </c>
      <c r="Y640" s="3" t="s">
        <v>12474</v>
      </c>
      <c r="Z640" s="3" t="s">
        <v>12475</v>
      </c>
      <c r="AA640" s="3"/>
      <c r="AB640" s="3" t="s">
        <v>85</v>
      </c>
      <c r="AC640" s="3" t="s">
        <v>94</v>
      </c>
      <c r="AD640" s="3" t="s">
        <v>103</v>
      </c>
      <c r="AE640" s="3" t="s">
        <v>104</v>
      </c>
      <c r="AF640" s="3"/>
      <c r="AG640" s="3" t="s">
        <v>97</v>
      </c>
      <c r="AH640" s="3">
        <v>154</v>
      </c>
      <c r="AI640" s="3">
        <v>17</v>
      </c>
      <c r="AJ640" s="3" t="s">
        <v>105</v>
      </c>
      <c r="AK640" s="3" t="s">
        <v>106</v>
      </c>
      <c r="AL640" s="3" t="s">
        <v>100</v>
      </c>
      <c r="AM640" s="3">
        <v>1500</v>
      </c>
      <c r="AN640" s="3" t="s">
        <v>101</v>
      </c>
      <c r="AO640" s="3" t="s">
        <v>102</v>
      </c>
      <c r="AP640" s="3" t="s">
        <v>12476</v>
      </c>
      <c r="AQ640" s="3" t="s">
        <v>12477</v>
      </c>
      <c r="AR640" s="3">
        <v>14620</v>
      </c>
      <c r="AS640" s="3">
        <v>8800</v>
      </c>
      <c r="AT640" s="3">
        <v>0</v>
      </c>
      <c r="AU640" s="3">
        <v>0</v>
      </c>
      <c r="AV640" s="3">
        <v>0</v>
      </c>
      <c r="AW640" s="3">
        <v>0</v>
      </c>
      <c r="AX640" s="3">
        <v>0</v>
      </c>
      <c r="AY640" s="3">
        <v>0</v>
      </c>
      <c r="AZ640" s="3">
        <v>0</v>
      </c>
      <c r="BA640" s="3" t="s">
        <v>1242</v>
      </c>
      <c r="BB640" s="3">
        <v>8800</v>
      </c>
    </row>
    <row r="641" spans="1:54" ht="32.5" hidden="1" customHeight="1" x14ac:dyDescent="0.2">
      <c r="A641" s="3" t="s">
        <v>12478</v>
      </c>
      <c r="B641" s="3" t="s">
        <v>1226</v>
      </c>
      <c r="C641" s="3" t="s">
        <v>85</v>
      </c>
      <c r="D641" s="3" t="s">
        <v>86</v>
      </c>
      <c r="E641" s="3" t="s">
        <v>12479</v>
      </c>
      <c r="F641" s="3"/>
      <c r="G641" s="3" t="s">
        <v>87</v>
      </c>
      <c r="H641" s="3">
        <v>2024</v>
      </c>
      <c r="I641" s="3">
        <v>2024</v>
      </c>
      <c r="J641" s="3" t="s">
        <v>111</v>
      </c>
      <c r="K641" s="3" t="s">
        <v>6565</v>
      </c>
      <c r="L641" s="3" t="s">
        <v>6566</v>
      </c>
      <c r="M641" s="3" t="s">
        <v>6567</v>
      </c>
      <c r="N641" s="3" t="s">
        <v>6568</v>
      </c>
      <c r="O641" s="3" t="s">
        <v>6569</v>
      </c>
      <c r="P641" s="3" t="s">
        <v>89</v>
      </c>
      <c r="Q641" s="3" t="s">
        <v>90</v>
      </c>
      <c r="R641" s="3" t="s">
        <v>6570</v>
      </c>
      <c r="S641" s="3" t="s">
        <v>6571</v>
      </c>
      <c r="T641" s="3" t="s">
        <v>135</v>
      </c>
      <c r="U641" s="3" t="s">
        <v>6321</v>
      </c>
      <c r="V641" s="3" t="s">
        <v>1236</v>
      </c>
      <c r="W641" s="3">
        <v>1</v>
      </c>
      <c r="X641" s="3" t="s">
        <v>12480</v>
      </c>
      <c r="Y641" s="3" t="s">
        <v>12481</v>
      </c>
      <c r="Z641" s="3" t="s">
        <v>12482</v>
      </c>
      <c r="AA641" s="3"/>
      <c r="AB641" s="3" t="s">
        <v>85</v>
      </c>
      <c r="AC641" s="3" t="s">
        <v>94</v>
      </c>
      <c r="AD641" s="3" t="s">
        <v>103</v>
      </c>
      <c r="AE641" s="3" t="s">
        <v>122</v>
      </c>
      <c r="AF641" s="3"/>
      <c r="AG641" s="3" t="s">
        <v>97</v>
      </c>
      <c r="AH641" s="3">
        <v>120</v>
      </c>
      <c r="AI641" s="3">
        <v>28</v>
      </c>
      <c r="AJ641" s="3" t="s">
        <v>123</v>
      </c>
      <c r="AK641" s="3" t="s">
        <v>109</v>
      </c>
      <c r="AL641" s="3" t="s">
        <v>325</v>
      </c>
      <c r="AM641" s="3">
        <v>40</v>
      </c>
      <c r="AN641" s="3" t="s">
        <v>101</v>
      </c>
      <c r="AO641" s="3" t="s">
        <v>102</v>
      </c>
      <c r="AP641" s="3" t="s">
        <v>12483</v>
      </c>
      <c r="AQ641" s="3" t="s">
        <v>12484</v>
      </c>
      <c r="AR641" s="3">
        <v>5114</v>
      </c>
      <c r="AS641" s="3">
        <v>2000</v>
      </c>
      <c r="AT641" s="3">
        <v>0</v>
      </c>
      <c r="AU641" s="3">
        <v>0</v>
      </c>
      <c r="AV641" s="3">
        <v>0</v>
      </c>
      <c r="AW641" s="3">
        <v>0</v>
      </c>
      <c r="AX641" s="3">
        <v>0</v>
      </c>
      <c r="AY641" s="3">
        <v>0</v>
      </c>
      <c r="AZ641" s="3">
        <v>0</v>
      </c>
      <c r="BA641" s="3" t="s">
        <v>1242</v>
      </c>
      <c r="BB641" s="3">
        <v>2000</v>
      </c>
    </row>
    <row r="642" spans="1:54" ht="32.5" hidden="1" customHeight="1" x14ac:dyDescent="0.2">
      <c r="A642" s="3" t="s">
        <v>12485</v>
      </c>
      <c r="B642" s="3" t="s">
        <v>1226</v>
      </c>
      <c r="C642" s="3" t="s">
        <v>85</v>
      </c>
      <c r="D642" s="3" t="s">
        <v>86</v>
      </c>
      <c r="E642" s="3" t="s">
        <v>12486</v>
      </c>
      <c r="F642" s="3"/>
      <c r="G642" s="3" t="s">
        <v>87</v>
      </c>
      <c r="H642" s="3">
        <v>2024</v>
      </c>
      <c r="I642" s="3">
        <v>2024</v>
      </c>
      <c r="J642" s="3" t="s">
        <v>88</v>
      </c>
      <c r="K642" s="3" t="s">
        <v>10956</v>
      </c>
      <c r="L642" s="3" t="s">
        <v>10957</v>
      </c>
      <c r="M642" s="3" t="s">
        <v>10958</v>
      </c>
      <c r="N642" s="3" t="s">
        <v>10959</v>
      </c>
      <c r="O642" s="3" t="s">
        <v>10960</v>
      </c>
      <c r="P642" s="3" t="s">
        <v>89</v>
      </c>
      <c r="Q642" s="3" t="s">
        <v>90</v>
      </c>
      <c r="R642" s="3" t="s">
        <v>10961</v>
      </c>
      <c r="S642" s="3" t="s">
        <v>10962</v>
      </c>
      <c r="T642" s="3" t="s">
        <v>135</v>
      </c>
      <c r="U642" s="3" t="s">
        <v>1314</v>
      </c>
      <c r="V642" s="3" t="s">
        <v>1236</v>
      </c>
      <c r="W642" s="3">
        <v>1</v>
      </c>
      <c r="X642" s="3" t="s">
        <v>12487</v>
      </c>
      <c r="Y642" s="3" t="s">
        <v>12488</v>
      </c>
      <c r="Z642" s="3" t="s">
        <v>12489</v>
      </c>
      <c r="AA642" s="3"/>
      <c r="AB642" s="3" t="s">
        <v>85</v>
      </c>
      <c r="AC642" s="3" t="s">
        <v>94</v>
      </c>
      <c r="AD642" s="3" t="s">
        <v>95</v>
      </c>
      <c r="AE642" s="3" t="s">
        <v>96</v>
      </c>
      <c r="AF642" s="3"/>
      <c r="AG642" s="3" t="s">
        <v>97</v>
      </c>
      <c r="AH642" s="3">
        <v>99</v>
      </c>
      <c r="AI642" s="3">
        <v>10</v>
      </c>
      <c r="AJ642" s="3" t="s">
        <v>105</v>
      </c>
      <c r="AK642" s="3" t="s">
        <v>99</v>
      </c>
      <c r="AL642" s="3" t="s">
        <v>100</v>
      </c>
      <c r="AM642" s="3">
        <v>10</v>
      </c>
      <c r="AN642" s="3" t="s">
        <v>138</v>
      </c>
      <c r="AO642" s="3" t="s">
        <v>102</v>
      </c>
      <c r="AP642" s="3" t="s">
        <v>12490</v>
      </c>
      <c r="AQ642" s="3" t="s">
        <v>12491</v>
      </c>
      <c r="AR642" s="3">
        <v>2750</v>
      </c>
      <c r="AS642" s="3">
        <v>1500</v>
      </c>
      <c r="AT642" s="3">
        <v>0</v>
      </c>
      <c r="AU642" s="3">
        <v>0</v>
      </c>
      <c r="AV642" s="3">
        <v>0</v>
      </c>
      <c r="AW642" s="3">
        <v>0</v>
      </c>
      <c r="AX642" s="3">
        <v>0</v>
      </c>
      <c r="AY642" s="3">
        <v>0</v>
      </c>
      <c r="AZ642" s="3">
        <v>0</v>
      </c>
      <c r="BA642" s="3" t="s">
        <v>1242</v>
      </c>
      <c r="BB642" s="3">
        <v>1500</v>
      </c>
    </row>
    <row r="643" spans="1:54" ht="32.5" hidden="1" customHeight="1" x14ac:dyDescent="0.2">
      <c r="A643" s="3" t="s">
        <v>12492</v>
      </c>
      <c r="B643" s="3" t="s">
        <v>1226</v>
      </c>
      <c r="C643" s="3" t="s">
        <v>85</v>
      </c>
      <c r="D643" s="3" t="s">
        <v>86</v>
      </c>
      <c r="E643" s="3" t="s">
        <v>12493</v>
      </c>
      <c r="F643" s="3"/>
      <c r="G643" s="3" t="s">
        <v>87</v>
      </c>
      <c r="H643" s="3">
        <v>2024</v>
      </c>
      <c r="I643" s="3">
        <v>2024</v>
      </c>
      <c r="J643" s="3" t="s">
        <v>88</v>
      </c>
      <c r="K643" s="3" t="s">
        <v>6137</v>
      </c>
      <c r="L643" s="3" t="s">
        <v>6138</v>
      </c>
      <c r="M643" s="3" t="s">
        <v>6139</v>
      </c>
      <c r="N643" s="3" t="s">
        <v>6140</v>
      </c>
      <c r="O643" s="3" t="s">
        <v>6141</v>
      </c>
      <c r="P643" s="3" t="s">
        <v>89</v>
      </c>
      <c r="Q643" s="3" t="s">
        <v>90</v>
      </c>
      <c r="R643" s="3" t="s">
        <v>6142</v>
      </c>
      <c r="S643" s="3" t="s">
        <v>6143</v>
      </c>
      <c r="T643" s="3" t="s">
        <v>135</v>
      </c>
      <c r="U643" s="3" t="s">
        <v>1314</v>
      </c>
      <c r="V643" s="3" t="s">
        <v>1236</v>
      </c>
      <c r="W643" s="3">
        <v>1</v>
      </c>
      <c r="X643" s="3" t="s">
        <v>12494</v>
      </c>
      <c r="Y643" s="3" t="s">
        <v>12495</v>
      </c>
      <c r="Z643" s="3" t="s">
        <v>12496</v>
      </c>
      <c r="AA643" s="3"/>
      <c r="AB643" s="3" t="s">
        <v>85</v>
      </c>
      <c r="AC643" s="3" t="s">
        <v>94</v>
      </c>
      <c r="AD643" s="3" t="s">
        <v>103</v>
      </c>
      <c r="AE643" s="3" t="s">
        <v>104</v>
      </c>
      <c r="AF643" s="3"/>
      <c r="AG643" s="3" t="s">
        <v>97</v>
      </c>
      <c r="AH643" s="3">
        <v>196</v>
      </c>
      <c r="AI643" s="3">
        <v>39</v>
      </c>
      <c r="AJ643" s="3" t="s">
        <v>105</v>
      </c>
      <c r="AK643" s="3" t="s">
        <v>106</v>
      </c>
      <c r="AL643" s="3" t="s">
        <v>100</v>
      </c>
      <c r="AM643" s="3">
        <v>150</v>
      </c>
      <c r="AN643" s="3" t="s">
        <v>138</v>
      </c>
      <c r="AO643" s="3" t="s">
        <v>110</v>
      </c>
      <c r="AP643" s="3" t="s">
        <v>12497</v>
      </c>
      <c r="AQ643" s="3" t="s">
        <v>12498</v>
      </c>
      <c r="AR643" s="3">
        <v>9250</v>
      </c>
      <c r="AS643" s="3">
        <v>5000</v>
      </c>
      <c r="AT643" s="3">
        <v>0</v>
      </c>
      <c r="AU643" s="3">
        <v>0</v>
      </c>
      <c r="AV643" s="3">
        <v>0</v>
      </c>
      <c r="AW643" s="3">
        <v>0</v>
      </c>
      <c r="AX643" s="3">
        <v>0</v>
      </c>
      <c r="AY643" s="3">
        <v>0</v>
      </c>
      <c r="AZ643" s="3">
        <v>0</v>
      </c>
      <c r="BA643" s="3" t="s">
        <v>12499</v>
      </c>
      <c r="BB643" s="3">
        <v>7650</v>
      </c>
    </row>
    <row r="644" spans="1:54" ht="32.5" hidden="1" customHeight="1" x14ac:dyDescent="0.2">
      <c r="A644" s="3" t="s">
        <v>12500</v>
      </c>
      <c r="B644" s="3" t="s">
        <v>1226</v>
      </c>
      <c r="C644" s="3" t="s">
        <v>85</v>
      </c>
      <c r="D644" s="3" t="s">
        <v>86</v>
      </c>
      <c r="E644" s="3" t="s">
        <v>12493</v>
      </c>
      <c r="F644" s="3"/>
      <c r="G644" s="3" t="s">
        <v>87</v>
      </c>
      <c r="H644" s="3">
        <v>2024</v>
      </c>
      <c r="I644" s="3">
        <v>2024</v>
      </c>
      <c r="J644" s="3" t="s">
        <v>88</v>
      </c>
      <c r="K644" s="3" t="s">
        <v>6137</v>
      </c>
      <c r="L644" s="3" t="s">
        <v>6138</v>
      </c>
      <c r="M644" s="3" t="s">
        <v>6139</v>
      </c>
      <c r="N644" s="3" t="s">
        <v>6140</v>
      </c>
      <c r="O644" s="3" t="s">
        <v>6141</v>
      </c>
      <c r="P644" s="3" t="s">
        <v>89</v>
      </c>
      <c r="Q644" s="3" t="s">
        <v>90</v>
      </c>
      <c r="R644" s="3" t="s">
        <v>6142</v>
      </c>
      <c r="S644" s="3" t="s">
        <v>6143</v>
      </c>
      <c r="T644" s="3" t="s">
        <v>135</v>
      </c>
      <c r="U644" s="3" t="s">
        <v>1314</v>
      </c>
      <c r="V644" s="3" t="s">
        <v>1236</v>
      </c>
      <c r="W644" s="3">
        <v>2</v>
      </c>
      <c r="X644" s="3" t="s">
        <v>12501</v>
      </c>
      <c r="Y644" s="3" t="s">
        <v>12502</v>
      </c>
      <c r="Z644" s="3" t="s">
        <v>12503</v>
      </c>
      <c r="AA644" s="3"/>
      <c r="AB644" s="3" t="s">
        <v>85</v>
      </c>
      <c r="AC644" s="3" t="s">
        <v>94</v>
      </c>
      <c r="AD644" s="3" t="s">
        <v>103</v>
      </c>
      <c r="AE644" s="3" t="s">
        <v>104</v>
      </c>
      <c r="AF644" s="3"/>
      <c r="AG644" s="3" t="s">
        <v>97</v>
      </c>
      <c r="AH644" s="3">
        <v>196</v>
      </c>
      <c r="AI644" s="3">
        <v>39</v>
      </c>
      <c r="AJ644" s="3" t="s">
        <v>123</v>
      </c>
      <c r="AK644" s="3" t="s">
        <v>106</v>
      </c>
      <c r="AL644" s="3" t="s">
        <v>100</v>
      </c>
      <c r="AM644" s="3">
        <v>120</v>
      </c>
      <c r="AN644" s="3" t="s">
        <v>138</v>
      </c>
      <c r="AO644" s="3" t="s">
        <v>110</v>
      </c>
      <c r="AP644" s="3" t="s">
        <v>12504</v>
      </c>
      <c r="AQ644" s="3" t="s">
        <v>12505</v>
      </c>
      <c r="AR644" s="3">
        <v>7500</v>
      </c>
      <c r="AS644" s="3">
        <v>4500</v>
      </c>
      <c r="AT644" s="3">
        <v>0</v>
      </c>
      <c r="AU644" s="3">
        <v>0</v>
      </c>
      <c r="AV644" s="3">
        <v>0</v>
      </c>
      <c r="AW644" s="3">
        <v>0</v>
      </c>
      <c r="AX644" s="3">
        <v>0</v>
      </c>
      <c r="AY644" s="3">
        <v>0</v>
      </c>
      <c r="AZ644" s="3">
        <v>0</v>
      </c>
      <c r="BA644" s="3" t="s">
        <v>12499</v>
      </c>
      <c r="BB644" s="3">
        <v>5350</v>
      </c>
    </row>
    <row r="645" spans="1:54" ht="32.5" hidden="1" customHeight="1" x14ac:dyDescent="0.2">
      <c r="A645" s="3" t="s">
        <v>12506</v>
      </c>
      <c r="B645" s="3" t="s">
        <v>1226</v>
      </c>
      <c r="C645" s="3" t="s">
        <v>85</v>
      </c>
      <c r="D645" s="3" t="s">
        <v>86</v>
      </c>
      <c r="E645" s="3" t="s">
        <v>12507</v>
      </c>
      <c r="F645" s="3"/>
      <c r="G645" s="3" t="s">
        <v>87</v>
      </c>
      <c r="H645" s="3">
        <v>2024</v>
      </c>
      <c r="I645" s="3">
        <v>2024</v>
      </c>
      <c r="J645" s="3" t="s">
        <v>88</v>
      </c>
      <c r="K645" s="3" t="s">
        <v>12508</v>
      </c>
      <c r="L645" s="3" t="s">
        <v>12509</v>
      </c>
      <c r="M645" s="3" t="s">
        <v>12510</v>
      </c>
      <c r="N645" s="3" t="s">
        <v>12511</v>
      </c>
      <c r="O645" s="3" t="s">
        <v>12512</v>
      </c>
      <c r="P645" s="3" t="s">
        <v>89</v>
      </c>
      <c r="Q645" s="3" t="s">
        <v>90</v>
      </c>
      <c r="R645" s="3" t="s">
        <v>12513</v>
      </c>
      <c r="S645" s="3" t="s">
        <v>12514</v>
      </c>
      <c r="T645" s="3" t="s">
        <v>135</v>
      </c>
      <c r="U645" s="3" t="s">
        <v>6321</v>
      </c>
      <c r="V645" s="3" t="s">
        <v>1236</v>
      </c>
      <c r="W645" s="3">
        <v>1</v>
      </c>
      <c r="X645" s="3" t="s">
        <v>12515</v>
      </c>
      <c r="Y645" s="3" t="s">
        <v>1508</v>
      </c>
      <c r="Z645" s="3" t="s">
        <v>12516</v>
      </c>
      <c r="AA645" s="3"/>
      <c r="AB645" s="3" t="s">
        <v>85</v>
      </c>
      <c r="AC645" s="3" t="s">
        <v>94</v>
      </c>
      <c r="AD645" s="3" t="s">
        <v>103</v>
      </c>
      <c r="AE645" s="3" t="s">
        <v>189</v>
      </c>
      <c r="AF645" s="3"/>
      <c r="AG645" s="3" t="s">
        <v>97</v>
      </c>
      <c r="AH645" s="3">
        <v>47</v>
      </c>
      <c r="AI645" s="3">
        <v>20</v>
      </c>
      <c r="AJ645" s="3" t="s">
        <v>98</v>
      </c>
      <c r="AK645" s="3" t="s">
        <v>109</v>
      </c>
      <c r="AL645" s="3" t="s">
        <v>100</v>
      </c>
      <c r="AM645" s="3">
        <v>250</v>
      </c>
      <c r="AN645" s="3" t="s">
        <v>101</v>
      </c>
      <c r="AO645" s="3" t="s">
        <v>110</v>
      </c>
      <c r="AP645" s="3" t="s">
        <v>12517</v>
      </c>
      <c r="AQ645" s="3"/>
      <c r="AR645" s="3">
        <v>6050</v>
      </c>
      <c r="AS645" s="3">
        <v>2000</v>
      </c>
      <c r="AT645" s="3">
        <v>0</v>
      </c>
      <c r="AU645" s="3">
        <v>0</v>
      </c>
      <c r="AV645" s="3">
        <v>0</v>
      </c>
      <c r="AW645" s="3">
        <v>0</v>
      </c>
      <c r="AX645" s="3">
        <v>0</v>
      </c>
      <c r="AY645" s="3">
        <v>0</v>
      </c>
      <c r="AZ645" s="3">
        <v>0</v>
      </c>
      <c r="BA645" s="3" t="s">
        <v>12518</v>
      </c>
      <c r="BB645" s="3">
        <v>2500</v>
      </c>
    </row>
    <row r="646" spans="1:54" ht="32.5" hidden="1" customHeight="1" x14ac:dyDescent="0.2">
      <c r="A646" s="3" t="s">
        <v>12519</v>
      </c>
      <c r="B646" s="3" t="s">
        <v>1226</v>
      </c>
      <c r="C646" s="3" t="s">
        <v>85</v>
      </c>
      <c r="D646" s="3" t="s">
        <v>86</v>
      </c>
      <c r="E646" s="3" t="s">
        <v>12507</v>
      </c>
      <c r="F646" s="3"/>
      <c r="G646" s="3" t="s">
        <v>87</v>
      </c>
      <c r="H646" s="3">
        <v>2024</v>
      </c>
      <c r="I646" s="3">
        <v>2024</v>
      </c>
      <c r="J646" s="3" t="s">
        <v>88</v>
      </c>
      <c r="K646" s="3" t="s">
        <v>12508</v>
      </c>
      <c r="L646" s="3" t="s">
        <v>12509</v>
      </c>
      <c r="M646" s="3" t="s">
        <v>12510</v>
      </c>
      <c r="N646" s="3" t="s">
        <v>12511</v>
      </c>
      <c r="O646" s="3" t="s">
        <v>12512</v>
      </c>
      <c r="P646" s="3" t="s">
        <v>89</v>
      </c>
      <c r="Q646" s="3" t="s">
        <v>90</v>
      </c>
      <c r="R646" s="3" t="s">
        <v>12513</v>
      </c>
      <c r="S646" s="3" t="s">
        <v>12514</v>
      </c>
      <c r="T646" s="3" t="s">
        <v>135</v>
      </c>
      <c r="U646" s="3" t="s">
        <v>6321</v>
      </c>
      <c r="V646" s="3" t="s">
        <v>1236</v>
      </c>
      <c r="W646" s="3">
        <v>2</v>
      </c>
      <c r="X646" s="3" t="s">
        <v>12520</v>
      </c>
      <c r="Y646" s="3" t="s">
        <v>12521</v>
      </c>
      <c r="Z646" s="3" t="s">
        <v>12522</v>
      </c>
      <c r="AA646" s="3"/>
      <c r="AB646" s="3" t="s">
        <v>85</v>
      </c>
      <c r="AC646" s="3" t="s">
        <v>94</v>
      </c>
      <c r="AD646" s="3" t="s">
        <v>103</v>
      </c>
      <c r="AE646" s="3" t="s">
        <v>104</v>
      </c>
      <c r="AF646" s="3"/>
      <c r="AG646" s="3" t="s">
        <v>97</v>
      </c>
      <c r="AH646" s="3">
        <v>47</v>
      </c>
      <c r="AI646" s="3">
        <v>20</v>
      </c>
      <c r="AJ646" s="3" t="s">
        <v>105</v>
      </c>
      <c r="AK646" s="3" t="s">
        <v>106</v>
      </c>
      <c r="AL646" s="3" t="s">
        <v>100</v>
      </c>
      <c r="AM646" s="3">
        <v>800</v>
      </c>
      <c r="AN646" s="3" t="s">
        <v>101</v>
      </c>
      <c r="AO646" s="3" t="s">
        <v>110</v>
      </c>
      <c r="AP646" s="3" t="s">
        <v>12523</v>
      </c>
      <c r="AQ646" s="3" t="s">
        <v>12524</v>
      </c>
      <c r="AR646" s="3">
        <v>7000</v>
      </c>
      <c r="AS646" s="3">
        <v>2000</v>
      </c>
      <c r="AT646" s="3">
        <v>0</v>
      </c>
      <c r="AU646" s="3">
        <v>0</v>
      </c>
      <c r="AV646" s="3">
        <v>0</v>
      </c>
      <c r="AW646" s="3">
        <v>0</v>
      </c>
      <c r="AX646" s="3">
        <v>0</v>
      </c>
      <c r="AY646" s="3">
        <v>0</v>
      </c>
      <c r="AZ646" s="3">
        <v>0</v>
      </c>
      <c r="BA646" s="3" t="s">
        <v>12525</v>
      </c>
      <c r="BB646" s="3">
        <v>4000</v>
      </c>
    </row>
    <row r="647" spans="1:54" ht="32.5" hidden="1" customHeight="1" x14ac:dyDescent="0.2">
      <c r="A647" s="3" t="s">
        <v>12526</v>
      </c>
      <c r="B647" s="3" t="s">
        <v>1226</v>
      </c>
      <c r="C647" s="3" t="s">
        <v>85</v>
      </c>
      <c r="D647" s="3" t="s">
        <v>86</v>
      </c>
      <c r="E647" s="3" t="s">
        <v>12507</v>
      </c>
      <c r="F647" s="3"/>
      <c r="G647" s="3" t="s">
        <v>87</v>
      </c>
      <c r="H647" s="3">
        <v>2024</v>
      </c>
      <c r="I647" s="3">
        <v>2024</v>
      </c>
      <c r="J647" s="3" t="s">
        <v>88</v>
      </c>
      <c r="K647" s="3" t="s">
        <v>12508</v>
      </c>
      <c r="L647" s="3" t="s">
        <v>12509</v>
      </c>
      <c r="M647" s="3" t="s">
        <v>12510</v>
      </c>
      <c r="N647" s="3" t="s">
        <v>12511</v>
      </c>
      <c r="O647" s="3" t="s">
        <v>12512</v>
      </c>
      <c r="P647" s="3" t="s">
        <v>89</v>
      </c>
      <c r="Q647" s="3" t="s">
        <v>90</v>
      </c>
      <c r="R647" s="3" t="s">
        <v>12513</v>
      </c>
      <c r="S647" s="3" t="s">
        <v>12514</v>
      </c>
      <c r="T647" s="3" t="s">
        <v>135</v>
      </c>
      <c r="U647" s="3" t="s">
        <v>6321</v>
      </c>
      <c r="V647" s="3" t="s">
        <v>1236</v>
      </c>
      <c r="W647" s="3">
        <v>3</v>
      </c>
      <c r="X647" s="3" t="s">
        <v>12527</v>
      </c>
      <c r="Y647" s="3" t="s">
        <v>12528</v>
      </c>
      <c r="Z647" s="3" t="s">
        <v>12529</v>
      </c>
      <c r="AA647" s="3"/>
      <c r="AB647" s="3" t="s">
        <v>85</v>
      </c>
      <c r="AC647" s="3" t="s">
        <v>94</v>
      </c>
      <c r="AD647" s="3" t="s">
        <v>95</v>
      </c>
      <c r="AE647" s="3" t="s">
        <v>96</v>
      </c>
      <c r="AF647" s="3"/>
      <c r="AG647" s="3" t="s">
        <v>97</v>
      </c>
      <c r="AH647" s="3">
        <v>47</v>
      </c>
      <c r="AI647" s="3">
        <v>20</v>
      </c>
      <c r="AJ647" s="3" t="s">
        <v>98</v>
      </c>
      <c r="AK647" s="3" t="s">
        <v>99</v>
      </c>
      <c r="AL647" s="3" t="s">
        <v>100</v>
      </c>
      <c r="AM647" s="3">
        <v>200</v>
      </c>
      <c r="AN647" s="3" t="s">
        <v>140</v>
      </c>
      <c r="AO647" s="3" t="s">
        <v>110</v>
      </c>
      <c r="AP647" s="3" t="s">
        <v>12530</v>
      </c>
      <c r="AQ647" s="3"/>
      <c r="AR647" s="3">
        <v>5500</v>
      </c>
      <c r="AS647" s="3">
        <v>2000</v>
      </c>
      <c r="AT647" s="3">
        <v>0</v>
      </c>
      <c r="AU647" s="3">
        <v>0</v>
      </c>
      <c r="AV647" s="3">
        <v>0</v>
      </c>
      <c r="AW647" s="3">
        <v>0</v>
      </c>
      <c r="AX647" s="3">
        <v>0</v>
      </c>
      <c r="AY647" s="3">
        <v>0</v>
      </c>
      <c r="AZ647" s="3">
        <v>0</v>
      </c>
      <c r="BA647" s="3" t="s">
        <v>12531</v>
      </c>
      <c r="BB647" s="3">
        <v>4000</v>
      </c>
    </row>
    <row r="648" spans="1:54" ht="32.5" hidden="1" customHeight="1" x14ac:dyDescent="0.2">
      <c r="A648" s="3" t="s">
        <v>15878</v>
      </c>
      <c r="B648" s="3" t="s">
        <v>1226</v>
      </c>
      <c r="C648" s="3" t="s">
        <v>85</v>
      </c>
      <c r="D648" s="3" t="s">
        <v>86</v>
      </c>
      <c r="E648" s="3" t="s">
        <v>15879</v>
      </c>
      <c r="F648" s="3"/>
      <c r="G648" s="3" t="s">
        <v>87</v>
      </c>
      <c r="H648" s="3">
        <v>2024</v>
      </c>
      <c r="I648" s="3">
        <v>2024</v>
      </c>
      <c r="J648" s="3" t="s">
        <v>111</v>
      </c>
      <c r="K648" s="3" t="s">
        <v>6956</v>
      </c>
      <c r="L648" s="3" t="s">
        <v>6957</v>
      </c>
      <c r="M648" s="3" t="s">
        <v>15880</v>
      </c>
      <c r="N648" s="3" t="s">
        <v>6959</v>
      </c>
      <c r="O648" s="3" t="s">
        <v>6960</v>
      </c>
      <c r="P648" s="3" t="s">
        <v>89</v>
      </c>
      <c r="Q648" s="3" t="s">
        <v>90</v>
      </c>
      <c r="R648" s="3" t="s">
        <v>6961</v>
      </c>
      <c r="S648" s="3" t="s">
        <v>6962</v>
      </c>
      <c r="T648" s="3" t="s">
        <v>135</v>
      </c>
      <c r="U648" s="3" t="s">
        <v>1426</v>
      </c>
      <c r="V648" s="3" t="s">
        <v>1236</v>
      </c>
      <c r="W648" s="3">
        <v>1</v>
      </c>
      <c r="X648" s="3" t="s">
        <v>15881</v>
      </c>
      <c r="Y648" s="3" t="s">
        <v>15882</v>
      </c>
      <c r="Z648" s="3" t="s">
        <v>15883</v>
      </c>
      <c r="AA648" s="3"/>
      <c r="AB648" s="3" t="s">
        <v>85</v>
      </c>
      <c r="AC648" s="3" t="s">
        <v>94</v>
      </c>
      <c r="AD648" s="3" t="s">
        <v>95</v>
      </c>
      <c r="AE648" s="3" t="s">
        <v>96</v>
      </c>
      <c r="AF648" s="3"/>
      <c r="AG648" s="3" t="s">
        <v>97</v>
      </c>
      <c r="AH648" s="3">
        <v>151</v>
      </c>
      <c r="AI648" s="3">
        <v>30</v>
      </c>
      <c r="AJ648" s="3" t="s">
        <v>105</v>
      </c>
      <c r="AK648" s="3" t="s">
        <v>109</v>
      </c>
      <c r="AL648" s="3" t="s">
        <v>100</v>
      </c>
      <c r="AM648" s="3">
        <v>15</v>
      </c>
      <c r="AN648" s="3" t="s">
        <v>303</v>
      </c>
      <c r="AO648" s="3" t="s">
        <v>110</v>
      </c>
      <c r="AP648" s="3" t="s">
        <v>15884</v>
      </c>
      <c r="AQ648" s="3" t="s">
        <v>15885</v>
      </c>
      <c r="AR648" s="3">
        <v>7500</v>
      </c>
      <c r="AS648" s="3">
        <v>3000</v>
      </c>
      <c r="AT648" s="3">
        <v>0</v>
      </c>
      <c r="AU648" s="3">
        <v>0</v>
      </c>
      <c r="AV648" s="3">
        <v>0</v>
      </c>
      <c r="AW648" s="3">
        <v>0</v>
      </c>
      <c r="AX648" s="3">
        <v>0</v>
      </c>
      <c r="AY648" s="3">
        <v>0</v>
      </c>
      <c r="AZ648" s="3">
        <v>0</v>
      </c>
      <c r="BA648" s="3" t="s">
        <v>1242</v>
      </c>
      <c r="BB648" s="3">
        <v>3000</v>
      </c>
    </row>
    <row r="649" spans="1:54" ht="32.5" hidden="1" customHeight="1" x14ac:dyDescent="0.2">
      <c r="A649" s="3" t="s">
        <v>15886</v>
      </c>
      <c r="B649" s="3" t="s">
        <v>1226</v>
      </c>
      <c r="C649" s="3" t="s">
        <v>85</v>
      </c>
      <c r="D649" s="3" t="s">
        <v>86</v>
      </c>
      <c r="E649" s="3" t="s">
        <v>15879</v>
      </c>
      <c r="F649" s="3"/>
      <c r="G649" s="3" t="s">
        <v>87</v>
      </c>
      <c r="H649" s="3">
        <v>2024</v>
      </c>
      <c r="I649" s="3">
        <v>2024</v>
      </c>
      <c r="J649" s="3" t="s">
        <v>88</v>
      </c>
      <c r="K649" s="3" t="s">
        <v>6956</v>
      </c>
      <c r="L649" s="3" t="s">
        <v>6957</v>
      </c>
      <c r="M649" s="3" t="s">
        <v>15880</v>
      </c>
      <c r="N649" s="3" t="s">
        <v>6959</v>
      </c>
      <c r="O649" s="3" t="s">
        <v>6960</v>
      </c>
      <c r="P649" s="3" t="s">
        <v>89</v>
      </c>
      <c r="Q649" s="3" t="s">
        <v>90</v>
      </c>
      <c r="R649" s="3" t="s">
        <v>6961</v>
      </c>
      <c r="S649" s="3" t="s">
        <v>6962</v>
      </c>
      <c r="T649" s="3" t="s">
        <v>135</v>
      </c>
      <c r="U649" s="3" t="s">
        <v>1426</v>
      </c>
      <c r="V649" s="3" t="s">
        <v>1236</v>
      </c>
      <c r="W649" s="3">
        <v>2</v>
      </c>
      <c r="X649" s="3" t="s">
        <v>15887</v>
      </c>
      <c r="Y649" s="3" t="s">
        <v>15888</v>
      </c>
      <c r="Z649" s="3" t="s">
        <v>15889</v>
      </c>
      <c r="AA649" s="3"/>
      <c r="AB649" s="3" t="s">
        <v>85</v>
      </c>
      <c r="AC649" s="3" t="s">
        <v>94</v>
      </c>
      <c r="AD649" s="3" t="s">
        <v>103</v>
      </c>
      <c r="AE649" s="3" t="s">
        <v>189</v>
      </c>
      <c r="AF649" s="3"/>
      <c r="AG649" s="3" t="s">
        <v>97</v>
      </c>
      <c r="AH649" s="3">
        <v>151</v>
      </c>
      <c r="AI649" s="3">
        <v>30</v>
      </c>
      <c r="AJ649" s="3" t="s">
        <v>123</v>
      </c>
      <c r="AK649" s="3" t="s">
        <v>109</v>
      </c>
      <c r="AL649" s="3" t="s">
        <v>325</v>
      </c>
      <c r="AM649" s="3">
        <v>25</v>
      </c>
      <c r="AN649" s="3" t="s">
        <v>138</v>
      </c>
      <c r="AO649" s="3" t="s">
        <v>110</v>
      </c>
      <c r="AP649" s="3" t="s">
        <v>15890</v>
      </c>
      <c r="AQ649" s="3"/>
      <c r="AR649" s="3">
        <v>5000</v>
      </c>
      <c r="AS649" s="3">
        <v>2000</v>
      </c>
      <c r="AT649" s="3">
        <v>0</v>
      </c>
      <c r="AU649" s="3">
        <v>0</v>
      </c>
      <c r="AV649" s="3">
        <v>0</v>
      </c>
      <c r="AW649" s="3">
        <v>0</v>
      </c>
      <c r="AX649" s="3">
        <v>0</v>
      </c>
      <c r="AY649" s="3">
        <v>0</v>
      </c>
      <c r="AZ649" s="3">
        <v>0</v>
      </c>
      <c r="BA649" s="3" t="s">
        <v>1242</v>
      </c>
      <c r="BB649" s="3">
        <v>2000</v>
      </c>
    </row>
    <row r="650" spans="1:54" ht="32.5" hidden="1" customHeight="1" x14ac:dyDescent="0.2">
      <c r="A650" s="3" t="s">
        <v>15891</v>
      </c>
      <c r="B650" s="3" t="s">
        <v>1226</v>
      </c>
      <c r="C650" s="3" t="s">
        <v>85</v>
      </c>
      <c r="D650" s="3" t="s">
        <v>86</v>
      </c>
      <c r="E650" s="3" t="s">
        <v>15892</v>
      </c>
      <c r="F650" s="3"/>
      <c r="G650" s="3" t="s">
        <v>87</v>
      </c>
      <c r="H650" s="3">
        <v>2024</v>
      </c>
      <c r="I650" s="3">
        <v>2024</v>
      </c>
      <c r="J650" s="3" t="s">
        <v>88</v>
      </c>
      <c r="K650" s="3" t="s">
        <v>6476</v>
      </c>
      <c r="L650" s="3" t="s">
        <v>6477</v>
      </c>
      <c r="M650" s="3" t="s">
        <v>6478</v>
      </c>
      <c r="N650" s="3" t="s">
        <v>6479</v>
      </c>
      <c r="O650" s="3" t="s">
        <v>6480</v>
      </c>
      <c r="P650" s="3" t="s">
        <v>89</v>
      </c>
      <c r="Q650" s="3" t="s">
        <v>90</v>
      </c>
      <c r="R650" s="3" t="s">
        <v>6481</v>
      </c>
      <c r="S650" s="3" t="s">
        <v>6482</v>
      </c>
      <c r="T650" s="3" t="s">
        <v>135</v>
      </c>
      <c r="U650" s="3" t="s">
        <v>1426</v>
      </c>
      <c r="V650" s="3" t="s">
        <v>1236</v>
      </c>
      <c r="W650" s="3">
        <v>1</v>
      </c>
      <c r="X650" s="3" t="s">
        <v>12460</v>
      </c>
      <c r="Y650" s="3" t="s">
        <v>15893</v>
      </c>
      <c r="Z650" s="3" t="s">
        <v>15894</v>
      </c>
      <c r="AA650" s="3"/>
      <c r="AB650" s="3" t="s">
        <v>85</v>
      </c>
      <c r="AC650" s="3" t="s">
        <v>94</v>
      </c>
      <c r="AD650" s="3" t="s">
        <v>103</v>
      </c>
      <c r="AE650" s="3" t="s">
        <v>104</v>
      </c>
      <c r="AF650" s="3"/>
      <c r="AG650" s="3" t="s">
        <v>97</v>
      </c>
      <c r="AH650" s="3">
        <v>269</v>
      </c>
      <c r="AI650" s="3">
        <v>37</v>
      </c>
      <c r="AJ650" s="3" t="s">
        <v>123</v>
      </c>
      <c r="AK650" s="3" t="s">
        <v>106</v>
      </c>
      <c r="AL650" s="3" t="s">
        <v>100</v>
      </c>
      <c r="AM650" s="3">
        <v>120</v>
      </c>
      <c r="AN650" s="3" t="s">
        <v>101</v>
      </c>
      <c r="AO650" s="3" t="s">
        <v>102</v>
      </c>
      <c r="AP650" s="3" t="s">
        <v>15895</v>
      </c>
      <c r="AQ650" s="3" t="s">
        <v>15896</v>
      </c>
      <c r="AR650" s="3">
        <v>5250</v>
      </c>
      <c r="AS650" s="3">
        <v>2500</v>
      </c>
      <c r="AT650" s="3">
        <v>0</v>
      </c>
      <c r="AU650" s="3">
        <v>0</v>
      </c>
      <c r="AV650" s="3">
        <v>0</v>
      </c>
      <c r="AW650" s="3">
        <v>0</v>
      </c>
      <c r="AX650" s="3">
        <v>0</v>
      </c>
      <c r="AY650" s="3">
        <v>0</v>
      </c>
      <c r="AZ650" s="3">
        <v>0</v>
      </c>
      <c r="BA650" s="3" t="s">
        <v>1242</v>
      </c>
      <c r="BB650" s="3">
        <v>2500</v>
      </c>
    </row>
    <row r="651" spans="1:54" ht="32.5" hidden="1" customHeight="1" x14ac:dyDescent="0.2">
      <c r="A651" s="3" t="s">
        <v>15897</v>
      </c>
      <c r="B651" s="3" t="s">
        <v>1226</v>
      </c>
      <c r="C651" s="3" t="s">
        <v>85</v>
      </c>
      <c r="D651" s="3" t="s">
        <v>86</v>
      </c>
      <c r="E651" s="3" t="s">
        <v>15892</v>
      </c>
      <c r="F651" s="3"/>
      <c r="G651" s="3" t="s">
        <v>87</v>
      </c>
      <c r="H651" s="3">
        <v>2024</v>
      </c>
      <c r="I651" s="3">
        <v>2024</v>
      </c>
      <c r="J651" s="3" t="s">
        <v>111</v>
      </c>
      <c r="K651" s="3" t="s">
        <v>6476</v>
      </c>
      <c r="L651" s="3" t="s">
        <v>6477</v>
      </c>
      <c r="M651" s="3" t="s">
        <v>6478</v>
      </c>
      <c r="N651" s="3" t="s">
        <v>6479</v>
      </c>
      <c r="O651" s="3" t="s">
        <v>6480</v>
      </c>
      <c r="P651" s="3" t="s">
        <v>89</v>
      </c>
      <c r="Q651" s="3" t="s">
        <v>90</v>
      </c>
      <c r="R651" s="3" t="s">
        <v>6481</v>
      </c>
      <c r="S651" s="3" t="s">
        <v>6482</v>
      </c>
      <c r="T651" s="3" t="s">
        <v>135</v>
      </c>
      <c r="U651" s="3" t="s">
        <v>1426</v>
      </c>
      <c r="V651" s="3" t="s">
        <v>1236</v>
      </c>
      <c r="W651" s="3">
        <v>2</v>
      </c>
      <c r="X651" s="3" t="s">
        <v>15898</v>
      </c>
      <c r="Y651" s="3" t="s">
        <v>15899</v>
      </c>
      <c r="Z651" s="3" t="s">
        <v>15900</v>
      </c>
      <c r="AA651" s="3"/>
      <c r="AB651" s="3" t="s">
        <v>85</v>
      </c>
      <c r="AC651" s="3" t="s">
        <v>94</v>
      </c>
      <c r="AD651" s="3" t="s">
        <v>95</v>
      </c>
      <c r="AE651" s="3" t="s">
        <v>96</v>
      </c>
      <c r="AF651" s="3"/>
      <c r="AG651" s="3" t="s">
        <v>97</v>
      </c>
      <c r="AH651" s="3">
        <v>269</v>
      </c>
      <c r="AI651" s="3">
        <v>37</v>
      </c>
      <c r="AJ651" s="3" t="s">
        <v>105</v>
      </c>
      <c r="AK651" s="3" t="s">
        <v>190</v>
      </c>
      <c r="AL651" s="3" t="s">
        <v>100</v>
      </c>
      <c r="AM651" s="3">
        <v>15</v>
      </c>
      <c r="AN651" s="3" t="s">
        <v>140</v>
      </c>
      <c r="AO651" s="3" t="s">
        <v>102</v>
      </c>
      <c r="AP651" s="3" t="s">
        <v>15901</v>
      </c>
      <c r="AQ651" s="3" t="s">
        <v>15902</v>
      </c>
      <c r="AR651" s="3">
        <v>15185</v>
      </c>
      <c r="AS651" s="3">
        <v>6500</v>
      </c>
      <c r="AT651" s="3">
        <v>0</v>
      </c>
      <c r="AU651" s="3">
        <v>0</v>
      </c>
      <c r="AV651" s="3">
        <v>0</v>
      </c>
      <c r="AW651" s="3">
        <v>0</v>
      </c>
      <c r="AX651" s="3">
        <v>0</v>
      </c>
      <c r="AY651" s="3">
        <v>0</v>
      </c>
      <c r="AZ651" s="3">
        <v>0</v>
      </c>
      <c r="BA651" s="3" t="s">
        <v>1242</v>
      </c>
      <c r="BB651" s="3">
        <v>6500</v>
      </c>
    </row>
    <row r="652" spans="1:54" ht="32.5" hidden="1" customHeight="1" x14ac:dyDescent="0.2">
      <c r="A652" s="3" t="s">
        <v>15903</v>
      </c>
      <c r="B652" s="3" t="s">
        <v>1226</v>
      </c>
      <c r="C652" s="3" t="s">
        <v>85</v>
      </c>
      <c r="D652" s="3" t="s">
        <v>86</v>
      </c>
      <c r="E652" s="3" t="s">
        <v>15892</v>
      </c>
      <c r="F652" s="3"/>
      <c r="G652" s="3" t="s">
        <v>87</v>
      </c>
      <c r="H652" s="3">
        <v>2024</v>
      </c>
      <c r="I652" s="3">
        <v>2024</v>
      </c>
      <c r="J652" s="3" t="s">
        <v>88</v>
      </c>
      <c r="K652" s="3" t="s">
        <v>6476</v>
      </c>
      <c r="L652" s="3" t="s">
        <v>6477</v>
      </c>
      <c r="M652" s="3" t="s">
        <v>6478</v>
      </c>
      <c r="N652" s="3" t="s">
        <v>6479</v>
      </c>
      <c r="O652" s="3" t="s">
        <v>6480</v>
      </c>
      <c r="P652" s="3" t="s">
        <v>89</v>
      </c>
      <c r="Q652" s="3" t="s">
        <v>90</v>
      </c>
      <c r="R652" s="3" t="s">
        <v>6481</v>
      </c>
      <c r="S652" s="3" t="s">
        <v>6482</v>
      </c>
      <c r="T652" s="3" t="s">
        <v>135</v>
      </c>
      <c r="U652" s="3" t="s">
        <v>1426</v>
      </c>
      <c r="V652" s="3" t="s">
        <v>1236</v>
      </c>
      <c r="W652" s="3">
        <v>3</v>
      </c>
      <c r="X652" s="3" t="s">
        <v>15904</v>
      </c>
      <c r="Y652" s="3" t="s">
        <v>15905</v>
      </c>
      <c r="Z652" s="3" t="s">
        <v>15906</v>
      </c>
      <c r="AA652" s="3"/>
      <c r="AB652" s="3" t="s">
        <v>85</v>
      </c>
      <c r="AC652" s="3" t="s">
        <v>94</v>
      </c>
      <c r="AD652" s="3" t="s">
        <v>103</v>
      </c>
      <c r="AE652" s="3" t="s">
        <v>104</v>
      </c>
      <c r="AF652" s="3"/>
      <c r="AG652" s="3" t="s">
        <v>97</v>
      </c>
      <c r="AH652" s="3">
        <v>269</v>
      </c>
      <c r="AI652" s="3">
        <v>37</v>
      </c>
      <c r="AJ652" s="3" t="s">
        <v>123</v>
      </c>
      <c r="AK652" s="3" t="s">
        <v>109</v>
      </c>
      <c r="AL652" s="3" t="s">
        <v>325</v>
      </c>
      <c r="AM652" s="3">
        <v>50</v>
      </c>
      <c r="AN652" s="3" t="s">
        <v>138</v>
      </c>
      <c r="AO652" s="3" t="s">
        <v>102</v>
      </c>
      <c r="AP652" s="3" t="s">
        <v>15907</v>
      </c>
      <c r="AQ652" s="3" t="s">
        <v>15908</v>
      </c>
      <c r="AR652" s="3">
        <v>6500</v>
      </c>
      <c r="AS652" s="3">
        <v>2500</v>
      </c>
      <c r="AT652" s="3">
        <v>0</v>
      </c>
      <c r="AU652" s="3">
        <v>0</v>
      </c>
      <c r="AV652" s="3">
        <v>0</v>
      </c>
      <c r="AW652" s="3">
        <v>0</v>
      </c>
      <c r="AX652" s="3">
        <v>0</v>
      </c>
      <c r="AY652" s="3">
        <v>0</v>
      </c>
      <c r="AZ652" s="3">
        <v>0</v>
      </c>
      <c r="BA652" s="3" t="s">
        <v>1242</v>
      </c>
      <c r="BB652" s="3">
        <v>2500</v>
      </c>
    </row>
    <row r="653" spans="1:54" ht="32.5" hidden="1" customHeight="1" x14ac:dyDescent="0.2">
      <c r="A653" s="3" t="s">
        <v>15909</v>
      </c>
      <c r="B653" s="3" t="s">
        <v>1226</v>
      </c>
      <c r="C653" s="3" t="s">
        <v>85</v>
      </c>
      <c r="D653" s="3" t="s">
        <v>86</v>
      </c>
      <c r="E653" s="3" t="s">
        <v>15910</v>
      </c>
      <c r="F653" s="3"/>
      <c r="G653" s="3" t="s">
        <v>87</v>
      </c>
      <c r="H653" s="3">
        <v>2024</v>
      </c>
      <c r="I653" s="3">
        <v>2024</v>
      </c>
      <c r="J653" s="3" t="s">
        <v>111</v>
      </c>
      <c r="K653" s="3" t="s">
        <v>6590</v>
      </c>
      <c r="L653" s="3" t="s">
        <v>6591</v>
      </c>
      <c r="M653" s="3" t="s">
        <v>15911</v>
      </c>
      <c r="N653" s="3" t="s">
        <v>6593</v>
      </c>
      <c r="O653" s="3" t="s">
        <v>6594</v>
      </c>
      <c r="P653" s="3" t="s">
        <v>89</v>
      </c>
      <c r="Q653" s="3" t="s">
        <v>90</v>
      </c>
      <c r="R653" s="3" t="s">
        <v>6595</v>
      </c>
      <c r="S653" s="3" t="s">
        <v>6596</v>
      </c>
      <c r="T653" s="3" t="s">
        <v>135</v>
      </c>
      <c r="U653" s="3" t="s">
        <v>1400</v>
      </c>
      <c r="V653" s="3" t="s">
        <v>1236</v>
      </c>
      <c r="W653" s="3">
        <v>1</v>
      </c>
      <c r="X653" s="3" t="s">
        <v>15912</v>
      </c>
      <c r="Y653" s="3" t="s">
        <v>15913</v>
      </c>
      <c r="Z653" s="3" t="s">
        <v>15914</v>
      </c>
      <c r="AA653" s="3"/>
      <c r="AB653" s="3" t="s">
        <v>85</v>
      </c>
      <c r="AC653" s="3" t="s">
        <v>94</v>
      </c>
      <c r="AD653" s="3" t="s">
        <v>103</v>
      </c>
      <c r="AE653" s="3" t="s">
        <v>104</v>
      </c>
      <c r="AF653" s="3"/>
      <c r="AG653" s="3" t="s">
        <v>97</v>
      </c>
      <c r="AH653" s="3">
        <v>433</v>
      </c>
      <c r="AI653" s="3">
        <v>184</v>
      </c>
      <c r="AJ653" s="3" t="s">
        <v>123</v>
      </c>
      <c r="AK653" s="3" t="s">
        <v>106</v>
      </c>
      <c r="AL653" s="3" t="s">
        <v>100</v>
      </c>
      <c r="AM653" s="3">
        <v>300</v>
      </c>
      <c r="AN653" s="3" t="s">
        <v>101</v>
      </c>
      <c r="AO653" s="3" t="s">
        <v>110</v>
      </c>
      <c r="AP653" s="3" t="s">
        <v>15915</v>
      </c>
      <c r="AQ653" s="3" t="s">
        <v>15916</v>
      </c>
      <c r="AR653" s="3">
        <v>9755</v>
      </c>
      <c r="AS653" s="3">
        <v>1908</v>
      </c>
      <c r="AT653" s="3">
        <v>0</v>
      </c>
      <c r="AU653" s="3">
        <v>0</v>
      </c>
      <c r="AV653" s="3">
        <v>0</v>
      </c>
      <c r="AW653" s="3">
        <v>0</v>
      </c>
      <c r="AX653" s="3">
        <v>0</v>
      </c>
      <c r="AY653" s="3">
        <v>0</v>
      </c>
      <c r="AZ653" s="3">
        <v>0</v>
      </c>
      <c r="BA653" s="3" t="s">
        <v>15917</v>
      </c>
      <c r="BB653" s="3">
        <v>2343</v>
      </c>
    </row>
    <row r="654" spans="1:54" ht="32.5" hidden="1" customHeight="1" x14ac:dyDescent="0.2">
      <c r="A654" s="3" t="s">
        <v>15918</v>
      </c>
      <c r="B654" s="3" t="s">
        <v>1226</v>
      </c>
      <c r="C654" s="3" t="s">
        <v>85</v>
      </c>
      <c r="D654" s="3" t="s">
        <v>86</v>
      </c>
      <c r="E654" s="3" t="s">
        <v>15910</v>
      </c>
      <c r="F654" s="3"/>
      <c r="G654" s="3" t="s">
        <v>87</v>
      </c>
      <c r="H654" s="3">
        <v>2024</v>
      </c>
      <c r="I654" s="3">
        <v>2024</v>
      </c>
      <c r="J654" s="3" t="s">
        <v>88</v>
      </c>
      <c r="K654" s="3" t="s">
        <v>6590</v>
      </c>
      <c r="L654" s="3" t="s">
        <v>6591</v>
      </c>
      <c r="M654" s="3" t="s">
        <v>15911</v>
      </c>
      <c r="N654" s="3" t="s">
        <v>6593</v>
      </c>
      <c r="O654" s="3" t="s">
        <v>6594</v>
      </c>
      <c r="P654" s="3" t="s">
        <v>89</v>
      </c>
      <c r="Q654" s="3" t="s">
        <v>90</v>
      </c>
      <c r="R654" s="3" t="s">
        <v>6595</v>
      </c>
      <c r="S654" s="3" t="s">
        <v>6596</v>
      </c>
      <c r="T654" s="3" t="s">
        <v>135</v>
      </c>
      <c r="U654" s="3" t="s">
        <v>1400</v>
      </c>
      <c r="V654" s="3" t="s">
        <v>1236</v>
      </c>
      <c r="W654" s="3">
        <v>2</v>
      </c>
      <c r="X654" s="3" t="s">
        <v>15919</v>
      </c>
      <c r="Y654" s="3" t="s">
        <v>15920</v>
      </c>
      <c r="Z654" s="3" t="s">
        <v>15921</v>
      </c>
      <c r="AA654" s="3"/>
      <c r="AB654" s="3" t="s">
        <v>85</v>
      </c>
      <c r="AC654" s="3" t="s">
        <v>94</v>
      </c>
      <c r="AD654" s="3" t="s">
        <v>103</v>
      </c>
      <c r="AE654" s="3" t="s">
        <v>124</v>
      </c>
      <c r="AF654" s="3"/>
      <c r="AG654" s="3" t="s">
        <v>97</v>
      </c>
      <c r="AH654" s="3">
        <v>433</v>
      </c>
      <c r="AI654" s="3">
        <v>184</v>
      </c>
      <c r="AJ654" s="3" t="s">
        <v>105</v>
      </c>
      <c r="AK654" s="3" t="s">
        <v>109</v>
      </c>
      <c r="AL654" s="3" t="s">
        <v>100</v>
      </c>
      <c r="AM654" s="3">
        <v>50</v>
      </c>
      <c r="AN654" s="3" t="s">
        <v>101</v>
      </c>
      <c r="AO654" s="3" t="s">
        <v>110</v>
      </c>
      <c r="AP654" s="3" t="s">
        <v>15915</v>
      </c>
      <c r="AQ654" s="3" t="s">
        <v>15922</v>
      </c>
      <c r="AR654" s="3">
        <v>1350</v>
      </c>
      <c r="AS654" s="3">
        <v>675</v>
      </c>
      <c r="AT654" s="3">
        <v>0</v>
      </c>
      <c r="AU654" s="3">
        <v>0</v>
      </c>
      <c r="AV654" s="3">
        <v>0</v>
      </c>
      <c r="AW654" s="3">
        <v>0</v>
      </c>
      <c r="AX654" s="3">
        <v>0</v>
      </c>
      <c r="AY654" s="3">
        <v>0</v>
      </c>
      <c r="AZ654" s="3">
        <v>0</v>
      </c>
      <c r="BA654" s="3" t="s">
        <v>1242</v>
      </c>
      <c r="BB654" s="3">
        <v>675</v>
      </c>
    </row>
    <row r="655" spans="1:54" ht="32.5" hidden="1" customHeight="1" x14ac:dyDescent="0.2">
      <c r="A655" s="3" t="s">
        <v>15923</v>
      </c>
      <c r="B655" s="3" t="s">
        <v>1226</v>
      </c>
      <c r="C655" s="3" t="s">
        <v>85</v>
      </c>
      <c r="D655" s="3" t="s">
        <v>86</v>
      </c>
      <c r="E655" s="3" t="s">
        <v>15924</v>
      </c>
      <c r="F655" s="3"/>
      <c r="G655" s="3" t="s">
        <v>87</v>
      </c>
      <c r="H655" s="3">
        <v>2024</v>
      </c>
      <c r="I655" s="3">
        <v>2024</v>
      </c>
      <c r="J655" s="3" t="s">
        <v>111</v>
      </c>
      <c r="K655" s="3" t="s">
        <v>6196</v>
      </c>
      <c r="L655" s="3" t="s">
        <v>6197</v>
      </c>
      <c r="M655" s="3" t="s">
        <v>15925</v>
      </c>
      <c r="N655" s="3" t="s">
        <v>6199</v>
      </c>
      <c r="O655" s="3" t="s">
        <v>6200</v>
      </c>
      <c r="P655" s="3" t="s">
        <v>89</v>
      </c>
      <c r="Q655" s="3" t="s">
        <v>90</v>
      </c>
      <c r="R655" s="3" t="s">
        <v>6201</v>
      </c>
      <c r="S655" s="3" t="s">
        <v>6202</v>
      </c>
      <c r="T655" s="3" t="s">
        <v>135</v>
      </c>
      <c r="U655" s="3" t="s">
        <v>1350</v>
      </c>
      <c r="V655" s="3" t="s">
        <v>1236</v>
      </c>
      <c r="W655" s="3">
        <v>1</v>
      </c>
      <c r="X655" s="3" t="s">
        <v>15926</v>
      </c>
      <c r="Y655" s="3" t="s">
        <v>15927</v>
      </c>
      <c r="Z655" s="3" t="s">
        <v>15928</v>
      </c>
      <c r="AA655" s="3"/>
      <c r="AB655" s="3" t="s">
        <v>85</v>
      </c>
      <c r="AC655" s="3" t="s">
        <v>94</v>
      </c>
      <c r="AD655" s="3" t="s">
        <v>103</v>
      </c>
      <c r="AE655" s="3" t="s">
        <v>189</v>
      </c>
      <c r="AF655" s="3"/>
      <c r="AG655" s="3" t="s">
        <v>97</v>
      </c>
      <c r="AH655" s="3">
        <v>104</v>
      </c>
      <c r="AI655" s="3">
        <v>19</v>
      </c>
      <c r="AJ655" s="3" t="s">
        <v>98</v>
      </c>
      <c r="AK655" s="3" t="s">
        <v>109</v>
      </c>
      <c r="AL655" s="3" t="s">
        <v>100</v>
      </c>
      <c r="AM655" s="3">
        <v>15</v>
      </c>
      <c r="AN655" s="3" t="s">
        <v>303</v>
      </c>
      <c r="AO655" s="3" t="s">
        <v>102</v>
      </c>
      <c r="AP655" s="3" t="s">
        <v>15929</v>
      </c>
      <c r="AQ655" s="3" t="s">
        <v>15930</v>
      </c>
      <c r="AR655" s="3">
        <v>3786</v>
      </c>
      <c r="AS655" s="3">
        <v>2000</v>
      </c>
      <c r="AT655" s="3">
        <v>0</v>
      </c>
      <c r="AU655" s="3">
        <v>0</v>
      </c>
      <c r="AV655" s="3">
        <v>0</v>
      </c>
      <c r="AW655" s="3">
        <v>0</v>
      </c>
      <c r="AX655" s="3">
        <v>0</v>
      </c>
      <c r="AY655" s="3">
        <v>0</v>
      </c>
      <c r="AZ655" s="3">
        <v>0</v>
      </c>
      <c r="BA655" s="3" t="s">
        <v>15931</v>
      </c>
      <c r="BB655" s="3">
        <v>2500</v>
      </c>
    </row>
    <row r="656" spans="1:54" ht="32.5" hidden="1" customHeight="1" x14ac:dyDescent="0.2">
      <c r="A656" s="3" t="s">
        <v>15932</v>
      </c>
      <c r="B656" s="3" t="s">
        <v>1226</v>
      </c>
      <c r="C656" s="3" t="s">
        <v>85</v>
      </c>
      <c r="D656" s="3" t="s">
        <v>86</v>
      </c>
      <c r="E656" s="3" t="s">
        <v>15924</v>
      </c>
      <c r="F656" s="3"/>
      <c r="G656" s="3" t="s">
        <v>87</v>
      </c>
      <c r="H656" s="3">
        <v>2024</v>
      </c>
      <c r="I656" s="3">
        <v>2024</v>
      </c>
      <c r="J656" s="3" t="s">
        <v>111</v>
      </c>
      <c r="K656" s="3" t="s">
        <v>6196</v>
      </c>
      <c r="L656" s="3" t="s">
        <v>6197</v>
      </c>
      <c r="M656" s="3" t="s">
        <v>15925</v>
      </c>
      <c r="N656" s="3" t="s">
        <v>6199</v>
      </c>
      <c r="O656" s="3" t="s">
        <v>6200</v>
      </c>
      <c r="P656" s="3" t="s">
        <v>89</v>
      </c>
      <c r="Q656" s="3" t="s">
        <v>90</v>
      </c>
      <c r="R656" s="3" t="s">
        <v>6201</v>
      </c>
      <c r="S656" s="3" t="s">
        <v>6202</v>
      </c>
      <c r="T656" s="3" t="s">
        <v>135</v>
      </c>
      <c r="U656" s="3" t="s">
        <v>1350</v>
      </c>
      <c r="V656" s="3" t="s">
        <v>1236</v>
      </c>
      <c r="W656" s="3">
        <v>2</v>
      </c>
      <c r="X656" s="3" t="s">
        <v>15933</v>
      </c>
      <c r="Y656" s="3" t="s">
        <v>15934</v>
      </c>
      <c r="Z656" s="3" t="s">
        <v>15935</v>
      </c>
      <c r="AA656" s="3"/>
      <c r="AB656" s="3" t="s">
        <v>85</v>
      </c>
      <c r="AC656" s="3" t="s">
        <v>94</v>
      </c>
      <c r="AD656" s="3" t="s">
        <v>103</v>
      </c>
      <c r="AE656" s="3" t="s">
        <v>104</v>
      </c>
      <c r="AF656" s="3"/>
      <c r="AG656" s="3" t="s">
        <v>97</v>
      </c>
      <c r="AH656" s="3">
        <v>104</v>
      </c>
      <c r="AI656" s="3">
        <v>19</v>
      </c>
      <c r="AJ656" s="3" t="s">
        <v>105</v>
      </c>
      <c r="AK656" s="3" t="s">
        <v>106</v>
      </c>
      <c r="AL656" s="3" t="s">
        <v>100</v>
      </c>
      <c r="AM656" s="3">
        <v>15</v>
      </c>
      <c r="AN656" s="3" t="s">
        <v>101</v>
      </c>
      <c r="AO656" s="3" t="s">
        <v>102</v>
      </c>
      <c r="AP656" s="3" t="s">
        <v>15936</v>
      </c>
      <c r="AQ656" s="3" t="s">
        <v>15937</v>
      </c>
      <c r="AR656" s="3">
        <v>3586</v>
      </c>
      <c r="AS656" s="3">
        <v>1500</v>
      </c>
      <c r="AT656" s="3">
        <v>0</v>
      </c>
      <c r="AU656" s="3">
        <v>0</v>
      </c>
      <c r="AV656" s="3">
        <v>0</v>
      </c>
      <c r="AW656" s="3">
        <v>0</v>
      </c>
      <c r="AX656" s="3">
        <v>0</v>
      </c>
      <c r="AY656" s="3">
        <v>0</v>
      </c>
      <c r="AZ656" s="3">
        <v>0</v>
      </c>
      <c r="BA656" s="3" t="s">
        <v>15938</v>
      </c>
      <c r="BB656" s="3">
        <v>2000</v>
      </c>
    </row>
    <row r="657" spans="1:54" ht="32.5" customHeight="1" x14ac:dyDescent="0.2">
      <c r="A657" s="94" t="s">
        <v>15939</v>
      </c>
      <c r="B657" s="94" t="s">
        <v>1226</v>
      </c>
      <c r="C657" s="94" t="s">
        <v>85</v>
      </c>
      <c r="D657" s="94" t="s">
        <v>86</v>
      </c>
      <c r="E657" s="94" t="s">
        <v>15924</v>
      </c>
      <c r="F657" s="94"/>
      <c r="G657" s="94" t="s">
        <v>87</v>
      </c>
      <c r="H657" s="94">
        <v>2024</v>
      </c>
      <c r="I657" s="94">
        <v>2024</v>
      </c>
      <c r="J657" s="94" t="s">
        <v>111</v>
      </c>
      <c r="K657" s="94" t="s">
        <v>6196</v>
      </c>
      <c r="L657" s="94" t="s">
        <v>6197</v>
      </c>
      <c r="M657" s="94" t="s">
        <v>15925</v>
      </c>
      <c r="N657" s="94" t="s">
        <v>6199</v>
      </c>
      <c r="O657" s="94" t="s">
        <v>6200</v>
      </c>
      <c r="P657" s="94" t="s">
        <v>89</v>
      </c>
      <c r="Q657" s="94" t="s">
        <v>90</v>
      </c>
      <c r="R657" s="94" t="s">
        <v>6201</v>
      </c>
      <c r="S657" s="94" t="s">
        <v>6202</v>
      </c>
      <c r="T657" s="94" t="s">
        <v>135</v>
      </c>
      <c r="U657" s="94" t="s">
        <v>1350</v>
      </c>
      <c r="V657" s="94" t="s">
        <v>1236</v>
      </c>
      <c r="W657" s="94">
        <v>3</v>
      </c>
      <c r="X657" s="94" t="s">
        <v>15940</v>
      </c>
      <c r="Y657" s="94" t="s">
        <v>15941</v>
      </c>
      <c r="Z657" s="94" t="s">
        <v>15942</v>
      </c>
      <c r="AA657" s="94"/>
      <c r="AB657" s="94" t="s">
        <v>85</v>
      </c>
      <c r="AC657" s="94" t="s">
        <v>94</v>
      </c>
      <c r="AD657" s="94" t="s">
        <v>107</v>
      </c>
      <c r="AE657" s="94" t="s">
        <v>108</v>
      </c>
      <c r="AF657" s="94"/>
      <c r="AG657" s="94" t="s">
        <v>97</v>
      </c>
      <c r="AH657" s="94">
        <v>104</v>
      </c>
      <c r="AI657" s="94">
        <v>19</v>
      </c>
      <c r="AJ657" s="94" t="s">
        <v>98</v>
      </c>
      <c r="AK657" s="94" t="s">
        <v>109</v>
      </c>
      <c r="AL657" s="94" t="s">
        <v>100</v>
      </c>
      <c r="AM657" s="94">
        <v>25</v>
      </c>
      <c r="AN657" s="94" t="s">
        <v>101</v>
      </c>
      <c r="AO657" s="94" t="s">
        <v>102</v>
      </c>
      <c r="AP657" s="94" t="s">
        <v>15936</v>
      </c>
      <c r="AQ657" s="94" t="s">
        <v>15937</v>
      </c>
      <c r="AR657" s="94">
        <v>1500</v>
      </c>
      <c r="AS657" s="94">
        <v>1500</v>
      </c>
      <c r="AT657" s="94">
        <v>0</v>
      </c>
      <c r="AU657" s="94">
        <v>0</v>
      </c>
      <c r="AV657" s="94">
        <v>0</v>
      </c>
      <c r="AW657" s="94">
        <v>0</v>
      </c>
      <c r="AX657" s="94">
        <v>0</v>
      </c>
      <c r="AY657" s="94">
        <v>0</v>
      </c>
      <c r="AZ657" s="94">
        <v>0</v>
      </c>
      <c r="BA657" s="94" t="s">
        <v>1242</v>
      </c>
      <c r="BB657" s="94">
        <v>1500</v>
      </c>
    </row>
    <row r="658" spans="1:54" ht="32.5" hidden="1" customHeight="1" x14ac:dyDescent="0.2">
      <c r="A658" s="3" t="s">
        <v>15943</v>
      </c>
      <c r="B658" s="3" t="s">
        <v>1226</v>
      </c>
      <c r="C658" s="3" t="s">
        <v>85</v>
      </c>
      <c r="D658" s="3" t="s">
        <v>86</v>
      </c>
      <c r="E658" s="3" t="s">
        <v>15944</v>
      </c>
      <c r="F658" s="3"/>
      <c r="G658" s="3" t="s">
        <v>87</v>
      </c>
      <c r="H658" s="3">
        <v>2024</v>
      </c>
      <c r="I658" s="3">
        <v>2024</v>
      </c>
      <c r="J658" s="3" t="s">
        <v>111</v>
      </c>
      <c r="K658" s="3" t="s">
        <v>6232</v>
      </c>
      <c r="L658" s="3" t="s">
        <v>6233</v>
      </c>
      <c r="M658" s="3" t="s">
        <v>15945</v>
      </c>
      <c r="N658" s="3" t="s">
        <v>6235</v>
      </c>
      <c r="O658" s="3" t="s">
        <v>6236</v>
      </c>
      <c r="P658" s="3" t="s">
        <v>89</v>
      </c>
      <c r="Q658" s="3" t="s">
        <v>90</v>
      </c>
      <c r="R658" s="3" t="s">
        <v>6237</v>
      </c>
      <c r="S658" s="3" t="s">
        <v>6238</v>
      </c>
      <c r="T658" s="3" t="s">
        <v>91</v>
      </c>
      <c r="U658" s="3" t="s">
        <v>1350</v>
      </c>
      <c r="V658" s="3" t="s">
        <v>1236</v>
      </c>
      <c r="W658" s="3">
        <v>1</v>
      </c>
      <c r="X658" s="3" t="s">
        <v>15946</v>
      </c>
      <c r="Y658" s="3" t="s">
        <v>15947</v>
      </c>
      <c r="Z658" s="3" t="s">
        <v>15948</v>
      </c>
      <c r="AA658" s="3"/>
      <c r="AB658" s="3" t="s">
        <v>85</v>
      </c>
      <c r="AC658" s="3" t="s">
        <v>94</v>
      </c>
      <c r="AD658" s="3" t="s">
        <v>103</v>
      </c>
      <c r="AE658" s="3" t="s">
        <v>122</v>
      </c>
      <c r="AF658" s="3"/>
      <c r="AG658" s="3" t="s">
        <v>97</v>
      </c>
      <c r="AH658" s="3">
        <v>169</v>
      </c>
      <c r="AI658" s="3">
        <v>28</v>
      </c>
      <c r="AJ658" s="3" t="s">
        <v>98</v>
      </c>
      <c r="AK658" s="3" t="s">
        <v>106</v>
      </c>
      <c r="AL658" s="3" t="s">
        <v>100</v>
      </c>
      <c r="AM658" s="3">
        <v>20</v>
      </c>
      <c r="AN658" s="3" t="s">
        <v>138</v>
      </c>
      <c r="AO658" s="3" t="s">
        <v>110</v>
      </c>
      <c r="AP658" s="3" t="s">
        <v>15949</v>
      </c>
      <c r="AQ658" s="3" t="s">
        <v>15950</v>
      </c>
      <c r="AR658" s="3">
        <v>9687</v>
      </c>
      <c r="AS658" s="3">
        <v>2000</v>
      </c>
      <c r="AT658" s="3">
        <v>0</v>
      </c>
      <c r="AU658" s="3">
        <v>0</v>
      </c>
      <c r="AV658" s="3">
        <v>0</v>
      </c>
      <c r="AW658" s="3">
        <v>0</v>
      </c>
      <c r="AX658" s="3">
        <v>0</v>
      </c>
      <c r="AY658" s="3">
        <v>0</v>
      </c>
      <c r="AZ658" s="3">
        <v>0</v>
      </c>
      <c r="BA658" s="3" t="s">
        <v>15951</v>
      </c>
      <c r="BB658" s="3">
        <v>3500</v>
      </c>
    </row>
    <row r="659" spans="1:54" ht="32.5" hidden="1" customHeight="1" x14ac:dyDescent="0.2">
      <c r="A659" s="3" t="s">
        <v>15952</v>
      </c>
      <c r="B659" s="3" t="s">
        <v>1226</v>
      </c>
      <c r="C659" s="3" t="s">
        <v>85</v>
      </c>
      <c r="D659" s="3" t="s">
        <v>86</v>
      </c>
      <c r="E659" s="3" t="s">
        <v>15953</v>
      </c>
      <c r="F659" s="3"/>
      <c r="G659" s="3" t="s">
        <v>87</v>
      </c>
      <c r="H659" s="3">
        <v>2024</v>
      </c>
      <c r="I659" s="3">
        <v>2024</v>
      </c>
      <c r="J659" s="3" t="s">
        <v>88</v>
      </c>
      <c r="K659" s="3" t="s">
        <v>6182</v>
      </c>
      <c r="L659" s="3" t="s">
        <v>6183</v>
      </c>
      <c r="M659" s="3" t="s">
        <v>15954</v>
      </c>
      <c r="N659" s="3" t="s">
        <v>6185</v>
      </c>
      <c r="O659" s="3" t="s">
        <v>6186</v>
      </c>
      <c r="P659" s="3" t="s">
        <v>89</v>
      </c>
      <c r="Q659" s="3" t="s">
        <v>90</v>
      </c>
      <c r="R659" s="3" t="s">
        <v>6187</v>
      </c>
      <c r="S659" s="3" t="s">
        <v>6188</v>
      </c>
      <c r="T659" s="3" t="s">
        <v>135</v>
      </c>
      <c r="U659" s="3" t="s">
        <v>1235</v>
      </c>
      <c r="V659" s="3" t="s">
        <v>1236</v>
      </c>
      <c r="W659" s="3">
        <v>1</v>
      </c>
      <c r="X659" s="3" t="s">
        <v>15955</v>
      </c>
      <c r="Y659" s="3" t="s">
        <v>15956</v>
      </c>
      <c r="Z659" s="3" t="s">
        <v>15957</v>
      </c>
      <c r="AA659" s="3"/>
      <c r="AB659" s="3" t="s">
        <v>85</v>
      </c>
      <c r="AC659" s="3" t="s">
        <v>94</v>
      </c>
      <c r="AD659" s="3" t="s">
        <v>103</v>
      </c>
      <c r="AE659" s="3" t="s">
        <v>189</v>
      </c>
      <c r="AF659" s="3"/>
      <c r="AG659" s="3" t="s">
        <v>97</v>
      </c>
      <c r="AH659" s="3">
        <v>148</v>
      </c>
      <c r="AI659" s="3">
        <v>21</v>
      </c>
      <c r="AJ659" s="3" t="s">
        <v>123</v>
      </c>
      <c r="AK659" s="3" t="s">
        <v>109</v>
      </c>
      <c r="AL659" s="3" t="s">
        <v>325</v>
      </c>
      <c r="AM659" s="3">
        <v>100</v>
      </c>
      <c r="AN659" s="3" t="s">
        <v>138</v>
      </c>
      <c r="AO659" s="3" t="s">
        <v>102</v>
      </c>
      <c r="AP659" s="3" t="s">
        <v>15958</v>
      </c>
      <c r="AQ659" s="3" t="s">
        <v>15959</v>
      </c>
      <c r="AR659" s="3">
        <v>4500</v>
      </c>
      <c r="AS659" s="3">
        <v>2000</v>
      </c>
      <c r="AT659" s="3">
        <v>0</v>
      </c>
      <c r="AU659" s="3">
        <v>0</v>
      </c>
      <c r="AV659" s="3">
        <v>0</v>
      </c>
      <c r="AW659" s="3">
        <v>0</v>
      </c>
      <c r="AX659" s="3">
        <v>0</v>
      </c>
      <c r="AY659" s="3">
        <v>0</v>
      </c>
      <c r="AZ659" s="3">
        <v>0</v>
      </c>
      <c r="BA659" s="3" t="s">
        <v>15960</v>
      </c>
      <c r="BB659" s="3">
        <v>3500</v>
      </c>
    </row>
    <row r="660" spans="1:54" ht="32.5" hidden="1" customHeight="1" x14ac:dyDescent="0.2">
      <c r="A660" s="3" t="s">
        <v>15961</v>
      </c>
      <c r="B660" s="3" t="s">
        <v>1226</v>
      </c>
      <c r="C660" s="3" t="s">
        <v>85</v>
      </c>
      <c r="D660" s="3" t="s">
        <v>86</v>
      </c>
      <c r="E660" s="3" t="s">
        <v>15953</v>
      </c>
      <c r="F660" s="3"/>
      <c r="G660" s="3" t="s">
        <v>87</v>
      </c>
      <c r="H660" s="3">
        <v>2024</v>
      </c>
      <c r="I660" s="3">
        <v>2024</v>
      </c>
      <c r="J660" s="3" t="s">
        <v>111</v>
      </c>
      <c r="K660" s="3" t="s">
        <v>6182</v>
      </c>
      <c r="L660" s="3" t="s">
        <v>6183</v>
      </c>
      <c r="M660" s="3" t="s">
        <v>15954</v>
      </c>
      <c r="N660" s="3" t="s">
        <v>6185</v>
      </c>
      <c r="O660" s="3" t="s">
        <v>6186</v>
      </c>
      <c r="P660" s="3" t="s">
        <v>89</v>
      </c>
      <c r="Q660" s="3" t="s">
        <v>90</v>
      </c>
      <c r="R660" s="3" t="s">
        <v>6187</v>
      </c>
      <c r="S660" s="3" t="s">
        <v>6188</v>
      </c>
      <c r="T660" s="3" t="s">
        <v>135</v>
      </c>
      <c r="U660" s="3" t="s">
        <v>1235</v>
      </c>
      <c r="V660" s="3" t="s">
        <v>1236</v>
      </c>
      <c r="W660" s="3">
        <v>2</v>
      </c>
      <c r="X660" s="3" t="s">
        <v>15962</v>
      </c>
      <c r="Y660" s="3" t="s">
        <v>15963</v>
      </c>
      <c r="Z660" s="3" t="s">
        <v>15964</v>
      </c>
      <c r="AA660" s="3"/>
      <c r="AB660" s="3" t="s">
        <v>85</v>
      </c>
      <c r="AC660" s="3" t="s">
        <v>94</v>
      </c>
      <c r="AD660" s="3" t="s">
        <v>103</v>
      </c>
      <c r="AE660" s="3" t="s">
        <v>104</v>
      </c>
      <c r="AF660" s="3"/>
      <c r="AG660" s="3" t="s">
        <v>97</v>
      </c>
      <c r="AH660" s="3">
        <v>148</v>
      </c>
      <c r="AI660" s="3">
        <v>21</v>
      </c>
      <c r="AJ660" s="3" t="s">
        <v>123</v>
      </c>
      <c r="AK660" s="3" t="s">
        <v>106</v>
      </c>
      <c r="AL660" s="3" t="s">
        <v>100</v>
      </c>
      <c r="AM660" s="3">
        <v>150</v>
      </c>
      <c r="AN660" s="3" t="s">
        <v>101</v>
      </c>
      <c r="AO660" s="3" t="s">
        <v>102</v>
      </c>
      <c r="AP660" s="3" t="s">
        <v>15965</v>
      </c>
      <c r="AQ660" s="3" t="s">
        <v>15966</v>
      </c>
      <c r="AR660" s="3">
        <v>4500</v>
      </c>
      <c r="AS660" s="3">
        <v>2000</v>
      </c>
      <c r="AT660" s="3">
        <v>0</v>
      </c>
      <c r="AU660" s="3">
        <v>0</v>
      </c>
      <c r="AV660" s="3">
        <v>0</v>
      </c>
      <c r="AW660" s="3">
        <v>0</v>
      </c>
      <c r="AX660" s="3">
        <v>0</v>
      </c>
      <c r="AY660" s="3">
        <v>0</v>
      </c>
      <c r="AZ660" s="3">
        <v>0</v>
      </c>
      <c r="BA660" s="3" t="s">
        <v>15960</v>
      </c>
      <c r="BB660" s="3">
        <v>3500</v>
      </c>
    </row>
    <row r="661" spans="1:54" ht="32.5" customHeight="1" x14ac:dyDescent="0.2">
      <c r="A661" s="94" t="s">
        <v>15967</v>
      </c>
      <c r="B661" s="94" t="s">
        <v>1226</v>
      </c>
      <c r="C661" s="94" t="s">
        <v>85</v>
      </c>
      <c r="D661" s="94" t="s">
        <v>86</v>
      </c>
      <c r="E661" s="94" t="s">
        <v>15953</v>
      </c>
      <c r="F661" s="94"/>
      <c r="G661" s="94" t="s">
        <v>87</v>
      </c>
      <c r="H661" s="94">
        <v>2024</v>
      </c>
      <c r="I661" s="94">
        <v>2024</v>
      </c>
      <c r="J661" s="94" t="s">
        <v>88</v>
      </c>
      <c r="K661" s="94" t="s">
        <v>6182</v>
      </c>
      <c r="L661" s="94" t="s">
        <v>6183</v>
      </c>
      <c r="M661" s="94" t="s">
        <v>15954</v>
      </c>
      <c r="N661" s="94" t="s">
        <v>6185</v>
      </c>
      <c r="O661" s="94" t="s">
        <v>6186</v>
      </c>
      <c r="P661" s="94" t="s">
        <v>89</v>
      </c>
      <c r="Q661" s="94" t="s">
        <v>90</v>
      </c>
      <c r="R661" s="94" t="s">
        <v>6187</v>
      </c>
      <c r="S661" s="94" t="s">
        <v>6188</v>
      </c>
      <c r="T661" s="94" t="s">
        <v>135</v>
      </c>
      <c r="U661" s="94" t="s">
        <v>1235</v>
      </c>
      <c r="V661" s="94" t="s">
        <v>1236</v>
      </c>
      <c r="W661" s="94">
        <v>3</v>
      </c>
      <c r="X661" s="94" t="s">
        <v>15968</v>
      </c>
      <c r="Y661" s="94" t="s">
        <v>15969</v>
      </c>
      <c r="Z661" s="94" t="s">
        <v>15970</v>
      </c>
      <c r="AA661" s="94"/>
      <c r="AB661" s="94" t="s">
        <v>85</v>
      </c>
      <c r="AC661" s="94" t="s">
        <v>94</v>
      </c>
      <c r="AD661" s="94" t="s">
        <v>107</v>
      </c>
      <c r="AE661" s="94" t="s">
        <v>108</v>
      </c>
      <c r="AF661" s="94"/>
      <c r="AG661" s="94" t="s">
        <v>97</v>
      </c>
      <c r="AH661" s="94">
        <v>148</v>
      </c>
      <c r="AI661" s="94">
        <v>21</v>
      </c>
      <c r="AJ661" s="94" t="s">
        <v>98</v>
      </c>
      <c r="AK661" s="94" t="s">
        <v>109</v>
      </c>
      <c r="AL661" s="94" t="s">
        <v>100</v>
      </c>
      <c r="AM661" s="94">
        <v>350</v>
      </c>
      <c r="AN661" s="94" t="s">
        <v>101</v>
      </c>
      <c r="AO661" s="94" t="s">
        <v>102</v>
      </c>
      <c r="AP661" s="94" t="s">
        <v>15971</v>
      </c>
      <c r="AQ661" s="94" t="s">
        <v>15972</v>
      </c>
      <c r="AR661" s="94">
        <v>3200</v>
      </c>
      <c r="AS661" s="94">
        <v>1500</v>
      </c>
      <c r="AT661" s="94">
        <v>0</v>
      </c>
      <c r="AU661" s="94">
        <v>0</v>
      </c>
      <c r="AV661" s="94">
        <v>0</v>
      </c>
      <c r="AW661" s="94">
        <v>0</v>
      </c>
      <c r="AX661" s="94">
        <v>0</v>
      </c>
      <c r="AY661" s="94">
        <v>0</v>
      </c>
      <c r="AZ661" s="94">
        <v>0</v>
      </c>
      <c r="BA661" s="94" t="s">
        <v>15973</v>
      </c>
      <c r="BB661" s="94">
        <v>2600</v>
      </c>
    </row>
    <row r="662" spans="1:54" ht="32.5" hidden="1" customHeight="1" x14ac:dyDescent="0.2">
      <c r="A662" s="3" t="s">
        <v>15974</v>
      </c>
      <c r="B662" s="3" t="s">
        <v>1226</v>
      </c>
      <c r="C662" s="3" t="s">
        <v>85</v>
      </c>
      <c r="D662" s="3" t="s">
        <v>86</v>
      </c>
      <c r="E662" s="3" t="s">
        <v>15953</v>
      </c>
      <c r="F662" s="3"/>
      <c r="G662" s="3" t="s">
        <v>87</v>
      </c>
      <c r="H662" s="3">
        <v>2024</v>
      </c>
      <c r="I662" s="3">
        <v>2024</v>
      </c>
      <c r="J662" s="3" t="s">
        <v>88</v>
      </c>
      <c r="K662" s="3" t="s">
        <v>6182</v>
      </c>
      <c r="L662" s="3" t="s">
        <v>6183</v>
      </c>
      <c r="M662" s="3" t="s">
        <v>15954</v>
      </c>
      <c r="N662" s="3" t="s">
        <v>6185</v>
      </c>
      <c r="O662" s="3" t="s">
        <v>6186</v>
      </c>
      <c r="P662" s="3" t="s">
        <v>89</v>
      </c>
      <c r="Q662" s="3" t="s">
        <v>90</v>
      </c>
      <c r="R662" s="3" t="s">
        <v>6187</v>
      </c>
      <c r="S662" s="3" t="s">
        <v>6188</v>
      </c>
      <c r="T662" s="3" t="s">
        <v>135</v>
      </c>
      <c r="U662" s="3" t="s">
        <v>1235</v>
      </c>
      <c r="V662" s="3" t="s">
        <v>1236</v>
      </c>
      <c r="W662" s="3">
        <v>4</v>
      </c>
      <c r="X662" s="3" t="s">
        <v>15975</v>
      </c>
      <c r="Y662" s="3" t="s">
        <v>15976</v>
      </c>
      <c r="Z662" s="3" t="s">
        <v>15977</v>
      </c>
      <c r="AA662" s="3"/>
      <c r="AB662" s="3" t="s">
        <v>85</v>
      </c>
      <c r="AC662" s="3" t="s">
        <v>94</v>
      </c>
      <c r="AD662" s="3" t="s">
        <v>95</v>
      </c>
      <c r="AE662" s="3" t="s">
        <v>96</v>
      </c>
      <c r="AF662" s="3"/>
      <c r="AG662" s="3" t="s">
        <v>97</v>
      </c>
      <c r="AH662" s="3">
        <v>148</v>
      </c>
      <c r="AI662" s="3">
        <v>21</v>
      </c>
      <c r="AJ662" s="3" t="s">
        <v>105</v>
      </c>
      <c r="AK662" s="3" t="s">
        <v>99</v>
      </c>
      <c r="AL662" s="3" t="s">
        <v>100</v>
      </c>
      <c r="AM662" s="3">
        <v>50</v>
      </c>
      <c r="AN662" s="3" t="s">
        <v>101</v>
      </c>
      <c r="AO662" s="3" t="s">
        <v>102</v>
      </c>
      <c r="AP662" s="3" t="s">
        <v>15978</v>
      </c>
      <c r="AQ662" s="3" t="s">
        <v>15979</v>
      </c>
      <c r="AR662" s="3">
        <v>4500</v>
      </c>
      <c r="AS662" s="3">
        <v>2000</v>
      </c>
      <c r="AT662" s="3">
        <v>0</v>
      </c>
      <c r="AU662" s="3">
        <v>0</v>
      </c>
      <c r="AV662" s="3">
        <v>0</v>
      </c>
      <c r="AW662" s="3">
        <v>0</v>
      </c>
      <c r="AX662" s="3">
        <v>0</v>
      </c>
      <c r="AY662" s="3">
        <v>0</v>
      </c>
      <c r="AZ662" s="3">
        <v>0</v>
      </c>
      <c r="BA662" s="3" t="s">
        <v>15980</v>
      </c>
      <c r="BB662" s="3">
        <v>3500</v>
      </c>
    </row>
    <row r="663" spans="1:54" ht="32.5" hidden="1" customHeight="1" x14ac:dyDescent="0.2">
      <c r="A663" s="3" t="s">
        <v>15981</v>
      </c>
      <c r="B663" s="3" t="s">
        <v>1226</v>
      </c>
      <c r="C663" s="3" t="s">
        <v>85</v>
      </c>
      <c r="D663" s="3" t="s">
        <v>86</v>
      </c>
      <c r="E663" s="3" t="s">
        <v>15982</v>
      </c>
      <c r="F663" s="3"/>
      <c r="G663" s="3" t="s">
        <v>87</v>
      </c>
      <c r="H663" s="3">
        <v>2024</v>
      </c>
      <c r="I663" s="3">
        <v>2024</v>
      </c>
      <c r="J663" s="3" t="s">
        <v>111</v>
      </c>
      <c r="K663" s="3" t="s">
        <v>6464</v>
      </c>
      <c r="L663" s="3" t="s">
        <v>6465</v>
      </c>
      <c r="M663" s="3"/>
      <c r="N663" s="3" t="s">
        <v>6466</v>
      </c>
      <c r="O663" s="3" t="s">
        <v>6467</v>
      </c>
      <c r="P663" s="3" t="s">
        <v>89</v>
      </c>
      <c r="Q663" s="3" t="s">
        <v>257</v>
      </c>
      <c r="R663" s="3" t="s">
        <v>6468</v>
      </c>
      <c r="S663" s="3" t="s">
        <v>6469</v>
      </c>
      <c r="T663" s="3" t="s">
        <v>91</v>
      </c>
      <c r="U663" s="3" t="s">
        <v>1426</v>
      </c>
      <c r="V663" s="3" t="s">
        <v>1236</v>
      </c>
      <c r="W663" s="3">
        <v>1</v>
      </c>
      <c r="X663" s="3" t="s">
        <v>15983</v>
      </c>
      <c r="Y663" s="3" t="s">
        <v>15984</v>
      </c>
      <c r="Z663" s="3" t="s">
        <v>15985</v>
      </c>
      <c r="AA663" s="3"/>
      <c r="AB663" s="3" t="s">
        <v>85</v>
      </c>
      <c r="AC663" s="3" t="s">
        <v>94</v>
      </c>
      <c r="AD663" s="3" t="s">
        <v>103</v>
      </c>
      <c r="AE663" s="3" t="s">
        <v>122</v>
      </c>
      <c r="AF663" s="3"/>
      <c r="AG663" s="3" t="s">
        <v>97</v>
      </c>
      <c r="AH663" s="3">
        <v>5137</v>
      </c>
      <c r="AI663" s="3">
        <v>765</v>
      </c>
      <c r="AJ663" s="3" t="s">
        <v>396</v>
      </c>
      <c r="AK663" s="3" t="s">
        <v>109</v>
      </c>
      <c r="AL663" s="3" t="s">
        <v>100</v>
      </c>
      <c r="AM663" s="3">
        <v>90</v>
      </c>
      <c r="AN663" s="3" t="s">
        <v>101</v>
      </c>
      <c r="AO663" s="3" t="s">
        <v>102</v>
      </c>
      <c r="AP663" s="3" t="s">
        <v>15986</v>
      </c>
      <c r="AQ663" s="3" t="s">
        <v>15987</v>
      </c>
      <c r="AR663" s="3">
        <v>10044</v>
      </c>
      <c r="AS663" s="3">
        <v>5000</v>
      </c>
      <c r="AT663" s="3">
        <v>0</v>
      </c>
      <c r="AU663" s="3">
        <v>0</v>
      </c>
      <c r="AV663" s="3">
        <v>0</v>
      </c>
      <c r="AW663" s="3">
        <v>0</v>
      </c>
      <c r="AX663" s="3">
        <v>0</v>
      </c>
      <c r="AY663" s="3">
        <v>0</v>
      </c>
      <c r="AZ663" s="3">
        <v>0</v>
      </c>
      <c r="BA663" s="3" t="s">
        <v>1242</v>
      </c>
      <c r="BB663" s="3">
        <v>5000</v>
      </c>
    </row>
    <row r="664" spans="1:54" ht="32.5" hidden="1" customHeight="1" x14ac:dyDescent="0.2">
      <c r="A664" s="3" t="s">
        <v>15988</v>
      </c>
      <c r="B664" s="3" t="s">
        <v>1226</v>
      </c>
      <c r="C664" s="3" t="s">
        <v>85</v>
      </c>
      <c r="D664" s="3" t="s">
        <v>86</v>
      </c>
      <c r="E664" s="3" t="s">
        <v>15982</v>
      </c>
      <c r="F664" s="3"/>
      <c r="G664" s="3" t="s">
        <v>87</v>
      </c>
      <c r="H664" s="3">
        <v>2024</v>
      </c>
      <c r="I664" s="3">
        <v>2024</v>
      </c>
      <c r="J664" s="3" t="s">
        <v>111</v>
      </c>
      <c r="K664" s="3" t="s">
        <v>6464</v>
      </c>
      <c r="L664" s="3" t="s">
        <v>6465</v>
      </c>
      <c r="M664" s="3"/>
      <c r="N664" s="3" t="s">
        <v>6466</v>
      </c>
      <c r="O664" s="3" t="s">
        <v>6467</v>
      </c>
      <c r="P664" s="3" t="s">
        <v>89</v>
      </c>
      <c r="Q664" s="3" t="s">
        <v>257</v>
      </c>
      <c r="R664" s="3" t="s">
        <v>6468</v>
      </c>
      <c r="S664" s="3" t="s">
        <v>6469</v>
      </c>
      <c r="T664" s="3" t="s">
        <v>91</v>
      </c>
      <c r="U664" s="3" t="s">
        <v>1426</v>
      </c>
      <c r="V664" s="3" t="s">
        <v>1236</v>
      </c>
      <c r="W664" s="3">
        <v>2</v>
      </c>
      <c r="X664" s="3" t="s">
        <v>315</v>
      </c>
      <c r="Y664" s="3" t="s">
        <v>15989</v>
      </c>
      <c r="Z664" s="3" t="s">
        <v>15990</v>
      </c>
      <c r="AA664" s="3"/>
      <c r="AB664" s="3" t="s">
        <v>85</v>
      </c>
      <c r="AC664" s="3" t="s">
        <v>94</v>
      </c>
      <c r="AD664" s="3" t="s">
        <v>103</v>
      </c>
      <c r="AE664" s="3" t="s">
        <v>104</v>
      </c>
      <c r="AF664" s="3"/>
      <c r="AG664" s="3" t="s">
        <v>97</v>
      </c>
      <c r="AH664" s="3">
        <v>5137</v>
      </c>
      <c r="AI664" s="3">
        <v>765</v>
      </c>
      <c r="AJ664" s="3" t="s">
        <v>123</v>
      </c>
      <c r="AK664" s="3" t="s">
        <v>106</v>
      </c>
      <c r="AL664" s="3" t="s">
        <v>100</v>
      </c>
      <c r="AM664" s="3">
        <v>800</v>
      </c>
      <c r="AN664" s="3" t="s">
        <v>101</v>
      </c>
      <c r="AO664" s="3" t="s">
        <v>102</v>
      </c>
      <c r="AP664" s="3" t="s">
        <v>15991</v>
      </c>
      <c r="AQ664" s="3" t="s">
        <v>15992</v>
      </c>
      <c r="AR664" s="3">
        <v>44506</v>
      </c>
      <c r="AS664" s="3">
        <v>16000</v>
      </c>
      <c r="AT664" s="3">
        <v>0</v>
      </c>
      <c r="AU664" s="3">
        <v>0</v>
      </c>
      <c r="AV664" s="3">
        <v>0</v>
      </c>
      <c r="AW664" s="3">
        <v>0</v>
      </c>
      <c r="AX664" s="3">
        <v>0</v>
      </c>
      <c r="AY664" s="3">
        <v>0</v>
      </c>
      <c r="AZ664" s="3">
        <v>0</v>
      </c>
      <c r="BA664" s="3" t="s">
        <v>1242</v>
      </c>
      <c r="BB664" s="3">
        <v>16000</v>
      </c>
    </row>
    <row r="665" spans="1:54" ht="32.5" hidden="1" customHeight="1" x14ac:dyDescent="0.2">
      <c r="A665" s="3" t="s">
        <v>15993</v>
      </c>
      <c r="B665" s="3" t="s">
        <v>1226</v>
      </c>
      <c r="C665" s="3" t="s">
        <v>85</v>
      </c>
      <c r="D665" s="3" t="s">
        <v>86</v>
      </c>
      <c r="E665" s="3" t="s">
        <v>15982</v>
      </c>
      <c r="F665" s="3"/>
      <c r="G665" s="3" t="s">
        <v>87</v>
      </c>
      <c r="H665" s="3">
        <v>2024</v>
      </c>
      <c r="I665" s="3">
        <v>2024</v>
      </c>
      <c r="J665" s="3" t="s">
        <v>88</v>
      </c>
      <c r="K665" s="3" t="s">
        <v>6464</v>
      </c>
      <c r="L665" s="3" t="s">
        <v>6465</v>
      </c>
      <c r="M665" s="3"/>
      <c r="N665" s="3" t="s">
        <v>6466</v>
      </c>
      <c r="O665" s="3" t="s">
        <v>6467</v>
      </c>
      <c r="P665" s="3" t="s">
        <v>89</v>
      </c>
      <c r="Q665" s="3" t="s">
        <v>257</v>
      </c>
      <c r="R665" s="3" t="s">
        <v>6468</v>
      </c>
      <c r="S665" s="3" t="s">
        <v>6469</v>
      </c>
      <c r="T665" s="3" t="s">
        <v>91</v>
      </c>
      <c r="U665" s="3" t="s">
        <v>1426</v>
      </c>
      <c r="V665" s="3" t="s">
        <v>1236</v>
      </c>
      <c r="W665" s="3">
        <v>3</v>
      </c>
      <c r="X665" s="3" t="s">
        <v>15994</v>
      </c>
      <c r="Y665" s="3" t="s">
        <v>15995</v>
      </c>
      <c r="Z665" s="3" t="s">
        <v>15996</v>
      </c>
      <c r="AA665" s="3"/>
      <c r="AB665" s="3" t="s">
        <v>85</v>
      </c>
      <c r="AC665" s="3" t="s">
        <v>94</v>
      </c>
      <c r="AD665" s="3" t="s">
        <v>103</v>
      </c>
      <c r="AE665" s="3" t="s">
        <v>124</v>
      </c>
      <c r="AF665" s="3"/>
      <c r="AG665" s="3" t="s">
        <v>97</v>
      </c>
      <c r="AH665" s="3">
        <v>5137</v>
      </c>
      <c r="AI665" s="3">
        <v>765</v>
      </c>
      <c r="AJ665" s="3" t="s">
        <v>123</v>
      </c>
      <c r="AK665" s="3" t="s">
        <v>109</v>
      </c>
      <c r="AL665" s="3" t="s">
        <v>100</v>
      </c>
      <c r="AM665" s="3">
        <v>5000</v>
      </c>
      <c r="AN665" s="3" t="s">
        <v>101</v>
      </c>
      <c r="AO665" s="3" t="s">
        <v>102</v>
      </c>
      <c r="AP665" s="3" t="s">
        <v>15997</v>
      </c>
      <c r="AQ665" s="3"/>
      <c r="AR665" s="3">
        <v>7731</v>
      </c>
      <c r="AS665" s="3">
        <v>4500</v>
      </c>
      <c r="AT665" s="3">
        <v>0</v>
      </c>
      <c r="AU665" s="3">
        <v>0</v>
      </c>
      <c r="AV665" s="3">
        <v>0</v>
      </c>
      <c r="AW665" s="3">
        <v>0</v>
      </c>
      <c r="AX665" s="3">
        <v>0</v>
      </c>
      <c r="AY665" s="3">
        <v>0</v>
      </c>
      <c r="AZ665" s="3">
        <v>0</v>
      </c>
      <c r="BA665" s="3" t="s">
        <v>1242</v>
      </c>
      <c r="BB665" s="3">
        <v>4500</v>
      </c>
    </row>
    <row r="666" spans="1:54" ht="32.5" hidden="1" customHeight="1" x14ac:dyDescent="0.2">
      <c r="A666" s="3" t="s">
        <v>15998</v>
      </c>
      <c r="B666" s="3" t="s">
        <v>1226</v>
      </c>
      <c r="C666" s="3" t="s">
        <v>85</v>
      </c>
      <c r="D666" s="3" t="s">
        <v>86</v>
      </c>
      <c r="E666" s="3" t="s">
        <v>15982</v>
      </c>
      <c r="F666" s="3"/>
      <c r="G666" s="3" t="s">
        <v>87</v>
      </c>
      <c r="H666" s="3">
        <v>2024</v>
      </c>
      <c r="I666" s="3">
        <v>2024</v>
      </c>
      <c r="J666" s="3" t="s">
        <v>88</v>
      </c>
      <c r="K666" s="3" t="s">
        <v>6464</v>
      </c>
      <c r="L666" s="3" t="s">
        <v>6465</v>
      </c>
      <c r="M666" s="3"/>
      <c r="N666" s="3" t="s">
        <v>6466</v>
      </c>
      <c r="O666" s="3" t="s">
        <v>6467</v>
      </c>
      <c r="P666" s="3" t="s">
        <v>89</v>
      </c>
      <c r="Q666" s="3" t="s">
        <v>257</v>
      </c>
      <c r="R666" s="3" t="s">
        <v>6468</v>
      </c>
      <c r="S666" s="3" t="s">
        <v>6469</v>
      </c>
      <c r="T666" s="3" t="s">
        <v>91</v>
      </c>
      <c r="U666" s="3" t="s">
        <v>1426</v>
      </c>
      <c r="V666" s="3" t="s">
        <v>1236</v>
      </c>
      <c r="W666" s="3">
        <v>4</v>
      </c>
      <c r="X666" s="3" t="s">
        <v>15999</v>
      </c>
      <c r="Y666" s="3" t="s">
        <v>16000</v>
      </c>
      <c r="Z666" s="3" t="s">
        <v>16001</v>
      </c>
      <c r="AA666" s="3"/>
      <c r="AB666" s="3" t="s">
        <v>85</v>
      </c>
      <c r="AC666" s="3" t="s">
        <v>94</v>
      </c>
      <c r="AD666" s="3" t="s">
        <v>103</v>
      </c>
      <c r="AE666" s="3" t="s">
        <v>189</v>
      </c>
      <c r="AF666" s="3"/>
      <c r="AG666" s="3" t="s">
        <v>97</v>
      </c>
      <c r="AH666" s="3">
        <v>5137</v>
      </c>
      <c r="AI666" s="3">
        <v>765</v>
      </c>
      <c r="AJ666" s="3" t="s">
        <v>98</v>
      </c>
      <c r="AK666" s="3" t="s">
        <v>109</v>
      </c>
      <c r="AL666" s="3" t="s">
        <v>100</v>
      </c>
      <c r="AM666" s="3">
        <v>500</v>
      </c>
      <c r="AN666" s="3" t="s">
        <v>101</v>
      </c>
      <c r="AO666" s="3" t="s">
        <v>102</v>
      </c>
      <c r="AP666" s="3" t="s">
        <v>16002</v>
      </c>
      <c r="AQ666" s="3"/>
      <c r="AR666" s="3">
        <v>13972</v>
      </c>
      <c r="AS666" s="3">
        <v>7000</v>
      </c>
      <c r="AT666" s="3">
        <v>0</v>
      </c>
      <c r="AU666" s="3">
        <v>0</v>
      </c>
      <c r="AV666" s="3">
        <v>0</v>
      </c>
      <c r="AW666" s="3">
        <v>0</v>
      </c>
      <c r="AX666" s="3">
        <v>0</v>
      </c>
      <c r="AY666" s="3">
        <v>0</v>
      </c>
      <c r="AZ666" s="3">
        <v>0</v>
      </c>
      <c r="BA666" s="3" t="s">
        <v>1242</v>
      </c>
      <c r="BB666" s="3">
        <v>7000</v>
      </c>
    </row>
    <row r="667" spans="1:54" ht="32.5" hidden="1" customHeight="1" x14ac:dyDescent="0.2">
      <c r="A667" s="3" t="s">
        <v>16003</v>
      </c>
      <c r="B667" s="3" t="s">
        <v>1226</v>
      </c>
      <c r="C667" s="3" t="s">
        <v>85</v>
      </c>
      <c r="D667" s="3" t="s">
        <v>86</v>
      </c>
      <c r="E667" s="3" t="s">
        <v>16004</v>
      </c>
      <c r="F667" s="3"/>
      <c r="G667" s="3" t="s">
        <v>87</v>
      </c>
      <c r="H667" s="3">
        <v>2024</v>
      </c>
      <c r="I667" s="3">
        <v>2024</v>
      </c>
      <c r="J667" s="3" t="s">
        <v>111</v>
      </c>
      <c r="K667" s="3" t="s">
        <v>6982</v>
      </c>
      <c r="L667" s="3" t="s">
        <v>6983</v>
      </c>
      <c r="M667" s="3" t="s">
        <v>16005</v>
      </c>
      <c r="N667" s="3" t="s">
        <v>6985</v>
      </c>
      <c r="O667" s="3" t="s">
        <v>6986</v>
      </c>
      <c r="P667" s="3" t="s">
        <v>89</v>
      </c>
      <c r="Q667" s="3" t="s">
        <v>90</v>
      </c>
      <c r="R667" s="3" t="s">
        <v>6446</v>
      </c>
      <c r="S667" s="3" t="s">
        <v>6987</v>
      </c>
      <c r="T667" s="3" t="s">
        <v>135</v>
      </c>
      <c r="U667" s="3" t="s">
        <v>6321</v>
      </c>
      <c r="V667" s="3" t="s">
        <v>1236</v>
      </c>
      <c r="W667" s="3">
        <v>1</v>
      </c>
      <c r="X667" s="3" t="s">
        <v>16006</v>
      </c>
      <c r="Y667" s="3" t="s">
        <v>16007</v>
      </c>
      <c r="Z667" s="3" t="s">
        <v>16008</v>
      </c>
      <c r="AA667" s="3"/>
      <c r="AB667" s="3" t="s">
        <v>85</v>
      </c>
      <c r="AC667" s="3" t="s">
        <v>94</v>
      </c>
      <c r="AD667" s="3" t="s">
        <v>103</v>
      </c>
      <c r="AE667" s="3" t="s">
        <v>104</v>
      </c>
      <c r="AF667" s="3"/>
      <c r="AG667" s="3" t="s">
        <v>97</v>
      </c>
      <c r="AH667" s="3">
        <v>103</v>
      </c>
      <c r="AI667" s="3">
        <v>17</v>
      </c>
      <c r="AJ667" s="3" t="s">
        <v>123</v>
      </c>
      <c r="AK667" s="3" t="s">
        <v>106</v>
      </c>
      <c r="AL667" s="3" t="s">
        <v>100</v>
      </c>
      <c r="AM667" s="3">
        <v>500</v>
      </c>
      <c r="AN667" s="3" t="s">
        <v>138</v>
      </c>
      <c r="AO667" s="3" t="s">
        <v>110</v>
      </c>
      <c r="AP667" s="3" t="s">
        <v>16009</v>
      </c>
      <c r="AQ667" s="3" t="s">
        <v>16010</v>
      </c>
      <c r="AR667" s="3">
        <v>13800</v>
      </c>
      <c r="AS667" s="3">
        <v>5000</v>
      </c>
      <c r="AT667" s="3">
        <v>0</v>
      </c>
      <c r="AU667" s="3">
        <v>0</v>
      </c>
      <c r="AV667" s="3">
        <v>0</v>
      </c>
      <c r="AW667" s="3">
        <v>0</v>
      </c>
      <c r="AX667" s="3">
        <v>0</v>
      </c>
      <c r="AY667" s="3">
        <v>0</v>
      </c>
      <c r="AZ667" s="3">
        <v>0</v>
      </c>
      <c r="BA667" s="3" t="s">
        <v>1242</v>
      </c>
      <c r="BB667" s="3">
        <v>5000</v>
      </c>
    </row>
    <row r="668" spans="1:54" ht="32.5" hidden="1" customHeight="1" x14ac:dyDescent="0.2">
      <c r="A668" s="3" t="s">
        <v>16011</v>
      </c>
      <c r="B668" s="3" t="s">
        <v>1226</v>
      </c>
      <c r="C668" s="3" t="s">
        <v>85</v>
      </c>
      <c r="D668" s="3" t="s">
        <v>86</v>
      </c>
      <c r="E668" s="3" t="s">
        <v>16004</v>
      </c>
      <c r="F668" s="3"/>
      <c r="G668" s="3" t="s">
        <v>87</v>
      </c>
      <c r="H668" s="3">
        <v>2024</v>
      </c>
      <c r="I668" s="3">
        <v>2024</v>
      </c>
      <c r="J668" s="3" t="s">
        <v>88</v>
      </c>
      <c r="K668" s="3" t="s">
        <v>6982</v>
      </c>
      <c r="L668" s="3" t="s">
        <v>6983</v>
      </c>
      <c r="M668" s="3" t="s">
        <v>16005</v>
      </c>
      <c r="N668" s="3" t="s">
        <v>6985</v>
      </c>
      <c r="O668" s="3" t="s">
        <v>6986</v>
      </c>
      <c r="P668" s="3" t="s">
        <v>89</v>
      </c>
      <c r="Q668" s="3" t="s">
        <v>90</v>
      </c>
      <c r="R668" s="3" t="s">
        <v>6446</v>
      </c>
      <c r="S668" s="3" t="s">
        <v>6987</v>
      </c>
      <c r="T668" s="3" t="s">
        <v>135</v>
      </c>
      <c r="U668" s="3" t="s">
        <v>6321</v>
      </c>
      <c r="V668" s="3" t="s">
        <v>1236</v>
      </c>
      <c r="W668" s="3">
        <v>2</v>
      </c>
      <c r="X668" s="3" t="s">
        <v>16012</v>
      </c>
      <c r="Y668" s="3" t="s">
        <v>16013</v>
      </c>
      <c r="Z668" s="3" t="s">
        <v>16014</v>
      </c>
      <c r="AA668" s="3"/>
      <c r="AB668" s="3" t="s">
        <v>85</v>
      </c>
      <c r="AC668" s="3" t="s">
        <v>94</v>
      </c>
      <c r="AD668" s="3" t="s">
        <v>95</v>
      </c>
      <c r="AE668" s="3" t="s">
        <v>96</v>
      </c>
      <c r="AF668" s="3"/>
      <c r="AG668" s="3" t="s">
        <v>97</v>
      </c>
      <c r="AH668" s="3">
        <v>103</v>
      </c>
      <c r="AI668" s="3">
        <v>17</v>
      </c>
      <c r="AJ668" s="3" t="s">
        <v>105</v>
      </c>
      <c r="AK668" s="3" t="s">
        <v>99</v>
      </c>
      <c r="AL668" s="3" t="s">
        <v>325</v>
      </c>
      <c r="AM668" s="3">
        <v>20</v>
      </c>
      <c r="AN668" s="3" t="s">
        <v>101</v>
      </c>
      <c r="AO668" s="3" t="s">
        <v>110</v>
      </c>
      <c r="AP668" s="3" t="s">
        <v>16015</v>
      </c>
      <c r="AQ668" s="3" t="s">
        <v>16016</v>
      </c>
      <c r="AR668" s="3">
        <v>7250</v>
      </c>
      <c r="AS668" s="3">
        <v>3000</v>
      </c>
      <c r="AT668" s="3">
        <v>0</v>
      </c>
      <c r="AU668" s="3">
        <v>0</v>
      </c>
      <c r="AV668" s="3">
        <v>0</v>
      </c>
      <c r="AW668" s="3">
        <v>0</v>
      </c>
      <c r="AX668" s="3">
        <v>0</v>
      </c>
      <c r="AY668" s="3">
        <v>0</v>
      </c>
      <c r="AZ668" s="3">
        <v>0</v>
      </c>
      <c r="BA668" s="3" t="s">
        <v>1242</v>
      </c>
      <c r="BB668" s="3">
        <v>3000</v>
      </c>
    </row>
    <row r="669" spans="1:54" ht="32.5" hidden="1" customHeight="1" x14ac:dyDescent="0.2">
      <c r="A669" s="3" t="s">
        <v>16017</v>
      </c>
      <c r="B669" s="3" t="s">
        <v>1226</v>
      </c>
      <c r="C669" s="3" t="s">
        <v>85</v>
      </c>
      <c r="D669" s="3" t="s">
        <v>86</v>
      </c>
      <c r="E669" s="3" t="s">
        <v>16004</v>
      </c>
      <c r="F669" s="3"/>
      <c r="G669" s="3" t="s">
        <v>87</v>
      </c>
      <c r="H669" s="3">
        <v>2024</v>
      </c>
      <c r="I669" s="3">
        <v>2024</v>
      </c>
      <c r="J669" s="3" t="s">
        <v>88</v>
      </c>
      <c r="K669" s="3" t="s">
        <v>6982</v>
      </c>
      <c r="L669" s="3" t="s">
        <v>6983</v>
      </c>
      <c r="M669" s="3" t="s">
        <v>16005</v>
      </c>
      <c r="N669" s="3" t="s">
        <v>6985</v>
      </c>
      <c r="O669" s="3" t="s">
        <v>6986</v>
      </c>
      <c r="P669" s="3" t="s">
        <v>89</v>
      </c>
      <c r="Q669" s="3" t="s">
        <v>90</v>
      </c>
      <c r="R669" s="3" t="s">
        <v>6446</v>
      </c>
      <c r="S669" s="3" t="s">
        <v>6987</v>
      </c>
      <c r="T669" s="3" t="s">
        <v>135</v>
      </c>
      <c r="U669" s="3" t="s">
        <v>6321</v>
      </c>
      <c r="V669" s="3" t="s">
        <v>1236</v>
      </c>
      <c r="W669" s="3">
        <v>3</v>
      </c>
      <c r="X669" s="3" t="s">
        <v>16018</v>
      </c>
      <c r="Y669" s="3" t="s">
        <v>16019</v>
      </c>
      <c r="Z669" s="3" t="s">
        <v>16020</v>
      </c>
      <c r="AA669" s="3"/>
      <c r="AB669" s="3" t="s">
        <v>85</v>
      </c>
      <c r="AC669" s="3" t="s">
        <v>94</v>
      </c>
      <c r="AD669" s="3" t="s">
        <v>103</v>
      </c>
      <c r="AE669" s="3" t="s">
        <v>124</v>
      </c>
      <c r="AF669" s="3"/>
      <c r="AG669" s="3" t="s">
        <v>97</v>
      </c>
      <c r="AH669" s="3">
        <v>103</v>
      </c>
      <c r="AI669" s="3">
        <v>17</v>
      </c>
      <c r="AJ669" s="3" t="s">
        <v>105</v>
      </c>
      <c r="AK669" s="3" t="s">
        <v>109</v>
      </c>
      <c r="AL669" s="3" t="s">
        <v>100</v>
      </c>
      <c r="AM669" s="3">
        <v>1000</v>
      </c>
      <c r="AN669" s="3" t="s">
        <v>101</v>
      </c>
      <c r="AO669" s="3" t="s">
        <v>102</v>
      </c>
      <c r="AP669" s="3" t="s">
        <v>16021</v>
      </c>
      <c r="AQ669" s="3" t="s">
        <v>16022</v>
      </c>
      <c r="AR669" s="3">
        <v>8850</v>
      </c>
      <c r="AS669" s="3">
        <v>4000</v>
      </c>
      <c r="AT669" s="3">
        <v>0</v>
      </c>
      <c r="AU669" s="3">
        <v>0</v>
      </c>
      <c r="AV669" s="3">
        <v>0</v>
      </c>
      <c r="AW669" s="3">
        <v>0</v>
      </c>
      <c r="AX669" s="3">
        <v>0</v>
      </c>
      <c r="AY669" s="3">
        <v>0</v>
      </c>
      <c r="AZ669" s="3">
        <v>0</v>
      </c>
      <c r="BA669" s="3" t="s">
        <v>16023</v>
      </c>
      <c r="BB669" s="3">
        <v>5000</v>
      </c>
    </row>
    <row r="670" spans="1:54" ht="32.5" hidden="1" customHeight="1" x14ac:dyDescent="0.2">
      <c r="A670" s="3" t="s">
        <v>16024</v>
      </c>
      <c r="B670" s="3" t="s">
        <v>1226</v>
      </c>
      <c r="C670" s="3" t="s">
        <v>85</v>
      </c>
      <c r="D670" s="3" t="s">
        <v>86</v>
      </c>
      <c r="E670" s="3" t="s">
        <v>16025</v>
      </c>
      <c r="F670" s="3"/>
      <c r="G670" s="3" t="s">
        <v>87</v>
      </c>
      <c r="H670" s="3">
        <v>2024</v>
      </c>
      <c r="I670" s="3">
        <v>2024</v>
      </c>
      <c r="J670" s="3" t="s">
        <v>111</v>
      </c>
      <c r="K670" s="3" t="s">
        <v>6397</v>
      </c>
      <c r="L670" s="3" t="s">
        <v>6398</v>
      </c>
      <c r="M670" s="3" t="s">
        <v>16026</v>
      </c>
      <c r="N670" s="3" t="s">
        <v>6400</v>
      </c>
      <c r="O670" s="3" t="s">
        <v>6401</v>
      </c>
      <c r="P670" s="3" t="s">
        <v>89</v>
      </c>
      <c r="Q670" s="3" t="s">
        <v>90</v>
      </c>
      <c r="R670" s="3" t="s">
        <v>6402</v>
      </c>
      <c r="S670" s="3" t="s">
        <v>6403</v>
      </c>
      <c r="T670" s="3" t="s">
        <v>91</v>
      </c>
      <c r="U670" s="3" t="s">
        <v>6321</v>
      </c>
      <c r="V670" s="3" t="s">
        <v>1236</v>
      </c>
      <c r="W670" s="3">
        <v>1</v>
      </c>
      <c r="X670" s="3" t="s">
        <v>16027</v>
      </c>
      <c r="Y670" s="3" t="s">
        <v>16028</v>
      </c>
      <c r="Z670" s="3" t="s">
        <v>16029</v>
      </c>
      <c r="AA670" s="3"/>
      <c r="AB670" s="3" t="s">
        <v>85</v>
      </c>
      <c r="AC670" s="3" t="s">
        <v>94</v>
      </c>
      <c r="AD670" s="3" t="s">
        <v>103</v>
      </c>
      <c r="AE670" s="3" t="s">
        <v>104</v>
      </c>
      <c r="AF670" s="3"/>
      <c r="AG670" s="3" t="s">
        <v>97</v>
      </c>
      <c r="AH670" s="3">
        <v>88</v>
      </c>
      <c r="AI670" s="3">
        <v>10</v>
      </c>
      <c r="AJ670" s="3" t="s">
        <v>105</v>
      </c>
      <c r="AK670" s="3" t="s">
        <v>106</v>
      </c>
      <c r="AL670" s="3" t="s">
        <v>100</v>
      </c>
      <c r="AM670" s="3">
        <v>400</v>
      </c>
      <c r="AN670" s="3" t="s">
        <v>138</v>
      </c>
      <c r="AO670" s="3" t="s">
        <v>110</v>
      </c>
      <c r="AP670" s="3" t="s">
        <v>16030</v>
      </c>
      <c r="AQ670" s="3" t="s">
        <v>16031</v>
      </c>
      <c r="AR670" s="3">
        <v>1810</v>
      </c>
      <c r="AS670" s="3">
        <v>1000</v>
      </c>
      <c r="AT670" s="3">
        <v>0</v>
      </c>
      <c r="AU670" s="3">
        <v>0</v>
      </c>
      <c r="AV670" s="3">
        <v>0</v>
      </c>
      <c r="AW670" s="3">
        <v>0</v>
      </c>
      <c r="AX670" s="3">
        <v>0</v>
      </c>
      <c r="AY670" s="3">
        <v>0</v>
      </c>
      <c r="AZ670" s="3">
        <v>0</v>
      </c>
      <c r="BA670" s="3" t="s">
        <v>1242</v>
      </c>
      <c r="BB670" s="3">
        <v>1000</v>
      </c>
    </row>
    <row r="671" spans="1:54" ht="32.5" hidden="1" customHeight="1" x14ac:dyDescent="0.2">
      <c r="A671" s="3" t="s">
        <v>16032</v>
      </c>
      <c r="B671" s="3" t="s">
        <v>1226</v>
      </c>
      <c r="C671" s="3" t="s">
        <v>85</v>
      </c>
      <c r="D671" s="3" t="s">
        <v>86</v>
      </c>
      <c r="E671" s="3" t="s">
        <v>16025</v>
      </c>
      <c r="F671" s="3"/>
      <c r="G671" s="3" t="s">
        <v>87</v>
      </c>
      <c r="H671" s="3">
        <v>2024</v>
      </c>
      <c r="I671" s="3">
        <v>2024</v>
      </c>
      <c r="J671" s="3" t="s">
        <v>88</v>
      </c>
      <c r="K671" s="3" t="s">
        <v>6397</v>
      </c>
      <c r="L671" s="3" t="s">
        <v>6398</v>
      </c>
      <c r="M671" s="3" t="s">
        <v>16026</v>
      </c>
      <c r="N671" s="3" t="s">
        <v>6400</v>
      </c>
      <c r="O671" s="3" t="s">
        <v>6401</v>
      </c>
      <c r="P671" s="3" t="s">
        <v>89</v>
      </c>
      <c r="Q671" s="3" t="s">
        <v>90</v>
      </c>
      <c r="R671" s="3" t="s">
        <v>6402</v>
      </c>
      <c r="S671" s="3" t="s">
        <v>6403</v>
      </c>
      <c r="T671" s="3" t="s">
        <v>91</v>
      </c>
      <c r="U671" s="3" t="s">
        <v>6321</v>
      </c>
      <c r="V671" s="3" t="s">
        <v>1236</v>
      </c>
      <c r="W671" s="3">
        <v>2</v>
      </c>
      <c r="X671" s="3" t="s">
        <v>16033</v>
      </c>
      <c r="Y671" s="3" t="s">
        <v>16034</v>
      </c>
      <c r="Z671" s="3" t="s">
        <v>16035</v>
      </c>
      <c r="AA671" s="3"/>
      <c r="AB671" s="3" t="s">
        <v>85</v>
      </c>
      <c r="AC671" s="3" t="s">
        <v>94</v>
      </c>
      <c r="AD671" s="3" t="s">
        <v>103</v>
      </c>
      <c r="AE671" s="3" t="s">
        <v>124</v>
      </c>
      <c r="AF671" s="3"/>
      <c r="AG671" s="3" t="s">
        <v>97</v>
      </c>
      <c r="AH671" s="3">
        <v>88</v>
      </c>
      <c r="AI671" s="3">
        <v>10</v>
      </c>
      <c r="AJ671" s="3" t="s">
        <v>123</v>
      </c>
      <c r="AK671" s="3" t="s">
        <v>109</v>
      </c>
      <c r="AL671" s="3" t="s">
        <v>100</v>
      </c>
      <c r="AM671" s="3">
        <v>2</v>
      </c>
      <c r="AN671" s="3" t="s">
        <v>138</v>
      </c>
      <c r="AO671" s="3" t="s">
        <v>110</v>
      </c>
      <c r="AP671" s="3" t="s">
        <v>6406</v>
      </c>
      <c r="AQ671" s="3" t="s">
        <v>16036</v>
      </c>
      <c r="AR671" s="3">
        <v>1480</v>
      </c>
      <c r="AS671" s="3">
        <v>800</v>
      </c>
      <c r="AT671" s="3">
        <v>0</v>
      </c>
      <c r="AU671" s="3">
        <v>0</v>
      </c>
      <c r="AV671" s="3">
        <v>0</v>
      </c>
      <c r="AW671" s="3">
        <v>0</v>
      </c>
      <c r="AX671" s="3">
        <v>0</v>
      </c>
      <c r="AY671" s="3">
        <v>0</v>
      </c>
      <c r="AZ671" s="3">
        <v>0</v>
      </c>
      <c r="BA671" s="3" t="s">
        <v>1242</v>
      </c>
      <c r="BB671" s="3">
        <v>800</v>
      </c>
    </row>
    <row r="672" spans="1:54" ht="32.5" hidden="1" customHeight="1" x14ac:dyDescent="0.2">
      <c r="A672" s="3" t="s">
        <v>16037</v>
      </c>
      <c r="B672" s="3" t="s">
        <v>1226</v>
      </c>
      <c r="C672" s="3" t="s">
        <v>85</v>
      </c>
      <c r="D672" s="3" t="s">
        <v>86</v>
      </c>
      <c r="E672" s="3" t="s">
        <v>16038</v>
      </c>
      <c r="F672" s="3"/>
      <c r="G672" s="3" t="s">
        <v>87</v>
      </c>
      <c r="H672" s="3">
        <v>2024</v>
      </c>
      <c r="I672" s="3">
        <v>2024</v>
      </c>
      <c r="J672" s="3" t="s">
        <v>111</v>
      </c>
      <c r="K672" s="3" t="s">
        <v>6502</v>
      </c>
      <c r="L672" s="3" t="s">
        <v>6503</v>
      </c>
      <c r="M672" s="3" t="s">
        <v>6504</v>
      </c>
      <c r="N672" s="3" t="s">
        <v>6505</v>
      </c>
      <c r="O672" s="3" t="s">
        <v>6506</v>
      </c>
      <c r="P672" s="3" t="s">
        <v>89</v>
      </c>
      <c r="Q672" s="3" t="s">
        <v>90</v>
      </c>
      <c r="R672" s="3" t="s">
        <v>6278</v>
      </c>
      <c r="S672" s="3" t="s">
        <v>6507</v>
      </c>
      <c r="T672" s="3" t="s">
        <v>135</v>
      </c>
      <c r="U672" s="3" t="s">
        <v>1583</v>
      </c>
      <c r="V672" s="3" t="s">
        <v>1236</v>
      </c>
      <c r="W672" s="3">
        <v>1</v>
      </c>
      <c r="X672" s="3" t="s">
        <v>16039</v>
      </c>
      <c r="Y672" s="3" t="s">
        <v>16040</v>
      </c>
      <c r="Z672" s="3" t="s">
        <v>16041</v>
      </c>
      <c r="AA672" s="3"/>
      <c r="AB672" s="3" t="s">
        <v>85</v>
      </c>
      <c r="AC672" s="3" t="s">
        <v>94</v>
      </c>
      <c r="AD672" s="3" t="s">
        <v>95</v>
      </c>
      <c r="AE672" s="3" t="s">
        <v>96</v>
      </c>
      <c r="AF672" s="3"/>
      <c r="AG672" s="3" t="s">
        <v>97</v>
      </c>
      <c r="AH672" s="3">
        <v>385</v>
      </c>
      <c r="AI672" s="3">
        <v>66</v>
      </c>
      <c r="AJ672" s="3" t="s">
        <v>105</v>
      </c>
      <c r="AK672" s="3" t="s">
        <v>190</v>
      </c>
      <c r="AL672" s="3" t="s">
        <v>100</v>
      </c>
      <c r="AM672" s="3">
        <v>48</v>
      </c>
      <c r="AN672" s="3" t="s">
        <v>140</v>
      </c>
      <c r="AO672" s="3" t="s">
        <v>110</v>
      </c>
      <c r="AP672" s="3" t="s">
        <v>16042</v>
      </c>
      <c r="AQ672" s="3" t="s">
        <v>16043</v>
      </c>
      <c r="AR672" s="3">
        <v>13700</v>
      </c>
      <c r="AS672" s="3">
        <v>4000</v>
      </c>
      <c r="AT672" s="3">
        <v>0</v>
      </c>
      <c r="AU672" s="3">
        <v>0</v>
      </c>
      <c r="AV672" s="3">
        <v>0</v>
      </c>
      <c r="AW672" s="3">
        <v>0</v>
      </c>
      <c r="AX672" s="3">
        <v>0</v>
      </c>
      <c r="AY672" s="3">
        <v>0</v>
      </c>
      <c r="AZ672" s="3">
        <v>0</v>
      </c>
      <c r="BA672" s="3" t="s">
        <v>16044</v>
      </c>
      <c r="BB672" s="3">
        <v>5500</v>
      </c>
    </row>
    <row r="673" spans="1:54" ht="32.5" hidden="1" customHeight="1" x14ac:dyDescent="0.2">
      <c r="A673" s="3" t="s">
        <v>16045</v>
      </c>
      <c r="B673" s="3" t="s">
        <v>1226</v>
      </c>
      <c r="C673" s="3" t="s">
        <v>85</v>
      </c>
      <c r="D673" s="3" t="s">
        <v>86</v>
      </c>
      <c r="E673" s="3" t="s">
        <v>16038</v>
      </c>
      <c r="F673" s="3"/>
      <c r="G673" s="3" t="s">
        <v>87</v>
      </c>
      <c r="H673" s="3">
        <v>2024</v>
      </c>
      <c r="I673" s="3">
        <v>2024</v>
      </c>
      <c r="J673" s="3" t="s">
        <v>111</v>
      </c>
      <c r="K673" s="3" t="s">
        <v>6502</v>
      </c>
      <c r="L673" s="3" t="s">
        <v>6503</v>
      </c>
      <c r="M673" s="3" t="s">
        <v>6504</v>
      </c>
      <c r="N673" s="3" t="s">
        <v>6505</v>
      </c>
      <c r="O673" s="3" t="s">
        <v>6506</v>
      </c>
      <c r="P673" s="3" t="s">
        <v>89</v>
      </c>
      <c r="Q673" s="3" t="s">
        <v>90</v>
      </c>
      <c r="R673" s="3" t="s">
        <v>6278</v>
      </c>
      <c r="S673" s="3" t="s">
        <v>6507</v>
      </c>
      <c r="T673" s="3" t="s">
        <v>135</v>
      </c>
      <c r="U673" s="3" t="s">
        <v>1583</v>
      </c>
      <c r="V673" s="3" t="s">
        <v>1236</v>
      </c>
      <c r="W673" s="3">
        <v>2</v>
      </c>
      <c r="X673" s="3" t="s">
        <v>16046</v>
      </c>
      <c r="Y673" s="3" t="s">
        <v>16047</v>
      </c>
      <c r="Z673" s="3" t="s">
        <v>16048</v>
      </c>
      <c r="AA673" s="3"/>
      <c r="AB673" s="3" t="s">
        <v>85</v>
      </c>
      <c r="AC673" s="3" t="s">
        <v>94</v>
      </c>
      <c r="AD673" s="3" t="s">
        <v>103</v>
      </c>
      <c r="AE673" s="3" t="s">
        <v>124</v>
      </c>
      <c r="AF673" s="3"/>
      <c r="AG673" s="3" t="s">
        <v>97</v>
      </c>
      <c r="AH673" s="3">
        <v>385</v>
      </c>
      <c r="AI673" s="3">
        <v>66</v>
      </c>
      <c r="AJ673" s="3" t="s">
        <v>105</v>
      </c>
      <c r="AK673" s="3" t="s">
        <v>106</v>
      </c>
      <c r="AL673" s="3" t="s">
        <v>100</v>
      </c>
      <c r="AM673" s="3">
        <v>600</v>
      </c>
      <c r="AN673" s="3" t="s">
        <v>101</v>
      </c>
      <c r="AO673" s="3" t="s">
        <v>102</v>
      </c>
      <c r="AP673" s="3" t="s">
        <v>16049</v>
      </c>
      <c r="AQ673" s="3" t="s">
        <v>16050</v>
      </c>
      <c r="AR673" s="3">
        <v>7100</v>
      </c>
      <c r="AS673" s="3">
        <v>2000</v>
      </c>
      <c r="AT673" s="3">
        <v>0</v>
      </c>
      <c r="AU673" s="3">
        <v>0</v>
      </c>
      <c r="AV673" s="3">
        <v>0</v>
      </c>
      <c r="AW673" s="3">
        <v>0</v>
      </c>
      <c r="AX673" s="3">
        <v>0</v>
      </c>
      <c r="AY673" s="3">
        <v>0</v>
      </c>
      <c r="AZ673" s="3">
        <v>0</v>
      </c>
      <c r="BA673" s="3" t="s">
        <v>16044</v>
      </c>
      <c r="BB673" s="3">
        <v>5400</v>
      </c>
    </row>
    <row r="674" spans="1:54" ht="32.5" hidden="1" customHeight="1" x14ac:dyDescent="0.2">
      <c r="A674" s="3" t="s">
        <v>16051</v>
      </c>
      <c r="B674" s="3" t="s">
        <v>1226</v>
      </c>
      <c r="C674" s="3" t="s">
        <v>85</v>
      </c>
      <c r="D674" s="3" t="s">
        <v>86</v>
      </c>
      <c r="E674" s="3" t="s">
        <v>16038</v>
      </c>
      <c r="F674" s="3"/>
      <c r="G674" s="3" t="s">
        <v>87</v>
      </c>
      <c r="H674" s="3">
        <v>2024</v>
      </c>
      <c r="I674" s="3">
        <v>2024</v>
      </c>
      <c r="J674" s="3" t="s">
        <v>111</v>
      </c>
      <c r="K674" s="3" t="s">
        <v>6502</v>
      </c>
      <c r="L674" s="3" t="s">
        <v>6503</v>
      </c>
      <c r="M674" s="3" t="s">
        <v>6504</v>
      </c>
      <c r="N674" s="3" t="s">
        <v>6505</v>
      </c>
      <c r="O674" s="3" t="s">
        <v>6506</v>
      </c>
      <c r="P674" s="3" t="s">
        <v>89</v>
      </c>
      <c r="Q674" s="3" t="s">
        <v>90</v>
      </c>
      <c r="R674" s="3" t="s">
        <v>6278</v>
      </c>
      <c r="S674" s="3" t="s">
        <v>6507</v>
      </c>
      <c r="T674" s="3" t="s">
        <v>135</v>
      </c>
      <c r="U674" s="3" t="s">
        <v>1583</v>
      </c>
      <c r="V674" s="3" t="s">
        <v>1236</v>
      </c>
      <c r="W674" s="3">
        <v>3</v>
      </c>
      <c r="X674" s="3" t="s">
        <v>16052</v>
      </c>
      <c r="Y674" s="3" t="s">
        <v>16053</v>
      </c>
      <c r="Z674" s="3" t="s">
        <v>16054</v>
      </c>
      <c r="AA674" s="3"/>
      <c r="AB674" s="3" t="s">
        <v>85</v>
      </c>
      <c r="AC674" s="3" t="s">
        <v>94</v>
      </c>
      <c r="AD674" s="3" t="s">
        <v>103</v>
      </c>
      <c r="AE674" s="3" t="s">
        <v>189</v>
      </c>
      <c r="AF674" s="3"/>
      <c r="AG674" s="3" t="s">
        <v>97</v>
      </c>
      <c r="AH674" s="3">
        <v>385</v>
      </c>
      <c r="AI674" s="3">
        <v>66</v>
      </c>
      <c r="AJ674" s="3" t="s">
        <v>105</v>
      </c>
      <c r="AK674" s="3" t="s">
        <v>106</v>
      </c>
      <c r="AL674" s="3" t="s">
        <v>325</v>
      </c>
      <c r="AM674" s="3">
        <v>20</v>
      </c>
      <c r="AN674" s="3" t="s">
        <v>138</v>
      </c>
      <c r="AO674" s="3" t="s">
        <v>102</v>
      </c>
      <c r="AP674" s="3" t="s">
        <v>16049</v>
      </c>
      <c r="AQ674" s="3" t="s">
        <v>16055</v>
      </c>
      <c r="AR674" s="3">
        <v>11050</v>
      </c>
      <c r="AS674" s="3">
        <v>3000</v>
      </c>
      <c r="AT674" s="3">
        <v>0</v>
      </c>
      <c r="AU674" s="3">
        <v>0</v>
      </c>
      <c r="AV674" s="3">
        <v>0</v>
      </c>
      <c r="AW674" s="3">
        <v>0</v>
      </c>
      <c r="AX674" s="3">
        <v>0</v>
      </c>
      <c r="AY674" s="3">
        <v>0</v>
      </c>
      <c r="AZ674" s="3">
        <v>0</v>
      </c>
      <c r="BA674" s="3" t="s">
        <v>16044</v>
      </c>
      <c r="BB674" s="3">
        <v>4400</v>
      </c>
    </row>
    <row r="675" spans="1:54" ht="32.5" customHeight="1" x14ac:dyDescent="0.2">
      <c r="A675" s="94" t="s">
        <v>16056</v>
      </c>
      <c r="B675" s="94" t="s">
        <v>1226</v>
      </c>
      <c r="C675" s="94" t="s">
        <v>85</v>
      </c>
      <c r="D675" s="94" t="s">
        <v>86</v>
      </c>
      <c r="E675" s="94" t="s">
        <v>16038</v>
      </c>
      <c r="F675" s="94"/>
      <c r="G675" s="94" t="s">
        <v>87</v>
      </c>
      <c r="H675" s="94">
        <v>2024</v>
      </c>
      <c r="I675" s="94">
        <v>2024</v>
      </c>
      <c r="J675" s="94" t="s">
        <v>88</v>
      </c>
      <c r="K675" s="94" t="s">
        <v>6502</v>
      </c>
      <c r="L675" s="94" t="s">
        <v>6503</v>
      </c>
      <c r="M675" s="94" t="s">
        <v>6504</v>
      </c>
      <c r="N675" s="94" t="s">
        <v>6505</v>
      </c>
      <c r="O675" s="94" t="s">
        <v>6506</v>
      </c>
      <c r="P675" s="94" t="s">
        <v>89</v>
      </c>
      <c r="Q675" s="94" t="s">
        <v>90</v>
      </c>
      <c r="R675" s="94" t="s">
        <v>6278</v>
      </c>
      <c r="S675" s="94" t="s">
        <v>6507</v>
      </c>
      <c r="T675" s="94" t="s">
        <v>135</v>
      </c>
      <c r="U675" s="94" t="s">
        <v>1583</v>
      </c>
      <c r="V675" s="94" t="s">
        <v>1236</v>
      </c>
      <c r="W675" s="94">
        <v>4</v>
      </c>
      <c r="X675" s="94" t="s">
        <v>16057</v>
      </c>
      <c r="Y675" s="94" t="s">
        <v>16058</v>
      </c>
      <c r="Z675" s="94" t="s">
        <v>16059</v>
      </c>
      <c r="AA675" s="94"/>
      <c r="AB675" s="94" t="s">
        <v>85</v>
      </c>
      <c r="AC675" s="94" t="s">
        <v>94</v>
      </c>
      <c r="AD675" s="94" t="s">
        <v>107</v>
      </c>
      <c r="AE675" s="94" t="s">
        <v>108</v>
      </c>
      <c r="AF675" s="94"/>
      <c r="AG675" s="94" t="s">
        <v>97</v>
      </c>
      <c r="AH675" s="94">
        <v>385</v>
      </c>
      <c r="AI675" s="94">
        <v>66</v>
      </c>
      <c r="AJ675" s="94" t="s">
        <v>105</v>
      </c>
      <c r="AK675" s="94" t="s">
        <v>106</v>
      </c>
      <c r="AL675" s="94" t="s">
        <v>100</v>
      </c>
      <c r="AM675" s="94">
        <v>1000</v>
      </c>
      <c r="AN675" s="94" t="s">
        <v>101</v>
      </c>
      <c r="AO675" s="94" t="s">
        <v>102</v>
      </c>
      <c r="AP675" s="94" t="s">
        <v>16049</v>
      </c>
      <c r="AQ675" s="94" t="s">
        <v>16060</v>
      </c>
      <c r="AR675" s="94">
        <v>14450</v>
      </c>
      <c r="AS675" s="94">
        <v>3000</v>
      </c>
      <c r="AT675" s="94">
        <v>0</v>
      </c>
      <c r="AU675" s="94">
        <v>0</v>
      </c>
      <c r="AV675" s="94">
        <v>0</v>
      </c>
      <c r="AW675" s="94">
        <v>0</v>
      </c>
      <c r="AX675" s="94">
        <v>0</v>
      </c>
      <c r="AY675" s="94">
        <v>0</v>
      </c>
      <c r="AZ675" s="94">
        <v>0</v>
      </c>
      <c r="BA675" s="94" t="s">
        <v>16061</v>
      </c>
      <c r="BB675" s="94">
        <v>11300</v>
      </c>
    </row>
    <row r="676" spans="1:54" ht="32.5" hidden="1" customHeight="1" x14ac:dyDescent="0.2">
      <c r="A676" s="3" t="s">
        <v>16062</v>
      </c>
      <c r="B676" s="3" t="s">
        <v>1226</v>
      </c>
      <c r="C676" s="3" t="s">
        <v>85</v>
      </c>
      <c r="D676" s="3" t="s">
        <v>86</v>
      </c>
      <c r="E676" s="3" t="s">
        <v>16063</v>
      </c>
      <c r="F676" s="3"/>
      <c r="G676" s="3" t="s">
        <v>87</v>
      </c>
      <c r="H676" s="3">
        <v>2024</v>
      </c>
      <c r="I676" s="3">
        <v>2024</v>
      </c>
      <c r="J676" s="3" t="s">
        <v>88</v>
      </c>
      <c r="K676" s="3" t="s">
        <v>6093</v>
      </c>
      <c r="L676" s="3" t="s">
        <v>6094</v>
      </c>
      <c r="M676" s="3" t="s">
        <v>6095</v>
      </c>
      <c r="N676" s="3" t="s">
        <v>6096</v>
      </c>
      <c r="O676" s="3" t="s">
        <v>6097</v>
      </c>
      <c r="P676" s="3" t="s">
        <v>89</v>
      </c>
      <c r="Q676" s="3" t="s">
        <v>257</v>
      </c>
      <c r="R676" s="3" t="s">
        <v>6098</v>
      </c>
      <c r="S676" s="3" t="s">
        <v>6099</v>
      </c>
      <c r="T676" s="3" t="s">
        <v>91</v>
      </c>
      <c r="U676" s="3" t="s">
        <v>1235</v>
      </c>
      <c r="V676" s="3" t="s">
        <v>1236</v>
      </c>
      <c r="W676" s="3">
        <v>1</v>
      </c>
      <c r="X676" s="3" t="s">
        <v>16064</v>
      </c>
      <c r="Y676" s="3" t="s">
        <v>16065</v>
      </c>
      <c r="Z676" s="3" t="s">
        <v>16066</v>
      </c>
      <c r="AA676" s="3"/>
      <c r="AB676" s="3" t="s">
        <v>85</v>
      </c>
      <c r="AC676" s="3" t="s">
        <v>94</v>
      </c>
      <c r="AD676" s="3" t="s">
        <v>95</v>
      </c>
      <c r="AE676" s="3" t="s">
        <v>96</v>
      </c>
      <c r="AF676" s="3"/>
      <c r="AG676" s="3" t="s">
        <v>97</v>
      </c>
      <c r="AH676" s="3">
        <v>3829</v>
      </c>
      <c r="AI676" s="3">
        <v>573</v>
      </c>
      <c r="AJ676" s="3" t="s">
        <v>123</v>
      </c>
      <c r="AK676" s="3" t="s">
        <v>99</v>
      </c>
      <c r="AL676" s="3" t="s">
        <v>100</v>
      </c>
      <c r="AM676" s="3">
        <v>160</v>
      </c>
      <c r="AN676" s="3" t="s">
        <v>101</v>
      </c>
      <c r="AO676" s="3" t="s">
        <v>102</v>
      </c>
      <c r="AP676" s="3" t="s">
        <v>16067</v>
      </c>
      <c r="AQ676" s="3" t="s">
        <v>16068</v>
      </c>
      <c r="AR676" s="3">
        <v>16900</v>
      </c>
      <c r="AS676" s="3">
        <v>8000</v>
      </c>
      <c r="AT676" s="3">
        <v>0</v>
      </c>
      <c r="AU676" s="3">
        <v>0</v>
      </c>
      <c r="AV676" s="3">
        <v>0</v>
      </c>
      <c r="AW676" s="3">
        <v>0</v>
      </c>
      <c r="AX676" s="3">
        <v>0</v>
      </c>
      <c r="AY676" s="3">
        <v>0</v>
      </c>
      <c r="AZ676" s="3">
        <v>0</v>
      </c>
      <c r="BA676" s="3" t="s">
        <v>1242</v>
      </c>
      <c r="BB676" s="3">
        <v>8000</v>
      </c>
    </row>
    <row r="677" spans="1:54" ht="32.5" hidden="1" customHeight="1" x14ac:dyDescent="0.2">
      <c r="A677" s="3" t="s">
        <v>16069</v>
      </c>
      <c r="B677" s="3" t="s">
        <v>1226</v>
      </c>
      <c r="C677" s="3" t="s">
        <v>85</v>
      </c>
      <c r="D677" s="3" t="s">
        <v>86</v>
      </c>
      <c r="E677" s="3" t="s">
        <v>16063</v>
      </c>
      <c r="F677" s="3"/>
      <c r="G677" s="3" t="s">
        <v>87</v>
      </c>
      <c r="H677" s="3">
        <v>2024</v>
      </c>
      <c r="I677" s="3">
        <v>2024</v>
      </c>
      <c r="J677" s="3" t="s">
        <v>88</v>
      </c>
      <c r="K677" s="3" t="s">
        <v>6093</v>
      </c>
      <c r="L677" s="3" t="s">
        <v>6094</v>
      </c>
      <c r="M677" s="3" t="s">
        <v>6095</v>
      </c>
      <c r="N677" s="3" t="s">
        <v>6096</v>
      </c>
      <c r="O677" s="3" t="s">
        <v>6097</v>
      </c>
      <c r="P677" s="3" t="s">
        <v>89</v>
      </c>
      <c r="Q677" s="3" t="s">
        <v>257</v>
      </c>
      <c r="R677" s="3" t="s">
        <v>6098</v>
      </c>
      <c r="S677" s="3" t="s">
        <v>6099</v>
      </c>
      <c r="T677" s="3" t="s">
        <v>91</v>
      </c>
      <c r="U677" s="3" t="s">
        <v>1235</v>
      </c>
      <c r="V677" s="3" t="s">
        <v>1236</v>
      </c>
      <c r="W677" s="3">
        <v>2</v>
      </c>
      <c r="X677" s="3" t="s">
        <v>16070</v>
      </c>
      <c r="Y677" s="3" t="s">
        <v>16071</v>
      </c>
      <c r="Z677" s="3" t="s">
        <v>16072</v>
      </c>
      <c r="AA677" s="3"/>
      <c r="AB677" s="3" t="s">
        <v>85</v>
      </c>
      <c r="AC677" s="3" t="s">
        <v>94</v>
      </c>
      <c r="AD677" s="3" t="s">
        <v>103</v>
      </c>
      <c r="AE677" s="3" t="s">
        <v>124</v>
      </c>
      <c r="AF677" s="3"/>
      <c r="AG677" s="3" t="s">
        <v>97</v>
      </c>
      <c r="AH677" s="3">
        <v>3829</v>
      </c>
      <c r="AI677" s="3">
        <v>573</v>
      </c>
      <c r="AJ677" s="3" t="s">
        <v>105</v>
      </c>
      <c r="AK677" s="3" t="s">
        <v>109</v>
      </c>
      <c r="AL677" s="3" t="s">
        <v>100</v>
      </c>
      <c r="AM677" s="3">
        <v>6000</v>
      </c>
      <c r="AN677" s="3" t="s">
        <v>138</v>
      </c>
      <c r="AO677" s="3" t="s">
        <v>102</v>
      </c>
      <c r="AP677" s="3" t="s">
        <v>16073</v>
      </c>
      <c r="AQ677" s="3" t="s">
        <v>16074</v>
      </c>
      <c r="AR677" s="3">
        <v>8300</v>
      </c>
      <c r="AS677" s="3">
        <v>3000</v>
      </c>
      <c r="AT677" s="3">
        <v>0</v>
      </c>
      <c r="AU677" s="3">
        <v>0</v>
      </c>
      <c r="AV677" s="3">
        <v>0</v>
      </c>
      <c r="AW677" s="3">
        <v>0</v>
      </c>
      <c r="AX677" s="3">
        <v>0</v>
      </c>
      <c r="AY677" s="3">
        <v>0</v>
      </c>
      <c r="AZ677" s="3">
        <v>0</v>
      </c>
      <c r="BA677" s="3" t="s">
        <v>1377</v>
      </c>
      <c r="BB677" s="3">
        <v>6000</v>
      </c>
    </row>
    <row r="678" spans="1:54" ht="32.5" hidden="1" customHeight="1" x14ac:dyDescent="0.2">
      <c r="A678" s="3" t="s">
        <v>16075</v>
      </c>
      <c r="B678" s="3" t="s">
        <v>1226</v>
      </c>
      <c r="C678" s="3" t="s">
        <v>85</v>
      </c>
      <c r="D678" s="3" t="s">
        <v>86</v>
      </c>
      <c r="E678" s="3" t="s">
        <v>16063</v>
      </c>
      <c r="F678" s="3"/>
      <c r="G678" s="3" t="s">
        <v>87</v>
      </c>
      <c r="H678" s="3">
        <v>2024</v>
      </c>
      <c r="I678" s="3">
        <v>2024</v>
      </c>
      <c r="J678" s="3" t="s">
        <v>88</v>
      </c>
      <c r="K678" s="3" t="s">
        <v>6093</v>
      </c>
      <c r="L678" s="3" t="s">
        <v>6094</v>
      </c>
      <c r="M678" s="3" t="s">
        <v>6095</v>
      </c>
      <c r="N678" s="3" t="s">
        <v>6096</v>
      </c>
      <c r="O678" s="3" t="s">
        <v>6097</v>
      </c>
      <c r="P678" s="3" t="s">
        <v>89</v>
      </c>
      <c r="Q678" s="3" t="s">
        <v>257</v>
      </c>
      <c r="R678" s="3" t="s">
        <v>6098</v>
      </c>
      <c r="S678" s="3" t="s">
        <v>6099</v>
      </c>
      <c r="T678" s="3" t="s">
        <v>91</v>
      </c>
      <c r="U678" s="3" t="s">
        <v>1235</v>
      </c>
      <c r="V678" s="3" t="s">
        <v>1236</v>
      </c>
      <c r="W678" s="3">
        <v>3</v>
      </c>
      <c r="X678" s="3" t="s">
        <v>16076</v>
      </c>
      <c r="Y678" s="3" t="s">
        <v>16077</v>
      </c>
      <c r="Z678" s="3" t="s">
        <v>16078</v>
      </c>
      <c r="AA678" s="3"/>
      <c r="AB678" s="3" t="s">
        <v>85</v>
      </c>
      <c r="AC678" s="3" t="s">
        <v>94</v>
      </c>
      <c r="AD678" s="3" t="s">
        <v>103</v>
      </c>
      <c r="AE678" s="3" t="s">
        <v>122</v>
      </c>
      <c r="AF678" s="3"/>
      <c r="AG678" s="3" t="s">
        <v>97</v>
      </c>
      <c r="AH678" s="3">
        <v>3829</v>
      </c>
      <c r="AI678" s="3">
        <v>573</v>
      </c>
      <c r="AJ678" s="3" t="s">
        <v>123</v>
      </c>
      <c r="AK678" s="3" t="s">
        <v>109</v>
      </c>
      <c r="AL678" s="3" t="s">
        <v>100</v>
      </c>
      <c r="AM678" s="3">
        <v>70</v>
      </c>
      <c r="AN678" s="3" t="s">
        <v>101</v>
      </c>
      <c r="AO678" s="3" t="s">
        <v>102</v>
      </c>
      <c r="AP678" s="3" t="s">
        <v>16079</v>
      </c>
      <c r="AQ678" s="3" t="s">
        <v>16080</v>
      </c>
      <c r="AR678" s="3">
        <v>11020</v>
      </c>
      <c r="AS678" s="3">
        <v>5000</v>
      </c>
      <c r="AT678" s="3">
        <v>0</v>
      </c>
      <c r="AU678" s="3">
        <v>0</v>
      </c>
      <c r="AV678" s="3">
        <v>0</v>
      </c>
      <c r="AW678" s="3">
        <v>0</v>
      </c>
      <c r="AX678" s="3">
        <v>0</v>
      </c>
      <c r="AY678" s="3">
        <v>0</v>
      </c>
      <c r="AZ678" s="3">
        <v>0</v>
      </c>
      <c r="BA678" s="3" t="s">
        <v>16081</v>
      </c>
      <c r="BB678" s="3">
        <v>8000</v>
      </c>
    </row>
    <row r="679" spans="1:54" ht="32.5" hidden="1" customHeight="1" x14ac:dyDescent="0.2">
      <c r="A679" s="3" t="s">
        <v>16082</v>
      </c>
      <c r="B679" s="3" t="s">
        <v>1226</v>
      </c>
      <c r="C679" s="3" t="s">
        <v>85</v>
      </c>
      <c r="D679" s="3" t="s">
        <v>86</v>
      </c>
      <c r="E679" s="3" t="s">
        <v>16083</v>
      </c>
      <c r="F679" s="3"/>
      <c r="G679" s="3" t="s">
        <v>87</v>
      </c>
      <c r="H679" s="3">
        <v>2024</v>
      </c>
      <c r="I679" s="3">
        <v>2024</v>
      </c>
      <c r="J679" s="3" t="s">
        <v>88</v>
      </c>
      <c r="K679" s="3" t="s">
        <v>16084</v>
      </c>
      <c r="L679" s="3" t="s">
        <v>16085</v>
      </c>
      <c r="M679" s="3" t="s">
        <v>16086</v>
      </c>
      <c r="N679" s="3" t="s">
        <v>16087</v>
      </c>
      <c r="O679" s="3" t="s">
        <v>16088</v>
      </c>
      <c r="P679" s="3" t="s">
        <v>89</v>
      </c>
      <c r="Q679" s="3" t="s">
        <v>90</v>
      </c>
      <c r="R679" s="3" t="s">
        <v>16089</v>
      </c>
      <c r="S679" s="3" t="s">
        <v>16090</v>
      </c>
      <c r="T679" s="3" t="s">
        <v>135</v>
      </c>
      <c r="U679" s="3" t="s">
        <v>1426</v>
      </c>
      <c r="V679" s="3" t="s">
        <v>1236</v>
      </c>
      <c r="W679" s="3">
        <v>1</v>
      </c>
      <c r="X679" s="3" t="s">
        <v>16091</v>
      </c>
      <c r="Y679" s="3" t="s">
        <v>16092</v>
      </c>
      <c r="Z679" s="3" t="s">
        <v>16093</v>
      </c>
      <c r="AA679" s="3"/>
      <c r="AB679" s="3" t="s">
        <v>85</v>
      </c>
      <c r="AC679" s="3" t="s">
        <v>94</v>
      </c>
      <c r="AD679" s="3" t="s">
        <v>95</v>
      </c>
      <c r="AE679" s="3" t="s">
        <v>96</v>
      </c>
      <c r="AF679" s="3"/>
      <c r="AG679" s="3" t="s">
        <v>97</v>
      </c>
      <c r="AH679" s="3">
        <v>25</v>
      </c>
      <c r="AI679" s="3">
        <v>6</v>
      </c>
      <c r="AJ679" s="3" t="s">
        <v>123</v>
      </c>
      <c r="AK679" s="3" t="s">
        <v>190</v>
      </c>
      <c r="AL679" s="3" t="s">
        <v>100</v>
      </c>
      <c r="AM679" s="3">
        <v>12</v>
      </c>
      <c r="AN679" s="3" t="s">
        <v>303</v>
      </c>
      <c r="AO679" s="3" t="s">
        <v>102</v>
      </c>
      <c r="AP679" s="3" t="s">
        <v>16094</v>
      </c>
      <c r="AQ679" s="3" t="s">
        <v>16095</v>
      </c>
      <c r="AR679" s="3">
        <v>3380</v>
      </c>
      <c r="AS679" s="3">
        <v>1500</v>
      </c>
      <c r="AT679" s="3">
        <v>0</v>
      </c>
      <c r="AU679" s="3">
        <v>0</v>
      </c>
      <c r="AV679" s="3">
        <v>0</v>
      </c>
      <c r="AW679" s="3">
        <v>0</v>
      </c>
      <c r="AX679" s="3">
        <v>0</v>
      </c>
      <c r="AY679" s="3">
        <v>0</v>
      </c>
      <c r="AZ679" s="3">
        <v>0</v>
      </c>
      <c r="BA679" s="3" t="s">
        <v>1242</v>
      </c>
      <c r="BB679" s="3">
        <v>1500</v>
      </c>
    </row>
    <row r="680" spans="1:54" ht="32.5" hidden="1" customHeight="1" x14ac:dyDescent="0.2">
      <c r="A680" s="3" t="s">
        <v>16096</v>
      </c>
      <c r="B680" s="3" t="s">
        <v>1226</v>
      </c>
      <c r="C680" s="3" t="s">
        <v>85</v>
      </c>
      <c r="D680" s="3" t="s">
        <v>86</v>
      </c>
      <c r="E680" s="3" t="s">
        <v>16083</v>
      </c>
      <c r="F680" s="3"/>
      <c r="G680" s="3" t="s">
        <v>87</v>
      </c>
      <c r="H680" s="3">
        <v>2024</v>
      </c>
      <c r="I680" s="3">
        <v>2024</v>
      </c>
      <c r="J680" s="3" t="s">
        <v>88</v>
      </c>
      <c r="K680" s="3" t="s">
        <v>16084</v>
      </c>
      <c r="L680" s="3" t="s">
        <v>16085</v>
      </c>
      <c r="M680" s="3" t="s">
        <v>16086</v>
      </c>
      <c r="N680" s="3" t="s">
        <v>16087</v>
      </c>
      <c r="O680" s="3" t="s">
        <v>16088</v>
      </c>
      <c r="P680" s="3" t="s">
        <v>89</v>
      </c>
      <c r="Q680" s="3" t="s">
        <v>90</v>
      </c>
      <c r="R680" s="3" t="s">
        <v>16089</v>
      </c>
      <c r="S680" s="3" t="s">
        <v>16090</v>
      </c>
      <c r="T680" s="3" t="s">
        <v>135</v>
      </c>
      <c r="U680" s="3" t="s">
        <v>1426</v>
      </c>
      <c r="V680" s="3" t="s">
        <v>1236</v>
      </c>
      <c r="W680" s="3">
        <v>2</v>
      </c>
      <c r="X680" s="3" t="s">
        <v>16097</v>
      </c>
      <c r="Y680" s="3" t="s">
        <v>16098</v>
      </c>
      <c r="Z680" s="3" t="s">
        <v>16099</v>
      </c>
      <c r="AA680" s="3"/>
      <c r="AB680" s="3" t="s">
        <v>85</v>
      </c>
      <c r="AC680" s="3" t="s">
        <v>94</v>
      </c>
      <c r="AD680" s="3" t="s">
        <v>103</v>
      </c>
      <c r="AE680" s="3" t="s">
        <v>189</v>
      </c>
      <c r="AF680" s="3"/>
      <c r="AG680" s="3" t="s">
        <v>97</v>
      </c>
      <c r="AH680" s="3">
        <v>25</v>
      </c>
      <c r="AI680" s="3">
        <v>6</v>
      </c>
      <c r="AJ680" s="3" t="s">
        <v>105</v>
      </c>
      <c r="AK680" s="3" t="s">
        <v>109</v>
      </c>
      <c r="AL680" s="3" t="s">
        <v>100</v>
      </c>
      <c r="AM680" s="3">
        <v>150</v>
      </c>
      <c r="AN680" s="3" t="s">
        <v>101</v>
      </c>
      <c r="AO680" s="3" t="s">
        <v>102</v>
      </c>
      <c r="AP680" s="3" t="s">
        <v>16100</v>
      </c>
      <c r="AQ680" s="3" t="s">
        <v>16101</v>
      </c>
      <c r="AR680" s="3">
        <v>5590</v>
      </c>
      <c r="AS680" s="3">
        <v>2500</v>
      </c>
      <c r="AT680" s="3">
        <v>0</v>
      </c>
      <c r="AU680" s="3">
        <v>0</v>
      </c>
      <c r="AV680" s="3">
        <v>0</v>
      </c>
      <c r="AW680" s="3">
        <v>0</v>
      </c>
      <c r="AX680" s="3">
        <v>0</v>
      </c>
      <c r="AY680" s="3">
        <v>0</v>
      </c>
      <c r="AZ680" s="3">
        <v>0</v>
      </c>
      <c r="BA680" s="3" t="s">
        <v>16102</v>
      </c>
      <c r="BB680" s="3">
        <v>4000</v>
      </c>
    </row>
    <row r="681" spans="1:54" ht="32.5" hidden="1" customHeight="1" x14ac:dyDescent="0.2">
      <c r="A681" s="3" t="s">
        <v>16103</v>
      </c>
      <c r="B681" s="3" t="s">
        <v>1226</v>
      </c>
      <c r="C681" s="3" t="s">
        <v>85</v>
      </c>
      <c r="D681" s="3" t="s">
        <v>86</v>
      </c>
      <c r="E681" s="3" t="s">
        <v>16083</v>
      </c>
      <c r="F681" s="3"/>
      <c r="G681" s="3" t="s">
        <v>87</v>
      </c>
      <c r="H681" s="3">
        <v>2024</v>
      </c>
      <c r="I681" s="3">
        <v>2024</v>
      </c>
      <c r="J681" s="3" t="s">
        <v>88</v>
      </c>
      <c r="K681" s="3" t="s">
        <v>16084</v>
      </c>
      <c r="L681" s="3" t="s">
        <v>16085</v>
      </c>
      <c r="M681" s="3" t="s">
        <v>16086</v>
      </c>
      <c r="N681" s="3" t="s">
        <v>16087</v>
      </c>
      <c r="O681" s="3" t="s">
        <v>16088</v>
      </c>
      <c r="P681" s="3" t="s">
        <v>89</v>
      </c>
      <c r="Q681" s="3" t="s">
        <v>90</v>
      </c>
      <c r="R681" s="3" t="s">
        <v>16089</v>
      </c>
      <c r="S681" s="3" t="s">
        <v>16090</v>
      </c>
      <c r="T681" s="3" t="s">
        <v>135</v>
      </c>
      <c r="U681" s="3" t="s">
        <v>1426</v>
      </c>
      <c r="V681" s="3" t="s">
        <v>1236</v>
      </c>
      <c r="W681" s="3">
        <v>3</v>
      </c>
      <c r="X681" s="3" t="s">
        <v>16104</v>
      </c>
      <c r="Y681" s="3" t="s">
        <v>16105</v>
      </c>
      <c r="Z681" s="3" t="s">
        <v>16106</v>
      </c>
      <c r="AA681" s="3"/>
      <c r="AB681" s="3" t="s">
        <v>85</v>
      </c>
      <c r="AC681" s="3" t="s">
        <v>94</v>
      </c>
      <c r="AD681" s="3" t="s">
        <v>103</v>
      </c>
      <c r="AE681" s="3" t="s">
        <v>124</v>
      </c>
      <c r="AF681" s="3"/>
      <c r="AG681" s="3" t="s">
        <v>97</v>
      </c>
      <c r="AH681" s="3">
        <v>25</v>
      </c>
      <c r="AI681" s="3">
        <v>6</v>
      </c>
      <c r="AJ681" s="3" t="s">
        <v>123</v>
      </c>
      <c r="AK681" s="3" t="s">
        <v>106</v>
      </c>
      <c r="AL681" s="3" t="s">
        <v>100</v>
      </c>
      <c r="AM681" s="3">
        <v>50</v>
      </c>
      <c r="AN681" s="3" t="s">
        <v>138</v>
      </c>
      <c r="AO681" s="3" t="s">
        <v>102</v>
      </c>
      <c r="AP681" s="3" t="s">
        <v>16100</v>
      </c>
      <c r="AQ681" s="3" t="s">
        <v>16107</v>
      </c>
      <c r="AR681" s="3">
        <v>9300</v>
      </c>
      <c r="AS681" s="3">
        <v>2000</v>
      </c>
      <c r="AT681" s="3">
        <v>0</v>
      </c>
      <c r="AU681" s="3">
        <v>0</v>
      </c>
      <c r="AV681" s="3">
        <v>0</v>
      </c>
      <c r="AW681" s="3">
        <v>0</v>
      </c>
      <c r="AX681" s="3">
        <v>0</v>
      </c>
      <c r="AY681" s="3">
        <v>0</v>
      </c>
      <c r="AZ681" s="3">
        <v>0</v>
      </c>
      <c r="BA681" s="3" t="s">
        <v>1242</v>
      </c>
      <c r="BB681" s="3">
        <v>2000</v>
      </c>
    </row>
    <row r="682" spans="1:54" ht="32.5" hidden="1" customHeight="1" x14ac:dyDescent="0.2">
      <c r="A682" s="3" t="s">
        <v>16108</v>
      </c>
      <c r="B682" s="3" t="s">
        <v>1226</v>
      </c>
      <c r="C682" s="3" t="s">
        <v>85</v>
      </c>
      <c r="D682" s="3" t="s">
        <v>86</v>
      </c>
      <c r="E682" s="3" t="s">
        <v>16109</v>
      </c>
      <c r="F682" s="3"/>
      <c r="G682" s="3" t="s">
        <v>87</v>
      </c>
      <c r="H682" s="3">
        <v>2024</v>
      </c>
      <c r="I682" s="3">
        <v>2024</v>
      </c>
      <c r="J682" s="3" t="s">
        <v>88</v>
      </c>
      <c r="K682" s="3" t="s">
        <v>6656</v>
      </c>
      <c r="L682" s="3" t="s">
        <v>6657</v>
      </c>
      <c r="M682" s="3" t="s">
        <v>16110</v>
      </c>
      <c r="N682" s="3" t="s">
        <v>6659</v>
      </c>
      <c r="O682" s="3" t="s">
        <v>6660</v>
      </c>
      <c r="P682" s="3" t="s">
        <v>89</v>
      </c>
      <c r="Q682" s="3" t="s">
        <v>90</v>
      </c>
      <c r="R682" s="3" t="s">
        <v>6661</v>
      </c>
      <c r="S682" s="3" t="s">
        <v>6662</v>
      </c>
      <c r="T682" s="3" t="s">
        <v>135</v>
      </c>
      <c r="U682" s="3" t="s">
        <v>1350</v>
      </c>
      <c r="V682" s="3" t="s">
        <v>1236</v>
      </c>
      <c r="W682" s="3">
        <v>1</v>
      </c>
      <c r="X682" s="3" t="s">
        <v>16111</v>
      </c>
      <c r="Y682" s="3" t="s">
        <v>16112</v>
      </c>
      <c r="Z682" s="3" t="s">
        <v>16113</v>
      </c>
      <c r="AA682" s="3"/>
      <c r="AB682" s="3" t="s">
        <v>85</v>
      </c>
      <c r="AC682" s="3" t="s">
        <v>94</v>
      </c>
      <c r="AD682" s="3" t="s">
        <v>95</v>
      </c>
      <c r="AE682" s="3" t="s">
        <v>96</v>
      </c>
      <c r="AF682" s="3"/>
      <c r="AG682" s="3" t="s">
        <v>97</v>
      </c>
      <c r="AH682" s="3">
        <v>87</v>
      </c>
      <c r="AI682" s="3">
        <v>12</v>
      </c>
      <c r="AJ682" s="3" t="s">
        <v>123</v>
      </c>
      <c r="AK682" s="3" t="s">
        <v>109</v>
      </c>
      <c r="AL682" s="3" t="s">
        <v>100</v>
      </c>
      <c r="AM682" s="3">
        <v>10</v>
      </c>
      <c r="AN682" s="3" t="s">
        <v>101</v>
      </c>
      <c r="AO682" s="3" t="s">
        <v>110</v>
      </c>
      <c r="AP682" s="3" t="s">
        <v>16114</v>
      </c>
      <c r="AQ682" s="3" t="s">
        <v>16115</v>
      </c>
      <c r="AR682" s="3">
        <v>2296</v>
      </c>
      <c r="AS682" s="3">
        <v>1500</v>
      </c>
      <c r="AT682" s="3">
        <v>0</v>
      </c>
      <c r="AU682" s="3">
        <v>0</v>
      </c>
      <c r="AV682" s="3">
        <v>0</v>
      </c>
      <c r="AW682" s="3">
        <v>0</v>
      </c>
      <c r="AX682" s="3">
        <v>0</v>
      </c>
      <c r="AY682" s="3">
        <v>0</v>
      </c>
      <c r="AZ682" s="3">
        <v>0</v>
      </c>
      <c r="BA682" s="3" t="s">
        <v>1242</v>
      </c>
      <c r="BB682" s="3">
        <v>1500</v>
      </c>
    </row>
    <row r="683" spans="1:54" ht="32.5" hidden="1" customHeight="1" x14ac:dyDescent="0.2">
      <c r="A683" s="3" t="s">
        <v>16116</v>
      </c>
      <c r="B683" s="3" t="s">
        <v>1226</v>
      </c>
      <c r="C683" s="3" t="s">
        <v>85</v>
      </c>
      <c r="D683" s="3" t="s">
        <v>86</v>
      </c>
      <c r="E683" s="3" t="s">
        <v>16109</v>
      </c>
      <c r="F683" s="3"/>
      <c r="G683" s="3" t="s">
        <v>87</v>
      </c>
      <c r="H683" s="3">
        <v>2024</v>
      </c>
      <c r="I683" s="3">
        <v>2024</v>
      </c>
      <c r="J683" s="3" t="s">
        <v>111</v>
      </c>
      <c r="K683" s="3" t="s">
        <v>6656</v>
      </c>
      <c r="L683" s="3" t="s">
        <v>6657</v>
      </c>
      <c r="M683" s="3" t="s">
        <v>16110</v>
      </c>
      <c r="N683" s="3" t="s">
        <v>6659</v>
      </c>
      <c r="O683" s="3" t="s">
        <v>6660</v>
      </c>
      <c r="P683" s="3" t="s">
        <v>89</v>
      </c>
      <c r="Q683" s="3" t="s">
        <v>90</v>
      </c>
      <c r="R683" s="3" t="s">
        <v>6661</v>
      </c>
      <c r="S683" s="3" t="s">
        <v>6662</v>
      </c>
      <c r="T683" s="3" t="s">
        <v>135</v>
      </c>
      <c r="U683" s="3" t="s">
        <v>1350</v>
      </c>
      <c r="V683" s="3" t="s">
        <v>1236</v>
      </c>
      <c r="W683" s="3">
        <v>2</v>
      </c>
      <c r="X683" s="3" t="s">
        <v>16117</v>
      </c>
      <c r="Y683" s="3" t="s">
        <v>16118</v>
      </c>
      <c r="Z683" s="3" t="s">
        <v>16119</v>
      </c>
      <c r="AA683" s="3"/>
      <c r="AB683" s="3" t="s">
        <v>85</v>
      </c>
      <c r="AC683" s="3" t="s">
        <v>94</v>
      </c>
      <c r="AD683" s="3" t="s">
        <v>103</v>
      </c>
      <c r="AE683" s="3" t="s">
        <v>104</v>
      </c>
      <c r="AF683" s="3"/>
      <c r="AG683" s="3" t="s">
        <v>97</v>
      </c>
      <c r="AH683" s="3">
        <v>87</v>
      </c>
      <c r="AI683" s="3">
        <v>12</v>
      </c>
      <c r="AJ683" s="3" t="s">
        <v>123</v>
      </c>
      <c r="AK683" s="3" t="s">
        <v>106</v>
      </c>
      <c r="AL683" s="3" t="s">
        <v>100</v>
      </c>
      <c r="AM683" s="3">
        <v>50</v>
      </c>
      <c r="AN683" s="3" t="s">
        <v>101</v>
      </c>
      <c r="AO683" s="3" t="s">
        <v>110</v>
      </c>
      <c r="AP683" s="3" t="s">
        <v>16120</v>
      </c>
      <c r="AQ683" s="3" t="s">
        <v>16121</v>
      </c>
      <c r="AR683" s="3">
        <v>12500</v>
      </c>
      <c r="AS683" s="3">
        <v>4000</v>
      </c>
      <c r="AT683" s="3">
        <v>0</v>
      </c>
      <c r="AU683" s="3">
        <v>0</v>
      </c>
      <c r="AV683" s="3">
        <v>0</v>
      </c>
      <c r="AW683" s="3">
        <v>0</v>
      </c>
      <c r="AX683" s="3">
        <v>0</v>
      </c>
      <c r="AY683" s="3">
        <v>0</v>
      </c>
      <c r="AZ683" s="3">
        <v>0</v>
      </c>
      <c r="BA683" s="3" t="s">
        <v>1242</v>
      </c>
      <c r="BB683" s="3">
        <v>4000</v>
      </c>
    </row>
    <row r="684" spans="1:54" ht="32.5" hidden="1" customHeight="1" x14ac:dyDescent="0.2">
      <c r="A684" s="3" t="s">
        <v>16122</v>
      </c>
      <c r="B684" s="3" t="s">
        <v>1226</v>
      </c>
      <c r="C684" s="3" t="s">
        <v>85</v>
      </c>
      <c r="D684" s="3" t="s">
        <v>86</v>
      </c>
      <c r="E684" s="3" t="s">
        <v>16123</v>
      </c>
      <c r="F684" s="3"/>
      <c r="G684" s="3" t="s">
        <v>87</v>
      </c>
      <c r="H684" s="3">
        <v>2024</v>
      </c>
      <c r="I684" s="3">
        <v>2024</v>
      </c>
      <c r="J684" s="3" t="s">
        <v>111</v>
      </c>
      <c r="K684" s="3" t="s">
        <v>6300</v>
      </c>
      <c r="L684" s="3" t="s">
        <v>6301</v>
      </c>
      <c r="M684" s="3" t="s">
        <v>16124</v>
      </c>
      <c r="N684" s="3" t="s">
        <v>6303</v>
      </c>
      <c r="O684" s="3" t="s">
        <v>6304</v>
      </c>
      <c r="P684" s="3" t="s">
        <v>89</v>
      </c>
      <c r="Q684" s="3" t="s">
        <v>90</v>
      </c>
      <c r="R684" s="3" t="s">
        <v>6305</v>
      </c>
      <c r="S684" s="3" t="s">
        <v>6306</v>
      </c>
      <c r="T684" s="3" t="s">
        <v>119</v>
      </c>
      <c r="U684" s="3" t="s">
        <v>1400</v>
      </c>
      <c r="V684" s="3" t="s">
        <v>1236</v>
      </c>
      <c r="W684" s="3">
        <v>1</v>
      </c>
      <c r="X684" s="3" t="s">
        <v>16125</v>
      </c>
      <c r="Y684" s="3" t="s">
        <v>16126</v>
      </c>
      <c r="Z684" s="3" t="s">
        <v>16127</v>
      </c>
      <c r="AA684" s="3"/>
      <c r="AB684" s="3" t="s">
        <v>85</v>
      </c>
      <c r="AC684" s="3" t="s">
        <v>94</v>
      </c>
      <c r="AD684" s="3" t="s">
        <v>103</v>
      </c>
      <c r="AE684" s="3" t="s">
        <v>104</v>
      </c>
      <c r="AF684" s="3"/>
      <c r="AG684" s="3" t="s">
        <v>97</v>
      </c>
      <c r="AH684" s="3">
        <v>137</v>
      </c>
      <c r="AI684" s="3">
        <v>20</v>
      </c>
      <c r="AJ684" s="3" t="s">
        <v>346</v>
      </c>
      <c r="AK684" s="3" t="s">
        <v>106</v>
      </c>
      <c r="AL684" s="3" t="s">
        <v>100</v>
      </c>
      <c r="AM684" s="3">
        <v>480</v>
      </c>
      <c r="AN684" s="3" t="s">
        <v>101</v>
      </c>
      <c r="AO684" s="3" t="s">
        <v>102</v>
      </c>
      <c r="AP684" s="3" t="s">
        <v>16128</v>
      </c>
      <c r="AQ684" s="3" t="s">
        <v>16129</v>
      </c>
      <c r="AR684" s="3">
        <v>7750</v>
      </c>
      <c r="AS684" s="3">
        <v>2000</v>
      </c>
      <c r="AT684" s="3">
        <v>0</v>
      </c>
      <c r="AU684" s="3">
        <v>0</v>
      </c>
      <c r="AV684" s="3">
        <v>0</v>
      </c>
      <c r="AW684" s="3">
        <v>0</v>
      </c>
      <c r="AX684" s="3">
        <v>0</v>
      </c>
      <c r="AY684" s="3">
        <v>0</v>
      </c>
      <c r="AZ684" s="3">
        <v>0</v>
      </c>
      <c r="BA684" s="3" t="s">
        <v>16130</v>
      </c>
      <c r="BB684" s="3">
        <v>3000</v>
      </c>
    </row>
    <row r="685" spans="1:54" ht="32.5" hidden="1" customHeight="1" x14ac:dyDescent="0.2">
      <c r="A685" s="3" t="s">
        <v>16131</v>
      </c>
      <c r="B685" s="3" t="s">
        <v>1226</v>
      </c>
      <c r="C685" s="3" t="s">
        <v>85</v>
      </c>
      <c r="D685" s="3" t="s">
        <v>86</v>
      </c>
      <c r="E685" s="3" t="s">
        <v>16123</v>
      </c>
      <c r="F685" s="3"/>
      <c r="G685" s="3" t="s">
        <v>87</v>
      </c>
      <c r="H685" s="3">
        <v>2024</v>
      </c>
      <c r="I685" s="3">
        <v>2024</v>
      </c>
      <c r="J685" s="3" t="s">
        <v>111</v>
      </c>
      <c r="K685" s="3" t="s">
        <v>6300</v>
      </c>
      <c r="L685" s="3" t="s">
        <v>6301</v>
      </c>
      <c r="M685" s="3" t="s">
        <v>16124</v>
      </c>
      <c r="N685" s="3" t="s">
        <v>6303</v>
      </c>
      <c r="O685" s="3" t="s">
        <v>6304</v>
      </c>
      <c r="P685" s="3" t="s">
        <v>89</v>
      </c>
      <c r="Q685" s="3" t="s">
        <v>90</v>
      </c>
      <c r="R685" s="3" t="s">
        <v>6305</v>
      </c>
      <c r="S685" s="3" t="s">
        <v>6306</v>
      </c>
      <c r="T685" s="3" t="s">
        <v>119</v>
      </c>
      <c r="U685" s="3" t="s">
        <v>1400</v>
      </c>
      <c r="V685" s="3" t="s">
        <v>1236</v>
      </c>
      <c r="W685" s="3">
        <v>2</v>
      </c>
      <c r="X685" s="3" t="s">
        <v>16132</v>
      </c>
      <c r="Y685" s="3" t="s">
        <v>16133</v>
      </c>
      <c r="Z685" s="3" t="s">
        <v>16134</v>
      </c>
      <c r="AA685" s="3"/>
      <c r="AB685" s="3" t="s">
        <v>85</v>
      </c>
      <c r="AC685" s="3" t="s">
        <v>94</v>
      </c>
      <c r="AD685" s="3" t="s">
        <v>103</v>
      </c>
      <c r="AE685" s="3" t="s">
        <v>124</v>
      </c>
      <c r="AF685" s="3"/>
      <c r="AG685" s="3" t="s">
        <v>97</v>
      </c>
      <c r="AH685" s="3">
        <v>137</v>
      </c>
      <c r="AI685" s="3">
        <v>20</v>
      </c>
      <c r="AJ685" s="3" t="s">
        <v>105</v>
      </c>
      <c r="AK685" s="3" t="s">
        <v>109</v>
      </c>
      <c r="AL685" s="3" t="s">
        <v>100</v>
      </c>
      <c r="AM685" s="3">
        <v>700</v>
      </c>
      <c r="AN685" s="3" t="s">
        <v>101</v>
      </c>
      <c r="AO685" s="3" t="s">
        <v>102</v>
      </c>
      <c r="AP685" s="3" t="s">
        <v>16135</v>
      </c>
      <c r="AQ685" s="3" t="s">
        <v>16136</v>
      </c>
      <c r="AR685" s="3">
        <v>6900</v>
      </c>
      <c r="AS685" s="3">
        <v>2000</v>
      </c>
      <c r="AT685" s="3">
        <v>0</v>
      </c>
      <c r="AU685" s="3">
        <v>0</v>
      </c>
      <c r="AV685" s="3">
        <v>0</v>
      </c>
      <c r="AW685" s="3">
        <v>0</v>
      </c>
      <c r="AX685" s="3">
        <v>0</v>
      </c>
      <c r="AY685" s="3">
        <v>0</v>
      </c>
      <c r="AZ685" s="3">
        <v>0</v>
      </c>
      <c r="BA685" s="3" t="s">
        <v>16130</v>
      </c>
      <c r="BB685" s="3">
        <v>2500</v>
      </c>
    </row>
    <row r="686" spans="1:54" ht="32.5" hidden="1" customHeight="1" x14ac:dyDescent="0.2">
      <c r="A686" s="3" t="s">
        <v>16137</v>
      </c>
      <c r="B686" s="3" t="s">
        <v>1226</v>
      </c>
      <c r="C686" s="3" t="s">
        <v>85</v>
      </c>
      <c r="D686" s="3" t="s">
        <v>86</v>
      </c>
      <c r="E686" s="3" t="s">
        <v>16123</v>
      </c>
      <c r="F686" s="3"/>
      <c r="G686" s="3" t="s">
        <v>87</v>
      </c>
      <c r="H686" s="3">
        <v>2024</v>
      </c>
      <c r="I686" s="3">
        <v>2024</v>
      </c>
      <c r="J686" s="3" t="s">
        <v>111</v>
      </c>
      <c r="K686" s="3" t="s">
        <v>6300</v>
      </c>
      <c r="L686" s="3" t="s">
        <v>6301</v>
      </c>
      <c r="M686" s="3" t="s">
        <v>16124</v>
      </c>
      <c r="N686" s="3" t="s">
        <v>6303</v>
      </c>
      <c r="O686" s="3" t="s">
        <v>6304</v>
      </c>
      <c r="P686" s="3" t="s">
        <v>89</v>
      </c>
      <c r="Q686" s="3" t="s">
        <v>90</v>
      </c>
      <c r="R686" s="3" t="s">
        <v>6305</v>
      </c>
      <c r="S686" s="3" t="s">
        <v>6306</v>
      </c>
      <c r="T686" s="3" t="s">
        <v>119</v>
      </c>
      <c r="U686" s="3" t="s">
        <v>1400</v>
      </c>
      <c r="V686" s="3" t="s">
        <v>1236</v>
      </c>
      <c r="W686" s="3">
        <v>3</v>
      </c>
      <c r="X686" s="3" t="s">
        <v>16138</v>
      </c>
      <c r="Y686" s="3" t="s">
        <v>16139</v>
      </c>
      <c r="Z686" s="3" t="s">
        <v>16140</v>
      </c>
      <c r="AA686" s="3"/>
      <c r="AB686" s="3" t="s">
        <v>85</v>
      </c>
      <c r="AC686" s="3" t="s">
        <v>94</v>
      </c>
      <c r="AD686" s="3" t="s">
        <v>103</v>
      </c>
      <c r="AE686" s="3" t="s">
        <v>104</v>
      </c>
      <c r="AF686" s="3"/>
      <c r="AG686" s="3" t="s">
        <v>97</v>
      </c>
      <c r="AH686" s="3">
        <v>137</v>
      </c>
      <c r="AI686" s="3">
        <v>20</v>
      </c>
      <c r="AJ686" s="3" t="s">
        <v>123</v>
      </c>
      <c r="AK686" s="3" t="s">
        <v>109</v>
      </c>
      <c r="AL686" s="3" t="s">
        <v>325</v>
      </c>
      <c r="AM686" s="3">
        <v>50</v>
      </c>
      <c r="AN686" s="3" t="s">
        <v>101</v>
      </c>
      <c r="AO686" s="3" t="s">
        <v>110</v>
      </c>
      <c r="AP686" s="3" t="s">
        <v>16141</v>
      </c>
      <c r="AQ686" s="3" t="s">
        <v>16142</v>
      </c>
      <c r="AR686" s="3">
        <v>7300</v>
      </c>
      <c r="AS686" s="3">
        <v>2000</v>
      </c>
      <c r="AT686" s="3">
        <v>0</v>
      </c>
      <c r="AU686" s="3">
        <v>0</v>
      </c>
      <c r="AV686" s="3">
        <v>0</v>
      </c>
      <c r="AW686" s="3">
        <v>0</v>
      </c>
      <c r="AX686" s="3">
        <v>0</v>
      </c>
      <c r="AY686" s="3">
        <v>0</v>
      </c>
      <c r="AZ686" s="3">
        <v>0</v>
      </c>
      <c r="BA686" s="3" t="s">
        <v>16143</v>
      </c>
      <c r="BB686" s="3">
        <v>2500</v>
      </c>
    </row>
    <row r="687" spans="1:54" ht="32.5" customHeight="1" x14ac:dyDescent="0.2">
      <c r="A687" s="94" t="s">
        <v>16144</v>
      </c>
      <c r="B687" s="94" t="s">
        <v>1226</v>
      </c>
      <c r="C687" s="94" t="s">
        <v>85</v>
      </c>
      <c r="D687" s="94" t="s">
        <v>86</v>
      </c>
      <c r="E687" s="94" t="s">
        <v>16123</v>
      </c>
      <c r="F687" s="94"/>
      <c r="G687" s="94" t="s">
        <v>87</v>
      </c>
      <c r="H687" s="94">
        <v>2024</v>
      </c>
      <c r="I687" s="94">
        <v>2024</v>
      </c>
      <c r="J687" s="94" t="s">
        <v>88</v>
      </c>
      <c r="K687" s="94" t="s">
        <v>6300</v>
      </c>
      <c r="L687" s="94" t="s">
        <v>6301</v>
      </c>
      <c r="M687" s="94" t="s">
        <v>16124</v>
      </c>
      <c r="N687" s="94" t="s">
        <v>6303</v>
      </c>
      <c r="O687" s="94" t="s">
        <v>6304</v>
      </c>
      <c r="P687" s="94" t="s">
        <v>89</v>
      </c>
      <c r="Q687" s="94" t="s">
        <v>90</v>
      </c>
      <c r="R687" s="94" t="s">
        <v>6305</v>
      </c>
      <c r="S687" s="94" t="s">
        <v>6306</v>
      </c>
      <c r="T687" s="94" t="s">
        <v>119</v>
      </c>
      <c r="U687" s="94" t="s">
        <v>1400</v>
      </c>
      <c r="V687" s="94" t="s">
        <v>1236</v>
      </c>
      <c r="W687" s="94">
        <v>4</v>
      </c>
      <c r="X687" s="94" t="s">
        <v>16145</v>
      </c>
      <c r="Y687" s="94" t="s">
        <v>16146</v>
      </c>
      <c r="Z687" s="94" t="s">
        <v>16147</v>
      </c>
      <c r="AA687" s="94"/>
      <c r="AB687" s="94" t="s">
        <v>85</v>
      </c>
      <c r="AC687" s="94" t="s">
        <v>94</v>
      </c>
      <c r="AD687" s="94" t="s">
        <v>107</v>
      </c>
      <c r="AE687" s="94" t="s">
        <v>108</v>
      </c>
      <c r="AF687" s="94"/>
      <c r="AG687" s="94" t="s">
        <v>97</v>
      </c>
      <c r="AH687" s="94">
        <v>137</v>
      </c>
      <c r="AI687" s="94">
        <v>20</v>
      </c>
      <c r="AJ687" s="94" t="s">
        <v>105</v>
      </c>
      <c r="AK687" s="94" t="s">
        <v>109</v>
      </c>
      <c r="AL687" s="94" t="s">
        <v>100</v>
      </c>
      <c r="AM687" s="94">
        <v>800</v>
      </c>
      <c r="AN687" s="94" t="s">
        <v>101</v>
      </c>
      <c r="AO687" s="94" t="s">
        <v>102</v>
      </c>
      <c r="AP687" s="94" t="s">
        <v>16148</v>
      </c>
      <c r="AQ687" s="94" t="s">
        <v>16149</v>
      </c>
      <c r="AR687" s="94">
        <v>5800</v>
      </c>
      <c r="AS687" s="94">
        <v>2000</v>
      </c>
      <c r="AT687" s="94">
        <v>0</v>
      </c>
      <c r="AU687" s="94">
        <v>0</v>
      </c>
      <c r="AV687" s="94">
        <v>0</v>
      </c>
      <c r="AW687" s="94">
        <v>0</v>
      </c>
      <c r="AX687" s="94">
        <v>0</v>
      </c>
      <c r="AY687" s="94">
        <v>0</v>
      </c>
      <c r="AZ687" s="94">
        <v>0</v>
      </c>
      <c r="BA687" s="94" t="s">
        <v>16150</v>
      </c>
      <c r="BB687" s="94">
        <v>2800</v>
      </c>
    </row>
    <row r="688" spans="1:54" ht="32.5" hidden="1" customHeight="1" x14ac:dyDescent="0.2">
      <c r="A688" s="3" t="s">
        <v>16151</v>
      </c>
      <c r="B688" s="3" t="s">
        <v>1226</v>
      </c>
      <c r="C688" s="3" t="s">
        <v>85</v>
      </c>
      <c r="D688" s="3" t="s">
        <v>86</v>
      </c>
      <c r="E688" s="3" t="s">
        <v>16152</v>
      </c>
      <c r="F688" s="3"/>
      <c r="G688" s="3" t="s">
        <v>87</v>
      </c>
      <c r="H688" s="3">
        <v>2024</v>
      </c>
      <c r="I688" s="3">
        <v>2024</v>
      </c>
      <c r="J688" s="3" t="s">
        <v>111</v>
      </c>
      <c r="K688" s="3" t="s">
        <v>6341</v>
      </c>
      <c r="L688" s="3" t="s">
        <v>6342</v>
      </c>
      <c r="M688" s="3" t="s">
        <v>16153</v>
      </c>
      <c r="N688" s="3" t="s">
        <v>6344</v>
      </c>
      <c r="O688" s="3" t="s">
        <v>6345</v>
      </c>
      <c r="P688" s="3" t="s">
        <v>89</v>
      </c>
      <c r="Q688" s="3" t="s">
        <v>90</v>
      </c>
      <c r="R688" s="3" t="s">
        <v>6346</v>
      </c>
      <c r="S688" s="3" t="s">
        <v>6347</v>
      </c>
      <c r="T688" s="3" t="s">
        <v>135</v>
      </c>
      <c r="U688" s="3" t="s">
        <v>1235</v>
      </c>
      <c r="V688" s="3" t="s">
        <v>1236</v>
      </c>
      <c r="W688" s="3">
        <v>1</v>
      </c>
      <c r="X688" s="3" t="s">
        <v>16154</v>
      </c>
      <c r="Y688" s="3" t="s">
        <v>16155</v>
      </c>
      <c r="Z688" s="3" t="s">
        <v>16156</v>
      </c>
      <c r="AA688" s="3"/>
      <c r="AB688" s="3" t="s">
        <v>85</v>
      </c>
      <c r="AC688" s="3" t="s">
        <v>94</v>
      </c>
      <c r="AD688" s="3" t="s">
        <v>103</v>
      </c>
      <c r="AE688" s="3" t="s">
        <v>104</v>
      </c>
      <c r="AF688" s="3"/>
      <c r="AG688" s="3" t="s">
        <v>97</v>
      </c>
      <c r="AH688" s="3">
        <v>399</v>
      </c>
      <c r="AI688" s="3">
        <v>169</v>
      </c>
      <c r="AJ688" s="3" t="s">
        <v>123</v>
      </c>
      <c r="AK688" s="3" t="s">
        <v>109</v>
      </c>
      <c r="AL688" s="3" t="s">
        <v>325</v>
      </c>
      <c r="AM688" s="3">
        <v>50</v>
      </c>
      <c r="AN688" s="3" t="s">
        <v>138</v>
      </c>
      <c r="AO688" s="3" t="s">
        <v>110</v>
      </c>
      <c r="AP688" s="3" t="s">
        <v>16157</v>
      </c>
      <c r="AQ688" s="3" t="s">
        <v>16158</v>
      </c>
      <c r="AR688" s="3">
        <v>11100</v>
      </c>
      <c r="AS688" s="3">
        <v>2500</v>
      </c>
      <c r="AT688" s="3">
        <v>0</v>
      </c>
      <c r="AU688" s="3">
        <v>0</v>
      </c>
      <c r="AV688" s="3">
        <v>0</v>
      </c>
      <c r="AW688" s="3">
        <v>0</v>
      </c>
      <c r="AX688" s="3">
        <v>0</v>
      </c>
      <c r="AY688" s="3">
        <v>0</v>
      </c>
      <c r="AZ688" s="3">
        <v>0</v>
      </c>
      <c r="BA688" s="3" t="s">
        <v>1242</v>
      </c>
      <c r="BB688" s="3">
        <v>2500</v>
      </c>
    </row>
    <row r="689" spans="1:54" ht="32.5" customHeight="1" x14ac:dyDescent="0.2">
      <c r="A689" s="94" t="s">
        <v>16159</v>
      </c>
      <c r="B689" s="94" t="s">
        <v>1226</v>
      </c>
      <c r="C689" s="94" t="s">
        <v>85</v>
      </c>
      <c r="D689" s="94" t="s">
        <v>86</v>
      </c>
      <c r="E689" s="94" t="s">
        <v>16152</v>
      </c>
      <c r="F689" s="94"/>
      <c r="G689" s="94" t="s">
        <v>87</v>
      </c>
      <c r="H689" s="94">
        <v>2024</v>
      </c>
      <c r="I689" s="94">
        <v>2024</v>
      </c>
      <c r="J689" s="94" t="s">
        <v>88</v>
      </c>
      <c r="K689" s="94" t="s">
        <v>6341</v>
      </c>
      <c r="L689" s="94" t="s">
        <v>6342</v>
      </c>
      <c r="M689" s="94" t="s">
        <v>16153</v>
      </c>
      <c r="N689" s="94" t="s">
        <v>6344</v>
      </c>
      <c r="O689" s="94" t="s">
        <v>6345</v>
      </c>
      <c r="P689" s="94" t="s">
        <v>89</v>
      </c>
      <c r="Q689" s="94" t="s">
        <v>90</v>
      </c>
      <c r="R689" s="94" t="s">
        <v>6346</v>
      </c>
      <c r="S689" s="94" t="s">
        <v>6347</v>
      </c>
      <c r="T689" s="94" t="s">
        <v>135</v>
      </c>
      <c r="U689" s="94" t="s">
        <v>1235</v>
      </c>
      <c r="V689" s="94" t="s">
        <v>1236</v>
      </c>
      <c r="W689" s="94">
        <v>2</v>
      </c>
      <c r="X689" s="94" t="s">
        <v>16160</v>
      </c>
      <c r="Y689" s="94" t="s">
        <v>16161</v>
      </c>
      <c r="Z689" s="94" t="s">
        <v>16162</v>
      </c>
      <c r="AA689" s="94"/>
      <c r="AB689" s="94" t="s">
        <v>85</v>
      </c>
      <c r="AC689" s="94" t="s">
        <v>94</v>
      </c>
      <c r="AD689" s="94" t="s">
        <v>107</v>
      </c>
      <c r="AE689" s="94" t="s">
        <v>108</v>
      </c>
      <c r="AF689" s="94"/>
      <c r="AG689" s="94" t="s">
        <v>97</v>
      </c>
      <c r="AH689" s="94">
        <v>399</v>
      </c>
      <c r="AI689" s="94">
        <v>169</v>
      </c>
      <c r="AJ689" s="94" t="s">
        <v>105</v>
      </c>
      <c r="AK689" s="94" t="s">
        <v>106</v>
      </c>
      <c r="AL689" s="94" t="s">
        <v>100</v>
      </c>
      <c r="AM689" s="94">
        <v>100</v>
      </c>
      <c r="AN689" s="94" t="s">
        <v>101</v>
      </c>
      <c r="AO689" s="94" t="s">
        <v>102</v>
      </c>
      <c r="AP689" s="94" t="s">
        <v>16163</v>
      </c>
      <c r="AQ689" s="94" t="s">
        <v>16164</v>
      </c>
      <c r="AR689" s="94">
        <v>4850</v>
      </c>
      <c r="AS689" s="94">
        <v>3000</v>
      </c>
      <c r="AT689" s="94">
        <v>0</v>
      </c>
      <c r="AU689" s="94">
        <v>0</v>
      </c>
      <c r="AV689" s="94">
        <v>0</v>
      </c>
      <c r="AW689" s="94">
        <v>0</v>
      </c>
      <c r="AX689" s="94">
        <v>0</v>
      </c>
      <c r="AY689" s="94">
        <v>0</v>
      </c>
      <c r="AZ689" s="94">
        <v>0</v>
      </c>
      <c r="BA689" s="94" t="s">
        <v>1242</v>
      </c>
      <c r="BB689" s="94">
        <v>3000</v>
      </c>
    </row>
    <row r="690" spans="1:54" ht="32.5" hidden="1" customHeight="1" x14ac:dyDescent="0.2">
      <c r="A690" s="3" t="s">
        <v>16165</v>
      </c>
      <c r="B690" s="3" t="s">
        <v>1226</v>
      </c>
      <c r="C690" s="3" t="s">
        <v>85</v>
      </c>
      <c r="D690" s="3" t="s">
        <v>86</v>
      </c>
      <c r="E690" s="3" t="s">
        <v>16152</v>
      </c>
      <c r="F690" s="3"/>
      <c r="G690" s="3" t="s">
        <v>87</v>
      </c>
      <c r="H690" s="3">
        <v>2024</v>
      </c>
      <c r="I690" s="3">
        <v>2024</v>
      </c>
      <c r="J690" s="3" t="s">
        <v>88</v>
      </c>
      <c r="K690" s="3" t="s">
        <v>6341</v>
      </c>
      <c r="L690" s="3" t="s">
        <v>6342</v>
      </c>
      <c r="M690" s="3" t="s">
        <v>16153</v>
      </c>
      <c r="N690" s="3" t="s">
        <v>6344</v>
      </c>
      <c r="O690" s="3" t="s">
        <v>6345</v>
      </c>
      <c r="P690" s="3" t="s">
        <v>89</v>
      </c>
      <c r="Q690" s="3" t="s">
        <v>90</v>
      </c>
      <c r="R690" s="3" t="s">
        <v>6346</v>
      </c>
      <c r="S690" s="3" t="s">
        <v>6347</v>
      </c>
      <c r="T690" s="3" t="s">
        <v>135</v>
      </c>
      <c r="U690" s="3" t="s">
        <v>1235</v>
      </c>
      <c r="V690" s="3" t="s">
        <v>1236</v>
      </c>
      <c r="W690" s="3">
        <v>3</v>
      </c>
      <c r="X690" s="3" t="s">
        <v>16166</v>
      </c>
      <c r="Y690" s="3" t="s">
        <v>16167</v>
      </c>
      <c r="Z690" s="3" t="s">
        <v>16168</v>
      </c>
      <c r="AA690" s="3"/>
      <c r="AB690" s="3" t="s">
        <v>85</v>
      </c>
      <c r="AC690" s="3" t="s">
        <v>94</v>
      </c>
      <c r="AD690" s="3" t="s">
        <v>103</v>
      </c>
      <c r="AE690" s="3" t="s">
        <v>104</v>
      </c>
      <c r="AF690" s="3"/>
      <c r="AG690" s="3" t="s">
        <v>97</v>
      </c>
      <c r="AH690" s="3">
        <v>399</v>
      </c>
      <c r="AI690" s="3">
        <v>169</v>
      </c>
      <c r="AJ690" s="3" t="s">
        <v>105</v>
      </c>
      <c r="AK690" s="3" t="s">
        <v>106</v>
      </c>
      <c r="AL690" s="3" t="s">
        <v>100</v>
      </c>
      <c r="AM690" s="3">
        <v>100</v>
      </c>
      <c r="AN690" s="3" t="s">
        <v>101</v>
      </c>
      <c r="AO690" s="3" t="s">
        <v>110</v>
      </c>
      <c r="AP690" s="3" t="s">
        <v>16169</v>
      </c>
      <c r="AQ690" s="3" t="s">
        <v>16170</v>
      </c>
      <c r="AR690" s="3">
        <v>5400</v>
      </c>
      <c r="AS690" s="3">
        <v>2000</v>
      </c>
      <c r="AT690" s="3">
        <v>0</v>
      </c>
      <c r="AU690" s="3">
        <v>0</v>
      </c>
      <c r="AV690" s="3">
        <v>0</v>
      </c>
      <c r="AW690" s="3">
        <v>0</v>
      </c>
      <c r="AX690" s="3">
        <v>0</v>
      </c>
      <c r="AY690" s="3">
        <v>0</v>
      </c>
      <c r="AZ690" s="3">
        <v>0</v>
      </c>
      <c r="BA690" s="3" t="s">
        <v>1242</v>
      </c>
      <c r="BB690" s="3">
        <v>2000</v>
      </c>
    </row>
    <row r="691" spans="1:54" ht="32.5" hidden="1" customHeight="1" x14ac:dyDescent="0.2">
      <c r="A691" s="3" t="s">
        <v>16171</v>
      </c>
      <c r="B691" s="3" t="s">
        <v>1226</v>
      </c>
      <c r="C691" s="3" t="s">
        <v>85</v>
      </c>
      <c r="D691" s="3" t="s">
        <v>86</v>
      </c>
      <c r="E691" s="3" t="s">
        <v>16172</v>
      </c>
      <c r="F691" s="3"/>
      <c r="G691" s="3" t="s">
        <v>87</v>
      </c>
      <c r="H691" s="3">
        <v>2024</v>
      </c>
      <c r="I691" s="3">
        <v>2024</v>
      </c>
      <c r="J691" s="3" t="s">
        <v>88</v>
      </c>
      <c r="K691" s="3" t="s">
        <v>7022</v>
      </c>
      <c r="L691" s="3" t="s">
        <v>7023</v>
      </c>
      <c r="M691" s="3" t="s">
        <v>7024</v>
      </c>
      <c r="N691" s="3" t="s">
        <v>7025</v>
      </c>
      <c r="O691" s="3" t="s">
        <v>7026</v>
      </c>
      <c r="P691" s="3" t="s">
        <v>89</v>
      </c>
      <c r="Q691" s="3" t="s">
        <v>90</v>
      </c>
      <c r="R691" s="3" t="s">
        <v>7027</v>
      </c>
      <c r="S691" s="3" t="s">
        <v>7028</v>
      </c>
      <c r="T691" s="3" t="s">
        <v>135</v>
      </c>
      <c r="U691" s="3" t="s">
        <v>6321</v>
      </c>
      <c r="V691" s="3" t="s">
        <v>1236</v>
      </c>
      <c r="W691" s="3">
        <v>1</v>
      </c>
      <c r="X691" s="3" t="s">
        <v>16173</v>
      </c>
      <c r="Y691" s="3" t="s">
        <v>16174</v>
      </c>
      <c r="Z691" s="3" t="s">
        <v>16175</v>
      </c>
      <c r="AA691" s="3"/>
      <c r="AB691" s="3" t="s">
        <v>85</v>
      </c>
      <c r="AC691" s="3" t="s">
        <v>94</v>
      </c>
      <c r="AD691" s="3" t="s">
        <v>103</v>
      </c>
      <c r="AE691" s="3" t="s">
        <v>104</v>
      </c>
      <c r="AF691" s="3"/>
      <c r="AG691" s="3" t="s">
        <v>97</v>
      </c>
      <c r="AH691" s="3">
        <v>144</v>
      </c>
      <c r="AI691" s="3">
        <v>32</v>
      </c>
      <c r="AJ691" s="3" t="s">
        <v>105</v>
      </c>
      <c r="AK691" s="3" t="s">
        <v>106</v>
      </c>
      <c r="AL691" s="3" t="s">
        <v>100</v>
      </c>
      <c r="AM691" s="3">
        <v>600</v>
      </c>
      <c r="AN691" s="3" t="s">
        <v>138</v>
      </c>
      <c r="AO691" s="3" t="s">
        <v>110</v>
      </c>
      <c r="AP691" s="3" t="s">
        <v>16176</v>
      </c>
      <c r="AQ691" s="3" t="s">
        <v>16177</v>
      </c>
      <c r="AR691" s="3">
        <v>6422</v>
      </c>
      <c r="AS691" s="3">
        <v>2000</v>
      </c>
      <c r="AT691" s="3">
        <v>0</v>
      </c>
      <c r="AU691" s="3">
        <v>0</v>
      </c>
      <c r="AV691" s="3">
        <v>0</v>
      </c>
      <c r="AW691" s="3">
        <v>0</v>
      </c>
      <c r="AX691" s="3">
        <v>0</v>
      </c>
      <c r="AY691" s="3">
        <v>0</v>
      </c>
      <c r="AZ691" s="3">
        <v>0</v>
      </c>
      <c r="BA691" s="3" t="s">
        <v>16178</v>
      </c>
      <c r="BB691" s="3">
        <v>4000</v>
      </c>
    </row>
    <row r="692" spans="1:54" ht="32.5" hidden="1" customHeight="1" x14ac:dyDescent="0.2">
      <c r="A692" s="3" t="s">
        <v>16179</v>
      </c>
      <c r="B692" s="3" t="s">
        <v>1226</v>
      </c>
      <c r="C692" s="3" t="s">
        <v>85</v>
      </c>
      <c r="D692" s="3" t="s">
        <v>86</v>
      </c>
      <c r="E692" s="3" t="s">
        <v>16172</v>
      </c>
      <c r="F692" s="3"/>
      <c r="G692" s="3" t="s">
        <v>87</v>
      </c>
      <c r="H692" s="3">
        <v>2024</v>
      </c>
      <c r="I692" s="3">
        <v>2024</v>
      </c>
      <c r="J692" s="3" t="s">
        <v>88</v>
      </c>
      <c r="K692" s="3" t="s">
        <v>7022</v>
      </c>
      <c r="L692" s="3" t="s">
        <v>7023</v>
      </c>
      <c r="M692" s="3" t="s">
        <v>7024</v>
      </c>
      <c r="N692" s="3" t="s">
        <v>7025</v>
      </c>
      <c r="O692" s="3" t="s">
        <v>7026</v>
      </c>
      <c r="P692" s="3" t="s">
        <v>89</v>
      </c>
      <c r="Q692" s="3" t="s">
        <v>90</v>
      </c>
      <c r="R692" s="3" t="s">
        <v>7027</v>
      </c>
      <c r="S692" s="3" t="s">
        <v>7028</v>
      </c>
      <c r="T692" s="3" t="s">
        <v>135</v>
      </c>
      <c r="U692" s="3" t="s">
        <v>6321</v>
      </c>
      <c r="V692" s="3" t="s">
        <v>1236</v>
      </c>
      <c r="W692" s="3">
        <v>2</v>
      </c>
      <c r="X692" s="3" t="s">
        <v>16180</v>
      </c>
      <c r="Y692" s="3" t="s">
        <v>16181</v>
      </c>
      <c r="Z692" s="3" t="s">
        <v>16182</v>
      </c>
      <c r="AA692" s="3"/>
      <c r="AB692" s="3" t="s">
        <v>85</v>
      </c>
      <c r="AC692" s="3" t="s">
        <v>94</v>
      </c>
      <c r="AD692" s="3" t="s">
        <v>103</v>
      </c>
      <c r="AE692" s="3" t="s">
        <v>104</v>
      </c>
      <c r="AF692" s="3"/>
      <c r="AG692" s="3" t="s">
        <v>97</v>
      </c>
      <c r="AH692" s="3">
        <v>144</v>
      </c>
      <c r="AI692" s="3">
        <v>32</v>
      </c>
      <c r="AJ692" s="3" t="s">
        <v>123</v>
      </c>
      <c r="AK692" s="3" t="s">
        <v>109</v>
      </c>
      <c r="AL692" s="3" t="s">
        <v>325</v>
      </c>
      <c r="AM692" s="3">
        <v>30</v>
      </c>
      <c r="AN692" s="3" t="s">
        <v>138</v>
      </c>
      <c r="AO692" s="3" t="s">
        <v>110</v>
      </c>
      <c r="AP692" s="3" t="s">
        <v>16183</v>
      </c>
      <c r="AQ692" s="3" t="s">
        <v>16184</v>
      </c>
      <c r="AR692" s="3">
        <v>17552</v>
      </c>
      <c r="AS692" s="3">
        <v>2000</v>
      </c>
      <c r="AT692" s="3">
        <v>0</v>
      </c>
      <c r="AU692" s="3">
        <v>0</v>
      </c>
      <c r="AV692" s="3">
        <v>0</v>
      </c>
      <c r="AW692" s="3">
        <v>0</v>
      </c>
      <c r="AX692" s="3">
        <v>0</v>
      </c>
      <c r="AY692" s="3">
        <v>0</v>
      </c>
      <c r="AZ692" s="3">
        <v>0</v>
      </c>
      <c r="BA692" s="3" t="s">
        <v>16185</v>
      </c>
      <c r="BB692" s="3">
        <v>9000</v>
      </c>
    </row>
    <row r="693" spans="1:54" ht="32.5" hidden="1" customHeight="1" x14ac:dyDescent="0.2">
      <c r="A693" s="3" t="s">
        <v>16186</v>
      </c>
      <c r="B693" s="3" t="s">
        <v>1226</v>
      </c>
      <c r="C693" s="3" t="s">
        <v>85</v>
      </c>
      <c r="D693" s="3" t="s">
        <v>86</v>
      </c>
      <c r="E693" s="3" t="s">
        <v>16172</v>
      </c>
      <c r="F693" s="3"/>
      <c r="G693" s="3" t="s">
        <v>87</v>
      </c>
      <c r="H693" s="3">
        <v>2024</v>
      </c>
      <c r="I693" s="3">
        <v>2024</v>
      </c>
      <c r="J693" s="3" t="s">
        <v>88</v>
      </c>
      <c r="K693" s="3" t="s">
        <v>7022</v>
      </c>
      <c r="L693" s="3" t="s">
        <v>7023</v>
      </c>
      <c r="M693" s="3" t="s">
        <v>7024</v>
      </c>
      <c r="N693" s="3" t="s">
        <v>7025</v>
      </c>
      <c r="O693" s="3" t="s">
        <v>7026</v>
      </c>
      <c r="P693" s="3" t="s">
        <v>89</v>
      </c>
      <c r="Q693" s="3" t="s">
        <v>90</v>
      </c>
      <c r="R693" s="3" t="s">
        <v>7027</v>
      </c>
      <c r="S693" s="3" t="s">
        <v>7028</v>
      </c>
      <c r="T693" s="3" t="s">
        <v>135</v>
      </c>
      <c r="U693" s="3" t="s">
        <v>6321</v>
      </c>
      <c r="V693" s="3" t="s">
        <v>1236</v>
      </c>
      <c r="W693" s="3">
        <v>3</v>
      </c>
      <c r="X693" s="3" t="s">
        <v>16187</v>
      </c>
      <c r="Y693" s="3" t="s">
        <v>16188</v>
      </c>
      <c r="Z693" s="3" t="s">
        <v>16189</v>
      </c>
      <c r="AA693" s="3"/>
      <c r="AB693" s="3" t="s">
        <v>85</v>
      </c>
      <c r="AC693" s="3" t="s">
        <v>94</v>
      </c>
      <c r="AD693" s="3" t="s">
        <v>103</v>
      </c>
      <c r="AE693" s="3" t="s">
        <v>104</v>
      </c>
      <c r="AF693" s="3"/>
      <c r="AG693" s="3" t="s">
        <v>97</v>
      </c>
      <c r="AH693" s="3">
        <v>144</v>
      </c>
      <c r="AI693" s="3">
        <v>32</v>
      </c>
      <c r="AJ693" s="3" t="s">
        <v>105</v>
      </c>
      <c r="AK693" s="3" t="s">
        <v>106</v>
      </c>
      <c r="AL693" s="3" t="s">
        <v>100</v>
      </c>
      <c r="AM693" s="3">
        <v>600</v>
      </c>
      <c r="AN693" s="3" t="s">
        <v>138</v>
      </c>
      <c r="AO693" s="3" t="s">
        <v>110</v>
      </c>
      <c r="AP693" s="3" t="s">
        <v>16190</v>
      </c>
      <c r="AQ693" s="3" t="s">
        <v>16191</v>
      </c>
      <c r="AR693" s="3">
        <v>7786</v>
      </c>
      <c r="AS693" s="3">
        <v>2000</v>
      </c>
      <c r="AT693" s="3">
        <v>0</v>
      </c>
      <c r="AU693" s="3">
        <v>0</v>
      </c>
      <c r="AV693" s="3">
        <v>0</v>
      </c>
      <c r="AW693" s="3">
        <v>0</v>
      </c>
      <c r="AX693" s="3">
        <v>0</v>
      </c>
      <c r="AY693" s="3">
        <v>0</v>
      </c>
      <c r="AZ693" s="3">
        <v>0</v>
      </c>
      <c r="BA693" s="3" t="s">
        <v>16192</v>
      </c>
      <c r="BB693" s="3">
        <v>4000</v>
      </c>
    </row>
    <row r="694" spans="1:54" ht="32.5" hidden="1" customHeight="1" x14ac:dyDescent="0.2">
      <c r="A694" s="3" t="s">
        <v>16193</v>
      </c>
      <c r="B694" s="3" t="s">
        <v>1226</v>
      </c>
      <c r="C694" s="3" t="s">
        <v>85</v>
      </c>
      <c r="D694" s="3" t="s">
        <v>86</v>
      </c>
      <c r="E694" s="3" t="s">
        <v>16194</v>
      </c>
      <c r="F694" s="3"/>
      <c r="G694" s="3" t="s">
        <v>87</v>
      </c>
      <c r="H694" s="3">
        <v>2024</v>
      </c>
      <c r="I694" s="3">
        <v>2024</v>
      </c>
      <c r="J694" s="3" t="s">
        <v>111</v>
      </c>
      <c r="K694" s="3" t="s">
        <v>6437</v>
      </c>
      <c r="L694" s="3" t="s">
        <v>6438</v>
      </c>
      <c r="M694" s="3" t="s">
        <v>6439</v>
      </c>
      <c r="N694" s="3" t="s">
        <v>6440</v>
      </c>
      <c r="O694" s="3" t="s">
        <v>6441</v>
      </c>
      <c r="P694" s="3" t="s">
        <v>89</v>
      </c>
      <c r="Q694" s="3" t="s">
        <v>90</v>
      </c>
      <c r="R694" s="3" t="s">
        <v>6442</v>
      </c>
      <c r="S694" s="3" t="s">
        <v>6443</v>
      </c>
      <c r="T694" s="3" t="s">
        <v>91</v>
      </c>
      <c r="U694" s="3" t="s">
        <v>6321</v>
      </c>
      <c r="V694" s="3" t="s">
        <v>1236</v>
      </c>
      <c r="W694" s="3">
        <v>1</v>
      </c>
      <c r="X694" s="3" t="s">
        <v>16195</v>
      </c>
      <c r="Y694" s="3" t="s">
        <v>16196</v>
      </c>
      <c r="Z694" s="3" t="s">
        <v>16197</v>
      </c>
      <c r="AA694" s="3"/>
      <c r="AB694" s="3" t="s">
        <v>85</v>
      </c>
      <c r="AC694" s="3" t="s">
        <v>94</v>
      </c>
      <c r="AD694" s="3" t="s">
        <v>103</v>
      </c>
      <c r="AE694" s="3" t="s">
        <v>104</v>
      </c>
      <c r="AF694" s="3"/>
      <c r="AG694" s="3" t="s">
        <v>97</v>
      </c>
      <c r="AH694" s="3">
        <v>102</v>
      </c>
      <c r="AI694" s="3">
        <v>15</v>
      </c>
      <c r="AJ694" s="3" t="s">
        <v>123</v>
      </c>
      <c r="AK694" s="3" t="s">
        <v>106</v>
      </c>
      <c r="AL694" s="3" t="s">
        <v>100</v>
      </c>
      <c r="AM694" s="3">
        <v>40</v>
      </c>
      <c r="AN694" s="3" t="s">
        <v>101</v>
      </c>
      <c r="AO694" s="3" t="s">
        <v>110</v>
      </c>
      <c r="AP694" s="3" t="s">
        <v>16198</v>
      </c>
      <c r="AQ694" s="3" t="s">
        <v>16199</v>
      </c>
      <c r="AR694" s="3">
        <v>4820</v>
      </c>
      <c r="AS694" s="3">
        <v>2800</v>
      </c>
      <c r="AT694" s="3">
        <v>0</v>
      </c>
      <c r="AU694" s="3">
        <v>0</v>
      </c>
      <c r="AV694" s="3">
        <v>0</v>
      </c>
      <c r="AW694" s="3">
        <v>0</v>
      </c>
      <c r="AX694" s="3">
        <v>0</v>
      </c>
      <c r="AY694" s="3">
        <v>0</v>
      </c>
      <c r="AZ694" s="3">
        <v>0</v>
      </c>
      <c r="BA694" s="3" t="s">
        <v>1242</v>
      </c>
      <c r="BB694" s="3">
        <v>2800</v>
      </c>
    </row>
    <row r="695" spans="1:54" ht="32.5" hidden="1" customHeight="1" x14ac:dyDescent="0.2">
      <c r="A695" s="3" t="s">
        <v>16200</v>
      </c>
      <c r="B695" s="3" t="s">
        <v>1226</v>
      </c>
      <c r="C695" s="3" t="s">
        <v>85</v>
      </c>
      <c r="D695" s="3" t="s">
        <v>86</v>
      </c>
      <c r="E695" s="3" t="s">
        <v>16194</v>
      </c>
      <c r="F695" s="3"/>
      <c r="G695" s="3" t="s">
        <v>87</v>
      </c>
      <c r="H695" s="3">
        <v>2024</v>
      </c>
      <c r="I695" s="3">
        <v>2024</v>
      </c>
      <c r="J695" s="3" t="s">
        <v>88</v>
      </c>
      <c r="K695" s="3" t="s">
        <v>6437</v>
      </c>
      <c r="L695" s="3" t="s">
        <v>6438</v>
      </c>
      <c r="M695" s="3" t="s">
        <v>6439</v>
      </c>
      <c r="N695" s="3" t="s">
        <v>6440</v>
      </c>
      <c r="O695" s="3" t="s">
        <v>6441</v>
      </c>
      <c r="P695" s="3" t="s">
        <v>89</v>
      </c>
      <c r="Q695" s="3" t="s">
        <v>90</v>
      </c>
      <c r="R695" s="3" t="s">
        <v>6442</v>
      </c>
      <c r="S695" s="3" t="s">
        <v>6443</v>
      </c>
      <c r="T695" s="3" t="s">
        <v>91</v>
      </c>
      <c r="U695" s="3" t="s">
        <v>6321</v>
      </c>
      <c r="V695" s="3" t="s">
        <v>1236</v>
      </c>
      <c r="W695" s="3">
        <v>2</v>
      </c>
      <c r="X695" s="3" t="s">
        <v>1686</v>
      </c>
      <c r="Y695" s="3" t="s">
        <v>16201</v>
      </c>
      <c r="Z695" s="3" t="s">
        <v>16202</v>
      </c>
      <c r="AA695" s="3"/>
      <c r="AB695" s="3" t="s">
        <v>85</v>
      </c>
      <c r="AC695" s="3" t="s">
        <v>94</v>
      </c>
      <c r="AD695" s="3" t="s">
        <v>103</v>
      </c>
      <c r="AE695" s="3" t="s">
        <v>122</v>
      </c>
      <c r="AF695" s="3"/>
      <c r="AG695" s="3" t="s">
        <v>97</v>
      </c>
      <c r="AH695" s="3">
        <v>102</v>
      </c>
      <c r="AI695" s="3">
        <v>15</v>
      </c>
      <c r="AJ695" s="3" t="s">
        <v>123</v>
      </c>
      <c r="AK695" s="3" t="s">
        <v>109</v>
      </c>
      <c r="AL695" s="3" t="s">
        <v>100</v>
      </c>
      <c r="AM695" s="3">
        <v>100</v>
      </c>
      <c r="AN695" s="3" t="s">
        <v>101</v>
      </c>
      <c r="AO695" s="3" t="s">
        <v>110</v>
      </c>
      <c r="AP695" s="3" t="s">
        <v>16203</v>
      </c>
      <c r="AQ695" s="3" t="s">
        <v>16204</v>
      </c>
      <c r="AR695" s="3">
        <v>1500</v>
      </c>
      <c r="AS695" s="3">
        <v>900</v>
      </c>
      <c r="AT695" s="3">
        <v>0</v>
      </c>
      <c r="AU695" s="3">
        <v>0</v>
      </c>
      <c r="AV695" s="3">
        <v>0</v>
      </c>
      <c r="AW695" s="3">
        <v>0</v>
      </c>
      <c r="AX695" s="3">
        <v>0</v>
      </c>
      <c r="AY695" s="3">
        <v>0</v>
      </c>
      <c r="AZ695" s="3">
        <v>0</v>
      </c>
      <c r="BA695" s="3" t="s">
        <v>1242</v>
      </c>
      <c r="BB695" s="3">
        <v>900</v>
      </c>
    </row>
    <row r="696" spans="1:54" ht="32.5" hidden="1" customHeight="1" x14ac:dyDescent="0.2">
      <c r="A696" s="3" t="s">
        <v>16205</v>
      </c>
      <c r="B696" s="3" t="s">
        <v>1226</v>
      </c>
      <c r="C696" s="3" t="s">
        <v>85</v>
      </c>
      <c r="D696" s="3" t="s">
        <v>86</v>
      </c>
      <c r="E696" s="3" t="s">
        <v>16194</v>
      </c>
      <c r="F696" s="3"/>
      <c r="G696" s="3" t="s">
        <v>87</v>
      </c>
      <c r="H696" s="3">
        <v>2024</v>
      </c>
      <c r="I696" s="3">
        <v>2024</v>
      </c>
      <c r="J696" s="3" t="s">
        <v>88</v>
      </c>
      <c r="K696" s="3" t="s">
        <v>6437</v>
      </c>
      <c r="L696" s="3" t="s">
        <v>6438</v>
      </c>
      <c r="M696" s="3" t="s">
        <v>6439</v>
      </c>
      <c r="N696" s="3" t="s">
        <v>6440</v>
      </c>
      <c r="O696" s="3" t="s">
        <v>6441</v>
      </c>
      <c r="P696" s="3" t="s">
        <v>89</v>
      </c>
      <c r="Q696" s="3" t="s">
        <v>90</v>
      </c>
      <c r="R696" s="3" t="s">
        <v>6442</v>
      </c>
      <c r="S696" s="3" t="s">
        <v>6443</v>
      </c>
      <c r="T696" s="3" t="s">
        <v>91</v>
      </c>
      <c r="U696" s="3" t="s">
        <v>6321</v>
      </c>
      <c r="V696" s="3" t="s">
        <v>1236</v>
      </c>
      <c r="W696" s="3">
        <v>3</v>
      </c>
      <c r="X696" s="3" t="s">
        <v>16206</v>
      </c>
      <c r="Y696" s="3" t="s">
        <v>16207</v>
      </c>
      <c r="Z696" s="3" t="s">
        <v>16208</v>
      </c>
      <c r="AA696" s="3"/>
      <c r="AB696" s="3" t="s">
        <v>85</v>
      </c>
      <c r="AC696" s="3" t="s">
        <v>94</v>
      </c>
      <c r="AD696" s="3" t="s">
        <v>103</v>
      </c>
      <c r="AE696" s="3" t="s">
        <v>104</v>
      </c>
      <c r="AF696" s="3"/>
      <c r="AG696" s="3" t="s">
        <v>97</v>
      </c>
      <c r="AH696" s="3">
        <v>102</v>
      </c>
      <c r="AI696" s="3">
        <v>15</v>
      </c>
      <c r="AJ696" s="3" t="s">
        <v>98</v>
      </c>
      <c r="AK696" s="3" t="s">
        <v>106</v>
      </c>
      <c r="AL696" s="3" t="s">
        <v>100</v>
      </c>
      <c r="AM696" s="3">
        <v>60</v>
      </c>
      <c r="AN696" s="3" t="s">
        <v>101</v>
      </c>
      <c r="AO696" s="3" t="s">
        <v>110</v>
      </c>
      <c r="AP696" s="3" t="s">
        <v>16209</v>
      </c>
      <c r="AQ696" s="3" t="s">
        <v>16210</v>
      </c>
      <c r="AR696" s="3">
        <v>1350</v>
      </c>
      <c r="AS696" s="3">
        <v>800</v>
      </c>
      <c r="AT696" s="3">
        <v>0</v>
      </c>
      <c r="AU696" s="3">
        <v>0</v>
      </c>
      <c r="AV696" s="3">
        <v>0</v>
      </c>
      <c r="AW696" s="3">
        <v>0</v>
      </c>
      <c r="AX696" s="3">
        <v>0</v>
      </c>
      <c r="AY696" s="3">
        <v>0</v>
      </c>
      <c r="AZ696" s="3">
        <v>0</v>
      </c>
      <c r="BA696" s="3" t="s">
        <v>1242</v>
      </c>
      <c r="BB696" s="3">
        <v>800</v>
      </c>
    </row>
    <row r="697" spans="1:54" ht="32.5" hidden="1" customHeight="1" x14ac:dyDescent="0.2">
      <c r="A697" s="3" t="s">
        <v>16211</v>
      </c>
      <c r="B697" s="3" t="s">
        <v>1226</v>
      </c>
      <c r="C697" s="3" t="s">
        <v>85</v>
      </c>
      <c r="D697" s="3" t="s">
        <v>86</v>
      </c>
      <c r="E697" s="3" t="s">
        <v>16212</v>
      </c>
      <c r="F697" s="3"/>
      <c r="G697" s="3" t="s">
        <v>87</v>
      </c>
      <c r="H697" s="3">
        <v>2024</v>
      </c>
      <c r="I697" s="3">
        <v>2024</v>
      </c>
      <c r="J697" s="3" t="s">
        <v>111</v>
      </c>
      <c r="K697" s="3" t="s">
        <v>6554</v>
      </c>
      <c r="L697" s="3" t="s">
        <v>6555</v>
      </c>
      <c r="M697" s="3" t="s">
        <v>16213</v>
      </c>
      <c r="N697" s="3" t="s">
        <v>6557</v>
      </c>
      <c r="O697" s="3" t="s">
        <v>6558</v>
      </c>
      <c r="P697" s="3" t="s">
        <v>89</v>
      </c>
      <c r="Q697" s="3" t="s">
        <v>90</v>
      </c>
      <c r="R697" s="3" t="s">
        <v>3137</v>
      </c>
      <c r="S697" s="3" t="s">
        <v>3138</v>
      </c>
      <c r="T697" s="3" t="s">
        <v>4868</v>
      </c>
      <c r="U697" s="3" t="s">
        <v>1257</v>
      </c>
      <c r="V697" s="3" t="s">
        <v>1236</v>
      </c>
      <c r="W697" s="3">
        <v>1</v>
      </c>
      <c r="X697" s="3" t="s">
        <v>16214</v>
      </c>
      <c r="Y697" s="3" t="s">
        <v>16215</v>
      </c>
      <c r="Z697" s="3" t="s">
        <v>16216</v>
      </c>
      <c r="AA697" s="3"/>
      <c r="AB697" s="3" t="s">
        <v>85</v>
      </c>
      <c r="AC697" s="3" t="s">
        <v>94</v>
      </c>
      <c r="AD697" s="3" t="s">
        <v>103</v>
      </c>
      <c r="AE697" s="3" t="s">
        <v>104</v>
      </c>
      <c r="AF697" s="3"/>
      <c r="AG697" s="3" t="s">
        <v>97</v>
      </c>
      <c r="AH697" s="3">
        <v>349</v>
      </c>
      <c r="AI697" s="3">
        <v>120</v>
      </c>
      <c r="AJ697" s="3" t="s">
        <v>105</v>
      </c>
      <c r="AK697" s="3" t="s">
        <v>106</v>
      </c>
      <c r="AL697" s="3" t="s">
        <v>100</v>
      </c>
      <c r="AM697" s="3">
        <v>500</v>
      </c>
      <c r="AN697" s="3" t="s">
        <v>138</v>
      </c>
      <c r="AO697" s="3" t="s">
        <v>102</v>
      </c>
      <c r="AP697" s="3" t="s">
        <v>16217</v>
      </c>
      <c r="AQ697" s="3" t="s">
        <v>16218</v>
      </c>
      <c r="AR697" s="3">
        <v>18500</v>
      </c>
      <c r="AS697" s="3">
        <v>6000</v>
      </c>
      <c r="AT697" s="3">
        <v>0</v>
      </c>
      <c r="AU697" s="3">
        <v>0</v>
      </c>
      <c r="AV697" s="3">
        <v>0</v>
      </c>
      <c r="AW697" s="3">
        <v>0</v>
      </c>
      <c r="AX697" s="3">
        <v>0</v>
      </c>
      <c r="AY697" s="3">
        <v>0</v>
      </c>
      <c r="AZ697" s="3">
        <v>0</v>
      </c>
      <c r="BA697" s="3" t="s">
        <v>16219</v>
      </c>
      <c r="BB697" s="3">
        <v>16000</v>
      </c>
    </row>
    <row r="698" spans="1:54" ht="32.5" hidden="1" customHeight="1" x14ac:dyDescent="0.2">
      <c r="A698" s="3" t="s">
        <v>16220</v>
      </c>
      <c r="B698" s="3" t="s">
        <v>1226</v>
      </c>
      <c r="C698" s="3" t="s">
        <v>85</v>
      </c>
      <c r="D698" s="3" t="s">
        <v>86</v>
      </c>
      <c r="E698" s="3" t="s">
        <v>16212</v>
      </c>
      <c r="F698" s="3"/>
      <c r="G698" s="3" t="s">
        <v>87</v>
      </c>
      <c r="H698" s="3">
        <v>2024</v>
      </c>
      <c r="I698" s="3">
        <v>2024</v>
      </c>
      <c r="J698" s="3" t="s">
        <v>111</v>
      </c>
      <c r="K698" s="3" t="s">
        <v>6554</v>
      </c>
      <c r="L698" s="3" t="s">
        <v>6555</v>
      </c>
      <c r="M698" s="3" t="s">
        <v>16213</v>
      </c>
      <c r="N698" s="3" t="s">
        <v>6557</v>
      </c>
      <c r="O698" s="3" t="s">
        <v>6558</v>
      </c>
      <c r="P698" s="3" t="s">
        <v>89</v>
      </c>
      <c r="Q698" s="3" t="s">
        <v>90</v>
      </c>
      <c r="R698" s="3" t="s">
        <v>3137</v>
      </c>
      <c r="S698" s="3" t="s">
        <v>3138</v>
      </c>
      <c r="T698" s="3" t="s">
        <v>4868</v>
      </c>
      <c r="U698" s="3" t="s">
        <v>1257</v>
      </c>
      <c r="V698" s="3" t="s">
        <v>1236</v>
      </c>
      <c r="W698" s="3">
        <v>2</v>
      </c>
      <c r="X698" s="3" t="s">
        <v>16221</v>
      </c>
      <c r="Y698" s="3" t="s">
        <v>16222</v>
      </c>
      <c r="Z698" s="3" t="s">
        <v>16223</v>
      </c>
      <c r="AA698" s="3"/>
      <c r="AB698" s="3" t="s">
        <v>85</v>
      </c>
      <c r="AC698" s="3" t="s">
        <v>94</v>
      </c>
      <c r="AD698" s="3" t="s">
        <v>95</v>
      </c>
      <c r="AE698" s="3" t="s">
        <v>96</v>
      </c>
      <c r="AF698" s="3"/>
      <c r="AG698" s="3" t="s">
        <v>97</v>
      </c>
      <c r="AH698" s="3">
        <v>349</v>
      </c>
      <c r="AI698" s="3">
        <v>120</v>
      </c>
      <c r="AJ698" s="3" t="s">
        <v>105</v>
      </c>
      <c r="AK698" s="3" t="s">
        <v>99</v>
      </c>
      <c r="AL698" s="3" t="s">
        <v>100</v>
      </c>
      <c r="AM698" s="3">
        <v>80</v>
      </c>
      <c r="AN698" s="3" t="s">
        <v>101</v>
      </c>
      <c r="AO698" s="3" t="s">
        <v>318</v>
      </c>
      <c r="AP698" s="3" t="s">
        <v>1257</v>
      </c>
      <c r="AQ698" s="3" t="s">
        <v>16224</v>
      </c>
      <c r="AR698" s="3">
        <v>7000</v>
      </c>
      <c r="AS698" s="3">
        <v>2500</v>
      </c>
      <c r="AT698" s="3">
        <v>0</v>
      </c>
      <c r="AU698" s="3">
        <v>0</v>
      </c>
      <c r="AV698" s="3">
        <v>0</v>
      </c>
      <c r="AW698" s="3">
        <v>0</v>
      </c>
      <c r="AX698" s="3">
        <v>0</v>
      </c>
      <c r="AY698" s="3">
        <v>0</v>
      </c>
      <c r="AZ698" s="3">
        <v>0</v>
      </c>
      <c r="BA698" s="3" t="s">
        <v>16225</v>
      </c>
      <c r="BB698" s="3">
        <v>6000</v>
      </c>
    </row>
    <row r="699" spans="1:54" ht="32.5" customHeight="1" x14ac:dyDescent="0.2">
      <c r="A699" s="94" t="s">
        <v>16226</v>
      </c>
      <c r="B699" s="94" t="s">
        <v>1226</v>
      </c>
      <c r="C699" s="94" t="s">
        <v>85</v>
      </c>
      <c r="D699" s="94" t="s">
        <v>86</v>
      </c>
      <c r="E699" s="94" t="s">
        <v>16212</v>
      </c>
      <c r="F699" s="94"/>
      <c r="G699" s="94" t="s">
        <v>87</v>
      </c>
      <c r="H699" s="94">
        <v>2024</v>
      </c>
      <c r="I699" s="94">
        <v>2024</v>
      </c>
      <c r="J699" s="94" t="s">
        <v>88</v>
      </c>
      <c r="K699" s="94" t="s">
        <v>6554</v>
      </c>
      <c r="L699" s="94" t="s">
        <v>6555</v>
      </c>
      <c r="M699" s="94" t="s">
        <v>16213</v>
      </c>
      <c r="N699" s="94" t="s">
        <v>6557</v>
      </c>
      <c r="O699" s="94" t="s">
        <v>6558</v>
      </c>
      <c r="P699" s="94" t="s">
        <v>89</v>
      </c>
      <c r="Q699" s="94" t="s">
        <v>90</v>
      </c>
      <c r="R699" s="94" t="s">
        <v>3137</v>
      </c>
      <c r="S699" s="94" t="s">
        <v>3138</v>
      </c>
      <c r="T699" s="94" t="s">
        <v>4868</v>
      </c>
      <c r="U699" s="94" t="s">
        <v>1257</v>
      </c>
      <c r="V699" s="94" t="s">
        <v>1236</v>
      </c>
      <c r="W699" s="94">
        <v>3</v>
      </c>
      <c r="X699" s="94" t="s">
        <v>15224</v>
      </c>
      <c r="Y699" s="94" t="s">
        <v>16227</v>
      </c>
      <c r="Z699" s="94" t="s">
        <v>16228</v>
      </c>
      <c r="AA699" s="94"/>
      <c r="AB699" s="94" t="s">
        <v>85</v>
      </c>
      <c r="AC699" s="94" t="s">
        <v>94</v>
      </c>
      <c r="AD699" s="94" t="s">
        <v>107</v>
      </c>
      <c r="AE699" s="94" t="s">
        <v>108</v>
      </c>
      <c r="AF699" s="94"/>
      <c r="AG699" s="94" t="s">
        <v>97</v>
      </c>
      <c r="AH699" s="94">
        <v>349</v>
      </c>
      <c r="AI699" s="94">
        <v>120</v>
      </c>
      <c r="AJ699" s="94" t="s">
        <v>98</v>
      </c>
      <c r="AK699" s="94" t="s">
        <v>109</v>
      </c>
      <c r="AL699" s="94" t="s">
        <v>100</v>
      </c>
      <c r="AM699" s="94">
        <v>3000</v>
      </c>
      <c r="AN699" s="94" t="s">
        <v>101</v>
      </c>
      <c r="AO699" s="94" t="s">
        <v>318</v>
      </c>
      <c r="AP699" s="94" t="s">
        <v>16229</v>
      </c>
      <c r="AQ699" s="94" t="s">
        <v>16230</v>
      </c>
      <c r="AR699" s="94">
        <v>14350</v>
      </c>
      <c r="AS699" s="94">
        <v>4000</v>
      </c>
      <c r="AT699" s="94">
        <v>0</v>
      </c>
      <c r="AU699" s="94">
        <v>0</v>
      </c>
      <c r="AV699" s="94">
        <v>0</v>
      </c>
      <c r="AW699" s="94">
        <v>0</v>
      </c>
      <c r="AX699" s="94">
        <v>0</v>
      </c>
      <c r="AY699" s="94">
        <v>0</v>
      </c>
      <c r="AZ699" s="94">
        <v>0</v>
      </c>
      <c r="BA699" s="94" t="s">
        <v>16231</v>
      </c>
      <c r="BB699" s="94">
        <v>13000</v>
      </c>
    </row>
    <row r="700" spans="1:54" ht="32.5" hidden="1" customHeight="1" x14ac:dyDescent="0.2">
      <c r="A700" s="3" t="s">
        <v>16232</v>
      </c>
      <c r="B700" s="3" t="s">
        <v>1226</v>
      </c>
      <c r="C700" s="3" t="s">
        <v>85</v>
      </c>
      <c r="D700" s="3" t="s">
        <v>86</v>
      </c>
      <c r="E700" s="3" t="s">
        <v>16233</v>
      </c>
      <c r="F700" s="3"/>
      <c r="G700" s="3" t="s">
        <v>87</v>
      </c>
      <c r="H700" s="3">
        <v>2024</v>
      </c>
      <c r="I700" s="3">
        <v>2024</v>
      </c>
      <c r="J700" s="3" t="s">
        <v>111</v>
      </c>
      <c r="K700" s="3" t="s">
        <v>6774</v>
      </c>
      <c r="L700" s="3" t="s">
        <v>6775</v>
      </c>
      <c r="M700" s="3" t="s">
        <v>16234</v>
      </c>
      <c r="N700" s="3" t="s">
        <v>6776</v>
      </c>
      <c r="O700" s="3" t="s">
        <v>6777</v>
      </c>
      <c r="P700" s="3" t="s">
        <v>89</v>
      </c>
      <c r="Q700" s="3" t="s">
        <v>257</v>
      </c>
      <c r="R700" s="3" t="s">
        <v>3137</v>
      </c>
      <c r="S700" s="3" t="s">
        <v>3138</v>
      </c>
      <c r="T700" s="3" t="s">
        <v>91</v>
      </c>
      <c r="U700" s="3" t="s">
        <v>1257</v>
      </c>
      <c r="V700" s="3" t="s">
        <v>1236</v>
      </c>
      <c r="W700" s="3">
        <v>1</v>
      </c>
      <c r="X700" s="3" t="s">
        <v>16235</v>
      </c>
      <c r="Y700" s="3" t="s">
        <v>16236</v>
      </c>
      <c r="Z700" s="3" t="s">
        <v>16237</v>
      </c>
      <c r="AA700" s="3"/>
      <c r="AB700" s="3" t="s">
        <v>85</v>
      </c>
      <c r="AC700" s="3" t="s">
        <v>94</v>
      </c>
      <c r="AD700" s="3" t="s">
        <v>103</v>
      </c>
      <c r="AE700" s="3" t="s">
        <v>124</v>
      </c>
      <c r="AF700" s="3"/>
      <c r="AG700" s="3" t="s">
        <v>97</v>
      </c>
      <c r="AH700" s="3">
        <v>2028</v>
      </c>
      <c r="AI700" s="3">
        <v>366</v>
      </c>
      <c r="AJ700" s="3" t="s">
        <v>98</v>
      </c>
      <c r="AK700" s="3" t="s">
        <v>109</v>
      </c>
      <c r="AL700" s="3" t="s">
        <v>100</v>
      </c>
      <c r="AM700" s="3">
        <v>2100</v>
      </c>
      <c r="AN700" s="3" t="s">
        <v>101</v>
      </c>
      <c r="AO700" s="3" t="s">
        <v>102</v>
      </c>
      <c r="AP700" s="3" t="s">
        <v>16238</v>
      </c>
      <c r="AQ700" s="3" t="s">
        <v>16239</v>
      </c>
      <c r="AR700" s="3">
        <v>4300</v>
      </c>
      <c r="AS700" s="3">
        <v>2000</v>
      </c>
      <c r="AT700" s="3">
        <v>0</v>
      </c>
      <c r="AU700" s="3">
        <v>0</v>
      </c>
      <c r="AV700" s="3">
        <v>0</v>
      </c>
      <c r="AW700" s="3">
        <v>0</v>
      </c>
      <c r="AX700" s="3">
        <v>0</v>
      </c>
      <c r="AY700" s="3">
        <v>0</v>
      </c>
      <c r="AZ700" s="3">
        <v>0</v>
      </c>
      <c r="BA700" s="3" t="s">
        <v>16240</v>
      </c>
      <c r="BB700" s="3">
        <v>3000</v>
      </c>
    </row>
    <row r="701" spans="1:54" ht="32.5" hidden="1" customHeight="1" x14ac:dyDescent="0.2">
      <c r="A701" s="3" t="s">
        <v>16241</v>
      </c>
      <c r="B701" s="3" t="s">
        <v>1226</v>
      </c>
      <c r="C701" s="3" t="s">
        <v>85</v>
      </c>
      <c r="D701" s="3" t="s">
        <v>86</v>
      </c>
      <c r="E701" s="3" t="s">
        <v>16233</v>
      </c>
      <c r="F701" s="3"/>
      <c r="G701" s="3" t="s">
        <v>87</v>
      </c>
      <c r="H701" s="3">
        <v>2024</v>
      </c>
      <c r="I701" s="3">
        <v>2024</v>
      </c>
      <c r="J701" s="3" t="s">
        <v>111</v>
      </c>
      <c r="K701" s="3" t="s">
        <v>6774</v>
      </c>
      <c r="L701" s="3" t="s">
        <v>6775</v>
      </c>
      <c r="M701" s="3" t="s">
        <v>16234</v>
      </c>
      <c r="N701" s="3" t="s">
        <v>6776</v>
      </c>
      <c r="O701" s="3" t="s">
        <v>6777</v>
      </c>
      <c r="P701" s="3" t="s">
        <v>89</v>
      </c>
      <c r="Q701" s="3" t="s">
        <v>257</v>
      </c>
      <c r="R701" s="3" t="s">
        <v>3137</v>
      </c>
      <c r="S701" s="3" t="s">
        <v>3138</v>
      </c>
      <c r="T701" s="3" t="s">
        <v>91</v>
      </c>
      <c r="U701" s="3" t="s">
        <v>1257</v>
      </c>
      <c r="V701" s="3" t="s">
        <v>1236</v>
      </c>
      <c r="W701" s="3">
        <v>2</v>
      </c>
      <c r="X701" s="3" t="s">
        <v>16242</v>
      </c>
      <c r="Y701" s="3" t="s">
        <v>16243</v>
      </c>
      <c r="Z701" s="3" t="s">
        <v>16244</v>
      </c>
      <c r="AA701" s="3"/>
      <c r="AB701" s="3" t="s">
        <v>85</v>
      </c>
      <c r="AC701" s="3" t="s">
        <v>94</v>
      </c>
      <c r="AD701" s="3" t="s">
        <v>103</v>
      </c>
      <c r="AE701" s="3" t="s">
        <v>104</v>
      </c>
      <c r="AF701" s="3"/>
      <c r="AG701" s="3" t="s">
        <v>97</v>
      </c>
      <c r="AH701" s="3">
        <v>2028</v>
      </c>
      <c r="AI701" s="3">
        <v>366</v>
      </c>
      <c r="AJ701" s="3" t="s">
        <v>123</v>
      </c>
      <c r="AK701" s="3" t="s">
        <v>106</v>
      </c>
      <c r="AL701" s="3" t="s">
        <v>100</v>
      </c>
      <c r="AM701" s="3">
        <v>600</v>
      </c>
      <c r="AN701" s="3" t="s">
        <v>138</v>
      </c>
      <c r="AO701" s="3" t="s">
        <v>102</v>
      </c>
      <c r="AP701" s="3" t="s">
        <v>16245</v>
      </c>
      <c r="AQ701" s="3" t="s">
        <v>16246</v>
      </c>
      <c r="AR701" s="3">
        <v>12370</v>
      </c>
      <c r="AS701" s="3">
        <v>6000</v>
      </c>
      <c r="AT701" s="3">
        <v>0</v>
      </c>
      <c r="AU701" s="3">
        <v>0</v>
      </c>
      <c r="AV701" s="3">
        <v>0</v>
      </c>
      <c r="AW701" s="3">
        <v>0</v>
      </c>
      <c r="AX701" s="3">
        <v>0</v>
      </c>
      <c r="AY701" s="3">
        <v>0</v>
      </c>
      <c r="AZ701" s="3">
        <v>0</v>
      </c>
      <c r="BA701" s="3" t="s">
        <v>16240</v>
      </c>
      <c r="BB701" s="3">
        <v>8000</v>
      </c>
    </row>
    <row r="702" spans="1:54" ht="32.5" hidden="1" customHeight="1" x14ac:dyDescent="0.2">
      <c r="A702" s="3" t="s">
        <v>16247</v>
      </c>
      <c r="B702" s="3" t="s">
        <v>1226</v>
      </c>
      <c r="C702" s="3" t="s">
        <v>85</v>
      </c>
      <c r="D702" s="3" t="s">
        <v>86</v>
      </c>
      <c r="E702" s="3" t="s">
        <v>16233</v>
      </c>
      <c r="F702" s="3"/>
      <c r="G702" s="3" t="s">
        <v>87</v>
      </c>
      <c r="H702" s="3">
        <v>2024</v>
      </c>
      <c r="I702" s="3">
        <v>2024</v>
      </c>
      <c r="J702" s="3" t="s">
        <v>88</v>
      </c>
      <c r="K702" s="3" t="s">
        <v>6774</v>
      </c>
      <c r="L702" s="3" t="s">
        <v>6775</v>
      </c>
      <c r="M702" s="3" t="s">
        <v>16234</v>
      </c>
      <c r="N702" s="3" t="s">
        <v>6776</v>
      </c>
      <c r="O702" s="3" t="s">
        <v>6777</v>
      </c>
      <c r="P702" s="3" t="s">
        <v>89</v>
      </c>
      <c r="Q702" s="3" t="s">
        <v>257</v>
      </c>
      <c r="R702" s="3" t="s">
        <v>3137</v>
      </c>
      <c r="S702" s="3" t="s">
        <v>3138</v>
      </c>
      <c r="T702" s="3" t="s">
        <v>91</v>
      </c>
      <c r="U702" s="3" t="s">
        <v>1257</v>
      </c>
      <c r="V702" s="3" t="s">
        <v>1236</v>
      </c>
      <c r="W702" s="3">
        <v>3</v>
      </c>
      <c r="X702" s="3" t="s">
        <v>16248</v>
      </c>
      <c r="Y702" s="3" t="s">
        <v>16249</v>
      </c>
      <c r="Z702" s="3" t="s">
        <v>16250</v>
      </c>
      <c r="AA702" s="3"/>
      <c r="AB702" s="3" t="s">
        <v>85</v>
      </c>
      <c r="AC702" s="3" t="s">
        <v>94</v>
      </c>
      <c r="AD702" s="3" t="s">
        <v>103</v>
      </c>
      <c r="AE702" s="3" t="s">
        <v>189</v>
      </c>
      <c r="AF702" s="3"/>
      <c r="AG702" s="3" t="s">
        <v>97</v>
      </c>
      <c r="AH702" s="3">
        <v>2028</v>
      </c>
      <c r="AI702" s="3">
        <v>366</v>
      </c>
      <c r="AJ702" s="3" t="s">
        <v>105</v>
      </c>
      <c r="AK702" s="3" t="s">
        <v>109</v>
      </c>
      <c r="AL702" s="3" t="s">
        <v>542</v>
      </c>
      <c r="AM702" s="3">
        <v>200</v>
      </c>
      <c r="AN702" s="3" t="s">
        <v>101</v>
      </c>
      <c r="AO702" s="3" t="s">
        <v>102</v>
      </c>
      <c r="AP702" s="3" t="s">
        <v>16251</v>
      </c>
      <c r="AQ702" s="3" t="s">
        <v>16252</v>
      </c>
      <c r="AR702" s="3">
        <v>10680</v>
      </c>
      <c r="AS702" s="3">
        <v>5000</v>
      </c>
      <c r="AT702" s="3">
        <v>0</v>
      </c>
      <c r="AU702" s="3">
        <v>0</v>
      </c>
      <c r="AV702" s="3">
        <v>0</v>
      </c>
      <c r="AW702" s="3">
        <v>0</v>
      </c>
      <c r="AX702" s="3">
        <v>0</v>
      </c>
      <c r="AY702" s="3">
        <v>0</v>
      </c>
      <c r="AZ702" s="3">
        <v>0</v>
      </c>
      <c r="BA702" s="3" t="s">
        <v>16253</v>
      </c>
      <c r="BB702" s="3">
        <v>8500</v>
      </c>
    </row>
    <row r="703" spans="1:54" ht="32.5" hidden="1" customHeight="1" x14ac:dyDescent="0.2">
      <c r="A703" s="3" t="s">
        <v>16254</v>
      </c>
      <c r="B703" s="3" t="s">
        <v>1226</v>
      </c>
      <c r="C703" s="3" t="s">
        <v>85</v>
      </c>
      <c r="D703" s="3" t="s">
        <v>86</v>
      </c>
      <c r="E703" s="3" t="s">
        <v>16255</v>
      </c>
      <c r="F703" s="3"/>
      <c r="G703" s="3" t="s">
        <v>87</v>
      </c>
      <c r="H703" s="3">
        <v>2024</v>
      </c>
      <c r="I703" s="3">
        <v>2024</v>
      </c>
      <c r="J703" s="3" t="s">
        <v>88</v>
      </c>
      <c r="K703" s="3" t="s">
        <v>16256</v>
      </c>
      <c r="L703" s="3" t="s">
        <v>16257</v>
      </c>
      <c r="M703" s="3" t="s">
        <v>16258</v>
      </c>
      <c r="N703" s="3" t="s">
        <v>16259</v>
      </c>
      <c r="O703" s="3" t="s">
        <v>16260</v>
      </c>
      <c r="P703" s="3" t="s">
        <v>89</v>
      </c>
      <c r="Q703" s="3" t="s">
        <v>90</v>
      </c>
      <c r="R703" s="3" t="s">
        <v>16261</v>
      </c>
      <c r="S703" s="3" t="s">
        <v>16262</v>
      </c>
      <c r="T703" s="3" t="s">
        <v>91</v>
      </c>
      <c r="U703" s="3" t="s">
        <v>6321</v>
      </c>
      <c r="V703" s="3" t="s">
        <v>1236</v>
      </c>
      <c r="W703" s="3">
        <v>1</v>
      </c>
      <c r="X703" s="3" t="s">
        <v>16263</v>
      </c>
      <c r="Y703" s="3" t="s">
        <v>16264</v>
      </c>
      <c r="Z703" s="3" t="s">
        <v>16265</v>
      </c>
      <c r="AA703" s="3"/>
      <c r="AB703" s="3" t="s">
        <v>85</v>
      </c>
      <c r="AC703" s="3" t="s">
        <v>94</v>
      </c>
      <c r="AD703" s="3" t="s">
        <v>103</v>
      </c>
      <c r="AE703" s="3" t="s">
        <v>104</v>
      </c>
      <c r="AF703" s="3"/>
      <c r="AG703" s="3" t="s">
        <v>97</v>
      </c>
      <c r="AH703" s="3">
        <v>33</v>
      </c>
      <c r="AI703" s="3">
        <v>6</v>
      </c>
      <c r="AJ703" s="3" t="s">
        <v>105</v>
      </c>
      <c r="AK703" s="3" t="s">
        <v>109</v>
      </c>
      <c r="AL703" s="3" t="s">
        <v>100</v>
      </c>
      <c r="AM703" s="3">
        <v>15</v>
      </c>
      <c r="AN703" s="3" t="s">
        <v>138</v>
      </c>
      <c r="AO703" s="3" t="s">
        <v>102</v>
      </c>
      <c r="AP703" s="3" t="s">
        <v>16266</v>
      </c>
      <c r="AQ703" s="3" t="s">
        <v>16267</v>
      </c>
      <c r="AR703" s="3">
        <v>7480</v>
      </c>
      <c r="AS703" s="3">
        <v>2650</v>
      </c>
      <c r="AT703" s="3">
        <v>0</v>
      </c>
      <c r="AU703" s="3">
        <v>0</v>
      </c>
      <c r="AV703" s="3">
        <v>0</v>
      </c>
      <c r="AW703" s="3">
        <v>0</v>
      </c>
      <c r="AX703" s="3">
        <v>0</v>
      </c>
      <c r="AY703" s="3">
        <v>0</v>
      </c>
      <c r="AZ703" s="3">
        <v>0</v>
      </c>
      <c r="BA703" s="3" t="s">
        <v>1377</v>
      </c>
      <c r="BB703" s="3">
        <v>3150</v>
      </c>
    </row>
    <row r="704" spans="1:54" ht="32.5" hidden="1" customHeight="1" x14ac:dyDescent="0.2">
      <c r="A704" s="3" t="s">
        <v>16268</v>
      </c>
      <c r="B704" s="3" t="s">
        <v>1226</v>
      </c>
      <c r="C704" s="3" t="s">
        <v>85</v>
      </c>
      <c r="D704" s="3" t="s">
        <v>86</v>
      </c>
      <c r="E704" s="3" t="s">
        <v>16255</v>
      </c>
      <c r="F704" s="3"/>
      <c r="G704" s="3" t="s">
        <v>87</v>
      </c>
      <c r="H704" s="3">
        <v>2024</v>
      </c>
      <c r="I704" s="3">
        <v>2024</v>
      </c>
      <c r="J704" s="3" t="s">
        <v>88</v>
      </c>
      <c r="K704" s="3" t="s">
        <v>16256</v>
      </c>
      <c r="L704" s="3" t="s">
        <v>16257</v>
      </c>
      <c r="M704" s="3" t="s">
        <v>16258</v>
      </c>
      <c r="N704" s="3" t="s">
        <v>16259</v>
      </c>
      <c r="O704" s="3" t="s">
        <v>16260</v>
      </c>
      <c r="P704" s="3" t="s">
        <v>89</v>
      </c>
      <c r="Q704" s="3" t="s">
        <v>90</v>
      </c>
      <c r="R704" s="3" t="s">
        <v>16261</v>
      </c>
      <c r="S704" s="3" t="s">
        <v>16262</v>
      </c>
      <c r="T704" s="3" t="s">
        <v>91</v>
      </c>
      <c r="U704" s="3" t="s">
        <v>6321</v>
      </c>
      <c r="V704" s="3" t="s">
        <v>1236</v>
      </c>
      <c r="W704" s="3">
        <v>2</v>
      </c>
      <c r="X704" s="3" t="s">
        <v>16269</v>
      </c>
      <c r="Y704" s="3" t="s">
        <v>16270</v>
      </c>
      <c r="Z704" s="3" t="s">
        <v>16271</v>
      </c>
      <c r="AA704" s="3"/>
      <c r="AB704" s="3" t="s">
        <v>85</v>
      </c>
      <c r="AC704" s="3" t="s">
        <v>94</v>
      </c>
      <c r="AD704" s="3" t="s">
        <v>95</v>
      </c>
      <c r="AE704" s="3" t="s">
        <v>96</v>
      </c>
      <c r="AF704" s="3"/>
      <c r="AG704" s="3" t="s">
        <v>97</v>
      </c>
      <c r="AH704" s="3">
        <v>33</v>
      </c>
      <c r="AI704" s="3">
        <v>6</v>
      </c>
      <c r="AJ704" s="3" t="s">
        <v>105</v>
      </c>
      <c r="AK704" s="3" t="s">
        <v>109</v>
      </c>
      <c r="AL704" s="3" t="s">
        <v>100</v>
      </c>
      <c r="AM704" s="3">
        <v>20</v>
      </c>
      <c r="AN704" s="3" t="s">
        <v>101</v>
      </c>
      <c r="AO704" s="3" t="s">
        <v>102</v>
      </c>
      <c r="AP704" s="3" t="s">
        <v>16272</v>
      </c>
      <c r="AQ704" s="3" t="s">
        <v>16273</v>
      </c>
      <c r="AR704" s="3">
        <v>2993</v>
      </c>
      <c r="AS704" s="3">
        <v>1793</v>
      </c>
      <c r="AT704" s="3">
        <v>0</v>
      </c>
      <c r="AU704" s="3">
        <v>0</v>
      </c>
      <c r="AV704" s="3">
        <v>0</v>
      </c>
      <c r="AW704" s="3">
        <v>0</v>
      </c>
      <c r="AX704" s="3">
        <v>0</v>
      </c>
      <c r="AY704" s="3">
        <v>0</v>
      </c>
      <c r="AZ704" s="3">
        <v>0</v>
      </c>
      <c r="BA704" s="3" t="s">
        <v>1242</v>
      </c>
      <c r="BB704" s="3">
        <v>1793</v>
      </c>
    </row>
    <row r="705" spans="1:54" ht="32.5" hidden="1" customHeight="1" x14ac:dyDescent="0.2">
      <c r="A705" s="3" t="s">
        <v>16274</v>
      </c>
      <c r="B705" s="3" t="s">
        <v>1226</v>
      </c>
      <c r="C705" s="3" t="s">
        <v>85</v>
      </c>
      <c r="D705" s="3" t="s">
        <v>86</v>
      </c>
      <c r="E705" s="3" t="s">
        <v>16275</v>
      </c>
      <c r="F705" s="3"/>
      <c r="G705" s="3" t="s">
        <v>87</v>
      </c>
      <c r="H705" s="3">
        <v>2024</v>
      </c>
      <c r="I705" s="3">
        <v>2024</v>
      </c>
      <c r="J705" s="3" t="s">
        <v>111</v>
      </c>
      <c r="K705" s="3" t="s">
        <v>6244</v>
      </c>
      <c r="L705" s="3" t="s">
        <v>6245</v>
      </c>
      <c r="M705" s="3"/>
      <c r="N705" s="3" t="s">
        <v>6246</v>
      </c>
      <c r="O705" s="3" t="s">
        <v>6247</v>
      </c>
      <c r="P705" s="3" t="s">
        <v>89</v>
      </c>
      <c r="Q705" s="3" t="s">
        <v>257</v>
      </c>
      <c r="R705" s="3" t="s">
        <v>6248</v>
      </c>
      <c r="S705" s="3" t="s">
        <v>6249</v>
      </c>
      <c r="T705" s="3" t="s">
        <v>91</v>
      </c>
      <c r="U705" s="3" t="s">
        <v>1350</v>
      </c>
      <c r="V705" s="3" t="s">
        <v>1236</v>
      </c>
      <c r="W705" s="3">
        <v>1</v>
      </c>
      <c r="X705" s="3" t="s">
        <v>16276</v>
      </c>
      <c r="Y705" s="3" t="s">
        <v>16277</v>
      </c>
      <c r="Z705" s="3" t="s">
        <v>16278</v>
      </c>
      <c r="AA705" s="3"/>
      <c r="AB705" s="3" t="s">
        <v>85</v>
      </c>
      <c r="AC705" s="3" t="s">
        <v>94</v>
      </c>
      <c r="AD705" s="3" t="s">
        <v>103</v>
      </c>
      <c r="AE705" s="3" t="s">
        <v>124</v>
      </c>
      <c r="AF705" s="3"/>
      <c r="AG705" s="3" t="s">
        <v>97</v>
      </c>
      <c r="AH705" s="3">
        <v>3196</v>
      </c>
      <c r="AI705" s="3">
        <v>330</v>
      </c>
      <c r="AJ705" s="3" t="s">
        <v>105</v>
      </c>
      <c r="AK705" s="3" t="s">
        <v>106</v>
      </c>
      <c r="AL705" s="3" t="s">
        <v>100</v>
      </c>
      <c r="AM705" s="3">
        <v>500</v>
      </c>
      <c r="AN705" s="3" t="s">
        <v>101</v>
      </c>
      <c r="AO705" s="3" t="s">
        <v>110</v>
      </c>
      <c r="AP705" s="3" t="s">
        <v>16279</v>
      </c>
      <c r="AQ705" s="3" t="s">
        <v>16280</v>
      </c>
      <c r="AR705" s="3">
        <v>16650</v>
      </c>
      <c r="AS705" s="3">
        <v>4000</v>
      </c>
      <c r="AT705" s="3">
        <v>0</v>
      </c>
      <c r="AU705" s="3">
        <v>0</v>
      </c>
      <c r="AV705" s="3">
        <v>0</v>
      </c>
      <c r="AW705" s="3">
        <v>0</v>
      </c>
      <c r="AX705" s="3">
        <v>0</v>
      </c>
      <c r="AY705" s="3">
        <v>0</v>
      </c>
      <c r="AZ705" s="3">
        <v>0</v>
      </c>
      <c r="BA705" s="3" t="s">
        <v>1242</v>
      </c>
      <c r="BB705" s="3">
        <v>4000</v>
      </c>
    </row>
    <row r="706" spans="1:54" ht="32.5" hidden="1" customHeight="1" x14ac:dyDescent="0.2">
      <c r="A706" s="3" t="s">
        <v>16281</v>
      </c>
      <c r="B706" s="3" t="s">
        <v>1226</v>
      </c>
      <c r="C706" s="3" t="s">
        <v>85</v>
      </c>
      <c r="D706" s="3" t="s">
        <v>86</v>
      </c>
      <c r="E706" s="3" t="s">
        <v>16275</v>
      </c>
      <c r="F706" s="3"/>
      <c r="G706" s="3" t="s">
        <v>87</v>
      </c>
      <c r="H706" s="3">
        <v>2024</v>
      </c>
      <c r="I706" s="3">
        <v>2024</v>
      </c>
      <c r="J706" s="3" t="s">
        <v>111</v>
      </c>
      <c r="K706" s="3" t="s">
        <v>6244</v>
      </c>
      <c r="L706" s="3" t="s">
        <v>6245</v>
      </c>
      <c r="M706" s="3"/>
      <c r="N706" s="3" t="s">
        <v>6246</v>
      </c>
      <c r="O706" s="3" t="s">
        <v>6247</v>
      </c>
      <c r="P706" s="3" t="s">
        <v>89</v>
      </c>
      <c r="Q706" s="3" t="s">
        <v>257</v>
      </c>
      <c r="R706" s="3" t="s">
        <v>6248</v>
      </c>
      <c r="S706" s="3" t="s">
        <v>6249</v>
      </c>
      <c r="T706" s="3" t="s">
        <v>91</v>
      </c>
      <c r="U706" s="3" t="s">
        <v>1350</v>
      </c>
      <c r="V706" s="3" t="s">
        <v>1236</v>
      </c>
      <c r="W706" s="3">
        <v>2</v>
      </c>
      <c r="X706" s="3" t="s">
        <v>16282</v>
      </c>
      <c r="Y706" s="3" t="s">
        <v>16283</v>
      </c>
      <c r="Z706" s="3" t="s">
        <v>16284</v>
      </c>
      <c r="AA706" s="3"/>
      <c r="AB706" s="3" t="s">
        <v>85</v>
      </c>
      <c r="AC706" s="3" t="s">
        <v>94</v>
      </c>
      <c r="AD706" s="3" t="s">
        <v>125</v>
      </c>
      <c r="AE706" s="3" t="s">
        <v>13501</v>
      </c>
      <c r="AF706" s="3"/>
      <c r="AG706" s="3" t="s">
        <v>97</v>
      </c>
      <c r="AH706" s="3">
        <v>3196</v>
      </c>
      <c r="AI706" s="3">
        <v>330</v>
      </c>
      <c r="AJ706" s="3" t="s">
        <v>123</v>
      </c>
      <c r="AK706" s="3" t="s">
        <v>106</v>
      </c>
      <c r="AL706" s="3" t="s">
        <v>100</v>
      </c>
      <c r="AM706" s="3">
        <v>24</v>
      </c>
      <c r="AN706" s="3" t="s">
        <v>138</v>
      </c>
      <c r="AO706" s="3" t="s">
        <v>110</v>
      </c>
      <c r="AP706" s="3" t="s">
        <v>16285</v>
      </c>
      <c r="AQ706" s="3" t="s">
        <v>16286</v>
      </c>
      <c r="AR706" s="3">
        <v>12250</v>
      </c>
      <c r="AS706" s="3">
        <v>2250</v>
      </c>
      <c r="AT706" s="3">
        <v>0</v>
      </c>
      <c r="AU706" s="3">
        <v>0</v>
      </c>
      <c r="AV706" s="3">
        <v>0</v>
      </c>
      <c r="AW706" s="3">
        <v>0</v>
      </c>
      <c r="AX706" s="3">
        <v>0</v>
      </c>
      <c r="AY706" s="3">
        <v>0</v>
      </c>
      <c r="AZ706" s="3">
        <v>0</v>
      </c>
      <c r="BA706" s="3" t="s">
        <v>1242</v>
      </c>
      <c r="BB706" s="3">
        <v>2250</v>
      </c>
    </row>
    <row r="707" spans="1:54" ht="32.5" hidden="1" customHeight="1" x14ac:dyDescent="0.2">
      <c r="A707" s="3" t="s">
        <v>16287</v>
      </c>
      <c r="B707" s="3" t="s">
        <v>1226</v>
      </c>
      <c r="C707" s="3" t="s">
        <v>85</v>
      </c>
      <c r="D707" s="3" t="s">
        <v>86</v>
      </c>
      <c r="E707" s="3" t="s">
        <v>16275</v>
      </c>
      <c r="F707" s="3"/>
      <c r="G707" s="3" t="s">
        <v>87</v>
      </c>
      <c r="H707" s="3">
        <v>2024</v>
      </c>
      <c r="I707" s="3">
        <v>2024</v>
      </c>
      <c r="J707" s="3" t="s">
        <v>88</v>
      </c>
      <c r="K707" s="3" t="s">
        <v>6244</v>
      </c>
      <c r="L707" s="3" t="s">
        <v>6245</v>
      </c>
      <c r="M707" s="3"/>
      <c r="N707" s="3" t="s">
        <v>6246</v>
      </c>
      <c r="O707" s="3" t="s">
        <v>6247</v>
      </c>
      <c r="P707" s="3" t="s">
        <v>89</v>
      </c>
      <c r="Q707" s="3" t="s">
        <v>257</v>
      </c>
      <c r="R707" s="3" t="s">
        <v>6248</v>
      </c>
      <c r="S707" s="3" t="s">
        <v>6249</v>
      </c>
      <c r="T707" s="3" t="s">
        <v>91</v>
      </c>
      <c r="U707" s="3" t="s">
        <v>1350</v>
      </c>
      <c r="V707" s="3" t="s">
        <v>1236</v>
      </c>
      <c r="W707" s="3">
        <v>3</v>
      </c>
      <c r="X707" s="3" t="s">
        <v>16288</v>
      </c>
      <c r="Y707" s="3" t="s">
        <v>16289</v>
      </c>
      <c r="Z707" s="3" t="s">
        <v>16290</v>
      </c>
      <c r="AA707" s="3"/>
      <c r="AB707" s="3" t="s">
        <v>85</v>
      </c>
      <c r="AC707" s="3" t="s">
        <v>94</v>
      </c>
      <c r="AD707" s="3" t="s">
        <v>103</v>
      </c>
      <c r="AE707" s="3" t="s">
        <v>122</v>
      </c>
      <c r="AF707" s="3"/>
      <c r="AG707" s="3" t="s">
        <v>97</v>
      </c>
      <c r="AH707" s="3">
        <v>3196</v>
      </c>
      <c r="AI707" s="3">
        <v>330</v>
      </c>
      <c r="AJ707" s="3" t="s">
        <v>396</v>
      </c>
      <c r="AK707" s="3" t="s">
        <v>109</v>
      </c>
      <c r="AL707" s="3" t="s">
        <v>100</v>
      </c>
      <c r="AM707" s="3">
        <v>50</v>
      </c>
      <c r="AN707" s="3" t="s">
        <v>101</v>
      </c>
      <c r="AO707" s="3" t="s">
        <v>110</v>
      </c>
      <c r="AP707" s="3" t="s">
        <v>16291</v>
      </c>
      <c r="AQ707" s="3" t="s">
        <v>16292</v>
      </c>
      <c r="AR707" s="3">
        <v>9700</v>
      </c>
      <c r="AS707" s="3">
        <v>3500</v>
      </c>
      <c r="AT707" s="3">
        <v>0</v>
      </c>
      <c r="AU707" s="3">
        <v>0</v>
      </c>
      <c r="AV707" s="3">
        <v>0</v>
      </c>
      <c r="AW707" s="3">
        <v>0</v>
      </c>
      <c r="AX707" s="3">
        <v>0</v>
      </c>
      <c r="AY707" s="3">
        <v>0</v>
      </c>
      <c r="AZ707" s="3">
        <v>0</v>
      </c>
      <c r="BA707" s="3" t="s">
        <v>1242</v>
      </c>
      <c r="BB707" s="3">
        <v>3500</v>
      </c>
    </row>
    <row r="708" spans="1:54" ht="32.5" hidden="1" customHeight="1" x14ac:dyDescent="0.2">
      <c r="A708" s="3" t="s">
        <v>16293</v>
      </c>
      <c r="B708" s="3" t="s">
        <v>1226</v>
      </c>
      <c r="C708" s="3" t="s">
        <v>85</v>
      </c>
      <c r="D708" s="3" t="s">
        <v>86</v>
      </c>
      <c r="E708" s="3" t="s">
        <v>16275</v>
      </c>
      <c r="F708" s="3"/>
      <c r="G708" s="3" t="s">
        <v>87</v>
      </c>
      <c r="H708" s="3">
        <v>2024</v>
      </c>
      <c r="I708" s="3">
        <v>2024</v>
      </c>
      <c r="J708" s="3" t="s">
        <v>88</v>
      </c>
      <c r="K708" s="3" t="s">
        <v>6244</v>
      </c>
      <c r="L708" s="3" t="s">
        <v>6245</v>
      </c>
      <c r="M708" s="3"/>
      <c r="N708" s="3" t="s">
        <v>6246</v>
      </c>
      <c r="O708" s="3" t="s">
        <v>6247</v>
      </c>
      <c r="P708" s="3" t="s">
        <v>89</v>
      </c>
      <c r="Q708" s="3" t="s">
        <v>257</v>
      </c>
      <c r="R708" s="3" t="s">
        <v>6248</v>
      </c>
      <c r="S708" s="3" t="s">
        <v>6249</v>
      </c>
      <c r="T708" s="3" t="s">
        <v>91</v>
      </c>
      <c r="U708" s="3" t="s">
        <v>1350</v>
      </c>
      <c r="V708" s="3" t="s">
        <v>1236</v>
      </c>
      <c r="W708" s="3">
        <v>4</v>
      </c>
      <c r="X708" s="3" t="s">
        <v>16294</v>
      </c>
      <c r="Y708" s="3" t="s">
        <v>16295</v>
      </c>
      <c r="Z708" s="3" t="s">
        <v>16296</v>
      </c>
      <c r="AA708" s="3"/>
      <c r="AB708" s="3" t="s">
        <v>85</v>
      </c>
      <c r="AC708" s="3" t="s">
        <v>94</v>
      </c>
      <c r="AD708" s="3"/>
      <c r="AE708" s="3"/>
      <c r="AF708" s="3"/>
      <c r="AG708" s="3" t="s">
        <v>97</v>
      </c>
      <c r="AH708" s="3">
        <v>3196</v>
      </c>
      <c r="AI708" s="3">
        <v>330</v>
      </c>
      <c r="AJ708" s="3" t="s">
        <v>105</v>
      </c>
      <c r="AK708" s="3" t="s">
        <v>190</v>
      </c>
      <c r="AL708" s="3" t="s">
        <v>100</v>
      </c>
      <c r="AM708" s="3">
        <v>175</v>
      </c>
      <c r="AN708" s="3" t="s">
        <v>101</v>
      </c>
      <c r="AO708" s="3" t="s">
        <v>110</v>
      </c>
      <c r="AP708" s="3" t="s">
        <v>16297</v>
      </c>
      <c r="AQ708" s="3" t="s">
        <v>16298</v>
      </c>
      <c r="AR708" s="3">
        <v>7100</v>
      </c>
      <c r="AS708" s="3">
        <v>2000</v>
      </c>
      <c r="AT708" s="3">
        <v>0</v>
      </c>
      <c r="AU708" s="3">
        <v>0</v>
      </c>
      <c r="AV708" s="3">
        <v>0</v>
      </c>
      <c r="AW708" s="3">
        <v>0</v>
      </c>
      <c r="AX708" s="3">
        <v>0</v>
      </c>
      <c r="AY708" s="3">
        <v>0</v>
      </c>
      <c r="AZ708" s="3">
        <v>0</v>
      </c>
      <c r="BA708" s="3" t="s">
        <v>1242</v>
      </c>
      <c r="BB708" s="3">
        <v>2000</v>
      </c>
    </row>
    <row r="709" spans="1:54" ht="32.5" hidden="1" customHeight="1" x14ac:dyDescent="0.2">
      <c r="A709" s="3" t="s">
        <v>16299</v>
      </c>
      <c r="B709" s="3" t="s">
        <v>1226</v>
      </c>
      <c r="C709" s="3" t="s">
        <v>85</v>
      </c>
      <c r="D709" s="3" t="s">
        <v>86</v>
      </c>
      <c r="E709" s="3" t="s">
        <v>16300</v>
      </c>
      <c r="F709" s="3"/>
      <c r="G709" s="3" t="s">
        <v>87</v>
      </c>
      <c r="H709" s="3">
        <v>2024</v>
      </c>
      <c r="I709" s="3">
        <v>2024</v>
      </c>
      <c r="J709" s="3" t="s">
        <v>111</v>
      </c>
      <c r="K709" s="3" t="s">
        <v>6565</v>
      </c>
      <c r="L709" s="3" t="s">
        <v>6566</v>
      </c>
      <c r="M709" s="3" t="s">
        <v>6567</v>
      </c>
      <c r="N709" s="3" t="s">
        <v>6568</v>
      </c>
      <c r="O709" s="3" t="s">
        <v>6569</v>
      </c>
      <c r="P709" s="3" t="s">
        <v>89</v>
      </c>
      <c r="Q709" s="3" t="s">
        <v>90</v>
      </c>
      <c r="R709" s="3" t="s">
        <v>6570</v>
      </c>
      <c r="S709" s="3" t="s">
        <v>6571</v>
      </c>
      <c r="T709" s="3" t="s">
        <v>135</v>
      </c>
      <c r="U709" s="3" t="s">
        <v>6321</v>
      </c>
      <c r="V709" s="3" t="s">
        <v>1236</v>
      </c>
      <c r="W709" s="3">
        <v>1</v>
      </c>
      <c r="X709" s="3" t="s">
        <v>16301</v>
      </c>
      <c r="Y709" s="3" t="s">
        <v>16302</v>
      </c>
      <c r="Z709" s="3" t="s">
        <v>16303</v>
      </c>
      <c r="AA709" s="3"/>
      <c r="AB709" s="3" t="s">
        <v>85</v>
      </c>
      <c r="AC709" s="3" t="s">
        <v>94</v>
      </c>
      <c r="AD709" s="3" t="s">
        <v>95</v>
      </c>
      <c r="AE709" s="3" t="s">
        <v>96</v>
      </c>
      <c r="AF709" s="3"/>
      <c r="AG709" s="3" t="s">
        <v>97</v>
      </c>
      <c r="AH709" s="3">
        <v>120</v>
      </c>
      <c r="AI709" s="3">
        <v>28</v>
      </c>
      <c r="AJ709" s="3" t="s">
        <v>123</v>
      </c>
      <c r="AK709" s="3" t="s">
        <v>109</v>
      </c>
      <c r="AL709" s="3" t="s">
        <v>325</v>
      </c>
      <c r="AM709" s="3">
        <v>40</v>
      </c>
      <c r="AN709" s="3" t="s">
        <v>101</v>
      </c>
      <c r="AO709" s="3" t="s">
        <v>102</v>
      </c>
      <c r="AP709" s="3" t="s">
        <v>12483</v>
      </c>
      <c r="AQ709" s="3" t="s">
        <v>16304</v>
      </c>
      <c r="AR709" s="3">
        <v>5504</v>
      </c>
      <c r="AS709" s="3">
        <v>3000</v>
      </c>
      <c r="AT709" s="3">
        <v>0</v>
      </c>
      <c r="AU709" s="3">
        <v>0</v>
      </c>
      <c r="AV709" s="3">
        <v>0</v>
      </c>
      <c r="AW709" s="3">
        <v>0</v>
      </c>
      <c r="AX709" s="3">
        <v>0</v>
      </c>
      <c r="AY709" s="3">
        <v>0</v>
      </c>
      <c r="AZ709" s="3">
        <v>0</v>
      </c>
      <c r="BA709" s="3" t="s">
        <v>1242</v>
      </c>
      <c r="BB709" s="3">
        <v>3000</v>
      </c>
    </row>
    <row r="710" spans="1:54" ht="32.5" hidden="1" customHeight="1" x14ac:dyDescent="0.2">
      <c r="A710" s="3" t="s">
        <v>16305</v>
      </c>
      <c r="B710" s="3" t="s">
        <v>1226</v>
      </c>
      <c r="C710" s="3" t="s">
        <v>85</v>
      </c>
      <c r="D710" s="3" t="s">
        <v>86</v>
      </c>
      <c r="E710" s="3" t="s">
        <v>16300</v>
      </c>
      <c r="F710" s="3"/>
      <c r="G710" s="3" t="s">
        <v>87</v>
      </c>
      <c r="H710" s="3">
        <v>2024</v>
      </c>
      <c r="I710" s="3">
        <v>2024</v>
      </c>
      <c r="J710" s="3" t="s">
        <v>88</v>
      </c>
      <c r="K710" s="3" t="s">
        <v>6565</v>
      </c>
      <c r="L710" s="3" t="s">
        <v>6566</v>
      </c>
      <c r="M710" s="3" t="s">
        <v>6567</v>
      </c>
      <c r="N710" s="3" t="s">
        <v>6568</v>
      </c>
      <c r="O710" s="3" t="s">
        <v>6569</v>
      </c>
      <c r="P710" s="3" t="s">
        <v>89</v>
      </c>
      <c r="Q710" s="3" t="s">
        <v>90</v>
      </c>
      <c r="R710" s="3" t="s">
        <v>6570</v>
      </c>
      <c r="S710" s="3" t="s">
        <v>6571</v>
      </c>
      <c r="T710" s="3" t="s">
        <v>135</v>
      </c>
      <c r="U710" s="3" t="s">
        <v>6321</v>
      </c>
      <c r="V710" s="3" t="s">
        <v>1236</v>
      </c>
      <c r="W710" s="3">
        <v>2</v>
      </c>
      <c r="X710" s="3" t="s">
        <v>16306</v>
      </c>
      <c r="Y710" s="3" t="s">
        <v>16307</v>
      </c>
      <c r="Z710" s="3" t="s">
        <v>16308</v>
      </c>
      <c r="AA710" s="3"/>
      <c r="AB710" s="3" t="s">
        <v>85</v>
      </c>
      <c r="AC710" s="3" t="s">
        <v>94</v>
      </c>
      <c r="AD710" s="3" t="s">
        <v>103</v>
      </c>
      <c r="AE710" s="3" t="s">
        <v>122</v>
      </c>
      <c r="AF710" s="3"/>
      <c r="AG710" s="3" t="s">
        <v>97</v>
      </c>
      <c r="AH710" s="3">
        <v>120</v>
      </c>
      <c r="AI710" s="3">
        <v>28</v>
      </c>
      <c r="AJ710" s="3" t="s">
        <v>98</v>
      </c>
      <c r="AK710" s="3" t="s">
        <v>109</v>
      </c>
      <c r="AL710" s="3" t="s">
        <v>100</v>
      </c>
      <c r="AM710" s="3">
        <v>150</v>
      </c>
      <c r="AN710" s="3" t="s">
        <v>101</v>
      </c>
      <c r="AO710" s="3" t="s">
        <v>102</v>
      </c>
      <c r="AP710" s="3" t="s">
        <v>12483</v>
      </c>
      <c r="AQ710" s="3" t="s">
        <v>16309</v>
      </c>
      <c r="AR710" s="3">
        <v>180</v>
      </c>
      <c r="AS710" s="3">
        <v>100</v>
      </c>
      <c r="AT710" s="3">
        <v>0</v>
      </c>
      <c r="AU710" s="3">
        <v>0</v>
      </c>
      <c r="AV710" s="3">
        <v>0</v>
      </c>
      <c r="AW710" s="3">
        <v>0</v>
      </c>
      <c r="AX710" s="3">
        <v>0</v>
      </c>
      <c r="AY710" s="3">
        <v>0</v>
      </c>
      <c r="AZ710" s="3">
        <v>0</v>
      </c>
      <c r="BA710" s="3" t="s">
        <v>1242</v>
      </c>
      <c r="BB710" s="3">
        <v>100</v>
      </c>
    </row>
    <row r="711" spans="1:54" ht="32.5" hidden="1" customHeight="1" x14ac:dyDescent="0.2">
      <c r="A711" s="3" t="s">
        <v>16310</v>
      </c>
      <c r="B711" s="3" t="s">
        <v>1226</v>
      </c>
      <c r="C711" s="3" t="s">
        <v>85</v>
      </c>
      <c r="D711" s="3" t="s">
        <v>86</v>
      </c>
      <c r="E711" s="3" t="s">
        <v>16311</v>
      </c>
      <c r="F711" s="3"/>
      <c r="G711" s="3" t="s">
        <v>87</v>
      </c>
      <c r="H711" s="3">
        <v>2024</v>
      </c>
      <c r="I711" s="3">
        <v>2024</v>
      </c>
      <c r="J711" s="3" t="s">
        <v>88</v>
      </c>
      <c r="K711" s="3" t="s">
        <v>10706</v>
      </c>
      <c r="L711" s="3" t="s">
        <v>10707</v>
      </c>
      <c r="M711" s="3" t="s">
        <v>16312</v>
      </c>
      <c r="N711" s="3" t="s">
        <v>10709</v>
      </c>
      <c r="O711" s="3" t="s">
        <v>10710</v>
      </c>
      <c r="P711" s="3" t="s">
        <v>89</v>
      </c>
      <c r="Q711" s="3" t="s">
        <v>90</v>
      </c>
      <c r="R711" s="3" t="s">
        <v>10711</v>
      </c>
      <c r="S711" s="3" t="s">
        <v>10712</v>
      </c>
      <c r="T711" s="3" t="s">
        <v>135</v>
      </c>
      <c r="U711" s="3" t="s">
        <v>1426</v>
      </c>
      <c r="V711" s="3" t="s">
        <v>1236</v>
      </c>
      <c r="W711" s="3">
        <v>1</v>
      </c>
      <c r="X711" s="3" t="s">
        <v>16313</v>
      </c>
      <c r="Y711" s="3" t="s">
        <v>16314</v>
      </c>
      <c r="Z711" s="3" t="s">
        <v>16315</v>
      </c>
      <c r="AA711" s="3"/>
      <c r="AB711" s="3" t="s">
        <v>85</v>
      </c>
      <c r="AC711" s="3" t="s">
        <v>94</v>
      </c>
      <c r="AD711" s="3" t="s">
        <v>103</v>
      </c>
      <c r="AE711" s="3" t="s">
        <v>124</v>
      </c>
      <c r="AF711" s="3"/>
      <c r="AG711" s="3" t="s">
        <v>97</v>
      </c>
      <c r="AH711" s="3">
        <v>61</v>
      </c>
      <c r="AI711" s="3">
        <v>6</v>
      </c>
      <c r="AJ711" s="3" t="s">
        <v>105</v>
      </c>
      <c r="AK711" s="3" t="s">
        <v>109</v>
      </c>
      <c r="AL711" s="3" t="s">
        <v>100</v>
      </c>
      <c r="AM711" s="3">
        <v>100</v>
      </c>
      <c r="AN711" s="3" t="s">
        <v>101</v>
      </c>
      <c r="AO711" s="3" t="s">
        <v>110</v>
      </c>
      <c r="AP711" s="3" t="s">
        <v>16316</v>
      </c>
      <c r="AQ711" s="3" t="s">
        <v>16317</v>
      </c>
      <c r="AR711" s="3">
        <v>4540</v>
      </c>
      <c r="AS711" s="3">
        <v>2000</v>
      </c>
      <c r="AT711" s="3">
        <v>0</v>
      </c>
      <c r="AU711" s="3">
        <v>0</v>
      </c>
      <c r="AV711" s="3">
        <v>0</v>
      </c>
      <c r="AW711" s="3">
        <v>0</v>
      </c>
      <c r="AX711" s="3">
        <v>0</v>
      </c>
      <c r="AY711" s="3">
        <v>0</v>
      </c>
      <c r="AZ711" s="3">
        <v>0</v>
      </c>
      <c r="BA711" s="3" t="s">
        <v>1242</v>
      </c>
      <c r="BB711" s="3">
        <v>2000</v>
      </c>
    </row>
    <row r="712" spans="1:54" ht="32.5" hidden="1" customHeight="1" x14ac:dyDescent="0.2">
      <c r="A712" s="3" t="s">
        <v>16318</v>
      </c>
      <c r="B712" s="3" t="s">
        <v>1226</v>
      </c>
      <c r="C712" s="3" t="s">
        <v>85</v>
      </c>
      <c r="D712" s="3" t="s">
        <v>86</v>
      </c>
      <c r="E712" s="3" t="s">
        <v>16311</v>
      </c>
      <c r="F712" s="3"/>
      <c r="G712" s="3" t="s">
        <v>87</v>
      </c>
      <c r="H712" s="3">
        <v>2024</v>
      </c>
      <c r="I712" s="3">
        <v>2024</v>
      </c>
      <c r="J712" s="3" t="s">
        <v>88</v>
      </c>
      <c r="K712" s="3" t="s">
        <v>10706</v>
      </c>
      <c r="L712" s="3" t="s">
        <v>10707</v>
      </c>
      <c r="M712" s="3" t="s">
        <v>16312</v>
      </c>
      <c r="N712" s="3" t="s">
        <v>10709</v>
      </c>
      <c r="O712" s="3" t="s">
        <v>10710</v>
      </c>
      <c r="P712" s="3" t="s">
        <v>89</v>
      </c>
      <c r="Q712" s="3" t="s">
        <v>90</v>
      </c>
      <c r="R712" s="3" t="s">
        <v>10711</v>
      </c>
      <c r="S712" s="3" t="s">
        <v>10712</v>
      </c>
      <c r="T712" s="3" t="s">
        <v>135</v>
      </c>
      <c r="U712" s="3" t="s">
        <v>1426</v>
      </c>
      <c r="V712" s="3" t="s">
        <v>1236</v>
      </c>
      <c r="W712" s="3">
        <v>2</v>
      </c>
      <c r="X712" s="3" t="s">
        <v>16319</v>
      </c>
      <c r="Y712" s="3" t="s">
        <v>16320</v>
      </c>
      <c r="Z712" s="3" t="s">
        <v>16321</v>
      </c>
      <c r="AA712" s="3"/>
      <c r="AB712" s="3" t="s">
        <v>85</v>
      </c>
      <c r="AC712" s="3" t="s">
        <v>94</v>
      </c>
      <c r="AD712" s="3" t="s">
        <v>95</v>
      </c>
      <c r="AE712" s="3" t="s">
        <v>96</v>
      </c>
      <c r="AF712" s="3"/>
      <c r="AG712" s="3" t="s">
        <v>97</v>
      </c>
      <c r="AH712" s="3">
        <v>61</v>
      </c>
      <c r="AI712" s="3">
        <v>6</v>
      </c>
      <c r="AJ712" s="3" t="s">
        <v>123</v>
      </c>
      <c r="AK712" s="3" t="s">
        <v>109</v>
      </c>
      <c r="AL712" s="3" t="s">
        <v>325</v>
      </c>
      <c r="AM712" s="3">
        <v>50</v>
      </c>
      <c r="AN712" s="3" t="s">
        <v>138</v>
      </c>
      <c r="AO712" s="3" t="s">
        <v>110</v>
      </c>
      <c r="AP712" s="3" t="s">
        <v>16316</v>
      </c>
      <c r="AQ712" s="3" t="s">
        <v>16322</v>
      </c>
      <c r="AR712" s="3">
        <v>6320</v>
      </c>
      <c r="AS712" s="3">
        <v>2000</v>
      </c>
      <c r="AT712" s="3">
        <v>0</v>
      </c>
      <c r="AU712" s="3">
        <v>0</v>
      </c>
      <c r="AV712" s="3">
        <v>0</v>
      </c>
      <c r="AW712" s="3">
        <v>0</v>
      </c>
      <c r="AX712" s="3">
        <v>0</v>
      </c>
      <c r="AY712" s="3">
        <v>0</v>
      </c>
      <c r="AZ712" s="3">
        <v>0</v>
      </c>
      <c r="BA712" s="3" t="s">
        <v>1242</v>
      </c>
      <c r="BB712" s="3">
        <v>2000</v>
      </c>
    </row>
    <row r="713" spans="1:54" ht="32.5" hidden="1" customHeight="1" x14ac:dyDescent="0.2">
      <c r="A713" s="3" t="s">
        <v>16323</v>
      </c>
      <c r="B713" s="3" t="s">
        <v>1226</v>
      </c>
      <c r="C713" s="3" t="s">
        <v>85</v>
      </c>
      <c r="D713" s="3" t="s">
        <v>86</v>
      </c>
      <c r="E713" s="3" t="s">
        <v>16324</v>
      </c>
      <c r="F713" s="3"/>
      <c r="G713" s="3" t="s">
        <v>87</v>
      </c>
      <c r="H713" s="3">
        <v>2024</v>
      </c>
      <c r="I713" s="3">
        <v>2024</v>
      </c>
      <c r="J713" s="3" t="s">
        <v>88</v>
      </c>
      <c r="K713" s="3" t="s">
        <v>6850</v>
      </c>
      <c r="L713" s="3" t="s">
        <v>6851</v>
      </c>
      <c r="M713" s="3" t="s">
        <v>16325</v>
      </c>
      <c r="N713" s="3" t="s">
        <v>6853</v>
      </c>
      <c r="O713" s="3" t="s">
        <v>6854</v>
      </c>
      <c r="P713" s="3" t="s">
        <v>89</v>
      </c>
      <c r="Q713" s="3" t="s">
        <v>90</v>
      </c>
      <c r="R713" s="3" t="s">
        <v>6855</v>
      </c>
      <c r="S713" s="3" t="s">
        <v>6856</v>
      </c>
      <c r="T713" s="3" t="s">
        <v>135</v>
      </c>
      <c r="U713" s="3" t="s">
        <v>6321</v>
      </c>
      <c r="V713" s="3" t="s">
        <v>1236</v>
      </c>
      <c r="W713" s="3">
        <v>1</v>
      </c>
      <c r="X713" s="3" t="s">
        <v>16326</v>
      </c>
      <c r="Y713" s="3" t="s">
        <v>16327</v>
      </c>
      <c r="Z713" s="3" t="s">
        <v>16328</v>
      </c>
      <c r="AA713" s="3"/>
      <c r="AB713" s="3" t="s">
        <v>85</v>
      </c>
      <c r="AC713" s="3" t="s">
        <v>94</v>
      </c>
      <c r="AD713" s="3" t="s">
        <v>95</v>
      </c>
      <c r="AE713" s="3" t="s">
        <v>96</v>
      </c>
      <c r="AF713" s="3"/>
      <c r="AG713" s="3" t="s">
        <v>97</v>
      </c>
      <c r="AH713" s="3">
        <v>157</v>
      </c>
      <c r="AI713" s="3">
        <v>23</v>
      </c>
      <c r="AJ713" s="3" t="s">
        <v>105</v>
      </c>
      <c r="AK713" s="3" t="s">
        <v>109</v>
      </c>
      <c r="AL713" s="3" t="s">
        <v>100</v>
      </c>
      <c r="AM713" s="3">
        <v>25</v>
      </c>
      <c r="AN713" s="3" t="s">
        <v>101</v>
      </c>
      <c r="AO713" s="3" t="s">
        <v>110</v>
      </c>
      <c r="AP713" s="3" t="s">
        <v>16329</v>
      </c>
      <c r="AQ713" s="3" t="s">
        <v>16330</v>
      </c>
      <c r="AR713" s="3">
        <v>10100</v>
      </c>
      <c r="AS713" s="3">
        <v>3100</v>
      </c>
      <c r="AT713" s="3">
        <v>0</v>
      </c>
      <c r="AU713" s="3">
        <v>0</v>
      </c>
      <c r="AV713" s="3">
        <v>0</v>
      </c>
      <c r="AW713" s="3">
        <v>0</v>
      </c>
      <c r="AX713" s="3">
        <v>0</v>
      </c>
      <c r="AY713" s="3">
        <v>0</v>
      </c>
      <c r="AZ713" s="3">
        <v>0</v>
      </c>
      <c r="BA713" s="3" t="s">
        <v>16192</v>
      </c>
      <c r="BB713" s="3">
        <v>5100</v>
      </c>
    </row>
    <row r="714" spans="1:54" ht="32.5" hidden="1" customHeight="1" x14ac:dyDescent="0.2">
      <c r="A714" s="3" t="s">
        <v>16331</v>
      </c>
      <c r="B714" s="3" t="s">
        <v>1226</v>
      </c>
      <c r="C714" s="3" t="s">
        <v>85</v>
      </c>
      <c r="D714" s="3" t="s">
        <v>86</v>
      </c>
      <c r="E714" s="3" t="s">
        <v>16324</v>
      </c>
      <c r="F714" s="3"/>
      <c r="G714" s="3" t="s">
        <v>87</v>
      </c>
      <c r="H714" s="3">
        <v>2024</v>
      </c>
      <c r="I714" s="3">
        <v>2024</v>
      </c>
      <c r="J714" s="3" t="s">
        <v>88</v>
      </c>
      <c r="K714" s="3" t="s">
        <v>6850</v>
      </c>
      <c r="L714" s="3" t="s">
        <v>6851</v>
      </c>
      <c r="M714" s="3" t="s">
        <v>16325</v>
      </c>
      <c r="N714" s="3" t="s">
        <v>6853</v>
      </c>
      <c r="O714" s="3" t="s">
        <v>6854</v>
      </c>
      <c r="P714" s="3" t="s">
        <v>89</v>
      </c>
      <c r="Q714" s="3" t="s">
        <v>90</v>
      </c>
      <c r="R714" s="3" t="s">
        <v>6855</v>
      </c>
      <c r="S714" s="3" t="s">
        <v>6856</v>
      </c>
      <c r="T714" s="3" t="s">
        <v>135</v>
      </c>
      <c r="U714" s="3" t="s">
        <v>6321</v>
      </c>
      <c r="V714" s="3" t="s">
        <v>1236</v>
      </c>
      <c r="W714" s="3">
        <v>2</v>
      </c>
      <c r="X714" s="3" t="s">
        <v>16332</v>
      </c>
      <c r="Y714" s="3" t="s">
        <v>16333</v>
      </c>
      <c r="Z714" s="3" t="s">
        <v>16334</v>
      </c>
      <c r="AA714" s="3"/>
      <c r="AB714" s="3" t="s">
        <v>85</v>
      </c>
      <c r="AC714" s="3" t="s">
        <v>94</v>
      </c>
      <c r="AD714" s="3" t="s">
        <v>103</v>
      </c>
      <c r="AE714" s="3" t="s">
        <v>122</v>
      </c>
      <c r="AF714" s="3"/>
      <c r="AG714" s="3" t="s">
        <v>97</v>
      </c>
      <c r="AH714" s="3">
        <v>157</v>
      </c>
      <c r="AI714" s="3">
        <v>23</v>
      </c>
      <c r="AJ714" s="3" t="s">
        <v>105</v>
      </c>
      <c r="AK714" s="3" t="s">
        <v>109</v>
      </c>
      <c r="AL714" s="3" t="s">
        <v>100</v>
      </c>
      <c r="AM714" s="3">
        <v>100</v>
      </c>
      <c r="AN714" s="3" t="s">
        <v>101</v>
      </c>
      <c r="AO714" s="3" t="s">
        <v>110</v>
      </c>
      <c r="AP714" s="3" t="s">
        <v>16335</v>
      </c>
      <c r="AQ714" s="3" t="s">
        <v>16336</v>
      </c>
      <c r="AR714" s="3">
        <v>350</v>
      </c>
      <c r="AS714" s="3">
        <v>210</v>
      </c>
      <c r="AT714" s="3">
        <v>0</v>
      </c>
      <c r="AU714" s="3">
        <v>0</v>
      </c>
      <c r="AV714" s="3">
        <v>0</v>
      </c>
      <c r="AW714" s="3">
        <v>0</v>
      </c>
      <c r="AX714" s="3">
        <v>0</v>
      </c>
      <c r="AY714" s="3">
        <v>0</v>
      </c>
      <c r="AZ714" s="3">
        <v>0</v>
      </c>
      <c r="BA714" s="3" t="s">
        <v>1242</v>
      </c>
      <c r="BB714" s="3">
        <v>210</v>
      </c>
    </row>
    <row r="715" spans="1:54" ht="32.5" hidden="1" customHeight="1" x14ac:dyDescent="0.2">
      <c r="A715" s="3" t="s">
        <v>16337</v>
      </c>
      <c r="B715" s="3" t="s">
        <v>1226</v>
      </c>
      <c r="C715" s="3" t="s">
        <v>85</v>
      </c>
      <c r="D715" s="3" t="s">
        <v>86</v>
      </c>
      <c r="E715" s="3" t="s">
        <v>16338</v>
      </c>
      <c r="F715" s="3"/>
      <c r="G715" s="3" t="s">
        <v>87</v>
      </c>
      <c r="H715" s="3">
        <v>2024</v>
      </c>
      <c r="I715" s="3">
        <v>2024</v>
      </c>
      <c r="J715" s="3" t="s">
        <v>88</v>
      </c>
      <c r="K715" s="3" t="s">
        <v>6578</v>
      </c>
      <c r="L715" s="3" t="s">
        <v>6579</v>
      </c>
      <c r="M715" s="3" t="s">
        <v>16339</v>
      </c>
      <c r="N715" s="3" t="s">
        <v>6581</v>
      </c>
      <c r="O715" s="3" t="s">
        <v>6582</v>
      </c>
      <c r="P715" s="3" t="s">
        <v>89</v>
      </c>
      <c r="Q715" s="3" t="s">
        <v>90</v>
      </c>
      <c r="R715" s="3" t="s">
        <v>6583</v>
      </c>
      <c r="S715" s="3" t="s">
        <v>6584</v>
      </c>
      <c r="T715" s="3" t="s">
        <v>223</v>
      </c>
      <c r="U715" s="3" t="s">
        <v>1583</v>
      </c>
      <c r="V715" s="3" t="s">
        <v>1236</v>
      </c>
      <c r="W715" s="3">
        <v>1</v>
      </c>
      <c r="X715" s="3" t="s">
        <v>16340</v>
      </c>
      <c r="Y715" s="3" t="s">
        <v>16341</v>
      </c>
      <c r="Z715" s="3" t="s">
        <v>16342</v>
      </c>
      <c r="AA715" s="3"/>
      <c r="AB715" s="3" t="s">
        <v>85</v>
      </c>
      <c r="AC715" s="3" t="s">
        <v>94</v>
      </c>
      <c r="AD715" s="3" t="s">
        <v>103</v>
      </c>
      <c r="AE715" s="3" t="s">
        <v>104</v>
      </c>
      <c r="AF715" s="3"/>
      <c r="AG715" s="3" t="s">
        <v>97</v>
      </c>
      <c r="AH715" s="3">
        <v>43</v>
      </c>
      <c r="AI715" s="3">
        <v>1</v>
      </c>
      <c r="AJ715" s="3" t="s">
        <v>123</v>
      </c>
      <c r="AK715" s="3" t="s">
        <v>109</v>
      </c>
      <c r="AL715" s="3" t="s">
        <v>100</v>
      </c>
      <c r="AM715" s="3">
        <v>110</v>
      </c>
      <c r="AN715" s="3" t="s">
        <v>101</v>
      </c>
      <c r="AO715" s="3" t="s">
        <v>110</v>
      </c>
      <c r="AP715" s="3" t="s">
        <v>16343</v>
      </c>
      <c r="AQ715" s="3" t="s">
        <v>16344</v>
      </c>
      <c r="AR715" s="3">
        <v>44720</v>
      </c>
      <c r="AS715" s="3">
        <v>6400</v>
      </c>
      <c r="AT715" s="3">
        <v>0</v>
      </c>
      <c r="AU715" s="3">
        <v>0</v>
      </c>
      <c r="AV715" s="3">
        <v>0</v>
      </c>
      <c r="AW715" s="3">
        <v>0</v>
      </c>
      <c r="AX715" s="3">
        <v>0</v>
      </c>
      <c r="AY715" s="3">
        <v>0</v>
      </c>
      <c r="AZ715" s="3">
        <v>0</v>
      </c>
      <c r="BA715" s="3" t="s">
        <v>1242</v>
      </c>
      <c r="BB715" s="3">
        <v>6400</v>
      </c>
    </row>
    <row r="716" spans="1:54" ht="32.5" hidden="1" customHeight="1" x14ac:dyDescent="0.2">
      <c r="A716" s="3" t="s">
        <v>16345</v>
      </c>
      <c r="B716" s="3" t="s">
        <v>1226</v>
      </c>
      <c r="C716" s="3" t="s">
        <v>85</v>
      </c>
      <c r="D716" s="3" t="s">
        <v>86</v>
      </c>
      <c r="E716" s="3" t="s">
        <v>16346</v>
      </c>
      <c r="F716" s="3"/>
      <c r="G716" s="3" t="s">
        <v>87</v>
      </c>
      <c r="H716" s="3">
        <v>2024</v>
      </c>
      <c r="I716" s="3">
        <v>2024</v>
      </c>
      <c r="J716" s="3" t="s">
        <v>88</v>
      </c>
      <c r="K716" s="3" t="s">
        <v>7086</v>
      </c>
      <c r="L716" s="3" t="s">
        <v>7087</v>
      </c>
      <c r="M716" s="3"/>
      <c r="N716" s="3" t="s">
        <v>7088</v>
      </c>
      <c r="O716" s="3" t="s">
        <v>7089</v>
      </c>
      <c r="P716" s="3" t="s">
        <v>89</v>
      </c>
      <c r="Q716" s="3" t="s">
        <v>257</v>
      </c>
      <c r="R716" s="3" t="s">
        <v>7090</v>
      </c>
      <c r="S716" s="3" t="s">
        <v>7091</v>
      </c>
      <c r="T716" s="3" t="s">
        <v>91</v>
      </c>
      <c r="U716" s="3" t="s">
        <v>1314</v>
      </c>
      <c r="V716" s="3" t="s">
        <v>1236</v>
      </c>
      <c r="W716" s="3">
        <v>1</v>
      </c>
      <c r="X716" s="3" t="s">
        <v>16347</v>
      </c>
      <c r="Y716" s="3" t="s">
        <v>16348</v>
      </c>
      <c r="Z716" s="3" t="s">
        <v>16349</v>
      </c>
      <c r="AA716" s="3"/>
      <c r="AB716" s="3" t="s">
        <v>85</v>
      </c>
      <c r="AC716" s="3" t="s">
        <v>94</v>
      </c>
      <c r="AD716" s="3" t="s">
        <v>103</v>
      </c>
      <c r="AE716" s="3" t="s">
        <v>124</v>
      </c>
      <c r="AF716" s="3"/>
      <c r="AG716" s="3" t="s">
        <v>97</v>
      </c>
      <c r="AH716" s="3">
        <v>211462</v>
      </c>
      <c r="AI716" s="3">
        <v>42292</v>
      </c>
      <c r="AJ716" s="3" t="s">
        <v>98</v>
      </c>
      <c r="AK716" s="3" t="s">
        <v>109</v>
      </c>
      <c r="AL716" s="3" t="s">
        <v>100</v>
      </c>
      <c r="AM716" s="3">
        <v>250</v>
      </c>
      <c r="AN716" s="3" t="s">
        <v>101</v>
      </c>
      <c r="AO716" s="3" t="s">
        <v>102</v>
      </c>
      <c r="AP716" s="3" t="s">
        <v>16350</v>
      </c>
      <c r="AQ716" s="3" t="s">
        <v>16351</v>
      </c>
      <c r="AR716" s="3">
        <v>10000</v>
      </c>
      <c r="AS716" s="3">
        <v>4000</v>
      </c>
      <c r="AT716" s="3">
        <v>0</v>
      </c>
      <c r="AU716" s="3">
        <v>0</v>
      </c>
      <c r="AV716" s="3">
        <v>0</v>
      </c>
      <c r="AW716" s="3">
        <v>0</v>
      </c>
      <c r="AX716" s="3">
        <v>0</v>
      </c>
      <c r="AY716" s="3">
        <v>0</v>
      </c>
      <c r="AZ716" s="3">
        <v>0</v>
      </c>
      <c r="BA716" s="3" t="s">
        <v>1242</v>
      </c>
      <c r="BB716" s="3">
        <v>4000</v>
      </c>
    </row>
    <row r="717" spans="1:54" ht="32.5" hidden="1" customHeight="1" x14ac:dyDescent="0.2">
      <c r="A717" s="3" t="s">
        <v>16352</v>
      </c>
      <c r="B717" s="3" t="s">
        <v>1226</v>
      </c>
      <c r="C717" s="3" t="s">
        <v>85</v>
      </c>
      <c r="D717" s="3" t="s">
        <v>86</v>
      </c>
      <c r="E717" s="3" t="s">
        <v>16346</v>
      </c>
      <c r="F717" s="3"/>
      <c r="G717" s="3" t="s">
        <v>87</v>
      </c>
      <c r="H717" s="3">
        <v>2024</v>
      </c>
      <c r="I717" s="3">
        <v>2024</v>
      </c>
      <c r="J717" s="3" t="s">
        <v>111</v>
      </c>
      <c r="K717" s="3" t="s">
        <v>7086</v>
      </c>
      <c r="L717" s="3" t="s">
        <v>7087</v>
      </c>
      <c r="M717" s="3"/>
      <c r="N717" s="3" t="s">
        <v>7088</v>
      </c>
      <c r="O717" s="3" t="s">
        <v>7089</v>
      </c>
      <c r="P717" s="3" t="s">
        <v>89</v>
      </c>
      <c r="Q717" s="3" t="s">
        <v>257</v>
      </c>
      <c r="R717" s="3" t="s">
        <v>7090</v>
      </c>
      <c r="S717" s="3" t="s">
        <v>7091</v>
      </c>
      <c r="T717" s="3" t="s">
        <v>91</v>
      </c>
      <c r="U717" s="3" t="s">
        <v>1314</v>
      </c>
      <c r="V717" s="3" t="s">
        <v>1236</v>
      </c>
      <c r="W717" s="3">
        <v>2</v>
      </c>
      <c r="X717" s="3" t="s">
        <v>16353</v>
      </c>
      <c r="Y717" s="3" t="s">
        <v>16354</v>
      </c>
      <c r="Z717" s="3" t="s">
        <v>16355</v>
      </c>
      <c r="AA717" s="3"/>
      <c r="AB717" s="3" t="s">
        <v>85</v>
      </c>
      <c r="AC717" s="3" t="s">
        <v>94</v>
      </c>
      <c r="AD717" s="3" t="s">
        <v>103</v>
      </c>
      <c r="AE717" s="3" t="s">
        <v>122</v>
      </c>
      <c r="AF717" s="3"/>
      <c r="AG717" s="3" t="s">
        <v>97</v>
      </c>
      <c r="AH717" s="3">
        <v>211462</v>
      </c>
      <c r="AI717" s="3">
        <v>42292</v>
      </c>
      <c r="AJ717" s="3" t="s">
        <v>123</v>
      </c>
      <c r="AK717" s="3" t="s">
        <v>190</v>
      </c>
      <c r="AL717" s="3" t="s">
        <v>100</v>
      </c>
      <c r="AM717" s="3">
        <v>100</v>
      </c>
      <c r="AN717" s="3" t="s">
        <v>101</v>
      </c>
      <c r="AO717" s="3" t="s">
        <v>110</v>
      </c>
      <c r="AP717" s="3" t="s">
        <v>16356</v>
      </c>
      <c r="AQ717" s="3" t="s">
        <v>16357</v>
      </c>
      <c r="AR717" s="3">
        <v>5000</v>
      </c>
      <c r="AS717" s="3">
        <v>2000</v>
      </c>
      <c r="AT717" s="3">
        <v>0</v>
      </c>
      <c r="AU717" s="3">
        <v>0</v>
      </c>
      <c r="AV717" s="3">
        <v>0</v>
      </c>
      <c r="AW717" s="3">
        <v>0</v>
      </c>
      <c r="AX717" s="3">
        <v>0</v>
      </c>
      <c r="AY717" s="3">
        <v>0</v>
      </c>
      <c r="AZ717" s="3">
        <v>0</v>
      </c>
      <c r="BA717" s="3" t="s">
        <v>1242</v>
      </c>
      <c r="BB717" s="3">
        <v>2000</v>
      </c>
    </row>
    <row r="718" spans="1:54" ht="32.5" hidden="1" customHeight="1" x14ac:dyDescent="0.2">
      <c r="A718" s="3" t="s">
        <v>16358</v>
      </c>
      <c r="B718" s="3" t="s">
        <v>1226</v>
      </c>
      <c r="C718" s="3" t="s">
        <v>85</v>
      </c>
      <c r="D718" s="3" t="s">
        <v>86</v>
      </c>
      <c r="E718" s="3" t="s">
        <v>16346</v>
      </c>
      <c r="F718" s="3"/>
      <c r="G718" s="3" t="s">
        <v>87</v>
      </c>
      <c r="H718" s="3">
        <v>2024</v>
      </c>
      <c r="I718" s="3">
        <v>2024</v>
      </c>
      <c r="J718" s="3" t="s">
        <v>88</v>
      </c>
      <c r="K718" s="3" t="s">
        <v>7086</v>
      </c>
      <c r="L718" s="3" t="s">
        <v>7087</v>
      </c>
      <c r="M718" s="3"/>
      <c r="N718" s="3" t="s">
        <v>7088</v>
      </c>
      <c r="O718" s="3" t="s">
        <v>7089</v>
      </c>
      <c r="P718" s="3" t="s">
        <v>89</v>
      </c>
      <c r="Q718" s="3" t="s">
        <v>257</v>
      </c>
      <c r="R718" s="3" t="s">
        <v>7090</v>
      </c>
      <c r="S718" s="3" t="s">
        <v>7091</v>
      </c>
      <c r="T718" s="3" t="s">
        <v>91</v>
      </c>
      <c r="U718" s="3" t="s">
        <v>1314</v>
      </c>
      <c r="V718" s="3" t="s">
        <v>1236</v>
      </c>
      <c r="W718" s="3">
        <v>3</v>
      </c>
      <c r="X718" s="3" t="s">
        <v>315</v>
      </c>
      <c r="Y718" s="3" t="s">
        <v>16359</v>
      </c>
      <c r="Z718" s="3" t="s">
        <v>16360</v>
      </c>
      <c r="AA718" s="3"/>
      <c r="AB718" s="3" t="s">
        <v>85</v>
      </c>
      <c r="AC718" s="3" t="s">
        <v>94</v>
      </c>
      <c r="AD718" s="3" t="s">
        <v>103</v>
      </c>
      <c r="AE718" s="3" t="s">
        <v>104</v>
      </c>
      <c r="AF718" s="3"/>
      <c r="AG718" s="3" t="s">
        <v>97</v>
      </c>
      <c r="AH718" s="3">
        <v>211462</v>
      </c>
      <c r="AI718" s="3">
        <v>42292</v>
      </c>
      <c r="AJ718" s="3" t="s">
        <v>123</v>
      </c>
      <c r="AK718" s="3" t="s">
        <v>109</v>
      </c>
      <c r="AL718" s="3" t="s">
        <v>100</v>
      </c>
      <c r="AM718" s="3">
        <v>120</v>
      </c>
      <c r="AN718" s="3" t="s">
        <v>101</v>
      </c>
      <c r="AO718" s="3" t="s">
        <v>110</v>
      </c>
      <c r="AP718" s="3" t="s">
        <v>16361</v>
      </c>
      <c r="AQ718" s="3" t="s">
        <v>16362</v>
      </c>
      <c r="AR718" s="3">
        <v>6255</v>
      </c>
      <c r="AS718" s="3">
        <v>2200</v>
      </c>
      <c r="AT718" s="3">
        <v>0</v>
      </c>
      <c r="AU718" s="3">
        <v>0</v>
      </c>
      <c r="AV718" s="3">
        <v>0</v>
      </c>
      <c r="AW718" s="3">
        <v>0</v>
      </c>
      <c r="AX718" s="3">
        <v>0</v>
      </c>
      <c r="AY718" s="3">
        <v>0</v>
      </c>
      <c r="AZ718" s="3">
        <v>0</v>
      </c>
      <c r="BA718" s="3" t="s">
        <v>1242</v>
      </c>
      <c r="BB718" s="3">
        <v>2200</v>
      </c>
    </row>
    <row r="719" spans="1:54" ht="32.5" hidden="1" customHeight="1" x14ac:dyDescent="0.2">
      <c r="A719" s="3" t="s">
        <v>16363</v>
      </c>
      <c r="B719" s="3" t="s">
        <v>1226</v>
      </c>
      <c r="C719" s="3" t="s">
        <v>85</v>
      </c>
      <c r="D719" s="3" t="s">
        <v>86</v>
      </c>
      <c r="E719" s="3" t="s">
        <v>16364</v>
      </c>
      <c r="F719" s="3"/>
      <c r="G719" s="3" t="s">
        <v>87</v>
      </c>
      <c r="H719" s="3">
        <v>2024</v>
      </c>
      <c r="I719" s="3">
        <v>2024</v>
      </c>
      <c r="J719" s="3" t="s">
        <v>88</v>
      </c>
      <c r="K719" s="3" t="s">
        <v>6863</v>
      </c>
      <c r="L719" s="3" t="s">
        <v>6864</v>
      </c>
      <c r="M719" s="3" t="s">
        <v>16365</v>
      </c>
      <c r="N719" s="3" t="s">
        <v>6866</v>
      </c>
      <c r="O719" s="3" t="s">
        <v>6867</v>
      </c>
      <c r="P719" s="3" t="s">
        <v>89</v>
      </c>
      <c r="Q719" s="3" t="s">
        <v>90</v>
      </c>
      <c r="R719" s="3" t="s">
        <v>6868</v>
      </c>
      <c r="S719" s="3" t="s">
        <v>6869</v>
      </c>
      <c r="T719" s="3" t="s">
        <v>135</v>
      </c>
      <c r="U719" s="3" t="s">
        <v>1235</v>
      </c>
      <c r="V719" s="3" t="s">
        <v>1236</v>
      </c>
      <c r="W719" s="3">
        <v>1</v>
      </c>
      <c r="X719" s="3" t="s">
        <v>16366</v>
      </c>
      <c r="Y719" s="3" t="s">
        <v>16367</v>
      </c>
      <c r="Z719" s="3" t="s">
        <v>16368</v>
      </c>
      <c r="AA719" s="3"/>
      <c r="AB719" s="3" t="s">
        <v>85</v>
      </c>
      <c r="AC719" s="3" t="s">
        <v>94</v>
      </c>
      <c r="AD719" s="3" t="s">
        <v>95</v>
      </c>
      <c r="AE719" s="3" t="s">
        <v>96</v>
      </c>
      <c r="AF719" s="3"/>
      <c r="AG719" s="3" t="s">
        <v>97</v>
      </c>
      <c r="AH719" s="3">
        <v>338</v>
      </c>
      <c r="AI719" s="3">
        <v>46</v>
      </c>
      <c r="AJ719" s="3" t="s">
        <v>98</v>
      </c>
      <c r="AK719" s="3" t="s">
        <v>109</v>
      </c>
      <c r="AL719" s="3" t="s">
        <v>100</v>
      </c>
      <c r="AM719" s="3">
        <v>67</v>
      </c>
      <c r="AN719" s="3" t="s">
        <v>101</v>
      </c>
      <c r="AO719" s="3" t="s">
        <v>110</v>
      </c>
      <c r="AP719" s="3" t="s">
        <v>16369</v>
      </c>
      <c r="AQ719" s="3" t="s">
        <v>16370</v>
      </c>
      <c r="AR719" s="3">
        <v>5522</v>
      </c>
      <c r="AS719" s="3">
        <v>2400</v>
      </c>
      <c r="AT719" s="3">
        <v>0</v>
      </c>
      <c r="AU719" s="3">
        <v>0</v>
      </c>
      <c r="AV719" s="3">
        <v>0</v>
      </c>
      <c r="AW719" s="3">
        <v>0</v>
      </c>
      <c r="AX719" s="3">
        <v>0</v>
      </c>
      <c r="AY719" s="3">
        <v>0</v>
      </c>
      <c r="AZ719" s="3">
        <v>0</v>
      </c>
      <c r="BA719" s="3" t="s">
        <v>16371</v>
      </c>
      <c r="BB719" s="3">
        <v>4100</v>
      </c>
    </row>
    <row r="720" spans="1:54" ht="32.5" hidden="1" customHeight="1" x14ac:dyDescent="0.2">
      <c r="A720" s="3" t="s">
        <v>16372</v>
      </c>
      <c r="B720" s="3" t="s">
        <v>1226</v>
      </c>
      <c r="C720" s="3" t="s">
        <v>85</v>
      </c>
      <c r="D720" s="3" t="s">
        <v>86</v>
      </c>
      <c r="E720" s="3" t="s">
        <v>16364</v>
      </c>
      <c r="F720" s="3"/>
      <c r="G720" s="3" t="s">
        <v>87</v>
      </c>
      <c r="H720" s="3">
        <v>2024</v>
      </c>
      <c r="I720" s="3">
        <v>2024</v>
      </c>
      <c r="J720" s="3" t="s">
        <v>88</v>
      </c>
      <c r="K720" s="3" t="s">
        <v>6863</v>
      </c>
      <c r="L720" s="3" t="s">
        <v>6864</v>
      </c>
      <c r="M720" s="3" t="s">
        <v>16365</v>
      </c>
      <c r="N720" s="3" t="s">
        <v>6866</v>
      </c>
      <c r="O720" s="3" t="s">
        <v>6867</v>
      </c>
      <c r="P720" s="3" t="s">
        <v>89</v>
      </c>
      <c r="Q720" s="3" t="s">
        <v>90</v>
      </c>
      <c r="R720" s="3" t="s">
        <v>6868</v>
      </c>
      <c r="S720" s="3" t="s">
        <v>6869</v>
      </c>
      <c r="T720" s="3" t="s">
        <v>135</v>
      </c>
      <c r="U720" s="3" t="s">
        <v>1235</v>
      </c>
      <c r="V720" s="3" t="s">
        <v>1236</v>
      </c>
      <c r="W720" s="3">
        <v>2</v>
      </c>
      <c r="X720" s="3" t="s">
        <v>315</v>
      </c>
      <c r="Y720" s="3" t="s">
        <v>16373</v>
      </c>
      <c r="Z720" s="3" t="s">
        <v>16374</v>
      </c>
      <c r="AA720" s="3"/>
      <c r="AB720" s="3" t="s">
        <v>85</v>
      </c>
      <c r="AC720" s="3" t="s">
        <v>94</v>
      </c>
      <c r="AD720" s="3" t="s">
        <v>103</v>
      </c>
      <c r="AE720" s="3" t="s">
        <v>104</v>
      </c>
      <c r="AF720" s="3"/>
      <c r="AG720" s="3" t="s">
        <v>97</v>
      </c>
      <c r="AH720" s="3">
        <v>338</v>
      </c>
      <c r="AI720" s="3">
        <v>46</v>
      </c>
      <c r="AJ720" s="3" t="s">
        <v>98</v>
      </c>
      <c r="AK720" s="3" t="s">
        <v>106</v>
      </c>
      <c r="AL720" s="3" t="s">
        <v>100</v>
      </c>
      <c r="AM720" s="3">
        <v>160</v>
      </c>
      <c r="AN720" s="3" t="s">
        <v>138</v>
      </c>
      <c r="AO720" s="3" t="s">
        <v>110</v>
      </c>
      <c r="AP720" s="3" t="s">
        <v>16369</v>
      </c>
      <c r="AQ720" s="3" t="s">
        <v>16375</v>
      </c>
      <c r="AR720" s="3">
        <v>4150</v>
      </c>
      <c r="AS720" s="3">
        <v>2000</v>
      </c>
      <c r="AT720" s="3">
        <v>0</v>
      </c>
      <c r="AU720" s="3">
        <v>0</v>
      </c>
      <c r="AV720" s="3">
        <v>0</v>
      </c>
      <c r="AW720" s="3">
        <v>0</v>
      </c>
      <c r="AX720" s="3">
        <v>0</v>
      </c>
      <c r="AY720" s="3">
        <v>0</v>
      </c>
      <c r="AZ720" s="3">
        <v>0</v>
      </c>
      <c r="BA720" s="3" t="s">
        <v>16376</v>
      </c>
      <c r="BB720" s="3">
        <v>3000</v>
      </c>
    </row>
    <row r="721" spans="1:54" ht="32.5" hidden="1" customHeight="1" x14ac:dyDescent="0.2">
      <c r="A721" s="3" t="s">
        <v>16377</v>
      </c>
      <c r="B721" s="3" t="s">
        <v>1226</v>
      </c>
      <c r="C721" s="3" t="s">
        <v>85</v>
      </c>
      <c r="D721" s="3" t="s">
        <v>86</v>
      </c>
      <c r="E721" s="3" t="s">
        <v>16378</v>
      </c>
      <c r="F721" s="3"/>
      <c r="G721" s="3" t="s">
        <v>87</v>
      </c>
      <c r="H721" s="3">
        <v>2024</v>
      </c>
      <c r="I721" s="3">
        <v>2024</v>
      </c>
      <c r="J721" s="3" t="s">
        <v>111</v>
      </c>
      <c r="K721" s="3" t="s">
        <v>6643</v>
      </c>
      <c r="L721" s="3" t="s">
        <v>6644</v>
      </c>
      <c r="M721" s="3" t="s">
        <v>6645</v>
      </c>
      <c r="N721" s="3" t="s">
        <v>6646</v>
      </c>
      <c r="O721" s="3" t="s">
        <v>6647</v>
      </c>
      <c r="P721" s="3" t="s">
        <v>89</v>
      </c>
      <c r="Q721" s="3" t="s">
        <v>90</v>
      </c>
      <c r="R721" s="3" t="s">
        <v>6648</v>
      </c>
      <c r="S721" s="3" t="s">
        <v>6649</v>
      </c>
      <c r="T721" s="3" t="s">
        <v>135</v>
      </c>
      <c r="U721" s="3" t="s">
        <v>1426</v>
      </c>
      <c r="V721" s="3" t="s">
        <v>1236</v>
      </c>
      <c r="W721" s="3">
        <v>1</v>
      </c>
      <c r="X721" s="3" t="s">
        <v>16379</v>
      </c>
      <c r="Y721" s="3" t="s">
        <v>16380</v>
      </c>
      <c r="Z721" s="3" t="s">
        <v>16381</v>
      </c>
      <c r="AA721" s="3"/>
      <c r="AB721" s="3" t="s">
        <v>85</v>
      </c>
      <c r="AC721" s="3" t="s">
        <v>94</v>
      </c>
      <c r="AD721" s="3" t="s">
        <v>103</v>
      </c>
      <c r="AE721" s="3" t="s">
        <v>104</v>
      </c>
      <c r="AF721" s="3"/>
      <c r="AG721" s="3" t="s">
        <v>97</v>
      </c>
      <c r="AH721" s="3">
        <v>148</v>
      </c>
      <c r="AI721" s="3">
        <v>26</v>
      </c>
      <c r="AJ721" s="3" t="s">
        <v>105</v>
      </c>
      <c r="AK721" s="3" t="s">
        <v>106</v>
      </c>
      <c r="AL721" s="3" t="s">
        <v>100</v>
      </c>
      <c r="AM721" s="3">
        <v>600</v>
      </c>
      <c r="AN721" s="3" t="s">
        <v>101</v>
      </c>
      <c r="AO721" s="3" t="s">
        <v>102</v>
      </c>
      <c r="AP721" s="3" t="s">
        <v>16382</v>
      </c>
      <c r="AQ721" s="3" t="s">
        <v>16383</v>
      </c>
      <c r="AR721" s="3">
        <v>19145</v>
      </c>
      <c r="AS721" s="3">
        <v>2000</v>
      </c>
      <c r="AT721" s="3">
        <v>0</v>
      </c>
      <c r="AU721" s="3">
        <v>0</v>
      </c>
      <c r="AV721" s="3">
        <v>0</v>
      </c>
      <c r="AW721" s="3">
        <v>0</v>
      </c>
      <c r="AX721" s="3">
        <v>0</v>
      </c>
      <c r="AY721" s="3">
        <v>0</v>
      </c>
      <c r="AZ721" s="3">
        <v>0</v>
      </c>
      <c r="BA721" s="3" t="s">
        <v>16384</v>
      </c>
      <c r="BB721" s="3">
        <v>4000</v>
      </c>
    </row>
    <row r="722" spans="1:54" ht="32.5" hidden="1" customHeight="1" x14ac:dyDescent="0.2">
      <c r="A722" s="3" t="s">
        <v>16385</v>
      </c>
      <c r="B722" s="3" t="s">
        <v>1226</v>
      </c>
      <c r="C722" s="3" t="s">
        <v>85</v>
      </c>
      <c r="D722" s="3" t="s">
        <v>86</v>
      </c>
      <c r="E722" s="3" t="s">
        <v>16378</v>
      </c>
      <c r="F722" s="3"/>
      <c r="G722" s="3" t="s">
        <v>87</v>
      </c>
      <c r="H722" s="3">
        <v>2024</v>
      </c>
      <c r="I722" s="3">
        <v>2024</v>
      </c>
      <c r="J722" s="3" t="s">
        <v>88</v>
      </c>
      <c r="K722" s="3" t="s">
        <v>6643</v>
      </c>
      <c r="L722" s="3" t="s">
        <v>6644</v>
      </c>
      <c r="M722" s="3" t="s">
        <v>6645</v>
      </c>
      <c r="N722" s="3" t="s">
        <v>6646</v>
      </c>
      <c r="O722" s="3" t="s">
        <v>6647</v>
      </c>
      <c r="P722" s="3" t="s">
        <v>89</v>
      </c>
      <c r="Q722" s="3" t="s">
        <v>90</v>
      </c>
      <c r="R722" s="3" t="s">
        <v>6648</v>
      </c>
      <c r="S722" s="3" t="s">
        <v>6649</v>
      </c>
      <c r="T722" s="3" t="s">
        <v>135</v>
      </c>
      <c r="U722" s="3" t="s">
        <v>1426</v>
      </c>
      <c r="V722" s="3" t="s">
        <v>1236</v>
      </c>
      <c r="W722" s="3">
        <v>2</v>
      </c>
      <c r="X722" s="3" t="s">
        <v>16386</v>
      </c>
      <c r="Y722" s="3" t="s">
        <v>16387</v>
      </c>
      <c r="Z722" s="3" t="s">
        <v>16388</v>
      </c>
      <c r="AA722" s="3"/>
      <c r="AB722" s="3" t="s">
        <v>85</v>
      </c>
      <c r="AC722" s="3" t="s">
        <v>94</v>
      </c>
      <c r="AD722" s="3" t="s">
        <v>95</v>
      </c>
      <c r="AE722" s="3" t="s">
        <v>96</v>
      </c>
      <c r="AF722" s="3"/>
      <c r="AG722" s="3" t="s">
        <v>97</v>
      </c>
      <c r="AH722" s="3">
        <v>148</v>
      </c>
      <c r="AI722" s="3">
        <v>26</v>
      </c>
      <c r="AJ722" s="3" t="s">
        <v>123</v>
      </c>
      <c r="AK722" s="3" t="s">
        <v>99</v>
      </c>
      <c r="AL722" s="3" t="s">
        <v>100</v>
      </c>
      <c r="AM722" s="3">
        <v>25</v>
      </c>
      <c r="AN722" s="3" t="s">
        <v>101</v>
      </c>
      <c r="AO722" s="3" t="s">
        <v>102</v>
      </c>
      <c r="AP722" s="3" t="s">
        <v>16389</v>
      </c>
      <c r="AQ722" s="3" t="s">
        <v>16390</v>
      </c>
      <c r="AR722" s="3">
        <v>5750</v>
      </c>
      <c r="AS722" s="3">
        <v>1500</v>
      </c>
      <c r="AT722" s="3">
        <v>0</v>
      </c>
      <c r="AU722" s="3">
        <v>0</v>
      </c>
      <c r="AV722" s="3">
        <v>0</v>
      </c>
      <c r="AW722" s="3">
        <v>0</v>
      </c>
      <c r="AX722" s="3">
        <v>0</v>
      </c>
      <c r="AY722" s="3">
        <v>0</v>
      </c>
      <c r="AZ722" s="3">
        <v>0</v>
      </c>
      <c r="BA722" s="3" t="s">
        <v>1242</v>
      </c>
      <c r="BB722" s="3">
        <v>1500</v>
      </c>
    </row>
    <row r="723" spans="1:54" ht="32.5" hidden="1" customHeight="1" x14ac:dyDescent="0.2">
      <c r="A723" s="3" t="s">
        <v>16391</v>
      </c>
      <c r="B723" s="3" t="s">
        <v>1226</v>
      </c>
      <c r="C723" s="3" t="s">
        <v>85</v>
      </c>
      <c r="D723" s="3" t="s">
        <v>86</v>
      </c>
      <c r="E723" s="3" t="s">
        <v>16378</v>
      </c>
      <c r="F723" s="3"/>
      <c r="G723" s="3" t="s">
        <v>87</v>
      </c>
      <c r="H723" s="3">
        <v>2024</v>
      </c>
      <c r="I723" s="3">
        <v>2024</v>
      </c>
      <c r="J723" s="3" t="s">
        <v>111</v>
      </c>
      <c r="K723" s="3" t="s">
        <v>6643</v>
      </c>
      <c r="L723" s="3" t="s">
        <v>6644</v>
      </c>
      <c r="M723" s="3" t="s">
        <v>6645</v>
      </c>
      <c r="N723" s="3" t="s">
        <v>6646</v>
      </c>
      <c r="O723" s="3" t="s">
        <v>6647</v>
      </c>
      <c r="P723" s="3" t="s">
        <v>89</v>
      </c>
      <c r="Q723" s="3" t="s">
        <v>90</v>
      </c>
      <c r="R723" s="3" t="s">
        <v>6648</v>
      </c>
      <c r="S723" s="3" t="s">
        <v>6649</v>
      </c>
      <c r="T723" s="3" t="s">
        <v>135</v>
      </c>
      <c r="U723" s="3" t="s">
        <v>1426</v>
      </c>
      <c r="V723" s="3" t="s">
        <v>1236</v>
      </c>
      <c r="W723" s="3">
        <v>3</v>
      </c>
      <c r="X723" s="3" t="s">
        <v>16392</v>
      </c>
      <c r="Y723" s="3" t="s">
        <v>16393</v>
      </c>
      <c r="Z723" s="3" t="s">
        <v>16394</v>
      </c>
      <c r="AA723" s="3"/>
      <c r="AB723" s="3" t="s">
        <v>85</v>
      </c>
      <c r="AC723" s="3" t="s">
        <v>94</v>
      </c>
      <c r="AD723" s="3" t="s">
        <v>103</v>
      </c>
      <c r="AE723" s="3" t="s">
        <v>189</v>
      </c>
      <c r="AF723" s="3"/>
      <c r="AG723" s="3" t="s">
        <v>97</v>
      </c>
      <c r="AH723" s="3">
        <v>148</v>
      </c>
      <c r="AI723" s="3">
        <v>26</v>
      </c>
      <c r="AJ723" s="3" t="s">
        <v>123</v>
      </c>
      <c r="AK723" s="3" t="s">
        <v>109</v>
      </c>
      <c r="AL723" s="3" t="s">
        <v>325</v>
      </c>
      <c r="AM723" s="3">
        <v>149</v>
      </c>
      <c r="AN723" s="3" t="s">
        <v>101</v>
      </c>
      <c r="AO723" s="3" t="s">
        <v>102</v>
      </c>
      <c r="AP723" s="3" t="s">
        <v>16395</v>
      </c>
      <c r="AQ723" s="3" t="s">
        <v>16396</v>
      </c>
      <c r="AR723" s="3">
        <v>20048</v>
      </c>
      <c r="AS723" s="3">
        <v>2000</v>
      </c>
      <c r="AT723" s="3">
        <v>0</v>
      </c>
      <c r="AU723" s="3">
        <v>0</v>
      </c>
      <c r="AV723" s="3">
        <v>0</v>
      </c>
      <c r="AW723" s="3">
        <v>0</v>
      </c>
      <c r="AX723" s="3">
        <v>0</v>
      </c>
      <c r="AY723" s="3">
        <v>0</v>
      </c>
      <c r="AZ723" s="3">
        <v>0</v>
      </c>
      <c r="BA723" s="3" t="s">
        <v>16397</v>
      </c>
      <c r="BB723" s="3">
        <v>6000</v>
      </c>
    </row>
    <row r="724" spans="1:54" ht="32.5" hidden="1" customHeight="1" x14ac:dyDescent="0.2">
      <c r="A724" s="3" t="s">
        <v>16398</v>
      </c>
      <c r="B724" s="3" t="s">
        <v>1226</v>
      </c>
      <c r="C724" s="3" t="s">
        <v>85</v>
      </c>
      <c r="D724" s="3" t="s">
        <v>86</v>
      </c>
      <c r="E724" s="3" t="s">
        <v>16399</v>
      </c>
      <c r="F724" s="3"/>
      <c r="G724" s="3" t="s">
        <v>87</v>
      </c>
      <c r="H724" s="3">
        <v>2024</v>
      </c>
      <c r="I724" s="3">
        <v>2024</v>
      </c>
      <c r="J724" s="3" t="s">
        <v>88</v>
      </c>
      <c r="K724" s="3" t="s">
        <v>7110</v>
      </c>
      <c r="L724" s="3" t="s">
        <v>7111</v>
      </c>
      <c r="M724" s="3" t="s">
        <v>7112</v>
      </c>
      <c r="N724" s="3" t="s">
        <v>7113</v>
      </c>
      <c r="O724" s="3" t="s">
        <v>7114</v>
      </c>
      <c r="P724" s="3" t="s">
        <v>89</v>
      </c>
      <c r="Q724" s="3" t="s">
        <v>90</v>
      </c>
      <c r="R724" s="3" t="s">
        <v>7115</v>
      </c>
      <c r="S724" s="3" t="s">
        <v>7116</v>
      </c>
      <c r="T724" s="3" t="s">
        <v>91</v>
      </c>
      <c r="U724" s="3" t="s">
        <v>1314</v>
      </c>
      <c r="V724" s="3" t="s">
        <v>1236</v>
      </c>
      <c r="W724" s="3">
        <v>1</v>
      </c>
      <c r="X724" s="3" t="s">
        <v>16400</v>
      </c>
      <c r="Y724" s="3" t="s">
        <v>16401</v>
      </c>
      <c r="Z724" s="3" t="s">
        <v>16402</v>
      </c>
      <c r="AA724" s="3"/>
      <c r="AB724" s="3" t="s">
        <v>85</v>
      </c>
      <c r="AC724" s="3" t="s">
        <v>94</v>
      </c>
      <c r="AD724" s="3" t="s">
        <v>103</v>
      </c>
      <c r="AE724" s="3" t="s">
        <v>104</v>
      </c>
      <c r="AF724" s="3"/>
      <c r="AG724" s="3" t="s">
        <v>97</v>
      </c>
      <c r="AH724" s="3">
        <v>98</v>
      </c>
      <c r="AI724" s="3">
        <v>30</v>
      </c>
      <c r="AJ724" s="3" t="s">
        <v>98</v>
      </c>
      <c r="AK724" s="3" t="s">
        <v>106</v>
      </c>
      <c r="AL724" s="3" t="s">
        <v>100</v>
      </c>
      <c r="AM724" s="3">
        <v>30</v>
      </c>
      <c r="AN724" s="3" t="s">
        <v>138</v>
      </c>
      <c r="AO724" s="3" t="s">
        <v>102</v>
      </c>
      <c r="AP724" s="3" t="s">
        <v>16403</v>
      </c>
      <c r="AQ724" s="3" t="s">
        <v>16404</v>
      </c>
      <c r="AR724" s="3">
        <v>5255</v>
      </c>
      <c r="AS724" s="3">
        <v>1500</v>
      </c>
      <c r="AT724" s="3">
        <v>0</v>
      </c>
      <c r="AU724" s="3">
        <v>0</v>
      </c>
      <c r="AV724" s="3">
        <v>0</v>
      </c>
      <c r="AW724" s="3">
        <v>0</v>
      </c>
      <c r="AX724" s="3">
        <v>0</v>
      </c>
      <c r="AY724" s="3">
        <v>0</v>
      </c>
      <c r="AZ724" s="3">
        <v>0</v>
      </c>
      <c r="BA724" s="3" t="s">
        <v>16405</v>
      </c>
      <c r="BB724" s="3">
        <v>3000</v>
      </c>
    </row>
    <row r="725" spans="1:54" ht="32.5" hidden="1" customHeight="1" x14ac:dyDescent="0.2">
      <c r="A725" s="3" t="s">
        <v>16406</v>
      </c>
      <c r="B725" s="3" t="s">
        <v>1226</v>
      </c>
      <c r="C725" s="3" t="s">
        <v>85</v>
      </c>
      <c r="D725" s="3" t="s">
        <v>86</v>
      </c>
      <c r="E725" s="3" t="s">
        <v>16399</v>
      </c>
      <c r="F725" s="3"/>
      <c r="G725" s="3" t="s">
        <v>87</v>
      </c>
      <c r="H725" s="3">
        <v>2024</v>
      </c>
      <c r="I725" s="3">
        <v>2024</v>
      </c>
      <c r="J725" s="3" t="s">
        <v>88</v>
      </c>
      <c r="K725" s="3" t="s">
        <v>7110</v>
      </c>
      <c r="L725" s="3" t="s">
        <v>7111</v>
      </c>
      <c r="M725" s="3" t="s">
        <v>7112</v>
      </c>
      <c r="N725" s="3" t="s">
        <v>7113</v>
      </c>
      <c r="O725" s="3" t="s">
        <v>7114</v>
      </c>
      <c r="P725" s="3" t="s">
        <v>89</v>
      </c>
      <c r="Q725" s="3" t="s">
        <v>90</v>
      </c>
      <c r="R725" s="3" t="s">
        <v>7115</v>
      </c>
      <c r="S725" s="3" t="s">
        <v>7116</v>
      </c>
      <c r="T725" s="3" t="s">
        <v>91</v>
      </c>
      <c r="U725" s="3" t="s">
        <v>1314</v>
      </c>
      <c r="V725" s="3" t="s">
        <v>1236</v>
      </c>
      <c r="W725" s="3">
        <v>2</v>
      </c>
      <c r="X725" s="3" t="s">
        <v>16407</v>
      </c>
      <c r="Y725" s="3" t="s">
        <v>16408</v>
      </c>
      <c r="Z725" s="3" t="s">
        <v>16409</v>
      </c>
      <c r="AA725" s="3"/>
      <c r="AB725" s="3" t="s">
        <v>85</v>
      </c>
      <c r="AC725" s="3" t="s">
        <v>94</v>
      </c>
      <c r="AD725" s="3" t="s">
        <v>103</v>
      </c>
      <c r="AE725" s="3" t="s">
        <v>124</v>
      </c>
      <c r="AF725" s="3"/>
      <c r="AG725" s="3" t="s">
        <v>97</v>
      </c>
      <c r="AH725" s="3">
        <v>98</v>
      </c>
      <c r="AI725" s="3">
        <v>30</v>
      </c>
      <c r="AJ725" s="3" t="s">
        <v>123</v>
      </c>
      <c r="AK725" s="3" t="s">
        <v>109</v>
      </c>
      <c r="AL725" s="3" t="s">
        <v>100</v>
      </c>
      <c r="AM725" s="3">
        <v>1</v>
      </c>
      <c r="AN725" s="3" t="s">
        <v>138</v>
      </c>
      <c r="AO725" s="3" t="s">
        <v>102</v>
      </c>
      <c r="AP725" s="3" t="s">
        <v>16410</v>
      </c>
      <c r="AQ725" s="3" t="s">
        <v>16411</v>
      </c>
      <c r="AR725" s="3">
        <v>5280</v>
      </c>
      <c r="AS725" s="3">
        <v>1500</v>
      </c>
      <c r="AT725" s="3">
        <v>0</v>
      </c>
      <c r="AU725" s="3">
        <v>0</v>
      </c>
      <c r="AV725" s="3">
        <v>0</v>
      </c>
      <c r="AW725" s="3">
        <v>0</v>
      </c>
      <c r="AX725" s="3">
        <v>0</v>
      </c>
      <c r="AY725" s="3">
        <v>0</v>
      </c>
      <c r="AZ725" s="3">
        <v>0</v>
      </c>
      <c r="BA725" s="3" t="s">
        <v>16412</v>
      </c>
      <c r="BB725" s="3">
        <v>3000</v>
      </c>
    </row>
    <row r="726" spans="1:54" ht="32.5" hidden="1" customHeight="1" x14ac:dyDescent="0.2">
      <c r="A726" s="3" t="s">
        <v>16413</v>
      </c>
      <c r="B726" s="3" t="s">
        <v>1226</v>
      </c>
      <c r="C726" s="3" t="s">
        <v>85</v>
      </c>
      <c r="D726" s="3" t="s">
        <v>86</v>
      </c>
      <c r="E726" s="3" t="s">
        <v>16414</v>
      </c>
      <c r="F726" s="3"/>
      <c r="G726" s="3" t="s">
        <v>87</v>
      </c>
      <c r="H726" s="3">
        <v>2024</v>
      </c>
      <c r="I726" s="3">
        <v>2024</v>
      </c>
      <c r="J726" s="3" t="s">
        <v>111</v>
      </c>
      <c r="K726" s="3"/>
      <c r="L726" s="3" t="s">
        <v>6329</v>
      </c>
      <c r="M726" s="3" t="s">
        <v>16415</v>
      </c>
      <c r="N726" s="3" t="s">
        <v>6331</v>
      </c>
      <c r="O726" s="3" t="s">
        <v>6332</v>
      </c>
      <c r="P726" s="3" t="s">
        <v>89</v>
      </c>
      <c r="Q726" s="3" t="s">
        <v>90</v>
      </c>
      <c r="R726" s="3" t="s">
        <v>6333</v>
      </c>
      <c r="S726" s="3" t="s">
        <v>6334</v>
      </c>
      <c r="T726" s="3" t="s">
        <v>135</v>
      </c>
      <c r="U726" s="3" t="s">
        <v>6321</v>
      </c>
      <c r="V726" s="3" t="s">
        <v>1236</v>
      </c>
      <c r="W726" s="3">
        <v>1</v>
      </c>
      <c r="X726" s="3" t="s">
        <v>16416</v>
      </c>
      <c r="Y726" s="3" t="s">
        <v>16417</v>
      </c>
      <c r="Z726" s="3" t="s">
        <v>16418</v>
      </c>
      <c r="AA726" s="3"/>
      <c r="AB726" s="3" t="s">
        <v>85</v>
      </c>
      <c r="AC726" s="3" t="s">
        <v>94</v>
      </c>
      <c r="AD726" s="3" t="s">
        <v>103</v>
      </c>
      <c r="AE726" s="3" t="s">
        <v>104</v>
      </c>
      <c r="AF726" s="3"/>
      <c r="AG726" s="3" t="s">
        <v>97</v>
      </c>
      <c r="AH726" s="3">
        <v>221</v>
      </c>
      <c r="AI726" s="3">
        <v>97</v>
      </c>
      <c r="AJ726" s="3" t="s">
        <v>105</v>
      </c>
      <c r="AK726" s="3" t="s">
        <v>106</v>
      </c>
      <c r="AL726" s="3" t="s">
        <v>100</v>
      </c>
      <c r="AM726" s="3">
        <v>1200</v>
      </c>
      <c r="AN726" s="3" t="s">
        <v>101</v>
      </c>
      <c r="AO726" s="3" t="s">
        <v>102</v>
      </c>
      <c r="AP726" s="3" t="s">
        <v>16419</v>
      </c>
      <c r="AQ726" s="3" t="s">
        <v>16420</v>
      </c>
      <c r="AR726" s="3">
        <v>11780</v>
      </c>
      <c r="AS726" s="3">
        <v>5000</v>
      </c>
      <c r="AT726" s="3">
        <v>0</v>
      </c>
      <c r="AU726" s="3">
        <v>0</v>
      </c>
      <c r="AV726" s="3">
        <v>0</v>
      </c>
      <c r="AW726" s="3">
        <v>0</v>
      </c>
      <c r="AX726" s="3">
        <v>0</v>
      </c>
      <c r="AY726" s="3">
        <v>0</v>
      </c>
      <c r="AZ726" s="3">
        <v>0</v>
      </c>
      <c r="BA726" s="3" t="s">
        <v>16421</v>
      </c>
      <c r="BB726" s="3">
        <v>9700</v>
      </c>
    </row>
    <row r="727" spans="1:54" ht="32.5" hidden="1" customHeight="1" x14ac:dyDescent="0.2">
      <c r="A727" s="3" t="s">
        <v>16422</v>
      </c>
      <c r="B727" s="3" t="s">
        <v>1226</v>
      </c>
      <c r="C727" s="3" t="s">
        <v>85</v>
      </c>
      <c r="D727" s="3" t="s">
        <v>86</v>
      </c>
      <c r="E727" s="3" t="s">
        <v>16414</v>
      </c>
      <c r="F727" s="3"/>
      <c r="G727" s="3" t="s">
        <v>87</v>
      </c>
      <c r="H727" s="3">
        <v>2024</v>
      </c>
      <c r="I727" s="3">
        <v>2024</v>
      </c>
      <c r="J727" s="3" t="s">
        <v>111</v>
      </c>
      <c r="K727" s="3"/>
      <c r="L727" s="3" t="s">
        <v>6329</v>
      </c>
      <c r="M727" s="3" t="s">
        <v>16415</v>
      </c>
      <c r="N727" s="3" t="s">
        <v>6331</v>
      </c>
      <c r="O727" s="3" t="s">
        <v>6332</v>
      </c>
      <c r="P727" s="3" t="s">
        <v>89</v>
      </c>
      <c r="Q727" s="3" t="s">
        <v>90</v>
      </c>
      <c r="R727" s="3" t="s">
        <v>6333</v>
      </c>
      <c r="S727" s="3" t="s">
        <v>6334</v>
      </c>
      <c r="T727" s="3" t="s">
        <v>135</v>
      </c>
      <c r="U727" s="3" t="s">
        <v>6321</v>
      </c>
      <c r="V727" s="3" t="s">
        <v>1236</v>
      </c>
      <c r="W727" s="3">
        <v>2</v>
      </c>
      <c r="X727" s="3" t="s">
        <v>16423</v>
      </c>
      <c r="Y727" s="3" t="s">
        <v>16424</v>
      </c>
      <c r="Z727" s="3" t="s">
        <v>16425</v>
      </c>
      <c r="AA727" s="3"/>
      <c r="AB727" s="3" t="s">
        <v>85</v>
      </c>
      <c r="AC727" s="3" t="s">
        <v>94</v>
      </c>
      <c r="AD727" s="3" t="s">
        <v>95</v>
      </c>
      <c r="AE727" s="3" t="s">
        <v>96</v>
      </c>
      <c r="AF727" s="3"/>
      <c r="AG727" s="3" t="s">
        <v>97</v>
      </c>
      <c r="AH727" s="3">
        <v>221</v>
      </c>
      <c r="AI727" s="3">
        <v>97</v>
      </c>
      <c r="AJ727" s="3" t="s">
        <v>105</v>
      </c>
      <c r="AK727" s="3" t="s">
        <v>109</v>
      </c>
      <c r="AL727" s="3" t="s">
        <v>100</v>
      </c>
      <c r="AM727" s="3">
        <v>200</v>
      </c>
      <c r="AN727" s="3" t="s">
        <v>140</v>
      </c>
      <c r="AO727" s="3" t="s">
        <v>102</v>
      </c>
      <c r="AP727" s="3" t="s">
        <v>16426</v>
      </c>
      <c r="AQ727" s="3" t="s">
        <v>16427</v>
      </c>
      <c r="AR727" s="3">
        <v>5795</v>
      </c>
      <c r="AS727" s="3">
        <v>2500</v>
      </c>
      <c r="AT727" s="3">
        <v>0</v>
      </c>
      <c r="AU727" s="3">
        <v>0</v>
      </c>
      <c r="AV727" s="3">
        <v>0</v>
      </c>
      <c r="AW727" s="3">
        <v>0</v>
      </c>
      <c r="AX727" s="3">
        <v>0</v>
      </c>
      <c r="AY727" s="3">
        <v>0</v>
      </c>
      <c r="AZ727" s="3">
        <v>0</v>
      </c>
      <c r="BA727" s="3" t="s">
        <v>16421</v>
      </c>
      <c r="BB727" s="3">
        <v>5500</v>
      </c>
    </row>
    <row r="728" spans="1:54" ht="32.5" hidden="1" customHeight="1" x14ac:dyDescent="0.2">
      <c r="A728" s="3" t="s">
        <v>16428</v>
      </c>
      <c r="B728" s="3" t="s">
        <v>1226</v>
      </c>
      <c r="C728" s="3" t="s">
        <v>85</v>
      </c>
      <c r="D728" s="3" t="s">
        <v>86</v>
      </c>
      <c r="E728" s="3" t="s">
        <v>16414</v>
      </c>
      <c r="F728" s="3"/>
      <c r="G728" s="3" t="s">
        <v>87</v>
      </c>
      <c r="H728" s="3">
        <v>2024</v>
      </c>
      <c r="I728" s="3">
        <v>2024</v>
      </c>
      <c r="J728" s="3" t="s">
        <v>111</v>
      </c>
      <c r="K728" s="3"/>
      <c r="L728" s="3" t="s">
        <v>6329</v>
      </c>
      <c r="M728" s="3" t="s">
        <v>16415</v>
      </c>
      <c r="N728" s="3" t="s">
        <v>6331</v>
      </c>
      <c r="O728" s="3" t="s">
        <v>6332</v>
      </c>
      <c r="P728" s="3" t="s">
        <v>89</v>
      </c>
      <c r="Q728" s="3" t="s">
        <v>90</v>
      </c>
      <c r="R728" s="3" t="s">
        <v>6333</v>
      </c>
      <c r="S728" s="3" t="s">
        <v>6334</v>
      </c>
      <c r="T728" s="3" t="s">
        <v>135</v>
      </c>
      <c r="U728" s="3" t="s">
        <v>6321</v>
      </c>
      <c r="V728" s="3" t="s">
        <v>1236</v>
      </c>
      <c r="W728" s="3">
        <v>3</v>
      </c>
      <c r="X728" s="3" t="s">
        <v>16429</v>
      </c>
      <c r="Y728" s="3" t="s">
        <v>16430</v>
      </c>
      <c r="Z728" s="3" t="s">
        <v>16431</v>
      </c>
      <c r="AA728" s="3"/>
      <c r="AB728" s="3" t="s">
        <v>85</v>
      </c>
      <c r="AC728" s="3" t="s">
        <v>94</v>
      </c>
      <c r="AD728" s="3" t="s">
        <v>103</v>
      </c>
      <c r="AE728" s="3" t="s">
        <v>122</v>
      </c>
      <c r="AF728" s="3"/>
      <c r="AG728" s="3" t="s">
        <v>97</v>
      </c>
      <c r="AH728" s="3">
        <v>221</v>
      </c>
      <c r="AI728" s="3">
        <v>97</v>
      </c>
      <c r="AJ728" s="3" t="s">
        <v>396</v>
      </c>
      <c r="AK728" s="3" t="s">
        <v>109</v>
      </c>
      <c r="AL728" s="3" t="s">
        <v>100</v>
      </c>
      <c r="AM728" s="3">
        <v>250</v>
      </c>
      <c r="AN728" s="3" t="s">
        <v>101</v>
      </c>
      <c r="AO728" s="3" t="s">
        <v>102</v>
      </c>
      <c r="AP728" s="3" t="s">
        <v>16432</v>
      </c>
      <c r="AQ728" s="3" t="s">
        <v>16433</v>
      </c>
      <c r="AR728" s="3">
        <v>3680</v>
      </c>
      <c r="AS728" s="3">
        <v>1800</v>
      </c>
      <c r="AT728" s="3">
        <v>0</v>
      </c>
      <c r="AU728" s="3">
        <v>0</v>
      </c>
      <c r="AV728" s="3">
        <v>0</v>
      </c>
      <c r="AW728" s="3">
        <v>0</v>
      </c>
      <c r="AX728" s="3">
        <v>0</v>
      </c>
      <c r="AY728" s="3">
        <v>0</v>
      </c>
      <c r="AZ728" s="3">
        <v>0</v>
      </c>
      <c r="BA728" s="3" t="s">
        <v>16434</v>
      </c>
      <c r="BB728" s="3">
        <v>2800</v>
      </c>
    </row>
    <row r="729" spans="1:54" ht="32.5" customHeight="1" x14ac:dyDescent="0.2">
      <c r="A729" s="94" t="s">
        <v>16435</v>
      </c>
      <c r="B729" s="94" t="s">
        <v>1226</v>
      </c>
      <c r="C729" s="94" t="s">
        <v>85</v>
      </c>
      <c r="D729" s="94" t="s">
        <v>86</v>
      </c>
      <c r="E729" s="94" t="s">
        <v>16414</v>
      </c>
      <c r="F729" s="94"/>
      <c r="G729" s="94" t="s">
        <v>87</v>
      </c>
      <c r="H729" s="94">
        <v>2024</v>
      </c>
      <c r="I729" s="94">
        <v>2024</v>
      </c>
      <c r="J729" s="94" t="s">
        <v>88</v>
      </c>
      <c r="K729" s="94"/>
      <c r="L729" s="94" t="s">
        <v>6329</v>
      </c>
      <c r="M729" s="94" t="s">
        <v>16415</v>
      </c>
      <c r="N729" s="94" t="s">
        <v>6331</v>
      </c>
      <c r="O729" s="94" t="s">
        <v>6332</v>
      </c>
      <c r="P729" s="94" t="s">
        <v>89</v>
      </c>
      <c r="Q729" s="94" t="s">
        <v>90</v>
      </c>
      <c r="R729" s="94" t="s">
        <v>6333</v>
      </c>
      <c r="S729" s="94" t="s">
        <v>6334</v>
      </c>
      <c r="T729" s="94" t="s">
        <v>135</v>
      </c>
      <c r="U729" s="94" t="s">
        <v>6321</v>
      </c>
      <c r="V729" s="94" t="s">
        <v>1236</v>
      </c>
      <c r="W729" s="94">
        <v>4</v>
      </c>
      <c r="X729" s="94" t="s">
        <v>16436</v>
      </c>
      <c r="Y729" s="94" t="s">
        <v>16437</v>
      </c>
      <c r="Z729" s="94" t="s">
        <v>16438</v>
      </c>
      <c r="AA729" s="94"/>
      <c r="AB729" s="94" t="s">
        <v>85</v>
      </c>
      <c r="AC729" s="94" t="s">
        <v>94</v>
      </c>
      <c r="AD729" s="94" t="s">
        <v>107</v>
      </c>
      <c r="AE729" s="94" t="s">
        <v>108</v>
      </c>
      <c r="AF729" s="94"/>
      <c r="AG729" s="94" t="s">
        <v>97</v>
      </c>
      <c r="AH729" s="94">
        <v>221</v>
      </c>
      <c r="AI729" s="94">
        <v>97</v>
      </c>
      <c r="AJ729" s="94" t="s">
        <v>98</v>
      </c>
      <c r="AK729" s="94" t="s">
        <v>109</v>
      </c>
      <c r="AL729" s="94" t="s">
        <v>100</v>
      </c>
      <c r="AM729" s="94">
        <v>400</v>
      </c>
      <c r="AN729" s="94" t="s">
        <v>101</v>
      </c>
      <c r="AO729" s="94" t="s">
        <v>102</v>
      </c>
      <c r="AP729" s="94" t="s">
        <v>16439</v>
      </c>
      <c r="AQ729" s="94" t="s">
        <v>16440</v>
      </c>
      <c r="AR729" s="94">
        <v>6650</v>
      </c>
      <c r="AS729" s="94">
        <v>3800</v>
      </c>
      <c r="AT729" s="94">
        <v>0</v>
      </c>
      <c r="AU729" s="94">
        <v>0</v>
      </c>
      <c r="AV729" s="94">
        <v>0</v>
      </c>
      <c r="AW729" s="94">
        <v>0</v>
      </c>
      <c r="AX729" s="94">
        <v>0</v>
      </c>
      <c r="AY729" s="94">
        <v>0</v>
      </c>
      <c r="AZ729" s="94">
        <v>0</v>
      </c>
      <c r="BA729" s="94" t="s">
        <v>16441</v>
      </c>
      <c r="BB729" s="94">
        <v>5800</v>
      </c>
    </row>
    <row r="730" spans="1:54" ht="32.5" hidden="1" customHeight="1" x14ac:dyDescent="0.2">
      <c r="A730" s="3" t="s">
        <v>16442</v>
      </c>
      <c r="B730" s="3" t="s">
        <v>1226</v>
      </c>
      <c r="C730" s="3" t="s">
        <v>85</v>
      </c>
      <c r="D730" s="3" t="s">
        <v>86</v>
      </c>
      <c r="E730" s="3" t="s">
        <v>16443</v>
      </c>
      <c r="F730" s="3"/>
      <c r="G730" s="3" t="s">
        <v>87</v>
      </c>
      <c r="H730" s="3">
        <v>2024</v>
      </c>
      <c r="I730" s="3">
        <v>2024</v>
      </c>
      <c r="J730" s="3" t="s">
        <v>88</v>
      </c>
      <c r="K730" s="3" t="s">
        <v>10876</v>
      </c>
      <c r="L730" s="3" t="s">
        <v>10877</v>
      </c>
      <c r="M730" s="3" t="s">
        <v>16444</v>
      </c>
      <c r="N730" s="3" t="s">
        <v>10879</v>
      </c>
      <c r="O730" s="3" t="s">
        <v>10880</v>
      </c>
      <c r="P730" s="3" t="s">
        <v>89</v>
      </c>
      <c r="Q730" s="3" t="s">
        <v>90</v>
      </c>
      <c r="R730" s="3" t="s">
        <v>10881</v>
      </c>
      <c r="S730" s="3" t="s">
        <v>10882</v>
      </c>
      <c r="T730" s="3" t="s">
        <v>91</v>
      </c>
      <c r="U730" s="3" t="s">
        <v>1426</v>
      </c>
      <c r="V730" s="3" t="s">
        <v>1236</v>
      </c>
      <c r="W730" s="3">
        <v>1</v>
      </c>
      <c r="X730" s="3" t="s">
        <v>16445</v>
      </c>
      <c r="Y730" s="3" t="s">
        <v>16446</v>
      </c>
      <c r="Z730" s="3" t="s">
        <v>16447</v>
      </c>
      <c r="AA730" s="3"/>
      <c r="AB730" s="3" t="s">
        <v>85</v>
      </c>
      <c r="AC730" s="3" t="s">
        <v>94</v>
      </c>
      <c r="AD730" s="3" t="s">
        <v>95</v>
      </c>
      <c r="AE730" s="3" t="s">
        <v>96</v>
      </c>
      <c r="AF730" s="3"/>
      <c r="AG730" s="3" t="s">
        <v>97</v>
      </c>
      <c r="AH730" s="3">
        <v>308</v>
      </c>
      <c r="AI730" s="3">
        <v>33</v>
      </c>
      <c r="AJ730" s="3" t="s">
        <v>98</v>
      </c>
      <c r="AK730" s="3" t="s">
        <v>109</v>
      </c>
      <c r="AL730" s="3" t="s">
        <v>100</v>
      </c>
      <c r="AM730" s="3">
        <v>24</v>
      </c>
      <c r="AN730" s="3" t="s">
        <v>101</v>
      </c>
      <c r="AO730" s="3" t="s">
        <v>110</v>
      </c>
      <c r="AP730" s="3" t="s">
        <v>16448</v>
      </c>
      <c r="AQ730" s="3" t="s">
        <v>16449</v>
      </c>
      <c r="AR730" s="3">
        <v>4360</v>
      </c>
      <c r="AS730" s="3">
        <v>2600</v>
      </c>
      <c r="AT730" s="3">
        <v>0</v>
      </c>
      <c r="AU730" s="3">
        <v>0</v>
      </c>
      <c r="AV730" s="3">
        <v>0</v>
      </c>
      <c r="AW730" s="3">
        <v>0</v>
      </c>
      <c r="AX730" s="3">
        <v>0</v>
      </c>
      <c r="AY730" s="3">
        <v>0</v>
      </c>
      <c r="AZ730" s="3">
        <v>0</v>
      </c>
      <c r="BA730" s="3" t="s">
        <v>1242</v>
      </c>
      <c r="BB730" s="3">
        <v>2600</v>
      </c>
    </row>
    <row r="731" spans="1:54" ht="32.5" hidden="1" customHeight="1" x14ac:dyDescent="0.2">
      <c r="A731" s="3" t="s">
        <v>16450</v>
      </c>
      <c r="B731" s="3" t="s">
        <v>1226</v>
      </c>
      <c r="C731" s="3" t="s">
        <v>85</v>
      </c>
      <c r="D731" s="3" t="s">
        <v>86</v>
      </c>
      <c r="E731" s="3" t="s">
        <v>16443</v>
      </c>
      <c r="F731" s="3"/>
      <c r="G731" s="3" t="s">
        <v>87</v>
      </c>
      <c r="H731" s="3">
        <v>2024</v>
      </c>
      <c r="I731" s="3">
        <v>2024</v>
      </c>
      <c r="J731" s="3" t="s">
        <v>88</v>
      </c>
      <c r="K731" s="3" t="s">
        <v>10876</v>
      </c>
      <c r="L731" s="3" t="s">
        <v>10877</v>
      </c>
      <c r="M731" s="3" t="s">
        <v>16444</v>
      </c>
      <c r="N731" s="3" t="s">
        <v>10879</v>
      </c>
      <c r="O731" s="3" t="s">
        <v>10880</v>
      </c>
      <c r="P731" s="3" t="s">
        <v>89</v>
      </c>
      <c r="Q731" s="3" t="s">
        <v>90</v>
      </c>
      <c r="R731" s="3" t="s">
        <v>10881</v>
      </c>
      <c r="S731" s="3" t="s">
        <v>10882</v>
      </c>
      <c r="T731" s="3" t="s">
        <v>91</v>
      </c>
      <c r="U731" s="3" t="s">
        <v>1426</v>
      </c>
      <c r="V731" s="3" t="s">
        <v>1236</v>
      </c>
      <c r="W731" s="3">
        <v>2</v>
      </c>
      <c r="X731" s="3" t="s">
        <v>16451</v>
      </c>
      <c r="Y731" s="3" t="s">
        <v>16452</v>
      </c>
      <c r="Z731" s="3" t="s">
        <v>16453</v>
      </c>
      <c r="AA731" s="3"/>
      <c r="AB731" s="3" t="s">
        <v>85</v>
      </c>
      <c r="AC731" s="3" t="s">
        <v>94</v>
      </c>
      <c r="AD731" s="3" t="s">
        <v>103</v>
      </c>
      <c r="AE731" s="3" t="s">
        <v>104</v>
      </c>
      <c r="AF731" s="3"/>
      <c r="AG731" s="3" t="s">
        <v>97</v>
      </c>
      <c r="AH731" s="3">
        <v>308</v>
      </c>
      <c r="AI731" s="3">
        <v>33</v>
      </c>
      <c r="AJ731" s="3" t="s">
        <v>123</v>
      </c>
      <c r="AK731" s="3" t="s">
        <v>106</v>
      </c>
      <c r="AL731" s="3" t="s">
        <v>100</v>
      </c>
      <c r="AM731" s="3">
        <v>20</v>
      </c>
      <c r="AN731" s="3" t="s">
        <v>138</v>
      </c>
      <c r="AO731" s="3" t="s">
        <v>110</v>
      </c>
      <c r="AP731" s="3" t="s">
        <v>16454</v>
      </c>
      <c r="AQ731" s="3" t="s">
        <v>16455</v>
      </c>
      <c r="AR731" s="3">
        <v>5920</v>
      </c>
      <c r="AS731" s="3">
        <v>3000</v>
      </c>
      <c r="AT731" s="3">
        <v>0</v>
      </c>
      <c r="AU731" s="3">
        <v>0</v>
      </c>
      <c r="AV731" s="3">
        <v>0</v>
      </c>
      <c r="AW731" s="3">
        <v>0</v>
      </c>
      <c r="AX731" s="3">
        <v>0</v>
      </c>
      <c r="AY731" s="3">
        <v>0</v>
      </c>
      <c r="AZ731" s="3">
        <v>0</v>
      </c>
      <c r="BA731" s="3" t="s">
        <v>1242</v>
      </c>
      <c r="BB731" s="3">
        <v>3000</v>
      </c>
    </row>
    <row r="732" spans="1:54" ht="32.5" hidden="1" customHeight="1" x14ac:dyDescent="0.2">
      <c r="A732" s="3" t="s">
        <v>16456</v>
      </c>
      <c r="B732" s="3" t="s">
        <v>1226</v>
      </c>
      <c r="C732" s="3" t="s">
        <v>85</v>
      </c>
      <c r="D732" s="3" t="s">
        <v>86</v>
      </c>
      <c r="E732" s="3" t="s">
        <v>16443</v>
      </c>
      <c r="F732" s="3"/>
      <c r="G732" s="3" t="s">
        <v>87</v>
      </c>
      <c r="H732" s="3">
        <v>2024</v>
      </c>
      <c r="I732" s="3">
        <v>2024</v>
      </c>
      <c r="J732" s="3" t="s">
        <v>88</v>
      </c>
      <c r="K732" s="3" t="s">
        <v>10876</v>
      </c>
      <c r="L732" s="3" t="s">
        <v>10877</v>
      </c>
      <c r="M732" s="3" t="s">
        <v>16444</v>
      </c>
      <c r="N732" s="3" t="s">
        <v>10879</v>
      </c>
      <c r="O732" s="3" t="s">
        <v>10880</v>
      </c>
      <c r="P732" s="3" t="s">
        <v>89</v>
      </c>
      <c r="Q732" s="3" t="s">
        <v>90</v>
      </c>
      <c r="R732" s="3" t="s">
        <v>10881</v>
      </c>
      <c r="S732" s="3" t="s">
        <v>10882</v>
      </c>
      <c r="T732" s="3" t="s">
        <v>91</v>
      </c>
      <c r="U732" s="3" t="s">
        <v>1426</v>
      </c>
      <c r="V732" s="3" t="s">
        <v>1236</v>
      </c>
      <c r="W732" s="3">
        <v>3</v>
      </c>
      <c r="X732" s="3" t="s">
        <v>16457</v>
      </c>
      <c r="Y732" s="3" t="s">
        <v>16458</v>
      </c>
      <c r="Z732" s="3" t="s">
        <v>16459</v>
      </c>
      <c r="AA732" s="3"/>
      <c r="AB732" s="3" t="s">
        <v>85</v>
      </c>
      <c r="AC732" s="3" t="s">
        <v>94</v>
      </c>
      <c r="AD732" s="3" t="s">
        <v>103</v>
      </c>
      <c r="AE732" s="3" t="s">
        <v>104</v>
      </c>
      <c r="AF732" s="3"/>
      <c r="AG732" s="3" t="s">
        <v>97</v>
      </c>
      <c r="AH732" s="3">
        <v>308</v>
      </c>
      <c r="AI732" s="3">
        <v>33</v>
      </c>
      <c r="AJ732" s="3" t="s">
        <v>98</v>
      </c>
      <c r="AK732" s="3" t="s">
        <v>106</v>
      </c>
      <c r="AL732" s="3" t="s">
        <v>100</v>
      </c>
      <c r="AM732" s="3">
        <v>100</v>
      </c>
      <c r="AN732" s="3" t="s">
        <v>138</v>
      </c>
      <c r="AO732" s="3" t="s">
        <v>110</v>
      </c>
      <c r="AP732" s="3" t="s">
        <v>16460</v>
      </c>
      <c r="AQ732" s="3" t="s">
        <v>16461</v>
      </c>
      <c r="AR732" s="3">
        <v>3140</v>
      </c>
      <c r="AS732" s="3">
        <v>1800</v>
      </c>
      <c r="AT732" s="3">
        <v>0</v>
      </c>
      <c r="AU732" s="3">
        <v>0</v>
      </c>
      <c r="AV732" s="3">
        <v>0</v>
      </c>
      <c r="AW732" s="3">
        <v>0</v>
      </c>
      <c r="AX732" s="3">
        <v>0</v>
      </c>
      <c r="AY732" s="3">
        <v>0</v>
      </c>
      <c r="AZ732" s="3">
        <v>0</v>
      </c>
      <c r="BA732" s="3" t="s">
        <v>1242</v>
      </c>
      <c r="BB732" s="3">
        <v>1800</v>
      </c>
    </row>
    <row r="733" spans="1:54" ht="32.5" hidden="1" customHeight="1" x14ac:dyDescent="0.2">
      <c r="A733" s="3" t="s">
        <v>16462</v>
      </c>
      <c r="B733" s="3" t="s">
        <v>1226</v>
      </c>
      <c r="C733" s="3" t="s">
        <v>85</v>
      </c>
      <c r="D733" s="3" t="s">
        <v>86</v>
      </c>
      <c r="E733" s="3" t="s">
        <v>16463</v>
      </c>
      <c r="F733" s="3"/>
      <c r="G733" s="3" t="s">
        <v>87</v>
      </c>
      <c r="H733" s="3">
        <v>2024</v>
      </c>
      <c r="I733" s="3">
        <v>2024</v>
      </c>
      <c r="J733" s="3" t="s">
        <v>88</v>
      </c>
      <c r="K733" s="3" t="s">
        <v>6718</v>
      </c>
      <c r="L733" s="3" t="s">
        <v>6719</v>
      </c>
      <c r="M733" s="3" t="s">
        <v>6720</v>
      </c>
      <c r="N733" s="3" t="s">
        <v>6721</v>
      </c>
      <c r="O733" s="3" t="s">
        <v>6722</v>
      </c>
      <c r="P733" s="3" t="s">
        <v>89</v>
      </c>
      <c r="Q733" s="3" t="s">
        <v>90</v>
      </c>
      <c r="R733" s="3" t="s">
        <v>6723</v>
      </c>
      <c r="S733" s="3" t="s">
        <v>6724</v>
      </c>
      <c r="T733" s="3" t="s">
        <v>135</v>
      </c>
      <c r="U733" s="3" t="s">
        <v>1235</v>
      </c>
      <c r="V733" s="3" t="s">
        <v>1236</v>
      </c>
      <c r="W733" s="3">
        <v>1</v>
      </c>
      <c r="X733" s="3" t="s">
        <v>16464</v>
      </c>
      <c r="Y733" s="3" t="s">
        <v>16465</v>
      </c>
      <c r="Z733" s="3" t="s">
        <v>16466</v>
      </c>
      <c r="AA733" s="3"/>
      <c r="AB733" s="3" t="s">
        <v>85</v>
      </c>
      <c r="AC733" s="3" t="s">
        <v>94</v>
      </c>
      <c r="AD733" s="3" t="s">
        <v>95</v>
      </c>
      <c r="AE733" s="3" t="s">
        <v>96</v>
      </c>
      <c r="AF733" s="3"/>
      <c r="AG733" s="3" t="s">
        <v>97</v>
      </c>
      <c r="AH733" s="3">
        <v>250</v>
      </c>
      <c r="AI733" s="3">
        <v>10</v>
      </c>
      <c r="AJ733" s="3" t="s">
        <v>123</v>
      </c>
      <c r="AK733" s="3" t="s">
        <v>99</v>
      </c>
      <c r="AL733" s="3" t="s">
        <v>100</v>
      </c>
      <c r="AM733" s="3">
        <v>35</v>
      </c>
      <c r="AN733" s="3" t="s">
        <v>101</v>
      </c>
      <c r="AO733" s="3" t="s">
        <v>110</v>
      </c>
      <c r="AP733" s="3" t="s">
        <v>16467</v>
      </c>
      <c r="AQ733" s="3" t="s">
        <v>16468</v>
      </c>
      <c r="AR733" s="3">
        <v>4450</v>
      </c>
      <c r="AS733" s="3">
        <v>2500</v>
      </c>
      <c r="AT733" s="3">
        <v>0</v>
      </c>
      <c r="AU733" s="3">
        <v>0</v>
      </c>
      <c r="AV733" s="3">
        <v>0</v>
      </c>
      <c r="AW733" s="3">
        <v>0</v>
      </c>
      <c r="AX733" s="3">
        <v>0</v>
      </c>
      <c r="AY733" s="3">
        <v>0</v>
      </c>
      <c r="AZ733" s="3">
        <v>0</v>
      </c>
      <c r="BA733" s="3" t="s">
        <v>1242</v>
      </c>
      <c r="BB733" s="3">
        <v>2500</v>
      </c>
    </row>
    <row r="734" spans="1:54" ht="32.5" hidden="1" customHeight="1" x14ac:dyDescent="0.2">
      <c r="A734" s="3" t="s">
        <v>16469</v>
      </c>
      <c r="B734" s="3" t="s">
        <v>1226</v>
      </c>
      <c r="C734" s="3" t="s">
        <v>85</v>
      </c>
      <c r="D734" s="3" t="s">
        <v>86</v>
      </c>
      <c r="E734" s="3" t="s">
        <v>16463</v>
      </c>
      <c r="F734" s="3"/>
      <c r="G734" s="3" t="s">
        <v>87</v>
      </c>
      <c r="H734" s="3">
        <v>2024</v>
      </c>
      <c r="I734" s="3">
        <v>2024</v>
      </c>
      <c r="J734" s="3" t="s">
        <v>88</v>
      </c>
      <c r="K734" s="3" t="s">
        <v>6718</v>
      </c>
      <c r="L734" s="3" t="s">
        <v>6719</v>
      </c>
      <c r="M734" s="3" t="s">
        <v>6720</v>
      </c>
      <c r="N734" s="3" t="s">
        <v>6721</v>
      </c>
      <c r="O734" s="3" t="s">
        <v>6722</v>
      </c>
      <c r="P734" s="3" t="s">
        <v>89</v>
      </c>
      <c r="Q734" s="3" t="s">
        <v>90</v>
      </c>
      <c r="R734" s="3" t="s">
        <v>6723</v>
      </c>
      <c r="S734" s="3" t="s">
        <v>6724</v>
      </c>
      <c r="T734" s="3" t="s">
        <v>135</v>
      </c>
      <c r="U734" s="3" t="s">
        <v>1235</v>
      </c>
      <c r="V734" s="3" t="s">
        <v>1236</v>
      </c>
      <c r="W734" s="3">
        <v>2</v>
      </c>
      <c r="X734" s="3" t="s">
        <v>16470</v>
      </c>
      <c r="Y734" s="3" t="s">
        <v>16471</v>
      </c>
      <c r="Z734" s="3" t="s">
        <v>16472</v>
      </c>
      <c r="AA734" s="3"/>
      <c r="AB734" s="3" t="s">
        <v>85</v>
      </c>
      <c r="AC734" s="3" t="s">
        <v>94</v>
      </c>
      <c r="AD734" s="3" t="s">
        <v>103</v>
      </c>
      <c r="AE734" s="3" t="s">
        <v>104</v>
      </c>
      <c r="AF734" s="3"/>
      <c r="AG734" s="3" t="s">
        <v>97</v>
      </c>
      <c r="AH734" s="3">
        <v>250</v>
      </c>
      <c r="AI734" s="3">
        <v>10</v>
      </c>
      <c r="AJ734" s="3" t="s">
        <v>105</v>
      </c>
      <c r="AK734" s="3" t="s">
        <v>106</v>
      </c>
      <c r="AL734" s="3" t="s">
        <v>100</v>
      </c>
      <c r="AM734" s="3">
        <v>60</v>
      </c>
      <c r="AN734" s="3" t="s">
        <v>138</v>
      </c>
      <c r="AO734" s="3" t="s">
        <v>110</v>
      </c>
      <c r="AP734" s="3" t="s">
        <v>16473</v>
      </c>
      <c r="AQ734" s="3" t="s">
        <v>16474</v>
      </c>
      <c r="AR734" s="3">
        <v>4150</v>
      </c>
      <c r="AS734" s="3">
        <v>2500</v>
      </c>
      <c r="AT734" s="3">
        <v>0</v>
      </c>
      <c r="AU734" s="3">
        <v>0</v>
      </c>
      <c r="AV734" s="3">
        <v>0</v>
      </c>
      <c r="AW734" s="3">
        <v>0</v>
      </c>
      <c r="AX734" s="3">
        <v>0</v>
      </c>
      <c r="AY734" s="3">
        <v>0</v>
      </c>
      <c r="AZ734" s="3">
        <v>0</v>
      </c>
      <c r="BA734" s="3" t="s">
        <v>1242</v>
      </c>
      <c r="BB734" s="3">
        <v>2500</v>
      </c>
    </row>
    <row r="735" spans="1:54" ht="32.5" customHeight="1" x14ac:dyDescent="0.2">
      <c r="A735" s="94" t="s">
        <v>16475</v>
      </c>
      <c r="B735" s="94" t="s">
        <v>1226</v>
      </c>
      <c r="C735" s="94" t="s">
        <v>85</v>
      </c>
      <c r="D735" s="94" t="s">
        <v>86</v>
      </c>
      <c r="E735" s="94" t="s">
        <v>16463</v>
      </c>
      <c r="F735" s="94"/>
      <c r="G735" s="94" t="s">
        <v>87</v>
      </c>
      <c r="H735" s="94">
        <v>2024</v>
      </c>
      <c r="I735" s="94">
        <v>2024</v>
      </c>
      <c r="J735" s="94" t="s">
        <v>88</v>
      </c>
      <c r="K735" s="94" t="s">
        <v>6718</v>
      </c>
      <c r="L735" s="94" t="s">
        <v>6719</v>
      </c>
      <c r="M735" s="94" t="s">
        <v>6720</v>
      </c>
      <c r="N735" s="94" t="s">
        <v>6721</v>
      </c>
      <c r="O735" s="94" t="s">
        <v>6722</v>
      </c>
      <c r="P735" s="94" t="s">
        <v>89</v>
      </c>
      <c r="Q735" s="94" t="s">
        <v>90</v>
      </c>
      <c r="R735" s="94" t="s">
        <v>6723</v>
      </c>
      <c r="S735" s="94" t="s">
        <v>6724</v>
      </c>
      <c r="T735" s="94" t="s">
        <v>135</v>
      </c>
      <c r="U735" s="94" t="s">
        <v>1235</v>
      </c>
      <c r="V735" s="94" t="s">
        <v>1236</v>
      </c>
      <c r="W735" s="94">
        <v>3</v>
      </c>
      <c r="X735" s="94" t="s">
        <v>16476</v>
      </c>
      <c r="Y735" s="94" t="s">
        <v>16477</v>
      </c>
      <c r="Z735" s="94" t="s">
        <v>16478</v>
      </c>
      <c r="AA735" s="94"/>
      <c r="AB735" s="94" t="s">
        <v>85</v>
      </c>
      <c r="AC735" s="94" t="s">
        <v>94</v>
      </c>
      <c r="AD735" s="94" t="s">
        <v>107</v>
      </c>
      <c r="AE735" s="94" t="s">
        <v>108</v>
      </c>
      <c r="AF735" s="94"/>
      <c r="AG735" s="94" t="s">
        <v>97</v>
      </c>
      <c r="AH735" s="94">
        <v>250</v>
      </c>
      <c r="AI735" s="94">
        <v>10</v>
      </c>
      <c r="AJ735" s="94" t="s">
        <v>98</v>
      </c>
      <c r="AK735" s="94" t="s">
        <v>106</v>
      </c>
      <c r="AL735" s="94" t="s">
        <v>100</v>
      </c>
      <c r="AM735" s="94">
        <v>30</v>
      </c>
      <c r="AN735" s="94" t="s">
        <v>138</v>
      </c>
      <c r="AO735" s="94" t="s">
        <v>110</v>
      </c>
      <c r="AP735" s="94" t="s">
        <v>16479</v>
      </c>
      <c r="AQ735" s="94" t="s">
        <v>16480</v>
      </c>
      <c r="AR735" s="94">
        <v>4230</v>
      </c>
      <c r="AS735" s="94">
        <v>2500</v>
      </c>
      <c r="AT735" s="94">
        <v>0</v>
      </c>
      <c r="AU735" s="94">
        <v>0</v>
      </c>
      <c r="AV735" s="94">
        <v>0</v>
      </c>
      <c r="AW735" s="94">
        <v>0</v>
      </c>
      <c r="AX735" s="94">
        <v>0</v>
      </c>
      <c r="AY735" s="94">
        <v>0</v>
      </c>
      <c r="AZ735" s="94">
        <v>0</v>
      </c>
      <c r="BA735" s="94" t="s">
        <v>1242</v>
      </c>
      <c r="BB735" s="94">
        <v>2500</v>
      </c>
    </row>
    <row r="736" spans="1:54" ht="32.5" hidden="1" customHeight="1" x14ac:dyDescent="0.2">
      <c r="A736" s="3" t="s">
        <v>16481</v>
      </c>
      <c r="B736" s="3" t="s">
        <v>1226</v>
      </c>
      <c r="C736" s="3" t="s">
        <v>85</v>
      </c>
      <c r="D736" s="3" t="s">
        <v>86</v>
      </c>
      <c r="E736" s="3" t="s">
        <v>16482</v>
      </c>
      <c r="F736" s="3"/>
      <c r="G736" s="3" t="s">
        <v>87</v>
      </c>
      <c r="H736" s="3">
        <v>2024</v>
      </c>
      <c r="I736" s="3">
        <v>2024</v>
      </c>
      <c r="J736" s="3" t="s">
        <v>111</v>
      </c>
      <c r="K736" s="3" t="s">
        <v>6682</v>
      </c>
      <c r="L736" s="3" t="s">
        <v>6683</v>
      </c>
      <c r="M736" s="3"/>
      <c r="N736" s="3" t="s">
        <v>6684</v>
      </c>
      <c r="O736" s="3" t="s">
        <v>6685</v>
      </c>
      <c r="P736" s="3" t="s">
        <v>89</v>
      </c>
      <c r="Q736" s="3" t="s">
        <v>90</v>
      </c>
      <c r="R736" s="3" t="s">
        <v>6686</v>
      </c>
      <c r="S736" s="3" t="s">
        <v>6687</v>
      </c>
      <c r="T736" s="3" t="s">
        <v>135</v>
      </c>
      <c r="U736" s="3" t="s">
        <v>1426</v>
      </c>
      <c r="V736" s="3" t="s">
        <v>1236</v>
      </c>
      <c r="W736" s="3">
        <v>1</v>
      </c>
      <c r="X736" s="3" t="s">
        <v>16483</v>
      </c>
      <c r="Y736" s="3" t="s">
        <v>16484</v>
      </c>
      <c r="Z736" s="3" t="s">
        <v>16485</v>
      </c>
      <c r="AA736" s="3"/>
      <c r="AB736" s="3" t="s">
        <v>85</v>
      </c>
      <c r="AC736" s="3" t="s">
        <v>94</v>
      </c>
      <c r="AD736" s="3" t="s">
        <v>103</v>
      </c>
      <c r="AE736" s="3" t="s">
        <v>189</v>
      </c>
      <c r="AF736" s="3"/>
      <c r="AG736" s="3" t="s">
        <v>97</v>
      </c>
      <c r="AH736" s="3">
        <v>186297</v>
      </c>
      <c r="AI736" s="3">
        <v>29096</v>
      </c>
      <c r="AJ736" s="3" t="s">
        <v>123</v>
      </c>
      <c r="AK736" s="3" t="s">
        <v>109</v>
      </c>
      <c r="AL736" s="3" t="s">
        <v>325</v>
      </c>
      <c r="AM736" s="3">
        <v>38</v>
      </c>
      <c r="AN736" s="3" t="s">
        <v>138</v>
      </c>
      <c r="AO736" s="3" t="s">
        <v>110</v>
      </c>
      <c r="AP736" s="3" t="s">
        <v>16486</v>
      </c>
      <c r="AQ736" s="3" t="s">
        <v>16487</v>
      </c>
      <c r="AR736" s="3">
        <v>8200</v>
      </c>
      <c r="AS736" s="3">
        <v>1500</v>
      </c>
      <c r="AT736" s="3">
        <v>0</v>
      </c>
      <c r="AU736" s="3">
        <v>0</v>
      </c>
      <c r="AV736" s="3">
        <v>0</v>
      </c>
      <c r="AW736" s="3">
        <v>0</v>
      </c>
      <c r="AX736" s="3">
        <v>0</v>
      </c>
      <c r="AY736" s="3">
        <v>0</v>
      </c>
      <c r="AZ736" s="3">
        <v>0</v>
      </c>
      <c r="BA736" s="3" t="s">
        <v>1242</v>
      </c>
      <c r="BB736" s="3">
        <v>1500</v>
      </c>
    </row>
    <row r="737" spans="1:54" ht="32.5" hidden="1" customHeight="1" x14ac:dyDescent="0.2">
      <c r="A737" s="3" t="s">
        <v>16488</v>
      </c>
      <c r="B737" s="3" t="s">
        <v>1226</v>
      </c>
      <c r="C737" s="3" t="s">
        <v>85</v>
      </c>
      <c r="D737" s="3" t="s">
        <v>86</v>
      </c>
      <c r="E737" s="3" t="s">
        <v>16482</v>
      </c>
      <c r="F737" s="3"/>
      <c r="G737" s="3" t="s">
        <v>87</v>
      </c>
      <c r="H737" s="3">
        <v>2024</v>
      </c>
      <c r="I737" s="3">
        <v>2024</v>
      </c>
      <c r="J737" s="3" t="s">
        <v>111</v>
      </c>
      <c r="K737" s="3" t="s">
        <v>6682</v>
      </c>
      <c r="L737" s="3" t="s">
        <v>6683</v>
      </c>
      <c r="M737" s="3"/>
      <c r="N737" s="3" t="s">
        <v>6684</v>
      </c>
      <c r="O737" s="3" t="s">
        <v>6685</v>
      </c>
      <c r="P737" s="3" t="s">
        <v>89</v>
      </c>
      <c r="Q737" s="3" t="s">
        <v>90</v>
      </c>
      <c r="R737" s="3" t="s">
        <v>6686</v>
      </c>
      <c r="S737" s="3" t="s">
        <v>6687</v>
      </c>
      <c r="T737" s="3" t="s">
        <v>135</v>
      </c>
      <c r="U737" s="3" t="s">
        <v>1426</v>
      </c>
      <c r="V737" s="3" t="s">
        <v>1236</v>
      </c>
      <c r="W737" s="3">
        <v>2</v>
      </c>
      <c r="X737" s="3" t="s">
        <v>315</v>
      </c>
      <c r="Y737" s="3" t="s">
        <v>16489</v>
      </c>
      <c r="Z737" s="3" t="s">
        <v>16490</v>
      </c>
      <c r="AA737" s="3"/>
      <c r="AB737" s="3" t="s">
        <v>85</v>
      </c>
      <c r="AC737" s="3" t="s">
        <v>94</v>
      </c>
      <c r="AD737" s="3" t="s">
        <v>103</v>
      </c>
      <c r="AE737" s="3" t="s">
        <v>104</v>
      </c>
      <c r="AF737" s="3"/>
      <c r="AG737" s="3" t="s">
        <v>97</v>
      </c>
      <c r="AH737" s="3">
        <v>186297</v>
      </c>
      <c r="AI737" s="3">
        <v>29096</v>
      </c>
      <c r="AJ737" s="3" t="s">
        <v>105</v>
      </c>
      <c r="AK737" s="3" t="s">
        <v>106</v>
      </c>
      <c r="AL737" s="3" t="s">
        <v>100</v>
      </c>
      <c r="AM737" s="3">
        <v>150</v>
      </c>
      <c r="AN737" s="3" t="s">
        <v>101</v>
      </c>
      <c r="AO737" s="3" t="s">
        <v>110</v>
      </c>
      <c r="AP737" s="3" t="s">
        <v>16491</v>
      </c>
      <c r="AQ737" s="3" t="s">
        <v>16492</v>
      </c>
      <c r="AR737" s="3">
        <v>3500</v>
      </c>
      <c r="AS737" s="3">
        <v>2000</v>
      </c>
      <c r="AT737" s="3">
        <v>0</v>
      </c>
      <c r="AU737" s="3">
        <v>0</v>
      </c>
      <c r="AV737" s="3">
        <v>0</v>
      </c>
      <c r="AW737" s="3">
        <v>0</v>
      </c>
      <c r="AX737" s="3">
        <v>0</v>
      </c>
      <c r="AY737" s="3">
        <v>0</v>
      </c>
      <c r="AZ737" s="3">
        <v>0</v>
      </c>
      <c r="BA737" s="3" t="s">
        <v>1242</v>
      </c>
      <c r="BB737" s="3">
        <v>2000</v>
      </c>
    </row>
    <row r="738" spans="1:54" ht="32.5" hidden="1" customHeight="1" x14ac:dyDescent="0.2">
      <c r="A738" s="3" t="s">
        <v>16493</v>
      </c>
      <c r="B738" s="3" t="s">
        <v>1226</v>
      </c>
      <c r="C738" s="3" t="s">
        <v>85</v>
      </c>
      <c r="D738" s="3" t="s">
        <v>86</v>
      </c>
      <c r="E738" s="3" t="s">
        <v>16482</v>
      </c>
      <c r="F738" s="3"/>
      <c r="G738" s="3" t="s">
        <v>87</v>
      </c>
      <c r="H738" s="3">
        <v>2024</v>
      </c>
      <c r="I738" s="3">
        <v>2024</v>
      </c>
      <c r="J738" s="3" t="s">
        <v>88</v>
      </c>
      <c r="K738" s="3" t="s">
        <v>6682</v>
      </c>
      <c r="L738" s="3" t="s">
        <v>6683</v>
      </c>
      <c r="M738" s="3"/>
      <c r="N738" s="3" t="s">
        <v>6684</v>
      </c>
      <c r="O738" s="3" t="s">
        <v>6685</v>
      </c>
      <c r="P738" s="3" t="s">
        <v>89</v>
      </c>
      <c r="Q738" s="3" t="s">
        <v>90</v>
      </c>
      <c r="R738" s="3" t="s">
        <v>6686</v>
      </c>
      <c r="S738" s="3" t="s">
        <v>6687</v>
      </c>
      <c r="T738" s="3" t="s">
        <v>135</v>
      </c>
      <c r="U738" s="3" t="s">
        <v>1426</v>
      </c>
      <c r="V738" s="3" t="s">
        <v>1236</v>
      </c>
      <c r="W738" s="3">
        <v>3</v>
      </c>
      <c r="X738" s="3" t="s">
        <v>16494</v>
      </c>
      <c r="Y738" s="3" t="s">
        <v>16495</v>
      </c>
      <c r="Z738" s="3" t="s">
        <v>16496</v>
      </c>
      <c r="AA738" s="3"/>
      <c r="AB738" s="3" t="s">
        <v>85</v>
      </c>
      <c r="AC738" s="3" t="s">
        <v>94</v>
      </c>
      <c r="AD738" s="3" t="s">
        <v>95</v>
      </c>
      <c r="AE738" s="3" t="s">
        <v>96</v>
      </c>
      <c r="AF738" s="3"/>
      <c r="AG738" s="3" t="s">
        <v>97</v>
      </c>
      <c r="AH738" s="3">
        <v>186297</v>
      </c>
      <c r="AI738" s="3">
        <v>29096</v>
      </c>
      <c r="AJ738" s="3" t="s">
        <v>105</v>
      </c>
      <c r="AK738" s="3" t="s">
        <v>109</v>
      </c>
      <c r="AL738" s="3" t="s">
        <v>100</v>
      </c>
      <c r="AM738" s="3">
        <v>10</v>
      </c>
      <c r="AN738" s="3" t="s">
        <v>140</v>
      </c>
      <c r="AO738" s="3" t="s">
        <v>102</v>
      </c>
      <c r="AP738" s="3" t="s">
        <v>16497</v>
      </c>
      <c r="AQ738" s="3" t="s">
        <v>16498</v>
      </c>
      <c r="AR738" s="3">
        <v>3280</v>
      </c>
      <c r="AS738" s="3">
        <v>1500</v>
      </c>
      <c r="AT738" s="3">
        <v>0</v>
      </c>
      <c r="AU738" s="3">
        <v>0</v>
      </c>
      <c r="AV738" s="3">
        <v>0</v>
      </c>
      <c r="AW738" s="3">
        <v>0</v>
      </c>
      <c r="AX738" s="3">
        <v>0</v>
      </c>
      <c r="AY738" s="3">
        <v>0</v>
      </c>
      <c r="AZ738" s="3">
        <v>0</v>
      </c>
      <c r="BA738" s="3" t="s">
        <v>16499</v>
      </c>
      <c r="BB738" s="3">
        <v>2590</v>
      </c>
    </row>
    <row r="739" spans="1:54" ht="32.5" hidden="1" customHeight="1" x14ac:dyDescent="0.2">
      <c r="A739" s="3" t="s">
        <v>16500</v>
      </c>
      <c r="B739" s="3" t="s">
        <v>1226</v>
      </c>
      <c r="C739" s="3" t="s">
        <v>85</v>
      </c>
      <c r="D739" s="3" t="s">
        <v>86</v>
      </c>
      <c r="E739" s="3" t="s">
        <v>16501</v>
      </c>
      <c r="F739" s="3"/>
      <c r="G739" s="3" t="s">
        <v>87</v>
      </c>
      <c r="H739" s="3">
        <v>2024</v>
      </c>
      <c r="I739" s="3">
        <v>2024</v>
      </c>
      <c r="J739" s="3" t="s">
        <v>88</v>
      </c>
      <c r="K739" s="3" t="s">
        <v>6168</v>
      </c>
      <c r="L739" s="3" t="s">
        <v>6169</v>
      </c>
      <c r="M739" s="3" t="s">
        <v>16502</v>
      </c>
      <c r="N739" s="3" t="s">
        <v>6171</v>
      </c>
      <c r="O739" s="3" t="s">
        <v>6172</v>
      </c>
      <c r="P739" s="3" t="s">
        <v>89</v>
      </c>
      <c r="Q739" s="3" t="s">
        <v>90</v>
      </c>
      <c r="R739" s="3" t="s">
        <v>6173</v>
      </c>
      <c r="S739" s="3" t="s">
        <v>6174</v>
      </c>
      <c r="T739" s="3" t="s">
        <v>135</v>
      </c>
      <c r="U739" s="3" t="s">
        <v>1400</v>
      </c>
      <c r="V739" s="3" t="s">
        <v>1236</v>
      </c>
      <c r="W739" s="3">
        <v>1</v>
      </c>
      <c r="X739" s="3" t="s">
        <v>16503</v>
      </c>
      <c r="Y739" s="3" t="s">
        <v>16504</v>
      </c>
      <c r="Z739" s="3" t="s">
        <v>16505</v>
      </c>
      <c r="AA739" s="3"/>
      <c r="AB739" s="3" t="s">
        <v>85</v>
      </c>
      <c r="AC739" s="3" t="s">
        <v>94</v>
      </c>
      <c r="AD739" s="3" t="s">
        <v>103</v>
      </c>
      <c r="AE739" s="3" t="s">
        <v>104</v>
      </c>
      <c r="AF739" s="3"/>
      <c r="AG739" s="3" t="s">
        <v>97</v>
      </c>
      <c r="AH739" s="3">
        <v>320</v>
      </c>
      <c r="AI739" s="3">
        <v>53</v>
      </c>
      <c r="AJ739" s="3" t="s">
        <v>105</v>
      </c>
      <c r="AK739" s="3" t="s">
        <v>106</v>
      </c>
      <c r="AL739" s="3" t="s">
        <v>100</v>
      </c>
      <c r="AM739" s="3">
        <v>1000</v>
      </c>
      <c r="AN739" s="3" t="s">
        <v>138</v>
      </c>
      <c r="AO739" s="3" t="s">
        <v>102</v>
      </c>
      <c r="AP739" s="3" t="s">
        <v>16506</v>
      </c>
      <c r="AQ739" s="3" t="s">
        <v>16507</v>
      </c>
      <c r="AR739" s="3">
        <v>10750</v>
      </c>
      <c r="AS739" s="3">
        <v>5000</v>
      </c>
      <c r="AT739" s="3">
        <v>0</v>
      </c>
      <c r="AU739" s="3">
        <v>0</v>
      </c>
      <c r="AV739" s="3">
        <v>0</v>
      </c>
      <c r="AW739" s="3">
        <v>0</v>
      </c>
      <c r="AX739" s="3">
        <v>0</v>
      </c>
      <c r="AY739" s="3">
        <v>0</v>
      </c>
      <c r="AZ739" s="3">
        <v>0</v>
      </c>
      <c r="BA739" s="3" t="s">
        <v>16508</v>
      </c>
      <c r="BB739" s="3">
        <v>10000</v>
      </c>
    </row>
    <row r="740" spans="1:54" ht="32.5" hidden="1" customHeight="1" x14ac:dyDescent="0.2">
      <c r="A740" s="3" t="s">
        <v>16509</v>
      </c>
      <c r="B740" s="3" t="s">
        <v>1226</v>
      </c>
      <c r="C740" s="3" t="s">
        <v>85</v>
      </c>
      <c r="D740" s="3" t="s">
        <v>86</v>
      </c>
      <c r="E740" s="3" t="s">
        <v>16501</v>
      </c>
      <c r="F740" s="3"/>
      <c r="G740" s="3" t="s">
        <v>87</v>
      </c>
      <c r="H740" s="3">
        <v>2024</v>
      </c>
      <c r="I740" s="3">
        <v>2024</v>
      </c>
      <c r="J740" s="3" t="s">
        <v>88</v>
      </c>
      <c r="K740" s="3" t="s">
        <v>6168</v>
      </c>
      <c r="L740" s="3" t="s">
        <v>6169</v>
      </c>
      <c r="M740" s="3" t="s">
        <v>16502</v>
      </c>
      <c r="N740" s="3" t="s">
        <v>6171</v>
      </c>
      <c r="O740" s="3" t="s">
        <v>6172</v>
      </c>
      <c r="P740" s="3" t="s">
        <v>89</v>
      </c>
      <c r="Q740" s="3" t="s">
        <v>90</v>
      </c>
      <c r="R740" s="3" t="s">
        <v>6173</v>
      </c>
      <c r="S740" s="3" t="s">
        <v>6174</v>
      </c>
      <c r="T740" s="3" t="s">
        <v>135</v>
      </c>
      <c r="U740" s="3" t="s">
        <v>1400</v>
      </c>
      <c r="V740" s="3" t="s">
        <v>1236</v>
      </c>
      <c r="W740" s="3">
        <v>2</v>
      </c>
      <c r="X740" s="3" t="s">
        <v>16510</v>
      </c>
      <c r="Y740" s="3" t="s">
        <v>16511</v>
      </c>
      <c r="Z740" s="3" t="s">
        <v>16512</v>
      </c>
      <c r="AA740" s="3"/>
      <c r="AB740" s="3" t="s">
        <v>85</v>
      </c>
      <c r="AC740" s="3" t="s">
        <v>94</v>
      </c>
      <c r="AD740" s="3" t="s">
        <v>103</v>
      </c>
      <c r="AE740" s="3" t="s">
        <v>124</v>
      </c>
      <c r="AF740" s="3"/>
      <c r="AG740" s="3" t="s">
        <v>97</v>
      </c>
      <c r="AH740" s="3">
        <v>320</v>
      </c>
      <c r="AI740" s="3">
        <v>53</v>
      </c>
      <c r="AJ740" s="3" t="s">
        <v>105</v>
      </c>
      <c r="AK740" s="3" t="s">
        <v>109</v>
      </c>
      <c r="AL740" s="3" t="s">
        <v>100</v>
      </c>
      <c r="AM740" s="3">
        <v>32</v>
      </c>
      <c r="AN740" s="3" t="s">
        <v>101</v>
      </c>
      <c r="AO740" s="3" t="s">
        <v>110</v>
      </c>
      <c r="AP740" s="3" t="s">
        <v>16513</v>
      </c>
      <c r="AQ740" s="3" t="s">
        <v>424</v>
      </c>
      <c r="AR740" s="3">
        <v>5050</v>
      </c>
      <c r="AS740" s="3">
        <v>2000</v>
      </c>
      <c r="AT740" s="3">
        <v>0</v>
      </c>
      <c r="AU740" s="3">
        <v>0</v>
      </c>
      <c r="AV740" s="3">
        <v>0</v>
      </c>
      <c r="AW740" s="3">
        <v>0</v>
      </c>
      <c r="AX740" s="3">
        <v>0</v>
      </c>
      <c r="AY740" s="3">
        <v>0</v>
      </c>
      <c r="AZ740" s="3">
        <v>0</v>
      </c>
      <c r="BA740" s="3" t="s">
        <v>1242</v>
      </c>
      <c r="BB740" s="3">
        <v>2000</v>
      </c>
    </row>
    <row r="741" spans="1:54" ht="32.5" hidden="1" customHeight="1" x14ac:dyDescent="0.2">
      <c r="A741" s="3" t="s">
        <v>16514</v>
      </c>
      <c r="B741" s="3" t="s">
        <v>1226</v>
      </c>
      <c r="C741" s="3" t="s">
        <v>85</v>
      </c>
      <c r="D741" s="3" t="s">
        <v>86</v>
      </c>
      <c r="E741" s="3" t="s">
        <v>16501</v>
      </c>
      <c r="F741" s="3"/>
      <c r="G741" s="3" t="s">
        <v>87</v>
      </c>
      <c r="H741" s="3">
        <v>2024</v>
      </c>
      <c r="I741" s="3">
        <v>2024</v>
      </c>
      <c r="J741" s="3" t="s">
        <v>88</v>
      </c>
      <c r="K741" s="3" t="s">
        <v>6168</v>
      </c>
      <c r="L741" s="3" t="s">
        <v>6169</v>
      </c>
      <c r="M741" s="3" t="s">
        <v>16502</v>
      </c>
      <c r="N741" s="3" t="s">
        <v>6171</v>
      </c>
      <c r="O741" s="3" t="s">
        <v>6172</v>
      </c>
      <c r="P741" s="3" t="s">
        <v>89</v>
      </c>
      <c r="Q741" s="3" t="s">
        <v>90</v>
      </c>
      <c r="R741" s="3" t="s">
        <v>6173</v>
      </c>
      <c r="S741" s="3" t="s">
        <v>6174</v>
      </c>
      <c r="T741" s="3" t="s">
        <v>135</v>
      </c>
      <c r="U741" s="3" t="s">
        <v>1400</v>
      </c>
      <c r="V741" s="3" t="s">
        <v>1236</v>
      </c>
      <c r="W741" s="3">
        <v>3</v>
      </c>
      <c r="X741" s="3" t="s">
        <v>16515</v>
      </c>
      <c r="Y741" s="3" t="s">
        <v>16516</v>
      </c>
      <c r="Z741" s="3" t="s">
        <v>16517</v>
      </c>
      <c r="AA741" s="3"/>
      <c r="AB741" s="3" t="s">
        <v>85</v>
      </c>
      <c r="AC741" s="3" t="s">
        <v>94</v>
      </c>
      <c r="AD741" s="3" t="s">
        <v>103</v>
      </c>
      <c r="AE741" s="3" t="s">
        <v>189</v>
      </c>
      <c r="AF741" s="3"/>
      <c r="AG741" s="3" t="s">
        <v>97</v>
      </c>
      <c r="AH741" s="3">
        <v>320</v>
      </c>
      <c r="AI741" s="3">
        <v>53</v>
      </c>
      <c r="AJ741" s="3" t="s">
        <v>105</v>
      </c>
      <c r="AK741" s="3" t="s">
        <v>106</v>
      </c>
      <c r="AL741" s="3" t="s">
        <v>100</v>
      </c>
      <c r="AM741" s="3">
        <v>150</v>
      </c>
      <c r="AN741" s="3" t="s">
        <v>138</v>
      </c>
      <c r="AO741" s="3" t="s">
        <v>102</v>
      </c>
      <c r="AP741" s="3" t="s">
        <v>16518</v>
      </c>
      <c r="AQ741" s="3"/>
      <c r="AR741" s="3">
        <v>5200</v>
      </c>
      <c r="AS741" s="3">
        <v>1500</v>
      </c>
      <c r="AT741" s="3">
        <v>0</v>
      </c>
      <c r="AU741" s="3">
        <v>0</v>
      </c>
      <c r="AV741" s="3">
        <v>0</v>
      </c>
      <c r="AW741" s="3">
        <v>0</v>
      </c>
      <c r="AX741" s="3">
        <v>0</v>
      </c>
      <c r="AY741" s="3">
        <v>0</v>
      </c>
      <c r="AZ741" s="3">
        <v>0</v>
      </c>
      <c r="BA741" s="3" t="s">
        <v>16519</v>
      </c>
      <c r="BB741" s="3">
        <v>4000</v>
      </c>
    </row>
    <row r="742" spans="1:54" ht="32.5" customHeight="1" x14ac:dyDescent="0.2">
      <c r="A742" s="94" t="s">
        <v>16520</v>
      </c>
      <c r="B742" s="94" t="s">
        <v>1226</v>
      </c>
      <c r="C742" s="94" t="s">
        <v>85</v>
      </c>
      <c r="D742" s="94" t="s">
        <v>86</v>
      </c>
      <c r="E742" s="94" t="s">
        <v>16501</v>
      </c>
      <c r="F742" s="94"/>
      <c r="G742" s="94" t="s">
        <v>87</v>
      </c>
      <c r="H742" s="94">
        <v>2024</v>
      </c>
      <c r="I742" s="94">
        <v>2024</v>
      </c>
      <c r="J742" s="94" t="s">
        <v>88</v>
      </c>
      <c r="K742" s="94" t="s">
        <v>6168</v>
      </c>
      <c r="L742" s="94" t="s">
        <v>6169</v>
      </c>
      <c r="M742" s="94" t="s">
        <v>16502</v>
      </c>
      <c r="N742" s="94" t="s">
        <v>6171</v>
      </c>
      <c r="O742" s="94" t="s">
        <v>6172</v>
      </c>
      <c r="P742" s="94" t="s">
        <v>89</v>
      </c>
      <c r="Q742" s="94" t="s">
        <v>90</v>
      </c>
      <c r="R742" s="94" t="s">
        <v>6173</v>
      </c>
      <c r="S742" s="94" t="s">
        <v>6174</v>
      </c>
      <c r="T742" s="94" t="s">
        <v>135</v>
      </c>
      <c r="U742" s="94" t="s">
        <v>1400</v>
      </c>
      <c r="V742" s="94" t="s">
        <v>1236</v>
      </c>
      <c r="W742" s="94">
        <v>4</v>
      </c>
      <c r="X742" s="94" t="s">
        <v>16521</v>
      </c>
      <c r="Y742" s="94" t="s">
        <v>16522</v>
      </c>
      <c r="Z742" s="94" t="s">
        <v>16523</v>
      </c>
      <c r="AA742" s="94"/>
      <c r="AB742" s="94" t="s">
        <v>85</v>
      </c>
      <c r="AC742" s="94" t="s">
        <v>94</v>
      </c>
      <c r="AD742" s="94" t="s">
        <v>107</v>
      </c>
      <c r="AE742" s="94" t="s">
        <v>108</v>
      </c>
      <c r="AF742" s="94"/>
      <c r="AG742" s="94" t="s">
        <v>97</v>
      </c>
      <c r="AH742" s="94">
        <v>320</v>
      </c>
      <c r="AI742" s="94">
        <v>53</v>
      </c>
      <c r="AJ742" s="94" t="s">
        <v>105</v>
      </c>
      <c r="AK742" s="94" t="s">
        <v>109</v>
      </c>
      <c r="AL742" s="94" t="s">
        <v>100</v>
      </c>
      <c r="AM742" s="94">
        <v>500</v>
      </c>
      <c r="AN742" s="94" t="s">
        <v>101</v>
      </c>
      <c r="AO742" s="94" t="s">
        <v>110</v>
      </c>
      <c r="AP742" s="94" t="s">
        <v>16524</v>
      </c>
      <c r="AQ742" s="94"/>
      <c r="AR742" s="94">
        <v>4150</v>
      </c>
      <c r="AS742" s="94">
        <v>1500</v>
      </c>
      <c r="AT742" s="94">
        <v>0</v>
      </c>
      <c r="AU742" s="94">
        <v>0</v>
      </c>
      <c r="AV742" s="94">
        <v>0</v>
      </c>
      <c r="AW742" s="94">
        <v>0</v>
      </c>
      <c r="AX742" s="94">
        <v>0</v>
      </c>
      <c r="AY742" s="94">
        <v>0</v>
      </c>
      <c r="AZ742" s="94">
        <v>0</v>
      </c>
      <c r="BA742" s="94" t="s">
        <v>16525</v>
      </c>
      <c r="BB742" s="94">
        <v>2500</v>
      </c>
    </row>
    <row r="743" spans="1:54" ht="32.5" hidden="1" customHeight="1" x14ac:dyDescent="0.2">
      <c r="A743" s="3" t="s">
        <v>16526</v>
      </c>
      <c r="B743" s="3" t="s">
        <v>1226</v>
      </c>
      <c r="C743" s="3" t="s">
        <v>85</v>
      </c>
      <c r="D743" s="3" t="s">
        <v>86</v>
      </c>
      <c r="E743" s="3" t="s">
        <v>16527</v>
      </c>
      <c r="F743" s="3"/>
      <c r="G743" s="3" t="s">
        <v>87</v>
      </c>
      <c r="H743" s="3">
        <v>2024</v>
      </c>
      <c r="I743" s="3">
        <v>2024</v>
      </c>
      <c r="J743" s="3" t="s">
        <v>111</v>
      </c>
      <c r="K743" s="3" t="s">
        <v>6424</v>
      </c>
      <c r="L743" s="3" t="s">
        <v>6425</v>
      </c>
      <c r="M743" s="3" t="s">
        <v>6426</v>
      </c>
      <c r="N743" s="3" t="s">
        <v>6427</v>
      </c>
      <c r="O743" s="3" t="s">
        <v>6428</v>
      </c>
      <c r="P743" s="3" t="s">
        <v>89</v>
      </c>
      <c r="Q743" s="3" t="s">
        <v>90</v>
      </c>
      <c r="R743" s="3" t="s">
        <v>6429</v>
      </c>
      <c r="S743" s="3" t="s">
        <v>6430</v>
      </c>
      <c r="T743" s="3" t="s">
        <v>135</v>
      </c>
      <c r="U743" s="3" t="s">
        <v>1350</v>
      </c>
      <c r="V743" s="3" t="s">
        <v>1236</v>
      </c>
      <c r="W743" s="3">
        <v>1</v>
      </c>
      <c r="X743" s="3" t="s">
        <v>16528</v>
      </c>
      <c r="Y743" s="3" t="s">
        <v>16529</v>
      </c>
      <c r="Z743" s="3" t="s">
        <v>16530</v>
      </c>
      <c r="AA743" s="3"/>
      <c r="AB743" s="3" t="s">
        <v>85</v>
      </c>
      <c r="AC743" s="3" t="s">
        <v>94</v>
      </c>
      <c r="AD743" s="3" t="s">
        <v>103</v>
      </c>
      <c r="AE743" s="3" t="s">
        <v>104</v>
      </c>
      <c r="AF743" s="3"/>
      <c r="AG743" s="3" t="s">
        <v>97</v>
      </c>
      <c r="AH743" s="3">
        <v>26</v>
      </c>
      <c r="AI743" s="3">
        <v>4</v>
      </c>
      <c r="AJ743" s="3" t="s">
        <v>105</v>
      </c>
      <c r="AK743" s="3" t="s">
        <v>106</v>
      </c>
      <c r="AL743" s="3" t="s">
        <v>100</v>
      </c>
      <c r="AM743" s="3">
        <v>280</v>
      </c>
      <c r="AN743" s="3" t="s">
        <v>101</v>
      </c>
      <c r="AO743" s="3" t="s">
        <v>110</v>
      </c>
      <c r="AP743" s="3" t="s">
        <v>16531</v>
      </c>
      <c r="AQ743" s="3" t="s">
        <v>16532</v>
      </c>
      <c r="AR743" s="3">
        <v>4150</v>
      </c>
      <c r="AS743" s="3">
        <v>2000</v>
      </c>
      <c r="AT743" s="3">
        <v>0</v>
      </c>
      <c r="AU743" s="3">
        <v>0</v>
      </c>
      <c r="AV743" s="3">
        <v>0</v>
      </c>
      <c r="AW743" s="3">
        <v>0</v>
      </c>
      <c r="AX743" s="3">
        <v>0</v>
      </c>
      <c r="AY743" s="3">
        <v>0</v>
      </c>
      <c r="AZ743" s="3">
        <v>0</v>
      </c>
      <c r="BA743" s="3" t="s">
        <v>1242</v>
      </c>
      <c r="BB743" s="3">
        <v>2000</v>
      </c>
    </row>
    <row r="744" spans="1:54" ht="32.5" hidden="1" customHeight="1" x14ac:dyDescent="0.2">
      <c r="A744" s="3" t="s">
        <v>16533</v>
      </c>
      <c r="B744" s="3" t="s">
        <v>1226</v>
      </c>
      <c r="C744" s="3" t="s">
        <v>85</v>
      </c>
      <c r="D744" s="3" t="s">
        <v>86</v>
      </c>
      <c r="E744" s="3" t="s">
        <v>16534</v>
      </c>
      <c r="F744" s="3"/>
      <c r="G744" s="3" t="s">
        <v>87</v>
      </c>
      <c r="H744" s="3">
        <v>2024</v>
      </c>
      <c r="I744" s="3">
        <v>2024</v>
      </c>
      <c r="J744" s="3" t="s">
        <v>88</v>
      </c>
      <c r="K744" s="3" t="s">
        <v>6943</v>
      </c>
      <c r="L744" s="3" t="s">
        <v>6944</v>
      </c>
      <c r="M744" s="3" t="s">
        <v>16535</v>
      </c>
      <c r="N744" s="3" t="s">
        <v>6946</v>
      </c>
      <c r="O744" s="3" t="s">
        <v>6947</v>
      </c>
      <c r="P744" s="3" t="s">
        <v>89</v>
      </c>
      <c r="Q744" s="3" t="s">
        <v>90</v>
      </c>
      <c r="R744" s="3" t="s">
        <v>6948</v>
      </c>
      <c r="S744" s="3" t="s">
        <v>6949</v>
      </c>
      <c r="T744" s="3" t="s">
        <v>91</v>
      </c>
      <c r="U744" s="3" t="s">
        <v>1257</v>
      </c>
      <c r="V744" s="3" t="s">
        <v>1236</v>
      </c>
      <c r="W744" s="3">
        <v>1</v>
      </c>
      <c r="X744" s="3" t="s">
        <v>16536</v>
      </c>
      <c r="Y744" s="3" t="s">
        <v>16537</v>
      </c>
      <c r="Z744" s="3" t="s">
        <v>16538</v>
      </c>
      <c r="AA744" s="3"/>
      <c r="AB744" s="3" t="s">
        <v>85</v>
      </c>
      <c r="AC744" s="3" t="s">
        <v>94</v>
      </c>
      <c r="AD744" s="3" t="s">
        <v>103</v>
      </c>
      <c r="AE744" s="3" t="s">
        <v>104</v>
      </c>
      <c r="AF744" s="3"/>
      <c r="AG744" s="3" t="s">
        <v>97</v>
      </c>
      <c r="AH744" s="3">
        <v>157</v>
      </c>
      <c r="AI744" s="3">
        <v>14</v>
      </c>
      <c r="AJ744" s="3" t="s">
        <v>123</v>
      </c>
      <c r="AK744" s="3" t="s">
        <v>106</v>
      </c>
      <c r="AL744" s="3" t="s">
        <v>100</v>
      </c>
      <c r="AM744" s="3">
        <v>59</v>
      </c>
      <c r="AN744" s="3" t="s">
        <v>101</v>
      </c>
      <c r="AO744" s="3" t="s">
        <v>102</v>
      </c>
      <c r="AP744" s="3" t="s">
        <v>16539</v>
      </c>
      <c r="AQ744" s="3" t="s">
        <v>16540</v>
      </c>
      <c r="AR744" s="3">
        <v>11960</v>
      </c>
      <c r="AS744" s="3">
        <v>4000</v>
      </c>
      <c r="AT744" s="3">
        <v>0</v>
      </c>
      <c r="AU744" s="3">
        <v>0</v>
      </c>
      <c r="AV744" s="3">
        <v>0</v>
      </c>
      <c r="AW744" s="3">
        <v>0</v>
      </c>
      <c r="AX744" s="3">
        <v>0</v>
      </c>
      <c r="AY744" s="3">
        <v>0</v>
      </c>
      <c r="AZ744" s="3">
        <v>0</v>
      </c>
      <c r="BA744" s="3" t="s">
        <v>16541</v>
      </c>
      <c r="BB744" s="3">
        <v>7140</v>
      </c>
    </row>
    <row r="745" spans="1:54" ht="32.5" hidden="1" customHeight="1" x14ac:dyDescent="0.2">
      <c r="A745" s="3" t="s">
        <v>16542</v>
      </c>
      <c r="B745" s="3" t="s">
        <v>1226</v>
      </c>
      <c r="C745" s="3" t="s">
        <v>85</v>
      </c>
      <c r="D745" s="3" t="s">
        <v>86</v>
      </c>
      <c r="E745" s="3" t="s">
        <v>16534</v>
      </c>
      <c r="F745" s="3"/>
      <c r="G745" s="3" t="s">
        <v>87</v>
      </c>
      <c r="H745" s="3">
        <v>2024</v>
      </c>
      <c r="I745" s="3">
        <v>2024</v>
      </c>
      <c r="J745" s="3" t="s">
        <v>111</v>
      </c>
      <c r="K745" s="3" t="s">
        <v>6943</v>
      </c>
      <c r="L745" s="3" t="s">
        <v>6944</v>
      </c>
      <c r="M745" s="3" t="s">
        <v>16535</v>
      </c>
      <c r="N745" s="3" t="s">
        <v>6946</v>
      </c>
      <c r="O745" s="3" t="s">
        <v>6947</v>
      </c>
      <c r="P745" s="3" t="s">
        <v>89</v>
      </c>
      <c r="Q745" s="3" t="s">
        <v>90</v>
      </c>
      <c r="R745" s="3" t="s">
        <v>6948</v>
      </c>
      <c r="S745" s="3" t="s">
        <v>6949</v>
      </c>
      <c r="T745" s="3" t="s">
        <v>91</v>
      </c>
      <c r="U745" s="3" t="s">
        <v>1257</v>
      </c>
      <c r="V745" s="3" t="s">
        <v>1236</v>
      </c>
      <c r="W745" s="3">
        <v>2</v>
      </c>
      <c r="X745" s="3" t="s">
        <v>16543</v>
      </c>
      <c r="Y745" s="3" t="s">
        <v>16544</v>
      </c>
      <c r="Z745" s="3" t="s">
        <v>16545</v>
      </c>
      <c r="AA745" s="3"/>
      <c r="AB745" s="3" t="s">
        <v>85</v>
      </c>
      <c r="AC745" s="3" t="s">
        <v>94</v>
      </c>
      <c r="AD745" s="3" t="s">
        <v>95</v>
      </c>
      <c r="AE745" s="3" t="s">
        <v>96</v>
      </c>
      <c r="AF745" s="3"/>
      <c r="AG745" s="3" t="s">
        <v>97</v>
      </c>
      <c r="AH745" s="3">
        <v>157</v>
      </c>
      <c r="AI745" s="3">
        <v>14</v>
      </c>
      <c r="AJ745" s="3" t="s">
        <v>98</v>
      </c>
      <c r="AK745" s="3" t="s">
        <v>109</v>
      </c>
      <c r="AL745" s="3" t="s">
        <v>100</v>
      </c>
      <c r="AM745" s="3">
        <v>30</v>
      </c>
      <c r="AN745" s="3" t="s">
        <v>101</v>
      </c>
      <c r="AO745" s="3" t="s">
        <v>102</v>
      </c>
      <c r="AP745" s="3" t="s">
        <v>16546</v>
      </c>
      <c r="AQ745" s="3" t="s">
        <v>16547</v>
      </c>
      <c r="AR745" s="3">
        <v>5260</v>
      </c>
      <c r="AS745" s="3">
        <v>2200</v>
      </c>
      <c r="AT745" s="3">
        <v>0</v>
      </c>
      <c r="AU745" s="3">
        <v>0</v>
      </c>
      <c r="AV745" s="3">
        <v>0</v>
      </c>
      <c r="AW745" s="3">
        <v>0</v>
      </c>
      <c r="AX745" s="3">
        <v>0</v>
      </c>
      <c r="AY745" s="3">
        <v>0</v>
      </c>
      <c r="AZ745" s="3">
        <v>0</v>
      </c>
      <c r="BA745" s="3" t="s">
        <v>1242</v>
      </c>
      <c r="BB745" s="3">
        <v>2200</v>
      </c>
    </row>
    <row r="746" spans="1:54" ht="32.5" hidden="1" customHeight="1" x14ac:dyDescent="0.2">
      <c r="A746" s="3" t="s">
        <v>16548</v>
      </c>
      <c r="B746" s="3" t="s">
        <v>1226</v>
      </c>
      <c r="C746" s="3" t="s">
        <v>85</v>
      </c>
      <c r="D746" s="3" t="s">
        <v>86</v>
      </c>
      <c r="E746" s="3" t="s">
        <v>16549</v>
      </c>
      <c r="F746" s="3"/>
      <c r="G746" s="3" t="s">
        <v>87</v>
      </c>
      <c r="H746" s="3">
        <v>2024</v>
      </c>
      <c r="I746" s="3">
        <v>2024</v>
      </c>
      <c r="J746" s="3" t="s">
        <v>111</v>
      </c>
      <c r="K746" s="3" t="s">
        <v>7138</v>
      </c>
      <c r="L746" s="3" t="s">
        <v>7139</v>
      </c>
      <c r="M746" s="3" t="s">
        <v>16550</v>
      </c>
      <c r="N746" s="3" t="s">
        <v>7141</v>
      </c>
      <c r="O746" s="3" t="s">
        <v>7142</v>
      </c>
      <c r="P746" s="3" t="s">
        <v>89</v>
      </c>
      <c r="Q746" s="3" t="s">
        <v>90</v>
      </c>
      <c r="R746" s="3" t="s">
        <v>7143</v>
      </c>
      <c r="S746" s="3" t="s">
        <v>7144</v>
      </c>
      <c r="T746" s="3" t="s">
        <v>91</v>
      </c>
      <c r="U746" s="3" t="s">
        <v>1400</v>
      </c>
      <c r="V746" s="3" t="s">
        <v>1236</v>
      </c>
      <c r="W746" s="3">
        <v>1</v>
      </c>
      <c r="X746" s="3" t="s">
        <v>16551</v>
      </c>
      <c r="Y746" s="3" t="s">
        <v>16552</v>
      </c>
      <c r="Z746" s="3" t="s">
        <v>16553</v>
      </c>
      <c r="AA746" s="3"/>
      <c r="AB746" s="3" t="s">
        <v>85</v>
      </c>
      <c r="AC746" s="3" t="s">
        <v>94</v>
      </c>
      <c r="AD746" s="3" t="s">
        <v>103</v>
      </c>
      <c r="AE746" s="3" t="s">
        <v>122</v>
      </c>
      <c r="AF746" s="3"/>
      <c r="AG746" s="3" t="s">
        <v>97</v>
      </c>
      <c r="AH746" s="3">
        <v>49</v>
      </c>
      <c r="AI746" s="3">
        <v>7</v>
      </c>
      <c r="AJ746" s="3" t="s">
        <v>123</v>
      </c>
      <c r="AK746" s="3" t="s">
        <v>109</v>
      </c>
      <c r="AL746" s="3" t="s">
        <v>100</v>
      </c>
      <c r="AM746" s="3">
        <v>170</v>
      </c>
      <c r="AN746" s="3" t="s">
        <v>101</v>
      </c>
      <c r="AO746" s="3" t="s">
        <v>110</v>
      </c>
      <c r="AP746" s="3" t="s">
        <v>16554</v>
      </c>
      <c r="AQ746" s="3" t="s">
        <v>16555</v>
      </c>
      <c r="AR746" s="3">
        <v>18430</v>
      </c>
      <c r="AS746" s="3">
        <v>3930</v>
      </c>
      <c r="AT746" s="3">
        <v>0</v>
      </c>
      <c r="AU746" s="3">
        <v>0</v>
      </c>
      <c r="AV746" s="3">
        <v>0</v>
      </c>
      <c r="AW746" s="3">
        <v>0</v>
      </c>
      <c r="AX746" s="3">
        <v>0</v>
      </c>
      <c r="AY746" s="3">
        <v>0</v>
      </c>
      <c r="AZ746" s="3">
        <v>0</v>
      </c>
      <c r="BA746" s="3" t="s">
        <v>1242</v>
      </c>
      <c r="BB746" s="3">
        <v>3930</v>
      </c>
    </row>
    <row r="747" spans="1:54" ht="32.5" hidden="1" customHeight="1" x14ac:dyDescent="0.2">
      <c r="A747" s="3" t="s">
        <v>16556</v>
      </c>
      <c r="B747" s="3" t="s">
        <v>1226</v>
      </c>
      <c r="C747" s="3" t="s">
        <v>85</v>
      </c>
      <c r="D747" s="3" t="s">
        <v>86</v>
      </c>
      <c r="E747" s="3" t="s">
        <v>16557</v>
      </c>
      <c r="F747" s="3"/>
      <c r="G747" s="3" t="s">
        <v>87</v>
      </c>
      <c r="H747" s="3">
        <v>2024</v>
      </c>
      <c r="I747" s="3">
        <v>2024</v>
      </c>
      <c r="J747" s="3" t="s">
        <v>111</v>
      </c>
      <c r="K747" s="3" t="s">
        <v>6315</v>
      </c>
      <c r="L747" s="3" t="s">
        <v>6316</v>
      </c>
      <c r="M747" s="3"/>
      <c r="N747" s="3" t="s">
        <v>6317</v>
      </c>
      <c r="O747" s="3" t="s">
        <v>6318</v>
      </c>
      <c r="P747" s="3" t="s">
        <v>89</v>
      </c>
      <c r="Q747" s="3" t="s">
        <v>257</v>
      </c>
      <c r="R747" s="3" t="s">
        <v>6319</v>
      </c>
      <c r="S747" s="3" t="s">
        <v>6320</v>
      </c>
      <c r="T747" s="3" t="s">
        <v>91</v>
      </c>
      <c r="U747" s="3" t="s">
        <v>6321</v>
      </c>
      <c r="V747" s="3" t="s">
        <v>1236</v>
      </c>
      <c r="W747" s="3">
        <v>1</v>
      </c>
      <c r="X747" s="3" t="s">
        <v>16558</v>
      </c>
      <c r="Y747" s="3" t="s">
        <v>16559</v>
      </c>
      <c r="Z747" s="3" t="s">
        <v>16560</v>
      </c>
      <c r="AA747" s="3"/>
      <c r="AB747" s="3" t="s">
        <v>85</v>
      </c>
      <c r="AC747" s="3" t="s">
        <v>94</v>
      </c>
      <c r="AD747" s="3" t="s">
        <v>103</v>
      </c>
      <c r="AE747" s="3" t="s">
        <v>124</v>
      </c>
      <c r="AF747" s="3"/>
      <c r="AG747" s="3" t="s">
        <v>97</v>
      </c>
      <c r="AH747" s="3">
        <v>3924</v>
      </c>
      <c r="AI747" s="3">
        <v>459</v>
      </c>
      <c r="AJ747" s="3" t="s">
        <v>105</v>
      </c>
      <c r="AK747" s="3" t="s">
        <v>109</v>
      </c>
      <c r="AL747" s="3" t="s">
        <v>100</v>
      </c>
      <c r="AM747" s="3">
        <v>500</v>
      </c>
      <c r="AN747" s="3" t="s">
        <v>101</v>
      </c>
      <c r="AO747" s="3" t="s">
        <v>102</v>
      </c>
      <c r="AP747" s="3" t="s">
        <v>16561</v>
      </c>
      <c r="AQ747" s="3" t="s">
        <v>16562</v>
      </c>
      <c r="AR747" s="3">
        <v>8480</v>
      </c>
      <c r="AS747" s="3">
        <v>4200</v>
      </c>
      <c r="AT747" s="3">
        <v>0</v>
      </c>
      <c r="AU747" s="3">
        <v>0</v>
      </c>
      <c r="AV747" s="3">
        <v>0</v>
      </c>
      <c r="AW747" s="3">
        <v>0</v>
      </c>
      <c r="AX747" s="3">
        <v>0</v>
      </c>
      <c r="AY747" s="3">
        <v>0</v>
      </c>
      <c r="AZ747" s="3">
        <v>0</v>
      </c>
      <c r="BA747" s="3" t="s">
        <v>16192</v>
      </c>
      <c r="BB747" s="3">
        <v>5700</v>
      </c>
    </row>
    <row r="748" spans="1:54" ht="32.5" hidden="1" customHeight="1" x14ac:dyDescent="0.2">
      <c r="A748" s="3" t="s">
        <v>16563</v>
      </c>
      <c r="B748" s="3" t="s">
        <v>1226</v>
      </c>
      <c r="C748" s="3" t="s">
        <v>85</v>
      </c>
      <c r="D748" s="3" t="s">
        <v>86</v>
      </c>
      <c r="E748" s="3" t="s">
        <v>16557</v>
      </c>
      <c r="F748" s="3"/>
      <c r="G748" s="3" t="s">
        <v>87</v>
      </c>
      <c r="H748" s="3">
        <v>2024</v>
      </c>
      <c r="I748" s="3">
        <v>2024</v>
      </c>
      <c r="J748" s="3" t="s">
        <v>111</v>
      </c>
      <c r="K748" s="3" t="s">
        <v>6315</v>
      </c>
      <c r="L748" s="3" t="s">
        <v>6316</v>
      </c>
      <c r="M748" s="3"/>
      <c r="N748" s="3" t="s">
        <v>6317</v>
      </c>
      <c r="O748" s="3" t="s">
        <v>6318</v>
      </c>
      <c r="P748" s="3" t="s">
        <v>89</v>
      </c>
      <c r="Q748" s="3" t="s">
        <v>257</v>
      </c>
      <c r="R748" s="3" t="s">
        <v>6319</v>
      </c>
      <c r="S748" s="3" t="s">
        <v>6320</v>
      </c>
      <c r="T748" s="3" t="s">
        <v>91</v>
      </c>
      <c r="U748" s="3" t="s">
        <v>6321</v>
      </c>
      <c r="V748" s="3" t="s">
        <v>1236</v>
      </c>
      <c r="W748" s="3">
        <v>2</v>
      </c>
      <c r="X748" s="3" t="s">
        <v>16564</v>
      </c>
      <c r="Y748" s="3" t="s">
        <v>16565</v>
      </c>
      <c r="Z748" s="3" t="s">
        <v>16566</v>
      </c>
      <c r="AA748" s="3"/>
      <c r="AB748" s="3" t="s">
        <v>85</v>
      </c>
      <c r="AC748" s="3" t="s">
        <v>94</v>
      </c>
      <c r="AD748" s="3" t="s">
        <v>103</v>
      </c>
      <c r="AE748" s="3" t="s">
        <v>122</v>
      </c>
      <c r="AF748" s="3"/>
      <c r="AG748" s="3" t="s">
        <v>97</v>
      </c>
      <c r="AH748" s="3">
        <v>3924</v>
      </c>
      <c r="AI748" s="3">
        <v>459</v>
      </c>
      <c r="AJ748" s="3" t="s">
        <v>123</v>
      </c>
      <c r="AK748" s="3" t="s">
        <v>109</v>
      </c>
      <c r="AL748" s="3" t="s">
        <v>100</v>
      </c>
      <c r="AM748" s="3">
        <v>150</v>
      </c>
      <c r="AN748" s="3" t="s">
        <v>101</v>
      </c>
      <c r="AO748" s="3" t="s">
        <v>102</v>
      </c>
      <c r="AP748" s="3" t="s">
        <v>16567</v>
      </c>
      <c r="AQ748" s="3" t="s">
        <v>16568</v>
      </c>
      <c r="AR748" s="3">
        <v>6080</v>
      </c>
      <c r="AS748" s="3">
        <v>3200</v>
      </c>
      <c r="AT748" s="3">
        <v>0</v>
      </c>
      <c r="AU748" s="3">
        <v>0</v>
      </c>
      <c r="AV748" s="3">
        <v>0</v>
      </c>
      <c r="AW748" s="3">
        <v>0</v>
      </c>
      <c r="AX748" s="3">
        <v>0</v>
      </c>
      <c r="AY748" s="3">
        <v>0</v>
      </c>
      <c r="AZ748" s="3">
        <v>0</v>
      </c>
      <c r="BA748" s="3" t="s">
        <v>16192</v>
      </c>
      <c r="BB748" s="3">
        <v>4700</v>
      </c>
    </row>
    <row r="749" spans="1:54" ht="32.5" hidden="1" customHeight="1" x14ac:dyDescent="0.2">
      <c r="A749" s="3" t="s">
        <v>16569</v>
      </c>
      <c r="B749" s="3" t="s">
        <v>1226</v>
      </c>
      <c r="C749" s="3" t="s">
        <v>85</v>
      </c>
      <c r="D749" s="3" t="s">
        <v>86</v>
      </c>
      <c r="E749" s="3" t="s">
        <v>16557</v>
      </c>
      <c r="F749" s="3"/>
      <c r="G749" s="3" t="s">
        <v>87</v>
      </c>
      <c r="H749" s="3">
        <v>2024</v>
      </c>
      <c r="I749" s="3">
        <v>2024</v>
      </c>
      <c r="J749" s="3" t="s">
        <v>111</v>
      </c>
      <c r="K749" s="3" t="s">
        <v>6315</v>
      </c>
      <c r="L749" s="3" t="s">
        <v>6316</v>
      </c>
      <c r="M749" s="3"/>
      <c r="N749" s="3" t="s">
        <v>6317</v>
      </c>
      <c r="O749" s="3" t="s">
        <v>6318</v>
      </c>
      <c r="P749" s="3" t="s">
        <v>89</v>
      </c>
      <c r="Q749" s="3" t="s">
        <v>257</v>
      </c>
      <c r="R749" s="3" t="s">
        <v>6319</v>
      </c>
      <c r="S749" s="3" t="s">
        <v>6320</v>
      </c>
      <c r="T749" s="3" t="s">
        <v>91</v>
      </c>
      <c r="U749" s="3" t="s">
        <v>6321</v>
      </c>
      <c r="V749" s="3" t="s">
        <v>1236</v>
      </c>
      <c r="W749" s="3">
        <v>3</v>
      </c>
      <c r="X749" s="3" t="s">
        <v>16570</v>
      </c>
      <c r="Y749" s="3" t="s">
        <v>16571</v>
      </c>
      <c r="Z749" s="3" t="s">
        <v>16572</v>
      </c>
      <c r="AA749" s="3"/>
      <c r="AB749" s="3" t="s">
        <v>85</v>
      </c>
      <c r="AC749" s="3" t="s">
        <v>94</v>
      </c>
      <c r="AD749" s="3" t="s">
        <v>103</v>
      </c>
      <c r="AE749" s="3" t="s">
        <v>104</v>
      </c>
      <c r="AF749" s="3"/>
      <c r="AG749" s="3" t="s">
        <v>97</v>
      </c>
      <c r="AH749" s="3">
        <v>3924</v>
      </c>
      <c r="AI749" s="3">
        <v>459</v>
      </c>
      <c r="AJ749" s="3" t="s">
        <v>105</v>
      </c>
      <c r="AK749" s="3" t="s">
        <v>106</v>
      </c>
      <c r="AL749" s="3" t="s">
        <v>100</v>
      </c>
      <c r="AM749" s="3">
        <v>250</v>
      </c>
      <c r="AN749" s="3" t="s">
        <v>101</v>
      </c>
      <c r="AO749" s="3" t="s">
        <v>102</v>
      </c>
      <c r="AP749" s="3" t="s">
        <v>16573</v>
      </c>
      <c r="AQ749" s="3" t="s">
        <v>16574</v>
      </c>
      <c r="AR749" s="3">
        <v>8024</v>
      </c>
      <c r="AS749" s="3">
        <v>4000</v>
      </c>
      <c r="AT749" s="3">
        <v>0</v>
      </c>
      <c r="AU749" s="3">
        <v>0</v>
      </c>
      <c r="AV749" s="3">
        <v>0</v>
      </c>
      <c r="AW749" s="3">
        <v>0</v>
      </c>
      <c r="AX749" s="3">
        <v>0</v>
      </c>
      <c r="AY749" s="3">
        <v>0</v>
      </c>
      <c r="AZ749" s="3">
        <v>0</v>
      </c>
      <c r="BA749" s="3" t="s">
        <v>16192</v>
      </c>
      <c r="BB749" s="3">
        <v>5500</v>
      </c>
    </row>
    <row r="750" spans="1:54" ht="32.5" hidden="1" customHeight="1" x14ac:dyDescent="0.2">
      <c r="A750" s="3" t="s">
        <v>16575</v>
      </c>
      <c r="B750" s="3" t="s">
        <v>1226</v>
      </c>
      <c r="C750" s="3" t="s">
        <v>85</v>
      </c>
      <c r="D750" s="3" t="s">
        <v>86</v>
      </c>
      <c r="E750" s="3" t="s">
        <v>16557</v>
      </c>
      <c r="F750" s="3"/>
      <c r="G750" s="3" t="s">
        <v>87</v>
      </c>
      <c r="H750" s="3">
        <v>2024</v>
      </c>
      <c r="I750" s="3">
        <v>2024</v>
      </c>
      <c r="J750" s="3" t="s">
        <v>111</v>
      </c>
      <c r="K750" s="3" t="s">
        <v>6315</v>
      </c>
      <c r="L750" s="3" t="s">
        <v>6316</v>
      </c>
      <c r="M750" s="3"/>
      <c r="N750" s="3" t="s">
        <v>6317</v>
      </c>
      <c r="O750" s="3" t="s">
        <v>6318</v>
      </c>
      <c r="P750" s="3" t="s">
        <v>89</v>
      </c>
      <c r="Q750" s="3" t="s">
        <v>257</v>
      </c>
      <c r="R750" s="3" t="s">
        <v>6319</v>
      </c>
      <c r="S750" s="3" t="s">
        <v>6320</v>
      </c>
      <c r="T750" s="3" t="s">
        <v>91</v>
      </c>
      <c r="U750" s="3" t="s">
        <v>6321</v>
      </c>
      <c r="V750" s="3" t="s">
        <v>1236</v>
      </c>
      <c r="W750" s="3">
        <v>4</v>
      </c>
      <c r="X750" s="3" t="s">
        <v>16576</v>
      </c>
      <c r="Y750" s="3" t="s">
        <v>16577</v>
      </c>
      <c r="Z750" s="3" t="s">
        <v>16578</v>
      </c>
      <c r="AA750" s="3"/>
      <c r="AB750" s="3" t="s">
        <v>85</v>
      </c>
      <c r="AC750" s="3" t="s">
        <v>94</v>
      </c>
      <c r="AD750" s="3" t="s">
        <v>95</v>
      </c>
      <c r="AE750" s="3" t="s">
        <v>96</v>
      </c>
      <c r="AF750" s="3"/>
      <c r="AG750" s="3" t="s">
        <v>97</v>
      </c>
      <c r="AH750" s="3">
        <v>3924</v>
      </c>
      <c r="AI750" s="3">
        <v>459</v>
      </c>
      <c r="AJ750" s="3" t="s">
        <v>105</v>
      </c>
      <c r="AK750" s="3" t="s">
        <v>109</v>
      </c>
      <c r="AL750" s="3" t="s">
        <v>100</v>
      </c>
      <c r="AM750" s="3">
        <v>1500</v>
      </c>
      <c r="AN750" s="3" t="s">
        <v>101</v>
      </c>
      <c r="AO750" s="3" t="s">
        <v>102</v>
      </c>
      <c r="AP750" s="3" t="s">
        <v>16579</v>
      </c>
      <c r="AQ750" s="3" t="s">
        <v>16580</v>
      </c>
      <c r="AR750" s="3">
        <v>9077</v>
      </c>
      <c r="AS750" s="3">
        <v>4000</v>
      </c>
      <c r="AT750" s="3">
        <v>0</v>
      </c>
      <c r="AU750" s="3">
        <v>0</v>
      </c>
      <c r="AV750" s="3">
        <v>0</v>
      </c>
      <c r="AW750" s="3">
        <v>0</v>
      </c>
      <c r="AX750" s="3">
        <v>0</v>
      </c>
      <c r="AY750" s="3">
        <v>0</v>
      </c>
      <c r="AZ750" s="3">
        <v>0</v>
      </c>
      <c r="BA750" s="3" t="s">
        <v>16192</v>
      </c>
      <c r="BB750" s="3">
        <v>6000</v>
      </c>
    </row>
    <row r="751" spans="1:54" ht="32.5" hidden="1" customHeight="1" x14ac:dyDescent="0.2">
      <c r="A751" s="3" t="s">
        <v>16581</v>
      </c>
      <c r="B751" s="3" t="s">
        <v>1226</v>
      </c>
      <c r="C751" s="3" t="s">
        <v>85</v>
      </c>
      <c r="D751" s="3" t="s">
        <v>86</v>
      </c>
      <c r="E751" s="3" t="s">
        <v>16582</v>
      </c>
      <c r="F751" s="3"/>
      <c r="G751" s="3" t="s">
        <v>87</v>
      </c>
      <c r="H751" s="3">
        <v>2024</v>
      </c>
      <c r="I751" s="3">
        <v>2024</v>
      </c>
      <c r="J751" s="3" t="s">
        <v>88</v>
      </c>
      <c r="K751" s="3" t="s">
        <v>6707</v>
      </c>
      <c r="L751" s="3" t="s">
        <v>6708</v>
      </c>
      <c r="M751" s="3" t="s">
        <v>16583</v>
      </c>
      <c r="N751" s="3" t="s">
        <v>6710</v>
      </c>
      <c r="O751" s="3" t="s">
        <v>6711</v>
      </c>
      <c r="P751" s="3" t="s">
        <v>89</v>
      </c>
      <c r="Q751" s="3" t="s">
        <v>90</v>
      </c>
      <c r="R751" s="3" t="s">
        <v>6468</v>
      </c>
      <c r="S751" s="3" t="s">
        <v>6469</v>
      </c>
      <c r="T751" s="3" t="s">
        <v>135</v>
      </c>
      <c r="U751" s="3" t="s">
        <v>1426</v>
      </c>
      <c r="V751" s="3" t="s">
        <v>1236</v>
      </c>
      <c r="W751" s="3">
        <v>1</v>
      </c>
      <c r="X751" s="3" t="s">
        <v>16584</v>
      </c>
      <c r="Y751" s="3" t="s">
        <v>16585</v>
      </c>
      <c r="Z751" s="3" t="s">
        <v>16586</v>
      </c>
      <c r="AA751" s="3"/>
      <c r="AB751" s="3" t="s">
        <v>85</v>
      </c>
      <c r="AC751" s="3" t="s">
        <v>94</v>
      </c>
      <c r="AD751" s="3" t="s">
        <v>95</v>
      </c>
      <c r="AE751" s="3" t="s">
        <v>96</v>
      </c>
      <c r="AF751" s="3"/>
      <c r="AG751" s="3" t="s">
        <v>97</v>
      </c>
      <c r="AH751" s="3">
        <v>156</v>
      </c>
      <c r="AI751" s="3">
        <v>47</v>
      </c>
      <c r="AJ751" s="3" t="s">
        <v>98</v>
      </c>
      <c r="AK751" s="3" t="s">
        <v>109</v>
      </c>
      <c r="AL751" s="3" t="s">
        <v>100</v>
      </c>
      <c r="AM751" s="3">
        <v>15</v>
      </c>
      <c r="AN751" s="3" t="s">
        <v>140</v>
      </c>
      <c r="AO751" s="3" t="s">
        <v>102</v>
      </c>
      <c r="AP751" s="3" t="s">
        <v>16587</v>
      </c>
      <c r="AQ751" s="3" t="s">
        <v>16588</v>
      </c>
      <c r="AR751" s="3">
        <v>5800</v>
      </c>
      <c r="AS751" s="3">
        <v>2500</v>
      </c>
      <c r="AT751" s="3">
        <v>0</v>
      </c>
      <c r="AU751" s="3">
        <v>0</v>
      </c>
      <c r="AV751" s="3">
        <v>0</v>
      </c>
      <c r="AW751" s="3">
        <v>0</v>
      </c>
      <c r="AX751" s="3">
        <v>0</v>
      </c>
      <c r="AY751" s="3">
        <v>0</v>
      </c>
      <c r="AZ751" s="3">
        <v>0</v>
      </c>
      <c r="BA751" s="3" t="s">
        <v>1242</v>
      </c>
      <c r="BB751" s="3">
        <v>2500</v>
      </c>
    </row>
    <row r="752" spans="1:54" ht="32.5" hidden="1" customHeight="1" x14ac:dyDescent="0.2">
      <c r="A752" s="3" t="s">
        <v>16589</v>
      </c>
      <c r="B752" s="3" t="s">
        <v>1226</v>
      </c>
      <c r="C752" s="3" t="s">
        <v>85</v>
      </c>
      <c r="D752" s="3" t="s">
        <v>86</v>
      </c>
      <c r="E752" s="3" t="s">
        <v>16582</v>
      </c>
      <c r="F752" s="3"/>
      <c r="G752" s="3" t="s">
        <v>87</v>
      </c>
      <c r="H752" s="3">
        <v>2024</v>
      </c>
      <c r="I752" s="3">
        <v>2024</v>
      </c>
      <c r="J752" s="3" t="s">
        <v>111</v>
      </c>
      <c r="K752" s="3" t="s">
        <v>6707</v>
      </c>
      <c r="L752" s="3" t="s">
        <v>6708</v>
      </c>
      <c r="M752" s="3" t="s">
        <v>16583</v>
      </c>
      <c r="N752" s="3" t="s">
        <v>6710</v>
      </c>
      <c r="O752" s="3" t="s">
        <v>6711</v>
      </c>
      <c r="P752" s="3" t="s">
        <v>89</v>
      </c>
      <c r="Q752" s="3" t="s">
        <v>90</v>
      </c>
      <c r="R752" s="3" t="s">
        <v>6468</v>
      </c>
      <c r="S752" s="3" t="s">
        <v>6469</v>
      </c>
      <c r="T752" s="3" t="s">
        <v>135</v>
      </c>
      <c r="U752" s="3" t="s">
        <v>1426</v>
      </c>
      <c r="V752" s="3" t="s">
        <v>1236</v>
      </c>
      <c r="W752" s="3">
        <v>2</v>
      </c>
      <c r="X752" s="3" t="s">
        <v>16590</v>
      </c>
      <c r="Y752" s="3" t="s">
        <v>16591</v>
      </c>
      <c r="Z752" s="3" t="s">
        <v>16592</v>
      </c>
      <c r="AA752" s="3"/>
      <c r="AB752" s="3" t="s">
        <v>85</v>
      </c>
      <c r="AC752" s="3" t="s">
        <v>94</v>
      </c>
      <c r="AD752" s="3" t="s">
        <v>103</v>
      </c>
      <c r="AE752" s="3" t="s">
        <v>189</v>
      </c>
      <c r="AF752" s="3"/>
      <c r="AG752" s="3" t="s">
        <v>97</v>
      </c>
      <c r="AH752" s="3">
        <v>156</v>
      </c>
      <c r="AI752" s="3">
        <v>47</v>
      </c>
      <c r="AJ752" s="3" t="s">
        <v>123</v>
      </c>
      <c r="AK752" s="3" t="s">
        <v>109</v>
      </c>
      <c r="AL752" s="3" t="s">
        <v>325</v>
      </c>
      <c r="AM752" s="3">
        <v>50</v>
      </c>
      <c r="AN752" s="3" t="s">
        <v>101</v>
      </c>
      <c r="AO752" s="3" t="s">
        <v>102</v>
      </c>
      <c r="AP752" s="3" t="s">
        <v>16593</v>
      </c>
      <c r="AQ752" s="3" t="s">
        <v>16594</v>
      </c>
      <c r="AR752" s="3">
        <v>5600</v>
      </c>
      <c r="AS752" s="3">
        <v>2500</v>
      </c>
      <c r="AT752" s="3">
        <v>0</v>
      </c>
      <c r="AU752" s="3">
        <v>0</v>
      </c>
      <c r="AV752" s="3">
        <v>0</v>
      </c>
      <c r="AW752" s="3">
        <v>0</v>
      </c>
      <c r="AX752" s="3">
        <v>0</v>
      </c>
      <c r="AY752" s="3">
        <v>0</v>
      </c>
      <c r="AZ752" s="3">
        <v>0</v>
      </c>
      <c r="BA752" s="3" t="s">
        <v>1242</v>
      </c>
      <c r="BB752" s="3">
        <v>2500</v>
      </c>
    </row>
    <row r="753" spans="1:54" ht="32.5" customHeight="1" x14ac:dyDescent="0.2">
      <c r="A753" s="94" t="s">
        <v>16595</v>
      </c>
      <c r="B753" s="94" t="s">
        <v>1226</v>
      </c>
      <c r="C753" s="94" t="s">
        <v>85</v>
      </c>
      <c r="D753" s="94" t="s">
        <v>86</v>
      </c>
      <c r="E753" s="94" t="s">
        <v>16582</v>
      </c>
      <c r="F753" s="94"/>
      <c r="G753" s="94" t="s">
        <v>87</v>
      </c>
      <c r="H753" s="94">
        <v>2024</v>
      </c>
      <c r="I753" s="94">
        <v>2024</v>
      </c>
      <c r="J753" s="94" t="s">
        <v>88</v>
      </c>
      <c r="K753" s="94" t="s">
        <v>6707</v>
      </c>
      <c r="L753" s="94" t="s">
        <v>6708</v>
      </c>
      <c r="M753" s="94" t="s">
        <v>16583</v>
      </c>
      <c r="N753" s="94" t="s">
        <v>6710</v>
      </c>
      <c r="O753" s="94" t="s">
        <v>6711</v>
      </c>
      <c r="P753" s="94" t="s">
        <v>89</v>
      </c>
      <c r="Q753" s="94" t="s">
        <v>90</v>
      </c>
      <c r="R753" s="94" t="s">
        <v>6468</v>
      </c>
      <c r="S753" s="94" t="s">
        <v>6469</v>
      </c>
      <c r="T753" s="94" t="s">
        <v>135</v>
      </c>
      <c r="U753" s="94" t="s">
        <v>1426</v>
      </c>
      <c r="V753" s="94" t="s">
        <v>1236</v>
      </c>
      <c r="W753" s="94">
        <v>3</v>
      </c>
      <c r="X753" s="94" t="s">
        <v>961</v>
      </c>
      <c r="Y753" s="94" t="s">
        <v>16596</v>
      </c>
      <c r="Z753" s="94" t="s">
        <v>16597</v>
      </c>
      <c r="AA753" s="94"/>
      <c r="AB753" s="94" t="s">
        <v>85</v>
      </c>
      <c r="AC753" s="94" t="s">
        <v>94</v>
      </c>
      <c r="AD753" s="94" t="s">
        <v>107</v>
      </c>
      <c r="AE753" s="94" t="s">
        <v>108</v>
      </c>
      <c r="AF753" s="94"/>
      <c r="AG753" s="94" t="s">
        <v>97</v>
      </c>
      <c r="AH753" s="94">
        <v>156</v>
      </c>
      <c r="AI753" s="94">
        <v>47</v>
      </c>
      <c r="AJ753" s="94" t="s">
        <v>98</v>
      </c>
      <c r="AK753" s="94" t="s">
        <v>109</v>
      </c>
      <c r="AL753" s="94" t="s">
        <v>100</v>
      </c>
      <c r="AM753" s="94">
        <v>50</v>
      </c>
      <c r="AN753" s="94" t="s">
        <v>101</v>
      </c>
      <c r="AO753" s="94" t="s">
        <v>102</v>
      </c>
      <c r="AP753" s="94" t="s">
        <v>16598</v>
      </c>
      <c r="AQ753" s="94" t="s">
        <v>16599</v>
      </c>
      <c r="AR753" s="94">
        <v>2700</v>
      </c>
      <c r="AS753" s="94">
        <v>1000</v>
      </c>
      <c r="AT753" s="94">
        <v>0</v>
      </c>
      <c r="AU753" s="94">
        <v>0</v>
      </c>
      <c r="AV753" s="94">
        <v>0</v>
      </c>
      <c r="AW753" s="94">
        <v>0</v>
      </c>
      <c r="AX753" s="94">
        <v>0</v>
      </c>
      <c r="AY753" s="94">
        <v>0</v>
      </c>
      <c r="AZ753" s="94">
        <v>0</v>
      </c>
      <c r="BA753" s="94" t="s">
        <v>1242</v>
      </c>
      <c r="BB753" s="94">
        <v>1000</v>
      </c>
    </row>
    <row r="754" spans="1:54" ht="32.5" hidden="1" customHeight="1" x14ac:dyDescent="0.2">
      <c r="A754" s="3" t="s">
        <v>16600</v>
      </c>
      <c r="B754" s="3" t="s">
        <v>1226</v>
      </c>
      <c r="C754" s="3" t="s">
        <v>85</v>
      </c>
      <c r="D754" s="3" t="s">
        <v>86</v>
      </c>
      <c r="E754" s="3" t="s">
        <v>16601</v>
      </c>
      <c r="F754" s="3"/>
      <c r="G754" s="3" t="s">
        <v>87</v>
      </c>
      <c r="H754" s="3">
        <v>2024</v>
      </c>
      <c r="I754" s="3">
        <v>2024</v>
      </c>
      <c r="J754" s="3" t="s">
        <v>111</v>
      </c>
      <c r="K754" s="3" t="s">
        <v>6631</v>
      </c>
      <c r="L754" s="3" t="s">
        <v>6632</v>
      </c>
      <c r="M754" s="3" t="s">
        <v>16602</v>
      </c>
      <c r="N754" s="3" t="s">
        <v>6634</v>
      </c>
      <c r="O754" s="3" t="s">
        <v>6635</v>
      </c>
      <c r="P754" s="3" t="s">
        <v>89</v>
      </c>
      <c r="Q754" s="3" t="s">
        <v>90</v>
      </c>
      <c r="R754" s="3" t="s">
        <v>6636</v>
      </c>
      <c r="S754" s="3" t="s">
        <v>6637</v>
      </c>
      <c r="T754" s="3" t="s">
        <v>135</v>
      </c>
      <c r="U754" s="3" t="s">
        <v>1583</v>
      </c>
      <c r="V754" s="3" t="s">
        <v>1236</v>
      </c>
      <c r="W754" s="3">
        <v>1</v>
      </c>
      <c r="X754" s="3" t="s">
        <v>12234</v>
      </c>
      <c r="Y754" s="3" t="s">
        <v>16603</v>
      </c>
      <c r="Z754" s="3" t="s">
        <v>16604</v>
      </c>
      <c r="AA754" s="3"/>
      <c r="AB754" s="3" t="s">
        <v>85</v>
      </c>
      <c r="AC754" s="3" t="s">
        <v>94</v>
      </c>
      <c r="AD754" s="3" t="s">
        <v>95</v>
      </c>
      <c r="AE754" s="3" t="s">
        <v>96</v>
      </c>
      <c r="AF754" s="3"/>
      <c r="AG754" s="3" t="s">
        <v>97</v>
      </c>
      <c r="AH754" s="3">
        <v>64</v>
      </c>
      <c r="AI754" s="3">
        <v>12</v>
      </c>
      <c r="AJ754" s="3" t="s">
        <v>123</v>
      </c>
      <c r="AK754" s="3" t="s">
        <v>190</v>
      </c>
      <c r="AL754" s="3" t="s">
        <v>100</v>
      </c>
      <c r="AM754" s="3">
        <v>15</v>
      </c>
      <c r="AN754" s="3" t="s">
        <v>303</v>
      </c>
      <c r="AO754" s="3" t="s">
        <v>102</v>
      </c>
      <c r="AP754" s="3" t="s">
        <v>16605</v>
      </c>
      <c r="AQ754" s="3" t="s">
        <v>16606</v>
      </c>
      <c r="AR754" s="3">
        <v>16430</v>
      </c>
      <c r="AS754" s="3">
        <v>4000</v>
      </c>
      <c r="AT754" s="3">
        <v>0</v>
      </c>
      <c r="AU754" s="3">
        <v>0</v>
      </c>
      <c r="AV754" s="3">
        <v>0</v>
      </c>
      <c r="AW754" s="3">
        <v>0</v>
      </c>
      <c r="AX754" s="3">
        <v>0</v>
      </c>
      <c r="AY754" s="3">
        <v>0</v>
      </c>
      <c r="AZ754" s="3">
        <v>0</v>
      </c>
      <c r="BA754" s="3" t="s">
        <v>1242</v>
      </c>
      <c r="BB754" s="3">
        <v>4000</v>
      </c>
    </row>
    <row r="755" spans="1:54" ht="32.5" hidden="1" customHeight="1" x14ac:dyDescent="0.2">
      <c r="A755" s="3" t="s">
        <v>16607</v>
      </c>
      <c r="B755" s="3" t="s">
        <v>1226</v>
      </c>
      <c r="C755" s="3" t="s">
        <v>85</v>
      </c>
      <c r="D755" s="3" t="s">
        <v>86</v>
      </c>
      <c r="E755" s="3" t="s">
        <v>16601</v>
      </c>
      <c r="F755" s="3"/>
      <c r="G755" s="3" t="s">
        <v>87</v>
      </c>
      <c r="H755" s="3">
        <v>2024</v>
      </c>
      <c r="I755" s="3">
        <v>2024</v>
      </c>
      <c r="J755" s="3" t="s">
        <v>111</v>
      </c>
      <c r="K755" s="3" t="s">
        <v>6631</v>
      </c>
      <c r="L755" s="3" t="s">
        <v>6632</v>
      </c>
      <c r="M755" s="3" t="s">
        <v>16602</v>
      </c>
      <c r="N755" s="3" t="s">
        <v>6634</v>
      </c>
      <c r="O755" s="3" t="s">
        <v>6635</v>
      </c>
      <c r="P755" s="3" t="s">
        <v>89</v>
      </c>
      <c r="Q755" s="3" t="s">
        <v>90</v>
      </c>
      <c r="R755" s="3" t="s">
        <v>6636</v>
      </c>
      <c r="S755" s="3" t="s">
        <v>6637</v>
      </c>
      <c r="T755" s="3" t="s">
        <v>135</v>
      </c>
      <c r="U755" s="3" t="s">
        <v>1583</v>
      </c>
      <c r="V755" s="3" t="s">
        <v>1236</v>
      </c>
      <c r="W755" s="3">
        <v>2</v>
      </c>
      <c r="X755" s="3" t="s">
        <v>315</v>
      </c>
      <c r="Y755" s="3" t="s">
        <v>16608</v>
      </c>
      <c r="Z755" s="3" t="s">
        <v>16609</v>
      </c>
      <c r="AA755" s="3"/>
      <c r="AB755" s="3" t="s">
        <v>85</v>
      </c>
      <c r="AC755" s="3" t="s">
        <v>94</v>
      </c>
      <c r="AD755" s="3" t="s">
        <v>103</v>
      </c>
      <c r="AE755" s="3" t="s">
        <v>104</v>
      </c>
      <c r="AF755" s="3"/>
      <c r="AG755" s="3" t="s">
        <v>97</v>
      </c>
      <c r="AH755" s="3">
        <v>64</v>
      </c>
      <c r="AI755" s="3">
        <v>12</v>
      </c>
      <c r="AJ755" s="3" t="s">
        <v>123</v>
      </c>
      <c r="AK755" s="3" t="s">
        <v>106</v>
      </c>
      <c r="AL755" s="3" t="s">
        <v>100</v>
      </c>
      <c r="AM755" s="3">
        <v>40</v>
      </c>
      <c r="AN755" s="3" t="s">
        <v>101</v>
      </c>
      <c r="AO755" s="3" t="s">
        <v>102</v>
      </c>
      <c r="AP755" s="3" t="s">
        <v>16610</v>
      </c>
      <c r="AQ755" s="3" t="s">
        <v>16611</v>
      </c>
      <c r="AR755" s="3">
        <v>16430</v>
      </c>
      <c r="AS755" s="3">
        <v>4000</v>
      </c>
      <c r="AT755" s="3">
        <v>0</v>
      </c>
      <c r="AU755" s="3">
        <v>0</v>
      </c>
      <c r="AV755" s="3">
        <v>0</v>
      </c>
      <c r="AW755" s="3">
        <v>0</v>
      </c>
      <c r="AX755" s="3">
        <v>0</v>
      </c>
      <c r="AY755" s="3">
        <v>0</v>
      </c>
      <c r="AZ755" s="3">
        <v>0</v>
      </c>
      <c r="BA755" s="3" t="s">
        <v>1242</v>
      </c>
      <c r="BB755" s="3">
        <v>4000</v>
      </c>
    </row>
    <row r="756" spans="1:54" ht="32.5" hidden="1" customHeight="1" x14ac:dyDescent="0.2">
      <c r="A756" s="3" t="s">
        <v>16612</v>
      </c>
      <c r="B756" s="3" t="s">
        <v>1226</v>
      </c>
      <c r="C756" s="3" t="s">
        <v>85</v>
      </c>
      <c r="D756" s="3" t="s">
        <v>86</v>
      </c>
      <c r="E756" s="3" t="s">
        <v>16613</v>
      </c>
      <c r="F756" s="3"/>
      <c r="G756" s="3" t="s">
        <v>87</v>
      </c>
      <c r="H756" s="3">
        <v>2024</v>
      </c>
      <c r="I756" s="3">
        <v>2024</v>
      </c>
      <c r="J756" s="3" t="s">
        <v>88</v>
      </c>
      <c r="K756" s="3" t="s">
        <v>6270</v>
      </c>
      <c r="L756" s="3" t="s">
        <v>6271</v>
      </c>
      <c r="M756" s="3" t="s">
        <v>6272</v>
      </c>
      <c r="N756" s="3" t="s">
        <v>6273</v>
      </c>
      <c r="O756" s="3" t="s">
        <v>6274</v>
      </c>
      <c r="P756" s="3" t="s">
        <v>89</v>
      </c>
      <c r="Q756" s="3" t="s">
        <v>90</v>
      </c>
      <c r="R756" s="3" t="s">
        <v>6275</v>
      </c>
      <c r="S756" s="3" t="s">
        <v>6276</v>
      </c>
      <c r="T756" s="3" t="s">
        <v>91</v>
      </c>
      <c r="U756" s="3" t="s">
        <v>1583</v>
      </c>
      <c r="V756" s="3" t="s">
        <v>1236</v>
      </c>
      <c r="W756" s="3">
        <v>1</v>
      </c>
      <c r="X756" s="3" t="s">
        <v>315</v>
      </c>
      <c r="Y756" s="3" t="s">
        <v>16614</v>
      </c>
      <c r="Z756" s="3" t="s">
        <v>16615</v>
      </c>
      <c r="AA756" s="3"/>
      <c r="AB756" s="3" t="s">
        <v>85</v>
      </c>
      <c r="AC756" s="3" t="s">
        <v>94</v>
      </c>
      <c r="AD756" s="3" t="s">
        <v>103</v>
      </c>
      <c r="AE756" s="3" t="s">
        <v>104</v>
      </c>
      <c r="AF756" s="3"/>
      <c r="AG756" s="3" t="s">
        <v>97</v>
      </c>
      <c r="AH756" s="3">
        <v>267</v>
      </c>
      <c r="AI756" s="3">
        <v>36</v>
      </c>
      <c r="AJ756" s="3" t="s">
        <v>123</v>
      </c>
      <c r="AK756" s="3" t="s">
        <v>106</v>
      </c>
      <c r="AL756" s="3" t="s">
        <v>100</v>
      </c>
      <c r="AM756" s="3">
        <v>100</v>
      </c>
      <c r="AN756" s="3" t="s">
        <v>138</v>
      </c>
      <c r="AO756" s="3" t="s">
        <v>102</v>
      </c>
      <c r="AP756" s="3" t="s">
        <v>16616</v>
      </c>
      <c r="AQ756" s="3"/>
      <c r="AR756" s="3">
        <v>34480</v>
      </c>
      <c r="AS756" s="3">
        <v>2000</v>
      </c>
      <c r="AT756" s="3">
        <v>0</v>
      </c>
      <c r="AU756" s="3">
        <v>0</v>
      </c>
      <c r="AV756" s="3">
        <v>0</v>
      </c>
      <c r="AW756" s="3">
        <v>0</v>
      </c>
      <c r="AX756" s="3">
        <v>0</v>
      </c>
      <c r="AY756" s="3">
        <v>0</v>
      </c>
      <c r="AZ756" s="3">
        <v>0</v>
      </c>
      <c r="BA756" s="3" t="s">
        <v>16617</v>
      </c>
      <c r="BB756" s="3">
        <v>3000</v>
      </c>
    </row>
    <row r="757" spans="1:54" ht="32.5" hidden="1" customHeight="1" x14ac:dyDescent="0.2">
      <c r="A757" s="3" t="s">
        <v>16618</v>
      </c>
      <c r="B757" s="3" t="s">
        <v>1226</v>
      </c>
      <c r="C757" s="3" t="s">
        <v>85</v>
      </c>
      <c r="D757" s="3" t="s">
        <v>86</v>
      </c>
      <c r="E757" s="3" t="s">
        <v>16613</v>
      </c>
      <c r="F757" s="3"/>
      <c r="G757" s="3" t="s">
        <v>87</v>
      </c>
      <c r="H757" s="3">
        <v>2024</v>
      </c>
      <c r="I757" s="3">
        <v>2024</v>
      </c>
      <c r="J757" s="3" t="s">
        <v>88</v>
      </c>
      <c r="K757" s="3" t="s">
        <v>6270</v>
      </c>
      <c r="L757" s="3" t="s">
        <v>6271</v>
      </c>
      <c r="M757" s="3" t="s">
        <v>6272</v>
      </c>
      <c r="N757" s="3" t="s">
        <v>6273</v>
      </c>
      <c r="O757" s="3" t="s">
        <v>6274</v>
      </c>
      <c r="P757" s="3" t="s">
        <v>89</v>
      </c>
      <c r="Q757" s="3" t="s">
        <v>90</v>
      </c>
      <c r="R757" s="3" t="s">
        <v>6275</v>
      </c>
      <c r="S757" s="3" t="s">
        <v>6276</v>
      </c>
      <c r="T757" s="3" t="s">
        <v>91</v>
      </c>
      <c r="U757" s="3" t="s">
        <v>1583</v>
      </c>
      <c r="V757" s="3" t="s">
        <v>1236</v>
      </c>
      <c r="W757" s="3">
        <v>2</v>
      </c>
      <c r="X757" s="3" t="s">
        <v>16619</v>
      </c>
      <c r="Y757" s="3" t="s">
        <v>16620</v>
      </c>
      <c r="Z757" s="3" t="s">
        <v>16621</v>
      </c>
      <c r="AA757" s="3"/>
      <c r="AB757" s="3" t="s">
        <v>85</v>
      </c>
      <c r="AC757" s="3" t="s">
        <v>94</v>
      </c>
      <c r="AD757" s="3" t="s">
        <v>95</v>
      </c>
      <c r="AE757" s="3" t="s">
        <v>96</v>
      </c>
      <c r="AF757" s="3"/>
      <c r="AG757" s="3" t="s">
        <v>97</v>
      </c>
      <c r="AH757" s="3">
        <v>267</v>
      </c>
      <c r="AI757" s="3">
        <v>36</v>
      </c>
      <c r="AJ757" s="3" t="s">
        <v>123</v>
      </c>
      <c r="AK757" s="3" t="s">
        <v>109</v>
      </c>
      <c r="AL757" s="3" t="s">
        <v>325</v>
      </c>
      <c r="AM757" s="3">
        <v>100</v>
      </c>
      <c r="AN757" s="3" t="s">
        <v>138</v>
      </c>
      <c r="AO757" s="3" t="s">
        <v>102</v>
      </c>
      <c r="AP757" s="3" t="s">
        <v>16622</v>
      </c>
      <c r="AQ757" s="3"/>
      <c r="AR757" s="3">
        <v>13900</v>
      </c>
      <c r="AS757" s="3">
        <v>3000</v>
      </c>
      <c r="AT757" s="3">
        <v>0</v>
      </c>
      <c r="AU757" s="3">
        <v>0</v>
      </c>
      <c r="AV757" s="3">
        <v>0</v>
      </c>
      <c r="AW757" s="3">
        <v>0</v>
      </c>
      <c r="AX757" s="3">
        <v>0</v>
      </c>
      <c r="AY757" s="3">
        <v>0</v>
      </c>
      <c r="AZ757" s="3">
        <v>0</v>
      </c>
      <c r="BA757" s="3" t="s">
        <v>16623</v>
      </c>
      <c r="BB757" s="3">
        <v>3200</v>
      </c>
    </row>
    <row r="758" spans="1:54" ht="32.5" hidden="1" customHeight="1" x14ac:dyDescent="0.2">
      <c r="A758" s="3" t="s">
        <v>16624</v>
      </c>
      <c r="B758" s="3" t="s">
        <v>1226</v>
      </c>
      <c r="C758" s="3" t="s">
        <v>85</v>
      </c>
      <c r="D758" s="3" t="s">
        <v>86</v>
      </c>
      <c r="E758" s="3" t="s">
        <v>16613</v>
      </c>
      <c r="F758" s="3"/>
      <c r="G758" s="3" t="s">
        <v>87</v>
      </c>
      <c r="H758" s="3">
        <v>2024</v>
      </c>
      <c r="I758" s="3">
        <v>2024</v>
      </c>
      <c r="J758" s="3" t="s">
        <v>88</v>
      </c>
      <c r="K758" s="3" t="s">
        <v>6270</v>
      </c>
      <c r="L758" s="3" t="s">
        <v>6271</v>
      </c>
      <c r="M758" s="3" t="s">
        <v>6272</v>
      </c>
      <c r="N758" s="3" t="s">
        <v>6273</v>
      </c>
      <c r="O758" s="3" t="s">
        <v>6274</v>
      </c>
      <c r="P758" s="3" t="s">
        <v>89</v>
      </c>
      <c r="Q758" s="3" t="s">
        <v>90</v>
      </c>
      <c r="R758" s="3" t="s">
        <v>6275</v>
      </c>
      <c r="S758" s="3" t="s">
        <v>6276</v>
      </c>
      <c r="T758" s="3" t="s">
        <v>91</v>
      </c>
      <c r="U758" s="3" t="s">
        <v>1583</v>
      </c>
      <c r="V758" s="3" t="s">
        <v>1236</v>
      </c>
      <c r="W758" s="3">
        <v>3</v>
      </c>
      <c r="X758" s="3" t="s">
        <v>16625</v>
      </c>
      <c r="Y758" s="3" t="s">
        <v>16626</v>
      </c>
      <c r="Z758" s="3" t="s">
        <v>16627</v>
      </c>
      <c r="AA758" s="3"/>
      <c r="AB758" s="3" t="s">
        <v>85</v>
      </c>
      <c r="AC758" s="3" t="s">
        <v>94</v>
      </c>
      <c r="AD758" s="3" t="s">
        <v>103</v>
      </c>
      <c r="AE758" s="3" t="s">
        <v>189</v>
      </c>
      <c r="AF758" s="3"/>
      <c r="AG758" s="3" t="s">
        <v>97</v>
      </c>
      <c r="AH758" s="3">
        <v>267</v>
      </c>
      <c r="AI758" s="3">
        <v>36</v>
      </c>
      <c r="AJ758" s="3" t="s">
        <v>123</v>
      </c>
      <c r="AK758" s="3" t="s">
        <v>106</v>
      </c>
      <c r="AL758" s="3" t="s">
        <v>100</v>
      </c>
      <c r="AM758" s="3">
        <v>15</v>
      </c>
      <c r="AN758" s="3" t="s">
        <v>138</v>
      </c>
      <c r="AO758" s="3" t="s">
        <v>102</v>
      </c>
      <c r="AP758" s="3" t="s">
        <v>16628</v>
      </c>
      <c r="AQ758" s="3" t="s">
        <v>16629</v>
      </c>
      <c r="AR758" s="3">
        <v>6150</v>
      </c>
      <c r="AS758" s="3">
        <v>1500</v>
      </c>
      <c r="AT758" s="3">
        <v>0</v>
      </c>
      <c r="AU758" s="3">
        <v>0</v>
      </c>
      <c r="AV758" s="3">
        <v>0</v>
      </c>
      <c r="AW758" s="3">
        <v>0</v>
      </c>
      <c r="AX758" s="3">
        <v>0</v>
      </c>
      <c r="AY758" s="3">
        <v>0</v>
      </c>
      <c r="AZ758" s="3">
        <v>0</v>
      </c>
      <c r="BA758" s="3" t="s">
        <v>16623</v>
      </c>
      <c r="BB758" s="3">
        <v>2000</v>
      </c>
    </row>
    <row r="759" spans="1:54" ht="32.5" customHeight="1" x14ac:dyDescent="0.2">
      <c r="A759" s="94" t="s">
        <v>16630</v>
      </c>
      <c r="B759" s="94" t="s">
        <v>1226</v>
      </c>
      <c r="C759" s="94" t="s">
        <v>85</v>
      </c>
      <c r="D759" s="94" t="s">
        <v>86</v>
      </c>
      <c r="E759" s="94" t="s">
        <v>16613</v>
      </c>
      <c r="F759" s="94"/>
      <c r="G759" s="94" t="s">
        <v>87</v>
      </c>
      <c r="H759" s="94">
        <v>2024</v>
      </c>
      <c r="I759" s="94">
        <v>2024</v>
      </c>
      <c r="J759" s="94" t="s">
        <v>88</v>
      </c>
      <c r="K759" s="94" t="s">
        <v>6270</v>
      </c>
      <c r="L759" s="94" t="s">
        <v>6271</v>
      </c>
      <c r="M759" s="94" t="s">
        <v>6272</v>
      </c>
      <c r="N759" s="94" t="s">
        <v>6273</v>
      </c>
      <c r="O759" s="94" t="s">
        <v>6274</v>
      </c>
      <c r="P759" s="94" t="s">
        <v>89</v>
      </c>
      <c r="Q759" s="94" t="s">
        <v>90</v>
      </c>
      <c r="R759" s="94" t="s">
        <v>6275</v>
      </c>
      <c r="S759" s="94" t="s">
        <v>6276</v>
      </c>
      <c r="T759" s="94" t="s">
        <v>91</v>
      </c>
      <c r="U759" s="94" t="s">
        <v>1583</v>
      </c>
      <c r="V759" s="94" t="s">
        <v>1236</v>
      </c>
      <c r="W759" s="94">
        <v>4</v>
      </c>
      <c r="X759" s="94" t="s">
        <v>16631</v>
      </c>
      <c r="Y759" s="94" t="s">
        <v>16632</v>
      </c>
      <c r="Z759" s="94" t="s">
        <v>16633</v>
      </c>
      <c r="AA759" s="94"/>
      <c r="AB759" s="94" t="s">
        <v>85</v>
      </c>
      <c r="AC759" s="94" t="s">
        <v>94</v>
      </c>
      <c r="AD759" s="94" t="s">
        <v>107</v>
      </c>
      <c r="AE759" s="94" t="s">
        <v>108</v>
      </c>
      <c r="AF759" s="94"/>
      <c r="AG759" s="94" t="s">
        <v>97</v>
      </c>
      <c r="AH759" s="94">
        <v>267</v>
      </c>
      <c r="AI759" s="94">
        <v>36</v>
      </c>
      <c r="AJ759" s="94" t="s">
        <v>98</v>
      </c>
      <c r="AK759" s="94" t="s">
        <v>109</v>
      </c>
      <c r="AL759" s="94" t="s">
        <v>100</v>
      </c>
      <c r="AM759" s="94">
        <v>500</v>
      </c>
      <c r="AN759" s="94" t="s">
        <v>101</v>
      </c>
      <c r="AO759" s="94" t="s">
        <v>102</v>
      </c>
      <c r="AP759" s="94" t="s">
        <v>16634</v>
      </c>
      <c r="AQ759" s="94"/>
      <c r="AR759" s="94">
        <v>7000</v>
      </c>
      <c r="AS759" s="94">
        <v>2000</v>
      </c>
      <c r="AT759" s="94">
        <v>0</v>
      </c>
      <c r="AU759" s="94">
        <v>0</v>
      </c>
      <c r="AV759" s="94">
        <v>0</v>
      </c>
      <c r="AW759" s="94">
        <v>0</v>
      </c>
      <c r="AX759" s="94">
        <v>0</v>
      </c>
      <c r="AY759" s="94">
        <v>0</v>
      </c>
      <c r="AZ759" s="94">
        <v>0</v>
      </c>
      <c r="BA759" s="94" t="s">
        <v>16623</v>
      </c>
      <c r="BB759" s="94">
        <v>5000</v>
      </c>
    </row>
    <row r="760" spans="1:54" ht="32.5" hidden="1" customHeight="1" x14ac:dyDescent="0.2">
      <c r="A760" s="3" t="s">
        <v>16635</v>
      </c>
      <c r="B760" s="3" t="s">
        <v>1226</v>
      </c>
      <c r="C760" s="3" t="s">
        <v>85</v>
      </c>
      <c r="D760" s="3" t="s">
        <v>86</v>
      </c>
      <c r="E760" s="3" t="s">
        <v>16636</v>
      </c>
      <c r="F760" s="3"/>
      <c r="G760" s="3" t="s">
        <v>87</v>
      </c>
      <c r="H760" s="3">
        <v>2024</v>
      </c>
      <c r="I760" s="3">
        <v>2024</v>
      </c>
      <c r="J760" s="3" t="s">
        <v>88</v>
      </c>
      <c r="K760" s="3" t="s">
        <v>7022</v>
      </c>
      <c r="L760" s="3" t="s">
        <v>7023</v>
      </c>
      <c r="M760" s="3" t="s">
        <v>7024</v>
      </c>
      <c r="N760" s="3" t="s">
        <v>7025</v>
      </c>
      <c r="O760" s="3" t="s">
        <v>7026</v>
      </c>
      <c r="P760" s="3" t="s">
        <v>89</v>
      </c>
      <c r="Q760" s="3" t="s">
        <v>90</v>
      </c>
      <c r="R760" s="3" t="s">
        <v>7027</v>
      </c>
      <c r="S760" s="3" t="s">
        <v>7028</v>
      </c>
      <c r="T760" s="3" t="s">
        <v>135</v>
      </c>
      <c r="U760" s="3" t="s">
        <v>6321</v>
      </c>
      <c r="V760" s="3" t="s">
        <v>1236</v>
      </c>
      <c r="W760" s="3">
        <v>1</v>
      </c>
      <c r="X760" s="3" t="s">
        <v>16637</v>
      </c>
      <c r="Y760" s="3" t="s">
        <v>16638</v>
      </c>
      <c r="Z760" s="3" t="s">
        <v>16639</v>
      </c>
      <c r="AA760" s="3"/>
      <c r="AB760" s="3" t="s">
        <v>85</v>
      </c>
      <c r="AC760" s="3" t="s">
        <v>94</v>
      </c>
      <c r="AD760" s="3" t="s">
        <v>103</v>
      </c>
      <c r="AE760" s="3" t="s">
        <v>122</v>
      </c>
      <c r="AF760" s="3"/>
      <c r="AG760" s="3" t="s">
        <v>97</v>
      </c>
      <c r="AH760" s="3">
        <v>144</v>
      </c>
      <c r="AI760" s="3">
        <v>32</v>
      </c>
      <c r="AJ760" s="3" t="s">
        <v>123</v>
      </c>
      <c r="AK760" s="3" t="s">
        <v>109</v>
      </c>
      <c r="AL760" s="3" t="s">
        <v>100</v>
      </c>
      <c r="AM760" s="3">
        <v>150</v>
      </c>
      <c r="AN760" s="3" t="s">
        <v>138</v>
      </c>
      <c r="AO760" s="3" t="s">
        <v>110</v>
      </c>
      <c r="AP760" s="3" t="s">
        <v>16640</v>
      </c>
      <c r="AQ760" s="3" t="s">
        <v>16641</v>
      </c>
      <c r="AR760" s="3">
        <v>753</v>
      </c>
      <c r="AS760" s="3">
        <v>400</v>
      </c>
      <c r="AT760" s="3">
        <v>0</v>
      </c>
      <c r="AU760" s="3">
        <v>0</v>
      </c>
      <c r="AV760" s="3">
        <v>0</v>
      </c>
      <c r="AW760" s="3">
        <v>0</v>
      </c>
      <c r="AX760" s="3">
        <v>0</v>
      </c>
      <c r="AY760" s="3">
        <v>0</v>
      </c>
      <c r="AZ760" s="3">
        <v>0</v>
      </c>
      <c r="BA760" s="3" t="s">
        <v>1242</v>
      </c>
      <c r="BB760" s="3">
        <v>400</v>
      </c>
    </row>
    <row r="761" spans="1:54" ht="32.5" hidden="1" customHeight="1" x14ac:dyDescent="0.2">
      <c r="A761" s="3" t="s">
        <v>16642</v>
      </c>
      <c r="B761" s="3" t="s">
        <v>1226</v>
      </c>
      <c r="C761" s="3" t="s">
        <v>85</v>
      </c>
      <c r="D761" s="3" t="s">
        <v>86</v>
      </c>
      <c r="E761" s="3" t="s">
        <v>16643</v>
      </c>
      <c r="F761" s="3"/>
      <c r="G761" s="3" t="s">
        <v>87</v>
      </c>
      <c r="H761" s="3">
        <v>2024</v>
      </c>
      <c r="I761" s="3">
        <v>2024</v>
      </c>
      <c r="J761" s="3" t="s">
        <v>111</v>
      </c>
      <c r="K761" s="3" t="s">
        <v>7049</v>
      </c>
      <c r="L761" s="3" t="s">
        <v>7050</v>
      </c>
      <c r="M761" s="3" t="s">
        <v>7051</v>
      </c>
      <c r="N761" s="3" t="s">
        <v>7052</v>
      </c>
      <c r="O761" s="3" t="s">
        <v>7053</v>
      </c>
      <c r="P761" s="3" t="s">
        <v>89</v>
      </c>
      <c r="Q761" s="3" t="s">
        <v>90</v>
      </c>
      <c r="R761" s="3" t="s">
        <v>7054</v>
      </c>
      <c r="S761" s="3" t="s">
        <v>1466</v>
      </c>
      <c r="T761" s="3" t="s">
        <v>223</v>
      </c>
      <c r="U761" s="3" t="s">
        <v>1350</v>
      </c>
      <c r="V761" s="3" t="s">
        <v>1236</v>
      </c>
      <c r="W761" s="3">
        <v>1</v>
      </c>
      <c r="X761" s="3" t="s">
        <v>16644</v>
      </c>
      <c r="Y761" s="3" t="s">
        <v>16645</v>
      </c>
      <c r="Z761" s="3" t="s">
        <v>16646</v>
      </c>
      <c r="AA761" s="3"/>
      <c r="AB761" s="3" t="s">
        <v>85</v>
      </c>
      <c r="AC761" s="3" t="s">
        <v>94</v>
      </c>
      <c r="AD761" s="3" t="s">
        <v>95</v>
      </c>
      <c r="AE761" s="3" t="s">
        <v>96</v>
      </c>
      <c r="AF761" s="3"/>
      <c r="AG761" s="3" t="s">
        <v>97</v>
      </c>
      <c r="AH761" s="3">
        <v>205457</v>
      </c>
      <c r="AI761" s="3">
        <v>32873</v>
      </c>
      <c r="AJ761" s="3" t="s">
        <v>105</v>
      </c>
      <c r="AK761" s="3" t="s">
        <v>99</v>
      </c>
      <c r="AL761" s="3" t="s">
        <v>100</v>
      </c>
      <c r="AM761" s="3">
        <v>80</v>
      </c>
      <c r="AN761" s="3" t="s">
        <v>138</v>
      </c>
      <c r="AO761" s="3" t="s">
        <v>102</v>
      </c>
      <c r="AP761" s="3" t="s">
        <v>16647</v>
      </c>
      <c r="AQ761" s="3" t="s">
        <v>16648</v>
      </c>
      <c r="AR761" s="3">
        <v>4600</v>
      </c>
      <c r="AS761" s="3">
        <v>2000</v>
      </c>
      <c r="AT761" s="3">
        <v>0</v>
      </c>
      <c r="AU761" s="3">
        <v>0</v>
      </c>
      <c r="AV761" s="3">
        <v>0</v>
      </c>
      <c r="AW761" s="3">
        <v>0</v>
      </c>
      <c r="AX761" s="3">
        <v>0</v>
      </c>
      <c r="AY761" s="3">
        <v>0</v>
      </c>
      <c r="AZ761" s="3">
        <v>0</v>
      </c>
      <c r="BA761" s="3" t="s">
        <v>1242</v>
      </c>
      <c r="BB761" s="3">
        <v>2000</v>
      </c>
    </row>
    <row r="762" spans="1:54" ht="32.5" hidden="1" customHeight="1" x14ac:dyDescent="0.2">
      <c r="A762" s="3" t="s">
        <v>16649</v>
      </c>
      <c r="B762" s="3" t="s">
        <v>1226</v>
      </c>
      <c r="C762" s="3" t="s">
        <v>85</v>
      </c>
      <c r="D762" s="3" t="s">
        <v>86</v>
      </c>
      <c r="E762" s="3" t="s">
        <v>16650</v>
      </c>
      <c r="F762" s="3"/>
      <c r="G762" s="3" t="s">
        <v>87</v>
      </c>
      <c r="H762" s="3">
        <v>2024</v>
      </c>
      <c r="I762" s="3">
        <v>2024</v>
      </c>
      <c r="J762" s="3" t="s">
        <v>88</v>
      </c>
      <c r="K762" s="3" t="s">
        <v>6745</v>
      </c>
      <c r="L762" s="3" t="s">
        <v>6746</v>
      </c>
      <c r="M762" s="3" t="s">
        <v>6747</v>
      </c>
      <c r="N762" s="3" t="s">
        <v>6748</v>
      </c>
      <c r="O762" s="3" t="s">
        <v>6749</v>
      </c>
      <c r="P762" s="3" t="s">
        <v>89</v>
      </c>
      <c r="Q762" s="3" t="s">
        <v>90</v>
      </c>
      <c r="R762" s="3" t="s">
        <v>6750</v>
      </c>
      <c r="S762" s="3" t="s">
        <v>6751</v>
      </c>
      <c r="T762" s="3" t="s">
        <v>135</v>
      </c>
      <c r="U762" s="3" t="s">
        <v>1257</v>
      </c>
      <c r="V762" s="3" t="s">
        <v>1236</v>
      </c>
      <c r="W762" s="3">
        <v>1</v>
      </c>
      <c r="X762" s="3" t="s">
        <v>16651</v>
      </c>
      <c r="Y762" s="3" t="s">
        <v>16652</v>
      </c>
      <c r="Z762" s="3" t="s">
        <v>16653</v>
      </c>
      <c r="AA762" s="3"/>
      <c r="AB762" s="3" t="s">
        <v>85</v>
      </c>
      <c r="AC762" s="3" t="s">
        <v>94</v>
      </c>
      <c r="AD762" s="3" t="s">
        <v>103</v>
      </c>
      <c r="AE762" s="3" t="s">
        <v>104</v>
      </c>
      <c r="AF762" s="3"/>
      <c r="AG762" s="3" t="s">
        <v>97</v>
      </c>
      <c r="AH762" s="3">
        <v>101</v>
      </c>
      <c r="AI762" s="3">
        <v>27</v>
      </c>
      <c r="AJ762" s="3" t="s">
        <v>123</v>
      </c>
      <c r="AK762" s="3" t="s">
        <v>106</v>
      </c>
      <c r="AL762" s="3" t="s">
        <v>100</v>
      </c>
      <c r="AM762" s="3">
        <v>60</v>
      </c>
      <c r="AN762" s="3" t="s">
        <v>138</v>
      </c>
      <c r="AO762" s="3" t="s">
        <v>102</v>
      </c>
      <c r="AP762" s="3" t="s">
        <v>16654</v>
      </c>
      <c r="AQ762" s="3" t="s">
        <v>16655</v>
      </c>
      <c r="AR762" s="3">
        <v>16543</v>
      </c>
      <c r="AS762" s="3">
        <v>6500</v>
      </c>
      <c r="AT762" s="3">
        <v>0</v>
      </c>
      <c r="AU762" s="3">
        <v>0</v>
      </c>
      <c r="AV762" s="3">
        <v>0</v>
      </c>
      <c r="AW762" s="3">
        <v>0</v>
      </c>
      <c r="AX762" s="3">
        <v>0</v>
      </c>
      <c r="AY762" s="3">
        <v>0</v>
      </c>
      <c r="AZ762" s="3">
        <v>0</v>
      </c>
      <c r="BA762" s="3" t="s">
        <v>16656</v>
      </c>
      <c r="BB762" s="3">
        <v>12850</v>
      </c>
    </row>
    <row r="763" spans="1:54" ht="32.5" customHeight="1" x14ac:dyDescent="0.2">
      <c r="A763" s="94" t="s">
        <v>16657</v>
      </c>
      <c r="B763" s="94" t="s">
        <v>1226</v>
      </c>
      <c r="C763" s="94" t="s">
        <v>85</v>
      </c>
      <c r="D763" s="94" t="s">
        <v>86</v>
      </c>
      <c r="E763" s="94" t="s">
        <v>16650</v>
      </c>
      <c r="F763" s="94"/>
      <c r="G763" s="94" t="s">
        <v>87</v>
      </c>
      <c r="H763" s="94">
        <v>2024</v>
      </c>
      <c r="I763" s="94">
        <v>2024</v>
      </c>
      <c r="J763" s="94" t="s">
        <v>88</v>
      </c>
      <c r="K763" s="94" t="s">
        <v>6745</v>
      </c>
      <c r="L763" s="94" t="s">
        <v>6746</v>
      </c>
      <c r="M763" s="94" t="s">
        <v>6747</v>
      </c>
      <c r="N763" s="94" t="s">
        <v>6748</v>
      </c>
      <c r="O763" s="94" t="s">
        <v>6749</v>
      </c>
      <c r="P763" s="94" t="s">
        <v>89</v>
      </c>
      <c r="Q763" s="94" t="s">
        <v>90</v>
      </c>
      <c r="R763" s="94" t="s">
        <v>6750</v>
      </c>
      <c r="S763" s="94" t="s">
        <v>6751</v>
      </c>
      <c r="T763" s="94" t="s">
        <v>135</v>
      </c>
      <c r="U763" s="94" t="s">
        <v>1257</v>
      </c>
      <c r="V763" s="94" t="s">
        <v>1236</v>
      </c>
      <c r="W763" s="94">
        <v>2</v>
      </c>
      <c r="X763" s="94" t="s">
        <v>16658</v>
      </c>
      <c r="Y763" s="94" t="s">
        <v>16659</v>
      </c>
      <c r="Z763" s="94" t="s">
        <v>16660</v>
      </c>
      <c r="AA763" s="94"/>
      <c r="AB763" s="94" t="s">
        <v>85</v>
      </c>
      <c r="AC763" s="94" t="s">
        <v>94</v>
      </c>
      <c r="AD763" s="94" t="s">
        <v>107</v>
      </c>
      <c r="AE763" s="94" t="s">
        <v>108</v>
      </c>
      <c r="AF763" s="94"/>
      <c r="AG763" s="94" t="s">
        <v>97</v>
      </c>
      <c r="AH763" s="94">
        <v>101</v>
      </c>
      <c r="AI763" s="94">
        <v>27</v>
      </c>
      <c r="AJ763" s="94" t="s">
        <v>105</v>
      </c>
      <c r="AK763" s="94" t="s">
        <v>106</v>
      </c>
      <c r="AL763" s="94" t="s">
        <v>100</v>
      </c>
      <c r="AM763" s="94">
        <v>400</v>
      </c>
      <c r="AN763" s="94" t="s">
        <v>138</v>
      </c>
      <c r="AO763" s="94" t="s">
        <v>102</v>
      </c>
      <c r="AP763" s="94" t="s">
        <v>16661</v>
      </c>
      <c r="AQ763" s="94" t="s">
        <v>16662</v>
      </c>
      <c r="AR763" s="94">
        <v>5906</v>
      </c>
      <c r="AS763" s="94">
        <v>3000</v>
      </c>
      <c r="AT763" s="94">
        <v>0</v>
      </c>
      <c r="AU763" s="94">
        <v>0</v>
      </c>
      <c r="AV763" s="94">
        <v>0</v>
      </c>
      <c r="AW763" s="94">
        <v>0</v>
      </c>
      <c r="AX763" s="94">
        <v>0</v>
      </c>
      <c r="AY763" s="94">
        <v>0</v>
      </c>
      <c r="AZ763" s="94">
        <v>0</v>
      </c>
      <c r="BA763" s="94" t="s">
        <v>16663</v>
      </c>
      <c r="BB763" s="94">
        <v>4075</v>
      </c>
    </row>
    <row r="764" spans="1:54" ht="32.5" hidden="1" customHeight="1" x14ac:dyDescent="0.2">
      <c r="A764" s="3" t="s">
        <v>16664</v>
      </c>
      <c r="B764" s="3" t="s">
        <v>1226</v>
      </c>
      <c r="C764" s="3" t="s">
        <v>85</v>
      </c>
      <c r="D764" s="3" t="s">
        <v>86</v>
      </c>
      <c r="E764" s="3" t="s">
        <v>16650</v>
      </c>
      <c r="F764" s="3"/>
      <c r="G764" s="3" t="s">
        <v>87</v>
      </c>
      <c r="H764" s="3">
        <v>2024</v>
      </c>
      <c r="I764" s="3">
        <v>2024</v>
      </c>
      <c r="J764" s="3" t="s">
        <v>88</v>
      </c>
      <c r="K764" s="3" t="s">
        <v>6745</v>
      </c>
      <c r="L764" s="3" t="s">
        <v>6746</v>
      </c>
      <c r="M764" s="3" t="s">
        <v>6747</v>
      </c>
      <c r="N764" s="3" t="s">
        <v>6748</v>
      </c>
      <c r="O764" s="3" t="s">
        <v>6749</v>
      </c>
      <c r="P764" s="3" t="s">
        <v>89</v>
      </c>
      <c r="Q764" s="3" t="s">
        <v>90</v>
      </c>
      <c r="R764" s="3" t="s">
        <v>6750</v>
      </c>
      <c r="S764" s="3" t="s">
        <v>6751</v>
      </c>
      <c r="T764" s="3" t="s">
        <v>135</v>
      </c>
      <c r="U764" s="3" t="s">
        <v>1257</v>
      </c>
      <c r="V764" s="3" t="s">
        <v>1236</v>
      </c>
      <c r="W764" s="3">
        <v>3</v>
      </c>
      <c r="X764" s="3" t="s">
        <v>16665</v>
      </c>
      <c r="Y764" s="3" t="s">
        <v>16666</v>
      </c>
      <c r="Z764" s="3" t="s">
        <v>16667</v>
      </c>
      <c r="AA764" s="3"/>
      <c r="AB764" s="3" t="s">
        <v>85</v>
      </c>
      <c r="AC764" s="3" t="s">
        <v>94</v>
      </c>
      <c r="AD764" s="3" t="s">
        <v>103</v>
      </c>
      <c r="AE764" s="3" t="s">
        <v>124</v>
      </c>
      <c r="AF764" s="3"/>
      <c r="AG764" s="3" t="s">
        <v>97</v>
      </c>
      <c r="AH764" s="3">
        <v>101</v>
      </c>
      <c r="AI764" s="3">
        <v>27</v>
      </c>
      <c r="AJ764" s="3" t="s">
        <v>98</v>
      </c>
      <c r="AK764" s="3" t="s">
        <v>109</v>
      </c>
      <c r="AL764" s="3" t="s">
        <v>100</v>
      </c>
      <c r="AM764" s="3">
        <v>600</v>
      </c>
      <c r="AN764" s="3" t="s">
        <v>101</v>
      </c>
      <c r="AO764" s="3" t="s">
        <v>102</v>
      </c>
      <c r="AP764" s="3" t="s">
        <v>16668</v>
      </c>
      <c r="AQ764" s="3"/>
      <c r="AR764" s="3">
        <v>4124</v>
      </c>
      <c r="AS764" s="3">
        <v>2000</v>
      </c>
      <c r="AT764" s="3">
        <v>0</v>
      </c>
      <c r="AU764" s="3">
        <v>0</v>
      </c>
      <c r="AV764" s="3">
        <v>0</v>
      </c>
      <c r="AW764" s="3">
        <v>0</v>
      </c>
      <c r="AX764" s="3">
        <v>0</v>
      </c>
      <c r="AY764" s="3">
        <v>0</v>
      </c>
      <c r="AZ764" s="3">
        <v>0</v>
      </c>
      <c r="BA764" s="3" t="s">
        <v>16669</v>
      </c>
      <c r="BB764" s="3">
        <v>3600</v>
      </c>
    </row>
    <row r="765" spans="1:54" ht="32.5" hidden="1" customHeight="1" x14ac:dyDescent="0.2">
      <c r="A765" s="3" t="s">
        <v>16670</v>
      </c>
      <c r="B765" s="3" t="s">
        <v>1226</v>
      </c>
      <c r="C765" s="3" t="s">
        <v>85</v>
      </c>
      <c r="D765" s="3" t="s">
        <v>86</v>
      </c>
      <c r="E765" s="3" t="s">
        <v>16650</v>
      </c>
      <c r="F765" s="3"/>
      <c r="G765" s="3" t="s">
        <v>87</v>
      </c>
      <c r="H765" s="3">
        <v>2024</v>
      </c>
      <c r="I765" s="3">
        <v>2024</v>
      </c>
      <c r="J765" s="3" t="s">
        <v>88</v>
      </c>
      <c r="K765" s="3" t="s">
        <v>6745</v>
      </c>
      <c r="L765" s="3" t="s">
        <v>6746</v>
      </c>
      <c r="M765" s="3" t="s">
        <v>6747</v>
      </c>
      <c r="N765" s="3" t="s">
        <v>6748</v>
      </c>
      <c r="O765" s="3" t="s">
        <v>6749</v>
      </c>
      <c r="P765" s="3" t="s">
        <v>89</v>
      </c>
      <c r="Q765" s="3" t="s">
        <v>90</v>
      </c>
      <c r="R765" s="3" t="s">
        <v>6750</v>
      </c>
      <c r="S765" s="3" t="s">
        <v>6751</v>
      </c>
      <c r="T765" s="3" t="s">
        <v>135</v>
      </c>
      <c r="U765" s="3" t="s">
        <v>1257</v>
      </c>
      <c r="V765" s="3" t="s">
        <v>1236</v>
      </c>
      <c r="W765" s="3">
        <v>4</v>
      </c>
      <c r="X765" s="3" t="s">
        <v>16671</v>
      </c>
      <c r="Y765" s="3" t="s">
        <v>16672</v>
      </c>
      <c r="Z765" s="3" t="s">
        <v>16673</v>
      </c>
      <c r="AA765" s="3"/>
      <c r="AB765" s="3" t="s">
        <v>85</v>
      </c>
      <c r="AC765" s="3" t="s">
        <v>94</v>
      </c>
      <c r="AD765" s="3" t="s">
        <v>103</v>
      </c>
      <c r="AE765" s="3" t="s">
        <v>122</v>
      </c>
      <c r="AF765" s="3"/>
      <c r="AG765" s="3" t="s">
        <v>97</v>
      </c>
      <c r="AH765" s="3">
        <v>101</v>
      </c>
      <c r="AI765" s="3">
        <v>27</v>
      </c>
      <c r="AJ765" s="3" t="s">
        <v>123</v>
      </c>
      <c r="AK765" s="3" t="s">
        <v>109</v>
      </c>
      <c r="AL765" s="3" t="s">
        <v>100</v>
      </c>
      <c r="AM765" s="3">
        <v>100</v>
      </c>
      <c r="AN765" s="3" t="s">
        <v>101</v>
      </c>
      <c r="AO765" s="3" t="s">
        <v>102</v>
      </c>
      <c r="AP765" s="3" t="s">
        <v>16674</v>
      </c>
      <c r="AQ765" s="3" t="s">
        <v>16675</v>
      </c>
      <c r="AR765" s="3">
        <v>3784</v>
      </c>
      <c r="AS765" s="3">
        <v>2000</v>
      </c>
      <c r="AT765" s="3">
        <v>0</v>
      </c>
      <c r="AU765" s="3">
        <v>0</v>
      </c>
      <c r="AV765" s="3">
        <v>0</v>
      </c>
      <c r="AW765" s="3">
        <v>0</v>
      </c>
      <c r="AX765" s="3">
        <v>0</v>
      </c>
      <c r="AY765" s="3">
        <v>0</v>
      </c>
      <c r="AZ765" s="3">
        <v>0</v>
      </c>
      <c r="BA765" s="3" t="s">
        <v>1242</v>
      </c>
      <c r="BB765" s="3">
        <v>2000</v>
      </c>
    </row>
    <row r="766" spans="1:54" ht="32.5" hidden="1" customHeight="1" x14ac:dyDescent="0.2">
      <c r="A766" s="3" t="s">
        <v>16676</v>
      </c>
      <c r="B766" s="3" t="s">
        <v>1226</v>
      </c>
      <c r="C766" s="3" t="s">
        <v>85</v>
      </c>
      <c r="D766" s="3" t="s">
        <v>86</v>
      </c>
      <c r="E766" s="3" t="s">
        <v>16677</v>
      </c>
      <c r="F766" s="3"/>
      <c r="G766" s="3" t="s">
        <v>87</v>
      </c>
      <c r="H766" s="3">
        <v>2024</v>
      </c>
      <c r="I766" s="3">
        <v>2024</v>
      </c>
      <c r="J766" s="3" t="s">
        <v>88</v>
      </c>
      <c r="K766" s="3" t="s">
        <v>10738</v>
      </c>
      <c r="L766" s="3" t="s">
        <v>10739</v>
      </c>
      <c r="M766" s="3" t="s">
        <v>10740</v>
      </c>
      <c r="N766" s="3" t="s">
        <v>10741</v>
      </c>
      <c r="O766" s="3" t="s">
        <v>10742</v>
      </c>
      <c r="P766" s="3" t="s">
        <v>89</v>
      </c>
      <c r="Q766" s="3" t="s">
        <v>90</v>
      </c>
      <c r="R766" s="3" t="s">
        <v>10743</v>
      </c>
      <c r="S766" s="3" t="s">
        <v>10744</v>
      </c>
      <c r="T766" s="3" t="s">
        <v>135</v>
      </c>
      <c r="U766" s="3" t="s">
        <v>1350</v>
      </c>
      <c r="V766" s="3" t="s">
        <v>1236</v>
      </c>
      <c r="W766" s="3">
        <v>1</v>
      </c>
      <c r="X766" s="3" t="s">
        <v>16386</v>
      </c>
      <c r="Y766" s="3" t="s">
        <v>16678</v>
      </c>
      <c r="Z766" s="3" t="s">
        <v>16679</v>
      </c>
      <c r="AA766" s="3"/>
      <c r="AB766" s="3" t="s">
        <v>85</v>
      </c>
      <c r="AC766" s="3" t="s">
        <v>94</v>
      </c>
      <c r="AD766" s="3" t="s">
        <v>95</v>
      </c>
      <c r="AE766" s="3" t="s">
        <v>96</v>
      </c>
      <c r="AF766" s="3"/>
      <c r="AG766" s="3" t="s">
        <v>97</v>
      </c>
      <c r="AH766" s="3">
        <v>87</v>
      </c>
      <c r="AI766" s="3">
        <v>15</v>
      </c>
      <c r="AJ766" s="3" t="s">
        <v>105</v>
      </c>
      <c r="AK766" s="3" t="s">
        <v>109</v>
      </c>
      <c r="AL766" s="3" t="s">
        <v>100</v>
      </c>
      <c r="AM766" s="3">
        <v>40</v>
      </c>
      <c r="AN766" s="3" t="s">
        <v>101</v>
      </c>
      <c r="AO766" s="3" t="s">
        <v>102</v>
      </c>
      <c r="AP766" s="3" t="s">
        <v>16680</v>
      </c>
      <c r="AQ766" s="3" t="s">
        <v>16681</v>
      </c>
      <c r="AR766" s="3">
        <v>15300</v>
      </c>
      <c r="AS766" s="3">
        <v>5000</v>
      </c>
      <c r="AT766" s="3">
        <v>0</v>
      </c>
      <c r="AU766" s="3">
        <v>0</v>
      </c>
      <c r="AV766" s="3">
        <v>0</v>
      </c>
      <c r="AW766" s="3">
        <v>0</v>
      </c>
      <c r="AX766" s="3">
        <v>0</v>
      </c>
      <c r="AY766" s="3">
        <v>0</v>
      </c>
      <c r="AZ766" s="3">
        <v>0</v>
      </c>
      <c r="BA766" s="3" t="s">
        <v>1242</v>
      </c>
      <c r="BB766" s="3">
        <v>5000</v>
      </c>
    </row>
    <row r="767" spans="1:54" ht="32.5" hidden="1" customHeight="1" x14ac:dyDescent="0.2">
      <c r="A767" s="3" t="s">
        <v>16682</v>
      </c>
      <c r="B767" s="3" t="s">
        <v>1226</v>
      </c>
      <c r="C767" s="3" t="s">
        <v>85</v>
      </c>
      <c r="D767" s="3" t="s">
        <v>86</v>
      </c>
      <c r="E767" s="3" t="s">
        <v>16677</v>
      </c>
      <c r="F767" s="3"/>
      <c r="G767" s="3" t="s">
        <v>87</v>
      </c>
      <c r="H767" s="3">
        <v>2024</v>
      </c>
      <c r="I767" s="3">
        <v>2024</v>
      </c>
      <c r="J767" s="3" t="s">
        <v>88</v>
      </c>
      <c r="K767" s="3" t="s">
        <v>10738</v>
      </c>
      <c r="L767" s="3" t="s">
        <v>10739</v>
      </c>
      <c r="M767" s="3" t="s">
        <v>10740</v>
      </c>
      <c r="N767" s="3" t="s">
        <v>10741</v>
      </c>
      <c r="O767" s="3" t="s">
        <v>10742</v>
      </c>
      <c r="P767" s="3" t="s">
        <v>89</v>
      </c>
      <c r="Q767" s="3" t="s">
        <v>90</v>
      </c>
      <c r="R767" s="3" t="s">
        <v>10743</v>
      </c>
      <c r="S767" s="3" t="s">
        <v>10744</v>
      </c>
      <c r="T767" s="3" t="s">
        <v>135</v>
      </c>
      <c r="U767" s="3" t="s">
        <v>1350</v>
      </c>
      <c r="V767" s="3" t="s">
        <v>1236</v>
      </c>
      <c r="W767" s="3">
        <v>2</v>
      </c>
      <c r="X767" s="3" t="s">
        <v>16683</v>
      </c>
      <c r="Y767" s="3" t="s">
        <v>16684</v>
      </c>
      <c r="Z767" s="3" t="s">
        <v>16685</v>
      </c>
      <c r="AA767" s="3"/>
      <c r="AB767" s="3" t="s">
        <v>85</v>
      </c>
      <c r="AC767" s="3" t="s">
        <v>94</v>
      </c>
      <c r="AD767" s="3" t="s">
        <v>103</v>
      </c>
      <c r="AE767" s="3" t="s">
        <v>104</v>
      </c>
      <c r="AF767" s="3"/>
      <c r="AG767" s="3" t="s">
        <v>97</v>
      </c>
      <c r="AH767" s="3">
        <v>87</v>
      </c>
      <c r="AI767" s="3">
        <v>15</v>
      </c>
      <c r="AJ767" s="3" t="s">
        <v>346</v>
      </c>
      <c r="AK767" s="3" t="s">
        <v>106</v>
      </c>
      <c r="AL767" s="3" t="s">
        <v>100</v>
      </c>
      <c r="AM767" s="3">
        <v>100</v>
      </c>
      <c r="AN767" s="3" t="s">
        <v>101</v>
      </c>
      <c r="AO767" s="3" t="s">
        <v>102</v>
      </c>
      <c r="AP767" s="3" t="s">
        <v>16686</v>
      </c>
      <c r="AQ767" s="3" t="s">
        <v>16687</v>
      </c>
      <c r="AR767" s="3">
        <v>14150</v>
      </c>
      <c r="AS767" s="3">
        <v>5000</v>
      </c>
      <c r="AT767" s="3">
        <v>0</v>
      </c>
      <c r="AU767" s="3">
        <v>0</v>
      </c>
      <c r="AV767" s="3">
        <v>0</v>
      </c>
      <c r="AW767" s="3">
        <v>0</v>
      </c>
      <c r="AX767" s="3">
        <v>0</v>
      </c>
      <c r="AY767" s="3">
        <v>0</v>
      </c>
      <c r="AZ767" s="3">
        <v>0</v>
      </c>
      <c r="BA767" s="3" t="s">
        <v>1242</v>
      </c>
      <c r="BB767" s="3">
        <v>5000</v>
      </c>
    </row>
    <row r="768" spans="1:54" ht="32.5" hidden="1" customHeight="1" x14ac:dyDescent="0.2">
      <c r="A768" s="3" t="s">
        <v>16688</v>
      </c>
      <c r="B768" s="3" t="s">
        <v>1226</v>
      </c>
      <c r="C768" s="3" t="s">
        <v>85</v>
      </c>
      <c r="D768" s="3" t="s">
        <v>86</v>
      </c>
      <c r="E768" s="3" t="s">
        <v>16677</v>
      </c>
      <c r="F768" s="3"/>
      <c r="G768" s="3" t="s">
        <v>87</v>
      </c>
      <c r="H768" s="3">
        <v>2024</v>
      </c>
      <c r="I768" s="3">
        <v>2024</v>
      </c>
      <c r="J768" s="3" t="s">
        <v>88</v>
      </c>
      <c r="K768" s="3" t="s">
        <v>10738</v>
      </c>
      <c r="L768" s="3" t="s">
        <v>10739</v>
      </c>
      <c r="M768" s="3" t="s">
        <v>10740</v>
      </c>
      <c r="N768" s="3" t="s">
        <v>10741</v>
      </c>
      <c r="O768" s="3" t="s">
        <v>10742</v>
      </c>
      <c r="P768" s="3" t="s">
        <v>89</v>
      </c>
      <c r="Q768" s="3" t="s">
        <v>90</v>
      </c>
      <c r="R768" s="3" t="s">
        <v>10743</v>
      </c>
      <c r="S768" s="3" t="s">
        <v>10744</v>
      </c>
      <c r="T768" s="3" t="s">
        <v>135</v>
      </c>
      <c r="U768" s="3" t="s">
        <v>1350</v>
      </c>
      <c r="V768" s="3" t="s">
        <v>1236</v>
      </c>
      <c r="W768" s="3">
        <v>3</v>
      </c>
      <c r="X768" s="3" t="s">
        <v>16689</v>
      </c>
      <c r="Y768" s="3" t="s">
        <v>16690</v>
      </c>
      <c r="Z768" s="3" t="s">
        <v>16691</v>
      </c>
      <c r="AA768" s="3"/>
      <c r="AB768" s="3" t="s">
        <v>85</v>
      </c>
      <c r="AC768" s="3" t="s">
        <v>94</v>
      </c>
      <c r="AD768" s="3" t="s">
        <v>103</v>
      </c>
      <c r="AE768" s="3" t="s">
        <v>189</v>
      </c>
      <c r="AF768" s="3"/>
      <c r="AG768" s="3" t="s">
        <v>97</v>
      </c>
      <c r="AH768" s="3">
        <v>87</v>
      </c>
      <c r="AI768" s="3">
        <v>15</v>
      </c>
      <c r="AJ768" s="3" t="s">
        <v>98</v>
      </c>
      <c r="AK768" s="3" t="s">
        <v>109</v>
      </c>
      <c r="AL768" s="3" t="s">
        <v>100</v>
      </c>
      <c r="AM768" s="3">
        <v>35</v>
      </c>
      <c r="AN768" s="3" t="s">
        <v>138</v>
      </c>
      <c r="AO768" s="3" t="s">
        <v>102</v>
      </c>
      <c r="AP768" s="3" t="s">
        <v>16692</v>
      </c>
      <c r="AQ768" s="3" t="s">
        <v>16693</v>
      </c>
      <c r="AR768" s="3">
        <v>14550</v>
      </c>
      <c r="AS768" s="3">
        <v>5350</v>
      </c>
      <c r="AT768" s="3">
        <v>0</v>
      </c>
      <c r="AU768" s="3">
        <v>0</v>
      </c>
      <c r="AV768" s="3">
        <v>0</v>
      </c>
      <c r="AW768" s="3">
        <v>0</v>
      </c>
      <c r="AX768" s="3">
        <v>0</v>
      </c>
      <c r="AY768" s="3">
        <v>0</v>
      </c>
      <c r="AZ768" s="3">
        <v>0</v>
      </c>
      <c r="BA768" s="3" t="s">
        <v>1242</v>
      </c>
      <c r="BB768" s="3">
        <v>5350</v>
      </c>
    </row>
    <row r="769" spans="1:54" ht="32.5" hidden="1" customHeight="1" x14ac:dyDescent="0.2">
      <c r="A769" s="3" t="s">
        <v>16694</v>
      </c>
      <c r="B769" s="3" t="s">
        <v>1226</v>
      </c>
      <c r="C769" s="3" t="s">
        <v>85</v>
      </c>
      <c r="D769" s="3" t="s">
        <v>86</v>
      </c>
      <c r="E769" s="3" t="s">
        <v>16695</v>
      </c>
      <c r="F769" s="3"/>
      <c r="G769" s="3" t="s">
        <v>87</v>
      </c>
      <c r="H769" s="3">
        <v>2024</v>
      </c>
      <c r="I769" s="3">
        <v>2024</v>
      </c>
      <c r="J769" s="3" t="s">
        <v>88</v>
      </c>
      <c r="K769" s="3" t="s">
        <v>6153</v>
      </c>
      <c r="L769" s="3" t="s">
        <v>6154</v>
      </c>
      <c r="M769" s="3" t="s">
        <v>6155</v>
      </c>
      <c r="N769" s="3" t="s">
        <v>6156</v>
      </c>
      <c r="O769" s="3" t="s">
        <v>6157</v>
      </c>
      <c r="P769" s="3" t="s">
        <v>89</v>
      </c>
      <c r="Q769" s="3" t="s">
        <v>90</v>
      </c>
      <c r="R769" s="3" t="s">
        <v>6158</v>
      </c>
      <c r="S769" s="3" t="s">
        <v>6159</v>
      </c>
      <c r="T769" s="3" t="s">
        <v>223</v>
      </c>
      <c r="U769" s="3" t="s">
        <v>1583</v>
      </c>
      <c r="V769" s="3" t="s">
        <v>1236</v>
      </c>
      <c r="W769" s="3">
        <v>1</v>
      </c>
      <c r="X769" s="3" t="s">
        <v>16696</v>
      </c>
      <c r="Y769" s="3" t="s">
        <v>16697</v>
      </c>
      <c r="Z769" s="3" t="s">
        <v>16698</v>
      </c>
      <c r="AA769" s="3"/>
      <c r="AB769" s="3" t="s">
        <v>85</v>
      </c>
      <c r="AC769" s="3" t="s">
        <v>94</v>
      </c>
      <c r="AD769" s="3" t="s">
        <v>95</v>
      </c>
      <c r="AE769" s="3" t="s">
        <v>96</v>
      </c>
      <c r="AF769" s="3"/>
      <c r="AG769" s="3" t="s">
        <v>97</v>
      </c>
      <c r="AH769" s="3">
        <v>190</v>
      </c>
      <c r="AI769" s="3">
        <v>46</v>
      </c>
      <c r="AJ769" s="3" t="s">
        <v>123</v>
      </c>
      <c r="AK769" s="3" t="s">
        <v>109</v>
      </c>
      <c r="AL769" s="3" t="s">
        <v>100</v>
      </c>
      <c r="AM769" s="3">
        <v>60</v>
      </c>
      <c r="AN769" s="3" t="s">
        <v>101</v>
      </c>
      <c r="AO769" s="3" t="s">
        <v>102</v>
      </c>
      <c r="AP769" s="3" t="s">
        <v>16699</v>
      </c>
      <c r="AQ769" s="3" t="s">
        <v>16700</v>
      </c>
      <c r="AR769" s="3">
        <v>54000</v>
      </c>
      <c r="AS769" s="3">
        <v>3000</v>
      </c>
      <c r="AT769" s="3">
        <v>0</v>
      </c>
      <c r="AU769" s="3">
        <v>0</v>
      </c>
      <c r="AV769" s="3">
        <v>0</v>
      </c>
      <c r="AW769" s="3">
        <v>0</v>
      </c>
      <c r="AX769" s="3">
        <v>0</v>
      </c>
      <c r="AY769" s="3">
        <v>0</v>
      </c>
      <c r="AZ769" s="3">
        <v>0</v>
      </c>
      <c r="BA769" s="3" t="s">
        <v>1242</v>
      </c>
      <c r="BB769" s="3">
        <v>3000</v>
      </c>
    </row>
    <row r="770" spans="1:54" ht="32.5" hidden="1" customHeight="1" x14ac:dyDescent="0.2">
      <c r="A770" s="3" t="s">
        <v>16701</v>
      </c>
      <c r="B770" s="3" t="s">
        <v>1226</v>
      </c>
      <c r="C770" s="3" t="s">
        <v>85</v>
      </c>
      <c r="D770" s="3" t="s">
        <v>86</v>
      </c>
      <c r="E770" s="3" t="s">
        <v>16695</v>
      </c>
      <c r="F770" s="3"/>
      <c r="G770" s="3" t="s">
        <v>87</v>
      </c>
      <c r="H770" s="3">
        <v>2024</v>
      </c>
      <c r="I770" s="3">
        <v>2024</v>
      </c>
      <c r="J770" s="3" t="s">
        <v>88</v>
      </c>
      <c r="K770" s="3" t="s">
        <v>6153</v>
      </c>
      <c r="L770" s="3" t="s">
        <v>6154</v>
      </c>
      <c r="M770" s="3" t="s">
        <v>6155</v>
      </c>
      <c r="N770" s="3" t="s">
        <v>6156</v>
      </c>
      <c r="O770" s="3" t="s">
        <v>6157</v>
      </c>
      <c r="P770" s="3" t="s">
        <v>89</v>
      </c>
      <c r="Q770" s="3" t="s">
        <v>90</v>
      </c>
      <c r="R770" s="3" t="s">
        <v>6158</v>
      </c>
      <c r="S770" s="3" t="s">
        <v>6159</v>
      </c>
      <c r="T770" s="3" t="s">
        <v>223</v>
      </c>
      <c r="U770" s="3" t="s">
        <v>1583</v>
      </c>
      <c r="V770" s="3" t="s">
        <v>1236</v>
      </c>
      <c r="W770" s="3">
        <v>2</v>
      </c>
      <c r="X770" s="3" t="s">
        <v>16702</v>
      </c>
      <c r="Y770" s="3" t="s">
        <v>16703</v>
      </c>
      <c r="Z770" s="3" t="s">
        <v>16704</v>
      </c>
      <c r="AA770" s="3"/>
      <c r="AB770" s="3" t="s">
        <v>85</v>
      </c>
      <c r="AC770" s="3" t="s">
        <v>94</v>
      </c>
      <c r="AD770" s="3" t="s">
        <v>103</v>
      </c>
      <c r="AE770" s="3" t="s">
        <v>104</v>
      </c>
      <c r="AF770" s="3"/>
      <c r="AG770" s="3" t="s">
        <v>97</v>
      </c>
      <c r="AH770" s="3">
        <v>190</v>
      </c>
      <c r="AI770" s="3">
        <v>46</v>
      </c>
      <c r="AJ770" s="3" t="s">
        <v>123</v>
      </c>
      <c r="AK770" s="3" t="s">
        <v>106</v>
      </c>
      <c r="AL770" s="3" t="s">
        <v>100</v>
      </c>
      <c r="AM770" s="3">
        <v>80</v>
      </c>
      <c r="AN770" s="3" t="s">
        <v>101</v>
      </c>
      <c r="AO770" s="3" t="s">
        <v>102</v>
      </c>
      <c r="AP770" s="3" t="s">
        <v>16705</v>
      </c>
      <c r="AQ770" s="3" t="s">
        <v>16706</v>
      </c>
      <c r="AR770" s="3">
        <v>56000</v>
      </c>
      <c r="AS770" s="3">
        <v>5000</v>
      </c>
      <c r="AT770" s="3">
        <v>0</v>
      </c>
      <c r="AU770" s="3">
        <v>0</v>
      </c>
      <c r="AV770" s="3">
        <v>0</v>
      </c>
      <c r="AW770" s="3">
        <v>0</v>
      </c>
      <c r="AX770" s="3">
        <v>0</v>
      </c>
      <c r="AY770" s="3">
        <v>0</v>
      </c>
      <c r="AZ770" s="3">
        <v>0</v>
      </c>
      <c r="BA770" s="3" t="s">
        <v>1242</v>
      </c>
      <c r="BB770" s="3">
        <v>5000</v>
      </c>
    </row>
    <row r="771" spans="1:54" ht="32.5" hidden="1" customHeight="1" x14ac:dyDescent="0.2">
      <c r="A771" s="3" t="s">
        <v>16707</v>
      </c>
      <c r="B771" s="3" t="s">
        <v>1226</v>
      </c>
      <c r="C771" s="3" t="s">
        <v>85</v>
      </c>
      <c r="D771" s="3" t="s">
        <v>86</v>
      </c>
      <c r="E771" s="3" t="s">
        <v>16708</v>
      </c>
      <c r="F771" s="3"/>
      <c r="G771" s="3" t="s">
        <v>87</v>
      </c>
      <c r="H771" s="3">
        <v>2024</v>
      </c>
      <c r="I771" s="3">
        <v>2024</v>
      </c>
      <c r="J771" s="3" t="s">
        <v>111</v>
      </c>
      <c r="K771" s="3" t="s">
        <v>6527</v>
      </c>
      <c r="L771" s="3" t="s">
        <v>6528</v>
      </c>
      <c r="M771" s="3" t="s">
        <v>16709</v>
      </c>
      <c r="N771" s="3" t="s">
        <v>6530</v>
      </c>
      <c r="O771" s="3" t="s">
        <v>6531</v>
      </c>
      <c r="P771" s="3" t="s">
        <v>89</v>
      </c>
      <c r="Q771" s="3" t="s">
        <v>90</v>
      </c>
      <c r="R771" s="3" t="s">
        <v>6532</v>
      </c>
      <c r="S771" s="3" t="s">
        <v>6533</v>
      </c>
      <c r="T771" s="3" t="s">
        <v>91</v>
      </c>
      <c r="U771" s="3" t="s">
        <v>1400</v>
      </c>
      <c r="V771" s="3" t="s">
        <v>1236</v>
      </c>
      <c r="W771" s="3">
        <v>1</v>
      </c>
      <c r="X771" s="3" t="s">
        <v>315</v>
      </c>
      <c r="Y771" s="3" t="s">
        <v>16710</v>
      </c>
      <c r="Z771" s="3" t="s">
        <v>16711</v>
      </c>
      <c r="AA771" s="3"/>
      <c r="AB771" s="3" t="s">
        <v>85</v>
      </c>
      <c r="AC771" s="3" t="s">
        <v>94</v>
      </c>
      <c r="AD771" s="3" t="s">
        <v>103</v>
      </c>
      <c r="AE771" s="3" t="s">
        <v>104</v>
      </c>
      <c r="AF771" s="3"/>
      <c r="AG771" s="3" t="s">
        <v>97</v>
      </c>
      <c r="AH771" s="3">
        <v>166</v>
      </c>
      <c r="AI771" s="3">
        <v>31</v>
      </c>
      <c r="AJ771" s="3" t="s">
        <v>123</v>
      </c>
      <c r="AK771" s="3" t="s">
        <v>106</v>
      </c>
      <c r="AL771" s="3" t="s">
        <v>100</v>
      </c>
      <c r="AM771" s="3">
        <v>1500</v>
      </c>
      <c r="AN771" s="3" t="s">
        <v>138</v>
      </c>
      <c r="AO771" s="3" t="s">
        <v>110</v>
      </c>
      <c r="AP771" s="3" t="s">
        <v>16712</v>
      </c>
      <c r="AQ771" s="3" t="s">
        <v>16713</v>
      </c>
      <c r="AR771" s="3">
        <v>11400</v>
      </c>
      <c r="AS771" s="3">
        <v>4000</v>
      </c>
      <c r="AT771" s="3">
        <v>0</v>
      </c>
      <c r="AU771" s="3">
        <v>0</v>
      </c>
      <c r="AV771" s="3">
        <v>0</v>
      </c>
      <c r="AW771" s="3">
        <v>0</v>
      </c>
      <c r="AX771" s="3">
        <v>0</v>
      </c>
      <c r="AY771" s="3">
        <v>0</v>
      </c>
      <c r="AZ771" s="3">
        <v>0</v>
      </c>
      <c r="BA771" s="3" t="s">
        <v>16714</v>
      </c>
      <c r="BB771" s="3">
        <v>6500</v>
      </c>
    </row>
    <row r="772" spans="1:54" ht="32.5" hidden="1" customHeight="1" x14ac:dyDescent="0.2">
      <c r="A772" s="3" t="s">
        <v>16715</v>
      </c>
      <c r="B772" s="3" t="s">
        <v>1226</v>
      </c>
      <c r="C772" s="3" t="s">
        <v>85</v>
      </c>
      <c r="D772" s="3" t="s">
        <v>86</v>
      </c>
      <c r="E772" s="3" t="s">
        <v>16708</v>
      </c>
      <c r="F772" s="3"/>
      <c r="G772" s="3" t="s">
        <v>87</v>
      </c>
      <c r="H772" s="3">
        <v>2024</v>
      </c>
      <c r="I772" s="3">
        <v>2024</v>
      </c>
      <c r="J772" s="3" t="s">
        <v>88</v>
      </c>
      <c r="K772" s="3" t="s">
        <v>6527</v>
      </c>
      <c r="L772" s="3" t="s">
        <v>6528</v>
      </c>
      <c r="M772" s="3" t="s">
        <v>16709</v>
      </c>
      <c r="N772" s="3" t="s">
        <v>6530</v>
      </c>
      <c r="O772" s="3" t="s">
        <v>6531</v>
      </c>
      <c r="P772" s="3" t="s">
        <v>89</v>
      </c>
      <c r="Q772" s="3" t="s">
        <v>90</v>
      </c>
      <c r="R772" s="3" t="s">
        <v>6532</v>
      </c>
      <c r="S772" s="3" t="s">
        <v>6533</v>
      </c>
      <c r="T772" s="3" t="s">
        <v>91</v>
      </c>
      <c r="U772" s="3" t="s">
        <v>1400</v>
      </c>
      <c r="V772" s="3" t="s">
        <v>1236</v>
      </c>
      <c r="W772" s="3">
        <v>2</v>
      </c>
      <c r="X772" s="3" t="s">
        <v>16716</v>
      </c>
      <c r="Y772" s="3" t="s">
        <v>16717</v>
      </c>
      <c r="Z772" s="3" t="s">
        <v>16718</v>
      </c>
      <c r="AA772" s="3"/>
      <c r="AB772" s="3" t="s">
        <v>85</v>
      </c>
      <c r="AC772" s="3" t="s">
        <v>94</v>
      </c>
      <c r="AD772" s="3" t="s">
        <v>95</v>
      </c>
      <c r="AE772" s="3" t="s">
        <v>96</v>
      </c>
      <c r="AF772" s="3"/>
      <c r="AG772" s="3" t="s">
        <v>97</v>
      </c>
      <c r="AH772" s="3">
        <v>166</v>
      </c>
      <c r="AI772" s="3">
        <v>31</v>
      </c>
      <c r="AJ772" s="3" t="s">
        <v>123</v>
      </c>
      <c r="AK772" s="3" t="s">
        <v>109</v>
      </c>
      <c r="AL772" s="3" t="s">
        <v>100</v>
      </c>
      <c r="AM772" s="3">
        <v>10</v>
      </c>
      <c r="AN772" s="3" t="s">
        <v>303</v>
      </c>
      <c r="AO772" s="3" t="s">
        <v>110</v>
      </c>
      <c r="AP772" s="3" t="s">
        <v>16587</v>
      </c>
      <c r="AQ772" s="3"/>
      <c r="AR772" s="3">
        <v>6000</v>
      </c>
      <c r="AS772" s="3">
        <v>2000</v>
      </c>
      <c r="AT772" s="3">
        <v>0</v>
      </c>
      <c r="AU772" s="3">
        <v>0</v>
      </c>
      <c r="AV772" s="3">
        <v>0</v>
      </c>
      <c r="AW772" s="3">
        <v>0</v>
      </c>
      <c r="AX772" s="3">
        <v>0</v>
      </c>
      <c r="AY772" s="3">
        <v>0</v>
      </c>
      <c r="AZ772" s="3">
        <v>0</v>
      </c>
      <c r="BA772" s="3" t="s">
        <v>16719</v>
      </c>
      <c r="BB772" s="3">
        <v>3000</v>
      </c>
    </row>
    <row r="773" spans="1:54" ht="32.5" hidden="1" customHeight="1" x14ac:dyDescent="0.2">
      <c r="A773" s="3" t="s">
        <v>16720</v>
      </c>
      <c r="B773" s="3" t="s">
        <v>1226</v>
      </c>
      <c r="C773" s="3" t="s">
        <v>85</v>
      </c>
      <c r="D773" s="3" t="s">
        <v>86</v>
      </c>
      <c r="E773" s="3" t="s">
        <v>16721</v>
      </c>
      <c r="F773" s="3"/>
      <c r="G773" s="3" t="s">
        <v>87</v>
      </c>
      <c r="H773" s="3">
        <v>2024</v>
      </c>
      <c r="I773" s="3">
        <v>2024</v>
      </c>
      <c r="J773" s="3" t="s">
        <v>111</v>
      </c>
      <c r="K773" s="3" t="s">
        <v>7035</v>
      </c>
      <c r="L773" s="3" t="s">
        <v>7036</v>
      </c>
      <c r="M773" s="3" t="s">
        <v>7037</v>
      </c>
      <c r="N773" s="3" t="s">
        <v>7038</v>
      </c>
      <c r="O773" s="3" t="s">
        <v>7039</v>
      </c>
      <c r="P773" s="3" t="s">
        <v>89</v>
      </c>
      <c r="Q773" s="3" t="s">
        <v>90</v>
      </c>
      <c r="R773" s="3" t="s">
        <v>7040</v>
      </c>
      <c r="S773" s="3" t="s">
        <v>7041</v>
      </c>
      <c r="T773" s="3" t="s">
        <v>4868</v>
      </c>
      <c r="U773" s="3" t="s">
        <v>1314</v>
      </c>
      <c r="V773" s="3" t="s">
        <v>1236</v>
      </c>
      <c r="W773" s="3">
        <v>1</v>
      </c>
      <c r="X773" s="3" t="s">
        <v>16722</v>
      </c>
      <c r="Y773" s="3" t="s">
        <v>16723</v>
      </c>
      <c r="Z773" s="3" t="s">
        <v>16724</v>
      </c>
      <c r="AA773" s="3"/>
      <c r="AB773" s="3" t="s">
        <v>85</v>
      </c>
      <c r="AC773" s="3" t="s">
        <v>94</v>
      </c>
      <c r="AD773" s="3" t="s">
        <v>103</v>
      </c>
      <c r="AE773" s="3" t="s">
        <v>104</v>
      </c>
      <c r="AF773" s="3"/>
      <c r="AG773" s="3" t="s">
        <v>97</v>
      </c>
      <c r="AH773" s="3">
        <v>282</v>
      </c>
      <c r="AI773" s="3">
        <v>39</v>
      </c>
      <c r="AJ773" s="3" t="s">
        <v>105</v>
      </c>
      <c r="AK773" s="3" t="s">
        <v>106</v>
      </c>
      <c r="AL773" s="3" t="s">
        <v>100</v>
      </c>
      <c r="AM773" s="3">
        <v>50</v>
      </c>
      <c r="AN773" s="3" t="s">
        <v>138</v>
      </c>
      <c r="AO773" s="3" t="s">
        <v>110</v>
      </c>
      <c r="AP773" s="3" t="s">
        <v>16725</v>
      </c>
      <c r="AQ773" s="3" t="s">
        <v>16726</v>
      </c>
      <c r="AR773" s="3">
        <v>21000</v>
      </c>
      <c r="AS773" s="3">
        <v>14000</v>
      </c>
      <c r="AT773" s="3">
        <v>0</v>
      </c>
      <c r="AU773" s="3">
        <v>0</v>
      </c>
      <c r="AV773" s="3">
        <v>0</v>
      </c>
      <c r="AW773" s="3">
        <v>0</v>
      </c>
      <c r="AX773" s="3">
        <v>0</v>
      </c>
      <c r="AY773" s="3">
        <v>0</v>
      </c>
      <c r="AZ773" s="3">
        <v>0</v>
      </c>
      <c r="BA773" s="3" t="s">
        <v>1242</v>
      </c>
      <c r="BB773" s="3">
        <v>14000</v>
      </c>
    </row>
    <row r="774" spans="1:54" ht="32.5" hidden="1" customHeight="1" x14ac:dyDescent="0.2">
      <c r="A774" s="3" t="s">
        <v>16727</v>
      </c>
      <c r="B774" s="3" t="s">
        <v>1226</v>
      </c>
      <c r="C774" s="3" t="s">
        <v>85</v>
      </c>
      <c r="D774" s="3" t="s">
        <v>86</v>
      </c>
      <c r="E774" s="3" t="s">
        <v>16721</v>
      </c>
      <c r="F774" s="3"/>
      <c r="G774" s="3" t="s">
        <v>87</v>
      </c>
      <c r="H774" s="3">
        <v>2024</v>
      </c>
      <c r="I774" s="3">
        <v>2024</v>
      </c>
      <c r="J774" s="3" t="s">
        <v>111</v>
      </c>
      <c r="K774" s="3" t="s">
        <v>7035</v>
      </c>
      <c r="L774" s="3" t="s">
        <v>7036</v>
      </c>
      <c r="M774" s="3" t="s">
        <v>7037</v>
      </c>
      <c r="N774" s="3" t="s">
        <v>7038</v>
      </c>
      <c r="O774" s="3" t="s">
        <v>7039</v>
      </c>
      <c r="P774" s="3" t="s">
        <v>89</v>
      </c>
      <c r="Q774" s="3" t="s">
        <v>90</v>
      </c>
      <c r="R774" s="3" t="s">
        <v>7040</v>
      </c>
      <c r="S774" s="3" t="s">
        <v>7041</v>
      </c>
      <c r="T774" s="3" t="s">
        <v>4868</v>
      </c>
      <c r="U774" s="3" t="s">
        <v>1314</v>
      </c>
      <c r="V774" s="3" t="s">
        <v>1236</v>
      </c>
      <c r="W774" s="3">
        <v>2</v>
      </c>
      <c r="X774" s="3" t="s">
        <v>16728</v>
      </c>
      <c r="Y774" s="3" t="s">
        <v>16729</v>
      </c>
      <c r="Z774" s="3" t="s">
        <v>16730</v>
      </c>
      <c r="AA774" s="3"/>
      <c r="AB774" s="3" t="s">
        <v>85</v>
      </c>
      <c r="AC774" s="3" t="s">
        <v>94</v>
      </c>
      <c r="AD774" s="3" t="s">
        <v>103</v>
      </c>
      <c r="AE774" s="3" t="s">
        <v>124</v>
      </c>
      <c r="AF774" s="3"/>
      <c r="AG774" s="3" t="s">
        <v>97</v>
      </c>
      <c r="AH774" s="3">
        <v>282</v>
      </c>
      <c r="AI774" s="3">
        <v>39</v>
      </c>
      <c r="AJ774" s="3" t="s">
        <v>98</v>
      </c>
      <c r="AK774" s="3" t="s">
        <v>109</v>
      </c>
      <c r="AL774" s="3" t="s">
        <v>100</v>
      </c>
      <c r="AM774" s="3">
        <v>200</v>
      </c>
      <c r="AN774" s="3" t="s">
        <v>101</v>
      </c>
      <c r="AO774" s="3" t="s">
        <v>110</v>
      </c>
      <c r="AP774" s="3" t="s">
        <v>16731</v>
      </c>
      <c r="AQ774" s="3" t="s">
        <v>16732</v>
      </c>
      <c r="AR774" s="3">
        <v>37000</v>
      </c>
      <c r="AS774" s="3">
        <v>24000</v>
      </c>
      <c r="AT774" s="3">
        <v>0</v>
      </c>
      <c r="AU774" s="3">
        <v>0</v>
      </c>
      <c r="AV774" s="3">
        <v>0</v>
      </c>
      <c r="AW774" s="3">
        <v>0</v>
      </c>
      <c r="AX774" s="3">
        <v>0</v>
      </c>
      <c r="AY774" s="3">
        <v>0</v>
      </c>
      <c r="AZ774" s="3">
        <v>0</v>
      </c>
      <c r="BA774" s="3" t="s">
        <v>1242</v>
      </c>
      <c r="BB774" s="3">
        <v>24000</v>
      </c>
    </row>
    <row r="775" spans="1:54" ht="32.5" hidden="1" customHeight="1" x14ac:dyDescent="0.2">
      <c r="A775" s="3" t="s">
        <v>16733</v>
      </c>
      <c r="B775" s="3" t="s">
        <v>1226</v>
      </c>
      <c r="C775" s="3" t="s">
        <v>85</v>
      </c>
      <c r="D775" s="3" t="s">
        <v>86</v>
      </c>
      <c r="E775" s="3" t="s">
        <v>16721</v>
      </c>
      <c r="F775" s="3"/>
      <c r="G775" s="3" t="s">
        <v>87</v>
      </c>
      <c r="H775" s="3">
        <v>2024</v>
      </c>
      <c r="I775" s="3">
        <v>2024</v>
      </c>
      <c r="J775" s="3" t="s">
        <v>88</v>
      </c>
      <c r="K775" s="3" t="s">
        <v>7035</v>
      </c>
      <c r="L775" s="3" t="s">
        <v>7036</v>
      </c>
      <c r="M775" s="3" t="s">
        <v>7037</v>
      </c>
      <c r="N775" s="3" t="s">
        <v>7038</v>
      </c>
      <c r="O775" s="3" t="s">
        <v>7039</v>
      </c>
      <c r="P775" s="3" t="s">
        <v>89</v>
      </c>
      <c r="Q775" s="3" t="s">
        <v>90</v>
      </c>
      <c r="R775" s="3" t="s">
        <v>7040</v>
      </c>
      <c r="S775" s="3" t="s">
        <v>7041</v>
      </c>
      <c r="T775" s="3" t="s">
        <v>4868</v>
      </c>
      <c r="U775" s="3" t="s">
        <v>1314</v>
      </c>
      <c r="V775" s="3" t="s">
        <v>1236</v>
      </c>
      <c r="W775" s="3">
        <v>3</v>
      </c>
      <c r="X775" s="3" t="s">
        <v>16734</v>
      </c>
      <c r="Y775" s="3" t="s">
        <v>16735</v>
      </c>
      <c r="Z775" s="3" t="s">
        <v>16736</v>
      </c>
      <c r="AA775" s="3"/>
      <c r="AB775" s="3" t="s">
        <v>85</v>
      </c>
      <c r="AC775" s="3" t="s">
        <v>94</v>
      </c>
      <c r="AD775" s="3" t="s">
        <v>95</v>
      </c>
      <c r="AE775" s="3" t="s">
        <v>96</v>
      </c>
      <c r="AF775" s="3"/>
      <c r="AG775" s="3" t="s">
        <v>97</v>
      </c>
      <c r="AH775" s="3">
        <v>282</v>
      </c>
      <c r="AI775" s="3">
        <v>39</v>
      </c>
      <c r="AJ775" s="3" t="s">
        <v>98</v>
      </c>
      <c r="AK775" s="3" t="s">
        <v>109</v>
      </c>
      <c r="AL775" s="3" t="s">
        <v>100</v>
      </c>
      <c r="AM775" s="3">
        <v>150</v>
      </c>
      <c r="AN775" s="3" t="s">
        <v>101</v>
      </c>
      <c r="AO775" s="3" t="s">
        <v>110</v>
      </c>
      <c r="AP775" s="3" t="s">
        <v>16737</v>
      </c>
      <c r="AQ775" s="3" t="s">
        <v>16738</v>
      </c>
      <c r="AR775" s="3">
        <v>33000</v>
      </c>
      <c r="AS775" s="3">
        <v>22000</v>
      </c>
      <c r="AT775" s="3">
        <v>0</v>
      </c>
      <c r="AU775" s="3">
        <v>0</v>
      </c>
      <c r="AV775" s="3">
        <v>0</v>
      </c>
      <c r="AW775" s="3">
        <v>0</v>
      </c>
      <c r="AX775" s="3">
        <v>0</v>
      </c>
      <c r="AY775" s="3">
        <v>0</v>
      </c>
      <c r="AZ775" s="3">
        <v>0</v>
      </c>
      <c r="BA775" s="3" t="s">
        <v>1242</v>
      </c>
      <c r="BB775" s="3">
        <v>22000</v>
      </c>
    </row>
    <row r="776" spans="1:54" ht="32.5" hidden="1" customHeight="1" x14ac:dyDescent="0.2">
      <c r="A776" s="3" t="s">
        <v>16739</v>
      </c>
      <c r="B776" s="3" t="s">
        <v>1226</v>
      </c>
      <c r="C776" s="3" t="s">
        <v>85</v>
      </c>
      <c r="D776" s="3" t="s">
        <v>86</v>
      </c>
      <c r="E776" s="3" t="s">
        <v>16740</v>
      </c>
      <c r="F776" s="3"/>
      <c r="G776" s="3" t="s">
        <v>87</v>
      </c>
      <c r="H776" s="3">
        <v>2024</v>
      </c>
      <c r="I776" s="3">
        <v>2024</v>
      </c>
      <c r="J776" s="3" t="s">
        <v>111</v>
      </c>
      <c r="K776" s="3" t="s">
        <v>6489</v>
      </c>
      <c r="L776" s="3" t="s">
        <v>6490</v>
      </c>
      <c r="M776" s="3" t="s">
        <v>6491</v>
      </c>
      <c r="N776" s="3" t="s">
        <v>6492</v>
      </c>
      <c r="O776" s="3" t="s">
        <v>6493</v>
      </c>
      <c r="P776" s="3" t="s">
        <v>89</v>
      </c>
      <c r="Q776" s="3" t="s">
        <v>90</v>
      </c>
      <c r="R776" s="3" t="s">
        <v>6494</v>
      </c>
      <c r="S776" s="3" t="s">
        <v>6495</v>
      </c>
      <c r="T776" s="3" t="s">
        <v>135</v>
      </c>
      <c r="U776" s="3" t="s">
        <v>1400</v>
      </c>
      <c r="V776" s="3" t="s">
        <v>1236</v>
      </c>
      <c r="W776" s="3">
        <v>1</v>
      </c>
      <c r="X776" s="3" t="s">
        <v>16741</v>
      </c>
      <c r="Y776" s="3" t="s">
        <v>16742</v>
      </c>
      <c r="Z776" s="3" t="s">
        <v>16743</v>
      </c>
      <c r="AA776" s="3"/>
      <c r="AB776" s="3" t="s">
        <v>85</v>
      </c>
      <c r="AC776" s="3" t="s">
        <v>94</v>
      </c>
      <c r="AD776" s="3" t="s">
        <v>95</v>
      </c>
      <c r="AE776" s="3" t="s">
        <v>96</v>
      </c>
      <c r="AF776" s="3"/>
      <c r="AG776" s="3" t="s">
        <v>97</v>
      </c>
      <c r="AH776" s="3">
        <v>124</v>
      </c>
      <c r="AI776" s="3">
        <v>16</v>
      </c>
      <c r="AJ776" s="3" t="s">
        <v>105</v>
      </c>
      <c r="AK776" s="3" t="s">
        <v>190</v>
      </c>
      <c r="AL776" s="3" t="s">
        <v>100</v>
      </c>
      <c r="AM776" s="3">
        <v>31</v>
      </c>
      <c r="AN776" s="3" t="s">
        <v>140</v>
      </c>
      <c r="AO776" s="3" t="s">
        <v>110</v>
      </c>
      <c r="AP776" s="3" t="s">
        <v>16744</v>
      </c>
      <c r="AQ776" s="3" t="s">
        <v>16745</v>
      </c>
      <c r="AR776" s="3">
        <v>2600</v>
      </c>
      <c r="AS776" s="3">
        <v>1000</v>
      </c>
      <c r="AT776" s="3">
        <v>0</v>
      </c>
      <c r="AU776" s="3">
        <v>0</v>
      </c>
      <c r="AV776" s="3">
        <v>0</v>
      </c>
      <c r="AW776" s="3">
        <v>0</v>
      </c>
      <c r="AX776" s="3">
        <v>0</v>
      </c>
      <c r="AY776" s="3">
        <v>0</v>
      </c>
      <c r="AZ776" s="3">
        <v>0</v>
      </c>
      <c r="BA776" s="3" t="s">
        <v>1560</v>
      </c>
      <c r="BB776" s="3">
        <v>1500</v>
      </c>
    </row>
    <row r="777" spans="1:54" ht="32.5" hidden="1" customHeight="1" x14ac:dyDescent="0.2">
      <c r="A777" s="3" t="s">
        <v>16746</v>
      </c>
      <c r="B777" s="3" t="s">
        <v>1226</v>
      </c>
      <c r="C777" s="3" t="s">
        <v>85</v>
      </c>
      <c r="D777" s="3" t="s">
        <v>86</v>
      </c>
      <c r="E777" s="3" t="s">
        <v>16740</v>
      </c>
      <c r="F777" s="3"/>
      <c r="G777" s="3" t="s">
        <v>87</v>
      </c>
      <c r="H777" s="3">
        <v>2024</v>
      </c>
      <c r="I777" s="3">
        <v>2024</v>
      </c>
      <c r="J777" s="3" t="s">
        <v>88</v>
      </c>
      <c r="K777" s="3" t="s">
        <v>6489</v>
      </c>
      <c r="L777" s="3" t="s">
        <v>6490</v>
      </c>
      <c r="M777" s="3" t="s">
        <v>6491</v>
      </c>
      <c r="N777" s="3" t="s">
        <v>6492</v>
      </c>
      <c r="O777" s="3" t="s">
        <v>6493</v>
      </c>
      <c r="P777" s="3" t="s">
        <v>89</v>
      </c>
      <c r="Q777" s="3" t="s">
        <v>90</v>
      </c>
      <c r="R777" s="3" t="s">
        <v>6494</v>
      </c>
      <c r="S777" s="3" t="s">
        <v>6495</v>
      </c>
      <c r="T777" s="3" t="s">
        <v>135</v>
      </c>
      <c r="U777" s="3" t="s">
        <v>1400</v>
      </c>
      <c r="V777" s="3" t="s">
        <v>1236</v>
      </c>
      <c r="W777" s="3">
        <v>2</v>
      </c>
      <c r="X777" s="3" t="s">
        <v>16747</v>
      </c>
      <c r="Y777" s="3" t="s">
        <v>16748</v>
      </c>
      <c r="Z777" s="3" t="s">
        <v>16749</v>
      </c>
      <c r="AA777" s="3"/>
      <c r="AB777" s="3" t="s">
        <v>85</v>
      </c>
      <c r="AC777" s="3" t="s">
        <v>94</v>
      </c>
      <c r="AD777" s="3" t="s">
        <v>103</v>
      </c>
      <c r="AE777" s="3" t="s">
        <v>104</v>
      </c>
      <c r="AF777" s="3"/>
      <c r="AG777" s="3" t="s">
        <v>97</v>
      </c>
      <c r="AH777" s="3">
        <v>124</v>
      </c>
      <c r="AI777" s="3">
        <v>16</v>
      </c>
      <c r="AJ777" s="3" t="s">
        <v>123</v>
      </c>
      <c r="AK777" s="3" t="s">
        <v>106</v>
      </c>
      <c r="AL777" s="3" t="s">
        <v>100</v>
      </c>
      <c r="AM777" s="3">
        <v>300</v>
      </c>
      <c r="AN777" s="3" t="s">
        <v>101</v>
      </c>
      <c r="AO777" s="3" t="s">
        <v>110</v>
      </c>
      <c r="AP777" s="3" t="s">
        <v>16750</v>
      </c>
      <c r="AQ777" s="3" t="s">
        <v>16751</v>
      </c>
      <c r="AR777" s="3">
        <v>5300</v>
      </c>
      <c r="AS777" s="3">
        <v>1000</v>
      </c>
      <c r="AT777" s="3">
        <v>0</v>
      </c>
      <c r="AU777" s="3">
        <v>0</v>
      </c>
      <c r="AV777" s="3">
        <v>0</v>
      </c>
      <c r="AW777" s="3">
        <v>0</v>
      </c>
      <c r="AX777" s="3">
        <v>0</v>
      </c>
      <c r="AY777" s="3">
        <v>0</v>
      </c>
      <c r="AZ777" s="3">
        <v>0</v>
      </c>
      <c r="BA777" s="3" t="s">
        <v>16752</v>
      </c>
      <c r="BB777" s="3">
        <v>1500</v>
      </c>
    </row>
    <row r="778" spans="1:54" ht="32.5" hidden="1" customHeight="1" x14ac:dyDescent="0.2">
      <c r="A778" s="3" t="s">
        <v>16753</v>
      </c>
      <c r="B778" s="3" t="s">
        <v>1226</v>
      </c>
      <c r="C778" s="3" t="s">
        <v>85</v>
      </c>
      <c r="D778" s="3" t="s">
        <v>86</v>
      </c>
      <c r="E778" s="3" t="s">
        <v>16740</v>
      </c>
      <c r="F778" s="3"/>
      <c r="G778" s="3" t="s">
        <v>87</v>
      </c>
      <c r="H778" s="3">
        <v>2024</v>
      </c>
      <c r="I778" s="3">
        <v>2024</v>
      </c>
      <c r="J778" s="3" t="s">
        <v>88</v>
      </c>
      <c r="K778" s="3" t="s">
        <v>6489</v>
      </c>
      <c r="L778" s="3" t="s">
        <v>6490</v>
      </c>
      <c r="M778" s="3" t="s">
        <v>6491</v>
      </c>
      <c r="N778" s="3" t="s">
        <v>6492</v>
      </c>
      <c r="O778" s="3" t="s">
        <v>6493</v>
      </c>
      <c r="P778" s="3" t="s">
        <v>89</v>
      </c>
      <c r="Q778" s="3" t="s">
        <v>90</v>
      </c>
      <c r="R778" s="3" t="s">
        <v>6494</v>
      </c>
      <c r="S778" s="3" t="s">
        <v>6495</v>
      </c>
      <c r="T778" s="3" t="s">
        <v>135</v>
      </c>
      <c r="U778" s="3" t="s">
        <v>1400</v>
      </c>
      <c r="V778" s="3" t="s">
        <v>1236</v>
      </c>
      <c r="W778" s="3">
        <v>3</v>
      </c>
      <c r="X778" s="3" t="s">
        <v>16754</v>
      </c>
      <c r="Y778" s="3" t="s">
        <v>16755</v>
      </c>
      <c r="Z778" s="3" t="s">
        <v>16756</v>
      </c>
      <c r="AA778" s="3"/>
      <c r="AB778" s="3" t="s">
        <v>85</v>
      </c>
      <c r="AC778" s="3" t="s">
        <v>94</v>
      </c>
      <c r="AD778" s="3" t="s">
        <v>103</v>
      </c>
      <c r="AE778" s="3" t="s">
        <v>124</v>
      </c>
      <c r="AF778" s="3"/>
      <c r="AG778" s="3" t="s">
        <v>97</v>
      </c>
      <c r="AH778" s="3">
        <v>124</v>
      </c>
      <c r="AI778" s="3">
        <v>16</v>
      </c>
      <c r="AJ778" s="3" t="s">
        <v>98</v>
      </c>
      <c r="AK778" s="3" t="s">
        <v>109</v>
      </c>
      <c r="AL778" s="3" t="s">
        <v>100</v>
      </c>
      <c r="AM778" s="3">
        <v>50</v>
      </c>
      <c r="AN778" s="3" t="s">
        <v>101</v>
      </c>
      <c r="AO778" s="3" t="s">
        <v>110</v>
      </c>
      <c r="AP778" s="3" t="s">
        <v>16757</v>
      </c>
      <c r="AQ778" s="3" t="s">
        <v>16758</v>
      </c>
      <c r="AR778" s="3">
        <v>1800</v>
      </c>
      <c r="AS778" s="3">
        <v>500</v>
      </c>
      <c r="AT778" s="3">
        <v>0</v>
      </c>
      <c r="AU778" s="3">
        <v>0</v>
      </c>
      <c r="AV778" s="3">
        <v>0</v>
      </c>
      <c r="AW778" s="3">
        <v>0</v>
      </c>
      <c r="AX778" s="3">
        <v>0</v>
      </c>
      <c r="AY778" s="3">
        <v>0</v>
      </c>
      <c r="AZ778" s="3">
        <v>0</v>
      </c>
      <c r="BA778" s="3" t="s">
        <v>1242</v>
      </c>
      <c r="BB778" s="3">
        <v>500</v>
      </c>
    </row>
    <row r="779" spans="1:54" ht="32.5" hidden="1" customHeight="1" x14ac:dyDescent="0.2">
      <c r="A779" s="3" t="s">
        <v>16759</v>
      </c>
      <c r="B779" s="3" t="s">
        <v>1226</v>
      </c>
      <c r="C779" s="3" t="s">
        <v>85</v>
      </c>
      <c r="D779" s="3" t="s">
        <v>86</v>
      </c>
      <c r="E779" s="3" t="s">
        <v>16760</v>
      </c>
      <c r="F779" s="3"/>
      <c r="G779" s="3" t="s">
        <v>87</v>
      </c>
      <c r="H779" s="3">
        <v>2024</v>
      </c>
      <c r="I779" s="3">
        <v>2024</v>
      </c>
      <c r="J779" s="3" t="s">
        <v>111</v>
      </c>
      <c r="K779" s="3" t="s">
        <v>6618</v>
      </c>
      <c r="L779" s="3" t="s">
        <v>6619</v>
      </c>
      <c r="M779" s="3" t="s">
        <v>16761</v>
      </c>
      <c r="N779" s="3" t="s">
        <v>6621</v>
      </c>
      <c r="O779" s="3" t="s">
        <v>6622</v>
      </c>
      <c r="P779" s="3" t="s">
        <v>89</v>
      </c>
      <c r="Q779" s="3" t="s">
        <v>90</v>
      </c>
      <c r="R779" s="3" t="s">
        <v>6623</v>
      </c>
      <c r="S779" s="3" t="s">
        <v>6624</v>
      </c>
      <c r="T779" s="3" t="s">
        <v>135</v>
      </c>
      <c r="U779" s="3" t="s">
        <v>1257</v>
      </c>
      <c r="V779" s="3" t="s">
        <v>1236</v>
      </c>
      <c r="W779" s="3">
        <v>1</v>
      </c>
      <c r="X779" s="3" t="s">
        <v>16762</v>
      </c>
      <c r="Y779" s="3" t="s">
        <v>16763</v>
      </c>
      <c r="Z779" s="3" t="s">
        <v>16764</v>
      </c>
      <c r="AA779" s="3"/>
      <c r="AB779" s="3" t="s">
        <v>85</v>
      </c>
      <c r="AC779" s="3" t="s">
        <v>94</v>
      </c>
      <c r="AD779" s="3" t="s">
        <v>103</v>
      </c>
      <c r="AE779" s="3" t="s">
        <v>104</v>
      </c>
      <c r="AF779" s="3"/>
      <c r="AG779" s="3" t="s">
        <v>97</v>
      </c>
      <c r="AH779" s="3">
        <v>157</v>
      </c>
      <c r="AI779" s="3">
        <v>37</v>
      </c>
      <c r="AJ779" s="3" t="s">
        <v>105</v>
      </c>
      <c r="AK779" s="3" t="s">
        <v>106</v>
      </c>
      <c r="AL779" s="3" t="s">
        <v>100</v>
      </c>
      <c r="AM779" s="3">
        <v>150</v>
      </c>
      <c r="AN779" s="3" t="s">
        <v>101</v>
      </c>
      <c r="AO779" s="3" t="s">
        <v>102</v>
      </c>
      <c r="AP779" s="3" t="s">
        <v>16765</v>
      </c>
      <c r="AQ779" s="3" t="s">
        <v>16766</v>
      </c>
      <c r="AR779" s="3">
        <v>3300</v>
      </c>
      <c r="AS779" s="3">
        <v>1600</v>
      </c>
      <c r="AT779" s="3">
        <v>0</v>
      </c>
      <c r="AU779" s="3">
        <v>0</v>
      </c>
      <c r="AV779" s="3">
        <v>0</v>
      </c>
      <c r="AW779" s="3">
        <v>0</v>
      </c>
      <c r="AX779" s="3">
        <v>0</v>
      </c>
      <c r="AY779" s="3">
        <v>0</v>
      </c>
      <c r="AZ779" s="3">
        <v>0</v>
      </c>
      <c r="BA779" s="3" t="s">
        <v>1242</v>
      </c>
      <c r="BB779" s="3">
        <v>1600</v>
      </c>
    </row>
    <row r="780" spans="1:54" ht="32.5" hidden="1" customHeight="1" x14ac:dyDescent="0.2">
      <c r="A780" s="3" t="s">
        <v>16767</v>
      </c>
      <c r="B780" s="3" t="s">
        <v>1226</v>
      </c>
      <c r="C780" s="3" t="s">
        <v>85</v>
      </c>
      <c r="D780" s="3" t="s">
        <v>86</v>
      </c>
      <c r="E780" s="3" t="s">
        <v>16760</v>
      </c>
      <c r="F780" s="3"/>
      <c r="G780" s="3" t="s">
        <v>87</v>
      </c>
      <c r="H780" s="3">
        <v>2024</v>
      </c>
      <c r="I780" s="3">
        <v>2024</v>
      </c>
      <c r="J780" s="3" t="s">
        <v>111</v>
      </c>
      <c r="K780" s="3" t="s">
        <v>6618</v>
      </c>
      <c r="L780" s="3" t="s">
        <v>6619</v>
      </c>
      <c r="M780" s="3" t="s">
        <v>16761</v>
      </c>
      <c r="N780" s="3" t="s">
        <v>6621</v>
      </c>
      <c r="O780" s="3" t="s">
        <v>6622</v>
      </c>
      <c r="P780" s="3" t="s">
        <v>89</v>
      </c>
      <c r="Q780" s="3" t="s">
        <v>90</v>
      </c>
      <c r="R780" s="3" t="s">
        <v>6623</v>
      </c>
      <c r="S780" s="3" t="s">
        <v>6624</v>
      </c>
      <c r="T780" s="3" t="s">
        <v>135</v>
      </c>
      <c r="U780" s="3" t="s">
        <v>1257</v>
      </c>
      <c r="V780" s="3" t="s">
        <v>1236</v>
      </c>
      <c r="W780" s="3">
        <v>2</v>
      </c>
      <c r="X780" s="3" t="s">
        <v>16768</v>
      </c>
      <c r="Y780" s="3" t="s">
        <v>16769</v>
      </c>
      <c r="Z780" s="3" t="s">
        <v>16770</v>
      </c>
      <c r="AA780" s="3"/>
      <c r="AB780" s="3" t="s">
        <v>85</v>
      </c>
      <c r="AC780" s="3" t="s">
        <v>94</v>
      </c>
      <c r="AD780" s="3" t="s">
        <v>95</v>
      </c>
      <c r="AE780" s="3" t="s">
        <v>96</v>
      </c>
      <c r="AF780" s="3"/>
      <c r="AG780" s="3" t="s">
        <v>97</v>
      </c>
      <c r="AH780" s="3">
        <v>157</v>
      </c>
      <c r="AI780" s="3">
        <v>37</v>
      </c>
      <c r="AJ780" s="3" t="s">
        <v>123</v>
      </c>
      <c r="AK780" s="3" t="s">
        <v>109</v>
      </c>
      <c r="AL780" s="3" t="s">
        <v>100</v>
      </c>
      <c r="AM780" s="3">
        <v>25</v>
      </c>
      <c r="AN780" s="3" t="s">
        <v>101</v>
      </c>
      <c r="AO780" s="3" t="s">
        <v>102</v>
      </c>
      <c r="AP780" s="3" t="s">
        <v>16771</v>
      </c>
      <c r="AQ780" s="3" t="s">
        <v>16772</v>
      </c>
      <c r="AR780" s="3">
        <v>3100</v>
      </c>
      <c r="AS780" s="3">
        <v>1500</v>
      </c>
      <c r="AT780" s="3">
        <v>0</v>
      </c>
      <c r="AU780" s="3">
        <v>0</v>
      </c>
      <c r="AV780" s="3">
        <v>0</v>
      </c>
      <c r="AW780" s="3">
        <v>0</v>
      </c>
      <c r="AX780" s="3">
        <v>0</v>
      </c>
      <c r="AY780" s="3">
        <v>0</v>
      </c>
      <c r="AZ780" s="3">
        <v>0</v>
      </c>
      <c r="BA780" s="3" t="s">
        <v>1242</v>
      </c>
      <c r="BB780" s="3">
        <v>1500</v>
      </c>
    </row>
    <row r="781" spans="1:54" ht="32.5" hidden="1" customHeight="1" x14ac:dyDescent="0.2">
      <c r="A781" s="3" t="s">
        <v>16773</v>
      </c>
      <c r="B781" s="3" t="s">
        <v>1226</v>
      </c>
      <c r="C781" s="3" t="s">
        <v>85</v>
      </c>
      <c r="D781" s="3" t="s">
        <v>86</v>
      </c>
      <c r="E781" s="3" t="s">
        <v>16760</v>
      </c>
      <c r="F781" s="3"/>
      <c r="G781" s="3" t="s">
        <v>87</v>
      </c>
      <c r="H781" s="3">
        <v>2024</v>
      </c>
      <c r="I781" s="3">
        <v>2024</v>
      </c>
      <c r="J781" s="3" t="s">
        <v>88</v>
      </c>
      <c r="K781" s="3" t="s">
        <v>6618</v>
      </c>
      <c r="L781" s="3" t="s">
        <v>6619</v>
      </c>
      <c r="M781" s="3" t="s">
        <v>16761</v>
      </c>
      <c r="N781" s="3" t="s">
        <v>6621</v>
      </c>
      <c r="O781" s="3" t="s">
        <v>6622</v>
      </c>
      <c r="P781" s="3" t="s">
        <v>89</v>
      </c>
      <c r="Q781" s="3" t="s">
        <v>90</v>
      </c>
      <c r="R781" s="3" t="s">
        <v>6623</v>
      </c>
      <c r="S781" s="3" t="s">
        <v>6624</v>
      </c>
      <c r="T781" s="3" t="s">
        <v>135</v>
      </c>
      <c r="U781" s="3" t="s">
        <v>1257</v>
      </c>
      <c r="V781" s="3" t="s">
        <v>1236</v>
      </c>
      <c r="W781" s="3">
        <v>3</v>
      </c>
      <c r="X781" s="3" t="s">
        <v>16774</v>
      </c>
      <c r="Y781" s="3" t="s">
        <v>16775</v>
      </c>
      <c r="Z781" s="3" t="s">
        <v>16776</v>
      </c>
      <c r="AA781" s="3"/>
      <c r="AB781" s="3" t="s">
        <v>85</v>
      </c>
      <c r="AC781" s="3" t="s">
        <v>94</v>
      </c>
      <c r="AD781" s="3" t="s">
        <v>103</v>
      </c>
      <c r="AE781" s="3" t="s">
        <v>189</v>
      </c>
      <c r="AF781" s="3"/>
      <c r="AG781" s="3" t="s">
        <v>97</v>
      </c>
      <c r="AH781" s="3">
        <v>157</v>
      </c>
      <c r="AI781" s="3">
        <v>37</v>
      </c>
      <c r="AJ781" s="3" t="s">
        <v>98</v>
      </c>
      <c r="AK781" s="3" t="s">
        <v>106</v>
      </c>
      <c r="AL781" s="3" t="s">
        <v>100</v>
      </c>
      <c r="AM781" s="3">
        <v>54</v>
      </c>
      <c r="AN781" s="3" t="s">
        <v>101</v>
      </c>
      <c r="AO781" s="3" t="s">
        <v>102</v>
      </c>
      <c r="AP781" s="3" t="s">
        <v>16777</v>
      </c>
      <c r="AQ781" s="3" t="s">
        <v>16778</v>
      </c>
      <c r="AR781" s="3">
        <v>3236</v>
      </c>
      <c r="AS781" s="3">
        <v>1600</v>
      </c>
      <c r="AT781" s="3">
        <v>0</v>
      </c>
      <c r="AU781" s="3">
        <v>0</v>
      </c>
      <c r="AV781" s="3">
        <v>0</v>
      </c>
      <c r="AW781" s="3">
        <v>0</v>
      </c>
      <c r="AX781" s="3">
        <v>0</v>
      </c>
      <c r="AY781" s="3">
        <v>0</v>
      </c>
      <c r="AZ781" s="3">
        <v>0</v>
      </c>
      <c r="BA781" s="3" t="s">
        <v>1242</v>
      </c>
      <c r="BB781" s="3">
        <v>1600</v>
      </c>
    </row>
    <row r="782" spans="1:54" ht="32.5" hidden="1" customHeight="1" x14ac:dyDescent="0.2">
      <c r="A782" s="3" t="s">
        <v>16779</v>
      </c>
      <c r="B782" s="3" t="s">
        <v>1226</v>
      </c>
      <c r="C782" s="3" t="s">
        <v>85</v>
      </c>
      <c r="D782" s="3" t="s">
        <v>86</v>
      </c>
      <c r="E782" s="3" t="s">
        <v>16780</v>
      </c>
      <c r="F782" s="3"/>
      <c r="G782" s="3" t="s">
        <v>87</v>
      </c>
      <c r="H782" s="3">
        <v>2024</v>
      </c>
      <c r="I782" s="3">
        <v>2024</v>
      </c>
      <c r="J782" s="3" t="s">
        <v>111</v>
      </c>
      <c r="K782" s="3" t="s">
        <v>6810</v>
      </c>
      <c r="L782" s="3" t="s">
        <v>6811</v>
      </c>
      <c r="M782" s="3"/>
      <c r="N782" s="3" t="s">
        <v>6812</v>
      </c>
      <c r="O782" s="3" t="s">
        <v>6813</v>
      </c>
      <c r="P782" s="3" t="s">
        <v>89</v>
      </c>
      <c r="Q782" s="3" t="s">
        <v>90</v>
      </c>
      <c r="R782" s="3" t="s">
        <v>6814</v>
      </c>
      <c r="S782" s="3" t="s">
        <v>6815</v>
      </c>
      <c r="T782" s="3" t="s">
        <v>135</v>
      </c>
      <c r="U782" s="3" t="s">
        <v>1235</v>
      </c>
      <c r="V782" s="3" t="s">
        <v>1236</v>
      </c>
      <c r="W782" s="3">
        <v>1</v>
      </c>
      <c r="X782" s="3" t="s">
        <v>16781</v>
      </c>
      <c r="Y782" s="3" t="s">
        <v>16782</v>
      </c>
      <c r="Z782" s="3" t="s">
        <v>16783</v>
      </c>
      <c r="AA782" s="3"/>
      <c r="AB782" s="3" t="s">
        <v>85</v>
      </c>
      <c r="AC782" s="3" t="s">
        <v>94</v>
      </c>
      <c r="AD782" s="3" t="s">
        <v>103</v>
      </c>
      <c r="AE782" s="3" t="s">
        <v>189</v>
      </c>
      <c r="AF782" s="3"/>
      <c r="AG782" s="3" t="s">
        <v>97</v>
      </c>
      <c r="AH782" s="3">
        <v>165</v>
      </c>
      <c r="AI782" s="3">
        <v>35</v>
      </c>
      <c r="AJ782" s="3" t="s">
        <v>123</v>
      </c>
      <c r="AK782" s="3" t="s">
        <v>109</v>
      </c>
      <c r="AL782" s="3" t="s">
        <v>325</v>
      </c>
      <c r="AM782" s="3">
        <v>50</v>
      </c>
      <c r="AN782" s="3" t="s">
        <v>101</v>
      </c>
      <c r="AO782" s="3" t="s">
        <v>102</v>
      </c>
      <c r="AP782" s="3" t="s">
        <v>135</v>
      </c>
      <c r="AQ782" s="3" t="s">
        <v>16784</v>
      </c>
      <c r="AR782" s="3">
        <v>11953</v>
      </c>
      <c r="AS782" s="3">
        <v>7003</v>
      </c>
      <c r="AT782" s="3">
        <v>0</v>
      </c>
      <c r="AU782" s="3">
        <v>0</v>
      </c>
      <c r="AV782" s="3">
        <v>0</v>
      </c>
      <c r="AW782" s="3">
        <v>0</v>
      </c>
      <c r="AX782" s="3">
        <v>0</v>
      </c>
      <c r="AY782" s="3">
        <v>0</v>
      </c>
      <c r="AZ782" s="3">
        <v>0</v>
      </c>
      <c r="BA782" s="3" t="s">
        <v>1242</v>
      </c>
      <c r="BB782" s="3">
        <v>7003</v>
      </c>
    </row>
    <row r="783" spans="1:54" ht="32.5" hidden="1" customHeight="1" x14ac:dyDescent="0.2">
      <c r="A783" s="3" t="s">
        <v>16785</v>
      </c>
      <c r="B783" s="3" t="s">
        <v>1226</v>
      </c>
      <c r="C783" s="3" t="s">
        <v>85</v>
      </c>
      <c r="D783" s="3" t="s">
        <v>86</v>
      </c>
      <c r="E783" s="3" t="s">
        <v>16780</v>
      </c>
      <c r="F783" s="3"/>
      <c r="G783" s="3" t="s">
        <v>87</v>
      </c>
      <c r="H783" s="3">
        <v>2024</v>
      </c>
      <c r="I783" s="3">
        <v>2024</v>
      </c>
      <c r="J783" s="3" t="s">
        <v>88</v>
      </c>
      <c r="K783" s="3" t="s">
        <v>6810</v>
      </c>
      <c r="L783" s="3" t="s">
        <v>6811</v>
      </c>
      <c r="M783" s="3"/>
      <c r="N783" s="3" t="s">
        <v>6812</v>
      </c>
      <c r="O783" s="3" t="s">
        <v>6813</v>
      </c>
      <c r="P783" s="3" t="s">
        <v>89</v>
      </c>
      <c r="Q783" s="3" t="s">
        <v>90</v>
      </c>
      <c r="R783" s="3" t="s">
        <v>6814</v>
      </c>
      <c r="S783" s="3" t="s">
        <v>6815</v>
      </c>
      <c r="T783" s="3" t="s">
        <v>135</v>
      </c>
      <c r="U783" s="3" t="s">
        <v>1235</v>
      </c>
      <c r="V783" s="3" t="s">
        <v>1236</v>
      </c>
      <c r="W783" s="3">
        <v>2</v>
      </c>
      <c r="X783" s="3" t="s">
        <v>16786</v>
      </c>
      <c r="Y783" s="3" t="s">
        <v>16787</v>
      </c>
      <c r="Z783" s="3" t="s">
        <v>16788</v>
      </c>
      <c r="AA783" s="3"/>
      <c r="AB783" s="3" t="s">
        <v>85</v>
      </c>
      <c r="AC783" s="3" t="s">
        <v>94</v>
      </c>
      <c r="AD783" s="3" t="s">
        <v>103</v>
      </c>
      <c r="AE783" s="3" t="s">
        <v>104</v>
      </c>
      <c r="AF783" s="3"/>
      <c r="AG783" s="3" t="s">
        <v>97</v>
      </c>
      <c r="AH783" s="3">
        <v>165</v>
      </c>
      <c r="AI783" s="3">
        <v>35</v>
      </c>
      <c r="AJ783" s="3" t="s">
        <v>105</v>
      </c>
      <c r="AK783" s="3" t="s">
        <v>106</v>
      </c>
      <c r="AL783" s="3" t="s">
        <v>100</v>
      </c>
      <c r="AM783" s="3">
        <v>300</v>
      </c>
      <c r="AN783" s="3" t="s">
        <v>101</v>
      </c>
      <c r="AO783" s="3" t="s">
        <v>102</v>
      </c>
      <c r="AP783" s="3" t="s">
        <v>135</v>
      </c>
      <c r="AQ783" s="3"/>
      <c r="AR783" s="3">
        <v>10409</v>
      </c>
      <c r="AS783" s="3">
        <v>6449</v>
      </c>
      <c r="AT783" s="3">
        <v>0</v>
      </c>
      <c r="AU783" s="3">
        <v>0</v>
      </c>
      <c r="AV783" s="3">
        <v>0</v>
      </c>
      <c r="AW783" s="3">
        <v>0</v>
      </c>
      <c r="AX783" s="3">
        <v>0</v>
      </c>
      <c r="AY783" s="3">
        <v>0</v>
      </c>
      <c r="AZ783" s="3">
        <v>0</v>
      </c>
      <c r="BA783" s="3" t="s">
        <v>1242</v>
      </c>
      <c r="BB783" s="3">
        <v>6449</v>
      </c>
    </row>
    <row r="784" spans="1:54" ht="32.5" hidden="1" customHeight="1" x14ac:dyDescent="0.2">
      <c r="A784" s="3" t="s">
        <v>16789</v>
      </c>
      <c r="B784" s="3" t="s">
        <v>1226</v>
      </c>
      <c r="C784" s="3" t="s">
        <v>85</v>
      </c>
      <c r="D784" s="3" t="s">
        <v>86</v>
      </c>
      <c r="E784" s="3" t="s">
        <v>16790</v>
      </c>
      <c r="F784" s="3"/>
      <c r="G784" s="3" t="s">
        <v>87</v>
      </c>
      <c r="H784" s="3">
        <v>2024</v>
      </c>
      <c r="I784" s="3">
        <v>2024</v>
      </c>
      <c r="J784" s="3" t="s">
        <v>111</v>
      </c>
      <c r="K784" s="3" t="s">
        <v>6355</v>
      </c>
      <c r="L784" s="3" t="s">
        <v>6356</v>
      </c>
      <c r="M784" s="3" t="s">
        <v>16791</v>
      </c>
      <c r="N784" s="3" t="s">
        <v>6358</v>
      </c>
      <c r="O784" s="3" t="s">
        <v>6359</v>
      </c>
      <c r="P784" s="3" t="s">
        <v>89</v>
      </c>
      <c r="Q784" s="3" t="s">
        <v>90</v>
      </c>
      <c r="R784" s="3" t="s">
        <v>6360</v>
      </c>
      <c r="S784" s="3" t="s">
        <v>6361</v>
      </c>
      <c r="T784" s="3" t="s">
        <v>135</v>
      </c>
      <c r="U784" s="3" t="s">
        <v>1235</v>
      </c>
      <c r="V784" s="3" t="s">
        <v>1236</v>
      </c>
      <c r="W784" s="3">
        <v>1</v>
      </c>
      <c r="X784" s="3" t="s">
        <v>16792</v>
      </c>
      <c r="Y784" s="3" t="s">
        <v>16793</v>
      </c>
      <c r="Z784" s="3" t="s">
        <v>16794</v>
      </c>
      <c r="AA784" s="3"/>
      <c r="AB784" s="3" t="s">
        <v>85</v>
      </c>
      <c r="AC784" s="3" t="s">
        <v>94</v>
      </c>
      <c r="AD784" s="3" t="s">
        <v>103</v>
      </c>
      <c r="AE784" s="3" t="s">
        <v>104</v>
      </c>
      <c r="AF784" s="3"/>
      <c r="AG784" s="3" t="s">
        <v>97</v>
      </c>
      <c r="AH784" s="3">
        <v>176</v>
      </c>
      <c r="AI784" s="3">
        <v>39</v>
      </c>
      <c r="AJ784" s="3" t="s">
        <v>105</v>
      </c>
      <c r="AK784" s="3" t="s">
        <v>106</v>
      </c>
      <c r="AL784" s="3" t="s">
        <v>100</v>
      </c>
      <c r="AM784" s="3">
        <v>400</v>
      </c>
      <c r="AN784" s="3" t="s">
        <v>138</v>
      </c>
      <c r="AO784" s="3" t="s">
        <v>110</v>
      </c>
      <c r="AP784" s="3" t="s">
        <v>16795</v>
      </c>
      <c r="AQ784" s="3" t="s">
        <v>16796</v>
      </c>
      <c r="AR784" s="3">
        <v>3300</v>
      </c>
      <c r="AS784" s="3">
        <v>1500</v>
      </c>
      <c r="AT784" s="3">
        <v>0</v>
      </c>
      <c r="AU784" s="3">
        <v>0</v>
      </c>
      <c r="AV784" s="3">
        <v>0</v>
      </c>
      <c r="AW784" s="3">
        <v>0</v>
      </c>
      <c r="AX784" s="3">
        <v>0</v>
      </c>
      <c r="AY784" s="3">
        <v>0</v>
      </c>
      <c r="AZ784" s="3">
        <v>0</v>
      </c>
      <c r="BA784" s="3" t="s">
        <v>16797</v>
      </c>
      <c r="BB784" s="3">
        <v>2800</v>
      </c>
    </row>
    <row r="785" spans="1:54" ht="32.5" hidden="1" customHeight="1" x14ac:dyDescent="0.2">
      <c r="A785" s="3" t="s">
        <v>16798</v>
      </c>
      <c r="B785" s="3" t="s">
        <v>1226</v>
      </c>
      <c r="C785" s="3" t="s">
        <v>85</v>
      </c>
      <c r="D785" s="3" t="s">
        <v>86</v>
      </c>
      <c r="E785" s="3" t="s">
        <v>16790</v>
      </c>
      <c r="F785" s="3"/>
      <c r="G785" s="3" t="s">
        <v>87</v>
      </c>
      <c r="H785" s="3">
        <v>2024</v>
      </c>
      <c r="I785" s="3">
        <v>2024</v>
      </c>
      <c r="J785" s="3" t="s">
        <v>88</v>
      </c>
      <c r="K785" s="3" t="s">
        <v>6355</v>
      </c>
      <c r="L785" s="3" t="s">
        <v>6356</v>
      </c>
      <c r="M785" s="3" t="s">
        <v>16791</v>
      </c>
      <c r="N785" s="3" t="s">
        <v>6358</v>
      </c>
      <c r="O785" s="3" t="s">
        <v>6359</v>
      </c>
      <c r="P785" s="3" t="s">
        <v>89</v>
      </c>
      <c r="Q785" s="3" t="s">
        <v>90</v>
      </c>
      <c r="R785" s="3" t="s">
        <v>6360</v>
      </c>
      <c r="S785" s="3" t="s">
        <v>6361</v>
      </c>
      <c r="T785" s="3" t="s">
        <v>135</v>
      </c>
      <c r="U785" s="3" t="s">
        <v>1235</v>
      </c>
      <c r="V785" s="3" t="s">
        <v>1236</v>
      </c>
      <c r="W785" s="3">
        <v>2</v>
      </c>
      <c r="X785" s="3" t="s">
        <v>16799</v>
      </c>
      <c r="Y785" s="3" t="s">
        <v>16800</v>
      </c>
      <c r="Z785" s="3" t="s">
        <v>16801</v>
      </c>
      <c r="AA785" s="3"/>
      <c r="AB785" s="3" t="s">
        <v>85</v>
      </c>
      <c r="AC785" s="3" t="s">
        <v>94</v>
      </c>
      <c r="AD785" s="3" t="s">
        <v>95</v>
      </c>
      <c r="AE785" s="3" t="s">
        <v>96</v>
      </c>
      <c r="AF785" s="3"/>
      <c r="AG785" s="3" t="s">
        <v>97</v>
      </c>
      <c r="AH785" s="3">
        <v>176</v>
      </c>
      <c r="AI785" s="3">
        <v>39</v>
      </c>
      <c r="AJ785" s="3" t="s">
        <v>123</v>
      </c>
      <c r="AK785" s="3" t="s">
        <v>99</v>
      </c>
      <c r="AL785" s="3" t="s">
        <v>100</v>
      </c>
      <c r="AM785" s="3">
        <v>30</v>
      </c>
      <c r="AN785" s="3" t="s">
        <v>140</v>
      </c>
      <c r="AO785" s="3" t="s">
        <v>110</v>
      </c>
      <c r="AP785" s="3" t="s">
        <v>16802</v>
      </c>
      <c r="AQ785" s="3" t="s">
        <v>16803</v>
      </c>
      <c r="AR785" s="3">
        <v>6300</v>
      </c>
      <c r="AS785" s="3">
        <v>1500</v>
      </c>
      <c r="AT785" s="3">
        <v>0</v>
      </c>
      <c r="AU785" s="3">
        <v>0</v>
      </c>
      <c r="AV785" s="3">
        <v>0</v>
      </c>
      <c r="AW785" s="3">
        <v>0</v>
      </c>
      <c r="AX785" s="3">
        <v>0</v>
      </c>
      <c r="AY785" s="3">
        <v>0</v>
      </c>
      <c r="AZ785" s="3">
        <v>0</v>
      </c>
      <c r="BA785" s="3" t="s">
        <v>1242</v>
      </c>
      <c r="BB785" s="3">
        <v>1500</v>
      </c>
    </row>
    <row r="786" spans="1:54" ht="32.5" customHeight="1" x14ac:dyDescent="0.2">
      <c r="A786" s="94" t="s">
        <v>16804</v>
      </c>
      <c r="B786" s="94" t="s">
        <v>1226</v>
      </c>
      <c r="C786" s="94" t="s">
        <v>85</v>
      </c>
      <c r="D786" s="94" t="s">
        <v>86</v>
      </c>
      <c r="E786" s="94" t="s">
        <v>16790</v>
      </c>
      <c r="F786" s="94"/>
      <c r="G786" s="94" t="s">
        <v>87</v>
      </c>
      <c r="H786" s="94">
        <v>2024</v>
      </c>
      <c r="I786" s="94">
        <v>2024</v>
      </c>
      <c r="J786" s="94" t="s">
        <v>88</v>
      </c>
      <c r="K786" s="94" t="s">
        <v>6355</v>
      </c>
      <c r="L786" s="94" t="s">
        <v>6356</v>
      </c>
      <c r="M786" s="94" t="s">
        <v>16791</v>
      </c>
      <c r="N786" s="94" t="s">
        <v>6358</v>
      </c>
      <c r="O786" s="94" t="s">
        <v>6359</v>
      </c>
      <c r="P786" s="94" t="s">
        <v>89</v>
      </c>
      <c r="Q786" s="94" t="s">
        <v>90</v>
      </c>
      <c r="R786" s="94" t="s">
        <v>6360</v>
      </c>
      <c r="S786" s="94" t="s">
        <v>6361</v>
      </c>
      <c r="T786" s="94" t="s">
        <v>135</v>
      </c>
      <c r="U786" s="94" t="s">
        <v>1235</v>
      </c>
      <c r="V786" s="94" t="s">
        <v>1236</v>
      </c>
      <c r="W786" s="94">
        <v>3</v>
      </c>
      <c r="X786" s="94" t="s">
        <v>16805</v>
      </c>
      <c r="Y786" s="94" t="s">
        <v>16806</v>
      </c>
      <c r="Z786" s="94" t="s">
        <v>16807</v>
      </c>
      <c r="AA786" s="94"/>
      <c r="AB786" s="94" t="s">
        <v>85</v>
      </c>
      <c r="AC786" s="94" t="s">
        <v>94</v>
      </c>
      <c r="AD786" s="94" t="s">
        <v>107</v>
      </c>
      <c r="AE786" s="94" t="s">
        <v>108</v>
      </c>
      <c r="AF786" s="94"/>
      <c r="AG786" s="94" t="s">
        <v>97</v>
      </c>
      <c r="AH786" s="94">
        <v>176</v>
      </c>
      <c r="AI786" s="94">
        <v>39</v>
      </c>
      <c r="AJ786" s="94" t="s">
        <v>105</v>
      </c>
      <c r="AK786" s="94" t="s">
        <v>109</v>
      </c>
      <c r="AL786" s="94" t="s">
        <v>100</v>
      </c>
      <c r="AM786" s="94">
        <v>200</v>
      </c>
      <c r="AN786" s="94" t="s">
        <v>138</v>
      </c>
      <c r="AO786" s="94" t="s">
        <v>110</v>
      </c>
      <c r="AP786" s="94" t="s">
        <v>16808</v>
      </c>
      <c r="AQ786" s="94" t="s">
        <v>16809</v>
      </c>
      <c r="AR786" s="94">
        <v>5000</v>
      </c>
      <c r="AS786" s="94">
        <v>3000</v>
      </c>
      <c r="AT786" s="94">
        <v>0</v>
      </c>
      <c r="AU786" s="94">
        <v>0</v>
      </c>
      <c r="AV786" s="94">
        <v>0</v>
      </c>
      <c r="AW786" s="94">
        <v>0</v>
      </c>
      <c r="AX786" s="94">
        <v>0</v>
      </c>
      <c r="AY786" s="94">
        <v>0</v>
      </c>
      <c r="AZ786" s="94">
        <v>0</v>
      </c>
      <c r="BA786" s="94" t="s">
        <v>1242</v>
      </c>
      <c r="BB786" s="94">
        <v>3000</v>
      </c>
    </row>
    <row r="787" spans="1:54" ht="32.5" hidden="1" customHeight="1" x14ac:dyDescent="0.2">
      <c r="A787" s="3" t="s">
        <v>16810</v>
      </c>
      <c r="B787" s="3" t="s">
        <v>1226</v>
      </c>
      <c r="C787" s="3" t="s">
        <v>85</v>
      </c>
      <c r="D787" s="3" t="s">
        <v>86</v>
      </c>
      <c r="E787" s="3" t="s">
        <v>16811</v>
      </c>
      <c r="F787" s="3"/>
      <c r="G787" s="3" t="s">
        <v>87</v>
      </c>
      <c r="H787" s="3">
        <v>2024</v>
      </c>
      <c r="I787" s="3">
        <v>2024</v>
      </c>
      <c r="J787" s="3" t="s">
        <v>111</v>
      </c>
      <c r="K787" s="3" t="s">
        <v>6783</v>
      </c>
      <c r="L787" s="3" t="s">
        <v>6784</v>
      </c>
      <c r="M787" s="3" t="s">
        <v>6785</v>
      </c>
      <c r="N787" s="3" t="s">
        <v>6786</v>
      </c>
      <c r="O787" s="3" t="s">
        <v>6787</v>
      </c>
      <c r="P787" s="3" t="s">
        <v>89</v>
      </c>
      <c r="Q787" s="3" t="s">
        <v>90</v>
      </c>
      <c r="R787" s="3" t="s">
        <v>6788</v>
      </c>
      <c r="S787" s="3" t="s">
        <v>6789</v>
      </c>
      <c r="T787" s="3" t="s">
        <v>135</v>
      </c>
      <c r="U787" s="3" t="s">
        <v>1257</v>
      </c>
      <c r="V787" s="3" t="s">
        <v>1236</v>
      </c>
      <c r="W787" s="3">
        <v>1</v>
      </c>
      <c r="X787" s="3" t="s">
        <v>12779</v>
      </c>
      <c r="Y787" s="3" t="s">
        <v>16812</v>
      </c>
      <c r="Z787" s="3" t="s">
        <v>16813</v>
      </c>
      <c r="AA787" s="3"/>
      <c r="AB787" s="3" t="s">
        <v>85</v>
      </c>
      <c r="AC787" s="3" t="s">
        <v>94</v>
      </c>
      <c r="AD787" s="3" t="s">
        <v>103</v>
      </c>
      <c r="AE787" s="3" t="s">
        <v>104</v>
      </c>
      <c r="AF787" s="3"/>
      <c r="AG787" s="3" t="s">
        <v>97</v>
      </c>
      <c r="AH787" s="3">
        <v>128900</v>
      </c>
      <c r="AI787" s="3">
        <v>17736</v>
      </c>
      <c r="AJ787" s="3" t="s">
        <v>105</v>
      </c>
      <c r="AK787" s="3" t="s">
        <v>106</v>
      </c>
      <c r="AL787" s="3" t="s">
        <v>100</v>
      </c>
      <c r="AM787" s="3">
        <v>1000</v>
      </c>
      <c r="AN787" s="3" t="s">
        <v>101</v>
      </c>
      <c r="AO787" s="3" t="s">
        <v>102</v>
      </c>
      <c r="AP787" s="3" t="s">
        <v>16814</v>
      </c>
      <c r="AQ787" s="3" t="s">
        <v>16815</v>
      </c>
      <c r="AR787" s="3">
        <v>11280</v>
      </c>
      <c r="AS787" s="3">
        <v>5000</v>
      </c>
      <c r="AT787" s="3">
        <v>0</v>
      </c>
      <c r="AU787" s="3">
        <v>0</v>
      </c>
      <c r="AV787" s="3">
        <v>0</v>
      </c>
      <c r="AW787" s="3">
        <v>0</v>
      </c>
      <c r="AX787" s="3">
        <v>0</v>
      </c>
      <c r="AY787" s="3">
        <v>0</v>
      </c>
      <c r="AZ787" s="3">
        <v>0</v>
      </c>
      <c r="BA787" s="3" t="s">
        <v>16816</v>
      </c>
      <c r="BB787" s="3">
        <v>8000</v>
      </c>
    </row>
    <row r="788" spans="1:54" ht="32.5" hidden="1" customHeight="1" x14ac:dyDescent="0.2">
      <c r="A788" s="3" t="s">
        <v>16817</v>
      </c>
      <c r="B788" s="3" t="s">
        <v>1226</v>
      </c>
      <c r="C788" s="3" t="s">
        <v>85</v>
      </c>
      <c r="D788" s="3" t="s">
        <v>86</v>
      </c>
      <c r="E788" s="3" t="s">
        <v>16811</v>
      </c>
      <c r="F788" s="3"/>
      <c r="G788" s="3" t="s">
        <v>87</v>
      </c>
      <c r="H788" s="3">
        <v>2024</v>
      </c>
      <c r="I788" s="3">
        <v>2024</v>
      </c>
      <c r="J788" s="3" t="s">
        <v>88</v>
      </c>
      <c r="K788" s="3" t="s">
        <v>6783</v>
      </c>
      <c r="L788" s="3" t="s">
        <v>6784</v>
      </c>
      <c r="M788" s="3" t="s">
        <v>6785</v>
      </c>
      <c r="N788" s="3" t="s">
        <v>6786</v>
      </c>
      <c r="O788" s="3" t="s">
        <v>6787</v>
      </c>
      <c r="P788" s="3" t="s">
        <v>89</v>
      </c>
      <c r="Q788" s="3" t="s">
        <v>90</v>
      </c>
      <c r="R788" s="3" t="s">
        <v>6788</v>
      </c>
      <c r="S788" s="3" t="s">
        <v>6789</v>
      </c>
      <c r="T788" s="3" t="s">
        <v>135</v>
      </c>
      <c r="U788" s="3" t="s">
        <v>1257</v>
      </c>
      <c r="V788" s="3" t="s">
        <v>1236</v>
      </c>
      <c r="W788" s="3">
        <v>2</v>
      </c>
      <c r="X788" s="3" t="s">
        <v>12234</v>
      </c>
      <c r="Y788" s="3" t="s">
        <v>16818</v>
      </c>
      <c r="Z788" s="3" t="s">
        <v>16819</v>
      </c>
      <c r="AA788" s="3"/>
      <c r="AB788" s="3" t="s">
        <v>85</v>
      </c>
      <c r="AC788" s="3" t="s">
        <v>94</v>
      </c>
      <c r="AD788" s="3" t="s">
        <v>95</v>
      </c>
      <c r="AE788" s="3" t="s">
        <v>96</v>
      </c>
      <c r="AF788" s="3"/>
      <c r="AG788" s="3" t="s">
        <v>97</v>
      </c>
      <c r="AH788" s="3">
        <v>128900</v>
      </c>
      <c r="AI788" s="3">
        <v>17736</v>
      </c>
      <c r="AJ788" s="3" t="s">
        <v>98</v>
      </c>
      <c r="AK788" s="3" t="s">
        <v>109</v>
      </c>
      <c r="AL788" s="3" t="s">
        <v>100</v>
      </c>
      <c r="AM788" s="3">
        <v>40</v>
      </c>
      <c r="AN788" s="3" t="s">
        <v>101</v>
      </c>
      <c r="AO788" s="3" t="s">
        <v>102</v>
      </c>
      <c r="AP788" s="3" t="s">
        <v>16820</v>
      </c>
      <c r="AQ788" s="3" t="s">
        <v>16821</v>
      </c>
      <c r="AR788" s="3">
        <v>3200</v>
      </c>
      <c r="AS788" s="3">
        <v>2000</v>
      </c>
      <c r="AT788" s="3">
        <v>0</v>
      </c>
      <c r="AU788" s="3">
        <v>0</v>
      </c>
      <c r="AV788" s="3">
        <v>0</v>
      </c>
      <c r="AW788" s="3">
        <v>0</v>
      </c>
      <c r="AX788" s="3">
        <v>0</v>
      </c>
      <c r="AY788" s="3">
        <v>0</v>
      </c>
      <c r="AZ788" s="3">
        <v>0</v>
      </c>
      <c r="BA788" s="3" t="s">
        <v>1242</v>
      </c>
      <c r="BB788" s="3">
        <v>2000</v>
      </c>
    </row>
    <row r="789" spans="1:54" ht="32.5" hidden="1" customHeight="1" x14ac:dyDescent="0.2">
      <c r="A789" s="3" t="s">
        <v>16822</v>
      </c>
      <c r="B789" s="3" t="s">
        <v>1226</v>
      </c>
      <c r="C789" s="3" t="s">
        <v>85</v>
      </c>
      <c r="D789" s="3" t="s">
        <v>86</v>
      </c>
      <c r="E789" s="3" t="s">
        <v>16811</v>
      </c>
      <c r="F789" s="3"/>
      <c r="G789" s="3" t="s">
        <v>87</v>
      </c>
      <c r="H789" s="3">
        <v>2024</v>
      </c>
      <c r="I789" s="3">
        <v>2024</v>
      </c>
      <c r="J789" s="3" t="s">
        <v>111</v>
      </c>
      <c r="K789" s="3" t="s">
        <v>6783</v>
      </c>
      <c r="L789" s="3" t="s">
        <v>6784</v>
      </c>
      <c r="M789" s="3" t="s">
        <v>6785</v>
      </c>
      <c r="N789" s="3" t="s">
        <v>6786</v>
      </c>
      <c r="O789" s="3" t="s">
        <v>6787</v>
      </c>
      <c r="P789" s="3" t="s">
        <v>89</v>
      </c>
      <c r="Q789" s="3" t="s">
        <v>90</v>
      </c>
      <c r="R789" s="3" t="s">
        <v>6788</v>
      </c>
      <c r="S789" s="3" t="s">
        <v>6789</v>
      </c>
      <c r="T789" s="3" t="s">
        <v>135</v>
      </c>
      <c r="U789" s="3" t="s">
        <v>1257</v>
      </c>
      <c r="V789" s="3" t="s">
        <v>1236</v>
      </c>
      <c r="W789" s="3">
        <v>3</v>
      </c>
      <c r="X789" s="3" t="s">
        <v>16823</v>
      </c>
      <c r="Y789" s="3" t="s">
        <v>16824</v>
      </c>
      <c r="Z789" s="3" t="s">
        <v>16825</v>
      </c>
      <c r="AA789" s="3"/>
      <c r="AB789" s="3" t="s">
        <v>85</v>
      </c>
      <c r="AC789" s="3" t="s">
        <v>94</v>
      </c>
      <c r="AD789" s="3" t="s">
        <v>103</v>
      </c>
      <c r="AE789" s="3" t="s">
        <v>124</v>
      </c>
      <c r="AF789" s="3"/>
      <c r="AG789" s="3" t="s">
        <v>97</v>
      </c>
      <c r="AH789" s="3">
        <v>128900</v>
      </c>
      <c r="AI789" s="3">
        <v>17736</v>
      </c>
      <c r="AJ789" s="3" t="s">
        <v>105</v>
      </c>
      <c r="AK789" s="3" t="s">
        <v>109</v>
      </c>
      <c r="AL789" s="3" t="s">
        <v>100</v>
      </c>
      <c r="AM789" s="3">
        <v>200</v>
      </c>
      <c r="AN789" s="3" t="s">
        <v>101</v>
      </c>
      <c r="AO789" s="3" t="s">
        <v>102</v>
      </c>
      <c r="AP789" s="3" t="s">
        <v>16826</v>
      </c>
      <c r="AQ789" s="3" t="s">
        <v>16827</v>
      </c>
      <c r="AR789" s="3">
        <v>2200</v>
      </c>
      <c r="AS789" s="3">
        <v>1000</v>
      </c>
      <c r="AT789" s="3">
        <v>0</v>
      </c>
      <c r="AU789" s="3">
        <v>0</v>
      </c>
      <c r="AV789" s="3">
        <v>0</v>
      </c>
      <c r="AW789" s="3">
        <v>0</v>
      </c>
      <c r="AX789" s="3">
        <v>0</v>
      </c>
      <c r="AY789" s="3">
        <v>0</v>
      </c>
      <c r="AZ789" s="3">
        <v>0</v>
      </c>
      <c r="BA789" s="3" t="s">
        <v>1242</v>
      </c>
      <c r="BB789" s="3">
        <v>1000</v>
      </c>
    </row>
    <row r="790" spans="1:54" ht="32.5" hidden="1" customHeight="1" x14ac:dyDescent="0.2">
      <c r="A790" s="3" t="s">
        <v>16828</v>
      </c>
      <c r="B790" s="3" t="s">
        <v>1226</v>
      </c>
      <c r="C790" s="3" t="s">
        <v>85</v>
      </c>
      <c r="D790" s="3" t="s">
        <v>86</v>
      </c>
      <c r="E790" s="3" t="s">
        <v>16829</v>
      </c>
      <c r="F790" s="3"/>
      <c r="G790" s="3" t="s">
        <v>87</v>
      </c>
      <c r="H790" s="3">
        <v>2024</v>
      </c>
      <c r="I790" s="3">
        <v>2024</v>
      </c>
      <c r="J790" s="3" t="s">
        <v>111</v>
      </c>
      <c r="K790" s="3" t="s">
        <v>6837</v>
      </c>
      <c r="L790" s="3" t="s">
        <v>6838</v>
      </c>
      <c r="M790" s="3" t="s">
        <v>16830</v>
      </c>
      <c r="N790" s="3" t="s">
        <v>6840</v>
      </c>
      <c r="O790" s="3" t="s">
        <v>6841</v>
      </c>
      <c r="P790" s="3" t="s">
        <v>89</v>
      </c>
      <c r="Q790" s="3" t="s">
        <v>90</v>
      </c>
      <c r="R790" s="3" t="s">
        <v>6842</v>
      </c>
      <c r="S790" s="3" t="s">
        <v>6843</v>
      </c>
      <c r="T790" s="3" t="s">
        <v>135</v>
      </c>
      <c r="U790" s="3" t="s">
        <v>1426</v>
      </c>
      <c r="V790" s="3" t="s">
        <v>1236</v>
      </c>
      <c r="W790" s="3">
        <v>1</v>
      </c>
      <c r="X790" s="3" t="s">
        <v>16831</v>
      </c>
      <c r="Y790" s="3" t="s">
        <v>16832</v>
      </c>
      <c r="Z790" s="3" t="s">
        <v>16833</v>
      </c>
      <c r="AA790" s="3"/>
      <c r="AB790" s="3" t="s">
        <v>85</v>
      </c>
      <c r="AC790" s="3" t="s">
        <v>94</v>
      </c>
      <c r="AD790" s="3" t="s">
        <v>95</v>
      </c>
      <c r="AE790" s="3" t="s">
        <v>96</v>
      </c>
      <c r="AF790" s="3"/>
      <c r="AG790" s="3" t="s">
        <v>97</v>
      </c>
      <c r="AH790" s="3">
        <v>435</v>
      </c>
      <c r="AI790" s="3">
        <v>58</v>
      </c>
      <c r="AJ790" s="3" t="s">
        <v>98</v>
      </c>
      <c r="AK790" s="3" t="s">
        <v>190</v>
      </c>
      <c r="AL790" s="3" t="s">
        <v>100</v>
      </c>
      <c r="AM790" s="3">
        <v>158</v>
      </c>
      <c r="AN790" s="3" t="s">
        <v>101</v>
      </c>
      <c r="AO790" s="3" t="s">
        <v>110</v>
      </c>
      <c r="AP790" s="3" t="s">
        <v>16834</v>
      </c>
      <c r="AQ790" s="3" t="s">
        <v>16835</v>
      </c>
      <c r="AR790" s="3">
        <v>15900</v>
      </c>
      <c r="AS790" s="3">
        <v>4900</v>
      </c>
      <c r="AT790" s="3">
        <v>0</v>
      </c>
      <c r="AU790" s="3">
        <v>0</v>
      </c>
      <c r="AV790" s="3">
        <v>0</v>
      </c>
      <c r="AW790" s="3">
        <v>0</v>
      </c>
      <c r="AX790" s="3">
        <v>0</v>
      </c>
      <c r="AY790" s="3">
        <v>0</v>
      </c>
      <c r="AZ790" s="3">
        <v>0</v>
      </c>
      <c r="BA790" s="3" t="s">
        <v>16836</v>
      </c>
      <c r="BB790" s="3">
        <v>9900</v>
      </c>
    </row>
    <row r="791" spans="1:54" ht="32.5" hidden="1" customHeight="1" x14ac:dyDescent="0.2">
      <c r="A791" s="3" t="s">
        <v>16837</v>
      </c>
      <c r="B791" s="3" t="s">
        <v>1226</v>
      </c>
      <c r="C791" s="3" t="s">
        <v>85</v>
      </c>
      <c r="D791" s="3" t="s">
        <v>86</v>
      </c>
      <c r="E791" s="3" t="s">
        <v>16829</v>
      </c>
      <c r="F791" s="3"/>
      <c r="G791" s="3" t="s">
        <v>87</v>
      </c>
      <c r="H791" s="3">
        <v>2024</v>
      </c>
      <c r="I791" s="3">
        <v>2024</v>
      </c>
      <c r="J791" s="3" t="s">
        <v>88</v>
      </c>
      <c r="K791" s="3" t="s">
        <v>6837</v>
      </c>
      <c r="L791" s="3" t="s">
        <v>6838</v>
      </c>
      <c r="M791" s="3" t="s">
        <v>16830</v>
      </c>
      <c r="N791" s="3" t="s">
        <v>6840</v>
      </c>
      <c r="O791" s="3" t="s">
        <v>6841</v>
      </c>
      <c r="P791" s="3" t="s">
        <v>89</v>
      </c>
      <c r="Q791" s="3" t="s">
        <v>90</v>
      </c>
      <c r="R791" s="3" t="s">
        <v>6842</v>
      </c>
      <c r="S791" s="3" t="s">
        <v>6843</v>
      </c>
      <c r="T791" s="3" t="s">
        <v>135</v>
      </c>
      <c r="U791" s="3" t="s">
        <v>1426</v>
      </c>
      <c r="V791" s="3" t="s">
        <v>1236</v>
      </c>
      <c r="W791" s="3">
        <v>2</v>
      </c>
      <c r="X791" s="3" t="s">
        <v>16838</v>
      </c>
      <c r="Y791" s="3" t="s">
        <v>16839</v>
      </c>
      <c r="Z791" s="3" t="s">
        <v>16840</v>
      </c>
      <c r="AA791" s="3"/>
      <c r="AB791" s="3" t="s">
        <v>85</v>
      </c>
      <c r="AC791" s="3" t="s">
        <v>94</v>
      </c>
      <c r="AD791" s="3" t="s">
        <v>103</v>
      </c>
      <c r="AE791" s="3" t="s">
        <v>104</v>
      </c>
      <c r="AF791" s="3"/>
      <c r="AG791" s="3" t="s">
        <v>97</v>
      </c>
      <c r="AH791" s="3">
        <v>435</v>
      </c>
      <c r="AI791" s="3">
        <v>58</v>
      </c>
      <c r="AJ791" s="3" t="s">
        <v>123</v>
      </c>
      <c r="AK791" s="3" t="s">
        <v>109</v>
      </c>
      <c r="AL791" s="3" t="s">
        <v>325</v>
      </c>
      <c r="AM791" s="3">
        <v>15</v>
      </c>
      <c r="AN791" s="3" t="s">
        <v>138</v>
      </c>
      <c r="AO791" s="3" t="s">
        <v>110</v>
      </c>
      <c r="AP791" s="3" t="s">
        <v>16841</v>
      </c>
      <c r="AQ791" s="3" t="s">
        <v>16842</v>
      </c>
      <c r="AR791" s="3">
        <v>3500</v>
      </c>
      <c r="AS791" s="3">
        <v>2000</v>
      </c>
      <c r="AT791" s="3">
        <v>0</v>
      </c>
      <c r="AU791" s="3">
        <v>0</v>
      </c>
      <c r="AV791" s="3">
        <v>0</v>
      </c>
      <c r="AW791" s="3">
        <v>0</v>
      </c>
      <c r="AX791" s="3">
        <v>0</v>
      </c>
      <c r="AY791" s="3">
        <v>0</v>
      </c>
      <c r="AZ791" s="3">
        <v>0</v>
      </c>
      <c r="BA791" s="3" t="s">
        <v>16843</v>
      </c>
      <c r="BB791" s="3">
        <v>2600</v>
      </c>
    </row>
    <row r="792" spans="1:54" ht="32.5" customHeight="1" x14ac:dyDescent="0.2">
      <c r="A792" s="94" t="s">
        <v>16844</v>
      </c>
      <c r="B792" s="94" t="s">
        <v>1226</v>
      </c>
      <c r="C792" s="94" t="s">
        <v>85</v>
      </c>
      <c r="D792" s="94" t="s">
        <v>86</v>
      </c>
      <c r="E792" s="94" t="s">
        <v>16829</v>
      </c>
      <c r="F792" s="94"/>
      <c r="G792" s="94" t="s">
        <v>87</v>
      </c>
      <c r="H792" s="94">
        <v>2024</v>
      </c>
      <c r="I792" s="94">
        <v>2024</v>
      </c>
      <c r="J792" s="94" t="s">
        <v>88</v>
      </c>
      <c r="K792" s="94" t="s">
        <v>6837</v>
      </c>
      <c r="L792" s="94" t="s">
        <v>6838</v>
      </c>
      <c r="M792" s="94" t="s">
        <v>16830</v>
      </c>
      <c r="N792" s="94" t="s">
        <v>6840</v>
      </c>
      <c r="O792" s="94" t="s">
        <v>6841</v>
      </c>
      <c r="P792" s="94" t="s">
        <v>89</v>
      </c>
      <c r="Q792" s="94" t="s">
        <v>90</v>
      </c>
      <c r="R792" s="94" t="s">
        <v>6842</v>
      </c>
      <c r="S792" s="94" t="s">
        <v>6843</v>
      </c>
      <c r="T792" s="94" t="s">
        <v>135</v>
      </c>
      <c r="U792" s="94" t="s">
        <v>1426</v>
      </c>
      <c r="V792" s="94" t="s">
        <v>1236</v>
      </c>
      <c r="W792" s="94">
        <v>3</v>
      </c>
      <c r="X792" s="94" t="s">
        <v>16845</v>
      </c>
      <c r="Y792" s="94" t="s">
        <v>16846</v>
      </c>
      <c r="Z792" s="94" t="s">
        <v>16847</v>
      </c>
      <c r="AA792" s="94"/>
      <c r="AB792" s="94" t="s">
        <v>85</v>
      </c>
      <c r="AC792" s="94" t="s">
        <v>94</v>
      </c>
      <c r="AD792" s="94" t="s">
        <v>107</v>
      </c>
      <c r="AE792" s="94" t="s">
        <v>108</v>
      </c>
      <c r="AF792" s="94"/>
      <c r="AG792" s="94" t="s">
        <v>97</v>
      </c>
      <c r="AH792" s="94">
        <v>435</v>
      </c>
      <c r="AI792" s="94">
        <v>58</v>
      </c>
      <c r="AJ792" s="94" t="s">
        <v>98</v>
      </c>
      <c r="AK792" s="94" t="s">
        <v>109</v>
      </c>
      <c r="AL792" s="94" t="s">
        <v>100</v>
      </c>
      <c r="AM792" s="94">
        <v>800</v>
      </c>
      <c r="AN792" s="94" t="s">
        <v>101</v>
      </c>
      <c r="AO792" s="94" t="s">
        <v>110</v>
      </c>
      <c r="AP792" s="94" t="s">
        <v>16848</v>
      </c>
      <c r="AQ792" s="94" t="s">
        <v>16849</v>
      </c>
      <c r="AR792" s="94">
        <v>3800</v>
      </c>
      <c r="AS792" s="94">
        <v>2200</v>
      </c>
      <c r="AT792" s="94">
        <v>0</v>
      </c>
      <c r="AU792" s="94">
        <v>0</v>
      </c>
      <c r="AV792" s="94">
        <v>0</v>
      </c>
      <c r="AW792" s="94">
        <v>0</v>
      </c>
      <c r="AX792" s="94">
        <v>0</v>
      </c>
      <c r="AY792" s="94">
        <v>0</v>
      </c>
      <c r="AZ792" s="94">
        <v>0</v>
      </c>
      <c r="BA792" s="94" t="s">
        <v>16843</v>
      </c>
      <c r="BB792" s="94">
        <v>3800</v>
      </c>
    </row>
    <row r="793" spans="1:54" ht="32.5" hidden="1" customHeight="1" x14ac:dyDescent="0.2">
      <c r="A793" s="3" t="s">
        <v>16850</v>
      </c>
      <c r="B793" s="3" t="s">
        <v>1226</v>
      </c>
      <c r="C793" s="3" t="s">
        <v>85</v>
      </c>
      <c r="D793" s="3" t="s">
        <v>86</v>
      </c>
      <c r="E793" s="3" t="s">
        <v>16851</v>
      </c>
      <c r="F793" s="3"/>
      <c r="G793" s="3" t="s">
        <v>87</v>
      </c>
      <c r="H793" s="3">
        <v>2024</v>
      </c>
      <c r="I793" s="3">
        <v>2024</v>
      </c>
      <c r="J793" s="3" t="s">
        <v>111</v>
      </c>
      <c r="K793" s="3" t="s">
        <v>7099</v>
      </c>
      <c r="L793" s="3" t="s">
        <v>7100</v>
      </c>
      <c r="M793" s="3"/>
      <c r="N793" s="3" t="s">
        <v>7101</v>
      </c>
      <c r="O793" s="3" t="s">
        <v>7102</v>
      </c>
      <c r="P793" s="3" t="s">
        <v>89</v>
      </c>
      <c r="Q793" s="3" t="s">
        <v>257</v>
      </c>
      <c r="R793" s="3" t="s">
        <v>1581</v>
      </c>
      <c r="S793" s="3" t="s">
        <v>1582</v>
      </c>
      <c r="T793" s="3" t="s">
        <v>91</v>
      </c>
      <c r="U793" s="3" t="s">
        <v>1583</v>
      </c>
      <c r="V793" s="3" t="s">
        <v>1236</v>
      </c>
      <c r="W793" s="3">
        <v>1</v>
      </c>
      <c r="X793" s="3" t="s">
        <v>16852</v>
      </c>
      <c r="Y793" s="3" t="s">
        <v>16853</v>
      </c>
      <c r="Z793" s="3" t="s">
        <v>16854</v>
      </c>
      <c r="AA793" s="3"/>
      <c r="AB793" s="3" t="s">
        <v>85</v>
      </c>
      <c r="AC793" s="3" t="s">
        <v>94</v>
      </c>
      <c r="AD793" s="3" t="s">
        <v>103</v>
      </c>
      <c r="AE793" s="3" t="s">
        <v>122</v>
      </c>
      <c r="AF793" s="3"/>
      <c r="AG793" s="3" t="s">
        <v>97</v>
      </c>
      <c r="AH793" s="3">
        <v>210000</v>
      </c>
      <c r="AI793" s="3">
        <v>34000</v>
      </c>
      <c r="AJ793" s="3" t="s">
        <v>123</v>
      </c>
      <c r="AK793" s="3" t="s">
        <v>190</v>
      </c>
      <c r="AL793" s="3" t="s">
        <v>100</v>
      </c>
      <c r="AM793" s="3">
        <v>2800</v>
      </c>
      <c r="AN793" s="3" t="s">
        <v>101</v>
      </c>
      <c r="AO793" s="3" t="s">
        <v>110</v>
      </c>
      <c r="AP793" s="3" t="s">
        <v>16855</v>
      </c>
      <c r="AQ793" s="3" t="s">
        <v>16856</v>
      </c>
      <c r="AR793" s="3">
        <v>14500</v>
      </c>
      <c r="AS793" s="3">
        <v>5000</v>
      </c>
      <c r="AT793" s="3">
        <v>0</v>
      </c>
      <c r="AU793" s="3">
        <v>0</v>
      </c>
      <c r="AV793" s="3">
        <v>0</v>
      </c>
      <c r="AW793" s="3">
        <v>0</v>
      </c>
      <c r="AX793" s="3">
        <v>0</v>
      </c>
      <c r="AY793" s="3">
        <v>0</v>
      </c>
      <c r="AZ793" s="3">
        <v>0</v>
      </c>
      <c r="BA793" s="3" t="s">
        <v>1242</v>
      </c>
      <c r="BB793" s="3">
        <v>5000</v>
      </c>
    </row>
    <row r="794" spans="1:54" ht="32.5" hidden="1" customHeight="1" x14ac:dyDescent="0.2">
      <c r="A794" s="3" t="s">
        <v>16857</v>
      </c>
      <c r="B794" s="3" t="s">
        <v>1226</v>
      </c>
      <c r="C794" s="3" t="s">
        <v>85</v>
      </c>
      <c r="D794" s="3" t="s">
        <v>86</v>
      </c>
      <c r="E794" s="3" t="s">
        <v>16851</v>
      </c>
      <c r="F794" s="3"/>
      <c r="G794" s="3" t="s">
        <v>87</v>
      </c>
      <c r="H794" s="3">
        <v>2024</v>
      </c>
      <c r="I794" s="3">
        <v>2024</v>
      </c>
      <c r="J794" s="3" t="s">
        <v>111</v>
      </c>
      <c r="K794" s="3" t="s">
        <v>7099</v>
      </c>
      <c r="L794" s="3" t="s">
        <v>7100</v>
      </c>
      <c r="M794" s="3"/>
      <c r="N794" s="3" t="s">
        <v>7101</v>
      </c>
      <c r="O794" s="3" t="s">
        <v>7102</v>
      </c>
      <c r="P794" s="3" t="s">
        <v>89</v>
      </c>
      <c r="Q794" s="3" t="s">
        <v>257</v>
      </c>
      <c r="R794" s="3" t="s">
        <v>1581</v>
      </c>
      <c r="S794" s="3" t="s">
        <v>1582</v>
      </c>
      <c r="T794" s="3" t="s">
        <v>91</v>
      </c>
      <c r="U794" s="3" t="s">
        <v>1583</v>
      </c>
      <c r="V794" s="3" t="s">
        <v>1236</v>
      </c>
      <c r="W794" s="3">
        <v>2</v>
      </c>
      <c r="X794" s="3" t="s">
        <v>16858</v>
      </c>
      <c r="Y794" s="3" t="s">
        <v>16859</v>
      </c>
      <c r="Z794" s="3" t="s">
        <v>16860</v>
      </c>
      <c r="AA794" s="3"/>
      <c r="AB794" s="3" t="s">
        <v>85</v>
      </c>
      <c r="AC794" s="3" t="s">
        <v>94</v>
      </c>
      <c r="AD794" s="3" t="s">
        <v>103</v>
      </c>
      <c r="AE794" s="3" t="s">
        <v>124</v>
      </c>
      <c r="AF794" s="3"/>
      <c r="AG794" s="3" t="s">
        <v>97</v>
      </c>
      <c r="AH794" s="3">
        <v>210000</v>
      </c>
      <c r="AI794" s="3">
        <v>34000</v>
      </c>
      <c r="AJ794" s="3" t="s">
        <v>105</v>
      </c>
      <c r="AK794" s="3" t="s">
        <v>99</v>
      </c>
      <c r="AL794" s="3" t="s">
        <v>100</v>
      </c>
      <c r="AM794" s="3">
        <v>50</v>
      </c>
      <c r="AN794" s="3" t="s">
        <v>101</v>
      </c>
      <c r="AO794" s="3" t="s">
        <v>110</v>
      </c>
      <c r="AP794" s="3" t="s">
        <v>16861</v>
      </c>
      <c r="AQ794" s="3"/>
      <c r="AR794" s="3">
        <v>8800</v>
      </c>
      <c r="AS794" s="3">
        <v>4000</v>
      </c>
      <c r="AT794" s="3">
        <v>0</v>
      </c>
      <c r="AU794" s="3">
        <v>0</v>
      </c>
      <c r="AV794" s="3">
        <v>0</v>
      </c>
      <c r="AW794" s="3">
        <v>0</v>
      </c>
      <c r="AX794" s="3">
        <v>0</v>
      </c>
      <c r="AY794" s="3">
        <v>0</v>
      </c>
      <c r="AZ794" s="3">
        <v>0</v>
      </c>
      <c r="BA794" s="3" t="s">
        <v>1242</v>
      </c>
      <c r="BB794" s="3">
        <v>4000</v>
      </c>
    </row>
    <row r="795" spans="1:54" ht="32.5" hidden="1" customHeight="1" x14ac:dyDescent="0.2">
      <c r="A795" s="3" t="s">
        <v>16862</v>
      </c>
      <c r="B795" s="3" t="s">
        <v>1226</v>
      </c>
      <c r="C795" s="3" t="s">
        <v>85</v>
      </c>
      <c r="D795" s="3" t="s">
        <v>86</v>
      </c>
      <c r="E795" s="3" t="s">
        <v>16851</v>
      </c>
      <c r="F795" s="3"/>
      <c r="G795" s="3" t="s">
        <v>87</v>
      </c>
      <c r="H795" s="3">
        <v>2024</v>
      </c>
      <c r="I795" s="3">
        <v>2024</v>
      </c>
      <c r="J795" s="3" t="s">
        <v>111</v>
      </c>
      <c r="K795" s="3" t="s">
        <v>7099</v>
      </c>
      <c r="L795" s="3" t="s">
        <v>7100</v>
      </c>
      <c r="M795" s="3"/>
      <c r="N795" s="3" t="s">
        <v>7101</v>
      </c>
      <c r="O795" s="3" t="s">
        <v>7102</v>
      </c>
      <c r="P795" s="3" t="s">
        <v>89</v>
      </c>
      <c r="Q795" s="3" t="s">
        <v>257</v>
      </c>
      <c r="R795" s="3" t="s">
        <v>1581</v>
      </c>
      <c r="S795" s="3" t="s">
        <v>1582</v>
      </c>
      <c r="T795" s="3" t="s">
        <v>91</v>
      </c>
      <c r="U795" s="3" t="s">
        <v>1583</v>
      </c>
      <c r="V795" s="3" t="s">
        <v>1236</v>
      </c>
      <c r="W795" s="3">
        <v>3</v>
      </c>
      <c r="X795" s="3" t="s">
        <v>315</v>
      </c>
      <c r="Y795" s="3" t="s">
        <v>16863</v>
      </c>
      <c r="Z795" s="3" t="s">
        <v>16864</v>
      </c>
      <c r="AA795" s="3"/>
      <c r="AB795" s="3" t="s">
        <v>85</v>
      </c>
      <c r="AC795" s="3" t="s">
        <v>94</v>
      </c>
      <c r="AD795" s="3" t="s">
        <v>103</v>
      </c>
      <c r="AE795" s="3" t="s">
        <v>104</v>
      </c>
      <c r="AF795" s="3"/>
      <c r="AG795" s="3" t="s">
        <v>97</v>
      </c>
      <c r="AH795" s="3">
        <v>210000</v>
      </c>
      <c r="AI795" s="3">
        <v>34000</v>
      </c>
      <c r="AJ795" s="3" t="s">
        <v>105</v>
      </c>
      <c r="AK795" s="3" t="s">
        <v>106</v>
      </c>
      <c r="AL795" s="3" t="s">
        <v>100</v>
      </c>
      <c r="AM795" s="3">
        <v>500</v>
      </c>
      <c r="AN795" s="3" t="s">
        <v>101</v>
      </c>
      <c r="AO795" s="3" t="s">
        <v>110</v>
      </c>
      <c r="AP795" s="3" t="s">
        <v>16855</v>
      </c>
      <c r="AQ795" s="3"/>
      <c r="AR795" s="3">
        <v>62500</v>
      </c>
      <c r="AS795" s="3">
        <v>24000</v>
      </c>
      <c r="AT795" s="3">
        <v>0</v>
      </c>
      <c r="AU795" s="3">
        <v>0</v>
      </c>
      <c r="AV795" s="3">
        <v>0</v>
      </c>
      <c r="AW795" s="3">
        <v>0</v>
      </c>
      <c r="AX795" s="3">
        <v>0</v>
      </c>
      <c r="AY795" s="3">
        <v>0</v>
      </c>
      <c r="AZ795" s="3">
        <v>0</v>
      </c>
      <c r="BA795" s="3" t="s">
        <v>1242</v>
      </c>
      <c r="BB795" s="3">
        <v>24000</v>
      </c>
    </row>
    <row r="796" spans="1:54" ht="32.5" hidden="1" customHeight="1" x14ac:dyDescent="0.2">
      <c r="A796" s="3" t="s">
        <v>16865</v>
      </c>
      <c r="B796" s="3" t="s">
        <v>1226</v>
      </c>
      <c r="C796" s="3" t="s">
        <v>85</v>
      </c>
      <c r="D796" s="3" t="s">
        <v>86</v>
      </c>
      <c r="E796" s="3" t="s">
        <v>16866</v>
      </c>
      <c r="F796" s="3"/>
      <c r="G796" s="3" t="s">
        <v>87</v>
      </c>
      <c r="H796" s="3">
        <v>2024</v>
      </c>
      <c r="I796" s="3">
        <v>2024</v>
      </c>
      <c r="J796" s="3" t="s">
        <v>88</v>
      </c>
      <c r="K796" s="3" t="s">
        <v>6889</v>
      </c>
      <c r="L796" s="3" t="s">
        <v>6890</v>
      </c>
      <c r="M796" s="3" t="s">
        <v>6891</v>
      </c>
      <c r="N796" s="3" t="s">
        <v>6892</v>
      </c>
      <c r="O796" s="3" t="s">
        <v>6893</v>
      </c>
      <c r="P796" s="3" t="s">
        <v>89</v>
      </c>
      <c r="Q796" s="3" t="s">
        <v>90</v>
      </c>
      <c r="R796" s="3" t="s">
        <v>6894</v>
      </c>
      <c r="S796" s="3" t="s">
        <v>6895</v>
      </c>
      <c r="T796" s="3" t="s">
        <v>135</v>
      </c>
      <c r="U796" s="3" t="s">
        <v>1314</v>
      </c>
      <c r="V796" s="3" t="s">
        <v>1236</v>
      </c>
      <c r="W796" s="3">
        <v>1</v>
      </c>
      <c r="X796" s="3" t="s">
        <v>95</v>
      </c>
      <c r="Y796" s="3" t="s">
        <v>16867</v>
      </c>
      <c r="Z796" s="3" t="s">
        <v>16868</v>
      </c>
      <c r="AA796" s="3"/>
      <c r="AB796" s="3" t="s">
        <v>85</v>
      </c>
      <c r="AC796" s="3" t="s">
        <v>94</v>
      </c>
      <c r="AD796" s="3" t="s">
        <v>95</v>
      </c>
      <c r="AE796" s="3" t="s">
        <v>96</v>
      </c>
      <c r="AF796" s="3"/>
      <c r="AG796" s="3" t="s">
        <v>97</v>
      </c>
      <c r="AH796" s="3">
        <v>172</v>
      </c>
      <c r="AI796" s="3">
        <v>26</v>
      </c>
      <c r="AJ796" s="3" t="s">
        <v>98</v>
      </c>
      <c r="AK796" s="3" t="s">
        <v>190</v>
      </c>
      <c r="AL796" s="3" t="s">
        <v>100</v>
      </c>
      <c r="AM796" s="3">
        <v>50</v>
      </c>
      <c r="AN796" s="3" t="s">
        <v>140</v>
      </c>
      <c r="AO796" s="3" t="s">
        <v>102</v>
      </c>
      <c r="AP796" s="3" t="s">
        <v>16869</v>
      </c>
      <c r="AQ796" s="3" t="s">
        <v>16870</v>
      </c>
      <c r="AR796" s="3">
        <v>4100</v>
      </c>
      <c r="AS796" s="3">
        <v>2000</v>
      </c>
      <c r="AT796" s="3">
        <v>0</v>
      </c>
      <c r="AU796" s="3">
        <v>0</v>
      </c>
      <c r="AV796" s="3">
        <v>0</v>
      </c>
      <c r="AW796" s="3">
        <v>0</v>
      </c>
      <c r="AX796" s="3">
        <v>0</v>
      </c>
      <c r="AY796" s="3">
        <v>0</v>
      </c>
      <c r="AZ796" s="3">
        <v>0</v>
      </c>
      <c r="BA796" s="3" t="s">
        <v>16871</v>
      </c>
      <c r="BB796" s="3">
        <v>2300</v>
      </c>
    </row>
    <row r="797" spans="1:54" ht="32.5" hidden="1" customHeight="1" x14ac:dyDescent="0.2">
      <c r="A797" s="3" t="s">
        <v>16872</v>
      </c>
      <c r="B797" s="3" t="s">
        <v>1226</v>
      </c>
      <c r="C797" s="3" t="s">
        <v>85</v>
      </c>
      <c r="D797" s="3" t="s">
        <v>86</v>
      </c>
      <c r="E797" s="3" t="s">
        <v>16866</v>
      </c>
      <c r="F797" s="3"/>
      <c r="G797" s="3" t="s">
        <v>87</v>
      </c>
      <c r="H797" s="3">
        <v>2024</v>
      </c>
      <c r="I797" s="3">
        <v>2024</v>
      </c>
      <c r="J797" s="3" t="s">
        <v>88</v>
      </c>
      <c r="K797" s="3" t="s">
        <v>6889</v>
      </c>
      <c r="L797" s="3" t="s">
        <v>6890</v>
      </c>
      <c r="M797" s="3" t="s">
        <v>6891</v>
      </c>
      <c r="N797" s="3" t="s">
        <v>6892</v>
      </c>
      <c r="O797" s="3" t="s">
        <v>6893</v>
      </c>
      <c r="P797" s="3" t="s">
        <v>89</v>
      </c>
      <c r="Q797" s="3" t="s">
        <v>90</v>
      </c>
      <c r="R797" s="3" t="s">
        <v>6894</v>
      </c>
      <c r="S797" s="3" t="s">
        <v>6895</v>
      </c>
      <c r="T797" s="3" t="s">
        <v>135</v>
      </c>
      <c r="U797" s="3" t="s">
        <v>1314</v>
      </c>
      <c r="V797" s="3" t="s">
        <v>1236</v>
      </c>
      <c r="W797" s="3">
        <v>2</v>
      </c>
      <c r="X797" s="3" t="s">
        <v>16873</v>
      </c>
      <c r="Y797" s="3" t="s">
        <v>16874</v>
      </c>
      <c r="Z797" s="3" t="s">
        <v>16875</v>
      </c>
      <c r="AA797" s="3"/>
      <c r="AB797" s="3" t="s">
        <v>85</v>
      </c>
      <c r="AC797" s="3" t="s">
        <v>94</v>
      </c>
      <c r="AD797" s="3" t="s">
        <v>103</v>
      </c>
      <c r="AE797" s="3" t="s">
        <v>124</v>
      </c>
      <c r="AF797" s="3"/>
      <c r="AG797" s="3" t="s">
        <v>97</v>
      </c>
      <c r="AH797" s="3">
        <v>172</v>
      </c>
      <c r="AI797" s="3">
        <v>26</v>
      </c>
      <c r="AJ797" s="3" t="s">
        <v>98</v>
      </c>
      <c r="AK797" s="3" t="s">
        <v>109</v>
      </c>
      <c r="AL797" s="3" t="s">
        <v>100</v>
      </c>
      <c r="AM797" s="3">
        <v>100</v>
      </c>
      <c r="AN797" s="3" t="s">
        <v>101</v>
      </c>
      <c r="AO797" s="3" t="s">
        <v>102</v>
      </c>
      <c r="AP797" s="3" t="s">
        <v>16876</v>
      </c>
      <c r="AQ797" s="3" t="s">
        <v>16877</v>
      </c>
      <c r="AR797" s="3">
        <v>4543</v>
      </c>
      <c r="AS797" s="3">
        <v>2000</v>
      </c>
      <c r="AT797" s="3">
        <v>0</v>
      </c>
      <c r="AU797" s="3">
        <v>0</v>
      </c>
      <c r="AV797" s="3">
        <v>0</v>
      </c>
      <c r="AW797" s="3">
        <v>0</v>
      </c>
      <c r="AX797" s="3">
        <v>0</v>
      </c>
      <c r="AY797" s="3">
        <v>0</v>
      </c>
      <c r="AZ797" s="3">
        <v>0</v>
      </c>
      <c r="BA797" s="3" t="s">
        <v>16878</v>
      </c>
      <c r="BB797" s="3">
        <v>2300</v>
      </c>
    </row>
    <row r="798" spans="1:54" ht="32.5" hidden="1" customHeight="1" x14ac:dyDescent="0.2">
      <c r="A798" s="3" t="s">
        <v>16879</v>
      </c>
      <c r="B798" s="3" t="s">
        <v>1226</v>
      </c>
      <c r="C798" s="3" t="s">
        <v>85</v>
      </c>
      <c r="D798" s="3" t="s">
        <v>86</v>
      </c>
      <c r="E798" s="3" t="s">
        <v>16880</v>
      </c>
      <c r="F798" s="3"/>
      <c r="G798" s="3" t="s">
        <v>87</v>
      </c>
      <c r="H798" s="3">
        <v>2024</v>
      </c>
      <c r="I798" s="3">
        <v>2024</v>
      </c>
      <c r="J798" s="3" t="s">
        <v>88</v>
      </c>
      <c r="K798" s="3" t="s">
        <v>16881</v>
      </c>
      <c r="L798" s="3" t="s">
        <v>16882</v>
      </c>
      <c r="M798" s="3" t="s">
        <v>16883</v>
      </c>
      <c r="N798" s="3" t="s">
        <v>16884</v>
      </c>
      <c r="O798" s="3" t="s">
        <v>16885</v>
      </c>
      <c r="P798" s="3" t="s">
        <v>89</v>
      </c>
      <c r="Q798" s="3" t="s">
        <v>90</v>
      </c>
      <c r="R798" s="3" t="s">
        <v>1581</v>
      </c>
      <c r="S798" s="3" t="s">
        <v>1582</v>
      </c>
      <c r="T798" s="3" t="s">
        <v>135</v>
      </c>
      <c r="U798" s="3" t="s">
        <v>1583</v>
      </c>
      <c r="V798" s="3" t="s">
        <v>1236</v>
      </c>
      <c r="W798" s="3">
        <v>1</v>
      </c>
      <c r="X798" s="3" t="s">
        <v>16886</v>
      </c>
      <c r="Y798" s="3" t="s">
        <v>16887</v>
      </c>
      <c r="Z798" s="3" t="s">
        <v>16888</v>
      </c>
      <c r="AA798" s="3"/>
      <c r="AB798" s="3" t="s">
        <v>85</v>
      </c>
      <c r="AC798" s="3" t="s">
        <v>94</v>
      </c>
      <c r="AD798" s="3" t="s">
        <v>103</v>
      </c>
      <c r="AE798" s="3" t="s">
        <v>189</v>
      </c>
      <c r="AF798" s="3"/>
      <c r="AG798" s="3" t="s">
        <v>97</v>
      </c>
      <c r="AH798" s="3">
        <v>107</v>
      </c>
      <c r="AI798" s="3">
        <v>10</v>
      </c>
      <c r="AJ798" s="3" t="s">
        <v>98</v>
      </c>
      <c r="AK798" s="3" t="s">
        <v>109</v>
      </c>
      <c r="AL798" s="3" t="s">
        <v>325</v>
      </c>
      <c r="AM798" s="3">
        <v>100</v>
      </c>
      <c r="AN798" s="3" t="s">
        <v>101</v>
      </c>
      <c r="AO798" s="3" t="s">
        <v>110</v>
      </c>
      <c r="AP798" s="3" t="s">
        <v>16889</v>
      </c>
      <c r="AQ798" s="3" t="s">
        <v>16890</v>
      </c>
      <c r="AR798" s="3">
        <v>4560</v>
      </c>
      <c r="AS798" s="3">
        <v>2200</v>
      </c>
      <c r="AT798" s="3">
        <v>0</v>
      </c>
      <c r="AU798" s="3">
        <v>0</v>
      </c>
      <c r="AV798" s="3">
        <v>0</v>
      </c>
      <c r="AW798" s="3">
        <v>0</v>
      </c>
      <c r="AX798" s="3">
        <v>0</v>
      </c>
      <c r="AY798" s="3">
        <v>0</v>
      </c>
      <c r="AZ798" s="3">
        <v>0</v>
      </c>
      <c r="BA798" s="3" t="s">
        <v>1242</v>
      </c>
      <c r="BB798" s="3">
        <v>2200</v>
      </c>
    </row>
    <row r="799" spans="1:54" ht="32.5" hidden="1" customHeight="1" x14ac:dyDescent="0.2">
      <c r="A799" s="3" t="s">
        <v>16891</v>
      </c>
      <c r="B799" s="3" t="s">
        <v>1226</v>
      </c>
      <c r="C799" s="3" t="s">
        <v>85</v>
      </c>
      <c r="D799" s="3" t="s">
        <v>86</v>
      </c>
      <c r="E799" s="3" t="s">
        <v>16880</v>
      </c>
      <c r="F799" s="3"/>
      <c r="G799" s="3" t="s">
        <v>87</v>
      </c>
      <c r="H799" s="3">
        <v>2024</v>
      </c>
      <c r="I799" s="3">
        <v>2024</v>
      </c>
      <c r="J799" s="3" t="s">
        <v>88</v>
      </c>
      <c r="K799" s="3" t="s">
        <v>16881</v>
      </c>
      <c r="L799" s="3" t="s">
        <v>16882</v>
      </c>
      <c r="M799" s="3" t="s">
        <v>16883</v>
      </c>
      <c r="N799" s="3" t="s">
        <v>16884</v>
      </c>
      <c r="O799" s="3" t="s">
        <v>16885</v>
      </c>
      <c r="P799" s="3" t="s">
        <v>89</v>
      </c>
      <c r="Q799" s="3" t="s">
        <v>90</v>
      </c>
      <c r="R799" s="3" t="s">
        <v>1581</v>
      </c>
      <c r="S799" s="3" t="s">
        <v>1582</v>
      </c>
      <c r="T799" s="3" t="s">
        <v>135</v>
      </c>
      <c r="U799" s="3" t="s">
        <v>1583</v>
      </c>
      <c r="V799" s="3" t="s">
        <v>1236</v>
      </c>
      <c r="W799" s="3">
        <v>2</v>
      </c>
      <c r="X799" s="3" t="s">
        <v>16892</v>
      </c>
      <c r="Y799" s="3" t="s">
        <v>16893</v>
      </c>
      <c r="Z799" s="3" t="s">
        <v>16894</v>
      </c>
      <c r="AA799" s="3"/>
      <c r="AB799" s="3" t="s">
        <v>85</v>
      </c>
      <c r="AC799" s="3" t="s">
        <v>94</v>
      </c>
      <c r="AD799" s="3" t="s">
        <v>95</v>
      </c>
      <c r="AE799" s="3" t="s">
        <v>96</v>
      </c>
      <c r="AF799" s="3"/>
      <c r="AG799" s="3" t="s">
        <v>97</v>
      </c>
      <c r="AH799" s="3">
        <v>107</v>
      </c>
      <c r="AI799" s="3">
        <v>10</v>
      </c>
      <c r="AJ799" s="3" t="s">
        <v>98</v>
      </c>
      <c r="AK799" s="3" t="s">
        <v>109</v>
      </c>
      <c r="AL799" s="3" t="s">
        <v>100</v>
      </c>
      <c r="AM799" s="3">
        <v>32</v>
      </c>
      <c r="AN799" s="3" t="s">
        <v>140</v>
      </c>
      <c r="AO799" s="3" t="s">
        <v>110</v>
      </c>
      <c r="AP799" s="3" t="s">
        <v>16895</v>
      </c>
      <c r="AQ799" s="3"/>
      <c r="AR799" s="3">
        <v>7820</v>
      </c>
      <c r="AS799" s="3">
        <v>4500</v>
      </c>
      <c r="AT799" s="3">
        <v>0</v>
      </c>
      <c r="AU799" s="3">
        <v>0</v>
      </c>
      <c r="AV799" s="3">
        <v>0</v>
      </c>
      <c r="AW799" s="3">
        <v>0</v>
      </c>
      <c r="AX799" s="3">
        <v>0</v>
      </c>
      <c r="AY799" s="3">
        <v>0</v>
      </c>
      <c r="AZ799" s="3">
        <v>0</v>
      </c>
      <c r="BA799" s="3" t="s">
        <v>1242</v>
      </c>
      <c r="BB799" s="3">
        <v>4500</v>
      </c>
    </row>
    <row r="800" spans="1:54" ht="32.5" hidden="1" customHeight="1" x14ac:dyDescent="0.2">
      <c r="A800" s="3" t="s">
        <v>16896</v>
      </c>
      <c r="B800" s="3" t="s">
        <v>1226</v>
      </c>
      <c r="C800" s="3" t="s">
        <v>85</v>
      </c>
      <c r="D800" s="3" t="s">
        <v>86</v>
      </c>
      <c r="E800" s="3" t="s">
        <v>16897</v>
      </c>
      <c r="F800" s="3"/>
      <c r="G800" s="3" t="s">
        <v>87</v>
      </c>
      <c r="H800" s="3">
        <v>2024</v>
      </c>
      <c r="I800" s="3">
        <v>2024</v>
      </c>
      <c r="J800" s="3" t="s">
        <v>88</v>
      </c>
      <c r="K800" s="3" t="s">
        <v>16898</v>
      </c>
      <c r="L800" s="3" t="s">
        <v>16899</v>
      </c>
      <c r="M800" s="3" t="s">
        <v>16900</v>
      </c>
      <c r="N800" s="3" t="s">
        <v>16901</v>
      </c>
      <c r="O800" s="3" t="s">
        <v>16902</v>
      </c>
      <c r="P800" s="3" t="s">
        <v>89</v>
      </c>
      <c r="Q800" s="3" t="s">
        <v>90</v>
      </c>
      <c r="R800" s="3" t="s">
        <v>16903</v>
      </c>
      <c r="S800" s="3" t="s">
        <v>16904</v>
      </c>
      <c r="T800" s="3" t="s">
        <v>135</v>
      </c>
      <c r="U800" s="3" t="s">
        <v>6321</v>
      </c>
      <c r="V800" s="3" t="s">
        <v>1236</v>
      </c>
      <c r="W800" s="3">
        <v>1</v>
      </c>
      <c r="X800" s="3" t="s">
        <v>16905</v>
      </c>
      <c r="Y800" s="3" t="s">
        <v>16906</v>
      </c>
      <c r="Z800" s="3" t="s">
        <v>16907</v>
      </c>
      <c r="AA800" s="3"/>
      <c r="AB800" s="3" t="s">
        <v>85</v>
      </c>
      <c r="AC800" s="3" t="s">
        <v>94</v>
      </c>
      <c r="AD800" s="3" t="s">
        <v>103</v>
      </c>
      <c r="AE800" s="3" t="s">
        <v>104</v>
      </c>
      <c r="AF800" s="3"/>
      <c r="AG800" s="3" t="s">
        <v>97</v>
      </c>
      <c r="AH800" s="3">
        <v>199</v>
      </c>
      <c r="AI800" s="3">
        <v>29</v>
      </c>
      <c r="AJ800" s="3" t="s">
        <v>105</v>
      </c>
      <c r="AK800" s="3" t="s">
        <v>106</v>
      </c>
      <c r="AL800" s="3" t="s">
        <v>100</v>
      </c>
      <c r="AM800" s="3">
        <v>200</v>
      </c>
      <c r="AN800" s="3" t="s">
        <v>138</v>
      </c>
      <c r="AO800" s="3" t="s">
        <v>110</v>
      </c>
      <c r="AP800" s="3" t="s">
        <v>16908</v>
      </c>
      <c r="AQ800" s="3" t="s">
        <v>16909</v>
      </c>
      <c r="AR800" s="3">
        <v>2904</v>
      </c>
      <c r="AS800" s="3">
        <v>1700</v>
      </c>
      <c r="AT800" s="3">
        <v>0</v>
      </c>
      <c r="AU800" s="3">
        <v>0</v>
      </c>
      <c r="AV800" s="3">
        <v>0</v>
      </c>
      <c r="AW800" s="3">
        <v>0</v>
      </c>
      <c r="AX800" s="3">
        <v>0</v>
      </c>
      <c r="AY800" s="3">
        <v>0</v>
      </c>
      <c r="AZ800" s="3">
        <v>0</v>
      </c>
      <c r="BA800" s="3" t="s">
        <v>1242</v>
      </c>
      <c r="BB800" s="3">
        <v>1700</v>
      </c>
    </row>
    <row r="801" spans="1:54" ht="32.5" hidden="1" customHeight="1" x14ac:dyDescent="0.2">
      <c r="A801" s="3" t="s">
        <v>16910</v>
      </c>
      <c r="B801" s="3" t="s">
        <v>1226</v>
      </c>
      <c r="C801" s="3" t="s">
        <v>85</v>
      </c>
      <c r="D801" s="3" t="s">
        <v>86</v>
      </c>
      <c r="E801" s="3" t="s">
        <v>16897</v>
      </c>
      <c r="F801" s="3"/>
      <c r="G801" s="3" t="s">
        <v>87</v>
      </c>
      <c r="H801" s="3">
        <v>2024</v>
      </c>
      <c r="I801" s="3">
        <v>2024</v>
      </c>
      <c r="J801" s="3" t="s">
        <v>88</v>
      </c>
      <c r="K801" s="3" t="s">
        <v>16898</v>
      </c>
      <c r="L801" s="3" t="s">
        <v>16899</v>
      </c>
      <c r="M801" s="3" t="s">
        <v>16900</v>
      </c>
      <c r="N801" s="3" t="s">
        <v>16901</v>
      </c>
      <c r="O801" s="3" t="s">
        <v>16902</v>
      </c>
      <c r="P801" s="3" t="s">
        <v>89</v>
      </c>
      <c r="Q801" s="3" t="s">
        <v>90</v>
      </c>
      <c r="R801" s="3" t="s">
        <v>16903</v>
      </c>
      <c r="S801" s="3" t="s">
        <v>16904</v>
      </c>
      <c r="T801" s="3" t="s">
        <v>135</v>
      </c>
      <c r="U801" s="3" t="s">
        <v>6321</v>
      </c>
      <c r="V801" s="3" t="s">
        <v>1236</v>
      </c>
      <c r="W801" s="3">
        <v>2</v>
      </c>
      <c r="X801" s="3" t="s">
        <v>16911</v>
      </c>
      <c r="Y801" s="3" t="s">
        <v>16912</v>
      </c>
      <c r="Z801" s="3" t="s">
        <v>16913</v>
      </c>
      <c r="AA801" s="3"/>
      <c r="AB801" s="3" t="s">
        <v>85</v>
      </c>
      <c r="AC801" s="3" t="s">
        <v>94</v>
      </c>
      <c r="AD801" s="3" t="s">
        <v>95</v>
      </c>
      <c r="AE801" s="3" t="s">
        <v>96</v>
      </c>
      <c r="AF801" s="3"/>
      <c r="AG801" s="3" t="s">
        <v>97</v>
      </c>
      <c r="AH801" s="3">
        <v>199</v>
      </c>
      <c r="AI801" s="3">
        <v>29</v>
      </c>
      <c r="AJ801" s="3" t="s">
        <v>105</v>
      </c>
      <c r="AK801" s="3" t="s">
        <v>99</v>
      </c>
      <c r="AL801" s="3" t="s">
        <v>100</v>
      </c>
      <c r="AM801" s="3">
        <v>30</v>
      </c>
      <c r="AN801" s="3" t="s">
        <v>140</v>
      </c>
      <c r="AO801" s="3" t="s">
        <v>110</v>
      </c>
      <c r="AP801" s="3" t="s">
        <v>16914</v>
      </c>
      <c r="AQ801" s="3" t="s">
        <v>16915</v>
      </c>
      <c r="AR801" s="3">
        <v>3700</v>
      </c>
      <c r="AS801" s="3">
        <v>2200</v>
      </c>
      <c r="AT801" s="3">
        <v>0</v>
      </c>
      <c r="AU801" s="3">
        <v>0</v>
      </c>
      <c r="AV801" s="3">
        <v>0</v>
      </c>
      <c r="AW801" s="3">
        <v>0</v>
      </c>
      <c r="AX801" s="3">
        <v>0</v>
      </c>
      <c r="AY801" s="3">
        <v>0</v>
      </c>
      <c r="AZ801" s="3">
        <v>0</v>
      </c>
      <c r="BA801" s="3" t="s">
        <v>1242</v>
      </c>
      <c r="BB801" s="3">
        <v>2200</v>
      </c>
    </row>
    <row r="802" spans="1:54" ht="32.5" customHeight="1" x14ac:dyDescent="0.2">
      <c r="A802" s="94" t="s">
        <v>16916</v>
      </c>
      <c r="B802" s="94" t="s">
        <v>1226</v>
      </c>
      <c r="C802" s="94" t="s">
        <v>85</v>
      </c>
      <c r="D802" s="94" t="s">
        <v>86</v>
      </c>
      <c r="E802" s="94" t="s">
        <v>16917</v>
      </c>
      <c r="F802" s="94"/>
      <c r="G802" s="94" t="s">
        <v>87</v>
      </c>
      <c r="H802" s="94">
        <v>2024</v>
      </c>
      <c r="I802" s="94">
        <v>2024</v>
      </c>
      <c r="J802" s="94" t="s">
        <v>88</v>
      </c>
      <c r="K802" s="94" t="s">
        <v>16918</v>
      </c>
      <c r="L802" s="94" t="s">
        <v>16919</v>
      </c>
      <c r="M802" s="94" t="s">
        <v>16920</v>
      </c>
      <c r="N802" s="94"/>
      <c r="O802" s="94" t="s">
        <v>16921</v>
      </c>
      <c r="P802" s="94" t="s">
        <v>89</v>
      </c>
      <c r="Q802" s="94" t="s">
        <v>90</v>
      </c>
      <c r="R802" s="94" t="s">
        <v>16922</v>
      </c>
      <c r="S802" s="94" t="s">
        <v>16923</v>
      </c>
      <c r="T802" s="94" t="s">
        <v>135</v>
      </c>
      <c r="U802" s="94" t="s">
        <v>1235</v>
      </c>
      <c r="V802" s="94" t="s">
        <v>1236</v>
      </c>
      <c r="W802" s="94">
        <v>1</v>
      </c>
      <c r="X802" s="94" t="s">
        <v>16631</v>
      </c>
      <c r="Y802" s="94" t="s">
        <v>16924</v>
      </c>
      <c r="Z802" s="94" t="s">
        <v>16925</v>
      </c>
      <c r="AA802" s="94"/>
      <c r="AB802" s="94" t="s">
        <v>85</v>
      </c>
      <c r="AC802" s="94" t="s">
        <v>94</v>
      </c>
      <c r="AD802" s="94" t="s">
        <v>107</v>
      </c>
      <c r="AE802" s="94" t="s">
        <v>108</v>
      </c>
      <c r="AF802" s="94"/>
      <c r="AG802" s="94" t="s">
        <v>97</v>
      </c>
      <c r="AH802" s="94">
        <v>43</v>
      </c>
      <c r="AI802" s="94">
        <v>8</v>
      </c>
      <c r="AJ802" s="94" t="s">
        <v>98</v>
      </c>
      <c r="AK802" s="94" t="s">
        <v>106</v>
      </c>
      <c r="AL802" s="94" t="s">
        <v>100</v>
      </c>
      <c r="AM802" s="94">
        <v>100</v>
      </c>
      <c r="AN802" s="94" t="s">
        <v>101</v>
      </c>
      <c r="AO802" s="94" t="s">
        <v>102</v>
      </c>
      <c r="AP802" s="94" t="s">
        <v>16926</v>
      </c>
      <c r="AQ802" s="94" t="s">
        <v>16927</v>
      </c>
      <c r="AR802" s="94">
        <v>2600</v>
      </c>
      <c r="AS802" s="94">
        <v>1500</v>
      </c>
      <c r="AT802" s="94">
        <v>0</v>
      </c>
      <c r="AU802" s="94">
        <v>0</v>
      </c>
      <c r="AV802" s="94">
        <v>0</v>
      </c>
      <c r="AW802" s="94">
        <v>0</v>
      </c>
      <c r="AX802" s="94">
        <v>0</v>
      </c>
      <c r="AY802" s="94">
        <v>0</v>
      </c>
      <c r="AZ802" s="94">
        <v>0</v>
      </c>
      <c r="BA802" s="94" t="s">
        <v>1242</v>
      </c>
      <c r="BB802" s="94">
        <v>1500</v>
      </c>
    </row>
    <row r="803" spans="1:54" ht="32.5" hidden="1" customHeight="1" x14ac:dyDescent="0.2">
      <c r="A803" s="3" t="s">
        <v>16928</v>
      </c>
      <c r="B803" s="3" t="s">
        <v>1226</v>
      </c>
      <c r="C803" s="3" t="s">
        <v>85</v>
      </c>
      <c r="D803" s="3" t="s">
        <v>86</v>
      </c>
      <c r="E803" s="3" t="s">
        <v>16917</v>
      </c>
      <c r="F803" s="3"/>
      <c r="G803" s="3" t="s">
        <v>87</v>
      </c>
      <c r="H803" s="3">
        <v>2024</v>
      </c>
      <c r="I803" s="3">
        <v>2024</v>
      </c>
      <c r="J803" s="3" t="s">
        <v>88</v>
      </c>
      <c r="K803" s="3" t="s">
        <v>16918</v>
      </c>
      <c r="L803" s="3" t="s">
        <v>16919</v>
      </c>
      <c r="M803" s="3" t="s">
        <v>16920</v>
      </c>
      <c r="N803" s="3"/>
      <c r="O803" s="3" t="s">
        <v>16921</v>
      </c>
      <c r="P803" s="3" t="s">
        <v>89</v>
      </c>
      <c r="Q803" s="3" t="s">
        <v>90</v>
      </c>
      <c r="R803" s="3" t="s">
        <v>16922</v>
      </c>
      <c r="S803" s="3" t="s">
        <v>16923</v>
      </c>
      <c r="T803" s="3" t="s">
        <v>135</v>
      </c>
      <c r="U803" s="3" t="s">
        <v>1235</v>
      </c>
      <c r="V803" s="3" t="s">
        <v>1236</v>
      </c>
      <c r="W803" s="3">
        <v>2</v>
      </c>
      <c r="X803" s="3" t="s">
        <v>16929</v>
      </c>
      <c r="Y803" s="3" t="s">
        <v>16930</v>
      </c>
      <c r="Z803" s="3" t="s">
        <v>16931</v>
      </c>
      <c r="AA803" s="3"/>
      <c r="AB803" s="3" t="s">
        <v>85</v>
      </c>
      <c r="AC803" s="3" t="s">
        <v>94</v>
      </c>
      <c r="AD803" s="3" t="s">
        <v>103</v>
      </c>
      <c r="AE803" s="3" t="s">
        <v>189</v>
      </c>
      <c r="AF803" s="3"/>
      <c r="AG803" s="3" t="s">
        <v>97</v>
      </c>
      <c r="AH803" s="3">
        <v>43</v>
      </c>
      <c r="AI803" s="3">
        <v>8</v>
      </c>
      <c r="AJ803" s="3" t="s">
        <v>98</v>
      </c>
      <c r="AK803" s="3" t="s">
        <v>106</v>
      </c>
      <c r="AL803" s="3" t="s">
        <v>100</v>
      </c>
      <c r="AM803" s="3">
        <v>30</v>
      </c>
      <c r="AN803" s="3" t="s">
        <v>101</v>
      </c>
      <c r="AO803" s="3" t="s">
        <v>102</v>
      </c>
      <c r="AP803" s="3" t="s">
        <v>16932</v>
      </c>
      <c r="AQ803" s="3" t="s">
        <v>16933</v>
      </c>
      <c r="AR803" s="3">
        <v>8300</v>
      </c>
      <c r="AS803" s="3">
        <v>2500</v>
      </c>
      <c r="AT803" s="3">
        <v>0</v>
      </c>
      <c r="AU803" s="3">
        <v>0</v>
      </c>
      <c r="AV803" s="3">
        <v>0</v>
      </c>
      <c r="AW803" s="3">
        <v>0</v>
      </c>
      <c r="AX803" s="3">
        <v>0</v>
      </c>
      <c r="AY803" s="3">
        <v>0</v>
      </c>
      <c r="AZ803" s="3">
        <v>0</v>
      </c>
      <c r="BA803" s="3" t="s">
        <v>16934</v>
      </c>
      <c r="BB803" s="3">
        <v>3800</v>
      </c>
    </row>
    <row r="804" spans="1:54" ht="32.5" hidden="1" customHeight="1" x14ac:dyDescent="0.2">
      <c r="A804" s="3" t="s">
        <v>16935</v>
      </c>
      <c r="B804" s="3" t="s">
        <v>1226</v>
      </c>
      <c r="C804" s="3" t="s">
        <v>85</v>
      </c>
      <c r="D804" s="3" t="s">
        <v>86</v>
      </c>
      <c r="E804" s="3" t="s">
        <v>16936</v>
      </c>
      <c r="F804" s="3"/>
      <c r="G804" s="3" t="s">
        <v>87</v>
      </c>
      <c r="H804" s="3">
        <v>2024</v>
      </c>
      <c r="I804" s="3">
        <v>2024</v>
      </c>
      <c r="J804" s="3" t="s">
        <v>88</v>
      </c>
      <c r="K804" s="3" t="s">
        <v>6822</v>
      </c>
      <c r="L804" s="3" t="s">
        <v>6823</v>
      </c>
      <c r="M804" s="3" t="s">
        <v>16937</v>
      </c>
      <c r="N804" s="3" t="s">
        <v>6825</v>
      </c>
      <c r="O804" s="3" t="s">
        <v>6826</v>
      </c>
      <c r="P804" s="3" t="s">
        <v>89</v>
      </c>
      <c r="Q804" s="3" t="s">
        <v>90</v>
      </c>
      <c r="R804" s="3" t="s">
        <v>6827</v>
      </c>
      <c r="S804" s="3" t="s">
        <v>6828</v>
      </c>
      <c r="T804" s="3" t="s">
        <v>135</v>
      </c>
      <c r="U804" s="3" t="s">
        <v>6321</v>
      </c>
      <c r="V804" s="3" t="s">
        <v>1236</v>
      </c>
      <c r="W804" s="3">
        <v>1</v>
      </c>
      <c r="X804" s="3" t="s">
        <v>16938</v>
      </c>
      <c r="Y804" s="3" t="s">
        <v>16939</v>
      </c>
      <c r="Z804" s="3" t="s">
        <v>16940</v>
      </c>
      <c r="AA804" s="3"/>
      <c r="AB804" s="3" t="s">
        <v>85</v>
      </c>
      <c r="AC804" s="3" t="s">
        <v>94</v>
      </c>
      <c r="AD804" s="3" t="s">
        <v>103</v>
      </c>
      <c r="AE804" s="3" t="s">
        <v>124</v>
      </c>
      <c r="AF804" s="3"/>
      <c r="AG804" s="3" t="s">
        <v>97</v>
      </c>
      <c r="AH804" s="3">
        <v>33</v>
      </c>
      <c r="AI804" s="3">
        <v>4</v>
      </c>
      <c r="AJ804" s="3" t="s">
        <v>123</v>
      </c>
      <c r="AK804" s="3" t="s">
        <v>109</v>
      </c>
      <c r="AL804" s="3" t="s">
        <v>100</v>
      </c>
      <c r="AM804" s="3">
        <v>60</v>
      </c>
      <c r="AN804" s="3" t="s">
        <v>138</v>
      </c>
      <c r="AO804" s="3" t="s">
        <v>102</v>
      </c>
      <c r="AP804" s="3" t="s">
        <v>16941</v>
      </c>
      <c r="AQ804" s="3" t="s">
        <v>16942</v>
      </c>
      <c r="AR804" s="3">
        <v>6250</v>
      </c>
      <c r="AS804" s="3">
        <v>1500</v>
      </c>
      <c r="AT804" s="3">
        <v>0</v>
      </c>
      <c r="AU804" s="3">
        <v>0</v>
      </c>
      <c r="AV804" s="3">
        <v>0</v>
      </c>
      <c r="AW804" s="3">
        <v>0</v>
      </c>
      <c r="AX804" s="3">
        <v>0</v>
      </c>
      <c r="AY804" s="3">
        <v>0</v>
      </c>
      <c r="AZ804" s="3">
        <v>0</v>
      </c>
      <c r="BA804" s="3" t="s">
        <v>16943</v>
      </c>
      <c r="BB804" s="3">
        <v>2500</v>
      </c>
    </row>
    <row r="805" spans="1:54" ht="32.5" hidden="1" customHeight="1" x14ac:dyDescent="0.2">
      <c r="A805" s="3" t="s">
        <v>16944</v>
      </c>
      <c r="B805" s="3" t="s">
        <v>1226</v>
      </c>
      <c r="C805" s="3" t="s">
        <v>85</v>
      </c>
      <c r="D805" s="3" t="s">
        <v>86</v>
      </c>
      <c r="E805" s="3" t="s">
        <v>16936</v>
      </c>
      <c r="F805" s="3"/>
      <c r="G805" s="3" t="s">
        <v>87</v>
      </c>
      <c r="H805" s="3">
        <v>2024</v>
      </c>
      <c r="I805" s="3">
        <v>2024</v>
      </c>
      <c r="J805" s="3" t="s">
        <v>111</v>
      </c>
      <c r="K805" s="3" t="s">
        <v>6822</v>
      </c>
      <c r="L805" s="3" t="s">
        <v>6823</v>
      </c>
      <c r="M805" s="3" t="s">
        <v>16937</v>
      </c>
      <c r="N805" s="3" t="s">
        <v>6825</v>
      </c>
      <c r="O805" s="3" t="s">
        <v>6826</v>
      </c>
      <c r="P805" s="3" t="s">
        <v>89</v>
      </c>
      <c r="Q805" s="3" t="s">
        <v>90</v>
      </c>
      <c r="R805" s="3" t="s">
        <v>6827</v>
      </c>
      <c r="S805" s="3" t="s">
        <v>6828</v>
      </c>
      <c r="T805" s="3" t="s">
        <v>135</v>
      </c>
      <c r="U805" s="3" t="s">
        <v>6321</v>
      </c>
      <c r="V805" s="3" t="s">
        <v>1236</v>
      </c>
      <c r="W805" s="3">
        <v>2</v>
      </c>
      <c r="X805" s="3" t="s">
        <v>16945</v>
      </c>
      <c r="Y805" s="3" t="s">
        <v>16946</v>
      </c>
      <c r="Z805" s="3" t="s">
        <v>16947</v>
      </c>
      <c r="AA805" s="3"/>
      <c r="AB805" s="3" t="s">
        <v>85</v>
      </c>
      <c r="AC805" s="3" t="s">
        <v>94</v>
      </c>
      <c r="AD805" s="3" t="s">
        <v>103</v>
      </c>
      <c r="AE805" s="3" t="s">
        <v>124</v>
      </c>
      <c r="AF805" s="3"/>
      <c r="AG805" s="3" t="s">
        <v>97</v>
      </c>
      <c r="AH805" s="3">
        <v>33</v>
      </c>
      <c r="AI805" s="3">
        <v>4</v>
      </c>
      <c r="AJ805" s="3" t="s">
        <v>98</v>
      </c>
      <c r="AK805" s="3" t="s">
        <v>109</v>
      </c>
      <c r="AL805" s="3" t="s">
        <v>100</v>
      </c>
      <c r="AM805" s="3">
        <v>120</v>
      </c>
      <c r="AN805" s="3" t="s">
        <v>138</v>
      </c>
      <c r="AO805" s="3" t="s">
        <v>102</v>
      </c>
      <c r="AP805" s="3" t="s">
        <v>16948</v>
      </c>
      <c r="AQ805" s="3" t="s">
        <v>16949</v>
      </c>
      <c r="AR805" s="3">
        <v>5007</v>
      </c>
      <c r="AS805" s="3">
        <v>2000</v>
      </c>
      <c r="AT805" s="3">
        <v>0</v>
      </c>
      <c r="AU805" s="3">
        <v>0</v>
      </c>
      <c r="AV805" s="3">
        <v>0</v>
      </c>
      <c r="AW805" s="3">
        <v>0</v>
      </c>
      <c r="AX805" s="3">
        <v>0</v>
      </c>
      <c r="AY805" s="3">
        <v>0</v>
      </c>
      <c r="AZ805" s="3">
        <v>0</v>
      </c>
      <c r="BA805" s="3" t="s">
        <v>16950</v>
      </c>
      <c r="BB805" s="3">
        <v>3750</v>
      </c>
    </row>
    <row r="806" spans="1:54" ht="32.5" hidden="1" customHeight="1" x14ac:dyDescent="0.2">
      <c r="A806" s="3" t="s">
        <v>16951</v>
      </c>
      <c r="B806" s="3" t="s">
        <v>1226</v>
      </c>
      <c r="C806" s="3" t="s">
        <v>85</v>
      </c>
      <c r="D806" s="3" t="s">
        <v>86</v>
      </c>
      <c r="E806" s="3" t="s">
        <v>16952</v>
      </c>
      <c r="F806" s="3"/>
      <c r="G806" s="3" t="s">
        <v>87</v>
      </c>
      <c r="H806" s="3">
        <v>2024</v>
      </c>
      <c r="I806" s="3">
        <v>2024</v>
      </c>
      <c r="J806" s="3" t="s">
        <v>111</v>
      </c>
      <c r="K806" s="3"/>
      <c r="L806" s="3" t="s">
        <v>7062</v>
      </c>
      <c r="M806" s="3" t="s">
        <v>16953</v>
      </c>
      <c r="N806" s="3" t="s">
        <v>7064</v>
      </c>
      <c r="O806" s="3" t="s">
        <v>7065</v>
      </c>
      <c r="P806" s="3" t="s">
        <v>89</v>
      </c>
      <c r="Q806" s="3" t="s">
        <v>90</v>
      </c>
      <c r="R806" s="3" t="s">
        <v>7066</v>
      </c>
      <c r="S806" s="3" t="s">
        <v>7067</v>
      </c>
      <c r="T806" s="3" t="s">
        <v>135</v>
      </c>
      <c r="U806" s="3" t="s">
        <v>1257</v>
      </c>
      <c r="V806" s="3" t="s">
        <v>1236</v>
      </c>
      <c r="W806" s="3">
        <v>1</v>
      </c>
      <c r="X806" s="3" t="s">
        <v>315</v>
      </c>
      <c r="Y806" s="3" t="s">
        <v>16954</v>
      </c>
      <c r="Z806" s="3" t="s">
        <v>16955</v>
      </c>
      <c r="AA806" s="3"/>
      <c r="AB806" s="3" t="s">
        <v>85</v>
      </c>
      <c r="AC806" s="3" t="s">
        <v>94</v>
      </c>
      <c r="AD806" s="3" t="s">
        <v>103</v>
      </c>
      <c r="AE806" s="3" t="s">
        <v>104</v>
      </c>
      <c r="AF806" s="3"/>
      <c r="AG806" s="3" t="s">
        <v>97</v>
      </c>
      <c r="AH806" s="3">
        <v>0</v>
      </c>
      <c r="AI806" s="3">
        <v>0</v>
      </c>
      <c r="AJ806" s="3" t="s">
        <v>105</v>
      </c>
      <c r="AK806" s="3" t="s">
        <v>106</v>
      </c>
      <c r="AL806" s="3" t="s">
        <v>100</v>
      </c>
      <c r="AM806" s="3">
        <v>180</v>
      </c>
      <c r="AN806" s="3" t="s">
        <v>138</v>
      </c>
      <c r="AO806" s="3" t="s">
        <v>102</v>
      </c>
      <c r="AP806" s="3" t="s">
        <v>16956</v>
      </c>
      <c r="AQ806" s="3" t="s">
        <v>16957</v>
      </c>
      <c r="AR806" s="3">
        <v>12670</v>
      </c>
      <c r="AS806" s="3">
        <v>4735</v>
      </c>
      <c r="AT806" s="3">
        <v>0</v>
      </c>
      <c r="AU806" s="3">
        <v>0</v>
      </c>
      <c r="AV806" s="3">
        <v>0</v>
      </c>
      <c r="AW806" s="3">
        <v>0</v>
      </c>
      <c r="AX806" s="3">
        <v>0</v>
      </c>
      <c r="AY806" s="3">
        <v>0</v>
      </c>
      <c r="AZ806" s="3">
        <v>0</v>
      </c>
      <c r="BA806" s="3" t="s">
        <v>1242</v>
      </c>
      <c r="BB806" s="3">
        <v>4735</v>
      </c>
    </row>
    <row r="807" spans="1:54" ht="32.5" hidden="1" customHeight="1" x14ac:dyDescent="0.2">
      <c r="A807" s="3" t="s">
        <v>16958</v>
      </c>
      <c r="B807" s="3" t="s">
        <v>1226</v>
      </c>
      <c r="C807" s="3" t="s">
        <v>85</v>
      </c>
      <c r="D807" s="3" t="s">
        <v>86</v>
      </c>
      <c r="E807" s="3" t="s">
        <v>16959</v>
      </c>
      <c r="F807" s="3"/>
      <c r="G807" s="3" t="s">
        <v>87</v>
      </c>
      <c r="H807" s="3">
        <v>2024</v>
      </c>
      <c r="I807" s="3">
        <v>2024</v>
      </c>
      <c r="J807" s="3" t="s">
        <v>88</v>
      </c>
      <c r="K807" s="3"/>
      <c r="L807" s="3" t="s">
        <v>7062</v>
      </c>
      <c r="M807" s="3" t="s">
        <v>16953</v>
      </c>
      <c r="N807" s="3" t="s">
        <v>7064</v>
      </c>
      <c r="O807" s="3" t="s">
        <v>7065</v>
      </c>
      <c r="P807" s="3" t="s">
        <v>89</v>
      </c>
      <c r="Q807" s="3" t="s">
        <v>90</v>
      </c>
      <c r="R807" s="3" t="s">
        <v>7066</v>
      </c>
      <c r="S807" s="3" t="s">
        <v>7067</v>
      </c>
      <c r="T807" s="3" t="s">
        <v>135</v>
      </c>
      <c r="U807" s="3" t="s">
        <v>1257</v>
      </c>
      <c r="V807" s="3" t="s">
        <v>1236</v>
      </c>
      <c r="W807" s="3">
        <v>1</v>
      </c>
      <c r="X807" s="3" t="s">
        <v>12234</v>
      </c>
      <c r="Y807" s="3" t="s">
        <v>16960</v>
      </c>
      <c r="Z807" s="3" t="s">
        <v>16961</v>
      </c>
      <c r="AA807" s="3"/>
      <c r="AB807" s="3" t="s">
        <v>85</v>
      </c>
      <c r="AC807" s="3" t="s">
        <v>94</v>
      </c>
      <c r="AD807" s="3" t="s">
        <v>95</v>
      </c>
      <c r="AE807" s="3" t="s">
        <v>96</v>
      </c>
      <c r="AF807" s="3"/>
      <c r="AG807" s="3" t="s">
        <v>97</v>
      </c>
      <c r="AH807" s="3">
        <v>0</v>
      </c>
      <c r="AI807" s="3">
        <v>0</v>
      </c>
      <c r="AJ807" s="3" t="s">
        <v>98</v>
      </c>
      <c r="AK807" s="3" t="s">
        <v>109</v>
      </c>
      <c r="AL807" s="3" t="s">
        <v>100</v>
      </c>
      <c r="AM807" s="3">
        <v>150</v>
      </c>
      <c r="AN807" s="3" t="s">
        <v>101</v>
      </c>
      <c r="AO807" s="3" t="s">
        <v>102</v>
      </c>
      <c r="AP807" s="3" t="s">
        <v>16962</v>
      </c>
      <c r="AQ807" s="3" t="s">
        <v>16963</v>
      </c>
      <c r="AR807" s="3">
        <v>5735</v>
      </c>
      <c r="AS807" s="3">
        <v>2170</v>
      </c>
      <c r="AT807" s="3">
        <v>0</v>
      </c>
      <c r="AU807" s="3">
        <v>0</v>
      </c>
      <c r="AV807" s="3">
        <v>0</v>
      </c>
      <c r="AW807" s="3">
        <v>0</v>
      </c>
      <c r="AX807" s="3">
        <v>0</v>
      </c>
      <c r="AY807" s="3">
        <v>0</v>
      </c>
      <c r="AZ807" s="3">
        <v>0</v>
      </c>
      <c r="BA807" s="3" t="s">
        <v>1242</v>
      </c>
      <c r="BB807" s="3">
        <v>2170</v>
      </c>
    </row>
    <row r="808" spans="1:54" ht="32.5" customHeight="1" x14ac:dyDescent="0.2">
      <c r="A808" s="94" t="s">
        <v>16964</v>
      </c>
      <c r="B808" s="94" t="s">
        <v>1226</v>
      </c>
      <c r="C808" s="94" t="s">
        <v>85</v>
      </c>
      <c r="D808" s="94" t="s">
        <v>86</v>
      </c>
      <c r="E808" s="94" t="s">
        <v>16965</v>
      </c>
      <c r="F808" s="94"/>
      <c r="G808" s="94" t="s">
        <v>87</v>
      </c>
      <c r="H808" s="94">
        <v>2024</v>
      </c>
      <c r="I808" s="94">
        <v>2024</v>
      </c>
      <c r="J808" s="94" t="s">
        <v>88</v>
      </c>
      <c r="K808" s="94" t="s">
        <v>11075</v>
      </c>
      <c r="L808" s="94" t="s">
        <v>11076</v>
      </c>
      <c r="M808" s="94" t="s">
        <v>16966</v>
      </c>
      <c r="N808" s="94" t="s">
        <v>11078</v>
      </c>
      <c r="O808" s="94" t="s">
        <v>11079</v>
      </c>
      <c r="P808" s="94" t="s">
        <v>89</v>
      </c>
      <c r="Q808" s="94" t="s">
        <v>90</v>
      </c>
      <c r="R808" s="94" t="s">
        <v>11080</v>
      </c>
      <c r="S808" s="94" t="s">
        <v>11081</v>
      </c>
      <c r="T808" s="94" t="s">
        <v>135</v>
      </c>
      <c r="U808" s="94" t="s">
        <v>1257</v>
      </c>
      <c r="V808" s="94" t="s">
        <v>1236</v>
      </c>
      <c r="W808" s="94">
        <v>1</v>
      </c>
      <c r="X808" s="94" t="s">
        <v>16967</v>
      </c>
      <c r="Y808" s="94" t="s">
        <v>16968</v>
      </c>
      <c r="Z808" s="94" t="s">
        <v>16969</v>
      </c>
      <c r="AA808" s="94"/>
      <c r="AB808" s="94" t="s">
        <v>85</v>
      </c>
      <c r="AC808" s="94" t="s">
        <v>94</v>
      </c>
      <c r="AD808" s="94" t="s">
        <v>107</v>
      </c>
      <c r="AE808" s="94" t="s">
        <v>108</v>
      </c>
      <c r="AF808" s="94"/>
      <c r="AG808" s="94" t="s">
        <v>97</v>
      </c>
      <c r="AH808" s="94">
        <v>20</v>
      </c>
      <c r="AI808" s="94">
        <v>5</v>
      </c>
      <c r="AJ808" s="94" t="s">
        <v>98</v>
      </c>
      <c r="AK808" s="94" t="s">
        <v>109</v>
      </c>
      <c r="AL808" s="94" t="s">
        <v>100</v>
      </c>
      <c r="AM808" s="94">
        <v>300</v>
      </c>
      <c r="AN808" s="94" t="s">
        <v>101</v>
      </c>
      <c r="AO808" s="94" t="s">
        <v>102</v>
      </c>
      <c r="AP808" s="94" t="s">
        <v>16970</v>
      </c>
      <c r="AQ808" s="94" t="s">
        <v>16971</v>
      </c>
      <c r="AR808" s="94">
        <v>2500</v>
      </c>
      <c r="AS808" s="94">
        <v>1500</v>
      </c>
      <c r="AT808" s="94">
        <v>0</v>
      </c>
      <c r="AU808" s="94">
        <v>0</v>
      </c>
      <c r="AV808" s="94">
        <v>0</v>
      </c>
      <c r="AW808" s="94">
        <v>0</v>
      </c>
      <c r="AX808" s="94">
        <v>0</v>
      </c>
      <c r="AY808" s="94">
        <v>0</v>
      </c>
      <c r="AZ808" s="94">
        <v>0</v>
      </c>
      <c r="BA808" s="94" t="s">
        <v>16972</v>
      </c>
      <c r="BB808" s="94">
        <v>2500</v>
      </c>
    </row>
    <row r="809" spans="1:54" ht="32.5" hidden="1" customHeight="1" x14ac:dyDescent="0.2">
      <c r="A809" s="3" t="s">
        <v>16973</v>
      </c>
      <c r="B809" s="3" t="s">
        <v>1226</v>
      </c>
      <c r="C809" s="3" t="s">
        <v>85</v>
      </c>
      <c r="D809" s="3" t="s">
        <v>86</v>
      </c>
      <c r="E809" s="3" t="s">
        <v>16965</v>
      </c>
      <c r="F809" s="3"/>
      <c r="G809" s="3" t="s">
        <v>87</v>
      </c>
      <c r="H809" s="3">
        <v>2024</v>
      </c>
      <c r="I809" s="3">
        <v>2024</v>
      </c>
      <c r="J809" s="3" t="s">
        <v>88</v>
      </c>
      <c r="K809" s="3" t="s">
        <v>11075</v>
      </c>
      <c r="L809" s="3" t="s">
        <v>11076</v>
      </c>
      <c r="M809" s="3" t="s">
        <v>16966</v>
      </c>
      <c r="N809" s="3" t="s">
        <v>11078</v>
      </c>
      <c r="O809" s="3" t="s">
        <v>11079</v>
      </c>
      <c r="P809" s="3" t="s">
        <v>89</v>
      </c>
      <c r="Q809" s="3" t="s">
        <v>90</v>
      </c>
      <c r="R809" s="3" t="s">
        <v>11080</v>
      </c>
      <c r="S809" s="3" t="s">
        <v>11081</v>
      </c>
      <c r="T809" s="3" t="s">
        <v>135</v>
      </c>
      <c r="U809" s="3" t="s">
        <v>1257</v>
      </c>
      <c r="V809" s="3" t="s">
        <v>1236</v>
      </c>
      <c r="W809" s="3">
        <v>2</v>
      </c>
      <c r="X809" s="3" t="s">
        <v>16974</v>
      </c>
      <c r="Y809" s="3" t="s">
        <v>16975</v>
      </c>
      <c r="Z809" s="3" t="s">
        <v>16976</v>
      </c>
      <c r="AA809" s="3"/>
      <c r="AB809" s="3" t="s">
        <v>85</v>
      </c>
      <c r="AC809" s="3" t="s">
        <v>94</v>
      </c>
      <c r="AD809" s="3" t="s">
        <v>95</v>
      </c>
      <c r="AE809" s="3" t="s">
        <v>96</v>
      </c>
      <c r="AF809" s="3"/>
      <c r="AG809" s="3" t="s">
        <v>97</v>
      </c>
      <c r="AH809" s="3">
        <v>20</v>
      </c>
      <c r="AI809" s="3">
        <v>5</v>
      </c>
      <c r="AJ809" s="3" t="s">
        <v>98</v>
      </c>
      <c r="AK809" s="3" t="s">
        <v>109</v>
      </c>
      <c r="AL809" s="3" t="s">
        <v>325</v>
      </c>
      <c r="AM809" s="3">
        <v>70</v>
      </c>
      <c r="AN809" s="3" t="s">
        <v>101</v>
      </c>
      <c r="AO809" s="3" t="s">
        <v>102</v>
      </c>
      <c r="AP809" s="3" t="s">
        <v>16977</v>
      </c>
      <c r="AQ809" s="3" t="s">
        <v>16978</v>
      </c>
      <c r="AR809" s="3">
        <v>3300</v>
      </c>
      <c r="AS809" s="3">
        <v>1980</v>
      </c>
      <c r="AT809" s="3">
        <v>0</v>
      </c>
      <c r="AU809" s="3">
        <v>0</v>
      </c>
      <c r="AV809" s="3">
        <v>0</v>
      </c>
      <c r="AW809" s="3">
        <v>0</v>
      </c>
      <c r="AX809" s="3">
        <v>0</v>
      </c>
      <c r="AY809" s="3">
        <v>0</v>
      </c>
      <c r="AZ809" s="3">
        <v>0</v>
      </c>
      <c r="BA809" s="3" t="s">
        <v>16979</v>
      </c>
      <c r="BB809" s="3">
        <v>3300</v>
      </c>
    </row>
    <row r="810" spans="1:54" ht="32.5" hidden="1" customHeight="1" x14ac:dyDescent="0.2">
      <c r="A810" s="3" t="s">
        <v>16980</v>
      </c>
      <c r="B810" s="3" t="s">
        <v>1226</v>
      </c>
      <c r="C810" s="3" t="s">
        <v>85</v>
      </c>
      <c r="D810" s="3" t="s">
        <v>86</v>
      </c>
      <c r="E810" s="3" t="s">
        <v>16965</v>
      </c>
      <c r="F810" s="3"/>
      <c r="G810" s="3" t="s">
        <v>87</v>
      </c>
      <c r="H810" s="3">
        <v>2024</v>
      </c>
      <c r="I810" s="3">
        <v>2024</v>
      </c>
      <c r="J810" s="3" t="s">
        <v>88</v>
      </c>
      <c r="K810" s="3" t="s">
        <v>11075</v>
      </c>
      <c r="L810" s="3" t="s">
        <v>11076</v>
      </c>
      <c r="M810" s="3" t="s">
        <v>16966</v>
      </c>
      <c r="N810" s="3" t="s">
        <v>11078</v>
      </c>
      <c r="O810" s="3" t="s">
        <v>11079</v>
      </c>
      <c r="P810" s="3" t="s">
        <v>89</v>
      </c>
      <c r="Q810" s="3" t="s">
        <v>90</v>
      </c>
      <c r="R810" s="3" t="s">
        <v>11080</v>
      </c>
      <c r="S810" s="3" t="s">
        <v>11081</v>
      </c>
      <c r="T810" s="3" t="s">
        <v>135</v>
      </c>
      <c r="U810" s="3" t="s">
        <v>1257</v>
      </c>
      <c r="V810" s="3" t="s">
        <v>1236</v>
      </c>
      <c r="W810" s="3">
        <v>3</v>
      </c>
      <c r="X810" s="3" t="s">
        <v>16981</v>
      </c>
      <c r="Y810" s="3" t="s">
        <v>16982</v>
      </c>
      <c r="Z810" s="3" t="s">
        <v>16983</v>
      </c>
      <c r="AA810" s="3"/>
      <c r="AB810" s="3" t="s">
        <v>85</v>
      </c>
      <c r="AC810" s="3" t="s">
        <v>94</v>
      </c>
      <c r="AD810" s="3" t="s">
        <v>103</v>
      </c>
      <c r="AE810" s="3" t="s">
        <v>104</v>
      </c>
      <c r="AF810" s="3"/>
      <c r="AG810" s="3" t="s">
        <v>97</v>
      </c>
      <c r="AH810" s="3">
        <v>20</v>
      </c>
      <c r="AI810" s="3">
        <v>5</v>
      </c>
      <c r="AJ810" s="3" t="s">
        <v>105</v>
      </c>
      <c r="AK810" s="3" t="s">
        <v>106</v>
      </c>
      <c r="AL810" s="3" t="s">
        <v>100</v>
      </c>
      <c r="AM810" s="3">
        <v>50</v>
      </c>
      <c r="AN810" s="3" t="s">
        <v>101</v>
      </c>
      <c r="AO810" s="3" t="s">
        <v>102</v>
      </c>
      <c r="AP810" s="3" t="s">
        <v>16977</v>
      </c>
      <c r="AQ810" s="3" t="s">
        <v>16984</v>
      </c>
      <c r="AR810" s="3">
        <v>2500</v>
      </c>
      <c r="AS810" s="3">
        <v>1500</v>
      </c>
      <c r="AT810" s="3">
        <v>0</v>
      </c>
      <c r="AU810" s="3">
        <v>0</v>
      </c>
      <c r="AV810" s="3">
        <v>0</v>
      </c>
      <c r="AW810" s="3">
        <v>0</v>
      </c>
      <c r="AX810" s="3">
        <v>0</v>
      </c>
      <c r="AY810" s="3">
        <v>0</v>
      </c>
      <c r="AZ810" s="3">
        <v>0</v>
      </c>
      <c r="BA810" s="3" t="s">
        <v>16979</v>
      </c>
      <c r="BB810" s="3">
        <v>2500</v>
      </c>
    </row>
    <row r="811" spans="1:54" ht="32.5" hidden="1" customHeight="1" x14ac:dyDescent="0.2">
      <c r="A811" s="3" t="s">
        <v>16985</v>
      </c>
      <c r="B811" s="3" t="s">
        <v>1226</v>
      </c>
      <c r="C811" s="3" t="s">
        <v>85</v>
      </c>
      <c r="D811" s="3" t="s">
        <v>86</v>
      </c>
      <c r="E811" s="3" t="s">
        <v>16965</v>
      </c>
      <c r="F811" s="3"/>
      <c r="G811" s="3" t="s">
        <v>87</v>
      </c>
      <c r="H811" s="3">
        <v>2024</v>
      </c>
      <c r="I811" s="3">
        <v>2024</v>
      </c>
      <c r="J811" s="3" t="s">
        <v>88</v>
      </c>
      <c r="K811" s="3" t="s">
        <v>11075</v>
      </c>
      <c r="L811" s="3" t="s">
        <v>11076</v>
      </c>
      <c r="M811" s="3" t="s">
        <v>16966</v>
      </c>
      <c r="N811" s="3" t="s">
        <v>11078</v>
      </c>
      <c r="O811" s="3" t="s">
        <v>11079</v>
      </c>
      <c r="P811" s="3" t="s">
        <v>89</v>
      </c>
      <c r="Q811" s="3" t="s">
        <v>90</v>
      </c>
      <c r="R811" s="3" t="s">
        <v>11080</v>
      </c>
      <c r="S811" s="3" t="s">
        <v>11081</v>
      </c>
      <c r="T811" s="3" t="s">
        <v>135</v>
      </c>
      <c r="U811" s="3" t="s">
        <v>1257</v>
      </c>
      <c r="V811" s="3" t="s">
        <v>1236</v>
      </c>
      <c r="W811" s="3">
        <v>4</v>
      </c>
      <c r="X811" s="3" t="s">
        <v>16986</v>
      </c>
      <c r="Y811" s="3" t="s">
        <v>16987</v>
      </c>
      <c r="Z811" s="3" t="s">
        <v>16988</v>
      </c>
      <c r="AA811" s="3"/>
      <c r="AB811" s="3" t="s">
        <v>85</v>
      </c>
      <c r="AC811" s="3" t="s">
        <v>94</v>
      </c>
      <c r="AD811" s="3" t="s">
        <v>103</v>
      </c>
      <c r="AE811" s="3" t="s">
        <v>124</v>
      </c>
      <c r="AF811" s="3"/>
      <c r="AG811" s="3" t="s">
        <v>97</v>
      </c>
      <c r="AH811" s="3">
        <v>20</v>
      </c>
      <c r="AI811" s="3">
        <v>5</v>
      </c>
      <c r="AJ811" s="3" t="s">
        <v>98</v>
      </c>
      <c r="AK811" s="3" t="s">
        <v>109</v>
      </c>
      <c r="AL811" s="3" t="s">
        <v>100</v>
      </c>
      <c r="AM811" s="3">
        <v>60</v>
      </c>
      <c r="AN811" s="3" t="s">
        <v>101</v>
      </c>
      <c r="AO811" s="3" t="s">
        <v>102</v>
      </c>
      <c r="AP811" s="3" t="s">
        <v>16977</v>
      </c>
      <c r="AQ811" s="3" t="s">
        <v>16989</v>
      </c>
      <c r="AR811" s="3">
        <v>4085</v>
      </c>
      <c r="AS811" s="3">
        <v>2451</v>
      </c>
      <c r="AT811" s="3">
        <v>0</v>
      </c>
      <c r="AU811" s="3">
        <v>0</v>
      </c>
      <c r="AV811" s="3">
        <v>0</v>
      </c>
      <c r="AW811" s="3">
        <v>0</v>
      </c>
      <c r="AX811" s="3">
        <v>0</v>
      </c>
      <c r="AY811" s="3">
        <v>0</v>
      </c>
      <c r="AZ811" s="3">
        <v>0</v>
      </c>
      <c r="BA811" s="3" t="s">
        <v>1242</v>
      </c>
      <c r="BB811" s="3">
        <v>2451</v>
      </c>
    </row>
    <row r="812" spans="1:54" ht="32.5" hidden="1" customHeight="1" x14ac:dyDescent="0.2">
      <c r="A812" s="3" t="s">
        <v>16990</v>
      </c>
      <c r="B812" s="3" t="s">
        <v>1226</v>
      </c>
      <c r="C812" s="3" t="s">
        <v>85</v>
      </c>
      <c r="D812" s="3" t="s">
        <v>86</v>
      </c>
      <c r="E812" s="3" t="s">
        <v>16991</v>
      </c>
      <c r="F812" s="3"/>
      <c r="G812" s="3" t="s">
        <v>87</v>
      </c>
      <c r="H812" s="3">
        <v>2024</v>
      </c>
      <c r="I812" s="3">
        <v>2024</v>
      </c>
      <c r="J812" s="3" t="s">
        <v>88</v>
      </c>
      <c r="K812" s="3"/>
      <c r="L812" s="3" t="s">
        <v>7062</v>
      </c>
      <c r="M812" s="3" t="s">
        <v>16953</v>
      </c>
      <c r="N812" s="3" t="s">
        <v>7064</v>
      </c>
      <c r="O812" s="3" t="s">
        <v>7065</v>
      </c>
      <c r="P812" s="3" t="s">
        <v>89</v>
      </c>
      <c r="Q812" s="3" t="s">
        <v>90</v>
      </c>
      <c r="R812" s="3" t="s">
        <v>7066</v>
      </c>
      <c r="S812" s="3" t="s">
        <v>7067</v>
      </c>
      <c r="T812" s="3" t="s">
        <v>135</v>
      </c>
      <c r="U812" s="3" t="s">
        <v>1257</v>
      </c>
      <c r="V812" s="3" t="s">
        <v>1236</v>
      </c>
      <c r="W812" s="3">
        <v>1</v>
      </c>
      <c r="X812" s="3" t="s">
        <v>620</v>
      </c>
      <c r="Y812" s="3" t="s">
        <v>16992</v>
      </c>
      <c r="Z812" s="3" t="s">
        <v>16993</v>
      </c>
      <c r="AA812" s="3"/>
      <c r="AB812" s="3" t="s">
        <v>85</v>
      </c>
      <c r="AC812" s="3" t="s">
        <v>94</v>
      </c>
      <c r="AD812" s="3"/>
      <c r="AE812" s="3"/>
      <c r="AF812" s="3"/>
      <c r="AG812" s="3" t="s">
        <v>97</v>
      </c>
      <c r="AH812" s="3">
        <v>0</v>
      </c>
      <c r="AI812" s="3">
        <v>0</v>
      </c>
      <c r="AJ812" s="3" t="s">
        <v>123</v>
      </c>
      <c r="AK812" s="3" t="s">
        <v>109</v>
      </c>
      <c r="AL812" s="3" t="s">
        <v>100</v>
      </c>
      <c r="AM812" s="3">
        <v>50</v>
      </c>
      <c r="AN812" s="3" t="s">
        <v>101</v>
      </c>
      <c r="AO812" s="3" t="s">
        <v>102</v>
      </c>
      <c r="AP812" s="3" t="s">
        <v>16994</v>
      </c>
      <c r="AQ812" s="3" t="s">
        <v>16995</v>
      </c>
      <c r="AR812" s="3">
        <v>4920</v>
      </c>
      <c r="AS812" s="3">
        <v>1900</v>
      </c>
      <c r="AT812" s="3">
        <v>0</v>
      </c>
      <c r="AU812" s="3">
        <v>0</v>
      </c>
      <c r="AV812" s="3">
        <v>0</v>
      </c>
      <c r="AW812" s="3">
        <v>0</v>
      </c>
      <c r="AX812" s="3">
        <v>0</v>
      </c>
      <c r="AY812" s="3">
        <v>0</v>
      </c>
      <c r="AZ812" s="3">
        <v>0</v>
      </c>
      <c r="BA812" s="3" t="s">
        <v>1242</v>
      </c>
      <c r="BB812" s="3">
        <v>1900</v>
      </c>
    </row>
    <row r="813" spans="1:54" ht="32.5" hidden="1" customHeight="1" x14ac:dyDescent="0.2">
      <c r="A813" s="3" t="s">
        <v>16996</v>
      </c>
      <c r="B813" s="3" t="s">
        <v>7149</v>
      </c>
      <c r="C813" s="3" t="s">
        <v>85</v>
      </c>
      <c r="D813" s="3" t="s">
        <v>86</v>
      </c>
      <c r="E813" s="3" t="s">
        <v>16997</v>
      </c>
      <c r="F813" s="3"/>
      <c r="G813" s="3" t="s">
        <v>87</v>
      </c>
      <c r="H813" s="3">
        <v>2024</v>
      </c>
      <c r="I813" s="3">
        <v>2024</v>
      </c>
      <c r="J813" s="3" t="s">
        <v>88</v>
      </c>
      <c r="K813" s="3" t="s">
        <v>7163</v>
      </c>
      <c r="L813" s="3" t="s">
        <v>7164</v>
      </c>
      <c r="M813" s="3" t="s">
        <v>16998</v>
      </c>
      <c r="N813" s="3" t="s">
        <v>7166</v>
      </c>
      <c r="O813" s="3" t="s">
        <v>7167</v>
      </c>
      <c r="P813" s="3" t="s">
        <v>89</v>
      </c>
      <c r="Q813" s="3" t="s">
        <v>90</v>
      </c>
      <c r="R813" s="3" t="s">
        <v>7168</v>
      </c>
      <c r="S813" s="3" t="s">
        <v>7169</v>
      </c>
      <c r="T813" s="3" t="s">
        <v>135</v>
      </c>
      <c r="U813" s="3" t="s">
        <v>3323</v>
      </c>
      <c r="V813" s="3" t="s">
        <v>3323</v>
      </c>
      <c r="W813" s="3">
        <v>1</v>
      </c>
      <c r="X813" s="3" t="s">
        <v>16999</v>
      </c>
      <c r="Y813" s="3" t="s">
        <v>17000</v>
      </c>
      <c r="Z813" s="3" t="s">
        <v>17001</v>
      </c>
      <c r="AA813" s="3"/>
      <c r="AB813" s="3" t="s">
        <v>85</v>
      </c>
      <c r="AC813" s="3" t="s">
        <v>94</v>
      </c>
      <c r="AD813" s="3" t="s">
        <v>95</v>
      </c>
      <c r="AE813" s="3" t="s">
        <v>96</v>
      </c>
      <c r="AF813" s="3"/>
      <c r="AG813" s="3" t="s">
        <v>97</v>
      </c>
      <c r="AH813" s="3">
        <v>70</v>
      </c>
      <c r="AI813" s="3">
        <v>34</v>
      </c>
      <c r="AJ813" s="3" t="s">
        <v>98</v>
      </c>
      <c r="AK813" s="3" t="s">
        <v>109</v>
      </c>
      <c r="AL813" s="3" t="s">
        <v>100</v>
      </c>
      <c r="AM813" s="3">
        <v>100</v>
      </c>
      <c r="AN813" s="3" t="s">
        <v>101</v>
      </c>
      <c r="AO813" s="3" t="s">
        <v>17002</v>
      </c>
      <c r="AP813" s="3" t="s">
        <v>17003</v>
      </c>
      <c r="AQ813" s="3" t="s">
        <v>17004</v>
      </c>
      <c r="AR813" s="3">
        <v>2900</v>
      </c>
      <c r="AS813" s="3">
        <v>1500</v>
      </c>
      <c r="AT813" s="3">
        <v>0</v>
      </c>
      <c r="AU813" s="3">
        <v>0</v>
      </c>
      <c r="AV813" s="3">
        <v>0</v>
      </c>
      <c r="AW813" s="3">
        <v>0</v>
      </c>
      <c r="AX813" s="3">
        <v>0</v>
      </c>
      <c r="AY813" s="3">
        <v>0</v>
      </c>
      <c r="AZ813" s="3">
        <v>0</v>
      </c>
      <c r="BA813" s="3" t="s">
        <v>17005</v>
      </c>
      <c r="BB813" s="3">
        <v>2500</v>
      </c>
    </row>
    <row r="814" spans="1:54" ht="32.5" hidden="1" customHeight="1" x14ac:dyDescent="0.2">
      <c r="A814" s="3" t="s">
        <v>17006</v>
      </c>
      <c r="B814" s="3" t="s">
        <v>7149</v>
      </c>
      <c r="C814" s="3" t="s">
        <v>85</v>
      </c>
      <c r="D814" s="3" t="s">
        <v>86</v>
      </c>
      <c r="E814" s="3" t="s">
        <v>16997</v>
      </c>
      <c r="F814" s="3"/>
      <c r="G814" s="3" t="s">
        <v>87</v>
      </c>
      <c r="H814" s="3">
        <v>2024</v>
      </c>
      <c r="I814" s="3">
        <v>2024</v>
      </c>
      <c r="J814" s="3" t="s">
        <v>88</v>
      </c>
      <c r="K814" s="3" t="s">
        <v>7163</v>
      </c>
      <c r="L814" s="3" t="s">
        <v>7164</v>
      </c>
      <c r="M814" s="3" t="s">
        <v>16998</v>
      </c>
      <c r="N814" s="3" t="s">
        <v>7166</v>
      </c>
      <c r="O814" s="3" t="s">
        <v>7167</v>
      </c>
      <c r="P814" s="3" t="s">
        <v>89</v>
      </c>
      <c r="Q814" s="3" t="s">
        <v>90</v>
      </c>
      <c r="R814" s="3" t="s">
        <v>7168</v>
      </c>
      <c r="S814" s="3" t="s">
        <v>7169</v>
      </c>
      <c r="T814" s="3" t="s">
        <v>135</v>
      </c>
      <c r="U814" s="3" t="s">
        <v>3323</v>
      </c>
      <c r="V814" s="3" t="s">
        <v>3323</v>
      </c>
      <c r="W814" s="3">
        <v>2</v>
      </c>
      <c r="X814" s="3" t="s">
        <v>17007</v>
      </c>
      <c r="Y814" s="3" t="s">
        <v>17008</v>
      </c>
      <c r="Z814" s="3" t="s">
        <v>17009</v>
      </c>
      <c r="AA814" s="3"/>
      <c r="AB814" s="3" t="s">
        <v>85</v>
      </c>
      <c r="AC814" s="3" t="s">
        <v>94</v>
      </c>
      <c r="AD814" s="3" t="s">
        <v>103</v>
      </c>
      <c r="AE814" s="3" t="s">
        <v>104</v>
      </c>
      <c r="AF814" s="3"/>
      <c r="AG814" s="3" t="s">
        <v>97</v>
      </c>
      <c r="AH814" s="3">
        <v>70</v>
      </c>
      <c r="AI814" s="3">
        <v>34</v>
      </c>
      <c r="AJ814" s="3" t="s">
        <v>98</v>
      </c>
      <c r="AK814" s="3" t="s">
        <v>106</v>
      </c>
      <c r="AL814" s="3" t="s">
        <v>100</v>
      </c>
      <c r="AM814" s="3">
        <v>150</v>
      </c>
      <c r="AN814" s="3" t="s">
        <v>101</v>
      </c>
      <c r="AO814" s="3" t="s">
        <v>17002</v>
      </c>
      <c r="AP814" s="3" t="s">
        <v>17010</v>
      </c>
      <c r="AQ814" s="3" t="s">
        <v>17011</v>
      </c>
      <c r="AR814" s="3">
        <v>2500</v>
      </c>
      <c r="AS814" s="3">
        <v>1500</v>
      </c>
      <c r="AT814" s="3">
        <v>0</v>
      </c>
      <c r="AU814" s="3">
        <v>0</v>
      </c>
      <c r="AV814" s="3">
        <v>0</v>
      </c>
      <c r="AW814" s="3">
        <v>0</v>
      </c>
      <c r="AX814" s="3">
        <v>0</v>
      </c>
      <c r="AY814" s="3">
        <v>0</v>
      </c>
      <c r="AZ814" s="3">
        <v>0</v>
      </c>
      <c r="BA814" s="3" t="s">
        <v>17012</v>
      </c>
      <c r="BB814" s="3">
        <v>1500</v>
      </c>
    </row>
    <row r="815" spans="1:54" ht="32.5" hidden="1" customHeight="1" x14ac:dyDescent="0.2">
      <c r="A815" s="3" t="s">
        <v>17013</v>
      </c>
      <c r="B815" s="3" t="s">
        <v>7149</v>
      </c>
      <c r="C815" s="3" t="s">
        <v>85</v>
      </c>
      <c r="D815" s="3" t="s">
        <v>86</v>
      </c>
      <c r="E815" s="3" t="s">
        <v>17014</v>
      </c>
      <c r="F815" s="3"/>
      <c r="G815" s="3" t="s">
        <v>87</v>
      </c>
      <c r="H815" s="3">
        <v>2024</v>
      </c>
      <c r="I815" s="3">
        <v>2024</v>
      </c>
      <c r="J815" s="3" t="s">
        <v>88</v>
      </c>
      <c r="K815" s="3" t="s">
        <v>11096</v>
      </c>
      <c r="L815" s="3" t="s">
        <v>11097</v>
      </c>
      <c r="M815" s="3" t="s">
        <v>5652</v>
      </c>
      <c r="N815" s="3" t="s">
        <v>11099</v>
      </c>
      <c r="O815" s="3" t="s">
        <v>11100</v>
      </c>
      <c r="P815" s="3" t="s">
        <v>89</v>
      </c>
      <c r="Q815" s="3" t="s">
        <v>90</v>
      </c>
      <c r="R815" s="3" t="s">
        <v>3321</v>
      </c>
      <c r="S815" s="3" t="s">
        <v>3322</v>
      </c>
      <c r="T815" s="3" t="s">
        <v>135</v>
      </c>
      <c r="U815" s="3" t="s">
        <v>3323</v>
      </c>
      <c r="V815" s="3" t="s">
        <v>3323</v>
      </c>
      <c r="W815" s="3">
        <v>1</v>
      </c>
      <c r="X815" s="3" t="s">
        <v>17015</v>
      </c>
      <c r="Y815" s="3" t="s">
        <v>17016</v>
      </c>
      <c r="Z815" s="3" t="s">
        <v>17017</v>
      </c>
      <c r="AA815" s="3"/>
      <c r="AB815" s="3" t="s">
        <v>85</v>
      </c>
      <c r="AC815" s="3" t="s">
        <v>94</v>
      </c>
      <c r="AD815" s="3" t="s">
        <v>103</v>
      </c>
      <c r="AE815" s="3" t="s">
        <v>122</v>
      </c>
      <c r="AF815" s="3"/>
      <c r="AG815" s="3" t="s">
        <v>97</v>
      </c>
      <c r="AH815" s="3">
        <v>33</v>
      </c>
      <c r="AI815" s="3">
        <v>1</v>
      </c>
      <c r="AJ815" s="3" t="s">
        <v>123</v>
      </c>
      <c r="AK815" s="3" t="s">
        <v>109</v>
      </c>
      <c r="AL815" s="3" t="s">
        <v>100</v>
      </c>
      <c r="AM815" s="3">
        <v>4</v>
      </c>
      <c r="AN815" s="3" t="s">
        <v>138</v>
      </c>
      <c r="AO815" s="3" t="s">
        <v>15447</v>
      </c>
      <c r="AP815" s="3" t="s">
        <v>17018</v>
      </c>
      <c r="AQ815" s="3"/>
      <c r="AR815" s="3">
        <v>5500</v>
      </c>
      <c r="AS815" s="3">
        <v>6000</v>
      </c>
      <c r="AT815" s="3">
        <v>0</v>
      </c>
      <c r="AU815" s="3">
        <v>0</v>
      </c>
      <c r="AV815" s="3">
        <v>0</v>
      </c>
      <c r="AW815" s="3">
        <v>0</v>
      </c>
      <c r="AX815" s="3">
        <v>0</v>
      </c>
      <c r="AY815" s="3">
        <v>0</v>
      </c>
      <c r="AZ815" s="3">
        <v>0</v>
      </c>
      <c r="BA815" s="3" t="s">
        <v>17012</v>
      </c>
      <c r="BB815" s="3">
        <v>6000</v>
      </c>
    </row>
    <row r="816" spans="1:54" ht="32.5" hidden="1" customHeight="1" x14ac:dyDescent="0.2">
      <c r="A816" s="3" t="s">
        <v>17019</v>
      </c>
      <c r="B816" s="3" t="s">
        <v>7149</v>
      </c>
      <c r="C816" s="3" t="s">
        <v>85</v>
      </c>
      <c r="D816" s="3" t="s">
        <v>86</v>
      </c>
      <c r="E816" s="3" t="s">
        <v>17014</v>
      </c>
      <c r="F816" s="3"/>
      <c r="G816" s="3" t="s">
        <v>87</v>
      </c>
      <c r="H816" s="3">
        <v>2024</v>
      </c>
      <c r="I816" s="3">
        <v>2024</v>
      </c>
      <c r="J816" s="3" t="s">
        <v>88</v>
      </c>
      <c r="K816" s="3" t="s">
        <v>11096</v>
      </c>
      <c r="L816" s="3" t="s">
        <v>11097</v>
      </c>
      <c r="M816" s="3" t="s">
        <v>5652</v>
      </c>
      <c r="N816" s="3" t="s">
        <v>11099</v>
      </c>
      <c r="O816" s="3" t="s">
        <v>11100</v>
      </c>
      <c r="P816" s="3" t="s">
        <v>89</v>
      </c>
      <c r="Q816" s="3" t="s">
        <v>90</v>
      </c>
      <c r="R816" s="3" t="s">
        <v>3321</v>
      </c>
      <c r="S816" s="3" t="s">
        <v>3322</v>
      </c>
      <c r="T816" s="3" t="s">
        <v>135</v>
      </c>
      <c r="U816" s="3" t="s">
        <v>3323</v>
      </c>
      <c r="V816" s="3" t="s">
        <v>3323</v>
      </c>
      <c r="W816" s="3">
        <v>2</v>
      </c>
      <c r="X816" s="3" t="s">
        <v>17020</v>
      </c>
      <c r="Y816" s="3" t="s">
        <v>17021</v>
      </c>
      <c r="Z816" s="3" t="s">
        <v>17022</v>
      </c>
      <c r="AA816" s="3"/>
      <c r="AB816" s="3" t="s">
        <v>85</v>
      </c>
      <c r="AC816" s="3" t="s">
        <v>94</v>
      </c>
      <c r="AD816" s="3" t="s">
        <v>103</v>
      </c>
      <c r="AE816" s="3" t="s">
        <v>122</v>
      </c>
      <c r="AF816" s="3"/>
      <c r="AG816" s="3" t="s">
        <v>97</v>
      </c>
      <c r="AH816" s="3">
        <v>33</v>
      </c>
      <c r="AI816" s="3">
        <v>1</v>
      </c>
      <c r="AJ816" s="3" t="s">
        <v>123</v>
      </c>
      <c r="AK816" s="3" t="s">
        <v>109</v>
      </c>
      <c r="AL816" s="3" t="s">
        <v>100</v>
      </c>
      <c r="AM816" s="3">
        <v>4</v>
      </c>
      <c r="AN816" s="3" t="s">
        <v>138</v>
      </c>
      <c r="AO816" s="3" t="s">
        <v>15447</v>
      </c>
      <c r="AP816" s="3" t="s">
        <v>17023</v>
      </c>
      <c r="AQ816" s="3"/>
      <c r="AR816" s="3">
        <v>6900</v>
      </c>
      <c r="AS816" s="3">
        <v>4400</v>
      </c>
      <c r="AT816" s="3">
        <v>0</v>
      </c>
      <c r="AU816" s="3">
        <v>0</v>
      </c>
      <c r="AV816" s="3">
        <v>0</v>
      </c>
      <c r="AW816" s="3">
        <v>0</v>
      </c>
      <c r="AX816" s="3">
        <v>0</v>
      </c>
      <c r="AY816" s="3">
        <v>0</v>
      </c>
      <c r="AZ816" s="3">
        <v>0</v>
      </c>
      <c r="BA816" s="3" t="s">
        <v>17024</v>
      </c>
      <c r="BB816" s="3">
        <v>5900</v>
      </c>
    </row>
    <row r="817" spans="1:54" ht="32.5" hidden="1" customHeight="1" x14ac:dyDescent="0.2">
      <c r="A817" s="3" t="s">
        <v>1627</v>
      </c>
      <c r="B817" s="3" t="s">
        <v>1628</v>
      </c>
      <c r="C817" s="3" t="s">
        <v>85</v>
      </c>
      <c r="D817" s="3" t="s">
        <v>86</v>
      </c>
      <c r="E817" s="3" t="s">
        <v>1629</v>
      </c>
      <c r="F817" s="3"/>
      <c r="G817" s="3" t="s">
        <v>87</v>
      </c>
      <c r="H817" s="3">
        <v>2024</v>
      </c>
      <c r="I817" s="3">
        <v>2024</v>
      </c>
      <c r="J817" s="3" t="s">
        <v>111</v>
      </c>
      <c r="K817" s="3" t="s">
        <v>1630</v>
      </c>
      <c r="L817" s="3" t="s">
        <v>1631</v>
      </c>
      <c r="M817" s="3" t="s">
        <v>1632</v>
      </c>
      <c r="N817" s="3" t="s">
        <v>1633</v>
      </c>
      <c r="O817" s="3" t="s">
        <v>1634</v>
      </c>
      <c r="P817" s="3" t="s">
        <v>89</v>
      </c>
      <c r="Q817" s="3" t="s">
        <v>90</v>
      </c>
      <c r="R817" s="3" t="s">
        <v>1635</v>
      </c>
      <c r="S817" s="3" t="s">
        <v>1636</v>
      </c>
      <c r="T817" s="3" t="s">
        <v>119</v>
      </c>
      <c r="U817" s="3" t="s">
        <v>1637</v>
      </c>
      <c r="V817" s="3" t="s">
        <v>1637</v>
      </c>
      <c r="W817" s="3">
        <v>1</v>
      </c>
      <c r="X817" s="3" t="s">
        <v>1638</v>
      </c>
      <c r="Y817" s="3" t="s">
        <v>1639</v>
      </c>
      <c r="Z817" s="3" t="s">
        <v>1640</v>
      </c>
      <c r="AA817" s="3"/>
      <c r="AB817" s="3" t="s">
        <v>85</v>
      </c>
      <c r="AC817" s="3" t="s">
        <v>94</v>
      </c>
      <c r="AD817" s="3" t="s">
        <v>103</v>
      </c>
      <c r="AE817" s="3" t="s">
        <v>122</v>
      </c>
      <c r="AF817" s="3"/>
      <c r="AG817" s="3" t="s">
        <v>97</v>
      </c>
      <c r="AH817" s="3">
        <v>39</v>
      </c>
      <c r="AI817" s="3">
        <v>15</v>
      </c>
      <c r="AJ817" s="3" t="s">
        <v>123</v>
      </c>
      <c r="AK817" s="3" t="s">
        <v>106</v>
      </c>
      <c r="AL817" s="3" t="s">
        <v>100</v>
      </c>
      <c r="AM817" s="3">
        <v>24</v>
      </c>
      <c r="AN817" s="3" t="s">
        <v>101</v>
      </c>
      <c r="AO817" s="3" t="s">
        <v>102</v>
      </c>
      <c r="AP817" s="3" t="s">
        <v>1641</v>
      </c>
      <c r="AQ817" s="3" t="s">
        <v>1642</v>
      </c>
      <c r="AR817" s="3">
        <v>4000</v>
      </c>
      <c r="AS817" s="3">
        <v>4000</v>
      </c>
      <c r="AT817" s="3">
        <v>0</v>
      </c>
      <c r="AU817" s="3">
        <v>0</v>
      </c>
      <c r="AV817" s="3">
        <v>0</v>
      </c>
      <c r="AW817" s="3">
        <v>0</v>
      </c>
      <c r="AX817" s="3">
        <v>0</v>
      </c>
      <c r="AY817" s="3">
        <v>0</v>
      </c>
      <c r="AZ817" s="3">
        <v>0</v>
      </c>
      <c r="BA817" s="3" t="s">
        <v>1643</v>
      </c>
      <c r="BB817" s="3">
        <v>4000</v>
      </c>
    </row>
    <row r="818" spans="1:54" ht="32.5" hidden="1" customHeight="1" x14ac:dyDescent="0.2">
      <c r="A818" s="3" t="s">
        <v>1644</v>
      </c>
      <c r="B818" s="3" t="s">
        <v>1628</v>
      </c>
      <c r="C818" s="3" t="s">
        <v>85</v>
      </c>
      <c r="D818" s="3" t="s">
        <v>86</v>
      </c>
      <c r="E818" s="3" t="s">
        <v>1645</v>
      </c>
      <c r="F818" s="3"/>
      <c r="G818" s="3" t="s">
        <v>87</v>
      </c>
      <c r="H818" s="3">
        <v>2024</v>
      </c>
      <c r="I818" s="3">
        <v>2024</v>
      </c>
      <c r="J818" s="3" t="s">
        <v>88</v>
      </c>
      <c r="K818" s="3" t="s">
        <v>1646</v>
      </c>
      <c r="L818" s="3" t="s">
        <v>1647</v>
      </c>
      <c r="M818" s="3" t="s">
        <v>1648</v>
      </c>
      <c r="N818" s="3"/>
      <c r="O818" s="3" t="s">
        <v>1649</v>
      </c>
      <c r="P818" s="3" t="s">
        <v>89</v>
      </c>
      <c r="Q818" s="3" t="s">
        <v>90</v>
      </c>
      <c r="R818" s="3" t="s">
        <v>1650</v>
      </c>
      <c r="S818" s="3" t="s">
        <v>1651</v>
      </c>
      <c r="T818" s="3" t="s">
        <v>135</v>
      </c>
      <c r="U818" s="3" t="s">
        <v>1637</v>
      </c>
      <c r="V818" s="3" t="s">
        <v>1637</v>
      </c>
      <c r="W818" s="3">
        <v>1</v>
      </c>
      <c r="X818" s="3" t="s">
        <v>1652</v>
      </c>
      <c r="Y818" s="3" t="s">
        <v>1653</v>
      </c>
      <c r="Z818" s="3" t="s">
        <v>1654</v>
      </c>
      <c r="AA818" s="3"/>
      <c r="AB818" s="3" t="s">
        <v>85</v>
      </c>
      <c r="AC818" s="3" t="s">
        <v>94</v>
      </c>
      <c r="AD818" s="3" t="s">
        <v>103</v>
      </c>
      <c r="AE818" s="3" t="s">
        <v>124</v>
      </c>
      <c r="AF818" s="3"/>
      <c r="AG818" s="3" t="s">
        <v>97</v>
      </c>
      <c r="AH818" s="3">
        <v>27</v>
      </c>
      <c r="AI818" s="3">
        <v>3</v>
      </c>
      <c r="AJ818" s="3" t="s">
        <v>98</v>
      </c>
      <c r="AK818" s="3" t="s">
        <v>109</v>
      </c>
      <c r="AL818" s="3" t="s">
        <v>100</v>
      </c>
      <c r="AM818" s="3">
        <v>100</v>
      </c>
      <c r="AN818" s="3" t="s">
        <v>101</v>
      </c>
      <c r="AO818" s="3" t="s">
        <v>102</v>
      </c>
      <c r="AP818" s="3" t="s">
        <v>1655</v>
      </c>
      <c r="AQ818" s="3" t="s">
        <v>1656</v>
      </c>
      <c r="AR818" s="3">
        <v>4000</v>
      </c>
      <c r="AS818" s="3">
        <v>4000</v>
      </c>
      <c r="AT818" s="3">
        <v>0</v>
      </c>
      <c r="AU818" s="3">
        <v>0</v>
      </c>
      <c r="AV818" s="3">
        <v>0</v>
      </c>
      <c r="AW818" s="3">
        <v>0</v>
      </c>
      <c r="AX818" s="3">
        <v>0</v>
      </c>
      <c r="AY818" s="3">
        <v>0</v>
      </c>
      <c r="AZ818" s="3">
        <v>0</v>
      </c>
      <c r="BA818" s="3" t="s">
        <v>1643</v>
      </c>
      <c r="BB818" s="3">
        <v>4000</v>
      </c>
    </row>
    <row r="819" spans="1:54" ht="32.5" hidden="1" customHeight="1" x14ac:dyDescent="0.2">
      <c r="A819" s="3" t="s">
        <v>17025</v>
      </c>
      <c r="B819" s="3" t="s">
        <v>1628</v>
      </c>
      <c r="C819" s="3" t="s">
        <v>85</v>
      </c>
      <c r="D819" s="3" t="s">
        <v>86</v>
      </c>
      <c r="E819" s="3" t="s">
        <v>17026</v>
      </c>
      <c r="F819" s="3"/>
      <c r="G819" s="3" t="s">
        <v>87</v>
      </c>
      <c r="H819" s="3">
        <v>2024</v>
      </c>
      <c r="I819" s="3">
        <v>2024</v>
      </c>
      <c r="J819" s="3" t="s">
        <v>88</v>
      </c>
      <c r="K819" s="3" t="s">
        <v>17027</v>
      </c>
      <c r="L819" s="3" t="s">
        <v>17028</v>
      </c>
      <c r="M819" s="3" t="s">
        <v>17029</v>
      </c>
      <c r="N819" s="3"/>
      <c r="O819" s="3" t="s">
        <v>17030</v>
      </c>
      <c r="P819" s="3" t="s">
        <v>89</v>
      </c>
      <c r="Q819" s="3" t="s">
        <v>90</v>
      </c>
      <c r="R819" s="3" t="s">
        <v>3150</v>
      </c>
      <c r="S819" s="3" t="s">
        <v>17031</v>
      </c>
      <c r="T819" s="3" t="s">
        <v>91</v>
      </c>
      <c r="U819" s="3" t="s">
        <v>1637</v>
      </c>
      <c r="V819" s="3" t="s">
        <v>1637</v>
      </c>
      <c r="W819" s="3">
        <v>1</v>
      </c>
      <c r="X819" s="3" t="s">
        <v>17032</v>
      </c>
      <c r="Y819" s="3" t="s">
        <v>17033</v>
      </c>
      <c r="Z819" s="3" t="s">
        <v>17034</v>
      </c>
      <c r="AA819" s="3"/>
      <c r="AB819" s="3" t="s">
        <v>85</v>
      </c>
      <c r="AC819" s="3" t="s">
        <v>94</v>
      </c>
      <c r="AD819" s="3" t="s">
        <v>103</v>
      </c>
      <c r="AE819" s="3" t="s">
        <v>104</v>
      </c>
      <c r="AF819" s="3"/>
      <c r="AG819" s="3" t="s">
        <v>97</v>
      </c>
      <c r="AH819" s="3">
        <v>22</v>
      </c>
      <c r="AI819" s="3">
        <v>5</v>
      </c>
      <c r="AJ819" s="3" t="s">
        <v>123</v>
      </c>
      <c r="AK819" s="3" t="s">
        <v>109</v>
      </c>
      <c r="AL819" s="3" t="s">
        <v>100</v>
      </c>
      <c r="AM819" s="3">
        <v>22</v>
      </c>
      <c r="AN819" s="3" t="s">
        <v>138</v>
      </c>
      <c r="AO819" s="3" t="s">
        <v>102</v>
      </c>
      <c r="AP819" s="3" t="s">
        <v>1637</v>
      </c>
      <c r="AQ819" s="3" t="s">
        <v>17035</v>
      </c>
      <c r="AR819" s="3">
        <v>6100</v>
      </c>
      <c r="AS819" s="3">
        <v>5000</v>
      </c>
      <c r="AT819" s="3">
        <v>0</v>
      </c>
      <c r="AU819" s="3">
        <v>0</v>
      </c>
      <c r="AV819" s="3">
        <v>0</v>
      </c>
      <c r="AW819" s="3">
        <v>0</v>
      </c>
      <c r="AX819" s="3">
        <v>0</v>
      </c>
      <c r="AY819" s="3">
        <v>0</v>
      </c>
      <c r="AZ819" s="3">
        <v>0</v>
      </c>
      <c r="BA819" s="3" t="s">
        <v>17036</v>
      </c>
      <c r="BB819" s="3">
        <v>6100</v>
      </c>
    </row>
    <row r="820" spans="1:54" ht="32.5" hidden="1" customHeight="1" x14ac:dyDescent="0.2">
      <c r="A820" s="3" t="s">
        <v>17037</v>
      </c>
      <c r="B820" s="3" t="s">
        <v>1628</v>
      </c>
      <c r="C820" s="3" t="s">
        <v>85</v>
      </c>
      <c r="D820" s="3" t="s">
        <v>86</v>
      </c>
      <c r="E820" s="3" t="s">
        <v>17038</v>
      </c>
      <c r="F820" s="3"/>
      <c r="G820" s="3" t="s">
        <v>87</v>
      </c>
      <c r="H820" s="3">
        <v>2024</v>
      </c>
      <c r="I820" s="3">
        <v>2024</v>
      </c>
      <c r="J820" s="3" t="s">
        <v>111</v>
      </c>
      <c r="K820" s="3" t="s">
        <v>7180</v>
      </c>
      <c r="L820" s="3" t="s">
        <v>7181</v>
      </c>
      <c r="M820" s="3" t="s">
        <v>5652</v>
      </c>
      <c r="N820" s="3" t="s">
        <v>7182</v>
      </c>
      <c r="O820" s="3" t="s">
        <v>7183</v>
      </c>
      <c r="P820" s="3" t="s">
        <v>89</v>
      </c>
      <c r="Q820" s="3" t="s">
        <v>90</v>
      </c>
      <c r="R820" s="3" t="s">
        <v>3150</v>
      </c>
      <c r="S820" s="3" t="s">
        <v>3151</v>
      </c>
      <c r="T820" s="3" t="s">
        <v>135</v>
      </c>
      <c r="U820" s="3" t="s">
        <v>1637</v>
      </c>
      <c r="V820" s="3" t="s">
        <v>1637</v>
      </c>
      <c r="W820" s="3">
        <v>1</v>
      </c>
      <c r="X820" s="3" t="s">
        <v>17039</v>
      </c>
      <c r="Y820" s="3" t="s">
        <v>17040</v>
      </c>
      <c r="Z820" s="3" t="s">
        <v>17041</v>
      </c>
      <c r="AA820" s="3"/>
      <c r="AB820" s="3" t="s">
        <v>85</v>
      </c>
      <c r="AC820" s="3" t="s">
        <v>94</v>
      </c>
      <c r="AD820" s="3" t="s">
        <v>103</v>
      </c>
      <c r="AE820" s="3" t="s">
        <v>104</v>
      </c>
      <c r="AF820" s="3"/>
      <c r="AG820" s="3" t="s">
        <v>97</v>
      </c>
      <c r="AH820" s="3">
        <v>40</v>
      </c>
      <c r="AI820" s="3">
        <v>5</v>
      </c>
      <c r="AJ820" s="3" t="s">
        <v>98</v>
      </c>
      <c r="AK820" s="3" t="s">
        <v>106</v>
      </c>
      <c r="AL820" s="3" t="s">
        <v>100</v>
      </c>
      <c r="AM820" s="3">
        <v>340</v>
      </c>
      <c r="AN820" s="3" t="s">
        <v>138</v>
      </c>
      <c r="AO820" s="3" t="s">
        <v>102</v>
      </c>
      <c r="AP820" s="3" t="s">
        <v>17042</v>
      </c>
      <c r="AQ820" s="3" t="s">
        <v>17043</v>
      </c>
      <c r="AR820" s="3">
        <v>1800</v>
      </c>
      <c r="AS820" s="3">
        <v>1500</v>
      </c>
      <c r="AT820" s="3">
        <v>0</v>
      </c>
      <c r="AU820" s="3">
        <v>0</v>
      </c>
      <c r="AV820" s="3">
        <v>0</v>
      </c>
      <c r="AW820" s="3">
        <v>0</v>
      </c>
      <c r="AX820" s="3">
        <v>0</v>
      </c>
      <c r="AY820" s="3">
        <v>0</v>
      </c>
      <c r="AZ820" s="3">
        <v>0</v>
      </c>
      <c r="BA820" s="3" t="s">
        <v>1643</v>
      </c>
      <c r="BB820" s="3">
        <v>1500</v>
      </c>
    </row>
    <row r="821" spans="1:54" ht="32.5" hidden="1" customHeight="1" x14ac:dyDescent="0.2">
      <c r="A821" s="3" t="s">
        <v>17044</v>
      </c>
      <c r="B821" s="3" t="s">
        <v>1628</v>
      </c>
      <c r="C821" s="3" t="s">
        <v>85</v>
      </c>
      <c r="D821" s="3" t="s">
        <v>86</v>
      </c>
      <c r="E821" s="3" t="s">
        <v>17038</v>
      </c>
      <c r="F821" s="3"/>
      <c r="G821" s="3" t="s">
        <v>87</v>
      </c>
      <c r="H821" s="3">
        <v>2024</v>
      </c>
      <c r="I821" s="3">
        <v>2024</v>
      </c>
      <c r="J821" s="3" t="s">
        <v>88</v>
      </c>
      <c r="K821" s="3" t="s">
        <v>7180</v>
      </c>
      <c r="L821" s="3" t="s">
        <v>7181</v>
      </c>
      <c r="M821" s="3" t="s">
        <v>5652</v>
      </c>
      <c r="N821" s="3" t="s">
        <v>7182</v>
      </c>
      <c r="O821" s="3" t="s">
        <v>7183</v>
      </c>
      <c r="P821" s="3" t="s">
        <v>89</v>
      </c>
      <c r="Q821" s="3" t="s">
        <v>90</v>
      </c>
      <c r="R821" s="3" t="s">
        <v>3150</v>
      </c>
      <c r="S821" s="3" t="s">
        <v>3151</v>
      </c>
      <c r="T821" s="3" t="s">
        <v>135</v>
      </c>
      <c r="U821" s="3" t="s">
        <v>1637</v>
      </c>
      <c r="V821" s="3" t="s">
        <v>1637</v>
      </c>
      <c r="W821" s="3">
        <v>2</v>
      </c>
      <c r="X821" s="3" t="s">
        <v>17045</v>
      </c>
      <c r="Y821" s="3" t="s">
        <v>17046</v>
      </c>
      <c r="Z821" s="3" t="s">
        <v>17047</v>
      </c>
      <c r="AA821" s="3"/>
      <c r="AB821" s="3" t="s">
        <v>85</v>
      </c>
      <c r="AC821" s="3" t="s">
        <v>94</v>
      </c>
      <c r="AD821" s="3" t="s">
        <v>103</v>
      </c>
      <c r="AE821" s="3" t="s">
        <v>124</v>
      </c>
      <c r="AF821" s="3"/>
      <c r="AG821" s="3" t="s">
        <v>97</v>
      </c>
      <c r="AH821" s="3">
        <v>40</v>
      </c>
      <c r="AI821" s="3">
        <v>5</v>
      </c>
      <c r="AJ821" s="3" t="s">
        <v>105</v>
      </c>
      <c r="AK821" s="3" t="s">
        <v>109</v>
      </c>
      <c r="AL821" s="3" t="s">
        <v>100</v>
      </c>
      <c r="AM821" s="3">
        <v>50</v>
      </c>
      <c r="AN821" s="3" t="s">
        <v>101</v>
      </c>
      <c r="AO821" s="3" t="s">
        <v>102</v>
      </c>
      <c r="AP821" s="3" t="s">
        <v>17048</v>
      </c>
      <c r="AQ821" s="3" t="s">
        <v>17049</v>
      </c>
      <c r="AR821" s="3">
        <v>1800</v>
      </c>
      <c r="AS821" s="3">
        <v>1000</v>
      </c>
      <c r="AT821" s="3">
        <v>0</v>
      </c>
      <c r="AU821" s="3">
        <v>0</v>
      </c>
      <c r="AV821" s="3">
        <v>0</v>
      </c>
      <c r="AW821" s="3">
        <v>0</v>
      </c>
      <c r="AX821" s="3">
        <v>0</v>
      </c>
      <c r="AY821" s="3">
        <v>0</v>
      </c>
      <c r="AZ821" s="3">
        <v>0</v>
      </c>
      <c r="BA821" s="3" t="s">
        <v>17050</v>
      </c>
      <c r="BB821" s="3">
        <v>1500</v>
      </c>
    </row>
    <row r="822" spans="1:54" ht="32.5" hidden="1" customHeight="1" x14ac:dyDescent="0.2">
      <c r="A822" s="3" t="s">
        <v>1657</v>
      </c>
      <c r="B822" s="3" t="s">
        <v>1658</v>
      </c>
      <c r="C822" s="3" t="s">
        <v>85</v>
      </c>
      <c r="D822" s="3" t="s">
        <v>86</v>
      </c>
      <c r="E822" s="3" t="s">
        <v>1659</v>
      </c>
      <c r="F822" s="3"/>
      <c r="G822" s="3" t="s">
        <v>87</v>
      </c>
      <c r="H822" s="3">
        <v>2024</v>
      </c>
      <c r="I822" s="3">
        <v>2024</v>
      </c>
      <c r="J822" s="3" t="s">
        <v>111</v>
      </c>
      <c r="K822" s="3" t="s">
        <v>1660</v>
      </c>
      <c r="L822" s="3" t="s">
        <v>1661</v>
      </c>
      <c r="M822" s="3" t="s">
        <v>1662</v>
      </c>
      <c r="N822" s="3" t="s">
        <v>1663</v>
      </c>
      <c r="O822" s="3" t="s">
        <v>1664</v>
      </c>
      <c r="P822" s="3" t="s">
        <v>89</v>
      </c>
      <c r="Q822" s="3" t="s">
        <v>90</v>
      </c>
      <c r="R822" s="3" t="s">
        <v>1665</v>
      </c>
      <c r="S822" s="3" t="s">
        <v>1666</v>
      </c>
      <c r="T822" s="3" t="s">
        <v>135</v>
      </c>
      <c r="U822" s="3" t="s">
        <v>1667</v>
      </c>
      <c r="V822" s="3" t="s">
        <v>1668</v>
      </c>
      <c r="W822" s="3">
        <v>1</v>
      </c>
      <c r="X822" s="3" t="s">
        <v>315</v>
      </c>
      <c r="Y822" s="3" t="s">
        <v>1669</v>
      </c>
      <c r="Z822" s="3" t="s">
        <v>1670</v>
      </c>
      <c r="AA822" s="3"/>
      <c r="AB822" s="3" t="s">
        <v>85</v>
      </c>
      <c r="AC822" s="3" t="s">
        <v>94</v>
      </c>
      <c r="AD822" s="3" t="s">
        <v>103</v>
      </c>
      <c r="AE822" s="3" t="s">
        <v>104</v>
      </c>
      <c r="AF822" s="3"/>
      <c r="AG822" s="3" t="s">
        <v>97</v>
      </c>
      <c r="AH822" s="3">
        <v>206000</v>
      </c>
      <c r="AI822" s="3">
        <v>33000</v>
      </c>
      <c r="AJ822" s="3" t="s">
        <v>105</v>
      </c>
      <c r="AK822" s="3" t="s">
        <v>106</v>
      </c>
      <c r="AL822" s="3" t="s">
        <v>100</v>
      </c>
      <c r="AM822" s="3">
        <v>300</v>
      </c>
      <c r="AN822" s="3" t="s">
        <v>101</v>
      </c>
      <c r="AO822" s="3" t="s">
        <v>102</v>
      </c>
      <c r="AP822" s="3" t="s">
        <v>1671</v>
      </c>
      <c r="AQ822" s="3" t="s">
        <v>1672</v>
      </c>
      <c r="AR822" s="3">
        <v>17900</v>
      </c>
      <c r="AS822" s="3">
        <v>5000</v>
      </c>
      <c r="AT822" s="3">
        <v>0</v>
      </c>
      <c r="AU822" s="3">
        <v>0</v>
      </c>
      <c r="AV822" s="3">
        <v>0</v>
      </c>
      <c r="AW822" s="3">
        <v>0</v>
      </c>
      <c r="AX822" s="3">
        <v>0</v>
      </c>
      <c r="AY822" s="3">
        <v>0</v>
      </c>
      <c r="AZ822" s="3">
        <v>0</v>
      </c>
      <c r="BA822" s="3" t="s">
        <v>1673</v>
      </c>
      <c r="BB822" s="3">
        <v>5000</v>
      </c>
    </row>
    <row r="823" spans="1:54" ht="32.5" hidden="1" customHeight="1" x14ac:dyDescent="0.2">
      <c r="A823" s="3" t="s">
        <v>1674</v>
      </c>
      <c r="B823" s="3" t="s">
        <v>1658</v>
      </c>
      <c r="C823" s="3" t="s">
        <v>85</v>
      </c>
      <c r="D823" s="3" t="s">
        <v>86</v>
      </c>
      <c r="E823" s="3" t="s">
        <v>1659</v>
      </c>
      <c r="F823" s="3"/>
      <c r="G823" s="3" t="s">
        <v>87</v>
      </c>
      <c r="H823" s="3">
        <v>2024</v>
      </c>
      <c r="I823" s="3">
        <v>2024</v>
      </c>
      <c r="J823" s="3" t="s">
        <v>111</v>
      </c>
      <c r="K823" s="3" t="s">
        <v>1660</v>
      </c>
      <c r="L823" s="3" t="s">
        <v>1661</v>
      </c>
      <c r="M823" s="3" t="s">
        <v>1662</v>
      </c>
      <c r="N823" s="3" t="s">
        <v>1663</v>
      </c>
      <c r="O823" s="3" t="s">
        <v>1664</v>
      </c>
      <c r="P823" s="3" t="s">
        <v>89</v>
      </c>
      <c r="Q823" s="3" t="s">
        <v>90</v>
      </c>
      <c r="R823" s="3" t="s">
        <v>1665</v>
      </c>
      <c r="S823" s="3" t="s">
        <v>1666</v>
      </c>
      <c r="T823" s="3" t="s">
        <v>135</v>
      </c>
      <c r="U823" s="3" t="s">
        <v>1667</v>
      </c>
      <c r="V823" s="3" t="s">
        <v>1668</v>
      </c>
      <c r="W823" s="3">
        <v>2</v>
      </c>
      <c r="X823" s="3" t="s">
        <v>1675</v>
      </c>
      <c r="Y823" s="3" t="s">
        <v>1676</v>
      </c>
      <c r="Z823" s="3" t="s">
        <v>1677</v>
      </c>
      <c r="AA823" s="3"/>
      <c r="AB823" s="3" t="s">
        <v>85</v>
      </c>
      <c r="AC823" s="3" t="s">
        <v>94</v>
      </c>
      <c r="AD823" s="3" t="s">
        <v>103</v>
      </c>
      <c r="AE823" s="3" t="s">
        <v>124</v>
      </c>
      <c r="AF823" s="3"/>
      <c r="AG823" s="3" t="s">
        <v>97</v>
      </c>
      <c r="AH823" s="3">
        <v>206000</v>
      </c>
      <c r="AI823" s="3">
        <v>33000</v>
      </c>
      <c r="AJ823" s="3" t="s">
        <v>105</v>
      </c>
      <c r="AK823" s="3" t="s">
        <v>109</v>
      </c>
      <c r="AL823" s="3" t="s">
        <v>100</v>
      </c>
      <c r="AM823" s="3">
        <v>200</v>
      </c>
      <c r="AN823" s="3" t="s">
        <v>101</v>
      </c>
      <c r="AO823" s="3" t="s">
        <v>102</v>
      </c>
      <c r="AP823" s="3" t="s">
        <v>1678</v>
      </c>
      <c r="AQ823" s="3" t="s">
        <v>1679</v>
      </c>
      <c r="AR823" s="3">
        <v>10900</v>
      </c>
      <c r="AS823" s="3">
        <v>4100</v>
      </c>
      <c r="AT823" s="3">
        <v>0</v>
      </c>
      <c r="AU823" s="3">
        <v>0</v>
      </c>
      <c r="AV823" s="3">
        <v>0</v>
      </c>
      <c r="AW823" s="3">
        <v>0</v>
      </c>
      <c r="AX823" s="3">
        <v>0</v>
      </c>
      <c r="AY823" s="3">
        <v>0</v>
      </c>
      <c r="AZ823" s="3">
        <v>0</v>
      </c>
      <c r="BA823" s="3" t="s">
        <v>1673</v>
      </c>
      <c r="BB823" s="3">
        <v>4100</v>
      </c>
    </row>
    <row r="824" spans="1:54" ht="32.5" hidden="1" customHeight="1" x14ac:dyDescent="0.2">
      <c r="A824" s="3" t="s">
        <v>1680</v>
      </c>
      <c r="B824" s="3" t="s">
        <v>1658</v>
      </c>
      <c r="C824" s="3" t="s">
        <v>85</v>
      </c>
      <c r="D824" s="3" t="s">
        <v>86</v>
      </c>
      <c r="E824" s="3" t="s">
        <v>1659</v>
      </c>
      <c r="F824" s="3"/>
      <c r="G824" s="3" t="s">
        <v>87</v>
      </c>
      <c r="H824" s="3">
        <v>2024</v>
      </c>
      <c r="I824" s="3">
        <v>2024</v>
      </c>
      <c r="J824" s="3" t="s">
        <v>111</v>
      </c>
      <c r="K824" s="3" t="s">
        <v>1660</v>
      </c>
      <c r="L824" s="3" t="s">
        <v>1661</v>
      </c>
      <c r="M824" s="3" t="s">
        <v>1662</v>
      </c>
      <c r="N824" s="3" t="s">
        <v>1663</v>
      </c>
      <c r="O824" s="3" t="s">
        <v>1664</v>
      </c>
      <c r="P824" s="3" t="s">
        <v>89</v>
      </c>
      <c r="Q824" s="3" t="s">
        <v>90</v>
      </c>
      <c r="R824" s="3" t="s">
        <v>1665</v>
      </c>
      <c r="S824" s="3" t="s">
        <v>1666</v>
      </c>
      <c r="T824" s="3" t="s">
        <v>135</v>
      </c>
      <c r="U824" s="3" t="s">
        <v>1667</v>
      </c>
      <c r="V824" s="3" t="s">
        <v>1668</v>
      </c>
      <c r="W824" s="3">
        <v>3</v>
      </c>
      <c r="X824" s="3" t="s">
        <v>1681</v>
      </c>
      <c r="Y824" s="3" t="s">
        <v>1682</v>
      </c>
      <c r="Z824" s="3" t="s">
        <v>1683</v>
      </c>
      <c r="AA824" s="3"/>
      <c r="AB824" s="3" t="s">
        <v>85</v>
      </c>
      <c r="AC824" s="3" t="s">
        <v>94</v>
      </c>
      <c r="AD824" s="3" t="s">
        <v>95</v>
      </c>
      <c r="AE824" s="3" t="s">
        <v>96</v>
      </c>
      <c r="AF824" s="3"/>
      <c r="AG824" s="3" t="s">
        <v>97</v>
      </c>
      <c r="AH824" s="3">
        <v>206000</v>
      </c>
      <c r="AI824" s="3">
        <v>33000</v>
      </c>
      <c r="AJ824" s="3" t="s">
        <v>105</v>
      </c>
      <c r="AK824" s="3" t="s">
        <v>109</v>
      </c>
      <c r="AL824" s="3" t="s">
        <v>100</v>
      </c>
      <c r="AM824" s="3">
        <v>150</v>
      </c>
      <c r="AN824" s="3" t="s">
        <v>101</v>
      </c>
      <c r="AO824" s="3" t="s">
        <v>110</v>
      </c>
      <c r="AP824" s="3" t="s">
        <v>1671</v>
      </c>
      <c r="AQ824" s="3" t="s">
        <v>1684</v>
      </c>
      <c r="AR824" s="3">
        <v>17900</v>
      </c>
      <c r="AS824" s="3">
        <v>5000</v>
      </c>
      <c r="AT824" s="3">
        <v>0</v>
      </c>
      <c r="AU824" s="3">
        <v>0</v>
      </c>
      <c r="AV824" s="3">
        <v>0</v>
      </c>
      <c r="AW824" s="3">
        <v>0</v>
      </c>
      <c r="AX824" s="3">
        <v>0</v>
      </c>
      <c r="AY824" s="3">
        <v>0</v>
      </c>
      <c r="AZ824" s="3">
        <v>0</v>
      </c>
      <c r="BA824" s="3" t="s">
        <v>1673</v>
      </c>
      <c r="BB824" s="3">
        <v>5000</v>
      </c>
    </row>
    <row r="825" spans="1:54" ht="32.5" hidden="1" customHeight="1" x14ac:dyDescent="0.2">
      <c r="A825" s="3" t="s">
        <v>1685</v>
      </c>
      <c r="B825" s="3" t="s">
        <v>1658</v>
      </c>
      <c r="C825" s="3" t="s">
        <v>85</v>
      </c>
      <c r="D825" s="3" t="s">
        <v>86</v>
      </c>
      <c r="E825" s="3" t="s">
        <v>1659</v>
      </c>
      <c r="F825" s="3"/>
      <c r="G825" s="3" t="s">
        <v>87</v>
      </c>
      <c r="H825" s="3">
        <v>2024</v>
      </c>
      <c r="I825" s="3">
        <v>2024</v>
      </c>
      <c r="J825" s="3" t="s">
        <v>111</v>
      </c>
      <c r="K825" s="3" t="s">
        <v>1660</v>
      </c>
      <c r="L825" s="3" t="s">
        <v>1661</v>
      </c>
      <c r="M825" s="3" t="s">
        <v>1662</v>
      </c>
      <c r="N825" s="3" t="s">
        <v>1663</v>
      </c>
      <c r="O825" s="3" t="s">
        <v>1664</v>
      </c>
      <c r="P825" s="3" t="s">
        <v>89</v>
      </c>
      <c r="Q825" s="3" t="s">
        <v>90</v>
      </c>
      <c r="R825" s="3" t="s">
        <v>1665</v>
      </c>
      <c r="S825" s="3" t="s">
        <v>1666</v>
      </c>
      <c r="T825" s="3" t="s">
        <v>135</v>
      </c>
      <c r="U825" s="3" t="s">
        <v>1667</v>
      </c>
      <c r="V825" s="3" t="s">
        <v>1668</v>
      </c>
      <c r="W825" s="3">
        <v>4</v>
      </c>
      <c r="X825" s="3" t="s">
        <v>1686</v>
      </c>
      <c r="Y825" s="3" t="s">
        <v>1687</v>
      </c>
      <c r="Z825" s="3" t="s">
        <v>1687</v>
      </c>
      <c r="AA825" s="3"/>
      <c r="AB825" s="3" t="s">
        <v>85</v>
      </c>
      <c r="AC825" s="3" t="s">
        <v>94</v>
      </c>
      <c r="AD825" s="3" t="s">
        <v>103</v>
      </c>
      <c r="AE825" s="3" t="s">
        <v>122</v>
      </c>
      <c r="AF825" s="3"/>
      <c r="AG825" s="3" t="s">
        <v>97</v>
      </c>
      <c r="AH825" s="3">
        <v>206000</v>
      </c>
      <c r="AI825" s="3">
        <v>33000</v>
      </c>
      <c r="AJ825" s="3" t="s">
        <v>123</v>
      </c>
      <c r="AK825" s="3" t="s">
        <v>109</v>
      </c>
      <c r="AL825" s="3" t="s">
        <v>100</v>
      </c>
      <c r="AM825" s="3">
        <v>300</v>
      </c>
      <c r="AN825" s="3" t="s">
        <v>101</v>
      </c>
      <c r="AO825" s="3" t="s">
        <v>102</v>
      </c>
      <c r="AP825" s="3" t="s">
        <v>1688</v>
      </c>
      <c r="AQ825" s="3" t="s">
        <v>1689</v>
      </c>
      <c r="AR825" s="3">
        <v>6500</v>
      </c>
      <c r="AS825" s="3">
        <v>2000</v>
      </c>
      <c r="AT825" s="3">
        <v>0</v>
      </c>
      <c r="AU825" s="3">
        <v>0</v>
      </c>
      <c r="AV825" s="3">
        <v>0</v>
      </c>
      <c r="AW825" s="3">
        <v>0</v>
      </c>
      <c r="AX825" s="3">
        <v>0</v>
      </c>
      <c r="AY825" s="3">
        <v>0</v>
      </c>
      <c r="AZ825" s="3">
        <v>0</v>
      </c>
      <c r="BA825" s="3" t="s">
        <v>1673</v>
      </c>
      <c r="BB825" s="3">
        <v>2000</v>
      </c>
    </row>
    <row r="826" spans="1:54" ht="32.5" hidden="1" customHeight="1" x14ac:dyDescent="0.2">
      <c r="A826" s="3" t="s">
        <v>1690</v>
      </c>
      <c r="B826" s="3" t="s">
        <v>1658</v>
      </c>
      <c r="C826" s="3" t="s">
        <v>85</v>
      </c>
      <c r="D826" s="3" t="s">
        <v>86</v>
      </c>
      <c r="E826" s="3" t="s">
        <v>1691</v>
      </c>
      <c r="F826" s="3"/>
      <c r="G826" s="3" t="s">
        <v>87</v>
      </c>
      <c r="H826" s="3">
        <v>2024</v>
      </c>
      <c r="I826" s="3">
        <v>2024</v>
      </c>
      <c r="J826" s="3" t="s">
        <v>88</v>
      </c>
      <c r="K826" s="3" t="s">
        <v>1692</v>
      </c>
      <c r="L826" s="3" t="s">
        <v>1693</v>
      </c>
      <c r="M826" s="3" t="s">
        <v>1694</v>
      </c>
      <c r="N826" s="3" t="s">
        <v>1695</v>
      </c>
      <c r="O826" s="3" t="s">
        <v>1696</v>
      </c>
      <c r="P826" s="3" t="s">
        <v>89</v>
      </c>
      <c r="Q826" s="3" t="s">
        <v>257</v>
      </c>
      <c r="R826" s="3" t="s">
        <v>1697</v>
      </c>
      <c r="S826" s="3" t="s">
        <v>1698</v>
      </c>
      <c r="T826" s="3" t="s">
        <v>91</v>
      </c>
      <c r="U826" s="3" t="s">
        <v>1699</v>
      </c>
      <c r="V826" s="3" t="s">
        <v>1668</v>
      </c>
      <c r="W826" s="3">
        <v>1</v>
      </c>
      <c r="X826" s="3" t="s">
        <v>1700</v>
      </c>
      <c r="Y826" s="3" t="s">
        <v>1701</v>
      </c>
      <c r="Z826" s="3" t="s">
        <v>1702</v>
      </c>
      <c r="AA826" s="3"/>
      <c r="AB826" s="3" t="s">
        <v>85</v>
      </c>
      <c r="AC826" s="3" t="s">
        <v>94</v>
      </c>
      <c r="AD826" s="3" t="s">
        <v>103</v>
      </c>
      <c r="AE826" s="3" t="s">
        <v>124</v>
      </c>
      <c r="AF826" s="3"/>
      <c r="AG826" s="3" t="s">
        <v>97</v>
      </c>
      <c r="AH826" s="3">
        <v>802</v>
      </c>
      <c r="AI826" s="3">
        <v>166</v>
      </c>
      <c r="AJ826" s="3" t="s">
        <v>98</v>
      </c>
      <c r="AK826" s="3" t="s">
        <v>109</v>
      </c>
      <c r="AL826" s="3" t="s">
        <v>100</v>
      </c>
      <c r="AM826" s="3">
        <v>300</v>
      </c>
      <c r="AN826" s="3" t="s">
        <v>101</v>
      </c>
      <c r="AO826" s="3" t="s">
        <v>110</v>
      </c>
      <c r="AP826" s="3" t="s">
        <v>1703</v>
      </c>
      <c r="AQ826" s="3" t="s">
        <v>1704</v>
      </c>
      <c r="AR826" s="3">
        <v>2100</v>
      </c>
      <c r="AS826" s="3">
        <v>1200</v>
      </c>
      <c r="AT826" s="3">
        <v>0</v>
      </c>
      <c r="AU826" s="3">
        <v>0</v>
      </c>
      <c r="AV826" s="3">
        <v>0</v>
      </c>
      <c r="AW826" s="3">
        <v>0</v>
      </c>
      <c r="AX826" s="3">
        <v>0</v>
      </c>
      <c r="AY826" s="3">
        <v>0</v>
      </c>
      <c r="AZ826" s="3">
        <v>0</v>
      </c>
      <c r="BA826" s="3" t="s">
        <v>1673</v>
      </c>
      <c r="BB826" s="3">
        <v>1200</v>
      </c>
    </row>
    <row r="827" spans="1:54" ht="32.5" hidden="1" customHeight="1" x14ac:dyDescent="0.2">
      <c r="A827" s="3" t="s">
        <v>1705</v>
      </c>
      <c r="B827" s="3" t="s">
        <v>1658</v>
      </c>
      <c r="C827" s="3" t="s">
        <v>85</v>
      </c>
      <c r="D827" s="3" t="s">
        <v>86</v>
      </c>
      <c r="E827" s="3" t="s">
        <v>1691</v>
      </c>
      <c r="F827" s="3"/>
      <c r="G827" s="3" t="s">
        <v>87</v>
      </c>
      <c r="H827" s="3">
        <v>2024</v>
      </c>
      <c r="I827" s="3">
        <v>2024</v>
      </c>
      <c r="J827" s="3" t="s">
        <v>88</v>
      </c>
      <c r="K827" s="3" t="s">
        <v>1692</v>
      </c>
      <c r="L827" s="3" t="s">
        <v>1693</v>
      </c>
      <c r="M827" s="3" t="s">
        <v>1694</v>
      </c>
      <c r="N827" s="3" t="s">
        <v>1695</v>
      </c>
      <c r="O827" s="3" t="s">
        <v>1696</v>
      </c>
      <c r="P827" s="3" t="s">
        <v>89</v>
      </c>
      <c r="Q827" s="3" t="s">
        <v>257</v>
      </c>
      <c r="R827" s="3" t="s">
        <v>1697</v>
      </c>
      <c r="S827" s="3" t="s">
        <v>1698</v>
      </c>
      <c r="T827" s="3" t="s">
        <v>91</v>
      </c>
      <c r="U827" s="3" t="s">
        <v>1699</v>
      </c>
      <c r="V827" s="3" t="s">
        <v>1668</v>
      </c>
      <c r="W827" s="3">
        <v>2</v>
      </c>
      <c r="X827" s="3" t="s">
        <v>1706</v>
      </c>
      <c r="Y827" s="3" t="s">
        <v>1707</v>
      </c>
      <c r="Z827" s="3" t="s">
        <v>1708</v>
      </c>
      <c r="AA827" s="3"/>
      <c r="AB827" s="3" t="s">
        <v>85</v>
      </c>
      <c r="AC827" s="3" t="s">
        <v>94</v>
      </c>
      <c r="AD827" s="3" t="s">
        <v>103</v>
      </c>
      <c r="AE827" s="3" t="s">
        <v>104</v>
      </c>
      <c r="AF827" s="3"/>
      <c r="AG827" s="3" t="s">
        <v>97</v>
      </c>
      <c r="AH827" s="3">
        <v>802</v>
      </c>
      <c r="AI827" s="3">
        <v>166</v>
      </c>
      <c r="AJ827" s="3" t="s">
        <v>123</v>
      </c>
      <c r="AK827" s="3" t="s">
        <v>106</v>
      </c>
      <c r="AL827" s="3" t="s">
        <v>100</v>
      </c>
      <c r="AM827" s="3">
        <v>50</v>
      </c>
      <c r="AN827" s="3" t="s">
        <v>138</v>
      </c>
      <c r="AO827" s="3" t="s">
        <v>110</v>
      </c>
      <c r="AP827" s="3" t="s">
        <v>1709</v>
      </c>
      <c r="AQ827" s="3" t="s">
        <v>1710</v>
      </c>
      <c r="AR827" s="3">
        <v>4000</v>
      </c>
      <c r="AS827" s="3">
        <v>2000</v>
      </c>
      <c r="AT827" s="3">
        <v>0</v>
      </c>
      <c r="AU827" s="3">
        <v>0</v>
      </c>
      <c r="AV827" s="3">
        <v>0</v>
      </c>
      <c r="AW827" s="3">
        <v>0</v>
      </c>
      <c r="AX827" s="3">
        <v>0</v>
      </c>
      <c r="AY827" s="3">
        <v>0</v>
      </c>
      <c r="AZ827" s="3">
        <v>0</v>
      </c>
      <c r="BA827" s="3" t="s">
        <v>1673</v>
      </c>
      <c r="BB827" s="3">
        <v>2000</v>
      </c>
    </row>
    <row r="828" spans="1:54" ht="32.5" hidden="1" customHeight="1" x14ac:dyDescent="0.2">
      <c r="A828" s="3" t="s">
        <v>1711</v>
      </c>
      <c r="B828" s="3" t="s">
        <v>1658</v>
      </c>
      <c r="C828" s="3" t="s">
        <v>85</v>
      </c>
      <c r="D828" s="3" t="s">
        <v>86</v>
      </c>
      <c r="E828" s="3" t="s">
        <v>1712</v>
      </c>
      <c r="F828" s="3"/>
      <c r="G828" s="3" t="s">
        <v>87</v>
      </c>
      <c r="H828" s="3">
        <v>2024</v>
      </c>
      <c r="I828" s="3">
        <v>2024</v>
      </c>
      <c r="J828" s="3" t="s">
        <v>111</v>
      </c>
      <c r="K828" s="3" t="s">
        <v>1713</v>
      </c>
      <c r="L828" s="3" t="s">
        <v>1714</v>
      </c>
      <c r="M828" s="3" t="s">
        <v>1715</v>
      </c>
      <c r="N828" s="3" t="s">
        <v>1716</v>
      </c>
      <c r="O828" s="3" t="s">
        <v>1717</v>
      </c>
      <c r="P828" s="3" t="s">
        <v>89</v>
      </c>
      <c r="Q828" s="3" t="s">
        <v>90</v>
      </c>
      <c r="R828" s="3" t="s">
        <v>1718</v>
      </c>
      <c r="S828" s="3" t="s">
        <v>1719</v>
      </c>
      <c r="T828" s="3" t="s">
        <v>135</v>
      </c>
      <c r="U828" s="3" t="s">
        <v>1720</v>
      </c>
      <c r="V828" s="3" t="s">
        <v>1668</v>
      </c>
      <c r="W828" s="3">
        <v>1</v>
      </c>
      <c r="X828" s="3" t="s">
        <v>1721</v>
      </c>
      <c r="Y828" s="3" t="s">
        <v>1722</v>
      </c>
      <c r="Z828" s="3" t="s">
        <v>1723</v>
      </c>
      <c r="AA828" s="3"/>
      <c r="AB828" s="3" t="s">
        <v>85</v>
      </c>
      <c r="AC828" s="3" t="s">
        <v>94</v>
      </c>
      <c r="AD828" s="3" t="s">
        <v>103</v>
      </c>
      <c r="AE828" s="3" t="s">
        <v>104</v>
      </c>
      <c r="AF828" s="3"/>
      <c r="AG828" s="3" t="s">
        <v>97</v>
      </c>
      <c r="AH828" s="3">
        <v>23</v>
      </c>
      <c r="AI828" s="3">
        <v>1</v>
      </c>
      <c r="AJ828" s="3" t="s">
        <v>346</v>
      </c>
      <c r="AK828" s="3" t="s">
        <v>106</v>
      </c>
      <c r="AL828" s="3" t="s">
        <v>100</v>
      </c>
      <c r="AM828" s="3">
        <v>15</v>
      </c>
      <c r="AN828" s="3" t="s">
        <v>101</v>
      </c>
      <c r="AO828" s="3" t="s">
        <v>318</v>
      </c>
      <c r="AP828" s="3" t="s">
        <v>1724</v>
      </c>
      <c r="AQ828" s="3" t="s">
        <v>1725</v>
      </c>
      <c r="AR828" s="3">
        <v>2400</v>
      </c>
      <c r="AS828" s="3">
        <v>500</v>
      </c>
      <c r="AT828" s="3">
        <v>0</v>
      </c>
      <c r="AU828" s="3">
        <v>0</v>
      </c>
      <c r="AV828" s="3">
        <v>0</v>
      </c>
      <c r="AW828" s="3">
        <v>0</v>
      </c>
      <c r="AX828" s="3">
        <v>0</v>
      </c>
      <c r="AY828" s="3">
        <v>0</v>
      </c>
      <c r="AZ828" s="3">
        <v>0</v>
      </c>
      <c r="BA828" s="3" t="s">
        <v>1726</v>
      </c>
      <c r="BB828" s="3">
        <v>1700</v>
      </c>
    </row>
    <row r="829" spans="1:54" ht="32.5" hidden="1" customHeight="1" x14ac:dyDescent="0.2">
      <c r="A829" s="3" t="s">
        <v>1727</v>
      </c>
      <c r="B829" s="3" t="s">
        <v>1658</v>
      </c>
      <c r="C829" s="3" t="s">
        <v>85</v>
      </c>
      <c r="D829" s="3" t="s">
        <v>86</v>
      </c>
      <c r="E829" s="3" t="s">
        <v>1712</v>
      </c>
      <c r="F829" s="3"/>
      <c r="G829" s="3" t="s">
        <v>87</v>
      </c>
      <c r="H829" s="3">
        <v>2024</v>
      </c>
      <c r="I829" s="3">
        <v>2024</v>
      </c>
      <c r="J829" s="3" t="s">
        <v>111</v>
      </c>
      <c r="K829" s="3" t="s">
        <v>1713</v>
      </c>
      <c r="L829" s="3" t="s">
        <v>1714</v>
      </c>
      <c r="M829" s="3" t="s">
        <v>1715</v>
      </c>
      <c r="N829" s="3" t="s">
        <v>1716</v>
      </c>
      <c r="O829" s="3" t="s">
        <v>1717</v>
      </c>
      <c r="P829" s="3" t="s">
        <v>89</v>
      </c>
      <c r="Q829" s="3" t="s">
        <v>90</v>
      </c>
      <c r="R829" s="3" t="s">
        <v>1718</v>
      </c>
      <c r="S829" s="3" t="s">
        <v>1719</v>
      </c>
      <c r="T829" s="3" t="s">
        <v>135</v>
      </c>
      <c r="U829" s="3" t="s">
        <v>1720</v>
      </c>
      <c r="V829" s="3" t="s">
        <v>1668</v>
      </c>
      <c r="W829" s="3">
        <v>2</v>
      </c>
      <c r="X829" s="3" t="s">
        <v>1728</v>
      </c>
      <c r="Y829" s="3" t="s">
        <v>1729</v>
      </c>
      <c r="Z829" s="3" t="s">
        <v>1730</v>
      </c>
      <c r="AA829" s="3"/>
      <c r="AB829" s="3" t="s">
        <v>85</v>
      </c>
      <c r="AC829" s="3" t="s">
        <v>94</v>
      </c>
      <c r="AD829" s="3" t="s">
        <v>103</v>
      </c>
      <c r="AE829" s="3" t="s">
        <v>122</v>
      </c>
      <c r="AF829" s="3"/>
      <c r="AG829" s="3" t="s">
        <v>97</v>
      </c>
      <c r="AH829" s="3">
        <v>23</v>
      </c>
      <c r="AI829" s="3">
        <v>1</v>
      </c>
      <c r="AJ829" s="3" t="s">
        <v>123</v>
      </c>
      <c r="AK829" s="3" t="s">
        <v>109</v>
      </c>
      <c r="AL829" s="3" t="s">
        <v>100</v>
      </c>
      <c r="AM829" s="3">
        <v>30</v>
      </c>
      <c r="AN829" s="3" t="s">
        <v>101</v>
      </c>
      <c r="AO829" s="3" t="s">
        <v>318</v>
      </c>
      <c r="AP829" s="3" t="s">
        <v>1724</v>
      </c>
      <c r="AQ829" s="3" t="s">
        <v>1731</v>
      </c>
      <c r="AR829" s="3">
        <v>1450</v>
      </c>
      <c r="AS829" s="3">
        <v>200</v>
      </c>
      <c r="AT829" s="3">
        <v>0</v>
      </c>
      <c r="AU829" s="3">
        <v>0</v>
      </c>
      <c r="AV829" s="3">
        <v>0</v>
      </c>
      <c r="AW829" s="3">
        <v>0</v>
      </c>
      <c r="AX829" s="3">
        <v>0</v>
      </c>
      <c r="AY829" s="3">
        <v>0</v>
      </c>
      <c r="AZ829" s="3">
        <v>0</v>
      </c>
      <c r="BA829" s="3" t="s">
        <v>1726</v>
      </c>
      <c r="BB829" s="3">
        <v>750</v>
      </c>
    </row>
    <row r="830" spans="1:54" ht="32.5" hidden="1" customHeight="1" x14ac:dyDescent="0.2">
      <c r="A830" s="3" t="s">
        <v>1732</v>
      </c>
      <c r="B830" s="3" t="s">
        <v>1658</v>
      </c>
      <c r="C830" s="3" t="s">
        <v>85</v>
      </c>
      <c r="D830" s="3" t="s">
        <v>86</v>
      </c>
      <c r="E830" s="3" t="s">
        <v>1712</v>
      </c>
      <c r="F830" s="3"/>
      <c r="G830" s="3" t="s">
        <v>87</v>
      </c>
      <c r="H830" s="3">
        <v>2024</v>
      </c>
      <c r="I830" s="3">
        <v>2024</v>
      </c>
      <c r="J830" s="3" t="s">
        <v>88</v>
      </c>
      <c r="K830" s="3" t="s">
        <v>1713</v>
      </c>
      <c r="L830" s="3" t="s">
        <v>1714</v>
      </c>
      <c r="M830" s="3" t="s">
        <v>1715</v>
      </c>
      <c r="N830" s="3" t="s">
        <v>1716</v>
      </c>
      <c r="O830" s="3" t="s">
        <v>1717</v>
      </c>
      <c r="P830" s="3" t="s">
        <v>89</v>
      </c>
      <c r="Q830" s="3" t="s">
        <v>90</v>
      </c>
      <c r="R830" s="3" t="s">
        <v>1718</v>
      </c>
      <c r="S830" s="3" t="s">
        <v>1719</v>
      </c>
      <c r="T830" s="3" t="s">
        <v>135</v>
      </c>
      <c r="U830" s="3" t="s">
        <v>1720</v>
      </c>
      <c r="V830" s="3" t="s">
        <v>1668</v>
      </c>
      <c r="W830" s="3">
        <v>3</v>
      </c>
      <c r="X830" s="3" t="s">
        <v>1733</v>
      </c>
      <c r="Y830" s="3" t="s">
        <v>1734</v>
      </c>
      <c r="Z830" s="3" t="s">
        <v>1735</v>
      </c>
      <c r="AA830" s="3"/>
      <c r="AB830" s="3" t="s">
        <v>85</v>
      </c>
      <c r="AC830" s="3" t="s">
        <v>94</v>
      </c>
      <c r="AD830" s="3" t="s">
        <v>95</v>
      </c>
      <c r="AE830" s="3" t="s">
        <v>96</v>
      </c>
      <c r="AF830" s="3"/>
      <c r="AG830" s="3" t="s">
        <v>97</v>
      </c>
      <c r="AH830" s="3">
        <v>23</v>
      </c>
      <c r="AI830" s="3">
        <v>1</v>
      </c>
      <c r="AJ830" s="3" t="s">
        <v>98</v>
      </c>
      <c r="AK830" s="3" t="s">
        <v>109</v>
      </c>
      <c r="AL830" s="3" t="s">
        <v>100</v>
      </c>
      <c r="AM830" s="3">
        <v>5</v>
      </c>
      <c r="AN830" s="3" t="s">
        <v>303</v>
      </c>
      <c r="AO830" s="3" t="s">
        <v>318</v>
      </c>
      <c r="AP830" s="3" t="s">
        <v>1724</v>
      </c>
      <c r="AQ830" s="3" t="s">
        <v>1736</v>
      </c>
      <c r="AR830" s="3">
        <v>800</v>
      </c>
      <c r="AS830" s="3">
        <v>300</v>
      </c>
      <c r="AT830" s="3">
        <v>0</v>
      </c>
      <c r="AU830" s="3">
        <v>0</v>
      </c>
      <c r="AV830" s="3">
        <v>0</v>
      </c>
      <c r="AW830" s="3">
        <v>0</v>
      </c>
      <c r="AX830" s="3">
        <v>0</v>
      </c>
      <c r="AY830" s="3">
        <v>0</v>
      </c>
      <c r="AZ830" s="3">
        <v>0</v>
      </c>
      <c r="BA830" s="3" t="s">
        <v>1737</v>
      </c>
      <c r="BB830" s="3">
        <v>450</v>
      </c>
    </row>
    <row r="831" spans="1:54" ht="32.5" hidden="1" customHeight="1" x14ac:dyDescent="0.2">
      <c r="A831" s="3" t="s">
        <v>1738</v>
      </c>
      <c r="B831" s="3" t="s">
        <v>1658</v>
      </c>
      <c r="C831" s="3" t="s">
        <v>85</v>
      </c>
      <c r="D831" s="3" t="s">
        <v>86</v>
      </c>
      <c r="E831" s="3" t="s">
        <v>1739</v>
      </c>
      <c r="F831" s="3"/>
      <c r="G831" s="3" t="s">
        <v>87</v>
      </c>
      <c r="H831" s="3">
        <v>2024</v>
      </c>
      <c r="I831" s="3">
        <v>2024</v>
      </c>
      <c r="J831" s="3" t="s">
        <v>111</v>
      </c>
      <c r="K831" s="3" t="s">
        <v>1740</v>
      </c>
      <c r="L831" s="3" t="s">
        <v>1741</v>
      </c>
      <c r="M831" s="3" t="s">
        <v>1742</v>
      </c>
      <c r="N831" s="3" t="s">
        <v>1743</v>
      </c>
      <c r="O831" s="3" t="s">
        <v>1744</v>
      </c>
      <c r="P831" s="3" t="s">
        <v>89</v>
      </c>
      <c r="Q831" s="3" t="s">
        <v>90</v>
      </c>
      <c r="R831" s="3" t="s">
        <v>1745</v>
      </c>
      <c r="S831" s="3" t="s">
        <v>1746</v>
      </c>
      <c r="T831" s="3" t="s">
        <v>135</v>
      </c>
      <c r="U831" s="3" t="s">
        <v>1747</v>
      </c>
      <c r="V831" s="3" t="s">
        <v>1668</v>
      </c>
      <c r="W831" s="3">
        <v>1</v>
      </c>
      <c r="X831" s="3" t="s">
        <v>1748</v>
      </c>
      <c r="Y831" s="3" t="s">
        <v>1749</v>
      </c>
      <c r="Z831" s="3" t="s">
        <v>1750</v>
      </c>
      <c r="AA831" s="3"/>
      <c r="AB831" s="3" t="s">
        <v>85</v>
      </c>
      <c r="AC831" s="3" t="s">
        <v>94</v>
      </c>
      <c r="AD831" s="3" t="s">
        <v>103</v>
      </c>
      <c r="AE831" s="3" t="s">
        <v>104</v>
      </c>
      <c r="AF831" s="3"/>
      <c r="AG831" s="3" t="s">
        <v>97</v>
      </c>
      <c r="AH831" s="3">
        <v>30</v>
      </c>
      <c r="AI831" s="3">
        <v>0</v>
      </c>
      <c r="AJ831" s="3" t="s">
        <v>123</v>
      </c>
      <c r="AK831" s="3" t="s">
        <v>109</v>
      </c>
      <c r="AL831" s="3" t="s">
        <v>100</v>
      </c>
      <c r="AM831" s="3">
        <v>30</v>
      </c>
      <c r="AN831" s="3" t="s">
        <v>101</v>
      </c>
      <c r="AO831" s="3" t="s">
        <v>318</v>
      </c>
      <c r="AP831" s="3" t="s">
        <v>1751</v>
      </c>
      <c r="AQ831" s="3" t="s">
        <v>1752</v>
      </c>
      <c r="AR831" s="3">
        <v>6441</v>
      </c>
      <c r="AS831" s="3">
        <v>2500</v>
      </c>
      <c r="AT831" s="3">
        <v>0</v>
      </c>
      <c r="AU831" s="3">
        <v>0</v>
      </c>
      <c r="AV831" s="3">
        <v>0</v>
      </c>
      <c r="AW831" s="3">
        <v>0</v>
      </c>
      <c r="AX831" s="3">
        <v>0</v>
      </c>
      <c r="AY831" s="3">
        <v>0</v>
      </c>
      <c r="AZ831" s="3">
        <v>0</v>
      </c>
      <c r="BA831" s="3" t="s">
        <v>1673</v>
      </c>
      <c r="BB831" s="3">
        <v>2500</v>
      </c>
    </row>
    <row r="832" spans="1:54" ht="32.5" hidden="1" customHeight="1" x14ac:dyDescent="0.2">
      <c r="A832" s="3" t="s">
        <v>1753</v>
      </c>
      <c r="B832" s="3" t="s">
        <v>1658</v>
      </c>
      <c r="C832" s="3" t="s">
        <v>85</v>
      </c>
      <c r="D832" s="3" t="s">
        <v>86</v>
      </c>
      <c r="E832" s="3" t="s">
        <v>1754</v>
      </c>
      <c r="F832" s="3"/>
      <c r="G832" s="3" t="s">
        <v>87</v>
      </c>
      <c r="H832" s="3">
        <v>2024</v>
      </c>
      <c r="I832" s="3">
        <v>2024</v>
      </c>
      <c r="J832" s="3" t="s">
        <v>88</v>
      </c>
      <c r="K832" s="3" t="s">
        <v>1755</v>
      </c>
      <c r="L832" s="3" t="s">
        <v>1756</v>
      </c>
      <c r="M832" s="3" t="s">
        <v>1757</v>
      </c>
      <c r="N832" s="3"/>
      <c r="O832" s="3" t="s">
        <v>1758</v>
      </c>
      <c r="P832" s="3" t="s">
        <v>89</v>
      </c>
      <c r="Q832" s="3" t="s">
        <v>90</v>
      </c>
      <c r="R832" s="3" t="s">
        <v>1759</v>
      </c>
      <c r="S832" s="3" t="s">
        <v>1760</v>
      </c>
      <c r="T832" s="3" t="s">
        <v>119</v>
      </c>
      <c r="U832" s="3" t="s">
        <v>1761</v>
      </c>
      <c r="V832" s="3" t="s">
        <v>1668</v>
      </c>
      <c r="W832" s="3">
        <v>1</v>
      </c>
      <c r="X832" s="3" t="s">
        <v>315</v>
      </c>
      <c r="Y832" s="3" t="s">
        <v>17051</v>
      </c>
      <c r="Z832" s="3" t="s">
        <v>17052</v>
      </c>
      <c r="AA832" s="3"/>
      <c r="AB832" s="3" t="s">
        <v>85</v>
      </c>
      <c r="AC832" s="3" t="s">
        <v>94</v>
      </c>
      <c r="AD832" s="3" t="s">
        <v>103</v>
      </c>
      <c r="AE832" s="3" t="s">
        <v>104</v>
      </c>
      <c r="AF832" s="3"/>
      <c r="AG832" s="3" t="s">
        <v>97</v>
      </c>
      <c r="AH832" s="3">
        <v>121</v>
      </c>
      <c r="AI832" s="3">
        <v>15</v>
      </c>
      <c r="AJ832" s="3" t="s">
        <v>98</v>
      </c>
      <c r="AK832" s="3" t="s">
        <v>106</v>
      </c>
      <c r="AL832" s="3" t="s">
        <v>100</v>
      </c>
      <c r="AM832" s="3">
        <v>200</v>
      </c>
      <c r="AN832" s="3" t="s">
        <v>101</v>
      </c>
      <c r="AO832" s="3" t="s">
        <v>102</v>
      </c>
      <c r="AP832" s="3" t="s">
        <v>1762</v>
      </c>
      <c r="AQ832" s="3"/>
      <c r="AR832" s="3">
        <v>39810</v>
      </c>
      <c r="AS832" s="3">
        <v>5000</v>
      </c>
      <c r="AT832" s="3">
        <v>0</v>
      </c>
      <c r="AU832" s="3">
        <v>0</v>
      </c>
      <c r="AV832" s="3">
        <v>0</v>
      </c>
      <c r="AW832" s="3">
        <v>0</v>
      </c>
      <c r="AX832" s="3">
        <v>0</v>
      </c>
      <c r="AY832" s="3">
        <v>0</v>
      </c>
      <c r="AZ832" s="3">
        <v>0</v>
      </c>
      <c r="BA832" s="3" t="s">
        <v>1673</v>
      </c>
      <c r="BB832" s="3">
        <v>5000</v>
      </c>
    </row>
    <row r="833" spans="1:54" ht="32.5" hidden="1" customHeight="1" x14ac:dyDescent="0.2">
      <c r="A833" s="3" t="s">
        <v>1763</v>
      </c>
      <c r="B833" s="3" t="s">
        <v>1658</v>
      </c>
      <c r="C833" s="3" t="s">
        <v>85</v>
      </c>
      <c r="D833" s="3" t="s">
        <v>86</v>
      </c>
      <c r="E833" s="3" t="s">
        <v>1754</v>
      </c>
      <c r="F833" s="3"/>
      <c r="G833" s="3" t="s">
        <v>87</v>
      </c>
      <c r="H833" s="3">
        <v>2024</v>
      </c>
      <c r="I833" s="3">
        <v>2024</v>
      </c>
      <c r="J833" s="3" t="s">
        <v>88</v>
      </c>
      <c r="K833" s="3" t="s">
        <v>1755</v>
      </c>
      <c r="L833" s="3" t="s">
        <v>1756</v>
      </c>
      <c r="M833" s="3" t="s">
        <v>1757</v>
      </c>
      <c r="N833" s="3"/>
      <c r="O833" s="3" t="s">
        <v>1758</v>
      </c>
      <c r="P833" s="3" t="s">
        <v>89</v>
      </c>
      <c r="Q833" s="3" t="s">
        <v>90</v>
      </c>
      <c r="R833" s="3" t="s">
        <v>1759</v>
      </c>
      <c r="S833" s="3" t="s">
        <v>1760</v>
      </c>
      <c r="T833" s="3" t="s">
        <v>119</v>
      </c>
      <c r="U833" s="3" t="s">
        <v>1761</v>
      </c>
      <c r="V833" s="3" t="s">
        <v>1668</v>
      </c>
      <c r="W833" s="3">
        <v>2</v>
      </c>
      <c r="X833" s="3" t="s">
        <v>17053</v>
      </c>
      <c r="Y833" s="3" t="s">
        <v>17054</v>
      </c>
      <c r="Z833" s="3" t="s">
        <v>17055</v>
      </c>
      <c r="AA833" s="3"/>
      <c r="AB833" s="3" t="s">
        <v>85</v>
      </c>
      <c r="AC833" s="3" t="s">
        <v>94</v>
      </c>
      <c r="AD833" s="3" t="s">
        <v>95</v>
      </c>
      <c r="AE833" s="3" t="s">
        <v>96</v>
      </c>
      <c r="AF833" s="3"/>
      <c r="AG833" s="3" t="s">
        <v>97</v>
      </c>
      <c r="AH833" s="3">
        <v>121</v>
      </c>
      <c r="AI833" s="3">
        <v>15</v>
      </c>
      <c r="AJ833" s="3" t="s">
        <v>98</v>
      </c>
      <c r="AK833" s="3" t="s">
        <v>109</v>
      </c>
      <c r="AL833" s="3" t="s">
        <v>100</v>
      </c>
      <c r="AM833" s="3">
        <v>250</v>
      </c>
      <c r="AN833" s="3" t="s">
        <v>101</v>
      </c>
      <c r="AO833" s="3" t="s">
        <v>102</v>
      </c>
      <c r="AP833" s="3" t="s">
        <v>1765</v>
      </c>
      <c r="AQ833" s="3"/>
      <c r="AR833" s="3">
        <v>51916</v>
      </c>
      <c r="AS833" s="3">
        <v>5000</v>
      </c>
      <c r="AT833" s="3">
        <v>0</v>
      </c>
      <c r="AU833" s="3">
        <v>0</v>
      </c>
      <c r="AV833" s="3">
        <v>0</v>
      </c>
      <c r="AW833" s="3">
        <v>0</v>
      </c>
      <c r="AX833" s="3">
        <v>0</v>
      </c>
      <c r="AY833" s="3">
        <v>0</v>
      </c>
      <c r="AZ833" s="3">
        <v>0</v>
      </c>
      <c r="BA833" s="3" t="s">
        <v>1673</v>
      </c>
      <c r="BB833" s="3">
        <v>5000</v>
      </c>
    </row>
    <row r="834" spans="1:54" ht="32.5" hidden="1" customHeight="1" x14ac:dyDescent="0.2">
      <c r="A834" s="3" t="s">
        <v>1766</v>
      </c>
      <c r="B834" s="3" t="s">
        <v>1658</v>
      </c>
      <c r="C834" s="3" t="s">
        <v>85</v>
      </c>
      <c r="D834" s="3" t="s">
        <v>86</v>
      </c>
      <c r="E834" s="3" t="s">
        <v>1767</v>
      </c>
      <c r="F834" s="3"/>
      <c r="G834" s="3" t="s">
        <v>87</v>
      </c>
      <c r="H834" s="3">
        <v>2024</v>
      </c>
      <c r="I834" s="3">
        <v>2024</v>
      </c>
      <c r="J834" s="3" t="s">
        <v>88</v>
      </c>
      <c r="K834" s="3" t="s">
        <v>1768</v>
      </c>
      <c r="L834" s="3" t="s">
        <v>1769</v>
      </c>
      <c r="M834" s="3" t="s">
        <v>1770</v>
      </c>
      <c r="N834" s="3" t="s">
        <v>1771</v>
      </c>
      <c r="O834" s="3" t="s">
        <v>1772</v>
      </c>
      <c r="P834" s="3" t="s">
        <v>89</v>
      </c>
      <c r="Q834" s="3" t="s">
        <v>257</v>
      </c>
      <c r="R834" s="3" t="s">
        <v>1773</v>
      </c>
      <c r="S834" s="3" t="s">
        <v>1774</v>
      </c>
      <c r="T834" s="3" t="s">
        <v>91</v>
      </c>
      <c r="U834" s="3" t="s">
        <v>1747</v>
      </c>
      <c r="V834" s="3" t="s">
        <v>1668</v>
      </c>
      <c r="W834" s="3">
        <v>1</v>
      </c>
      <c r="X834" s="3" t="s">
        <v>1775</v>
      </c>
      <c r="Y834" s="3" t="s">
        <v>1776</v>
      </c>
      <c r="Z834" s="3" t="s">
        <v>1777</v>
      </c>
      <c r="AA834" s="3"/>
      <c r="AB834" s="3" t="s">
        <v>85</v>
      </c>
      <c r="AC834" s="3" t="s">
        <v>94</v>
      </c>
      <c r="AD834" s="3" t="s">
        <v>103</v>
      </c>
      <c r="AE834" s="3" t="s">
        <v>124</v>
      </c>
      <c r="AF834" s="3"/>
      <c r="AG834" s="3" t="s">
        <v>97</v>
      </c>
      <c r="AH834" s="3">
        <v>200000</v>
      </c>
      <c r="AI834" s="3">
        <v>60000</v>
      </c>
      <c r="AJ834" s="3" t="s">
        <v>98</v>
      </c>
      <c r="AK834" s="3" t="s">
        <v>109</v>
      </c>
      <c r="AL834" s="3" t="s">
        <v>100</v>
      </c>
      <c r="AM834" s="3">
        <v>600</v>
      </c>
      <c r="AN834" s="3" t="s">
        <v>101</v>
      </c>
      <c r="AO834" s="3" t="s">
        <v>110</v>
      </c>
      <c r="AP834" s="3" t="s">
        <v>1778</v>
      </c>
      <c r="AQ834" s="3" t="s">
        <v>1779</v>
      </c>
      <c r="AR834" s="3">
        <v>4935</v>
      </c>
      <c r="AS834" s="3">
        <v>2200</v>
      </c>
      <c r="AT834" s="3">
        <v>0</v>
      </c>
      <c r="AU834" s="3">
        <v>0</v>
      </c>
      <c r="AV834" s="3">
        <v>0</v>
      </c>
      <c r="AW834" s="3">
        <v>0</v>
      </c>
      <c r="AX834" s="3">
        <v>0</v>
      </c>
      <c r="AY834" s="3">
        <v>0</v>
      </c>
      <c r="AZ834" s="3">
        <v>0</v>
      </c>
      <c r="BA834" s="3" t="s">
        <v>1673</v>
      </c>
      <c r="BB834" s="3">
        <v>2200</v>
      </c>
    </row>
    <row r="835" spans="1:54" ht="32.5" hidden="1" customHeight="1" x14ac:dyDescent="0.2">
      <c r="A835" s="3" t="s">
        <v>1780</v>
      </c>
      <c r="B835" s="3" t="s">
        <v>1658</v>
      </c>
      <c r="C835" s="3" t="s">
        <v>85</v>
      </c>
      <c r="D835" s="3" t="s">
        <v>86</v>
      </c>
      <c r="E835" s="3" t="s">
        <v>1767</v>
      </c>
      <c r="F835" s="3"/>
      <c r="G835" s="3" t="s">
        <v>87</v>
      </c>
      <c r="H835" s="3">
        <v>2024</v>
      </c>
      <c r="I835" s="3">
        <v>2024</v>
      </c>
      <c r="J835" s="3" t="s">
        <v>111</v>
      </c>
      <c r="K835" s="3" t="s">
        <v>1768</v>
      </c>
      <c r="L835" s="3" t="s">
        <v>1769</v>
      </c>
      <c r="M835" s="3" t="s">
        <v>1770</v>
      </c>
      <c r="N835" s="3" t="s">
        <v>1771</v>
      </c>
      <c r="O835" s="3" t="s">
        <v>1772</v>
      </c>
      <c r="P835" s="3" t="s">
        <v>89</v>
      </c>
      <c r="Q835" s="3" t="s">
        <v>257</v>
      </c>
      <c r="R835" s="3" t="s">
        <v>1773</v>
      </c>
      <c r="S835" s="3" t="s">
        <v>1774</v>
      </c>
      <c r="T835" s="3" t="s">
        <v>91</v>
      </c>
      <c r="U835" s="3" t="s">
        <v>1747</v>
      </c>
      <c r="V835" s="3" t="s">
        <v>1668</v>
      </c>
      <c r="W835" s="3">
        <v>2</v>
      </c>
      <c r="X835" s="3" t="s">
        <v>1781</v>
      </c>
      <c r="Y835" s="3" t="s">
        <v>1782</v>
      </c>
      <c r="Z835" s="3" t="s">
        <v>1783</v>
      </c>
      <c r="AA835" s="3"/>
      <c r="AB835" s="3" t="s">
        <v>85</v>
      </c>
      <c r="AC835" s="3" t="s">
        <v>94</v>
      </c>
      <c r="AD835" s="3" t="s">
        <v>103</v>
      </c>
      <c r="AE835" s="3" t="s">
        <v>122</v>
      </c>
      <c r="AF835" s="3"/>
      <c r="AG835" s="3" t="s">
        <v>97</v>
      </c>
      <c r="AH835" s="3">
        <v>200000</v>
      </c>
      <c r="AI835" s="3">
        <v>60000</v>
      </c>
      <c r="AJ835" s="3" t="s">
        <v>123</v>
      </c>
      <c r="AK835" s="3" t="s">
        <v>190</v>
      </c>
      <c r="AL835" s="3" t="s">
        <v>100</v>
      </c>
      <c r="AM835" s="3">
        <v>90</v>
      </c>
      <c r="AN835" s="3" t="s">
        <v>101</v>
      </c>
      <c r="AO835" s="3" t="s">
        <v>110</v>
      </c>
      <c r="AP835" s="3" t="s">
        <v>1784</v>
      </c>
      <c r="AQ835" s="3" t="s">
        <v>1785</v>
      </c>
      <c r="AR835" s="3">
        <v>7200</v>
      </c>
      <c r="AS835" s="3">
        <v>3500</v>
      </c>
      <c r="AT835" s="3">
        <v>0</v>
      </c>
      <c r="AU835" s="3">
        <v>0</v>
      </c>
      <c r="AV835" s="3">
        <v>0</v>
      </c>
      <c r="AW835" s="3">
        <v>0</v>
      </c>
      <c r="AX835" s="3">
        <v>0</v>
      </c>
      <c r="AY835" s="3">
        <v>0</v>
      </c>
      <c r="AZ835" s="3">
        <v>0</v>
      </c>
      <c r="BA835" s="3" t="s">
        <v>1673</v>
      </c>
      <c r="BB835" s="3">
        <v>3500</v>
      </c>
    </row>
    <row r="836" spans="1:54" ht="32.5" hidden="1" customHeight="1" x14ac:dyDescent="0.2">
      <c r="A836" s="3" t="s">
        <v>1786</v>
      </c>
      <c r="B836" s="3" t="s">
        <v>1658</v>
      </c>
      <c r="C836" s="3" t="s">
        <v>85</v>
      </c>
      <c r="D836" s="3" t="s">
        <v>86</v>
      </c>
      <c r="E836" s="3" t="s">
        <v>1767</v>
      </c>
      <c r="F836" s="3"/>
      <c r="G836" s="3" t="s">
        <v>87</v>
      </c>
      <c r="H836" s="3">
        <v>2024</v>
      </c>
      <c r="I836" s="3">
        <v>2024</v>
      </c>
      <c r="J836" s="3" t="s">
        <v>88</v>
      </c>
      <c r="K836" s="3" t="s">
        <v>1768</v>
      </c>
      <c r="L836" s="3" t="s">
        <v>1769</v>
      </c>
      <c r="M836" s="3" t="s">
        <v>1770</v>
      </c>
      <c r="N836" s="3" t="s">
        <v>1771</v>
      </c>
      <c r="O836" s="3" t="s">
        <v>1772</v>
      </c>
      <c r="P836" s="3" t="s">
        <v>89</v>
      </c>
      <c r="Q836" s="3" t="s">
        <v>257</v>
      </c>
      <c r="R836" s="3" t="s">
        <v>1773</v>
      </c>
      <c r="S836" s="3" t="s">
        <v>1774</v>
      </c>
      <c r="T836" s="3" t="s">
        <v>91</v>
      </c>
      <c r="U836" s="3" t="s">
        <v>1747</v>
      </c>
      <c r="V836" s="3" t="s">
        <v>1668</v>
      </c>
      <c r="W836" s="3">
        <v>3</v>
      </c>
      <c r="X836" s="3" t="s">
        <v>315</v>
      </c>
      <c r="Y836" s="3" t="s">
        <v>1787</v>
      </c>
      <c r="Z836" s="3" t="s">
        <v>1788</v>
      </c>
      <c r="AA836" s="3"/>
      <c r="AB836" s="3" t="s">
        <v>85</v>
      </c>
      <c r="AC836" s="3" t="s">
        <v>94</v>
      </c>
      <c r="AD836" s="3" t="s">
        <v>103</v>
      </c>
      <c r="AE836" s="3" t="s">
        <v>104</v>
      </c>
      <c r="AF836" s="3"/>
      <c r="AG836" s="3" t="s">
        <v>97</v>
      </c>
      <c r="AH836" s="3">
        <v>200000</v>
      </c>
      <c r="AI836" s="3">
        <v>60000</v>
      </c>
      <c r="AJ836" s="3" t="s">
        <v>98</v>
      </c>
      <c r="AK836" s="3" t="s">
        <v>109</v>
      </c>
      <c r="AL836" s="3" t="s">
        <v>100</v>
      </c>
      <c r="AM836" s="3">
        <v>170</v>
      </c>
      <c r="AN836" s="3" t="s">
        <v>101</v>
      </c>
      <c r="AO836" s="3" t="s">
        <v>110</v>
      </c>
      <c r="AP836" s="3" t="s">
        <v>1789</v>
      </c>
      <c r="AQ836" s="3" t="s">
        <v>1790</v>
      </c>
      <c r="AR836" s="3">
        <v>4855</v>
      </c>
      <c r="AS836" s="3">
        <v>2200</v>
      </c>
      <c r="AT836" s="3">
        <v>0</v>
      </c>
      <c r="AU836" s="3">
        <v>0</v>
      </c>
      <c r="AV836" s="3">
        <v>0</v>
      </c>
      <c r="AW836" s="3">
        <v>0</v>
      </c>
      <c r="AX836" s="3">
        <v>0</v>
      </c>
      <c r="AY836" s="3">
        <v>0</v>
      </c>
      <c r="AZ836" s="3">
        <v>0</v>
      </c>
      <c r="BA836" s="3" t="s">
        <v>1673</v>
      </c>
      <c r="BB836" s="3">
        <v>2200</v>
      </c>
    </row>
    <row r="837" spans="1:54" ht="32.5" hidden="1" customHeight="1" x14ac:dyDescent="0.2">
      <c r="A837" s="3" t="s">
        <v>1791</v>
      </c>
      <c r="B837" s="3" t="s">
        <v>1658</v>
      </c>
      <c r="C837" s="3" t="s">
        <v>85</v>
      </c>
      <c r="D837" s="3" t="s">
        <v>86</v>
      </c>
      <c r="E837" s="3" t="s">
        <v>1792</v>
      </c>
      <c r="F837" s="3"/>
      <c r="G837" s="3" t="s">
        <v>87</v>
      </c>
      <c r="H837" s="3">
        <v>2024</v>
      </c>
      <c r="I837" s="3">
        <v>2024</v>
      </c>
      <c r="J837" s="3" t="s">
        <v>111</v>
      </c>
      <c r="K837" s="3" t="s">
        <v>1793</v>
      </c>
      <c r="L837" s="3" t="s">
        <v>1794</v>
      </c>
      <c r="M837" s="3" t="s">
        <v>1795</v>
      </c>
      <c r="N837" s="3" t="s">
        <v>1796</v>
      </c>
      <c r="O837" s="3" t="s">
        <v>1797</v>
      </c>
      <c r="P837" s="3" t="s">
        <v>89</v>
      </c>
      <c r="Q837" s="3" t="s">
        <v>90</v>
      </c>
      <c r="R837" s="3" t="s">
        <v>1798</v>
      </c>
      <c r="S837" s="3" t="s">
        <v>1799</v>
      </c>
      <c r="T837" s="3" t="s">
        <v>135</v>
      </c>
      <c r="U837" s="3" t="s">
        <v>1747</v>
      </c>
      <c r="V837" s="3" t="s">
        <v>1668</v>
      </c>
      <c r="W837" s="3">
        <v>1</v>
      </c>
      <c r="X837" s="3" t="s">
        <v>1800</v>
      </c>
      <c r="Y837" s="3" t="s">
        <v>1801</v>
      </c>
      <c r="Z837" s="3" t="s">
        <v>1802</v>
      </c>
      <c r="AA837" s="3"/>
      <c r="AB837" s="3" t="s">
        <v>85</v>
      </c>
      <c r="AC837" s="3" t="s">
        <v>94</v>
      </c>
      <c r="AD837" s="3" t="s">
        <v>103</v>
      </c>
      <c r="AE837" s="3" t="s">
        <v>104</v>
      </c>
      <c r="AF837" s="3"/>
      <c r="AG837" s="3" t="s">
        <v>97</v>
      </c>
      <c r="AH837" s="3">
        <v>124</v>
      </c>
      <c r="AI837" s="3">
        <v>23</v>
      </c>
      <c r="AJ837" s="3" t="s">
        <v>105</v>
      </c>
      <c r="AK837" s="3" t="s">
        <v>106</v>
      </c>
      <c r="AL837" s="3" t="s">
        <v>100</v>
      </c>
      <c r="AM837" s="3">
        <v>300</v>
      </c>
      <c r="AN837" s="3" t="s">
        <v>101</v>
      </c>
      <c r="AO837" s="3" t="s">
        <v>110</v>
      </c>
      <c r="AP837" s="3" t="s">
        <v>1803</v>
      </c>
      <c r="AQ837" s="3" t="s">
        <v>1804</v>
      </c>
      <c r="AR837" s="3">
        <v>13000</v>
      </c>
      <c r="AS837" s="3">
        <v>5000</v>
      </c>
      <c r="AT837" s="3">
        <v>0</v>
      </c>
      <c r="AU837" s="3">
        <v>0</v>
      </c>
      <c r="AV837" s="3">
        <v>0</v>
      </c>
      <c r="AW837" s="3">
        <v>0</v>
      </c>
      <c r="AX837" s="3">
        <v>0</v>
      </c>
      <c r="AY837" s="3">
        <v>0</v>
      </c>
      <c r="AZ837" s="3">
        <v>0</v>
      </c>
      <c r="BA837" s="3" t="s">
        <v>1805</v>
      </c>
      <c r="BB837" s="3">
        <v>10000</v>
      </c>
    </row>
    <row r="838" spans="1:54" ht="32.5" hidden="1" customHeight="1" x14ac:dyDescent="0.2">
      <c r="A838" s="3" t="s">
        <v>1806</v>
      </c>
      <c r="B838" s="3" t="s">
        <v>1658</v>
      </c>
      <c r="C838" s="3" t="s">
        <v>85</v>
      </c>
      <c r="D838" s="3" t="s">
        <v>86</v>
      </c>
      <c r="E838" s="3" t="s">
        <v>1792</v>
      </c>
      <c r="F838" s="3"/>
      <c r="G838" s="3" t="s">
        <v>87</v>
      </c>
      <c r="H838" s="3">
        <v>2024</v>
      </c>
      <c r="I838" s="3">
        <v>2024</v>
      </c>
      <c r="J838" s="3" t="s">
        <v>111</v>
      </c>
      <c r="K838" s="3" t="s">
        <v>1793</v>
      </c>
      <c r="L838" s="3" t="s">
        <v>1794</v>
      </c>
      <c r="M838" s="3" t="s">
        <v>1795</v>
      </c>
      <c r="N838" s="3" t="s">
        <v>1796</v>
      </c>
      <c r="O838" s="3" t="s">
        <v>1797</v>
      </c>
      <c r="P838" s="3" t="s">
        <v>89</v>
      </c>
      <c r="Q838" s="3" t="s">
        <v>90</v>
      </c>
      <c r="R838" s="3" t="s">
        <v>1798</v>
      </c>
      <c r="S838" s="3" t="s">
        <v>1799</v>
      </c>
      <c r="T838" s="3" t="s">
        <v>135</v>
      </c>
      <c r="U838" s="3" t="s">
        <v>1747</v>
      </c>
      <c r="V838" s="3" t="s">
        <v>1668</v>
      </c>
      <c r="W838" s="3">
        <v>2</v>
      </c>
      <c r="X838" s="3" t="s">
        <v>1807</v>
      </c>
      <c r="Y838" s="3" t="s">
        <v>1808</v>
      </c>
      <c r="Z838" s="3" t="s">
        <v>1809</v>
      </c>
      <c r="AA838" s="3"/>
      <c r="AB838" s="3" t="s">
        <v>85</v>
      </c>
      <c r="AC838" s="3" t="s">
        <v>94</v>
      </c>
      <c r="AD838" s="3" t="s">
        <v>95</v>
      </c>
      <c r="AE838" s="3" t="s">
        <v>96</v>
      </c>
      <c r="AF838" s="3"/>
      <c r="AG838" s="3" t="s">
        <v>97</v>
      </c>
      <c r="AH838" s="3">
        <v>124</v>
      </c>
      <c r="AI838" s="3">
        <v>23</v>
      </c>
      <c r="AJ838" s="3" t="s">
        <v>123</v>
      </c>
      <c r="AK838" s="3" t="s">
        <v>190</v>
      </c>
      <c r="AL838" s="3" t="s">
        <v>100</v>
      </c>
      <c r="AM838" s="3">
        <v>80</v>
      </c>
      <c r="AN838" s="3" t="s">
        <v>101</v>
      </c>
      <c r="AO838" s="3" t="s">
        <v>110</v>
      </c>
      <c r="AP838" s="3" t="s">
        <v>1803</v>
      </c>
      <c r="AQ838" s="3" t="s">
        <v>1810</v>
      </c>
      <c r="AR838" s="3">
        <v>12000</v>
      </c>
      <c r="AS838" s="3">
        <v>4000</v>
      </c>
      <c r="AT838" s="3">
        <v>0</v>
      </c>
      <c r="AU838" s="3">
        <v>0</v>
      </c>
      <c r="AV838" s="3">
        <v>0</v>
      </c>
      <c r="AW838" s="3">
        <v>0</v>
      </c>
      <c r="AX838" s="3">
        <v>0</v>
      </c>
      <c r="AY838" s="3">
        <v>0</v>
      </c>
      <c r="AZ838" s="3">
        <v>0</v>
      </c>
      <c r="BA838" s="3" t="s">
        <v>1805</v>
      </c>
      <c r="BB838" s="3">
        <v>8000</v>
      </c>
    </row>
    <row r="839" spans="1:54" ht="32.5" hidden="1" customHeight="1" x14ac:dyDescent="0.2">
      <c r="A839" s="3" t="s">
        <v>1811</v>
      </c>
      <c r="B839" s="3" t="s">
        <v>1658</v>
      </c>
      <c r="C839" s="3" t="s">
        <v>85</v>
      </c>
      <c r="D839" s="3" t="s">
        <v>86</v>
      </c>
      <c r="E839" s="3" t="s">
        <v>1792</v>
      </c>
      <c r="F839" s="3"/>
      <c r="G839" s="3" t="s">
        <v>87</v>
      </c>
      <c r="H839" s="3">
        <v>2024</v>
      </c>
      <c r="I839" s="3">
        <v>2024</v>
      </c>
      <c r="J839" s="3" t="s">
        <v>88</v>
      </c>
      <c r="K839" s="3" t="s">
        <v>1793</v>
      </c>
      <c r="L839" s="3" t="s">
        <v>1794</v>
      </c>
      <c r="M839" s="3" t="s">
        <v>1795</v>
      </c>
      <c r="N839" s="3" t="s">
        <v>1796</v>
      </c>
      <c r="O839" s="3" t="s">
        <v>1797</v>
      </c>
      <c r="P839" s="3" t="s">
        <v>89</v>
      </c>
      <c r="Q839" s="3" t="s">
        <v>90</v>
      </c>
      <c r="R839" s="3" t="s">
        <v>1798</v>
      </c>
      <c r="S839" s="3" t="s">
        <v>1799</v>
      </c>
      <c r="T839" s="3" t="s">
        <v>135</v>
      </c>
      <c r="U839" s="3" t="s">
        <v>1747</v>
      </c>
      <c r="V839" s="3" t="s">
        <v>1668</v>
      </c>
      <c r="W839" s="3">
        <v>3</v>
      </c>
      <c r="X839" s="3" t="s">
        <v>1812</v>
      </c>
      <c r="Y839" s="3" t="s">
        <v>1813</v>
      </c>
      <c r="Z839" s="3" t="s">
        <v>1814</v>
      </c>
      <c r="AA839" s="3"/>
      <c r="AB839" s="3" t="s">
        <v>85</v>
      </c>
      <c r="AC839" s="3" t="s">
        <v>94</v>
      </c>
      <c r="AD839" s="3"/>
      <c r="AE839" s="3"/>
      <c r="AF839" s="3"/>
      <c r="AG839" s="3" t="s">
        <v>97</v>
      </c>
      <c r="AH839" s="3">
        <v>124</v>
      </c>
      <c r="AI839" s="3">
        <v>23</v>
      </c>
      <c r="AJ839" s="3" t="s">
        <v>98</v>
      </c>
      <c r="AK839" s="3" t="s">
        <v>190</v>
      </c>
      <c r="AL839" s="3" t="s">
        <v>100</v>
      </c>
      <c r="AM839" s="3">
        <v>80</v>
      </c>
      <c r="AN839" s="3" t="s">
        <v>138</v>
      </c>
      <c r="AO839" s="3" t="s">
        <v>110</v>
      </c>
      <c r="AP839" s="3" t="s">
        <v>1803</v>
      </c>
      <c r="AQ839" s="3" t="s">
        <v>1815</v>
      </c>
      <c r="AR839" s="3">
        <v>14000</v>
      </c>
      <c r="AS839" s="3">
        <v>5000</v>
      </c>
      <c r="AT839" s="3">
        <v>0</v>
      </c>
      <c r="AU839" s="3">
        <v>0</v>
      </c>
      <c r="AV839" s="3">
        <v>0</v>
      </c>
      <c r="AW839" s="3">
        <v>0</v>
      </c>
      <c r="AX839" s="3">
        <v>0</v>
      </c>
      <c r="AY839" s="3">
        <v>0</v>
      </c>
      <c r="AZ839" s="3">
        <v>0</v>
      </c>
      <c r="BA839" s="3" t="s">
        <v>1816</v>
      </c>
      <c r="BB839" s="3">
        <v>8000</v>
      </c>
    </row>
    <row r="840" spans="1:54" ht="32.5" hidden="1" customHeight="1" x14ac:dyDescent="0.2">
      <c r="A840" s="3" t="s">
        <v>1817</v>
      </c>
      <c r="B840" s="3" t="s">
        <v>1658</v>
      </c>
      <c r="C840" s="3" t="s">
        <v>85</v>
      </c>
      <c r="D840" s="3" t="s">
        <v>86</v>
      </c>
      <c r="E840" s="3" t="s">
        <v>1818</v>
      </c>
      <c r="F840" s="3"/>
      <c r="G840" s="3" t="s">
        <v>87</v>
      </c>
      <c r="H840" s="3">
        <v>2024</v>
      </c>
      <c r="I840" s="3">
        <v>2024</v>
      </c>
      <c r="J840" s="3" t="s">
        <v>88</v>
      </c>
      <c r="K840" s="3" t="s">
        <v>1819</v>
      </c>
      <c r="L840" s="3" t="s">
        <v>1820</v>
      </c>
      <c r="M840" s="3" t="s">
        <v>1821</v>
      </c>
      <c r="N840" s="3" t="s">
        <v>1822</v>
      </c>
      <c r="O840" s="3" t="s">
        <v>1823</v>
      </c>
      <c r="P840" s="3" t="s">
        <v>89</v>
      </c>
      <c r="Q840" s="3" t="s">
        <v>90</v>
      </c>
      <c r="R840" s="3" t="s">
        <v>1824</v>
      </c>
      <c r="S840" s="3" t="s">
        <v>1825</v>
      </c>
      <c r="T840" s="3" t="s">
        <v>135</v>
      </c>
      <c r="U840" s="3" t="s">
        <v>1826</v>
      </c>
      <c r="V840" s="3" t="s">
        <v>1668</v>
      </c>
      <c r="W840" s="3">
        <v>1</v>
      </c>
      <c r="X840" s="3" t="s">
        <v>1827</v>
      </c>
      <c r="Y840" s="3" t="s">
        <v>1828</v>
      </c>
      <c r="Z840" s="3" t="s">
        <v>1829</v>
      </c>
      <c r="AA840" s="3"/>
      <c r="AB840" s="3" t="s">
        <v>85</v>
      </c>
      <c r="AC840" s="3" t="s">
        <v>94</v>
      </c>
      <c r="AD840" s="3" t="s">
        <v>103</v>
      </c>
      <c r="AE840" s="3" t="s">
        <v>104</v>
      </c>
      <c r="AF840" s="3"/>
      <c r="AG840" s="3" t="s">
        <v>97</v>
      </c>
      <c r="AH840" s="3">
        <v>133</v>
      </c>
      <c r="AI840" s="3">
        <v>13</v>
      </c>
      <c r="AJ840" s="3" t="s">
        <v>105</v>
      </c>
      <c r="AK840" s="3" t="s">
        <v>106</v>
      </c>
      <c r="AL840" s="3" t="s">
        <v>100</v>
      </c>
      <c r="AM840" s="3">
        <v>240</v>
      </c>
      <c r="AN840" s="3" t="s">
        <v>101</v>
      </c>
      <c r="AO840" s="3" t="s">
        <v>110</v>
      </c>
      <c r="AP840" s="3" t="s">
        <v>1830</v>
      </c>
      <c r="AQ840" s="3" t="s">
        <v>1831</v>
      </c>
      <c r="AR840" s="3">
        <v>4590</v>
      </c>
      <c r="AS840" s="3">
        <v>2000</v>
      </c>
      <c r="AT840" s="3">
        <v>0</v>
      </c>
      <c r="AU840" s="3">
        <v>0</v>
      </c>
      <c r="AV840" s="3">
        <v>0</v>
      </c>
      <c r="AW840" s="3">
        <v>0</v>
      </c>
      <c r="AX840" s="3">
        <v>0</v>
      </c>
      <c r="AY840" s="3">
        <v>0</v>
      </c>
      <c r="AZ840" s="3">
        <v>0</v>
      </c>
      <c r="BA840" s="3" t="s">
        <v>1832</v>
      </c>
      <c r="BB840" s="3">
        <v>3400</v>
      </c>
    </row>
    <row r="841" spans="1:54" ht="32.5" hidden="1" customHeight="1" x14ac:dyDescent="0.2">
      <c r="A841" s="3" t="s">
        <v>1833</v>
      </c>
      <c r="B841" s="3" t="s">
        <v>1658</v>
      </c>
      <c r="C841" s="3" t="s">
        <v>85</v>
      </c>
      <c r="D841" s="3" t="s">
        <v>86</v>
      </c>
      <c r="E841" s="3" t="s">
        <v>1818</v>
      </c>
      <c r="F841" s="3"/>
      <c r="G841" s="3" t="s">
        <v>87</v>
      </c>
      <c r="H841" s="3">
        <v>2024</v>
      </c>
      <c r="I841" s="3">
        <v>2024</v>
      </c>
      <c r="J841" s="3" t="s">
        <v>88</v>
      </c>
      <c r="K841" s="3" t="s">
        <v>1819</v>
      </c>
      <c r="L841" s="3" t="s">
        <v>1820</v>
      </c>
      <c r="M841" s="3" t="s">
        <v>1821</v>
      </c>
      <c r="N841" s="3" t="s">
        <v>1822</v>
      </c>
      <c r="O841" s="3" t="s">
        <v>1823</v>
      </c>
      <c r="P841" s="3" t="s">
        <v>89</v>
      </c>
      <c r="Q841" s="3" t="s">
        <v>90</v>
      </c>
      <c r="R841" s="3" t="s">
        <v>1824</v>
      </c>
      <c r="S841" s="3" t="s">
        <v>1825</v>
      </c>
      <c r="T841" s="3" t="s">
        <v>135</v>
      </c>
      <c r="U841" s="3" t="s">
        <v>1826</v>
      </c>
      <c r="V841" s="3" t="s">
        <v>1668</v>
      </c>
      <c r="W841" s="3">
        <v>2</v>
      </c>
      <c r="X841" s="3" t="s">
        <v>1834</v>
      </c>
      <c r="Y841" s="3" t="s">
        <v>1835</v>
      </c>
      <c r="Z841" s="3" t="s">
        <v>1836</v>
      </c>
      <c r="AA841" s="3"/>
      <c r="AB841" s="3" t="s">
        <v>85</v>
      </c>
      <c r="AC841" s="3" t="s">
        <v>94</v>
      </c>
      <c r="AD841" s="3" t="s">
        <v>95</v>
      </c>
      <c r="AE841" s="3" t="s">
        <v>96</v>
      </c>
      <c r="AF841" s="3"/>
      <c r="AG841" s="3" t="s">
        <v>97</v>
      </c>
      <c r="AH841" s="3">
        <v>133</v>
      </c>
      <c r="AI841" s="3">
        <v>13</v>
      </c>
      <c r="AJ841" s="3" t="s">
        <v>105</v>
      </c>
      <c r="AK841" s="3" t="s">
        <v>99</v>
      </c>
      <c r="AL841" s="3" t="s">
        <v>100</v>
      </c>
      <c r="AM841" s="3">
        <v>110</v>
      </c>
      <c r="AN841" s="3" t="s">
        <v>101</v>
      </c>
      <c r="AO841" s="3" t="s">
        <v>110</v>
      </c>
      <c r="AP841" s="3" t="s">
        <v>1837</v>
      </c>
      <c r="AQ841" s="3"/>
      <c r="AR841" s="3">
        <v>2765</v>
      </c>
      <c r="AS841" s="3">
        <v>700</v>
      </c>
      <c r="AT841" s="3">
        <v>0</v>
      </c>
      <c r="AU841" s="3">
        <v>0</v>
      </c>
      <c r="AV841" s="3">
        <v>0</v>
      </c>
      <c r="AW841" s="3">
        <v>0</v>
      </c>
      <c r="AX841" s="3">
        <v>0</v>
      </c>
      <c r="AY841" s="3">
        <v>0</v>
      </c>
      <c r="AZ841" s="3">
        <v>0</v>
      </c>
      <c r="BA841" s="3" t="s">
        <v>1832</v>
      </c>
      <c r="BB841" s="3">
        <v>1400</v>
      </c>
    </row>
    <row r="842" spans="1:54" ht="32.5" hidden="1" customHeight="1" x14ac:dyDescent="0.2">
      <c r="A842" s="3" t="s">
        <v>1838</v>
      </c>
      <c r="B842" s="3" t="s">
        <v>1658</v>
      </c>
      <c r="C842" s="3" t="s">
        <v>85</v>
      </c>
      <c r="D842" s="3" t="s">
        <v>86</v>
      </c>
      <c r="E842" s="3" t="s">
        <v>1818</v>
      </c>
      <c r="F842" s="3"/>
      <c r="G842" s="3" t="s">
        <v>87</v>
      </c>
      <c r="H842" s="3">
        <v>2024</v>
      </c>
      <c r="I842" s="3">
        <v>2024</v>
      </c>
      <c r="J842" s="3" t="s">
        <v>88</v>
      </c>
      <c r="K842" s="3" t="s">
        <v>1819</v>
      </c>
      <c r="L842" s="3" t="s">
        <v>1820</v>
      </c>
      <c r="M842" s="3" t="s">
        <v>1821</v>
      </c>
      <c r="N842" s="3" t="s">
        <v>1822</v>
      </c>
      <c r="O842" s="3" t="s">
        <v>1823</v>
      </c>
      <c r="P842" s="3" t="s">
        <v>89</v>
      </c>
      <c r="Q842" s="3" t="s">
        <v>90</v>
      </c>
      <c r="R842" s="3" t="s">
        <v>1824</v>
      </c>
      <c r="S842" s="3" t="s">
        <v>1825</v>
      </c>
      <c r="T842" s="3" t="s">
        <v>135</v>
      </c>
      <c r="U842" s="3" t="s">
        <v>1826</v>
      </c>
      <c r="V842" s="3" t="s">
        <v>1668</v>
      </c>
      <c r="W842" s="3">
        <v>3</v>
      </c>
      <c r="X842" s="3" t="s">
        <v>17056</v>
      </c>
      <c r="Y842" s="3" t="s">
        <v>17057</v>
      </c>
      <c r="Z842" s="3" t="s">
        <v>17058</v>
      </c>
      <c r="AA842" s="3"/>
      <c r="AB842" s="3" t="s">
        <v>85</v>
      </c>
      <c r="AC842" s="3" t="s">
        <v>94</v>
      </c>
      <c r="AD842" s="3" t="s">
        <v>103</v>
      </c>
      <c r="AE842" s="3" t="s">
        <v>104</v>
      </c>
      <c r="AF842" s="3"/>
      <c r="AG842" s="3" t="s">
        <v>97</v>
      </c>
      <c r="AH842" s="3">
        <v>133</v>
      </c>
      <c r="AI842" s="3">
        <v>13</v>
      </c>
      <c r="AJ842" s="3" t="s">
        <v>105</v>
      </c>
      <c r="AK842" s="3" t="s">
        <v>109</v>
      </c>
      <c r="AL842" s="3" t="s">
        <v>100</v>
      </c>
      <c r="AM842" s="3">
        <v>1100</v>
      </c>
      <c r="AN842" s="3" t="s">
        <v>101</v>
      </c>
      <c r="AO842" s="3" t="s">
        <v>102</v>
      </c>
      <c r="AP842" s="3" t="s">
        <v>1839</v>
      </c>
      <c r="AQ842" s="3"/>
      <c r="AR842" s="3">
        <v>5100</v>
      </c>
      <c r="AS842" s="3">
        <v>1450</v>
      </c>
      <c r="AT842" s="3">
        <v>0</v>
      </c>
      <c r="AU842" s="3">
        <v>0</v>
      </c>
      <c r="AV842" s="3">
        <v>0</v>
      </c>
      <c r="AW842" s="3">
        <v>0</v>
      </c>
      <c r="AX842" s="3">
        <v>0</v>
      </c>
      <c r="AY842" s="3">
        <v>0</v>
      </c>
      <c r="AZ842" s="3">
        <v>0</v>
      </c>
      <c r="BA842" s="3" t="s">
        <v>17059</v>
      </c>
      <c r="BB842" s="3">
        <v>2340</v>
      </c>
    </row>
    <row r="843" spans="1:54" ht="32.5" hidden="1" customHeight="1" x14ac:dyDescent="0.2">
      <c r="A843" s="3" t="s">
        <v>1840</v>
      </c>
      <c r="B843" s="3" t="s">
        <v>1658</v>
      </c>
      <c r="C843" s="3" t="s">
        <v>85</v>
      </c>
      <c r="D843" s="3" t="s">
        <v>86</v>
      </c>
      <c r="E843" s="3" t="s">
        <v>1841</v>
      </c>
      <c r="F843" s="3"/>
      <c r="G843" s="3" t="s">
        <v>87</v>
      </c>
      <c r="H843" s="3">
        <v>2024</v>
      </c>
      <c r="I843" s="3">
        <v>2024</v>
      </c>
      <c r="J843" s="3" t="s">
        <v>88</v>
      </c>
      <c r="K843" s="3" t="s">
        <v>1842</v>
      </c>
      <c r="L843" s="3" t="s">
        <v>1843</v>
      </c>
      <c r="M843" s="3" t="s">
        <v>1844</v>
      </c>
      <c r="N843" s="3" t="s">
        <v>1845</v>
      </c>
      <c r="O843" s="3" t="s">
        <v>1846</v>
      </c>
      <c r="P843" s="3" t="s">
        <v>89</v>
      </c>
      <c r="Q843" s="3" t="s">
        <v>90</v>
      </c>
      <c r="R843" s="3" t="s">
        <v>1847</v>
      </c>
      <c r="S843" s="3" t="s">
        <v>1848</v>
      </c>
      <c r="T843" s="3" t="s">
        <v>135</v>
      </c>
      <c r="U843" s="3" t="s">
        <v>1849</v>
      </c>
      <c r="V843" s="3" t="s">
        <v>1668</v>
      </c>
      <c r="W843" s="3">
        <v>1</v>
      </c>
      <c r="X843" s="3" t="s">
        <v>1850</v>
      </c>
      <c r="Y843" s="3" t="s">
        <v>1851</v>
      </c>
      <c r="Z843" s="3" t="s">
        <v>1852</v>
      </c>
      <c r="AA843" s="3"/>
      <c r="AB843" s="3" t="s">
        <v>85</v>
      </c>
      <c r="AC843" s="3" t="s">
        <v>94</v>
      </c>
      <c r="AD843" s="3" t="s">
        <v>95</v>
      </c>
      <c r="AE843" s="3" t="s">
        <v>96</v>
      </c>
      <c r="AF843" s="3"/>
      <c r="AG843" s="3" t="s">
        <v>97</v>
      </c>
      <c r="AH843" s="3">
        <v>120</v>
      </c>
      <c r="AI843" s="3">
        <v>22</v>
      </c>
      <c r="AJ843" s="3" t="s">
        <v>105</v>
      </c>
      <c r="AK843" s="3" t="s">
        <v>109</v>
      </c>
      <c r="AL843" s="3" t="s">
        <v>100</v>
      </c>
      <c r="AM843" s="3">
        <v>20</v>
      </c>
      <c r="AN843" s="3" t="s">
        <v>140</v>
      </c>
      <c r="AO843" s="3" t="s">
        <v>110</v>
      </c>
      <c r="AP843" s="3" t="s">
        <v>1853</v>
      </c>
      <c r="AQ843" s="3" t="s">
        <v>1854</v>
      </c>
      <c r="AR843" s="3">
        <v>8780</v>
      </c>
      <c r="AS843" s="3">
        <v>5000</v>
      </c>
      <c r="AT843" s="3">
        <v>0</v>
      </c>
      <c r="AU843" s="3">
        <v>0</v>
      </c>
      <c r="AV843" s="3">
        <v>0</v>
      </c>
      <c r="AW843" s="3">
        <v>0</v>
      </c>
      <c r="AX843" s="3">
        <v>0</v>
      </c>
      <c r="AY843" s="3">
        <v>0</v>
      </c>
      <c r="AZ843" s="3">
        <v>0</v>
      </c>
      <c r="BA843" s="3" t="s">
        <v>1673</v>
      </c>
      <c r="BB843" s="3">
        <v>5000</v>
      </c>
    </row>
    <row r="844" spans="1:54" ht="32.5" hidden="1" customHeight="1" x14ac:dyDescent="0.2">
      <c r="A844" s="3" t="s">
        <v>1855</v>
      </c>
      <c r="B844" s="3" t="s">
        <v>1658</v>
      </c>
      <c r="C844" s="3" t="s">
        <v>85</v>
      </c>
      <c r="D844" s="3" t="s">
        <v>86</v>
      </c>
      <c r="E844" s="3" t="s">
        <v>1841</v>
      </c>
      <c r="F844" s="3"/>
      <c r="G844" s="3" t="s">
        <v>87</v>
      </c>
      <c r="H844" s="3">
        <v>2024</v>
      </c>
      <c r="I844" s="3">
        <v>2024</v>
      </c>
      <c r="J844" s="3" t="s">
        <v>111</v>
      </c>
      <c r="K844" s="3" t="s">
        <v>1842</v>
      </c>
      <c r="L844" s="3" t="s">
        <v>1843</v>
      </c>
      <c r="M844" s="3" t="s">
        <v>1844</v>
      </c>
      <c r="N844" s="3" t="s">
        <v>1845</v>
      </c>
      <c r="O844" s="3" t="s">
        <v>1846</v>
      </c>
      <c r="P844" s="3" t="s">
        <v>89</v>
      </c>
      <c r="Q844" s="3" t="s">
        <v>90</v>
      </c>
      <c r="R844" s="3" t="s">
        <v>1847</v>
      </c>
      <c r="S844" s="3" t="s">
        <v>1848</v>
      </c>
      <c r="T844" s="3" t="s">
        <v>135</v>
      </c>
      <c r="U844" s="3" t="s">
        <v>1849</v>
      </c>
      <c r="V844" s="3" t="s">
        <v>1668</v>
      </c>
      <c r="W844" s="3">
        <v>2</v>
      </c>
      <c r="X844" s="3" t="s">
        <v>1856</v>
      </c>
      <c r="Y844" s="3" t="s">
        <v>1857</v>
      </c>
      <c r="Z844" s="3" t="s">
        <v>1858</v>
      </c>
      <c r="AA844" s="3"/>
      <c r="AB844" s="3" t="s">
        <v>85</v>
      </c>
      <c r="AC844" s="3" t="s">
        <v>94</v>
      </c>
      <c r="AD844" s="3" t="s">
        <v>103</v>
      </c>
      <c r="AE844" s="3" t="s">
        <v>104</v>
      </c>
      <c r="AF844" s="3"/>
      <c r="AG844" s="3" t="s">
        <v>97</v>
      </c>
      <c r="AH844" s="3">
        <v>120</v>
      </c>
      <c r="AI844" s="3">
        <v>22</v>
      </c>
      <c r="AJ844" s="3" t="s">
        <v>105</v>
      </c>
      <c r="AK844" s="3" t="s">
        <v>106</v>
      </c>
      <c r="AL844" s="3" t="s">
        <v>100</v>
      </c>
      <c r="AM844" s="3">
        <v>200</v>
      </c>
      <c r="AN844" s="3" t="s">
        <v>101</v>
      </c>
      <c r="AO844" s="3" t="s">
        <v>110</v>
      </c>
      <c r="AP844" s="3" t="s">
        <v>1859</v>
      </c>
      <c r="AQ844" s="3" t="s">
        <v>1860</v>
      </c>
      <c r="AR844" s="3">
        <v>4180</v>
      </c>
      <c r="AS844" s="3">
        <v>2500</v>
      </c>
      <c r="AT844" s="3">
        <v>0</v>
      </c>
      <c r="AU844" s="3">
        <v>0</v>
      </c>
      <c r="AV844" s="3">
        <v>0</v>
      </c>
      <c r="AW844" s="3">
        <v>0</v>
      </c>
      <c r="AX844" s="3">
        <v>0</v>
      </c>
      <c r="AY844" s="3">
        <v>0</v>
      </c>
      <c r="AZ844" s="3">
        <v>0</v>
      </c>
      <c r="BA844" s="3" t="s">
        <v>1673</v>
      </c>
      <c r="BB844" s="3">
        <v>2500</v>
      </c>
    </row>
    <row r="845" spans="1:54" ht="32.5" hidden="1" customHeight="1" x14ac:dyDescent="0.2">
      <c r="A845" s="3" t="s">
        <v>1861</v>
      </c>
      <c r="B845" s="3" t="s">
        <v>1658</v>
      </c>
      <c r="C845" s="3" t="s">
        <v>85</v>
      </c>
      <c r="D845" s="3" t="s">
        <v>86</v>
      </c>
      <c r="E845" s="3" t="s">
        <v>1862</v>
      </c>
      <c r="F845" s="3"/>
      <c r="G845" s="3" t="s">
        <v>87</v>
      </c>
      <c r="H845" s="3">
        <v>2024</v>
      </c>
      <c r="I845" s="3">
        <v>2024</v>
      </c>
      <c r="J845" s="3" t="s">
        <v>111</v>
      </c>
      <c r="K845" s="3" t="s">
        <v>1863</v>
      </c>
      <c r="L845" s="3" t="s">
        <v>1864</v>
      </c>
      <c r="M845" s="3" t="s">
        <v>1865</v>
      </c>
      <c r="N845" s="3" t="s">
        <v>1866</v>
      </c>
      <c r="O845" s="3" t="s">
        <v>1867</v>
      </c>
      <c r="P845" s="3" t="s">
        <v>89</v>
      </c>
      <c r="Q845" s="3" t="s">
        <v>90</v>
      </c>
      <c r="R845" s="3" t="s">
        <v>1868</v>
      </c>
      <c r="S845" s="3" t="s">
        <v>1869</v>
      </c>
      <c r="T845" s="3" t="s">
        <v>135</v>
      </c>
      <c r="U845" s="3" t="s">
        <v>1667</v>
      </c>
      <c r="V845" s="3" t="s">
        <v>1668</v>
      </c>
      <c r="W845" s="3">
        <v>1</v>
      </c>
      <c r="X845" s="3" t="s">
        <v>1870</v>
      </c>
      <c r="Y845" s="3" t="s">
        <v>1871</v>
      </c>
      <c r="Z845" s="3" t="s">
        <v>1872</v>
      </c>
      <c r="AA845" s="3"/>
      <c r="AB845" s="3" t="s">
        <v>85</v>
      </c>
      <c r="AC845" s="3" t="s">
        <v>94</v>
      </c>
      <c r="AD845" s="3" t="s">
        <v>103</v>
      </c>
      <c r="AE845" s="3" t="s">
        <v>104</v>
      </c>
      <c r="AF845" s="3"/>
      <c r="AG845" s="3" t="s">
        <v>97</v>
      </c>
      <c r="AH845" s="3">
        <v>165</v>
      </c>
      <c r="AI845" s="3">
        <v>17</v>
      </c>
      <c r="AJ845" s="3" t="s">
        <v>346</v>
      </c>
      <c r="AK845" s="3" t="s">
        <v>106</v>
      </c>
      <c r="AL845" s="3" t="s">
        <v>100</v>
      </c>
      <c r="AM845" s="3">
        <v>150</v>
      </c>
      <c r="AN845" s="3" t="s">
        <v>101</v>
      </c>
      <c r="AO845" s="3" t="s">
        <v>110</v>
      </c>
      <c r="AP845" s="3" t="s">
        <v>1873</v>
      </c>
      <c r="AQ845" s="3" t="s">
        <v>1874</v>
      </c>
      <c r="AR845" s="3">
        <v>11500</v>
      </c>
      <c r="AS845" s="3">
        <v>5000</v>
      </c>
      <c r="AT845" s="3">
        <v>0</v>
      </c>
      <c r="AU845" s="3">
        <v>0</v>
      </c>
      <c r="AV845" s="3">
        <v>0</v>
      </c>
      <c r="AW845" s="3">
        <v>0</v>
      </c>
      <c r="AX845" s="3">
        <v>0</v>
      </c>
      <c r="AY845" s="3">
        <v>0</v>
      </c>
      <c r="AZ845" s="3">
        <v>0</v>
      </c>
      <c r="BA845" s="3" t="s">
        <v>1875</v>
      </c>
      <c r="BB845" s="3">
        <v>5700</v>
      </c>
    </row>
    <row r="846" spans="1:54" ht="32.5" hidden="1" customHeight="1" x14ac:dyDescent="0.2">
      <c r="A846" s="3" t="s">
        <v>1876</v>
      </c>
      <c r="B846" s="3" t="s">
        <v>1658</v>
      </c>
      <c r="C846" s="3" t="s">
        <v>85</v>
      </c>
      <c r="D846" s="3" t="s">
        <v>86</v>
      </c>
      <c r="E846" s="3" t="s">
        <v>1862</v>
      </c>
      <c r="F846" s="3"/>
      <c r="G846" s="3" t="s">
        <v>87</v>
      </c>
      <c r="H846" s="3">
        <v>2024</v>
      </c>
      <c r="I846" s="3">
        <v>2024</v>
      </c>
      <c r="J846" s="3" t="s">
        <v>111</v>
      </c>
      <c r="K846" s="3" t="s">
        <v>1863</v>
      </c>
      <c r="L846" s="3" t="s">
        <v>1864</v>
      </c>
      <c r="M846" s="3" t="s">
        <v>1865</v>
      </c>
      <c r="N846" s="3" t="s">
        <v>1866</v>
      </c>
      <c r="O846" s="3" t="s">
        <v>1867</v>
      </c>
      <c r="P846" s="3" t="s">
        <v>89</v>
      </c>
      <c r="Q846" s="3" t="s">
        <v>90</v>
      </c>
      <c r="R846" s="3" t="s">
        <v>1868</v>
      </c>
      <c r="S846" s="3" t="s">
        <v>1869</v>
      </c>
      <c r="T846" s="3" t="s">
        <v>135</v>
      </c>
      <c r="U846" s="3" t="s">
        <v>1667</v>
      </c>
      <c r="V846" s="3" t="s">
        <v>1668</v>
      </c>
      <c r="W846" s="3">
        <v>2</v>
      </c>
      <c r="X846" s="3" t="s">
        <v>1877</v>
      </c>
      <c r="Y846" s="3" t="s">
        <v>1878</v>
      </c>
      <c r="Z846" s="3" t="s">
        <v>1879</v>
      </c>
      <c r="AA846" s="3"/>
      <c r="AB846" s="3" t="s">
        <v>85</v>
      </c>
      <c r="AC846" s="3" t="s">
        <v>94</v>
      </c>
      <c r="AD846" s="3" t="s">
        <v>103</v>
      </c>
      <c r="AE846" s="3" t="s">
        <v>124</v>
      </c>
      <c r="AF846" s="3"/>
      <c r="AG846" s="3" t="s">
        <v>97</v>
      </c>
      <c r="AH846" s="3">
        <v>165</v>
      </c>
      <c r="AI846" s="3">
        <v>17</v>
      </c>
      <c r="AJ846" s="3" t="s">
        <v>123</v>
      </c>
      <c r="AK846" s="3" t="s">
        <v>109</v>
      </c>
      <c r="AL846" s="3" t="s">
        <v>100</v>
      </c>
      <c r="AM846" s="3">
        <v>15</v>
      </c>
      <c r="AN846" s="3" t="s">
        <v>303</v>
      </c>
      <c r="AO846" s="3" t="s">
        <v>110</v>
      </c>
      <c r="AP846" s="3" t="s">
        <v>1873</v>
      </c>
      <c r="AQ846" s="3" t="s">
        <v>1880</v>
      </c>
      <c r="AR846" s="3">
        <v>5000</v>
      </c>
      <c r="AS846" s="3">
        <v>2100</v>
      </c>
      <c r="AT846" s="3">
        <v>0</v>
      </c>
      <c r="AU846" s="3">
        <v>0</v>
      </c>
      <c r="AV846" s="3">
        <v>0</v>
      </c>
      <c r="AW846" s="3">
        <v>0</v>
      </c>
      <c r="AX846" s="3">
        <v>0</v>
      </c>
      <c r="AY846" s="3">
        <v>0</v>
      </c>
      <c r="AZ846" s="3">
        <v>0</v>
      </c>
      <c r="BA846" s="3" t="s">
        <v>1875</v>
      </c>
      <c r="BB846" s="3">
        <v>2800</v>
      </c>
    </row>
    <row r="847" spans="1:54" ht="32.5" hidden="1" customHeight="1" x14ac:dyDescent="0.2">
      <c r="A847" s="3" t="s">
        <v>1881</v>
      </c>
      <c r="B847" s="3" t="s">
        <v>1658</v>
      </c>
      <c r="C847" s="3" t="s">
        <v>85</v>
      </c>
      <c r="D847" s="3" t="s">
        <v>86</v>
      </c>
      <c r="E847" s="3" t="s">
        <v>1862</v>
      </c>
      <c r="F847" s="3"/>
      <c r="G847" s="3" t="s">
        <v>87</v>
      </c>
      <c r="H847" s="3">
        <v>2024</v>
      </c>
      <c r="I847" s="3">
        <v>2024</v>
      </c>
      <c r="J847" s="3" t="s">
        <v>111</v>
      </c>
      <c r="K847" s="3" t="s">
        <v>1863</v>
      </c>
      <c r="L847" s="3" t="s">
        <v>1864</v>
      </c>
      <c r="M847" s="3" t="s">
        <v>1865</v>
      </c>
      <c r="N847" s="3" t="s">
        <v>1866</v>
      </c>
      <c r="O847" s="3" t="s">
        <v>1867</v>
      </c>
      <c r="P847" s="3" t="s">
        <v>89</v>
      </c>
      <c r="Q847" s="3" t="s">
        <v>90</v>
      </c>
      <c r="R847" s="3" t="s">
        <v>1868</v>
      </c>
      <c r="S847" s="3" t="s">
        <v>1869</v>
      </c>
      <c r="T847" s="3" t="s">
        <v>135</v>
      </c>
      <c r="U847" s="3" t="s">
        <v>1667</v>
      </c>
      <c r="V847" s="3" t="s">
        <v>1668</v>
      </c>
      <c r="W847" s="3">
        <v>3</v>
      </c>
      <c r="X847" s="3" t="s">
        <v>1882</v>
      </c>
      <c r="Y847" s="3" t="s">
        <v>1883</v>
      </c>
      <c r="Z847" s="3" t="s">
        <v>1884</v>
      </c>
      <c r="AA847" s="3"/>
      <c r="AB847" s="3" t="s">
        <v>85</v>
      </c>
      <c r="AC847" s="3" t="s">
        <v>94</v>
      </c>
      <c r="AD847" s="3" t="s">
        <v>103</v>
      </c>
      <c r="AE847" s="3" t="s">
        <v>124</v>
      </c>
      <c r="AF847" s="3"/>
      <c r="AG847" s="3" t="s">
        <v>97</v>
      </c>
      <c r="AH847" s="3">
        <v>165</v>
      </c>
      <c r="AI847" s="3">
        <v>17</v>
      </c>
      <c r="AJ847" s="3" t="s">
        <v>105</v>
      </c>
      <c r="AK847" s="3" t="s">
        <v>106</v>
      </c>
      <c r="AL847" s="3" t="s">
        <v>100</v>
      </c>
      <c r="AM847" s="3">
        <v>20</v>
      </c>
      <c r="AN847" s="3" t="s">
        <v>138</v>
      </c>
      <c r="AO847" s="3" t="s">
        <v>110</v>
      </c>
      <c r="AP847" s="3" t="s">
        <v>1885</v>
      </c>
      <c r="AQ847" s="3" t="s">
        <v>1874</v>
      </c>
      <c r="AR847" s="3">
        <v>2500</v>
      </c>
      <c r="AS847" s="3">
        <v>1250</v>
      </c>
      <c r="AT847" s="3">
        <v>0</v>
      </c>
      <c r="AU847" s="3">
        <v>0</v>
      </c>
      <c r="AV847" s="3">
        <v>0</v>
      </c>
      <c r="AW847" s="3">
        <v>0</v>
      </c>
      <c r="AX847" s="3">
        <v>0</v>
      </c>
      <c r="AY847" s="3">
        <v>0</v>
      </c>
      <c r="AZ847" s="3">
        <v>0</v>
      </c>
      <c r="BA847" s="3" t="s">
        <v>1673</v>
      </c>
      <c r="BB847" s="3">
        <v>1250</v>
      </c>
    </row>
    <row r="848" spans="1:54" ht="32.5" hidden="1" customHeight="1" x14ac:dyDescent="0.2">
      <c r="A848" s="3" t="s">
        <v>12532</v>
      </c>
      <c r="B848" s="3" t="s">
        <v>1658</v>
      </c>
      <c r="C848" s="3" t="s">
        <v>85</v>
      </c>
      <c r="D848" s="3" t="s">
        <v>86</v>
      </c>
      <c r="E848" s="3" t="s">
        <v>12533</v>
      </c>
      <c r="F848" s="3"/>
      <c r="G848" s="3" t="s">
        <v>87</v>
      </c>
      <c r="H848" s="3">
        <v>2024</v>
      </c>
      <c r="I848" s="3">
        <v>2024</v>
      </c>
      <c r="J848" s="3" t="s">
        <v>111</v>
      </c>
      <c r="K848" s="3" t="s">
        <v>7666</v>
      </c>
      <c r="L848" s="3" t="s">
        <v>7667</v>
      </c>
      <c r="M848" s="3" t="s">
        <v>7668</v>
      </c>
      <c r="N848" s="3" t="s">
        <v>7669</v>
      </c>
      <c r="O848" s="3" t="s">
        <v>7670</v>
      </c>
      <c r="P848" s="3" t="s">
        <v>89</v>
      </c>
      <c r="Q848" s="3" t="s">
        <v>257</v>
      </c>
      <c r="R848" s="3" t="s">
        <v>7241</v>
      </c>
      <c r="S848" s="3" t="s">
        <v>7242</v>
      </c>
      <c r="T848" s="3" t="s">
        <v>91</v>
      </c>
      <c r="U848" s="3" t="s">
        <v>7243</v>
      </c>
      <c r="V848" s="3" t="s">
        <v>1668</v>
      </c>
      <c r="W848" s="3">
        <v>1</v>
      </c>
      <c r="X848" s="3" t="s">
        <v>12534</v>
      </c>
      <c r="Y848" s="3" t="s">
        <v>12535</v>
      </c>
      <c r="Z848" s="3" t="s">
        <v>12536</v>
      </c>
      <c r="AA848" s="3"/>
      <c r="AB848" s="3" t="s">
        <v>85</v>
      </c>
      <c r="AC848" s="3" t="s">
        <v>94</v>
      </c>
      <c r="AD848" s="3" t="s">
        <v>103</v>
      </c>
      <c r="AE848" s="3" t="s">
        <v>124</v>
      </c>
      <c r="AF848" s="3"/>
      <c r="AG848" s="3" t="s">
        <v>97</v>
      </c>
      <c r="AH848" s="3">
        <v>1418</v>
      </c>
      <c r="AI848" s="3">
        <v>184</v>
      </c>
      <c r="AJ848" s="3" t="s">
        <v>105</v>
      </c>
      <c r="AK848" s="3" t="s">
        <v>109</v>
      </c>
      <c r="AL848" s="3" t="s">
        <v>100</v>
      </c>
      <c r="AM848" s="3">
        <v>500</v>
      </c>
      <c r="AN848" s="3" t="s">
        <v>101</v>
      </c>
      <c r="AO848" s="3" t="s">
        <v>110</v>
      </c>
      <c r="AP848" s="3" t="s">
        <v>2320</v>
      </c>
      <c r="AQ848" s="3"/>
      <c r="AR848" s="3">
        <v>4300</v>
      </c>
      <c r="AS848" s="3">
        <v>2000</v>
      </c>
      <c r="AT848" s="3">
        <v>0</v>
      </c>
      <c r="AU848" s="3">
        <v>0</v>
      </c>
      <c r="AV848" s="3">
        <v>0</v>
      </c>
      <c r="AW848" s="3">
        <v>0</v>
      </c>
      <c r="AX848" s="3">
        <v>0</v>
      </c>
      <c r="AY848" s="3">
        <v>0</v>
      </c>
      <c r="AZ848" s="3">
        <v>0</v>
      </c>
      <c r="BA848" s="3" t="s">
        <v>1673</v>
      </c>
      <c r="BB848" s="3">
        <v>2000</v>
      </c>
    </row>
    <row r="849" spans="1:54" ht="32.5" hidden="1" customHeight="1" x14ac:dyDescent="0.2">
      <c r="A849" s="3" t="s">
        <v>12537</v>
      </c>
      <c r="B849" s="3" t="s">
        <v>1658</v>
      </c>
      <c r="C849" s="3" t="s">
        <v>85</v>
      </c>
      <c r="D849" s="3" t="s">
        <v>86</v>
      </c>
      <c r="E849" s="3" t="s">
        <v>12533</v>
      </c>
      <c r="F849" s="3"/>
      <c r="G849" s="3" t="s">
        <v>87</v>
      </c>
      <c r="H849" s="3">
        <v>2024</v>
      </c>
      <c r="I849" s="3">
        <v>2024</v>
      </c>
      <c r="J849" s="3" t="s">
        <v>111</v>
      </c>
      <c r="K849" s="3" t="s">
        <v>7666</v>
      </c>
      <c r="L849" s="3" t="s">
        <v>7667</v>
      </c>
      <c r="M849" s="3" t="s">
        <v>7668</v>
      </c>
      <c r="N849" s="3" t="s">
        <v>7669</v>
      </c>
      <c r="O849" s="3" t="s">
        <v>7670</v>
      </c>
      <c r="P849" s="3" t="s">
        <v>89</v>
      </c>
      <c r="Q849" s="3" t="s">
        <v>257</v>
      </c>
      <c r="R849" s="3" t="s">
        <v>7241</v>
      </c>
      <c r="S849" s="3" t="s">
        <v>7242</v>
      </c>
      <c r="T849" s="3" t="s">
        <v>91</v>
      </c>
      <c r="U849" s="3" t="s">
        <v>7243</v>
      </c>
      <c r="V849" s="3" t="s">
        <v>1668</v>
      </c>
      <c r="W849" s="3">
        <v>2</v>
      </c>
      <c r="X849" s="3" t="s">
        <v>122</v>
      </c>
      <c r="Y849" s="3" t="s">
        <v>12538</v>
      </c>
      <c r="Z849" s="3" t="s">
        <v>12539</v>
      </c>
      <c r="AA849" s="3"/>
      <c r="AB849" s="3" t="s">
        <v>85</v>
      </c>
      <c r="AC849" s="3" t="s">
        <v>94</v>
      </c>
      <c r="AD849" s="3" t="s">
        <v>103</v>
      </c>
      <c r="AE849" s="3" t="s">
        <v>122</v>
      </c>
      <c r="AF849" s="3"/>
      <c r="AG849" s="3" t="s">
        <v>97</v>
      </c>
      <c r="AH849" s="3">
        <v>1418</v>
      </c>
      <c r="AI849" s="3">
        <v>184</v>
      </c>
      <c r="AJ849" s="3" t="s">
        <v>123</v>
      </c>
      <c r="AK849" s="3" t="s">
        <v>109</v>
      </c>
      <c r="AL849" s="3" t="s">
        <v>100</v>
      </c>
      <c r="AM849" s="3">
        <v>1500</v>
      </c>
      <c r="AN849" s="3" t="s">
        <v>101</v>
      </c>
      <c r="AO849" s="3" t="s">
        <v>110</v>
      </c>
      <c r="AP849" s="3" t="s">
        <v>12540</v>
      </c>
      <c r="AQ849" s="3"/>
      <c r="AR849" s="3">
        <v>15500</v>
      </c>
      <c r="AS849" s="3">
        <v>4000</v>
      </c>
      <c r="AT849" s="3">
        <v>0</v>
      </c>
      <c r="AU849" s="3">
        <v>0</v>
      </c>
      <c r="AV849" s="3">
        <v>0</v>
      </c>
      <c r="AW849" s="3">
        <v>0</v>
      </c>
      <c r="AX849" s="3">
        <v>0</v>
      </c>
      <c r="AY849" s="3">
        <v>0</v>
      </c>
      <c r="AZ849" s="3">
        <v>0</v>
      </c>
      <c r="BA849" s="3" t="s">
        <v>12541</v>
      </c>
      <c r="BB849" s="3">
        <v>5500</v>
      </c>
    </row>
    <row r="850" spans="1:54" ht="32.5" hidden="1" customHeight="1" x14ac:dyDescent="0.2">
      <c r="A850" s="3" t="s">
        <v>12542</v>
      </c>
      <c r="B850" s="3" t="s">
        <v>1658</v>
      </c>
      <c r="C850" s="3" t="s">
        <v>85</v>
      </c>
      <c r="D850" s="3" t="s">
        <v>86</v>
      </c>
      <c r="E850" s="3" t="s">
        <v>12533</v>
      </c>
      <c r="F850" s="3"/>
      <c r="G850" s="3" t="s">
        <v>87</v>
      </c>
      <c r="H850" s="3">
        <v>2024</v>
      </c>
      <c r="I850" s="3">
        <v>2024</v>
      </c>
      <c r="J850" s="3" t="s">
        <v>88</v>
      </c>
      <c r="K850" s="3" t="s">
        <v>7666</v>
      </c>
      <c r="L850" s="3" t="s">
        <v>7667</v>
      </c>
      <c r="M850" s="3" t="s">
        <v>7668</v>
      </c>
      <c r="N850" s="3" t="s">
        <v>7669</v>
      </c>
      <c r="O850" s="3" t="s">
        <v>7670</v>
      </c>
      <c r="P850" s="3" t="s">
        <v>89</v>
      </c>
      <c r="Q850" s="3" t="s">
        <v>257</v>
      </c>
      <c r="R850" s="3" t="s">
        <v>7241</v>
      </c>
      <c r="S850" s="3" t="s">
        <v>7242</v>
      </c>
      <c r="T850" s="3" t="s">
        <v>91</v>
      </c>
      <c r="U850" s="3" t="s">
        <v>7243</v>
      </c>
      <c r="V850" s="3" t="s">
        <v>1668</v>
      </c>
      <c r="W850" s="3">
        <v>3</v>
      </c>
      <c r="X850" s="3" t="s">
        <v>122</v>
      </c>
      <c r="Y850" s="3" t="s">
        <v>12543</v>
      </c>
      <c r="Z850" s="3" t="s">
        <v>12544</v>
      </c>
      <c r="AA850" s="3"/>
      <c r="AB850" s="3" t="s">
        <v>85</v>
      </c>
      <c r="AC850" s="3" t="s">
        <v>94</v>
      </c>
      <c r="AD850" s="3" t="s">
        <v>103</v>
      </c>
      <c r="AE850" s="3" t="s">
        <v>122</v>
      </c>
      <c r="AF850" s="3"/>
      <c r="AG850" s="3" t="s">
        <v>97</v>
      </c>
      <c r="AH850" s="3">
        <v>1418</v>
      </c>
      <c r="AI850" s="3">
        <v>184</v>
      </c>
      <c r="AJ850" s="3" t="s">
        <v>123</v>
      </c>
      <c r="AK850" s="3" t="s">
        <v>109</v>
      </c>
      <c r="AL850" s="3" t="s">
        <v>100</v>
      </c>
      <c r="AM850" s="3">
        <v>500</v>
      </c>
      <c r="AN850" s="3" t="s">
        <v>101</v>
      </c>
      <c r="AO850" s="3" t="s">
        <v>110</v>
      </c>
      <c r="AP850" s="3" t="s">
        <v>12540</v>
      </c>
      <c r="AQ850" s="3" t="s">
        <v>12545</v>
      </c>
      <c r="AR850" s="3">
        <v>6000</v>
      </c>
      <c r="AS850" s="3">
        <v>2000</v>
      </c>
      <c r="AT850" s="3">
        <v>0</v>
      </c>
      <c r="AU850" s="3">
        <v>0</v>
      </c>
      <c r="AV850" s="3">
        <v>0</v>
      </c>
      <c r="AW850" s="3">
        <v>0</v>
      </c>
      <c r="AX850" s="3">
        <v>0</v>
      </c>
      <c r="AY850" s="3">
        <v>0</v>
      </c>
      <c r="AZ850" s="3">
        <v>0</v>
      </c>
      <c r="BA850" s="3" t="s">
        <v>12546</v>
      </c>
      <c r="BB850" s="3">
        <v>6000</v>
      </c>
    </row>
    <row r="851" spans="1:54" ht="32.5" hidden="1" customHeight="1" x14ac:dyDescent="0.2">
      <c r="A851" s="3" t="s">
        <v>12547</v>
      </c>
      <c r="B851" s="3" t="s">
        <v>1658</v>
      </c>
      <c r="C851" s="3" t="s">
        <v>85</v>
      </c>
      <c r="D851" s="3" t="s">
        <v>86</v>
      </c>
      <c r="E851" s="3" t="s">
        <v>12533</v>
      </c>
      <c r="F851" s="3"/>
      <c r="G851" s="3" t="s">
        <v>87</v>
      </c>
      <c r="H851" s="3">
        <v>2024</v>
      </c>
      <c r="I851" s="3">
        <v>2024</v>
      </c>
      <c r="J851" s="3" t="s">
        <v>111</v>
      </c>
      <c r="K851" s="3" t="s">
        <v>7666</v>
      </c>
      <c r="L851" s="3" t="s">
        <v>7667</v>
      </c>
      <c r="M851" s="3" t="s">
        <v>7668</v>
      </c>
      <c r="N851" s="3" t="s">
        <v>7669</v>
      </c>
      <c r="O851" s="3" t="s">
        <v>7670</v>
      </c>
      <c r="P851" s="3" t="s">
        <v>89</v>
      </c>
      <c r="Q851" s="3" t="s">
        <v>257</v>
      </c>
      <c r="R851" s="3" t="s">
        <v>7241</v>
      </c>
      <c r="S851" s="3" t="s">
        <v>7242</v>
      </c>
      <c r="T851" s="3" t="s">
        <v>91</v>
      </c>
      <c r="U851" s="3" t="s">
        <v>7243</v>
      </c>
      <c r="V851" s="3" t="s">
        <v>1668</v>
      </c>
      <c r="W851" s="3">
        <v>4</v>
      </c>
      <c r="X851" s="3" t="s">
        <v>1049</v>
      </c>
      <c r="Y851" s="3" t="s">
        <v>12548</v>
      </c>
      <c r="Z851" s="3" t="s">
        <v>12549</v>
      </c>
      <c r="AA851" s="3"/>
      <c r="AB851" s="3" t="s">
        <v>85</v>
      </c>
      <c r="AC851" s="3" t="s">
        <v>94</v>
      </c>
      <c r="AD851" s="3" t="s">
        <v>103</v>
      </c>
      <c r="AE851" s="3" t="s">
        <v>104</v>
      </c>
      <c r="AF851" s="3"/>
      <c r="AG851" s="3" t="s">
        <v>97</v>
      </c>
      <c r="AH851" s="3">
        <v>1418</v>
      </c>
      <c r="AI851" s="3">
        <v>184</v>
      </c>
      <c r="AJ851" s="3" t="s">
        <v>105</v>
      </c>
      <c r="AK851" s="3" t="s">
        <v>106</v>
      </c>
      <c r="AL851" s="3" t="s">
        <v>100</v>
      </c>
      <c r="AM851" s="3">
        <v>500</v>
      </c>
      <c r="AN851" s="3" t="s">
        <v>101</v>
      </c>
      <c r="AO851" s="3" t="s">
        <v>110</v>
      </c>
      <c r="AP851" s="3" t="s">
        <v>12550</v>
      </c>
      <c r="AQ851" s="3"/>
      <c r="AR851" s="3">
        <v>18400</v>
      </c>
      <c r="AS851" s="3">
        <v>4000</v>
      </c>
      <c r="AT851" s="3">
        <v>0</v>
      </c>
      <c r="AU851" s="3">
        <v>0</v>
      </c>
      <c r="AV851" s="3">
        <v>0</v>
      </c>
      <c r="AW851" s="3">
        <v>0</v>
      </c>
      <c r="AX851" s="3">
        <v>0</v>
      </c>
      <c r="AY851" s="3">
        <v>0</v>
      </c>
      <c r="AZ851" s="3">
        <v>0</v>
      </c>
      <c r="BA851" s="3" t="s">
        <v>12541</v>
      </c>
      <c r="BB851" s="3">
        <v>5000</v>
      </c>
    </row>
    <row r="852" spans="1:54" ht="32.5" hidden="1" customHeight="1" x14ac:dyDescent="0.2">
      <c r="A852" s="3" t="s">
        <v>12551</v>
      </c>
      <c r="B852" s="3" t="s">
        <v>1658</v>
      </c>
      <c r="C852" s="3" t="s">
        <v>85</v>
      </c>
      <c r="D852" s="3" t="s">
        <v>86</v>
      </c>
      <c r="E852" s="3" t="s">
        <v>12552</v>
      </c>
      <c r="F852" s="3"/>
      <c r="G852" s="3" t="s">
        <v>87</v>
      </c>
      <c r="H852" s="3">
        <v>2024</v>
      </c>
      <c r="I852" s="3">
        <v>2024</v>
      </c>
      <c r="J852" s="3" t="s">
        <v>88</v>
      </c>
      <c r="K852" s="3" t="s">
        <v>12553</v>
      </c>
      <c r="L852" s="3" t="s">
        <v>12554</v>
      </c>
      <c r="M852" s="3" t="s">
        <v>12555</v>
      </c>
      <c r="N852" s="3" t="s">
        <v>12556</v>
      </c>
      <c r="O852" s="3" t="s">
        <v>12557</v>
      </c>
      <c r="P852" s="3" t="s">
        <v>89</v>
      </c>
      <c r="Q852" s="3" t="s">
        <v>90</v>
      </c>
      <c r="R852" s="3" t="s">
        <v>12558</v>
      </c>
      <c r="S852" s="3" t="s">
        <v>12559</v>
      </c>
      <c r="T852" s="3" t="s">
        <v>135</v>
      </c>
      <c r="U852" s="3" t="s">
        <v>1747</v>
      </c>
      <c r="V852" s="3" t="s">
        <v>1668</v>
      </c>
      <c r="W852" s="3">
        <v>1</v>
      </c>
      <c r="X852" s="3" t="s">
        <v>12560</v>
      </c>
      <c r="Y852" s="3" t="s">
        <v>12561</v>
      </c>
      <c r="Z852" s="3" t="s">
        <v>12562</v>
      </c>
      <c r="AA852" s="3"/>
      <c r="AB852" s="3" t="s">
        <v>85</v>
      </c>
      <c r="AC852" s="3" t="s">
        <v>94</v>
      </c>
      <c r="AD852" s="3" t="s">
        <v>103</v>
      </c>
      <c r="AE852" s="3" t="s">
        <v>104</v>
      </c>
      <c r="AF852" s="3"/>
      <c r="AG852" s="3" t="s">
        <v>97</v>
      </c>
      <c r="AH852" s="3">
        <v>25</v>
      </c>
      <c r="AI852" s="3">
        <v>1</v>
      </c>
      <c r="AJ852" s="3" t="s">
        <v>105</v>
      </c>
      <c r="AK852" s="3" t="s">
        <v>106</v>
      </c>
      <c r="AL852" s="3" t="s">
        <v>100</v>
      </c>
      <c r="AM852" s="3">
        <v>15</v>
      </c>
      <c r="AN852" s="3" t="s">
        <v>101</v>
      </c>
      <c r="AO852" s="3" t="s">
        <v>318</v>
      </c>
      <c r="AP852" s="3" t="s">
        <v>12563</v>
      </c>
      <c r="AQ852" s="3" t="s">
        <v>12564</v>
      </c>
      <c r="AR852" s="3">
        <v>1700</v>
      </c>
      <c r="AS852" s="3">
        <v>1000</v>
      </c>
      <c r="AT852" s="3">
        <v>0</v>
      </c>
      <c r="AU852" s="3">
        <v>0</v>
      </c>
      <c r="AV852" s="3">
        <v>0</v>
      </c>
      <c r="AW852" s="3">
        <v>0</v>
      </c>
      <c r="AX852" s="3">
        <v>0</v>
      </c>
      <c r="AY852" s="3">
        <v>0</v>
      </c>
      <c r="AZ852" s="3">
        <v>0</v>
      </c>
      <c r="BA852" s="3" t="s">
        <v>1673</v>
      </c>
      <c r="BB852" s="3">
        <v>1000</v>
      </c>
    </row>
    <row r="853" spans="1:54" ht="32.5" hidden="1" customHeight="1" x14ac:dyDescent="0.2">
      <c r="A853" s="3" t="s">
        <v>12565</v>
      </c>
      <c r="B853" s="3" t="s">
        <v>1658</v>
      </c>
      <c r="C853" s="3" t="s">
        <v>85</v>
      </c>
      <c r="D853" s="3" t="s">
        <v>86</v>
      </c>
      <c r="E853" s="3" t="s">
        <v>12552</v>
      </c>
      <c r="F853" s="3"/>
      <c r="G853" s="3" t="s">
        <v>87</v>
      </c>
      <c r="H853" s="3">
        <v>2024</v>
      </c>
      <c r="I853" s="3">
        <v>2024</v>
      </c>
      <c r="J853" s="3" t="s">
        <v>88</v>
      </c>
      <c r="K853" s="3" t="s">
        <v>12553</v>
      </c>
      <c r="L853" s="3" t="s">
        <v>12554</v>
      </c>
      <c r="M853" s="3" t="s">
        <v>12555</v>
      </c>
      <c r="N853" s="3" t="s">
        <v>12556</v>
      </c>
      <c r="O853" s="3" t="s">
        <v>12557</v>
      </c>
      <c r="P853" s="3" t="s">
        <v>89</v>
      </c>
      <c r="Q853" s="3" t="s">
        <v>90</v>
      </c>
      <c r="R853" s="3" t="s">
        <v>12558</v>
      </c>
      <c r="S853" s="3" t="s">
        <v>12559</v>
      </c>
      <c r="T853" s="3" t="s">
        <v>135</v>
      </c>
      <c r="U853" s="3" t="s">
        <v>1747</v>
      </c>
      <c r="V853" s="3" t="s">
        <v>1668</v>
      </c>
      <c r="W853" s="3">
        <v>2</v>
      </c>
      <c r="X853" s="3" t="s">
        <v>12566</v>
      </c>
      <c r="Y853" s="3" t="s">
        <v>12567</v>
      </c>
      <c r="Z853" s="3" t="s">
        <v>12568</v>
      </c>
      <c r="AA853" s="3"/>
      <c r="AB853" s="3" t="s">
        <v>85</v>
      </c>
      <c r="AC853" s="3" t="s">
        <v>94</v>
      </c>
      <c r="AD853" s="3" t="s">
        <v>95</v>
      </c>
      <c r="AE853" s="3" t="s">
        <v>96</v>
      </c>
      <c r="AF853" s="3"/>
      <c r="AG853" s="3" t="s">
        <v>97</v>
      </c>
      <c r="AH853" s="3">
        <v>25</v>
      </c>
      <c r="AI853" s="3">
        <v>1</v>
      </c>
      <c r="AJ853" s="3" t="s">
        <v>98</v>
      </c>
      <c r="AK853" s="3" t="s">
        <v>109</v>
      </c>
      <c r="AL853" s="3" t="s">
        <v>100</v>
      </c>
      <c r="AM853" s="3">
        <v>4</v>
      </c>
      <c r="AN853" s="3" t="s">
        <v>140</v>
      </c>
      <c r="AO853" s="3" t="s">
        <v>318</v>
      </c>
      <c r="AP853" s="3" t="s">
        <v>12569</v>
      </c>
      <c r="AQ853" s="3" t="s">
        <v>12570</v>
      </c>
      <c r="AR853" s="3">
        <v>850</v>
      </c>
      <c r="AS853" s="3">
        <v>500</v>
      </c>
      <c r="AT853" s="3">
        <v>0</v>
      </c>
      <c r="AU853" s="3">
        <v>0</v>
      </c>
      <c r="AV853" s="3">
        <v>0</v>
      </c>
      <c r="AW853" s="3">
        <v>0</v>
      </c>
      <c r="AX853" s="3">
        <v>0</v>
      </c>
      <c r="AY853" s="3">
        <v>0</v>
      </c>
      <c r="AZ853" s="3">
        <v>0</v>
      </c>
      <c r="BA853" s="3" t="s">
        <v>1673</v>
      </c>
      <c r="BB853" s="3">
        <v>500</v>
      </c>
    </row>
    <row r="854" spans="1:54" ht="32.5" hidden="1" customHeight="1" x14ac:dyDescent="0.2">
      <c r="A854" s="3" t="s">
        <v>12571</v>
      </c>
      <c r="B854" s="3" t="s">
        <v>1658</v>
      </c>
      <c r="C854" s="3" t="s">
        <v>85</v>
      </c>
      <c r="D854" s="3" t="s">
        <v>86</v>
      </c>
      <c r="E854" s="3" t="s">
        <v>12572</v>
      </c>
      <c r="F854" s="3"/>
      <c r="G854" s="3" t="s">
        <v>87</v>
      </c>
      <c r="H854" s="3">
        <v>2024</v>
      </c>
      <c r="I854" s="3">
        <v>2024</v>
      </c>
      <c r="J854" s="3" t="s">
        <v>111</v>
      </c>
      <c r="K854" s="3" t="s">
        <v>7639</v>
      </c>
      <c r="L854" s="3" t="s">
        <v>12573</v>
      </c>
      <c r="M854" s="3" t="s">
        <v>7641</v>
      </c>
      <c r="N854" s="3"/>
      <c r="O854" s="3" t="s">
        <v>7643</v>
      </c>
      <c r="P854" s="3" t="s">
        <v>89</v>
      </c>
      <c r="Q854" s="3" t="s">
        <v>90</v>
      </c>
      <c r="R854" s="3" t="s">
        <v>7644</v>
      </c>
      <c r="S854" s="3" t="s">
        <v>7645</v>
      </c>
      <c r="T854" s="3" t="s">
        <v>135</v>
      </c>
      <c r="U854" s="3" t="s">
        <v>7362</v>
      </c>
      <c r="V854" s="3" t="s">
        <v>1668</v>
      </c>
      <c r="W854" s="3">
        <v>1</v>
      </c>
      <c r="X854" s="3" t="s">
        <v>12574</v>
      </c>
      <c r="Y854" s="3" t="s">
        <v>12575</v>
      </c>
      <c r="Z854" s="3" t="s">
        <v>12576</v>
      </c>
      <c r="AA854" s="3"/>
      <c r="AB854" s="3" t="s">
        <v>85</v>
      </c>
      <c r="AC854" s="3" t="s">
        <v>94</v>
      </c>
      <c r="AD854" s="3" t="s">
        <v>95</v>
      </c>
      <c r="AE854" s="3" t="s">
        <v>96</v>
      </c>
      <c r="AF854" s="3"/>
      <c r="AG854" s="3" t="s">
        <v>97</v>
      </c>
      <c r="AH854" s="3">
        <v>117</v>
      </c>
      <c r="AI854" s="3">
        <v>15</v>
      </c>
      <c r="AJ854" s="3" t="s">
        <v>123</v>
      </c>
      <c r="AK854" s="3" t="s">
        <v>109</v>
      </c>
      <c r="AL854" s="3" t="s">
        <v>100</v>
      </c>
      <c r="AM854" s="3">
        <v>40</v>
      </c>
      <c r="AN854" s="3" t="s">
        <v>140</v>
      </c>
      <c r="AO854" s="3" t="s">
        <v>102</v>
      </c>
      <c r="AP854" s="3" t="s">
        <v>12577</v>
      </c>
      <c r="AQ854" s="3" t="s">
        <v>12578</v>
      </c>
      <c r="AR854" s="3">
        <v>6100</v>
      </c>
      <c r="AS854" s="3">
        <v>2900</v>
      </c>
      <c r="AT854" s="3">
        <v>0</v>
      </c>
      <c r="AU854" s="3">
        <v>0</v>
      </c>
      <c r="AV854" s="3">
        <v>0</v>
      </c>
      <c r="AW854" s="3">
        <v>0</v>
      </c>
      <c r="AX854" s="3">
        <v>0</v>
      </c>
      <c r="AY854" s="3">
        <v>0</v>
      </c>
      <c r="AZ854" s="3">
        <v>0</v>
      </c>
      <c r="BA854" s="3" t="s">
        <v>1673</v>
      </c>
      <c r="BB854" s="3">
        <v>2900</v>
      </c>
    </row>
    <row r="855" spans="1:54" ht="32.5" hidden="1" customHeight="1" x14ac:dyDescent="0.2">
      <c r="A855" s="3" t="s">
        <v>12579</v>
      </c>
      <c r="B855" s="3" t="s">
        <v>1658</v>
      </c>
      <c r="C855" s="3" t="s">
        <v>85</v>
      </c>
      <c r="D855" s="3" t="s">
        <v>86</v>
      </c>
      <c r="E855" s="3" t="s">
        <v>12572</v>
      </c>
      <c r="F855" s="3"/>
      <c r="G855" s="3" t="s">
        <v>87</v>
      </c>
      <c r="H855" s="3">
        <v>2024</v>
      </c>
      <c r="I855" s="3">
        <v>2024</v>
      </c>
      <c r="J855" s="3" t="s">
        <v>88</v>
      </c>
      <c r="K855" s="3" t="s">
        <v>7639</v>
      </c>
      <c r="L855" s="3" t="s">
        <v>12573</v>
      </c>
      <c r="M855" s="3" t="s">
        <v>7641</v>
      </c>
      <c r="N855" s="3"/>
      <c r="O855" s="3" t="s">
        <v>7643</v>
      </c>
      <c r="P855" s="3" t="s">
        <v>89</v>
      </c>
      <c r="Q855" s="3" t="s">
        <v>90</v>
      </c>
      <c r="R855" s="3" t="s">
        <v>7644</v>
      </c>
      <c r="S855" s="3" t="s">
        <v>7645</v>
      </c>
      <c r="T855" s="3" t="s">
        <v>135</v>
      </c>
      <c r="U855" s="3" t="s">
        <v>7362</v>
      </c>
      <c r="V855" s="3" t="s">
        <v>1668</v>
      </c>
      <c r="W855" s="3">
        <v>2</v>
      </c>
      <c r="X855" s="3" t="s">
        <v>12580</v>
      </c>
      <c r="Y855" s="3" t="s">
        <v>12581</v>
      </c>
      <c r="Z855" s="3" t="s">
        <v>12582</v>
      </c>
      <c r="AA855" s="3"/>
      <c r="AB855" s="3" t="s">
        <v>85</v>
      </c>
      <c r="AC855" s="3" t="s">
        <v>94</v>
      </c>
      <c r="AD855" s="3" t="s">
        <v>103</v>
      </c>
      <c r="AE855" s="3" t="s">
        <v>104</v>
      </c>
      <c r="AF855" s="3"/>
      <c r="AG855" s="3" t="s">
        <v>97</v>
      </c>
      <c r="AH855" s="3">
        <v>117</v>
      </c>
      <c r="AI855" s="3">
        <v>15</v>
      </c>
      <c r="AJ855" s="3" t="s">
        <v>105</v>
      </c>
      <c r="AK855" s="3" t="s">
        <v>106</v>
      </c>
      <c r="AL855" s="3" t="s">
        <v>100</v>
      </c>
      <c r="AM855" s="3">
        <v>150</v>
      </c>
      <c r="AN855" s="3" t="s">
        <v>138</v>
      </c>
      <c r="AO855" s="3" t="s">
        <v>102</v>
      </c>
      <c r="AP855" s="3" t="s">
        <v>12583</v>
      </c>
      <c r="AQ855" s="3" t="s">
        <v>12584</v>
      </c>
      <c r="AR855" s="3">
        <v>1400</v>
      </c>
      <c r="AS855" s="3">
        <v>800</v>
      </c>
      <c r="AT855" s="3">
        <v>0</v>
      </c>
      <c r="AU855" s="3">
        <v>0</v>
      </c>
      <c r="AV855" s="3">
        <v>0</v>
      </c>
      <c r="AW855" s="3">
        <v>0</v>
      </c>
      <c r="AX855" s="3">
        <v>0</v>
      </c>
      <c r="AY855" s="3">
        <v>0</v>
      </c>
      <c r="AZ855" s="3">
        <v>0</v>
      </c>
      <c r="BA855" s="3" t="s">
        <v>1673</v>
      </c>
      <c r="BB855" s="3">
        <v>800</v>
      </c>
    </row>
    <row r="856" spans="1:54" ht="32.5" hidden="1" customHeight="1" x14ac:dyDescent="0.2">
      <c r="A856" s="3" t="s">
        <v>12585</v>
      </c>
      <c r="B856" s="3" t="s">
        <v>1658</v>
      </c>
      <c r="C856" s="3" t="s">
        <v>85</v>
      </c>
      <c r="D856" s="3" t="s">
        <v>86</v>
      </c>
      <c r="E856" s="3" t="s">
        <v>12586</v>
      </c>
      <c r="F856" s="3"/>
      <c r="G856" s="3" t="s">
        <v>87</v>
      </c>
      <c r="H856" s="3">
        <v>2024</v>
      </c>
      <c r="I856" s="3">
        <v>2024</v>
      </c>
      <c r="J856" s="3" t="s">
        <v>111</v>
      </c>
      <c r="K856" s="3" t="s">
        <v>7382</v>
      </c>
      <c r="L856" s="3" t="s">
        <v>7383</v>
      </c>
      <c r="M856" s="3" t="s">
        <v>7384</v>
      </c>
      <c r="N856" s="3" t="s">
        <v>7385</v>
      </c>
      <c r="O856" s="3" t="s">
        <v>7386</v>
      </c>
      <c r="P856" s="3" t="s">
        <v>89</v>
      </c>
      <c r="Q856" s="3" t="s">
        <v>257</v>
      </c>
      <c r="R856" s="3" t="s">
        <v>1824</v>
      </c>
      <c r="S856" s="3" t="s">
        <v>1825</v>
      </c>
      <c r="T856" s="3" t="s">
        <v>91</v>
      </c>
      <c r="U856" s="3" t="s">
        <v>1826</v>
      </c>
      <c r="V856" s="3" t="s">
        <v>1668</v>
      </c>
      <c r="W856" s="3">
        <v>1</v>
      </c>
      <c r="X856" s="3" t="s">
        <v>12587</v>
      </c>
      <c r="Y856" s="3" t="s">
        <v>12588</v>
      </c>
      <c r="Z856" s="3" t="s">
        <v>12589</v>
      </c>
      <c r="AA856" s="3"/>
      <c r="AB856" s="3" t="s">
        <v>85</v>
      </c>
      <c r="AC856" s="3" t="s">
        <v>94</v>
      </c>
      <c r="AD856" s="3" t="s">
        <v>95</v>
      </c>
      <c r="AE856" s="3" t="s">
        <v>96</v>
      </c>
      <c r="AF856" s="3"/>
      <c r="AG856" s="3" t="s">
        <v>97</v>
      </c>
      <c r="AH856" s="3">
        <v>179011</v>
      </c>
      <c r="AI856" s="3">
        <v>27480</v>
      </c>
      <c r="AJ856" s="3" t="s">
        <v>123</v>
      </c>
      <c r="AK856" s="3" t="s">
        <v>109</v>
      </c>
      <c r="AL856" s="3" t="s">
        <v>325</v>
      </c>
      <c r="AM856" s="3">
        <v>100</v>
      </c>
      <c r="AN856" s="3" t="s">
        <v>101</v>
      </c>
      <c r="AO856" s="3" t="s">
        <v>110</v>
      </c>
      <c r="AP856" s="3" t="s">
        <v>12590</v>
      </c>
      <c r="AQ856" s="3" t="s">
        <v>12591</v>
      </c>
      <c r="AR856" s="3">
        <v>5600</v>
      </c>
      <c r="AS856" s="3">
        <v>2500</v>
      </c>
      <c r="AT856" s="3">
        <v>0</v>
      </c>
      <c r="AU856" s="3">
        <v>0</v>
      </c>
      <c r="AV856" s="3">
        <v>0</v>
      </c>
      <c r="AW856" s="3">
        <v>0</v>
      </c>
      <c r="AX856" s="3">
        <v>0</v>
      </c>
      <c r="AY856" s="3">
        <v>0</v>
      </c>
      <c r="AZ856" s="3">
        <v>0</v>
      </c>
      <c r="BA856" s="3" t="s">
        <v>12592</v>
      </c>
      <c r="BB856" s="3">
        <v>3500</v>
      </c>
    </row>
    <row r="857" spans="1:54" ht="32.5" hidden="1" customHeight="1" x14ac:dyDescent="0.2">
      <c r="A857" s="3" t="s">
        <v>12593</v>
      </c>
      <c r="B857" s="3" t="s">
        <v>1658</v>
      </c>
      <c r="C857" s="3" t="s">
        <v>85</v>
      </c>
      <c r="D857" s="3" t="s">
        <v>86</v>
      </c>
      <c r="E857" s="3" t="s">
        <v>12586</v>
      </c>
      <c r="F857" s="3"/>
      <c r="G857" s="3" t="s">
        <v>87</v>
      </c>
      <c r="H857" s="3">
        <v>2024</v>
      </c>
      <c r="I857" s="3">
        <v>2024</v>
      </c>
      <c r="J857" s="3" t="s">
        <v>111</v>
      </c>
      <c r="K857" s="3" t="s">
        <v>7382</v>
      </c>
      <c r="L857" s="3" t="s">
        <v>7383</v>
      </c>
      <c r="M857" s="3" t="s">
        <v>7384</v>
      </c>
      <c r="N857" s="3" t="s">
        <v>7385</v>
      </c>
      <c r="O857" s="3" t="s">
        <v>7386</v>
      </c>
      <c r="P857" s="3" t="s">
        <v>89</v>
      </c>
      <c r="Q857" s="3" t="s">
        <v>257</v>
      </c>
      <c r="R857" s="3" t="s">
        <v>1824</v>
      </c>
      <c r="S857" s="3" t="s">
        <v>1825</v>
      </c>
      <c r="T857" s="3" t="s">
        <v>91</v>
      </c>
      <c r="U857" s="3" t="s">
        <v>1826</v>
      </c>
      <c r="V857" s="3" t="s">
        <v>1668</v>
      </c>
      <c r="W857" s="3">
        <v>2</v>
      </c>
      <c r="X857" s="3" t="s">
        <v>12594</v>
      </c>
      <c r="Y857" s="3" t="s">
        <v>12595</v>
      </c>
      <c r="Z857" s="3" t="s">
        <v>12596</v>
      </c>
      <c r="AA857" s="3"/>
      <c r="AB857" s="3" t="s">
        <v>85</v>
      </c>
      <c r="AC857" s="3" t="s">
        <v>94</v>
      </c>
      <c r="AD857" s="3" t="s">
        <v>103</v>
      </c>
      <c r="AE857" s="3" t="s">
        <v>124</v>
      </c>
      <c r="AF857" s="3"/>
      <c r="AG857" s="3" t="s">
        <v>97</v>
      </c>
      <c r="AH857" s="3">
        <v>179011</v>
      </c>
      <c r="AI857" s="3">
        <v>27480</v>
      </c>
      <c r="AJ857" s="3" t="s">
        <v>98</v>
      </c>
      <c r="AK857" s="3" t="s">
        <v>109</v>
      </c>
      <c r="AL857" s="3" t="s">
        <v>100</v>
      </c>
      <c r="AM857" s="3">
        <v>2000</v>
      </c>
      <c r="AN857" s="3" t="s">
        <v>101</v>
      </c>
      <c r="AO857" s="3" t="s">
        <v>110</v>
      </c>
      <c r="AP857" s="3" t="s">
        <v>12597</v>
      </c>
      <c r="AQ857" s="3" t="s">
        <v>12598</v>
      </c>
      <c r="AR857" s="3">
        <v>10000</v>
      </c>
      <c r="AS857" s="3">
        <v>5500</v>
      </c>
      <c r="AT857" s="3">
        <v>0</v>
      </c>
      <c r="AU857" s="3">
        <v>0</v>
      </c>
      <c r="AV857" s="3">
        <v>0</v>
      </c>
      <c r="AW857" s="3">
        <v>0</v>
      </c>
      <c r="AX857" s="3">
        <v>0</v>
      </c>
      <c r="AY857" s="3">
        <v>0</v>
      </c>
      <c r="AZ857" s="3">
        <v>0</v>
      </c>
      <c r="BA857" s="3" t="s">
        <v>1673</v>
      </c>
      <c r="BB857" s="3">
        <v>5500</v>
      </c>
    </row>
    <row r="858" spans="1:54" ht="32.5" hidden="1" customHeight="1" x14ac:dyDescent="0.2">
      <c r="A858" s="3" t="s">
        <v>12599</v>
      </c>
      <c r="B858" s="3" t="s">
        <v>1658</v>
      </c>
      <c r="C858" s="3" t="s">
        <v>85</v>
      </c>
      <c r="D858" s="3" t="s">
        <v>86</v>
      </c>
      <c r="E858" s="3" t="s">
        <v>12586</v>
      </c>
      <c r="F858" s="3"/>
      <c r="G858" s="3" t="s">
        <v>87</v>
      </c>
      <c r="H858" s="3">
        <v>2024</v>
      </c>
      <c r="I858" s="3">
        <v>2024</v>
      </c>
      <c r="J858" s="3" t="s">
        <v>111</v>
      </c>
      <c r="K858" s="3" t="s">
        <v>7382</v>
      </c>
      <c r="L858" s="3" t="s">
        <v>7383</v>
      </c>
      <c r="M858" s="3" t="s">
        <v>7384</v>
      </c>
      <c r="N858" s="3" t="s">
        <v>7385</v>
      </c>
      <c r="O858" s="3" t="s">
        <v>7386</v>
      </c>
      <c r="P858" s="3" t="s">
        <v>89</v>
      </c>
      <c r="Q858" s="3" t="s">
        <v>257</v>
      </c>
      <c r="R858" s="3" t="s">
        <v>1824</v>
      </c>
      <c r="S858" s="3" t="s">
        <v>1825</v>
      </c>
      <c r="T858" s="3" t="s">
        <v>91</v>
      </c>
      <c r="U858" s="3" t="s">
        <v>1826</v>
      </c>
      <c r="V858" s="3" t="s">
        <v>1668</v>
      </c>
      <c r="W858" s="3">
        <v>3</v>
      </c>
      <c r="X858" s="3" t="s">
        <v>12600</v>
      </c>
      <c r="Y858" s="3" t="s">
        <v>12601</v>
      </c>
      <c r="Z858" s="3" t="s">
        <v>12602</v>
      </c>
      <c r="AA858" s="3"/>
      <c r="AB858" s="3" t="s">
        <v>85</v>
      </c>
      <c r="AC858" s="3" t="s">
        <v>94</v>
      </c>
      <c r="AD858" s="3" t="s">
        <v>103</v>
      </c>
      <c r="AE858" s="3" t="s">
        <v>104</v>
      </c>
      <c r="AF858" s="3"/>
      <c r="AG858" s="3" t="s">
        <v>97</v>
      </c>
      <c r="AH858" s="3">
        <v>179011</v>
      </c>
      <c r="AI858" s="3">
        <v>27480</v>
      </c>
      <c r="AJ858" s="3" t="s">
        <v>123</v>
      </c>
      <c r="AK858" s="3" t="s">
        <v>106</v>
      </c>
      <c r="AL858" s="3" t="s">
        <v>100</v>
      </c>
      <c r="AM858" s="3">
        <v>400</v>
      </c>
      <c r="AN858" s="3" t="s">
        <v>101</v>
      </c>
      <c r="AO858" s="3" t="s">
        <v>110</v>
      </c>
      <c r="AP858" s="3" t="s">
        <v>12603</v>
      </c>
      <c r="AQ858" s="3" t="s">
        <v>12604</v>
      </c>
      <c r="AR858" s="3">
        <v>14500</v>
      </c>
      <c r="AS858" s="3">
        <v>5000</v>
      </c>
      <c r="AT858" s="3">
        <v>0</v>
      </c>
      <c r="AU858" s="3">
        <v>0</v>
      </c>
      <c r="AV858" s="3">
        <v>0</v>
      </c>
      <c r="AW858" s="3">
        <v>0</v>
      </c>
      <c r="AX858" s="3">
        <v>0</v>
      </c>
      <c r="AY858" s="3">
        <v>0</v>
      </c>
      <c r="AZ858" s="3">
        <v>0</v>
      </c>
      <c r="BA858" s="3" t="s">
        <v>1673</v>
      </c>
      <c r="BB858" s="3">
        <v>5000</v>
      </c>
    </row>
    <row r="859" spans="1:54" ht="32.5" hidden="1" customHeight="1" x14ac:dyDescent="0.2">
      <c r="A859" s="3" t="s">
        <v>12605</v>
      </c>
      <c r="B859" s="3" t="s">
        <v>1658</v>
      </c>
      <c r="C859" s="3" t="s">
        <v>85</v>
      </c>
      <c r="D859" s="3" t="s">
        <v>86</v>
      </c>
      <c r="E859" s="3" t="s">
        <v>12586</v>
      </c>
      <c r="F859" s="3"/>
      <c r="G859" s="3" t="s">
        <v>87</v>
      </c>
      <c r="H859" s="3">
        <v>2024</v>
      </c>
      <c r="I859" s="3">
        <v>2024</v>
      </c>
      <c r="J859" s="3" t="s">
        <v>111</v>
      </c>
      <c r="K859" s="3" t="s">
        <v>7382</v>
      </c>
      <c r="L859" s="3" t="s">
        <v>7383</v>
      </c>
      <c r="M859" s="3" t="s">
        <v>7384</v>
      </c>
      <c r="N859" s="3" t="s">
        <v>7385</v>
      </c>
      <c r="O859" s="3" t="s">
        <v>7386</v>
      </c>
      <c r="P859" s="3" t="s">
        <v>89</v>
      </c>
      <c r="Q859" s="3" t="s">
        <v>257</v>
      </c>
      <c r="R859" s="3" t="s">
        <v>1824</v>
      </c>
      <c r="S859" s="3" t="s">
        <v>1825</v>
      </c>
      <c r="T859" s="3" t="s">
        <v>91</v>
      </c>
      <c r="U859" s="3" t="s">
        <v>1826</v>
      </c>
      <c r="V859" s="3" t="s">
        <v>1668</v>
      </c>
      <c r="W859" s="3">
        <v>4</v>
      </c>
      <c r="X859" s="3" t="s">
        <v>12606</v>
      </c>
      <c r="Y859" s="3" t="s">
        <v>12607</v>
      </c>
      <c r="Z859" s="3" t="s">
        <v>12608</v>
      </c>
      <c r="AA859" s="3"/>
      <c r="AB859" s="3" t="s">
        <v>85</v>
      </c>
      <c r="AC859" s="3" t="s">
        <v>94</v>
      </c>
      <c r="AD859" s="3" t="s">
        <v>103</v>
      </c>
      <c r="AE859" s="3" t="s">
        <v>122</v>
      </c>
      <c r="AF859" s="3"/>
      <c r="AG859" s="3" t="s">
        <v>97</v>
      </c>
      <c r="AH859" s="3">
        <v>179011</v>
      </c>
      <c r="AI859" s="3">
        <v>27480</v>
      </c>
      <c r="AJ859" s="3" t="s">
        <v>123</v>
      </c>
      <c r="AK859" s="3" t="s">
        <v>109</v>
      </c>
      <c r="AL859" s="3" t="s">
        <v>100</v>
      </c>
      <c r="AM859" s="3">
        <v>100</v>
      </c>
      <c r="AN859" s="3" t="s">
        <v>101</v>
      </c>
      <c r="AO859" s="3" t="s">
        <v>110</v>
      </c>
      <c r="AP859" s="3" t="s">
        <v>12609</v>
      </c>
      <c r="AQ859" s="3" t="s">
        <v>12610</v>
      </c>
      <c r="AR859" s="3">
        <v>6500</v>
      </c>
      <c r="AS859" s="3">
        <v>3000</v>
      </c>
      <c r="AT859" s="3">
        <v>0</v>
      </c>
      <c r="AU859" s="3">
        <v>0</v>
      </c>
      <c r="AV859" s="3">
        <v>0</v>
      </c>
      <c r="AW859" s="3">
        <v>0</v>
      </c>
      <c r="AX859" s="3">
        <v>0</v>
      </c>
      <c r="AY859" s="3">
        <v>0</v>
      </c>
      <c r="AZ859" s="3">
        <v>0</v>
      </c>
      <c r="BA859" s="3" t="s">
        <v>1673</v>
      </c>
      <c r="BB859" s="3">
        <v>3000</v>
      </c>
    </row>
    <row r="860" spans="1:54" ht="32.5" hidden="1" customHeight="1" x14ac:dyDescent="0.2">
      <c r="A860" s="3" t="s">
        <v>12611</v>
      </c>
      <c r="B860" s="3" t="s">
        <v>1658</v>
      </c>
      <c r="C860" s="3" t="s">
        <v>85</v>
      </c>
      <c r="D860" s="3" t="s">
        <v>86</v>
      </c>
      <c r="E860" s="3" t="s">
        <v>12612</v>
      </c>
      <c r="F860" s="3"/>
      <c r="G860" s="3" t="s">
        <v>87</v>
      </c>
      <c r="H860" s="3">
        <v>2024</v>
      </c>
      <c r="I860" s="3">
        <v>2024</v>
      </c>
      <c r="J860" s="3" t="s">
        <v>111</v>
      </c>
      <c r="K860" s="3" t="s">
        <v>7347</v>
      </c>
      <c r="L860" s="3" t="s">
        <v>12613</v>
      </c>
      <c r="M860" s="3" t="s">
        <v>7349</v>
      </c>
      <c r="N860" s="3"/>
      <c r="O860" s="3" t="s">
        <v>7351</v>
      </c>
      <c r="P860" s="3" t="s">
        <v>89</v>
      </c>
      <c r="Q860" s="3" t="s">
        <v>257</v>
      </c>
      <c r="R860" s="3" t="s">
        <v>7338</v>
      </c>
      <c r="S860" s="3" t="s">
        <v>7339</v>
      </c>
      <c r="T860" s="3" t="s">
        <v>91</v>
      </c>
      <c r="U860" s="3" t="s">
        <v>7340</v>
      </c>
      <c r="V860" s="3" t="s">
        <v>1668</v>
      </c>
      <c r="W860" s="3">
        <v>1</v>
      </c>
      <c r="X860" s="3" t="s">
        <v>12614</v>
      </c>
      <c r="Y860" s="3" t="s">
        <v>12615</v>
      </c>
      <c r="Z860" s="3" t="s">
        <v>12616</v>
      </c>
      <c r="AA860" s="3"/>
      <c r="AB860" s="3" t="s">
        <v>85</v>
      </c>
      <c r="AC860" s="3" t="s">
        <v>94</v>
      </c>
      <c r="AD860" s="3" t="s">
        <v>103</v>
      </c>
      <c r="AE860" s="3" t="s">
        <v>124</v>
      </c>
      <c r="AF860" s="3"/>
      <c r="AG860" s="3" t="s">
        <v>97</v>
      </c>
      <c r="AH860" s="3">
        <v>188819</v>
      </c>
      <c r="AI860" s="3">
        <v>31192</v>
      </c>
      <c r="AJ860" s="3" t="s">
        <v>98</v>
      </c>
      <c r="AK860" s="3" t="s">
        <v>109</v>
      </c>
      <c r="AL860" s="3" t="s">
        <v>100</v>
      </c>
      <c r="AM860" s="3">
        <v>300</v>
      </c>
      <c r="AN860" s="3" t="s">
        <v>101</v>
      </c>
      <c r="AO860" s="3" t="s">
        <v>318</v>
      </c>
      <c r="AP860" s="3" t="s">
        <v>2320</v>
      </c>
      <c r="AQ860" s="3" t="s">
        <v>12617</v>
      </c>
      <c r="AR860" s="3">
        <v>4275</v>
      </c>
      <c r="AS860" s="3">
        <v>1500</v>
      </c>
      <c r="AT860" s="3">
        <v>0</v>
      </c>
      <c r="AU860" s="3">
        <v>0</v>
      </c>
      <c r="AV860" s="3">
        <v>0</v>
      </c>
      <c r="AW860" s="3">
        <v>0</v>
      </c>
      <c r="AX860" s="3">
        <v>0</v>
      </c>
      <c r="AY860" s="3">
        <v>0</v>
      </c>
      <c r="AZ860" s="3">
        <v>0</v>
      </c>
      <c r="BA860" s="3" t="s">
        <v>12618</v>
      </c>
      <c r="BB860" s="3">
        <v>1900</v>
      </c>
    </row>
    <row r="861" spans="1:54" ht="32.5" hidden="1" customHeight="1" x14ac:dyDescent="0.2">
      <c r="A861" s="3" t="s">
        <v>12619</v>
      </c>
      <c r="B861" s="3" t="s">
        <v>1658</v>
      </c>
      <c r="C861" s="3" t="s">
        <v>85</v>
      </c>
      <c r="D861" s="3" t="s">
        <v>86</v>
      </c>
      <c r="E861" s="3" t="s">
        <v>12612</v>
      </c>
      <c r="F861" s="3"/>
      <c r="G861" s="3" t="s">
        <v>87</v>
      </c>
      <c r="H861" s="3">
        <v>2024</v>
      </c>
      <c r="I861" s="3">
        <v>2024</v>
      </c>
      <c r="J861" s="3" t="s">
        <v>88</v>
      </c>
      <c r="K861" s="3" t="s">
        <v>7347</v>
      </c>
      <c r="L861" s="3" t="s">
        <v>12613</v>
      </c>
      <c r="M861" s="3" t="s">
        <v>7349</v>
      </c>
      <c r="N861" s="3"/>
      <c r="O861" s="3" t="s">
        <v>7351</v>
      </c>
      <c r="P861" s="3" t="s">
        <v>89</v>
      </c>
      <c r="Q861" s="3" t="s">
        <v>257</v>
      </c>
      <c r="R861" s="3" t="s">
        <v>7338</v>
      </c>
      <c r="S861" s="3" t="s">
        <v>7339</v>
      </c>
      <c r="T861" s="3" t="s">
        <v>91</v>
      </c>
      <c r="U861" s="3" t="s">
        <v>7340</v>
      </c>
      <c r="V861" s="3" t="s">
        <v>1668</v>
      </c>
      <c r="W861" s="3">
        <v>2</v>
      </c>
      <c r="X861" s="3" t="s">
        <v>12620</v>
      </c>
      <c r="Y861" s="3" t="s">
        <v>12621</v>
      </c>
      <c r="Z861" s="3" t="s">
        <v>12622</v>
      </c>
      <c r="AA861" s="3"/>
      <c r="AB861" s="3" t="s">
        <v>85</v>
      </c>
      <c r="AC861" s="3" t="s">
        <v>94</v>
      </c>
      <c r="AD861" s="3" t="s">
        <v>103</v>
      </c>
      <c r="AE861" s="3" t="s">
        <v>122</v>
      </c>
      <c r="AF861" s="3"/>
      <c r="AG861" s="3" t="s">
        <v>97</v>
      </c>
      <c r="AH861" s="3">
        <v>188819</v>
      </c>
      <c r="AI861" s="3">
        <v>31192</v>
      </c>
      <c r="AJ861" s="3" t="s">
        <v>396</v>
      </c>
      <c r="AK861" s="3" t="s">
        <v>190</v>
      </c>
      <c r="AL861" s="3" t="s">
        <v>100</v>
      </c>
      <c r="AM861" s="3">
        <v>25</v>
      </c>
      <c r="AN861" s="3" t="s">
        <v>138</v>
      </c>
      <c r="AO861" s="3" t="s">
        <v>318</v>
      </c>
      <c r="AP861" s="3" t="s">
        <v>2320</v>
      </c>
      <c r="AQ861" s="3" t="s">
        <v>12617</v>
      </c>
      <c r="AR861" s="3">
        <v>15350</v>
      </c>
      <c r="AS861" s="3">
        <v>4000</v>
      </c>
      <c r="AT861" s="3">
        <v>0</v>
      </c>
      <c r="AU861" s="3">
        <v>0</v>
      </c>
      <c r="AV861" s="3">
        <v>0</v>
      </c>
      <c r="AW861" s="3">
        <v>0</v>
      </c>
      <c r="AX861" s="3">
        <v>0</v>
      </c>
      <c r="AY861" s="3">
        <v>0</v>
      </c>
      <c r="AZ861" s="3">
        <v>0</v>
      </c>
      <c r="BA861" s="3" t="s">
        <v>12623</v>
      </c>
      <c r="BB861" s="3">
        <v>6800</v>
      </c>
    </row>
    <row r="862" spans="1:54" ht="32.5" hidden="1" customHeight="1" x14ac:dyDescent="0.2">
      <c r="A862" s="3" t="s">
        <v>12624</v>
      </c>
      <c r="B862" s="3" t="s">
        <v>1658</v>
      </c>
      <c r="C862" s="3" t="s">
        <v>85</v>
      </c>
      <c r="D862" s="3" t="s">
        <v>86</v>
      </c>
      <c r="E862" s="3" t="s">
        <v>12612</v>
      </c>
      <c r="F862" s="3"/>
      <c r="G862" s="3" t="s">
        <v>87</v>
      </c>
      <c r="H862" s="3">
        <v>2024</v>
      </c>
      <c r="I862" s="3">
        <v>2024</v>
      </c>
      <c r="J862" s="3" t="s">
        <v>111</v>
      </c>
      <c r="K862" s="3" t="s">
        <v>7347</v>
      </c>
      <c r="L862" s="3" t="s">
        <v>12613</v>
      </c>
      <c r="M862" s="3" t="s">
        <v>7349</v>
      </c>
      <c r="N862" s="3"/>
      <c r="O862" s="3" t="s">
        <v>7351</v>
      </c>
      <c r="P862" s="3" t="s">
        <v>89</v>
      </c>
      <c r="Q862" s="3" t="s">
        <v>257</v>
      </c>
      <c r="R862" s="3" t="s">
        <v>7338</v>
      </c>
      <c r="S862" s="3" t="s">
        <v>7339</v>
      </c>
      <c r="T862" s="3" t="s">
        <v>91</v>
      </c>
      <c r="U862" s="3" t="s">
        <v>7340</v>
      </c>
      <c r="V862" s="3" t="s">
        <v>1668</v>
      </c>
      <c r="W862" s="3">
        <v>3</v>
      </c>
      <c r="X862" s="3" t="s">
        <v>12625</v>
      </c>
      <c r="Y862" s="3" t="s">
        <v>12626</v>
      </c>
      <c r="Z862" s="3" t="s">
        <v>12627</v>
      </c>
      <c r="AA862" s="3"/>
      <c r="AB862" s="3" t="s">
        <v>85</v>
      </c>
      <c r="AC862" s="3" t="s">
        <v>94</v>
      </c>
      <c r="AD862" s="3" t="s">
        <v>103</v>
      </c>
      <c r="AE862" s="3" t="s">
        <v>104</v>
      </c>
      <c r="AF862" s="3"/>
      <c r="AG862" s="3" t="s">
        <v>97</v>
      </c>
      <c r="AH862" s="3">
        <v>188819</v>
      </c>
      <c r="AI862" s="3">
        <v>31192</v>
      </c>
      <c r="AJ862" s="3" t="s">
        <v>123</v>
      </c>
      <c r="AK862" s="3" t="s">
        <v>106</v>
      </c>
      <c r="AL862" s="3" t="s">
        <v>100</v>
      </c>
      <c r="AM862" s="3">
        <v>400</v>
      </c>
      <c r="AN862" s="3" t="s">
        <v>101</v>
      </c>
      <c r="AO862" s="3" t="s">
        <v>318</v>
      </c>
      <c r="AP862" s="3" t="s">
        <v>2320</v>
      </c>
      <c r="AQ862" s="3" t="s">
        <v>12617</v>
      </c>
      <c r="AR862" s="3">
        <v>13200</v>
      </c>
      <c r="AS862" s="3">
        <v>2000</v>
      </c>
      <c r="AT862" s="3">
        <v>0</v>
      </c>
      <c r="AU862" s="3">
        <v>0</v>
      </c>
      <c r="AV862" s="3">
        <v>0</v>
      </c>
      <c r="AW862" s="3">
        <v>0</v>
      </c>
      <c r="AX862" s="3">
        <v>0</v>
      </c>
      <c r="AY862" s="3">
        <v>0</v>
      </c>
      <c r="AZ862" s="3">
        <v>0</v>
      </c>
      <c r="BA862" s="3" t="s">
        <v>12628</v>
      </c>
      <c r="BB862" s="3">
        <v>4000</v>
      </c>
    </row>
    <row r="863" spans="1:54" ht="32.5" hidden="1" customHeight="1" x14ac:dyDescent="0.2">
      <c r="A863" s="3" t="s">
        <v>12629</v>
      </c>
      <c r="B863" s="3" t="s">
        <v>1658</v>
      </c>
      <c r="C863" s="3" t="s">
        <v>85</v>
      </c>
      <c r="D863" s="3" t="s">
        <v>86</v>
      </c>
      <c r="E863" s="3" t="s">
        <v>12612</v>
      </c>
      <c r="F863" s="3"/>
      <c r="G863" s="3" t="s">
        <v>87</v>
      </c>
      <c r="H863" s="3">
        <v>2024</v>
      </c>
      <c r="I863" s="3">
        <v>2024</v>
      </c>
      <c r="J863" s="3" t="s">
        <v>88</v>
      </c>
      <c r="K863" s="3" t="s">
        <v>7347</v>
      </c>
      <c r="L863" s="3" t="s">
        <v>12613</v>
      </c>
      <c r="M863" s="3" t="s">
        <v>7349</v>
      </c>
      <c r="N863" s="3"/>
      <c r="O863" s="3" t="s">
        <v>7351</v>
      </c>
      <c r="P863" s="3" t="s">
        <v>89</v>
      </c>
      <c r="Q863" s="3" t="s">
        <v>257</v>
      </c>
      <c r="R863" s="3" t="s">
        <v>7338</v>
      </c>
      <c r="S863" s="3" t="s">
        <v>7339</v>
      </c>
      <c r="T863" s="3" t="s">
        <v>91</v>
      </c>
      <c r="U863" s="3" t="s">
        <v>7340</v>
      </c>
      <c r="V863" s="3" t="s">
        <v>1668</v>
      </c>
      <c r="W863" s="3">
        <v>4</v>
      </c>
      <c r="X863" s="3" t="s">
        <v>12630</v>
      </c>
      <c r="Y863" s="3" t="s">
        <v>12631</v>
      </c>
      <c r="Z863" s="3" t="s">
        <v>12632</v>
      </c>
      <c r="AA863" s="3"/>
      <c r="AB863" s="3" t="s">
        <v>85</v>
      </c>
      <c r="AC863" s="3" t="s">
        <v>94</v>
      </c>
      <c r="AD863" s="3" t="s">
        <v>95</v>
      </c>
      <c r="AE863" s="3" t="s">
        <v>96</v>
      </c>
      <c r="AF863" s="3"/>
      <c r="AG863" s="3" t="s">
        <v>97</v>
      </c>
      <c r="AH863" s="3">
        <v>188819</v>
      </c>
      <c r="AI863" s="3">
        <v>31192</v>
      </c>
      <c r="AJ863" s="3" t="s">
        <v>98</v>
      </c>
      <c r="AK863" s="3" t="s">
        <v>109</v>
      </c>
      <c r="AL863" s="3" t="s">
        <v>100</v>
      </c>
      <c r="AM863" s="3">
        <v>40</v>
      </c>
      <c r="AN863" s="3" t="s">
        <v>140</v>
      </c>
      <c r="AO863" s="3" t="s">
        <v>318</v>
      </c>
      <c r="AP863" s="3" t="s">
        <v>2320</v>
      </c>
      <c r="AQ863" s="3" t="s">
        <v>12633</v>
      </c>
      <c r="AR863" s="3">
        <v>4885</v>
      </c>
      <c r="AS863" s="3">
        <v>1000</v>
      </c>
      <c r="AT863" s="3">
        <v>0</v>
      </c>
      <c r="AU863" s="3">
        <v>0</v>
      </c>
      <c r="AV863" s="3">
        <v>0</v>
      </c>
      <c r="AW863" s="3">
        <v>0</v>
      </c>
      <c r="AX863" s="3">
        <v>0</v>
      </c>
      <c r="AY863" s="3">
        <v>0</v>
      </c>
      <c r="AZ863" s="3">
        <v>0</v>
      </c>
      <c r="BA863" s="3" t="s">
        <v>12634</v>
      </c>
      <c r="BB863" s="3">
        <v>2300</v>
      </c>
    </row>
    <row r="864" spans="1:54" ht="32.5" hidden="1" customHeight="1" x14ac:dyDescent="0.2">
      <c r="A864" s="3" t="s">
        <v>12635</v>
      </c>
      <c r="B864" s="3" t="s">
        <v>1658</v>
      </c>
      <c r="C864" s="3" t="s">
        <v>85</v>
      </c>
      <c r="D864" s="3" t="s">
        <v>86</v>
      </c>
      <c r="E864" s="3" t="s">
        <v>12636</v>
      </c>
      <c r="F864" s="3"/>
      <c r="G864" s="3" t="s">
        <v>87</v>
      </c>
      <c r="H864" s="3">
        <v>2024</v>
      </c>
      <c r="I864" s="3">
        <v>2024</v>
      </c>
      <c r="J864" s="3" t="s">
        <v>88</v>
      </c>
      <c r="K864" s="3" t="s">
        <v>7333</v>
      </c>
      <c r="L864" s="3" t="s">
        <v>7334</v>
      </c>
      <c r="M864" s="3" t="s">
        <v>12637</v>
      </c>
      <c r="N864" s="3" t="s">
        <v>7336</v>
      </c>
      <c r="O864" s="3" t="s">
        <v>7337</v>
      </c>
      <c r="P864" s="3" t="s">
        <v>89</v>
      </c>
      <c r="Q864" s="3" t="s">
        <v>90</v>
      </c>
      <c r="R864" s="3" t="s">
        <v>7338</v>
      </c>
      <c r="S864" s="3" t="s">
        <v>7339</v>
      </c>
      <c r="T864" s="3" t="s">
        <v>135</v>
      </c>
      <c r="U864" s="3" t="s">
        <v>7340</v>
      </c>
      <c r="V864" s="3" t="s">
        <v>1668</v>
      </c>
      <c r="W864" s="3">
        <v>1</v>
      </c>
      <c r="X864" s="3" t="s">
        <v>12638</v>
      </c>
      <c r="Y864" s="3" t="s">
        <v>12639</v>
      </c>
      <c r="Z864" s="3" t="s">
        <v>12640</v>
      </c>
      <c r="AA864" s="3"/>
      <c r="AB864" s="3" t="s">
        <v>85</v>
      </c>
      <c r="AC864" s="3" t="s">
        <v>94</v>
      </c>
      <c r="AD864" s="3" t="s">
        <v>95</v>
      </c>
      <c r="AE864" s="3" t="s">
        <v>96</v>
      </c>
      <c r="AF864" s="3"/>
      <c r="AG864" s="3" t="s">
        <v>97</v>
      </c>
      <c r="AH864" s="3">
        <v>121</v>
      </c>
      <c r="AI864" s="3">
        <v>11</v>
      </c>
      <c r="AJ864" s="3" t="s">
        <v>98</v>
      </c>
      <c r="AK864" s="3" t="s">
        <v>109</v>
      </c>
      <c r="AL864" s="3" t="s">
        <v>100</v>
      </c>
      <c r="AM864" s="3">
        <v>65</v>
      </c>
      <c r="AN864" s="3" t="s">
        <v>101</v>
      </c>
      <c r="AO864" s="3" t="s">
        <v>318</v>
      </c>
      <c r="AP864" s="3" t="s">
        <v>12641</v>
      </c>
      <c r="AQ864" s="3" t="s">
        <v>12642</v>
      </c>
      <c r="AR864" s="3">
        <v>9340</v>
      </c>
      <c r="AS864" s="3">
        <v>2500</v>
      </c>
      <c r="AT864" s="3">
        <v>0</v>
      </c>
      <c r="AU864" s="3">
        <v>0</v>
      </c>
      <c r="AV864" s="3">
        <v>0</v>
      </c>
      <c r="AW864" s="3">
        <v>0</v>
      </c>
      <c r="AX864" s="3">
        <v>0</v>
      </c>
      <c r="AY864" s="3">
        <v>0</v>
      </c>
      <c r="AZ864" s="3">
        <v>0</v>
      </c>
      <c r="BA864" s="3" t="s">
        <v>12643</v>
      </c>
      <c r="BB864" s="3">
        <v>3940</v>
      </c>
    </row>
    <row r="865" spans="1:54" ht="32.5" hidden="1" customHeight="1" x14ac:dyDescent="0.2">
      <c r="A865" s="3" t="s">
        <v>12644</v>
      </c>
      <c r="B865" s="3" t="s">
        <v>1658</v>
      </c>
      <c r="C865" s="3" t="s">
        <v>85</v>
      </c>
      <c r="D865" s="3" t="s">
        <v>86</v>
      </c>
      <c r="E865" s="3" t="s">
        <v>12636</v>
      </c>
      <c r="F865" s="3"/>
      <c r="G865" s="3" t="s">
        <v>87</v>
      </c>
      <c r="H865" s="3">
        <v>2024</v>
      </c>
      <c r="I865" s="3">
        <v>2024</v>
      </c>
      <c r="J865" s="3" t="s">
        <v>88</v>
      </c>
      <c r="K865" s="3" t="s">
        <v>7333</v>
      </c>
      <c r="L865" s="3" t="s">
        <v>7334</v>
      </c>
      <c r="M865" s="3" t="s">
        <v>12637</v>
      </c>
      <c r="N865" s="3" t="s">
        <v>7336</v>
      </c>
      <c r="O865" s="3" t="s">
        <v>7337</v>
      </c>
      <c r="P865" s="3" t="s">
        <v>89</v>
      </c>
      <c r="Q865" s="3" t="s">
        <v>90</v>
      </c>
      <c r="R865" s="3" t="s">
        <v>7338</v>
      </c>
      <c r="S865" s="3" t="s">
        <v>7339</v>
      </c>
      <c r="T865" s="3" t="s">
        <v>135</v>
      </c>
      <c r="U865" s="3" t="s">
        <v>7340</v>
      </c>
      <c r="V865" s="3" t="s">
        <v>1668</v>
      </c>
      <c r="W865" s="3">
        <v>2</v>
      </c>
      <c r="X865" s="3" t="s">
        <v>12645</v>
      </c>
      <c r="Y865" s="3" t="s">
        <v>12646</v>
      </c>
      <c r="Z865" s="3" t="s">
        <v>12647</v>
      </c>
      <c r="AA865" s="3"/>
      <c r="AB865" s="3" t="s">
        <v>85</v>
      </c>
      <c r="AC865" s="3" t="s">
        <v>94</v>
      </c>
      <c r="AD865" s="3" t="s">
        <v>103</v>
      </c>
      <c r="AE865" s="3" t="s">
        <v>189</v>
      </c>
      <c r="AF865" s="3"/>
      <c r="AG865" s="3" t="s">
        <v>97</v>
      </c>
      <c r="AH865" s="3">
        <v>121</v>
      </c>
      <c r="AI865" s="3">
        <v>11</v>
      </c>
      <c r="AJ865" s="3" t="s">
        <v>98</v>
      </c>
      <c r="AK865" s="3" t="s">
        <v>109</v>
      </c>
      <c r="AL865" s="3" t="s">
        <v>100</v>
      </c>
      <c r="AM865" s="3">
        <v>55</v>
      </c>
      <c r="AN865" s="3" t="s">
        <v>101</v>
      </c>
      <c r="AO865" s="3" t="s">
        <v>318</v>
      </c>
      <c r="AP865" s="3" t="s">
        <v>12648</v>
      </c>
      <c r="AQ865" s="3"/>
      <c r="AR865" s="3">
        <v>4870</v>
      </c>
      <c r="AS865" s="3">
        <v>1000</v>
      </c>
      <c r="AT865" s="3">
        <v>0</v>
      </c>
      <c r="AU865" s="3">
        <v>0</v>
      </c>
      <c r="AV865" s="3">
        <v>0</v>
      </c>
      <c r="AW865" s="3">
        <v>0</v>
      </c>
      <c r="AX865" s="3">
        <v>0</v>
      </c>
      <c r="AY865" s="3">
        <v>0</v>
      </c>
      <c r="AZ865" s="3">
        <v>0</v>
      </c>
      <c r="BA865" s="3" t="s">
        <v>12649</v>
      </c>
      <c r="BB865" s="3">
        <v>2720</v>
      </c>
    </row>
    <row r="866" spans="1:54" ht="32.5" hidden="1" customHeight="1" x14ac:dyDescent="0.2">
      <c r="A866" s="3" t="s">
        <v>12650</v>
      </c>
      <c r="B866" s="3" t="s">
        <v>1658</v>
      </c>
      <c r="C866" s="3" t="s">
        <v>85</v>
      </c>
      <c r="D866" s="3" t="s">
        <v>86</v>
      </c>
      <c r="E866" s="3" t="s">
        <v>12636</v>
      </c>
      <c r="F866" s="3"/>
      <c r="G866" s="3" t="s">
        <v>87</v>
      </c>
      <c r="H866" s="3">
        <v>2024</v>
      </c>
      <c r="I866" s="3">
        <v>2024</v>
      </c>
      <c r="J866" s="3" t="s">
        <v>88</v>
      </c>
      <c r="K866" s="3" t="s">
        <v>7333</v>
      </c>
      <c r="L866" s="3" t="s">
        <v>7334</v>
      </c>
      <c r="M866" s="3" t="s">
        <v>12637</v>
      </c>
      <c r="N866" s="3" t="s">
        <v>7336</v>
      </c>
      <c r="O866" s="3" t="s">
        <v>7337</v>
      </c>
      <c r="P866" s="3" t="s">
        <v>89</v>
      </c>
      <c r="Q866" s="3" t="s">
        <v>90</v>
      </c>
      <c r="R866" s="3" t="s">
        <v>7338</v>
      </c>
      <c r="S866" s="3" t="s">
        <v>7339</v>
      </c>
      <c r="T866" s="3" t="s">
        <v>135</v>
      </c>
      <c r="U866" s="3" t="s">
        <v>7340</v>
      </c>
      <c r="V866" s="3" t="s">
        <v>1668</v>
      </c>
      <c r="W866" s="3">
        <v>3</v>
      </c>
      <c r="X866" s="3" t="s">
        <v>12651</v>
      </c>
      <c r="Y866" s="3" t="s">
        <v>12652</v>
      </c>
      <c r="Z866" s="3" t="s">
        <v>12653</v>
      </c>
      <c r="AA866" s="3"/>
      <c r="AB866" s="3" t="s">
        <v>85</v>
      </c>
      <c r="AC866" s="3" t="s">
        <v>94</v>
      </c>
      <c r="AD866" s="3" t="s">
        <v>103</v>
      </c>
      <c r="AE866" s="3" t="s">
        <v>104</v>
      </c>
      <c r="AF866" s="3"/>
      <c r="AG866" s="3" t="s">
        <v>97</v>
      </c>
      <c r="AH866" s="3">
        <v>121</v>
      </c>
      <c r="AI866" s="3">
        <v>11</v>
      </c>
      <c r="AJ866" s="3" t="s">
        <v>98</v>
      </c>
      <c r="AK866" s="3" t="s">
        <v>106</v>
      </c>
      <c r="AL866" s="3" t="s">
        <v>100</v>
      </c>
      <c r="AM866" s="3">
        <v>300</v>
      </c>
      <c r="AN866" s="3" t="s">
        <v>101</v>
      </c>
      <c r="AO866" s="3" t="s">
        <v>318</v>
      </c>
      <c r="AP866" s="3" t="s">
        <v>12641</v>
      </c>
      <c r="AQ866" s="3" t="s">
        <v>12617</v>
      </c>
      <c r="AR866" s="3">
        <v>17360</v>
      </c>
      <c r="AS866" s="3">
        <v>2000</v>
      </c>
      <c r="AT866" s="3">
        <v>0</v>
      </c>
      <c r="AU866" s="3">
        <v>0</v>
      </c>
      <c r="AV866" s="3">
        <v>0</v>
      </c>
      <c r="AW866" s="3">
        <v>0</v>
      </c>
      <c r="AX866" s="3">
        <v>0</v>
      </c>
      <c r="AY866" s="3">
        <v>0</v>
      </c>
      <c r="AZ866" s="3">
        <v>0</v>
      </c>
      <c r="BA866" s="3" t="s">
        <v>12654</v>
      </c>
      <c r="BB866" s="3">
        <v>11160</v>
      </c>
    </row>
    <row r="867" spans="1:54" ht="32.5" hidden="1" customHeight="1" x14ac:dyDescent="0.2">
      <c r="A867" s="3" t="s">
        <v>12655</v>
      </c>
      <c r="B867" s="3" t="s">
        <v>1658</v>
      </c>
      <c r="C867" s="3" t="s">
        <v>85</v>
      </c>
      <c r="D867" s="3" t="s">
        <v>86</v>
      </c>
      <c r="E867" s="3" t="s">
        <v>12656</v>
      </c>
      <c r="F867" s="3"/>
      <c r="G867" s="3" t="s">
        <v>87</v>
      </c>
      <c r="H867" s="3">
        <v>2024</v>
      </c>
      <c r="I867" s="3">
        <v>2024</v>
      </c>
      <c r="J867" s="3" t="s">
        <v>111</v>
      </c>
      <c r="K867" s="3" t="s">
        <v>7279</v>
      </c>
      <c r="L867" s="3" t="s">
        <v>7280</v>
      </c>
      <c r="M867" s="3" t="s">
        <v>7281</v>
      </c>
      <c r="N867" s="3" t="s">
        <v>7282</v>
      </c>
      <c r="O867" s="3" t="s">
        <v>7283</v>
      </c>
      <c r="P867" s="3" t="s">
        <v>89</v>
      </c>
      <c r="Q867" s="3" t="s">
        <v>257</v>
      </c>
      <c r="R867" s="3" t="s">
        <v>1868</v>
      </c>
      <c r="S867" s="3" t="s">
        <v>1869</v>
      </c>
      <c r="T867" s="3" t="s">
        <v>91</v>
      </c>
      <c r="U867" s="3" t="s">
        <v>1667</v>
      </c>
      <c r="V867" s="3" t="s">
        <v>1668</v>
      </c>
      <c r="W867" s="3">
        <v>1</v>
      </c>
      <c r="X867" s="3" t="s">
        <v>12657</v>
      </c>
      <c r="Y867" s="3" t="s">
        <v>12658</v>
      </c>
      <c r="Z867" s="3" t="s">
        <v>12659</v>
      </c>
      <c r="AA867" s="3"/>
      <c r="AB867" s="3" t="s">
        <v>85</v>
      </c>
      <c r="AC867" s="3" t="s">
        <v>94</v>
      </c>
      <c r="AD867" s="3" t="s">
        <v>103</v>
      </c>
      <c r="AE867" s="3" t="s">
        <v>122</v>
      </c>
      <c r="AF867" s="3"/>
      <c r="AG867" s="3" t="s">
        <v>97</v>
      </c>
      <c r="AH867" s="3">
        <v>3617</v>
      </c>
      <c r="AI867" s="3">
        <v>437</v>
      </c>
      <c r="AJ867" s="3" t="s">
        <v>123</v>
      </c>
      <c r="AK867" s="3" t="s">
        <v>109</v>
      </c>
      <c r="AL867" s="3" t="s">
        <v>100</v>
      </c>
      <c r="AM867" s="3">
        <v>50</v>
      </c>
      <c r="AN867" s="3" t="s">
        <v>101</v>
      </c>
      <c r="AO867" s="3" t="s">
        <v>110</v>
      </c>
      <c r="AP867" s="3" t="s">
        <v>12660</v>
      </c>
      <c r="AQ867" s="3" t="s">
        <v>12661</v>
      </c>
      <c r="AR867" s="3">
        <v>14100</v>
      </c>
      <c r="AS867" s="3">
        <v>6000</v>
      </c>
      <c r="AT867" s="3">
        <v>0</v>
      </c>
      <c r="AU867" s="3">
        <v>0</v>
      </c>
      <c r="AV867" s="3">
        <v>0</v>
      </c>
      <c r="AW867" s="3">
        <v>0</v>
      </c>
      <c r="AX867" s="3">
        <v>0</v>
      </c>
      <c r="AY867" s="3">
        <v>0</v>
      </c>
      <c r="AZ867" s="3">
        <v>0</v>
      </c>
      <c r="BA867" s="3" t="s">
        <v>12662</v>
      </c>
      <c r="BB867" s="3">
        <v>7500</v>
      </c>
    </row>
    <row r="868" spans="1:54" ht="32.5" hidden="1" customHeight="1" x14ac:dyDescent="0.2">
      <c r="A868" s="3" t="s">
        <v>12663</v>
      </c>
      <c r="B868" s="3" t="s">
        <v>1658</v>
      </c>
      <c r="C868" s="3" t="s">
        <v>85</v>
      </c>
      <c r="D868" s="3" t="s">
        <v>86</v>
      </c>
      <c r="E868" s="3" t="s">
        <v>12656</v>
      </c>
      <c r="F868" s="3"/>
      <c r="G868" s="3" t="s">
        <v>87</v>
      </c>
      <c r="H868" s="3">
        <v>2024</v>
      </c>
      <c r="I868" s="3">
        <v>2024</v>
      </c>
      <c r="J868" s="3" t="s">
        <v>111</v>
      </c>
      <c r="K868" s="3" t="s">
        <v>7279</v>
      </c>
      <c r="L868" s="3" t="s">
        <v>7280</v>
      </c>
      <c r="M868" s="3" t="s">
        <v>7281</v>
      </c>
      <c r="N868" s="3" t="s">
        <v>7282</v>
      </c>
      <c r="O868" s="3" t="s">
        <v>7283</v>
      </c>
      <c r="P868" s="3" t="s">
        <v>89</v>
      </c>
      <c r="Q868" s="3" t="s">
        <v>257</v>
      </c>
      <c r="R868" s="3" t="s">
        <v>1868</v>
      </c>
      <c r="S868" s="3" t="s">
        <v>1869</v>
      </c>
      <c r="T868" s="3" t="s">
        <v>91</v>
      </c>
      <c r="U868" s="3" t="s">
        <v>1667</v>
      </c>
      <c r="V868" s="3" t="s">
        <v>1668</v>
      </c>
      <c r="W868" s="3">
        <v>2</v>
      </c>
      <c r="X868" s="3" t="s">
        <v>12664</v>
      </c>
      <c r="Y868" s="3" t="s">
        <v>12665</v>
      </c>
      <c r="Z868" s="3" t="s">
        <v>12666</v>
      </c>
      <c r="AA868" s="3"/>
      <c r="AB868" s="3" t="s">
        <v>85</v>
      </c>
      <c r="AC868" s="3" t="s">
        <v>94</v>
      </c>
      <c r="AD868" s="3" t="s">
        <v>103</v>
      </c>
      <c r="AE868" s="3" t="s">
        <v>124</v>
      </c>
      <c r="AF868" s="3"/>
      <c r="AG868" s="3" t="s">
        <v>97</v>
      </c>
      <c r="AH868" s="3">
        <v>3617</v>
      </c>
      <c r="AI868" s="3">
        <v>437</v>
      </c>
      <c r="AJ868" s="3" t="s">
        <v>123</v>
      </c>
      <c r="AK868" s="3" t="s">
        <v>109</v>
      </c>
      <c r="AL868" s="3" t="s">
        <v>100</v>
      </c>
      <c r="AM868" s="3">
        <v>300</v>
      </c>
      <c r="AN868" s="3" t="s">
        <v>101</v>
      </c>
      <c r="AO868" s="3" t="s">
        <v>110</v>
      </c>
      <c r="AP868" s="3" t="s">
        <v>12667</v>
      </c>
      <c r="AQ868" s="3" t="s">
        <v>12668</v>
      </c>
      <c r="AR868" s="3">
        <v>5700</v>
      </c>
      <c r="AS868" s="3">
        <v>2000</v>
      </c>
      <c r="AT868" s="3">
        <v>0</v>
      </c>
      <c r="AU868" s="3">
        <v>0</v>
      </c>
      <c r="AV868" s="3">
        <v>0</v>
      </c>
      <c r="AW868" s="3">
        <v>0</v>
      </c>
      <c r="AX868" s="3">
        <v>0</v>
      </c>
      <c r="AY868" s="3">
        <v>0</v>
      </c>
      <c r="AZ868" s="3">
        <v>0</v>
      </c>
      <c r="BA868" s="3" t="s">
        <v>1673</v>
      </c>
      <c r="BB868" s="3">
        <v>2000</v>
      </c>
    </row>
    <row r="869" spans="1:54" ht="32.5" hidden="1" customHeight="1" x14ac:dyDescent="0.2">
      <c r="A869" s="3" t="s">
        <v>12669</v>
      </c>
      <c r="B869" s="3" t="s">
        <v>1658</v>
      </c>
      <c r="C869" s="3" t="s">
        <v>85</v>
      </c>
      <c r="D869" s="3" t="s">
        <v>86</v>
      </c>
      <c r="E869" s="3" t="s">
        <v>12656</v>
      </c>
      <c r="F869" s="3"/>
      <c r="G869" s="3" t="s">
        <v>87</v>
      </c>
      <c r="H869" s="3">
        <v>2024</v>
      </c>
      <c r="I869" s="3">
        <v>2024</v>
      </c>
      <c r="J869" s="3" t="s">
        <v>88</v>
      </c>
      <c r="K869" s="3" t="s">
        <v>7279</v>
      </c>
      <c r="L869" s="3" t="s">
        <v>7280</v>
      </c>
      <c r="M869" s="3" t="s">
        <v>7281</v>
      </c>
      <c r="N869" s="3" t="s">
        <v>7282</v>
      </c>
      <c r="O869" s="3" t="s">
        <v>7283</v>
      </c>
      <c r="P869" s="3" t="s">
        <v>89</v>
      </c>
      <c r="Q869" s="3" t="s">
        <v>257</v>
      </c>
      <c r="R869" s="3" t="s">
        <v>1868</v>
      </c>
      <c r="S869" s="3" t="s">
        <v>1869</v>
      </c>
      <c r="T869" s="3" t="s">
        <v>91</v>
      </c>
      <c r="U869" s="3" t="s">
        <v>1667</v>
      </c>
      <c r="V869" s="3" t="s">
        <v>1668</v>
      </c>
      <c r="W869" s="3">
        <v>3</v>
      </c>
      <c r="X869" s="3" t="s">
        <v>440</v>
      </c>
      <c r="Y869" s="3" t="s">
        <v>12670</v>
      </c>
      <c r="Z869" s="3" t="s">
        <v>12671</v>
      </c>
      <c r="AA869" s="3"/>
      <c r="AB869" s="3" t="s">
        <v>85</v>
      </c>
      <c r="AC869" s="3" t="s">
        <v>94</v>
      </c>
      <c r="AD869" s="3" t="s">
        <v>103</v>
      </c>
      <c r="AE869" s="3" t="s">
        <v>104</v>
      </c>
      <c r="AF869" s="3"/>
      <c r="AG869" s="3" t="s">
        <v>97</v>
      </c>
      <c r="AH869" s="3">
        <v>3617</v>
      </c>
      <c r="AI869" s="3">
        <v>437</v>
      </c>
      <c r="AJ869" s="3" t="s">
        <v>346</v>
      </c>
      <c r="AK869" s="3" t="s">
        <v>109</v>
      </c>
      <c r="AL869" s="3" t="s">
        <v>100</v>
      </c>
      <c r="AM869" s="3">
        <v>80</v>
      </c>
      <c r="AN869" s="3" t="s">
        <v>101</v>
      </c>
      <c r="AO869" s="3" t="s">
        <v>110</v>
      </c>
      <c r="AP869" s="3" t="s">
        <v>12672</v>
      </c>
      <c r="AQ869" s="3" t="s">
        <v>12673</v>
      </c>
      <c r="AR869" s="3">
        <v>4300</v>
      </c>
      <c r="AS869" s="3">
        <v>2000</v>
      </c>
      <c r="AT869" s="3">
        <v>0</v>
      </c>
      <c r="AU869" s="3">
        <v>0</v>
      </c>
      <c r="AV869" s="3">
        <v>0</v>
      </c>
      <c r="AW869" s="3">
        <v>0</v>
      </c>
      <c r="AX869" s="3">
        <v>0</v>
      </c>
      <c r="AY869" s="3">
        <v>0</v>
      </c>
      <c r="AZ869" s="3">
        <v>0</v>
      </c>
      <c r="BA869" s="3" t="s">
        <v>1673</v>
      </c>
      <c r="BB869" s="3">
        <v>2000</v>
      </c>
    </row>
    <row r="870" spans="1:54" ht="32.5" hidden="1" customHeight="1" x14ac:dyDescent="0.2">
      <c r="A870" s="3" t="s">
        <v>12674</v>
      </c>
      <c r="B870" s="3" t="s">
        <v>1658</v>
      </c>
      <c r="C870" s="3" t="s">
        <v>85</v>
      </c>
      <c r="D870" s="3" t="s">
        <v>86</v>
      </c>
      <c r="E870" s="3" t="s">
        <v>12656</v>
      </c>
      <c r="F870" s="3"/>
      <c r="G870" s="3" t="s">
        <v>87</v>
      </c>
      <c r="H870" s="3">
        <v>2024</v>
      </c>
      <c r="I870" s="3">
        <v>2024</v>
      </c>
      <c r="J870" s="3" t="s">
        <v>88</v>
      </c>
      <c r="K870" s="3" t="s">
        <v>7279</v>
      </c>
      <c r="L870" s="3" t="s">
        <v>7280</v>
      </c>
      <c r="M870" s="3" t="s">
        <v>7281</v>
      </c>
      <c r="N870" s="3" t="s">
        <v>7282</v>
      </c>
      <c r="O870" s="3" t="s">
        <v>7283</v>
      </c>
      <c r="P870" s="3" t="s">
        <v>89</v>
      </c>
      <c r="Q870" s="3" t="s">
        <v>257</v>
      </c>
      <c r="R870" s="3" t="s">
        <v>1868</v>
      </c>
      <c r="S870" s="3" t="s">
        <v>1869</v>
      </c>
      <c r="T870" s="3" t="s">
        <v>91</v>
      </c>
      <c r="U870" s="3" t="s">
        <v>1667</v>
      </c>
      <c r="V870" s="3" t="s">
        <v>1668</v>
      </c>
      <c r="W870" s="3">
        <v>4</v>
      </c>
      <c r="X870" s="3" t="s">
        <v>12675</v>
      </c>
      <c r="Y870" s="3" t="s">
        <v>12676</v>
      </c>
      <c r="Z870" s="3" t="s">
        <v>12677</v>
      </c>
      <c r="AA870" s="3"/>
      <c r="AB870" s="3" t="s">
        <v>85</v>
      </c>
      <c r="AC870" s="3" t="s">
        <v>94</v>
      </c>
      <c r="AD870" s="3" t="s">
        <v>103</v>
      </c>
      <c r="AE870" s="3" t="s">
        <v>189</v>
      </c>
      <c r="AF870" s="3"/>
      <c r="AG870" s="3" t="s">
        <v>97</v>
      </c>
      <c r="AH870" s="3">
        <v>3617</v>
      </c>
      <c r="AI870" s="3">
        <v>437</v>
      </c>
      <c r="AJ870" s="3" t="s">
        <v>123</v>
      </c>
      <c r="AK870" s="3" t="s">
        <v>109</v>
      </c>
      <c r="AL870" s="3" t="s">
        <v>100</v>
      </c>
      <c r="AM870" s="3">
        <v>300</v>
      </c>
      <c r="AN870" s="3" t="s">
        <v>101</v>
      </c>
      <c r="AO870" s="3" t="s">
        <v>110</v>
      </c>
      <c r="AP870" s="3" t="s">
        <v>12678</v>
      </c>
      <c r="AQ870" s="3" t="s">
        <v>12679</v>
      </c>
      <c r="AR870" s="3">
        <v>23200</v>
      </c>
      <c r="AS870" s="3">
        <v>4000</v>
      </c>
      <c r="AT870" s="3">
        <v>0</v>
      </c>
      <c r="AU870" s="3">
        <v>0</v>
      </c>
      <c r="AV870" s="3">
        <v>0</v>
      </c>
      <c r="AW870" s="3">
        <v>0</v>
      </c>
      <c r="AX870" s="3">
        <v>0</v>
      </c>
      <c r="AY870" s="3">
        <v>0</v>
      </c>
      <c r="AZ870" s="3">
        <v>0</v>
      </c>
      <c r="BA870" s="3" t="s">
        <v>12662</v>
      </c>
      <c r="BB870" s="3">
        <v>5500</v>
      </c>
    </row>
    <row r="871" spans="1:54" ht="32.5" hidden="1" customHeight="1" x14ac:dyDescent="0.2">
      <c r="A871" s="3" t="s">
        <v>12680</v>
      </c>
      <c r="B871" s="3" t="s">
        <v>1658</v>
      </c>
      <c r="C871" s="3" t="s">
        <v>85</v>
      </c>
      <c r="D871" s="3" t="s">
        <v>86</v>
      </c>
      <c r="E871" s="3" t="s">
        <v>12681</v>
      </c>
      <c r="F871" s="3"/>
      <c r="G871" s="3" t="s">
        <v>87</v>
      </c>
      <c r="H871" s="3">
        <v>2024</v>
      </c>
      <c r="I871" s="3">
        <v>2024</v>
      </c>
      <c r="J871" s="3" t="s">
        <v>111</v>
      </c>
      <c r="K871" s="3" t="s">
        <v>7653</v>
      </c>
      <c r="L871" s="3" t="s">
        <v>7654</v>
      </c>
      <c r="M871" s="3" t="s">
        <v>7655</v>
      </c>
      <c r="N871" s="3" t="s">
        <v>7656</v>
      </c>
      <c r="O871" s="3" t="s">
        <v>7657</v>
      </c>
      <c r="P871" s="3" t="s">
        <v>89</v>
      </c>
      <c r="Q871" s="3" t="s">
        <v>90</v>
      </c>
      <c r="R871" s="3" t="s">
        <v>7658</v>
      </c>
      <c r="S871" s="3" t="s">
        <v>7659</v>
      </c>
      <c r="T871" s="3" t="s">
        <v>135</v>
      </c>
      <c r="U871" s="3" t="s">
        <v>1849</v>
      </c>
      <c r="V871" s="3" t="s">
        <v>1668</v>
      </c>
      <c r="W871" s="3">
        <v>1</v>
      </c>
      <c r="X871" s="3" t="s">
        <v>12682</v>
      </c>
      <c r="Y871" s="3" t="s">
        <v>12683</v>
      </c>
      <c r="Z871" s="3" t="s">
        <v>12684</v>
      </c>
      <c r="AA871" s="3"/>
      <c r="AB871" s="3" t="s">
        <v>85</v>
      </c>
      <c r="AC871" s="3" t="s">
        <v>94</v>
      </c>
      <c r="AD871" s="3" t="s">
        <v>103</v>
      </c>
      <c r="AE871" s="3" t="s">
        <v>104</v>
      </c>
      <c r="AF871" s="3"/>
      <c r="AG871" s="3" t="s">
        <v>97</v>
      </c>
      <c r="AH871" s="3">
        <v>30</v>
      </c>
      <c r="AI871" s="3">
        <v>3</v>
      </c>
      <c r="AJ871" s="3" t="s">
        <v>346</v>
      </c>
      <c r="AK871" s="3" t="s">
        <v>106</v>
      </c>
      <c r="AL871" s="3" t="s">
        <v>100</v>
      </c>
      <c r="AM871" s="3">
        <v>120</v>
      </c>
      <c r="AN871" s="3" t="s">
        <v>138</v>
      </c>
      <c r="AO871" s="3" t="s">
        <v>110</v>
      </c>
      <c r="AP871" s="3" t="s">
        <v>12685</v>
      </c>
      <c r="AQ871" s="3" t="s">
        <v>12686</v>
      </c>
      <c r="AR871" s="3">
        <v>2400</v>
      </c>
      <c r="AS871" s="3">
        <v>1000</v>
      </c>
      <c r="AT871" s="3">
        <v>0</v>
      </c>
      <c r="AU871" s="3">
        <v>0</v>
      </c>
      <c r="AV871" s="3">
        <v>0</v>
      </c>
      <c r="AW871" s="3">
        <v>0</v>
      </c>
      <c r="AX871" s="3">
        <v>0</v>
      </c>
      <c r="AY871" s="3">
        <v>0</v>
      </c>
      <c r="AZ871" s="3">
        <v>0</v>
      </c>
      <c r="BA871" s="3" t="s">
        <v>12687</v>
      </c>
      <c r="BB871" s="3">
        <v>2000</v>
      </c>
    </row>
    <row r="872" spans="1:54" ht="32.5" hidden="1" customHeight="1" x14ac:dyDescent="0.2">
      <c r="A872" s="3" t="s">
        <v>12688</v>
      </c>
      <c r="B872" s="3" t="s">
        <v>1658</v>
      </c>
      <c r="C872" s="3" t="s">
        <v>85</v>
      </c>
      <c r="D872" s="3" t="s">
        <v>86</v>
      </c>
      <c r="E872" s="3" t="s">
        <v>12681</v>
      </c>
      <c r="F872" s="3"/>
      <c r="G872" s="3" t="s">
        <v>87</v>
      </c>
      <c r="H872" s="3">
        <v>2024</v>
      </c>
      <c r="I872" s="3">
        <v>2024</v>
      </c>
      <c r="J872" s="3" t="s">
        <v>88</v>
      </c>
      <c r="K872" s="3" t="s">
        <v>7653</v>
      </c>
      <c r="L872" s="3" t="s">
        <v>7654</v>
      </c>
      <c r="M872" s="3" t="s">
        <v>7655</v>
      </c>
      <c r="N872" s="3" t="s">
        <v>7656</v>
      </c>
      <c r="O872" s="3" t="s">
        <v>7657</v>
      </c>
      <c r="P872" s="3" t="s">
        <v>89</v>
      </c>
      <c r="Q872" s="3" t="s">
        <v>90</v>
      </c>
      <c r="R872" s="3" t="s">
        <v>7658</v>
      </c>
      <c r="S872" s="3" t="s">
        <v>7659</v>
      </c>
      <c r="T872" s="3" t="s">
        <v>135</v>
      </c>
      <c r="U872" s="3" t="s">
        <v>1849</v>
      </c>
      <c r="V872" s="3" t="s">
        <v>1668</v>
      </c>
      <c r="W872" s="3">
        <v>2</v>
      </c>
      <c r="X872" s="3" t="s">
        <v>350</v>
      </c>
      <c r="Y872" s="3" t="s">
        <v>12689</v>
      </c>
      <c r="Z872" s="3" t="s">
        <v>12690</v>
      </c>
      <c r="AA872" s="3"/>
      <c r="AB872" s="3" t="s">
        <v>85</v>
      </c>
      <c r="AC872" s="3" t="s">
        <v>94</v>
      </c>
      <c r="AD872" s="3" t="s">
        <v>103</v>
      </c>
      <c r="AE872" s="3" t="s">
        <v>124</v>
      </c>
      <c r="AF872" s="3"/>
      <c r="AG872" s="3" t="s">
        <v>97</v>
      </c>
      <c r="AH872" s="3">
        <v>30</v>
      </c>
      <c r="AI872" s="3">
        <v>3</v>
      </c>
      <c r="AJ872" s="3" t="s">
        <v>105</v>
      </c>
      <c r="AK872" s="3" t="s">
        <v>109</v>
      </c>
      <c r="AL872" s="3" t="s">
        <v>325</v>
      </c>
      <c r="AM872" s="3">
        <v>20</v>
      </c>
      <c r="AN872" s="3" t="s">
        <v>138</v>
      </c>
      <c r="AO872" s="3" t="s">
        <v>110</v>
      </c>
      <c r="AP872" s="3" t="s">
        <v>12691</v>
      </c>
      <c r="AQ872" s="3"/>
      <c r="AR872" s="3">
        <v>1500</v>
      </c>
      <c r="AS872" s="3">
        <v>500</v>
      </c>
      <c r="AT872" s="3">
        <v>0</v>
      </c>
      <c r="AU872" s="3">
        <v>0</v>
      </c>
      <c r="AV872" s="3">
        <v>0</v>
      </c>
      <c r="AW872" s="3">
        <v>0</v>
      </c>
      <c r="AX872" s="3">
        <v>0</v>
      </c>
      <c r="AY872" s="3">
        <v>0</v>
      </c>
      <c r="AZ872" s="3">
        <v>0</v>
      </c>
      <c r="BA872" s="3" t="s">
        <v>12692</v>
      </c>
      <c r="BB872" s="3">
        <v>1000</v>
      </c>
    </row>
    <row r="873" spans="1:54" ht="32.5" hidden="1" customHeight="1" x14ac:dyDescent="0.2">
      <c r="A873" s="3" t="s">
        <v>12693</v>
      </c>
      <c r="B873" s="3" t="s">
        <v>1658</v>
      </c>
      <c r="C873" s="3" t="s">
        <v>85</v>
      </c>
      <c r="D873" s="3" t="s">
        <v>86</v>
      </c>
      <c r="E873" s="3" t="s">
        <v>12694</v>
      </c>
      <c r="F873" s="3"/>
      <c r="G873" s="3" t="s">
        <v>87</v>
      </c>
      <c r="H873" s="3">
        <v>2024</v>
      </c>
      <c r="I873" s="3">
        <v>2024</v>
      </c>
      <c r="J873" s="3" t="s">
        <v>111</v>
      </c>
      <c r="K873" s="3" t="s">
        <v>7678</v>
      </c>
      <c r="L873" s="3" t="s">
        <v>7679</v>
      </c>
      <c r="M873" s="3" t="s">
        <v>12695</v>
      </c>
      <c r="N873" s="3" t="s">
        <v>7681</v>
      </c>
      <c r="O873" s="3" t="s">
        <v>7682</v>
      </c>
      <c r="P873" s="3" t="s">
        <v>89</v>
      </c>
      <c r="Q873" s="3" t="s">
        <v>90</v>
      </c>
      <c r="R873" s="3" t="s">
        <v>7412</v>
      </c>
      <c r="S873" s="3" t="s">
        <v>7413</v>
      </c>
      <c r="T873" s="3" t="s">
        <v>135</v>
      </c>
      <c r="U873" s="3" t="s">
        <v>1761</v>
      </c>
      <c r="V873" s="3" t="s">
        <v>1668</v>
      </c>
      <c r="W873" s="3">
        <v>1</v>
      </c>
      <c r="X873" s="3" t="s">
        <v>12696</v>
      </c>
      <c r="Y873" s="3" t="s">
        <v>12697</v>
      </c>
      <c r="Z873" s="3" t="s">
        <v>12698</v>
      </c>
      <c r="AA873" s="3"/>
      <c r="AB873" s="3" t="s">
        <v>85</v>
      </c>
      <c r="AC873" s="3" t="s">
        <v>94</v>
      </c>
      <c r="AD873" s="3" t="s">
        <v>95</v>
      </c>
      <c r="AE873" s="3" t="s">
        <v>96</v>
      </c>
      <c r="AF873" s="3"/>
      <c r="AG873" s="3" t="s">
        <v>97</v>
      </c>
      <c r="AH873" s="3">
        <v>115</v>
      </c>
      <c r="AI873" s="3">
        <v>31</v>
      </c>
      <c r="AJ873" s="3" t="s">
        <v>123</v>
      </c>
      <c r="AK873" s="3" t="s">
        <v>109</v>
      </c>
      <c r="AL873" s="3" t="s">
        <v>100</v>
      </c>
      <c r="AM873" s="3">
        <v>40</v>
      </c>
      <c r="AN873" s="3" t="s">
        <v>101</v>
      </c>
      <c r="AO873" s="3" t="s">
        <v>318</v>
      </c>
      <c r="AP873" s="3" t="s">
        <v>12699</v>
      </c>
      <c r="AQ873" s="3" t="s">
        <v>12700</v>
      </c>
      <c r="AR873" s="3">
        <v>6130</v>
      </c>
      <c r="AS873" s="3">
        <v>2000</v>
      </c>
      <c r="AT873" s="3">
        <v>0</v>
      </c>
      <c r="AU873" s="3">
        <v>0</v>
      </c>
      <c r="AV873" s="3">
        <v>0</v>
      </c>
      <c r="AW873" s="3">
        <v>0</v>
      </c>
      <c r="AX873" s="3">
        <v>0</v>
      </c>
      <c r="AY873" s="3">
        <v>0</v>
      </c>
      <c r="AZ873" s="3">
        <v>0</v>
      </c>
      <c r="BA873" s="3" t="s">
        <v>12701</v>
      </c>
      <c r="BB873" s="3">
        <v>4000</v>
      </c>
    </row>
    <row r="874" spans="1:54" ht="32.5" hidden="1" customHeight="1" x14ac:dyDescent="0.2">
      <c r="A874" s="3" t="s">
        <v>12702</v>
      </c>
      <c r="B874" s="3" t="s">
        <v>1658</v>
      </c>
      <c r="C874" s="3" t="s">
        <v>85</v>
      </c>
      <c r="D874" s="3" t="s">
        <v>86</v>
      </c>
      <c r="E874" s="3" t="s">
        <v>12694</v>
      </c>
      <c r="F874" s="3"/>
      <c r="G874" s="3" t="s">
        <v>87</v>
      </c>
      <c r="H874" s="3">
        <v>2024</v>
      </c>
      <c r="I874" s="3">
        <v>2024</v>
      </c>
      <c r="J874" s="3" t="s">
        <v>111</v>
      </c>
      <c r="K874" s="3" t="s">
        <v>7678</v>
      </c>
      <c r="L874" s="3" t="s">
        <v>7679</v>
      </c>
      <c r="M874" s="3" t="s">
        <v>12695</v>
      </c>
      <c r="N874" s="3" t="s">
        <v>7681</v>
      </c>
      <c r="O874" s="3" t="s">
        <v>7682</v>
      </c>
      <c r="P874" s="3" t="s">
        <v>89</v>
      </c>
      <c r="Q874" s="3" t="s">
        <v>90</v>
      </c>
      <c r="R874" s="3" t="s">
        <v>7412</v>
      </c>
      <c r="S874" s="3" t="s">
        <v>7413</v>
      </c>
      <c r="T874" s="3" t="s">
        <v>135</v>
      </c>
      <c r="U874" s="3" t="s">
        <v>1761</v>
      </c>
      <c r="V874" s="3" t="s">
        <v>1668</v>
      </c>
      <c r="W874" s="3">
        <v>2</v>
      </c>
      <c r="X874" s="3" t="s">
        <v>12703</v>
      </c>
      <c r="Y874" s="3" t="s">
        <v>12704</v>
      </c>
      <c r="Z874" s="3" t="s">
        <v>12705</v>
      </c>
      <c r="AA874" s="3"/>
      <c r="AB874" s="3" t="s">
        <v>85</v>
      </c>
      <c r="AC874" s="3" t="s">
        <v>94</v>
      </c>
      <c r="AD874" s="3" t="s">
        <v>103</v>
      </c>
      <c r="AE874" s="3" t="s">
        <v>189</v>
      </c>
      <c r="AF874" s="3"/>
      <c r="AG874" s="3" t="s">
        <v>97</v>
      </c>
      <c r="AH874" s="3">
        <v>115</v>
      </c>
      <c r="AI874" s="3">
        <v>31</v>
      </c>
      <c r="AJ874" s="3" t="s">
        <v>123</v>
      </c>
      <c r="AK874" s="3" t="s">
        <v>109</v>
      </c>
      <c r="AL874" s="3" t="s">
        <v>325</v>
      </c>
      <c r="AM874" s="3">
        <v>35</v>
      </c>
      <c r="AN874" s="3" t="s">
        <v>101</v>
      </c>
      <c r="AO874" s="3" t="s">
        <v>318</v>
      </c>
      <c r="AP874" s="3" t="s">
        <v>12706</v>
      </c>
      <c r="AQ874" s="3" t="s">
        <v>12707</v>
      </c>
      <c r="AR874" s="3">
        <v>2860</v>
      </c>
      <c r="AS874" s="3">
        <v>1000</v>
      </c>
      <c r="AT874" s="3">
        <v>0</v>
      </c>
      <c r="AU874" s="3">
        <v>0</v>
      </c>
      <c r="AV874" s="3">
        <v>0</v>
      </c>
      <c r="AW874" s="3">
        <v>0</v>
      </c>
      <c r="AX874" s="3">
        <v>0</v>
      </c>
      <c r="AY874" s="3">
        <v>0</v>
      </c>
      <c r="AZ874" s="3">
        <v>0</v>
      </c>
      <c r="BA874" s="3" t="s">
        <v>1673</v>
      </c>
      <c r="BB874" s="3">
        <v>1000</v>
      </c>
    </row>
    <row r="875" spans="1:54" ht="32.5" hidden="1" customHeight="1" x14ac:dyDescent="0.2">
      <c r="A875" s="3" t="s">
        <v>12708</v>
      </c>
      <c r="B875" s="3" t="s">
        <v>1658</v>
      </c>
      <c r="C875" s="3" t="s">
        <v>85</v>
      </c>
      <c r="D875" s="3" t="s">
        <v>86</v>
      </c>
      <c r="E875" s="3" t="s">
        <v>12694</v>
      </c>
      <c r="F875" s="3"/>
      <c r="G875" s="3" t="s">
        <v>87</v>
      </c>
      <c r="H875" s="3">
        <v>2024</v>
      </c>
      <c r="I875" s="3">
        <v>2024</v>
      </c>
      <c r="J875" s="3" t="s">
        <v>111</v>
      </c>
      <c r="K875" s="3" t="s">
        <v>7678</v>
      </c>
      <c r="L875" s="3" t="s">
        <v>7679</v>
      </c>
      <c r="M875" s="3" t="s">
        <v>12695</v>
      </c>
      <c r="N875" s="3" t="s">
        <v>7681</v>
      </c>
      <c r="O875" s="3" t="s">
        <v>7682</v>
      </c>
      <c r="P875" s="3" t="s">
        <v>89</v>
      </c>
      <c r="Q875" s="3" t="s">
        <v>90</v>
      </c>
      <c r="R875" s="3" t="s">
        <v>7412</v>
      </c>
      <c r="S875" s="3" t="s">
        <v>7413</v>
      </c>
      <c r="T875" s="3" t="s">
        <v>135</v>
      </c>
      <c r="U875" s="3" t="s">
        <v>1761</v>
      </c>
      <c r="V875" s="3" t="s">
        <v>1668</v>
      </c>
      <c r="W875" s="3">
        <v>3</v>
      </c>
      <c r="X875" s="3" t="s">
        <v>12709</v>
      </c>
      <c r="Y875" s="3" t="s">
        <v>12710</v>
      </c>
      <c r="Z875" s="3" t="s">
        <v>12711</v>
      </c>
      <c r="AA875" s="3"/>
      <c r="AB875" s="3" t="s">
        <v>85</v>
      </c>
      <c r="AC875" s="3" t="s">
        <v>94</v>
      </c>
      <c r="AD875" s="3" t="s">
        <v>103</v>
      </c>
      <c r="AE875" s="3" t="s">
        <v>104</v>
      </c>
      <c r="AF875" s="3"/>
      <c r="AG875" s="3" t="s">
        <v>97</v>
      </c>
      <c r="AH875" s="3">
        <v>115</v>
      </c>
      <c r="AI875" s="3">
        <v>31</v>
      </c>
      <c r="AJ875" s="3" t="s">
        <v>105</v>
      </c>
      <c r="AK875" s="3" t="s">
        <v>106</v>
      </c>
      <c r="AL875" s="3" t="s">
        <v>100</v>
      </c>
      <c r="AM875" s="3">
        <v>400</v>
      </c>
      <c r="AN875" s="3" t="s">
        <v>138</v>
      </c>
      <c r="AO875" s="3" t="s">
        <v>318</v>
      </c>
      <c r="AP875" s="3" t="s">
        <v>12712</v>
      </c>
      <c r="AQ875" s="3" t="s">
        <v>12713</v>
      </c>
      <c r="AR875" s="3">
        <v>4040</v>
      </c>
      <c r="AS875" s="3">
        <v>1200</v>
      </c>
      <c r="AT875" s="3">
        <v>0</v>
      </c>
      <c r="AU875" s="3">
        <v>0</v>
      </c>
      <c r="AV875" s="3">
        <v>0</v>
      </c>
      <c r="AW875" s="3">
        <v>0</v>
      </c>
      <c r="AX875" s="3">
        <v>0</v>
      </c>
      <c r="AY875" s="3">
        <v>0</v>
      </c>
      <c r="AZ875" s="3">
        <v>0</v>
      </c>
      <c r="BA875" s="3" t="s">
        <v>12701</v>
      </c>
      <c r="BB875" s="3">
        <v>2600</v>
      </c>
    </row>
    <row r="876" spans="1:54" ht="32.5" hidden="1" customHeight="1" x14ac:dyDescent="0.2">
      <c r="A876" s="3" t="s">
        <v>12714</v>
      </c>
      <c r="B876" s="3" t="s">
        <v>1658</v>
      </c>
      <c r="C876" s="3" t="s">
        <v>85</v>
      </c>
      <c r="D876" s="3" t="s">
        <v>86</v>
      </c>
      <c r="E876" s="3" t="s">
        <v>12715</v>
      </c>
      <c r="F876" s="3"/>
      <c r="G876" s="3" t="s">
        <v>87</v>
      </c>
      <c r="H876" s="3">
        <v>2024</v>
      </c>
      <c r="I876" s="3">
        <v>2024</v>
      </c>
      <c r="J876" s="3" t="s">
        <v>88</v>
      </c>
      <c r="K876" s="3" t="s">
        <v>11179</v>
      </c>
      <c r="L876" s="3" t="s">
        <v>11180</v>
      </c>
      <c r="M876" s="3" t="s">
        <v>11181</v>
      </c>
      <c r="N876" s="3" t="s">
        <v>11182</v>
      </c>
      <c r="O876" s="3" t="s">
        <v>11183</v>
      </c>
      <c r="P876" s="3" t="s">
        <v>89</v>
      </c>
      <c r="Q876" s="3" t="s">
        <v>90</v>
      </c>
      <c r="R876" s="3" t="s">
        <v>11184</v>
      </c>
      <c r="S876" s="3" t="s">
        <v>11185</v>
      </c>
      <c r="T876" s="3" t="s">
        <v>91</v>
      </c>
      <c r="U876" s="3" t="s">
        <v>7243</v>
      </c>
      <c r="V876" s="3" t="s">
        <v>1668</v>
      </c>
      <c r="W876" s="3">
        <v>1</v>
      </c>
      <c r="X876" s="3" t="s">
        <v>12716</v>
      </c>
      <c r="Y876" s="3" t="s">
        <v>12717</v>
      </c>
      <c r="Z876" s="3" t="s">
        <v>12718</v>
      </c>
      <c r="AA876" s="3"/>
      <c r="AB876" s="3" t="s">
        <v>85</v>
      </c>
      <c r="AC876" s="3" t="s">
        <v>94</v>
      </c>
      <c r="AD876" s="3" t="s">
        <v>103</v>
      </c>
      <c r="AE876" s="3" t="s">
        <v>189</v>
      </c>
      <c r="AF876" s="3"/>
      <c r="AG876" s="3" t="s">
        <v>97</v>
      </c>
      <c r="AH876" s="3">
        <v>72</v>
      </c>
      <c r="AI876" s="3">
        <v>17</v>
      </c>
      <c r="AJ876" s="3" t="s">
        <v>346</v>
      </c>
      <c r="AK876" s="3" t="s">
        <v>109</v>
      </c>
      <c r="AL876" s="3" t="s">
        <v>100</v>
      </c>
      <c r="AM876" s="3">
        <v>70</v>
      </c>
      <c r="AN876" s="3" t="s">
        <v>101</v>
      </c>
      <c r="AO876" s="3" t="s">
        <v>318</v>
      </c>
      <c r="AP876" s="3" t="s">
        <v>12719</v>
      </c>
      <c r="AQ876" s="3" t="s">
        <v>12720</v>
      </c>
      <c r="AR876" s="3">
        <v>20000</v>
      </c>
      <c r="AS876" s="3">
        <v>2000</v>
      </c>
      <c r="AT876" s="3">
        <v>0</v>
      </c>
      <c r="AU876" s="3">
        <v>0</v>
      </c>
      <c r="AV876" s="3">
        <v>0</v>
      </c>
      <c r="AW876" s="3">
        <v>0</v>
      </c>
      <c r="AX876" s="3">
        <v>0</v>
      </c>
      <c r="AY876" s="3">
        <v>0</v>
      </c>
      <c r="AZ876" s="3">
        <v>0</v>
      </c>
      <c r="BA876" s="3" t="s">
        <v>12721</v>
      </c>
      <c r="BB876" s="3">
        <v>3350</v>
      </c>
    </row>
    <row r="877" spans="1:54" ht="32.5" hidden="1" customHeight="1" x14ac:dyDescent="0.2">
      <c r="A877" s="3" t="s">
        <v>12722</v>
      </c>
      <c r="B877" s="3" t="s">
        <v>1658</v>
      </c>
      <c r="C877" s="3" t="s">
        <v>85</v>
      </c>
      <c r="D877" s="3" t="s">
        <v>86</v>
      </c>
      <c r="E877" s="3" t="s">
        <v>12715</v>
      </c>
      <c r="F877" s="3"/>
      <c r="G877" s="3" t="s">
        <v>87</v>
      </c>
      <c r="H877" s="3">
        <v>2024</v>
      </c>
      <c r="I877" s="3">
        <v>2024</v>
      </c>
      <c r="J877" s="3" t="s">
        <v>88</v>
      </c>
      <c r="K877" s="3" t="s">
        <v>11179</v>
      </c>
      <c r="L877" s="3" t="s">
        <v>11180</v>
      </c>
      <c r="M877" s="3" t="s">
        <v>11181</v>
      </c>
      <c r="N877" s="3" t="s">
        <v>11182</v>
      </c>
      <c r="O877" s="3" t="s">
        <v>11183</v>
      </c>
      <c r="P877" s="3" t="s">
        <v>89</v>
      </c>
      <c r="Q877" s="3" t="s">
        <v>90</v>
      </c>
      <c r="R877" s="3" t="s">
        <v>11184</v>
      </c>
      <c r="S877" s="3" t="s">
        <v>11185</v>
      </c>
      <c r="T877" s="3" t="s">
        <v>91</v>
      </c>
      <c r="U877" s="3" t="s">
        <v>7243</v>
      </c>
      <c r="V877" s="3" t="s">
        <v>1668</v>
      </c>
      <c r="W877" s="3">
        <v>2</v>
      </c>
      <c r="X877" s="3" t="s">
        <v>12723</v>
      </c>
      <c r="Y877" s="3" t="s">
        <v>12724</v>
      </c>
      <c r="Z877" s="3" t="s">
        <v>12725</v>
      </c>
      <c r="AA877" s="3"/>
      <c r="AB877" s="3" t="s">
        <v>85</v>
      </c>
      <c r="AC877" s="3" t="s">
        <v>94</v>
      </c>
      <c r="AD877" s="3" t="s">
        <v>95</v>
      </c>
      <c r="AE877" s="3" t="s">
        <v>96</v>
      </c>
      <c r="AF877" s="3"/>
      <c r="AG877" s="3" t="s">
        <v>97</v>
      </c>
      <c r="AH877" s="3">
        <v>72</v>
      </c>
      <c r="AI877" s="3">
        <v>17</v>
      </c>
      <c r="AJ877" s="3" t="s">
        <v>346</v>
      </c>
      <c r="AK877" s="3" t="s">
        <v>109</v>
      </c>
      <c r="AL877" s="3" t="s">
        <v>100</v>
      </c>
      <c r="AM877" s="3">
        <v>15</v>
      </c>
      <c r="AN877" s="3" t="s">
        <v>101</v>
      </c>
      <c r="AO877" s="3" t="s">
        <v>318</v>
      </c>
      <c r="AP877" s="3" t="s">
        <v>12726</v>
      </c>
      <c r="AQ877" s="3" t="s">
        <v>12727</v>
      </c>
      <c r="AR877" s="3">
        <v>2500</v>
      </c>
      <c r="AS877" s="3">
        <v>1000</v>
      </c>
      <c r="AT877" s="3">
        <v>0</v>
      </c>
      <c r="AU877" s="3">
        <v>0</v>
      </c>
      <c r="AV877" s="3">
        <v>0</v>
      </c>
      <c r="AW877" s="3">
        <v>0</v>
      </c>
      <c r="AX877" s="3">
        <v>0</v>
      </c>
      <c r="AY877" s="3">
        <v>0</v>
      </c>
      <c r="AZ877" s="3">
        <v>0</v>
      </c>
      <c r="BA877" s="3" t="s">
        <v>12721</v>
      </c>
      <c r="BB877" s="3">
        <v>1150</v>
      </c>
    </row>
    <row r="878" spans="1:54" ht="32.5" hidden="1" customHeight="1" x14ac:dyDescent="0.2">
      <c r="A878" s="3" t="s">
        <v>12728</v>
      </c>
      <c r="B878" s="3" t="s">
        <v>1658</v>
      </c>
      <c r="C878" s="3" t="s">
        <v>85</v>
      </c>
      <c r="D878" s="3" t="s">
        <v>86</v>
      </c>
      <c r="E878" s="3" t="s">
        <v>12729</v>
      </c>
      <c r="F878" s="3"/>
      <c r="G878" s="3" t="s">
        <v>87</v>
      </c>
      <c r="H878" s="3">
        <v>2024</v>
      </c>
      <c r="I878" s="3">
        <v>2024</v>
      </c>
      <c r="J878" s="3" t="s">
        <v>88</v>
      </c>
      <c r="K878" s="3" t="s">
        <v>7264</v>
      </c>
      <c r="L878" s="3" t="s">
        <v>7265</v>
      </c>
      <c r="M878" s="3" t="s">
        <v>7266</v>
      </c>
      <c r="N878" s="3" t="s">
        <v>7267</v>
      </c>
      <c r="O878" s="3" t="s">
        <v>7268</v>
      </c>
      <c r="P878" s="3" t="s">
        <v>89</v>
      </c>
      <c r="Q878" s="3" t="s">
        <v>90</v>
      </c>
      <c r="R878" s="3" t="s">
        <v>7269</v>
      </c>
      <c r="S878" s="3" t="s">
        <v>7270</v>
      </c>
      <c r="T878" s="3" t="s">
        <v>91</v>
      </c>
      <c r="U878" s="3" t="s">
        <v>7243</v>
      </c>
      <c r="V878" s="3" t="s">
        <v>1668</v>
      </c>
      <c r="W878" s="3">
        <v>1</v>
      </c>
      <c r="X878" s="3" t="s">
        <v>12730</v>
      </c>
      <c r="Y878" s="3" t="s">
        <v>12731</v>
      </c>
      <c r="Z878" s="3" t="s">
        <v>12732</v>
      </c>
      <c r="AA878" s="3"/>
      <c r="AB878" s="3" t="s">
        <v>85</v>
      </c>
      <c r="AC878" s="3" t="s">
        <v>94</v>
      </c>
      <c r="AD878" s="3" t="s">
        <v>103</v>
      </c>
      <c r="AE878" s="3" t="s">
        <v>189</v>
      </c>
      <c r="AF878" s="3"/>
      <c r="AG878" s="3" t="s">
        <v>97</v>
      </c>
      <c r="AH878" s="3">
        <v>87</v>
      </c>
      <c r="AI878" s="3">
        <v>23</v>
      </c>
      <c r="AJ878" s="3" t="s">
        <v>98</v>
      </c>
      <c r="AK878" s="3" t="s">
        <v>109</v>
      </c>
      <c r="AL878" s="3" t="s">
        <v>100</v>
      </c>
      <c r="AM878" s="3">
        <v>30</v>
      </c>
      <c r="AN878" s="3" t="s">
        <v>101</v>
      </c>
      <c r="AO878" s="3" t="s">
        <v>110</v>
      </c>
      <c r="AP878" s="3" t="s">
        <v>12733</v>
      </c>
      <c r="AQ878" s="3" t="s">
        <v>12734</v>
      </c>
      <c r="AR878" s="3">
        <v>560</v>
      </c>
      <c r="AS878" s="3">
        <v>300</v>
      </c>
      <c r="AT878" s="3">
        <v>0</v>
      </c>
      <c r="AU878" s="3">
        <v>0</v>
      </c>
      <c r="AV878" s="3">
        <v>0</v>
      </c>
      <c r="AW878" s="3">
        <v>0</v>
      </c>
      <c r="AX878" s="3">
        <v>0</v>
      </c>
      <c r="AY878" s="3">
        <v>0</v>
      </c>
      <c r="AZ878" s="3">
        <v>0</v>
      </c>
      <c r="BA878" s="3" t="s">
        <v>1673</v>
      </c>
      <c r="BB878" s="3">
        <v>300</v>
      </c>
    </row>
    <row r="879" spans="1:54" ht="32.5" customHeight="1" x14ac:dyDescent="0.2">
      <c r="A879" s="94" t="s">
        <v>12735</v>
      </c>
      <c r="B879" s="94" t="s">
        <v>1658</v>
      </c>
      <c r="C879" s="94" t="s">
        <v>85</v>
      </c>
      <c r="D879" s="94" t="s">
        <v>86</v>
      </c>
      <c r="E879" s="94" t="s">
        <v>12729</v>
      </c>
      <c r="F879" s="94"/>
      <c r="G879" s="94" t="s">
        <v>87</v>
      </c>
      <c r="H879" s="94">
        <v>2024</v>
      </c>
      <c r="I879" s="94">
        <v>2024</v>
      </c>
      <c r="J879" s="94" t="s">
        <v>88</v>
      </c>
      <c r="K879" s="94" t="s">
        <v>7264</v>
      </c>
      <c r="L879" s="94" t="s">
        <v>7265</v>
      </c>
      <c r="M879" s="94" t="s">
        <v>7266</v>
      </c>
      <c r="N879" s="94" t="s">
        <v>7267</v>
      </c>
      <c r="O879" s="94" t="s">
        <v>7268</v>
      </c>
      <c r="P879" s="94" t="s">
        <v>89</v>
      </c>
      <c r="Q879" s="94" t="s">
        <v>90</v>
      </c>
      <c r="R879" s="94" t="s">
        <v>7269</v>
      </c>
      <c r="S879" s="94" t="s">
        <v>7270</v>
      </c>
      <c r="T879" s="94" t="s">
        <v>91</v>
      </c>
      <c r="U879" s="94" t="s">
        <v>7243</v>
      </c>
      <c r="V879" s="94" t="s">
        <v>1668</v>
      </c>
      <c r="W879" s="94">
        <v>2</v>
      </c>
      <c r="X879" s="94" t="s">
        <v>12736</v>
      </c>
      <c r="Y879" s="94" t="s">
        <v>1119</v>
      </c>
      <c r="Z879" s="94" t="s">
        <v>12737</v>
      </c>
      <c r="AA879" s="94"/>
      <c r="AB879" s="94" t="s">
        <v>85</v>
      </c>
      <c r="AC879" s="94" t="s">
        <v>94</v>
      </c>
      <c r="AD879" s="94" t="s">
        <v>107</v>
      </c>
      <c r="AE879" s="94" t="s">
        <v>108</v>
      </c>
      <c r="AF879" s="94"/>
      <c r="AG879" s="94" t="s">
        <v>97</v>
      </c>
      <c r="AH879" s="94">
        <v>87</v>
      </c>
      <c r="AI879" s="94">
        <v>23</v>
      </c>
      <c r="AJ879" s="94" t="s">
        <v>105</v>
      </c>
      <c r="AK879" s="94" t="s">
        <v>109</v>
      </c>
      <c r="AL879" s="94" t="s">
        <v>100</v>
      </c>
      <c r="AM879" s="94">
        <v>75</v>
      </c>
      <c r="AN879" s="94" t="s">
        <v>101</v>
      </c>
      <c r="AO879" s="94" t="s">
        <v>318</v>
      </c>
      <c r="AP879" s="94" t="s">
        <v>12738</v>
      </c>
      <c r="AQ879" s="94" t="s">
        <v>12739</v>
      </c>
      <c r="AR879" s="94">
        <v>2300</v>
      </c>
      <c r="AS879" s="94">
        <v>1400</v>
      </c>
      <c r="AT879" s="94">
        <v>0</v>
      </c>
      <c r="AU879" s="94">
        <v>0</v>
      </c>
      <c r="AV879" s="94">
        <v>0</v>
      </c>
      <c r="AW879" s="94">
        <v>0</v>
      </c>
      <c r="AX879" s="94">
        <v>0</v>
      </c>
      <c r="AY879" s="94">
        <v>0</v>
      </c>
      <c r="AZ879" s="94">
        <v>0</v>
      </c>
      <c r="BA879" s="94" t="s">
        <v>1673</v>
      </c>
      <c r="BB879" s="94">
        <v>1400</v>
      </c>
    </row>
    <row r="880" spans="1:54" ht="32.5" hidden="1" customHeight="1" x14ac:dyDescent="0.2">
      <c r="A880" s="3" t="s">
        <v>12740</v>
      </c>
      <c r="B880" s="3" t="s">
        <v>1658</v>
      </c>
      <c r="C880" s="3" t="s">
        <v>85</v>
      </c>
      <c r="D880" s="3" t="s">
        <v>86</v>
      </c>
      <c r="E880" s="3" t="s">
        <v>12729</v>
      </c>
      <c r="F880" s="3"/>
      <c r="G880" s="3" t="s">
        <v>87</v>
      </c>
      <c r="H880" s="3">
        <v>2024</v>
      </c>
      <c r="I880" s="3">
        <v>2024</v>
      </c>
      <c r="J880" s="3" t="s">
        <v>88</v>
      </c>
      <c r="K880" s="3" t="s">
        <v>7264</v>
      </c>
      <c r="L880" s="3" t="s">
        <v>7265</v>
      </c>
      <c r="M880" s="3" t="s">
        <v>7266</v>
      </c>
      <c r="N880" s="3" t="s">
        <v>7267</v>
      </c>
      <c r="O880" s="3" t="s">
        <v>7268</v>
      </c>
      <c r="P880" s="3" t="s">
        <v>89</v>
      </c>
      <c r="Q880" s="3" t="s">
        <v>90</v>
      </c>
      <c r="R880" s="3" t="s">
        <v>7269</v>
      </c>
      <c r="S880" s="3" t="s">
        <v>7270</v>
      </c>
      <c r="T880" s="3" t="s">
        <v>91</v>
      </c>
      <c r="U880" s="3" t="s">
        <v>7243</v>
      </c>
      <c r="V880" s="3" t="s">
        <v>1668</v>
      </c>
      <c r="W880" s="3">
        <v>3</v>
      </c>
      <c r="X880" s="3" t="s">
        <v>12741</v>
      </c>
      <c r="Y880" s="3" t="s">
        <v>12742</v>
      </c>
      <c r="Z880" s="3" t="s">
        <v>12743</v>
      </c>
      <c r="AA880" s="3"/>
      <c r="AB880" s="3" t="s">
        <v>85</v>
      </c>
      <c r="AC880" s="3" t="s">
        <v>94</v>
      </c>
      <c r="AD880" s="3" t="s">
        <v>95</v>
      </c>
      <c r="AE880" s="3" t="s">
        <v>96</v>
      </c>
      <c r="AF880" s="3"/>
      <c r="AG880" s="3" t="s">
        <v>97</v>
      </c>
      <c r="AH880" s="3">
        <v>87</v>
      </c>
      <c r="AI880" s="3">
        <v>23</v>
      </c>
      <c r="AJ880" s="3" t="s">
        <v>98</v>
      </c>
      <c r="AK880" s="3" t="s">
        <v>109</v>
      </c>
      <c r="AL880" s="3" t="s">
        <v>100</v>
      </c>
      <c r="AM880" s="3">
        <v>30</v>
      </c>
      <c r="AN880" s="3" t="s">
        <v>140</v>
      </c>
      <c r="AO880" s="3" t="s">
        <v>110</v>
      </c>
      <c r="AP880" s="3" t="s">
        <v>12744</v>
      </c>
      <c r="AQ880" s="3" t="s">
        <v>12745</v>
      </c>
      <c r="AR880" s="3">
        <v>2500</v>
      </c>
      <c r="AS880" s="3">
        <v>1400</v>
      </c>
      <c r="AT880" s="3">
        <v>0</v>
      </c>
      <c r="AU880" s="3">
        <v>0</v>
      </c>
      <c r="AV880" s="3">
        <v>0</v>
      </c>
      <c r="AW880" s="3">
        <v>0</v>
      </c>
      <c r="AX880" s="3">
        <v>0</v>
      </c>
      <c r="AY880" s="3">
        <v>0</v>
      </c>
      <c r="AZ880" s="3">
        <v>0</v>
      </c>
      <c r="BA880" s="3" t="s">
        <v>1673</v>
      </c>
      <c r="BB880" s="3">
        <v>1400</v>
      </c>
    </row>
    <row r="881" spans="1:54" ht="32.5" hidden="1" customHeight="1" x14ac:dyDescent="0.2">
      <c r="A881" s="3" t="s">
        <v>12746</v>
      </c>
      <c r="B881" s="3" t="s">
        <v>1658</v>
      </c>
      <c r="C881" s="3" t="s">
        <v>85</v>
      </c>
      <c r="D881" s="3" t="s">
        <v>86</v>
      </c>
      <c r="E881" s="3" t="s">
        <v>12729</v>
      </c>
      <c r="F881" s="3"/>
      <c r="G881" s="3" t="s">
        <v>87</v>
      </c>
      <c r="H881" s="3">
        <v>2024</v>
      </c>
      <c r="I881" s="3">
        <v>2024</v>
      </c>
      <c r="J881" s="3" t="s">
        <v>88</v>
      </c>
      <c r="K881" s="3" t="s">
        <v>7264</v>
      </c>
      <c r="L881" s="3" t="s">
        <v>7265</v>
      </c>
      <c r="M881" s="3" t="s">
        <v>7266</v>
      </c>
      <c r="N881" s="3" t="s">
        <v>7267</v>
      </c>
      <c r="O881" s="3" t="s">
        <v>7268</v>
      </c>
      <c r="P881" s="3" t="s">
        <v>89</v>
      </c>
      <c r="Q881" s="3" t="s">
        <v>90</v>
      </c>
      <c r="R881" s="3" t="s">
        <v>7269</v>
      </c>
      <c r="S881" s="3" t="s">
        <v>7270</v>
      </c>
      <c r="T881" s="3" t="s">
        <v>91</v>
      </c>
      <c r="U881" s="3" t="s">
        <v>7243</v>
      </c>
      <c r="V881" s="3" t="s">
        <v>1668</v>
      </c>
      <c r="W881" s="3">
        <v>4</v>
      </c>
      <c r="X881" s="3" t="s">
        <v>12747</v>
      </c>
      <c r="Y881" s="3" t="s">
        <v>12748</v>
      </c>
      <c r="Z881" s="3" t="s">
        <v>12749</v>
      </c>
      <c r="AA881" s="3"/>
      <c r="AB881" s="3" t="s">
        <v>85</v>
      </c>
      <c r="AC881" s="3" t="s">
        <v>94</v>
      </c>
      <c r="AD881" s="3" t="s">
        <v>103</v>
      </c>
      <c r="AE881" s="3" t="s">
        <v>104</v>
      </c>
      <c r="AF881" s="3"/>
      <c r="AG881" s="3" t="s">
        <v>97</v>
      </c>
      <c r="AH881" s="3">
        <v>87</v>
      </c>
      <c r="AI881" s="3">
        <v>23</v>
      </c>
      <c r="AJ881" s="3" t="s">
        <v>98</v>
      </c>
      <c r="AK881" s="3" t="s">
        <v>106</v>
      </c>
      <c r="AL881" s="3" t="s">
        <v>100</v>
      </c>
      <c r="AM881" s="3">
        <v>30</v>
      </c>
      <c r="AN881" s="3" t="s">
        <v>101</v>
      </c>
      <c r="AO881" s="3" t="s">
        <v>110</v>
      </c>
      <c r="AP881" s="3" t="s">
        <v>12750</v>
      </c>
      <c r="AQ881" s="3" t="s">
        <v>12751</v>
      </c>
      <c r="AR881" s="3">
        <v>740</v>
      </c>
      <c r="AS881" s="3">
        <v>400</v>
      </c>
      <c r="AT881" s="3">
        <v>0</v>
      </c>
      <c r="AU881" s="3">
        <v>0</v>
      </c>
      <c r="AV881" s="3">
        <v>0</v>
      </c>
      <c r="AW881" s="3">
        <v>0</v>
      </c>
      <c r="AX881" s="3">
        <v>0</v>
      </c>
      <c r="AY881" s="3">
        <v>0</v>
      </c>
      <c r="AZ881" s="3">
        <v>0</v>
      </c>
      <c r="BA881" s="3" t="s">
        <v>1673</v>
      </c>
      <c r="BB881" s="3">
        <v>400</v>
      </c>
    </row>
    <row r="882" spans="1:54" ht="32.5" hidden="1" customHeight="1" x14ac:dyDescent="0.2">
      <c r="A882" s="3" t="s">
        <v>17060</v>
      </c>
      <c r="B882" s="3" t="s">
        <v>1658</v>
      </c>
      <c r="C882" s="3" t="s">
        <v>85</v>
      </c>
      <c r="D882" s="3" t="s">
        <v>86</v>
      </c>
      <c r="E882" s="3" t="s">
        <v>17061</v>
      </c>
      <c r="F882" s="3"/>
      <c r="G882" s="3" t="s">
        <v>87</v>
      </c>
      <c r="H882" s="3">
        <v>2024</v>
      </c>
      <c r="I882" s="3">
        <v>2024</v>
      </c>
      <c r="J882" s="3" t="s">
        <v>88</v>
      </c>
      <c r="K882" s="3" t="s">
        <v>17062</v>
      </c>
      <c r="L882" s="3" t="s">
        <v>17063</v>
      </c>
      <c r="M882" s="3" t="s">
        <v>17064</v>
      </c>
      <c r="N882" s="3" t="s">
        <v>17065</v>
      </c>
      <c r="O882" s="3" t="s">
        <v>17066</v>
      </c>
      <c r="P882" s="3" t="s">
        <v>89</v>
      </c>
      <c r="Q882" s="3" t="s">
        <v>90</v>
      </c>
      <c r="R882" s="3" t="s">
        <v>17067</v>
      </c>
      <c r="S882" s="3" t="s">
        <v>17068</v>
      </c>
      <c r="T882" s="3" t="s">
        <v>119</v>
      </c>
      <c r="U882" s="3" t="s">
        <v>1761</v>
      </c>
      <c r="V882" s="3" t="s">
        <v>1668</v>
      </c>
      <c r="W882" s="3">
        <v>1</v>
      </c>
      <c r="X882" s="3" t="s">
        <v>17069</v>
      </c>
      <c r="Y882" s="3" t="s">
        <v>17070</v>
      </c>
      <c r="Z882" s="3" t="s">
        <v>17071</v>
      </c>
      <c r="AA882" s="3"/>
      <c r="AB882" s="3" t="s">
        <v>85</v>
      </c>
      <c r="AC882" s="3" t="s">
        <v>94</v>
      </c>
      <c r="AD882" s="3" t="s">
        <v>103</v>
      </c>
      <c r="AE882" s="3" t="s">
        <v>104</v>
      </c>
      <c r="AF882" s="3"/>
      <c r="AG882" s="3" t="s">
        <v>97</v>
      </c>
      <c r="AH882" s="3">
        <v>32</v>
      </c>
      <c r="AI882" s="3">
        <v>2</v>
      </c>
      <c r="AJ882" s="3" t="s">
        <v>123</v>
      </c>
      <c r="AK882" s="3" t="s">
        <v>106</v>
      </c>
      <c r="AL882" s="3" t="s">
        <v>100</v>
      </c>
      <c r="AM882" s="3">
        <v>25</v>
      </c>
      <c r="AN882" s="3" t="s">
        <v>138</v>
      </c>
      <c r="AO882" s="3" t="s">
        <v>318</v>
      </c>
      <c r="AP882" s="3" t="s">
        <v>17072</v>
      </c>
      <c r="AQ882" s="3" t="s">
        <v>17073</v>
      </c>
      <c r="AR882" s="3">
        <v>3100</v>
      </c>
      <c r="AS882" s="3">
        <v>1800</v>
      </c>
      <c r="AT882" s="3">
        <v>0</v>
      </c>
      <c r="AU882" s="3">
        <v>0</v>
      </c>
      <c r="AV882" s="3">
        <v>0</v>
      </c>
      <c r="AW882" s="3">
        <v>0</v>
      </c>
      <c r="AX882" s="3">
        <v>0</v>
      </c>
      <c r="AY882" s="3">
        <v>0</v>
      </c>
      <c r="AZ882" s="3">
        <v>0</v>
      </c>
      <c r="BA882" s="3" t="s">
        <v>1673</v>
      </c>
      <c r="BB882" s="3">
        <v>1800</v>
      </c>
    </row>
    <row r="883" spans="1:54" ht="32.5" hidden="1" customHeight="1" x14ac:dyDescent="0.2">
      <c r="A883" s="3" t="s">
        <v>17074</v>
      </c>
      <c r="B883" s="3" t="s">
        <v>1658</v>
      </c>
      <c r="C883" s="3" t="s">
        <v>85</v>
      </c>
      <c r="D883" s="3" t="s">
        <v>86</v>
      </c>
      <c r="E883" s="3" t="s">
        <v>17061</v>
      </c>
      <c r="F883" s="3"/>
      <c r="G883" s="3" t="s">
        <v>87</v>
      </c>
      <c r="H883" s="3">
        <v>2024</v>
      </c>
      <c r="I883" s="3">
        <v>2024</v>
      </c>
      <c r="J883" s="3" t="s">
        <v>88</v>
      </c>
      <c r="K883" s="3" t="s">
        <v>17062</v>
      </c>
      <c r="L883" s="3" t="s">
        <v>17063</v>
      </c>
      <c r="M883" s="3" t="s">
        <v>17064</v>
      </c>
      <c r="N883" s="3" t="s">
        <v>17065</v>
      </c>
      <c r="O883" s="3" t="s">
        <v>17066</v>
      </c>
      <c r="P883" s="3" t="s">
        <v>89</v>
      </c>
      <c r="Q883" s="3" t="s">
        <v>90</v>
      </c>
      <c r="R883" s="3" t="s">
        <v>17067</v>
      </c>
      <c r="S883" s="3" t="s">
        <v>17068</v>
      </c>
      <c r="T883" s="3" t="s">
        <v>119</v>
      </c>
      <c r="U883" s="3" t="s">
        <v>1761</v>
      </c>
      <c r="V883" s="3" t="s">
        <v>1668</v>
      </c>
      <c r="W883" s="3">
        <v>2</v>
      </c>
      <c r="X883" s="3" t="s">
        <v>17075</v>
      </c>
      <c r="Y883" s="3" t="s">
        <v>17076</v>
      </c>
      <c r="Z883" s="3" t="s">
        <v>17077</v>
      </c>
      <c r="AA883" s="3"/>
      <c r="AB883" s="3" t="s">
        <v>85</v>
      </c>
      <c r="AC883" s="3" t="s">
        <v>94</v>
      </c>
      <c r="AD883" s="3" t="s">
        <v>103</v>
      </c>
      <c r="AE883" s="3" t="s">
        <v>189</v>
      </c>
      <c r="AF883" s="3"/>
      <c r="AG883" s="3" t="s">
        <v>97</v>
      </c>
      <c r="AH883" s="3">
        <v>32</v>
      </c>
      <c r="AI883" s="3">
        <v>2</v>
      </c>
      <c r="AJ883" s="3" t="s">
        <v>105</v>
      </c>
      <c r="AK883" s="3" t="s">
        <v>190</v>
      </c>
      <c r="AL883" s="3" t="s">
        <v>100</v>
      </c>
      <c r="AM883" s="3">
        <v>40</v>
      </c>
      <c r="AN883" s="3" t="s">
        <v>101</v>
      </c>
      <c r="AO883" s="3" t="s">
        <v>318</v>
      </c>
      <c r="AP883" s="3" t="s">
        <v>17072</v>
      </c>
      <c r="AQ883" s="3" t="s">
        <v>17078</v>
      </c>
      <c r="AR883" s="3">
        <v>200</v>
      </c>
      <c r="AS883" s="3">
        <v>100</v>
      </c>
      <c r="AT883" s="3">
        <v>0</v>
      </c>
      <c r="AU883" s="3">
        <v>0</v>
      </c>
      <c r="AV883" s="3">
        <v>0</v>
      </c>
      <c r="AW883" s="3">
        <v>0</v>
      </c>
      <c r="AX883" s="3">
        <v>0</v>
      </c>
      <c r="AY883" s="3">
        <v>0</v>
      </c>
      <c r="AZ883" s="3">
        <v>0</v>
      </c>
      <c r="BA883" s="3" t="s">
        <v>1673</v>
      </c>
      <c r="BB883" s="3">
        <v>100</v>
      </c>
    </row>
    <row r="884" spans="1:54" ht="32.5" hidden="1" customHeight="1" x14ac:dyDescent="0.2">
      <c r="A884" s="3" t="s">
        <v>17079</v>
      </c>
      <c r="B884" s="3" t="s">
        <v>1658</v>
      </c>
      <c r="C884" s="3" t="s">
        <v>85</v>
      </c>
      <c r="D884" s="3" t="s">
        <v>86</v>
      </c>
      <c r="E884" s="3" t="s">
        <v>17061</v>
      </c>
      <c r="F884" s="3"/>
      <c r="G884" s="3" t="s">
        <v>87</v>
      </c>
      <c r="H884" s="3">
        <v>2024</v>
      </c>
      <c r="I884" s="3">
        <v>2024</v>
      </c>
      <c r="J884" s="3" t="s">
        <v>88</v>
      </c>
      <c r="K884" s="3" t="s">
        <v>17062</v>
      </c>
      <c r="L884" s="3" t="s">
        <v>17063</v>
      </c>
      <c r="M884" s="3" t="s">
        <v>17064</v>
      </c>
      <c r="N884" s="3" t="s">
        <v>17065</v>
      </c>
      <c r="O884" s="3" t="s">
        <v>17066</v>
      </c>
      <c r="P884" s="3" t="s">
        <v>89</v>
      </c>
      <c r="Q884" s="3" t="s">
        <v>90</v>
      </c>
      <c r="R884" s="3" t="s">
        <v>17067</v>
      </c>
      <c r="S884" s="3" t="s">
        <v>17068</v>
      </c>
      <c r="T884" s="3" t="s">
        <v>119</v>
      </c>
      <c r="U884" s="3" t="s">
        <v>1761</v>
      </c>
      <c r="V884" s="3" t="s">
        <v>1668</v>
      </c>
      <c r="W884" s="3">
        <v>3</v>
      </c>
      <c r="X884" s="3" t="s">
        <v>17080</v>
      </c>
      <c r="Y884" s="3" t="s">
        <v>17081</v>
      </c>
      <c r="Z884" s="3" t="s">
        <v>17082</v>
      </c>
      <c r="AA884" s="3"/>
      <c r="AB884" s="3" t="s">
        <v>85</v>
      </c>
      <c r="AC884" s="3" t="s">
        <v>94</v>
      </c>
      <c r="AD884" s="3" t="s">
        <v>103</v>
      </c>
      <c r="AE884" s="3" t="s">
        <v>122</v>
      </c>
      <c r="AF884" s="3"/>
      <c r="AG884" s="3" t="s">
        <v>97</v>
      </c>
      <c r="AH884" s="3">
        <v>32</v>
      </c>
      <c r="AI884" s="3">
        <v>2</v>
      </c>
      <c r="AJ884" s="3" t="s">
        <v>123</v>
      </c>
      <c r="AK884" s="3" t="s">
        <v>109</v>
      </c>
      <c r="AL884" s="3" t="s">
        <v>100</v>
      </c>
      <c r="AM884" s="3">
        <v>115</v>
      </c>
      <c r="AN884" s="3" t="s">
        <v>101</v>
      </c>
      <c r="AO884" s="3" t="s">
        <v>318</v>
      </c>
      <c r="AP884" s="3" t="s">
        <v>17072</v>
      </c>
      <c r="AQ884" s="3" t="s">
        <v>17083</v>
      </c>
      <c r="AR884" s="3">
        <v>200</v>
      </c>
      <c r="AS884" s="3">
        <v>100</v>
      </c>
      <c r="AT884" s="3">
        <v>0</v>
      </c>
      <c r="AU884" s="3">
        <v>0</v>
      </c>
      <c r="AV884" s="3">
        <v>0</v>
      </c>
      <c r="AW884" s="3">
        <v>0</v>
      </c>
      <c r="AX884" s="3">
        <v>0</v>
      </c>
      <c r="AY884" s="3">
        <v>0</v>
      </c>
      <c r="AZ884" s="3">
        <v>0</v>
      </c>
      <c r="BA884" s="3" t="s">
        <v>1673</v>
      </c>
      <c r="BB884" s="3">
        <v>100</v>
      </c>
    </row>
    <row r="885" spans="1:54" ht="32.5" hidden="1" customHeight="1" x14ac:dyDescent="0.2">
      <c r="A885" s="3" t="s">
        <v>17084</v>
      </c>
      <c r="B885" s="3" t="s">
        <v>1658</v>
      </c>
      <c r="C885" s="3" t="s">
        <v>85</v>
      </c>
      <c r="D885" s="3" t="s">
        <v>86</v>
      </c>
      <c r="E885" s="3" t="s">
        <v>17085</v>
      </c>
      <c r="F885" s="3"/>
      <c r="G885" s="3" t="s">
        <v>87</v>
      </c>
      <c r="H885" s="3">
        <v>2024</v>
      </c>
      <c r="I885" s="3">
        <v>2024</v>
      </c>
      <c r="J885" s="3" t="s">
        <v>111</v>
      </c>
      <c r="K885" s="3" t="s">
        <v>7307</v>
      </c>
      <c r="L885" s="3" t="s">
        <v>17086</v>
      </c>
      <c r="M885" s="3" t="s">
        <v>7309</v>
      </c>
      <c r="N885" s="3"/>
      <c r="O885" s="3" t="s">
        <v>7311</v>
      </c>
      <c r="P885" s="3" t="s">
        <v>89</v>
      </c>
      <c r="Q885" s="3" t="s">
        <v>90</v>
      </c>
      <c r="R885" s="3" t="s">
        <v>7312</v>
      </c>
      <c r="S885" s="3" t="s">
        <v>7313</v>
      </c>
      <c r="T885" s="3" t="s">
        <v>91</v>
      </c>
      <c r="U885" s="3" t="s">
        <v>1667</v>
      </c>
      <c r="V885" s="3" t="s">
        <v>1668</v>
      </c>
      <c r="W885" s="3">
        <v>1</v>
      </c>
      <c r="X885" s="3" t="s">
        <v>17087</v>
      </c>
      <c r="Y885" s="3" t="s">
        <v>17088</v>
      </c>
      <c r="Z885" s="3" t="s">
        <v>17089</v>
      </c>
      <c r="AA885" s="3"/>
      <c r="AB885" s="3" t="s">
        <v>85</v>
      </c>
      <c r="AC885" s="3" t="s">
        <v>94</v>
      </c>
      <c r="AD885" s="3" t="s">
        <v>95</v>
      </c>
      <c r="AE885" s="3" t="s">
        <v>96</v>
      </c>
      <c r="AF885" s="3"/>
      <c r="AG885" s="3" t="s">
        <v>97</v>
      </c>
      <c r="AH885" s="3">
        <v>307</v>
      </c>
      <c r="AI885" s="3">
        <v>46</v>
      </c>
      <c r="AJ885" s="3" t="s">
        <v>98</v>
      </c>
      <c r="AK885" s="3" t="s">
        <v>99</v>
      </c>
      <c r="AL885" s="3" t="s">
        <v>100</v>
      </c>
      <c r="AM885" s="3">
        <v>140</v>
      </c>
      <c r="AN885" s="3" t="s">
        <v>101</v>
      </c>
      <c r="AO885" s="3" t="s">
        <v>110</v>
      </c>
      <c r="AP885" s="3" t="s">
        <v>17090</v>
      </c>
      <c r="AQ885" s="3" t="s">
        <v>17091</v>
      </c>
      <c r="AR885" s="3">
        <v>16300</v>
      </c>
      <c r="AS885" s="3">
        <v>2500</v>
      </c>
      <c r="AT885" s="3">
        <v>0</v>
      </c>
      <c r="AU885" s="3">
        <v>0</v>
      </c>
      <c r="AV885" s="3">
        <v>0</v>
      </c>
      <c r="AW885" s="3">
        <v>0</v>
      </c>
      <c r="AX885" s="3">
        <v>0</v>
      </c>
      <c r="AY885" s="3">
        <v>0</v>
      </c>
      <c r="AZ885" s="3">
        <v>0</v>
      </c>
      <c r="BA885" s="3" t="s">
        <v>17092</v>
      </c>
      <c r="BB885" s="3">
        <v>4500</v>
      </c>
    </row>
    <row r="886" spans="1:54" ht="32.5" hidden="1" customHeight="1" x14ac:dyDescent="0.2">
      <c r="A886" s="3" t="s">
        <v>17093</v>
      </c>
      <c r="B886" s="3" t="s">
        <v>1658</v>
      </c>
      <c r="C886" s="3" t="s">
        <v>85</v>
      </c>
      <c r="D886" s="3" t="s">
        <v>86</v>
      </c>
      <c r="E886" s="3" t="s">
        <v>17085</v>
      </c>
      <c r="F886" s="3"/>
      <c r="G886" s="3" t="s">
        <v>87</v>
      </c>
      <c r="H886" s="3">
        <v>2024</v>
      </c>
      <c r="I886" s="3">
        <v>2024</v>
      </c>
      <c r="J886" s="3" t="s">
        <v>111</v>
      </c>
      <c r="K886" s="3" t="s">
        <v>7307</v>
      </c>
      <c r="L886" s="3" t="s">
        <v>17086</v>
      </c>
      <c r="M886" s="3" t="s">
        <v>7309</v>
      </c>
      <c r="N886" s="3"/>
      <c r="O886" s="3" t="s">
        <v>7311</v>
      </c>
      <c r="P886" s="3" t="s">
        <v>89</v>
      </c>
      <c r="Q886" s="3" t="s">
        <v>90</v>
      </c>
      <c r="R886" s="3" t="s">
        <v>7312</v>
      </c>
      <c r="S886" s="3" t="s">
        <v>7313</v>
      </c>
      <c r="T886" s="3" t="s">
        <v>91</v>
      </c>
      <c r="U886" s="3" t="s">
        <v>1667</v>
      </c>
      <c r="V886" s="3" t="s">
        <v>1668</v>
      </c>
      <c r="W886" s="3">
        <v>2</v>
      </c>
      <c r="X886" s="3" t="s">
        <v>17094</v>
      </c>
      <c r="Y886" s="3" t="s">
        <v>17095</v>
      </c>
      <c r="Z886" s="3" t="s">
        <v>17096</v>
      </c>
      <c r="AA886" s="3"/>
      <c r="AB886" s="3" t="s">
        <v>85</v>
      </c>
      <c r="AC886" s="3" t="s">
        <v>94</v>
      </c>
      <c r="AD886" s="3" t="s">
        <v>103</v>
      </c>
      <c r="AE886" s="3" t="s">
        <v>104</v>
      </c>
      <c r="AF886" s="3"/>
      <c r="AG886" s="3" t="s">
        <v>97</v>
      </c>
      <c r="AH886" s="3">
        <v>307</v>
      </c>
      <c r="AI886" s="3">
        <v>46</v>
      </c>
      <c r="AJ886" s="3" t="s">
        <v>346</v>
      </c>
      <c r="AK886" s="3" t="s">
        <v>106</v>
      </c>
      <c r="AL886" s="3" t="s">
        <v>100</v>
      </c>
      <c r="AM886" s="3">
        <v>200</v>
      </c>
      <c r="AN886" s="3" t="s">
        <v>138</v>
      </c>
      <c r="AO886" s="3" t="s">
        <v>110</v>
      </c>
      <c r="AP886" s="3" t="s">
        <v>17097</v>
      </c>
      <c r="AQ886" s="3" t="s">
        <v>17098</v>
      </c>
      <c r="AR886" s="3">
        <v>51900</v>
      </c>
      <c r="AS886" s="3">
        <v>2500</v>
      </c>
      <c r="AT886" s="3">
        <v>0</v>
      </c>
      <c r="AU886" s="3">
        <v>0</v>
      </c>
      <c r="AV886" s="3">
        <v>0</v>
      </c>
      <c r="AW886" s="3">
        <v>0</v>
      </c>
      <c r="AX886" s="3">
        <v>0</v>
      </c>
      <c r="AY886" s="3">
        <v>0</v>
      </c>
      <c r="AZ886" s="3">
        <v>0</v>
      </c>
      <c r="BA886" s="3" t="s">
        <v>17099</v>
      </c>
      <c r="BB886" s="3">
        <v>7800</v>
      </c>
    </row>
    <row r="887" spans="1:54" ht="32.5" hidden="1" customHeight="1" x14ac:dyDescent="0.2">
      <c r="A887" s="3" t="s">
        <v>17100</v>
      </c>
      <c r="B887" s="3" t="s">
        <v>1658</v>
      </c>
      <c r="C887" s="3" t="s">
        <v>85</v>
      </c>
      <c r="D887" s="3" t="s">
        <v>86</v>
      </c>
      <c r="E887" s="3" t="s">
        <v>17085</v>
      </c>
      <c r="F887" s="3"/>
      <c r="G887" s="3" t="s">
        <v>87</v>
      </c>
      <c r="H887" s="3">
        <v>2024</v>
      </c>
      <c r="I887" s="3">
        <v>2024</v>
      </c>
      <c r="J887" s="3" t="s">
        <v>88</v>
      </c>
      <c r="K887" s="3" t="s">
        <v>7307</v>
      </c>
      <c r="L887" s="3" t="s">
        <v>17086</v>
      </c>
      <c r="M887" s="3" t="s">
        <v>7309</v>
      </c>
      <c r="N887" s="3"/>
      <c r="O887" s="3" t="s">
        <v>7311</v>
      </c>
      <c r="P887" s="3" t="s">
        <v>89</v>
      </c>
      <c r="Q887" s="3" t="s">
        <v>90</v>
      </c>
      <c r="R887" s="3" t="s">
        <v>7312</v>
      </c>
      <c r="S887" s="3" t="s">
        <v>7313</v>
      </c>
      <c r="T887" s="3" t="s">
        <v>91</v>
      </c>
      <c r="U887" s="3" t="s">
        <v>1667</v>
      </c>
      <c r="V887" s="3" t="s">
        <v>1668</v>
      </c>
      <c r="W887" s="3">
        <v>3</v>
      </c>
      <c r="X887" s="3" t="s">
        <v>17101</v>
      </c>
      <c r="Y887" s="3" t="s">
        <v>17102</v>
      </c>
      <c r="Z887" s="3" t="s">
        <v>17103</v>
      </c>
      <c r="AA887" s="3"/>
      <c r="AB887" s="3" t="s">
        <v>85</v>
      </c>
      <c r="AC887" s="3" t="s">
        <v>94</v>
      </c>
      <c r="AD887" s="3" t="s">
        <v>103</v>
      </c>
      <c r="AE887" s="3" t="s">
        <v>122</v>
      </c>
      <c r="AF887" s="3"/>
      <c r="AG887" s="3" t="s">
        <v>97</v>
      </c>
      <c r="AH887" s="3">
        <v>307</v>
      </c>
      <c r="AI887" s="3">
        <v>46</v>
      </c>
      <c r="AJ887" s="3" t="s">
        <v>98</v>
      </c>
      <c r="AK887" s="3" t="s">
        <v>109</v>
      </c>
      <c r="AL887" s="3" t="s">
        <v>100</v>
      </c>
      <c r="AM887" s="3">
        <v>350</v>
      </c>
      <c r="AN887" s="3" t="s">
        <v>101</v>
      </c>
      <c r="AO887" s="3" t="s">
        <v>110</v>
      </c>
      <c r="AP887" s="3" t="s">
        <v>17104</v>
      </c>
      <c r="AQ887" s="3" t="s">
        <v>17105</v>
      </c>
      <c r="AR887" s="3">
        <v>950</v>
      </c>
      <c r="AS887" s="3">
        <v>500</v>
      </c>
      <c r="AT887" s="3">
        <v>0</v>
      </c>
      <c r="AU887" s="3">
        <v>0</v>
      </c>
      <c r="AV887" s="3">
        <v>0</v>
      </c>
      <c r="AW887" s="3">
        <v>0</v>
      </c>
      <c r="AX887" s="3">
        <v>0</v>
      </c>
      <c r="AY887" s="3">
        <v>0</v>
      </c>
      <c r="AZ887" s="3">
        <v>0</v>
      </c>
      <c r="BA887" s="3" t="s">
        <v>1673</v>
      </c>
      <c r="BB887" s="3">
        <v>500</v>
      </c>
    </row>
    <row r="888" spans="1:54" ht="32.5" hidden="1" customHeight="1" x14ac:dyDescent="0.2">
      <c r="A888" s="3" t="s">
        <v>17106</v>
      </c>
      <c r="B888" s="3" t="s">
        <v>1658</v>
      </c>
      <c r="C888" s="3" t="s">
        <v>85</v>
      </c>
      <c r="D888" s="3" t="s">
        <v>86</v>
      </c>
      <c r="E888" s="3" t="s">
        <v>17107</v>
      </c>
      <c r="F888" s="3"/>
      <c r="G888" s="3" t="s">
        <v>87</v>
      </c>
      <c r="H888" s="3">
        <v>2024</v>
      </c>
      <c r="I888" s="3">
        <v>2024</v>
      </c>
      <c r="J888" s="3" t="s">
        <v>111</v>
      </c>
      <c r="K888" s="3" t="s">
        <v>7236</v>
      </c>
      <c r="L888" s="3" t="s">
        <v>7237</v>
      </c>
      <c r="M888" s="3" t="s">
        <v>17108</v>
      </c>
      <c r="N888" s="3" t="s">
        <v>7239</v>
      </c>
      <c r="O888" s="3" t="s">
        <v>7240</v>
      </c>
      <c r="P888" s="3" t="s">
        <v>89</v>
      </c>
      <c r="Q888" s="3" t="s">
        <v>90</v>
      </c>
      <c r="R888" s="3" t="s">
        <v>7241</v>
      </c>
      <c r="S888" s="3" t="s">
        <v>7242</v>
      </c>
      <c r="T888" s="3" t="s">
        <v>135</v>
      </c>
      <c r="U888" s="3" t="s">
        <v>7243</v>
      </c>
      <c r="V888" s="3" t="s">
        <v>1668</v>
      </c>
      <c r="W888" s="3">
        <v>1</v>
      </c>
      <c r="X888" s="3" t="s">
        <v>17109</v>
      </c>
      <c r="Y888" s="3" t="s">
        <v>17110</v>
      </c>
      <c r="Z888" s="3" t="s">
        <v>17111</v>
      </c>
      <c r="AA888" s="3"/>
      <c r="AB888" s="3" t="s">
        <v>85</v>
      </c>
      <c r="AC888" s="3" t="s">
        <v>94</v>
      </c>
      <c r="AD888" s="3" t="s">
        <v>103</v>
      </c>
      <c r="AE888" s="3" t="s">
        <v>124</v>
      </c>
      <c r="AF888" s="3"/>
      <c r="AG888" s="3" t="s">
        <v>97</v>
      </c>
      <c r="AH888" s="3">
        <v>200</v>
      </c>
      <c r="AI888" s="3">
        <v>66</v>
      </c>
      <c r="AJ888" s="3" t="s">
        <v>123</v>
      </c>
      <c r="AK888" s="3" t="s">
        <v>109</v>
      </c>
      <c r="AL888" s="3" t="s">
        <v>100</v>
      </c>
      <c r="AM888" s="3">
        <v>200</v>
      </c>
      <c r="AN888" s="3" t="s">
        <v>101</v>
      </c>
      <c r="AO888" s="3" t="s">
        <v>110</v>
      </c>
      <c r="AP888" s="3" t="s">
        <v>17112</v>
      </c>
      <c r="AQ888" s="3" t="s">
        <v>17113</v>
      </c>
      <c r="AR888" s="3">
        <v>5860</v>
      </c>
      <c r="AS888" s="3">
        <v>2500</v>
      </c>
      <c r="AT888" s="3">
        <v>0</v>
      </c>
      <c r="AU888" s="3">
        <v>0</v>
      </c>
      <c r="AV888" s="3">
        <v>0</v>
      </c>
      <c r="AW888" s="3">
        <v>0</v>
      </c>
      <c r="AX888" s="3">
        <v>0</v>
      </c>
      <c r="AY888" s="3">
        <v>0</v>
      </c>
      <c r="AZ888" s="3">
        <v>0</v>
      </c>
      <c r="BA888" s="3" t="s">
        <v>17114</v>
      </c>
      <c r="BB888" s="3">
        <v>4000</v>
      </c>
    </row>
    <row r="889" spans="1:54" ht="32.5" hidden="1" customHeight="1" x14ac:dyDescent="0.2">
      <c r="A889" s="3" t="s">
        <v>17115</v>
      </c>
      <c r="B889" s="3" t="s">
        <v>1658</v>
      </c>
      <c r="C889" s="3" t="s">
        <v>85</v>
      </c>
      <c r="D889" s="3" t="s">
        <v>86</v>
      </c>
      <c r="E889" s="3" t="s">
        <v>17107</v>
      </c>
      <c r="F889" s="3"/>
      <c r="G889" s="3" t="s">
        <v>87</v>
      </c>
      <c r="H889" s="3">
        <v>2024</v>
      </c>
      <c r="I889" s="3">
        <v>2024</v>
      </c>
      <c r="J889" s="3" t="s">
        <v>111</v>
      </c>
      <c r="K889" s="3" t="s">
        <v>7236</v>
      </c>
      <c r="L889" s="3" t="s">
        <v>7237</v>
      </c>
      <c r="M889" s="3" t="s">
        <v>17108</v>
      </c>
      <c r="N889" s="3" t="s">
        <v>7239</v>
      </c>
      <c r="O889" s="3" t="s">
        <v>7240</v>
      </c>
      <c r="P889" s="3" t="s">
        <v>89</v>
      </c>
      <c r="Q889" s="3" t="s">
        <v>90</v>
      </c>
      <c r="R889" s="3" t="s">
        <v>7241</v>
      </c>
      <c r="S889" s="3" t="s">
        <v>7242</v>
      </c>
      <c r="T889" s="3" t="s">
        <v>135</v>
      </c>
      <c r="U889" s="3" t="s">
        <v>7243</v>
      </c>
      <c r="V889" s="3" t="s">
        <v>1668</v>
      </c>
      <c r="W889" s="3">
        <v>2</v>
      </c>
      <c r="X889" s="3" t="s">
        <v>17116</v>
      </c>
      <c r="Y889" s="3" t="s">
        <v>17117</v>
      </c>
      <c r="Z889" s="3" t="s">
        <v>17118</v>
      </c>
      <c r="AA889" s="3"/>
      <c r="AB889" s="3" t="s">
        <v>85</v>
      </c>
      <c r="AC889" s="3" t="s">
        <v>94</v>
      </c>
      <c r="AD889" s="3" t="s">
        <v>103</v>
      </c>
      <c r="AE889" s="3" t="s">
        <v>104</v>
      </c>
      <c r="AF889" s="3"/>
      <c r="AG889" s="3" t="s">
        <v>97</v>
      </c>
      <c r="AH889" s="3">
        <v>200</v>
      </c>
      <c r="AI889" s="3">
        <v>66</v>
      </c>
      <c r="AJ889" s="3" t="s">
        <v>105</v>
      </c>
      <c r="AK889" s="3" t="s">
        <v>106</v>
      </c>
      <c r="AL889" s="3" t="s">
        <v>100</v>
      </c>
      <c r="AM889" s="3">
        <v>1000</v>
      </c>
      <c r="AN889" s="3" t="s">
        <v>101</v>
      </c>
      <c r="AO889" s="3" t="s">
        <v>102</v>
      </c>
      <c r="AP889" s="3" t="s">
        <v>17119</v>
      </c>
      <c r="AQ889" s="3" t="s">
        <v>17120</v>
      </c>
      <c r="AR889" s="3">
        <v>14400</v>
      </c>
      <c r="AS889" s="3">
        <v>3000</v>
      </c>
      <c r="AT889" s="3">
        <v>0</v>
      </c>
      <c r="AU889" s="3">
        <v>0</v>
      </c>
      <c r="AV889" s="3">
        <v>0</v>
      </c>
      <c r="AW889" s="3">
        <v>0</v>
      </c>
      <c r="AX889" s="3">
        <v>0</v>
      </c>
      <c r="AY889" s="3">
        <v>0</v>
      </c>
      <c r="AZ889" s="3">
        <v>0</v>
      </c>
      <c r="BA889" s="3" t="s">
        <v>17121</v>
      </c>
      <c r="BB889" s="3">
        <v>7500</v>
      </c>
    </row>
    <row r="890" spans="1:54" ht="32.5" hidden="1" customHeight="1" x14ac:dyDescent="0.2">
      <c r="A890" s="3" t="s">
        <v>17122</v>
      </c>
      <c r="B890" s="3" t="s">
        <v>1658</v>
      </c>
      <c r="C890" s="3" t="s">
        <v>85</v>
      </c>
      <c r="D890" s="3" t="s">
        <v>86</v>
      </c>
      <c r="E890" s="3" t="s">
        <v>17107</v>
      </c>
      <c r="F890" s="3"/>
      <c r="G890" s="3" t="s">
        <v>87</v>
      </c>
      <c r="H890" s="3">
        <v>2024</v>
      </c>
      <c r="I890" s="3">
        <v>2024</v>
      </c>
      <c r="J890" s="3" t="s">
        <v>88</v>
      </c>
      <c r="K890" s="3" t="s">
        <v>7236</v>
      </c>
      <c r="L890" s="3" t="s">
        <v>7237</v>
      </c>
      <c r="M890" s="3" t="s">
        <v>17108</v>
      </c>
      <c r="N890" s="3" t="s">
        <v>7239</v>
      </c>
      <c r="O890" s="3" t="s">
        <v>7240</v>
      </c>
      <c r="P890" s="3" t="s">
        <v>89</v>
      </c>
      <c r="Q890" s="3" t="s">
        <v>90</v>
      </c>
      <c r="R890" s="3" t="s">
        <v>7241</v>
      </c>
      <c r="S890" s="3" t="s">
        <v>7242</v>
      </c>
      <c r="T890" s="3" t="s">
        <v>135</v>
      </c>
      <c r="U890" s="3" t="s">
        <v>7243</v>
      </c>
      <c r="V890" s="3" t="s">
        <v>1668</v>
      </c>
      <c r="W890" s="3">
        <v>3</v>
      </c>
      <c r="X890" s="3" t="s">
        <v>17123</v>
      </c>
      <c r="Y890" s="3" t="s">
        <v>17124</v>
      </c>
      <c r="Z890" s="3" t="s">
        <v>17125</v>
      </c>
      <c r="AA890" s="3"/>
      <c r="AB890" s="3" t="s">
        <v>85</v>
      </c>
      <c r="AC890" s="3" t="s">
        <v>94</v>
      </c>
      <c r="AD890" s="3" t="s">
        <v>103</v>
      </c>
      <c r="AE890" s="3" t="s">
        <v>189</v>
      </c>
      <c r="AF890" s="3"/>
      <c r="AG890" s="3" t="s">
        <v>97</v>
      </c>
      <c r="AH890" s="3">
        <v>200</v>
      </c>
      <c r="AI890" s="3">
        <v>66</v>
      </c>
      <c r="AJ890" s="3" t="s">
        <v>105</v>
      </c>
      <c r="AK890" s="3" t="s">
        <v>190</v>
      </c>
      <c r="AL890" s="3" t="s">
        <v>100</v>
      </c>
      <c r="AM890" s="3">
        <v>120</v>
      </c>
      <c r="AN890" s="3" t="s">
        <v>101</v>
      </c>
      <c r="AO890" s="3" t="s">
        <v>110</v>
      </c>
      <c r="AP890" s="3" t="s">
        <v>17126</v>
      </c>
      <c r="AQ890" s="3" t="s">
        <v>17127</v>
      </c>
      <c r="AR890" s="3">
        <v>4940</v>
      </c>
      <c r="AS890" s="3">
        <v>2500</v>
      </c>
      <c r="AT890" s="3">
        <v>0</v>
      </c>
      <c r="AU890" s="3">
        <v>0</v>
      </c>
      <c r="AV890" s="3">
        <v>0</v>
      </c>
      <c r="AW890" s="3">
        <v>0</v>
      </c>
      <c r="AX890" s="3">
        <v>0</v>
      </c>
      <c r="AY890" s="3">
        <v>0</v>
      </c>
      <c r="AZ890" s="3">
        <v>0</v>
      </c>
      <c r="BA890" s="3" t="s">
        <v>12541</v>
      </c>
      <c r="BB890" s="3">
        <v>4000</v>
      </c>
    </row>
    <row r="891" spans="1:54" ht="32.5" hidden="1" customHeight="1" x14ac:dyDescent="0.2">
      <c r="A891" s="3" t="s">
        <v>17128</v>
      </c>
      <c r="B891" s="3" t="s">
        <v>1658</v>
      </c>
      <c r="C891" s="3" t="s">
        <v>85</v>
      </c>
      <c r="D891" s="3" t="s">
        <v>86</v>
      </c>
      <c r="E891" s="3" t="s">
        <v>17129</v>
      </c>
      <c r="F891" s="3"/>
      <c r="G891" s="3" t="s">
        <v>87</v>
      </c>
      <c r="H891" s="3">
        <v>2024</v>
      </c>
      <c r="I891" s="3">
        <v>2024</v>
      </c>
      <c r="J891" s="3" t="s">
        <v>111</v>
      </c>
      <c r="K891" s="3" t="s">
        <v>7520</v>
      </c>
      <c r="L891" s="3" t="s">
        <v>7521</v>
      </c>
      <c r="M891" s="3"/>
      <c r="N891" s="3" t="s">
        <v>7522</v>
      </c>
      <c r="O891" s="3" t="s">
        <v>7523</v>
      </c>
      <c r="P891" s="3" t="s">
        <v>89</v>
      </c>
      <c r="Q891" s="3" t="s">
        <v>257</v>
      </c>
      <c r="R891" s="3" t="s">
        <v>7524</v>
      </c>
      <c r="S891" s="3" t="s">
        <v>7525</v>
      </c>
      <c r="T891" s="3" t="s">
        <v>91</v>
      </c>
      <c r="U891" s="3" t="s">
        <v>7362</v>
      </c>
      <c r="V891" s="3" t="s">
        <v>1668</v>
      </c>
      <c r="W891" s="3">
        <v>1</v>
      </c>
      <c r="X891" s="3" t="s">
        <v>17130</v>
      </c>
      <c r="Y891" s="3" t="s">
        <v>17131</v>
      </c>
      <c r="Z891" s="3" t="s">
        <v>17132</v>
      </c>
      <c r="AA891" s="3"/>
      <c r="AB891" s="3" t="s">
        <v>85</v>
      </c>
      <c r="AC891" s="3" t="s">
        <v>94</v>
      </c>
      <c r="AD891" s="3" t="s">
        <v>103</v>
      </c>
      <c r="AE891" s="3" t="s">
        <v>122</v>
      </c>
      <c r="AF891" s="3"/>
      <c r="AG891" s="3" t="s">
        <v>97</v>
      </c>
      <c r="AH891" s="3">
        <v>548</v>
      </c>
      <c r="AI891" s="3">
        <v>72</v>
      </c>
      <c r="AJ891" s="3" t="s">
        <v>396</v>
      </c>
      <c r="AK891" s="3" t="s">
        <v>109</v>
      </c>
      <c r="AL891" s="3" t="s">
        <v>100</v>
      </c>
      <c r="AM891" s="3">
        <v>20</v>
      </c>
      <c r="AN891" s="3" t="s">
        <v>101</v>
      </c>
      <c r="AO891" s="3" t="s">
        <v>110</v>
      </c>
      <c r="AP891" s="3" t="s">
        <v>17133</v>
      </c>
      <c r="AQ891" s="3" t="s">
        <v>17134</v>
      </c>
      <c r="AR891" s="3">
        <v>2000</v>
      </c>
      <c r="AS891" s="3">
        <v>1000</v>
      </c>
      <c r="AT891" s="3">
        <v>0</v>
      </c>
      <c r="AU891" s="3">
        <v>0</v>
      </c>
      <c r="AV891" s="3">
        <v>0</v>
      </c>
      <c r="AW891" s="3">
        <v>0</v>
      </c>
      <c r="AX891" s="3">
        <v>0</v>
      </c>
      <c r="AY891" s="3">
        <v>0</v>
      </c>
      <c r="AZ891" s="3">
        <v>0</v>
      </c>
      <c r="BA891" s="3" t="s">
        <v>1673</v>
      </c>
      <c r="BB891" s="3">
        <v>1000</v>
      </c>
    </row>
    <row r="892" spans="1:54" ht="32.5" hidden="1" customHeight="1" x14ac:dyDescent="0.2">
      <c r="A892" s="3" t="s">
        <v>17135</v>
      </c>
      <c r="B892" s="3" t="s">
        <v>1658</v>
      </c>
      <c r="C892" s="3" t="s">
        <v>85</v>
      </c>
      <c r="D892" s="3" t="s">
        <v>86</v>
      </c>
      <c r="E892" s="3" t="s">
        <v>17129</v>
      </c>
      <c r="F892" s="3"/>
      <c r="G892" s="3" t="s">
        <v>87</v>
      </c>
      <c r="H892" s="3">
        <v>2024</v>
      </c>
      <c r="I892" s="3">
        <v>2024</v>
      </c>
      <c r="J892" s="3" t="s">
        <v>111</v>
      </c>
      <c r="K892" s="3" t="s">
        <v>7520</v>
      </c>
      <c r="L892" s="3" t="s">
        <v>7521</v>
      </c>
      <c r="M892" s="3"/>
      <c r="N892" s="3" t="s">
        <v>7522</v>
      </c>
      <c r="O892" s="3" t="s">
        <v>7523</v>
      </c>
      <c r="P892" s="3" t="s">
        <v>89</v>
      </c>
      <c r="Q892" s="3" t="s">
        <v>257</v>
      </c>
      <c r="R892" s="3" t="s">
        <v>7524</v>
      </c>
      <c r="S892" s="3" t="s">
        <v>7525</v>
      </c>
      <c r="T892" s="3" t="s">
        <v>91</v>
      </c>
      <c r="U892" s="3" t="s">
        <v>7362</v>
      </c>
      <c r="V892" s="3" t="s">
        <v>1668</v>
      </c>
      <c r="W892" s="3">
        <v>2</v>
      </c>
      <c r="X892" s="3" t="s">
        <v>17136</v>
      </c>
      <c r="Y892" s="3" t="s">
        <v>17137</v>
      </c>
      <c r="Z892" s="3" t="s">
        <v>17138</v>
      </c>
      <c r="AA892" s="3"/>
      <c r="AB892" s="3" t="s">
        <v>85</v>
      </c>
      <c r="AC892" s="3" t="s">
        <v>94</v>
      </c>
      <c r="AD892" s="3" t="s">
        <v>103</v>
      </c>
      <c r="AE892" s="3" t="s">
        <v>104</v>
      </c>
      <c r="AF892" s="3"/>
      <c r="AG892" s="3" t="s">
        <v>97</v>
      </c>
      <c r="AH892" s="3">
        <v>548</v>
      </c>
      <c r="AI892" s="3">
        <v>72</v>
      </c>
      <c r="AJ892" s="3" t="s">
        <v>123</v>
      </c>
      <c r="AK892" s="3" t="s">
        <v>106</v>
      </c>
      <c r="AL892" s="3" t="s">
        <v>100</v>
      </c>
      <c r="AM892" s="3">
        <v>283</v>
      </c>
      <c r="AN892" s="3" t="s">
        <v>101</v>
      </c>
      <c r="AO892" s="3" t="s">
        <v>110</v>
      </c>
      <c r="AP892" s="3" t="s">
        <v>17139</v>
      </c>
      <c r="AQ892" s="3" t="s">
        <v>17140</v>
      </c>
      <c r="AR892" s="3">
        <v>11000</v>
      </c>
      <c r="AS892" s="3">
        <v>2000</v>
      </c>
      <c r="AT892" s="3">
        <v>0</v>
      </c>
      <c r="AU892" s="3">
        <v>0</v>
      </c>
      <c r="AV892" s="3">
        <v>0</v>
      </c>
      <c r="AW892" s="3">
        <v>0</v>
      </c>
      <c r="AX892" s="3">
        <v>0</v>
      </c>
      <c r="AY892" s="3">
        <v>0</v>
      </c>
      <c r="AZ892" s="3">
        <v>0</v>
      </c>
      <c r="BA892" s="3" t="s">
        <v>1673</v>
      </c>
      <c r="BB892" s="3">
        <v>2000</v>
      </c>
    </row>
    <row r="893" spans="1:54" ht="32.5" hidden="1" customHeight="1" x14ac:dyDescent="0.2">
      <c r="A893" s="3" t="s">
        <v>17141</v>
      </c>
      <c r="B893" s="3" t="s">
        <v>1658</v>
      </c>
      <c r="C893" s="3" t="s">
        <v>85</v>
      </c>
      <c r="D893" s="3" t="s">
        <v>86</v>
      </c>
      <c r="E893" s="3" t="s">
        <v>17129</v>
      </c>
      <c r="F893" s="3"/>
      <c r="G893" s="3" t="s">
        <v>87</v>
      </c>
      <c r="H893" s="3">
        <v>2024</v>
      </c>
      <c r="I893" s="3">
        <v>2024</v>
      </c>
      <c r="J893" s="3" t="s">
        <v>111</v>
      </c>
      <c r="K893" s="3" t="s">
        <v>7520</v>
      </c>
      <c r="L893" s="3" t="s">
        <v>7521</v>
      </c>
      <c r="M893" s="3"/>
      <c r="N893" s="3" t="s">
        <v>7522</v>
      </c>
      <c r="O893" s="3" t="s">
        <v>7523</v>
      </c>
      <c r="P893" s="3" t="s">
        <v>89</v>
      </c>
      <c r="Q893" s="3" t="s">
        <v>257</v>
      </c>
      <c r="R893" s="3" t="s">
        <v>7524</v>
      </c>
      <c r="S893" s="3" t="s">
        <v>7525</v>
      </c>
      <c r="T893" s="3" t="s">
        <v>91</v>
      </c>
      <c r="U893" s="3" t="s">
        <v>7362</v>
      </c>
      <c r="V893" s="3" t="s">
        <v>1668</v>
      </c>
      <c r="W893" s="3">
        <v>3</v>
      </c>
      <c r="X893" s="3" t="s">
        <v>17142</v>
      </c>
      <c r="Y893" s="3" t="s">
        <v>17143</v>
      </c>
      <c r="Z893" s="3" t="s">
        <v>17144</v>
      </c>
      <c r="AA893" s="3"/>
      <c r="AB893" s="3" t="s">
        <v>85</v>
      </c>
      <c r="AC893" s="3" t="s">
        <v>94</v>
      </c>
      <c r="AD893" s="3" t="s">
        <v>103</v>
      </c>
      <c r="AE893" s="3" t="s">
        <v>124</v>
      </c>
      <c r="AF893" s="3"/>
      <c r="AG893" s="3" t="s">
        <v>97</v>
      </c>
      <c r="AH893" s="3">
        <v>548</v>
      </c>
      <c r="AI893" s="3">
        <v>72</v>
      </c>
      <c r="AJ893" s="3" t="s">
        <v>98</v>
      </c>
      <c r="AK893" s="3" t="s">
        <v>109</v>
      </c>
      <c r="AL893" s="3" t="s">
        <v>100</v>
      </c>
      <c r="AM893" s="3">
        <v>300</v>
      </c>
      <c r="AN893" s="3" t="s">
        <v>101</v>
      </c>
      <c r="AO893" s="3" t="s">
        <v>110</v>
      </c>
      <c r="AP893" s="3" t="s">
        <v>17133</v>
      </c>
      <c r="AQ893" s="3" t="s">
        <v>17145</v>
      </c>
      <c r="AR893" s="3">
        <v>1500</v>
      </c>
      <c r="AS893" s="3">
        <v>500</v>
      </c>
      <c r="AT893" s="3">
        <v>0</v>
      </c>
      <c r="AU893" s="3">
        <v>0</v>
      </c>
      <c r="AV893" s="3">
        <v>0</v>
      </c>
      <c r="AW893" s="3">
        <v>0</v>
      </c>
      <c r="AX893" s="3">
        <v>0</v>
      </c>
      <c r="AY893" s="3">
        <v>0</v>
      </c>
      <c r="AZ893" s="3">
        <v>0</v>
      </c>
      <c r="BA893" s="3" t="s">
        <v>1673</v>
      </c>
      <c r="BB893" s="3">
        <v>500</v>
      </c>
    </row>
    <row r="894" spans="1:54" ht="32.5" hidden="1" customHeight="1" x14ac:dyDescent="0.2">
      <c r="A894" s="3" t="s">
        <v>17146</v>
      </c>
      <c r="B894" s="3" t="s">
        <v>1658</v>
      </c>
      <c r="C894" s="3" t="s">
        <v>85</v>
      </c>
      <c r="D894" s="3" t="s">
        <v>86</v>
      </c>
      <c r="E894" s="3" t="s">
        <v>17147</v>
      </c>
      <c r="F894" s="3"/>
      <c r="G894" s="3" t="s">
        <v>87</v>
      </c>
      <c r="H894" s="3">
        <v>2024</v>
      </c>
      <c r="I894" s="3">
        <v>2024</v>
      </c>
      <c r="J894" s="3" t="s">
        <v>111</v>
      </c>
      <c r="K894" s="3" t="s">
        <v>7355</v>
      </c>
      <c r="L894" s="3" t="s">
        <v>7356</v>
      </c>
      <c r="M894" s="3" t="s">
        <v>7357</v>
      </c>
      <c r="N894" s="3" t="s">
        <v>7358</v>
      </c>
      <c r="O894" s="3" t="s">
        <v>7359</v>
      </c>
      <c r="P894" s="3" t="s">
        <v>89</v>
      </c>
      <c r="Q894" s="3" t="s">
        <v>90</v>
      </c>
      <c r="R894" s="3" t="s">
        <v>7360</v>
      </c>
      <c r="S894" s="3" t="s">
        <v>7361</v>
      </c>
      <c r="T894" s="3" t="s">
        <v>119</v>
      </c>
      <c r="U894" s="3" t="s">
        <v>7362</v>
      </c>
      <c r="V894" s="3" t="s">
        <v>1668</v>
      </c>
      <c r="W894" s="3">
        <v>1</v>
      </c>
      <c r="X894" s="3" t="s">
        <v>17148</v>
      </c>
      <c r="Y894" s="3" t="s">
        <v>17149</v>
      </c>
      <c r="Z894" s="3" t="s">
        <v>17150</v>
      </c>
      <c r="AA894" s="3"/>
      <c r="AB894" s="3" t="s">
        <v>85</v>
      </c>
      <c r="AC894" s="3" t="s">
        <v>94</v>
      </c>
      <c r="AD894" s="3" t="s">
        <v>103</v>
      </c>
      <c r="AE894" s="3" t="s">
        <v>122</v>
      </c>
      <c r="AF894" s="3"/>
      <c r="AG894" s="3" t="s">
        <v>97</v>
      </c>
      <c r="AH894" s="3">
        <v>61</v>
      </c>
      <c r="AI894" s="3">
        <v>19</v>
      </c>
      <c r="AJ894" s="3" t="s">
        <v>123</v>
      </c>
      <c r="AK894" s="3" t="s">
        <v>109</v>
      </c>
      <c r="AL894" s="3" t="s">
        <v>100</v>
      </c>
      <c r="AM894" s="3">
        <v>61</v>
      </c>
      <c r="AN894" s="3" t="s">
        <v>101</v>
      </c>
      <c r="AO894" s="3" t="s">
        <v>318</v>
      </c>
      <c r="AP894" s="3" t="s">
        <v>17151</v>
      </c>
      <c r="AQ894" s="3" t="s">
        <v>17152</v>
      </c>
      <c r="AR894" s="3">
        <v>9430</v>
      </c>
      <c r="AS894" s="3">
        <v>2700</v>
      </c>
      <c r="AT894" s="3">
        <v>0</v>
      </c>
      <c r="AU894" s="3">
        <v>0</v>
      </c>
      <c r="AV894" s="3">
        <v>0</v>
      </c>
      <c r="AW894" s="3">
        <v>0</v>
      </c>
      <c r="AX894" s="3">
        <v>0</v>
      </c>
      <c r="AY894" s="3">
        <v>0</v>
      </c>
      <c r="AZ894" s="3">
        <v>0</v>
      </c>
      <c r="BA894" s="3" t="s">
        <v>17153</v>
      </c>
      <c r="BB894" s="3">
        <v>4300</v>
      </c>
    </row>
    <row r="895" spans="1:54" ht="32.5" hidden="1" customHeight="1" x14ac:dyDescent="0.2">
      <c r="A895" s="3" t="s">
        <v>17154</v>
      </c>
      <c r="B895" s="3" t="s">
        <v>1658</v>
      </c>
      <c r="C895" s="3" t="s">
        <v>85</v>
      </c>
      <c r="D895" s="3" t="s">
        <v>86</v>
      </c>
      <c r="E895" s="3" t="s">
        <v>17155</v>
      </c>
      <c r="F895" s="3"/>
      <c r="G895" s="3" t="s">
        <v>87</v>
      </c>
      <c r="H895" s="3">
        <v>2024</v>
      </c>
      <c r="I895" s="3">
        <v>2024</v>
      </c>
      <c r="J895" s="3" t="s">
        <v>111</v>
      </c>
      <c r="K895" s="3" t="s">
        <v>7393</v>
      </c>
      <c r="L895" s="3" t="s">
        <v>7394</v>
      </c>
      <c r="M895" s="3" t="s">
        <v>17156</v>
      </c>
      <c r="N895" s="3" t="s">
        <v>7396</v>
      </c>
      <c r="O895" s="3" t="s">
        <v>7397</v>
      </c>
      <c r="P895" s="3" t="s">
        <v>89</v>
      </c>
      <c r="Q895" s="3" t="s">
        <v>90</v>
      </c>
      <c r="R895" s="3" t="s">
        <v>7398</v>
      </c>
      <c r="S895" s="3" t="s">
        <v>7399</v>
      </c>
      <c r="T895" s="3" t="s">
        <v>135</v>
      </c>
      <c r="U895" s="3" t="s">
        <v>1761</v>
      </c>
      <c r="V895" s="3" t="s">
        <v>1668</v>
      </c>
      <c r="W895" s="3">
        <v>1</v>
      </c>
      <c r="X895" s="3" t="s">
        <v>17157</v>
      </c>
      <c r="Y895" s="3" t="s">
        <v>17158</v>
      </c>
      <c r="Z895" s="3" t="s">
        <v>17159</v>
      </c>
      <c r="AA895" s="3"/>
      <c r="AB895" s="3" t="s">
        <v>85</v>
      </c>
      <c r="AC895" s="3" t="s">
        <v>94</v>
      </c>
      <c r="AD895" s="3" t="s">
        <v>103</v>
      </c>
      <c r="AE895" s="3" t="s">
        <v>104</v>
      </c>
      <c r="AF895" s="3"/>
      <c r="AG895" s="3" t="s">
        <v>97</v>
      </c>
      <c r="AH895" s="3">
        <v>162</v>
      </c>
      <c r="AI895" s="3">
        <v>24</v>
      </c>
      <c r="AJ895" s="3" t="s">
        <v>123</v>
      </c>
      <c r="AK895" s="3" t="s">
        <v>106</v>
      </c>
      <c r="AL895" s="3" t="s">
        <v>100</v>
      </c>
      <c r="AM895" s="3">
        <v>40</v>
      </c>
      <c r="AN895" s="3" t="s">
        <v>138</v>
      </c>
      <c r="AO895" s="3" t="s">
        <v>318</v>
      </c>
      <c r="AP895" s="3" t="s">
        <v>17160</v>
      </c>
      <c r="AQ895" s="3" t="s">
        <v>17161</v>
      </c>
      <c r="AR895" s="3">
        <v>11050</v>
      </c>
      <c r="AS895" s="3">
        <v>2000</v>
      </c>
      <c r="AT895" s="3">
        <v>0</v>
      </c>
      <c r="AU895" s="3">
        <v>0</v>
      </c>
      <c r="AV895" s="3">
        <v>0</v>
      </c>
      <c r="AW895" s="3">
        <v>0</v>
      </c>
      <c r="AX895" s="3">
        <v>0</v>
      </c>
      <c r="AY895" s="3">
        <v>0</v>
      </c>
      <c r="AZ895" s="3">
        <v>0</v>
      </c>
      <c r="BA895" s="3" t="s">
        <v>1673</v>
      </c>
      <c r="BB895" s="3">
        <v>2000</v>
      </c>
    </row>
    <row r="896" spans="1:54" ht="32.5" hidden="1" customHeight="1" x14ac:dyDescent="0.2">
      <c r="A896" s="3" t="s">
        <v>17162</v>
      </c>
      <c r="B896" s="3" t="s">
        <v>1658</v>
      </c>
      <c r="C896" s="3" t="s">
        <v>85</v>
      </c>
      <c r="D896" s="3" t="s">
        <v>86</v>
      </c>
      <c r="E896" s="3" t="s">
        <v>17155</v>
      </c>
      <c r="F896" s="3"/>
      <c r="G896" s="3" t="s">
        <v>87</v>
      </c>
      <c r="H896" s="3">
        <v>2024</v>
      </c>
      <c r="I896" s="3">
        <v>2024</v>
      </c>
      <c r="J896" s="3" t="s">
        <v>88</v>
      </c>
      <c r="K896" s="3" t="s">
        <v>7393</v>
      </c>
      <c r="L896" s="3" t="s">
        <v>7394</v>
      </c>
      <c r="M896" s="3" t="s">
        <v>17156</v>
      </c>
      <c r="N896" s="3" t="s">
        <v>7396</v>
      </c>
      <c r="O896" s="3" t="s">
        <v>7397</v>
      </c>
      <c r="P896" s="3" t="s">
        <v>89</v>
      </c>
      <c r="Q896" s="3" t="s">
        <v>90</v>
      </c>
      <c r="R896" s="3" t="s">
        <v>7398</v>
      </c>
      <c r="S896" s="3" t="s">
        <v>7399</v>
      </c>
      <c r="T896" s="3" t="s">
        <v>135</v>
      </c>
      <c r="U896" s="3" t="s">
        <v>1761</v>
      </c>
      <c r="V896" s="3" t="s">
        <v>1668</v>
      </c>
      <c r="W896" s="3">
        <v>2</v>
      </c>
      <c r="X896" s="3" t="s">
        <v>17163</v>
      </c>
      <c r="Y896" s="3" t="s">
        <v>17164</v>
      </c>
      <c r="Z896" s="3" t="s">
        <v>17165</v>
      </c>
      <c r="AA896" s="3"/>
      <c r="AB896" s="3" t="s">
        <v>85</v>
      </c>
      <c r="AC896" s="3" t="s">
        <v>94</v>
      </c>
      <c r="AD896" s="3" t="s">
        <v>95</v>
      </c>
      <c r="AE896" s="3" t="s">
        <v>96</v>
      </c>
      <c r="AF896" s="3"/>
      <c r="AG896" s="3" t="s">
        <v>97</v>
      </c>
      <c r="AH896" s="3">
        <v>162</v>
      </c>
      <c r="AI896" s="3">
        <v>24</v>
      </c>
      <c r="AJ896" s="3" t="s">
        <v>123</v>
      </c>
      <c r="AK896" s="3" t="s">
        <v>109</v>
      </c>
      <c r="AL896" s="3" t="s">
        <v>325</v>
      </c>
      <c r="AM896" s="3">
        <v>10</v>
      </c>
      <c r="AN896" s="3" t="s">
        <v>101</v>
      </c>
      <c r="AO896" s="3" t="s">
        <v>318</v>
      </c>
      <c r="AP896" s="3" t="s">
        <v>17166</v>
      </c>
      <c r="AQ896" s="3" t="s">
        <v>17167</v>
      </c>
      <c r="AR896" s="3">
        <v>7100</v>
      </c>
      <c r="AS896" s="3">
        <v>500</v>
      </c>
      <c r="AT896" s="3">
        <v>0</v>
      </c>
      <c r="AU896" s="3">
        <v>0</v>
      </c>
      <c r="AV896" s="3">
        <v>0</v>
      </c>
      <c r="AW896" s="3">
        <v>0</v>
      </c>
      <c r="AX896" s="3">
        <v>0</v>
      </c>
      <c r="AY896" s="3">
        <v>0</v>
      </c>
      <c r="AZ896" s="3">
        <v>0</v>
      </c>
      <c r="BA896" s="3" t="s">
        <v>1673</v>
      </c>
      <c r="BB896" s="3">
        <v>500</v>
      </c>
    </row>
    <row r="897" spans="1:54" ht="32.5" customHeight="1" x14ac:dyDescent="0.2">
      <c r="A897" s="94" t="s">
        <v>17168</v>
      </c>
      <c r="B897" s="94" t="s">
        <v>1658</v>
      </c>
      <c r="C897" s="94" t="s">
        <v>85</v>
      </c>
      <c r="D897" s="94" t="s">
        <v>86</v>
      </c>
      <c r="E897" s="94" t="s">
        <v>17155</v>
      </c>
      <c r="F897" s="94"/>
      <c r="G897" s="94" t="s">
        <v>87</v>
      </c>
      <c r="H897" s="94">
        <v>2024</v>
      </c>
      <c r="I897" s="94">
        <v>2024</v>
      </c>
      <c r="J897" s="94" t="s">
        <v>88</v>
      </c>
      <c r="K897" s="94" t="s">
        <v>7393</v>
      </c>
      <c r="L897" s="94" t="s">
        <v>7394</v>
      </c>
      <c r="M897" s="94" t="s">
        <v>17156</v>
      </c>
      <c r="N897" s="94" t="s">
        <v>7396</v>
      </c>
      <c r="O897" s="94" t="s">
        <v>7397</v>
      </c>
      <c r="P897" s="94" t="s">
        <v>89</v>
      </c>
      <c r="Q897" s="94" t="s">
        <v>90</v>
      </c>
      <c r="R897" s="94" t="s">
        <v>7398</v>
      </c>
      <c r="S897" s="94" t="s">
        <v>7399</v>
      </c>
      <c r="T897" s="94" t="s">
        <v>135</v>
      </c>
      <c r="U897" s="94" t="s">
        <v>1761</v>
      </c>
      <c r="V897" s="94" t="s">
        <v>1668</v>
      </c>
      <c r="W897" s="94">
        <v>3</v>
      </c>
      <c r="X897" s="94" t="s">
        <v>17169</v>
      </c>
      <c r="Y897" s="94" t="s">
        <v>17170</v>
      </c>
      <c r="Z897" s="94" t="s">
        <v>17171</v>
      </c>
      <c r="AA897" s="94"/>
      <c r="AB897" s="94" t="s">
        <v>85</v>
      </c>
      <c r="AC897" s="94" t="s">
        <v>94</v>
      </c>
      <c r="AD897" s="94" t="s">
        <v>107</v>
      </c>
      <c r="AE897" s="94" t="s">
        <v>108</v>
      </c>
      <c r="AF897" s="94"/>
      <c r="AG897" s="94" t="s">
        <v>97</v>
      </c>
      <c r="AH897" s="94">
        <v>162</v>
      </c>
      <c r="AI897" s="94">
        <v>24</v>
      </c>
      <c r="AJ897" s="94" t="s">
        <v>98</v>
      </c>
      <c r="AK897" s="94" t="s">
        <v>106</v>
      </c>
      <c r="AL897" s="94" t="s">
        <v>100</v>
      </c>
      <c r="AM897" s="94">
        <v>90</v>
      </c>
      <c r="AN897" s="94" t="s">
        <v>101</v>
      </c>
      <c r="AO897" s="94" t="s">
        <v>318</v>
      </c>
      <c r="AP897" s="94" t="s">
        <v>17172</v>
      </c>
      <c r="AQ897" s="94" t="s">
        <v>17173</v>
      </c>
      <c r="AR897" s="94">
        <v>9250</v>
      </c>
      <c r="AS897" s="94">
        <v>1500</v>
      </c>
      <c r="AT897" s="94">
        <v>0</v>
      </c>
      <c r="AU897" s="94">
        <v>0</v>
      </c>
      <c r="AV897" s="94">
        <v>0</v>
      </c>
      <c r="AW897" s="94">
        <v>0</v>
      </c>
      <c r="AX897" s="94">
        <v>0</v>
      </c>
      <c r="AY897" s="94">
        <v>0</v>
      </c>
      <c r="AZ897" s="94">
        <v>0</v>
      </c>
      <c r="BA897" s="94" t="s">
        <v>1673</v>
      </c>
      <c r="BB897" s="94">
        <v>1500</v>
      </c>
    </row>
    <row r="898" spans="1:54" ht="32.5" hidden="1" customHeight="1" x14ac:dyDescent="0.2">
      <c r="A898" s="3" t="s">
        <v>17174</v>
      </c>
      <c r="B898" s="3" t="s">
        <v>1658</v>
      </c>
      <c r="C898" s="3" t="s">
        <v>85</v>
      </c>
      <c r="D898" s="3" t="s">
        <v>86</v>
      </c>
      <c r="E898" s="3" t="s">
        <v>17175</v>
      </c>
      <c r="F898" s="3"/>
      <c r="G898" s="3" t="s">
        <v>87</v>
      </c>
      <c r="H898" s="3">
        <v>2024</v>
      </c>
      <c r="I898" s="3">
        <v>2024</v>
      </c>
      <c r="J898" s="3" t="s">
        <v>111</v>
      </c>
      <c r="K898" s="3" t="s">
        <v>7532</v>
      </c>
      <c r="L898" s="3" t="s">
        <v>7533</v>
      </c>
      <c r="M898" s="3" t="s">
        <v>17176</v>
      </c>
      <c r="N898" s="3" t="s">
        <v>7535</v>
      </c>
      <c r="O898" s="3" t="s">
        <v>7536</v>
      </c>
      <c r="P898" s="3" t="s">
        <v>89</v>
      </c>
      <c r="Q898" s="3" t="s">
        <v>90</v>
      </c>
      <c r="R898" s="3" t="s">
        <v>7537</v>
      </c>
      <c r="S898" s="3" t="s">
        <v>7538</v>
      </c>
      <c r="T898" s="3" t="s">
        <v>135</v>
      </c>
      <c r="U898" s="3" t="s">
        <v>7340</v>
      </c>
      <c r="V898" s="3" t="s">
        <v>1668</v>
      </c>
      <c r="W898" s="3">
        <v>1</v>
      </c>
      <c r="X898" s="3" t="s">
        <v>17177</v>
      </c>
      <c r="Y898" s="3" t="s">
        <v>17178</v>
      </c>
      <c r="Z898" s="3" t="s">
        <v>17179</v>
      </c>
      <c r="AA898" s="3"/>
      <c r="AB898" s="3" t="s">
        <v>85</v>
      </c>
      <c r="AC898" s="3" t="s">
        <v>94</v>
      </c>
      <c r="AD898" s="3" t="s">
        <v>103</v>
      </c>
      <c r="AE898" s="3" t="s">
        <v>104</v>
      </c>
      <c r="AF898" s="3"/>
      <c r="AG898" s="3" t="s">
        <v>97</v>
      </c>
      <c r="AH898" s="3">
        <v>134</v>
      </c>
      <c r="AI898" s="3">
        <v>12</v>
      </c>
      <c r="AJ898" s="3" t="s">
        <v>98</v>
      </c>
      <c r="AK898" s="3" t="s">
        <v>106</v>
      </c>
      <c r="AL898" s="3" t="s">
        <v>100</v>
      </c>
      <c r="AM898" s="3">
        <v>50</v>
      </c>
      <c r="AN898" s="3" t="s">
        <v>101</v>
      </c>
      <c r="AO898" s="3" t="s">
        <v>110</v>
      </c>
      <c r="AP898" s="3" t="s">
        <v>17180</v>
      </c>
      <c r="AQ898" s="3" t="s">
        <v>17181</v>
      </c>
      <c r="AR898" s="3">
        <v>13079</v>
      </c>
      <c r="AS898" s="3">
        <v>4000</v>
      </c>
      <c r="AT898" s="3">
        <v>0</v>
      </c>
      <c r="AU898" s="3">
        <v>0</v>
      </c>
      <c r="AV898" s="3">
        <v>0</v>
      </c>
      <c r="AW898" s="3">
        <v>0</v>
      </c>
      <c r="AX898" s="3">
        <v>0</v>
      </c>
      <c r="AY898" s="3">
        <v>0</v>
      </c>
      <c r="AZ898" s="3">
        <v>0</v>
      </c>
      <c r="BA898" s="3" t="s">
        <v>1673</v>
      </c>
      <c r="BB898" s="3">
        <v>4000</v>
      </c>
    </row>
    <row r="899" spans="1:54" ht="32.5" hidden="1" customHeight="1" x14ac:dyDescent="0.2">
      <c r="A899" s="3" t="s">
        <v>17182</v>
      </c>
      <c r="B899" s="3" t="s">
        <v>1658</v>
      </c>
      <c r="C899" s="3" t="s">
        <v>85</v>
      </c>
      <c r="D899" s="3" t="s">
        <v>86</v>
      </c>
      <c r="E899" s="3" t="s">
        <v>17175</v>
      </c>
      <c r="F899" s="3"/>
      <c r="G899" s="3" t="s">
        <v>87</v>
      </c>
      <c r="H899" s="3">
        <v>2024</v>
      </c>
      <c r="I899" s="3">
        <v>2024</v>
      </c>
      <c r="J899" s="3" t="s">
        <v>88</v>
      </c>
      <c r="K899" s="3" t="s">
        <v>7532</v>
      </c>
      <c r="L899" s="3" t="s">
        <v>7533</v>
      </c>
      <c r="M899" s="3" t="s">
        <v>17176</v>
      </c>
      <c r="N899" s="3" t="s">
        <v>7535</v>
      </c>
      <c r="O899" s="3" t="s">
        <v>7536</v>
      </c>
      <c r="P899" s="3" t="s">
        <v>89</v>
      </c>
      <c r="Q899" s="3" t="s">
        <v>90</v>
      </c>
      <c r="R899" s="3" t="s">
        <v>7537</v>
      </c>
      <c r="S899" s="3" t="s">
        <v>7538</v>
      </c>
      <c r="T899" s="3" t="s">
        <v>135</v>
      </c>
      <c r="U899" s="3" t="s">
        <v>7340</v>
      </c>
      <c r="V899" s="3" t="s">
        <v>1668</v>
      </c>
      <c r="W899" s="3">
        <v>2</v>
      </c>
      <c r="X899" s="3" t="s">
        <v>17183</v>
      </c>
      <c r="Y899" s="3" t="s">
        <v>17184</v>
      </c>
      <c r="Z899" s="3" t="s">
        <v>17185</v>
      </c>
      <c r="AA899" s="3"/>
      <c r="AB899" s="3" t="s">
        <v>85</v>
      </c>
      <c r="AC899" s="3" t="s">
        <v>94</v>
      </c>
      <c r="AD899" s="3" t="s">
        <v>95</v>
      </c>
      <c r="AE899" s="3" t="s">
        <v>96</v>
      </c>
      <c r="AF899" s="3"/>
      <c r="AG899" s="3" t="s">
        <v>97</v>
      </c>
      <c r="AH899" s="3">
        <v>134</v>
      </c>
      <c r="AI899" s="3">
        <v>12</v>
      </c>
      <c r="AJ899" s="3" t="s">
        <v>105</v>
      </c>
      <c r="AK899" s="3" t="s">
        <v>109</v>
      </c>
      <c r="AL899" s="3" t="s">
        <v>100</v>
      </c>
      <c r="AM899" s="3">
        <v>20</v>
      </c>
      <c r="AN899" s="3" t="s">
        <v>140</v>
      </c>
      <c r="AO899" s="3" t="s">
        <v>110</v>
      </c>
      <c r="AP899" s="3" t="s">
        <v>7540</v>
      </c>
      <c r="AQ899" s="3" t="s">
        <v>17186</v>
      </c>
      <c r="AR899" s="3">
        <v>3300</v>
      </c>
      <c r="AS899" s="3">
        <v>2500</v>
      </c>
      <c r="AT899" s="3">
        <v>0</v>
      </c>
      <c r="AU899" s="3">
        <v>0</v>
      </c>
      <c r="AV899" s="3">
        <v>0</v>
      </c>
      <c r="AW899" s="3">
        <v>0</v>
      </c>
      <c r="AX899" s="3">
        <v>0</v>
      </c>
      <c r="AY899" s="3">
        <v>0</v>
      </c>
      <c r="AZ899" s="3">
        <v>0</v>
      </c>
      <c r="BA899" s="3" t="s">
        <v>1673</v>
      </c>
      <c r="BB899" s="3">
        <v>2500</v>
      </c>
    </row>
    <row r="900" spans="1:54" ht="32.5" hidden="1" customHeight="1" x14ac:dyDescent="0.2">
      <c r="A900" s="3" t="s">
        <v>17187</v>
      </c>
      <c r="B900" s="3" t="s">
        <v>1658</v>
      </c>
      <c r="C900" s="3" t="s">
        <v>85</v>
      </c>
      <c r="D900" s="3" t="s">
        <v>86</v>
      </c>
      <c r="E900" s="3" t="s">
        <v>17188</v>
      </c>
      <c r="F900" s="3"/>
      <c r="G900" s="3" t="s">
        <v>87</v>
      </c>
      <c r="H900" s="3">
        <v>2024</v>
      </c>
      <c r="I900" s="3">
        <v>2024</v>
      </c>
      <c r="J900" s="3" t="s">
        <v>88</v>
      </c>
      <c r="K900" s="3" t="s">
        <v>17189</v>
      </c>
      <c r="L900" s="3" t="s">
        <v>17190</v>
      </c>
      <c r="M900" s="3" t="s">
        <v>17191</v>
      </c>
      <c r="N900" s="3"/>
      <c r="O900" s="3" t="s">
        <v>17192</v>
      </c>
      <c r="P900" s="3" t="s">
        <v>89</v>
      </c>
      <c r="Q900" s="3" t="s">
        <v>90</v>
      </c>
      <c r="R900" s="3" t="s">
        <v>17193</v>
      </c>
      <c r="S900" s="3" t="s">
        <v>17194</v>
      </c>
      <c r="T900" s="3" t="s">
        <v>119</v>
      </c>
      <c r="U900" s="3" t="s">
        <v>7340</v>
      </c>
      <c r="V900" s="3" t="s">
        <v>1668</v>
      </c>
      <c r="W900" s="3">
        <v>1</v>
      </c>
      <c r="X900" s="3" t="s">
        <v>17195</v>
      </c>
      <c r="Y900" s="3" t="s">
        <v>17196</v>
      </c>
      <c r="Z900" s="3" t="s">
        <v>17197</v>
      </c>
      <c r="AA900" s="3"/>
      <c r="AB900" s="3" t="s">
        <v>85</v>
      </c>
      <c r="AC900" s="3" t="s">
        <v>94</v>
      </c>
      <c r="AD900" s="3" t="s">
        <v>95</v>
      </c>
      <c r="AE900" s="3" t="s">
        <v>96</v>
      </c>
      <c r="AF900" s="3"/>
      <c r="AG900" s="3" t="s">
        <v>97</v>
      </c>
      <c r="AH900" s="3">
        <v>104</v>
      </c>
      <c r="AI900" s="3">
        <v>22</v>
      </c>
      <c r="AJ900" s="3" t="s">
        <v>123</v>
      </c>
      <c r="AK900" s="3" t="s">
        <v>109</v>
      </c>
      <c r="AL900" s="3" t="s">
        <v>100</v>
      </c>
      <c r="AM900" s="3">
        <v>12</v>
      </c>
      <c r="AN900" s="3" t="s">
        <v>303</v>
      </c>
      <c r="AO900" s="3" t="s">
        <v>318</v>
      </c>
      <c r="AP900" s="3" t="s">
        <v>17198</v>
      </c>
      <c r="AQ900" s="3" t="s">
        <v>17199</v>
      </c>
      <c r="AR900" s="3">
        <v>3440</v>
      </c>
      <c r="AS900" s="3">
        <v>1500</v>
      </c>
      <c r="AT900" s="3">
        <v>0</v>
      </c>
      <c r="AU900" s="3">
        <v>0</v>
      </c>
      <c r="AV900" s="3">
        <v>0</v>
      </c>
      <c r="AW900" s="3">
        <v>0</v>
      </c>
      <c r="AX900" s="3">
        <v>0</v>
      </c>
      <c r="AY900" s="3">
        <v>0</v>
      </c>
      <c r="AZ900" s="3">
        <v>0</v>
      </c>
      <c r="BA900" s="3" t="s">
        <v>1673</v>
      </c>
      <c r="BB900" s="3">
        <v>1500</v>
      </c>
    </row>
    <row r="901" spans="1:54" ht="32.5" hidden="1" customHeight="1" x14ac:dyDescent="0.2">
      <c r="A901" s="3" t="s">
        <v>17200</v>
      </c>
      <c r="B901" s="3" t="s">
        <v>1658</v>
      </c>
      <c r="C901" s="3" t="s">
        <v>85</v>
      </c>
      <c r="D901" s="3" t="s">
        <v>86</v>
      </c>
      <c r="E901" s="3" t="s">
        <v>17188</v>
      </c>
      <c r="F901" s="3"/>
      <c r="G901" s="3" t="s">
        <v>87</v>
      </c>
      <c r="H901" s="3">
        <v>2024</v>
      </c>
      <c r="I901" s="3">
        <v>2024</v>
      </c>
      <c r="J901" s="3" t="s">
        <v>88</v>
      </c>
      <c r="K901" s="3" t="s">
        <v>17189</v>
      </c>
      <c r="L901" s="3" t="s">
        <v>17190</v>
      </c>
      <c r="M901" s="3" t="s">
        <v>17191</v>
      </c>
      <c r="N901" s="3"/>
      <c r="O901" s="3" t="s">
        <v>17192</v>
      </c>
      <c r="P901" s="3" t="s">
        <v>89</v>
      </c>
      <c r="Q901" s="3" t="s">
        <v>90</v>
      </c>
      <c r="R901" s="3" t="s">
        <v>17193</v>
      </c>
      <c r="S901" s="3" t="s">
        <v>17194</v>
      </c>
      <c r="T901" s="3" t="s">
        <v>119</v>
      </c>
      <c r="U901" s="3" t="s">
        <v>7340</v>
      </c>
      <c r="V901" s="3" t="s">
        <v>1668</v>
      </c>
      <c r="W901" s="3">
        <v>2</v>
      </c>
      <c r="X901" s="3" t="s">
        <v>17201</v>
      </c>
      <c r="Y901" s="3" t="s">
        <v>17202</v>
      </c>
      <c r="Z901" s="3" t="s">
        <v>17203</v>
      </c>
      <c r="AA901" s="3"/>
      <c r="AB901" s="3" t="s">
        <v>85</v>
      </c>
      <c r="AC901" s="3" t="s">
        <v>94</v>
      </c>
      <c r="AD901" s="3" t="s">
        <v>103</v>
      </c>
      <c r="AE901" s="3" t="s">
        <v>104</v>
      </c>
      <c r="AF901" s="3"/>
      <c r="AG901" s="3" t="s">
        <v>97</v>
      </c>
      <c r="AH901" s="3">
        <v>104</v>
      </c>
      <c r="AI901" s="3">
        <v>22</v>
      </c>
      <c r="AJ901" s="3" t="s">
        <v>346</v>
      </c>
      <c r="AK901" s="3" t="s">
        <v>106</v>
      </c>
      <c r="AL901" s="3" t="s">
        <v>100</v>
      </c>
      <c r="AM901" s="3">
        <v>14</v>
      </c>
      <c r="AN901" s="3" t="s">
        <v>138</v>
      </c>
      <c r="AO901" s="3" t="s">
        <v>318</v>
      </c>
      <c r="AP901" s="3" t="s">
        <v>17204</v>
      </c>
      <c r="AQ901" s="3" t="s">
        <v>17205</v>
      </c>
      <c r="AR901" s="3">
        <v>4400</v>
      </c>
      <c r="AS901" s="3">
        <v>1500</v>
      </c>
      <c r="AT901" s="3">
        <v>0</v>
      </c>
      <c r="AU901" s="3">
        <v>0</v>
      </c>
      <c r="AV901" s="3">
        <v>0</v>
      </c>
      <c r="AW901" s="3">
        <v>0</v>
      </c>
      <c r="AX901" s="3">
        <v>0</v>
      </c>
      <c r="AY901" s="3">
        <v>0</v>
      </c>
      <c r="AZ901" s="3">
        <v>0</v>
      </c>
      <c r="BA901" s="3" t="s">
        <v>1673</v>
      </c>
      <c r="BB901" s="3">
        <v>1500</v>
      </c>
    </row>
    <row r="902" spans="1:54" ht="32.5" hidden="1" customHeight="1" x14ac:dyDescent="0.2">
      <c r="A902" s="3" t="s">
        <v>17206</v>
      </c>
      <c r="B902" s="3" t="s">
        <v>1658</v>
      </c>
      <c r="C902" s="3" t="s">
        <v>85</v>
      </c>
      <c r="D902" s="3" t="s">
        <v>86</v>
      </c>
      <c r="E902" s="3" t="s">
        <v>17207</v>
      </c>
      <c r="F902" s="3"/>
      <c r="G902" s="3" t="s">
        <v>87</v>
      </c>
      <c r="H902" s="3">
        <v>2024</v>
      </c>
      <c r="I902" s="3">
        <v>2024</v>
      </c>
      <c r="J902" s="3" t="s">
        <v>111</v>
      </c>
      <c r="K902" s="3" t="s">
        <v>7369</v>
      </c>
      <c r="L902" s="3" t="s">
        <v>7370</v>
      </c>
      <c r="M902" s="3" t="s">
        <v>17208</v>
      </c>
      <c r="N902" s="3" t="s">
        <v>7372</v>
      </c>
      <c r="O902" s="3" t="s">
        <v>7373</v>
      </c>
      <c r="P902" s="3" t="s">
        <v>89</v>
      </c>
      <c r="Q902" s="3" t="s">
        <v>90</v>
      </c>
      <c r="R902" s="3" t="s">
        <v>7374</v>
      </c>
      <c r="S902" s="3" t="s">
        <v>7375</v>
      </c>
      <c r="T902" s="3" t="s">
        <v>135</v>
      </c>
      <c r="U902" s="3" t="s">
        <v>1667</v>
      </c>
      <c r="V902" s="3" t="s">
        <v>1668</v>
      </c>
      <c r="W902" s="3">
        <v>1</v>
      </c>
      <c r="X902" s="3" t="s">
        <v>17209</v>
      </c>
      <c r="Y902" s="3" t="s">
        <v>17210</v>
      </c>
      <c r="Z902" s="3" t="s">
        <v>17211</v>
      </c>
      <c r="AA902" s="3"/>
      <c r="AB902" s="3" t="s">
        <v>85</v>
      </c>
      <c r="AC902" s="3" t="s">
        <v>94</v>
      </c>
      <c r="AD902" s="3" t="s">
        <v>95</v>
      </c>
      <c r="AE902" s="3" t="s">
        <v>96</v>
      </c>
      <c r="AF902" s="3"/>
      <c r="AG902" s="3" t="s">
        <v>97</v>
      </c>
      <c r="AH902" s="3">
        <v>247</v>
      </c>
      <c r="AI902" s="3">
        <v>37</v>
      </c>
      <c r="AJ902" s="3" t="s">
        <v>105</v>
      </c>
      <c r="AK902" s="3" t="s">
        <v>109</v>
      </c>
      <c r="AL902" s="3" t="s">
        <v>100</v>
      </c>
      <c r="AM902" s="3">
        <v>50</v>
      </c>
      <c r="AN902" s="3" t="s">
        <v>101</v>
      </c>
      <c r="AO902" s="3" t="s">
        <v>102</v>
      </c>
      <c r="AP902" s="3" t="s">
        <v>17212</v>
      </c>
      <c r="AQ902" s="3"/>
      <c r="AR902" s="3">
        <v>10500</v>
      </c>
      <c r="AS902" s="3">
        <v>3500</v>
      </c>
      <c r="AT902" s="3">
        <v>0</v>
      </c>
      <c r="AU902" s="3">
        <v>0</v>
      </c>
      <c r="AV902" s="3">
        <v>0</v>
      </c>
      <c r="AW902" s="3">
        <v>0</v>
      </c>
      <c r="AX902" s="3">
        <v>0</v>
      </c>
      <c r="AY902" s="3">
        <v>0</v>
      </c>
      <c r="AZ902" s="3">
        <v>0</v>
      </c>
      <c r="BA902" s="3" t="s">
        <v>1673</v>
      </c>
      <c r="BB902" s="3">
        <v>3500</v>
      </c>
    </row>
    <row r="903" spans="1:54" ht="32.5" hidden="1" customHeight="1" x14ac:dyDescent="0.2">
      <c r="A903" s="3" t="s">
        <v>17213</v>
      </c>
      <c r="B903" s="3" t="s">
        <v>1658</v>
      </c>
      <c r="C903" s="3" t="s">
        <v>85</v>
      </c>
      <c r="D903" s="3" t="s">
        <v>86</v>
      </c>
      <c r="E903" s="3" t="s">
        <v>17207</v>
      </c>
      <c r="F903" s="3"/>
      <c r="G903" s="3" t="s">
        <v>87</v>
      </c>
      <c r="H903" s="3">
        <v>2024</v>
      </c>
      <c r="I903" s="3">
        <v>2024</v>
      </c>
      <c r="J903" s="3" t="s">
        <v>111</v>
      </c>
      <c r="K903" s="3" t="s">
        <v>7369</v>
      </c>
      <c r="L903" s="3" t="s">
        <v>7370</v>
      </c>
      <c r="M903" s="3" t="s">
        <v>17208</v>
      </c>
      <c r="N903" s="3" t="s">
        <v>7372</v>
      </c>
      <c r="O903" s="3" t="s">
        <v>7373</v>
      </c>
      <c r="P903" s="3" t="s">
        <v>89</v>
      </c>
      <c r="Q903" s="3" t="s">
        <v>90</v>
      </c>
      <c r="R903" s="3" t="s">
        <v>7374</v>
      </c>
      <c r="S903" s="3" t="s">
        <v>7375</v>
      </c>
      <c r="T903" s="3" t="s">
        <v>135</v>
      </c>
      <c r="U903" s="3" t="s">
        <v>1667</v>
      </c>
      <c r="V903" s="3" t="s">
        <v>1668</v>
      </c>
      <c r="W903" s="3">
        <v>2</v>
      </c>
      <c r="X903" s="3" t="s">
        <v>315</v>
      </c>
      <c r="Y903" s="3" t="s">
        <v>17214</v>
      </c>
      <c r="Z903" s="3" t="s">
        <v>17215</v>
      </c>
      <c r="AA903" s="3"/>
      <c r="AB903" s="3" t="s">
        <v>85</v>
      </c>
      <c r="AC903" s="3" t="s">
        <v>94</v>
      </c>
      <c r="AD903" s="3" t="s">
        <v>103</v>
      </c>
      <c r="AE903" s="3" t="s">
        <v>104</v>
      </c>
      <c r="AF903" s="3"/>
      <c r="AG903" s="3" t="s">
        <v>97</v>
      </c>
      <c r="AH903" s="3">
        <v>247</v>
      </c>
      <c r="AI903" s="3">
        <v>37</v>
      </c>
      <c r="AJ903" s="3" t="s">
        <v>346</v>
      </c>
      <c r="AK903" s="3" t="s">
        <v>106</v>
      </c>
      <c r="AL903" s="3" t="s">
        <v>100</v>
      </c>
      <c r="AM903" s="3">
        <v>350</v>
      </c>
      <c r="AN903" s="3" t="s">
        <v>138</v>
      </c>
      <c r="AO903" s="3" t="s">
        <v>102</v>
      </c>
      <c r="AP903" s="3" t="s">
        <v>17216</v>
      </c>
      <c r="AQ903" s="3"/>
      <c r="AR903" s="3">
        <v>12860</v>
      </c>
      <c r="AS903" s="3">
        <v>4500</v>
      </c>
      <c r="AT903" s="3">
        <v>0</v>
      </c>
      <c r="AU903" s="3">
        <v>0</v>
      </c>
      <c r="AV903" s="3">
        <v>0</v>
      </c>
      <c r="AW903" s="3">
        <v>0</v>
      </c>
      <c r="AX903" s="3">
        <v>0</v>
      </c>
      <c r="AY903" s="3">
        <v>0</v>
      </c>
      <c r="AZ903" s="3">
        <v>0</v>
      </c>
      <c r="BA903" s="3" t="s">
        <v>1673</v>
      </c>
      <c r="BB903" s="3">
        <v>4500</v>
      </c>
    </row>
    <row r="904" spans="1:54" ht="32.5" hidden="1" customHeight="1" x14ac:dyDescent="0.2">
      <c r="A904" s="3" t="s">
        <v>17217</v>
      </c>
      <c r="B904" s="3" t="s">
        <v>1658</v>
      </c>
      <c r="C904" s="3" t="s">
        <v>85</v>
      </c>
      <c r="D904" s="3" t="s">
        <v>86</v>
      </c>
      <c r="E904" s="3" t="s">
        <v>17207</v>
      </c>
      <c r="F904" s="3"/>
      <c r="G904" s="3" t="s">
        <v>87</v>
      </c>
      <c r="H904" s="3">
        <v>2024</v>
      </c>
      <c r="I904" s="3">
        <v>2024</v>
      </c>
      <c r="J904" s="3" t="s">
        <v>111</v>
      </c>
      <c r="K904" s="3" t="s">
        <v>7369</v>
      </c>
      <c r="L904" s="3" t="s">
        <v>7370</v>
      </c>
      <c r="M904" s="3" t="s">
        <v>17208</v>
      </c>
      <c r="N904" s="3" t="s">
        <v>7372</v>
      </c>
      <c r="O904" s="3" t="s">
        <v>7373</v>
      </c>
      <c r="P904" s="3" t="s">
        <v>89</v>
      </c>
      <c r="Q904" s="3" t="s">
        <v>90</v>
      </c>
      <c r="R904" s="3" t="s">
        <v>7374</v>
      </c>
      <c r="S904" s="3" t="s">
        <v>7375</v>
      </c>
      <c r="T904" s="3" t="s">
        <v>135</v>
      </c>
      <c r="U904" s="3" t="s">
        <v>1667</v>
      </c>
      <c r="V904" s="3" t="s">
        <v>1668</v>
      </c>
      <c r="W904" s="3">
        <v>3</v>
      </c>
      <c r="X904" s="3" t="s">
        <v>17218</v>
      </c>
      <c r="Y904" s="3" t="s">
        <v>17219</v>
      </c>
      <c r="Z904" s="3" t="s">
        <v>17220</v>
      </c>
      <c r="AA904" s="3"/>
      <c r="AB904" s="3" t="s">
        <v>85</v>
      </c>
      <c r="AC904" s="3" t="s">
        <v>94</v>
      </c>
      <c r="AD904" s="3" t="s">
        <v>103</v>
      </c>
      <c r="AE904" s="3" t="s">
        <v>189</v>
      </c>
      <c r="AF904" s="3"/>
      <c r="AG904" s="3" t="s">
        <v>97</v>
      </c>
      <c r="AH904" s="3">
        <v>247</v>
      </c>
      <c r="AI904" s="3">
        <v>37</v>
      </c>
      <c r="AJ904" s="3" t="s">
        <v>105</v>
      </c>
      <c r="AK904" s="3" t="s">
        <v>109</v>
      </c>
      <c r="AL904" s="3" t="s">
        <v>100</v>
      </c>
      <c r="AM904" s="3">
        <v>200</v>
      </c>
      <c r="AN904" s="3" t="s">
        <v>138</v>
      </c>
      <c r="AO904" s="3" t="s">
        <v>102</v>
      </c>
      <c r="AP904" s="3" t="s">
        <v>17216</v>
      </c>
      <c r="AQ904" s="3"/>
      <c r="AR904" s="3">
        <v>11760</v>
      </c>
      <c r="AS904" s="3">
        <v>4000</v>
      </c>
      <c r="AT904" s="3">
        <v>0</v>
      </c>
      <c r="AU904" s="3">
        <v>0</v>
      </c>
      <c r="AV904" s="3">
        <v>0</v>
      </c>
      <c r="AW904" s="3">
        <v>0</v>
      </c>
      <c r="AX904" s="3">
        <v>0</v>
      </c>
      <c r="AY904" s="3">
        <v>0</v>
      </c>
      <c r="AZ904" s="3">
        <v>0</v>
      </c>
      <c r="BA904" s="3" t="s">
        <v>1673</v>
      </c>
      <c r="BB904" s="3">
        <v>4000</v>
      </c>
    </row>
    <row r="905" spans="1:54" ht="32.5" hidden="1" customHeight="1" x14ac:dyDescent="0.2">
      <c r="A905" s="3" t="s">
        <v>17221</v>
      </c>
      <c r="B905" s="3" t="s">
        <v>1658</v>
      </c>
      <c r="C905" s="3" t="s">
        <v>85</v>
      </c>
      <c r="D905" s="3" t="s">
        <v>86</v>
      </c>
      <c r="E905" s="3" t="s">
        <v>17222</v>
      </c>
      <c r="F905" s="3"/>
      <c r="G905" s="3" t="s">
        <v>87</v>
      </c>
      <c r="H905" s="3">
        <v>2024</v>
      </c>
      <c r="I905" s="3">
        <v>2024</v>
      </c>
      <c r="J905" s="3" t="s">
        <v>111</v>
      </c>
      <c r="K905" s="3" t="s">
        <v>7545</v>
      </c>
      <c r="L905" s="3" t="s">
        <v>7546</v>
      </c>
      <c r="M905" s="3" t="s">
        <v>17223</v>
      </c>
      <c r="N905" s="3" t="s">
        <v>7548</v>
      </c>
      <c r="O905" s="3" t="s">
        <v>7549</v>
      </c>
      <c r="P905" s="3" t="s">
        <v>89</v>
      </c>
      <c r="Q905" s="3" t="s">
        <v>90</v>
      </c>
      <c r="R905" s="3" t="s">
        <v>7550</v>
      </c>
      <c r="S905" s="3" t="s">
        <v>7551</v>
      </c>
      <c r="T905" s="3" t="s">
        <v>135</v>
      </c>
      <c r="U905" s="3" t="s">
        <v>1761</v>
      </c>
      <c r="V905" s="3" t="s">
        <v>1668</v>
      </c>
      <c r="W905" s="3">
        <v>1</v>
      </c>
      <c r="X905" s="3" t="s">
        <v>17224</v>
      </c>
      <c r="Y905" s="3" t="s">
        <v>17225</v>
      </c>
      <c r="Z905" s="3" t="s">
        <v>17226</v>
      </c>
      <c r="AA905" s="3"/>
      <c r="AB905" s="3" t="s">
        <v>85</v>
      </c>
      <c r="AC905" s="3" t="s">
        <v>94</v>
      </c>
      <c r="AD905" s="3" t="s">
        <v>103</v>
      </c>
      <c r="AE905" s="3" t="s">
        <v>104</v>
      </c>
      <c r="AF905" s="3"/>
      <c r="AG905" s="3" t="s">
        <v>97</v>
      </c>
      <c r="AH905" s="3">
        <v>303</v>
      </c>
      <c r="AI905" s="3">
        <v>93</v>
      </c>
      <c r="AJ905" s="3" t="s">
        <v>123</v>
      </c>
      <c r="AK905" s="3" t="s">
        <v>106</v>
      </c>
      <c r="AL905" s="3" t="s">
        <v>100</v>
      </c>
      <c r="AM905" s="3">
        <v>500</v>
      </c>
      <c r="AN905" s="3" t="s">
        <v>101</v>
      </c>
      <c r="AO905" s="3" t="s">
        <v>110</v>
      </c>
      <c r="AP905" s="3" t="s">
        <v>17227</v>
      </c>
      <c r="AQ905" s="3" t="s">
        <v>17228</v>
      </c>
      <c r="AR905" s="3">
        <v>17600</v>
      </c>
      <c r="AS905" s="3">
        <v>6500</v>
      </c>
      <c r="AT905" s="3">
        <v>0</v>
      </c>
      <c r="AU905" s="3">
        <v>0</v>
      </c>
      <c r="AV905" s="3">
        <v>0</v>
      </c>
      <c r="AW905" s="3">
        <v>0</v>
      </c>
      <c r="AX905" s="3">
        <v>0</v>
      </c>
      <c r="AY905" s="3">
        <v>0</v>
      </c>
      <c r="AZ905" s="3">
        <v>0</v>
      </c>
      <c r="BA905" s="3" t="s">
        <v>17229</v>
      </c>
      <c r="BB905" s="3">
        <v>7100</v>
      </c>
    </row>
    <row r="906" spans="1:54" ht="32.5" hidden="1" customHeight="1" x14ac:dyDescent="0.2">
      <c r="A906" s="3" t="s">
        <v>17230</v>
      </c>
      <c r="B906" s="3" t="s">
        <v>1658</v>
      </c>
      <c r="C906" s="3" t="s">
        <v>85</v>
      </c>
      <c r="D906" s="3" t="s">
        <v>86</v>
      </c>
      <c r="E906" s="3" t="s">
        <v>17222</v>
      </c>
      <c r="F906" s="3"/>
      <c r="G906" s="3" t="s">
        <v>87</v>
      </c>
      <c r="H906" s="3">
        <v>2024</v>
      </c>
      <c r="I906" s="3">
        <v>2024</v>
      </c>
      <c r="J906" s="3" t="s">
        <v>111</v>
      </c>
      <c r="K906" s="3" t="s">
        <v>7545</v>
      </c>
      <c r="L906" s="3" t="s">
        <v>7546</v>
      </c>
      <c r="M906" s="3" t="s">
        <v>17223</v>
      </c>
      <c r="N906" s="3" t="s">
        <v>7548</v>
      </c>
      <c r="O906" s="3" t="s">
        <v>7549</v>
      </c>
      <c r="P906" s="3" t="s">
        <v>89</v>
      </c>
      <c r="Q906" s="3" t="s">
        <v>90</v>
      </c>
      <c r="R906" s="3" t="s">
        <v>7550</v>
      </c>
      <c r="S906" s="3" t="s">
        <v>7551</v>
      </c>
      <c r="T906" s="3" t="s">
        <v>135</v>
      </c>
      <c r="U906" s="3" t="s">
        <v>1761</v>
      </c>
      <c r="V906" s="3" t="s">
        <v>1668</v>
      </c>
      <c r="W906" s="3">
        <v>2</v>
      </c>
      <c r="X906" s="3" t="s">
        <v>17231</v>
      </c>
      <c r="Y906" s="3" t="s">
        <v>17232</v>
      </c>
      <c r="Z906" s="3" t="s">
        <v>17233</v>
      </c>
      <c r="AA906" s="3"/>
      <c r="AB906" s="3" t="s">
        <v>85</v>
      </c>
      <c r="AC906" s="3" t="s">
        <v>94</v>
      </c>
      <c r="AD906" s="3" t="s">
        <v>103</v>
      </c>
      <c r="AE906" s="3" t="s">
        <v>124</v>
      </c>
      <c r="AF906" s="3"/>
      <c r="AG906" s="3" t="s">
        <v>97</v>
      </c>
      <c r="AH906" s="3">
        <v>303</v>
      </c>
      <c r="AI906" s="3">
        <v>93</v>
      </c>
      <c r="AJ906" s="3" t="s">
        <v>105</v>
      </c>
      <c r="AK906" s="3" t="s">
        <v>109</v>
      </c>
      <c r="AL906" s="3" t="s">
        <v>100</v>
      </c>
      <c r="AM906" s="3">
        <v>500</v>
      </c>
      <c r="AN906" s="3" t="s">
        <v>101</v>
      </c>
      <c r="AO906" s="3" t="s">
        <v>110</v>
      </c>
      <c r="AP906" s="3" t="s">
        <v>17234</v>
      </c>
      <c r="AQ906" s="3" t="s">
        <v>17235</v>
      </c>
      <c r="AR906" s="3">
        <v>2480</v>
      </c>
      <c r="AS906" s="3">
        <v>1000</v>
      </c>
      <c r="AT906" s="3">
        <v>0</v>
      </c>
      <c r="AU906" s="3">
        <v>0</v>
      </c>
      <c r="AV906" s="3">
        <v>0</v>
      </c>
      <c r="AW906" s="3">
        <v>0</v>
      </c>
      <c r="AX906" s="3">
        <v>0</v>
      </c>
      <c r="AY906" s="3">
        <v>0</v>
      </c>
      <c r="AZ906" s="3">
        <v>0</v>
      </c>
      <c r="BA906" s="3" t="s">
        <v>17236</v>
      </c>
      <c r="BB906" s="3">
        <v>2230</v>
      </c>
    </row>
    <row r="907" spans="1:54" ht="32.5" hidden="1" customHeight="1" x14ac:dyDescent="0.2">
      <c r="A907" s="3" t="s">
        <v>17237</v>
      </c>
      <c r="B907" s="3" t="s">
        <v>1658</v>
      </c>
      <c r="C907" s="3" t="s">
        <v>85</v>
      </c>
      <c r="D907" s="3" t="s">
        <v>86</v>
      </c>
      <c r="E907" s="3" t="s">
        <v>17222</v>
      </c>
      <c r="F907" s="3"/>
      <c r="G907" s="3" t="s">
        <v>87</v>
      </c>
      <c r="H907" s="3">
        <v>2024</v>
      </c>
      <c r="I907" s="3">
        <v>2024</v>
      </c>
      <c r="J907" s="3" t="s">
        <v>111</v>
      </c>
      <c r="K907" s="3" t="s">
        <v>7545</v>
      </c>
      <c r="L907" s="3" t="s">
        <v>7546</v>
      </c>
      <c r="M907" s="3" t="s">
        <v>17223</v>
      </c>
      <c r="N907" s="3" t="s">
        <v>7548</v>
      </c>
      <c r="O907" s="3" t="s">
        <v>7549</v>
      </c>
      <c r="P907" s="3" t="s">
        <v>89</v>
      </c>
      <c r="Q907" s="3" t="s">
        <v>90</v>
      </c>
      <c r="R907" s="3" t="s">
        <v>7550</v>
      </c>
      <c r="S907" s="3" t="s">
        <v>7551</v>
      </c>
      <c r="T907" s="3" t="s">
        <v>135</v>
      </c>
      <c r="U907" s="3" t="s">
        <v>1761</v>
      </c>
      <c r="V907" s="3" t="s">
        <v>1668</v>
      </c>
      <c r="W907" s="3">
        <v>3</v>
      </c>
      <c r="X907" s="3" t="s">
        <v>17238</v>
      </c>
      <c r="Y907" s="3" t="s">
        <v>17239</v>
      </c>
      <c r="Z907" s="3" t="s">
        <v>17240</v>
      </c>
      <c r="AA907" s="3"/>
      <c r="AB907" s="3" t="s">
        <v>85</v>
      </c>
      <c r="AC907" s="3" t="s">
        <v>94</v>
      </c>
      <c r="AD907" s="3" t="s">
        <v>103</v>
      </c>
      <c r="AE907" s="3" t="s">
        <v>122</v>
      </c>
      <c r="AF907" s="3"/>
      <c r="AG907" s="3" t="s">
        <v>97</v>
      </c>
      <c r="AH907" s="3">
        <v>303</v>
      </c>
      <c r="AI907" s="3">
        <v>93</v>
      </c>
      <c r="AJ907" s="3" t="s">
        <v>123</v>
      </c>
      <c r="AK907" s="3" t="s">
        <v>109</v>
      </c>
      <c r="AL907" s="3" t="s">
        <v>100</v>
      </c>
      <c r="AM907" s="3">
        <v>300</v>
      </c>
      <c r="AN907" s="3" t="s">
        <v>101</v>
      </c>
      <c r="AO907" s="3" t="s">
        <v>110</v>
      </c>
      <c r="AP907" s="3" t="s">
        <v>17234</v>
      </c>
      <c r="AQ907" s="3" t="s">
        <v>17241</v>
      </c>
      <c r="AR907" s="3">
        <v>920</v>
      </c>
      <c r="AS907" s="3">
        <v>500</v>
      </c>
      <c r="AT907" s="3">
        <v>0</v>
      </c>
      <c r="AU907" s="3">
        <v>0</v>
      </c>
      <c r="AV907" s="3">
        <v>0</v>
      </c>
      <c r="AW907" s="3">
        <v>0</v>
      </c>
      <c r="AX907" s="3">
        <v>0</v>
      </c>
      <c r="AY907" s="3">
        <v>0</v>
      </c>
      <c r="AZ907" s="3">
        <v>0</v>
      </c>
      <c r="BA907" s="3" t="s">
        <v>1673</v>
      </c>
      <c r="BB907" s="3">
        <v>500</v>
      </c>
    </row>
    <row r="908" spans="1:54" ht="32.5" hidden="1" customHeight="1" x14ac:dyDescent="0.2">
      <c r="A908" s="3" t="s">
        <v>17242</v>
      </c>
      <c r="B908" s="3" t="s">
        <v>1658</v>
      </c>
      <c r="C908" s="3" t="s">
        <v>85</v>
      </c>
      <c r="D908" s="3" t="s">
        <v>86</v>
      </c>
      <c r="E908" s="3" t="s">
        <v>17222</v>
      </c>
      <c r="F908" s="3"/>
      <c r="G908" s="3" t="s">
        <v>87</v>
      </c>
      <c r="H908" s="3">
        <v>2024</v>
      </c>
      <c r="I908" s="3">
        <v>2024</v>
      </c>
      <c r="J908" s="3" t="s">
        <v>88</v>
      </c>
      <c r="K908" s="3" t="s">
        <v>7545</v>
      </c>
      <c r="L908" s="3" t="s">
        <v>7546</v>
      </c>
      <c r="M908" s="3" t="s">
        <v>17223</v>
      </c>
      <c r="N908" s="3" t="s">
        <v>7548</v>
      </c>
      <c r="O908" s="3" t="s">
        <v>7549</v>
      </c>
      <c r="P908" s="3" t="s">
        <v>89</v>
      </c>
      <c r="Q908" s="3" t="s">
        <v>90</v>
      </c>
      <c r="R908" s="3" t="s">
        <v>7550</v>
      </c>
      <c r="S908" s="3" t="s">
        <v>7551</v>
      </c>
      <c r="T908" s="3" t="s">
        <v>135</v>
      </c>
      <c r="U908" s="3" t="s">
        <v>1761</v>
      </c>
      <c r="V908" s="3" t="s">
        <v>1668</v>
      </c>
      <c r="W908" s="3">
        <v>4</v>
      </c>
      <c r="X908" s="3" t="s">
        <v>17243</v>
      </c>
      <c r="Y908" s="3" t="s">
        <v>17244</v>
      </c>
      <c r="Z908" s="3" t="s">
        <v>17245</v>
      </c>
      <c r="AA908" s="3"/>
      <c r="AB908" s="3" t="s">
        <v>85</v>
      </c>
      <c r="AC908" s="3" t="s">
        <v>94</v>
      </c>
      <c r="AD908" s="3" t="s">
        <v>95</v>
      </c>
      <c r="AE908" s="3" t="s">
        <v>96</v>
      </c>
      <c r="AF908" s="3"/>
      <c r="AG908" s="3" t="s">
        <v>97</v>
      </c>
      <c r="AH908" s="3">
        <v>303</v>
      </c>
      <c r="AI908" s="3">
        <v>93</v>
      </c>
      <c r="AJ908" s="3" t="s">
        <v>105</v>
      </c>
      <c r="AK908" s="3" t="s">
        <v>190</v>
      </c>
      <c r="AL908" s="3" t="s">
        <v>100</v>
      </c>
      <c r="AM908" s="3">
        <v>12</v>
      </c>
      <c r="AN908" s="3" t="s">
        <v>140</v>
      </c>
      <c r="AO908" s="3" t="s">
        <v>110</v>
      </c>
      <c r="AP908" s="3" t="s">
        <v>17246</v>
      </c>
      <c r="AQ908" s="3" t="s">
        <v>17247</v>
      </c>
      <c r="AR908" s="3">
        <v>2700</v>
      </c>
      <c r="AS908" s="3">
        <v>1400</v>
      </c>
      <c r="AT908" s="3">
        <v>0</v>
      </c>
      <c r="AU908" s="3">
        <v>0</v>
      </c>
      <c r="AV908" s="3">
        <v>0</v>
      </c>
      <c r="AW908" s="3">
        <v>0</v>
      </c>
      <c r="AX908" s="3">
        <v>0</v>
      </c>
      <c r="AY908" s="3">
        <v>0</v>
      </c>
      <c r="AZ908" s="3">
        <v>0</v>
      </c>
      <c r="BA908" s="3" t="s">
        <v>17248</v>
      </c>
      <c r="BB908" s="3">
        <v>2600</v>
      </c>
    </row>
    <row r="909" spans="1:54" ht="32.5" hidden="1" customHeight="1" x14ac:dyDescent="0.2">
      <c r="A909" s="3" t="s">
        <v>17249</v>
      </c>
      <c r="B909" s="3" t="s">
        <v>1658</v>
      </c>
      <c r="C909" s="3" t="s">
        <v>85</v>
      </c>
      <c r="D909" s="3" t="s">
        <v>86</v>
      </c>
      <c r="E909" s="3" t="s">
        <v>17250</v>
      </c>
      <c r="F909" s="3"/>
      <c r="G909" s="3" t="s">
        <v>87</v>
      </c>
      <c r="H909" s="3">
        <v>2024</v>
      </c>
      <c r="I909" s="3">
        <v>2024</v>
      </c>
      <c r="J909" s="3" t="s">
        <v>88</v>
      </c>
      <c r="K909" s="3" t="s">
        <v>11111</v>
      </c>
      <c r="L909" s="3" t="s">
        <v>11112</v>
      </c>
      <c r="M909" s="3" t="s">
        <v>11113</v>
      </c>
      <c r="N909" s="3" t="s">
        <v>11114</v>
      </c>
      <c r="O909" s="3" t="s">
        <v>11115</v>
      </c>
      <c r="P909" s="3" t="s">
        <v>89</v>
      </c>
      <c r="Q909" s="3" t="s">
        <v>90</v>
      </c>
      <c r="R909" s="3" t="s">
        <v>11116</v>
      </c>
      <c r="S909" s="3" t="s">
        <v>11117</v>
      </c>
      <c r="T909" s="3" t="s">
        <v>135</v>
      </c>
      <c r="U909" s="3" t="s">
        <v>7484</v>
      </c>
      <c r="V909" s="3" t="s">
        <v>1668</v>
      </c>
      <c r="W909" s="3">
        <v>1</v>
      </c>
      <c r="X909" s="3" t="s">
        <v>13934</v>
      </c>
      <c r="Y909" s="3" t="s">
        <v>17251</v>
      </c>
      <c r="Z909" s="3" t="s">
        <v>17252</v>
      </c>
      <c r="AA909" s="3"/>
      <c r="AB909" s="3" t="s">
        <v>85</v>
      </c>
      <c r="AC909" s="3" t="s">
        <v>94</v>
      </c>
      <c r="AD909" s="3" t="s">
        <v>103</v>
      </c>
      <c r="AE909" s="3" t="s">
        <v>189</v>
      </c>
      <c r="AF909" s="3"/>
      <c r="AG909" s="3" t="s">
        <v>97</v>
      </c>
      <c r="AH909" s="3">
        <v>65</v>
      </c>
      <c r="AI909" s="3">
        <v>19</v>
      </c>
      <c r="AJ909" s="3" t="s">
        <v>98</v>
      </c>
      <c r="AK909" s="3" t="s">
        <v>109</v>
      </c>
      <c r="AL909" s="3" t="s">
        <v>100</v>
      </c>
      <c r="AM909" s="3">
        <v>6</v>
      </c>
      <c r="AN909" s="3" t="s">
        <v>303</v>
      </c>
      <c r="AO909" s="3" t="s">
        <v>102</v>
      </c>
      <c r="AP909" s="3" t="s">
        <v>17253</v>
      </c>
      <c r="AQ909" s="3" t="s">
        <v>17254</v>
      </c>
      <c r="AR909" s="3">
        <v>12590</v>
      </c>
      <c r="AS909" s="3">
        <v>4000</v>
      </c>
      <c r="AT909" s="3">
        <v>0</v>
      </c>
      <c r="AU909" s="3">
        <v>0</v>
      </c>
      <c r="AV909" s="3">
        <v>0</v>
      </c>
      <c r="AW909" s="3">
        <v>0</v>
      </c>
      <c r="AX909" s="3">
        <v>0</v>
      </c>
      <c r="AY909" s="3">
        <v>0</v>
      </c>
      <c r="AZ909" s="3">
        <v>0</v>
      </c>
      <c r="BA909" s="3" t="s">
        <v>17255</v>
      </c>
      <c r="BB909" s="3">
        <v>4450</v>
      </c>
    </row>
    <row r="910" spans="1:54" ht="32.5" hidden="1" customHeight="1" x14ac:dyDescent="0.2">
      <c r="A910" s="3" t="s">
        <v>17256</v>
      </c>
      <c r="B910" s="3" t="s">
        <v>1658</v>
      </c>
      <c r="C910" s="3" t="s">
        <v>85</v>
      </c>
      <c r="D910" s="3" t="s">
        <v>86</v>
      </c>
      <c r="E910" s="3" t="s">
        <v>17250</v>
      </c>
      <c r="F910" s="3"/>
      <c r="G910" s="3" t="s">
        <v>87</v>
      </c>
      <c r="H910" s="3">
        <v>2024</v>
      </c>
      <c r="I910" s="3">
        <v>2024</v>
      </c>
      <c r="J910" s="3" t="s">
        <v>88</v>
      </c>
      <c r="K910" s="3" t="s">
        <v>11111</v>
      </c>
      <c r="L910" s="3" t="s">
        <v>11112</v>
      </c>
      <c r="M910" s="3" t="s">
        <v>11113</v>
      </c>
      <c r="N910" s="3" t="s">
        <v>11114</v>
      </c>
      <c r="O910" s="3" t="s">
        <v>11115</v>
      </c>
      <c r="P910" s="3" t="s">
        <v>89</v>
      </c>
      <c r="Q910" s="3" t="s">
        <v>90</v>
      </c>
      <c r="R910" s="3" t="s">
        <v>11116</v>
      </c>
      <c r="S910" s="3" t="s">
        <v>11117</v>
      </c>
      <c r="T910" s="3" t="s">
        <v>135</v>
      </c>
      <c r="U910" s="3" t="s">
        <v>7484</v>
      </c>
      <c r="V910" s="3" t="s">
        <v>1668</v>
      </c>
      <c r="W910" s="3">
        <v>2</v>
      </c>
      <c r="X910" s="3" t="s">
        <v>653</v>
      </c>
      <c r="Y910" s="3" t="s">
        <v>17257</v>
      </c>
      <c r="Z910" s="3" t="s">
        <v>17258</v>
      </c>
      <c r="AA910" s="3"/>
      <c r="AB910" s="3" t="s">
        <v>85</v>
      </c>
      <c r="AC910" s="3" t="s">
        <v>94</v>
      </c>
      <c r="AD910" s="3" t="s">
        <v>103</v>
      </c>
      <c r="AE910" s="3" t="s">
        <v>104</v>
      </c>
      <c r="AF910" s="3"/>
      <c r="AG910" s="3" t="s">
        <v>97</v>
      </c>
      <c r="AH910" s="3">
        <v>65</v>
      </c>
      <c r="AI910" s="3">
        <v>19</v>
      </c>
      <c r="AJ910" s="3" t="s">
        <v>105</v>
      </c>
      <c r="AK910" s="3" t="s">
        <v>106</v>
      </c>
      <c r="AL910" s="3" t="s">
        <v>100</v>
      </c>
      <c r="AM910" s="3">
        <v>80</v>
      </c>
      <c r="AN910" s="3" t="s">
        <v>101</v>
      </c>
      <c r="AO910" s="3" t="s">
        <v>102</v>
      </c>
      <c r="AP910" s="3" t="s">
        <v>17259</v>
      </c>
      <c r="AQ910" s="3" t="s">
        <v>17260</v>
      </c>
      <c r="AR910" s="3">
        <v>4650</v>
      </c>
      <c r="AS910" s="3">
        <v>1000</v>
      </c>
      <c r="AT910" s="3">
        <v>0</v>
      </c>
      <c r="AU910" s="3">
        <v>0</v>
      </c>
      <c r="AV910" s="3">
        <v>0</v>
      </c>
      <c r="AW910" s="3">
        <v>0</v>
      </c>
      <c r="AX910" s="3">
        <v>0</v>
      </c>
      <c r="AY910" s="3">
        <v>0</v>
      </c>
      <c r="AZ910" s="3">
        <v>0</v>
      </c>
      <c r="BA910" s="3" t="s">
        <v>17255</v>
      </c>
      <c r="BB910" s="3">
        <v>1450</v>
      </c>
    </row>
    <row r="911" spans="1:54" ht="32.5" hidden="1" customHeight="1" x14ac:dyDescent="0.2">
      <c r="A911" s="3" t="s">
        <v>17261</v>
      </c>
      <c r="B911" s="3" t="s">
        <v>1658</v>
      </c>
      <c r="C911" s="3" t="s">
        <v>85</v>
      </c>
      <c r="D911" s="3" t="s">
        <v>86</v>
      </c>
      <c r="E911" s="3" t="s">
        <v>17262</v>
      </c>
      <c r="F911" s="3"/>
      <c r="G911" s="3" t="s">
        <v>87</v>
      </c>
      <c r="H911" s="3">
        <v>2024</v>
      </c>
      <c r="I911" s="3">
        <v>2024</v>
      </c>
      <c r="J911" s="3" t="s">
        <v>88</v>
      </c>
      <c r="K911" s="3" t="s">
        <v>7597</v>
      </c>
      <c r="L911" s="3" t="s">
        <v>7598</v>
      </c>
      <c r="M911" s="3" t="s">
        <v>17263</v>
      </c>
      <c r="N911" s="3" t="s">
        <v>7600</v>
      </c>
      <c r="O911" s="3" t="s">
        <v>7601</v>
      </c>
      <c r="P911" s="3" t="s">
        <v>89</v>
      </c>
      <c r="Q911" s="3" t="s">
        <v>90</v>
      </c>
      <c r="R911" s="3" t="s">
        <v>7602</v>
      </c>
      <c r="S911" s="3" t="s">
        <v>7603</v>
      </c>
      <c r="T911" s="3" t="s">
        <v>135</v>
      </c>
      <c r="U911" s="3" t="s">
        <v>1849</v>
      </c>
      <c r="V911" s="3" t="s">
        <v>1668</v>
      </c>
      <c r="W911" s="3">
        <v>1</v>
      </c>
      <c r="X911" s="3" t="s">
        <v>14080</v>
      </c>
      <c r="Y911" s="3" t="s">
        <v>17264</v>
      </c>
      <c r="Z911" s="3" t="s">
        <v>17265</v>
      </c>
      <c r="AA911" s="3"/>
      <c r="AB911" s="3" t="s">
        <v>85</v>
      </c>
      <c r="AC911" s="3" t="s">
        <v>94</v>
      </c>
      <c r="AD911" s="3" t="s">
        <v>95</v>
      </c>
      <c r="AE911" s="3" t="s">
        <v>96</v>
      </c>
      <c r="AF911" s="3"/>
      <c r="AG911" s="3" t="s">
        <v>97</v>
      </c>
      <c r="AH911" s="3">
        <v>190</v>
      </c>
      <c r="AI911" s="3">
        <v>51</v>
      </c>
      <c r="AJ911" s="3" t="s">
        <v>123</v>
      </c>
      <c r="AK911" s="3" t="s">
        <v>99</v>
      </c>
      <c r="AL911" s="3" t="s">
        <v>100</v>
      </c>
      <c r="AM911" s="3">
        <v>60</v>
      </c>
      <c r="AN911" s="3" t="s">
        <v>140</v>
      </c>
      <c r="AO911" s="3" t="s">
        <v>102</v>
      </c>
      <c r="AP911" s="3" t="s">
        <v>17266</v>
      </c>
      <c r="AQ911" s="3" t="s">
        <v>17267</v>
      </c>
      <c r="AR911" s="3">
        <v>27400</v>
      </c>
      <c r="AS911" s="3">
        <v>2500</v>
      </c>
      <c r="AT911" s="3">
        <v>0</v>
      </c>
      <c r="AU911" s="3">
        <v>0</v>
      </c>
      <c r="AV911" s="3">
        <v>0</v>
      </c>
      <c r="AW911" s="3">
        <v>0</v>
      </c>
      <c r="AX911" s="3">
        <v>0</v>
      </c>
      <c r="AY911" s="3">
        <v>0</v>
      </c>
      <c r="AZ911" s="3">
        <v>0</v>
      </c>
      <c r="BA911" s="3" t="s">
        <v>17268</v>
      </c>
      <c r="BB911" s="3">
        <v>11000</v>
      </c>
    </row>
    <row r="912" spans="1:54" ht="32.5" hidden="1" customHeight="1" x14ac:dyDescent="0.2">
      <c r="A912" s="3" t="s">
        <v>17269</v>
      </c>
      <c r="B912" s="3" t="s">
        <v>1658</v>
      </c>
      <c r="C912" s="3" t="s">
        <v>85</v>
      </c>
      <c r="D912" s="3" t="s">
        <v>86</v>
      </c>
      <c r="E912" s="3" t="s">
        <v>17262</v>
      </c>
      <c r="F912" s="3"/>
      <c r="G912" s="3" t="s">
        <v>87</v>
      </c>
      <c r="H912" s="3">
        <v>2024</v>
      </c>
      <c r="I912" s="3">
        <v>2024</v>
      </c>
      <c r="J912" s="3" t="s">
        <v>88</v>
      </c>
      <c r="K912" s="3" t="s">
        <v>7597</v>
      </c>
      <c r="L912" s="3" t="s">
        <v>7598</v>
      </c>
      <c r="M912" s="3" t="s">
        <v>17263</v>
      </c>
      <c r="N912" s="3" t="s">
        <v>7600</v>
      </c>
      <c r="O912" s="3" t="s">
        <v>7601</v>
      </c>
      <c r="P912" s="3" t="s">
        <v>89</v>
      </c>
      <c r="Q912" s="3" t="s">
        <v>90</v>
      </c>
      <c r="R912" s="3" t="s">
        <v>7602</v>
      </c>
      <c r="S912" s="3" t="s">
        <v>7603</v>
      </c>
      <c r="T912" s="3" t="s">
        <v>135</v>
      </c>
      <c r="U912" s="3" t="s">
        <v>1849</v>
      </c>
      <c r="V912" s="3" t="s">
        <v>1668</v>
      </c>
      <c r="W912" s="3">
        <v>2</v>
      </c>
      <c r="X912" s="3" t="s">
        <v>189</v>
      </c>
      <c r="Y912" s="3" t="s">
        <v>17270</v>
      </c>
      <c r="Z912" s="3" t="s">
        <v>17271</v>
      </c>
      <c r="AA912" s="3"/>
      <c r="AB912" s="3" t="s">
        <v>85</v>
      </c>
      <c r="AC912" s="3" t="s">
        <v>94</v>
      </c>
      <c r="AD912" s="3" t="s">
        <v>103</v>
      </c>
      <c r="AE912" s="3" t="s">
        <v>189</v>
      </c>
      <c r="AF912" s="3"/>
      <c r="AG912" s="3" t="s">
        <v>97</v>
      </c>
      <c r="AH912" s="3">
        <v>190</v>
      </c>
      <c r="AI912" s="3">
        <v>51</v>
      </c>
      <c r="AJ912" s="3" t="s">
        <v>123</v>
      </c>
      <c r="AK912" s="3" t="s">
        <v>109</v>
      </c>
      <c r="AL912" s="3" t="s">
        <v>100</v>
      </c>
      <c r="AM912" s="3">
        <v>520</v>
      </c>
      <c r="AN912" s="3" t="s">
        <v>138</v>
      </c>
      <c r="AO912" s="3" t="s">
        <v>102</v>
      </c>
      <c r="AP912" s="3" t="s">
        <v>17272</v>
      </c>
      <c r="AQ912" s="3"/>
      <c r="AR912" s="3">
        <v>12600</v>
      </c>
      <c r="AS912" s="3">
        <v>2000</v>
      </c>
      <c r="AT912" s="3">
        <v>0</v>
      </c>
      <c r="AU912" s="3">
        <v>0</v>
      </c>
      <c r="AV912" s="3">
        <v>0</v>
      </c>
      <c r="AW912" s="3">
        <v>0</v>
      </c>
      <c r="AX912" s="3">
        <v>0</v>
      </c>
      <c r="AY912" s="3">
        <v>0</v>
      </c>
      <c r="AZ912" s="3">
        <v>0</v>
      </c>
      <c r="BA912" s="3" t="s">
        <v>17273</v>
      </c>
      <c r="BB912" s="3">
        <v>8500</v>
      </c>
    </row>
    <row r="913" spans="1:54" ht="32.5" hidden="1" customHeight="1" x14ac:dyDescent="0.2">
      <c r="A913" s="3" t="s">
        <v>17274</v>
      </c>
      <c r="B913" s="3" t="s">
        <v>1658</v>
      </c>
      <c r="C913" s="3" t="s">
        <v>85</v>
      </c>
      <c r="D913" s="3" t="s">
        <v>86</v>
      </c>
      <c r="E913" s="3" t="s">
        <v>17275</v>
      </c>
      <c r="F913" s="3"/>
      <c r="G913" s="3" t="s">
        <v>87</v>
      </c>
      <c r="H913" s="3">
        <v>2024</v>
      </c>
      <c r="I913" s="3">
        <v>2024</v>
      </c>
      <c r="J913" s="3" t="s">
        <v>111</v>
      </c>
      <c r="K913" s="3" t="s">
        <v>7806</v>
      </c>
      <c r="L913" s="3" t="s">
        <v>7807</v>
      </c>
      <c r="M913" s="3" t="s">
        <v>7808</v>
      </c>
      <c r="N913" s="3" t="s">
        <v>7809</v>
      </c>
      <c r="O913" s="3" t="s">
        <v>7810</v>
      </c>
      <c r="P913" s="3" t="s">
        <v>89</v>
      </c>
      <c r="Q913" s="3" t="s">
        <v>90</v>
      </c>
      <c r="R913" s="3" t="s">
        <v>7811</v>
      </c>
      <c r="S913" s="3" t="s">
        <v>7812</v>
      </c>
      <c r="T913" s="3" t="s">
        <v>91</v>
      </c>
      <c r="U913" s="3" t="s">
        <v>7484</v>
      </c>
      <c r="V913" s="3" t="s">
        <v>1668</v>
      </c>
      <c r="W913" s="3">
        <v>1</v>
      </c>
      <c r="X913" s="3" t="s">
        <v>17276</v>
      </c>
      <c r="Y913" s="3" t="s">
        <v>17277</v>
      </c>
      <c r="Z913" s="3" t="s">
        <v>17278</v>
      </c>
      <c r="AA913" s="3"/>
      <c r="AB913" s="3" t="s">
        <v>85</v>
      </c>
      <c r="AC913" s="3" t="s">
        <v>94</v>
      </c>
      <c r="AD913" s="3" t="s">
        <v>103</v>
      </c>
      <c r="AE913" s="3" t="s">
        <v>104</v>
      </c>
      <c r="AF913" s="3"/>
      <c r="AG913" s="3" t="s">
        <v>97</v>
      </c>
      <c r="AH913" s="3">
        <v>96</v>
      </c>
      <c r="AI913" s="3">
        <v>12</v>
      </c>
      <c r="AJ913" s="3" t="s">
        <v>346</v>
      </c>
      <c r="AK913" s="3" t="s">
        <v>106</v>
      </c>
      <c r="AL913" s="3" t="s">
        <v>542</v>
      </c>
      <c r="AM913" s="3">
        <v>70</v>
      </c>
      <c r="AN913" s="3" t="s">
        <v>101</v>
      </c>
      <c r="AO913" s="3" t="s">
        <v>110</v>
      </c>
      <c r="AP913" s="3" t="s">
        <v>17279</v>
      </c>
      <c r="AQ913" s="3" t="s">
        <v>17280</v>
      </c>
      <c r="AR913" s="3">
        <v>4500</v>
      </c>
      <c r="AS913" s="3">
        <v>1600</v>
      </c>
      <c r="AT913" s="3">
        <v>0</v>
      </c>
      <c r="AU913" s="3">
        <v>0</v>
      </c>
      <c r="AV913" s="3">
        <v>0</v>
      </c>
      <c r="AW913" s="3">
        <v>0</v>
      </c>
      <c r="AX913" s="3">
        <v>0</v>
      </c>
      <c r="AY913" s="3">
        <v>0</v>
      </c>
      <c r="AZ913" s="3">
        <v>0</v>
      </c>
      <c r="BA913" s="3" t="s">
        <v>1673</v>
      </c>
      <c r="BB913" s="3">
        <v>1600</v>
      </c>
    </row>
    <row r="914" spans="1:54" ht="32.5" hidden="1" customHeight="1" x14ac:dyDescent="0.2">
      <c r="A914" s="3" t="s">
        <v>17281</v>
      </c>
      <c r="B914" s="3" t="s">
        <v>1658</v>
      </c>
      <c r="C914" s="3" t="s">
        <v>85</v>
      </c>
      <c r="D914" s="3" t="s">
        <v>86</v>
      </c>
      <c r="E914" s="3" t="s">
        <v>17275</v>
      </c>
      <c r="F914" s="3"/>
      <c r="G914" s="3" t="s">
        <v>87</v>
      </c>
      <c r="H914" s="3">
        <v>2024</v>
      </c>
      <c r="I914" s="3">
        <v>2024</v>
      </c>
      <c r="J914" s="3" t="s">
        <v>111</v>
      </c>
      <c r="K914" s="3" t="s">
        <v>7806</v>
      </c>
      <c r="L914" s="3" t="s">
        <v>7807</v>
      </c>
      <c r="M914" s="3" t="s">
        <v>7808</v>
      </c>
      <c r="N914" s="3" t="s">
        <v>7809</v>
      </c>
      <c r="O914" s="3" t="s">
        <v>7810</v>
      </c>
      <c r="P914" s="3" t="s">
        <v>89</v>
      </c>
      <c r="Q914" s="3" t="s">
        <v>90</v>
      </c>
      <c r="R914" s="3" t="s">
        <v>7811</v>
      </c>
      <c r="S914" s="3" t="s">
        <v>7812</v>
      </c>
      <c r="T914" s="3" t="s">
        <v>91</v>
      </c>
      <c r="U914" s="3" t="s">
        <v>7484</v>
      </c>
      <c r="V914" s="3" t="s">
        <v>1668</v>
      </c>
      <c r="W914" s="3">
        <v>2</v>
      </c>
      <c r="X914" s="3" t="s">
        <v>17282</v>
      </c>
      <c r="Y914" s="3" t="s">
        <v>17283</v>
      </c>
      <c r="Z914" s="3" t="s">
        <v>17284</v>
      </c>
      <c r="AA914" s="3"/>
      <c r="AB914" s="3" t="s">
        <v>85</v>
      </c>
      <c r="AC914" s="3" t="s">
        <v>94</v>
      </c>
      <c r="AD914" s="3" t="s">
        <v>95</v>
      </c>
      <c r="AE914" s="3" t="s">
        <v>96</v>
      </c>
      <c r="AF914" s="3"/>
      <c r="AG914" s="3" t="s">
        <v>97</v>
      </c>
      <c r="AH914" s="3">
        <v>96</v>
      </c>
      <c r="AI914" s="3">
        <v>12</v>
      </c>
      <c r="AJ914" s="3" t="s">
        <v>123</v>
      </c>
      <c r="AK914" s="3" t="s">
        <v>109</v>
      </c>
      <c r="AL914" s="3" t="s">
        <v>100</v>
      </c>
      <c r="AM914" s="3">
        <v>30</v>
      </c>
      <c r="AN914" s="3" t="s">
        <v>303</v>
      </c>
      <c r="AO914" s="3" t="s">
        <v>110</v>
      </c>
      <c r="AP914" s="3" t="s">
        <v>17285</v>
      </c>
      <c r="AQ914" s="3" t="s">
        <v>17286</v>
      </c>
      <c r="AR914" s="3">
        <v>4000</v>
      </c>
      <c r="AS914" s="3">
        <v>1400</v>
      </c>
      <c r="AT914" s="3">
        <v>0</v>
      </c>
      <c r="AU914" s="3">
        <v>0</v>
      </c>
      <c r="AV914" s="3">
        <v>0</v>
      </c>
      <c r="AW914" s="3">
        <v>0</v>
      </c>
      <c r="AX914" s="3">
        <v>0</v>
      </c>
      <c r="AY914" s="3">
        <v>0</v>
      </c>
      <c r="AZ914" s="3">
        <v>0</v>
      </c>
      <c r="BA914" s="3" t="s">
        <v>17287</v>
      </c>
      <c r="BB914" s="3">
        <v>1700</v>
      </c>
    </row>
    <row r="915" spans="1:54" ht="32.5" hidden="1" customHeight="1" x14ac:dyDescent="0.2">
      <c r="A915" s="3" t="s">
        <v>17288</v>
      </c>
      <c r="B915" s="3" t="s">
        <v>1658</v>
      </c>
      <c r="C915" s="3" t="s">
        <v>85</v>
      </c>
      <c r="D915" s="3" t="s">
        <v>86</v>
      </c>
      <c r="E915" s="3" t="s">
        <v>17289</v>
      </c>
      <c r="F915" s="3"/>
      <c r="G915" s="3" t="s">
        <v>87</v>
      </c>
      <c r="H915" s="3">
        <v>2024</v>
      </c>
      <c r="I915" s="3">
        <v>2024</v>
      </c>
      <c r="J915" s="3" t="s">
        <v>88</v>
      </c>
      <c r="K915" s="3" t="s">
        <v>7464</v>
      </c>
      <c r="L915" s="3" t="s">
        <v>7465</v>
      </c>
      <c r="M915" s="3" t="s">
        <v>17290</v>
      </c>
      <c r="N915" s="3" t="s">
        <v>7467</v>
      </c>
      <c r="O915" s="3" t="s">
        <v>7468</v>
      </c>
      <c r="P915" s="3" t="s">
        <v>89</v>
      </c>
      <c r="Q915" s="3" t="s">
        <v>90</v>
      </c>
      <c r="R915" s="3" t="s">
        <v>7469</v>
      </c>
      <c r="S915" s="3" t="s">
        <v>7470</v>
      </c>
      <c r="T915" s="3" t="s">
        <v>135</v>
      </c>
      <c r="U915" s="3" t="s">
        <v>1667</v>
      </c>
      <c r="V915" s="3" t="s">
        <v>1668</v>
      </c>
      <c r="W915" s="3">
        <v>1</v>
      </c>
      <c r="X915" s="3" t="s">
        <v>17291</v>
      </c>
      <c r="Y915" s="3" t="s">
        <v>17292</v>
      </c>
      <c r="Z915" s="3" t="s">
        <v>17293</v>
      </c>
      <c r="AA915" s="3"/>
      <c r="AB915" s="3" t="s">
        <v>85</v>
      </c>
      <c r="AC915" s="3" t="s">
        <v>94</v>
      </c>
      <c r="AD915" s="3" t="s">
        <v>103</v>
      </c>
      <c r="AE915" s="3" t="s">
        <v>104</v>
      </c>
      <c r="AF915" s="3"/>
      <c r="AG915" s="3" t="s">
        <v>97</v>
      </c>
      <c r="AH915" s="3">
        <v>95</v>
      </c>
      <c r="AI915" s="3">
        <v>15</v>
      </c>
      <c r="AJ915" s="3" t="s">
        <v>123</v>
      </c>
      <c r="AK915" s="3" t="s">
        <v>106</v>
      </c>
      <c r="AL915" s="3" t="s">
        <v>100</v>
      </c>
      <c r="AM915" s="3">
        <v>40</v>
      </c>
      <c r="AN915" s="3" t="s">
        <v>138</v>
      </c>
      <c r="AO915" s="3" t="s">
        <v>110</v>
      </c>
      <c r="AP915" s="3" t="s">
        <v>17294</v>
      </c>
      <c r="AQ915" s="3" t="s">
        <v>17295</v>
      </c>
      <c r="AR915" s="3">
        <v>11953</v>
      </c>
      <c r="AS915" s="3">
        <v>3000</v>
      </c>
      <c r="AT915" s="3">
        <v>0</v>
      </c>
      <c r="AU915" s="3">
        <v>0</v>
      </c>
      <c r="AV915" s="3">
        <v>0</v>
      </c>
      <c r="AW915" s="3">
        <v>0</v>
      </c>
      <c r="AX915" s="3">
        <v>0</v>
      </c>
      <c r="AY915" s="3">
        <v>0</v>
      </c>
      <c r="AZ915" s="3">
        <v>0</v>
      </c>
      <c r="BA915" s="3" t="s">
        <v>17296</v>
      </c>
      <c r="BB915" s="3">
        <v>4720</v>
      </c>
    </row>
    <row r="916" spans="1:54" ht="32.5" hidden="1" customHeight="1" x14ac:dyDescent="0.2">
      <c r="A916" s="3" t="s">
        <v>17297</v>
      </c>
      <c r="B916" s="3" t="s">
        <v>1658</v>
      </c>
      <c r="C916" s="3" t="s">
        <v>85</v>
      </c>
      <c r="D916" s="3" t="s">
        <v>86</v>
      </c>
      <c r="E916" s="3" t="s">
        <v>17289</v>
      </c>
      <c r="F916" s="3"/>
      <c r="G916" s="3" t="s">
        <v>87</v>
      </c>
      <c r="H916" s="3">
        <v>2024</v>
      </c>
      <c r="I916" s="3">
        <v>2024</v>
      </c>
      <c r="J916" s="3" t="s">
        <v>111</v>
      </c>
      <c r="K916" s="3" t="s">
        <v>7464</v>
      </c>
      <c r="L916" s="3" t="s">
        <v>7465</v>
      </c>
      <c r="M916" s="3" t="s">
        <v>17290</v>
      </c>
      <c r="N916" s="3" t="s">
        <v>7467</v>
      </c>
      <c r="O916" s="3" t="s">
        <v>7468</v>
      </c>
      <c r="P916" s="3" t="s">
        <v>89</v>
      </c>
      <c r="Q916" s="3" t="s">
        <v>90</v>
      </c>
      <c r="R916" s="3" t="s">
        <v>7469</v>
      </c>
      <c r="S916" s="3" t="s">
        <v>7470</v>
      </c>
      <c r="T916" s="3" t="s">
        <v>135</v>
      </c>
      <c r="U916" s="3" t="s">
        <v>1667</v>
      </c>
      <c r="V916" s="3" t="s">
        <v>1668</v>
      </c>
      <c r="W916" s="3">
        <v>2</v>
      </c>
      <c r="X916" s="3" t="s">
        <v>17298</v>
      </c>
      <c r="Y916" s="3" t="s">
        <v>17299</v>
      </c>
      <c r="Z916" s="3" t="s">
        <v>17300</v>
      </c>
      <c r="AA916" s="3"/>
      <c r="AB916" s="3" t="s">
        <v>85</v>
      </c>
      <c r="AC916" s="3" t="s">
        <v>94</v>
      </c>
      <c r="AD916" s="3" t="s">
        <v>103</v>
      </c>
      <c r="AE916" s="3" t="s">
        <v>122</v>
      </c>
      <c r="AF916" s="3"/>
      <c r="AG916" s="3" t="s">
        <v>97</v>
      </c>
      <c r="AH916" s="3">
        <v>95</v>
      </c>
      <c r="AI916" s="3">
        <v>15</v>
      </c>
      <c r="AJ916" s="3" t="s">
        <v>123</v>
      </c>
      <c r="AK916" s="3" t="s">
        <v>109</v>
      </c>
      <c r="AL916" s="3" t="s">
        <v>100</v>
      </c>
      <c r="AM916" s="3">
        <v>100</v>
      </c>
      <c r="AN916" s="3" t="s">
        <v>101</v>
      </c>
      <c r="AO916" s="3" t="s">
        <v>110</v>
      </c>
      <c r="AP916" s="3" t="s">
        <v>17301</v>
      </c>
      <c r="AQ916" s="3" t="s">
        <v>17302</v>
      </c>
      <c r="AR916" s="3">
        <v>6011</v>
      </c>
      <c r="AS916" s="3">
        <v>1600</v>
      </c>
      <c r="AT916" s="3">
        <v>0</v>
      </c>
      <c r="AU916" s="3">
        <v>0</v>
      </c>
      <c r="AV916" s="3">
        <v>0</v>
      </c>
      <c r="AW916" s="3">
        <v>0</v>
      </c>
      <c r="AX916" s="3">
        <v>0</v>
      </c>
      <c r="AY916" s="3">
        <v>0</v>
      </c>
      <c r="AZ916" s="3">
        <v>0</v>
      </c>
      <c r="BA916" s="3" t="s">
        <v>17296</v>
      </c>
      <c r="BB916" s="3">
        <v>3200</v>
      </c>
    </row>
    <row r="917" spans="1:54" ht="32.5" hidden="1" customHeight="1" x14ac:dyDescent="0.2">
      <c r="A917" s="3" t="s">
        <v>17303</v>
      </c>
      <c r="B917" s="3" t="s">
        <v>1658</v>
      </c>
      <c r="C917" s="3" t="s">
        <v>85</v>
      </c>
      <c r="D917" s="3" t="s">
        <v>86</v>
      </c>
      <c r="E917" s="3" t="s">
        <v>17304</v>
      </c>
      <c r="F917" s="3"/>
      <c r="G917" s="3" t="s">
        <v>87</v>
      </c>
      <c r="H917" s="3">
        <v>2024</v>
      </c>
      <c r="I917" s="3">
        <v>2024</v>
      </c>
      <c r="J917" s="3" t="s">
        <v>111</v>
      </c>
      <c r="K917" s="3" t="s">
        <v>7407</v>
      </c>
      <c r="L917" s="3" t="s">
        <v>7408</v>
      </c>
      <c r="M917" s="3" t="s">
        <v>7409</v>
      </c>
      <c r="N917" s="3" t="s">
        <v>7410</v>
      </c>
      <c r="O917" s="3" t="s">
        <v>7411</v>
      </c>
      <c r="P917" s="3" t="s">
        <v>89</v>
      </c>
      <c r="Q917" s="3" t="s">
        <v>257</v>
      </c>
      <c r="R917" s="3" t="s">
        <v>7412</v>
      </c>
      <c r="S917" s="3" t="s">
        <v>7413</v>
      </c>
      <c r="T917" s="3" t="s">
        <v>91</v>
      </c>
      <c r="U917" s="3" t="s">
        <v>1761</v>
      </c>
      <c r="V917" s="3" t="s">
        <v>1668</v>
      </c>
      <c r="W917" s="3">
        <v>1</v>
      </c>
      <c r="X917" s="3" t="s">
        <v>17305</v>
      </c>
      <c r="Y917" s="3" t="s">
        <v>17306</v>
      </c>
      <c r="Z917" s="3" t="s">
        <v>17307</v>
      </c>
      <c r="AA917" s="3"/>
      <c r="AB917" s="3" t="s">
        <v>85</v>
      </c>
      <c r="AC917" s="3" t="s">
        <v>94</v>
      </c>
      <c r="AD917" s="3" t="s">
        <v>103</v>
      </c>
      <c r="AE917" s="3" t="s">
        <v>124</v>
      </c>
      <c r="AF917" s="3"/>
      <c r="AG917" s="3" t="s">
        <v>97</v>
      </c>
      <c r="AH917" s="3">
        <v>1707</v>
      </c>
      <c r="AI917" s="3">
        <v>272</v>
      </c>
      <c r="AJ917" s="3" t="s">
        <v>123</v>
      </c>
      <c r="AK917" s="3" t="s">
        <v>109</v>
      </c>
      <c r="AL917" s="3" t="s">
        <v>100</v>
      </c>
      <c r="AM917" s="3">
        <v>150</v>
      </c>
      <c r="AN917" s="3" t="s">
        <v>101</v>
      </c>
      <c r="AO917" s="3" t="s">
        <v>110</v>
      </c>
      <c r="AP917" s="3" t="s">
        <v>13230</v>
      </c>
      <c r="AQ917" s="3" t="s">
        <v>17308</v>
      </c>
      <c r="AR917" s="3">
        <v>9470</v>
      </c>
      <c r="AS917" s="3">
        <v>2000</v>
      </c>
      <c r="AT917" s="3">
        <v>0</v>
      </c>
      <c r="AU917" s="3">
        <v>0</v>
      </c>
      <c r="AV917" s="3">
        <v>0</v>
      </c>
      <c r="AW917" s="3">
        <v>0</v>
      </c>
      <c r="AX917" s="3">
        <v>0</v>
      </c>
      <c r="AY917" s="3">
        <v>0</v>
      </c>
      <c r="AZ917" s="3">
        <v>0</v>
      </c>
      <c r="BA917" s="3" t="s">
        <v>17309</v>
      </c>
      <c r="BB917" s="3">
        <v>2500</v>
      </c>
    </row>
    <row r="918" spans="1:54" ht="32.5" hidden="1" customHeight="1" x14ac:dyDescent="0.2">
      <c r="A918" s="3" t="s">
        <v>17310</v>
      </c>
      <c r="B918" s="3" t="s">
        <v>1658</v>
      </c>
      <c r="C918" s="3" t="s">
        <v>85</v>
      </c>
      <c r="D918" s="3" t="s">
        <v>86</v>
      </c>
      <c r="E918" s="3" t="s">
        <v>17304</v>
      </c>
      <c r="F918" s="3"/>
      <c r="G918" s="3" t="s">
        <v>87</v>
      </c>
      <c r="H918" s="3">
        <v>2024</v>
      </c>
      <c r="I918" s="3">
        <v>2024</v>
      </c>
      <c r="J918" s="3" t="s">
        <v>88</v>
      </c>
      <c r="K918" s="3" t="s">
        <v>7407</v>
      </c>
      <c r="L918" s="3" t="s">
        <v>7408</v>
      </c>
      <c r="M918" s="3" t="s">
        <v>7409</v>
      </c>
      <c r="N918" s="3" t="s">
        <v>7410</v>
      </c>
      <c r="O918" s="3" t="s">
        <v>7411</v>
      </c>
      <c r="P918" s="3" t="s">
        <v>89</v>
      </c>
      <c r="Q918" s="3" t="s">
        <v>257</v>
      </c>
      <c r="R918" s="3" t="s">
        <v>7412</v>
      </c>
      <c r="S918" s="3" t="s">
        <v>7413</v>
      </c>
      <c r="T918" s="3" t="s">
        <v>91</v>
      </c>
      <c r="U918" s="3" t="s">
        <v>1761</v>
      </c>
      <c r="V918" s="3" t="s">
        <v>1668</v>
      </c>
      <c r="W918" s="3">
        <v>2</v>
      </c>
      <c r="X918" s="3" t="s">
        <v>17311</v>
      </c>
      <c r="Y918" s="3" t="s">
        <v>17312</v>
      </c>
      <c r="Z918" s="3" t="s">
        <v>17313</v>
      </c>
      <c r="AA918" s="3"/>
      <c r="AB918" s="3" t="s">
        <v>85</v>
      </c>
      <c r="AC918" s="3" t="s">
        <v>94</v>
      </c>
      <c r="AD918" s="3" t="s">
        <v>103</v>
      </c>
      <c r="AE918" s="3" t="s">
        <v>122</v>
      </c>
      <c r="AF918" s="3"/>
      <c r="AG918" s="3" t="s">
        <v>97</v>
      </c>
      <c r="AH918" s="3">
        <v>1707</v>
      </c>
      <c r="AI918" s="3">
        <v>272</v>
      </c>
      <c r="AJ918" s="3" t="s">
        <v>123</v>
      </c>
      <c r="AK918" s="3" t="s">
        <v>109</v>
      </c>
      <c r="AL918" s="3" t="s">
        <v>100</v>
      </c>
      <c r="AM918" s="3">
        <v>50</v>
      </c>
      <c r="AN918" s="3" t="s">
        <v>101</v>
      </c>
      <c r="AO918" s="3" t="s">
        <v>110</v>
      </c>
      <c r="AP918" s="3" t="s">
        <v>2317</v>
      </c>
      <c r="AQ918" s="3" t="s">
        <v>17314</v>
      </c>
      <c r="AR918" s="3">
        <v>5900</v>
      </c>
      <c r="AS918" s="3">
        <v>1000</v>
      </c>
      <c r="AT918" s="3">
        <v>0</v>
      </c>
      <c r="AU918" s="3">
        <v>0</v>
      </c>
      <c r="AV918" s="3">
        <v>0</v>
      </c>
      <c r="AW918" s="3">
        <v>0</v>
      </c>
      <c r="AX918" s="3">
        <v>0</v>
      </c>
      <c r="AY918" s="3">
        <v>0</v>
      </c>
      <c r="AZ918" s="3">
        <v>0</v>
      </c>
      <c r="BA918" s="3" t="s">
        <v>17309</v>
      </c>
      <c r="BB918" s="3">
        <v>2500</v>
      </c>
    </row>
    <row r="919" spans="1:54" ht="32.5" hidden="1" customHeight="1" x14ac:dyDescent="0.2">
      <c r="A919" s="3" t="s">
        <v>17315</v>
      </c>
      <c r="B919" s="3" t="s">
        <v>1658</v>
      </c>
      <c r="C919" s="3" t="s">
        <v>85</v>
      </c>
      <c r="D919" s="3" t="s">
        <v>86</v>
      </c>
      <c r="E919" s="3" t="s">
        <v>17304</v>
      </c>
      <c r="F919" s="3"/>
      <c r="G919" s="3" t="s">
        <v>87</v>
      </c>
      <c r="H919" s="3">
        <v>2024</v>
      </c>
      <c r="I919" s="3">
        <v>2024</v>
      </c>
      <c r="J919" s="3" t="s">
        <v>111</v>
      </c>
      <c r="K919" s="3" t="s">
        <v>7407</v>
      </c>
      <c r="L919" s="3" t="s">
        <v>7408</v>
      </c>
      <c r="M919" s="3" t="s">
        <v>7409</v>
      </c>
      <c r="N919" s="3" t="s">
        <v>7410</v>
      </c>
      <c r="O919" s="3" t="s">
        <v>7411</v>
      </c>
      <c r="P919" s="3" t="s">
        <v>89</v>
      </c>
      <c r="Q919" s="3" t="s">
        <v>257</v>
      </c>
      <c r="R919" s="3" t="s">
        <v>7412</v>
      </c>
      <c r="S919" s="3" t="s">
        <v>7413</v>
      </c>
      <c r="T919" s="3" t="s">
        <v>91</v>
      </c>
      <c r="U919" s="3" t="s">
        <v>1761</v>
      </c>
      <c r="V919" s="3" t="s">
        <v>1668</v>
      </c>
      <c r="W919" s="3">
        <v>3</v>
      </c>
      <c r="X919" s="3" t="s">
        <v>315</v>
      </c>
      <c r="Y919" s="3" t="s">
        <v>17316</v>
      </c>
      <c r="Z919" s="3" t="s">
        <v>17317</v>
      </c>
      <c r="AA919" s="3"/>
      <c r="AB919" s="3" t="s">
        <v>85</v>
      </c>
      <c r="AC919" s="3" t="s">
        <v>94</v>
      </c>
      <c r="AD919" s="3" t="s">
        <v>103</v>
      </c>
      <c r="AE919" s="3" t="s">
        <v>104</v>
      </c>
      <c r="AF919" s="3"/>
      <c r="AG919" s="3" t="s">
        <v>97</v>
      </c>
      <c r="AH919" s="3">
        <v>1707</v>
      </c>
      <c r="AI919" s="3">
        <v>272</v>
      </c>
      <c r="AJ919" s="3" t="s">
        <v>123</v>
      </c>
      <c r="AK919" s="3" t="s">
        <v>106</v>
      </c>
      <c r="AL919" s="3" t="s">
        <v>100</v>
      </c>
      <c r="AM919" s="3">
        <v>300</v>
      </c>
      <c r="AN919" s="3" t="s">
        <v>101</v>
      </c>
      <c r="AO919" s="3" t="s">
        <v>110</v>
      </c>
      <c r="AP919" s="3" t="s">
        <v>17318</v>
      </c>
      <c r="AQ919" s="3" t="s">
        <v>17314</v>
      </c>
      <c r="AR919" s="3">
        <v>8150</v>
      </c>
      <c r="AS919" s="3">
        <v>1000</v>
      </c>
      <c r="AT919" s="3">
        <v>0</v>
      </c>
      <c r="AU919" s="3">
        <v>0</v>
      </c>
      <c r="AV919" s="3">
        <v>0</v>
      </c>
      <c r="AW919" s="3">
        <v>0</v>
      </c>
      <c r="AX919" s="3">
        <v>0</v>
      </c>
      <c r="AY919" s="3">
        <v>0</v>
      </c>
      <c r="AZ919" s="3">
        <v>0</v>
      </c>
      <c r="BA919" s="3" t="s">
        <v>17309</v>
      </c>
      <c r="BB919" s="3">
        <v>2500</v>
      </c>
    </row>
    <row r="920" spans="1:54" ht="32.5" hidden="1" customHeight="1" x14ac:dyDescent="0.2">
      <c r="A920" s="3" t="s">
        <v>17319</v>
      </c>
      <c r="B920" s="3" t="s">
        <v>1658</v>
      </c>
      <c r="C920" s="3" t="s">
        <v>85</v>
      </c>
      <c r="D920" s="3" t="s">
        <v>86</v>
      </c>
      <c r="E920" s="3" t="s">
        <v>17304</v>
      </c>
      <c r="F920" s="3"/>
      <c r="G920" s="3" t="s">
        <v>87</v>
      </c>
      <c r="H920" s="3">
        <v>2024</v>
      </c>
      <c r="I920" s="3">
        <v>2024</v>
      </c>
      <c r="J920" s="3" t="s">
        <v>88</v>
      </c>
      <c r="K920" s="3" t="s">
        <v>7407</v>
      </c>
      <c r="L920" s="3" t="s">
        <v>7408</v>
      </c>
      <c r="M920" s="3" t="s">
        <v>7409</v>
      </c>
      <c r="N920" s="3" t="s">
        <v>7410</v>
      </c>
      <c r="O920" s="3" t="s">
        <v>7411</v>
      </c>
      <c r="P920" s="3" t="s">
        <v>89</v>
      </c>
      <c r="Q920" s="3" t="s">
        <v>257</v>
      </c>
      <c r="R920" s="3" t="s">
        <v>7412</v>
      </c>
      <c r="S920" s="3" t="s">
        <v>7413</v>
      </c>
      <c r="T920" s="3" t="s">
        <v>91</v>
      </c>
      <c r="U920" s="3" t="s">
        <v>1761</v>
      </c>
      <c r="V920" s="3" t="s">
        <v>1668</v>
      </c>
      <c r="W920" s="3">
        <v>4</v>
      </c>
      <c r="X920" s="3" t="s">
        <v>95</v>
      </c>
      <c r="Y920" s="3" t="s">
        <v>17320</v>
      </c>
      <c r="Z920" s="3" t="s">
        <v>17321</v>
      </c>
      <c r="AA920" s="3"/>
      <c r="AB920" s="3" t="s">
        <v>85</v>
      </c>
      <c r="AC920" s="3" t="s">
        <v>94</v>
      </c>
      <c r="AD920" s="3" t="s">
        <v>95</v>
      </c>
      <c r="AE920" s="3" t="s">
        <v>96</v>
      </c>
      <c r="AF920" s="3"/>
      <c r="AG920" s="3" t="s">
        <v>97</v>
      </c>
      <c r="AH920" s="3">
        <v>1707</v>
      </c>
      <c r="AI920" s="3">
        <v>272</v>
      </c>
      <c r="AJ920" s="3" t="s">
        <v>98</v>
      </c>
      <c r="AK920" s="3" t="s">
        <v>109</v>
      </c>
      <c r="AL920" s="3" t="s">
        <v>100</v>
      </c>
      <c r="AM920" s="3">
        <v>50</v>
      </c>
      <c r="AN920" s="3" t="s">
        <v>101</v>
      </c>
      <c r="AO920" s="3" t="s">
        <v>110</v>
      </c>
      <c r="AP920" s="3" t="s">
        <v>17318</v>
      </c>
      <c r="AQ920" s="3" t="s">
        <v>17314</v>
      </c>
      <c r="AR920" s="3">
        <v>9650</v>
      </c>
      <c r="AS920" s="3">
        <v>2000</v>
      </c>
      <c r="AT920" s="3">
        <v>0</v>
      </c>
      <c r="AU920" s="3">
        <v>0</v>
      </c>
      <c r="AV920" s="3">
        <v>0</v>
      </c>
      <c r="AW920" s="3">
        <v>0</v>
      </c>
      <c r="AX920" s="3">
        <v>0</v>
      </c>
      <c r="AY920" s="3">
        <v>0</v>
      </c>
      <c r="AZ920" s="3">
        <v>0</v>
      </c>
      <c r="BA920" s="3" t="s">
        <v>17309</v>
      </c>
      <c r="BB920" s="3">
        <v>3500</v>
      </c>
    </row>
    <row r="921" spans="1:54" ht="32.5" hidden="1" customHeight="1" x14ac:dyDescent="0.2">
      <c r="A921" s="3" t="s">
        <v>17322</v>
      </c>
      <c r="B921" s="3" t="s">
        <v>1658</v>
      </c>
      <c r="C921" s="3" t="s">
        <v>85</v>
      </c>
      <c r="D921" s="3" t="s">
        <v>86</v>
      </c>
      <c r="E921" s="3" t="s">
        <v>17323</v>
      </c>
      <c r="F921" s="3"/>
      <c r="G921" s="3" t="s">
        <v>87</v>
      </c>
      <c r="H921" s="3">
        <v>2024</v>
      </c>
      <c r="I921" s="3">
        <v>2024</v>
      </c>
      <c r="J921" s="3" t="s">
        <v>111</v>
      </c>
      <c r="K921" s="3" t="s">
        <v>7420</v>
      </c>
      <c r="L921" s="3" t="s">
        <v>7421</v>
      </c>
      <c r="M921" s="3" t="s">
        <v>7422</v>
      </c>
      <c r="N921" s="3" t="s">
        <v>7423</v>
      </c>
      <c r="O921" s="3" t="s">
        <v>7424</v>
      </c>
      <c r="P921" s="3" t="s">
        <v>89</v>
      </c>
      <c r="Q921" s="3" t="s">
        <v>90</v>
      </c>
      <c r="R921" s="3" t="s">
        <v>7425</v>
      </c>
      <c r="S921" s="3" t="s">
        <v>7426</v>
      </c>
      <c r="T921" s="3" t="s">
        <v>135</v>
      </c>
      <c r="U921" s="3" t="s">
        <v>1667</v>
      </c>
      <c r="V921" s="3" t="s">
        <v>1668</v>
      </c>
      <c r="W921" s="3">
        <v>1</v>
      </c>
      <c r="X921" s="3" t="s">
        <v>17324</v>
      </c>
      <c r="Y921" s="3" t="s">
        <v>17325</v>
      </c>
      <c r="Z921" s="3" t="s">
        <v>17326</v>
      </c>
      <c r="AA921" s="3"/>
      <c r="AB921" s="3" t="s">
        <v>85</v>
      </c>
      <c r="AC921" s="3" t="s">
        <v>94</v>
      </c>
      <c r="AD921" s="3" t="s">
        <v>103</v>
      </c>
      <c r="AE921" s="3" t="s">
        <v>104</v>
      </c>
      <c r="AF921" s="3"/>
      <c r="AG921" s="3" t="s">
        <v>97</v>
      </c>
      <c r="AH921" s="3">
        <v>68</v>
      </c>
      <c r="AI921" s="3">
        <v>10</v>
      </c>
      <c r="AJ921" s="3" t="s">
        <v>123</v>
      </c>
      <c r="AK921" s="3" t="s">
        <v>106</v>
      </c>
      <c r="AL921" s="3" t="s">
        <v>100</v>
      </c>
      <c r="AM921" s="3">
        <v>30</v>
      </c>
      <c r="AN921" s="3" t="s">
        <v>101</v>
      </c>
      <c r="AO921" s="3" t="s">
        <v>110</v>
      </c>
      <c r="AP921" s="3" t="s">
        <v>17327</v>
      </c>
      <c r="AQ921" s="3" t="s">
        <v>17328</v>
      </c>
      <c r="AR921" s="3">
        <v>6900</v>
      </c>
      <c r="AS921" s="3">
        <v>2000</v>
      </c>
      <c r="AT921" s="3">
        <v>0</v>
      </c>
      <c r="AU921" s="3">
        <v>0</v>
      </c>
      <c r="AV921" s="3">
        <v>0</v>
      </c>
      <c r="AW921" s="3">
        <v>0</v>
      </c>
      <c r="AX921" s="3">
        <v>0</v>
      </c>
      <c r="AY921" s="3">
        <v>0</v>
      </c>
      <c r="AZ921" s="3">
        <v>0</v>
      </c>
      <c r="BA921" s="3" t="s">
        <v>17329</v>
      </c>
      <c r="BB921" s="3">
        <v>3800</v>
      </c>
    </row>
    <row r="922" spans="1:54" ht="32.5" hidden="1" customHeight="1" x14ac:dyDescent="0.2">
      <c r="A922" s="3" t="s">
        <v>17330</v>
      </c>
      <c r="B922" s="3" t="s">
        <v>1658</v>
      </c>
      <c r="C922" s="3" t="s">
        <v>85</v>
      </c>
      <c r="D922" s="3" t="s">
        <v>86</v>
      </c>
      <c r="E922" s="3" t="s">
        <v>17323</v>
      </c>
      <c r="F922" s="3"/>
      <c r="G922" s="3" t="s">
        <v>87</v>
      </c>
      <c r="H922" s="3">
        <v>2024</v>
      </c>
      <c r="I922" s="3">
        <v>2024</v>
      </c>
      <c r="J922" s="3" t="s">
        <v>111</v>
      </c>
      <c r="K922" s="3" t="s">
        <v>7420</v>
      </c>
      <c r="L922" s="3" t="s">
        <v>7421</v>
      </c>
      <c r="M922" s="3" t="s">
        <v>7422</v>
      </c>
      <c r="N922" s="3" t="s">
        <v>7423</v>
      </c>
      <c r="O922" s="3" t="s">
        <v>7424</v>
      </c>
      <c r="P922" s="3" t="s">
        <v>89</v>
      </c>
      <c r="Q922" s="3" t="s">
        <v>90</v>
      </c>
      <c r="R922" s="3" t="s">
        <v>7425</v>
      </c>
      <c r="S922" s="3" t="s">
        <v>7426</v>
      </c>
      <c r="T922" s="3" t="s">
        <v>135</v>
      </c>
      <c r="U922" s="3" t="s">
        <v>1667</v>
      </c>
      <c r="V922" s="3" t="s">
        <v>1668</v>
      </c>
      <c r="W922" s="3">
        <v>2</v>
      </c>
      <c r="X922" s="3" t="s">
        <v>17331</v>
      </c>
      <c r="Y922" s="3" t="s">
        <v>17332</v>
      </c>
      <c r="Z922" s="3" t="s">
        <v>17333</v>
      </c>
      <c r="AA922" s="3"/>
      <c r="AB922" s="3" t="s">
        <v>85</v>
      </c>
      <c r="AC922" s="3" t="s">
        <v>94</v>
      </c>
      <c r="AD922" s="3" t="s">
        <v>103</v>
      </c>
      <c r="AE922" s="3" t="s">
        <v>124</v>
      </c>
      <c r="AF922" s="3"/>
      <c r="AG922" s="3" t="s">
        <v>97</v>
      </c>
      <c r="AH922" s="3">
        <v>68</v>
      </c>
      <c r="AI922" s="3">
        <v>10</v>
      </c>
      <c r="AJ922" s="3" t="s">
        <v>123</v>
      </c>
      <c r="AK922" s="3" t="s">
        <v>190</v>
      </c>
      <c r="AL922" s="3" t="s">
        <v>100</v>
      </c>
      <c r="AM922" s="3">
        <v>35</v>
      </c>
      <c r="AN922" s="3" t="s">
        <v>101</v>
      </c>
      <c r="AO922" s="3" t="s">
        <v>110</v>
      </c>
      <c r="AP922" s="3" t="s">
        <v>17334</v>
      </c>
      <c r="AQ922" s="3" t="s">
        <v>17335</v>
      </c>
      <c r="AR922" s="3">
        <v>5650</v>
      </c>
      <c r="AS922" s="3">
        <v>1500</v>
      </c>
      <c r="AT922" s="3">
        <v>0</v>
      </c>
      <c r="AU922" s="3">
        <v>0</v>
      </c>
      <c r="AV922" s="3">
        <v>0</v>
      </c>
      <c r="AW922" s="3">
        <v>0</v>
      </c>
      <c r="AX922" s="3">
        <v>0</v>
      </c>
      <c r="AY922" s="3">
        <v>0</v>
      </c>
      <c r="AZ922" s="3">
        <v>0</v>
      </c>
      <c r="BA922" s="3" t="s">
        <v>17336</v>
      </c>
      <c r="BB922" s="3">
        <v>2000</v>
      </c>
    </row>
    <row r="923" spans="1:54" ht="32.5" hidden="1" customHeight="1" x14ac:dyDescent="0.2">
      <c r="A923" s="3" t="s">
        <v>17337</v>
      </c>
      <c r="B923" s="3" t="s">
        <v>1658</v>
      </c>
      <c r="C923" s="3" t="s">
        <v>85</v>
      </c>
      <c r="D923" s="3" t="s">
        <v>86</v>
      </c>
      <c r="E923" s="3" t="s">
        <v>17338</v>
      </c>
      <c r="F923" s="3"/>
      <c r="G923" s="3" t="s">
        <v>87</v>
      </c>
      <c r="H923" s="3">
        <v>2024</v>
      </c>
      <c r="I923" s="3">
        <v>2024</v>
      </c>
      <c r="J923" s="3" t="s">
        <v>111</v>
      </c>
      <c r="K923" s="3"/>
      <c r="L923" s="3" t="s">
        <v>7207</v>
      </c>
      <c r="M923" s="3" t="s">
        <v>7208</v>
      </c>
      <c r="N923" s="3" t="s">
        <v>7209</v>
      </c>
      <c r="O923" s="3" t="s">
        <v>7210</v>
      </c>
      <c r="P923" s="3" t="s">
        <v>89</v>
      </c>
      <c r="Q923" s="3" t="s">
        <v>90</v>
      </c>
      <c r="R923" s="3" t="s">
        <v>7211</v>
      </c>
      <c r="S923" s="3" t="s">
        <v>7212</v>
      </c>
      <c r="T923" s="3" t="s">
        <v>135</v>
      </c>
      <c r="U923" s="3" t="s">
        <v>1667</v>
      </c>
      <c r="V923" s="3" t="s">
        <v>1668</v>
      </c>
      <c r="W923" s="3">
        <v>1</v>
      </c>
      <c r="X923" s="3" t="s">
        <v>440</v>
      </c>
      <c r="Y923" s="3" t="s">
        <v>17339</v>
      </c>
      <c r="Z923" s="3" t="s">
        <v>17340</v>
      </c>
      <c r="AA923" s="3"/>
      <c r="AB923" s="3" t="s">
        <v>85</v>
      </c>
      <c r="AC923" s="3" t="s">
        <v>94</v>
      </c>
      <c r="AD923" s="3" t="s">
        <v>103</v>
      </c>
      <c r="AE923" s="3" t="s">
        <v>104</v>
      </c>
      <c r="AF923" s="3"/>
      <c r="AG923" s="3" t="s">
        <v>97</v>
      </c>
      <c r="AH923" s="3">
        <v>96</v>
      </c>
      <c r="AI923" s="3">
        <v>12</v>
      </c>
      <c r="AJ923" s="3" t="s">
        <v>123</v>
      </c>
      <c r="AK923" s="3" t="s">
        <v>106</v>
      </c>
      <c r="AL923" s="3" t="s">
        <v>100</v>
      </c>
      <c r="AM923" s="3">
        <v>100</v>
      </c>
      <c r="AN923" s="3" t="s">
        <v>101</v>
      </c>
      <c r="AO923" s="3" t="s">
        <v>110</v>
      </c>
      <c r="AP923" s="3" t="s">
        <v>17341</v>
      </c>
      <c r="AQ923" s="3" t="s">
        <v>17342</v>
      </c>
      <c r="AR923" s="3">
        <v>4600</v>
      </c>
      <c r="AS923" s="3">
        <v>1500</v>
      </c>
      <c r="AT923" s="3">
        <v>0</v>
      </c>
      <c r="AU923" s="3">
        <v>0</v>
      </c>
      <c r="AV923" s="3">
        <v>0</v>
      </c>
      <c r="AW923" s="3">
        <v>0</v>
      </c>
      <c r="AX923" s="3">
        <v>0</v>
      </c>
      <c r="AY923" s="3">
        <v>0</v>
      </c>
      <c r="AZ923" s="3">
        <v>0</v>
      </c>
      <c r="BA923" s="3" t="s">
        <v>17343</v>
      </c>
      <c r="BB923" s="3">
        <v>1950</v>
      </c>
    </row>
    <row r="924" spans="1:54" ht="32.5" hidden="1" customHeight="1" x14ac:dyDescent="0.2">
      <c r="A924" s="3" t="s">
        <v>17344</v>
      </c>
      <c r="B924" s="3" t="s">
        <v>1658</v>
      </c>
      <c r="C924" s="3" t="s">
        <v>85</v>
      </c>
      <c r="D924" s="3" t="s">
        <v>86</v>
      </c>
      <c r="E924" s="3" t="s">
        <v>17338</v>
      </c>
      <c r="F924" s="3"/>
      <c r="G924" s="3" t="s">
        <v>87</v>
      </c>
      <c r="H924" s="3">
        <v>2024</v>
      </c>
      <c r="I924" s="3">
        <v>2024</v>
      </c>
      <c r="J924" s="3" t="s">
        <v>111</v>
      </c>
      <c r="K924" s="3"/>
      <c r="L924" s="3" t="s">
        <v>7207</v>
      </c>
      <c r="M924" s="3" t="s">
        <v>7208</v>
      </c>
      <c r="N924" s="3" t="s">
        <v>7209</v>
      </c>
      <c r="O924" s="3" t="s">
        <v>7210</v>
      </c>
      <c r="P924" s="3" t="s">
        <v>89</v>
      </c>
      <c r="Q924" s="3" t="s">
        <v>90</v>
      </c>
      <c r="R924" s="3" t="s">
        <v>7211</v>
      </c>
      <c r="S924" s="3" t="s">
        <v>7212</v>
      </c>
      <c r="T924" s="3" t="s">
        <v>135</v>
      </c>
      <c r="U924" s="3" t="s">
        <v>1667</v>
      </c>
      <c r="V924" s="3" t="s">
        <v>1668</v>
      </c>
      <c r="W924" s="3">
        <v>2</v>
      </c>
      <c r="X924" s="3" t="s">
        <v>17345</v>
      </c>
      <c r="Y924" s="3" t="s">
        <v>17346</v>
      </c>
      <c r="Z924" s="3" t="s">
        <v>17347</v>
      </c>
      <c r="AA924" s="3"/>
      <c r="AB924" s="3" t="s">
        <v>85</v>
      </c>
      <c r="AC924" s="3" t="s">
        <v>94</v>
      </c>
      <c r="AD924" s="3" t="s">
        <v>103</v>
      </c>
      <c r="AE924" s="3" t="s">
        <v>124</v>
      </c>
      <c r="AF924" s="3"/>
      <c r="AG924" s="3" t="s">
        <v>97</v>
      </c>
      <c r="AH924" s="3">
        <v>96</v>
      </c>
      <c r="AI924" s="3">
        <v>12</v>
      </c>
      <c r="AJ924" s="3" t="s">
        <v>98</v>
      </c>
      <c r="AK924" s="3" t="s">
        <v>109</v>
      </c>
      <c r="AL924" s="3" t="s">
        <v>100</v>
      </c>
      <c r="AM924" s="3">
        <v>50</v>
      </c>
      <c r="AN924" s="3" t="s">
        <v>101</v>
      </c>
      <c r="AO924" s="3" t="s">
        <v>110</v>
      </c>
      <c r="AP924" s="3" t="s">
        <v>17348</v>
      </c>
      <c r="AQ924" s="3" t="s">
        <v>17349</v>
      </c>
      <c r="AR924" s="3">
        <v>1300</v>
      </c>
      <c r="AS924" s="3">
        <v>500</v>
      </c>
      <c r="AT924" s="3">
        <v>0</v>
      </c>
      <c r="AU924" s="3">
        <v>0</v>
      </c>
      <c r="AV924" s="3">
        <v>0</v>
      </c>
      <c r="AW924" s="3">
        <v>0</v>
      </c>
      <c r="AX924" s="3">
        <v>0</v>
      </c>
      <c r="AY924" s="3">
        <v>0</v>
      </c>
      <c r="AZ924" s="3">
        <v>0</v>
      </c>
      <c r="BA924" s="3" t="s">
        <v>1673</v>
      </c>
      <c r="BB924" s="3">
        <v>500</v>
      </c>
    </row>
    <row r="925" spans="1:54" ht="32.5" hidden="1" customHeight="1" x14ac:dyDescent="0.2">
      <c r="A925" s="3" t="s">
        <v>17350</v>
      </c>
      <c r="B925" s="3" t="s">
        <v>1658</v>
      </c>
      <c r="C925" s="3" t="s">
        <v>85</v>
      </c>
      <c r="D925" s="3" t="s">
        <v>86</v>
      </c>
      <c r="E925" s="3" t="s">
        <v>17351</v>
      </c>
      <c r="F925" s="3"/>
      <c r="G925" s="3" t="s">
        <v>87</v>
      </c>
      <c r="H925" s="3">
        <v>2024</v>
      </c>
      <c r="I925" s="3">
        <v>2024</v>
      </c>
      <c r="J925" s="3" t="s">
        <v>111</v>
      </c>
      <c r="K925" s="3" t="s">
        <v>7795</v>
      </c>
      <c r="L925" s="3" t="s">
        <v>7796</v>
      </c>
      <c r="M925" s="3" t="s">
        <v>17352</v>
      </c>
      <c r="N925" s="3" t="s">
        <v>7798</v>
      </c>
      <c r="O925" s="3" t="s">
        <v>7799</v>
      </c>
      <c r="P925" s="3" t="s">
        <v>89</v>
      </c>
      <c r="Q925" s="3" t="s">
        <v>90</v>
      </c>
      <c r="R925" s="3" t="s">
        <v>7241</v>
      </c>
      <c r="S925" s="3" t="s">
        <v>7242</v>
      </c>
      <c r="T925" s="3" t="s">
        <v>135</v>
      </c>
      <c r="U925" s="3" t="s">
        <v>7243</v>
      </c>
      <c r="V925" s="3" t="s">
        <v>1668</v>
      </c>
      <c r="W925" s="3">
        <v>1</v>
      </c>
      <c r="X925" s="3" t="s">
        <v>17353</v>
      </c>
      <c r="Y925" s="3" t="s">
        <v>17354</v>
      </c>
      <c r="Z925" s="3" t="s">
        <v>17355</v>
      </c>
      <c r="AA925" s="3"/>
      <c r="AB925" s="3" t="s">
        <v>85</v>
      </c>
      <c r="AC925" s="3" t="s">
        <v>94</v>
      </c>
      <c r="AD925" s="3" t="s">
        <v>103</v>
      </c>
      <c r="AE925" s="3" t="s">
        <v>104</v>
      </c>
      <c r="AF925" s="3"/>
      <c r="AG925" s="3" t="s">
        <v>97</v>
      </c>
      <c r="AH925" s="3">
        <v>175</v>
      </c>
      <c r="AI925" s="3">
        <v>32</v>
      </c>
      <c r="AJ925" s="3" t="s">
        <v>105</v>
      </c>
      <c r="AK925" s="3" t="s">
        <v>106</v>
      </c>
      <c r="AL925" s="3" t="s">
        <v>100</v>
      </c>
      <c r="AM925" s="3">
        <v>510</v>
      </c>
      <c r="AN925" s="3" t="s">
        <v>138</v>
      </c>
      <c r="AO925" s="3" t="s">
        <v>102</v>
      </c>
      <c r="AP925" s="3" t="s">
        <v>17356</v>
      </c>
      <c r="AQ925" s="3" t="s">
        <v>17357</v>
      </c>
      <c r="AR925" s="3">
        <v>9300</v>
      </c>
      <c r="AS925" s="3">
        <v>2500</v>
      </c>
      <c r="AT925" s="3">
        <v>0</v>
      </c>
      <c r="AU925" s="3">
        <v>0</v>
      </c>
      <c r="AV925" s="3">
        <v>0</v>
      </c>
      <c r="AW925" s="3">
        <v>0</v>
      </c>
      <c r="AX925" s="3">
        <v>0</v>
      </c>
      <c r="AY925" s="3">
        <v>0</v>
      </c>
      <c r="AZ925" s="3">
        <v>0</v>
      </c>
      <c r="BA925" s="3" t="s">
        <v>17358</v>
      </c>
      <c r="BB925" s="3">
        <v>6500</v>
      </c>
    </row>
    <row r="926" spans="1:54" ht="32.5" hidden="1" customHeight="1" x14ac:dyDescent="0.2">
      <c r="A926" s="3" t="s">
        <v>17359</v>
      </c>
      <c r="B926" s="3" t="s">
        <v>1658</v>
      </c>
      <c r="C926" s="3" t="s">
        <v>85</v>
      </c>
      <c r="D926" s="3" t="s">
        <v>86</v>
      </c>
      <c r="E926" s="3" t="s">
        <v>17351</v>
      </c>
      <c r="F926" s="3"/>
      <c r="G926" s="3" t="s">
        <v>87</v>
      </c>
      <c r="H926" s="3">
        <v>2024</v>
      </c>
      <c r="I926" s="3">
        <v>2024</v>
      </c>
      <c r="J926" s="3" t="s">
        <v>111</v>
      </c>
      <c r="K926" s="3" t="s">
        <v>7795</v>
      </c>
      <c r="L926" s="3" t="s">
        <v>7796</v>
      </c>
      <c r="M926" s="3" t="s">
        <v>17352</v>
      </c>
      <c r="N926" s="3" t="s">
        <v>7798</v>
      </c>
      <c r="O926" s="3" t="s">
        <v>7799</v>
      </c>
      <c r="P926" s="3" t="s">
        <v>89</v>
      </c>
      <c r="Q926" s="3" t="s">
        <v>90</v>
      </c>
      <c r="R926" s="3" t="s">
        <v>7241</v>
      </c>
      <c r="S926" s="3" t="s">
        <v>7242</v>
      </c>
      <c r="T926" s="3" t="s">
        <v>135</v>
      </c>
      <c r="U926" s="3" t="s">
        <v>7243</v>
      </c>
      <c r="V926" s="3" t="s">
        <v>1668</v>
      </c>
      <c r="W926" s="3">
        <v>2</v>
      </c>
      <c r="X926" s="3" t="s">
        <v>17360</v>
      </c>
      <c r="Y926" s="3" t="s">
        <v>17361</v>
      </c>
      <c r="Z926" s="3" t="s">
        <v>17362</v>
      </c>
      <c r="AA926" s="3"/>
      <c r="AB926" s="3" t="s">
        <v>85</v>
      </c>
      <c r="AC926" s="3" t="s">
        <v>94</v>
      </c>
      <c r="AD926" s="3" t="s">
        <v>95</v>
      </c>
      <c r="AE926" s="3" t="s">
        <v>96</v>
      </c>
      <c r="AF926" s="3"/>
      <c r="AG926" s="3" t="s">
        <v>97</v>
      </c>
      <c r="AH926" s="3">
        <v>175</v>
      </c>
      <c r="AI926" s="3">
        <v>32</v>
      </c>
      <c r="AJ926" s="3" t="s">
        <v>123</v>
      </c>
      <c r="AK926" s="3" t="s">
        <v>109</v>
      </c>
      <c r="AL926" s="3" t="s">
        <v>100</v>
      </c>
      <c r="AM926" s="3">
        <v>56</v>
      </c>
      <c r="AN926" s="3" t="s">
        <v>138</v>
      </c>
      <c r="AO926" s="3" t="s">
        <v>102</v>
      </c>
      <c r="AP926" s="3" t="s">
        <v>17363</v>
      </c>
      <c r="AQ926" s="3" t="s">
        <v>17364</v>
      </c>
      <c r="AR926" s="3">
        <v>5020</v>
      </c>
      <c r="AS926" s="3">
        <v>2500</v>
      </c>
      <c r="AT926" s="3">
        <v>0</v>
      </c>
      <c r="AU926" s="3">
        <v>0</v>
      </c>
      <c r="AV926" s="3">
        <v>0</v>
      </c>
      <c r="AW926" s="3">
        <v>0</v>
      </c>
      <c r="AX926" s="3">
        <v>0</v>
      </c>
      <c r="AY926" s="3">
        <v>0</v>
      </c>
      <c r="AZ926" s="3">
        <v>0</v>
      </c>
      <c r="BA926" s="3" t="s">
        <v>17365</v>
      </c>
      <c r="BB926" s="3">
        <v>2800</v>
      </c>
    </row>
    <row r="927" spans="1:54" ht="32.5" hidden="1" customHeight="1" x14ac:dyDescent="0.2">
      <c r="A927" s="3" t="s">
        <v>17366</v>
      </c>
      <c r="B927" s="3" t="s">
        <v>1658</v>
      </c>
      <c r="C927" s="3" t="s">
        <v>85</v>
      </c>
      <c r="D927" s="3" t="s">
        <v>86</v>
      </c>
      <c r="E927" s="3" t="s">
        <v>17367</v>
      </c>
      <c r="F927" s="3"/>
      <c r="G927" s="3" t="s">
        <v>87</v>
      </c>
      <c r="H927" s="3">
        <v>2024</v>
      </c>
      <c r="I927" s="3">
        <v>2024</v>
      </c>
      <c r="J927" s="3" t="s">
        <v>88</v>
      </c>
      <c r="K927" s="3" t="s">
        <v>17368</v>
      </c>
      <c r="L927" s="3" t="s">
        <v>17369</v>
      </c>
      <c r="M927" s="3" t="s">
        <v>17370</v>
      </c>
      <c r="N927" s="3" t="s">
        <v>17371</v>
      </c>
      <c r="O927" s="3" t="s">
        <v>17372</v>
      </c>
      <c r="P927" s="3" t="s">
        <v>89</v>
      </c>
      <c r="Q927" s="3" t="s">
        <v>257</v>
      </c>
      <c r="R927" s="3" t="s">
        <v>7511</v>
      </c>
      <c r="S927" s="3" t="s">
        <v>7512</v>
      </c>
      <c r="T927" s="3" t="s">
        <v>91</v>
      </c>
      <c r="U927" s="3" t="s">
        <v>7484</v>
      </c>
      <c r="V927" s="3" t="s">
        <v>1668</v>
      </c>
      <c r="W927" s="3">
        <v>1</v>
      </c>
      <c r="X927" s="3" t="s">
        <v>17373</v>
      </c>
      <c r="Y927" s="3" t="s">
        <v>103</v>
      </c>
      <c r="Z927" s="3" t="s">
        <v>17374</v>
      </c>
      <c r="AA927" s="3"/>
      <c r="AB927" s="3" t="s">
        <v>85</v>
      </c>
      <c r="AC927" s="3" t="s">
        <v>94</v>
      </c>
      <c r="AD927" s="3" t="s">
        <v>103</v>
      </c>
      <c r="AE927" s="3" t="s">
        <v>124</v>
      </c>
      <c r="AF927" s="3"/>
      <c r="AG927" s="3" t="s">
        <v>97</v>
      </c>
      <c r="AH927" s="3">
        <v>179273</v>
      </c>
      <c r="AI927" s="3">
        <v>28119</v>
      </c>
      <c r="AJ927" s="3" t="s">
        <v>98</v>
      </c>
      <c r="AK927" s="3" t="s">
        <v>109</v>
      </c>
      <c r="AL927" s="3" t="s">
        <v>100</v>
      </c>
      <c r="AM927" s="3">
        <v>150</v>
      </c>
      <c r="AN927" s="3" t="s">
        <v>101</v>
      </c>
      <c r="AO927" s="3" t="s">
        <v>110</v>
      </c>
      <c r="AP927" s="3" t="s">
        <v>17375</v>
      </c>
      <c r="AQ927" s="3" t="s">
        <v>17376</v>
      </c>
      <c r="AR927" s="3">
        <v>2700</v>
      </c>
      <c r="AS927" s="3">
        <v>1350</v>
      </c>
      <c r="AT927" s="3">
        <v>0</v>
      </c>
      <c r="AU927" s="3">
        <v>0</v>
      </c>
      <c r="AV927" s="3">
        <v>0</v>
      </c>
      <c r="AW927" s="3">
        <v>0</v>
      </c>
      <c r="AX927" s="3">
        <v>0</v>
      </c>
      <c r="AY927" s="3">
        <v>0</v>
      </c>
      <c r="AZ927" s="3">
        <v>0</v>
      </c>
      <c r="BA927" s="3" t="s">
        <v>1673</v>
      </c>
      <c r="BB927" s="3">
        <v>1350</v>
      </c>
    </row>
    <row r="928" spans="1:54" ht="32.5" hidden="1" customHeight="1" x14ac:dyDescent="0.2">
      <c r="A928" s="3" t="s">
        <v>17377</v>
      </c>
      <c r="B928" s="3" t="s">
        <v>1658</v>
      </c>
      <c r="C928" s="3" t="s">
        <v>85</v>
      </c>
      <c r="D928" s="3" t="s">
        <v>86</v>
      </c>
      <c r="E928" s="3" t="s">
        <v>17367</v>
      </c>
      <c r="F928" s="3"/>
      <c r="G928" s="3" t="s">
        <v>87</v>
      </c>
      <c r="H928" s="3">
        <v>2024</v>
      </c>
      <c r="I928" s="3">
        <v>2024</v>
      </c>
      <c r="J928" s="3" t="s">
        <v>88</v>
      </c>
      <c r="K928" s="3" t="s">
        <v>17368</v>
      </c>
      <c r="L928" s="3" t="s">
        <v>17369</v>
      </c>
      <c r="M928" s="3" t="s">
        <v>17370</v>
      </c>
      <c r="N928" s="3" t="s">
        <v>17371</v>
      </c>
      <c r="O928" s="3" t="s">
        <v>17372</v>
      </c>
      <c r="P928" s="3" t="s">
        <v>89</v>
      </c>
      <c r="Q928" s="3" t="s">
        <v>257</v>
      </c>
      <c r="R928" s="3" t="s">
        <v>7511</v>
      </c>
      <c r="S928" s="3" t="s">
        <v>7512</v>
      </c>
      <c r="T928" s="3" t="s">
        <v>91</v>
      </c>
      <c r="U928" s="3" t="s">
        <v>7484</v>
      </c>
      <c r="V928" s="3" t="s">
        <v>1668</v>
      </c>
      <c r="W928" s="3">
        <v>2</v>
      </c>
      <c r="X928" s="3" t="s">
        <v>17378</v>
      </c>
      <c r="Y928" s="3" t="s">
        <v>17379</v>
      </c>
      <c r="Z928" s="3" t="s">
        <v>17380</v>
      </c>
      <c r="AA928" s="3"/>
      <c r="AB928" s="3" t="s">
        <v>85</v>
      </c>
      <c r="AC928" s="3" t="s">
        <v>94</v>
      </c>
      <c r="AD928" s="3" t="s">
        <v>95</v>
      </c>
      <c r="AE928" s="3" t="s">
        <v>96</v>
      </c>
      <c r="AF928" s="3"/>
      <c r="AG928" s="3" t="s">
        <v>97</v>
      </c>
      <c r="AH928" s="3">
        <v>179273</v>
      </c>
      <c r="AI928" s="3">
        <v>28119</v>
      </c>
      <c r="AJ928" s="3" t="s">
        <v>98</v>
      </c>
      <c r="AK928" s="3" t="s">
        <v>109</v>
      </c>
      <c r="AL928" s="3" t="s">
        <v>100</v>
      </c>
      <c r="AM928" s="3">
        <v>100</v>
      </c>
      <c r="AN928" s="3" t="s">
        <v>101</v>
      </c>
      <c r="AO928" s="3" t="s">
        <v>110</v>
      </c>
      <c r="AP928" s="3" t="s">
        <v>17375</v>
      </c>
      <c r="AQ928" s="3" t="s">
        <v>17381</v>
      </c>
      <c r="AR928" s="3">
        <v>2700</v>
      </c>
      <c r="AS928" s="3">
        <v>1350</v>
      </c>
      <c r="AT928" s="3">
        <v>0</v>
      </c>
      <c r="AU928" s="3">
        <v>0</v>
      </c>
      <c r="AV928" s="3">
        <v>0</v>
      </c>
      <c r="AW928" s="3">
        <v>0</v>
      </c>
      <c r="AX928" s="3">
        <v>0</v>
      </c>
      <c r="AY928" s="3">
        <v>0</v>
      </c>
      <c r="AZ928" s="3">
        <v>0</v>
      </c>
      <c r="BA928" s="3" t="s">
        <v>1673</v>
      </c>
      <c r="BB928" s="3">
        <v>1350</v>
      </c>
    </row>
    <row r="929" spans="1:54" ht="32.5" hidden="1" customHeight="1" x14ac:dyDescent="0.2">
      <c r="A929" s="3" t="s">
        <v>17382</v>
      </c>
      <c r="B929" s="3" t="s">
        <v>1658</v>
      </c>
      <c r="C929" s="3" t="s">
        <v>85</v>
      </c>
      <c r="D929" s="3" t="s">
        <v>86</v>
      </c>
      <c r="E929" s="3" t="s">
        <v>17367</v>
      </c>
      <c r="F929" s="3"/>
      <c r="G929" s="3" t="s">
        <v>87</v>
      </c>
      <c r="H929" s="3">
        <v>2024</v>
      </c>
      <c r="I929" s="3">
        <v>2024</v>
      </c>
      <c r="J929" s="3" t="s">
        <v>88</v>
      </c>
      <c r="K929" s="3" t="s">
        <v>17368</v>
      </c>
      <c r="L929" s="3" t="s">
        <v>17369</v>
      </c>
      <c r="M929" s="3" t="s">
        <v>17370</v>
      </c>
      <c r="N929" s="3" t="s">
        <v>17371</v>
      </c>
      <c r="O929" s="3" t="s">
        <v>17372</v>
      </c>
      <c r="P929" s="3" t="s">
        <v>89</v>
      </c>
      <c r="Q929" s="3" t="s">
        <v>257</v>
      </c>
      <c r="R929" s="3" t="s">
        <v>7511</v>
      </c>
      <c r="S929" s="3" t="s">
        <v>7512</v>
      </c>
      <c r="T929" s="3" t="s">
        <v>91</v>
      </c>
      <c r="U929" s="3" t="s">
        <v>7484</v>
      </c>
      <c r="V929" s="3" t="s">
        <v>1668</v>
      </c>
      <c r="W929" s="3">
        <v>3</v>
      </c>
      <c r="X929" s="3" t="s">
        <v>17383</v>
      </c>
      <c r="Y929" s="3" t="s">
        <v>17384</v>
      </c>
      <c r="Z929" s="3" t="s">
        <v>17385</v>
      </c>
      <c r="AA929" s="3"/>
      <c r="AB929" s="3" t="s">
        <v>85</v>
      </c>
      <c r="AC929" s="3" t="s">
        <v>94</v>
      </c>
      <c r="AD929" s="3" t="s">
        <v>103</v>
      </c>
      <c r="AE929" s="3" t="s">
        <v>122</v>
      </c>
      <c r="AF929" s="3"/>
      <c r="AG929" s="3" t="s">
        <v>97</v>
      </c>
      <c r="AH929" s="3">
        <v>179273</v>
      </c>
      <c r="AI929" s="3">
        <v>28119</v>
      </c>
      <c r="AJ929" s="3" t="s">
        <v>396</v>
      </c>
      <c r="AK929" s="3" t="s">
        <v>109</v>
      </c>
      <c r="AL929" s="3" t="s">
        <v>100</v>
      </c>
      <c r="AM929" s="3">
        <v>50</v>
      </c>
      <c r="AN929" s="3" t="s">
        <v>101</v>
      </c>
      <c r="AO929" s="3" t="s">
        <v>110</v>
      </c>
      <c r="AP929" s="3" t="s">
        <v>17386</v>
      </c>
      <c r="AQ929" s="3" t="s">
        <v>17387</v>
      </c>
      <c r="AR929" s="3">
        <v>4600</v>
      </c>
      <c r="AS929" s="3">
        <v>2300</v>
      </c>
      <c r="AT929" s="3">
        <v>0</v>
      </c>
      <c r="AU929" s="3">
        <v>0</v>
      </c>
      <c r="AV929" s="3">
        <v>0</v>
      </c>
      <c r="AW929" s="3">
        <v>0</v>
      </c>
      <c r="AX929" s="3">
        <v>0</v>
      </c>
      <c r="AY929" s="3">
        <v>0</v>
      </c>
      <c r="AZ929" s="3">
        <v>0</v>
      </c>
      <c r="BA929" s="3" t="s">
        <v>1673</v>
      </c>
      <c r="BB929" s="3">
        <v>2300</v>
      </c>
    </row>
    <row r="930" spans="1:54" ht="32.5" hidden="1" customHeight="1" x14ac:dyDescent="0.2">
      <c r="A930" s="3" t="s">
        <v>17388</v>
      </c>
      <c r="B930" s="3" t="s">
        <v>1658</v>
      </c>
      <c r="C930" s="3" t="s">
        <v>85</v>
      </c>
      <c r="D930" s="3" t="s">
        <v>86</v>
      </c>
      <c r="E930" s="3" t="s">
        <v>17389</v>
      </c>
      <c r="F930" s="3"/>
      <c r="G930" s="3" t="s">
        <v>87</v>
      </c>
      <c r="H930" s="3">
        <v>2024</v>
      </c>
      <c r="I930" s="3">
        <v>2024</v>
      </c>
      <c r="J930" s="3" t="s">
        <v>111</v>
      </c>
      <c r="K930" s="3" t="s">
        <v>7292</v>
      </c>
      <c r="L930" s="3" t="s">
        <v>7293</v>
      </c>
      <c r="M930" s="3" t="s">
        <v>7294</v>
      </c>
      <c r="N930" s="3" t="s">
        <v>7295</v>
      </c>
      <c r="O930" s="3" t="s">
        <v>7296</v>
      </c>
      <c r="P930" s="3" t="s">
        <v>89</v>
      </c>
      <c r="Q930" s="3" t="s">
        <v>90</v>
      </c>
      <c r="R930" s="3" t="s">
        <v>7297</v>
      </c>
      <c r="S930" s="3" t="s">
        <v>7298</v>
      </c>
      <c r="T930" s="3" t="s">
        <v>91</v>
      </c>
      <c r="U930" s="3" t="s">
        <v>7243</v>
      </c>
      <c r="V930" s="3" t="s">
        <v>1668</v>
      </c>
      <c r="W930" s="3">
        <v>1</v>
      </c>
      <c r="X930" s="3" t="s">
        <v>17390</v>
      </c>
      <c r="Y930" s="3" t="s">
        <v>17391</v>
      </c>
      <c r="Z930" s="3" t="s">
        <v>17392</v>
      </c>
      <c r="AA930" s="3"/>
      <c r="AB930" s="3" t="s">
        <v>85</v>
      </c>
      <c r="AC930" s="3" t="s">
        <v>94</v>
      </c>
      <c r="AD930" s="3" t="s">
        <v>103</v>
      </c>
      <c r="AE930" s="3" t="s">
        <v>122</v>
      </c>
      <c r="AF930" s="3"/>
      <c r="AG930" s="3" t="s">
        <v>97</v>
      </c>
      <c r="AH930" s="3">
        <v>61</v>
      </c>
      <c r="AI930" s="3">
        <v>5</v>
      </c>
      <c r="AJ930" s="3" t="s">
        <v>105</v>
      </c>
      <c r="AK930" s="3" t="s">
        <v>109</v>
      </c>
      <c r="AL930" s="3" t="s">
        <v>100</v>
      </c>
      <c r="AM930" s="3">
        <v>300</v>
      </c>
      <c r="AN930" s="3" t="s">
        <v>101</v>
      </c>
      <c r="AO930" s="3" t="s">
        <v>110</v>
      </c>
      <c r="AP930" s="3" t="s">
        <v>17393</v>
      </c>
      <c r="AQ930" s="3" t="s">
        <v>17394</v>
      </c>
      <c r="AR930" s="3">
        <v>28900</v>
      </c>
      <c r="AS930" s="3">
        <v>5000</v>
      </c>
      <c r="AT930" s="3">
        <v>0</v>
      </c>
      <c r="AU930" s="3">
        <v>0</v>
      </c>
      <c r="AV930" s="3">
        <v>0</v>
      </c>
      <c r="AW930" s="3">
        <v>0</v>
      </c>
      <c r="AX930" s="3">
        <v>0</v>
      </c>
      <c r="AY930" s="3">
        <v>0</v>
      </c>
      <c r="AZ930" s="3">
        <v>0</v>
      </c>
      <c r="BA930" s="3" t="s">
        <v>17395</v>
      </c>
      <c r="BB930" s="3">
        <v>11000</v>
      </c>
    </row>
    <row r="931" spans="1:54" ht="32.5" hidden="1" customHeight="1" x14ac:dyDescent="0.2">
      <c r="A931" s="3" t="s">
        <v>17396</v>
      </c>
      <c r="B931" s="3" t="s">
        <v>1658</v>
      </c>
      <c r="C931" s="3" t="s">
        <v>85</v>
      </c>
      <c r="D931" s="3" t="s">
        <v>86</v>
      </c>
      <c r="E931" s="3" t="s">
        <v>17397</v>
      </c>
      <c r="F931" s="3"/>
      <c r="G931" s="3" t="s">
        <v>87</v>
      </c>
      <c r="H931" s="3">
        <v>2024</v>
      </c>
      <c r="I931" s="3">
        <v>2024</v>
      </c>
      <c r="J931" s="3" t="s">
        <v>88</v>
      </c>
      <c r="K931" s="3" t="s">
        <v>17398</v>
      </c>
      <c r="L931" s="3" t="s">
        <v>17399</v>
      </c>
      <c r="M931" s="3" t="s">
        <v>17400</v>
      </c>
      <c r="N931" s="3" t="s">
        <v>17401</v>
      </c>
      <c r="O931" s="3" t="s">
        <v>17402</v>
      </c>
      <c r="P931" s="3" t="s">
        <v>89</v>
      </c>
      <c r="Q931" s="3" t="s">
        <v>90</v>
      </c>
      <c r="R931" s="3" t="s">
        <v>17403</v>
      </c>
      <c r="S931" s="3" t="s">
        <v>17404</v>
      </c>
      <c r="T931" s="3" t="s">
        <v>135</v>
      </c>
      <c r="U931" s="3" t="s">
        <v>7243</v>
      </c>
      <c r="V931" s="3" t="s">
        <v>1668</v>
      </c>
      <c r="W931" s="3">
        <v>1</v>
      </c>
      <c r="X931" s="3" t="s">
        <v>17353</v>
      </c>
      <c r="Y931" s="3" t="s">
        <v>17405</v>
      </c>
      <c r="Z931" s="3" t="s">
        <v>17406</v>
      </c>
      <c r="AA931" s="3"/>
      <c r="AB931" s="3" t="s">
        <v>85</v>
      </c>
      <c r="AC931" s="3" t="s">
        <v>94</v>
      </c>
      <c r="AD931" s="3" t="s">
        <v>103</v>
      </c>
      <c r="AE931" s="3" t="s">
        <v>104</v>
      </c>
      <c r="AF931" s="3"/>
      <c r="AG931" s="3" t="s">
        <v>97</v>
      </c>
      <c r="AH931" s="3">
        <v>154</v>
      </c>
      <c r="AI931" s="3">
        <v>16</v>
      </c>
      <c r="AJ931" s="3" t="s">
        <v>98</v>
      </c>
      <c r="AK931" s="3" t="s">
        <v>106</v>
      </c>
      <c r="AL931" s="3" t="s">
        <v>100</v>
      </c>
      <c r="AM931" s="3">
        <v>40</v>
      </c>
      <c r="AN931" s="3" t="s">
        <v>101</v>
      </c>
      <c r="AO931" s="3" t="s">
        <v>110</v>
      </c>
      <c r="AP931" s="3" t="s">
        <v>17407</v>
      </c>
      <c r="AQ931" s="3" t="s">
        <v>17408</v>
      </c>
      <c r="AR931" s="3">
        <v>2200</v>
      </c>
      <c r="AS931" s="3">
        <v>1200</v>
      </c>
      <c r="AT931" s="3">
        <v>0</v>
      </c>
      <c r="AU931" s="3">
        <v>0</v>
      </c>
      <c r="AV931" s="3">
        <v>0</v>
      </c>
      <c r="AW931" s="3">
        <v>0</v>
      </c>
      <c r="AX931" s="3">
        <v>0</v>
      </c>
      <c r="AY931" s="3">
        <v>0</v>
      </c>
      <c r="AZ931" s="3">
        <v>0</v>
      </c>
      <c r="BA931" s="3" t="s">
        <v>1673</v>
      </c>
      <c r="BB931" s="3">
        <v>1200</v>
      </c>
    </row>
    <row r="932" spans="1:54" ht="32.5" hidden="1" customHeight="1" x14ac:dyDescent="0.2">
      <c r="A932" s="3" t="s">
        <v>17409</v>
      </c>
      <c r="B932" s="3" t="s">
        <v>1658</v>
      </c>
      <c r="C932" s="3" t="s">
        <v>85</v>
      </c>
      <c r="D932" s="3" t="s">
        <v>86</v>
      </c>
      <c r="E932" s="3" t="s">
        <v>17397</v>
      </c>
      <c r="F932" s="3"/>
      <c r="G932" s="3" t="s">
        <v>87</v>
      </c>
      <c r="H932" s="3">
        <v>2024</v>
      </c>
      <c r="I932" s="3">
        <v>2024</v>
      </c>
      <c r="J932" s="3" t="s">
        <v>88</v>
      </c>
      <c r="K932" s="3" t="s">
        <v>17398</v>
      </c>
      <c r="L932" s="3" t="s">
        <v>17399</v>
      </c>
      <c r="M932" s="3" t="s">
        <v>17400</v>
      </c>
      <c r="N932" s="3" t="s">
        <v>17401</v>
      </c>
      <c r="O932" s="3" t="s">
        <v>17402</v>
      </c>
      <c r="P932" s="3" t="s">
        <v>89</v>
      </c>
      <c r="Q932" s="3" t="s">
        <v>90</v>
      </c>
      <c r="R932" s="3" t="s">
        <v>17403</v>
      </c>
      <c r="S932" s="3" t="s">
        <v>17404</v>
      </c>
      <c r="T932" s="3" t="s">
        <v>135</v>
      </c>
      <c r="U932" s="3" t="s">
        <v>7243</v>
      </c>
      <c r="V932" s="3" t="s">
        <v>1668</v>
      </c>
      <c r="W932" s="3">
        <v>2</v>
      </c>
      <c r="X932" s="3" t="s">
        <v>17410</v>
      </c>
      <c r="Y932" s="3" t="s">
        <v>17411</v>
      </c>
      <c r="Z932" s="3" t="s">
        <v>17412</v>
      </c>
      <c r="AA932" s="3"/>
      <c r="AB932" s="3" t="s">
        <v>85</v>
      </c>
      <c r="AC932" s="3" t="s">
        <v>94</v>
      </c>
      <c r="AD932" s="3" t="s">
        <v>103</v>
      </c>
      <c r="AE932" s="3" t="s">
        <v>122</v>
      </c>
      <c r="AF932" s="3"/>
      <c r="AG932" s="3" t="s">
        <v>97</v>
      </c>
      <c r="AH932" s="3">
        <v>154</v>
      </c>
      <c r="AI932" s="3">
        <v>16</v>
      </c>
      <c r="AJ932" s="3" t="s">
        <v>123</v>
      </c>
      <c r="AK932" s="3" t="s">
        <v>109</v>
      </c>
      <c r="AL932" s="3" t="s">
        <v>100</v>
      </c>
      <c r="AM932" s="3">
        <v>150</v>
      </c>
      <c r="AN932" s="3" t="s">
        <v>101</v>
      </c>
      <c r="AO932" s="3" t="s">
        <v>110</v>
      </c>
      <c r="AP932" s="3" t="s">
        <v>17413</v>
      </c>
      <c r="AQ932" s="3" t="s">
        <v>17414</v>
      </c>
      <c r="AR932" s="3">
        <v>1820</v>
      </c>
      <c r="AS932" s="3">
        <v>1000</v>
      </c>
      <c r="AT932" s="3">
        <v>0</v>
      </c>
      <c r="AU932" s="3">
        <v>0</v>
      </c>
      <c r="AV932" s="3">
        <v>0</v>
      </c>
      <c r="AW932" s="3">
        <v>0</v>
      </c>
      <c r="AX932" s="3">
        <v>0</v>
      </c>
      <c r="AY932" s="3">
        <v>0</v>
      </c>
      <c r="AZ932" s="3">
        <v>0</v>
      </c>
      <c r="BA932" s="3" t="s">
        <v>1673</v>
      </c>
      <c r="BB932" s="3">
        <v>1000</v>
      </c>
    </row>
    <row r="933" spans="1:54" ht="32.5" customHeight="1" x14ac:dyDescent="0.2">
      <c r="A933" s="94" t="s">
        <v>17415</v>
      </c>
      <c r="B933" s="94" t="s">
        <v>1658</v>
      </c>
      <c r="C933" s="94" t="s">
        <v>85</v>
      </c>
      <c r="D933" s="94" t="s">
        <v>86</v>
      </c>
      <c r="E933" s="94" t="s">
        <v>17397</v>
      </c>
      <c r="F933" s="94"/>
      <c r="G933" s="94" t="s">
        <v>87</v>
      </c>
      <c r="H933" s="94">
        <v>2024</v>
      </c>
      <c r="I933" s="94">
        <v>2024</v>
      </c>
      <c r="J933" s="94" t="s">
        <v>88</v>
      </c>
      <c r="K933" s="94" t="s">
        <v>17398</v>
      </c>
      <c r="L933" s="94" t="s">
        <v>17399</v>
      </c>
      <c r="M933" s="94" t="s">
        <v>17400</v>
      </c>
      <c r="N933" s="94" t="s">
        <v>17401</v>
      </c>
      <c r="O933" s="94" t="s">
        <v>17402</v>
      </c>
      <c r="P933" s="94" t="s">
        <v>89</v>
      </c>
      <c r="Q933" s="94" t="s">
        <v>90</v>
      </c>
      <c r="R933" s="94" t="s">
        <v>17403</v>
      </c>
      <c r="S933" s="94" t="s">
        <v>17404</v>
      </c>
      <c r="T933" s="94" t="s">
        <v>135</v>
      </c>
      <c r="U933" s="94" t="s">
        <v>7243</v>
      </c>
      <c r="V933" s="94" t="s">
        <v>1668</v>
      </c>
      <c r="W933" s="94">
        <v>3</v>
      </c>
      <c r="X933" s="94" t="s">
        <v>12736</v>
      </c>
      <c r="Y933" s="94" t="s">
        <v>17416</v>
      </c>
      <c r="Z933" s="94" t="s">
        <v>17417</v>
      </c>
      <c r="AA933" s="94"/>
      <c r="AB933" s="94" t="s">
        <v>85</v>
      </c>
      <c r="AC933" s="94" t="s">
        <v>94</v>
      </c>
      <c r="AD933" s="94" t="s">
        <v>107</v>
      </c>
      <c r="AE933" s="94" t="s">
        <v>108</v>
      </c>
      <c r="AF933" s="94"/>
      <c r="AG933" s="94" t="s">
        <v>97</v>
      </c>
      <c r="AH933" s="94">
        <v>154</v>
      </c>
      <c r="AI933" s="94">
        <v>16</v>
      </c>
      <c r="AJ933" s="94" t="s">
        <v>105</v>
      </c>
      <c r="AK933" s="94" t="s">
        <v>109</v>
      </c>
      <c r="AL933" s="94" t="s">
        <v>100</v>
      </c>
      <c r="AM933" s="94">
        <v>500</v>
      </c>
      <c r="AN933" s="94" t="s">
        <v>101</v>
      </c>
      <c r="AO933" s="94" t="s">
        <v>110</v>
      </c>
      <c r="AP933" s="94" t="s">
        <v>12540</v>
      </c>
      <c r="AQ933" s="94" t="s">
        <v>17418</v>
      </c>
      <c r="AR933" s="94">
        <v>6050</v>
      </c>
      <c r="AS933" s="94">
        <v>3300</v>
      </c>
      <c r="AT933" s="94">
        <v>0</v>
      </c>
      <c r="AU933" s="94">
        <v>0</v>
      </c>
      <c r="AV933" s="94">
        <v>0</v>
      </c>
      <c r="AW933" s="94">
        <v>0</v>
      </c>
      <c r="AX933" s="94">
        <v>0</v>
      </c>
      <c r="AY933" s="94">
        <v>0</v>
      </c>
      <c r="AZ933" s="94">
        <v>0</v>
      </c>
      <c r="BA933" s="94" t="s">
        <v>1673</v>
      </c>
      <c r="BB933" s="94">
        <v>3300</v>
      </c>
    </row>
    <row r="934" spans="1:54" ht="32.5" hidden="1" customHeight="1" x14ac:dyDescent="0.2">
      <c r="A934" s="3" t="s">
        <v>17419</v>
      </c>
      <c r="B934" s="3" t="s">
        <v>1658</v>
      </c>
      <c r="C934" s="3" t="s">
        <v>85</v>
      </c>
      <c r="D934" s="3" t="s">
        <v>86</v>
      </c>
      <c r="E934" s="3" t="s">
        <v>17397</v>
      </c>
      <c r="F934" s="3"/>
      <c r="G934" s="3" t="s">
        <v>87</v>
      </c>
      <c r="H934" s="3">
        <v>2024</v>
      </c>
      <c r="I934" s="3">
        <v>2024</v>
      </c>
      <c r="J934" s="3" t="s">
        <v>88</v>
      </c>
      <c r="K934" s="3" t="s">
        <v>17398</v>
      </c>
      <c r="L934" s="3" t="s">
        <v>17399</v>
      </c>
      <c r="M934" s="3" t="s">
        <v>17400</v>
      </c>
      <c r="N934" s="3" t="s">
        <v>17401</v>
      </c>
      <c r="O934" s="3" t="s">
        <v>17402</v>
      </c>
      <c r="P934" s="3" t="s">
        <v>89</v>
      </c>
      <c r="Q934" s="3" t="s">
        <v>90</v>
      </c>
      <c r="R934" s="3" t="s">
        <v>17403</v>
      </c>
      <c r="S934" s="3" t="s">
        <v>17404</v>
      </c>
      <c r="T934" s="3" t="s">
        <v>135</v>
      </c>
      <c r="U934" s="3" t="s">
        <v>7243</v>
      </c>
      <c r="V934" s="3" t="s">
        <v>1668</v>
      </c>
      <c r="W934" s="3">
        <v>4</v>
      </c>
      <c r="X934" s="3" t="s">
        <v>17420</v>
      </c>
      <c r="Y934" s="3" t="s">
        <v>17421</v>
      </c>
      <c r="Z934" s="3" t="s">
        <v>17422</v>
      </c>
      <c r="AA934" s="3"/>
      <c r="AB934" s="3" t="s">
        <v>85</v>
      </c>
      <c r="AC934" s="3" t="s">
        <v>94</v>
      </c>
      <c r="AD934" s="3" t="s">
        <v>95</v>
      </c>
      <c r="AE934" s="3" t="s">
        <v>96</v>
      </c>
      <c r="AF934" s="3"/>
      <c r="AG934" s="3" t="s">
        <v>97</v>
      </c>
      <c r="AH934" s="3">
        <v>154</v>
      </c>
      <c r="AI934" s="3">
        <v>16</v>
      </c>
      <c r="AJ934" s="3" t="s">
        <v>123</v>
      </c>
      <c r="AK934" s="3" t="s">
        <v>106</v>
      </c>
      <c r="AL934" s="3" t="s">
        <v>325</v>
      </c>
      <c r="AM934" s="3">
        <v>15</v>
      </c>
      <c r="AN934" s="3" t="s">
        <v>101</v>
      </c>
      <c r="AO934" s="3" t="s">
        <v>110</v>
      </c>
      <c r="AP934" s="3" t="s">
        <v>17423</v>
      </c>
      <c r="AQ934" s="3" t="s">
        <v>17424</v>
      </c>
      <c r="AR934" s="3">
        <v>3450</v>
      </c>
      <c r="AS934" s="3">
        <v>1500</v>
      </c>
      <c r="AT934" s="3">
        <v>0</v>
      </c>
      <c r="AU934" s="3">
        <v>0</v>
      </c>
      <c r="AV934" s="3">
        <v>0</v>
      </c>
      <c r="AW934" s="3">
        <v>0</v>
      </c>
      <c r="AX934" s="3">
        <v>0</v>
      </c>
      <c r="AY934" s="3">
        <v>0</v>
      </c>
      <c r="AZ934" s="3">
        <v>0</v>
      </c>
      <c r="BA934" s="3" t="s">
        <v>1673</v>
      </c>
      <c r="BB934" s="3">
        <v>1500</v>
      </c>
    </row>
    <row r="935" spans="1:54" ht="32.5" hidden="1" customHeight="1" x14ac:dyDescent="0.2">
      <c r="A935" s="3" t="s">
        <v>17425</v>
      </c>
      <c r="B935" s="3" t="s">
        <v>1658</v>
      </c>
      <c r="C935" s="3" t="s">
        <v>85</v>
      </c>
      <c r="D935" s="3" t="s">
        <v>86</v>
      </c>
      <c r="E935" s="3" t="s">
        <v>17426</v>
      </c>
      <c r="F935" s="3"/>
      <c r="G935" s="3" t="s">
        <v>87</v>
      </c>
      <c r="H935" s="3">
        <v>2024</v>
      </c>
      <c r="I935" s="3">
        <v>2024</v>
      </c>
      <c r="J935" s="3" t="s">
        <v>88</v>
      </c>
      <c r="K935" s="3" t="s">
        <v>11256</v>
      </c>
      <c r="L935" s="3" t="s">
        <v>11257</v>
      </c>
      <c r="M935" s="3" t="s">
        <v>11258</v>
      </c>
      <c r="N935" s="3" t="s">
        <v>11259</v>
      </c>
      <c r="O935" s="3" t="s">
        <v>11260</v>
      </c>
      <c r="P935" s="3" t="s">
        <v>89</v>
      </c>
      <c r="Q935" s="3" t="s">
        <v>257</v>
      </c>
      <c r="R935" s="3" t="s">
        <v>11261</v>
      </c>
      <c r="S935" s="3" t="s">
        <v>11262</v>
      </c>
      <c r="T935" s="3" t="s">
        <v>91</v>
      </c>
      <c r="U935" s="3" t="s">
        <v>1720</v>
      </c>
      <c r="V935" s="3" t="s">
        <v>1668</v>
      </c>
      <c r="W935" s="3">
        <v>1</v>
      </c>
      <c r="X935" s="3" t="s">
        <v>17427</v>
      </c>
      <c r="Y935" s="3" t="s">
        <v>17428</v>
      </c>
      <c r="Z935" s="3" t="s">
        <v>17429</v>
      </c>
      <c r="AA935" s="3"/>
      <c r="AB935" s="3" t="s">
        <v>85</v>
      </c>
      <c r="AC935" s="3" t="s">
        <v>94</v>
      </c>
      <c r="AD935" s="3" t="s">
        <v>103</v>
      </c>
      <c r="AE935" s="3" t="s">
        <v>124</v>
      </c>
      <c r="AF935" s="3"/>
      <c r="AG935" s="3" t="s">
        <v>97</v>
      </c>
      <c r="AH935" s="3">
        <v>59</v>
      </c>
      <c r="AI935" s="3">
        <v>7</v>
      </c>
      <c r="AJ935" s="3" t="s">
        <v>98</v>
      </c>
      <c r="AK935" s="3" t="s">
        <v>109</v>
      </c>
      <c r="AL935" s="3" t="s">
        <v>100</v>
      </c>
      <c r="AM935" s="3">
        <v>30</v>
      </c>
      <c r="AN935" s="3" t="s">
        <v>138</v>
      </c>
      <c r="AO935" s="3" t="s">
        <v>110</v>
      </c>
      <c r="AP935" s="3" t="s">
        <v>17430</v>
      </c>
      <c r="AQ935" s="3" t="s">
        <v>17431</v>
      </c>
      <c r="AR935" s="3">
        <v>850</v>
      </c>
      <c r="AS935" s="3">
        <v>500</v>
      </c>
      <c r="AT935" s="3">
        <v>0</v>
      </c>
      <c r="AU935" s="3">
        <v>0</v>
      </c>
      <c r="AV935" s="3">
        <v>0</v>
      </c>
      <c r="AW935" s="3">
        <v>0</v>
      </c>
      <c r="AX935" s="3">
        <v>0</v>
      </c>
      <c r="AY935" s="3">
        <v>0</v>
      </c>
      <c r="AZ935" s="3">
        <v>0</v>
      </c>
      <c r="BA935" s="3" t="s">
        <v>1673</v>
      </c>
      <c r="BB935" s="3">
        <v>500</v>
      </c>
    </row>
    <row r="936" spans="1:54" ht="32.5" hidden="1" customHeight="1" x14ac:dyDescent="0.2">
      <c r="A936" s="3" t="s">
        <v>17432</v>
      </c>
      <c r="B936" s="3" t="s">
        <v>1658</v>
      </c>
      <c r="C936" s="3" t="s">
        <v>85</v>
      </c>
      <c r="D936" s="3" t="s">
        <v>86</v>
      </c>
      <c r="E936" s="3" t="s">
        <v>17426</v>
      </c>
      <c r="F936" s="3"/>
      <c r="G936" s="3" t="s">
        <v>87</v>
      </c>
      <c r="H936" s="3">
        <v>2024</v>
      </c>
      <c r="I936" s="3">
        <v>2024</v>
      </c>
      <c r="J936" s="3" t="s">
        <v>88</v>
      </c>
      <c r="K936" s="3" t="s">
        <v>11256</v>
      </c>
      <c r="L936" s="3" t="s">
        <v>11257</v>
      </c>
      <c r="M936" s="3" t="s">
        <v>11258</v>
      </c>
      <c r="N936" s="3" t="s">
        <v>11259</v>
      </c>
      <c r="O936" s="3" t="s">
        <v>11260</v>
      </c>
      <c r="P936" s="3" t="s">
        <v>89</v>
      </c>
      <c r="Q936" s="3" t="s">
        <v>257</v>
      </c>
      <c r="R936" s="3" t="s">
        <v>11261</v>
      </c>
      <c r="S936" s="3" t="s">
        <v>11262</v>
      </c>
      <c r="T936" s="3" t="s">
        <v>91</v>
      </c>
      <c r="U936" s="3" t="s">
        <v>1720</v>
      </c>
      <c r="V936" s="3" t="s">
        <v>1668</v>
      </c>
      <c r="W936" s="3">
        <v>2</v>
      </c>
      <c r="X936" s="3" t="s">
        <v>17433</v>
      </c>
      <c r="Y936" s="3" t="s">
        <v>17434</v>
      </c>
      <c r="Z936" s="3" t="s">
        <v>17435</v>
      </c>
      <c r="AA936" s="3"/>
      <c r="AB936" s="3" t="s">
        <v>85</v>
      </c>
      <c r="AC936" s="3" t="s">
        <v>94</v>
      </c>
      <c r="AD936" s="3" t="s">
        <v>103</v>
      </c>
      <c r="AE936" s="3" t="s">
        <v>104</v>
      </c>
      <c r="AF936" s="3"/>
      <c r="AG936" s="3" t="s">
        <v>97</v>
      </c>
      <c r="AH936" s="3">
        <v>59</v>
      </c>
      <c r="AI936" s="3">
        <v>7</v>
      </c>
      <c r="AJ936" s="3" t="s">
        <v>123</v>
      </c>
      <c r="AK936" s="3" t="s">
        <v>106</v>
      </c>
      <c r="AL936" s="3" t="s">
        <v>100</v>
      </c>
      <c r="AM936" s="3">
        <v>10</v>
      </c>
      <c r="AN936" s="3" t="s">
        <v>138</v>
      </c>
      <c r="AO936" s="3" t="s">
        <v>110</v>
      </c>
      <c r="AP936" s="3" t="s">
        <v>17436</v>
      </c>
      <c r="AQ936" s="3"/>
      <c r="AR936" s="3">
        <v>1175</v>
      </c>
      <c r="AS936" s="3">
        <v>500</v>
      </c>
      <c r="AT936" s="3">
        <v>0</v>
      </c>
      <c r="AU936" s="3">
        <v>0</v>
      </c>
      <c r="AV936" s="3">
        <v>0</v>
      </c>
      <c r="AW936" s="3">
        <v>0</v>
      </c>
      <c r="AX936" s="3">
        <v>0</v>
      </c>
      <c r="AY936" s="3">
        <v>0</v>
      </c>
      <c r="AZ936" s="3">
        <v>0</v>
      </c>
      <c r="BA936" s="3" t="s">
        <v>1673</v>
      </c>
      <c r="BB936" s="3">
        <v>500</v>
      </c>
    </row>
    <row r="937" spans="1:54" ht="32.5" hidden="1" customHeight="1" x14ac:dyDescent="0.2">
      <c r="A937" s="3" t="s">
        <v>17437</v>
      </c>
      <c r="B937" s="3" t="s">
        <v>1658</v>
      </c>
      <c r="C937" s="3" t="s">
        <v>85</v>
      </c>
      <c r="D937" s="3" t="s">
        <v>86</v>
      </c>
      <c r="E937" s="3" t="s">
        <v>17426</v>
      </c>
      <c r="F937" s="3"/>
      <c r="G937" s="3" t="s">
        <v>87</v>
      </c>
      <c r="H937" s="3">
        <v>2024</v>
      </c>
      <c r="I937" s="3">
        <v>2024</v>
      </c>
      <c r="J937" s="3" t="s">
        <v>88</v>
      </c>
      <c r="K937" s="3" t="s">
        <v>11256</v>
      </c>
      <c r="L937" s="3" t="s">
        <v>11257</v>
      </c>
      <c r="M937" s="3" t="s">
        <v>11258</v>
      </c>
      <c r="N937" s="3" t="s">
        <v>11259</v>
      </c>
      <c r="O937" s="3" t="s">
        <v>11260</v>
      </c>
      <c r="P937" s="3" t="s">
        <v>89</v>
      </c>
      <c r="Q937" s="3" t="s">
        <v>257</v>
      </c>
      <c r="R937" s="3" t="s">
        <v>11261</v>
      </c>
      <c r="S937" s="3" t="s">
        <v>11262</v>
      </c>
      <c r="T937" s="3" t="s">
        <v>91</v>
      </c>
      <c r="U937" s="3" t="s">
        <v>1720</v>
      </c>
      <c r="V937" s="3" t="s">
        <v>1668</v>
      </c>
      <c r="W937" s="3">
        <v>3</v>
      </c>
      <c r="X937" s="3" t="s">
        <v>17438</v>
      </c>
      <c r="Y937" s="3" t="s">
        <v>17439</v>
      </c>
      <c r="Z937" s="3" t="s">
        <v>17440</v>
      </c>
      <c r="AA937" s="3"/>
      <c r="AB937" s="3" t="s">
        <v>85</v>
      </c>
      <c r="AC937" s="3" t="s">
        <v>94</v>
      </c>
      <c r="AD937" s="3" t="s">
        <v>103</v>
      </c>
      <c r="AE937" s="3" t="s">
        <v>189</v>
      </c>
      <c r="AF937" s="3"/>
      <c r="AG937" s="3" t="s">
        <v>97</v>
      </c>
      <c r="AH937" s="3">
        <v>59</v>
      </c>
      <c r="AI937" s="3">
        <v>7</v>
      </c>
      <c r="AJ937" s="3" t="s">
        <v>123</v>
      </c>
      <c r="AK937" s="3" t="s">
        <v>109</v>
      </c>
      <c r="AL937" s="3" t="s">
        <v>100</v>
      </c>
      <c r="AM937" s="3">
        <v>20</v>
      </c>
      <c r="AN937" s="3" t="s">
        <v>138</v>
      </c>
      <c r="AO937" s="3" t="s">
        <v>110</v>
      </c>
      <c r="AP937" s="3" t="s">
        <v>1720</v>
      </c>
      <c r="AQ937" s="3"/>
      <c r="AR937" s="3">
        <v>3950</v>
      </c>
      <c r="AS937" s="3">
        <v>2400</v>
      </c>
      <c r="AT937" s="3">
        <v>0</v>
      </c>
      <c r="AU937" s="3">
        <v>0</v>
      </c>
      <c r="AV937" s="3">
        <v>0</v>
      </c>
      <c r="AW937" s="3">
        <v>0</v>
      </c>
      <c r="AX937" s="3">
        <v>0</v>
      </c>
      <c r="AY937" s="3">
        <v>0</v>
      </c>
      <c r="AZ937" s="3">
        <v>0</v>
      </c>
      <c r="BA937" s="3" t="s">
        <v>1673</v>
      </c>
      <c r="BB937" s="3">
        <v>2400</v>
      </c>
    </row>
    <row r="938" spans="1:54" ht="32.5" hidden="1" customHeight="1" x14ac:dyDescent="0.2">
      <c r="A938" s="3" t="s">
        <v>17441</v>
      </c>
      <c r="B938" s="3" t="s">
        <v>1658</v>
      </c>
      <c r="C938" s="3" t="s">
        <v>85</v>
      </c>
      <c r="D938" s="3" t="s">
        <v>86</v>
      </c>
      <c r="E938" s="3" t="s">
        <v>17442</v>
      </c>
      <c r="F938" s="3"/>
      <c r="G938" s="3" t="s">
        <v>87</v>
      </c>
      <c r="H938" s="3">
        <v>2024</v>
      </c>
      <c r="I938" s="3">
        <v>2024</v>
      </c>
      <c r="J938" s="3" t="s">
        <v>111</v>
      </c>
      <c r="K938" s="3" t="s">
        <v>7717</v>
      </c>
      <c r="L938" s="3" t="s">
        <v>7718</v>
      </c>
      <c r="M938" s="3" t="s">
        <v>17443</v>
      </c>
      <c r="N938" s="3" t="s">
        <v>7720</v>
      </c>
      <c r="O938" s="3" t="s">
        <v>7721</v>
      </c>
      <c r="P938" s="3" t="s">
        <v>89</v>
      </c>
      <c r="Q938" s="3" t="s">
        <v>90</v>
      </c>
      <c r="R938" s="3" t="s">
        <v>7722</v>
      </c>
      <c r="S938" s="3" t="s">
        <v>7723</v>
      </c>
      <c r="T938" s="3" t="s">
        <v>135</v>
      </c>
      <c r="U938" s="3" t="s">
        <v>1849</v>
      </c>
      <c r="V938" s="3" t="s">
        <v>1668</v>
      </c>
      <c r="W938" s="3">
        <v>1</v>
      </c>
      <c r="X938" s="3" t="s">
        <v>17444</v>
      </c>
      <c r="Y938" s="3" t="s">
        <v>17445</v>
      </c>
      <c r="Z938" s="3" t="s">
        <v>17446</v>
      </c>
      <c r="AA938" s="3"/>
      <c r="AB938" s="3" t="s">
        <v>85</v>
      </c>
      <c r="AC938" s="3" t="s">
        <v>94</v>
      </c>
      <c r="AD938" s="3" t="s">
        <v>103</v>
      </c>
      <c r="AE938" s="3" t="s">
        <v>104</v>
      </c>
      <c r="AF938" s="3"/>
      <c r="AG938" s="3" t="s">
        <v>97</v>
      </c>
      <c r="AH938" s="3">
        <v>65</v>
      </c>
      <c r="AI938" s="3">
        <v>10</v>
      </c>
      <c r="AJ938" s="3" t="s">
        <v>123</v>
      </c>
      <c r="AK938" s="3" t="s">
        <v>106</v>
      </c>
      <c r="AL938" s="3" t="s">
        <v>100</v>
      </c>
      <c r="AM938" s="3">
        <v>25</v>
      </c>
      <c r="AN938" s="3" t="s">
        <v>101</v>
      </c>
      <c r="AO938" s="3" t="s">
        <v>318</v>
      </c>
      <c r="AP938" s="3" t="s">
        <v>17447</v>
      </c>
      <c r="AQ938" s="3" t="s">
        <v>17448</v>
      </c>
      <c r="AR938" s="3">
        <v>4000</v>
      </c>
      <c r="AS938" s="3">
        <v>1500</v>
      </c>
      <c r="AT938" s="3">
        <v>0</v>
      </c>
      <c r="AU938" s="3">
        <v>0</v>
      </c>
      <c r="AV938" s="3">
        <v>0</v>
      </c>
      <c r="AW938" s="3">
        <v>0</v>
      </c>
      <c r="AX938" s="3">
        <v>0</v>
      </c>
      <c r="AY938" s="3">
        <v>0</v>
      </c>
      <c r="AZ938" s="3">
        <v>0</v>
      </c>
      <c r="BA938" s="3" t="s">
        <v>1673</v>
      </c>
      <c r="BB938" s="3">
        <v>1500</v>
      </c>
    </row>
    <row r="939" spans="1:54" ht="32.5" hidden="1" customHeight="1" x14ac:dyDescent="0.2">
      <c r="A939" s="3" t="s">
        <v>17449</v>
      </c>
      <c r="B939" s="3" t="s">
        <v>1658</v>
      </c>
      <c r="C939" s="3" t="s">
        <v>85</v>
      </c>
      <c r="D939" s="3" t="s">
        <v>86</v>
      </c>
      <c r="E939" s="3" t="s">
        <v>17442</v>
      </c>
      <c r="F939" s="3"/>
      <c r="G939" s="3" t="s">
        <v>87</v>
      </c>
      <c r="H939" s="3">
        <v>2024</v>
      </c>
      <c r="I939" s="3">
        <v>2024</v>
      </c>
      <c r="J939" s="3" t="s">
        <v>88</v>
      </c>
      <c r="K939" s="3" t="s">
        <v>7717</v>
      </c>
      <c r="L939" s="3" t="s">
        <v>7718</v>
      </c>
      <c r="M939" s="3" t="s">
        <v>17443</v>
      </c>
      <c r="N939" s="3" t="s">
        <v>7720</v>
      </c>
      <c r="O939" s="3" t="s">
        <v>7721</v>
      </c>
      <c r="P939" s="3" t="s">
        <v>89</v>
      </c>
      <c r="Q939" s="3" t="s">
        <v>90</v>
      </c>
      <c r="R939" s="3" t="s">
        <v>7722</v>
      </c>
      <c r="S939" s="3" t="s">
        <v>7723</v>
      </c>
      <c r="T939" s="3" t="s">
        <v>135</v>
      </c>
      <c r="U939" s="3" t="s">
        <v>1849</v>
      </c>
      <c r="V939" s="3" t="s">
        <v>1668</v>
      </c>
      <c r="W939" s="3">
        <v>2</v>
      </c>
      <c r="X939" s="3" t="s">
        <v>17450</v>
      </c>
      <c r="Y939" s="3" t="s">
        <v>17451</v>
      </c>
      <c r="Z939" s="3" t="s">
        <v>17452</v>
      </c>
      <c r="AA939" s="3"/>
      <c r="AB939" s="3" t="s">
        <v>85</v>
      </c>
      <c r="AC939" s="3" t="s">
        <v>94</v>
      </c>
      <c r="AD939" s="3" t="s">
        <v>103</v>
      </c>
      <c r="AE939" s="3" t="s">
        <v>189</v>
      </c>
      <c r="AF939" s="3"/>
      <c r="AG939" s="3" t="s">
        <v>97</v>
      </c>
      <c r="AH939" s="3">
        <v>65</v>
      </c>
      <c r="AI939" s="3">
        <v>10</v>
      </c>
      <c r="AJ939" s="3" t="s">
        <v>98</v>
      </c>
      <c r="AK939" s="3" t="s">
        <v>109</v>
      </c>
      <c r="AL939" s="3" t="s">
        <v>100</v>
      </c>
      <c r="AM939" s="3">
        <v>160</v>
      </c>
      <c r="AN939" s="3" t="s">
        <v>101</v>
      </c>
      <c r="AO939" s="3" t="s">
        <v>318</v>
      </c>
      <c r="AP939" s="3" t="s">
        <v>17453</v>
      </c>
      <c r="AQ939" s="3" t="s">
        <v>17454</v>
      </c>
      <c r="AR939" s="3">
        <v>2600</v>
      </c>
      <c r="AS939" s="3">
        <v>500</v>
      </c>
      <c r="AT939" s="3">
        <v>0</v>
      </c>
      <c r="AU939" s="3">
        <v>0</v>
      </c>
      <c r="AV939" s="3">
        <v>0</v>
      </c>
      <c r="AW939" s="3">
        <v>0</v>
      </c>
      <c r="AX939" s="3">
        <v>0</v>
      </c>
      <c r="AY939" s="3">
        <v>0</v>
      </c>
      <c r="AZ939" s="3">
        <v>0</v>
      </c>
      <c r="BA939" s="3" t="s">
        <v>1673</v>
      </c>
      <c r="BB939" s="3">
        <v>500</v>
      </c>
    </row>
    <row r="940" spans="1:54" ht="32.5" hidden="1" customHeight="1" x14ac:dyDescent="0.2">
      <c r="A940" s="3" t="s">
        <v>17455</v>
      </c>
      <c r="B940" s="3" t="s">
        <v>1658</v>
      </c>
      <c r="C940" s="3" t="s">
        <v>85</v>
      </c>
      <c r="D940" s="3" t="s">
        <v>86</v>
      </c>
      <c r="E940" s="3" t="s">
        <v>17456</v>
      </c>
      <c r="F940" s="3"/>
      <c r="G940" s="3" t="s">
        <v>87</v>
      </c>
      <c r="H940" s="3">
        <v>2024</v>
      </c>
      <c r="I940" s="3">
        <v>2024</v>
      </c>
      <c r="J940" s="3" t="s">
        <v>88</v>
      </c>
      <c r="K940" s="3" t="s">
        <v>7756</v>
      </c>
      <c r="L940" s="3" t="s">
        <v>7757</v>
      </c>
      <c r="M940" s="3" t="s">
        <v>17457</v>
      </c>
      <c r="N940" s="3" t="s">
        <v>7759</v>
      </c>
      <c r="O940" s="3" t="s">
        <v>7760</v>
      </c>
      <c r="P940" s="3" t="s">
        <v>89</v>
      </c>
      <c r="Q940" s="3" t="s">
        <v>90</v>
      </c>
      <c r="R940" s="3" t="s">
        <v>7761</v>
      </c>
      <c r="S940" s="3" t="s">
        <v>7762</v>
      </c>
      <c r="T940" s="3" t="s">
        <v>135</v>
      </c>
      <c r="U940" s="3" t="s">
        <v>7457</v>
      </c>
      <c r="V940" s="3" t="s">
        <v>1668</v>
      </c>
      <c r="W940" s="3">
        <v>1</v>
      </c>
      <c r="X940" s="3" t="s">
        <v>17458</v>
      </c>
      <c r="Y940" s="3" t="s">
        <v>17459</v>
      </c>
      <c r="Z940" s="3" t="s">
        <v>17460</v>
      </c>
      <c r="AA940" s="3"/>
      <c r="AB940" s="3" t="s">
        <v>85</v>
      </c>
      <c r="AC940" s="3" t="s">
        <v>94</v>
      </c>
      <c r="AD940" s="3" t="s">
        <v>103</v>
      </c>
      <c r="AE940" s="3" t="s">
        <v>104</v>
      </c>
      <c r="AF940" s="3"/>
      <c r="AG940" s="3" t="s">
        <v>97</v>
      </c>
      <c r="AH940" s="3">
        <v>91</v>
      </c>
      <c r="AI940" s="3">
        <v>24</v>
      </c>
      <c r="AJ940" s="3" t="s">
        <v>123</v>
      </c>
      <c r="AK940" s="3" t="s">
        <v>106</v>
      </c>
      <c r="AL940" s="3" t="s">
        <v>100</v>
      </c>
      <c r="AM940" s="3">
        <v>20</v>
      </c>
      <c r="AN940" s="3" t="s">
        <v>101</v>
      </c>
      <c r="AO940" s="3" t="s">
        <v>318</v>
      </c>
      <c r="AP940" s="3" t="s">
        <v>17461</v>
      </c>
      <c r="AQ940" s="3" t="s">
        <v>17462</v>
      </c>
      <c r="AR940" s="3">
        <v>3000</v>
      </c>
      <c r="AS940" s="3">
        <v>1500</v>
      </c>
      <c r="AT940" s="3">
        <v>0</v>
      </c>
      <c r="AU940" s="3">
        <v>0</v>
      </c>
      <c r="AV940" s="3">
        <v>0</v>
      </c>
      <c r="AW940" s="3">
        <v>0</v>
      </c>
      <c r="AX940" s="3">
        <v>0</v>
      </c>
      <c r="AY940" s="3">
        <v>0</v>
      </c>
      <c r="AZ940" s="3">
        <v>0</v>
      </c>
      <c r="BA940" s="3" t="s">
        <v>1673</v>
      </c>
      <c r="BB940" s="3">
        <v>1500</v>
      </c>
    </row>
    <row r="941" spans="1:54" ht="32.5" hidden="1" customHeight="1" x14ac:dyDescent="0.2">
      <c r="A941" s="3" t="s">
        <v>17463</v>
      </c>
      <c r="B941" s="3" t="s">
        <v>1658</v>
      </c>
      <c r="C941" s="3" t="s">
        <v>85</v>
      </c>
      <c r="D941" s="3" t="s">
        <v>86</v>
      </c>
      <c r="E941" s="3" t="s">
        <v>17456</v>
      </c>
      <c r="F941" s="3"/>
      <c r="G941" s="3" t="s">
        <v>87</v>
      </c>
      <c r="H941" s="3">
        <v>2024</v>
      </c>
      <c r="I941" s="3">
        <v>2024</v>
      </c>
      <c r="J941" s="3" t="s">
        <v>88</v>
      </c>
      <c r="K941" s="3" t="s">
        <v>7756</v>
      </c>
      <c r="L941" s="3" t="s">
        <v>7757</v>
      </c>
      <c r="M941" s="3" t="s">
        <v>17457</v>
      </c>
      <c r="N941" s="3" t="s">
        <v>7759</v>
      </c>
      <c r="O941" s="3" t="s">
        <v>7760</v>
      </c>
      <c r="P941" s="3" t="s">
        <v>89</v>
      </c>
      <c r="Q941" s="3" t="s">
        <v>90</v>
      </c>
      <c r="R941" s="3" t="s">
        <v>7761</v>
      </c>
      <c r="S941" s="3" t="s">
        <v>7762</v>
      </c>
      <c r="T941" s="3" t="s">
        <v>135</v>
      </c>
      <c r="U941" s="3" t="s">
        <v>7457</v>
      </c>
      <c r="V941" s="3" t="s">
        <v>1668</v>
      </c>
      <c r="W941" s="3">
        <v>2</v>
      </c>
      <c r="X941" s="3" t="s">
        <v>17464</v>
      </c>
      <c r="Y941" s="3" t="s">
        <v>17465</v>
      </c>
      <c r="Z941" s="3" t="s">
        <v>17466</v>
      </c>
      <c r="AA941" s="3"/>
      <c r="AB941" s="3" t="s">
        <v>85</v>
      </c>
      <c r="AC941" s="3" t="s">
        <v>94</v>
      </c>
      <c r="AD941" s="3" t="s">
        <v>103</v>
      </c>
      <c r="AE941" s="3" t="s">
        <v>104</v>
      </c>
      <c r="AF941" s="3"/>
      <c r="AG941" s="3" t="s">
        <v>97</v>
      </c>
      <c r="AH941" s="3">
        <v>91</v>
      </c>
      <c r="AI941" s="3">
        <v>24</v>
      </c>
      <c r="AJ941" s="3" t="s">
        <v>98</v>
      </c>
      <c r="AK941" s="3" t="s">
        <v>109</v>
      </c>
      <c r="AL941" s="3" t="s">
        <v>100</v>
      </c>
      <c r="AM941" s="3">
        <v>500</v>
      </c>
      <c r="AN941" s="3" t="s">
        <v>101</v>
      </c>
      <c r="AO941" s="3" t="s">
        <v>318</v>
      </c>
      <c r="AP941" s="3" t="s">
        <v>17461</v>
      </c>
      <c r="AQ941" s="3" t="s">
        <v>17467</v>
      </c>
      <c r="AR941" s="3">
        <v>3200</v>
      </c>
      <c r="AS941" s="3">
        <v>1500</v>
      </c>
      <c r="AT941" s="3">
        <v>0</v>
      </c>
      <c r="AU941" s="3">
        <v>0</v>
      </c>
      <c r="AV941" s="3">
        <v>0</v>
      </c>
      <c r="AW941" s="3">
        <v>0</v>
      </c>
      <c r="AX941" s="3">
        <v>0</v>
      </c>
      <c r="AY941" s="3">
        <v>0</v>
      </c>
      <c r="AZ941" s="3">
        <v>0</v>
      </c>
      <c r="BA941" s="3" t="s">
        <v>1673</v>
      </c>
      <c r="BB941" s="3">
        <v>1500</v>
      </c>
    </row>
    <row r="942" spans="1:54" ht="32.5" hidden="1" customHeight="1" x14ac:dyDescent="0.2">
      <c r="A942" s="3" t="s">
        <v>17468</v>
      </c>
      <c r="B942" s="3" t="s">
        <v>1658</v>
      </c>
      <c r="C942" s="3" t="s">
        <v>85</v>
      </c>
      <c r="D942" s="3" t="s">
        <v>86</v>
      </c>
      <c r="E942" s="3" t="s">
        <v>17469</v>
      </c>
      <c r="F942" s="3"/>
      <c r="G942" s="3" t="s">
        <v>87</v>
      </c>
      <c r="H942" s="3">
        <v>2024</v>
      </c>
      <c r="I942" s="3">
        <v>2024</v>
      </c>
      <c r="J942" s="3" t="s">
        <v>111</v>
      </c>
      <c r="K942" s="3" t="s">
        <v>7506</v>
      </c>
      <c r="L942" s="3" t="s">
        <v>7507</v>
      </c>
      <c r="M942" s="3" t="s">
        <v>17470</v>
      </c>
      <c r="N942" s="3" t="s">
        <v>7509</v>
      </c>
      <c r="O942" s="3" t="s">
        <v>7510</v>
      </c>
      <c r="P942" s="3" t="s">
        <v>89</v>
      </c>
      <c r="Q942" s="3" t="s">
        <v>90</v>
      </c>
      <c r="R942" s="3" t="s">
        <v>7511</v>
      </c>
      <c r="S942" s="3" t="s">
        <v>7512</v>
      </c>
      <c r="T942" s="3" t="s">
        <v>91</v>
      </c>
      <c r="U942" s="3" t="s">
        <v>7484</v>
      </c>
      <c r="V942" s="3" t="s">
        <v>1668</v>
      </c>
      <c r="W942" s="3">
        <v>1</v>
      </c>
      <c r="X942" s="3" t="s">
        <v>17471</v>
      </c>
      <c r="Y942" s="3" t="s">
        <v>17472</v>
      </c>
      <c r="Z942" s="3" t="s">
        <v>17473</v>
      </c>
      <c r="AA942" s="3"/>
      <c r="AB942" s="3" t="s">
        <v>85</v>
      </c>
      <c r="AC942" s="3" t="s">
        <v>94</v>
      </c>
      <c r="AD942" s="3" t="s">
        <v>95</v>
      </c>
      <c r="AE942" s="3" t="s">
        <v>96</v>
      </c>
      <c r="AF942" s="3"/>
      <c r="AG942" s="3" t="s">
        <v>97</v>
      </c>
      <c r="AH942" s="3">
        <v>40</v>
      </c>
      <c r="AI942" s="3">
        <v>6</v>
      </c>
      <c r="AJ942" s="3" t="s">
        <v>105</v>
      </c>
      <c r="AK942" s="3" t="s">
        <v>109</v>
      </c>
      <c r="AL942" s="3" t="s">
        <v>100</v>
      </c>
      <c r="AM942" s="3">
        <v>20</v>
      </c>
      <c r="AN942" s="3" t="s">
        <v>101</v>
      </c>
      <c r="AO942" s="3" t="s">
        <v>102</v>
      </c>
      <c r="AP942" s="3" t="s">
        <v>17474</v>
      </c>
      <c r="AQ942" s="3" t="s">
        <v>17475</v>
      </c>
      <c r="AR942" s="3">
        <v>7584</v>
      </c>
      <c r="AS942" s="3">
        <v>1000</v>
      </c>
      <c r="AT942" s="3">
        <v>0</v>
      </c>
      <c r="AU942" s="3">
        <v>0</v>
      </c>
      <c r="AV942" s="3">
        <v>0</v>
      </c>
      <c r="AW942" s="3">
        <v>0</v>
      </c>
      <c r="AX942" s="3">
        <v>0</v>
      </c>
      <c r="AY942" s="3">
        <v>0</v>
      </c>
      <c r="AZ942" s="3">
        <v>0</v>
      </c>
      <c r="BA942" s="3" t="s">
        <v>17476</v>
      </c>
      <c r="BB942" s="3">
        <v>1998</v>
      </c>
    </row>
    <row r="943" spans="1:54" ht="32.5" hidden="1" customHeight="1" x14ac:dyDescent="0.2">
      <c r="A943" s="3" t="s">
        <v>17477</v>
      </c>
      <c r="B943" s="3" t="s">
        <v>1658</v>
      </c>
      <c r="C943" s="3" t="s">
        <v>85</v>
      </c>
      <c r="D943" s="3" t="s">
        <v>86</v>
      </c>
      <c r="E943" s="3" t="s">
        <v>17469</v>
      </c>
      <c r="F943" s="3"/>
      <c r="G943" s="3" t="s">
        <v>87</v>
      </c>
      <c r="H943" s="3">
        <v>2024</v>
      </c>
      <c r="I943" s="3">
        <v>2024</v>
      </c>
      <c r="J943" s="3" t="s">
        <v>111</v>
      </c>
      <c r="K943" s="3" t="s">
        <v>7506</v>
      </c>
      <c r="L943" s="3" t="s">
        <v>7507</v>
      </c>
      <c r="M943" s="3" t="s">
        <v>17470</v>
      </c>
      <c r="N943" s="3" t="s">
        <v>7509</v>
      </c>
      <c r="O943" s="3" t="s">
        <v>7510</v>
      </c>
      <c r="P943" s="3" t="s">
        <v>89</v>
      </c>
      <c r="Q943" s="3" t="s">
        <v>90</v>
      </c>
      <c r="R943" s="3" t="s">
        <v>7511</v>
      </c>
      <c r="S943" s="3" t="s">
        <v>7512</v>
      </c>
      <c r="T943" s="3" t="s">
        <v>91</v>
      </c>
      <c r="U943" s="3" t="s">
        <v>7484</v>
      </c>
      <c r="V943" s="3" t="s">
        <v>1668</v>
      </c>
      <c r="W943" s="3">
        <v>2</v>
      </c>
      <c r="X943" s="3" t="s">
        <v>17478</v>
      </c>
      <c r="Y943" s="3" t="s">
        <v>17479</v>
      </c>
      <c r="Z943" s="3" t="s">
        <v>17480</v>
      </c>
      <c r="AA943" s="3"/>
      <c r="AB943" s="3" t="s">
        <v>85</v>
      </c>
      <c r="AC943" s="3" t="s">
        <v>94</v>
      </c>
      <c r="AD943" s="3" t="s">
        <v>103</v>
      </c>
      <c r="AE943" s="3" t="s">
        <v>104</v>
      </c>
      <c r="AF943" s="3"/>
      <c r="AG943" s="3" t="s">
        <v>97</v>
      </c>
      <c r="AH943" s="3">
        <v>40</v>
      </c>
      <c r="AI943" s="3">
        <v>6</v>
      </c>
      <c r="AJ943" s="3" t="s">
        <v>105</v>
      </c>
      <c r="AK943" s="3" t="s">
        <v>106</v>
      </c>
      <c r="AL943" s="3" t="s">
        <v>100</v>
      </c>
      <c r="AM943" s="3">
        <v>15</v>
      </c>
      <c r="AN943" s="3" t="s">
        <v>138</v>
      </c>
      <c r="AO943" s="3" t="s">
        <v>102</v>
      </c>
      <c r="AP943" s="3" t="s">
        <v>17481</v>
      </c>
      <c r="AQ943" s="3" t="s">
        <v>17482</v>
      </c>
      <c r="AR943" s="3">
        <v>3791</v>
      </c>
      <c r="AS943" s="3">
        <v>500</v>
      </c>
      <c r="AT943" s="3">
        <v>0</v>
      </c>
      <c r="AU943" s="3">
        <v>0</v>
      </c>
      <c r="AV943" s="3">
        <v>0</v>
      </c>
      <c r="AW943" s="3">
        <v>0</v>
      </c>
      <c r="AX943" s="3">
        <v>0</v>
      </c>
      <c r="AY943" s="3">
        <v>0</v>
      </c>
      <c r="AZ943" s="3">
        <v>0</v>
      </c>
      <c r="BA943" s="3" t="s">
        <v>17476</v>
      </c>
      <c r="BB943" s="3">
        <v>998</v>
      </c>
    </row>
    <row r="944" spans="1:54" ht="32.5" hidden="1" customHeight="1" x14ac:dyDescent="0.2">
      <c r="A944" s="3" t="s">
        <v>17483</v>
      </c>
      <c r="B944" s="3" t="s">
        <v>1658</v>
      </c>
      <c r="C944" s="3" t="s">
        <v>85</v>
      </c>
      <c r="D944" s="3" t="s">
        <v>86</v>
      </c>
      <c r="E944" s="3" t="s">
        <v>17484</v>
      </c>
      <c r="F944" s="3"/>
      <c r="G944" s="3" t="s">
        <v>87</v>
      </c>
      <c r="H944" s="3">
        <v>2024</v>
      </c>
      <c r="I944" s="3">
        <v>2024</v>
      </c>
      <c r="J944" s="3" t="s">
        <v>111</v>
      </c>
      <c r="K944" s="3" t="s">
        <v>7320</v>
      </c>
      <c r="L944" s="3" t="s">
        <v>7321</v>
      </c>
      <c r="M944" s="3" t="s">
        <v>7322</v>
      </c>
      <c r="N944" s="3" t="s">
        <v>7323</v>
      </c>
      <c r="O944" s="3" t="s">
        <v>7324</v>
      </c>
      <c r="P944" s="3" t="s">
        <v>89</v>
      </c>
      <c r="Q944" s="3" t="s">
        <v>90</v>
      </c>
      <c r="R944" s="3" t="s">
        <v>7325</v>
      </c>
      <c r="S944" s="3" t="s">
        <v>7326</v>
      </c>
      <c r="T944" s="3" t="s">
        <v>135</v>
      </c>
      <c r="U944" s="3" t="s">
        <v>1667</v>
      </c>
      <c r="V944" s="3" t="s">
        <v>1668</v>
      </c>
      <c r="W944" s="3">
        <v>1</v>
      </c>
      <c r="X944" s="3" t="s">
        <v>17485</v>
      </c>
      <c r="Y944" s="3" t="s">
        <v>17486</v>
      </c>
      <c r="Z944" s="3" t="s">
        <v>17487</v>
      </c>
      <c r="AA944" s="3"/>
      <c r="AB944" s="3" t="s">
        <v>85</v>
      </c>
      <c r="AC944" s="3" t="s">
        <v>94</v>
      </c>
      <c r="AD944" s="3" t="s">
        <v>103</v>
      </c>
      <c r="AE944" s="3" t="s">
        <v>189</v>
      </c>
      <c r="AF944" s="3"/>
      <c r="AG944" s="3" t="s">
        <v>97</v>
      </c>
      <c r="AH944" s="3">
        <v>146</v>
      </c>
      <c r="AI944" s="3">
        <v>12</v>
      </c>
      <c r="AJ944" s="3" t="s">
        <v>123</v>
      </c>
      <c r="AK944" s="3" t="s">
        <v>109</v>
      </c>
      <c r="AL944" s="3" t="s">
        <v>100</v>
      </c>
      <c r="AM944" s="3">
        <v>40</v>
      </c>
      <c r="AN944" s="3" t="s">
        <v>101</v>
      </c>
      <c r="AO944" s="3" t="s">
        <v>110</v>
      </c>
      <c r="AP944" s="3" t="s">
        <v>17488</v>
      </c>
      <c r="AQ944" s="3" t="s">
        <v>17489</v>
      </c>
      <c r="AR944" s="3">
        <v>6500</v>
      </c>
      <c r="AS944" s="3">
        <v>1500</v>
      </c>
      <c r="AT944" s="3">
        <v>0</v>
      </c>
      <c r="AU944" s="3">
        <v>0</v>
      </c>
      <c r="AV944" s="3">
        <v>0</v>
      </c>
      <c r="AW944" s="3">
        <v>0</v>
      </c>
      <c r="AX944" s="3">
        <v>0</v>
      </c>
      <c r="AY944" s="3">
        <v>0</v>
      </c>
      <c r="AZ944" s="3">
        <v>0</v>
      </c>
      <c r="BA944" s="3" t="s">
        <v>1673</v>
      </c>
      <c r="BB944" s="3">
        <v>1500</v>
      </c>
    </row>
    <row r="945" spans="1:54" ht="32.5" hidden="1" customHeight="1" x14ac:dyDescent="0.2">
      <c r="A945" s="3" t="s">
        <v>17490</v>
      </c>
      <c r="B945" s="3" t="s">
        <v>1658</v>
      </c>
      <c r="C945" s="3" t="s">
        <v>85</v>
      </c>
      <c r="D945" s="3" t="s">
        <v>86</v>
      </c>
      <c r="E945" s="3" t="s">
        <v>17491</v>
      </c>
      <c r="F945" s="3"/>
      <c r="G945" s="3" t="s">
        <v>87</v>
      </c>
      <c r="H945" s="3">
        <v>2024</v>
      </c>
      <c r="I945" s="3">
        <v>2024</v>
      </c>
      <c r="J945" s="3" t="s">
        <v>111</v>
      </c>
      <c r="K945" s="3" t="s">
        <v>7450</v>
      </c>
      <c r="L945" s="3" t="s">
        <v>7451</v>
      </c>
      <c r="M945" s="3" t="s">
        <v>7452</v>
      </c>
      <c r="N945" s="3" t="s">
        <v>7453</v>
      </c>
      <c r="O945" s="3" t="s">
        <v>7454</v>
      </c>
      <c r="P945" s="3" t="s">
        <v>89</v>
      </c>
      <c r="Q945" s="3" t="s">
        <v>90</v>
      </c>
      <c r="R945" s="3" t="s">
        <v>7455</v>
      </c>
      <c r="S945" s="3" t="s">
        <v>7456</v>
      </c>
      <c r="T945" s="3" t="s">
        <v>135</v>
      </c>
      <c r="U945" s="3" t="s">
        <v>7457</v>
      </c>
      <c r="V945" s="3" t="s">
        <v>1668</v>
      </c>
      <c r="W945" s="3">
        <v>1</v>
      </c>
      <c r="X945" s="3" t="s">
        <v>440</v>
      </c>
      <c r="Y945" s="3" t="s">
        <v>17492</v>
      </c>
      <c r="Z945" s="3" t="s">
        <v>17493</v>
      </c>
      <c r="AA945" s="3"/>
      <c r="AB945" s="3" t="s">
        <v>85</v>
      </c>
      <c r="AC945" s="3" t="s">
        <v>94</v>
      </c>
      <c r="AD945" s="3" t="s">
        <v>103</v>
      </c>
      <c r="AE945" s="3" t="s">
        <v>104</v>
      </c>
      <c r="AF945" s="3"/>
      <c r="AG945" s="3" t="s">
        <v>97</v>
      </c>
      <c r="AH945" s="3">
        <v>63</v>
      </c>
      <c r="AI945" s="3">
        <v>8</v>
      </c>
      <c r="AJ945" s="3" t="s">
        <v>123</v>
      </c>
      <c r="AK945" s="3" t="s">
        <v>106</v>
      </c>
      <c r="AL945" s="3" t="s">
        <v>100</v>
      </c>
      <c r="AM945" s="3">
        <v>20</v>
      </c>
      <c r="AN945" s="3" t="s">
        <v>101</v>
      </c>
      <c r="AO945" s="3" t="s">
        <v>110</v>
      </c>
      <c r="AP945" s="3" t="s">
        <v>17494</v>
      </c>
      <c r="AQ945" s="3" t="s">
        <v>17495</v>
      </c>
      <c r="AR945" s="3">
        <v>1950</v>
      </c>
      <c r="AS945" s="3">
        <v>800</v>
      </c>
      <c r="AT945" s="3">
        <v>0</v>
      </c>
      <c r="AU945" s="3">
        <v>0</v>
      </c>
      <c r="AV945" s="3">
        <v>0</v>
      </c>
      <c r="AW945" s="3">
        <v>0</v>
      </c>
      <c r="AX945" s="3">
        <v>0</v>
      </c>
      <c r="AY945" s="3">
        <v>0</v>
      </c>
      <c r="AZ945" s="3">
        <v>0</v>
      </c>
      <c r="BA945" s="3" t="s">
        <v>1673</v>
      </c>
      <c r="BB945" s="3">
        <v>800</v>
      </c>
    </row>
    <row r="946" spans="1:54" ht="32.5" hidden="1" customHeight="1" x14ac:dyDescent="0.2">
      <c r="A946" s="3" t="s">
        <v>17496</v>
      </c>
      <c r="B946" s="3" t="s">
        <v>1658</v>
      </c>
      <c r="C946" s="3" t="s">
        <v>85</v>
      </c>
      <c r="D946" s="3" t="s">
        <v>86</v>
      </c>
      <c r="E946" s="3" t="s">
        <v>17491</v>
      </c>
      <c r="F946" s="3"/>
      <c r="G946" s="3" t="s">
        <v>87</v>
      </c>
      <c r="H946" s="3">
        <v>2024</v>
      </c>
      <c r="I946" s="3">
        <v>2024</v>
      </c>
      <c r="J946" s="3" t="s">
        <v>111</v>
      </c>
      <c r="K946" s="3" t="s">
        <v>7450</v>
      </c>
      <c r="L946" s="3" t="s">
        <v>7451</v>
      </c>
      <c r="M946" s="3" t="s">
        <v>7452</v>
      </c>
      <c r="N946" s="3" t="s">
        <v>7453</v>
      </c>
      <c r="O946" s="3" t="s">
        <v>7454</v>
      </c>
      <c r="P946" s="3" t="s">
        <v>89</v>
      </c>
      <c r="Q946" s="3" t="s">
        <v>90</v>
      </c>
      <c r="R946" s="3" t="s">
        <v>7455</v>
      </c>
      <c r="S946" s="3" t="s">
        <v>7456</v>
      </c>
      <c r="T946" s="3" t="s">
        <v>135</v>
      </c>
      <c r="U946" s="3" t="s">
        <v>7457</v>
      </c>
      <c r="V946" s="3" t="s">
        <v>1668</v>
      </c>
      <c r="W946" s="3">
        <v>2</v>
      </c>
      <c r="X946" s="3" t="s">
        <v>1616</v>
      </c>
      <c r="Y946" s="3" t="s">
        <v>17497</v>
      </c>
      <c r="Z946" s="3" t="s">
        <v>17498</v>
      </c>
      <c r="AA946" s="3"/>
      <c r="AB946" s="3" t="s">
        <v>85</v>
      </c>
      <c r="AC946" s="3" t="s">
        <v>94</v>
      </c>
      <c r="AD946" s="3" t="s">
        <v>103</v>
      </c>
      <c r="AE946" s="3" t="s">
        <v>124</v>
      </c>
      <c r="AF946" s="3"/>
      <c r="AG946" s="3" t="s">
        <v>97</v>
      </c>
      <c r="AH946" s="3">
        <v>63</v>
      </c>
      <c r="AI946" s="3">
        <v>8</v>
      </c>
      <c r="AJ946" s="3" t="s">
        <v>98</v>
      </c>
      <c r="AK946" s="3" t="s">
        <v>109</v>
      </c>
      <c r="AL946" s="3" t="s">
        <v>100</v>
      </c>
      <c r="AM946" s="3">
        <v>50</v>
      </c>
      <c r="AN946" s="3" t="s">
        <v>101</v>
      </c>
      <c r="AO946" s="3" t="s">
        <v>110</v>
      </c>
      <c r="AP946" s="3" t="s">
        <v>17494</v>
      </c>
      <c r="AQ946" s="3"/>
      <c r="AR946" s="3">
        <v>650</v>
      </c>
      <c r="AS946" s="3">
        <v>300</v>
      </c>
      <c r="AT946" s="3">
        <v>0</v>
      </c>
      <c r="AU946" s="3">
        <v>0</v>
      </c>
      <c r="AV946" s="3">
        <v>0</v>
      </c>
      <c r="AW946" s="3">
        <v>0</v>
      </c>
      <c r="AX946" s="3">
        <v>0</v>
      </c>
      <c r="AY946" s="3">
        <v>0</v>
      </c>
      <c r="AZ946" s="3">
        <v>0</v>
      </c>
      <c r="BA946" s="3" t="s">
        <v>1673</v>
      </c>
      <c r="BB946" s="3">
        <v>300</v>
      </c>
    </row>
    <row r="947" spans="1:54" ht="32.5" hidden="1" customHeight="1" x14ac:dyDescent="0.2">
      <c r="A947" s="3" t="s">
        <v>17499</v>
      </c>
      <c r="B947" s="3" t="s">
        <v>1658</v>
      </c>
      <c r="C947" s="3" t="s">
        <v>85</v>
      </c>
      <c r="D947" s="3" t="s">
        <v>86</v>
      </c>
      <c r="E947" s="3" t="s">
        <v>17491</v>
      </c>
      <c r="F947" s="3"/>
      <c r="G947" s="3" t="s">
        <v>87</v>
      </c>
      <c r="H947" s="3">
        <v>2024</v>
      </c>
      <c r="I947" s="3">
        <v>2024</v>
      </c>
      <c r="J947" s="3" t="s">
        <v>88</v>
      </c>
      <c r="K947" s="3" t="s">
        <v>7450</v>
      </c>
      <c r="L947" s="3" t="s">
        <v>7451</v>
      </c>
      <c r="M947" s="3" t="s">
        <v>7452</v>
      </c>
      <c r="N947" s="3" t="s">
        <v>7453</v>
      </c>
      <c r="O947" s="3" t="s">
        <v>7454</v>
      </c>
      <c r="P947" s="3" t="s">
        <v>89</v>
      </c>
      <c r="Q947" s="3" t="s">
        <v>90</v>
      </c>
      <c r="R947" s="3" t="s">
        <v>7455</v>
      </c>
      <c r="S947" s="3" t="s">
        <v>7456</v>
      </c>
      <c r="T947" s="3" t="s">
        <v>135</v>
      </c>
      <c r="U947" s="3" t="s">
        <v>7457</v>
      </c>
      <c r="V947" s="3" t="s">
        <v>1668</v>
      </c>
      <c r="W947" s="3">
        <v>3</v>
      </c>
      <c r="X947" s="3" t="s">
        <v>139</v>
      </c>
      <c r="Y947" s="3" t="s">
        <v>17500</v>
      </c>
      <c r="Z947" s="3" t="s">
        <v>17501</v>
      </c>
      <c r="AA947" s="3"/>
      <c r="AB947" s="3" t="s">
        <v>85</v>
      </c>
      <c r="AC947" s="3" t="s">
        <v>94</v>
      </c>
      <c r="AD947" s="3" t="s">
        <v>95</v>
      </c>
      <c r="AE947" s="3" t="s">
        <v>96</v>
      </c>
      <c r="AF947" s="3"/>
      <c r="AG947" s="3" t="s">
        <v>97</v>
      </c>
      <c r="AH947" s="3">
        <v>63</v>
      </c>
      <c r="AI947" s="3">
        <v>8</v>
      </c>
      <c r="AJ947" s="3" t="s">
        <v>105</v>
      </c>
      <c r="AK947" s="3" t="s">
        <v>109</v>
      </c>
      <c r="AL947" s="3" t="s">
        <v>100</v>
      </c>
      <c r="AM947" s="3">
        <v>50</v>
      </c>
      <c r="AN947" s="3" t="s">
        <v>303</v>
      </c>
      <c r="AO947" s="3" t="s">
        <v>110</v>
      </c>
      <c r="AP947" s="3" t="s">
        <v>17494</v>
      </c>
      <c r="AQ947" s="3"/>
      <c r="AR947" s="3">
        <v>1050</v>
      </c>
      <c r="AS947" s="3">
        <v>500</v>
      </c>
      <c r="AT947" s="3">
        <v>0</v>
      </c>
      <c r="AU947" s="3">
        <v>0</v>
      </c>
      <c r="AV947" s="3">
        <v>0</v>
      </c>
      <c r="AW947" s="3">
        <v>0</v>
      </c>
      <c r="AX947" s="3">
        <v>0</v>
      </c>
      <c r="AY947" s="3">
        <v>0</v>
      </c>
      <c r="AZ947" s="3">
        <v>0</v>
      </c>
      <c r="BA947" s="3" t="s">
        <v>1673</v>
      </c>
      <c r="BB947" s="3">
        <v>500</v>
      </c>
    </row>
    <row r="948" spans="1:54" ht="32.5" hidden="1" customHeight="1" x14ac:dyDescent="0.2">
      <c r="A948" s="3" t="s">
        <v>17502</v>
      </c>
      <c r="B948" s="3" t="s">
        <v>1658</v>
      </c>
      <c r="C948" s="3" t="s">
        <v>85</v>
      </c>
      <c r="D948" s="3" t="s">
        <v>86</v>
      </c>
      <c r="E948" s="3" t="s">
        <v>17503</v>
      </c>
      <c r="F948" s="3"/>
      <c r="G948" s="3" t="s">
        <v>87</v>
      </c>
      <c r="H948" s="3">
        <v>2024</v>
      </c>
      <c r="I948" s="3">
        <v>2024</v>
      </c>
      <c r="J948" s="3" t="s">
        <v>88</v>
      </c>
      <c r="K948" s="3" t="s">
        <v>7782</v>
      </c>
      <c r="L948" s="3" t="s">
        <v>7783</v>
      </c>
      <c r="M948" s="3" t="s">
        <v>7784</v>
      </c>
      <c r="N948" s="3" t="s">
        <v>7785</v>
      </c>
      <c r="O948" s="3" t="s">
        <v>7786</v>
      </c>
      <c r="P948" s="3" t="s">
        <v>89</v>
      </c>
      <c r="Q948" s="3" t="s">
        <v>257</v>
      </c>
      <c r="R948" s="3" t="s">
        <v>7787</v>
      </c>
      <c r="S948" s="3" t="s">
        <v>7788</v>
      </c>
      <c r="T948" s="3" t="s">
        <v>91</v>
      </c>
      <c r="U948" s="3" t="s">
        <v>7457</v>
      </c>
      <c r="V948" s="3" t="s">
        <v>1668</v>
      </c>
      <c r="W948" s="3">
        <v>1</v>
      </c>
      <c r="X948" s="3" t="s">
        <v>17504</v>
      </c>
      <c r="Y948" s="3" t="s">
        <v>17505</v>
      </c>
      <c r="Z948" s="3" t="s">
        <v>17506</v>
      </c>
      <c r="AA948" s="3"/>
      <c r="AB948" s="3" t="s">
        <v>85</v>
      </c>
      <c r="AC948" s="3" t="s">
        <v>94</v>
      </c>
      <c r="AD948" s="3" t="s">
        <v>103</v>
      </c>
      <c r="AE948" s="3" t="s">
        <v>124</v>
      </c>
      <c r="AF948" s="3"/>
      <c r="AG948" s="3" t="s">
        <v>97</v>
      </c>
      <c r="AH948" s="3">
        <v>524</v>
      </c>
      <c r="AI948" s="3">
        <v>90</v>
      </c>
      <c r="AJ948" s="3" t="s">
        <v>98</v>
      </c>
      <c r="AK948" s="3" t="s">
        <v>109</v>
      </c>
      <c r="AL948" s="3" t="s">
        <v>100</v>
      </c>
      <c r="AM948" s="3">
        <v>300</v>
      </c>
      <c r="AN948" s="3" t="s">
        <v>101</v>
      </c>
      <c r="AO948" s="3" t="s">
        <v>110</v>
      </c>
      <c r="AP948" s="3" t="s">
        <v>7457</v>
      </c>
      <c r="AQ948" s="3"/>
      <c r="AR948" s="3">
        <v>2400</v>
      </c>
      <c r="AS948" s="3">
        <v>800</v>
      </c>
      <c r="AT948" s="3">
        <v>0</v>
      </c>
      <c r="AU948" s="3">
        <v>0</v>
      </c>
      <c r="AV948" s="3">
        <v>0</v>
      </c>
      <c r="AW948" s="3">
        <v>0</v>
      </c>
      <c r="AX948" s="3">
        <v>0</v>
      </c>
      <c r="AY948" s="3">
        <v>0</v>
      </c>
      <c r="AZ948" s="3">
        <v>0</v>
      </c>
      <c r="BA948" s="3" t="s">
        <v>1673</v>
      </c>
      <c r="BB948" s="3">
        <v>800</v>
      </c>
    </row>
    <row r="949" spans="1:54" ht="32.5" hidden="1" customHeight="1" x14ac:dyDescent="0.2">
      <c r="A949" s="3" t="s">
        <v>17507</v>
      </c>
      <c r="B949" s="3" t="s">
        <v>1658</v>
      </c>
      <c r="C949" s="3" t="s">
        <v>85</v>
      </c>
      <c r="D949" s="3" t="s">
        <v>86</v>
      </c>
      <c r="E949" s="3" t="s">
        <v>17503</v>
      </c>
      <c r="F949" s="3"/>
      <c r="G949" s="3" t="s">
        <v>87</v>
      </c>
      <c r="H949" s="3">
        <v>2024</v>
      </c>
      <c r="I949" s="3">
        <v>2024</v>
      </c>
      <c r="J949" s="3" t="s">
        <v>88</v>
      </c>
      <c r="K949" s="3" t="s">
        <v>7782</v>
      </c>
      <c r="L949" s="3" t="s">
        <v>7783</v>
      </c>
      <c r="M949" s="3" t="s">
        <v>7784</v>
      </c>
      <c r="N949" s="3" t="s">
        <v>7785</v>
      </c>
      <c r="O949" s="3" t="s">
        <v>7786</v>
      </c>
      <c r="P949" s="3" t="s">
        <v>89</v>
      </c>
      <c r="Q949" s="3" t="s">
        <v>257</v>
      </c>
      <c r="R949" s="3" t="s">
        <v>7787</v>
      </c>
      <c r="S949" s="3" t="s">
        <v>7788</v>
      </c>
      <c r="T949" s="3" t="s">
        <v>91</v>
      </c>
      <c r="U949" s="3" t="s">
        <v>7457</v>
      </c>
      <c r="V949" s="3" t="s">
        <v>1668</v>
      </c>
      <c r="W949" s="3">
        <v>2</v>
      </c>
      <c r="X949" s="3" t="s">
        <v>17508</v>
      </c>
      <c r="Y949" s="3" t="s">
        <v>17509</v>
      </c>
      <c r="Z949" s="3" t="s">
        <v>17510</v>
      </c>
      <c r="AA949" s="3"/>
      <c r="AB949" s="3" t="s">
        <v>85</v>
      </c>
      <c r="AC949" s="3" t="s">
        <v>94</v>
      </c>
      <c r="AD949" s="3" t="s">
        <v>103</v>
      </c>
      <c r="AE949" s="3" t="s">
        <v>122</v>
      </c>
      <c r="AF949" s="3"/>
      <c r="AG949" s="3" t="s">
        <v>97</v>
      </c>
      <c r="AH949" s="3">
        <v>524</v>
      </c>
      <c r="AI949" s="3">
        <v>90</v>
      </c>
      <c r="AJ949" s="3" t="s">
        <v>396</v>
      </c>
      <c r="AK949" s="3" t="s">
        <v>109</v>
      </c>
      <c r="AL949" s="3" t="s">
        <v>100</v>
      </c>
      <c r="AM949" s="3">
        <v>50</v>
      </c>
      <c r="AN949" s="3" t="s">
        <v>101</v>
      </c>
      <c r="AO949" s="3" t="s">
        <v>110</v>
      </c>
      <c r="AP949" s="3" t="s">
        <v>7457</v>
      </c>
      <c r="AQ949" s="3" t="s">
        <v>17511</v>
      </c>
      <c r="AR949" s="3">
        <v>3150</v>
      </c>
      <c r="AS949" s="3">
        <v>800</v>
      </c>
      <c r="AT949" s="3">
        <v>0</v>
      </c>
      <c r="AU949" s="3">
        <v>0</v>
      </c>
      <c r="AV949" s="3">
        <v>0</v>
      </c>
      <c r="AW949" s="3">
        <v>0</v>
      </c>
      <c r="AX949" s="3">
        <v>0</v>
      </c>
      <c r="AY949" s="3">
        <v>0</v>
      </c>
      <c r="AZ949" s="3">
        <v>0</v>
      </c>
      <c r="BA949" s="3" t="s">
        <v>1673</v>
      </c>
      <c r="BB949" s="3">
        <v>800</v>
      </c>
    </row>
    <row r="950" spans="1:54" ht="32.5" hidden="1" customHeight="1" x14ac:dyDescent="0.2">
      <c r="A950" s="3" t="s">
        <v>17512</v>
      </c>
      <c r="B950" s="3" t="s">
        <v>1658</v>
      </c>
      <c r="C950" s="3" t="s">
        <v>85</v>
      </c>
      <c r="D950" s="3" t="s">
        <v>86</v>
      </c>
      <c r="E950" s="3" t="s">
        <v>17503</v>
      </c>
      <c r="F950" s="3"/>
      <c r="G950" s="3" t="s">
        <v>87</v>
      </c>
      <c r="H950" s="3">
        <v>2024</v>
      </c>
      <c r="I950" s="3">
        <v>2024</v>
      </c>
      <c r="J950" s="3" t="s">
        <v>88</v>
      </c>
      <c r="K950" s="3" t="s">
        <v>7782</v>
      </c>
      <c r="L950" s="3" t="s">
        <v>7783</v>
      </c>
      <c r="M950" s="3" t="s">
        <v>7784</v>
      </c>
      <c r="N950" s="3" t="s">
        <v>7785</v>
      </c>
      <c r="O950" s="3" t="s">
        <v>7786</v>
      </c>
      <c r="P950" s="3" t="s">
        <v>89</v>
      </c>
      <c r="Q950" s="3" t="s">
        <v>257</v>
      </c>
      <c r="R950" s="3" t="s">
        <v>7787</v>
      </c>
      <c r="S950" s="3" t="s">
        <v>7788</v>
      </c>
      <c r="T950" s="3" t="s">
        <v>91</v>
      </c>
      <c r="U950" s="3" t="s">
        <v>7457</v>
      </c>
      <c r="V950" s="3" t="s">
        <v>1668</v>
      </c>
      <c r="W950" s="3">
        <v>3</v>
      </c>
      <c r="X950" s="3" t="s">
        <v>17513</v>
      </c>
      <c r="Y950" s="3" t="s">
        <v>17514</v>
      </c>
      <c r="Z950" s="3" t="s">
        <v>17515</v>
      </c>
      <c r="AA950" s="3"/>
      <c r="AB950" s="3" t="s">
        <v>85</v>
      </c>
      <c r="AC950" s="3" t="s">
        <v>94</v>
      </c>
      <c r="AD950" s="3" t="s">
        <v>103</v>
      </c>
      <c r="AE950" s="3" t="s">
        <v>104</v>
      </c>
      <c r="AF950" s="3"/>
      <c r="AG950" s="3" t="s">
        <v>97</v>
      </c>
      <c r="AH950" s="3">
        <v>524</v>
      </c>
      <c r="AI950" s="3">
        <v>90</v>
      </c>
      <c r="AJ950" s="3" t="s">
        <v>123</v>
      </c>
      <c r="AK950" s="3" t="s">
        <v>106</v>
      </c>
      <c r="AL950" s="3" t="s">
        <v>100</v>
      </c>
      <c r="AM950" s="3">
        <v>25</v>
      </c>
      <c r="AN950" s="3" t="s">
        <v>101</v>
      </c>
      <c r="AO950" s="3" t="s">
        <v>110</v>
      </c>
      <c r="AP950" s="3" t="s">
        <v>7457</v>
      </c>
      <c r="AQ950" s="3" t="s">
        <v>17516</v>
      </c>
      <c r="AR950" s="3">
        <v>2100</v>
      </c>
      <c r="AS950" s="3">
        <v>400</v>
      </c>
      <c r="AT950" s="3">
        <v>0</v>
      </c>
      <c r="AU950" s="3">
        <v>0</v>
      </c>
      <c r="AV950" s="3">
        <v>0</v>
      </c>
      <c r="AW950" s="3">
        <v>0</v>
      </c>
      <c r="AX950" s="3">
        <v>0</v>
      </c>
      <c r="AY950" s="3">
        <v>0</v>
      </c>
      <c r="AZ950" s="3">
        <v>0</v>
      </c>
      <c r="BA950" s="3" t="s">
        <v>1673</v>
      </c>
      <c r="BB950" s="3">
        <v>400</v>
      </c>
    </row>
    <row r="951" spans="1:54" ht="32.5" hidden="1" customHeight="1" x14ac:dyDescent="0.2">
      <c r="A951" s="3" t="s">
        <v>17517</v>
      </c>
      <c r="B951" s="3" t="s">
        <v>1658</v>
      </c>
      <c r="C951" s="3" t="s">
        <v>85</v>
      </c>
      <c r="D951" s="3" t="s">
        <v>86</v>
      </c>
      <c r="E951" s="3" t="s">
        <v>17518</v>
      </c>
      <c r="F951" s="3"/>
      <c r="G951" s="3" t="s">
        <v>87</v>
      </c>
      <c r="H951" s="3">
        <v>2024</v>
      </c>
      <c r="I951" s="3">
        <v>2024</v>
      </c>
      <c r="J951" s="3" t="s">
        <v>88</v>
      </c>
      <c r="K951" s="3" t="s">
        <v>17519</v>
      </c>
      <c r="L951" s="3" t="s">
        <v>17520</v>
      </c>
      <c r="M951" s="3" t="s">
        <v>17521</v>
      </c>
      <c r="N951" s="3" t="s">
        <v>17522</v>
      </c>
      <c r="O951" s="3" t="s">
        <v>17523</v>
      </c>
      <c r="P951" s="3" t="s">
        <v>89</v>
      </c>
      <c r="Q951" s="3" t="s">
        <v>90</v>
      </c>
      <c r="R951" s="3" t="s">
        <v>17524</v>
      </c>
      <c r="S951" s="3" t="s">
        <v>17525</v>
      </c>
      <c r="T951" s="3" t="s">
        <v>135</v>
      </c>
      <c r="U951" s="3" t="s">
        <v>7457</v>
      </c>
      <c r="V951" s="3" t="s">
        <v>1668</v>
      </c>
      <c r="W951" s="3">
        <v>1</v>
      </c>
      <c r="X951" s="3" t="s">
        <v>17526</v>
      </c>
      <c r="Y951" s="3" t="s">
        <v>17527</v>
      </c>
      <c r="Z951" s="3" t="s">
        <v>17528</v>
      </c>
      <c r="AA951" s="3"/>
      <c r="AB951" s="3" t="s">
        <v>85</v>
      </c>
      <c r="AC951" s="3" t="s">
        <v>94</v>
      </c>
      <c r="AD951" s="3" t="s">
        <v>103</v>
      </c>
      <c r="AE951" s="3" t="s">
        <v>104</v>
      </c>
      <c r="AF951" s="3"/>
      <c r="AG951" s="3" t="s">
        <v>97</v>
      </c>
      <c r="AH951" s="3">
        <v>38</v>
      </c>
      <c r="AI951" s="3">
        <v>8</v>
      </c>
      <c r="AJ951" s="3" t="s">
        <v>105</v>
      </c>
      <c r="AK951" s="3" t="s">
        <v>106</v>
      </c>
      <c r="AL951" s="3" t="s">
        <v>100</v>
      </c>
      <c r="AM951" s="3">
        <v>130</v>
      </c>
      <c r="AN951" s="3" t="s">
        <v>101</v>
      </c>
      <c r="AO951" s="3" t="s">
        <v>318</v>
      </c>
      <c r="AP951" s="3" t="s">
        <v>17529</v>
      </c>
      <c r="AQ951" s="3" t="s">
        <v>17530</v>
      </c>
      <c r="AR951" s="3">
        <v>4076</v>
      </c>
      <c r="AS951" s="3">
        <v>2000</v>
      </c>
      <c r="AT951" s="3">
        <v>0</v>
      </c>
      <c r="AU951" s="3">
        <v>0</v>
      </c>
      <c r="AV951" s="3">
        <v>0</v>
      </c>
      <c r="AW951" s="3">
        <v>0</v>
      </c>
      <c r="AX951" s="3">
        <v>0</v>
      </c>
      <c r="AY951" s="3">
        <v>0</v>
      </c>
      <c r="AZ951" s="3">
        <v>0</v>
      </c>
      <c r="BA951" s="3" t="s">
        <v>1673</v>
      </c>
      <c r="BB951" s="3">
        <v>2000</v>
      </c>
    </row>
    <row r="952" spans="1:54" ht="32.5" hidden="1" customHeight="1" x14ac:dyDescent="0.2">
      <c r="A952" s="3" t="s">
        <v>17531</v>
      </c>
      <c r="B952" s="3" t="s">
        <v>1658</v>
      </c>
      <c r="C952" s="3" t="s">
        <v>85</v>
      </c>
      <c r="D952" s="3" t="s">
        <v>86</v>
      </c>
      <c r="E952" s="3" t="s">
        <v>17518</v>
      </c>
      <c r="F952" s="3"/>
      <c r="G952" s="3" t="s">
        <v>87</v>
      </c>
      <c r="H952" s="3">
        <v>2024</v>
      </c>
      <c r="I952" s="3">
        <v>2024</v>
      </c>
      <c r="J952" s="3" t="s">
        <v>88</v>
      </c>
      <c r="K952" s="3" t="s">
        <v>17519</v>
      </c>
      <c r="L952" s="3" t="s">
        <v>17520</v>
      </c>
      <c r="M952" s="3" t="s">
        <v>17521</v>
      </c>
      <c r="N952" s="3" t="s">
        <v>17522</v>
      </c>
      <c r="O952" s="3" t="s">
        <v>17523</v>
      </c>
      <c r="P952" s="3" t="s">
        <v>89</v>
      </c>
      <c r="Q952" s="3" t="s">
        <v>90</v>
      </c>
      <c r="R952" s="3" t="s">
        <v>17524</v>
      </c>
      <c r="S952" s="3" t="s">
        <v>17525</v>
      </c>
      <c r="T952" s="3" t="s">
        <v>135</v>
      </c>
      <c r="U952" s="3" t="s">
        <v>7457</v>
      </c>
      <c r="V952" s="3" t="s">
        <v>1668</v>
      </c>
      <c r="W952" s="3">
        <v>2</v>
      </c>
      <c r="X952" s="3" t="s">
        <v>17532</v>
      </c>
      <c r="Y952" s="3" t="s">
        <v>17533</v>
      </c>
      <c r="Z952" s="3" t="s">
        <v>17534</v>
      </c>
      <c r="AA952" s="3"/>
      <c r="AB952" s="3" t="s">
        <v>85</v>
      </c>
      <c r="AC952" s="3" t="s">
        <v>94</v>
      </c>
      <c r="AD952" s="3" t="s">
        <v>95</v>
      </c>
      <c r="AE952" s="3" t="s">
        <v>96</v>
      </c>
      <c r="AF952" s="3"/>
      <c r="AG952" s="3" t="s">
        <v>97</v>
      </c>
      <c r="AH952" s="3">
        <v>38</v>
      </c>
      <c r="AI952" s="3">
        <v>8</v>
      </c>
      <c r="AJ952" s="3" t="s">
        <v>105</v>
      </c>
      <c r="AK952" s="3" t="s">
        <v>190</v>
      </c>
      <c r="AL952" s="3" t="s">
        <v>100</v>
      </c>
      <c r="AM952" s="3">
        <v>150</v>
      </c>
      <c r="AN952" s="3" t="s">
        <v>101</v>
      </c>
      <c r="AO952" s="3" t="s">
        <v>318</v>
      </c>
      <c r="AP952" s="3" t="s">
        <v>17535</v>
      </c>
      <c r="AQ952" s="3"/>
      <c r="AR952" s="3">
        <v>2610</v>
      </c>
      <c r="AS952" s="3">
        <v>1250</v>
      </c>
      <c r="AT952" s="3">
        <v>0</v>
      </c>
      <c r="AU952" s="3">
        <v>0</v>
      </c>
      <c r="AV952" s="3">
        <v>0</v>
      </c>
      <c r="AW952" s="3">
        <v>0</v>
      </c>
      <c r="AX952" s="3">
        <v>0</v>
      </c>
      <c r="AY952" s="3">
        <v>0</v>
      </c>
      <c r="AZ952" s="3">
        <v>0</v>
      </c>
      <c r="BA952" s="3" t="s">
        <v>1673</v>
      </c>
      <c r="BB952" s="3">
        <v>1250</v>
      </c>
    </row>
    <row r="953" spans="1:54" ht="32.5" hidden="1" customHeight="1" x14ac:dyDescent="0.2">
      <c r="A953" s="3" t="s">
        <v>17536</v>
      </c>
      <c r="B953" s="3" t="s">
        <v>1658</v>
      </c>
      <c r="C953" s="3" t="s">
        <v>85</v>
      </c>
      <c r="D953" s="3" t="s">
        <v>86</v>
      </c>
      <c r="E953" s="3" t="s">
        <v>17518</v>
      </c>
      <c r="F953" s="3"/>
      <c r="G953" s="3" t="s">
        <v>87</v>
      </c>
      <c r="H953" s="3">
        <v>2024</v>
      </c>
      <c r="I953" s="3">
        <v>2024</v>
      </c>
      <c r="J953" s="3" t="s">
        <v>88</v>
      </c>
      <c r="K953" s="3" t="s">
        <v>17519</v>
      </c>
      <c r="L953" s="3" t="s">
        <v>17520</v>
      </c>
      <c r="M953" s="3" t="s">
        <v>17521</v>
      </c>
      <c r="N953" s="3" t="s">
        <v>17522</v>
      </c>
      <c r="O953" s="3" t="s">
        <v>17523</v>
      </c>
      <c r="P953" s="3" t="s">
        <v>89</v>
      </c>
      <c r="Q953" s="3" t="s">
        <v>90</v>
      </c>
      <c r="R953" s="3" t="s">
        <v>17524</v>
      </c>
      <c r="S953" s="3" t="s">
        <v>17525</v>
      </c>
      <c r="T953" s="3" t="s">
        <v>135</v>
      </c>
      <c r="U953" s="3" t="s">
        <v>7457</v>
      </c>
      <c r="V953" s="3" t="s">
        <v>1668</v>
      </c>
      <c r="W953" s="3">
        <v>3</v>
      </c>
      <c r="X953" s="3" t="s">
        <v>15444</v>
      </c>
      <c r="Y953" s="3" t="s">
        <v>17537</v>
      </c>
      <c r="Z953" s="3" t="s">
        <v>17538</v>
      </c>
      <c r="AA953" s="3"/>
      <c r="AB953" s="3" t="s">
        <v>85</v>
      </c>
      <c r="AC953" s="3" t="s">
        <v>94</v>
      </c>
      <c r="AD953" s="3" t="s">
        <v>103</v>
      </c>
      <c r="AE953" s="3" t="s">
        <v>124</v>
      </c>
      <c r="AF953" s="3"/>
      <c r="AG953" s="3" t="s">
        <v>97</v>
      </c>
      <c r="AH953" s="3">
        <v>38</v>
      </c>
      <c r="AI953" s="3">
        <v>8</v>
      </c>
      <c r="AJ953" s="3" t="s">
        <v>105</v>
      </c>
      <c r="AK953" s="3" t="s">
        <v>109</v>
      </c>
      <c r="AL953" s="3" t="s">
        <v>100</v>
      </c>
      <c r="AM953" s="3">
        <v>100</v>
      </c>
      <c r="AN953" s="3" t="s">
        <v>138</v>
      </c>
      <c r="AO953" s="3" t="s">
        <v>318</v>
      </c>
      <c r="AP953" s="3" t="s">
        <v>17539</v>
      </c>
      <c r="AQ953" s="3" t="s">
        <v>17540</v>
      </c>
      <c r="AR953" s="3">
        <v>2360</v>
      </c>
      <c r="AS953" s="3">
        <v>1200</v>
      </c>
      <c r="AT953" s="3">
        <v>0</v>
      </c>
      <c r="AU953" s="3">
        <v>0</v>
      </c>
      <c r="AV953" s="3">
        <v>0</v>
      </c>
      <c r="AW953" s="3">
        <v>0</v>
      </c>
      <c r="AX953" s="3">
        <v>0</v>
      </c>
      <c r="AY953" s="3">
        <v>0</v>
      </c>
      <c r="AZ953" s="3">
        <v>0</v>
      </c>
      <c r="BA953" s="3" t="s">
        <v>1673</v>
      </c>
      <c r="BB953" s="3">
        <v>1200</v>
      </c>
    </row>
    <row r="954" spans="1:54" ht="32.5" hidden="1" customHeight="1" x14ac:dyDescent="0.2">
      <c r="A954" s="3" t="s">
        <v>17541</v>
      </c>
      <c r="B954" s="3" t="s">
        <v>1658</v>
      </c>
      <c r="C954" s="3" t="s">
        <v>85</v>
      </c>
      <c r="D954" s="3" t="s">
        <v>86</v>
      </c>
      <c r="E954" s="3" t="s">
        <v>17518</v>
      </c>
      <c r="F954" s="3"/>
      <c r="G954" s="3" t="s">
        <v>87</v>
      </c>
      <c r="H954" s="3">
        <v>2024</v>
      </c>
      <c r="I954" s="3">
        <v>2024</v>
      </c>
      <c r="J954" s="3" t="s">
        <v>88</v>
      </c>
      <c r="K954" s="3" t="s">
        <v>17519</v>
      </c>
      <c r="L954" s="3" t="s">
        <v>17520</v>
      </c>
      <c r="M954" s="3" t="s">
        <v>17521</v>
      </c>
      <c r="N954" s="3" t="s">
        <v>17522</v>
      </c>
      <c r="O954" s="3" t="s">
        <v>17523</v>
      </c>
      <c r="P954" s="3" t="s">
        <v>89</v>
      </c>
      <c r="Q954" s="3" t="s">
        <v>90</v>
      </c>
      <c r="R954" s="3" t="s">
        <v>17524</v>
      </c>
      <c r="S954" s="3" t="s">
        <v>17525</v>
      </c>
      <c r="T954" s="3" t="s">
        <v>135</v>
      </c>
      <c r="U954" s="3" t="s">
        <v>7457</v>
      </c>
      <c r="V954" s="3" t="s">
        <v>1668</v>
      </c>
      <c r="W954" s="3">
        <v>4</v>
      </c>
      <c r="X954" s="3" t="s">
        <v>17542</v>
      </c>
      <c r="Y954" s="3" t="s">
        <v>17543</v>
      </c>
      <c r="Z954" s="3" t="s">
        <v>17544</v>
      </c>
      <c r="AA954" s="3"/>
      <c r="AB954" s="3" t="s">
        <v>85</v>
      </c>
      <c r="AC954" s="3" t="s">
        <v>94</v>
      </c>
      <c r="AD954" s="3" t="s">
        <v>103</v>
      </c>
      <c r="AE954" s="3" t="s">
        <v>189</v>
      </c>
      <c r="AF954" s="3"/>
      <c r="AG954" s="3" t="s">
        <v>97</v>
      </c>
      <c r="AH954" s="3">
        <v>38</v>
      </c>
      <c r="AI954" s="3">
        <v>8</v>
      </c>
      <c r="AJ954" s="3" t="s">
        <v>105</v>
      </c>
      <c r="AK954" s="3" t="s">
        <v>109</v>
      </c>
      <c r="AL954" s="3" t="s">
        <v>100</v>
      </c>
      <c r="AM954" s="3">
        <v>30</v>
      </c>
      <c r="AN954" s="3" t="s">
        <v>140</v>
      </c>
      <c r="AO954" s="3" t="s">
        <v>318</v>
      </c>
      <c r="AP954" s="3" t="s">
        <v>17545</v>
      </c>
      <c r="AQ954" s="3" t="s">
        <v>17546</v>
      </c>
      <c r="AR954" s="3">
        <v>2750</v>
      </c>
      <c r="AS954" s="3">
        <v>1200</v>
      </c>
      <c r="AT954" s="3">
        <v>0</v>
      </c>
      <c r="AU954" s="3">
        <v>0</v>
      </c>
      <c r="AV954" s="3">
        <v>0</v>
      </c>
      <c r="AW954" s="3">
        <v>0</v>
      </c>
      <c r="AX954" s="3">
        <v>0</v>
      </c>
      <c r="AY954" s="3">
        <v>0</v>
      </c>
      <c r="AZ954" s="3">
        <v>0</v>
      </c>
      <c r="BA954" s="3" t="s">
        <v>1673</v>
      </c>
      <c r="BB954" s="3">
        <v>1200</v>
      </c>
    </row>
    <row r="955" spans="1:54" ht="32.5" hidden="1" customHeight="1" x14ac:dyDescent="0.2">
      <c r="A955" s="3" t="s">
        <v>17547</v>
      </c>
      <c r="B955" s="3" t="s">
        <v>1658</v>
      </c>
      <c r="C955" s="3" t="s">
        <v>85</v>
      </c>
      <c r="D955" s="3" t="s">
        <v>86</v>
      </c>
      <c r="E955" s="3" t="s">
        <v>17548</v>
      </c>
      <c r="F955" s="3"/>
      <c r="G955" s="3" t="s">
        <v>87</v>
      </c>
      <c r="H955" s="3">
        <v>2024</v>
      </c>
      <c r="I955" s="3">
        <v>2024</v>
      </c>
      <c r="J955" s="3" t="s">
        <v>88</v>
      </c>
      <c r="K955" s="3" t="s">
        <v>7572</v>
      </c>
      <c r="L955" s="3" t="s">
        <v>7573</v>
      </c>
      <c r="M955" s="3" t="s">
        <v>17549</v>
      </c>
      <c r="N955" s="3" t="s">
        <v>7575</v>
      </c>
      <c r="O955" s="3" t="s">
        <v>7576</v>
      </c>
      <c r="P955" s="3" t="s">
        <v>89</v>
      </c>
      <c r="Q955" s="3" t="s">
        <v>90</v>
      </c>
      <c r="R955" s="3" t="s">
        <v>7326</v>
      </c>
      <c r="S955" s="3" t="s">
        <v>7577</v>
      </c>
      <c r="T955" s="3" t="s">
        <v>135</v>
      </c>
      <c r="U955" s="3" t="s">
        <v>1667</v>
      </c>
      <c r="V955" s="3" t="s">
        <v>1668</v>
      </c>
      <c r="W955" s="3">
        <v>1</v>
      </c>
      <c r="X955" s="3" t="s">
        <v>17550</v>
      </c>
      <c r="Y955" s="3" t="s">
        <v>17551</v>
      </c>
      <c r="Z955" s="3" t="s">
        <v>17552</v>
      </c>
      <c r="AA955" s="3"/>
      <c r="AB955" s="3" t="s">
        <v>85</v>
      </c>
      <c r="AC955" s="3" t="s">
        <v>94</v>
      </c>
      <c r="AD955" s="3" t="s">
        <v>95</v>
      </c>
      <c r="AE955" s="3" t="s">
        <v>96</v>
      </c>
      <c r="AF955" s="3"/>
      <c r="AG955" s="3" t="s">
        <v>97</v>
      </c>
      <c r="AH955" s="3">
        <v>310</v>
      </c>
      <c r="AI955" s="3">
        <v>38</v>
      </c>
      <c r="AJ955" s="3" t="s">
        <v>123</v>
      </c>
      <c r="AK955" s="3" t="s">
        <v>109</v>
      </c>
      <c r="AL955" s="3" t="s">
        <v>100</v>
      </c>
      <c r="AM955" s="3">
        <v>100</v>
      </c>
      <c r="AN955" s="3" t="s">
        <v>101</v>
      </c>
      <c r="AO955" s="3" t="s">
        <v>110</v>
      </c>
      <c r="AP955" s="3" t="s">
        <v>17553</v>
      </c>
      <c r="AQ955" s="3" t="s">
        <v>17554</v>
      </c>
      <c r="AR955" s="3">
        <v>6000</v>
      </c>
      <c r="AS955" s="3">
        <v>2000</v>
      </c>
      <c r="AT955" s="3">
        <v>0</v>
      </c>
      <c r="AU955" s="3">
        <v>0</v>
      </c>
      <c r="AV955" s="3">
        <v>0</v>
      </c>
      <c r="AW955" s="3">
        <v>0</v>
      </c>
      <c r="AX955" s="3">
        <v>0</v>
      </c>
      <c r="AY955" s="3">
        <v>0</v>
      </c>
      <c r="AZ955" s="3">
        <v>0</v>
      </c>
      <c r="BA955" s="3" t="s">
        <v>17555</v>
      </c>
      <c r="BB955" s="3">
        <v>3000</v>
      </c>
    </row>
    <row r="956" spans="1:54" ht="32.5" hidden="1" customHeight="1" x14ac:dyDescent="0.2">
      <c r="A956" s="3" t="s">
        <v>17556</v>
      </c>
      <c r="B956" s="3" t="s">
        <v>1658</v>
      </c>
      <c r="C956" s="3" t="s">
        <v>85</v>
      </c>
      <c r="D956" s="3" t="s">
        <v>86</v>
      </c>
      <c r="E956" s="3" t="s">
        <v>17548</v>
      </c>
      <c r="F956" s="3"/>
      <c r="G956" s="3" t="s">
        <v>87</v>
      </c>
      <c r="H956" s="3">
        <v>2024</v>
      </c>
      <c r="I956" s="3">
        <v>2024</v>
      </c>
      <c r="J956" s="3" t="s">
        <v>88</v>
      </c>
      <c r="K956" s="3" t="s">
        <v>7572</v>
      </c>
      <c r="L956" s="3" t="s">
        <v>7573</v>
      </c>
      <c r="M956" s="3" t="s">
        <v>17549</v>
      </c>
      <c r="N956" s="3" t="s">
        <v>7575</v>
      </c>
      <c r="O956" s="3" t="s">
        <v>7576</v>
      </c>
      <c r="P956" s="3" t="s">
        <v>89</v>
      </c>
      <c r="Q956" s="3" t="s">
        <v>90</v>
      </c>
      <c r="R956" s="3" t="s">
        <v>7326</v>
      </c>
      <c r="S956" s="3" t="s">
        <v>7577</v>
      </c>
      <c r="T956" s="3" t="s">
        <v>135</v>
      </c>
      <c r="U956" s="3" t="s">
        <v>1667</v>
      </c>
      <c r="V956" s="3" t="s">
        <v>1668</v>
      </c>
      <c r="W956" s="3">
        <v>2</v>
      </c>
      <c r="X956" s="3" t="s">
        <v>2299</v>
      </c>
      <c r="Y956" s="3" t="s">
        <v>17557</v>
      </c>
      <c r="Z956" s="3" t="s">
        <v>17558</v>
      </c>
      <c r="AA956" s="3"/>
      <c r="AB956" s="3" t="s">
        <v>85</v>
      </c>
      <c r="AC956" s="3" t="s">
        <v>94</v>
      </c>
      <c r="AD956" s="3" t="s">
        <v>103</v>
      </c>
      <c r="AE956" s="3" t="s">
        <v>124</v>
      </c>
      <c r="AF956" s="3"/>
      <c r="AG956" s="3" t="s">
        <v>97</v>
      </c>
      <c r="AH956" s="3">
        <v>310</v>
      </c>
      <c r="AI956" s="3">
        <v>38</v>
      </c>
      <c r="AJ956" s="3" t="s">
        <v>105</v>
      </c>
      <c r="AK956" s="3" t="s">
        <v>109</v>
      </c>
      <c r="AL956" s="3" t="s">
        <v>100</v>
      </c>
      <c r="AM956" s="3">
        <v>100</v>
      </c>
      <c r="AN956" s="3" t="s">
        <v>101</v>
      </c>
      <c r="AO956" s="3" t="s">
        <v>110</v>
      </c>
      <c r="AP956" s="3" t="s">
        <v>17559</v>
      </c>
      <c r="AQ956" s="3" t="s">
        <v>17560</v>
      </c>
      <c r="AR956" s="3">
        <v>7300</v>
      </c>
      <c r="AS956" s="3">
        <v>2000</v>
      </c>
      <c r="AT956" s="3">
        <v>0</v>
      </c>
      <c r="AU956" s="3">
        <v>0</v>
      </c>
      <c r="AV956" s="3">
        <v>0</v>
      </c>
      <c r="AW956" s="3">
        <v>0</v>
      </c>
      <c r="AX956" s="3">
        <v>0</v>
      </c>
      <c r="AY956" s="3">
        <v>0</v>
      </c>
      <c r="AZ956" s="3">
        <v>0</v>
      </c>
      <c r="BA956" s="3" t="s">
        <v>17561</v>
      </c>
      <c r="BB956" s="3">
        <v>3500</v>
      </c>
    </row>
    <row r="957" spans="1:54" ht="32.5" customHeight="1" x14ac:dyDescent="0.2">
      <c r="A957" s="94" t="s">
        <v>17562</v>
      </c>
      <c r="B957" s="94" t="s">
        <v>1658</v>
      </c>
      <c r="C957" s="94" t="s">
        <v>85</v>
      </c>
      <c r="D957" s="94" t="s">
        <v>86</v>
      </c>
      <c r="E957" s="94" t="s">
        <v>17548</v>
      </c>
      <c r="F957" s="94"/>
      <c r="G957" s="94" t="s">
        <v>87</v>
      </c>
      <c r="H957" s="94">
        <v>2024</v>
      </c>
      <c r="I957" s="94">
        <v>2024</v>
      </c>
      <c r="J957" s="94" t="s">
        <v>88</v>
      </c>
      <c r="K957" s="94" t="s">
        <v>7572</v>
      </c>
      <c r="L957" s="94" t="s">
        <v>7573</v>
      </c>
      <c r="M957" s="94" t="s">
        <v>17549</v>
      </c>
      <c r="N957" s="94" t="s">
        <v>7575</v>
      </c>
      <c r="O957" s="94" t="s">
        <v>7576</v>
      </c>
      <c r="P957" s="94" t="s">
        <v>89</v>
      </c>
      <c r="Q957" s="94" t="s">
        <v>90</v>
      </c>
      <c r="R957" s="94" t="s">
        <v>7326</v>
      </c>
      <c r="S957" s="94" t="s">
        <v>7577</v>
      </c>
      <c r="T957" s="94" t="s">
        <v>135</v>
      </c>
      <c r="U957" s="94" t="s">
        <v>1667</v>
      </c>
      <c r="V957" s="94" t="s">
        <v>1668</v>
      </c>
      <c r="W957" s="94">
        <v>3</v>
      </c>
      <c r="X957" s="94" t="s">
        <v>1119</v>
      </c>
      <c r="Y957" s="94" t="s">
        <v>17563</v>
      </c>
      <c r="Z957" s="94" t="s">
        <v>17564</v>
      </c>
      <c r="AA957" s="94"/>
      <c r="AB957" s="94" t="s">
        <v>85</v>
      </c>
      <c r="AC957" s="94" t="s">
        <v>94</v>
      </c>
      <c r="AD957" s="94" t="s">
        <v>107</v>
      </c>
      <c r="AE957" s="94" t="s">
        <v>108</v>
      </c>
      <c r="AF957" s="94"/>
      <c r="AG957" s="94" t="s">
        <v>97</v>
      </c>
      <c r="AH957" s="94">
        <v>310</v>
      </c>
      <c r="AI957" s="94">
        <v>38</v>
      </c>
      <c r="AJ957" s="94" t="s">
        <v>105</v>
      </c>
      <c r="AK957" s="94" t="s">
        <v>109</v>
      </c>
      <c r="AL957" s="94" t="s">
        <v>100</v>
      </c>
      <c r="AM957" s="94">
        <v>100</v>
      </c>
      <c r="AN957" s="94" t="s">
        <v>101</v>
      </c>
      <c r="AO957" s="94" t="s">
        <v>110</v>
      </c>
      <c r="AP957" s="94" t="s">
        <v>17565</v>
      </c>
      <c r="AQ957" s="94" t="s">
        <v>17566</v>
      </c>
      <c r="AR957" s="94">
        <v>4800</v>
      </c>
      <c r="AS957" s="94">
        <v>1000</v>
      </c>
      <c r="AT957" s="94">
        <v>0</v>
      </c>
      <c r="AU957" s="94">
        <v>0</v>
      </c>
      <c r="AV957" s="94">
        <v>0</v>
      </c>
      <c r="AW957" s="94">
        <v>0</v>
      </c>
      <c r="AX957" s="94">
        <v>0</v>
      </c>
      <c r="AY957" s="94">
        <v>0</v>
      </c>
      <c r="AZ957" s="94">
        <v>0</v>
      </c>
      <c r="BA957" s="94" t="s">
        <v>17555</v>
      </c>
      <c r="BB957" s="94">
        <v>2000</v>
      </c>
    </row>
    <row r="958" spans="1:54" ht="32.5" hidden="1" customHeight="1" x14ac:dyDescent="0.2">
      <c r="A958" s="3" t="s">
        <v>17567</v>
      </c>
      <c r="B958" s="3" t="s">
        <v>1658</v>
      </c>
      <c r="C958" s="3" t="s">
        <v>85</v>
      </c>
      <c r="D958" s="3" t="s">
        <v>86</v>
      </c>
      <c r="E958" s="3" t="s">
        <v>17568</v>
      </c>
      <c r="F958" s="3"/>
      <c r="G958" s="3" t="s">
        <v>87</v>
      </c>
      <c r="H958" s="3">
        <v>2024</v>
      </c>
      <c r="I958" s="3">
        <v>2024</v>
      </c>
      <c r="J958" s="3" t="s">
        <v>88</v>
      </c>
      <c r="K958" s="3" t="s">
        <v>11218</v>
      </c>
      <c r="L958" s="3" t="s">
        <v>11219</v>
      </c>
      <c r="M958" s="3" t="s">
        <v>11220</v>
      </c>
      <c r="N958" s="3" t="s">
        <v>11221</v>
      </c>
      <c r="O958" s="3" t="s">
        <v>11222</v>
      </c>
      <c r="P958" s="3" t="s">
        <v>89</v>
      </c>
      <c r="Q958" s="3" t="s">
        <v>257</v>
      </c>
      <c r="R958" s="3" t="s">
        <v>7602</v>
      </c>
      <c r="S958" s="3" t="s">
        <v>7603</v>
      </c>
      <c r="T958" s="3" t="s">
        <v>91</v>
      </c>
      <c r="U958" s="3" t="s">
        <v>1849</v>
      </c>
      <c r="V958" s="3" t="s">
        <v>1668</v>
      </c>
      <c r="W958" s="3">
        <v>1</v>
      </c>
      <c r="X958" s="3" t="s">
        <v>124</v>
      </c>
      <c r="Y958" s="3" t="s">
        <v>17569</v>
      </c>
      <c r="Z958" s="3" t="s">
        <v>17570</v>
      </c>
      <c r="AA958" s="3"/>
      <c r="AB958" s="3" t="s">
        <v>85</v>
      </c>
      <c r="AC958" s="3" t="s">
        <v>94</v>
      </c>
      <c r="AD958" s="3" t="s">
        <v>103</v>
      </c>
      <c r="AE958" s="3" t="s">
        <v>124</v>
      </c>
      <c r="AF958" s="3"/>
      <c r="AG958" s="3" t="s">
        <v>97</v>
      </c>
      <c r="AH958" s="3">
        <v>205457</v>
      </c>
      <c r="AI958" s="3">
        <v>32873</v>
      </c>
      <c r="AJ958" s="3" t="s">
        <v>105</v>
      </c>
      <c r="AK958" s="3" t="s">
        <v>109</v>
      </c>
      <c r="AL958" s="3" t="s">
        <v>100</v>
      </c>
      <c r="AM958" s="3">
        <v>500</v>
      </c>
      <c r="AN958" s="3" t="s">
        <v>101</v>
      </c>
      <c r="AO958" s="3" t="s">
        <v>318</v>
      </c>
      <c r="AP958" s="3" t="s">
        <v>17571</v>
      </c>
      <c r="AQ958" s="3" t="s">
        <v>17572</v>
      </c>
      <c r="AR958" s="3">
        <v>9450</v>
      </c>
      <c r="AS958" s="3">
        <v>4000</v>
      </c>
      <c r="AT958" s="3">
        <v>0</v>
      </c>
      <c r="AU958" s="3">
        <v>0</v>
      </c>
      <c r="AV958" s="3">
        <v>0</v>
      </c>
      <c r="AW958" s="3">
        <v>0</v>
      </c>
      <c r="AX958" s="3">
        <v>0</v>
      </c>
      <c r="AY958" s="3">
        <v>0</v>
      </c>
      <c r="AZ958" s="3">
        <v>0</v>
      </c>
      <c r="BA958" s="3" t="s">
        <v>1673</v>
      </c>
      <c r="BB958" s="3">
        <v>4000</v>
      </c>
    </row>
    <row r="959" spans="1:54" ht="32.5" hidden="1" customHeight="1" x14ac:dyDescent="0.2">
      <c r="A959" s="3" t="s">
        <v>17573</v>
      </c>
      <c r="B959" s="3" t="s">
        <v>1658</v>
      </c>
      <c r="C959" s="3" t="s">
        <v>85</v>
      </c>
      <c r="D959" s="3" t="s">
        <v>86</v>
      </c>
      <c r="E959" s="3" t="s">
        <v>17568</v>
      </c>
      <c r="F959" s="3"/>
      <c r="G959" s="3" t="s">
        <v>87</v>
      </c>
      <c r="H959" s="3">
        <v>2024</v>
      </c>
      <c r="I959" s="3">
        <v>2024</v>
      </c>
      <c r="J959" s="3" t="s">
        <v>88</v>
      </c>
      <c r="K959" s="3" t="s">
        <v>11218</v>
      </c>
      <c r="L959" s="3" t="s">
        <v>11219</v>
      </c>
      <c r="M959" s="3" t="s">
        <v>11220</v>
      </c>
      <c r="N959" s="3" t="s">
        <v>11221</v>
      </c>
      <c r="O959" s="3" t="s">
        <v>11222</v>
      </c>
      <c r="P959" s="3" t="s">
        <v>89</v>
      </c>
      <c r="Q959" s="3" t="s">
        <v>257</v>
      </c>
      <c r="R959" s="3" t="s">
        <v>7602</v>
      </c>
      <c r="S959" s="3" t="s">
        <v>7603</v>
      </c>
      <c r="T959" s="3" t="s">
        <v>91</v>
      </c>
      <c r="U959" s="3" t="s">
        <v>1849</v>
      </c>
      <c r="V959" s="3" t="s">
        <v>1668</v>
      </c>
      <c r="W959" s="3">
        <v>2</v>
      </c>
      <c r="X959" s="3" t="s">
        <v>17574</v>
      </c>
      <c r="Y959" s="3" t="s">
        <v>17575</v>
      </c>
      <c r="Z959" s="3" t="s">
        <v>17576</v>
      </c>
      <c r="AA959" s="3"/>
      <c r="AB959" s="3" t="s">
        <v>85</v>
      </c>
      <c r="AC959" s="3" t="s">
        <v>94</v>
      </c>
      <c r="AD959" s="3" t="s">
        <v>103</v>
      </c>
      <c r="AE959" s="3" t="s">
        <v>122</v>
      </c>
      <c r="AF959" s="3"/>
      <c r="AG959" s="3" t="s">
        <v>97</v>
      </c>
      <c r="AH959" s="3">
        <v>205457</v>
      </c>
      <c r="AI959" s="3">
        <v>32873</v>
      </c>
      <c r="AJ959" s="3" t="s">
        <v>396</v>
      </c>
      <c r="AK959" s="3" t="s">
        <v>109</v>
      </c>
      <c r="AL959" s="3" t="s">
        <v>100</v>
      </c>
      <c r="AM959" s="3">
        <v>60</v>
      </c>
      <c r="AN959" s="3" t="s">
        <v>101</v>
      </c>
      <c r="AO959" s="3" t="s">
        <v>318</v>
      </c>
      <c r="AP959" s="3" t="s">
        <v>17577</v>
      </c>
      <c r="AQ959" s="3"/>
      <c r="AR959" s="3">
        <v>4000</v>
      </c>
      <c r="AS959" s="3">
        <v>1500</v>
      </c>
      <c r="AT959" s="3">
        <v>0</v>
      </c>
      <c r="AU959" s="3">
        <v>0</v>
      </c>
      <c r="AV959" s="3">
        <v>0</v>
      </c>
      <c r="AW959" s="3">
        <v>0</v>
      </c>
      <c r="AX959" s="3">
        <v>0</v>
      </c>
      <c r="AY959" s="3">
        <v>0</v>
      </c>
      <c r="AZ959" s="3">
        <v>0</v>
      </c>
      <c r="BA959" s="3" t="s">
        <v>1673</v>
      </c>
      <c r="BB959" s="3">
        <v>1500</v>
      </c>
    </row>
    <row r="960" spans="1:54" ht="32.5" hidden="1" customHeight="1" x14ac:dyDescent="0.2">
      <c r="A960" s="3" t="s">
        <v>17578</v>
      </c>
      <c r="B960" s="3" t="s">
        <v>1658</v>
      </c>
      <c r="C960" s="3" t="s">
        <v>85</v>
      </c>
      <c r="D960" s="3" t="s">
        <v>86</v>
      </c>
      <c r="E960" s="3" t="s">
        <v>17568</v>
      </c>
      <c r="F960" s="3"/>
      <c r="G960" s="3" t="s">
        <v>87</v>
      </c>
      <c r="H960" s="3">
        <v>2024</v>
      </c>
      <c r="I960" s="3">
        <v>2024</v>
      </c>
      <c r="J960" s="3" t="s">
        <v>88</v>
      </c>
      <c r="K960" s="3" t="s">
        <v>11218</v>
      </c>
      <c r="L960" s="3" t="s">
        <v>11219</v>
      </c>
      <c r="M960" s="3" t="s">
        <v>11220</v>
      </c>
      <c r="N960" s="3" t="s">
        <v>11221</v>
      </c>
      <c r="O960" s="3" t="s">
        <v>11222</v>
      </c>
      <c r="P960" s="3" t="s">
        <v>89</v>
      </c>
      <c r="Q960" s="3" t="s">
        <v>257</v>
      </c>
      <c r="R960" s="3" t="s">
        <v>7602</v>
      </c>
      <c r="S960" s="3" t="s">
        <v>7603</v>
      </c>
      <c r="T960" s="3" t="s">
        <v>91</v>
      </c>
      <c r="U960" s="3" t="s">
        <v>1849</v>
      </c>
      <c r="V960" s="3" t="s">
        <v>1668</v>
      </c>
      <c r="W960" s="3">
        <v>3</v>
      </c>
      <c r="X960" s="3" t="s">
        <v>12460</v>
      </c>
      <c r="Y960" s="3" t="s">
        <v>17579</v>
      </c>
      <c r="Z960" s="3" t="s">
        <v>17580</v>
      </c>
      <c r="AA960" s="3"/>
      <c r="AB960" s="3" t="s">
        <v>85</v>
      </c>
      <c r="AC960" s="3" t="s">
        <v>94</v>
      </c>
      <c r="AD960" s="3" t="s">
        <v>103</v>
      </c>
      <c r="AE960" s="3" t="s">
        <v>104</v>
      </c>
      <c r="AF960" s="3"/>
      <c r="AG960" s="3" t="s">
        <v>97</v>
      </c>
      <c r="AH960" s="3">
        <v>205457</v>
      </c>
      <c r="AI960" s="3">
        <v>32873</v>
      </c>
      <c r="AJ960" s="3" t="s">
        <v>105</v>
      </c>
      <c r="AK960" s="3" t="s">
        <v>106</v>
      </c>
      <c r="AL960" s="3" t="s">
        <v>100</v>
      </c>
      <c r="AM960" s="3">
        <v>100</v>
      </c>
      <c r="AN960" s="3" t="s">
        <v>101</v>
      </c>
      <c r="AO960" s="3" t="s">
        <v>318</v>
      </c>
      <c r="AP960" s="3" t="s">
        <v>17581</v>
      </c>
      <c r="AQ960" s="3" t="s">
        <v>17582</v>
      </c>
      <c r="AR960" s="3">
        <v>5300</v>
      </c>
      <c r="AS960" s="3">
        <v>1500</v>
      </c>
      <c r="AT960" s="3">
        <v>0</v>
      </c>
      <c r="AU960" s="3">
        <v>0</v>
      </c>
      <c r="AV960" s="3">
        <v>0</v>
      </c>
      <c r="AW960" s="3">
        <v>0</v>
      </c>
      <c r="AX960" s="3">
        <v>0</v>
      </c>
      <c r="AY960" s="3">
        <v>0</v>
      </c>
      <c r="AZ960" s="3">
        <v>0</v>
      </c>
      <c r="BA960" s="3" t="s">
        <v>1673</v>
      </c>
      <c r="BB960" s="3">
        <v>1500</v>
      </c>
    </row>
    <row r="961" spans="1:54" ht="32.5" hidden="1" customHeight="1" x14ac:dyDescent="0.2">
      <c r="A961" s="3" t="s">
        <v>17583</v>
      </c>
      <c r="B961" s="3" t="s">
        <v>1658</v>
      </c>
      <c r="C961" s="3" t="s">
        <v>85</v>
      </c>
      <c r="D961" s="3" t="s">
        <v>86</v>
      </c>
      <c r="E961" s="3" t="s">
        <v>17568</v>
      </c>
      <c r="F961" s="3"/>
      <c r="G961" s="3" t="s">
        <v>87</v>
      </c>
      <c r="H961" s="3">
        <v>2024</v>
      </c>
      <c r="I961" s="3">
        <v>2024</v>
      </c>
      <c r="J961" s="3" t="s">
        <v>88</v>
      </c>
      <c r="K961" s="3" t="s">
        <v>11218</v>
      </c>
      <c r="L961" s="3" t="s">
        <v>11219</v>
      </c>
      <c r="M961" s="3" t="s">
        <v>11220</v>
      </c>
      <c r="N961" s="3" t="s">
        <v>11221</v>
      </c>
      <c r="O961" s="3" t="s">
        <v>11222</v>
      </c>
      <c r="P961" s="3" t="s">
        <v>89</v>
      </c>
      <c r="Q961" s="3" t="s">
        <v>257</v>
      </c>
      <c r="R961" s="3" t="s">
        <v>7602</v>
      </c>
      <c r="S961" s="3" t="s">
        <v>7603</v>
      </c>
      <c r="T961" s="3" t="s">
        <v>91</v>
      </c>
      <c r="U961" s="3" t="s">
        <v>1849</v>
      </c>
      <c r="V961" s="3" t="s">
        <v>1668</v>
      </c>
      <c r="W961" s="3">
        <v>4</v>
      </c>
      <c r="X961" s="3" t="s">
        <v>17584</v>
      </c>
      <c r="Y961" s="3" t="s">
        <v>17585</v>
      </c>
      <c r="Z961" s="3" t="s">
        <v>17586</v>
      </c>
      <c r="AA961" s="3"/>
      <c r="AB961" s="3" t="s">
        <v>85</v>
      </c>
      <c r="AC961" s="3" t="s">
        <v>94</v>
      </c>
      <c r="AD961" s="3" t="s">
        <v>125</v>
      </c>
      <c r="AE961" s="3" t="s">
        <v>17587</v>
      </c>
      <c r="AF961" s="3"/>
      <c r="AG961" s="3" t="s">
        <v>97</v>
      </c>
      <c r="AH961" s="3">
        <v>205457</v>
      </c>
      <c r="AI961" s="3">
        <v>32873</v>
      </c>
      <c r="AJ961" s="3" t="s">
        <v>123</v>
      </c>
      <c r="AK961" s="3" t="s">
        <v>106</v>
      </c>
      <c r="AL961" s="3" t="s">
        <v>100</v>
      </c>
      <c r="AM961" s="3">
        <v>16</v>
      </c>
      <c r="AN961" s="3" t="s">
        <v>101</v>
      </c>
      <c r="AO961" s="3" t="s">
        <v>318</v>
      </c>
      <c r="AP961" s="3" t="s">
        <v>17588</v>
      </c>
      <c r="AQ961" s="3" t="s">
        <v>17589</v>
      </c>
      <c r="AR961" s="3">
        <v>4800</v>
      </c>
      <c r="AS961" s="3">
        <v>1500</v>
      </c>
      <c r="AT961" s="3">
        <v>0</v>
      </c>
      <c r="AU961" s="3">
        <v>0</v>
      </c>
      <c r="AV961" s="3">
        <v>0</v>
      </c>
      <c r="AW961" s="3">
        <v>0</v>
      </c>
      <c r="AX961" s="3">
        <v>0</v>
      </c>
      <c r="AY961" s="3">
        <v>0</v>
      </c>
      <c r="AZ961" s="3">
        <v>0</v>
      </c>
      <c r="BA961" s="3" t="s">
        <v>1673</v>
      </c>
      <c r="BB961" s="3">
        <v>1500</v>
      </c>
    </row>
    <row r="962" spans="1:54" ht="32.5" hidden="1" customHeight="1" x14ac:dyDescent="0.2">
      <c r="A962" s="3" t="s">
        <v>17590</v>
      </c>
      <c r="B962" s="3" t="s">
        <v>1658</v>
      </c>
      <c r="C962" s="3" t="s">
        <v>85</v>
      </c>
      <c r="D962" s="3" t="s">
        <v>86</v>
      </c>
      <c r="E962" s="3" t="s">
        <v>17591</v>
      </c>
      <c r="F962" s="3"/>
      <c r="G962" s="3" t="s">
        <v>87</v>
      </c>
      <c r="H962" s="3">
        <v>2024</v>
      </c>
      <c r="I962" s="3">
        <v>2024</v>
      </c>
      <c r="J962" s="3" t="s">
        <v>111</v>
      </c>
      <c r="K962" s="3" t="s">
        <v>7819</v>
      </c>
      <c r="L962" s="3" t="s">
        <v>7820</v>
      </c>
      <c r="M962" s="3" t="s">
        <v>17592</v>
      </c>
      <c r="N962" s="3" t="s">
        <v>7822</v>
      </c>
      <c r="O962" s="3" t="s">
        <v>7823</v>
      </c>
      <c r="P962" s="3" t="s">
        <v>89</v>
      </c>
      <c r="Q962" s="3" t="s">
        <v>90</v>
      </c>
      <c r="R962" s="3" t="s">
        <v>7824</v>
      </c>
      <c r="S962" s="3" t="s">
        <v>7825</v>
      </c>
      <c r="T962" s="3" t="s">
        <v>135</v>
      </c>
      <c r="U962" s="3" t="s">
        <v>1667</v>
      </c>
      <c r="V962" s="3" t="s">
        <v>1668</v>
      </c>
      <c r="W962" s="3">
        <v>1</v>
      </c>
      <c r="X962" s="3" t="s">
        <v>17593</v>
      </c>
      <c r="Y962" s="3" t="s">
        <v>17594</v>
      </c>
      <c r="Z962" s="3" t="s">
        <v>17595</v>
      </c>
      <c r="AA962" s="3"/>
      <c r="AB962" s="3" t="s">
        <v>85</v>
      </c>
      <c r="AC962" s="3" t="s">
        <v>94</v>
      </c>
      <c r="AD962" s="3" t="s">
        <v>103</v>
      </c>
      <c r="AE962" s="3" t="s">
        <v>104</v>
      </c>
      <c r="AF962" s="3"/>
      <c r="AG962" s="3" t="s">
        <v>97</v>
      </c>
      <c r="AH962" s="3">
        <v>0</v>
      </c>
      <c r="AI962" s="3">
        <v>0</v>
      </c>
      <c r="AJ962" s="3" t="s">
        <v>105</v>
      </c>
      <c r="AK962" s="3" t="s">
        <v>106</v>
      </c>
      <c r="AL962" s="3" t="s">
        <v>100</v>
      </c>
      <c r="AM962" s="3">
        <v>60</v>
      </c>
      <c r="AN962" s="3" t="s">
        <v>101</v>
      </c>
      <c r="AO962" s="3" t="s">
        <v>102</v>
      </c>
      <c r="AP962" s="3" t="s">
        <v>17596</v>
      </c>
      <c r="AQ962" s="3" t="s">
        <v>17597</v>
      </c>
      <c r="AR962" s="3">
        <v>4100</v>
      </c>
      <c r="AS962" s="3">
        <v>1500</v>
      </c>
      <c r="AT962" s="3">
        <v>0</v>
      </c>
      <c r="AU962" s="3">
        <v>0</v>
      </c>
      <c r="AV962" s="3">
        <v>0</v>
      </c>
      <c r="AW962" s="3">
        <v>0</v>
      </c>
      <c r="AX962" s="3">
        <v>0</v>
      </c>
      <c r="AY962" s="3">
        <v>0</v>
      </c>
      <c r="AZ962" s="3">
        <v>0</v>
      </c>
      <c r="BA962" s="3" t="s">
        <v>12662</v>
      </c>
      <c r="BB962" s="3">
        <v>2900</v>
      </c>
    </row>
    <row r="963" spans="1:54" ht="32.5" hidden="1" customHeight="1" x14ac:dyDescent="0.2">
      <c r="A963" s="3" t="s">
        <v>17598</v>
      </c>
      <c r="B963" s="3" t="s">
        <v>1658</v>
      </c>
      <c r="C963" s="3" t="s">
        <v>85</v>
      </c>
      <c r="D963" s="3" t="s">
        <v>86</v>
      </c>
      <c r="E963" s="3" t="s">
        <v>17591</v>
      </c>
      <c r="F963" s="3"/>
      <c r="G963" s="3" t="s">
        <v>87</v>
      </c>
      <c r="H963" s="3">
        <v>2024</v>
      </c>
      <c r="I963" s="3">
        <v>2024</v>
      </c>
      <c r="J963" s="3" t="s">
        <v>111</v>
      </c>
      <c r="K963" s="3" t="s">
        <v>7819</v>
      </c>
      <c r="L963" s="3" t="s">
        <v>7820</v>
      </c>
      <c r="M963" s="3" t="s">
        <v>17592</v>
      </c>
      <c r="N963" s="3" t="s">
        <v>7822</v>
      </c>
      <c r="O963" s="3" t="s">
        <v>7823</v>
      </c>
      <c r="P963" s="3" t="s">
        <v>89</v>
      </c>
      <c r="Q963" s="3" t="s">
        <v>90</v>
      </c>
      <c r="R963" s="3" t="s">
        <v>7824</v>
      </c>
      <c r="S963" s="3" t="s">
        <v>7825</v>
      </c>
      <c r="T963" s="3" t="s">
        <v>135</v>
      </c>
      <c r="U963" s="3" t="s">
        <v>1667</v>
      </c>
      <c r="V963" s="3" t="s">
        <v>1668</v>
      </c>
      <c r="W963" s="3">
        <v>2</v>
      </c>
      <c r="X963" s="3" t="s">
        <v>17599</v>
      </c>
      <c r="Y963" s="3" t="s">
        <v>17600</v>
      </c>
      <c r="Z963" s="3" t="s">
        <v>17601</v>
      </c>
      <c r="AA963" s="3"/>
      <c r="AB963" s="3" t="s">
        <v>85</v>
      </c>
      <c r="AC963" s="3" t="s">
        <v>94</v>
      </c>
      <c r="AD963" s="3" t="s">
        <v>103</v>
      </c>
      <c r="AE963" s="3" t="s">
        <v>189</v>
      </c>
      <c r="AF963" s="3"/>
      <c r="AG963" s="3" t="s">
        <v>97</v>
      </c>
      <c r="AH963" s="3">
        <v>0</v>
      </c>
      <c r="AI963" s="3">
        <v>0</v>
      </c>
      <c r="AJ963" s="3" t="s">
        <v>123</v>
      </c>
      <c r="AK963" s="3" t="s">
        <v>109</v>
      </c>
      <c r="AL963" s="3" t="s">
        <v>100</v>
      </c>
      <c r="AM963" s="3">
        <v>20</v>
      </c>
      <c r="AN963" s="3" t="s">
        <v>303</v>
      </c>
      <c r="AO963" s="3" t="s">
        <v>102</v>
      </c>
      <c r="AP963" s="3" t="s">
        <v>17602</v>
      </c>
      <c r="AQ963" s="3" t="s">
        <v>17603</v>
      </c>
      <c r="AR963" s="3">
        <v>4000</v>
      </c>
      <c r="AS963" s="3">
        <v>1500</v>
      </c>
      <c r="AT963" s="3">
        <v>0</v>
      </c>
      <c r="AU963" s="3">
        <v>0</v>
      </c>
      <c r="AV963" s="3">
        <v>0</v>
      </c>
      <c r="AW963" s="3">
        <v>0</v>
      </c>
      <c r="AX963" s="3">
        <v>0</v>
      </c>
      <c r="AY963" s="3">
        <v>0</v>
      </c>
      <c r="AZ963" s="3">
        <v>0</v>
      </c>
      <c r="BA963" s="3" t="s">
        <v>12662</v>
      </c>
      <c r="BB963" s="3">
        <v>2300</v>
      </c>
    </row>
    <row r="964" spans="1:54" ht="32.5" hidden="1" customHeight="1" x14ac:dyDescent="0.2">
      <c r="A964" s="3" t="s">
        <v>17604</v>
      </c>
      <c r="B964" s="3" t="s">
        <v>1658</v>
      </c>
      <c r="C964" s="3" t="s">
        <v>85</v>
      </c>
      <c r="D964" s="3" t="s">
        <v>86</v>
      </c>
      <c r="E964" s="3" t="s">
        <v>17605</v>
      </c>
      <c r="F964" s="3"/>
      <c r="G964" s="3" t="s">
        <v>87</v>
      </c>
      <c r="H964" s="3">
        <v>2024</v>
      </c>
      <c r="I964" s="3">
        <v>2024</v>
      </c>
      <c r="J964" s="3" t="s">
        <v>88</v>
      </c>
      <c r="K964" s="3" t="s">
        <v>7730</v>
      </c>
      <c r="L964" s="3" t="s">
        <v>7731</v>
      </c>
      <c r="M964" s="3" t="s">
        <v>7732</v>
      </c>
      <c r="N964" s="3" t="s">
        <v>7733</v>
      </c>
      <c r="O964" s="3" t="s">
        <v>7734</v>
      </c>
      <c r="P964" s="3" t="s">
        <v>89</v>
      </c>
      <c r="Q964" s="3" t="s">
        <v>90</v>
      </c>
      <c r="R964" s="3" t="s">
        <v>7735</v>
      </c>
      <c r="S964" s="3" t="s">
        <v>7736</v>
      </c>
      <c r="T964" s="3" t="s">
        <v>119</v>
      </c>
      <c r="U964" s="3" t="s">
        <v>1826</v>
      </c>
      <c r="V964" s="3" t="s">
        <v>1668</v>
      </c>
      <c r="W964" s="3">
        <v>1</v>
      </c>
      <c r="X964" s="3" t="s">
        <v>247</v>
      </c>
      <c r="Y964" s="3" t="s">
        <v>17606</v>
      </c>
      <c r="Z964" s="3" t="s">
        <v>17607</v>
      </c>
      <c r="AA964" s="3"/>
      <c r="AB964" s="3" t="s">
        <v>85</v>
      </c>
      <c r="AC964" s="3" t="s">
        <v>94</v>
      </c>
      <c r="AD964" s="3" t="s">
        <v>95</v>
      </c>
      <c r="AE964" s="3" t="s">
        <v>96</v>
      </c>
      <c r="AF964" s="3"/>
      <c r="AG964" s="3" t="s">
        <v>97</v>
      </c>
      <c r="AH964" s="3">
        <v>96</v>
      </c>
      <c r="AI964" s="3">
        <v>11</v>
      </c>
      <c r="AJ964" s="3" t="s">
        <v>105</v>
      </c>
      <c r="AK964" s="3" t="s">
        <v>109</v>
      </c>
      <c r="AL964" s="3" t="s">
        <v>100</v>
      </c>
      <c r="AM964" s="3">
        <v>10</v>
      </c>
      <c r="AN964" s="3" t="s">
        <v>140</v>
      </c>
      <c r="AO964" s="3" t="s">
        <v>110</v>
      </c>
      <c r="AP964" s="3" t="s">
        <v>17608</v>
      </c>
      <c r="AQ964" s="3" t="s">
        <v>17609</v>
      </c>
      <c r="AR964" s="3">
        <v>2500</v>
      </c>
      <c r="AS964" s="3">
        <v>1500</v>
      </c>
      <c r="AT964" s="3">
        <v>0</v>
      </c>
      <c r="AU964" s="3">
        <v>0</v>
      </c>
      <c r="AV964" s="3">
        <v>0</v>
      </c>
      <c r="AW964" s="3">
        <v>0</v>
      </c>
      <c r="AX964" s="3">
        <v>0</v>
      </c>
      <c r="AY964" s="3">
        <v>0</v>
      </c>
      <c r="AZ964" s="3">
        <v>0</v>
      </c>
      <c r="BA964" s="3" t="s">
        <v>1673</v>
      </c>
      <c r="BB964" s="3">
        <v>1500</v>
      </c>
    </row>
    <row r="965" spans="1:54" ht="32.5" hidden="1" customHeight="1" x14ac:dyDescent="0.2">
      <c r="A965" s="3" t="s">
        <v>17610</v>
      </c>
      <c r="B965" s="3" t="s">
        <v>1658</v>
      </c>
      <c r="C965" s="3" t="s">
        <v>85</v>
      </c>
      <c r="D965" s="3" t="s">
        <v>86</v>
      </c>
      <c r="E965" s="3" t="s">
        <v>17605</v>
      </c>
      <c r="F965" s="3"/>
      <c r="G965" s="3" t="s">
        <v>87</v>
      </c>
      <c r="H965" s="3">
        <v>2024</v>
      </c>
      <c r="I965" s="3">
        <v>2024</v>
      </c>
      <c r="J965" s="3" t="s">
        <v>111</v>
      </c>
      <c r="K965" s="3" t="s">
        <v>7730</v>
      </c>
      <c r="L965" s="3" t="s">
        <v>7731</v>
      </c>
      <c r="M965" s="3" t="s">
        <v>7732</v>
      </c>
      <c r="N965" s="3" t="s">
        <v>7733</v>
      </c>
      <c r="O965" s="3" t="s">
        <v>7734</v>
      </c>
      <c r="P965" s="3" t="s">
        <v>89</v>
      </c>
      <c r="Q965" s="3" t="s">
        <v>90</v>
      </c>
      <c r="R965" s="3" t="s">
        <v>7735</v>
      </c>
      <c r="S965" s="3" t="s">
        <v>7736</v>
      </c>
      <c r="T965" s="3" t="s">
        <v>119</v>
      </c>
      <c r="U965" s="3" t="s">
        <v>1826</v>
      </c>
      <c r="V965" s="3" t="s">
        <v>1668</v>
      </c>
      <c r="W965" s="3">
        <v>2</v>
      </c>
      <c r="X965" s="3" t="s">
        <v>14066</v>
      </c>
      <c r="Y965" s="3" t="s">
        <v>17611</v>
      </c>
      <c r="Z965" s="3" t="s">
        <v>17612</v>
      </c>
      <c r="AA965" s="3"/>
      <c r="AB965" s="3" t="s">
        <v>85</v>
      </c>
      <c r="AC965" s="3" t="s">
        <v>94</v>
      </c>
      <c r="AD965" s="3" t="s">
        <v>103</v>
      </c>
      <c r="AE965" s="3" t="s">
        <v>189</v>
      </c>
      <c r="AF965" s="3"/>
      <c r="AG965" s="3" t="s">
        <v>97</v>
      </c>
      <c r="AH965" s="3">
        <v>96</v>
      </c>
      <c r="AI965" s="3">
        <v>11</v>
      </c>
      <c r="AJ965" s="3" t="s">
        <v>123</v>
      </c>
      <c r="AK965" s="3" t="s">
        <v>190</v>
      </c>
      <c r="AL965" s="3" t="s">
        <v>325</v>
      </c>
      <c r="AM965" s="3">
        <v>8</v>
      </c>
      <c r="AN965" s="3" t="s">
        <v>138</v>
      </c>
      <c r="AO965" s="3" t="s">
        <v>110</v>
      </c>
      <c r="AP965" s="3" t="s">
        <v>17613</v>
      </c>
      <c r="AQ965" s="3" t="s">
        <v>17614</v>
      </c>
      <c r="AR965" s="3">
        <v>3300</v>
      </c>
      <c r="AS965" s="3">
        <v>1500</v>
      </c>
      <c r="AT965" s="3">
        <v>0</v>
      </c>
      <c r="AU965" s="3">
        <v>0</v>
      </c>
      <c r="AV965" s="3">
        <v>0</v>
      </c>
      <c r="AW965" s="3">
        <v>0</v>
      </c>
      <c r="AX965" s="3">
        <v>0</v>
      </c>
      <c r="AY965" s="3">
        <v>0</v>
      </c>
      <c r="AZ965" s="3">
        <v>0</v>
      </c>
      <c r="BA965" s="3" t="s">
        <v>1673</v>
      </c>
      <c r="BB965" s="3">
        <v>1500</v>
      </c>
    </row>
    <row r="966" spans="1:54" ht="32.5" hidden="1" customHeight="1" x14ac:dyDescent="0.2">
      <c r="A966" s="3" t="s">
        <v>17615</v>
      </c>
      <c r="B966" s="3" t="s">
        <v>1658</v>
      </c>
      <c r="C966" s="3" t="s">
        <v>85</v>
      </c>
      <c r="D966" s="3" t="s">
        <v>86</v>
      </c>
      <c r="E966" s="3" t="s">
        <v>17605</v>
      </c>
      <c r="F966" s="3"/>
      <c r="G966" s="3" t="s">
        <v>87</v>
      </c>
      <c r="H966" s="3">
        <v>2024</v>
      </c>
      <c r="I966" s="3">
        <v>2024</v>
      </c>
      <c r="J966" s="3" t="s">
        <v>111</v>
      </c>
      <c r="K966" s="3" t="s">
        <v>7730</v>
      </c>
      <c r="L966" s="3" t="s">
        <v>7731</v>
      </c>
      <c r="M966" s="3" t="s">
        <v>7732</v>
      </c>
      <c r="N966" s="3" t="s">
        <v>7733</v>
      </c>
      <c r="O966" s="3" t="s">
        <v>7734</v>
      </c>
      <c r="P966" s="3" t="s">
        <v>89</v>
      </c>
      <c r="Q966" s="3" t="s">
        <v>90</v>
      </c>
      <c r="R966" s="3" t="s">
        <v>7735</v>
      </c>
      <c r="S966" s="3" t="s">
        <v>7736</v>
      </c>
      <c r="T966" s="3" t="s">
        <v>119</v>
      </c>
      <c r="U966" s="3" t="s">
        <v>1826</v>
      </c>
      <c r="V966" s="3" t="s">
        <v>1668</v>
      </c>
      <c r="W966" s="3">
        <v>3</v>
      </c>
      <c r="X966" s="3" t="s">
        <v>13373</v>
      </c>
      <c r="Y966" s="3" t="s">
        <v>17616</v>
      </c>
      <c r="Z966" s="3" t="s">
        <v>17617</v>
      </c>
      <c r="AA966" s="3"/>
      <c r="AB966" s="3" t="s">
        <v>85</v>
      </c>
      <c r="AC966" s="3" t="s">
        <v>94</v>
      </c>
      <c r="AD966" s="3" t="s">
        <v>103</v>
      </c>
      <c r="AE966" s="3" t="s">
        <v>104</v>
      </c>
      <c r="AF966" s="3"/>
      <c r="AG966" s="3" t="s">
        <v>97</v>
      </c>
      <c r="AH966" s="3">
        <v>96</v>
      </c>
      <c r="AI966" s="3">
        <v>11</v>
      </c>
      <c r="AJ966" s="3" t="s">
        <v>105</v>
      </c>
      <c r="AK966" s="3" t="s">
        <v>106</v>
      </c>
      <c r="AL966" s="3" t="s">
        <v>100</v>
      </c>
      <c r="AM966" s="3">
        <v>100</v>
      </c>
      <c r="AN966" s="3" t="s">
        <v>101</v>
      </c>
      <c r="AO966" s="3" t="s">
        <v>110</v>
      </c>
      <c r="AP966" s="3" t="s">
        <v>17618</v>
      </c>
      <c r="AQ966" s="3" t="s">
        <v>17619</v>
      </c>
      <c r="AR966" s="3">
        <v>4200</v>
      </c>
      <c r="AS966" s="3">
        <v>2000</v>
      </c>
      <c r="AT966" s="3">
        <v>0</v>
      </c>
      <c r="AU966" s="3">
        <v>0</v>
      </c>
      <c r="AV966" s="3">
        <v>0</v>
      </c>
      <c r="AW966" s="3">
        <v>0</v>
      </c>
      <c r="AX966" s="3">
        <v>0</v>
      </c>
      <c r="AY966" s="3">
        <v>0</v>
      </c>
      <c r="AZ966" s="3">
        <v>0</v>
      </c>
      <c r="BA966" s="3" t="s">
        <v>1673</v>
      </c>
      <c r="BB966" s="3">
        <v>2000</v>
      </c>
    </row>
    <row r="967" spans="1:54" ht="32.5" hidden="1" customHeight="1" x14ac:dyDescent="0.2">
      <c r="A967" s="3" t="s">
        <v>17620</v>
      </c>
      <c r="B967" s="3" t="s">
        <v>1658</v>
      </c>
      <c r="C967" s="3" t="s">
        <v>85</v>
      </c>
      <c r="D967" s="3" t="s">
        <v>86</v>
      </c>
      <c r="E967" s="3" t="s">
        <v>17621</v>
      </c>
      <c r="F967" s="3"/>
      <c r="G967" s="3" t="s">
        <v>87</v>
      </c>
      <c r="H967" s="3">
        <v>2024</v>
      </c>
      <c r="I967" s="3">
        <v>2024</v>
      </c>
      <c r="J967" s="3" t="s">
        <v>88</v>
      </c>
      <c r="K967" s="3" t="s">
        <v>7743</v>
      </c>
      <c r="L967" s="3" t="s">
        <v>7744</v>
      </c>
      <c r="M967" s="3" t="s">
        <v>17622</v>
      </c>
      <c r="N967" s="3" t="s">
        <v>7746</v>
      </c>
      <c r="O967" s="3" t="s">
        <v>7747</v>
      </c>
      <c r="P967" s="3" t="s">
        <v>89</v>
      </c>
      <c r="Q967" s="3" t="s">
        <v>90</v>
      </c>
      <c r="R967" s="3" t="s">
        <v>7748</v>
      </c>
      <c r="S967" s="3" t="s">
        <v>7749</v>
      </c>
      <c r="T967" s="3" t="s">
        <v>91</v>
      </c>
      <c r="U967" s="3" t="s">
        <v>7243</v>
      </c>
      <c r="V967" s="3" t="s">
        <v>1668</v>
      </c>
      <c r="W967" s="3">
        <v>1</v>
      </c>
      <c r="X967" s="3" t="s">
        <v>17623</v>
      </c>
      <c r="Y967" s="3" t="s">
        <v>17624</v>
      </c>
      <c r="Z967" s="3" t="s">
        <v>17625</v>
      </c>
      <c r="AA967" s="3"/>
      <c r="AB967" s="3" t="s">
        <v>85</v>
      </c>
      <c r="AC967" s="3" t="s">
        <v>94</v>
      </c>
      <c r="AD967" s="3" t="s">
        <v>95</v>
      </c>
      <c r="AE967" s="3" t="s">
        <v>96</v>
      </c>
      <c r="AF967" s="3"/>
      <c r="AG967" s="3" t="s">
        <v>97</v>
      </c>
      <c r="AH967" s="3">
        <v>114</v>
      </c>
      <c r="AI967" s="3">
        <v>26</v>
      </c>
      <c r="AJ967" s="3" t="s">
        <v>105</v>
      </c>
      <c r="AK967" s="3" t="s">
        <v>109</v>
      </c>
      <c r="AL967" s="3" t="s">
        <v>100</v>
      </c>
      <c r="AM967" s="3">
        <v>30</v>
      </c>
      <c r="AN967" s="3" t="s">
        <v>101</v>
      </c>
      <c r="AO967" s="3" t="s">
        <v>318</v>
      </c>
      <c r="AP967" s="3" t="s">
        <v>17626</v>
      </c>
      <c r="AQ967" s="3" t="s">
        <v>17627</v>
      </c>
      <c r="AR967" s="3">
        <v>4650</v>
      </c>
      <c r="AS967" s="3">
        <v>1500</v>
      </c>
      <c r="AT967" s="3">
        <v>0</v>
      </c>
      <c r="AU967" s="3">
        <v>0</v>
      </c>
      <c r="AV967" s="3">
        <v>0</v>
      </c>
      <c r="AW967" s="3">
        <v>0</v>
      </c>
      <c r="AX967" s="3">
        <v>0</v>
      </c>
      <c r="AY967" s="3">
        <v>0</v>
      </c>
      <c r="AZ967" s="3">
        <v>0</v>
      </c>
      <c r="BA967" s="3" t="s">
        <v>1673</v>
      </c>
      <c r="BB967" s="3">
        <v>1500</v>
      </c>
    </row>
    <row r="968" spans="1:54" ht="32.5" customHeight="1" x14ac:dyDescent="0.2">
      <c r="A968" s="94" t="s">
        <v>17628</v>
      </c>
      <c r="B968" s="94" t="s">
        <v>1658</v>
      </c>
      <c r="C968" s="94" t="s">
        <v>85</v>
      </c>
      <c r="D968" s="94" t="s">
        <v>86</v>
      </c>
      <c r="E968" s="94" t="s">
        <v>17621</v>
      </c>
      <c r="F968" s="94"/>
      <c r="G968" s="94" t="s">
        <v>87</v>
      </c>
      <c r="H968" s="94">
        <v>2024</v>
      </c>
      <c r="I968" s="94">
        <v>2024</v>
      </c>
      <c r="J968" s="94" t="s">
        <v>88</v>
      </c>
      <c r="K968" s="94" t="s">
        <v>7743</v>
      </c>
      <c r="L968" s="94" t="s">
        <v>7744</v>
      </c>
      <c r="M968" s="94" t="s">
        <v>17622</v>
      </c>
      <c r="N968" s="94" t="s">
        <v>7746</v>
      </c>
      <c r="O968" s="94" t="s">
        <v>7747</v>
      </c>
      <c r="P968" s="94" t="s">
        <v>89</v>
      </c>
      <c r="Q968" s="94" t="s">
        <v>90</v>
      </c>
      <c r="R968" s="94" t="s">
        <v>7748</v>
      </c>
      <c r="S968" s="94" t="s">
        <v>7749</v>
      </c>
      <c r="T968" s="94" t="s">
        <v>91</v>
      </c>
      <c r="U968" s="94" t="s">
        <v>7243</v>
      </c>
      <c r="V968" s="94" t="s">
        <v>1668</v>
      </c>
      <c r="W968" s="94">
        <v>2</v>
      </c>
      <c r="X968" s="94" t="s">
        <v>17629</v>
      </c>
      <c r="Y968" s="94" t="s">
        <v>17630</v>
      </c>
      <c r="Z968" s="94" t="s">
        <v>17631</v>
      </c>
      <c r="AA968" s="94"/>
      <c r="AB968" s="94" t="s">
        <v>85</v>
      </c>
      <c r="AC968" s="94" t="s">
        <v>94</v>
      </c>
      <c r="AD968" s="94" t="s">
        <v>107</v>
      </c>
      <c r="AE968" s="94" t="s">
        <v>108</v>
      </c>
      <c r="AF968" s="94"/>
      <c r="AG968" s="94" t="s">
        <v>97</v>
      </c>
      <c r="AH968" s="94">
        <v>114</v>
      </c>
      <c r="AI968" s="94">
        <v>26</v>
      </c>
      <c r="AJ968" s="94" t="s">
        <v>105</v>
      </c>
      <c r="AK968" s="94" t="s">
        <v>109</v>
      </c>
      <c r="AL968" s="94" t="s">
        <v>100</v>
      </c>
      <c r="AM968" s="94">
        <v>120</v>
      </c>
      <c r="AN968" s="94" t="s">
        <v>101</v>
      </c>
      <c r="AO968" s="94" t="s">
        <v>318</v>
      </c>
      <c r="AP968" s="94" t="s">
        <v>17626</v>
      </c>
      <c r="AQ968" s="94" t="s">
        <v>17632</v>
      </c>
      <c r="AR968" s="94">
        <v>3800</v>
      </c>
      <c r="AS968" s="94">
        <v>1200</v>
      </c>
      <c r="AT968" s="94">
        <v>0</v>
      </c>
      <c r="AU968" s="94">
        <v>0</v>
      </c>
      <c r="AV968" s="94">
        <v>0</v>
      </c>
      <c r="AW968" s="94">
        <v>0</v>
      </c>
      <c r="AX968" s="94">
        <v>0</v>
      </c>
      <c r="AY968" s="94">
        <v>0</v>
      </c>
      <c r="AZ968" s="94">
        <v>0</v>
      </c>
      <c r="BA968" s="94" t="s">
        <v>1673</v>
      </c>
      <c r="BB968" s="94">
        <v>1200</v>
      </c>
    </row>
    <row r="969" spans="1:54" ht="32.5" hidden="1" customHeight="1" x14ac:dyDescent="0.2">
      <c r="A969" s="3" t="s">
        <v>17633</v>
      </c>
      <c r="B969" s="3" t="s">
        <v>1658</v>
      </c>
      <c r="C969" s="3" t="s">
        <v>85</v>
      </c>
      <c r="D969" s="3" t="s">
        <v>86</v>
      </c>
      <c r="E969" s="3" t="s">
        <v>17621</v>
      </c>
      <c r="F969" s="3"/>
      <c r="G969" s="3" t="s">
        <v>87</v>
      </c>
      <c r="H969" s="3">
        <v>2024</v>
      </c>
      <c r="I969" s="3">
        <v>2024</v>
      </c>
      <c r="J969" s="3" t="s">
        <v>88</v>
      </c>
      <c r="K969" s="3" t="s">
        <v>7743</v>
      </c>
      <c r="L969" s="3" t="s">
        <v>7744</v>
      </c>
      <c r="M969" s="3" t="s">
        <v>17622</v>
      </c>
      <c r="N969" s="3" t="s">
        <v>7746</v>
      </c>
      <c r="O969" s="3" t="s">
        <v>7747</v>
      </c>
      <c r="P969" s="3" t="s">
        <v>89</v>
      </c>
      <c r="Q969" s="3" t="s">
        <v>90</v>
      </c>
      <c r="R969" s="3" t="s">
        <v>7748</v>
      </c>
      <c r="S969" s="3" t="s">
        <v>7749</v>
      </c>
      <c r="T969" s="3" t="s">
        <v>91</v>
      </c>
      <c r="U969" s="3" t="s">
        <v>7243</v>
      </c>
      <c r="V969" s="3" t="s">
        <v>1668</v>
      </c>
      <c r="W969" s="3">
        <v>3</v>
      </c>
      <c r="X969" s="3" t="s">
        <v>315</v>
      </c>
      <c r="Y969" s="3" t="s">
        <v>17634</v>
      </c>
      <c r="Z969" s="3" t="s">
        <v>17635</v>
      </c>
      <c r="AA969" s="3"/>
      <c r="AB969" s="3" t="s">
        <v>85</v>
      </c>
      <c r="AC969" s="3" t="s">
        <v>94</v>
      </c>
      <c r="AD969" s="3" t="s">
        <v>103</v>
      </c>
      <c r="AE969" s="3" t="s">
        <v>104</v>
      </c>
      <c r="AF969" s="3"/>
      <c r="AG969" s="3" t="s">
        <v>97</v>
      </c>
      <c r="AH969" s="3">
        <v>114</v>
      </c>
      <c r="AI969" s="3">
        <v>26</v>
      </c>
      <c r="AJ969" s="3" t="s">
        <v>105</v>
      </c>
      <c r="AK969" s="3" t="s">
        <v>106</v>
      </c>
      <c r="AL969" s="3" t="s">
        <v>100</v>
      </c>
      <c r="AM969" s="3">
        <v>120</v>
      </c>
      <c r="AN969" s="3" t="s">
        <v>138</v>
      </c>
      <c r="AO969" s="3" t="s">
        <v>318</v>
      </c>
      <c r="AP969" s="3" t="s">
        <v>17636</v>
      </c>
      <c r="AQ969" s="3" t="s">
        <v>17637</v>
      </c>
      <c r="AR969" s="3">
        <v>4700</v>
      </c>
      <c r="AS969" s="3">
        <v>1800</v>
      </c>
      <c r="AT969" s="3">
        <v>0</v>
      </c>
      <c r="AU969" s="3">
        <v>0</v>
      </c>
      <c r="AV969" s="3">
        <v>0</v>
      </c>
      <c r="AW969" s="3">
        <v>0</v>
      </c>
      <c r="AX969" s="3">
        <v>0</v>
      </c>
      <c r="AY969" s="3">
        <v>0</v>
      </c>
      <c r="AZ969" s="3">
        <v>0</v>
      </c>
      <c r="BA969" s="3" t="s">
        <v>1673</v>
      </c>
      <c r="BB969" s="3">
        <v>1800</v>
      </c>
    </row>
    <row r="970" spans="1:54" ht="32.5" hidden="1" customHeight="1" x14ac:dyDescent="0.2">
      <c r="A970" s="3" t="s">
        <v>17638</v>
      </c>
      <c r="B970" s="3" t="s">
        <v>1658</v>
      </c>
      <c r="C970" s="3" t="s">
        <v>85</v>
      </c>
      <c r="D970" s="3" t="s">
        <v>86</v>
      </c>
      <c r="E970" s="3" t="s">
        <v>17639</v>
      </c>
      <c r="F970" s="3"/>
      <c r="G970" s="3" t="s">
        <v>87</v>
      </c>
      <c r="H970" s="3">
        <v>2024</v>
      </c>
      <c r="I970" s="3">
        <v>2024</v>
      </c>
      <c r="J970" s="3" t="s">
        <v>88</v>
      </c>
      <c r="K970" s="3" t="s">
        <v>17640</v>
      </c>
      <c r="L970" s="3" t="s">
        <v>17641</v>
      </c>
      <c r="M970" s="3" t="s">
        <v>17642</v>
      </c>
      <c r="N970" s="3"/>
      <c r="O970" s="3" t="s">
        <v>17643</v>
      </c>
      <c r="P970" s="3" t="s">
        <v>89</v>
      </c>
      <c r="Q970" s="3" t="s">
        <v>90</v>
      </c>
      <c r="R970" s="3" t="s">
        <v>7256</v>
      </c>
      <c r="S970" s="3" t="s">
        <v>7257</v>
      </c>
      <c r="T970" s="3" t="s">
        <v>223</v>
      </c>
      <c r="U970" s="3" t="s">
        <v>1747</v>
      </c>
      <c r="V970" s="3" t="s">
        <v>1668</v>
      </c>
      <c r="W970" s="3">
        <v>1</v>
      </c>
      <c r="X970" s="3" t="s">
        <v>17644</v>
      </c>
      <c r="Y970" s="3" t="s">
        <v>17645</v>
      </c>
      <c r="Z970" s="3" t="s">
        <v>17646</v>
      </c>
      <c r="AA970" s="3"/>
      <c r="AB970" s="3" t="s">
        <v>85</v>
      </c>
      <c r="AC970" s="3" t="s">
        <v>94</v>
      </c>
      <c r="AD970" s="3" t="s">
        <v>95</v>
      </c>
      <c r="AE970" s="3" t="s">
        <v>96</v>
      </c>
      <c r="AF970" s="3"/>
      <c r="AG970" s="3" t="s">
        <v>97</v>
      </c>
      <c r="AH970" s="3">
        <v>187</v>
      </c>
      <c r="AI970" s="3">
        <v>30</v>
      </c>
      <c r="AJ970" s="3" t="s">
        <v>98</v>
      </c>
      <c r="AK970" s="3" t="s">
        <v>109</v>
      </c>
      <c r="AL970" s="3" t="s">
        <v>100</v>
      </c>
      <c r="AM970" s="3">
        <v>40</v>
      </c>
      <c r="AN970" s="3" t="s">
        <v>101</v>
      </c>
      <c r="AO970" s="3" t="s">
        <v>110</v>
      </c>
      <c r="AP970" s="3" t="s">
        <v>17647</v>
      </c>
      <c r="AQ970" s="3" t="s">
        <v>17648</v>
      </c>
      <c r="AR970" s="3">
        <v>6500</v>
      </c>
      <c r="AS970" s="3">
        <v>2000</v>
      </c>
      <c r="AT970" s="3">
        <v>0</v>
      </c>
      <c r="AU970" s="3">
        <v>0</v>
      </c>
      <c r="AV970" s="3">
        <v>0</v>
      </c>
      <c r="AW970" s="3">
        <v>0</v>
      </c>
      <c r="AX970" s="3">
        <v>0</v>
      </c>
      <c r="AY970" s="3">
        <v>0</v>
      </c>
      <c r="AZ970" s="3">
        <v>0</v>
      </c>
      <c r="BA970" s="3" t="s">
        <v>1673</v>
      </c>
      <c r="BB970" s="3">
        <v>2000</v>
      </c>
    </row>
    <row r="971" spans="1:54" ht="32.5" hidden="1" customHeight="1" x14ac:dyDescent="0.2">
      <c r="A971" s="3" t="s">
        <v>17649</v>
      </c>
      <c r="B971" s="3" t="s">
        <v>1658</v>
      </c>
      <c r="C971" s="3" t="s">
        <v>85</v>
      </c>
      <c r="D971" s="3" t="s">
        <v>86</v>
      </c>
      <c r="E971" s="3" t="s">
        <v>17639</v>
      </c>
      <c r="F971" s="3"/>
      <c r="G971" s="3" t="s">
        <v>87</v>
      </c>
      <c r="H971" s="3">
        <v>2024</v>
      </c>
      <c r="I971" s="3">
        <v>2024</v>
      </c>
      <c r="J971" s="3" t="s">
        <v>88</v>
      </c>
      <c r="K971" s="3" t="s">
        <v>17640</v>
      </c>
      <c r="L971" s="3" t="s">
        <v>17641</v>
      </c>
      <c r="M971" s="3" t="s">
        <v>17642</v>
      </c>
      <c r="N971" s="3"/>
      <c r="O971" s="3" t="s">
        <v>17643</v>
      </c>
      <c r="P971" s="3" t="s">
        <v>89</v>
      </c>
      <c r="Q971" s="3" t="s">
        <v>90</v>
      </c>
      <c r="R971" s="3" t="s">
        <v>7256</v>
      </c>
      <c r="S971" s="3" t="s">
        <v>7257</v>
      </c>
      <c r="T971" s="3" t="s">
        <v>223</v>
      </c>
      <c r="U971" s="3" t="s">
        <v>1747</v>
      </c>
      <c r="V971" s="3" t="s">
        <v>1668</v>
      </c>
      <c r="W971" s="3">
        <v>2</v>
      </c>
      <c r="X971" s="3" t="s">
        <v>315</v>
      </c>
      <c r="Y971" s="3" t="s">
        <v>17650</v>
      </c>
      <c r="Z971" s="3" t="s">
        <v>17651</v>
      </c>
      <c r="AA971" s="3"/>
      <c r="AB971" s="3" t="s">
        <v>85</v>
      </c>
      <c r="AC971" s="3" t="s">
        <v>94</v>
      </c>
      <c r="AD971" s="3" t="s">
        <v>103</v>
      </c>
      <c r="AE971" s="3" t="s">
        <v>104</v>
      </c>
      <c r="AF971" s="3"/>
      <c r="AG971" s="3" t="s">
        <v>97</v>
      </c>
      <c r="AH971" s="3">
        <v>187</v>
      </c>
      <c r="AI971" s="3">
        <v>30</v>
      </c>
      <c r="AJ971" s="3" t="s">
        <v>123</v>
      </c>
      <c r="AK971" s="3" t="s">
        <v>106</v>
      </c>
      <c r="AL971" s="3" t="s">
        <v>100</v>
      </c>
      <c r="AM971" s="3">
        <v>60</v>
      </c>
      <c r="AN971" s="3" t="s">
        <v>101</v>
      </c>
      <c r="AO971" s="3" t="s">
        <v>110</v>
      </c>
      <c r="AP971" s="3" t="s">
        <v>17652</v>
      </c>
      <c r="AQ971" s="3" t="s">
        <v>17653</v>
      </c>
      <c r="AR971" s="3">
        <v>11000</v>
      </c>
      <c r="AS971" s="3">
        <v>3000</v>
      </c>
      <c r="AT971" s="3">
        <v>0</v>
      </c>
      <c r="AU971" s="3">
        <v>0</v>
      </c>
      <c r="AV971" s="3">
        <v>0</v>
      </c>
      <c r="AW971" s="3">
        <v>0</v>
      </c>
      <c r="AX971" s="3">
        <v>0</v>
      </c>
      <c r="AY971" s="3">
        <v>0</v>
      </c>
      <c r="AZ971" s="3">
        <v>0</v>
      </c>
      <c r="BA971" s="3" t="s">
        <v>1673</v>
      </c>
      <c r="BB971" s="3">
        <v>3000</v>
      </c>
    </row>
    <row r="972" spans="1:54" ht="32.5" customHeight="1" x14ac:dyDescent="0.2">
      <c r="A972" s="94" t="s">
        <v>17654</v>
      </c>
      <c r="B972" s="94" t="s">
        <v>1658</v>
      </c>
      <c r="C972" s="94" t="s">
        <v>85</v>
      </c>
      <c r="D972" s="94" t="s">
        <v>86</v>
      </c>
      <c r="E972" s="94" t="s">
        <v>17639</v>
      </c>
      <c r="F972" s="94"/>
      <c r="G972" s="94" t="s">
        <v>87</v>
      </c>
      <c r="H972" s="94">
        <v>2024</v>
      </c>
      <c r="I972" s="94">
        <v>2024</v>
      </c>
      <c r="J972" s="94" t="s">
        <v>88</v>
      </c>
      <c r="K972" s="94" t="s">
        <v>17640</v>
      </c>
      <c r="L972" s="94" t="s">
        <v>17641</v>
      </c>
      <c r="M972" s="94" t="s">
        <v>17642</v>
      </c>
      <c r="N972" s="94"/>
      <c r="O972" s="94" t="s">
        <v>17643</v>
      </c>
      <c r="P972" s="94" t="s">
        <v>89</v>
      </c>
      <c r="Q972" s="94" t="s">
        <v>90</v>
      </c>
      <c r="R972" s="94" t="s">
        <v>7256</v>
      </c>
      <c r="S972" s="94" t="s">
        <v>7257</v>
      </c>
      <c r="T972" s="94" t="s">
        <v>223</v>
      </c>
      <c r="U972" s="94" t="s">
        <v>1747</v>
      </c>
      <c r="V972" s="94" t="s">
        <v>1668</v>
      </c>
      <c r="W972" s="94">
        <v>3</v>
      </c>
      <c r="X972" s="94" t="s">
        <v>12736</v>
      </c>
      <c r="Y972" s="94" t="s">
        <v>17655</v>
      </c>
      <c r="Z972" s="94" t="s">
        <v>17656</v>
      </c>
      <c r="AA972" s="94"/>
      <c r="AB972" s="94" t="s">
        <v>85</v>
      </c>
      <c r="AC972" s="94" t="s">
        <v>94</v>
      </c>
      <c r="AD972" s="94" t="s">
        <v>107</v>
      </c>
      <c r="AE972" s="94" t="s">
        <v>108</v>
      </c>
      <c r="AF972" s="94"/>
      <c r="AG972" s="94" t="s">
        <v>97</v>
      </c>
      <c r="AH972" s="94">
        <v>187</v>
      </c>
      <c r="AI972" s="94">
        <v>30</v>
      </c>
      <c r="AJ972" s="94" t="s">
        <v>98</v>
      </c>
      <c r="AK972" s="94" t="s">
        <v>109</v>
      </c>
      <c r="AL972" s="94" t="s">
        <v>100</v>
      </c>
      <c r="AM972" s="94">
        <v>100</v>
      </c>
      <c r="AN972" s="94" t="s">
        <v>101</v>
      </c>
      <c r="AO972" s="94" t="s">
        <v>102</v>
      </c>
      <c r="AP972" s="94" t="s">
        <v>17657</v>
      </c>
      <c r="AQ972" s="94" t="s">
        <v>17658</v>
      </c>
      <c r="AR972" s="94">
        <v>2100</v>
      </c>
      <c r="AS972" s="94">
        <v>750</v>
      </c>
      <c r="AT972" s="94">
        <v>0</v>
      </c>
      <c r="AU972" s="94">
        <v>0</v>
      </c>
      <c r="AV972" s="94">
        <v>0</v>
      </c>
      <c r="AW972" s="94">
        <v>0</v>
      </c>
      <c r="AX972" s="94">
        <v>0</v>
      </c>
      <c r="AY972" s="94">
        <v>0</v>
      </c>
      <c r="AZ972" s="94">
        <v>0</v>
      </c>
      <c r="BA972" s="94" t="s">
        <v>1673</v>
      </c>
      <c r="BB972" s="94">
        <v>750</v>
      </c>
    </row>
    <row r="973" spans="1:54" ht="32.5" hidden="1" customHeight="1" x14ac:dyDescent="0.2">
      <c r="A973" s="3" t="s">
        <v>17659</v>
      </c>
      <c r="B973" s="3" t="s">
        <v>1658</v>
      </c>
      <c r="C973" s="3" t="s">
        <v>85</v>
      </c>
      <c r="D973" s="3" t="s">
        <v>86</v>
      </c>
      <c r="E973" s="3" t="s">
        <v>17660</v>
      </c>
      <c r="F973" s="3"/>
      <c r="G973" s="3" t="s">
        <v>87</v>
      </c>
      <c r="H973" s="3">
        <v>2024</v>
      </c>
      <c r="I973" s="3">
        <v>2024</v>
      </c>
      <c r="J973" s="3" t="s">
        <v>88</v>
      </c>
      <c r="K973" s="3" t="s">
        <v>7611</v>
      </c>
      <c r="L973" s="3" t="s">
        <v>7612</v>
      </c>
      <c r="M973" s="3" t="s">
        <v>17661</v>
      </c>
      <c r="N973" s="3" t="s">
        <v>7614</v>
      </c>
      <c r="O973" s="3" t="s">
        <v>7615</v>
      </c>
      <c r="P973" s="3" t="s">
        <v>89</v>
      </c>
      <c r="Q973" s="3" t="s">
        <v>90</v>
      </c>
      <c r="R973" s="3" t="s">
        <v>7616</v>
      </c>
      <c r="S973" s="3" t="s">
        <v>7617</v>
      </c>
      <c r="T973" s="3" t="s">
        <v>135</v>
      </c>
      <c r="U973" s="3" t="s">
        <v>1699</v>
      </c>
      <c r="V973" s="3" t="s">
        <v>1668</v>
      </c>
      <c r="W973" s="3">
        <v>1</v>
      </c>
      <c r="X973" s="3" t="s">
        <v>96</v>
      </c>
      <c r="Y973" s="3" t="s">
        <v>17662</v>
      </c>
      <c r="Z973" s="3" t="s">
        <v>17663</v>
      </c>
      <c r="AA973" s="3"/>
      <c r="AB973" s="3" t="s">
        <v>85</v>
      </c>
      <c r="AC973" s="3" t="s">
        <v>94</v>
      </c>
      <c r="AD973" s="3" t="s">
        <v>95</v>
      </c>
      <c r="AE973" s="3" t="s">
        <v>96</v>
      </c>
      <c r="AF973" s="3"/>
      <c r="AG973" s="3" t="s">
        <v>97</v>
      </c>
      <c r="AH973" s="3">
        <v>311</v>
      </c>
      <c r="AI973" s="3">
        <v>110</v>
      </c>
      <c r="AJ973" s="3" t="s">
        <v>98</v>
      </c>
      <c r="AK973" s="3" t="s">
        <v>190</v>
      </c>
      <c r="AL973" s="3" t="s">
        <v>100</v>
      </c>
      <c r="AM973" s="3">
        <v>200</v>
      </c>
      <c r="AN973" s="3" t="s">
        <v>101</v>
      </c>
      <c r="AO973" s="3" t="s">
        <v>110</v>
      </c>
      <c r="AP973" s="3" t="s">
        <v>17664</v>
      </c>
      <c r="AQ973" s="3" t="s">
        <v>17665</v>
      </c>
      <c r="AR973" s="3">
        <v>7500</v>
      </c>
      <c r="AS973" s="3">
        <v>4000</v>
      </c>
      <c r="AT973" s="3">
        <v>0</v>
      </c>
      <c r="AU973" s="3">
        <v>0</v>
      </c>
      <c r="AV973" s="3">
        <v>0</v>
      </c>
      <c r="AW973" s="3">
        <v>0</v>
      </c>
      <c r="AX973" s="3">
        <v>0</v>
      </c>
      <c r="AY973" s="3">
        <v>0</v>
      </c>
      <c r="AZ973" s="3">
        <v>0</v>
      </c>
      <c r="BA973" s="3" t="s">
        <v>17666</v>
      </c>
      <c r="BB973" s="3">
        <v>5000</v>
      </c>
    </row>
    <row r="974" spans="1:54" ht="32.5" hidden="1" customHeight="1" x14ac:dyDescent="0.2">
      <c r="A974" s="3" t="s">
        <v>17667</v>
      </c>
      <c r="B974" s="3" t="s">
        <v>1658</v>
      </c>
      <c r="C974" s="3" t="s">
        <v>85</v>
      </c>
      <c r="D974" s="3" t="s">
        <v>86</v>
      </c>
      <c r="E974" s="3" t="s">
        <v>17660</v>
      </c>
      <c r="F974" s="3"/>
      <c r="G974" s="3" t="s">
        <v>87</v>
      </c>
      <c r="H974" s="3">
        <v>2024</v>
      </c>
      <c r="I974" s="3">
        <v>2024</v>
      </c>
      <c r="J974" s="3" t="s">
        <v>88</v>
      </c>
      <c r="K974" s="3" t="s">
        <v>7611</v>
      </c>
      <c r="L974" s="3" t="s">
        <v>7612</v>
      </c>
      <c r="M974" s="3" t="s">
        <v>17661</v>
      </c>
      <c r="N974" s="3" t="s">
        <v>7614</v>
      </c>
      <c r="O974" s="3" t="s">
        <v>7615</v>
      </c>
      <c r="P974" s="3" t="s">
        <v>89</v>
      </c>
      <c r="Q974" s="3" t="s">
        <v>90</v>
      </c>
      <c r="R974" s="3" t="s">
        <v>7616</v>
      </c>
      <c r="S974" s="3" t="s">
        <v>7617</v>
      </c>
      <c r="T974" s="3" t="s">
        <v>135</v>
      </c>
      <c r="U974" s="3" t="s">
        <v>1699</v>
      </c>
      <c r="V974" s="3" t="s">
        <v>1668</v>
      </c>
      <c r="W974" s="3">
        <v>2</v>
      </c>
      <c r="X974" s="3" t="s">
        <v>12460</v>
      </c>
      <c r="Y974" s="3" t="s">
        <v>17668</v>
      </c>
      <c r="Z974" s="3" t="s">
        <v>17669</v>
      </c>
      <c r="AA974" s="3"/>
      <c r="AB974" s="3" t="s">
        <v>85</v>
      </c>
      <c r="AC974" s="3" t="s">
        <v>94</v>
      </c>
      <c r="AD974" s="3" t="s">
        <v>103</v>
      </c>
      <c r="AE974" s="3" t="s">
        <v>104</v>
      </c>
      <c r="AF974" s="3"/>
      <c r="AG974" s="3" t="s">
        <v>97</v>
      </c>
      <c r="AH974" s="3">
        <v>311</v>
      </c>
      <c r="AI974" s="3">
        <v>110</v>
      </c>
      <c r="AJ974" s="3" t="s">
        <v>98</v>
      </c>
      <c r="AK974" s="3" t="s">
        <v>106</v>
      </c>
      <c r="AL974" s="3" t="s">
        <v>100</v>
      </c>
      <c r="AM974" s="3">
        <v>900</v>
      </c>
      <c r="AN974" s="3" t="s">
        <v>101</v>
      </c>
      <c r="AO974" s="3" t="s">
        <v>110</v>
      </c>
      <c r="AP974" s="3" t="s">
        <v>17670</v>
      </c>
      <c r="AQ974" s="3" t="s">
        <v>17671</v>
      </c>
      <c r="AR974" s="3">
        <v>10750</v>
      </c>
      <c r="AS974" s="3">
        <v>5000</v>
      </c>
      <c r="AT974" s="3">
        <v>0</v>
      </c>
      <c r="AU974" s="3">
        <v>0</v>
      </c>
      <c r="AV974" s="3">
        <v>0</v>
      </c>
      <c r="AW974" s="3">
        <v>0</v>
      </c>
      <c r="AX974" s="3">
        <v>0</v>
      </c>
      <c r="AY974" s="3">
        <v>0</v>
      </c>
      <c r="AZ974" s="3">
        <v>0</v>
      </c>
      <c r="BA974" s="3" t="s">
        <v>17672</v>
      </c>
      <c r="BB974" s="3">
        <v>7000</v>
      </c>
    </row>
    <row r="975" spans="1:54" ht="32.5" hidden="1" customHeight="1" x14ac:dyDescent="0.2">
      <c r="A975" s="3" t="s">
        <v>17673</v>
      </c>
      <c r="B975" s="3" t="s">
        <v>1658</v>
      </c>
      <c r="C975" s="3" t="s">
        <v>85</v>
      </c>
      <c r="D975" s="3" t="s">
        <v>86</v>
      </c>
      <c r="E975" s="3" t="s">
        <v>17660</v>
      </c>
      <c r="F975" s="3"/>
      <c r="G975" s="3" t="s">
        <v>87</v>
      </c>
      <c r="H975" s="3">
        <v>2024</v>
      </c>
      <c r="I975" s="3">
        <v>2024</v>
      </c>
      <c r="J975" s="3" t="s">
        <v>88</v>
      </c>
      <c r="K975" s="3" t="s">
        <v>7611</v>
      </c>
      <c r="L975" s="3" t="s">
        <v>7612</v>
      </c>
      <c r="M975" s="3" t="s">
        <v>17661</v>
      </c>
      <c r="N975" s="3" t="s">
        <v>7614</v>
      </c>
      <c r="O975" s="3" t="s">
        <v>7615</v>
      </c>
      <c r="P975" s="3" t="s">
        <v>89</v>
      </c>
      <c r="Q975" s="3" t="s">
        <v>90</v>
      </c>
      <c r="R975" s="3" t="s">
        <v>7616</v>
      </c>
      <c r="S975" s="3" t="s">
        <v>7617</v>
      </c>
      <c r="T975" s="3" t="s">
        <v>135</v>
      </c>
      <c r="U975" s="3" t="s">
        <v>1699</v>
      </c>
      <c r="V975" s="3" t="s">
        <v>1668</v>
      </c>
      <c r="W975" s="3">
        <v>3</v>
      </c>
      <c r="X975" s="3" t="s">
        <v>124</v>
      </c>
      <c r="Y975" s="3" t="s">
        <v>17674</v>
      </c>
      <c r="Z975" s="3" t="s">
        <v>17675</v>
      </c>
      <c r="AA975" s="3"/>
      <c r="AB975" s="3" t="s">
        <v>85</v>
      </c>
      <c r="AC975" s="3" t="s">
        <v>94</v>
      </c>
      <c r="AD975" s="3" t="s">
        <v>103</v>
      </c>
      <c r="AE975" s="3" t="s">
        <v>124</v>
      </c>
      <c r="AF975" s="3"/>
      <c r="AG975" s="3" t="s">
        <v>97</v>
      </c>
      <c r="AH975" s="3">
        <v>311</v>
      </c>
      <c r="AI975" s="3">
        <v>110</v>
      </c>
      <c r="AJ975" s="3" t="s">
        <v>98</v>
      </c>
      <c r="AK975" s="3" t="s">
        <v>109</v>
      </c>
      <c r="AL975" s="3" t="s">
        <v>100</v>
      </c>
      <c r="AM975" s="3">
        <v>300</v>
      </c>
      <c r="AN975" s="3" t="s">
        <v>101</v>
      </c>
      <c r="AO975" s="3" t="s">
        <v>110</v>
      </c>
      <c r="AP975" s="3" t="s">
        <v>17676</v>
      </c>
      <c r="AQ975" s="3" t="s">
        <v>17677</v>
      </c>
      <c r="AR975" s="3">
        <v>7100</v>
      </c>
      <c r="AS975" s="3">
        <v>4000</v>
      </c>
      <c r="AT975" s="3">
        <v>0</v>
      </c>
      <c r="AU975" s="3">
        <v>0</v>
      </c>
      <c r="AV975" s="3">
        <v>0</v>
      </c>
      <c r="AW975" s="3">
        <v>0</v>
      </c>
      <c r="AX975" s="3">
        <v>0</v>
      </c>
      <c r="AY975" s="3">
        <v>0</v>
      </c>
      <c r="AZ975" s="3">
        <v>0</v>
      </c>
      <c r="BA975" s="3" t="s">
        <v>17678</v>
      </c>
      <c r="BB975" s="3">
        <v>5000</v>
      </c>
    </row>
    <row r="976" spans="1:54" ht="32.5" hidden="1" customHeight="1" x14ac:dyDescent="0.2">
      <c r="A976" s="3" t="s">
        <v>17679</v>
      </c>
      <c r="B976" s="3" t="s">
        <v>1658</v>
      </c>
      <c r="C976" s="3" t="s">
        <v>85</v>
      </c>
      <c r="D976" s="3" t="s">
        <v>86</v>
      </c>
      <c r="E976" s="3" t="s">
        <v>17660</v>
      </c>
      <c r="F976" s="3"/>
      <c r="G976" s="3" t="s">
        <v>87</v>
      </c>
      <c r="H976" s="3">
        <v>2024</v>
      </c>
      <c r="I976" s="3">
        <v>2024</v>
      </c>
      <c r="J976" s="3" t="s">
        <v>88</v>
      </c>
      <c r="K976" s="3" t="s">
        <v>7611</v>
      </c>
      <c r="L976" s="3" t="s">
        <v>7612</v>
      </c>
      <c r="M976" s="3" t="s">
        <v>17661</v>
      </c>
      <c r="N976" s="3" t="s">
        <v>7614</v>
      </c>
      <c r="O976" s="3" t="s">
        <v>7615</v>
      </c>
      <c r="P976" s="3" t="s">
        <v>89</v>
      </c>
      <c r="Q976" s="3" t="s">
        <v>90</v>
      </c>
      <c r="R976" s="3" t="s">
        <v>7616</v>
      </c>
      <c r="S976" s="3" t="s">
        <v>7617</v>
      </c>
      <c r="T976" s="3" t="s">
        <v>135</v>
      </c>
      <c r="U976" s="3" t="s">
        <v>1699</v>
      </c>
      <c r="V976" s="3" t="s">
        <v>1668</v>
      </c>
      <c r="W976" s="3">
        <v>4</v>
      </c>
      <c r="X976" s="3" t="s">
        <v>17680</v>
      </c>
      <c r="Y976" s="3" t="s">
        <v>17681</v>
      </c>
      <c r="Z976" s="3" t="s">
        <v>17682</v>
      </c>
      <c r="AA976" s="3"/>
      <c r="AB976" s="3" t="s">
        <v>85</v>
      </c>
      <c r="AC976" s="3" t="s">
        <v>94</v>
      </c>
      <c r="AD976" s="3" t="s">
        <v>103</v>
      </c>
      <c r="AE976" s="3" t="s">
        <v>122</v>
      </c>
      <c r="AF976" s="3"/>
      <c r="AG976" s="3" t="s">
        <v>97</v>
      </c>
      <c r="AH976" s="3">
        <v>311</v>
      </c>
      <c r="AI976" s="3">
        <v>110</v>
      </c>
      <c r="AJ976" s="3" t="s">
        <v>98</v>
      </c>
      <c r="AK976" s="3" t="s">
        <v>109</v>
      </c>
      <c r="AL976" s="3" t="s">
        <v>100</v>
      </c>
      <c r="AM976" s="3">
        <v>500</v>
      </c>
      <c r="AN976" s="3" t="s">
        <v>101</v>
      </c>
      <c r="AO976" s="3" t="s">
        <v>110</v>
      </c>
      <c r="AP976" s="3" t="s">
        <v>17683</v>
      </c>
      <c r="AQ976" s="3" t="s">
        <v>17684</v>
      </c>
      <c r="AR976" s="3">
        <v>7100</v>
      </c>
      <c r="AS976" s="3">
        <v>3000</v>
      </c>
      <c r="AT976" s="3">
        <v>0</v>
      </c>
      <c r="AU976" s="3">
        <v>0</v>
      </c>
      <c r="AV976" s="3">
        <v>0</v>
      </c>
      <c r="AW976" s="3">
        <v>0</v>
      </c>
      <c r="AX976" s="3">
        <v>0</v>
      </c>
      <c r="AY976" s="3">
        <v>0</v>
      </c>
      <c r="AZ976" s="3">
        <v>0</v>
      </c>
      <c r="BA976" s="3" t="s">
        <v>17685</v>
      </c>
      <c r="BB976" s="3">
        <v>4000</v>
      </c>
    </row>
    <row r="977" spans="1:54" ht="32.5" hidden="1" customHeight="1" x14ac:dyDescent="0.2">
      <c r="A977" s="3" t="s">
        <v>1886</v>
      </c>
      <c r="B977" s="3" t="s">
        <v>1887</v>
      </c>
      <c r="C977" s="3" t="s">
        <v>85</v>
      </c>
      <c r="D977" s="3" t="s">
        <v>86</v>
      </c>
      <c r="E977" s="3" t="s">
        <v>1888</v>
      </c>
      <c r="F977" s="3"/>
      <c r="G977" s="3" t="s">
        <v>87</v>
      </c>
      <c r="H977" s="3">
        <v>2024</v>
      </c>
      <c r="I977" s="3">
        <v>2024</v>
      </c>
      <c r="J977" s="3" t="s">
        <v>88</v>
      </c>
      <c r="K977" s="3" t="s">
        <v>1889</v>
      </c>
      <c r="L977" s="3" t="s">
        <v>1890</v>
      </c>
      <c r="M977" s="3" t="s">
        <v>1891</v>
      </c>
      <c r="N977" s="3" t="s">
        <v>1892</v>
      </c>
      <c r="O977" s="3" t="s">
        <v>1893</v>
      </c>
      <c r="P977" s="3" t="s">
        <v>89</v>
      </c>
      <c r="Q977" s="3" t="s">
        <v>90</v>
      </c>
      <c r="R977" s="3" t="s">
        <v>1894</v>
      </c>
      <c r="S977" s="3" t="s">
        <v>1895</v>
      </c>
      <c r="T977" s="3" t="s">
        <v>91</v>
      </c>
      <c r="U977" s="3" t="s">
        <v>1896</v>
      </c>
      <c r="V977" s="3" t="s">
        <v>137</v>
      </c>
      <c r="W977" s="3">
        <v>1</v>
      </c>
      <c r="X977" s="3" t="s">
        <v>1897</v>
      </c>
      <c r="Y977" s="3" t="s">
        <v>1898</v>
      </c>
      <c r="Z977" s="3" t="s">
        <v>1899</v>
      </c>
      <c r="AA977" s="3"/>
      <c r="AB977" s="3" t="s">
        <v>85</v>
      </c>
      <c r="AC977" s="3" t="s">
        <v>94</v>
      </c>
      <c r="AD977" s="3" t="s">
        <v>95</v>
      </c>
      <c r="AE977" s="3" t="s">
        <v>96</v>
      </c>
      <c r="AF977" s="3"/>
      <c r="AG977" s="3" t="s">
        <v>97</v>
      </c>
      <c r="AH977" s="3">
        <v>220</v>
      </c>
      <c r="AI977" s="3">
        <v>55</v>
      </c>
      <c r="AJ977" s="3" t="s">
        <v>98</v>
      </c>
      <c r="AK977" s="3" t="s">
        <v>109</v>
      </c>
      <c r="AL977" s="3" t="s">
        <v>100</v>
      </c>
      <c r="AM977" s="3">
        <v>120</v>
      </c>
      <c r="AN977" s="3" t="s">
        <v>101</v>
      </c>
      <c r="AO977" s="3" t="s">
        <v>102</v>
      </c>
      <c r="AP977" s="3" t="s">
        <v>1900</v>
      </c>
      <c r="AQ977" s="3" t="s">
        <v>1901</v>
      </c>
      <c r="AR977" s="3">
        <v>30050</v>
      </c>
      <c r="AS977" s="3">
        <v>12000</v>
      </c>
      <c r="AT977" s="3">
        <v>0</v>
      </c>
      <c r="AU977" s="3">
        <v>0</v>
      </c>
      <c r="AV977" s="3">
        <v>0</v>
      </c>
      <c r="AW977" s="3">
        <v>0</v>
      </c>
      <c r="AX977" s="3">
        <v>0</v>
      </c>
      <c r="AY977" s="3">
        <v>0</v>
      </c>
      <c r="AZ977" s="3">
        <v>0</v>
      </c>
      <c r="BA977" s="3" t="s">
        <v>1902</v>
      </c>
      <c r="BB977" s="3">
        <v>12000</v>
      </c>
    </row>
    <row r="978" spans="1:54" ht="32.5" hidden="1" customHeight="1" x14ac:dyDescent="0.2">
      <c r="A978" s="3" t="s">
        <v>1903</v>
      </c>
      <c r="B978" s="3" t="s">
        <v>1887</v>
      </c>
      <c r="C978" s="3" t="s">
        <v>85</v>
      </c>
      <c r="D978" s="3" t="s">
        <v>86</v>
      </c>
      <c r="E978" s="3" t="s">
        <v>1888</v>
      </c>
      <c r="F978" s="3"/>
      <c r="G978" s="3" t="s">
        <v>87</v>
      </c>
      <c r="H978" s="3">
        <v>2024</v>
      </c>
      <c r="I978" s="3">
        <v>2024</v>
      </c>
      <c r="J978" s="3" t="s">
        <v>88</v>
      </c>
      <c r="K978" s="3" t="s">
        <v>1889</v>
      </c>
      <c r="L978" s="3" t="s">
        <v>1890</v>
      </c>
      <c r="M978" s="3" t="s">
        <v>1891</v>
      </c>
      <c r="N978" s="3" t="s">
        <v>1892</v>
      </c>
      <c r="O978" s="3" t="s">
        <v>1893</v>
      </c>
      <c r="P978" s="3" t="s">
        <v>89</v>
      </c>
      <c r="Q978" s="3" t="s">
        <v>90</v>
      </c>
      <c r="R978" s="3" t="s">
        <v>1894</v>
      </c>
      <c r="S978" s="3" t="s">
        <v>1895</v>
      </c>
      <c r="T978" s="3" t="s">
        <v>91</v>
      </c>
      <c r="U978" s="3" t="s">
        <v>1896</v>
      </c>
      <c r="V978" s="3" t="s">
        <v>137</v>
      </c>
      <c r="W978" s="3">
        <v>2</v>
      </c>
      <c r="X978" s="3" t="s">
        <v>104</v>
      </c>
      <c r="Y978" s="3" t="s">
        <v>1904</v>
      </c>
      <c r="Z978" s="3" t="s">
        <v>1905</v>
      </c>
      <c r="AA978" s="3"/>
      <c r="AB978" s="3" t="s">
        <v>85</v>
      </c>
      <c r="AC978" s="3" t="s">
        <v>94</v>
      </c>
      <c r="AD978" s="3" t="s">
        <v>103</v>
      </c>
      <c r="AE978" s="3" t="s">
        <v>189</v>
      </c>
      <c r="AF978" s="3"/>
      <c r="AG978" s="3" t="s">
        <v>97</v>
      </c>
      <c r="AH978" s="3">
        <v>220</v>
      </c>
      <c r="AI978" s="3">
        <v>55</v>
      </c>
      <c r="AJ978" s="3" t="s">
        <v>346</v>
      </c>
      <c r="AK978" s="3" t="s">
        <v>106</v>
      </c>
      <c r="AL978" s="3" t="s">
        <v>100</v>
      </c>
      <c r="AM978" s="3">
        <v>140</v>
      </c>
      <c r="AN978" s="3" t="s">
        <v>101</v>
      </c>
      <c r="AO978" s="3" t="s">
        <v>102</v>
      </c>
      <c r="AP978" s="3" t="s">
        <v>1906</v>
      </c>
      <c r="AQ978" s="3" t="s">
        <v>1907</v>
      </c>
      <c r="AR978" s="3">
        <v>27250</v>
      </c>
      <c r="AS978" s="3">
        <v>8500</v>
      </c>
      <c r="AT978" s="3">
        <v>0</v>
      </c>
      <c r="AU978" s="3">
        <v>0</v>
      </c>
      <c r="AV978" s="3">
        <v>0</v>
      </c>
      <c r="AW978" s="3">
        <v>0</v>
      </c>
      <c r="AX978" s="3">
        <v>0</v>
      </c>
      <c r="AY978" s="3">
        <v>0</v>
      </c>
      <c r="AZ978" s="3">
        <v>0</v>
      </c>
      <c r="BA978" s="3" t="s">
        <v>1902</v>
      </c>
      <c r="BB978" s="3">
        <v>8500</v>
      </c>
    </row>
    <row r="979" spans="1:54" ht="32.5" hidden="1" customHeight="1" x14ac:dyDescent="0.2">
      <c r="A979" s="3" t="s">
        <v>1908</v>
      </c>
      <c r="B979" s="3" t="s">
        <v>1887</v>
      </c>
      <c r="C979" s="3" t="s">
        <v>85</v>
      </c>
      <c r="D979" s="3" t="s">
        <v>86</v>
      </c>
      <c r="E979" s="3" t="s">
        <v>1888</v>
      </c>
      <c r="F979" s="3"/>
      <c r="G979" s="3" t="s">
        <v>87</v>
      </c>
      <c r="H979" s="3">
        <v>2024</v>
      </c>
      <c r="I979" s="3">
        <v>2024</v>
      </c>
      <c r="J979" s="3" t="s">
        <v>88</v>
      </c>
      <c r="K979" s="3" t="s">
        <v>1889</v>
      </c>
      <c r="L979" s="3" t="s">
        <v>1890</v>
      </c>
      <c r="M979" s="3" t="s">
        <v>1891</v>
      </c>
      <c r="N979" s="3" t="s">
        <v>1892</v>
      </c>
      <c r="O979" s="3" t="s">
        <v>1893</v>
      </c>
      <c r="P979" s="3" t="s">
        <v>89</v>
      </c>
      <c r="Q979" s="3" t="s">
        <v>90</v>
      </c>
      <c r="R979" s="3" t="s">
        <v>1894</v>
      </c>
      <c r="S979" s="3" t="s">
        <v>1895</v>
      </c>
      <c r="T979" s="3" t="s">
        <v>91</v>
      </c>
      <c r="U979" s="3" t="s">
        <v>1896</v>
      </c>
      <c r="V979" s="3" t="s">
        <v>137</v>
      </c>
      <c r="W979" s="3">
        <v>3</v>
      </c>
      <c r="X979" s="3" t="s">
        <v>588</v>
      </c>
      <c r="Y979" s="3" t="s">
        <v>1909</v>
      </c>
      <c r="Z979" s="3" t="s">
        <v>1910</v>
      </c>
      <c r="AA979" s="3"/>
      <c r="AB979" s="3" t="s">
        <v>85</v>
      </c>
      <c r="AC979" s="3" t="s">
        <v>94</v>
      </c>
      <c r="AD979" s="3" t="s">
        <v>103</v>
      </c>
      <c r="AE979" s="3" t="s">
        <v>124</v>
      </c>
      <c r="AF979" s="3"/>
      <c r="AG979" s="3" t="s">
        <v>97</v>
      </c>
      <c r="AH979" s="3">
        <v>220</v>
      </c>
      <c r="AI979" s="3">
        <v>55</v>
      </c>
      <c r="AJ979" s="3" t="s">
        <v>98</v>
      </c>
      <c r="AK979" s="3" t="s">
        <v>109</v>
      </c>
      <c r="AL979" s="3" t="s">
        <v>100</v>
      </c>
      <c r="AM979" s="3">
        <v>100</v>
      </c>
      <c r="AN979" s="3" t="s">
        <v>101</v>
      </c>
      <c r="AO979" s="3" t="s">
        <v>102</v>
      </c>
      <c r="AP979" s="3" t="s">
        <v>1911</v>
      </c>
      <c r="AQ979" s="3" t="s">
        <v>1912</v>
      </c>
      <c r="AR979" s="3">
        <v>8700</v>
      </c>
      <c r="AS979" s="3">
        <v>4000</v>
      </c>
      <c r="AT979" s="3">
        <v>0</v>
      </c>
      <c r="AU979" s="3">
        <v>0</v>
      </c>
      <c r="AV979" s="3">
        <v>0</v>
      </c>
      <c r="AW979" s="3">
        <v>0</v>
      </c>
      <c r="AX979" s="3">
        <v>0</v>
      </c>
      <c r="AY979" s="3">
        <v>0</v>
      </c>
      <c r="AZ979" s="3">
        <v>0</v>
      </c>
      <c r="BA979" s="3" t="s">
        <v>1902</v>
      </c>
      <c r="BB979" s="3">
        <v>4000</v>
      </c>
    </row>
    <row r="980" spans="1:54" ht="32.5" customHeight="1" x14ac:dyDescent="0.2">
      <c r="A980" s="94" t="s">
        <v>1913</v>
      </c>
      <c r="B980" s="94" t="s">
        <v>1887</v>
      </c>
      <c r="C980" s="94" t="s">
        <v>85</v>
      </c>
      <c r="D980" s="94" t="s">
        <v>86</v>
      </c>
      <c r="E980" s="94" t="s">
        <v>1888</v>
      </c>
      <c r="F980" s="94"/>
      <c r="G980" s="94" t="s">
        <v>87</v>
      </c>
      <c r="H980" s="94">
        <v>2024</v>
      </c>
      <c r="I980" s="94">
        <v>2024</v>
      </c>
      <c r="J980" s="94" t="s">
        <v>88</v>
      </c>
      <c r="K980" s="94" t="s">
        <v>1889</v>
      </c>
      <c r="L980" s="94" t="s">
        <v>1890</v>
      </c>
      <c r="M980" s="94" t="s">
        <v>1891</v>
      </c>
      <c r="N980" s="94" t="s">
        <v>1892</v>
      </c>
      <c r="O980" s="94" t="s">
        <v>1893</v>
      </c>
      <c r="P980" s="94" t="s">
        <v>89</v>
      </c>
      <c r="Q980" s="94" t="s">
        <v>90</v>
      </c>
      <c r="R980" s="94" t="s">
        <v>1894</v>
      </c>
      <c r="S980" s="94" t="s">
        <v>1895</v>
      </c>
      <c r="T980" s="94" t="s">
        <v>91</v>
      </c>
      <c r="U980" s="94" t="s">
        <v>1896</v>
      </c>
      <c r="V980" s="94" t="s">
        <v>137</v>
      </c>
      <c r="W980" s="94">
        <v>4</v>
      </c>
      <c r="X980" s="94" t="s">
        <v>961</v>
      </c>
      <c r="Y980" s="94" t="s">
        <v>1914</v>
      </c>
      <c r="Z980" s="94" t="s">
        <v>1915</v>
      </c>
      <c r="AA980" s="94"/>
      <c r="AB980" s="94" t="s">
        <v>85</v>
      </c>
      <c r="AC980" s="94" t="s">
        <v>94</v>
      </c>
      <c r="AD980" s="94" t="s">
        <v>107</v>
      </c>
      <c r="AE980" s="94" t="s">
        <v>108</v>
      </c>
      <c r="AF980" s="94"/>
      <c r="AG980" s="94" t="s">
        <v>97</v>
      </c>
      <c r="AH980" s="94">
        <v>220</v>
      </c>
      <c r="AI980" s="94">
        <v>55</v>
      </c>
      <c r="AJ980" s="94" t="s">
        <v>98</v>
      </c>
      <c r="AK980" s="94" t="s">
        <v>109</v>
      </c>
      <c r="AL980" s="94" t="s">
        <v>100</v>
      </c>
      <c r="AM980" s="94">
        <v>300</v>
      </c>
      <c r="AN980" s="94" t="s">
        <v>101</v>
      </c>
      <c r="AO980" s="94" t="s">
        <v>102</v>
      </c>
      <c r="AP980" s="94" t="s">
        <v>1916</v>
      </c>
      <c r="AQ980" s="94" t="s">
        <v>1917</v>
      </c>
      <c r="AR980" s="94">
        <v>11400</v>
      </c>
      <c r="AS980" s="94">
        <v>3000</v>
      </c>
      <c r="AT980" s="94">
        <v>0</v>
      </c>
      <c r="AU980" s="94">
        <v>0</v>
      </c>
      <c r="AV980" s="94">
        <v>0</v>
      </c>
      <c r="AW980" s="94">
        <v>0</v>
      </c>
      <c r="AX980" s="94">
        <v>0</v>
      </c>
      <c r="AY980" s="94">
        <v>0</v>
      </c>
      <c r="AZ980" s="94">
        <v>0</v>
      </c>
      <c r="BA980" s="94" t="s">
        <v>1902</v>
      </c>
      <c r="BB980" s="94">
        <v>3000</v>
      </c>
    </row>
    <row r="981" spans="1:54" ht="32.5" hidden="1" customHeight="1" x14ac:dyDescent="0.2">
      <c r="A981" s="3" t="s">
        <v>1918</v>
      </c>
      <c r="B981" s="3" t="s">
        <v>1887</v>
      </c>
      <c r="C981" s="3" t="s">
        <v>85</v>
      </c>
      <c r="D981" s="3" t="s">
        <v>86</v>
      </c>
      <c r="E981" s="3" t="s">
        <v>1919</v>
      </c>
      <c r="F981" s="3"/>
      <c r="G981" s="3" t="s">
        <v>87</v>
      </c>
      <c r="H981" s="3">
        <v>2024</v>
      </c>
      <c r="I981" s="3">
        <v>2024</v>
      </c>
      <c r="J981" s="3" t="s">
        <v>88</v>
      </c>
      <c r="K981" s="3" t="s">
        <v>1920</v>
      </c>
      <c r="L981" s="3" t="s">
        <v>1921</v>
      </c>
      <c r="M981" s="3" t="s">
        <v>1922</v>
      </c>
      <c r="N981" s="3"/>
      <c r="O981" s="3" t="s">
        <v>1923</v>
      </c>
      <c r="P981" s="3" t="s">
        <v>89</v>
      </c>
      <c r="Q981" s="3" t="s">
        <v>90</v>
      </c>
      <c r="R981" s="3" t="s">
        <v>1924</v>
      </c>
      <c r="S981" s="3" t="s">
        <v>1925</v>
      </c>
      <c r="T981" s="3" t="s">
        <v>135</v>
      </c>
      <c r="U981" s="3" t="s">
        <v>1926</v>
      </c>
      <c r="V981" s="3" t="s">
        <v>137</v>
      </c>
      <c r="W981" s="3">
        <v>1</v>
      </c>
      <c r="X981" s="3" t="s">
        <v>1927</v>
      </c>
      <c r="Y981" s="3" t="s">
        <v>1928</v>
      </c>
      <c r="Z981" s="3" t="s">
        <v>1929</v>
      </c>
      <c r="AA981" s="3"/>
      <c r="AB981" s="3" t="s">
        <v>85</v>
      </c>
      <c r="AC981" s="3" t="s">
        <v>94</v>
      </c>
      <c r="AD981" s="3" t="s">
        <v>103</v>
      </c>
      <c r="AE981" s="3" t="s">
        <v>104</v>
      </c>
      <c r="AF981" s="3"/>
      <c r="AG981" s="3" t="s">
        <v>97</v>
      </c>
      <c r="AH981" s="3">
        <v>83</v>
      </c>
      <c r="AI981" s="3">
        <v>12</v>
      </c>
      <c r="AJ981" s="3" t="s">
        <v>105</v>
      </c>
      <c r="AK981" s="3" t="s">
        <v>106</v>
      </c>
      <c r="AL981" s="3" t="s">
        <v>100</v>
      </c>
      <c r="AM981" s="3">
        <v>200</v>
      </c>
      <c r="AN981" s="3" t="s">
        <v>138</v>
      </c>
      <c r="AO981" s="3" t="s">
        <v>102</v>
      </c>
      <c r="AP981" s="3" t="s">
        <v>1930</v>
      </c>
      <c r="AQ981" s="3" t="s">
        <v>1931</v>
      </c>
      <c r="AR981" s="3">
        <v>13000</v>
      </c>
      <c r="AS981" s="3">
        <v>1500</v>
      </c>
      <c r="AT981" s="3">
        <v>0</v>
      </c>
      <c r="AU981" s="3">
        <v>0</v>
      </c>
      <c r="AV981" s="3">
        <v>0</v>
      </c>
      <c r="AW981" s="3">
        <v>0</v>
      </c>
      <c r="AX981" s="3">
        <v>0</v>
      </c>
      <c r="AY981" s="3">
        <v>0</v>
      </c>
      <c r="AZ981" s="3">
        <v>0</v>
      </c>
      <c r="BA981" s="3" t="s">
        <v>1932</v>
      </c>
      <c r="BB981" s="3">
        <v>5870</v>
      </c>
    </row>
    <row r="982" spans="1:54" ht="32.5" hidden="1" customHeight="1" x14ac:dyDescent="0.2">
      <c r="A982" s="3" t="s">
        <v>1933</v>
      </c>
      <c r="B982" s="3" t="s">
        <v>1887</v>
      </c>
      <c r="C982" s="3" t="s">
        <v>85</v>
      </c>
      <c r="D982" s="3" t="s">
        <v>86</v>
      </c>
      <c r="E982" s="3" t="s">
        <v>1919</v>
      </c>
      <c r="F982" s="3"/>
      <c r="G982" s="3" t="s">
        <v>87</v>
      </c>
      <c r="H982" s="3">
        <v>2024</v>
      </c>
      <c r="I982" s="3">
        <v>2024</v>
      </c>
      <c r="J982" s="3" t="s">
        <v>88</v>
      </c>
      <c r="K982" s="3" t="s">
        <v>1920</v>
      </c>
      <c r="L982" s="3" t="s">
        <v>1921</v>
      </c>
      <c r="M982" s="3" t="s">
        <v>1922</v>
      </c>
      <c r="N982" s="3"/>
      <c r="O982" s="3" t="s">
        <v>1923</v>
      </c>
      <c r="P982" s="3" t="s">
        <v>89</v>
      </c>
      <c r="Q982" s="3" t="s">
        <v>90</v>
      </c>
      <c r="R982" s="3" t="s">
        <v>1924</v>
      </c>
      <c r="S982" s="3" t="s">
        <v>1925</v>
      </c>
      <c r="T982" s="3" t="s">
        <v>135</v>
      </c>
      <c r="U982" s="3" t="s">
        <v>1926</v>
      </c>
      <c r="V982" s="3" t="s">
        <v>137</v>
      </c>
      <c r="W982" s="3">
        <v>2</v>
      </c>
      <c r="X982" s="3" t="s">
        <v>139</v>
      </c>
      <c r="Y982" s="3" t="s">
        <v>1934</v>
      </c>
      <c r="Z982" s="3" t="s">
        <v>1935</v>
      </c>
      <c r="AA982" s="3"/>
      <c r="AB982" s="3" t="s">
        <v>85</v>
      </c>
      <c r="AC982" s="3" t="s">
        <v>94</v>
      </c>
      <c r="AD982" s="3" t="s">
        <v>95</v>
      </c>
      <c r="AE982" s="3" t="s">
        <v>96</v>
      </c>
      <c r="AF982" s="3"/>
      <c r="AG982" s="3" t="s">
        <v>97</v>
      </c>
      <c r="AH982" s="3">
        <v>83</v>
      </c>
      <c r="AI982" s="3">
        <v>12</v>
      </c>
      <c r="AJ982" s="3" t="s">
        <v>105</v>
      </c>
      <c r="AK982" s="3" t="s">
        <v>190</v>
      </c>
      <c r="AL982" s="3" t="s">
        <v>100</v>
      </c>
      <c r="AM982" s="3">
        <v>20</v>
      </c>
      <c r="AN982" s="3" t="s">
        <v>101</v>
      </c>
      <c r="AO982" s="3" t="s">
        <v>102</v>
      </c>
      <c r="AP982" s="3" t="s">
        <v>1936</v>
      </c>
      <c r="AQ982" s="3"/>
      <c r="AR982" s="3">
        <v>6000</v>
      </c>
      <c r="AS982" s="3">
        <v>1500</v>
      </c>
      <c r="AT982" s="3">
        <v>0</v>
      </c>
      <c r="AU982" s="3">
        <v>0</v>
      </c>
      <c r="AV982" s="3">
        <v>0</v>
      </c>
      <c r="AW982" s="3">
        <v>0</v>
      </c>
      <c r="AX982" s="3">
        <v>0</v>
      </c>
      <c r="AY982" s="3">
        <v>0</v>
      </c>
      <c r="AZ982" s="3">
        <v>0</v>
      </c>
      <c r="BA982" s="3" t="s">
        <v>1932</v>
      </c>
      <c r="BB982" s="3">
        <v>3180</v>
      </c>
    </row>
    <row r="983" spans="1:54" ht="32.5" hidden="1" customHeight="1" x14ac:dyDescent="0.2">
      <c r="A983" s="3" t="s">
        <v>1937</v>
      </c>
      <c r="B983" s="3" t="s">
        <v>1887</v>
      </c>
      <c r="C983" s="3" t="s">
        <v>85</v>
      </c>
      <c r="D983" s="3" t="s">
        <v>86</v>
      </c>
      <c r="E983" s="3" t="s">
        <v>1938</v>
      </c>
      <c r="F983" s="3"/>
      <c r="G983" s="3" t="s">
        <v>87</v>
      </c>
      <c r="H983" s="3">
        <v>2024</v>
      </c>
      <c r="I983" s="3">
        <v>2024</v>
      </c>
      <c r="J983" s="3" t="s">
        <v>88</v>
      </c>
      <c r="K983" s="3" t="s">
        <v>1939</v>
      </c>
      <c r="L983" s="3" t="s">
        <v>1940</v>
      </c>
      <c r="M983" s="3" t="s">
        <v>1941</v>
      </c>
      <c r="N983" s="3" t="s">
        <v>1942</v>
      </c>
      <c r="O983" s="3" t="s">
        <v>1943</v>
      </c>
      <c r="P983" s="3" t="s">
        <v>89</v>
      </c>
      <c r="Q983" s="3" t="s">
        <v>90</v>
      </c>
      <c r="R983" s="3" t="s">
        <v>1944</v>
      </c>
      <c r="S983" s="3" t="s">
        <v>1945</v>
      </c>
      <c r="T983" s="3" t="s">
        <v>135</v>
      </c>
      <c r="U983" s="3" t="s">
        <v>1946</v>
      </c>
      <c r="V983" s="3" t="s">
        <v>137</v>
      </c>
      <c r="W983" s="3">
        <v>1</v>
      </c>
      <c r="X983" s="3" t="s">
        <v>1947</v>
      </c>
      <c r="Y983" s="3" t="s">
        <v>1948</v>
      </c>
      <c r="Z983" s="3" t="s">
        <v>1949</v>
      </c>
      <c r="AA983" s="3"/>
      <c r="AB983" s="3" t="s">
        <v>85</v>
      </c>
      <c r="AC983" s="3" t="s">
        <v>94</v>
      </c>
      <c r="AD983" s="3" t="s">
        <v>95</v>
      </c>
      <c r="AE983" s="3" t="s">
        <v>96</v>
      </c>
      <c r="AF983" s="3"/>
      <c r="AG983" s="3" t="s">
        <v>97</v>
      </c>
      <c r="AH983" s="3">
        <v>137</v>
      </c>
      <c r="AI983" s="3">
        <v>38</v>
      </c>
      <c r="AJ983" s="3" t="s">
        <v>105</v>
      </c>
      <c r="AK983" s="3" t="s">
        <v>190</v>
      </c>
      <c r="AL983" s="3" t="s">
        <v>100</v>
      </c>
      <c r="AM983" s="3">
        <v>22</v>
      </c>
      <c r="AN983" s="3" t="s">
        <v>140</v>
      </c>
      <c r="AO983" s="3" t="s">
        <v>110</v>
      </c>
      <c r="AP983" s="3" t="s">
        <v>1950</v>
      </c>
      <c r="AQ983" s="3" t="s">
        <v>1951</v>
      </c>
      <c r="AR983" s="3">
        <v>4320</v>
      </c>
      <c r="AS983" s="3">
        <v>1000</v>
      </c>
      <c r="AT983" s="3">
        <v>0</v>
      </c>
      <c r="AU983" s="3">
        <v>0</v>
      </c>
      <c r="AV983" s="3">
        <v>0</v>
      </c>
      <c r="AW983" s="3">
        <v>0</v>
      </c>
      <c r="AX983" s="3">
        <v>0</v>
      </c>
      <c r="AY983" s="3">
        <v>0</v>
      </c>
      <c r="AZ983" s="3">
        <v>0</v>
      </c>
      <c r="BA983" s="3" t="s">
        <v>1952</v>
      </c>
      <c r="BB983" s="3">
        <v>2000</v>
      </c>
    </row>
    <row r="984" spans="1:54" ht="32.5" hidden="1" customHeight="1" x14ac:dyDescent="0.2">
      <c r="A984" s="3" t="s">
        <v>1953</v>
      </c>
      <c r="B984" s="3" t="s">
        <v>1887</v>
      </c>
      <c r="C984" s="3" t="s">
        <v>85</v>
      </c>
      <c r="D984" s="3" t="s">
        <v>86</v>
      </c>
      <c r="E984" s="3" t="s">
        <v>1938</v>
      </c>
      <c r="F984" s="3"/>
      <c r="G984" s="3" t="s">
        <v>87</v>
      </c>
      <c r="H984" s="3">
        <v>2024</v>
      </c>
      <c r="I984" s="3">
        <v>2024</v>
      </c>
      <c r="J984" s="3" t="s">
        <v>88</v>
      </c>
      <c r="K984" s="3" t="s">
        <v>1939</v>
      </c>
      <c r="L984" s="3" t="s">
        <v>1940</v>
      </c>
      <c r="M984" s="3" t="s">
        <v>1941</v>
      </c>
      <c r="N984" s="3" t="s">
        <v>1942</v>
      </c>
      <c r="O984" s="3" t="s">
        <v>1943</v>
      </c>
      <c r="P984" s="3" t="s">
        <v>89</v>
      </c>
      <c r="Q984" s="3" t="s">
        <v>90</v>
      </c>
      <c r="R984" s="3" t="s">
        <v>1944</v>
      </c>
      <c r="S984" s="3" t="s">
        <v>1945</v>
      </c>
      <c r="T984" s="3" t="s">
        <v>135</v>
      </c>
      <c r="U984" s="3" t="s">
        <v>1946</v>
      </c>
      <c r="V984" s="3" t="s">
        <v>137</v>
      </c>
      <c r="W984" s="3">
        <v>2</v>
      </c>
      <c r="X984" s="3" t="s">
        <v>1954</v>
      </c>
      <c r="Y984" s="3" t="s">
        <v>1955</v>
      </c>
      <c r="Z984" s="3" t="s">
        <v>1956</v>
      </c>
      <c r="AA984" s="3"/>
      <c r="AB984" s="3" t="s">
        <v>85</v>
      </c>
      <c r="AC984" s="3" t="s">
        <v>94</v>
      </c>
      <c r="AD984" s="3" t="s">
        <v>103</v>
      </c>
      <c r="AE984" s="3" t="s">
        <v>122</v>
      </c>
      <c r="AF984" s="3"/>
      <c r="AG984" s="3" t="s">
        <v>97</v>
      </c>
      <c r="AH984" s="3">
        <v>137</v>
      </c>
      <c r="AI984" s="3">
        <v>38</v>
      </c>
      <c r="AJ984" s="3" t="s">
        <v>123</v>
      </c>
      <c r="AK984" s="3" t="s">
        <v>109</v>
      </c>
      <c r="AL984" s="3" t="s">
        <v>100</v>
      </c>
      <c r="AM984" s="3">
        <v>137</v>
      </c>
      <c r="AN984" s="3" t="s">
        <v>101</v>
      </c>
      <c r="AO984" s="3" t="s">
        <v>110</v>
      </c>
      <c r="AP984" s="3" t="s">
        <v>1957</v>
      </c>
      <c r="AQ984" s="3" t="s">
        <v>1958</v>
      </c>
      <c r="AR984" s="3">
        <v>16000</v>
      </c>
      <c r="AS984" s="3">
        <v>4000</v>
      </c>
      <c r="AT984" s="3">
        <v>0</v>
      </c>
      <c r="AU984" s="3">
        <v>0</v>
      </c>
      <c r="AV984" s="3">
        <v>0</v>
      </c>
      <c r="AW984" s="3">
        <v>0</v>
      </c>
      <c r="AX984" s="3">
        <v>0</v>
      </c>
      <c r="AY984" s="3">
        <v>0</v>
      </c>
      <c r="AZ984" s="3">
        <v>0</v>
      </c>
      <c r="BA984" s="3" t="s">
        <v>1952</v>
      </c>
      <c r="BB984" s="3">
        <v>12000</v>
      </c>
    </row>
    <row r="985" spans="1:54" ht="32.5" hidden="1" customHeight="1" x14ac:dyDescent="0.2">
      <c r="A985" s="3" t="s">
        <v>1959</v>
      </c>
      <c r="B985" s="3" t="s">
        <v>1887</v>
      </c>
      <c r="C985" s="3" t="s">
        <v>85</v>
      </c>
      <c r="D985" s="3" t="s">
        <v>86</v>
      </c>
      <c r="E985" s="3" t="s">
        <v>1938</v>
      </c>
      <c r="F985" s="3"/>
      <c r="G985" s="3" t="s">
        <v>87</v>
      </c>
      <c r="H985" s="3">
        <v>2024</v>
      </c>
      <c r="I985" s="3">
        <v>2024</v>
      </c>
      <c r="J985" s="3" t="s">
        <v>88</v>
      </c>
      <c r="K985" s="3" t="s">
        <v>1939</v>
      </c>
      <c r="L985" s="3" t="s">
        <v>1940</v>
      </c>
      <c r="M985" s="3" t="s">
        <v>1941</v>
      </c>
      <c r="N985" s="3" t="s">
        <v>1942</v>
      </c>
      <c r="O985" s="3" t="s">
        <v>1943</v>
      </c>
      <c r="P985" s="3" t="s">
        <v>89</v>
      </c>
      <c r="Q985" s="3" t="s">
        <v>90</v>
      </c>
      <c r="R985" s="3" t="s">
        <v>1944</v>
      </c>
      <c r="S985" s="3" t="s">
        <v>1945</v>
      </c>
      <c r="T985" s="3" t="s">
        <v>135</v>
      </c>
      <c r="U985" s="3" t="s">
        <v>1946</v>
      </c>
      <c r="V985" s="3" t="s">
        <v>137</v>
      </c>
      <c r="W985" s="3">
        <v>3</v>
      </c>
      <c r="X985" s="3" t="s">
        <v>1960</v>
      </c>
      <c r="Y985" s="3" t="s">
        <v>1961</v>
      </c>
      <c r="Z985" s="3" t="s">
        <v>1962</v>
      </c>
      <c r="AA985" s="3"/>
      <c r="AB985" s="3" t="s">
        <v>85</v>
      </c>
      <c r="AC985" s="3" t="s">
        <v>94</v>
      </c>
      <c r="AD985" s="3" t="s">
        <v>103</v>
      </c>
      <c r="AE985" s="3" t="s">
        <v>104</v>
      </c>
      <c r="AF985" s="3"/>
      <c r="AG985" s="3" t="s">
        <v>97</v>
      </c>
      <c r="AH985" s="3">
        <v>137</v>
      </c>
      <c r="AI985" s="3">
        <v>38</v>
      </c>
      <c r="AJ985" s="3" t="s">
        <v>105</v>
      </c>
      <c r="AK985" s="3" t="s">
        <v>106</v>
      </c>
      <c r="AL985" s="3" t="s">
        <v>100</v>
      </c>
      <c r="AM985" s="3">
        <v>2500</v>
      </c>
      <c r="AN985" s="3" t="s">
        <v>101</v>
      </c>
      <c r="AO985" s="3" t="s">
        <v>110</v>
      </c>
      <c r="AP985" s="3" t="s">
        <v>1963</v>
      </c>
      <c r="AQ985" s="3" t="s">
        <v>1964</v>
      </c>
      <c r="AR985" s="3">
        <v>2500</v>
      </c>
      <c r="AS985" s="3">
        <v>1000</v>
      </c>
      <c r="AT985" s="3">
        <v>0</v>
      </c>
      <c r="AU985" s="3">
        <v>0</v>
      </c>
      <c r="AV985" s="3">
        <v>0</v>
      </c>
      <c r="AW985" s="3">
        <v>0</v>
      </c>
      <c r="AX985" s="3">
        <v>0</v>
      </c>
      <c r="AY985" s="3">
        <v>0</v>
      </c>
      <c r="AZ985" s="3">
        <v>0</v>
      </c>
      <c r="BA985" s="3" t="s">
        <v>1965</v>
      </c>
      <c r="BB985" s="3">
        <v>2500</v>
      </c>
    </row>
    <row r="986" spans="1:54" ht="32.5" hidden="1" customHeight="1" x14ac:dyDescent="0.2">
      <c r="A986" s="3" t="s">
        <v>1966</v>
      </c>
      <c r="B986" s="3" t="s">
        <v>1887</v>
      </c>
      <c r="C986" s="3" t="s">
        <v>85</v>
      </c>
      <c r="D986" s="3" t="s">
        <v>86</v>
      </c>
      <c r="E986" s="3" t="s">
        <v>1967</v>
      </c>
      <c r="F986" s="3"/>
      <c r="G986" s="3" t="s">
        <v>87</v>
      </c>
      <c r="H986" s="3">
        <v>2024</v>
      </c>
      <c r="I986" s="3">
        <v>2024</v>
      </c>
      <c r="J986" s="3" t="s">
        <v>111</v>
      </c>
      <c r="K986" s="3" t="s">
        <v>1968</v>
      </c>
      <c r="L986" s="3" t="s">
        <v>1969</v>
      </c>
      <c r="M986" s="3" t="s">
        <v>1970</v>
      </c>
      <c r="N986" s="3" t="s">
        <v>1971</v>
      </c>
      <c r="O986" s="3" t="s">
        <v>1972</v>
      </c>
      <c r="P986" s="3" t="s">
        <v>89</v>
      </c>
      <c r="Q986" s="3" t="s">
        <v>90</v>
      </c>
      <c r="R986" s="3" t="s">
        <v>1973</v>
      </c>
      <c r="S986" s="3" t="s">
        <v>1974</v>
      </c>
      <c r="T986" s="3" t="s">
        <v>135</v>
      </c>
      <c r="U986" s="3" t="s">
        <v>136</v>
      </c>
      <c r="V986" s="3" t="s">
        <v>137</v>
      </c>
      <c r="W986" s="3">
        <v>1</v>
      </c>
      <c r="X986" s="3" t="s">
        <v>1975</v>
      </c>
      <c r="Y986" s="3" t="s">
        <v>1976</v>
      </c>
      <c r="Z986" s="3" t="s">
        <v>1977</v>
      </c>
      <c r="AA986" s="3"/>
      <c r="AB986" s="3" t="s">
        <v>85</v>
      </c>
      <c r="AC986" s="3" t="s">
        <v>94</v>
      </c>
      <c r="AD986" s="3" t="s">
        <v>103</v>
      </c>
      <c r="AE986" s="3" t="s">
        <v>104</v>
      </c>
      <c r="AF986" s="3"/>
      <c r="AG986" s="3" t="s">
        <v>97</v>
      </c>
      <c r="AH986" s="3">
        <v>126</v>
      </c>
      <c r="AI986" s="3">
        <v>29</v>
      </c>
      <c r="AJ986" s="3" t="s">
        <v>346</v>
      </c>
      <c r="AK986" s="3" t="s">
        <v>106</v>
      </c>
      <c r="AL986" s="3" t="s">
        <v>100</v>
      </c>
      <c r="AM986" s="3">
        <v>388</v>
      </c>
      <c r="AN986" s="3" t="s">
        <v>101</v>
      </c>
      <c r="AO986" s="3" t="s">
        <v>110</v>
      </c>
      <c r="AP986" s="3" t="s">
        <v>1978</v>
      </c>
      <c r="AQ986" s="3"/>
      <c r="AR986" s="3">
        <v>12295</v>
      </c>
      <c r="AS986" s="3">
        <v>6870</v>
      </c>
      <c r="AT986" s="3">
        <v>0</v>
      </c>
      <c r="AU986" s="3">
        <v>0</v>
      </c>
      <c r="AV986" s="3">
        <v>0</v>
      </c>
      <c r="AW986" s="3">
        <v>0</v>
      </c>
      <c r="AX986" s="3">
        <v>0</v>
      </c>
      <c r="AY986" s="3">
        <v>0</v>
      </c>
      <c r="AZ986" s="3">
        <v>0</v>
      </c>
      <c r="BA986" s="3" t="s">
        <v>1902</v>
      </c>
      <c r="BB986" s="3">
        <v>6870</v>
      </c>
    </row>
    <row r="987" spans="1:54" ht="32.5" hidden="1" customHeight="1" x14ac:dyDescent="0.2">
      <c r="A987" s="3" t="s">
        <v>1979</v>
      </c>
      <c r="B987" s="3" t="s">
        <v>1887</v>
      </c>
      <c r="C987" s="3" t="s">
        <v>85</v>
      </c>
      <c r="D987" s="3" t="s">
        <v>86</v>
      </c>
      <c r="E987" s="3" t="s">
        <v>1967</v>
      </c>
      <c r="F987" s="3"/>
      <c r="G987" s="3" t="s">
        <v>87</v>
      </c>
      <c r="H987" s="3">
        <v>2024</v>
      </c>
      <c r="I987" s="3">
        <v>2024</v>
      </c>
      <c r="J987" s="3" t="s">
        <v>88</v>
      </c>
      <c r="K987" s="3" t="s">
        <v>1968</v>
      </c>
      <c r="L987" s="3" t="s">
        <v>1969</v>
      </c>
      <c r="M987" s="3" t="s">
        <v>1970</v>
      </c>
      <c r="N987" s="3" t="s">
        <v>1971</v>
      </c>
      <c r="O987" s="3" t="s">
        <v>1972</v>
      </c>
      <c r="P987" s="3" t="s">
        <v>89</v>
      </c>
      <c r="Q987" s="3" t="s">
        <v>90</v>
      </c>
      <c r="R987" s="3" t="s">
        <v>1973</v>
      </c>
      <c r="S987" s="3" t="s">
        <v>1974</v>
      </c>
      <c r="T987" s="3" t="s">
        <v>135</v>
      </c>
      <c r="U987" s="3" t="s">
        <v>136</v>
      </c>
      <c r="V987" s="3" t="s">
        <v>137</v>
      </c>
      <c r="W987" s="3">
        <v>2</v>
      </c>
      <c r="X987" s="3" t="s">
        <v>247</v>
      </c>
      <c r="Y987" s="3" t="s">
        <v>1980</v>
      </c>
      <c r="Z987" s="3" t="s">
        <v>1981</v>
      </c>
      <c r="AA987" s="3"/>
      <c r="AB987" s="3" t="s">
        <v>85</v>
      </c>
      <c r="AC987" s="3" t="s">
        <v>94</v>
      </c>
      <c r="AD987" s="3" t="s">
        <v>95</v>
      </c>
      <c r="AE987" s="3" t="s">
        <v>96</v>
      </c>
      <c r="AF987" s="3"/>
      <c r="AG987" s="3" t="s">
        <v>97</v>
      </c>
      <c r="AH987" s="3">
        <v>126</v>
      </c>
      <c r="AI987" s="3">
        <v>29</v>
      </c>
      <c r="AJ987" s="3" t="s">
        <v>105</v>
      </c>
      <c r="AK987" s="3" t="s">
        <v>109</v>
      </c>
      <c r="AL987" s="3" t="s">
        <v>100</v>
      </c>
      <c r="AM987" s="3">
        <v>30</v>
      </c>
      <c r="AN987" s="3" t="s">
        <v>140</v>
      </c>
      <c r="AO987" s="3" t="s">
        <v>110</v>
      </c>
      <c r="AP987" s="3" t="s">
        <v>1982</v>
      </c>
      <c r="AQ987" s="3" t="s">
        <v>1983</v>
      </c>
      <c r="AR987" s="3">
        <v>3400</v>
      </c>
      <c r="AS987" s="3">
        <v>2000</v>
      </c>
      <c r="AT987" s="3">
        <v>0</v>
      </c>
      <c r="AU987" s="3">
        <v>0</v>
      </c>
      <c r="AV987" s="3">
        <v>0</v>
      </c>
      <c r="AW987" s="3">
        <v>0</v>
      </c>
      <c r="AX987" s="3">
        <v>0</v>
      </c>
      <c r="AY987" s="3">
        <v>0</v>
      </c>
      <c r="AZ987" s="3">
        <v>0</v>
      </c>
      <c r="BA987" s="3" t="s">
        <v>1902</v>
      </c>
      <c r="BB987" s="3">
        <v>2000</v>
      </c>
    </row>
    <row r="988" spans="1:54" ht="32.5" hidden="1" customHeight="1" x14ac:dyDescent="0.2">
      <c r="A988" s="3" t="s">
        <v>1984</v>
      </c>
      <c r="B988" s="3" t="s">
        <v>1887</v>
      </c>
      <c r="C988" s="3" t="s">
        <v>85</v>
      </c>
      <c r="D988" s="3" t="s">
        <v>86</v>
      </c>
      <c r="E988" s="3" t="s">
        <v>1985</v>
      </c>
      <c r="F988" s="3"/>
      <c r="G988" s="3" t="s">
        <v>87</v>
      </c>
      <c r="H988" s="3">
        <v>2024</v>
      </c>
      <c r="I988" s="3">
        <v>2024</v>
      </c>
      <c r="J988" s="3" t="s">
        <v>88</v>
      </c>
      <c r="K988" s="3" t="s">
        <v>1986</v>
      </c>
      <c r="L988" s="3" t="s">
        <v>1987</v>
      </c>
      <c r="M988" s="3" t="s">
        <v>1988</v>
      </c>
      <c r="N988" s="3" t="s">
        <v>1989</v>
      </c>
      <c r="O988" s="3" t="s">
        <v>1990</v>
      </c>
      <c r="P988" s="3" t="s">
        <v>89</v>
      </c>
      <c r="Q988" s="3" t="s">
        <v>90</v>
      </c>
      <c r="R988" s="3" t="s">
        <v>1991</v>
      </c>
      <c r="S988" s="3" t="s">
        <v>1992</v>
      </c>
      <c r="T988" s="3" t="s">
        <v>135</v>
      </c>
      <c r="U988" s="3" t="s">
        <v>1896</v>
      </c>
      <c r="V988" s="3" t="s">
        <v>137</v>
      </c>
      <c r="W988" s="3">
        <v>1</v>
      </c>
      <c r="X988" s="3" t="s">
        <v>440</v>
      </c>
      <c r="Y988" s="3" t="s">
        <v>1993</v>
      </c>
      <c r="Z988" s="3" t="s">
        <v>1994</v>
      </c>
      <c r="AA988" s="3"/>
      <c r="AB988" s="3" t="s">
        <v>85</v>
      </c>
      <c r="AC988" s="3" t="s">
        <v>94</v>
      </c>
      <c r="AD988" s="3" t="s">
        <v>103</v>
      </c>
      <c r="AE988" s="3" t="s">
        <v>104</v>
      </c>
      <c r="AF988" s="3"/>
      <c r="AG988" s="3" t="s">
        <v>97</v>
      </c>
      <c r="AH988" s="3">
        <v>144</v>
      </c>
      <c r="AI988" s="3">
        <v>48</v>
      </c>
      <c r="AJ988" s="3" t="s">
        <v>105</v>
      </c>
      <c r="AK988" s="3" t="s">
        <v>106</v>
      </c>
      <c r="AL988" s="3" t="s">
        <v>100</v>
      </c>
      <c r="AM988" s="3">
        <v>500</v>
      </c>
      <c r="AN988" s="3" t="s">
        <v>138</v>
      </c>
      <c r="AO988" s="3" t="s">
        <v>102</v>
      </c>
      <c r="AP988" s="3" t="s">
        <v>17686</v>
      </c>
      <c r="AQ988" s="3" t="s">
        <v>17687</v>
      </c>
      <c r="AR988" s="3">
        <v>11350</v>
      </c>
      <c r="AS988" s="3">
        <v>4000</v>
      </c>
      <c r="AT988" s="3">
        <v>0</v>
      </c>
      <c r="AU988" s="3">
        <v>0</v>
      </c>
      <c r="AV988" s="3">
        <v>0</v>
      </c>
      <c r="AW988" s="3">
        <v>0</v>
      </c>
      <c r="AX988" s="3">
        <v>0</v>
      </c>
      <c r="AY988" s="3">
        <v>0</v>
      </c>
      <c r="AZ988" s="3">
        <v>0</v>
      </c>
      <c r="BA988" s="3" t="s">
        <v>17688</v>
      </c>
      <c r="BB988" s="3">
        <v>9000</v>
      </c>
    </row>
    <row r="989" spans="1:54" ht="32.5" hidden="1" customHeight="1" x14ac:dyDescent="0.2">
      <c r="A989" s="3" t="s">
        <v>1995</v>
      </c>
      <c r="B989" s="3" t="s">
        <v>1887</v>
      </c>
      <c r="C989" s="3" t="s">
        <v>85</v>
      </c>
      <c r="D989" s="3" t="s">
        <v>86</v>
      </c>
      <c r="E989" s="3" t="s">
        <v>1985</v>
      </c>
      <c r="F989" s="3"/>
      <c r="G989" s="3" t="s">
        <v>87</v>
      </c>
      <c r="H989" s="3">
        <v>2024</v>
      </c>
      <c r="I989" s="3">
        <v>2024</v>
      </c>
      <c r="J989" s="3" t="s">
        <v>88</v>
      </c>
      <c r="K989" s="3" t="s">
        <v>1986</v>
      </c>
      <c r="L989" s="3" t="s">
        <v>1987</v>
      </c>
      <c r="M989" s="3" t="s">
        <v>1988</v>
      </c>
      <c r="N989" s="3" t="s">
        <v>1989</v>
      </c>
      <c r="O989" s="3" t="s">
        <v>1990</v>
      </c>
      <c r="P989" s="3" t="s">
        <v>89</v>
      </c>
      <c r="Q989" s="3" t="s">
        <v>90</v>
      </c>
      <c r="R989" s="3" t="s">
        <v>1991</v>
      </c>
      <c r="S989" s="3" t="s">
        <v>1992</v>
      </c>
      <c r="T989" s="3" t="s">
        <v>135</v>
      </c>
      <c r="U989" s="3" t="s">
        <v>1896</v>
      </c>
      <c r="V989" s="3" t="s">
        <v>137</v>
      </c>
      <c r="W989" s="3">
        <v>2</v>
      </c>
      <c r="X989" s="3" t="s">
        <v>1996</v>
      </c>
      <c r="Y989" s="3" t="s">
        <v>1997</v>
      </c>
      <c r="Z989" s="3" t="s">
        <v>1998</v>
      </c>
      <c r="AA989" s="3"/>
      <c r="AB989" s="3" t="s">
        <v>85</v>
      </c>
      <c r="AC989" s="3" t="s">
        <v>94</v>
      </c>
      <c r="AD989" s="3" t="s">
        <v>103</v>
      </c>
      <c r="AE989" s="3" t="s">
        <v>124</v>
      </c>
      <c r="AF989" s="3"/>
      <c r="AG989" s="3" t="s">
        <v>97</v>
      </c>
      <c r="AH989" s="3">
        <v>144</v>
      </c>
      <c r="AI989" s="3">
        <v>48</v>
      </c>
      <c r="AJ989" s="3" t="s">
        <v>98</v>
      </c>
      <c r="AK989" s="3" t="s">
        <v>109</v>
      </c>
      <c r="AL989" s="3" t="s">
        <v>100</v>
      </c>
      <c r="AM989" s="3">
        <v>300</v>
      </c>
      <c r="AN989" s="3" t="s">
        <v>101</v>
      </c>
      <c r="AO989" s="3" t="s">
        <v>110</v>
      </c>
      <c r="AP989" s="3" t="s">
        <v>1999</v>
      </c>
      <c r="AQ989" s="3" t="s">
        <v>2000</v>
      </c>
      <c r="AR989" s="3">
        <v>8050</v>
      </c>
      <c r="AS989" s="3">
        <v>4000</v>
      </c>
      <c r="AT989" s="3">
        <v>0</v>
      </c>
      <c r="AU989" s="3">
        <v>0</v>
      </c>
      <c r="AV989" s="3">
        <v>0</v>
      </c>
      <c r="AW989" s="3">
        <v>0</v>
      </c>
      <c r="AX989" s="3">
        <v>0</v>
      </c>
      <c r="AY989" s="3">
        <v>0</v>
      </c>
      <c r="AZ989" s="3">
        <v>0</v>
      </c>
      <c r="BA989" s="3" t="s">
        <v>1902</v>
      </c>
      <c r="BB989" s="3">
        <v>4000</v>
      </c>
    </row>
    <row r="990" spans="1:54" ht="32.5" hidden="1" customHeight="1" x14ac:dyDescent="0.2">
      <c r="A990" s="3" t="s">
        <v>12752</v>
      </c>
      <c r="B990" s="3" t="s">
        <v>1887</v>
      </c>
      <c r="C990" s="3" t="s">
        <v>85</v>
      </c>
      <c r="D990" s="3" t="s">
        <v>86</v>
      </c>
      <c r="E990" s="3" t="s">
        <v>12753</v>
      </c>
      <c r="F990" s="3"/>
      <c r="G990" s="3" t="s">
        <v>87</v>
      </c>
      <c r="H990" s="3">
        <v>2024</v>
      </c>
      <c r="I990" s="3">
        <v>2024</v>
      </c>
      <c r="J990" s="3" t="s">
        <v>111</v>
      </c>
      <c r="K990" s="3" t="s">
        <v>7893</v>
      </c>
      <c r="L990" s="3" t="s">
        <v>7894</v>
      </c>
      <c r="M990" s="3" t="s">
        <v>7895</v>
      </c>
      <c r="N990" s="3" t="s">
        <v>7896</v>
      </c>
      <c r="O990" s="3" t="s">
        <v>7897</v>
      </c>
      <c r="P990" s="3" t="s">
        <v>89</v>
      </c>
      <c r="Q990" s="3" t="s">
        <v>90</v>
      </c>
      <c r="R990" s="3" t="s">
        <v>7898</v>
      </c>
      <c r="S990" s="3" t="s">
        <v>7899</v>
      </c>
      <c r="T990" s="3" t="s">
        <v>91</v>
      </c>
      <c r="U990" s="3" t="s">
        <v>136</v>
      </c>
      <c r="V990" s="3" t="s">
        <v>137</v>
      </c>
      <c r="W990" s="3">
        <v>1</v>
      </c>
      <c r="X990" s="3" t="s">
        <v>2299</v>
      </c>
      <c r="Y990" s="3" t="s">
        <v>12754</v>
      </c>
      <c r="Z990" s="3" t="s">
        <v>12755</v>
      </c>
      <c r="AA990" s="3"/>
      <c r="AB990" s="3" t="s">
        <v>85</v>
      </c>
      <c r="AC990" s="3" t="s">
        <v>94</v>
      </c>
      <c r="AD990" s="3" t="s">
        <v>103</v>
      </c>
      <c r="AE990" s="3" t="s">
        <v>124</v>
      </c>
      <c r="AF990" s="3"/>
      <c r="AG990" s="3" t="s">
        <v>97</v>
      </c>
      <c r="AH990" s="3">
        <v>75</v>
      </c>
      <c r="AI990" s="3">
        <v>13</v>
      </c>
      <c r="AJ990" s="3" t="s">
        <v>98</v>
      </c>
      <c r="AK990" s="3" t="s">
        <v>109</v>
      </c>
      <c r="AL990" s="3" t="s">
        <v>100</v>
      </c>
      <c r="AM990" s="3">
        <v>150</v>
      </c>
      <c r="AN990" s="3" t="s">
        <v>101</v>
      </c>
      <c r="AO990" s="3" t="s">
        <v>110</v>
      </c>
      <c r="AP990" s="3" t="s">
        <v>12756</v>
      </c>
      <c r="AQ990" s="3" t="s">
        <v>12757</v>
      </c>
      <c r="AR990" s="3">
        <v>4100</v>
      </c>
      <c r="AS990" s="3">
        <v>1500</v>
      </c>
      <c r="AT990" s="3">
        <v>0</v>
      </c>
      <c r="AU990" s="3">
        <v>0</v>
      </c>
      <c r="AV990" s="3">
        <v>0</v>
      </c>
      <c r="AW990" s="3">
        <v>0</v>
      </c>
      <c r="AX990" s="3">
        <v>0</v>
      </c>
      <c r="AY990" s="3">
        <v>0</v>
      </c>
      <c r="AZ990" s="3">
        <v>0</v>
      </c>
      <c r="BA990" s="3" t="s">
        <v>1902</v>
      </c>
      <c r="BB990" s="3">
        <v>1500</v>
      </c>
    </row>
    <row r="991" spans="1:54" ht="32.5" hidden="1" customHeight="1" x14ac:dyDescent="0.2">
      <c r="A991" s="3" t="s">
        <v>12758</v>
      </c>
      <c r="B991" s="3" t="s">
        <v>1887</v>
      </c>
      <c r="C991" s="3" t="s">
        <v>85</v>
      </c>
      <c r="D991" s="3" t="s">
        <v>86</v>
      </c>
      <c r="E991" s="3" t="s">
        <v>12753</v>
      </c>
      <c r="F991" s="3"/>
      <c r="G991" s="3" t="s">
        <v>87</v>
      </c>
      <c r="H991" s="3">
        <v>2024</v>
      </c>
      <c r="I991" s="3">
        <v>2024</v>
      </c>
      <c r="J991" s="3" t="s">
        <v>111</v>
      </c>
      <c r="K991" s="3" t="s">
        <v>7893</v>
      </c>
      <c r="L991" s="3" t="s">
        <v>7894</v>
      </c>
      <c r="M991" s="3" t="s">
        <v>7895</v>
      </c>
      <c r="N991" s="3" t="s">
        <v>7896</v>
      </c>
      <c r="O991" s="3" t="s">
        <v>7897</v>
      </c>
      <c r="P991" s="3" t="s">
        <v>89</v>
      </c>
      <c r="Q991" s="3" t="s">
        <v>90</v>
      </c>
      <c r="R991" s="3" t="s">
        <v>7898</v>
      </c>
      <c r="S991" s="3" t="s">
        <v>7899</v>
      </c>
      <c r="T991" s="3" t="s">
        <v>91</v>
      </c>
      <c r="U991" s="3" t="s">
        <v>136</v>
      </c>
      <c r="V991" s="3" t="s">
        <v>137</v>
      </c>
      <c r="W991" s="3">
        <v>2</v>
      </c>
      <c r="X991" s="3" t="s">
        <v>12759</v>
      </c>
      <c r="Y991" s="3" t="s">
        <v>12760</v>
      </c>
      <c r="Z991" s="3" t="s">
        <v>12761</v>
      </c>
      <c r="AA991" s="3"/>
      <c r="AB991" s="3" t="s">
        <v>85</v>
      </c>
      <c r="AC991" s="3" t="s">
        <v>94</v>
      </c>
      <c r="AD991" s="3" t="s">
        <v>103</v>
      </c>
      <c r="AE991" s="3" t="s">
        <v>104</v>
      </c>
      <c r="AF991" s="3"/>
      <c r="AG991" s="3" t="s">
        <v>97</v>
      </c>
      <c r="AH991" s="3">
        <v>75</v>
      </c>
      <c r="AI991" s="3">
        <v>13</v>
      </c>
      <c r="AJ991" s="3" t="s">
        <v>98</v>
      </c>
      <c r="AK991" s="3" t="s">
        <v>106</v>
      </c>
      <c r="AL991" s="3" t="s">
        <v>100</v>
      </c>
      <c r="AM991" s="3">
        <v>100</v>
      </c>
      <c r="AN991" s="3" t="s">
        <v>101</v>
      </c>
      <c r="AO991" s="3" t="s">
        <v>110</v>
      </c>
      <c r="AP991" s="3" t="s">
        <v>12762</v>
      </c>
      <c r="AQ991" s="3" t="s">
        <v>12763</v>
      </c>
      <c r="AR991" s="3">
        <v>9400</v>
      </c>
      <c r="AS991" s="3">
        <v>3500</v>
      </c>
      <c r="AT991" s="3">
        <v>0</v>
      </c>
      <c r="AU991" s="3">
        <v>0</v>
      </c>
      <c r="AV991" s="3">
        <v>0</v>
      </c>
      <c r="AW991" s="3">
        <v>0</v>
      </c>
      <c r="AX991" s="3">
        <v>0</v>
      </c>
      <c r="AY991" s="3">
        <v>0</v>
      </c>
      <c r="AZ991" s="3">
        <v>0</v>
      </c>
      <c r="BA991" s="3" t="s">
        <v>1902</v>
      </c>
      <c r="BB991" s="3">
        <v>3500</v>
      </c>
    </row>
    <row r="992" spans="1:54" ht="32.5" hidden="1" customHeight="1" x14ac:dyDescent="0.2">
      <c r="A992" s="3" t="s">
        <v>12764</v>
      </c>
      <c r="B992" s="3" t="s">
        <v>1887</v>
      </c>
      <c r="C992" s="3" t="s">
        <v>85</v>
      </c>
      <c r="D992" s="3" t="s">
        <v>86</v>
      </c>
      <c r="E992" s="3" t="s">
        <v>12753</v>
      </c>
      <c r="F992" s="3"/>
      <c r="G992" s="3" t="s">
        <v>87</v>
      </c>
      <c r="H992" s="3">
        <v>2024</v>
      </c>
      <c r="I992" s="3">
        <v>2024</v>
      </c>
      <c r="J992" s="3" t="s">
        <v>111</v>
      </c>
      <c r="K992" s="3" t="s">
        <v>7893</v>
      </c>
      <c r="L992" s="3" t="s">
        <v>7894</v>
      </c>
      <c r="M992" s="3" t="s">
        <v>7895</v>
      </c>
      <c r="N992" s="3" t="s">
        <v>7896</v>
      </c>
      <c r="O992" s="3" t="s">
        <v>7897</v>
      </c>
      <c r="P992" s="3" t="s">
        <v>89</v>
      </c>
      <c r="Q992" s="3" t="s">
        <v>90</v>
      </c>
      <c r="R992" s="3" t="s">
        <v>7898</v>
      </c>
      <c r="S992" s="3" t="s">
        <v>7899</v>
      </c>
      <c r="T992" s="3" t="s">
        <v>91</v>
      </c>
      <c r="U992" s="3" t="s">
        <v>136</v>
      </c>
      <c r="V992" s="3" t="s">
        <v>137</v>
      </c>
      <c r="W992" s="3">
        <v>3</v>
      </c>
      <c r="X992" s="3" t="s">
        <v>12765</v>
      </c>
      <c r="Y992" s="3" t="s">
        <v>12766</v>
      </c>
      <c r="Z992" s="3" t="s">
        <v>12767</v>
      </c>
      <c r="AA992" s="3"/>
      <c r="AB992" s="3" t="s">
        <v>85</v>
      </c>
      <c r="AC992" s="3" t="s">
        <v>94</v>
      </c>
      <c r="AD992" s="3" t="s">
        <v>103</v>
      </c>
      <c r="AE992" s="3" t="s">
        <v>189</v>
      </c>
      <c r="AF992" s="3"/>
      <c r="AG992" s="3" t="s">
        <v>97</v>
      </c>
      <c r="AH992" s="3">
        <v>75</v>
      </c>
      <c r="AI992" s="3">
        <v>13</v>
      </c>
      <c r="AJ992" s="3" t="s">
        <v>98</v>
      </c>
      <c r="AK992" s="3" t="s">
        <v>109</v>
      </c>
      <c r="AL992" s="3" t="s">
        <v>325</v>
      </c>
      <c r="AM992" s="3">
        <v>40</v>
      </c>
      <c r="AN992" s="3" t="s">
        <v>101</v>
      </c>
      <c r="AO992" s="3" t="s">
        <v>110</v>
      </c>
      <c r="AP992" s="3" t="s">
        <v>12768</v>
      </c>
      <c r="AQ992" s="3" t="s">
        <v>12769</v>
      </c>
      <c r="AR992" s="3">
        <v>1900</v>
      </c>
      <c r="AS992" s="3">
        <v>800</v>
      </c>
      <c r="AT992" s="3">
        <v>0</v>
      </c>
      <c r="AU992" s="3">
        <v>0</v>
      </c>
      <c r="AV992" s="3">
        <v>0</v>
      </c>
      <c r="AW992" s="3">
        <v>0</v>
      </c>
      <c r="AX992" s="3">
        <v>0</v>
      </c>
      <c r="AY992" s="3">
        <v>0</v>
      </c>
      <c r="AZ992" s="3">
        <v>0</v>
      </c>
      <c r="BA992" s="3" t="s">
        <v>1902</v>
      </c>
      <c r="BB992" s="3">
        <v>800</v>
      </c>
    </row>
    <row r="993" spans="1:54" ht="32.5" hidden="1" customHeight="1" x14ac:dyDescent="0.2">
      <c r="A993" s="3" t="s">
        <v>12770</v>
      </c>
      <c r="B993" s="3" t="s">
        <v>1887</v>
      </c>
      <c r="C993" s="3" t="s">
        <v>85</v>
      </c>
      <c r="D993" s="3" t="s">
        <v>86</v>
      </c>
      <c r="E993" s="3" t="s">
        <v>12771</v>
      </c>
      <c r="F993" s="3"/>
      <c r="G993" s="3" t="s">
        <v>87</v>
      </c>
      <c r="H993" s="3">
        <v>2024</v>
      </c>
      <c r="I993" s="3">
        <v>2024</v>
      </c>
      <c r="J993" s="3" t="s">
        <v>111</v>
      </c>
      <c r="K993" s="3" t="s">
        <v>7945</v>
      </c>
      <c r="L993" s="3" t="s">
        <v>7946</v>
      </c>
      <c r="M993" s="3" t="s">
        <v>7947</v>
      </c>
      <c r="N993" s="3" t="s">
        <v>7948</v>
      </c>
      <c r="O993" s="3" t="s">
        <v>7949</v>
      </c>
      <c r="P993" s="3" t="s">
        <v>89</v>
      </c>
      <c r="Q993" s="3" t="s">
        <v>90</v>
      </c>
      <c r="R993" s="3" t="s">
        <v>7950</v>
      </c>
      <c r="S993" s="3" t="s">
        <v>7951</v>
      </c>
      <c r="T993" s="3" t="s">
        <v>135</v>
      </c>
      <c r="U993" s="3" t="s">
        <v>7952</v>
      </c>
      <c r="V993" s="3" t="s">
        <v>137</v>
      </c>
      <c r="W993" s="3">
        <v>1</v>
      </c>
      <c r="X993" s="3" t="s">
        <v>12772</v>
      </c>
      <c r="Y993" s="3" t="s">
        <v>12773</v>
      </c>
      <c r="Z993" s="3" t="s">
        <v>12774</v>
      </c>
      <c r="AA993" s="3"/>
      <c r="AB993" s="3" t="s">
        <v>85</v>
      </c>
      <c r="AC993" s="3" t="s">
        <v>94</v>
      </c>
      <c r="AD993" s="3" t="s">
        <v>95</v>
      </c>
      <c r="AE993" s="3" t="s">
        <v>96</v>
      </c>
      <c r="AF993" s="3"/>
      <c r="AG993" s="3" t="s">
        <v>97</v>
      </c>
      <c r="AH993" s="3">
        <v>126</v>
      </c>
      <c r="AI993" s="3">
        <v>21</v>
      </c>
      <c r="AJ993" s="3" t="s">
        <v>105</v>
      </c>
      <c r="AK993" s="3" t="s">
        <v>109</v>
      </c>
      <c r="AL993" s="3" t="s">
        <v>100</v>
      </c>
      <c r="AM993" s="3">
        <v>100</v>
      </c>
      <c r="AN993" s="3" t="s">
        <v>140</v>
      </c>
      <c r="AO993" s="3" t="s">
        <v>102</v>
      </c>
      <c r="AP993" s="3" t="s">
        <v>12775</v>
      </c>
      <c r="AQ993" s="3" t="s">
        <v>12776</v>
      </c>
      <c r="AR993" s="3">
        <v>12000</v>
      </c>
      <c r="AS993" s="3">
        <v>4500</v>
      </c>
      <c r="AT993" s="3">
        <v>0</v>
      </c>
      <c r="AU993" s="3">
        <v>0</v>
      </c>
      <c r="AV993" s="3">
        <v>0</v>
      </c>
      <c r="AW993" s="3">
        <v>0</v>
      </c>
      <c r="AX993" s="3">
        <v>0</v>
      </c>
      <c r="AY993" s="3">
        <v>0</v>
      </c>
      <c r="AZ993" s="3">
        <v>0</v>
      </c>
      <c r="BA993" s="3" t="s">
        <v>12777</v>
      </c>
      <c r="BB993" s="3">
        <v>5500</v>
      </c>
    </row>
    <row r="994" spans="1:54" ht="32.5" hidden="1" customHeight="1" x14ac:dyDescent="0.2">
      <c r="A994" s="3" t="s">
        <v>12778</v>
      </c>
      <c r="B994" s="3" t="s">
        <v>1887</v>
      </c>
      <c r="C994" s="3" t="s">
        <v>85</v>
      </c>
      <c r="D994" s="3" t="s">
        <v>86</v>
      </c>
      <c r="E994" s="3" t="s">
        <v>12771</v>
      </c>
      <c r="F994" s="3"/>
      <c r="G994" s="3" t="s">
        <v>87</v>
      </c>
      <c r="H994" s="3">
        <v>2024</v>
      </c>
      <c r="I994" s="3">
        <v>2024</v>
      </c>
      <c r="J994" s="3" t="s">
        <v>111</v>
      </c>
      <c r="K994" s="3" t="s">
        <v>7945</v>
      </c>
      <c r="L994" s="3" t="s">
        <v>7946</v>
      </c>
      <c r="M994" s="3" t="s">
        <v>7947</v>
      </c>
      <c r="N994" s="3" t="s">
        <v>7948</v>
      </c>
      <c r="O994" s="3" t="s">
        <v>7949</v>
      </c>
      <c r="P994" s="3" t="s">
        <v>89</v>
      </c>
      <c r="Q994" s="3" t="s">
        <v>90</v>
      </c>
      <c r="R994" s="3" t="s">
        <v>7950</v>
      </c>
      <c r="S994" s="3" t="s">
        <v>7951</v>
      </c>
      <c r="T994" s="3" t="s">
        <v>135</v>
      </c>
      <c r="U994" s="3" t="s">
        <v>7952</v>
      </c>
      <c r="V994" s="3" t="s">
        <v>137</v>
      </c>
      <c r="W994" s="3">
        <v>2</v>
      </c>
      <c r="X994" s="3" t="s">
        <v>12779</v>
      </c>
      <c r="Y994" s="3" t="s">
        <v>12780</v>
      </c>
      <c r="Z994" s="3" t="s">
        <v>12781</v>
      </c>
      <c r="AA994" s="3"/>
      <c r="AB994" s="3" t="s">
        <v>85</v>
      </c>
      <c r="AC994" s="3" t="s">
        <v>94</v>
      </c>
      <c r="AD994" s="3" t="s">
        <v>103</v>
      </c>
      <c r="AE994" s="3" t="s">
        <v>104</v>
      </c>
      <c r="AF994" s="3"/>
      <c r="AG994" s="3" t="s">
        <v>97</v>
      </c>
      <c r="AH994" s="3">
        <v>126</v>
      </c>
      <c r="AI994" s="3">
        <v>21</v>
      </c>
      <c r="AJ994" s="3" t="s">
        <v>346</v>
      </c>
      <c r="AK994" s="3" t="s">
        <v>106</v>
      </c>
      <c r="AL994" s="3" t="s">
        <v>100</v>
      </c>
      <c r="AM994" s="3">
        <v>800</v>
      </c>
      <c r="AN994" s="3" t="s">
        <v>101</v>
      </c>
      <c r="AO994" s="3" t="s">
        <v>110</v>
      </c>
      <c r="AP994" s="3" t="s">
        <v>12782</v>
      </c>
      <c r="AQ994" s="3" t="s">
        <v>12783</v>
      </c>
      <c r="AR994" s="3">
        <v>10500</v>
      </c>
      <c r="AS994" s="3">
        <v>4000</v>
      </c>
      <c r="AT994" s="3">
        <v>0</v>
      </c>
      <c r="AU994" s="3">
        <v>0</v>
      </c>
      <c r="AV994" s="3">
        <v>0</v>
      </c>
      <c r="AW994" s="3">
        <v>0</v>
      </c>
      <c r="AX994" s="3">
        <v>0</v>
      </c>
      <c r="AY994" s="3">
        <v>0</v>
      </c>
      <c r="AZ994" s="3">
        <v>0</v>
      </c>
      <c r="BA994" s="3" t="s">
        <v>12784</v>
      </c>
      <c r="BB994" s="3">
        <v>4500</v>
      </c>
    </row>
    <row r="995" spans="1:54" ht="32.5" hidden="1" customHeight="1" x14ac:dyDescent="0.2">
      <c r="A995" s="3" t="s">
        <v>12785</v>
      </c>
      <c r="B995" s="3" t="s">
        <v>1887</v>
      </c>
      <c r="C995" s="3" t="s">
        <v>85</v>
      </c>
      <c r="D995" s="3" t="s">
        <v>86</v>
      </c>
      <c r="E995" s="3" t="s">
        <v>12786</v>
      </c>
      <c r="F995" s="3"/>
      <c r="G995" s="3" t="s">
        <v>87</v>
      </c>
      <c r="H995" s="3">
        <v>2024</v>
      </c>
      <c r="I995" s="3">
        <v>2024</v>
      </c>
      <c r="J995" s="3" t="s">
        <v>88</v>
      </c>
      <c r="K995" s="3" t="s">
        <v>7874</v>
      </c>
      <c r="L995" s="3" t="s">
        <v>12787</v>
      </c>
      <c r="M995" s="3" t="s">
        <v>7876</v>
      </c>
      <c r="N995" s="3"/>
      <c r="O995" s="3" t="s">
        <v>7878</v>
      </c>
      <c r="P995" s="3" t="s">
        <v>89</v>
      </c>
      <c r="Q995" s="3" t="s">
        <v>90</v>
      </c>
      <c r="R995" s="3" t="s">
        <v>7879</v>
      </c>
      <c r="S995" s="3" t="s">
        <v>7880</v>
      </c>
      <c r="T995" s="3" t="s">
        <v>135</v>
      </c>
      <c r="U995" s="3" t="s">
        <v>1926</v>
      </c>
      <c r="V995" s="3" t="s">
        <v>137</v>
      </c>
      <c r="W995" s="3">
        <v>1</v>
      </c>
      <c r="X995" s="3" t="s">
        <v>12788</v>
      </c>
      <c r="Y995" s="3" t="s">
        <v>12789</v>
      </c>
      <c r="Z995" s="3" t="s">
        <v>12790</v>
      </c>
      <c r="AA995" s="3"/>
      <c r="AB995" s="3" t="s">
        <v>85</v>
      </c>
      <c r="AC995" s="3" t="s">
        <v>94</v>
      </c>
      <c r="AD995" s="3" t="s">
        <v>95</v>
      </c>
      <c r="AE995" s="3" t="s">
        <v>96</v>
      </c>
      <c r="AF995" s="3"/>
      <c r="AG995" s="3" t="s">
        <v>97</v>
      </c>
      <c r="AH995" s="3">
        <v>177</v>
      </c>
      <c r="AI995" s="3">
        <v>36</v>
      </c>
      <c r="AJ995" s="3" t="s">
        <v>123</v>
      </c>
      <c r="AK995" s="3" t="s">
        <v>109</v>
      </c>
      <c r="AL995" s="3" t="s">
        <v>100</v>
      </c>
      <c r="AM995" s="3">
        <v>70</v>
      </c>
      <c r="AN995" s="3" t="s">
        <v>101</v>
      </c>
      <c r="AO995" s="3" t="s">
        <v>110</v>
      </c>
      <c r="AP995" s="3" t="s">
        <v>12791</v>
      </c>
      <c r="AQ995" s="3" t="s">
        <v>12792</v>
      </c>
      <c r="AR995" s="3">
        <v>7410</v>
      </c>
      <c r="AS995" s="3">
        <v>4446</v>
      </c>
      <c r="AT995" s="3">
        <v>0</v>
      </c>
      <c r="AU995" s="3">
        <v>0</v>
      </c>
      <c r="AV995" s="3">
        <v>0</v>
      </c>
      <c r="AW995" s="3">
        <v>0</v>
      </c>
      <c r="AX995" s="3">
        <v>0</v>
      </c>
      <c r="AY995" s="3">
        <v>0</v>
      </c>
      <c r="AZ995" s="3">
        <v>0</v>
      </c>
      <c r="BA995" s="3" t="s">
        <v>1902</v>
      </c>
      <c r="BB995" s="3">
        <v>4446</v>
      </c>
    </row>
    <row r="996" spans="1:54" ht="32.5" hidden="1" customHeight="1" x14ac:dyDescent="0.2">
      <c r="A996" s="3" t="s">
        <v>12793</v>
      </c>
      <c r="B996" s="3" t="s">
        <v>1887</v>
      </c>
      <c r="C996" s="3" t="s">
        <v>85</v>
      </c>
      <c r="D996" s="3" t="s">
        <v>86</v>
      </c>
      <c r="E996" s="3" t="s">
        <v>12786</v>
      </c>
      <c r="F996" s="3"/>
      <c r="G996" s="3" t="s">
        <v>87</v>
      </c>
      <c r="H996" s="3">
        <v>2024</v>
      </c>
      <c r="I996" s="3">
        <v>2024</v>
      </c>
      <c r="J996" s="3" t="s">
        <v>88</v>
      </c>
      <c r="K996" s="3" t="s">
        <v>7874</v>
      </c>
      <c r="L996" s="3" t="s">
        <v>12787</v>
      </c>
      <c r="M996" s="3" t="s">
        <v>7876</v>
      </c>
      <c r="N996" s="3"/>
      <c r="O996" s="3" t="s">
        <v>7878</v>
      </c>
      <c r="P996" s="3" t="s">
        <v>89</v>
      </c>
      <c r="Q996" s="3" t="s">
        <v>90</v>
      </c>
      <c r="R996" s="3" t="s">
        <v>7879</v>
      </c>
      <c r="S996" s="3" t="s">
        <v>7880</v>
      </c>
      <c r="T996" s="3" t="s">
        <v>135</v>
      </c>
      <c r="U996" s="3" t="s">
        <v>1926</v>
      </c>
      <c r="V996" s="3" t="s">
        <v>137</v>
      </c>
      <c r="W996" s="3">
        <v>2</v>
      </c>
      <c r="X996" s="3" t="s">
        <v>12794</v>
      </c>
      <c r="Y996" s="3" t="s">
        <v>12795</v>
      </c>
      <c r="Z996" s="3" t="s">
        <v>12796</v>
      </c>
      <c r="AA996" s="3"/>
      <c r="AB996" s="3" t="s">
        <v>85</v>
      </c>
      <c r="AC996" s="3" t="s">
        <v>94</v>
      </c>
      <c r="AD996" s="3" t="s">
        <v>103</v>
      </c>
      <c r="AE996" s="3" t="s">
        <v>104</v>
      </c>
      <c r="AF996" s="3"/>
      <c r="AG996" s="3" t="s">
        <v>97</v>
      </c>
      <c r="AH996" s="3">
        <v>177</v>
      </c>
      <c r="AI996" s="3">
        <v>36</v>
      </c>
      <c r="AJ996" s="3" t="s">
        <v>346</v>
      </c>
      <c r="AK996" s="3" t="s">
        <v>106</v>
      </c>
      <c r="AL996" s="3" t="s">
        <v>100</v>
      </c>
      <c r="AM996" s="3">
        <v>145</v>
      </c>
      <c r="AN996" s="3" t="s">
        <v>138</v>
      </c>
      <c r="AO996" s="3" t="s">
        <v>110</v>
      </c>
      <c r="AP996" s="3" t="s">
        <v>12797</v>
      </c>
      <c r="AQ996" s="3" t="s">
        <v>12798</v>
      </c>
      <c r="AR996" s="3">
        <v>6117</v>
      </c>
      <c r="AS996" s="3">
        <v>3670</v>
      </c>
      <c r="AT996" s="3">
        <v>0</v>
      </c>
      <c r="AU996" s="3">
        <v>0</v>
      </c>
      <c r="AV996" s="3">
        <v>0</v>
      </c>
      <c r="AW996" s="3">
        <v>0</v>
      </c>
      <c r="AX996" s="3">
        <v>0</v>
      </c>
      <c r="AY996" s="3">
        <v>0</v>
      </c>
      <c r="AZ996" s="3">
        <v>0</v>
      </c>
      <c r="BA996" s="3" t="s">
        <v>1902</v>
      </c>
      <c r="BB996" s="3">
        <v>3670</v>
      </c>
    </row>
    <row r="997" spans="1:54" ht="32.5" hidden="1" customHeight="1" x14ac:dyDescent="0.2">
      <c r="A997" s="3" t="s">
        <v>12799</v>
      </c>
      <c r="B997" s="3" t="s">
        <v>1887</v>
      </c>
      <c r="C997" s="3" t="s">
        <v>85</v>
      </c>
      <c r="D997" s="3" t="s">
        <v>86</v>
      </c>
      <c r="E997" s="3" t="s">
        <v>12800</v>
      </c>
      <c r="F997" s="3"/>
      <c r="G997" s="3" t="s">
        <v>87</v>
      </c>
      <c r="H997" s="3">
        <v>2024</v>
      </c>
      <c r="I997" s="3">
        <v>2024</v>
      </c>
      <c r="J997" s="3" t="s">
        <v>111</v>
      </c>
      <c r="K997" s="3" t="s">
        <v>7907</v>
      </c>
      <c r="L997" s="3" t="s">
        <v>7908</v>
      </c>
      <c r="M997" s="3" t="s">
        <v>7909</v>
      </c>
      <c r="N997" s="3" t="s">
        <v>7910</v>
      </c>
      <c r="O997" s="3" t="s">
        <v>7911</v>
      </c>
      <c r="P997" s="3" t="s">
        <v>89</v>
      </c>
      <c r="Q997" s="3" t="s">
        <v>90</v>
      </c>
      <c r="R997" s="3" t="s">
        <v>7912</v>
      </c>
      <c r="S997" s="3" t="s">
        <v>1895</v>
      </c>
      <c r="T997" s="3" t="s">
        <v>135</v>
      </c>
      <c r="U997" s="3" t="s">
        <v>1896</v>
      </c>
      <c r="V997" s="3" t="s">
        <v>137</v>
      </c>
      <c r="W997" s="3">
        <v>1</v>
      </c>
      <c r="X997" s="3" t="s">
        <v>12801</v>
      </c>
      <c r="Y997" s="3" t="s">
        <v>12802</v>
      </c>
      <c r="Z997" s="3" t="s">
        <v>12803</v>
      </c>
      <c r="AA997" s="3"/>
      <c r="AB997" s="3" t="s">
        <v>85</v>
      </c>
      <c r="AC997" s="3" t="s">
        <v>94</v>
      </c>
      <c r="AD997" s="3" t="s">
        <v>103</v>
      </c>
      <c r="AE997" s="3" t="s">
        <v>104</v>
      </c>
      <c r="AF997" s="3"/>
      <c r="AG997" s="3" t="s">
        <v>97</v>
      </c>
      <c r="AH997" s="3">
        <v>32</v>
      </c>
      <c r="AI997" s="3">
        <v>5</v>
      </c>
      <c r="AJ997" s="3" t="s">
        <v>346</v>
      </c>
      <c r="AK997" s="3" t="s">
        <v>106</v>
      </c>
      <c r="AL997" s="3" t="s">
        <v>100</v>
      </c>
      <c r="AM997" s="3">
        <v>6</v>
      </c>
      <c r="AN997" s="3" t="s">
        <v>101</v>
      </c>
      <c r="AO997" s="3" t="s">
        <v>102</v>
      </c>
      <c r="AP997" s="3" t="s">
        <v>12804</v>
      </c>
      <c r="AQ997" s="3" t="s">
        <v>12805</v>
      </c>
      <c r="AR997" s="3">
        <v>4250</v>
      </c>
      <c r="AS997" s="3">
        <v>2000</v>
      </c>
      <c r="AT997" s="3">
        <v>0</v>
      </c>
      <c r="AU997" s="3">
        <v>0</v>
      </c>
      <c r="AV997" s="3">
        <v>0</v>
      </c>
      <c r="AW997" s="3">
        <v>0</v>
      </c>
      <c r="AX997" s="3">
        <v>0</v>
      </c>
      <c r="AY997" s="3">
        <v>0</v>
      </c>
      <c r="AZ997" s="3">
        <v>0</v>
      </c>
      <c r="BA997" s="3" t="s">
        <v>1902</v>
      </c>
      <c r="BB997" s="3">
        <v>2000</v>
      </c>
    </row>
    <row r="998" spans="1:54" ht="32.5" hidden="1" customHeight="1" x14ac:dyDescent="0.2">
      <c r="A998" s="3" t="s">
        <v>12806</v>
      </c>
      <c r="B998" s="3" t="s">
        <v>1887</v>
      </c>
      <c r="C998" s="3" t="s">
        <v>85</v>
      </c>
      <c r="D998" s="3" t="s">
        <v>86</v>
      </c>
      <c r="E998" s="3" t="s">
        <v>12800</v>
      </c>
      <c r="F998" s="3"/>
      <c r="G998" s="3" t="s">
        <v>87</v>
      </c>
      <c r="H998" s="3">
        <v>2024</v>
      </c>
      <c r="I998" s="3">
        <v>2024</v>
      </c>
      <c r="J998" s="3" t="s">
        <v>111</v>
      </c>
      <c r="K998" s="3" t="s">
        <v>7907</v>
      </c>
      <c r="L998" s="3" t="s">
        <v>7908</v>
      </c>
      <c r="M998" s="3" t="s">
        <v>7909</v>
      </c>
      <c r="N998" s="3" t="s">
        <v>7910</v>
      </c>
      <c r="O998" s="3" t="s">
        <v>7911</v>
      </c>
      <c r="P998" s="3" t="s">
        <v>89</v>
      </c>
      <c r="Q998" s="3" t="s">
        <v>90</v>
      </c>
      <c r="R998" s="3" t="s">
        <v>7912</v>
      </c>
      <c r="S998" s="3" t="s">
        <v>1895</v>
      </c>
      <c r="T998" s="3" t="s">
        <v>135</v>
      </c>
      <c r="U998" s="3" t="s">
        <v>1896</v>
      </c>
      <c r="V998" s="3" t="s">
        <v>137</v>
      </c>
      <c r="W998" s="3">
        <v>2</v>
      </c>
      <c r="X998" s="3" t="s">
        <v>12807</v>
      </c>
      <c r="Y998" s="3" t="s">
        <v>12808</v>
      </c>
      <c r="Z998" s="3" t="s">
        <v>12809</v>
      </c>
      <c r="AA998" s="3"/>
      <c r="AB998" s="3" t="s">
        <v>85</v>
      </c>
      <c r="AC998" s="3" t="s">
        <v>94</v>
      </c>
      <c r="AD998" s="3" t="s">
        <v>95</v>
      </c>
      <c r="AE998" s="3" t="s">
        <v>96</v>
      </c>
      <c r="AF998" s="3"/>
      <c r="AG998" s="3" t="s">
        <v>97</v>
      </c>
      <c r="AH998" s="3">
        <v>32</v>
      </c>
      <c r="AI998" s="3">
        <v>5</v>
      </c>
      <c r="AJ998" s="3" t="s">
        <v>123</v>
      </c>
      <c r="AK998" s="3" t="s">
        <v>109</v>
      </c>
      <c r="AL998" s="3" t="s">
        <v>100</v>
      </c>
      <c r="AM998" s="3">
        <v>10</v>
      </c>
      <c r="AN998" s="3" t="s">
        <v>303</v>
      </c>
      <c r="AO998" s="3" t="s">
        <v>318</v>
      </c>
      <c r="AP998" s="3" t="s">
        <v>12810</v>
      </c>
      <c r="AQ998" s="3" t="s">
        <v>12811</v>
      </c>
      <c r="AR998" s="3">
        <v>3150</v>
      </c>
      <c r="AS998" s="3">
        <v>1500</v>
      </c>
      <c r="AT998" s="3">
        <v>0</v>
      </c>
      <c r="AU998" s="3">
        <v>0</v>
      </c>
      <c r="AV998" s="3">
        <v>0</v>
      </c>
      <c r="AW998" s="3">
        <v>0</v>
      </c>
      <c r="AX998" s="3">
        <v>0</v>
      </c>
      <c r="AY998" s="3">
        <v>0</v>
      </c>
      <c r="AZ998" s="3">
        <v>0</v>
      </c>
      <c r="BA998" s="3" t="s">
        <v>1902</v>
      </c>
      <c r="BB998" s="3">
        <v>1500</v>
      </c>
    </row>
    <row r="999" spans="1:54" ht="32.5" hidden="1" customHeight="1" x14ac:dyDescent="0.2">
      <c r="A999" s="3" t="s">
        <v>12812</v>
      </c>
      <c r="B999" s="3" t="s">
        <v>1887</v>
      </c>
      <c r="C999" s="3" t="s">
        <v>85</v>
      </c>
      <c r="D999" s="3" t="s">
        <v>86</v>
      </c>
      <c r="E999" s="3" t="s">
        <v>12800</v>
      </c>
      <c r="F999" s="3"/>
      <c r="G999" s="3" t="s">
        <v>87</v>
      </c>
      <c r="H999" s="3">
        <v>2024</v>
      </c>
      <c r="I999" s="3">
        <v>2024</v>
      </c>
      <c r="J999" s="3" t="s">
        <v>111</v>
      </c>
      <c r="K999" s="3" t="s">
        <v>7907</v>
      </c>
      <c r="L999" s="3" t="s">
        <v>7908</v>
      </c>
      <c r="M999" s="3" t="s">
        <v>7909</v>
      </c>
      <c r="N999" s="3" t="s">
        <v>7910</v>
      </c>
      <c r="O999" s="3" t="s">
        <v>7911</v>
      </c>
      <c r="P999" s="3" t="s">
        <v>89</v>
      </c>
      <c r="Q999" s="3" t="s">
        <v>90</v>
      </c>
      <c r="R999" s="3" t="s">
        <v>7912</v>
      </c>
      <c r="S999" s="3" t="s">
        <v>1895</v>
      </c>
      <c r="T999" s="3" t="s">
        <v>135</v>
      </c>
      <c r="U999" s="3" t="s">
        <v>1896</v>
      </c>
      <c r="V999" s="3" t="s">
        <v>137</v>
      </c>
      <c r="W999" s="3">
        <v>3</v>
      </c>
      <c r="X999" s="3" t="s">
        <v>12813</v>
      </c>
      <c r="Y999" s="3" t="s">
        <v>12814</v>
      </c>
      <c r="Z999" s="3" t="s">
        <v>12815</v>
      </c>
      <c r="AA999" s="3"/>
      <c r="AB999" s="3" t="s">
        <v>85</v>
      </c>
      <c r="AC999" s="3" t="s">
        <v>94</v>
      </c>
      <c r="AD999" s="3" t="s">
        <v>103</v>
      </c>
      <c r="AE999" s="3" t="s">
        <v>189</v>
      </c>
      <c r="AF999" s="3"/>
      <c r="AG999" s="3" t="s">
        <v>97</v>
      </c>
      <c r="AH999" s="3">
        <v>32</v>
      </c>
      <c r="AI999" s="3">
        <v>5</v>
      </c>
      <c r="AJ999" s="3" t="s">
        <v>123</v>
      </c>
      <c r="AK999" s="3" t="s">
        <v>190</v>
      </c>
      <c r="AL999" s="3" t="s">
        <v>325</v>
      </c>
      <c r="AM999" s="3">
        <v>5</v>
      </c>
      <c r="AN999" s="3" t="s">
        <v>138</v>
      </c>
      <c r="AO999" s="3" t="s">
        <v>318</v>
      </c>
      <c r="AP999" s="3" t="s">
        <v>12816</v>
      </c>
      <c r="AQ999" s="3" t="s">
        <v>12817</v>
      </c>
      <c r="AR999" s="3">
        <v>3100</v>
      </c>
      <c r="AS999" s="3">
        <v>1500</v>
      </c>
      <c r="AT999" s="3">
        <v>0</v>
      </c>
      <c r="AU999" s="3">
        <v>0</v>
      </c>
      <c r="AV999" s="3">
        <v>0</v>
      </c>
      <c r="AW999" s="3">
        <v>0</v>
      </c>
      <c r="AX999" s="3">
        <v>0</v>
      </c>
      <c r="AY999" s="3">
        <v>0</v>
      </c>
      <c r="AZ999" s="3">
        <v>0</v>
      </c>
      <c r="BA999" s="3" t="s">
        <v>1902</v>
      </c>
      <c r="BB999" s="3">
        <v>1500</v>
      </c>
    </row>
    <row r="1000" spans="1:54" ht="32.5" hidden="1" customHeight="1" x14ac:dyDescent="0.2">
      <c r="A1000" s="3" t="s">
        <v>12818</v>
      </c>
      <c r="B1000" s="3" t="s">
        <v>1887</v>
      </c>
      <c r="C1000" s="3" t="s">
        <v>85</v>
      </c>
      <c r="D1000" s="3" t="s">
        <v>86</v>
      </c>
      <c r="E1000" s="3" t="s">
        <v>12819</v>
      </c>
      <c r="F1000" s="3"/>
      <c r="G1000" s="3" t="s">
        <v>87</v>
      </c>
      <c r="H1000" s="3">
        <v>2024</v>
      </c>
      <c r="I1000" s="3">
        <v>2024</v>
      </c>
      <c r="J1000" s="3" t="s">
        <v>111</v>
      </c>
      <c r="K1000" s="3" t="s">
        <v>8048</v>
      </c>
      <c r="L1000" s="3" t="s">
        <v>8049</v>
      </c>
      <c r="M1000" s="3" t="s">
        <v>8050</v>
      </c>
      <c r="N1000" s="3" t="s">
        <v>8051</v>
      </c>
      <c r="O1000" s="3" t="s">
        <v>8052</v>
      </c>
      <c r="P1000" s="3" t="s">
        <v>89</v>
      </c>
      <c r="Q1000" s="3" t="s">
        <v>90</v>
      </c>
      <c r="R1000" s="3" t="s">
        <v>8053</v>
      </c>
      <c r="S1000" s="3" t="s">
        <v>8054</v>
      </c>
      <c r="T1000" s="3" t="s">
        <v>119</v>
      </c>
      <c r="U1000" s="3" t="s">
        <v>1896</v>
      </c>
      <c r="V1000" s="3" t="s">
        <v>137</v>
      </c>
      <c r="W1000" s="3">
        <v>1</v>
      </c>
      <c r="X1000" s="3" t="s">
        <v>12820</v>
      </c>
      <c r="Y1000" s="3" t="s">
        <v>12821</v>
      </c>
      <c r="Z1000" s="3" t="s">
        <v>12822</v>
      </c>
      <c r="AA1000" s="3"/>
      <c r="AB1000" s="3" t="s">
        <v>85</v>
      </c>
      <c r="AC1000" s="3" t="s">
        <v>94</v>
      </c>
      <c r="AD1000" s="3" t="s">
        <v>95</v>
      </c>
      <c r="AE1000" s="3" t="s">
        <v>96</v>
      </c>
      <c r="AF1000" s="3"/>
      <c r="AG1000" s="3" t="s">
        <v>97</v>
      </c>
      <c r="AH1000" s="3">
        <v>184</v>
      </c>
      <c r="AI1000" s="3">
        <v>52</v>
      </c>
      <c r="AJ1000" s="3" t="s">
        <v>105</v>
      </c>
      <c r="AK1000" s="3" t="s">
        <v>109</v>
      </c>
      <c r="AL1000" s="3" t="s">
        <v>100</v>
      </c>
      <c r="AM1000" s="3">
        <v>300</v>
      </c>
      <c r="AN1000" s="3" t="s">
        <v>140</v>
      </c>
      <c r="AO1000" s="3" t="s">
        <v>110</v>
      </c>
      <c r="AP1000" s="3" t="s">
        <v>12823</v>
      </c>
      <c r="AQ1000" s="3" t="s">
        <v>12824</v>
      </c>
      <c r="AR1000" s="3">
        <v>17780</v>
      </c>
      <c r="AS1000" s="3">
        <v>3500</v>
      </c>
      <c r="AT1000" s="3">
        <v>0</v>
      </c>
      <c r="AU1000" s="3">
        <v>0</v>
      </c>
      <c r="AV1000" s="3">
        <v>0</v>
      </c>
      <c r="AW1000" s="3">
        <v>0</v>
      </c>
      <c r="AX1000" s="3">
        <v>0</v>
      </c>
      <c r="AY1000" s="3">
        <v>0</v>
      </c>
      <c r="AZ1000" s="3">
        <v>0</v>
      </c>
      <c r="BA1000" s="3" t="s">
        <v>12825</v>
      </c>
      <c r="BB1000" s="3">
        <v>9200</v>
      </c>
    </row>
    <row r="1001" spans="1:54" ht="32.5" hidden="1" customHeight="1" x14ac:dyDescent="0.2">
      <c r="A1001" s="3" t="s">
        <v>12826</v>
      </c>
      <c r="B1001" s="3" t="s">
        <v>1887</v>
      </c>
      <c r="C1001" s="3" t="s">
        <v>85</v>
      </c>
      <c r="D1001" s="3" t="s">
        <v>86</v>
      </c>
      <c r="E1001" s="3" t="s">
        <v>12819</v>
      </c>
      <c r="F1001" s="3"/>
      <c r="G1001" s="3" t="s">
        <v>87</v>
      </c>
      <c r="H1001" s="3">
        <v>2024</v>
      </c>
      <c r="I1001" s="3">
        <v>2024</v>
      </c>
      <c r="J1001" s="3" t="s">
        <v>111</v>
      </c>
      <c r="K1001" s="3" t="s">
        <v>8048</v>
      </c>
      <c r="L1001" s="3" t="s">
        <v>8049</v>
      </c>
      <c r="M1001" s="3" t="s">
        <v>8050</v>
      </c>
      <c r="N1001" s="3" t="s">
        <v>8051</v>
      </c>
      <c r="O1001" s="3" t="s">
        <v>8052</v>
      </c>
      <c r="P1001" s="3" t="s">
        <v>89</v>
      </c>
      <c r="Q1001" s="3" t="s">
        <v>90</v>
      </c>
      <c r="R1001" s="3" t="s">
        <v>8053</v>
      </c>
      <c r="S1001" s="3" t="s">
        <v>8054</v>
      </c>
      <c r="T1001" s="3" t="s">
        <v>119</v>
      </c>
      <c r="U1001" s="3" t="s">
        <v>1896</v>
      </c>
      <c r="V1001" s="3" t="s">
        <v>137</v>
      </c>
      <c r="W1001" s="3">
        <v>2</v>
      </c>
      <c r="X1001" s="3" t="s">
        <v>315</v>
      </c>
      <c r="Y1001" s="3" t="s">
        <v>12827</v>
      </c>
      <c r="Z1001" s="3" t="s">
        <v>12828</v>
      </c>
      <c r="AA1001" s="3"/>
      <c r="AB1001" s="3" t="s">
        <v>85</v>
      </c>
      <c r="AC1001" s="3" t="s">
        <v>94</v>
      </c>
      <c r="AD1001" s="3" t="s">
        <v>103</v>
      </c>
      <c r="AE1001" s="3" t="s">
        <v>104</v>
      </c>
      <c r="AF1001" s="3"/>
      <c r="AG1001" s="3" t="s">
        <v>97</v>
      </c>
      <c r="AH1001" s="3">
        <v>184</v>
      </c>
      <c r="AI1001" s="3">
        <v>52</v>
      </c>
      <c r="AJ1001" s="3" t="s">
        <v>105</v>
      </c>
      <c r="AK1001" s="3" t="s">
        <v>106</v>
      </c>
      <c r="AL1001" s="3" t="s">
        <v>100</v>
      </c>
      <c r="AM1001" s="3">
        <v>300</v>
      </c>
      <c r="AN1001" s="3" t="s">
        <v>101</v>
      </c>
      <c r="AO1001" s="3" t="s">
        <v>110</v>
      </c>
      <c r="AP1001" s="3" t="s">
        <v>12829</v>
      </c>
      <c r="AQ1001" s="3" t="s">
        <v>12830</v>
      </c>
      <c r="AR1001" s="3">
        <v>18500</v>
      </c>
      <c r="AS1001" s="3">
        <v>4000</v>
      </c>
      <c r="AT1001" s="3">
        <v>0</v>
      </c>
      <c r="AU1001" s="3">
        <v>0</v>
      </c>
      <c r="AV1001" s="3">
        <v>0</v>
      </c>
      <c r="AW1001" s="3">
        <v>0</v>
      </c>
      <c r="AX1001" s="3">
        <v>0</v>
      </c>
      <c r="AY1001" s="3">
        <v>0</v>
      </c>
      <c r="AZ1001" s="3">
        <v>0</v>
      </c>
      <c r="BA1001" s="3" t="s">
        <v>12831</v>
      </c>
      <c r="BB1001" s="3">
        <v>9500</v>
      </c>
    </row>
    <row r="1002" spans="1:54" ht="32.5" hidden="1" customHeight="1" x14ac:dyDescent="0.2">
      <c r="A1002" s="3" t="s">
        <v>17689</v>
      </c>
      <c r="B1002" s="3" t="s">
        <v>1887</v>
      </c>
      <c r="C1002" s="3" t="s">
        <v>85</v>
      </c>
      <c r="D1002" s="3" t="s">
        <v>86</v>
      </c>
      <c r="E1002" s="3" t="s">
        <v>17690</v>
      </c>
      <c r="F1002" s="3"/>
      <c r="G1002" s="3" t="s">
        <v>87</v>
      </c>
      <c r="H1002" s="3">
        <v>2024</v>
      </c>
      <c r="I1002" s="3">
        <v>2024</v>
      </c>
      <c r="J1002" s="3" t="s">
        <v>111</v>
      </c>
      <c r="K1002" s="3" t="s">
        <v>8270</v>
      </c>
      <c r="L1002" s="3" t="s">
        <v>8271</v>
      </c>
      <c r="M1002" s="3" t="s">
        <v>17691</v>
      </c>
      <c r="N1002" s="3" t="s">
        <v>8273</v>
      </c>
      <c r="O1002" s="3" t="s">
        <v>8274</v>
      </c>
      <c r="P1002" s="3" t="s">
        <v>89</v>
      </c>
      <c r="Q1002" s="3" t="s">
        <v>90</v>
      </c>
      <c r="R1002" s="3" t="s">
        <v>8275</v>
      </c>
      <c r="S1002" s="3" t="s">
        <v>8276</v>
      </c>
      <c r="T1002" s="3" t="s">
        <v>135</v>
      </c>
      <c r="U1002" s="3" t="s">
        <v>1946</v>
      </c>
      <c r="V1002" s="3" t="s">
        <v>137</v>
      </c>
      <c r="W1002" s="3">
        <v>1</v>
      </c>
      <c r="X1002" s="3" t="s">
        <v>153</v>
      </c>
      <c r="Y1002" s="3" t="s">
        <v>17692</v>
      </c>
      <c r="Z1002" s="3" t="s">
        <v>17693</v>
      </c>
      <c r="AA1002" s="3"/>
      <c r="AB1002" s="3" t="s">
        <v>85</v>
      </c>
      <c r="AC1002" s="3" t="s">
        <v>94</v>
      </c>
      <c r="AD1002" s="3" t="s">
        <v>103</v>
      </c>
      <c r="AE1002" s="3" t="s">
        <v>104</v>
      </c>
      <c r="AF1002" s="3"/>
      <c r="AG1002" s="3" t="s">
        <v>97</v>
      </c>
      <c r="AH1002" s="3">
        <v>82</v>
      </c>
      <c r="AI1002" s="3">
        <v>16</v>
      </c>
      <c r="AJ1002" s="3" t="s">
        <v>123</v>
      </c>
      <c r="AK1002" s="3" t="s">
        <v>106</v>
      </c>
      <c r="AL1002" s="3" t="s">
        <v>100</v>
      </c>
      <c r="AM1002" s="3">
        <v>60</v>
      </c>
      <c r="AN1002" s="3" t="s">
        <v>101</v>
      </c>
      <c r="AO1002" s="3" t="s">
        <v>318</v>
      </c>
      <c r="AP1002" s="3" t="s">
        <v>17694</v>
      </c>
      <c r="AQ1002" s="3" t="s">
        <v>17695</v>
      </c>
      <c r="AR1002" s="3">
        <v>7631</v>
      </c>
      <c r="AS1002" s="3">
        <v>4000</v>
      </c>
      <c r="AT1002" s="3">
        <v>0</v>
      </c>
      <c r="AU1002" s="3">
        <v>0</v>
      </c>
      <c r="AV1002" s="3">
        <v>0</v>
      </c>
      <c r="AW1002" s="3">
        <v>0</v>
      </c>
      <c r="AX1002" s="3">
        <v>0</v>
      </c>
      <c r="AY1002" s="3">
        <v>0</v>
      </c>
      <c r="AZ1002" s="3">
        <v>0</v>
      </c>
      <c r="BA1002" s="3" t="s">
        <v>1902</v>
      </c>
      <c r="BB1002" s="3">
        <v>4000</v>
      </c>
    </row>
    <row r="1003" spans="1:54" ht="32.5" hidden="1" customHeight="1" x14ac:dyDescent="0.2">
      <c r="A1003" s="3" t="s">
        <v>17696</v>
      </c>
      <c r="B1003" s="3" t="s">
        <v>1887</v>
      </c>
      <c r="C1003" s="3" t="s">
        <v>85</v>
      </c>
      <c r="D1003" s="3" t="s">
        <v>86</v>
      </c>
      <c r="E1003" s="3" t="s">
        <v>17690</v>
      </c>
      <c r="F1003" s="3"/>
      <c r="G1003" s="3" t="s">
        <v>87</v>
      </c>
      <c r="H1003" s="3">
        <v>2024</v>
      </c>
      <c r="I1003" s="3">
        <v>2024</v>
      </c>
      <c r="J1003" s="3" t="s">
        <v>88</v>
      </c>
      <c r="K1003" s="3" t="s">
        <v>8270</v>
      </c>
      <c r="L1003" s="3" t="s">
        <v>8271</v>
      </c>
      <c r="M1003" s="3" t="s">
        <v>17691</v>
      </c>
      <c r="N1003" s="3" t="s">
        <v>8273</v>
      </c>
      <c r="O1003" s="3" t="s">
        <v>8274</v>
      </c>
      <c r="P1003" s="3" t="s">
        <v>89</v>
      </c>
      <c r="Q1003" s="3" t="s">
        <v>90</v>
      </c>
      <c r="R1003" s="3" t="s">
        <v>8275</v>
      </c>
      <c r="S1003" s="3" t="s">
        <v>8276</v>
      </c>
      <c r="T1003" s="3" t="s">
        <v>135</v>
      </c>
      <c r="U1003" s="3" t="s">
        <v>1946</v>
      </c>
      <c r="V1003" s="3" t="s">
        <v>137</v>
      </c>
      <c r="W1003" s="3">
        <v>2</v>
      </c>
      <c r="X1003" s="3" t="s">
        <v>17697</v>
      </c>
      <c r="Y1003" s="3" t="s">
        <v>17698</v>
      </c>
      <c r="Z1003" s="3" t="s">
        <v>17699</v>
      </c>
      <c r="AA1003" s="3"/>
      <c r="AB1003" s="3" t="s">
        <v>85</v>
      </c>
      <c r="AC1003" s="3" t="s">
        <v>94</v>
      </c>
      <c r="AD1003" s="3" t="s">
        <v>95</v>
      </c>
      <c r="AE1003" s="3" t="s">
        <v>96</v>
      </c>
      <c r="AF1003" s="3"/>
      <c r="AG1003" s="3" t="s">
        <v>97</v>
      </c>
      <c r="AH1003" s="3">
        <v>82</v>
      </c>
      <c r="AI1003" s="3">
        <v>16</v>
      </c>
      <c r="AJ1003" s="3" t="s">
        <v>123</v>
      </c>
      <c r="AK1003" s="3" t="s">
        <v>99</v>
      </c>
      <c r="AL1003" s="3" t="s">
        <v>100</v>
      </c>
      <c r="AM1003" s="3">
        <v>20</v>
      </c>
      <c r="AN1003" s="3" t="s">
        <v>140</v>
      </c>
      <c r="AO1003" s="3" t="s">
        <v>318</v>
      </c>
      <c r="AP1003" s="3" t="s">
        <v>17700</v>
      </c>
      <c r="AQ1003" s="3" t="s">
        <v>17701</v>
      </c>
      <c r="AR1003" s="3">
        <v>1947</v>
      </c>
      <c r="AS1003" s="3">
        <v>1000</v>
      </c>
      <c r="AT1003" s="3">
        <v>0</v>
      </c>
      <c r="AU1003" s="3">
        <v>0</v>
      </c>
      <c r="AV1003" s="3">
        <v>0</v>
      </c>
      <c r="AW1003" s="3">
        <v>0</v>
      </c>
      <c r="AX1003" s="3">
        <v>0</v>
      </c>
      <c r="AY1003" s="3">
        <v>0</v>
      </c>
      <c r="AZ1003" s="3">
        <v>0</v>
      </c>
      <c r="BA1003" s="3" t="s">
        <v>1902</v>
      </c>
      <c r="BB1003" s="3">
        <v>1000</v>
      </c>
    </row>
    <row r="1004" spans="1:54" ht="32.5" hidden="1" customHeight="1" x14ac:dyDescent="0.2">
      <c r="A1004" s="3" t="s">
        <v>17702</v>
      </c>
      <c r="B1004" s="3" t="s">
        <v>1887</v>
      </c>
      <c r="C1004" s="3" t="s">
        <v>85</v>
      </c>
      <c r="D1004" s="3" t="s">
        <v>86</v>
      </c>
      <c r="E1004" s="3" t="s">
        <v>17703</v>
      </c>
      <c r="F1004" s="3"/>
      <c r="G1004" s="3" t="s">
        <v>87</v>
      </c>
      <c r="H1004" s="3">
        <v>2024</v>
      </c>
      <c r="I1004" s="3">
        <v>2024</v>
      </c>
      <c r="J1004" s="3" t="s">
        <v>111</v>
      </c>
      <c r="K1004" s="3" t="s">
        <v>7919</v>
      </c>
      <c r="L1004" s="3" t="s">
        <v>7920</v>
      </c>
      <c r="M1004" s="3" t="s">
        <v>7921</v>
      </c>
      <c r="N1004" s="3" t="s">
        <v>7922</v>
      </c>
      <c r="O1004" s="3" t="s">
        <v>7923</v>
      </c>
      <c r="P1004" s="3" t="s">
        <v>89</v>
      </c>
      <c r="Q1004" s="3" t="s">
        <v>90</v>
      </c>
      <c r="R1004" s="3" t="s">
        <v>7924</v>
      </c>
      <c r="S1004" s="3" t="s">
        <v>7925</v>
      </c>
      <c r="T1004" s="3" t="s">
        <v>135</v>
      </c>
      <c r="U1004" s="3" t="s">
        <v>136</v>
      </c>
      <c r="V1004" s="3" t="s">
        <v>137</v>
      </c>
      <c r="W1004" s="3">
        <v>1</v>
      </c>
      <c r="X1004" s="3" t="s">
        <v>17704</v>
      </c>
      <c r="Y1004" s="3" t="s">
        <v>17705</v>
      </c>
      <c r="Z1004" s="3" t="s">
        <v>17706</v>
      </c>
      <c r="AA1004" s="3"/>
      <c r="AB1004" s="3" t="s">
        <v>85</v>
      </c>
      <c r="AC1004" s="3" t="s">
        <v>94</v>
      </c>
      <c r="AD1004" s="3" t="s">
        <v>103</v>
      </c>
      <c r="AE1004" s="3" t="s">
        <v>104</v>
      </c>
      <c r="AF1004" s="3"/>
      <c r="AG1004" s="3" t="s">
        <v>97</v>
      </c>
      <c r="AH1004" s="3">
        <v>79</v>
      </c>
      <c r="AI1004" s="3">
        <v>6</v>
      </c>
      <c r="AJ1004" s="3" t="s">
        <v>105</v>
      </c>
      <c r="AK1004" s="3" t="s">
        <v>106</v>
      </c>
      <c r="AL1004" s="3" t="s">
        <v>100</v>
      </c>
      <c r="AM1004" s="3">
        <v>400</v>
      </c>
      <c r="AN1004" s="3" t="s">
        <v>138</v>
      </c>
      <c r="AO1004" s="3" t="s">
        <v>110</v>
      </c>
      <c r="AP1004" s="3" t="s">
        <v>17707</v>
      </c>
      <c r="AQ1004" s="3" t="s">
        <v>17708</v>
      </c>
      <c r="AR1004" s="3">
        <v>9820</v>
      </c>
      <c r="AS1004" s="3">
        <v>4000</v>
      </c>
      <c r="AT1004" s="3">
        <v>0</v>
      </c>
      <c r="AU1004" s="3">
        <v>0</v>
      </c>
      <c r="AV1004" s="3">
        <v>0</v>
      </c>
      <c r="AW1004" s="3">
        <v>0</v>
      </c>
      <c r="AX1004" s="3">
        <v>0</v>
      </c>
      <c r="AY1004" s="3">
        <v>0</v>
      </c>
      <c r="AZ1004" s="3">
        <v>0</v>
      </c>
      <c r="BA1004" s="3" t="s">
        <v>1902</v>
      </c>
      <c r="BB1004" s="3">
        <v>4000</v>
      </c>
    </row>
    <row r="1005" spans="1:54" ht="32.5" hidden="1" customHeight="1" x14ac:dyDescent="0.2">
      <c r="A1005" s="3" t="s">
        <v>17709</v>
      </c>
      <c r="B1005" s="3" t="s">
        <v>1887</v>
      </c>
      <c r="C1005" s="3" t="s">
        <v>85</v>
      </c>
      <c r="D1005" s="3" t="s">
        <v>86</v>
      </c>
      <c r="E1005" s="3" t="s">
        <v>17703</v>
      </c>
      <c r="F1005" s="3"/>
      <c r="G1005" s="3" t="s">
        <v>87</v>
      </c>
      <c r="H1005" s="3">
        <v>2024</v>
      </c>
      <c r="I1005" s="3">
        <v>2024</v>
      </c>
      <c r="J1005" s="3" t="s">
        <v>111</v>
      </c>
      <c r="K1005" s="3" t="s">
        <v>7919</v>
      </c>
      <c r="L1005" s="3" t="s">
        <v>7920</v>
      </c>
      <c r="M1005" s="3" t="s">
        <v>7921</v>
      </c>
      <c r="N1005" s="3" t="s">
        <v>7922</v>
      </c>
      <c r="O1005" s="3" t="s">
        <v>7923</v>
      </c>
      <c r="P1005" s="3" t="s">
        <v>89</v>
      </c>
      <c r="Q1005" s="3" t="s">
        <v>90</v>
      </c>
      <c r="R1005" s="3" t="s">
        <v>7924</v>
      </c>
      <c r="S1005" s="3" t="s">
        <v>7925</v>
      </c>
      <c r="T1005" s="3" t="s">
        <v>135</v>
      </c>
      <c r="U1005" s="3" t="s">
        <v>136</v>
      </c>
      <c r="V1005" s="3" t="s">
        <v>137</v>
      </c>
      <c r="W1005" s="3">
        <v>2</v>
      </c>
      <c r="X1005" s="3" t="s">
        <v>17710</v>
      </c>
      <c r="Y1005" s="3" t="s">
        <v>17711</v>
      </c>
      <c r="Z1005" s="3" t="s">
        <v>17712</v>
      </c>
      <c r="AA1005" s="3"/>
      <c r="AB1005" s="3" t="s">
        <v>85</v>
      </c>
      <c r="AC1005" s="3" t="s">
        <v>94</v>
      </c>
      <c r="AD1005" s="3" t="s">
        <v>95</v>
      </c>
      <c r="AE1005" s="3" t="s">
        <v>96</v>
      </c>
      <c r="AF1005" s="3"/>
      <c r="AG1005" s="3" t="s">
        <v>97</v>
      </c>
      <c r="AH1005" s="3">
        <v>79</v>
      </c>
      <c r="AI1005" s="3">
        <v>6</v>
      </c>
      <c r="AJ1005" s="3" t="s">
        <v>346</v>
      </c>
      <c r="AK1005" s="3" t="s">
        <v>106</v>
      </c>
      <c r="AL1005" s="3" t="s">
        <v>100</v>
      </c>
      <c r="AM1005" s="3">
        <v>80</v>
      </c>
      <c r="AN1005" s="3" t="s">
        <v>303</v>
      </c>
      <c r="AO1005" s="3" t="s">
        <v>110</v>
      </c>
      <c r="AP1005" s="3" t="s">
        <v>17713</v>
      </c>
      <c r="AQ1005" s="3" t="s">
        <v>17714</v>
      </c>
      <c r="AR1005" s="3">
        <v>4500</v>
      </c>
      <c r="AS1005" s="3">
        <v>2000</v>
      </c>
      <c r="AT1005" s="3">
        <v>0</v>
      </c>
      <c r="AU1005" s="3">
        <v>0</v>
      </c>
      <c r="AV1005" s="3">
        <v>0</v>
      </c>
      <c r="AW1005" s="3">
        <v>0</v>
      </c>
      <c r="AX1005" s="3">
        <v>0</v>
      </c>
      <c r="AY1005" s="3">
        <v>0</v>
      </c>
      <c r="AZ1005" s="3">
        <v>0</v>
      </c>
      <c r="BA1005" s="3" t="s">
        <v>1902</v>
      </c>
      <c r="BB1005" s="3">
        <v>2000</v>
      </c>
    </row>
    <row r="1006" spans="1:54" ht="32.5" hidden="1" customHeight="1" x14ac:dyDescent="0.2">
      <c r="A1006" s="3" t="s">
        <v>17715</v>
      </c>
      <c r="B1006" s="3" t="s">
        <v>1887</v>
      </c>
      <c r="C1006" s="3" t="s">
        <v>85</v>
      </c>
      <c r="D1006" s="3" t="s">
        <v>86</v>
      </c>
      <c r="E1006" s="3" t="s">
        <v>127</v>
      </c>
      <c r="F1006" s="3"/>
      <c r="G1006" s="3" t="s">
        <v>87</v>
      </c>
      <c r="H1006" s="3">
        <v>2024</v>
      </c>
      <c r="I1006" s="3">
        <v>2024</v>
      </c>
      <c r="J1006" s="3" t="s">
        <v>111</v>
      </c>
      <c r="K1006" s="3" t="s">
        <v>128</v>
      </c>
      <c r="L1006" s="3" t="s">
        <v>129</v>
      </c>
      <c r="M1006" s="3" t="s">
        <v>130</v>
      </c>
      <c r="N1006" s="3" t="s">
        <v>131</v>
      </c>
      <c r="O1006" s="3" t="s">
        <v>132</v>
      </c>
      <c r="P1006" s="3" t="s">
        <v>89</v>
      </c>
      <c r="Q1006" s="3" t="s">
        <v>90</v>
      </c>
      <c r="R1006" s="3" t="s">
        <v>133</v>
      </c>
      <c r="S1006" s="3" t="s">
        <v>134</v>
      </c>
      <c r="T1006" s="3" t="s">
        <v>135</v>
      </c>
      <c r="U1006" s="3" t="s">
        <v>136</v>
      </c>
      <c r="V1006" s="3" t="s">
        <v>137</v>
      </c>
      <c r="W1006" s="3">
        <v>1</v>
      </c>
      <c r="X1006" s="3" t="s">
        <v>17716</v>
      </c>
      <c r="Y1006" s="3" t="s">
        <v>17717</v>
      </c>
      <c r="Z1006" s="3" t="s">
        <v>17718</v>
      </c>
      <c r="AA1006" s="3"/>
      <c r="AB1006" s="3" t="s">
        <v>85</v>
      </c>
      <c r="AC1006" s="3" t="s">
        <v>94</v>
      </c>
      <c r="AD1006" s="3" t="s">
        <v>103</v>
      </c>
      <c r="AE1006" s="3" t="s">
        <v>104</v>
      </c>
      <c r="AF1006" s="3"/>
      <c r="AG1006" s="3" t="s">
        <v>97</v>
      </c>
      <c r="AH1006" s="3">
        <v>121</v>
      </c>
      <c r="AI1006" s="3">
        <v>22</v>
      </c>
      <c r="AJ1006" s="3" t="s">
        <v>123</v>
      </c>
      <c r="AK1006" s="3" t="s">
        <v>106</v>
      </c>
      <c r="AL1006" s="3" t="s">
        <v>100</v>
      </c>
      <c r="AM1006" s="3">
        <v>15</v>
      </c>
      <c r="AN1006" s="3" t="s">
        <v>138</v>
      </c>
      <c r="AO1006" s="3" t="s">
        <v>110</v>
      </c>
      <c r="AP1006" s="3" t="s">
        <v>17719</v>
      </c>
      <c r="AQ1006" s="3" t="s">
        <v>17720</v>
      </c>
      <c r="AR1006" s="3">
        <v>3834</v>
      </c>
      <c r="AS1006" s="3">
        <v>1600</v>
      </c>
      <c r="AT1006" s="3">
        <v>0</v>
      </c>
      <c r="AU1006" s="3">
        <v>0</v>
      </c>
      <c r="AV1006" s="3">
        <v>0</v>
      </c>
      <c r="AW1006" s="3">
        <v>0</v>
      </c>
      <c r="AX1006" s="3">
        <v>0</v>
      </c>
      <c r="AY1006" s="3">
        <v>0</v>
      </c>
      <c r="AZ1006" s="3">
        <v>0</v>
      </c>
      <c r="BA1006" s="3" t="s">
        <v>1902</v>
      </c>
      <c r="BB1006" s="3">
        <v>1600</v>
      </c>
    </row>
    <row r="1007" spans="1:54" ht="32.5" hidden="1" customHeight="1" x14ac:dyDescent="0.2">
      <c r="A1007" s="3" t="s">
        <v>17721</v>
      </c>
      <c r="B1007" s="3" t="s">
        <v>1887</v>
      </c>
      <c r="C1007" s="3" t="s">
        <v>85</v>
      </c>
      <c r="D1007" s="3" t="s">
        <v>86</v>
      </c>
      <c r="E1007" s="3" t="s">
        <v>127</v>
      </c>
      <c r="F1007" s="3"/>
      <c r="G1007" s="3" t="s">
        <v>87</v>
      </c>
      <c r="H1007" s="3">
        <v>2024</v>
      </c>
      <c r="I1007" s="3">
        <v>2024</v>
      </c>
      <c r="J1007" s="3" t="s">
        <v>111</v>
      </c>
      <c r="K1007" s="3" t="s">
        <v>128</v>
      </c>
      <c r="L1007" s="3" t="s">
        <v>129</v>
      </c>
      <c r="M1007" s="3" t="s">
        <v>130</v>
      </c>
      <c r="N1007" s="3" t="s">
        <v>131</v>
      </c>
      <c r="O1007" s="3" t="s">
        <v>132</v>
      </c>
      <c r="P1007" s="3" t="s">
        <v>89</v>
      </c>
      <c r="Q1007" s="3" t="s">
        <v>90</v>
      </c>
      <c r="R1007" s="3" t="s">
        <v>133</v>
      </c>
      <c r="S1007" s="3" t="s">
        <v>134</v>
      </c>
      <c r="T1007" s="3" t="s">
        <v>135</v>
      </c>
      <c r="U1007" s="3" t="s">
        <v>136</v>
      </c>
      <c r="V1007" s="3" t="s">
        <v>137</v>
      </c>
      <c r="W1007" s="3">
        <v>2</v>
      </c>
      <c r="X1007" s="3" t="s">
        <v>139</v>
      </c>
      <c r="Y1007" s="3" t="s">
        <v>17722</v>
      </c>
      <c r="Z1007" s="3" t="s">
        <v>17723</v>
      </c>
      <c r="AA1007" s="3"/>
      <c r="AB1007" s="3" t="s">
        <v>85</v>
      </c>
      <c r="AC1007" s="3" t="s">
        <v>94</v>
      </c>
      <c r="AD1007" s="3" t="s">
        <v>95</v>
      </c>
      <c r="AE1007" s="3" t="s">
        <v>96</v>
      </c>
      <c r="AF1007" s="3"/>
      <c r="AG1007" s="3" t="s">
        <v>97</v>
      </c>
      <c r="AH1007" s="3">
        <v>121</v>
      </c>
      <c r="AI1007" s="3">
        <v>22</v>
      </c>
      <c r="AJ1007" s="3" t="s">
        <v>105</v>
      </c>
      <c r="AK1007" s="3" t="s">
        <v>109</v>
      </c>
      <c r="AL1007" s="3" t="s">
        <v>100</v>
      </c>
      <c r="AM1007" s="3">
        <v>40</v>
      </c>
      <c r="AN1007" s="3" t="s">
        <v>140</v>
      </c>
      <c r="AO1007" s="3" t="s">
        <v>110</v>
      </c>
      <c r="AP1007" s="3" t="s">
        <v>17719</v>
      </c>
      <c r="AQ1007" s="3" t="s">
        <v>17724</v>
      </c>
      <c r="AR1007" s="3">
        <v>2738</v>
      </c>
      <c r="AS1007" s="3">
        <v>1000</v>
      </c>
      <c r="AT1007" s="3">
        <v>0</v>
      </c>
      <c r="AU1007" s="3">
        <v>0</v>
      </c>
      <c r="AV1007" s="3">
        <v>0</v>
      </c>
      <c r="AW1007" s="3">
        <v>0</v>
      </c>
      <c r="AX1007" s="3">
        <v>0</v>
      </c>
      <c r="AY1007" s="3">
        <v>0</v>
      </c>
      <c r="AZ1007" s="3">
        <v>0</v>
      </c>
      <c r="BA1007" s="3" t="s">
        <v>1902</v>
      </c>
      <c r="BB1007" s="3">
        <v>1000</v>
      </c>
    </row>
    <row r="1008" spans="1:54" ht="32.5" customHeight="1" x14ac:dyDescent="0.2">
      <c r="A1008" s="94" t="s">
        <v>17725</v>
      </c>
      <c r="B1008" s="94" t="s">
        <v>1887</v>
      </c>
      <c r="C1008" s="94" t="s">
        <v>85</v>
      </c>
      <c r="D1008" s="94" t="s">
        <v>86</v>
      </c>
      <c r="E1008" s="94" t="s">
        <v>127</v>
      </c>
      <c r="F1008" s="94"/>
      <c r="G1008" s="94" t="s">
        <v>87</v>
      </c>
      <c r="H1008" s="94">
        <v>2024</v>
      </c>
      <c r="I1008" s="94">
        <v>2024</v>
      </c>
      <c r="J1008" s="94" t="s">
        <v>88</v>
      </c>
      <c r="K1008" s="94" t="s">
        <v>128</v>
      </c>
      <c r="L1008" s="94" t="s">
        <v>129</v>
      </c>
      <c r="M1008" s="94" t="s">
        <v>130</v>
      </c>
      <c r="N1008" s="94" t="s">
        <v>131</v>
      </c>
      <c r="O1008" s="94" t="s">
        <v>132</v>
      </c>
      <c r="P1008" s="94" t="s">
        <v>89</v>
      </c>
      <c r="Q1008" s="94" t="s">
        <v>90</v>
      </c>
      <c r="R1008" s="94" t="s">
        <v>133</v>
      </c>
      <c r="S1008" s="94" t="s">
        <v>134</v>
      </c>
      <c r="T1008" s="94" t="s">
        <v>135</v>
      </c>
      <c r="U1008" s="94" t="s">
        <v>136</v>
      </c>
      <c r="V1008" s="94" t="s">
        <v>137</v>
      </c>
      <c r="W1008" s="94">
        <v>3</v>
      </c>
      <c r="X1008" s="94" t="s">
        <v>17726</v>
      </c>
      <c r="Y1008" s="94" t="s">
        <v>17727</v>
      </c>
      <c r="Z1008" s="94" t="s">
        <v>17728</v>
      </c>
      <c r="AA1008" s="94"/>
      <c r="AB1008" s="94" t="s">
        <v>85</v>
      </c>
      <c r="AC1008" s="94" t="s">
        <v>94</v>
      </c>
      <c r="AD1008" s="94" t="s">
        <v>107</v>
      </c>
      <c r="AE1008" s="94" t="s">
        <v>108</v>
      </c>
      <c r="AF1008" s="94"/>
      <c r="AG1008" s="94" t="s">
        <v>97</v>
      </c>
      <c r="AH1008" s="94">
        <v>121</v>
      </c>
      <c r="AI1008" s="94">
        <v>22</v>
      </c>
      <c r="AJ1008" s="94" t="s">
        <v>105</v>
      </c>
      <c r="AK1008" s="94" t="s">
        <v>109</v>
      </c>
      <c r="AL1008" s="94" t="s">
        <v>100</v>
      </c>
      <c r="AM1008" s="94">
        <v>300</v>
      </c>
      <c r="AN1008" s="94" t="s">
        <v>101</v>
      </c>
      <c r="AO1008" s="94" t="s">
        <v>110</v>
      </c>
      <c r="AP1008" s="94" t="s">
        <v>17719</v>
      </c>
      <c r="AQ1008" s="94" t="s">
        <v>17729</v>
      </c>
      <c r="AR1008" s="94">
        <v>2654</v>
      </c>
      <c r="AS1008" s="94">
        <v>1000</v>
      </c>
      <c r="AT1008" s="94">
        <v>0</v>
      </c>
      <c r="AU1008" s="94">
        <v>0</v>
      </c>
      <c r="AV1008" s="94">
        <v>0</v>
      </c>
      <c r="AW1008" s="94">
        <v>0</v>
      </c>
      <c r="AX1008" s="94">
        <v>0</v>
      </c>
      <c r="AY1008" s="94">
        <v>0</v>
      </c>
      <c r="AZ1008" s="94">
        <v>0</v>
      </c>
      <c r="BA1008" s="94" t="s">
        <v>1902</v>
      </c>
      <c r="BB1008" s="94">
        <v>1000</v>
      </c>
    </row>
    <row r="1009" spans="1:54" ht="32.5" hidden="1" customHeight="1" x14ac:dyDescent="0.2">
      <c r="A1009" s="3" t="s">
        <v>17730</v>
      </c>
      <c r="B1009" s="3" t="s">
        <v>1887</v>
      </c>
      <c r="C1009" s="3" t="s">
        <v>85</v>
      </c>
      <c r="D1009" s="3" t="s">
        <v>86</v>
      </c>
      <c r="E1009" s="3" t="s">
        <v>127</v>
      </c>
      <c r="F1009" s="3"/>
      <c r="G1009" s="3" t="s">
        <v>87</v>
      </c>
      <c r="H1009" s="3">
        <v>2024</v>
      </c>
      <c r="I1009" s="3">
        <v>2024</v>
      </c>
      <c r="J1009" s="3" t="s">
        <v>88</v>
      </c>
      <c r="K1009" s="3" t="s">
        <v>128</v>
      </c>
      <c r="L1009" s="3" t="s">
        <v>129</v>
      </c>
      <c r="M1009" s="3" t="s">
        <v>130</v>
      </c>
      <c r="N1009" s="3" t="s">
        <v>131</v>
      </c>
      <c r="O1009" s="3" t="s">
        <v>132</v>
      </c>
      <c r="P1009" s="3" t="s">
        <v>89</v>
      </c>
      <c r="Q1009" s="3" t="s">
        <v>90</v>
      </c>
      <c r="R1009" s="3" t="s">
        <v>133</v>
      </c>
      <c r="S1009" s="3" t="s">
        <v>134</v>
      </c>
      <c r="T1009" s="3" t="s">
        <v>135</v>
      </c>
      <c r="U1009" s="3" t="s">
        <v>136</v>
      </c>
      <c r="V1009" s="3" t="s">
        <v>137</v>
      </c>
      <c r="W1009" s="3">
        <v>4</v>
      </c>
      <c r="X1009" s="3" t="s">
        <v>141</v>
      </c>
      <c r="Y1009" s="3" t="s">
        <v>17731</v>
      </c>
      <c r="Z1009" s="3" t="s">
        <v>17732</v>
      </c>
      <c r="AA1009" s="3"/>
      <c r="AB1009" s="3" t="s">
        <v>85</v>
      </c>
      <c r="AC1009" s="3" t="s">
        <v>94</v>
      </c>
      <c r="AD1009" s="3" t="s">
        <v>103</v>
      </c>
      <c r="AE1009" s="3" t="s">
        <v>124</v>
      </c>
      <c r="AF1009" s="3"/>
      <c r="AG1009" s="3" t="s">
        <v>97</v>
      </c>
      <c r="AH1009" s="3">
        <v>121</v>
      </c>
      <c r="AI1009" s="3">
        <v>22</v>
      </c>
      <c r="AJ1009" s="3" t="s">
        <v>123</v>
      </c>
      <c r="AK1009" s="3" t="s">
        <v>109</v>
      </c>
      <c r="AL1009" s="3" t="s">
        <v>100</v>
      </c>
      <c r="AM1009" s="3">
        <v>15</v>
      </c>
      <c r="AN1009" s="3" t="s">
        <v>138</v>
      </c>
      <c r="AO1009" s="3" t="s">
        <v>110</v>
      </c>
      <c r="AP1009" s="3" t="s">
        <v>17719</v>
      </c>
      <c r="AQ1009" s="3" t="s">
        <v>17733</v>
      </c>
      <c r="AR1009" s="3">
        <v>3378</v>
      </c>
      <c r="AS1009" s="3">
        <v>1200</v>
      </c>
      <c r="AT1009" s="3">
        <v>0</v>
      </c>
      <c r="AU1009" s="3">
        <v>0</v>
      </c>
      <c r="AV1009" s="3">
        <v>0</v>
      </c>
      <c r="AW1009" s="3">
        <v>0</v>
      </c>
      <c r="AX1009" s="3">
        <v>0</v>
      </c>
      <c r="AY1009" s="3">
        <v>0</v>
      </c>
      <c r="AZ1009" s="3">
        <v>0</v>
      </c>
      <c r="BA1009" s="3" t="s">
        <v>1902</v>
      </c>
      <c r="BB1009" s="3">
        <v>1200</v>
      </c>
    </row>
    <row r="1010" spans="1:54" ht="32.5" hidden="1" customHeight="1" x14ac:dyDescent="0.2">
      <c r="A1010" s="3" t="s">
        <v>17734</v>
      </c>
      <c r="B1010" s="3" t="s">
        <v>1887</v>
      </c>
      <c r="C1010" s="3" t="s">
        <v>85</v>
      </c>
      <c r="D1010" s="3" t="s">
        <v>86</v>
      </c>
      <c r="E1010" s="3" t="s">
        <v>17735</v>
      </c>
      <c r="F1010" s="3"/>
      <c r="G1010" s="3" t="s">
        <v>87</v>
      </c>
      <c r="H1010" s="3">
        <v>2024</v>
      </c>
      <c r="I1010" s="3">
        <v>2024</v>
      </c>
      <c r="J1010" s="3" t="s">
        <v>111</v>
      </c>
      <c r="K1010" s="3" t="s">
        <v>8063</v>
      </c>
      <c r="L1010" s="3" t="s">
        <v>8064</v>
      </c>
      <c r="M1010" s="3" t="s">
        <v>8065</v>
      </c>
      <c r="N1010" s="3" t="s">
        <v>8066</v>
      </c>
      <c r="O1010" s="3" t="s">
        <v>8067</v>
      </c>
      <c r="P1010" s="3" t="s">
        <v>89</v>
      </c>
      <c r="Q1010" s="3" t="s">
        <v>90</v>
      </c>
      <c r="R1010" s="3" t="s">
        <v>8068</v>
      </c>
      <c r="S1010" s="3" t="s">
        <v>8069</v>
      </c>
      <c r="T1010" s="3" t="s">
        <v>135</v>
      </c>
      <c r="U1010" s="3" t="s">
        <v>1896</v>
      </c>
      <c r="V1010" s="3" t="s">
        <v>137</v>
      </c>
      <c r="W1010" s="3">
        <v>1</v>
      </c>
      <c r="X1010" s="3" t="s">
        <v>17736</v>
      </c>
      <c r="Y1010" s="3" t="s">
        <v>17737</v>
      </c>
      <c r="Z1010" s="3" t="s">
        <v>17738</v>
      </c>
      <c r="AA1010" s="3"/>
      <c r="AB1010" s="3" t="s">
        <v>85</v>
      </c>
      <c r="AC1010" s="3" t="s">
        <v>94</v>
      </c>
      <c r="AD1010" s="3" t="s">
        <v>103</v>
      </c>
      <c r="AE1010" s="3" t="s">
        <v>104</v>
      </c>
      <c r="AF1010" s="3"/>
      <c r="AG1010" s="3" t="s">
        <v>97</v>
      </c>
      <c r="AH1010" s="3">
        <v>155</v>
      </c>
      <c r="AI1010" s="3">
        <v>36</v>
      </c>
      <c r="AJ1010" s="3" t="s">
        <v>123</v>
      </c>
      <c r="AK1010" s="3" t="s">
        <v>106</v>
      </c>
      <c r="AL1010" s="3" t="s">
        <v>100</v>
      </c>
      <c r="AM1010" s="3">
        <v>45</v>
      </c>
      <c r="AN1010" s="3" t="s">
        <v>138</v>
      </c>
      <c r="AO1010" s="3" t="s">
        <v>110</v>
      </c>
      <c r="AP1010" s="3" t="s">
        <v>17739</v>
      </c>
      <c r="AQ1010" s="3" t="s">
        <v>17740</v>
      </c>
      <c r="AR1010" s="3">
        <v>18650</v>
      </c>
      <c r="AS1010" s="3">
        <v>9000</v>
      </c>
      <c r="AT1010" s="3">
        <v>0</v>
      </c>
      <c r="AU1010" s="3">
        <v>0</v>
      </c>
      <c r="AV1010" s="3">
        <v>0</v>
      </c>
      <c r="AW1010" s="3">
        <v>0</v>
      </c>
      <c r="AX1010" s="3">
        <v>0</v>
      </c>
      <c r="AY1010" s="3">
        <v>0</v>
      </c>
      <c r="AZ1010" s="3">
        <v>0</v>
      </c>
      <c r="BA1010" s="3" t="s">
        <v>17741</v>
      </c>
      <c r="BB1010" s="3">
        <v>14000</v>
      </c>
    </row>
    <row r="1011" spans="1:54" ht="32.5" hidden="1" customHeight="1" x14ac:dyDescent="0.2">
      <c r="A1011" s="3" t="s">
        <v>17742</v>
      </c>
      <c r="B1011" s="3" t="s">
        <v>1887</v>
      </c>
      <c r="C1011" s="3" t="s">
        <v>85</v>
      </c>
      <c r="D1011" s="3" t="s">
        <v>86</v>
      </c>
      <c r="E1011" s="3" t="s">
        <v>17735</v>
      </c>
      <c r="F1011" s="3"/>
      <c r="G1011" s="3" t="s">
        <v>87</v>
      </c>
      <c r="H1011" s="3">
        <v>2024</v>
      </c>
      <c r="I1011" s="3">
        <v>2024</v>
      </c>
      <c r="J1011" s="3" t="s">
        <v>88</v>
      </c>
      <c r="K1011" s="3" t="s">
        <v>8063</v>
      </c>
      <c r="L1011" s="3" t="s">
        <v>8064</v>
      </c>
      <c r="M1011" s="3" t="s">
        <v>8065</v>
      </c>
      <c r="N1011" s="3" t="s">
        <v>8066</v>
      </c>
      <c r="O1011" s="3" t="s">
        <v>8067</v>
      </c>
      <c r="P1011" s="3" t="s">
        <v>89</v>
      </c>
      <c r="Q1011" s="3" t="s">
        <v>90</v>
      </c>
      <c r="R1011" s="3" t="s">
        <v>8068</v>
      </c>
      <c r="S1011" s="3" t="s">
        <v>8069</v>
      </c>
      <c r="T1011" s="3" t="s">
        <v>135</v>
      </c>
      <c r="U1011" s="3" t="s">
        <v>1896</v>
      </c>
      <c r="V1011" s="3" t="s">
        <v>137</v>
      </c>
      <c r="W1011" s="3">
        <v>2</v>
      </c>
      <c r="X1011" s="3" t="s">
        <v>124</v>
      </c>
      <c r="Y1011" s="3" t="s">
        <v>17743</v>
      </c>
      <c r="Z1011" s="3" t="s">
        <v>17744</v>
      </c>
      <c r="AA1011" s="3"/>
      <c r="AB1011" s="3" t="s">
        <v>85</v>
      </c>
      <c r="AC1011" s="3" t="s">
        <v>94</v>
      </c>
      <c r="AD1011" s="3" t="s">
        <v>103</v>
      </c>
      <c r="AE1011" s="3" t="s">
        <v>124</v>
      </c>
      <c r="AF1011" s="3"/>
      <c r="AG1011" s="3" t="s">
        <v>97</v>
      </c>
      <c r="AH1011" s="3">
        <v>155</v>
      </c>
      <c r="AI1011" s="3">
        <v>36</v>
      </c>
      <c r="AJ1011" s="3" t="s">
        <v>98</v>
      </c>
      <c r="AK1011" s="3" t="s">
        <v>109</v>
      </c>
      <c r="AL1011" s="3" t="s">
        <v>100</v>
      </c>
      <c r="AM1011" s="3">
        <v>500</v>
      </c>
      <c r="AN1011" s="3" t="s">
        <v>101</v>
      </c>
      <c r="AO1011" s="3" t="s">
        <v>110</v>
      </c>
      <c r="AP1011" s="3" t="s">
        <v>17745</v>
      </c>
      <c r="AQ1011" s="3" t="s">
        <v>17746</v>
      </c>
      <c r="AR1011" s="3">
        <v>3920</v>
      </c>
      <c r="AS1011" s="3">
        <v>2350</v>
      </c>
      <c r="AT1011" s="3">
        <v>0</v>
      </c>
      <c r="AU1011" s="3">
        <v>0</v>
      </c>
      <c r="AV1011" s="3">
        <v>0</v>
      </c>
      <c r="AW1011" s="3">
        <v>0</v>
      </c>
      <c r="AX1011" s="3">
        <v>0</v>
      </c>
      <c r="AY1011" s="3">
        <v>0</v>
      </c>
      <c r="AZ1011" s="3">
        <v>0</v>
      </c>
      <c r="BA1011" s="3" t="s">
        <v>1902</v>
      </c>
      <c r="BB1011" s="3">
        <v>2350</v>
      </c>
    </row>
    <row r="1012" spans="1:54" ht="32.5" hidden="1" customHeight="1" x14ac:dyDescent="0.2">
      <c r="A1012" s="3" t="s">
        <v>17747</v>
      </c>
      <c r="B1012" s="3" t="s">
        <v>1887</v>
      </c>
      <c r="C1012" s="3" t="s">
        <v>85</v>
      </c>
      <c r="D1012" s="3" t="s">
        <v>86</v>
      </c>
      <c r="E1012" s="3" t="s">
        <v>17735</v>
      </c>
      <c r="F1012" s="3"/>
      <c r="G1012" s="3" t="s">
        <v>87</v>
      </c>
      <c r="H1012" s="3">
        <v>2024</v>
      </c>
      <c r="I1012" s="3">
        <v>2024</v>
      </c>
      <c r="J1012" s="3" t="s">
        <v>88</v>
      </c>
      <c r="K1012" s="3" t="s">
        <v>8063</v>
      </c>
      <c r="L1012" s="3" t="s">
        <v>8064</v>
      </c>
      <c r="M1012" s="3" t="s">
        <v>8065</v>
      </c>
      <c r="N1012" s="3" t="s">
        <v>8066</v>
      </c>
      <c r="O1012" s="3" t="s">
        <v>8067</v>
      </c>
      <c r="P1012" s="3" t="s">
        <v>89</v>
      </c>
      <c r="Q1012" s="3" t="s">
        <v>90</v>
      </c>
      <c r="R1012" s="3" t="s">
        <v>8068</v>
      </c>
      <c r="S1012" s="3" t="s">
        <v>8069</v>
      </c>
      <c r="T1012" s="3" t="s">
        <v>135</v>
      </c>
      <c r="U1012" s="3" t="s">
        <v>1896</v>
      </c>
      <c r="V1012" s="3" t="s">
        <v>137</v>
      </c>
      <c r="W1012" s="3">
        <v>3</v>
      </c>
      <c r="X1012" s="3" t="s">
        <v>12867</v>
      </c>
      <c r="Y1012" s="3" t="s">
        <v>17748</v>
      </c>
      <c r="Z1012" s="3" t="s">
        <v>17749</v>
      </c>
      <c r="AA1012" s="3"/>
      <c r="AB1012" s="3" t="s">
        <v>85</v>
      </c>
      <c r="AC1012" s="3" t="s">
        <v>94</v>
      </c>
      <c r="AD1012" s="3" t="s">
        <v>103</v>
      </c>
      <c r="AE1012" s="3" t="s">
        <v>189</v>
      </c>
      <c r="AF1012" s="3"/>
      <c r="AG1012" s="3" t="s">
        <v>97</v>
      </c>
      <c r="AH1012" s="3">
        <v>155</v>
      </c>
      <c r="AI1012" s="3">
        <v>36</v>
      </c>
      <c r="AJ1012" s="3" t="s">
        <v>98</v>
      </c>
      <c r="AK1012" s="3" t="s">
        <v>109</v>
      </c>
      <c r="AL1012" s="3" t="s">
        <v>100</v>
      </c>
      <c r="AM1012" s="3">
        <v>500</v>
      </c>
      <c r="AN1012" s="3" t="s">
        <v>101</v>
      </c>
      <c r="AO1012" s="3" t="s">
        <v>110</v>
      </c>
      <c r="AP1012" s="3" t="s">
        <v>17750</v>
      </c>
      <c r="AQ1012" s="3" t="s">
        <v>17751</v>
      </c>
      <c r="AR1012" s="3">
        <v>12000</v>
      </c>
      <c r="AS1012" s="3">
        <v>7000</v>
      </c>
      <c r="AT1012" s="3">
        <v>0</v>
      </c>
      <c r="AU1012" s="3">
        <v>0</v>
      </c>
      <c r="AV1012" s="3">
        <v>0</v>
      </c>
      <c r="AW1012" s="3">
        <v>0</v>
      </c>
      <c r="AX1012" s="3">
        <v>0</v>
      </c>
      <c r="AY1012" s="3">
        <v>0</v>
      </c>
      <c r="AZ1012" s="3">
        <v>0</v>
      </c>
      <c r="BA1012" s="3" t="s">
        <v>1902</v>
      </c>
      <c r="BB1012" s="3">
        <v>7000</v>
      </c>
    </row>
    <row r="1013" spans="1:54" ht="32.5" hidden="1" customHeight="1" x14ac:dyDescent="0.2">
      <c r="A1013" s="3" t="s">
        <v>17752</v>
      </c>
      <c r="B1013" s="3" t="s">
        <v>1887</v>
      </c>
      <c r="C1013" s="3" t="s">
        <v>85</v>
      </c>
      <c r="D1013" s="3" t="s">
        <v>86</v>
      </c>
      <c r="E1013" s="3" t="s">
        <v>17735</v>
      </c>
      <c r="F1013" s="3"/>
      <c r="G1013" s="3" t="s">
        <v>87</v>
      </c>
      <c r="H1013" s="3">
        <v>2024</v>
      </c>
      <c r="I1013" s="3">
        <v>2024</v>
      </c>
      <c r="J1013" s="3" t="s">
        <v>88</v>
      </c>
      <c r="K1013" s="3" t="s">
        <v>8063</v>
      </c>
      <c r="L1013" s="3" t="s">
        <v>8064</v>
      </c>
      <c r="M1013" s="3" t="s">
        <v>8065</v>
      </c>
      <c r="N1013" s="3" t="s">
        <v>8066</v>
      </c>
      <c r="O1013" s="3" t="s">
        <v>8067</v>
      </c>
      <c r="P1013" s="3" t="s">
        <v>89</v>
      </c>
      <c r="Q1013" s="3" t="s">
        <v>90</v>
      </c>
      <c r="R1013" s="3" t="s">
        <v>8068</v>
      </c>
      <c r="S1013" s="3" t="s">
        <v>8069</v>
      </c>
      <c r="T1013" s="3" t="s">
        <v>135</v>
      </c>
      <c r="U1013" s="3" t="s">
        <v>1896</v>
      </c>
      <c r="V1013" s="3" t="s">
        <v>137</v>
      </c>
      <c r="W1013" s="3">
        <v>4</v>
      </c>
      <c r="X1013" s="3" t="s">
        <v>1686</v>
      </c>
      <c r="Y1013" s="3" t="s">
        <v>17753</v>
      </c>
      <c r="Z1013" s="3" t="s">
        <v>17754</v>
      </c>
      <c r="AA1013" s="3"/>
      <c r="AB1013" s="3" t="s">
        <v>85</v>
      </c>
      <c r="AC1013" s="3" t="s">
        <v>94</v>
      </c>
      <c r="AD1013" s="3"/>
      <c r="AE1013" s="3"/>
      <c r="AF1013" s="3"/>
      <c r="AG1013" s="3" t="s">
        <v>97</v>
      </c>
      <c r="AH1013" s="3">
        <v>155</v>
      </c>
      <c r="AI1013" s="3">
        <v>36</v>
      </c>
      <c r="AJ1013" s="3" t="s">
        <v>98</v>
      </c>
      <c r="AK1013" s="3" t="s">
        <v>109</v>
      </c>
      <c r="AL1013" s="3" t="s">
        <v>100</v>
      </c>
      <c r="AM1013" s="3">
        <v>5000</v>
      </c>
      <c r="AN1013" s="3" t="s">
        <v>101</v>
      </c>
      <c r="AO1013" s="3" t="s">
        <v>110</v>
      </c>
      <c r="AP1013" s="3" t="s">
        <v>17755</v>
      </c>
      <c r="AQ1013" s="3" t="s">
        <v>17756</v>
      </c>
      <c r="AR1013" s="3">
        <v>12000</v>
      </c>
      <c r="AS1013" s="3">
        <v>7000</v>
      </c>
      <c r="AT1013" s="3">
        <v>0</v>
      </c>
      <c r="AU1013" s="3">
        <v>0</v>
      </c>
      <c r="AV1013" s="3">
        <v>0</v>
      </c>
      <c r="AW1013" s="3">
        <v>0</v>
      </c>
      <c r="AX1013" s="3">
        <v>0</v>
      </c>
      <c r="AY1013" s="3">
        <v>0</v>
      </c>
      <c r="AZ1013" s="3">
        <v>0</v>
      </c>
      <c r="BA1013" s="3" t="s">
        <v>17757</v>
      </c>
      <c r="BB1013" s="3">
        <v>9000</v>
      </c>
    </row>
    <row r="1014" spans="1:54" ht="32.5" hidden="1" customHeight="1" x14ac:dyDescent="0.2">
      <c r="A1014" s="3" t="s">
        <v>17758</v>
      </c>
      <c r="B1014" s="3" t="s">
        <v>1887</v>
      </c>
      <c r="C1014" s="3" t="s">
        <v>85</v>
      </c>
      <c r="D1014" s="3" t="s">
        <v>86</v>
      </c>
      <c r="E1014" s="3" t="s">
        <v>17759</v>
      </c>
      <c r="F1014" s="3"/>
      <c r="G1014" s="3" t="s">
        <v>87</v>
      </c>
      <c r="H1014" s="3">
        <v>2024</v>
      </c>
      <c r="I1014" s="3">
        <v>2024</v>
      </c>
      <c r="J1014" s="3" t="s">
        <v>111</v>
      </c>
      <c r="K1014" s="3" t="s">
        <v>8173</v>
      </c>
      <c r="L1014" s="3" t="s">
        <v>17760</v>
      </c>
      <c r="M1014" s="3" t="s">
        <v>17761</v>
      </c>
      <c r="N1014" s="3"/>
      <c r="O1014" s="3" t="s">
        <v>8177</v>
      </c>
      <c r="P1014" s="3" t="s">
        <v>89</v>
      </c>
      <c r="Q1014" s="3" t="s">
        <v>90</v>
      </c>
      <c r="R1014" s="3" t="s">
        <v>8178</v>
      </c>
      <c r="S1014" s="3" t="s">
        <v>8179</v>
      </c>
      <c r="T1014" s="3" t="s">
        <v>135</v>
      </c>
      <c r="U1014" s="3" t="s">
        <v>1946</v>
      </c>
      <c r="V1014" s="3" t="s">
        <v>137</v>
      </c>
      <c r="W1014" s="3">
        <v>1</v>
      </c>
      <c r="X1014" s="3" t="s">
        <v>733</v>
      </c>
      <c r="Y1014" s="3" t="s">
        <v>17762</v>
      </c>
      <c r="Z1014" s="3" t="s">
        <v>17763</v>
      </c>
      <c r="AA1014" s="3"/>
      <c r="AB1014" s="3" t="s">
        <v>85</v>
      </c>
      <c r="AC1014" s="3" t="s">
        <v>94</v>
      </c>
      <c r="AD1014" s="3" t="s">
        <v>103</v>
      </c>
      <c r="AE1014" s="3" t="s">
        <v>104</v>
      </c>
      <c r="AF1014" s="3"/>
      <c r="AG1014" s="3" t="s">
        <v>97</v>
      </c>
      <c r="AH1014" s="3">
        <v>68</v>
      </c>
      <c r="AI1014" s="3">
        <v>15</v>
      </c>
      <c r="AJ1014" s="3" t="s">
        <v>123</v>
      </c>
      <c r="AK1014" s="3" t="s">
        <v>106</v>
      </c>
      <c r="AL1014" s="3" t="s">
        <v>100</v>
      </c>
      <c r="AM1014" s="3">
        <v>200</v>
      </c>
      <c r="AN1014" s="3" t="s">
        <v>101</v>
      </c>
      <c r="AO1014" s="3" t="s">
        <v>318</v>
      </c>
      <c r="AP1014" s="3" t="s">
        <v>17764</v>
      </c>
      <c r="AQ1014" s="3" t="s">
        <v>17765</v>
      </c>
      <c r="AR1014" s="3">
        <v>12900</v>
      </c>
      <c r="AS1014" s="3">
        <v>7000</v>
      </c>
      <c r="AT1014" s="3">
        <v>0</v>
      </c>
      <c r="AU1014" s="3">
        <v>0</v>
      </c>
      <c r="AV1014" s="3">
        <v>0</v>
      </c>
      <c r="AW1014" s="3">
        <v>0</v>
      </c>
      <c r="AX1014" s="3">
        <v>0</v>
      </c>
      <c r="AY1014" s="3">
        <v>0</v>
      </c>
      <c r="AZ1014" s="3">
        <v>0</v>
      </c>
      <c r="BA1014" s="3" t="s">
        <v>1902</v>
      </c>
      <c r="BB1014" s="3">
        <v>7000</v>
      </c>
    </row>
    <row r="1015" spans="1:54" ht="32.5" hidden="1" customHeight="1" x14ac:dyDescent="0.2">
      <c r="A1015" s="3" t="s">
        <v>17766</v>
      </c>
      <c r="B1015" s="3" t="s">
        <v>1887</v>
      </c>
      <c r="C1015" s="3" t="s">
        <v>85</v>
      </c>
      <c r="D1015" s="3" t="s">
        <v>86</v>
      </c>
      <c r="E1015" s="3" t="s">
        <v>17759</v>
      </c>
      <c r="F1015" s="3"/>
      <c r="G1015" s="3" t="s">
        <v>87</v>
      </c>
      <c r="H1015" s="3">
        <v>2024</v>
      </c>
      <c r="I1015" s="3">
        <v>2024</v>
      </c>
      <c r="J1015" s="3" t="s">
        <v>111</v>
      </c>
      <c r="K1015" s="3" t="s">
        <v>8173</v>
      </c>
      <c r="L1015" s="3" t="s">
        <v>17760</v>
      </c>
      <c r="M1015" s="3" t="s">
        <v>17761</v>
      </c>
      <c r="N1015" s="3"/>
      <c r="O1015" s="3" t="s">
        <v>8177</v>
      </c>
      <c r="P1015" s="3" t="s">
        <v>89</v>
      </c>
      <c r="Q1015" s="3" t="s">
        <v>90</v>
      </c>
      <c r="R1015" s="3" t="s">
        <v>8178</v>
      </c>
      <c r="S1015" s="3" t="s">
        <v>8179</v>
      </c>
      <c r="T1015" s="3" t="s">
        <v>135</v>
      </c>
      <c r="U1015" s="3" t="s">
        <v>1946</v>
      </c>
      <c r="V1015" s="3" t="s">
        <v>137</v>
      </c>
      <c r="W1015" s="3">
        <v>2</v>
      </c>
      <c r="X1015" s="3" t="s">
        <v>14080</v>
      </c>
      <c r="Y1015" s="3" t="s">
        <v>17767</v>
      </c>
      <c r="Z1015" s="3" t="s">
        <v>17768</v>
      </c>
      <c r="AA1015" s="3"/>
      <c r="AB1015" s="3" t="s">
        <v>85</v>
      </c>
      <c r="AC1015" s="3" t="s">
        <v>94</v>
      </c>
      <c r="AD1015" s="3" t="s">
        <v>95</v>
      </c>
      <c r="AE1015" s="3" t="s">
        <v>96</v>
      </c>
      <c r="AF1015" s="3"/>
      <c r="AG1015" s="3" t="s">
        <v>97</v>
      </c>
      <c r="AH1015" s="3">
        <v>68</v>
      </c>
      <c r="AI1015" s="3">
        <v>15</v>
      </c>
      <c r="AJ1015" s="3" t="s">
        <v>123</v>
      </c>
      <c r="AK1015" s="3" t="s">
        <v>109</v>
      </c>
      <c r="AL1015" s="3" t="s">
        <v>100</v>
      </c>
      <c r="AM1015" s="3">
        <v>30</v>
      </c>
      <c r="AN1015" s="3" t="s">
        <v>101</v>
      </c>
      <c r="AO1015" s="3" t="s">
        <v>318</v>
      </c>
      <c r="AP1015" s="3" t="s">
        <v>17769</v>
      </c>
      <c r="AQ1015" s="3" t="s">
        <v>17770</v>
      </c>
      <c r="AR1015" s="3">
        <v>3300</v>
      </c>
      <c r="AS1015" s="3">
        <v>2000</v>
      </c>
      <c r="AT1015" s="3">
        <v>0</v>
      </c>
      <c r="AU1015" s="3">
        <v>0</v>
      </c>
      <c r="AV1015" s="3">
        <v>0</v>
      </c>
      <c r="AW1015" s="3">
        <v>0</v>
      </c>
      <c r="AX1015" s="3">
        <v>0</v>
      </c>
      <c r="AY1015" s="3">
        <v>0</v>
      </c>
      <c r="AZ1015" s="3">
        <v>0</v>
      </c>
      <c r="BA1015" s="3" t="s">
        <v>1902</v>
      </c>
      <c r="BB1015" s="3">
        <v>2000</v>
      </c>
    </row>
    <row r="1016" spans="1:54" ht="32.5" hidden="1" customHeight="1" x14ac:dyDescent="0.2">
      <c r="A1016" s="3" t="s">
        <v>17771</v>
      </c>
      <c r="B1016" s="3" t="s">
        <v>1887</v>
      </c>
      <c r="C1016" s="3" t="s">
        <v>85</v>
      </c>
      <c r="D1016" s="3" t="s">
        <v>86</v>
      </c>
      <c r="E1016" s="3" t="s">
        <v>17772</v>
      </c>
      <c r="F1016" s="3"/>
      <c r="G1016" s="3" t="s">
        <v>87</v>
      </c>
      <c r="H1016" s="3">
        <v>2024</v>
      </c>
      <c r="I1016" s="3">
        <v>2024</v>
      </c>
      <c r="J1016" s="3" t="s">
        <v>111</v>
      </c>
      <c r="K1016" s="3" t="s">
        <v>8013</v>
      </c>
      <c r="L1016" s="3" t="s">
        <v>8014</v>
      </c>
      <c r="M1016" s="3"/>
      <c r="N1016" s="3" t="s">
        <v>8015</v>
      </c>
      <c r="O1016" s="3" t="s">
        <v>8016</v>
      </c>
      <c r="P1016" s="3" t="s">
        <v>89</v>
      </c>
      <c r="Q1016" s="3" t="s">
        <v>257</v>
      </c>
      <c r="R1016" s="3" t="s">
        <v>1973</v>
      </c>
      <c r="S1016" s="3" t="s">
        <v>1974</v>
      </c>
      <c r="T1016" s="3" t="s">
        <v>91</v>
      </c>
      <c r="U1016" s="3" t="s">
        <v>136</v>
      </c>
      <c r="V1016" s="3" t="s">
        <v>137</v>
      </c>
      <c r="W1016" s="3">
        <v>1</v>
      </c>
      <c r="X1016" s="3" t="s">
        <v>1049</v>
      </c>
      <c r="Y1016" s="3" t="s">
        <v>17773</v>
      </c>
      <c r="Z1016" s="3" t="s">
        <v>17774</v>
      </c>
      <c r="AA1016" s="3"/>
      <c r="AB1016" s="3" t="s">
        <v>85</v>
      </c>
      <c r="AC1016" s="3" t="s">
        <v>94</v>
      </c>
      <c r="AD1016" s="3" t="s">
        <v>103</v>
      </c>
      <c r="AE1016" s="3" t="s">
        <v>104</v>
      </c>
      <c r="AF1016" s="3"/>
      <c r="AG1016" s="3" t="s">
        <v>97</v>
      </c>
      <c r="AH1016" s="3">
        <v>2427</v>
      </c>
      <c r="AI1016" s="3">
        <v>344</v>
      </c>
      <c r="AJ1016" s="3" t="s">
        <v>105</v>
      </c>
      <c r="AK1016" s="3" t="s">
        <v>106</v>
      </c>
      <c r="AL1016" s="3" t="s">
        <v>100</v>
      </c>
      <c r="AM1016" s="3">
        <v>300</v>
      </c>
      <c r="AN1016" s="3" t="s">
        <v>101</v>
      </c>
      <c r="AO1016" s="3" t="s">
        <v>110</v>
      </c>
      <c r="AP1016" s="3" t="s">
        <v>17775</v>
      </c>
      <c r="AQ1016" s="3" t="s">
        <v>17776</v>
      </c>
      <c r="AR1016" s="3">
        <v>15250</v>
      </c>
      <c r="AS1016" s="3">
        <v>5000</v>
      </c>
      <c r="AT1016" s="3">
        <v>0</v>
      </c>
      <c r="AU1016" s="3">
        <v>0</v>
      </c>
      <c r="AV1016" s="3">
        <v>0</v>
      </c>
      <c r="AW1016" s="3">
        <v>0</v>
      </c>
      <c r="AX1016" s="3">
        <v>0</v>
      </c>
      <c r="AY1016" s="3">
        <v>0</v>
      </c>
      <c r="AZ1016" s="3">
        <v>0</v>
      </c>
      <c r="BA1016" s="3" t="s">
        <v>1902</v>
      </c>
      <c r="BB1016" s="3">
        <v>5000</v>
      </c>
    </row>
    <row r="1017" spans="1:54" ht="32.5" hidden="1" customHeight="1" x14ac:dyDescent="0.2">
      <c r="A1017" s="3" t="s">
        <v>17777</v>
      </c>
      <c r="B1017" s="3" t="s">
        <v>1887</v>
      </c>
      <c r="C1017" s="3" t="s">
        <v>85</v>
      </c>
      <c r="D1017" s="3" t="s">
        <v>86</v>
      </c>
      <c r="E1017" s="3" t="s">
        <v>17772</v>
      </c>
      <c r="F1017" s="3"/>
      <c r="G1017" s="3" t="s">
        <v>87</v>
      </c>
      <c r="H1017" s="3">
        <v>2024</v>
      </c>
      <c r="I1017" s="3">
        <v>2024</v>
      </c>
      <c r="J1017" s="3" t="s">
        <v>88</v>
      </c>
      <c r="K1017" s="3" t="s">
        <v>8013</v>
      </c>
      <c r="L1017" s="3" t="s">
        <v>8014</v>
      </c>
      <c r="M1017" s="3"/>
      <c r="N1017" s="3" t="s">
        <v>8015</v>
      </c>
      <c r="O1017" s="3" t="s">
        <v>8016</v>
      </c>
      <c r="P1017" s="3" t="s">
        <v>89</v>
      </c>
      <c r="Q1017" s="3" t="s">
        <v>257</v>
      </c>
      <c r="R1017" s="3" t="s">
        <v>1973</v>
      </c>
      <c r="S1017" s="3" t="s">
        <v>1974</v>
      </c>
      <c r="T1017" s="3" t="s">
        <v>91</v>
      </c>
      <c r="U1017" s="3" t="s">
        <v>136</v>
      </c>
      <c r="V1017" s="3" t="s">
        <v>137</v>
      </c>
      <c r="W1017" s="3">
        <v>2</v>
      </c>
      <c r="X1017" s="3" t="s">
        <v>17778</v>
      </c>
      <c r="Y1017" s="3" t="s">
        <v>17779</v>
      </c>
      <c r="Z1017" s="3" t="s">
        <v>17780</v>
      </c>
      <c r="AA1017" s="3"/>
      <c r="AB1017" s="3" t="s">
        <v>85</v>
      </c>
      <c r="AC1017" s="3" t="s">
        <v>94</v>
      </c>
      <c r="AD1017" s="3" t="s">
        <v>95</v>
      </c>
      <c r="AE1017" s="3" t="s">
        <v>96</v>
      </c>
      <c r="AF1017" s="3"/>
      <c r="AG1017" s="3" t="s">
        <v>97</v>
      </c>
      <c r="AH1017" s="3">
        <v>2427</v>
      </c>
      <c r="AI1017" s="3">
        <v>344</v>
      </c>
      <c r="AJ1017" s="3" t="s">
        <v>123</v>
      </c>
      <c r="AK1017" s="3" t="s">
        <v>109</v>
      </c>
      <c r="AL1017" s="3" t="s">
        <v>325</v>
      </c>
      <c r="AM1017" s="3">
        <v>50</v>
      </c>
      <c r="AN1017" s="3" t="s">
        <v>303</v>
      </c>
      <c r="AO1017" s="3" t="s">
        <v>110</v>
      </c>
      <c r="AP1017" s="3" t="s">
        <v>17781</v>
      </c>
      <c r="AQ1017" s="3" t="s">
        <v>17782</v>
      </c>
      <c r="AR1017" s="3">
        <v>10250</v>
      </c>
      <c r="AS1017" s="3">
        <v>4000</v>
      </c>
      <c r="AT1017" s="3">
        <v>0</v>
      </c>
      <c r="AU1017" s="3">
        <v>0</v>
      </c>
      <c r="AV1017" s="3">
        <v>0</v>
      </c>
      <c r="AW1017" s="3">
        <v>0</v>
      </c>
      <c r="AX1017" s="3">
        <v>0</v>
      </c>
      <c r="AY1017" s="3">
        <v>0</v>
      </c>
      <c r="AZ1017" s="3">
        <v>0</v>
      </c>
      <c r="BA1017" s="3" t="s">
        <v>1902</v>
      </c>
      <c r="BB1017" s="3">
        <v>4000</v>
      </c>
    </row>
    <row r="1018" spans="1:54" ht="32.5" hidden="1" customHeight="1" x14ac:dyDescent="0.2">
      <c r="A1018" s="3" t="s">
        <v>17783</v>
      </c>
      <c r="B1018" s="3" t="s">
        <v>1887</v>
      </c>
      <c r="C1018" s="3" t="s">
        <v>85</v>
      </c>
      <c r="D1018" s="3" t="s">
        <v>86</v>
      </c>
      <c r="E1018" s="3" t="s">
        <v>17772</v>
      </c>
      <c r="F1018" s="3"/>
      <c r="G1018" s="3" t="s">
        <v>87</v>
      </c>
      <c r="H1018" s="3">
        <v>2024</v>
      </c>
      <c r="I1018" s="3">
        <v>2024</v>
      </c>
      <c r="J1018" s="3" t="s">
        <v>111</v>
      </c>
      <c r="K1018" s="3" t="s">
        <v>8013</v>
      </c>
      <c r="L1018" s="3" t="s">
        <v>8014</v>
      </c>
      <c r="M1018" s="3"/>
      <c r="N1018" s="3" t="s">
        <v>8015</v>
      </c>
      <c r="O1018" s="3" t="s">
        <v>8016</v>
      </c>
      <c r="P1018" s="3" t="s">
        <v>89</v>
      </c>
      <c r="Q1018" s="3" t="s">
        <v>257</v>
      </c>
      <c r="R1018" s="3" t="s">
        <v>1973</v>
      </c>
      <c r="S1018" s="3" t="s">
        <v>1974</v>
      </c>
      <c r="T1018" s="3" t="s">
        <v>91</v>
      </c>
      <c r="U1018" s="3" t="s">
        <v>136</v>
      </c>
      <c r="V1018" s="3" t="s">
        <v>137</v>
      </c>
      <c r="W1018" s="3">
        <v>3</v>
      </c>
      <c r="X1018" s="3" t="s">
        <v>17784</v>
      </c>
      <c r="Y1018" s="3" t="s">
        <v>17785</v>
      </c>
      <c r="Z1018" s="3" t="s">
        <v>17786</v>
      </c>
      <c r="AA1018" s="3"/>
      <c r="AB1018" s="3" t="s">
        <v>85</v>
      </c>
      <c r="AC1018" s="3" t="s">
        <v>94</v>
      </c>
      <c r="AD1018" s="3" t="s">
        <v>125</v>
      </c>
      <c r="AE1018" s="3" t="s">
        <v>126</v>
      </c>
      <c r="AF1018" s="3"/>
      <c r="AG1018" s="3" t="s">
        <v>97</v>
      </c>
      <c r="AH1018" s="3">
        <v>2427</v>
      </c>
      <c r="AI1018" s="3">
        <v>344</v>
      </c>
      <c r="AJ1018" s="3" t="s">
        <v>346</v>
      </c>
      <c r="AK1018" s="3" t="s">
        <v>106</v>
      </c>
      <c r="AL1018" s="3" t="s">
        <v>100</v>
      </c>
      <c r="AM1018" s="3">
        <v>12</v>
      </c>
      <c r="AN1018" s="3" t="s">
        <v>101</v>
      </c>
      <c r="AO1018" s="3" t="s">
        <v>110</v>
      </c>
      <c r="AP1018" s="3" t="s">
        <v>17787</v>
      </c>
      <c r="AQ1018" s="3" t="s">
        <v>17788</v>
      </c>
      <c r="AR1018" s="3">
        <v>22500</v>
      </c>
      <c r="AS1018" s="3">
        <v>5000</v>
      </c>
      <c r="AT1018" s="3">
        <v>0</v>
      </c>
      <c r="AU1018" s="3">
        <v>0</v>
      </c>
      <c r="AV1018" s="3">
        <v>0</v>
      </c>
      <c r="AW1018" s="3">
        <v>0</v>
      </c>
      <c r="AX1018" s="3">
        <v>0</v>
      </c>
      <c r="AY1018" s="3">
        <v>0</v>
      </c>
      <c r="AZ1018" s="3">
        <v>0</v>
      </c>
      <c r="BA1018" s="3" t="s">
        <v>1902</v>
      </c>
      <c r="BB1018" s="3">
        <v>5000</v>
      </c>
    </row>
    <row r="1019" spans="1:54" ht="32.5" hidden="1" customHeight="1" x14ac:dyDescent="0.2">
      <c r="A1019" s="3" t="s">
        <v>17789</v>
      </c>
      <c r="B1019" s="3" t="s">
        <v>1887</v>
      </c>
      <c r="C1019" s="3" t="s">
        <v>85</v>
      </c>
      <c r="D1019" s="3" t="s">
        <v>86</v>
      </c>
      <c r="E1019" s="3" t="s">
        <v>17772</v>
      </c>
      <c r="F1019" s="3"/>
      <c r="G1019" s="3" t="s">
        <v>87</v>
      </c>
      <c r="H1019" s="3">
        <v>2024</v>
      </c>
      <c r="I1019" s="3">
        <v>2024</v>
      </c>
      <c r="J1019" s="3" t="s">
        <v>111</v>
      </c>
      <c r="K1019" s="3" t="s">
        <v>8013</v>
      </c>
      <c r="L1019" s="3" t="s">
        <v>8014</v>
      </c>
      <c r="M1019" s="3"/>
      <c r="N1019" s="3" t="s">
        <v>8015</v>
      </c>
      <c r="O1019" s="3" t="s">
        <v>8016</v>
      </c>
      <c r="P1019" s="3" t="s">
        <v>89</v>
      </c>
      <c r="Q1019" s="3" t="s">
        <v>257</v>
      </c>
      <c r="R1019" s="3" t="s">
        <v>1973</v>
      </c>
      <c r="S1019" s="3" t="s">
        <v>1974</v>
      </c>
      <c r="T1019" s="3" t="s">
        <v>91</v>
      </c>
      <c r="U1019" s="3" t="s">
        <v>136</v>
      </c>
      <c r="V1019" s="3" t="s">
        <v>137</v>
      </c>
      <c r="W1019" s="3">
        <v>4</v>
      </c>
      <c r="X1019" s="3" t="s">
        <v>17790</v>
      </c>
      <c r="Y1019" s="3" t="s">
        <v>17791</v>
      </c>
      <c r="Z1019" s="3" t="s">
        <v>17792</v>
      </c>
      <c r="AA1019" s="3"/>
      <c r="AB1019" s="3" t="s">
        <v>85</v>
      </c>
      <c r="AC1019" s="3" t="s">
        <v>94</v>
      </c>
      <c r="AD1019" s="3" t="s">
        <v>103</v>
      </c>
      <c r="AE1019" s="3" t="s">
        <v>124</v>
      </c>
      <c r="AF1019" s="3"/>
      <c r="AG1019" s="3" t="s">
        <v>97</v>
      </c>
      <c r="AH1019" s="3">
        <v>2427</v>
      </c>
      <c r="AI1019" s="3">
        <v>344</v>
      </c>
      <c r="AJ1019" s="3" t="s">
        <v>105</v>
      </c>
      <c r="AK1019" s="3" t="s">
        <v>109</v>
      </c>
      <c r="AL1019" s="3" t="s">
        <v>100</v>
      </c>
      <c r="AM1019" s="3">
        <v>100</v>
      </c>
      <c r="AN1019" s="3" t="s">
        <v>101</v>
      </c>
      <c r="AO1019" s="3" t="s">
        <v>110</v>
      </c>
      <c r="AP1019" s="3" t="s">
        <v>17793</v>
      </c>
      <c r="AQ1019" s="3" t="s">
        <v>17794</v>
      </c>
      <c r="AR1019" s="3">
        <v>4900</v>
      </c>
      <c r="AS1019" s="3">
        <v>1500</v>
      </c>
      <c r="AT1019" s="3">
        <v>0</v>
      </c>
      <c r="AU1019" s="3">
        <v>0</v>
      </c>
      <c r="AV1019" s="3">
        <v>0</v>
      </c>
      <c r="AW1019" s="3">
        <v>0</v>
      </c>
      <c r="AX1019" s="3">
        <v>0</v>
      </c>
      <c r="AY1019" s="3">
        <v>0</v>
      </c>
      <c r="AZ1019" s="3">
        <v>0</v>
      </c>
      <c r="BA1019" s="3" t="s">
        <v>1902</v>
      </c>
      <c r="BB1019" s="3">
        <v>1500</v>
      </c>
    </row>
    <row r="1020" spans="1:54" ht="32.5" hidden="1" customHeight="1" x14ac:dyDescent="0.2">
      <c r="A1020" s="3" t="s">
        <v>17795</v>
      </c>
      <c r="B1020" s="3" t="s">
        <v>1887</v>
      </c>
      <c r="C1020" s="3" t="s">
        <v>85</v>
      </c>
      <c r="D1020" s="3" t="s">
        <v>86</v>
      </c>
      <c r="E1020" s="3" t="s">
        <v>17796</v>
      </c>
      <c r="F1020" s="3"/>
      <c r="G1020" s="3" t="s">
        <v>87</v>
      </c>
      <c r="H1020" s="3">
        <v>2024</v>
      </c>
      <c r="I1020" s="3">
        <v>2024</v>
      </c>
      <c r="J1020" s="3" t="s">
        <v>111</v>
      </c>
      <c r="K1020" s="3" t="s">
        <v>8225</v>
      </c>
      <c r="L1020" s="3" t="s">
        <v>8226</v>
      </c>
      <c r="M1020" s="3" t="s">
        <v>8227</v>
      </c>
      <c r="N1020" s="3" t="s">
        <v>8228</v>
      </c>
      <c r="O1020" s="3" t="s">
        <v>8229</v>
      </c>
      <c r="P1020" s="3" t="s">
        <v>89</v>
      </c>
      <c r="Q1020" s="3" t="s">
        <v>90</v>
      </c>
      <c r="R1020" s="3" t="s">
        <v>8005</v>
      </c>
      <c r="S1020" s="3" t="s">
        <v>8006</v>
      </c>
      <c r="T1020" s="3" t="s">
        <v>135</v>
      </c>
      <c r="U1020" s="3" t="s">
        <v>1946</v>
      </c>
      <c r="V1020" s="3" t="s">
        <v>137</v>
      </c>
      <c r="W1020" s="3">
        <v>1</v>
      </c>
      <c r="X1020" s="3" t="s">
        <v>17797</v>
      </c>
      <c r="Y1020" s="3" t="s">
        <v>17798</v>
      </c>
      <c r="Z1020" s="3" t="s">
        <v>17799</v>
      </c>
      <c r="AA1020" s="3"/>
      <c r="AB1020" s="3" t="s">
        <v>85</v>
      </c>
      <c r="AC1020" s="3" t="s">
        <v>94</v>
      </c>
      <c r="AD1020" s="3" t="s">
        <v>103</v>
      </c>
      <c r="AE1020" s="3" t="s">
        <v>122</v>
      </c>
      <c r="AF1020" s="3"/>
      <c r="AG1020" s="3" t="s">
        <v>97</v>
      </c>
      <c r="AH1020" s="3">
        <v>280</v>
      </c>
      <c r="AI1020" s="3">
        <v>44</v>
      </c>
      <c r="AJ1020" s="3" t="s">
        <v>105</v>
      </c>
      <c r="AK1020" s="3" t="s">
        <v>106</v>
      </c>
      <c r="AL1020" s="3" t="s">
        <v>100</v>
      </c>
      <c r="AM1020" s="3">
        <v>250</v>
      </c>
      <c r="AN1020" s="3" t="s">
        <v>138</v>
      </c>
      <c r="AO1020" s="3" t="s">
        <v>110</v>
      </c>
      <c r="AP1020" s="3" t="s">
        <v>17800</v>
      </c>
      <c r="AQ1020" s="3" t="s">
        <v>17801</v>
      </c>
      <c r="AR1020" s="3">
        <v>16800</v>
      </c>
      <c r="AS1020" s="3">
        <v>6500</v>
      </c>
      <c r="AT1020" s="3">
        <v>0</v>
      </c>
      <c r="AU1020" s="3">
        <v>0</v>
      </c>
      <c r="AV1020" s="3">
        <v>0</v>
      </c>
      <c r="AW1020" s="3">
        <v>0</v>
      </c>
      <c r="AX1020" s="3">
        <v>0</v>
      </c>
      <c r="AY1020" s="3">
        <v>0</v>
      </c>
      <c r="AZ1020" s="3">
        <v>0</v>
      </c>
      <c r="BA1020" s="3" t="s">
        <v>17802</v>
      </c>
      <c r="BB1020" s="3">
        <v>11500</v>
      </c>
    </row>
    <row r="1021" spans="1:54" ht="32.5" hidden="1" customHeight="1" x14ac:dyDescent="0.2">
      <c r="A1021" s="3" t="s">
        <v>17803</v>
      </c>
      <c r="B1021" s="3" t="s">
        <v>1887</v>
      </c>
      <c r="C1021" s="3" t="s">
        <v>85</v>
      </c>
      <c r="D1021" s="3" t="s">
        <v>86</v>
      </c>
      <c r="E1021" s="3" t="s">
        <v>17796</v>
      </c>
      <c r="F1021" s="3"/>
      <c r="G1021" s="3" t="s">
        <v>87</v>
      </c>
      <c r="H1021" s="3">
        <v>2024</v>
      </c>
      <c r="I1021" s="3">
        <v>2024</v>
      </c>
      <c r="J1021" s="3" t="s">
        <v>111</v>
      </c>
      <c r="K1021" s="3" t="s">
        <v>8225</v>
      </c>
      <c r="L1021" s="3" t="s">
        <v>8226</v>
      </c>
      <c r="M1021" s="3" t="s">
        <v>8227</v>
      </c>
      <c r="N1021" s="3" t="s">
        <v>8228</v>
      </c>
      <c r="O1021" s="3" t="s">
        <v>8229</v>
      </c>
      <c r="P1021" s="3" t="s">
        <v>89</v>
      </c>
      <c r="Q1021" s="3" t="s">
        <v>90</v>
      </c>
      <c r="R1021" s="3" t="s">
        <v>8005</v>
      </c>
      <c r="S1021" s="3" t="s">
        <v>8006</v>
      </c>
      <c r="T1021" s="3" t="s">
        <v>135</v>
      </c>
      <c r="U1021" s="3" t="s">
        <v>1946</v>
      </c>
      <c r="V1021" s="3" t="s">
        <v>137</v>
      </c>
      <c r="W1021" s="3">
        <v>2</v>
      </c>
      <c r="X1021" s="3" t="s">
        <v>17804</v>
      </c>
      <c r="Y1021" s="3" t="s">
        <v>17805</v>
      </c>
      <c r="Z1021" s="3" t="s">
        <v>17806</v>
      </c>
      <c r="AA1021" s="3"/>
      <c r="AB1021" s="3" t="s">
        <v>85</v>
      </c>
      <c r="AC1021" s="3" t="s">
        <v>94</v>
      </c>
      <c r="AD1021" s="3" t="s">
        <v>95</v>
      </c>
      <c r="AE1021" s="3" t="s">
        <v>96</v>
      </c>
      <c r="AF1021" s="3"/>
      <c r="AG1021" s="3" t="s">
        <v>97</v>
      </c>
      <c r="AH1021" s="3">
        <v>280</v>
      </c>
      <c r="AI1021" s="3">
        <v>44</v>
      </c>
      <c r="AJ1021" s="3" t="s">
        <v>123</v>
      </c>
      <c r="AK1021" s="3" t="s">
        <v>99</v>
      </c>
      <c r="AL1021" s="3" t="s">
        <v>100</v>
      </c>
      <c r="AM1021" s="3">
        <v>50</v>
      </c>
      <c r="AN1021" s="3" t="s">
        <v>140</v>
      </c>
      <c r="AO1021" s="3" t="s">
        <v>110</v>
      </c>
      <c r="AP1021" s="3" t="s">
        <v>17807</v>
      </c>
      <c r="AQ1021" s="3" t="s">
        <v>17808</v>
      </c>
      <c r="AR1021" s="3">
        <v>20900</v>
      </c>
      <c r="AS1021" s="3">
        <v>6500</v>
      </c>
      <c r="AT1021" s="3">
        <v>0</v>
      </c>
      <c r="AU1021" s="3">
        <v>0</v>
      </c>
      <c r="AV1021" s="3">
        <v>0</v>
      </c>
      <c r="AW1021" s="3">
        <v>0</v>
      </c>
      <c r="AX1021" s="3">
        <v>0</v>
      </c>
      <c r="AY1021" s="3">
        <v>0</v>
      </c>
      <c r="AZ1021" s="3">
        <v>0</v>
      </c>
      <c r="BA1021" s="3" t="s">
        <v>17802</v>
      </c>
      <c r="BB1021" s="3">
        <v>10500</v>
      </c>
    </row>
    <row r="1022" spans="1:54" ht="32.5" hidden="1" customHeight="1" x14ac:dyDescent="0.2">
      <c r="A1022" s="3" t="s">
        <v>17809</v>
      </c>
      <c r="B1022" s="3" t="s">
        <v>1887</v>
      </c>
      <c r="C1022" s="3" t="s">
        <v>85</v>
      </c>
      <c r="D1022" s="3" t="s">
        <v>86</v>
      </c>
      <c r="E1022" s="3" t="s">
        <v>17810</v>
      </c>
      <c r="F1022" s="3"/>
      <c r="G1022" s="3" t="s">
        <v>87</v>
      </c>
      <c r="H1022" s="3">
        <v>2024</v>
      </c>
      <c r="I1022" s="3">
        <v>2024</v>
      </c>
      <c r="J1022" s="3" t="s">
        <v>111</v>
      </c>
      <c r="K1022" s="3" t="s">
        <v>8001</v>
      </c>
      <c r="L1022" s="3" t="s">
        <v>17811</v>
      </c>
      <c r="M1022" s="3"/>
      <c r="N1022" s="3"/>
      <c r="O1022" s="3" t="s">
        <v>8004</v>
      </c>
      <c r="P1022" s="3" t="s">
        <v>89</v>
      </c>
      <c r="Q1022" s="3" t="s">
        <v>257</v>
      </c>
      <c r="R1022" s="3" t="s">
        <v>8040</v>
      </c>
      <c r="S1022" s="3" t="s">
        <v>17812</v>
      </c>
      <c r="T1022" s="3" t="s">
        <v>91</v>
      </c>
      <c r="U1022" s="3" t="s">
        <v>1946</v>
      </c>
      <c r="V1022" s="3" t="s">
        <v>137</v>
      </c>
      <c r="W1022" s="3">
        <v>1</v>
      </c>
      <c r="X1022" s="3" t="s">
        <v>17813</v>
      </c>
      <c r="Y1022" s="3" t="s">
        <v>17814</v>
      </c>
      <c r="Z1022" s="3" t="s">
        <v>17815</v>
      </c>
      <c r="AA1022" s="3"/>
      <c r="AB1022" s="3" t="s">
        <v>85</v>
      </c>
      <c r="AC1022" s="3" t="s">
        <v>94</v>
      </c>
      <c r="AD1022" s="3" t="s">
        <v>103</v>
      </c>
      <c r="AE1022" s="3" t="s">
        <v>104</v>
      </c>
      <c r="AF1022" s="3"/>
      <c r="AG1022" s="3" t="s">
        <v>97</v>
      </c>
      <c r="AH1022" s="3">
        <v>2550</v>
      </c>
      <c r="AI1022" s="3">
        <v>287</v>
      </c>
      <c r="AJ1022" s="3" t="s">
        <v>105</v>
      </c>
      <c r="AK1022" s="3" t="s">
        <v>106</v>
      </c>
      <c r="AL1022" s="3" t="s">
        <v>100</v>
      </c>
      <c r="AM1022" s="3">
        <v>800</v>
      </c>
      <c r="AN1022" s="3" t="s">
        <v>101</v>
      </c>
      <c r="AO1022" s="3" t="s">
        <v>110</v>
      </c>
      <c r="AP1022" s="3" t="s">
        <v>17816</v>
      </c>
      <c r="AQ1022" s="3" t="s">
        <v>17817</v>
      </c>
      <c r="AR1022" s="3">
        <v>10400</v>
      </c>
      <c r="AS1022" s="3">
        <v>5000</v>
      </c>
      <c r="AT1022" s="3">
        <v>0</v>
      </c>
      <c r="AU1022" s="3">
        <v>0</v>
      </c>
      <c r="AV1022" s="3">
        <v>0</v>
      </c>
      <c r="AW1022" s="3">
        <v>0</v>
      </c>
      <c r="AX1022" s="3">
        <v>0</v>
      </c>
      <c r="AY1022" s="3">
        <v>0</v>
      </c>
      <c r="AZ1022" s="3">
        <v>0</v>
      </c>
      <c r="BA1022" s="3" t="s">
        <v>1902</v>
      </c>
      <c r="BB1022" s="3">
        <v>5000</v>
      </c>
    </row>
    <row r="1023" spans="1:54" ht="32.5" hidden="1" customHeight="1" x14ac:dyDescent="0.2">
      <c r="A1023" s="3" t="s">
        <v>17818</v>
      </c>
      <c r="B1023" s="3" t="s">
        <v>1887</v>
      </c>
      <c r="C1023" s="3" t="s">
        <v>85</v>
      </c>
      <c r="D1023" s="3" t="s">
        <v>86</v>
      </c>
      <c r="E1023" s="3" t="s">
        <v>17810</v>
      </c>
      <c r="F1023" s="3"/>
      <c r="G1023" s="3" t="s">
        <v>87</v>
      </c>
      <c r="H1023" s="3">
        <v>2024</v>
      </c>
      <c r="I1023" s="3">
        <v>2024</v>
      </c>
      <c r="J1023" s="3" t="s">
        <v>111</v>
      </c>
      <c r="K1023" s="3" t="s">
        <v>8001</v>
      </c>
      <c r="L1023" s="3" t="s">
        <v>17811</v>
      </c>
      <c r="M1023" s="3"/>
      <c r="N1023" s="3"/>
      <c r="O1023" s="3" t="s">
        <v>8004</v>
      </c>
      <c r="P1023" s="3" t="s">
        <v>89</v>
      </c>
      <c r="Q1023" s="3" t="s">
        <v>257</v>
      </c>
      <c r="R1023" s="3" t="s">
        <v>8040</v>
      </c>
      <c r="S1023" s="3" t="s">
        <v>17812</v>
      </c>
      <c r="T1023" s="3" t="s">
        <v>91</v>
      </c>
      <c r="U1023" s="3" t="s">
        <v>1946</v>
      </c>
      <c r="V1023" s="3" t="s">
        <v>137</v>
      </c>
      <c r="W1023" s="3">
        <v>2</v>
      </c>
      <c r="X1023" s="3" t="s">
        <v>17819</v>
      </c>
      <c r="Y1023" s="3" t="s">
        <v>17820</v>
      </c>
      <c r="Z1023" s="3" t="s">
        <v>17821</v>
      </c>
      <c r="AA1023" s="3"/>
      <c r="AB1023" s="3" t="s">
        <v>85</v>
      </c>
      <c r="AC1023" s="3" t="s">
        <v>94</v>
      </c>
      <c r="AD1023" s="3" t="s">
        <v>125</v>
      </c>
      <c r="AE1023" s="3" t="s">
        <v>13501</v>
      </c>
      <c r="AF1023" s="3"/>
      <c r="AG1023" s="3" t="s">
        <v>97</v>
      </c>
      <c r="AH1023" s="3">
        <v>2550</v>
      </c>
      <c r="AI1023" s="3">
        <v>287</v>
      </c>
      <c r="AJ1023" s="3" t="s">
        <v>123</v>
      </c>
      <c r="AK1023" s="3" t="s">
        <v>106</v>
      </c>
      <c r="AL1023" s="3" t="s">
        <v>100</v>
      </c>
      <c r="AM1023" s="3">
        <v>12</v>
      </c>
      <c r="AN1023" s="3" t="s">
        <v>101</v>
      </c>
      <c r="AO1023" s="3" t="s">
        <v>110</v>
      </c>
      <c r="AP1023" s="3" t="s">
        <v>17822</v>
      </c>
      <c r="AQ1023" s="3" t="s">
        <v>17823</v>
      </c>
      <c r="AR1023" s="3">
        <v>15480</v>
      </c>
      <c r="AS1023" s="3">
        <v>4000</v>
      </c>
      <c r="AT1023" s="3">
        <v>0</v>
      </c>
      <c r="AU1023" s="3">
        <v>0</v>
      </c>
      <c r="AV1023" s="3">
        <v>0</v>
      </c>
      <c r="AW1023" s="3">
        <v>0</v>
      </c>
      <c r="AX1023" s="3">
        <v>0</v>
      </c>
      <c r="AY1023" s="3">
        <v>0</v>
      </c>
      <c r="AZ1023" s="3">
        <v>0</v>
      </c>
      <c r="BA1023" s="3" t="s">
        <v>1902</v>
      </c>
      <c r="BB1023" s="3">
        <v>4000</v>
      </c>
    </row>
    <row r="1024" spans="1:54" ht="32.5" hidden="1" customHeight="1" x14ac:dyDescent="0.2">
      <c r="A1024" s="3" t="s">
        <v>17824</v>
      </c>
      <c r="B1024" s="3" t="s">
        <v>1887</v>
      </c>
      <c r="C1024" s="3" t="s">
        <v>85</v>
      </c>
      <c r="D1024" s="3" t="s">
        <v>86</v>
      </c>
      <c r="E1024" s="3" t="s">
        <v>17810</v>
      </c>
      <c r="F1024" s="3"/>
      <c r="G1024" s="3" t="s">
        <v>87</v>
      </c>
      <c r="H1024" s="3">
        <v>2024</v>
      </c>
      <c r="I1024" s="3">
        <v>2024</v>
      </c>
      <c r="J1024" s="3" t="s">
        <v>111</v>
      </c>
      <c r="K1024" s="3" t="s">
        <v>8001</v>
      </c>
      <c r="L1024" s="3" t="s">
        <v>17811</v>
      </c>
      <c r="M1024" s="3"/>
      <c r="N1024" s="3"/>
      <c r="O1024" s="3" t="s">
        <v>8004</v>
      </c>
      <c r="P1024" s="3" t="s">
        <v>89</v>
      </c>
      <c r="Q1024" s="3" t="s">
        <v>257</v>
      </c>
      <c r="R1024" s="3" t="s">
        <v>8040</v>
      </c>
      <c r="S1024" s="3" t="s">
        <v>17812</v>
      </c>
      <c r="T1024" s="3" t="s">
        <v>91</v>
      </c>
      <c r="U1024" s="3" t="s">
        <v>1946</v>
      </c>
      <c r="V1024" s="3" t="s">
        <v>137</v>
      </c>
      <c r="W1024" s="3">
        <v>3</v>
      </c>
      <c r="X1024" s="3" t="s">
        <v>17825</v>
      </c>
      <c r="Y1024" s="3" t="s">
        <v>17826</v>
      </c>
      <c r="Z1024" s="3" t="s">
        <v>17827</v>
      </c>
      <c r="AA1024" s="3"/>
      <c r="AB1024" s="3" t="s">
        <v>85</v>
      </c>
      <c r="AC1024" s="3" t="s">
        <v>94</v>
      </c>
      <c r="AD1024" s="3" t="s">
        <v>103</v>
      </c>
      <c r="AE1024" s="3" t="s">
        <v>122</v>
      </c>
      <c r="AF1024" s="3"/>
      <c r="AG1024" s="3" t="s">
        <v>97</v>
      </c>
      <c r="AH1024" s="3">
        <v>2550</v>
      </c>
      <c r="AI1024" s="3">
        <v>287</v>
      </c>
      <c r="AJ1024" s="3" t="s">
        <v>123</v>
      </c>
      <c r="AK1024" s="3" t="s">
        <v>109</v>
      </c>
      <c r="AL1024" s="3" t="s">
        <v>100</v>
      </c>
      <c r="AM1024" s="3">
        <v>200</v>
      </c>
      <c r="AN1024" s="3" t="s">
        <v>101</v>
      </c>
      <c r="AO1024" s="3" t="s">
        <v>110</v>
      </c>
      <c r="AP1024" s="3" t="s">
        <v>17828</v>
      </c>
      <c r="AQ1024" s="3" t="s">
        <v>17829</v>
      </c>
      <c r="AR1024" s="3">
        <v>2900</v>
      </c>
      <c r="AS1024" s="3">
        <v>1500</v>
      </c>
      <c r="AT1024" s="3">
        <v>0</v>
      </c>
      <c r="AU1024" s="3">
        <v>0</v>
      </c>
      <c r="AV1024" s="3">
        <v>0</v>
      </c>
      <c r="AW1024" s="3">
        <v>0</v>
      </c>
      <c r="AX1024" s="3">
        <v>0</v>
      </c>
      <c r="AY1024" s="3">
        <v>0</v>
      </c>
      <c r="AZ1024" s="3">
        <v>0</v>
      </c>
      <c r="BA1024" s="3" t="s">
        <v>1902</v>
      </c>
      <c r="BB1024" s="3">
        <v>1500</v>
      </c>
    </row>
    <row r="1025" spans="1:54" ht="32.5" hidden="1" customHeight="1" x14ac:dyDescent="0.2">
      <c r="A1025" s="3" t="s">
        <v>17830</v>
      </c>
      <c r="B1025" s="3" t="s">
        <v>1887</v>
      </c>
      <c r="C1025" s="3" t="s">
        <v>85</v>
      </c>
      <c r="D1025" s="3" t="s">
        <v>86</v>
      </c>
      <c r="E1025" s="3" t="s">
        <v>17810</v>
      </c>
      <c r="F1025" s="3"/>
      <c r="G1025" s="3" t="s">
        <v>87</v>
      </c>
      <c r="H1025" s="3">
        <v>2024</v>
      </c>
      <c r="I1025" s="3">
        <v>2024</v>
      </c>
      <c r="J1025" s="3" t="s">
        <v>88</v>
      </c>
      <c r="K1025" s="3" t="s">
        <v>8001</v>
      </c>
      <c r="L1025" s="3" t="s">
        <v>17811</v>
      </c>
      <c r="M1025" s="3"/>
      <c r="N1025" s="3"/>
      <c r="O1025" s="3" t="s">
        <v>8004</v>
      </c>
      <c r="P1025" s="3" t="s">
        <v>89</v>
      </c>
      <c r="Q1025" s="3" t="s">
        <v>257</v>
      </c>
      <c r="R1025" s="3" t="s">
        <v>8040</v>
      </c>
      <c r="S1025" s="3" t="s">
        <v>17812</v>
      </c>
      <c r="T1025" s="3" t="s">
        <v>91</v>
      </c>
      <c r="U1025" s="3" t="s">
        <v>1946</v>
      </c>
      <c r="V1025" s="3" t="s">
        <v>137</v>
      </c>
      <c r="W1025" s="3">
        <v>4</v>
      </c>
      <c r="X1025" s="3" t="s">
        <v>124</v>
      </c>
      <c r="Y1025" s="3" t="s">
        <v>17831</v>
      </c>
      <c r="Z1025" s="3" t="s">
        <v>17832</v>
      </c>
      <c r="AA1025" s="3"/>
      <c r="AB1025" s="3" t="s">
        <v>85</v>
      </c>
      <c r="AC1025" s="3" t="s">
        <v>94</v>
      </c>
      <c r="AD1025" s="3" t="s">
        <v>103</v>
      </c>
      <c r="AE1025" s="3" t="s">
        <v>124</v>
      </c>
      <c r="AF1025" s="3"/>
      <c r="AG1025" s="3" t="s">
        <v>97</v>
      </c>
      <c r="AH1025" s="3">
        <v>2550</v>
      </c>
      <c r="AI1025" s="3">
        <v>287</v>
      </c>
      <c r="AJ1025" s="3" t="s">
        <v>98</v>
      </c>
      <c r="AK1025" s="3" t="s">
        <v>109</v>
      </c>
      <c r="AL1025" s="3" t="s">
        <v>100</v>
      </c>
      <c r="AM1025" s="3">
        <v>400</v>
      </c>
      <c r="AN1025" s="3" t="s">
        <v>101</v>
      </c>
      <c r="AO1025" s="3" t="s">
        <v>110</v>
      </c>
      <c r="AP1025" s="3" t="s">
        <v>17833</v>
      </c>
      <c r="AQ1025" s="3" t="s">
        <v>17834</v>
      </c>
      <c r="AR1025" s="3">
        <v>3150</v>
      </c>
      <c r="AS1025" s="3">
        <v>1500</v>
      </c>
      <c r="AT1025" s="3">
        <v>0</v>
      </c>
      <c r="AU1025" s="3">
        <v>0</v>
      </c>
      <c r="AV1025" s="3">
        <v>0</v>
      </c>
      <c r="AW1025" s="3">
        <v>0</v>
      </c>
      <c r="AX1025" s="3">
        <v>0</v>
      </c>
      <c r="AY1025" s="3">
        <v>0</v>
      </c>
      <c r="AZ1025" s="3">
        <v>0</v>
      </c>
      <c r="BA1025" s="3" t="s">
        <v>1902</v>
      </c>
      <c r="BB1025" s="3">
        <v>1500</v>
      </c>
    </row>
    <row r="1026" spans="1:54" ht="32.5" hidden="1" customHeight="1" x14ac:dyDescent="0.2">
      <c r="A1026" s="3" t="s">
        <v>17835</v>
      </c>
      <c r="B1026" s="3" t="s">
        <v>1887</v>
      </c>
      <c r="C1026" s="3" t="s">
        <v>85</v>
      </c>
      <c r="D1026" s="3" t="s">
        <v>86</v>
      </c>
      <c r="E1026" s="3" t="s">
        <v>17836</v>
      </c>
      <c r="F1026" s="3"/>
      <c r="G1026" s="3" t="s">
        <v>87</v>
      </c>
      <c r="H1026" s="3">
        <v>2024</v>
      </c>
      <c r="I1026" s="3">
        <v>2024</v>
      </c>
      <c r="J1026" s="3" t="s">
        <v>88</v>
      </c>
      <c r="K1026" s="3" t="s">
        <v>17837</v>
      </c>
      <c r="L1026" s="3" t="s">
        <v>17838</v>
      </c>
      <c r="M1026" s="3" t="s">
        <v>17839</v>
      </c>
      <c r="N1026" s="3"/>
      <c r="O1026" s="3" t="s">
        <v>17840</v>
      </c>
      <c r="P1026" s="3" t="s">
        <v>89</v>
      </c>
      <c r="Q1026" s="3" t="s">
        <v>116</v>
      </c>
      <c r="R1026" s="3" t="s">
        <v>17841</v>
      </c>
      <c r="S1026" s="3" t="s">
        <v>17842</v>
      </c>
      <c r="T1026" s="3" t="s">
        <v>135</v>
      </c>
      <c r="U1026" s="3" t="s">
        <v>1896</v>
      </c>
      <c r="V1026" s="3" t="s">
        <v>137</v>
      </c>
      <c r="W1026" s="3">
        <v>1</v>
      </c>
      <c r="X1026" s="3" t="s">
        <v>247</v>
      </c>
      <c r="Y1026" s="3" t="s">
        <v>17843</v>
      </c>
      <c r="Z1026" s="3" t="s">
        <v>17844</v>
      </c>
      <c r="AA1026" s="3"/>
      <c r="AB1026" s="3" t="s">
        <v>85</v>
      </c>
      <c r="AC1026" s="3" t="s">
        <v>94</v>
      </c>
      <c r="AD1026" s="3" t="s">
        <v>95</v>
      </c>
      <c r="AE1026" s="3" t="s">
        <v>96</v>
      </c>
      <c r="AF1026" s="3"/>
      <c r="AG1026" s="3" t="s">
        <v>97</v>
      </c>
      <c r="AH1026" s="3">
        <v>100</v>
      </c>
      <c r="AI1026" s="3">
        <v>19</v>
      </c>
      <c r="AJ1026" s="3" t="s">
        <v>98</v>
      </c>
      <c r="AK1026" s="3" t="s">
        <v>109</v>
      </c>
      <c r="AL1026" s="3" t="s">
        <v>100</v>
      </c>
      <c r="AM1026" s="3">
        <v>20</v>
      </c>
      <c r="AN1026" s="3" t="s">
        <v>101</v>
      </c>
      <c r="AO1026" s="3" t="s">
        <v>318</v>
      </c>
      <c r="AP1026" s="3" t="s">
        <v>17845</v>
      </c>
      <c r="AQ1026" s="3" t="s">
        <v>17846</v>
      </c>
      <c r="AR1026" s="3">
        <v>1000</v>
      </c>
      <c r="AS1026" s="3">
        <v>1000</v>
      </c>
      <c r="AT1026" s="3">
        <v>0</v>
      </c>
      <c r="AU1026" s="3">
        <v>0</v>
      </c>
      <c r="AV1026" s="3">
        <v>0</v>
      </c>
      <c r="AW1026" s="3">
        <v>0</v>
      </c>
      <c r="AX1026" s="3">
        <v>0</v>
      </c>
      <c r="AY1026" s="3">
        <v>0</v>
      </c>
      <c r="AZ1026" s="3">
        <v>0</v>
      </c>
      <c r="BA1026" s="3" t="s">
        <v>1902</v>
      </c>
      <c r="BB1026" s="3">
        <v>1000</v>
      </c>
    </row>
    <row r="1027" spans="1:54" ht="32.5" hidden="1" customHeight="1" x14ac:dyDescent="0.2">
      <c r="A1027" s="3" t="s">
        <v>17847</v>
      </c>
      <c r="B1027" s="3" t="s">
        <v>1887</v>
      </c>
      <c r="C1027" s="3" t="s">
        <v>85</v>
      </c>
      <c r="D1027" s="3" t="s">
        <v>86</v>
      </c>
      <c r="E1027" s="3" t="s">
        <v>17836</v>
      </c>
      <c r="F1027" s="3"/>
      <c r="G1027" s="3" t="s">
        <v>87</v>
      </c>
      <c r="H1027" s="3">
        <v>2024</v>
      </c>
      <c r="I1027" s="3">
        <v>2024</v>
      </c>
      <c r="J1027" s="3" t="s">
        <v>88</v>
      </c>
      <c r="K1027" s="3" t="s">
        <v>17837</v>
      </c>
      <c r="L1027" s="3" t="s">
        <v>17838</v>
      </c>
      <c r="M1027" s="3" t="s">
        <v>17839</v>
      </c>
      <c r="N1027" s="3"/>
      <c r="O1027" s="3" t="s">
        <v>17840</v>
      </c>
      <c r="P1027" s="3" t="s">
        <v>89</v>
      </c>
      <c r="Q1027" s="3" t="s">
        <v>116</v>
      </c>
      <c r="R1027" s="3" t="s">
        <v>17841</v>
      </c>
      <c r="S1027" s="3" t="s">
        <v>17842</v>
      </c>
      <c r="T1027" s="3" t="s">
        <v>135</v>
      </c>
      <c r="U1027" s="3" t="s">
        <v>1896</v>
      </c>
      <c r="V1027" s="3" t="s">
        <v>137</v>
      </c>
      <c r="W1027" s="3">
        <v>2</v>
      </c>
      <c r="X1027" s="3" t="s">
        <v>653</v>
      </c>
      <c r="Y1027" s="3" t="s">
        <v>15311</v>
      </c>
      <c r="Z1027" s="3" t="s">
        <v>17848</v>
      </c>
      <c r="AA1027" s="3"/>
      <c r="AB1027" s="3" t="s">
        <v>85</v>
      </c>
      <c r="AC1027" s="3" t="s">
        <v>94</v>
      </c>
      <c r="AD1027" s="3" t="s">
        <v>103</v>
      </c>
      <c r="AE1027" s="3" t="s">
        <v>122</v>
      </c>
      <c r="AF1027" s="3"/>
      <c r="AG1027" s="3" t="s">
        <v>97</v>
      </c>
      <c r="AH1027" s="3">
        <v>100</v>
      </c>
      <c r="AI1027" s="3">
        <v>19</v>
      </c>
      <c r="AJ1027" s="3" t="s">
        <v>123</v>
      </c>
      <c r="AK1027" s="3" t="s">
        <v>106</v>
      </c>
      <c r="AL1027" s="3" t="s">
        <v>100</v>
      </c>
      <c r="AM1027" s="3">
        <v>30</v>
      </c>
      <c r="AN1027" s="3" t="s">
        <v>101</v>
      </c>
      <c r="AO1027" s="3" t="s">
        <v>318</v>
      </c>
      <c r="AP1027" s="3" t="s">
        <v>17849</v>
      </c>
      <c r="AQ1027" s="3"/>
      <c r="AR1027" s="3">
        <v>1000</v>
      </c>
      <c r="AS1027" s="3">
        <v>1000</v>
      </c>
      <c r="AT1027" s="3">
        <v>0</v>
      </c>
      <c r="AU1027" s="3">
        <v>0</v>
      </c>
      <c r="AV1027" s="3">
        <v>0</v>
      </c>
      <c r="AW1027" s="3">
        <v>0</v>
      </c>
      <c r="AX1027" s="3">
        <v>0</v>
      </c>
      <c r="AY1027" s="3">
        <v>0</v>
      </c>
      <c r="AZ1027" s="3">
        <v>0</v>
      </c>
      <c r="BA1027" s="3" t="s">
        <v>1902</v>
      </c>
      <c r="BB1027" s="3">
        <v>1000</v>
      </c>
    </row>
    <row r="1028" spans="1:54" ht="32.5" hidden="1" customHeight="1" x14ac:dyDescent="0.2">
      <c r="A1028" s="3" t="s">
        <v>17850</v>
      </c>
      <c r="B1028" s="3" t="s">
        <v>1887</v>
      </c>
      <c r="C1028" s="3" t="s">
        <v>85</v>
      </c>
      <c r="D1028" s="3" t="s">
        <v>86</v>
      </c>
      <c r="E1028" s="3" t="s">
        <v>17851</v>
      </c>
      <c r="F1028" s="3"/>
      <c r="G1028" s="3" t="s">
        <v>87</v>
      </c>
      <c r="H1028" s="3">
        <v>2024</v>
      </c>
      <c r="I1028" s="3">
        <v>2024</v>
      </c>
      <c r="J1028" s="3" t="s">
        <v>88</v>
      </c>
      <c r="K1028" s="3" t="s">
        <v>8283</v>
      </c>
      <c r="L1028" s="3" t="s">
        <v>8284</v>
      </c>
      <c r="M1028" s="3" t="s">
        <v>17852</v>
      </c>
      <c r="N1028" s="3" t="s">
        <v>8286</v>
      </c>
      <c r="O1028" s="3" t="s">
        <v>8287</v>
      </c>
      <c r="P1028" s="3" t="s">
        <v>89</v>
      </c>
      <c r="Q1028" s="3" t="s">
        <v>90</v>
      </c>
      <c r="R1028" s="3" t="s">
        <v>8288</v>
      </c>
      <c r="S1028" s="3" t="s">
        <v>8289</v>
      </c>
      <c r="T1028" s="3" t="s">
        <v>135</v>
      </c>
      <c r="U1028" s="3" t="s">
        <v>136</v>
      </c>
      <c r="V1028" s="3" t="s">
        <v>137</v>
      </c>
      <c r="W1028" s="3">
        <v>1</v>
      </c>
      <c r="X1028" s="3" t="s">
        <v>17853</v>
      </c>
      <c r="Y1028" s="3" t="s">
        <v>17854</v>
      </c>
      <c r="Z1028" s="3" t="s">
        <v>17855</v>
      </c>
      <c r="AA1028" s="3"/>
      <c r="AB1028" s="3" t="s">
        <v>85</v>
      </c>
      <c r="AC1028" s="3" t="s">
        <v>94</v>
      </c>
      <c r="AD1028" s="3" t="s">
        <v>95</v>
      </c>
      <c r="AE1028" s="3" t="s">
        <v>96</v>
      </c>
      <c r="AF1028" s="3"/>
      <c r="AG1028" s="3" t="s">
        <v>97</v>
      </c>
      <c r="AH1028" s="3">
        <v>37</v>
      </c>
      <c r="AI1028" s="3">
        <v>4</v>
      </c>
      <c r="AJ1028" s="3" t="s">
        <v>123</v>
      </c>
      <c r="AK1028" s="3" t="s">
        <v>109</v>
      </c>
      <c r="AL1028" s="3" t="s">
        <v>100</v>
      </c>
      <c r="AM1028" s="3">
        <v>12</v>
      </c>
      <c r="AN1028" s="3" t="s">
        <v>303</v>
      </c>
      <c r="AO1028" s="3" t="s">
        <v>110</v>
      </c>
      <c r="AP1028" s="3" t="s">
        <v>17856</v>
      </c>
      <c r="AQ1028" s="3" t="s">
        <v>17857</v>
      </c>
      <c r="AR1028" s="3">
        <v>3390</v>
      </c>
      <c r="AS1028" s="3">
        <v>2000</v>
      </c>
      <c r="AT1028" s="3">
        <v>0</v>
      </c>
      <c r="AU1028" s="3">
        <v>0</v>
      </c>
      <c r="AV1028" s="3">
        <v>0</v>
      </c>
      <c r="AW1028" s="3">
        <v>0</v>
      </c>
      <c r="AX1028" s="3">
        <v>0</v>
      </c>
      <c r="AY1028" s="3">
        <v>0</v>
      </c>
      <c r="AZ1028" s="3">
        <v>0</v>
      </c>
      <c r="BA1028" s="3" t="s">
        <v>1902</v>
      </c>
      <c r="BB1028" s="3">
        <v>2000</v>
      </c>
    </row>
    <row r="1029" spans="1:54" ht="32.5" hidden="1" customHeight="1" x14ac:dyDescent="0.2">
      <c r="A1029" s="3" t="s">
        <v>17858</v>
      </c>
      <c r="B1029" s="3" t="s">
        <v>1887</v>
      </c>
      <c r="C1029" s="3" t="s">
        <v>85</v>
      </c>
      <c r="D1029" s="3" t="s">
        <v>86</v>
      </c>
      <c r="E1029" s="3" t="s">
        <v>17851</v>
      </c>
      <c r="F1029" s="3"/>
      <c r="G1029" s="3" t="s">
        <v>87</v>
      </c>
      <c r="H1029" s="3">
        <v>2024</v>
      </c>
      <c r="I1029" s="3">
        <v>2024</v>
      </c>
      <c r="J1029" s="3" t="s">
        <v>88</v>
      </c>
      <c r="K1029" s="3" t="s">
        <v>8283</v>
      </c>
      <c r="L1029" s="3" t="s">
        <v>8284</v>
      </c>
      <c r="M1029" s="3" t="s">
        <v>17852</v>
      </c>
      <c r="N1029" s="3" t="s">
        <v>8286</v>
      </c>
      <c r="O1029" s="3" t="s">
        <v>8287</v>
      </c>
      <c r="P1029" s="3" t="s">
        <v>89</v>
      </c>
      <c r="Q1029" s="3" t="s">
        <v>90</v>
      </c>
      <c r="R1029" s="3" t="s">
        <v>8288</v>
      </c>
      <c r="S1029" s="3" t="s">
        <v>8289</v>
      </c>
      <c r="T1029" s="3" t="s">
        <v>135</v>
      </c>
      <c r="U1029" s="3" t="s">
        <v>136</v>
      </c>
      <c r="V1029" s="3" t="s">
        <v>137</v>
      </c>
      <c r="W1029" s="3">
        <v>2</v>
      </c>
      <c r="X1029" s="3" t="s">
        <v>17859</v>
      </c>
      <c r="Y1029" s="3" t="s">
        <v>17860</v>
      </c>
      <c r="Z1029" s="3" t="s">
        <v>17861</v>
      </c>
      <c r="AA1029" s="3"/>
      <c r="AB1029" s="3" t="s">
        <v>85</v>
      </c>
      <c r="AC1029" s="3" t="s">
        <v>94</v>
      </c>
      <c r="AD1029" s="3" t="s">
        <v>103</v>
      </c>
      <c r="AE1029" s="3" t="s">
        <v>104</v>
      </c>
      <c r="AF1029" s="3"/>
      <c r="AG1029" s="3" t="s">
        <v>97</v>
      </c>
      <c r="AH1029" s="3">
        <v>37</v>
      </c>
      <c r="AI1029" s="3">
        <v>4</v>
      </c>
      <c r="AJ1029" s="3" t="s">
        <v>123</v>
      </c>
      <c r="AK1029" s="3" t="s">
        <v>109</v>
      </c>
      <c r="AL1029" s="3" t="s">
        <v>100</v>
      </c>
      <c r="AM1029" s="3">
        <v>49</v>
      </c>
      <c r="AN1029" s="3" t="s">
        <v>138</v>
      </c>
      <c r="AO1029" s="3" t="s">
        <v>110</v>
      </c>
      <c r="AP1029" s="3" t="s">
        <v>17862</v>
      </c>
      <c r="AQ1029" s="3" t="s">
        <v>17863</v>
      </c>
      <c r="AR1029" s="3">
        <v>3886</v>
      </c>
      <c r="AS1029" s="3">
        <v>2000</v>
      </c>
      <c r="AT1029" s="3">
        <v>0</v>
      </c>
      <c r="AU1029" s="3">
        <v>0</v>
      </c>
      <c r="AV1029" s="3">
        <v>0</v>
      </c>
      <c r="AW1029" s="3">
        <v>0</v>
      </c>
      <c r="AX1029" s="3">
        <v>0</v>
      </c>
      <c r="AY1029" s="3">
        <v>0</v>
      </c>
      <c r="AZ1029" s="3">
        <v>0</v>
      </c>
      <c r="BA1029" s="3" t="s">
        <v>1902</v>
      </c>
      <c r="BB1029" s="3">
        <v>2000</v>
      </c>
    </row>
    <row r="1030" spans="1:54" ht="32.5" hidden="1" customHeight="1" x14ac:dyDescent="0.2">
      <c r="A1030" s="3" t="s">
        <v>17864</v>
      </c>
      <c r="B1030" s="3" t="s">
        <v>1887</v>
      </c>
      <c r="C1030" s="3" t="s">
        <v>85</v>
      </c>
      <c r="D1030" s="3" t="s">
        <v>86</v>
      </c>
      <c r="E1030" s="3" t="s">
        <v>17865</v>
      </c>
      <c r="F1030" s="3"/>
      <c r="G1030" s="3" t="s">
        <v>87</v>
      </c>
      <c r="H1030" s="3">
        <v>2024</v>
      </c>
      <c r="I1030" s="3">
        <v>2024</v>
      </c>
      <c r="J1030" s="3" t="s">
        <v>111</v>
      </c>
      <c r="K1030" s="3" t="s">
        <v>7932</v>
      </c>
      <c r="L1030" s="3" t="s">
        <v>7933</v>
      </c>
      <c r="M1030" s="3" t="s">
        <v>7934</v>
      </c>
      <c r="N1030" s="3" t="s">
        <v>7935</v>
      </c>
      <c r="O1030" s="3" t="s">
        <v>7936</v>
      </c>
      <c r="P1030" s="3" t="s">
        <v>89</v>
      </c>
      <c r="Q1030" s="3" t="s">
        <v>90</v>
      </c>
      <c r="R1030" s="3" t="s">
        <v>7937</v>
      </c>
      <c r="S1030" s="3" t="s">
        <v>7938</v>
      </c>
      <c r="T1030" s="3" t="s">
        <v>91</v>
      </c>
      <c r="U1030" s="3" t="s">
        <v>1896</v>
      </c>
      <c r="V1030" s="3" t="s">
        <v>137</v>
      </c>
      <c r="W1030" s="3">
        <v>1</v>
      </c>
      <c r="X1030" s="3" t="s">
        <v>315</v>
      </c>
      <c r="Y1030" s="3" t="s">
        <v>17866</v>
      </c>
      <c r="Z1030" s="3" t="s">
        <v>17867</v>
      </c>
      <c r="AA1030" s="3"/>
      <c r="AB1030" s="3" t="s">
        <v>85</v>
      </c>
      <c r="AC1030" s="3" t="s">
        <v>94</v>
      </c>
      <c r="AD1030" s="3" t="s">
        <v>103</v>
      </c>
      <c r="AE1030" s="3" t="s">
        <v>104</v>
      </c>
      <c r="AF1030" s="3"/>
      <c r="AG1030" s="3" t="s">
        <v>97</v>
      </c>
      <c r="AH1030" s="3">
        <v>97</v>
      </c>
      <c r="AI1030" s="3">
        <v>22</v>
      </c>
      <c r="AJ1030" s="3" t="s">
        <v>123</v>
      </c>
      <c r="AK1030" s="3" t="s">
        <v>106</v>
      </c>
      <c r="AL1030" s="3" t="s">
        <v>100</v>
      </c>
      <c r="AM1030" s="3">
        <v>60</v>
      </c>
      <c r="AN1030" s="3" t="s">
        <v>138</v>
      </c>
      <c r="AO1030" s="3" t="s">
        <v>110</v>
      </c>
      <c r="AP1030" s="3" t="s">
        <v>17868</v>
      </c>
      <c r="AQ1030" s="3"/>
      <c r="AR1030" s="3">
        <v>7100</v>
      </c>
      <c r="AS1030" s="3">
        <v>2600</v>
      </c>
      <c r="AT1030" s="3">
        <v>0</v>
      </c>
      <c r="AU1030" s="3">
        <v>0</v>
      </c>
      <c r="AV1030" s="3">
        <v>0</v>
      </c>
      <c r="AW1030" s="3">
        <v>0</v>
      </c>
      <c r="AX1030" s="3">
        <v>0</v>
      </c>
      <c r="AY1030" s="3">
        <v>0</v>
      </c>
      <c r="AZ1030" s="3">
        <v>0</v>
      </c>
      <c r="BA1030" s="3" t="s">
        <v>1902</v>
      </c>
      <c r="BB1030" s="3">
        <v>2600</v>
      </c>
    </row>
    <row r="1031" spans="1:54" ht="32.5" hidden="1" customHeight="1" x14ac:dyDescent="0.2">
      <c r="A1031" s="3" t="s">
        <v>17869</v>
      </c>
      <c r="B1031" s="3" t="s">
        <v>1887</v>
      </c>
      <c r="C1031" s="3" t="s">
        <v>85</v>
      </c>
      <c r="D1031" s="3" t="s">
        <v>86</v>
      </c>
      <c r="E1031" s="3" t="s">
        <v>17870</v>
      </c>
      <c r="F1031" s="3"/>
      <c r="G1031" s="3" t="s">
        <v>87</v>
      </c>
      <c r="H1031" s="3">
        <v>2024</v>
      </c>
      <c r="I1031" s="3">
        <v>2024</v>
      </c>
      <c r="J1031" s="3" t="s">
        <v>111</v>
      </c>
      <c r="K1031" s="3" t="s">
        <v>8147</v>
      </c>
      <c r="L1031" s="3" t="s">
        <v>8148</v>
      </c>
      <c r="M1031" s="3" t="s">
        <v>8149</v>
      </c>
      <c r="N1031" s="3" t="s">
        <v>8150</v>
      </c>
      <c r="O1031" s="3" t="s">
        <v>8151</v>
      </c>
      <c r="P1031" s="3" t="s">
        <v>89</v>
      </c>
      <c r="Q1031" s="3" t="s">
        <v>90</v>
      </c>
      <c r="R1031" s="3" t="s">
        <v>8152</v>
      </c>
      <c r="S1031" s="3" t="s">
        <v>8153</v>
      </c>
      <c r="T1031" s="3" t="s">
        <v>119</v>
      </c>
      <c r="U1031" s="3" t="s">
        <v>1896</v>
      </c>
      <c r="V1031" s="3" t="s">
        <v>137</v>
      </c>
      <c r="W1031" s="3">
        <v>1</v>
      </c>
      <c r="X1031" s="3" t="s">
        <v>17871</v>
      </c>
      <c r="Y1031" s="3" t="s">
        <v>17872</v>
      </c>
      <c r="Z1031" s="3" t="s">
        <v>17873</v>
      </c>
      <c r="AA1031" s="3"/>
      <c r="AB1031" s="3" t="s">
        <v>85</v>
      </c>
      <c r="AC1031" s="3" t="s">
        <v>94</v>
      </c>
      <c r="AD1031" s="3" t="s">
        <v>103</v>
      </c>
      <c r="AE1031" s="3" t="s">
        <v>104</v>
      </c>
      <c r="AF1031" s="3"/>
      <c r="AG1031" s="3" t="s">
        <v>97</v>
      </c>
      <c r="AH1031" s="3">
        <v>83</v>
      </c>
      <c r="AI1031" s="3">
        <v>18</v>
      </c>
      <c r="AJ1031" s="3" t="s">
        <v>123</v>
      </c>
      <c r="AK1031" s="3" t="s">
        <v>106</v>
      </c>
      <c r="AL1031" s="3" t="s">
        <v>100</v>
      </c>
      <c r="AM1031" s="3">
        <v>41</v>
      </c>
      <c r="AN1031" s="3" t="s">
        <v>101</v>
      </c>
      <c r="AO1031" s="3" t="s">
        <v>318</v>
      </c>
      <c r="AP1031" s="3" t="s">
        <v>17874</v>
      </c>
      <c r="AQ1031" s="3" t="s">
        <v>17875</v>
      </c>
      <c r="AR1031" s="3">
        <v>6105</v>
      </c>
      <c r="AS1031" s="3">
        <v>2200</v>
      </c>
      <c r="AT1031" s="3">
        <v>0</v>
      </c>
      <c r="AU1031" s="3">
        <v>0</v>
      </c>
      <c r="AV1031" s="3">
        <v>0</v>
      </c>
      <c r="AW1031" s="3">
        <v>0</v>
      </c>
      <c r="AX1031" s="3">
        <v>0</v>
      </c>
      <c r="AY1031" s="3">
        <v>0</v>
      </c>
      <c r="AZ1031" s="3">
        <v>0</v>
      </c>
      <c r="BA1031" s="3" t="s">
        <v>1902</v>
      </c>
      <c r="BB1031" s="3">
        <v>2200</v>
      </c>
    </row>
    <row r="1032" spans="1:54" ht="32.5" hidden="1" customHeight="1" x14ac:dyDescent="0.2">
      <c r="A1032" s="3" t="s">
        <v>17876</v>
      </c>
      <c r="B1032" s="3" t="s">
        <v>1887</v>
      </c>
      <c r="C1032" s="3" t="s">
        <v>85</v>
      </c>
      <c r="D1032" s="3" t="s">
        <v>86</v>
      </c>
      <c r="E1032" s="3" t="s">
        <v>17870</v>
      </c>
      <c r="F1032" s="3"/>
      <c r="G1032" s="3" t="s">
        <v>87</v>
      </c>
      <c r="H1032" s="3">
        <v>2024</v>
      </c>
      <c r="I1032" s="3">
        <v>2024</v>
      </c>
      <c r="J1032" s="3" t="s">
        <v>88</v>
      </c>
      <c r="K1032" s="3" t="s">
        <v>8147</v>
      </c>
      <c r="L1032" s="3" t="s">
        <v>8148</v>
      </c>
      <c r="M1032" s="3" t="s">
        <v>8149</v>
      </c>
      <c r="N1032" s="3" t="s">
        <v>8150</v>
      </c>
      <c r="O1032" s="3" t="s">
        <v>8151</v>
      </c>
      <c r="P1032" s="3" t="s">
        <v>89</v>
      </c>
      <c r="Q1032" s="3" t="s">
        <v>90</v>
      </c>
      <c r="R1032" s="3" t="s">
        <v>8152</v>
      </c>
      <c r="S1032" s="3" t="s">
        <v>8153</v>
      </c>
      <c r="T1032" s="3" t="s">
        <v>119</v>
      </c>
      <c r="U1032" s="3" t="s">
        <v>1896</v>
      </c>
      <c r="V1032" s="3" t="s">
        <v>137</v>
      </c>
      <c r="W1032" s="3">
        <v>2</v>
      </c>
      <c r="X1032" s="3" t="s">
        <v>17877</v>
      </c>
      <c r="Y1032" s="3" t="s">
        <v>17878</v>
      </c>
      <c r="Z1032" s="3" t="s">
        <v>17879</v>
      </c>
      <c r="AA1032" s="3"/>
      <c r="AB1032" s="3" t="s">
        <v>85</v>
      </c>
      <c r="AC1032" s="3" t="s">
        <v>94</v>
      </c>
      <c r="AD1032" s="3" t="s">
        <v>95</v>
      </c>
      <c r="AE1032" s="3" t="s">
        <v>96</v>
      </c>
      <c r="AF1032" s="3"/>
      <c r="AG1032" s="3" t="s">
        <v>97</v>
      </c>
      <c r="AH1032" s="3">
        <v>83</v>
      </c>
      <c r="AI1032" s="3">
        <v>18</v>
      </c>
      <c r="AJ1032" s="3" t="s">
        <v>123</v>
      </c>
      <c r="AK1032" s="3" t="s">
        <v>99</v>
      </c>
      <c r="AL1032" s="3" t="s">
        <v>100</v>
      </c>
      <c r="AM1032" s="3">
        <v>15</v>
      </c>
      <c r="AN1032" s="3" t="s">
        <v>101</v>
      </c>
      <c r="AO1032" s="3" t="s">
        <v>318</v>
      </c>
      <c r="AP1032" s="3" t="s">
        <v>17880</v>
      </c>
      <c r="AQ1032" s="3" t="s">
        <v>17881</v>
      </c>
      <c r="AR1032" s="3">
        <v>2850</v>
      </c>
      <c r="AS1032" s="3">
        <v>1300</v>
      </c>
      <c r="AT1032" s="3">
        <v>0</v>
      </c>
      <c r="AU1032" s="3">
        <v>0</v>
      </c>
      <c r="AV1032" s="3">
        <v>0</v>
      </c>
      <c r="AW1032" s="3">
        <v>0</v>
      </c>
      <c r="AX1032" s="3">
        <v>0</v>
      </c>
      <c r="AY1032" s="3">
        <v>0</v>
      </c>
      <c r="AZ1032" s="3">
        <v>0</v>
      </c>
      <c r="BA1032" s="3" t="s">
        <v>1902</v>
      </c>
      <c r="BB1032" s="3">
        <v>1300</v>
      </c>
    </row>
    <row r="1033" spans="1:54" ht="32.5" hidden="1" customHeight="1" x14ac:dyDescent="0.2">
      <c r="A1033" s="3" t="s">
        <v>17882</v>
      </c>
      <c r="B1033" s="3" t="s">
        <v>1887</v>
      </c>
      <c r="C1033" s="3" t="s">
        <v>85</v>
      </c>
      <c r="D1033" s="3" t="s">
        <v>86</v>
      </c>
      <c r="E1033" s="3" t="s">
        <v>17883</v>
      </c>
      <c r="F1033" s="3"/>
      <c r="G1033" s="3" t="s">
        <v>87</v>
      </c>
      <c r="H1033" s="3">
        <v>2024</v>
      </c>
      <c r="I1033" s="3">
        <v>2024</v>
      </c>
      <c r="J1033" s="3" t="s">
        <v>88</v>
      </c>
      <c r="K1033" s="3" t="s">
        <v>7960</v>
      </c>
      <c r="L1033" s="3" t="s">
        <v>7961</v>
      </c>
      <c r="M1033" s="3" t="s">
        <v>7962</v>
      </c>
      <c r="N1033" s="3" t="s">
        <v>7963</v>
      </c>
      <c r="O1033" s="3" t="s">
        <v>7964</v>
      </c>
      <c r="P1033" s="3" t="s">
        <v>89</v>
      </c>
      <c r="Q1033" s="3" t="s">
        <v>90</v>
      </c>
      <c r="R1033" s="3" t="s">
        <v>7965</v>
      </c>
      <c r="S1033" s="3" t="s">
        <v>7966</v>
      </c>
      <c r="T1033" s="3" t="s">
        <v>223</v>
      </c>
      <c r="U1033" s="3" t="s">
        <v>136</v>
      </c>
      <c r="V1033" s="3" t="s">
        <v>137</v>
      </c>
      <c r="W1033" s="3">
        <v>1</v>
      </c>
      <c r="X1033" s="3" t="s">
        <v>17884</v>
      </c>
      <c r="Y1033" s="3" t="s">
        <v>17885</v>
      </c>
      <c r="Z1033" s="3" t="s">
        <v>17886</v>
      </c>
      <c r="AA1033" s="3"/>
      <c r="AB1033" s="3" t="s">
        <v>85</v>
      </c>
      <c r="AC1033" s="3" t="s">
        <v>94</v>
      </c>
      <c r="AD1033" s="3" t="s">
        <v>95</v>
      </c>
      <c r="AE1033" s="3" t="s">
        <v>96</v>
      </c>
      <c r="AF1033" s="3"/>
      <c r="AG1033" s="3" t="s">
        <v>97</v>
      </c>
      <c r="AH1033" s="3">
        <v>201548</v>
      </c>
      <c r="AI1033" s="3">
        <v>36279</v>
      </c>
      <c r="AJ1033" s="3" t="s">
        <v>123</v>
      </c>
      <c r="AK1033" s="3" t="s">
        <v>99</v>
      </c>
      <c r="AL1033" s="3" t="s">
        <v>100</v>
      </c>
      <c r="AM1033" s="3">
        <v>28</v>
      </c>
      <c r="AN1033" s="3" t="s">
        <v>101</v>
      </c>
      <c r="AO1033" s="3" t="s">
        <v>110</v>
      </c>
      <c r="AP1033" s="3" t="s">
        <v>17887</v>
      </c>
      <c r="AQ1033" s="3" t="s">
        <v>17888</v>
      </c>
      <c r="AR1033" s="3">
        <v>2980</v>
      </c>
      <c r="AS1033" s="3">
        <v>1400</v>
      </c>
      <c r="AT1033" s="3">
        <v>0</v>
      </c>
      <c r="AU1033" s="3">
        <v>0</v>
      </c>
      <c r="AV1033" s="3">
        <v>0</v>
      </c>
      <c r="AW1033" s="3">
        <v>0</v>
      </c>
      <c r="AX1033" s="3">
        <v>0</v>
      </c>
      <c r="AY1033" s="3">
        <v>0</v>
      </c>
      <c r="AZ1033" s="3">
        <v>0</v>
      </c>
      <c r="BA1033" s="3" t="s">
        <v>1902</v>
      </c>
      <c r="BB1033" s="3">
        <v>1400</v>
      </c>
    </row>
    <row r="1034" spans="1:54" ht="32.5" hidden="1" customHeight="1" x14ac:dyDescent="0.2">
      <c r="A1034" s="3" t="s">
        <v>17889</v>
      </c>
      <c r="B1034" s="3" t="s">
        <v>1887</v>
      </c>
      <c r="C1034" s="3" t="s">
        <v>85</v>
      </c>
      <c r="D1034" s="3" t="s">
        <v>86</v>
      </c>
      <c r="E1034" s="3" t="s">
        <v>17883</v>
      </c>
      <c r="F1034" s="3"/>
      <c r="G1034" s="3" t="s">
        <v>87</v>
      </c>
      <c r="H1034" s="3">
        <v>2024</v>
      </c>
      <c r="I1034" s="3">
        <v>2024</v>
      </c>
      <c r="J1034" s="3" t="s">
        <v>88</v>
      </c>
      <c r="K1034" s="3" t="s">
        <v>7960</v>
      </c>
      <c r="L1034" s="3" t="s">
        <v>7961</v>
      </c>
      <c r="M1034" s="3" t="s">
        <v>7962</v>
      </c>
      <c r="N1034" s="3" t="s">
        <v>7963</v>
      </c>
      <c r="O1034" s="3" t="s">
        <v>7964</v>
      </c>
      <c r="P1034" s="3" t="s">
        <v>89</v>
      </c>
      <c r="Q1034" s="3" t="s">
        <v>90</v>
      </c>
      <c r="R1034" s="3" t="s">
        <v>7965</v>
      </c>
      <c r="S1034" s="3" t="s">
        <v>7966</v>
      </c>
      <c r="T1034" s="3" t="s">
        <v>223</v>
      </c>
      <c r="U1034" s="3" t="s">
        <v>136</v>
      </c>
      <c r="V1034" s="3" t="s">
        <v>137</v>
      </c>
      <c r="W1034" s="3">
        <v>2</v>
      </c>
      <c r="X1034" s="3" t="s">
        <v>17890</v>
      </c>
      <c r="Y1034" s="3" t="s">
        <v>17891</v>
      </c>
      <c r="Z1034" s="3" t="s">
        <v>17892</v>
      </c>
      <c r="AA1034" s="3"/>
      <c r="AB1034" s="3" t="s">
        <v>85</v>
      </c>
      <c r="AC1034" s="3" t="s">
        <v>94</v>
      </c>
      <c r="AD1034" s="3" t="s">
        <v>103</v>
      </c>
      <c r="AE1034" s="3" t="s">
        <v>104</v>
      </c>
      <c r="AF1034" s="3"/>
      <c r="AG1034" s="3" t="s">
        <v>97</v>
      </c>
      <c r="AH1034" s="3">
        <v>201548</v>
      </c>
      <c r="AI1034" s="3">
        <v>36279</v>
      </c>
      <c r="AJ1034" s="3" t="s">
        <v>346</v>
      </c>
      <c r="AK1034" s="3" t="s">
        <v>106</v>
      </c>
      <c r="AL1034" s="3" t="s">
        <v>100</v>
      </c>
      <c r="AM1034" s="3">
        <v>12</v>
      </c>
      <c r="AN1034" s="3" t="s">
        <v>138</v>
      </c>
      <c r="AO1034" s="3" t="s">
        <v>110</v>
      </c>
      <c r="AP1034" s="3" t="s">
        <v>17893</v>
      </c>
      <c r="AQ1034" s="3" t="s">
        <v>17888</v>
      </c>
      <c r="AR1034" s="3">
        <v>1900</v>
      </c>
      <c r="AS1034" s="3">
        <v>1000</v>
      </c>
      <c r="AT1034" s="3">
        <v>0</v>
      </c>
      <c r="AU1034" s="3">
        <v>0</v>
      </c>
      <c r="AV1034" s="3">
        <v>0</v>
      </c>
      <c r="AW1034" s="3">
        <v>0</v>
      </c>
      <c r="AX1034" s="3">
        <v>0</v>
      </c>
      <c r="AY1034" s="3">
        <v>0</v>
      </c>
      <c r="AZ1034" s="3">
        <v>0</v>
      </c>
      <c r="BA1034" s="3" t="s">
        <v>1902</v>
      </c>
      <c r="BB1034" s="3">
        <v>1000</v>
      </c>
    </row>
    <row r="1035" spans="1:54" ht="32.5" customHeight="1" x14ac:dyDescent="0.2">
      <c r="A1035" s="94" t="s">
        <v>17894</v>
      </c>
      <c r="B1035" s="94" t="s">
        <v>1887</v>
      </c>
      <c r="C1035" s="94" t="s">
        <v>85</v>
      </c>
      <c r="D1035" s="94" t="s">
        <v>86</v>
      </c>
      <c r="E1035" s="94" t="s">
        <v>17883</v>
      </c>
      <c r="F1035" s="94"/>
      <c r="G1035" s="94" t="s">
        <v>87</v>
      </c>
      <c r="H1035" s="94">
        <v>2024</v>
      </c>
      <c r="I1035" s="94">
        <v>2024</v>
      </c>
      <c r="J1035" s="94" t="s">
        <v>88</v>
      </c>
      <c r="K1035" s="94" t="s">
        <v>7960</v>
      </c>
      <c r="L1035" s="94" t="s">
        <v>7961</v>
      </c>
      <c r="M1035" s="94" t="s">
        <v>7962</v>
      </c>
      <c r="N1035" s="94" t="s">
        <v>7963</v>
      </c>
      <c r="O1035" s="94" t="s">
        <v>7964</v>
      </c>
      <c r="P1035" s="94" t="s">
        <v>89</v>
      </c>
      <c r="Q1035" s="94" t="s">
        <v>90</v>
      </c>
      <c r="R1035" s="94" t="s">
        <v>7965</v>
      </c>
      <c r="S1035" s="94" t="s">
        <v>7966</v>
      </c>
      <c r="T1035" s="94" t="s">
        <v>223</v>
      </c>
      <c r="U1035" s="94" t="s">
        <v>136</v>
      </c>
      <c r="V1035" s="94" t="s">
        <v>137</v>
      </c>
      <c r="W1035" s="94">
        <v>3</v>
      </c>
      <c r="X1035" s="94" t="s">
        <v>17895</v>
      </c>
      <c r="Y1035" s="94" t="s">
        <v>17896</v>
      </c>
      <c r="Z1035" s="94" t="s">
        <v>17897</v>
      </c>
      <c r="AA1035" s="94"/>
      <c r="AB1035" s="94" t="s">
        <v>85</v>
      </c>
      <c r="AC1035" s="94" t="s">
        <v>94</v>
      </c>
      <c r="AD1035" s="94" t="s">
        <v>107</v>
      </c>
      <c r="AE1035" s="94" t="s">
        <v>108</v>
      </c>
      <c r="AF1035" s="94"/>
      <c r="AG1035" s="94" t="s">
        <v>97</v>
      </c>
      <c r="AH1035" s="94">
        <v>201548</v>
      </c>
      <c r="AI1035" s="94">
        <v>36279</v>
      </c>
      <c r="AJ1035" s="94" t="s">
        <v>98</v>
      </c>
      <c r="AK1035" s="94" t="s">
        <v>109</v>
      </c>
      <c r="AL1035" s="94" t="s">
        <v>100</v>
      </c>
      <c r="AM1035" s="94">
        <v>30</v>
      </c>
      <c r="AN1035" s="94" t="s">
        <v>101</v>
      </c>
      <c r="AO1035" s="94" t="s">
        <v>102</v>
      </c>
      <c r="AP1035" s="94" t="s">
        <v>17898</v>
      </c>
      <c r="AQ1035" s="94" t="s">
        <v>17899</v>
      </c>
      <c r="AR1035" s="94">
        <v>900</v>
      </c>
      <c r="AS1035" s="94">
        <v>600</v>
      </c>
      <c r="AT1035" s="94">
        <v>0</v>
      </c>
      <c r="AU1035" s="94">
        <v>0</v>
      </c>
      <c r="AV1035" s="94">
        <v>0</v>
      </c>
      <c r="AW1035" s="94">
        <v>0</v>
      </c>
      <c r="AX1035" s="94">
        <v>0</v>
      </c>
      <c r="AY1035" s="94">
        <v>0</v>
      </c>
      <c r="AZ1035" s="94">
        <v>0</v>
      </c>
      <c r="BA1035" s="94" t="s">
        <v>1902</v>
      </c>
      <c r="BB1035" s="94">
        <v>600</v>
      </c>
    </row>
    <row r="1036" spans="1:54" ht="32.5" hidden="1" customHeight="1" x14ac:dyDescent="0.2">
      <c r="A1036" s="3" t="s">
        <v>17900</v>
      </c>
      <c r="B1036" s="3" t="s">
        <v>1887</v>
      </c>
      <c r="C1036" s="3" t="s">
        <v>85</v>
      </c>
      <c r="D1036" s="3" t="s">
        <v>86</v>
      </c>
      <c r="E1036" s="3" t="s">
        <v>17901</v>
      </c>
      <c r="F1036" s="3"/>
      <c r="G1036" s="3" t="s">
        <v>87</v>
      </c>
      <c r="H1036" s="3">
        <v>2024</v>
      </c>
      <c r="I1036" s="3">
        <v>2024</v>
      </c>
      <c r="J1036" s="3" t="s">
        <v>88</v>
      </c>
      <c r="K1036" s="3" t="s">
        <v>17902</v>
      </c>
      <c r="L1036" s="3" t="s">
        <v>17903</v>
      </c>
      <c r="M1036" s="3" t="s">
        <v>17904</v>
      </c>
      <c r="N1036" s="3"/>
      <c r="O1036" s="3" t="s">
        <v>17905</v>
      </c>
      <c r="P1036" s="3" t="s">
        <v>89</v>
      </c>
      <c r="Q1036" s="3" t="s">
        <v>90</v>
      </c>
      <c r="R1036" s="3" t="s">
        <v>17906</v>
      </c>
      <c r="S1036" s="3" t="s">
        <v>17907</v>
      </c>
      <c r="T1036" s="3" t="s">
        <v>119</v>
      </c>
      <c r="U1036" s="3" t="s">
        <v>136</v>
      </c>
      <c r="V1036" s="3" t="s">
        <v>137</v>
      </c>
      <c r="W1036" s="3">
        <v>1</v>
      </c>
      <c r="X1036" s="3" t="s">
        <v>17908</v>
      </c>
      <c r="Y1036" s="3" t="s">
        <v>17909</v>
      </c>
      <c r="Z1036" s="3" t="s">
        <v>17910</v>
      </c>
      <c r="AA1036" s="3"/>
      <c r="AB1036" s="3" t="s">
        <v>85</v>
      </c>
      <c r="AC1036" s="3" t="s">
        <v>94</v>
      </c>
      <c r="AD1036" s="3" t="s">
        <v>95</v>
      </c>
      <c r="AE1036" s="3" t="s">
        <v>96</v>
      </c>
      <c r="AF1036" s="3"/>
      <c r="AG1036" s="3" t="s">
        <v>97</v>
      </c>
      <c r="AH1036" s="3">
        <v>85</v>
      </c>
      <c r="AI1036" s="3">
        <v>19</v>
      </c>
      <c r="AJ1036" s="3" t="s">
        <v>123</v>
      </c>
      <c r="AK1036" s="3" t="s">
        <v>190</v>
      </c>
      <c r="AL1036" s="3" t="s">
        <v>100</v>
      </c>
      <c r="AM1036" s="3">
        <v>10</v>
      </c>
      <c r="AN1036" s="3" t="s">
        <v>303</v>
      </c>
      <c r="AO1036" s="3" t="s">
        <v>110</v>
      </c>
      <c r="AP1036" s="3" t="s">
        <v>17911</v>
      </c>
      <c r="AQ1036" s="3" t="s">
        <v>17912</v>
      </c>
      <c r="AR1036" s="3">
        <v>3960</v>
      </c>
      <c r="AS1036" s="3">
        <v>1500</v>
      </c>
      <c r="AT1036" s="3">
        <v>0</v>
      </c>
      <c r="AU1036" s="3">
        <v>0</v>
      </c>
      <c r="AV1036" s="3">
        <v>0</v>
      </c>
      <c r="AW1036" s="3">
        <v>0</v>
      </c>
      <c r="AX1036" s="3">
        <v>0</v>
      </c>
      <c r="AY1036" s="3">
        <v>0</v>
      </c>
      <c r="AZ1036" s="3">
        <v>0</v>
      </c>
      <c r="BA1036" s="3" t="s">
        <v>1902</v>
      </c>
      <c r="BB1036" s="3">
        <v>1500</v>
      </c>
    </row>
    <row r="1037" spans="1:54" ht="32.5" hidden="1" customHeight="1" x14ac:dyDescent="0.2">
      <c r="A1037" s="3" t="s">
        <v>17913</v>
      </c>
      <c r="B1037" s="3" t="s">
        <v>1887</v>
      </c>
      <c r="C1037" s="3" t="s">
        <v>85</v>
      </c>
      <c r="D1037" s="3" t="s">
        <v>86</v>
      </c>
      <c r="E1037" s="3" t="s">
        <v>17914</v>
      </c>
      <c r="F1037" s="3"/>
      <c r="G1037" s="3" t="s">
        <v>87</v>
      </c>
      <c r="H1037" s="3">
        <v>2024</v>
      </c>
      <c r="I1037" s="3">
        <v>2024</v>
      </c>
      <c r="J1037" s="3" t="s">
        <v>88</v>
      </c>
      <c r="K1037" s="3" t="s">
        <v>17915</v>
      </c>
      <c r="L1037" s="3" t="s">
        <v>17916</v>
      </c>
      <c r="M1037" s="3" t="s">
        <v>17917</v>
      </c>
      <c r="N1037" s="3" t="s">
        <v>17918</v>
      </c>
      <c r="O1037" s="3" t="s">
        <v>17919</v>
      </c>
      <c r="P1037" s="3" t="s">
        <v>89</v>
      </c>
      <c r="Q1037" s="3" t="s">
        <v>90</v>
      </c>
      <c r="R1037" s="3" t="s">
        <v>17920</v>
      </c>
      <c r="S1037" s="3" t="s">
        <v>17921</v>
      </c>
      <c r="T1037" s="3" t="s">
        <v>135</v>
      </c>
      <c r="U1037" s="3" t="s">
        <v>136</v>
      </c>
      <c r="V1037" s="3" t="s">
        <v>137</v>
      </c>
      <c r="W1037" s="3">
        <v>1</v>
      </c>
      <c r="X1037" s="3" t="s">
        <v>1681</v>
      </c>
      <c r="Y1037" s="3" t="s">
        <v>17922</v>
      </c>
      <c r="Z1037" s="3" t="s">
        <v>17923</v>
      </c>
      <c r="AA1037" s="3"/>
      <c r="AB1037" s="3" t="s">
        <v>85</v>
      </c>
      <c r="AC1037" s="3" t="s">
        <v>94</v>
      </c>
      <c r="AD1037" s="3" t="s">
        <v>95</v>
      </c>
      <c r="AE1037" s="3" t="s">
        <v>96</v>
      </c>
      <c r="AF1037" s="3"/>
      <c r="AG1037" s="3" t="s">
        <v>97</v>
      </c>
      <c r="AH1037" s="3">
        <v>64</v>
      </c>
      <c r="AI1037" s="3">
        <v>11</v>
      </c>
      <c r="AJ1037" s="3" t="s">
        <v>123</v>
      </c>
      <c r="AK1037" s="3" t="s">
        <v>99</v>
      </c>
      <c r="AL1037" s="3" t="s">
        <v>100</v>
      </c>
      <c r="AM1037" s="3">
        <v>12</v>
      </c>
      <c r="AN1037" s="3" t="s">
        <v>101</v>
      </c>
      <c r="AO1037" s="3" t="s">
        <v>110</v>
      </c>
      <c r="AP1037" s="3" t="s">
        <v>17924</v>
      </c>
      <c r="AQ1037" s="3" t="s">
        <v>17925</v>
      </c>
      <c r="AR1037" s="3">
        <v>1120</v>
      </c>
      <c r="AS1037" s="3">
        <v>672</v>
      </c>
      <c r="AT1037" s="3">
        <v>0</v>
      </c>
      <c r="AU1037" s="3">
        <v>0</v>
      </c>
      <c r="AV1037" s="3">
        <v>0</v>
      </c>
      <c r="AW1037" s="3">
        <v>0</v>
      </c>
      <c r="AX1037" s="3">
        <v>0</v>
      </c>
      <c r="AY1037" s="3">
        <v>0</v>
      </c>
      <c r="AZ1037" s="3">
        <v>0</v>
      </c>
      <c r="BA1037" s="3" t="s">
        <v>1902</v>
      </c>
      <c r="BB1037" s="3">
        <v>672</v>
      </c>
    </row>
    <row r="1038" spans="1:54" ht="32.5" hidden="1" customHeight="1" x14ac:dyDescent="0.2">
      <c r="A1038" s="3" t="s">
        <v>17926</v>
      </c>
      <c r="B1038" s="3" t="s">
        <v>1887</v>
      </c>
      <c r="C1038" s="3" t="s">
        <v>85</v>
      </c>
      <c r="D1038" s="3" t="s">
        <v>86</v>
      </c>
      <c r="E1038" s="3" t="s">
        <v>17914</v>
      </c>
      <c r="F1038" s="3"/>
      <c r="G1038" s="3" t="s">
        <v>87</v>
      </c>
      <c r="H1038" s="3">
        <v>2024</v>
      </c>
      <c r="I1038" s="3">
        <v>2024</v>
      </c>
      <c r="J1038" s="3" t="s">
        <v>88</v>
      </c>
      <c r="K1038" s="3" t="s">
        <v>17915</v>
      </c>
      <c r="L1038" s="3" t="s">
        <v>17916</v>
      </c>
      <c r="M1038" s="3" t="s">
        <v>17917</v>
      </c>
      <c r="N1038" s="3" t="s">
        <v>17918</v>
      </c>
      <c r="O1038" s="3" t="s">
        <v>17919</v>
      </c>
      <c r="P1038" s="3" t="s">
        <v>89</v>
      </c>
      <c r="Q1038" s="3" t="s">
        <v>90</v>
      </c>
      <c r="R1038" s="3" t="s">
        <v>17920</v>
      </c>
      <c r="S1038" s="3" t="s">
        <v>17921</v>
      </c>
      <c r="T1038" s="3" t="s">
        <v>135</v>
      </c>
      <c r="U1038" s="3" t="s">
        <v>136</v>
      </c>
      <c r="V1038" s="3" t="s">
        <v>137</v>
      </c>
      <c r="W1038" s="3">
        <v>2</v>
      </c>
      <c r="X1038" s="3" t="s">
        <v>13531</v>
      </c>
      <c r="Y1038" s="3" t="s">
        <v>17927</v>
      </c>
      <c r="Z1038" s="3" t="s">
        <v>17928</v>
      </c>
      <c r="AA1038" s="3"/>
      <c r="AB1038" s="3" t="s">
        <v>85</v>
      </c>
      <c r="AC1038" s="3" t="s">
        <v>94</v>
      </c>
      <c r="AD1038" s="3" t="s">
        <v>103</v>
      </c>
      <c r="AE1038" s="3" t="s">
        <v>104</v>
      </c>
      <c r="AF1038" s="3"/>
      <c r="AG1038" s="3" t="s">
        <v>97</v>
      </c>
      <c r="AH1038" s="3">
        <v>64</v>
      </c>
      <c r="AI1038" s="3">
        <v>11</v>
      </c>
      <c r="AJ1038" s="3" t="s">
        <v>105</v>
      </c>
      <c r="AK1038" s="3" t="s">
        <v>106</v>
      </c>
      <c r="AL1038" s="3" t="s">
        <v>100</v>
      </c>
      <c r="AM1038" s="3">
        <v>200</v>
      </c>
      <c r="AN1038" s="3" t="s">
        <v>138</v>
      </c>
      <c r="AO1038" s="3" t="s">
        <v>110</v>
      </c>
      <c r="AP1038" s="3" t="s">
        <v>17924</v>
      </c>
      <c r="AQ1038" s="3" t="s">
        <v>17929</v>
      </c>
      <c r="AR1038" s="3">
        <v>2320</v>
      </c>
      <c r="AS1038" s="3">
        <v>1392</v>
      </c>
      <c r="AT1038" s="3">
        <v>0</v>
      </c>
      <c r="AU1038" s="3">
        <v>0</v>
      </c>
      <c r="AV1038" s="3">
        <v>0</v>
      </c>
      <c r="AW1038" s="3">
        <v>0</v>
      </c>
      <c r="AX1038" s="3">
        <v>0</v>
      </c>
      <c r="AY1038" s="3">
        <v>0</v>
      </c>
      <c r="AZ1038" s="3">
        <v>0</v>
      </c>
      <c r="BA1038" s="3" t="s">
        <v>1902</v>
      </c>
      <c r="BB1038" s="3">
        <v>1392</v>
      </c>
    </row>
    <row r="1039" spans="1:54" ht="32.5" hidden="1" customHeight="1" x14ac:dyDescent="0.2">
      <c r="A1039" s="3" t="s">
        <v>17930</v>
      </c>
      <c r="B1039" s="3" t="s">
        <v>1887</v>
      </c>
      <c r="C1039" s="3" t="s">
        <v>85</v>
      </c>
      <c r="D1039" s="3" t="s">
        <v>86</v>
      </c>
      <c r="E1039" s="3" t="s">
        <v>17931</v>
      </c>
      <c r="F1039" s="3"/>
      <c r="G1039" s="3" t="s">
        <v>87</v>
      </c>
      <c r="H1039" s="3">
        <v>2024</v>
      </c>
      <c r="I1039" s="3">
        <v>2024</v>
      </c>
      <c r="J1039" s="3" t="s">
        <v>88</v>
      </c>
      <c r="K1039" s="3" t="s">
        <v>8160</v>
      </c>
      <c r="L1039" s="3" t="s">
        <v>8161</v>
      </c>
      <c r="M1039" s="3" t="s">
        <v>8162</v>
      </c>
      <c r="N1039" s="3" t="s">
        <v>8163</v>
      </c>
      <c r="O1039" s="3" t="s">
        <v>8164</v>
      </c>
      <c r="P1039" s="3" t="s">
        <v>89</v>
      </c>
      <c r="Q1039" s="3" t="s">
        <v>90</v>
      </c>
      <c r="R1039" s="3" t="s">
        <v>8165</v>
      </c>
      <c r="S1039" s="3" t="s">
        <v>8166</v>
      </c>
      <c r="T1039" s="3" t="s">
        <v>135</v>
      </c>
      <c r="U1039" s="3" t="s">
        <v>1896</v>
      </c>
      <c r="V1039" s="3" t="s">
        <v>137</v>
      </c>
      <c r="W1039" s="3">
        <v>1</v>
      </c>
      <c r="X1039" s="3" t="s">
        <v>17932</v>
      </c>
      <c r="Y1039" s="3" t="s">
        <v>17933</v>
      </c>
      <c r="Z1039" s="3" t="s">
        <v>17934</v>
      </c>
      <c r="AA1039" s="3"/>
      <c r="AB1039" s="3" t="s">
        <v>85</v>
      </c>
      <c r="AC1039" s="3" t="s">
        <v>94</v>
      </c>
      <c r="AD1039" s="3" t="s">
        <v>95</v>
      </c>
      <c r="AE1039" s="3" t="s">
        <v>96</v>
      </c>
      <c r="AF1039" s="3"/>
      <c r="AG1039" s="3" t="s">
        <v>97</v>
      </c>
      <c r="AH1039" s="3">
        <v>72</v>
      </c>
      <c r="AI1039" s="3">
        <v>11</v>
      </c>
      <c r="AJ1039" s="3" t="s">
        <v>123</v>
      </c>
      <c r="AK1039" s="3" t="s">
        <v>109</v>
      </c>
      <c r="AL1039" s="3" t="s">
        <v>100</v>
      </c>
      <c r="AM1039" s="3">
        <v>10</v>
      </c>
      <c r="AN1039" s="3" t="s">
        <v>138</v>
      </c>
      <c r="AO1039" s="3" t="s">
        <v>110</v>
      </c>
      <c r="AP1039" s="3" t="s">
        <v>17935</v>
      </c>
      <c r="AQ1039" s="3" t="s">
        <v>17936</v>
      </c>
      <c r="AR1039" s="3">
        <v>3000</v>
      </c>
      <c r="AS1039" s="3">
        <v>1500</v>
      </c>
      <c r="AT1039" s="3">
        <v>0</v>
      </c>
      <c r="AU1039" s="3">
        <v>0</v>
      </c>
      <c r="AV1039" s="3">
        <v>0</v>
      </c>
      <c r="AW1039" s="3">
        <v>0</v>
      </c>
      <c r="AX1039" s="3">
        <v>0</v>
      </c>
      <c r="AY1039" s="3">
        <v>0</v>
      </c>
      <c r="AZ1039" s="3">
        <v>0</v>
      </c>
      <c r="BA1039" s="3" t="s">
        <v>17937</v>
      </c>
      <c r="BB1039" s="3">
        <v>1800</v>
      </c>
    </row>
    <row r="1040" spans="1:54" ht="32.5" hidden="1" customHeight="1" x14ac:dyDescent="0.2">
      <c r="A1040" s="3" t="s">
        <v>17938</v>
      </c>
      <c r="B1040" s="3" t="s">
        <v>1887</v>
      </c>
      <c r="C1040" s="3" t="s">
        <v>85</v>
      </c>
      <c r="D1040" s="3" t="s">
        <v>86</v>
      </c>
      <c r="E1040" s="3" t="s">
        <v>17931</v>
      </c>
      <c r="F1040" s="3"/>
      <c r="G1040" s="3" t="s">
        <v>87</v>
      </c>
      <c r="H1040" s="3">
        <v>2024</v>
      </c>
      <c r="I1040" s="3">
        <v>2024</v>
      </c>
      <c r="J1040" s="3" t="s">
        <v>111</v>
      </c>
      <c r="K1040" s="3" t="s">
        <v>8160</v>
      </c>
      <c r="L1040" s="3" t="s">
        <v>8161</v>
      </c>
      <c r="M1040" s="3" t="s">
        <v>8162</v>
      </c>
      <c r="N1040" s="3" t="s">
        <v>8163</v>
      </c>
      <c r="O1040" s="3" t="s">
        <v>8164</v>
      </c>
      <c r="P1040" s="3" t="s">
        <v>89</v>
      </c>
      <c r="Q1040" s="3" t="s">
        <v>90</v>
      </c>
      <c r="R1040" s="3" t="s">
        <v>8165</v>
      </c>
      <c r="S1040" s="3" t="s">
        <v>8166</v>
      </c>
      <c r="T1040" s="3" t="s">
        <v>135</v>
      </c>
      <c r="U1040" s="3" t="s">
        <v>1896</v>
      </c>
      <c r="V1040" s="3" t="s">
        <v>137</v>
      </c>
      <c r="W1040" s="3">
        <v>2</v>
      </c>
      <c r="X1040" s="3" t="s">
        <v>17939</v>
      </c>
      <c r="Y1040" s="3" t="s">
        <v>17940</v>
      </c>
      <c r="Z1040" s="3" t="s">
        <v>17941</v>
      </c>
      <c r="AA1040" s="3"/>
      <c r="AB1040" s="3" t="s">
        <v>85</v>
      </c>
      <c r="AC1040" s="3" t="s">
        <v>94</v>
      </c>
      <c r="AD1040" s="3" t="s">
        <v>103</v>
      </c>
      <c r="AE1040" s="3" t="s">
        <v>104</v>
      </c>
      <c r="AF1040" s="3"/>
      <c r="AG1040" s="3" t="s">
        <v>97</v>
      </c>
      <c r="AH1040" s="3">
        <v>72</v>
      </c>
      <c r="AI1040" s="3">
        <v>11</v>
      </c>
      <c r="AJ1040" s="3" t="s">
        <v>346</v>
      </c>
      <c r="AK1040" s="3" t="s">
        <v>106</v>
      </c>
      <c r="AL1040" s="3" t="s">
        <v>100</v>
      </c>
      <c r="AM1040" s="3">
        <v>150</v>
      </c>
      <c r="AN1040" s="3" t="s">
        <v>138</v>
      </c>
      <c r="AO1040" s="3" t="s">
        <v>110</v>
      </c>
      <c r="AP1040" s="3" t="s">
        <v>17942</v>
      </c>
      <c r="AQ1040" s="3" t="s">
        <v>17943</v>
      </c>
      <c r="AR1040" s="3">
        <v>4250</v>
      </c>
      <c r="AS1040" s="3">
        <v>1800</v>
      </c>
      <c r="AT1040" s="3">
        <v>0</v>
      </c>
      <c r="AU1040" s="3">
        <v>0</v>
      </c>
      <c r="AV1040" s="3">
        <v>0</v>
      </c>
      <c r="AW1040" s="3">
        <v>0</v>
      </c>
      <c r="AX1040" s="3">
        <v>0</v>
      </c>
      <c r="AY1040" s="3">
        <v>0</v>
      </c>
      <c r="AZ1040" s="3">
        <v>0</v>
      </c>
      <c r="BA1040" s="3" t="s">
        <v>17944</v>
      </c>
      <c r="BB1040" s="3">
        <v>2150</v>
      </c>
    </row>
    <row r="1041" spans="1:54" ht="32.5" hidden="1" customHeight="1" x14ac:dyDescent="0.2">
      <c r="A1041" s="3" t="s">
        <v>17945</v>
      </c>
      <c r="B1041" s="3" t="s">
        <v>1887</v>
      </c>
      <c r="C1041" s="3" t="s">
        <v>85</v>
      </c>
      <c r="D1041" s="3" t="s">
        <v>86</v>
      </c>
      <c r="E1041" s="3" t="s">
        <v>17946</v>
      </c>
      <c r="F1041" s="3"/>
      <c r="G1041" s="3" t="s">
        <v>87</v>
      </c>
      <c r="H1041" s="3">
        <v>2024</v>
      </c>
      <c r="I1041" s="3">
        <v>2024</v>
      </c>
      <c r="J1041" s="3" t="s">
        <v>111</v>
      </c>
      <c r="K1041" s="3" t="s">
        <v>8092</v>
      </c>
      <c r="L1041" s="3" t="s">
        <v>8093</v>
      </c>
      <c r="M1041" s="3" t="s">
        <v>17947</v>
      </c>
      <c r="N1041" s="3" t="s">
        <v>8095</v>
      </c>
      <c r="O1041" s="3" t="s">
        <v>8096</v>
      </c>
      <c r="P1041" s="3" t="s">
        <v>89</v>
      </c>
      <c r="Q1041" s="3" t="s">
        <v>90</v>
      </c>
      <c r="R1041" s="3" t="s">
        <v>8097</v>
      </c>
      <c r="S1041" s="3" t="s">
        <v>8098</v>
      </c>
      <c r="T1041" s="3" t="s">
        <v>135</v>
      </c>
      <c r="U1041" s="3" t="s">
        <v>1896</v>
      </c>
      <c r="V1041" s="3" t="s">
        <v>137</v>
      </c>
      <c r="W1041" s="3">
        <v>1</v>
      </c>
      <c r="X1041" s="3" t="s">
        <v>104</v>
      </c>
      <c r="Y1041" s="3" t="s">
        <v>17948</v>
      </c>
      <c r="Z1041" s="3" t="s">
        <v>17949</v>
      </c>
      <c r="AA1041" s="3"/>
      <c r="AB1041" s="3" t="s">
        <v>85</v>
      </c>
      <c r="AC1041" s="3" t="s">
        <v>94</v>
      </c>
      <c r="AD1041" s="3" t="s">
        <v>103</v>
      </c>
      <c r="AE1041" s="3" t="s">
        <v>104</v>
      </c>
      <c r="AF1041" s="3"/>
      <c r="AG1041" s="3" t="s">
        <v>97</v>
      </c>
      <c r="AH1041" s="3">
        <v>161</v>
      </c>
      <c r="AI1041" s="3">
        <v>22</v>
      </c>
      <c r="AJ1041" s="3" t="s">
        <v>346</v>
      </c>
      <c r="AK1041" s="3" t="s">
        <v>106</v>
      </c>
      <c r="AL1041" s="3" t="s">
        <v>100</v>
      </c>
      <c r="AM1041" s="3">
        <v>35</v>
      </c>
      <c r="AN1041" s="3" t="s">
        <v>101</v>
      </c>
      <c r="AO1041" s="3" t="s">
        <v>102</v>
      </c>
      <c r="AP1041" s="3" t="s">
        <v>17950</v>
      </c>
      <c r="AQ1041" s="3" t="s">
        <v>17951</v>
      </c>
      <c r="AR1041" s="3">
        <v>22750</v>
      </c>
      <c r="AS1041" s="3">
        <v>7000</v>
      </c>
      <c r="AT1041" s="3">
        <v>0</v>
      </c>
      <c r="AU1041" s="3">
        <v>0</v>
      </c>
      <c r="AV1041" s="3">
        <v>0</v>
      </c>
      <c r="AW1041" s="3">
        <v>0</v>
      </c>
      <c r="AX1041" s="3">
        <v>0</v>
      </c>
      <c r="AY1041" s="3">
        <v>0</v>
      </c>
      <c r="AZ1041" s="3">
        <v>0</v>
      </c>
      <c r="BA1041" s="3" t="s">
        <v>1902</v>
      </c>
      <c r="BB1041" s="3">
        <v>7000</v>
      </c>
    </row>
    <row r="1042" spans="1:54" ht="32.5" hidden="1" customHeight="1" x14ac:dyDescent="0.2">
      <c r="A1042" s="3" t="s">
        <v>17952</v>
      </c>
      <c r="B1042" s="3" t="s">
        <v>1887</v>
      </c>
      <c r="C1042" s="3" t="s">
        <v>85</v>
      </c>
      <c r="D1042" s="3" t="s">
        <v>86</v>
      </c>
      <c r="E1042" s="3" t="s">
        <v>17946</v>
      </c>
      <c r="F1042" s="3"/>
      <c r="G1042" s="3" t="s">
        <v>87</v>
      </c>
      <c r="H1042" s="3">
        <v>2024</v>
      </c>
      <c r="I1042" s="3">
        <v>2024</v>
      </c>
      <c r="J1042" s="3" t="s">
        <v>111</v>
      </c>
      <c r="K1042" s="3" t="s">
        <v>8092</v>
      </c>
      <c r="L1042" s="3" t="s">
        <v>8093</v>
      </c>
      <c r="M1042" s="3" t="s">
        <v>17947</v>
      </c>
      <c r="N1042" s="3" t="s">
        <v>8095</v>
      </c>
      <c r="O1042" s="3" t="s">
        <v>8096</v>
      </c>
      <c r="P1042" s="3" t="s">
        <v>89</v>
      </c>
      <c r="Q1042" s="3" t="s">
        <v>90</v>
      </c>
      <c r="R1042" s="3" t="s">
        <v>8097</v>
      </c>
      <c r="S1042" s="3" t="s">
        <v>8098</v>
      </c>
      <c r="T1042" s="3" t="s">
        <v>135</v>
      </c>
      <c r="U1042" s="3" t="s">
        <v>1896</v>
      </c>
      <c r="V1042" s="3" t="s">
        <v>137</v>
      </c>
      <c r="W1042" s="3">
        <v>2</v>
      </c>
      <c r="X1042" s="3" t="s">
        <v>96</v>
      </c>
      <c r="Y1042" s="3" t="s">
        <v>17953</v>
      </c>
      <c r="Z1042" s="3" t="s">
        <v>17954</v>
      </c>
      <c r="AA1042" s="3"/>
      <c r="AB1042" s="3" t="s">
        <v>85</v>
      </c>
      <c r="AC1042" s="3" t="s">
        <v>94</v>
      </c>
      <c r="AD1042" s="3" t="s">
        <v>103</v>
      </c>
      <c r="AE1042" s="3" t="s">
        <v>189</v>
      </c>
      <c r="AF1042" s="3"/>
      <c r="AG1042" s="3" t="s">
        <v>97</v>
      </c>
      <c r="AH1042" s="3">
        <v>161</v>
      </c>
      <c r="AI1042" s="3">
        <v>22</v>
      </c>
      <c r="AJ1042" s="3" t="s">
        <v>123</v>
      </c>
      <c r="AK1042" s="3" t="s">
        <v>109</v>
      </c>
      <c r="AL1042" s="3" t="s">
        <v>100</v>
      </c>
      <c r="AM1042" s="3">
        <v>50</v>
      </c>
      <c r="AN1042" s="3" t="s">
        <v>101</v>
      </c>
      <c r="AO1042" s="3" t="s">
        <v>102</v>
      </c>
      <c r="AP1042" s="3" t="s">
        <v>17955</v>
      </c>
      <c r="AQ1042" s="3" t="s">
        <v>17956</v>
      </c>
      <c r="AR1042" s="3">
        <v>14250</v>
      </c>
      <c r="AS1042" s="3">
        <v>5000</v>
      </c>
      <c r="AT1042" s="3">
        <v>0</v>
      </c>
      <c r="AU1042" s="3">
        <v>0</v>
      </c>
      <c r="AV1042" s="3">
        <v>0</v>
      </c>
      <c r="AW1042" s="3">
        <v>0</v>
      </c>
      <c r="AX1042" s="3">
        <v>0</v>
      </c>
      <c r="AY1042" s="3">
        <v>0</v>
      </c>
      <c r="AZ1042" s="3">
        <v>0</v>
      </c>
      <c r="BA1042" s="3" t="s">
        <v>1902</v>
      </c>
      <c r="BB1042" s="3">
        <v>5000</v>
      </c>
    </row>
    <row r="1043" spans="1:54" ht="32.5" hidden="1" customHeight="1" x14ac:dyDescent="0.2">
      <c r="A1043" s="3" t="s">
        <v>17957</v>
      </c>
      <c r="B1043" s="3" t="s">
        <v>1887</v>
      </c>
      <c r="C1043" s="3" t="s">
        <v>85</v>
      </c>
      <c r="D1043" s="3" t="s">
        <v>86</v>
      </c>
      <c r="E1043" s="3" t="s">
        <v>17958</v>
      </c>
      <c r="F1043" s="3"/>
      <c r="G1043" s="3" t="s">
        <v>87</v>
      </c>
      <c r="H1043" s="3">
        <v>2024</v>
      </c>
      <c r="I1043" s="3">
        <v>2024</v>
      </c>
      <c r="J1043" s="3" t="s">
        <v>88</v>
      </c>
      <c r="K1043" s="3" t="s">
        <v>8257</v>
      </c>
      <c r="L1043" s="3" t="s">
        <v>8258</v>
      </c>
      <c r="M1043" s="3" t="s">
        <v>8259</v>
      </c>
      <c r="N1043" s="3" t="s">
        <v>8260</v>
      </c>
      <c r="O1043" s="3" t="s">
        <v>8261</v>
      </c>
      <c r="P1043" s="3" t="s">
        <v>89</v>
      </c>
      <c r="Q1043" s="3" t="s">
        <v>90</v>
      </c>
      <c r="R1043" s="3" t="s">
        <v>8262</v>
      </c>
      <c r="S1043" s="3" t="s">
        <v>8263</v>
      </c>
      <c r="T1043" s="3" t="s">
        <v>135</v>
      </c>
      <c r="U1043" s="3" t="s">
        <v>1926</v>
      </c>
      <c r="V1043" s="3" t="s">
        <v>137</v>
      </c>
      <c r="W1043" s="3">
        <v>1</v>
      </c>
      <c r="X1043" s="3" t="s">
        <v>17959</v>
      </c>
      <c r="Y1043" s="3" t="s">
        <v>17960</v>
      </c>
      <c r="Z1043" s="3" t="s">
        <v>17961</v>
      </c>
      <c r="AA1043" s="3"/>
      <c r="AB1043" s="3" t="s">
        <v>85</v>
      </c>
      <c r="AC1043" s="3" t="s">
        <v>94</v>
      </c>
      <c r="AD1043" s="3" t="s">
        <v>103</v>
      </c>
      <c r="AE1043" s="3" t="s">
        <v>104</v>
      </c>
      <c r="AF1043" s="3"/>
      <c r="AG1043" s="3" t="s">
        <v>97</v>
      </c>
      <c r="AH1043" s="3">
        <v>68</v>
      </c>
      <c r="AI1043" s="3">
        <v>9</v>
      </c>
      <c r="AJ1043" s="3" t="s">
        <v>105</v>
      </c>
      <c r="AK1043" s="3" t="s">
        <v>106</v>
      </c>
      <c r="AL1043" s="3" t="s">
        <v>100</v>
      </c>
      <c r="AM1043" s="3">
        <v>400</v>
      </c>
      <c r="AN1043" s="3" t="s">
        <v>138</v>
      </c>
      <c r="AO1043" s="3" t="s">
        <v>110</v>
      </c>
      <c r="AP1043" s="3" t="s">
        <v>17962</v>
      </c>
      <c r="AQ1043" s="3" t="s">
        <v>17963</v>
      </c>
      <c r="AR1043" s="3">
        <v>6650</v>
      </c>
      <c r="AS1043" s="3">
        <v>3000</v>
      </c>
      <c r="AT1043" s="3">
        <v>0</v>
      </c>
      <c r="AU1043" s="3">
        <v>0</v>
      </c>
      <c r="AV1043" s="3">
        <v>0</v>
      </c>
      <c r="AW1043" s="3">
        <v>0</v>
      </c>
      <c r="AX1043" s="3">
        <v>0</v>
      </c>
      <c r="AY1043" s="3">
        <v>0</v>
      </c>
      <c r="AZ1043" s="3">
        <v>0</v>
      </c>
      <c r="BA1043" s="3" t="s">
        <v>17964</v>
      </c>
      <c r="BB1043" s="3">
        <v>3500</v>
      </c>
    </row>
    <row r="1044" spans="1:54" ht="32.5" hidden="1" customHeight="1" x14ac:dyDescent="0.2">
      <c r="A1044" s="3" t="s">
        <v>17965</v>
      </c>
      <c r="B1044" s="3" t="s">
        <v>1887</v>
      </c>
      <c r="C1044" s="3" t="s">
        <v>85</v>
      </c>
      <c r="D1044" s="3" t="s">
        <v>86</v>
      </c>
      <c r="E1044" s="3" t="s">
        <v>17958</v>
      </c>
      <c r="F1044" s="3"/>
      <c r="G1044" s="3" t="s">
        <v>87</v>
      </c>
      <c r="H1044" s="3">
        <v>2024</v>
      </c>
      <c r="I1044" s="3">
        <v>2024</v>
      </c>
      <c r="J1044" s="3" t="s">
        <v>88</v>
      </c>
      <c r="K1044" s="3" t="s">
        <v>8257</v>
      </c>
      <c r="L1044" s="3" t="s">
        <v>8258</v>
      </c>
      <c r="M1044" s="3" t="s">
        <v>8259</v>
      </c>
      <c r="N1044" s="3" t="s">
        <v>8260</v>
      </c>
      <c r="O1044" s="3" t="s">
        <v>8261</v>
      </c>
      <c r="P1044" s="3" t="s">
        <v>89</v>
      </c>
      <c r="Q1044" s="3" t="s">
        <v>90</v>
      </c>
      <c r="R1044" s="3" t="s">
        <v>8262</v>
      </c>
      <c r="S1044" s="3" t="s">
        <v>8263</v>
      </c>
      <c r="T1044" s="3" t="s">
        <v>135</v>
      </c>
      <c r="U1044" s="3" t="s">
        <v>1926</v>
      </c>
      <c r="V1044" s="3" t="s">
        <v>137</v>
      </c>
      <c r="W1044" s="3">
        <v>2</v>
      </c>
      <c r="X1044" s="3" t="s">
        <v>17966</v>
      </c>
      <c r="Y1044" s="3" t="s">
        <v>17967</v>
      </c>
      <c r="Z1044" s="3" t="s">
        <v>17968</v>
      </c>
      <c r="AA1044" s="3"/>
      <c r="AB1044" s="3" t="s">
        <v>85</v>
      </c>
      <c r="AC1044" s="3" t="s">
        <v>94</v>
      </c>
      <c r="AD1044" s="3" t="s">
        <v>95</v>
      </c>
      <c r="AE1044" s="3" t="s">
        <v>96</v>
      </c>
      <c r="AF1044" s="3"/>
      <c r="AG1044" s="3" t="s">
        <v>97</v>
      </c>
      <c r="AH1044" s="3">
        <v>68</v>
      </c>
      <c r="AI1044" s="3">
        <v>9</v>
      </c>
      <c r="AJ1044" s="3" t="s">
        <v>123</v>
      </c>
      <c r="AK1044" s="3" t="s">
        <v>99</v>
      </c>
      <c r="AL1044" s="3" t="s">
        <v>325</v>
      </c>
      <c r="AM1044" s="3">
        <v>10</v>
      </c>
      <c r="AN1044" s="3" t="s">
        <v>101</v>
      </c>
      <c r="AO1044" s="3" t="s">
        <v>110</v>
      </c>
      <c r="AP1044" s="3" t="s">
        <v>17969</v>
      </c>
      <c r="AQ1044" s="3" t="s">
        <v>17970</v>
      </c>
      <c r="AR1044" s="3">
        <v>3040</v>
      </c>
      <c r="AS1044" s="3">
        <v>1700</v>
      </c>
      <c r="AT1044" s="3">
        <v>0</v>
      </c>
      <c r="AU1044" s="3">
        <v>0</v>
      </c>
      <c r="AV1044" s="3">
        <v>0</v>
      </c>
      <c r="AW1044" s="3">
        <v>0</v>
      </c>
      <c r="AX1044" s="3">
        <v>0</v>
      </c>
      <c r="AY1044" s="3">
        <v>0</v>
      </c>
      <c r="AZ1044" s="3">
        <v>0</v>
      </c>
      <c r="BA1044" s="3" t="s">
        <v>17971</v>
      </c>
      <c r="BB1044" s="3">
        <v>1790</v>
      </c>
    </row>
    <row r="1045" spans="1:54" ht="32.5" hidden="1" customHeight="1" x14ac:dyDescent="0.2">
      <c r="A1045" s="3" t="s">
        <v>17972</v>
      </c>
      <c r="B1045" s="3" t="s">
        <v>1887</v>
      </c>
      <c r="C1045" s="3" t="s">
        <v>85</v>
      </c>
      <c r="D1045" s="3" t="s">
        <v>86</v>
      </c>
      <c r="E1045" s="3" t="s">
        <v>17973</v>
      </c>
      <c r="F1045" s="3"/>
      <c r="G1045" s="3" t="s">
        <v>87</v>
      </c>
      <c r="H1045" s="3">
        <v>2024</v>
      </c>
      <c r="I1045" s="3">
        <v>2024</v>
      </c>
      <c r="J1045" s="3" t="s">
        <v>111</v>
      </c>
      <c r="K1045" s="3" t="s">
        <v>7988</v>
      </c>
      <c r="L1045" s="3" t="s">
        <v>7989</v>
      </c>
      <c r="M1045" s="3" t="s">
        <v>7990</v>
      </c>
      <c r="N1045" s="3" t="s">
        <v>7991</v>
      </c>
      <c r="O1045" s="3" t="s">
        <v>7992</v>
      </c>
      <c r="P1045" s="3" t="s">
        <v>89</v>
      </c>
      <c r="Q1045" s="3" t="s">
        <v>90</v>
      </c>
      <c r="R1045" s="3" t="s">
        <v>7993</v>
      </c>
      <c r="S1045" s="3" t="s">
        <v>7994</v>
      </c>
      <c r="T1045" s="3" t="s">
        <v>135</v>
      </c>
      <c r="U1045" s="3" t="s">
        <v>1896</v>
      </c>
      <c r="V1045" s="3" t="s">
        <v>137</v>
      </c>
      <c r="W1045" s="3">
        <v>1</v>
      </c>
      <c r="X1045" s="3" t="s">
        <v>17974</v>
      </c>
      <c r="Y1045" s="3" t="s">
        <v>17975</v>
      </c>
      <c r="Z1045" s="3" t="s">
        <v>17976</v>
      </c>
      <c r="AA1045" s="3"/>
      <c r="AB1045" s="3" t="s">
        <v>85</v>
      </c>
      <c r="AC1045" s="3" t="s">
        <v>94</v>
      </c>
      <c r="AD1045" s="3" t="s">
        <v>103</v>
      </c>
      <c r="AE1045" s="3" t="s">
        <v>189</v>
      </c>
      <c r="AF1045" s="3"/>
      <c r="AG1045" s="3" t="s">
        <v>97</v>
      </c>
      <c r="AH1045" s="3">
        <v>181</v>
      </c>
      <c r="AI1045" s="3">
        <v>44</v>
      </c>
      <c r="AJ1045" s="3" t="s">
        <v>123</v>
      </c>
      <c r="AK1045" s="3" t="s">
        <v>109</v>
      </c>
      <c r="AL1045" s="3" t="s">
        <v>100</v>
      </c>
      <c r="AM1045" s="3">
        <v>140</v>
      </c>
      <c r="AN1045" s="3" t="s">
        <v>303</v>
      </c>
      <c r="AO1045" s="3" t="s">
        <v>110</v>
      </c>
      <c r="AP1045" s="3" t="s">
        <v>17977</v>
      </c>
      <c r="AQ1045" s="3" t="s">
        <v>17978</v>
      </c>
      <c r="AR1045" s="3">
        <v>13575</v>
      </c>
      <c r="AS1045" s="3">
        <v>6500</v>
      </c>
      <c r="AT1045" s="3">
        <v>0</v>
      </c>
      <c r="AU1045" s="3">
        <v>0</v>
      </c>
      <c r="AV1045" s="3">
        <v>0</v>
      </c>
      <c r="AW1045" s="3">
        <v>0</v>
      </c>
      <c r="AX1045" s="3">
        <v>0</v>
      </c>
      <c r="AY1045" s="3">
        <v>0</v>
      </c>
      <c r="AZ1045" s="3">
        <v>0</v>
      </c>
      <c r="BA1045" s="3" t="s">
        <v>17979</v>
      </c>
      <c r="BB1045" s="3">
        <v>8100</v>
      </c>
    </row>
    <row r="1046" spans="1:54" ht="32.5" hidden="1" customHeight="1" x14ac:dyDescent="0.2">
      <c r="A1046" s="3" t="s">
        <v>17980</v>
      </c>
      <c r="B1046" s="3" t="s">
        <v>1887</v>
      </c>
      <c r="C1046" s="3" t="s">
        <v>85</v>
      </c>
      <c r="D1046" s="3" t="s">
        <v>86</v>
      </c>
      <c r="E1046" s="3" t="s">
        <v>17973</v>
      </c>
      <c r="F1046" s="3"/>
      <c r="G1046" s="3" t="s">
        <v>87</v>
      </c>
      <c r="H1046" s="3">
        <v>2024</v>
      </c>
      <c r="I1046" s="3">
        <v>2024</v>
      </c>
      <c r="J1046" s="3" t="s">
        <v>111</v>
      </c>
      <c r="K1046" s="3" t="s">
        <v>7988</v>
      </c>
      <c r="L1046" s="3" t="s">
        <v>7989</v>
      </c>
      <c r="M1046" s="3" t="s">
        <v>7990</v>
      </c>
      <c r="N1046" s="3" t="s">
        <v>7991</v>
      </c>
      <c r="O1046" s="3" t="s">
        <v>7992</v>
      </c>
      <c r="P1046" s="3" t="s">
        <v>89</v>
      </c>
      <c r="Q1046" s="3" t="s">
        <v>90</v>
      </c>
      <c r="R1046" s="3" t="s">
        <v>7993</v>
      </c>
      <c r="S1046" s="3" t="s">
        <v>7994</v>
      </c>
      <c r="T1046" s="3" t="s">
        <v>135</v>
      </c>
      <c r="U1046" s="3" t="s">
        <v>1896</v>
      </c>
      <c r="V1046" s="3" t="s">
        <v>137</v>
      </c>
      <c r="W1046" s="3">
        <v>2</v>
      </c>
      <c r="X1046" s="3" t="s">
        <v>17981</v>
      </c>
      <c r="Y1046" s="3" t="s">
        <v>17982</v>
      </c>
      <c r="Z1046" s="3" t="s">
        <v>17983</v>
      </c>
      <c r="AA1046" s="3"/>
      <c r="AB1046" s="3" t="s">
        <v>85</v>
      </c>
      <c r="AC1046" s="3" t="s">
        <v>94</v>
      </c>
      <c r="AD1046" s="3" t="s">
        <v>103</v>
      </c>
      <c r="AE1046" s="3" t="s">
        <v>104</v>
      </c>
      <c r="AF1046" s="3"/>
      <c r="AG1046" s="3" t="s">
        <v>97</v>
      </c>
      <c r="AH1046" s="3">
        <v>181</v>
      </c>
      <c r="AI1046" s="3">
        <v>44</v>
      </c>
      <c r="AJ1046" s="3" t="s">
        <v>346</v>
      </c>
      <c r="AK1046" s="3" t="s">
        <v>106</v>
      </c>
      <c r="AL1046" s="3" t="s">
        <v>100</v>
      </c>
      <c r="AM1046" s="3">
        <v>290</v>
      </c>
      <c r="AN1046" s="3" t="s">
        <v>138</v>
      </c>
      <c r="AO1046" s="3" t="s">
        <v>318</v>
      </c>
      <c r="AP1046" s="3" t="s">
        <v>17984</v>
      </c>
      <c r="AQ1046" s="3" t="s">
        <v>17985</v>
      </c>
      <c r="AR1046" s="3">
        <v>8860</v>
      </c>
      <c r="AS1046" s="3">
        <v>4500</v>
      </c>
      <c r="AT1046" s="3">
        <v>0</v>
      </c>
      <c r="AU1046" s="3">
        <v>0</v>
      </c>
      <c r="AV1046" s="3">
        <v>0</v>
      </c>
      <c r="AW1046" s="3">
        <v>0</v>
      </c>
      <c r="AX1046" s="3">
        <v>0</v>
      </c>
      <c r="AY1046" s="3">
        <v>0</v>
      </c>
      <c r="AZ1046" s="3">
        <v>0</v>
      </c>
      <c r="BA1046" s="3" t="s">
        <v>17986</v>
      </c>
      <c r="BB1046" s="3">
        <v>5500</v>
      </c>
    </row>
    <row r="1047" spans="1:54" ht="32.5" hidden="1" customHeight="1" x14ac:dyDescent="0.2">
      <c r="A1047" s="3" t="s">
        <v>17987</v>
      </c>
      <c r="B1047" s="3" t="s">
        <v>1887</v>
      </c>
      <c r="C1047" s="3" t="s">
        <v>85</v>
      </c>
      <c r="D1047" s="3" t="s">
        <v>86</v>
      </c>
      <c r="E1047" s="3" t="s">
        <v>17988</v>
      </c>
      <c r="F1047" s="3"/>
      <c r="G1047" s="3" t="s">
        <v>87</v>
      </c>
      <c r="H1047" s="3">
        <v>2024</v>
      </c>
      <c r="I1047" s="3">
        <v>2024</v>
      </c>
      <c r="J1047" s="3" t="s">
        <v>111</v>
      </c>
      <c r="K1047" s="3" t="s">
        <v>7974</v>
      </c>
      <c r="L1047" s="3" t="s">
        <v>7975</v>
      </c>
      <c r="M1047" s="3" t="s">
        <v>17989</v>
      </c>
      <c r="N1047" s="3" t="s">
        <v>7977</v>
      </c>
      <c r="O1047" s="3" t="s">
        <v>7978</v>
      </c>
      <c r="P1047" s="3" t="s">
        <v>89</v>
      </c>
      <c r="Q1047" s="3" t="s">
        <v>90</v>
      </c>
      <c r="R1047" s="3" t="s">
        <v>7979</v>
      </c>
      <c r="S1047" s="3" t="s">
        <v>7980</v>
      </c>
      <c r="T1047" s="3" t="s">
        <v>135</v>
      </c>
      <c r="U1047" s="3" t="s">
        <v>1946</v>
      </c>
      <c r="V1047" s="3" t="s">
        <v>137</v>
      </c>
      <c r="W1047" s="3">
        <v>1</v>
      </c>
      <c r="X1047" s="3" t="s">
        <v>17990</v>
      </c>
      <c r="Y1047" s="3" t="s">
        <v>17991</v>
      </c>
      <c r="Z1047" s="3" t="s">
        <v>17992</v>
      </c>
      <c r="AA1047" s="3"/>
      <c r="AB1047" s="3" t="s">
        <v>85</v>
      </c>
      <c r="AC1047" s="3" t="s">
        <v>94</v>
      </c>
      <c r="AD1047" s="3" t="s">
        <v>95</v>
      </c>
      <c r="AE1047" s="3" t="s">
        <v>96</v>
      </c>
      <c r="AF1047" s="3"/>
      <c r="AG1047" s="3" t="s">
        <v>97</v>
      </c>
      <c r="AH1047" s="3">
        <v>86</v>
      </c>
      <c r="AI1047" s="3">
        <v>20</v>
      </c>
      <c r="AJ1047" s="3" t="s">
        <v>105</v>
      </c>
      <c r="AK1047" s="3" t="s">
        <v>99</v>
      </c>
      <c r="AL1047" s="3" t="s">
        <v>100</v>
      </c>
      <c r="AM1047" s="3">
        <v>50</v>
      </c>
      <c r="AN1047" s="3" t="s">
        <v>101</v>
      </c>
      <c r="AO1047" s="3" t="s">
        <v>110</v>
      </c>
      <c r="AP1047" s="3" t="s">
        <v>17993</v>
      </c>
      <c r="AQ1047" s="3" t="s">
        <v>17994</v>
      </c>
      <c r="AR1047" s="3">
        <v>5300</v>
      </c>
      <c r="AS1047" s="3">
        <v>2000</v>
      </c>
      <c r="AT1047" s="3">
        <v>0</v>
      </c>
      <c r="AU1047" s="3">
        <v>0</v>
      </c>
      <c r="AV1047" s="3">
        <v>0</v>
      </c>
      <c r="AW1047" s="3">
        <v>0</v>
      </c>
      <c r="AX1047" s="3">
        <v>0</v>
      </c>
      <c r="AY1047" s="3">
        <v>0</v>
      </c>
      <c r="AZ1047" s="3">
        <v>0</v>
      </c>
      <c r="BA1047" s="3" t="s">
        <v>17995</v>
      </c>
      <c r="BB1047" s="3">
        <v>3000</v>
      </c>
    </row>
    <row r="1048" spans="1:54" ht="32.5" hidden="1" customHeight="1" x14ac:dyDescent="0.2">
      <c r="A1048" s="3" t="s">
        <v>17996</v>
      </c>
      <c r="B1048" s="3" t="s">
        <v>1887</v>
      </c>
      <c r="C1048" s="3" t="s">
        <v>85</v>
      </c>
      <c r="D1048" s="3" t="s">
        <v>86</v>
      </c>
      <c r="E1048" s="3" t="s">
        <v>17988</v>
      </c>
      <c r="F1048" s="3"/>
      <c r="G1048" s="3" t="s">
        <v>87</v>
      </c>
      <c r="H1048" s="3">
        <v>2024</v>
      </c>
      <c r="I1048" s="3">
        <v>2024</v>
      </c>
      <c r="J1048" s="3" t="s">
        <v>111</v>
      </c>
      <c r="K1048" s="3" t="s">
        <v>7974</v>
      </c>
      <c r="L1048" s="3" t="s">
        <v>7975</v>
      </c>
      <c r="M1048" s="3" t="s">
        <v>17989</v>
      </c>
      <c r="N1048" s="3" t="s">
        <v>7977</v>
      </c>
      <c r="O1048" s="3" t="s">
        <v>7978</v>
      </c>
      <c r="P1048" s="3" t="s">
        <v>89</v>
      </c>
      <c r="Q1048" s="3" t="s">
        <v>90</v>
      </c>
      <c r="R1048" s="3" t="s">
        <v>7979</v>
      </c>
      <c r="S1048" s="3" t="s">
        <v>7980</v>
      </c>
      <c r="T1048" s="3" t="s">
        <v>135</v>
      </c>
      <c r="U1048" s="3" t="s">
        <v>1946</v>
      </c>
      <c r="V1048" s="3" t="s">
        <v>137</v>
      </c>
      <c r="W1048" s="3">
        <v>2</v>
      </c>
      <c r="X1048" s="3" t="s">
        <v>17997</v>
      </c>
      <c r="Y1048" s="3" t="s">
        <v>17998</v>
      </c>
      <c r="Z1048" s="3" t="s">
        <v>17999</v>
      </c>
      <c r="AA1048" s="3"/>
      <c r="AB1048" s="3" t="s">
        <v>85</v>
      </c>
      <c r="AC1048" s="3" t="s">
        <v>94</v>
      </c>
      <c r="AD1048" s="3" t="s">
        <v>103</v>
      </c>
      <c r="AE1048" s="3" t="s">
        <v>104</v>
      </c>
      <c r="AF1048" s="3"/>
      <c r="AG1048" s="3" t="s">
        <v>97</v>
      </c>
      <c r="AH1048" s="3">
        <v>86</v>
      </c>
      <c r="AI1048" s="3">
        <v>20</v>
      </c>
      <c r="AJ1048" s="3" t="s">
        <v>346</v>
      </c>
      <c r="AK1048" s="3" t="s">
        <v>106</v>
      </c>
      <c r="AL1048" s="3" t="s">
        <v>100</v>
      </c>
      <c r="AM1048" s="3">
        <v>500</v>
      </c>
      <c r="AN1048" s="3" t="s">
        <v>101</v>
      </c>
      <c r="AO1048" s="3" t="s">
        <v>110</v>
      </c>
      <c r="AP1048" s="3" t="s">
        <v>18000</v>
      </c>
      <c r="AQ1048" s="3" t="s">
        <v>18001</v>
      </c>
      <c r="AR1048" s="3">
        <v>9500</v>
      </c>
      <c r="AS1048" s="3">
        <v>2500</v>
      </c>
      <c r="AT1048" s="3">
        <v>0</v>
      </c>
      <c r="AU1048" s="3">
        <v>0</v>
      </c>
      <c r="AV1048" s="3">
        <v>0</v>
      </c>
      <c r="AW1048" s="3">
        <v>0</v>
      </c>
      <c r="AX1048" s="3">
        <v>0</v>
      </c>
      <c r="AY1048" s="3">
        <v>0</v>
      </c>
      <c r="AZ1048" s="3">
        <v>0</v>
      </c>
      <c r="BA1048" s="3" t="s">
        <v>18002</v>
      </c>
      <c r="BB1048" s="3">
        <v>5800</v>
      </c>
    </row>
    <row r="1049" spans="1:54" ht="32.5" hidden="1" customHeight="1" x14ac:dyDescent="0.2">
      <c r="A1049" s="3" t="s">
        <v>18003</v>
      </c>
      <c r="B1049" s="3" t="s">
        <v>1887</v>
      </c>
      <c r="C1049" s="3" t="s">
        <v>85</v>
      </c>
      <c r="D1049" s="3" t="s">
        <v>86</v>
      </c>
      <c r="E1049" s="3" t="s">
        <v>17988</v>
      </c>
      <c r="F1049" s="3"/>
      <c r="G1049" s="3" t="s">
        <v>87</v>
      </c>
      <c r="H1049" s="3">
        <v>2024</v>
      </c>
      <c r="I1049" s="3">
        <v>2024</v>
      </c>
      <c r="J1049" s="3" t="s">
        <v>88</v>
      </c>
      <c r="K1049" s="3" t="s">
        <v>7974</v>
      </c>
      <c r="L1049" s="3" t="s">
        <v>7975</v>
      </c>
      <c r="M1049" s="3" t="s">
        <v>17989</v>
      </c>
      <c r="N1049" s="3" t="s">
        <v>7977</v>
      </c>
      <c r="O1049" s="3" t="s">
        <v>7978</v>
      </c>
      <c r="P1049" s="3" t="s">
        <v>89</v>
      </c>
      <c r="Q1049" s="3" t="s">
        <v>90</v>
      </c>
      <c r="R1049" s="3" t="s">
        <v>7979</v>
      </c>
      <c r="S1049" s="3" t="s">
        <v>7980</v>
      </c>
      <c r="T1049" s="3" t="s">
        <v>135</v>
      </c>
      <c r="U1049" s="3" t="s">
        <v>1946</v>
      </c>
      <c r="V1049" s="3" t="s">
        <v>137</v>
      </c>
      <c r="W1049" s="3">
        <v>3</v>
      </c>
      <c r="X1049" s="3" t="s">
        <v>18004</v>
      </c>
      <c r="Y1049" s="3" t="s">
        <v>18005</v>
      </c>
      <c r="Z1049" s="3" t="s">
        <v>18006</v>
      </c>
      <c r="AA1049" s="3"/>
      <c r="AB1049" s="3" t="s">
        <v>85</v>
      </c>
      <c r="AC1049" s="3" t="s">
        <v>94</v>
      </c>
      <c r="AD1049" s="3" t="s">
        <v>103</v>
      </c>
      <c r="AE1049" s="3" t="s">
        <v>189</v>
      </c>
      <c r="AF1049" s="3"/>
      <c r="AG1049" s="3" t="s">
        <v>97</v>
      </c>
      <c r="AH1049" s="3">
        <v>86</v>
      </c>
      <c r="AI1049" s="3">
        <v>20</v>
      </c>
      <c r="AJ1049" s="3" t="s">
        <v>105</v>
      </c>
      <c r="AK1049" s="3" t="s">
        <v>106</v>
      </c>
      <c r="AL1049" s="3" t="s">
        <v>100</v>
      </c>
      <c r="AM1049" s="3">
        <v>300</v>
      </c>
      <c r="AN1049" s="3" t="s">
        <v>101</v>
      </c>
      <c r="AO1049" s="3" t="s">
        <v>110</v>
      </c>
      <c r="AP1049" s="3" t="s">
        <v>18007</v>
      </c>
      <c r="AQ1049" s="3" t="s">
        <v>18008</v>
      </c>
      <c r="AR1049" s="3">
        <v>3000</v>
      </c>
      <c r="AS1049" s="3">
        <v>2000</v>
      </c>
      <c r="AT1049" s="3">
        <v>0</v>
      </c>
      <c r="AU1049" s="3">
        <v>0</v>
      </c>
      <c r="AV1049" s="3">
        <v>0</v>
      </c>
      <c r="AW1049" s="3">
        <v>0</v>
      </c>
      <c r="AX1049" s="3">
        <v>0</v>
      </c>
      <c r="AY1049" s="3">
        <v>0</v>
      </c>
      <c r="AZ1049" s="3">
        <v>0</v>
      </c>
      <c r="BA1049" s="3" t="s">
        <v>18009</v>
      </c>
      <c r="BB1049" s="3">
        <v>3000</v>
      </c>
    </row>
    <row r="1050" spans="1:54" ht="32.5" hidden="1" customHeight="1" x14ac:dyDescent="0.2">
      <c r="A1050" s="3" t="s">
        <v>18010</v>
      </c>
      <c r="B1050" s="3" t="s">
        <v>1887</v>
      </c>
      <c r="C1050" s="3" t="s">
        <v>85</v>
      </c>
      <c r="D1050" s="3" t="s">
        <v>86</v>
      </c>
      <c r="E1050" s="3" t="s">
        <v>18011</v>
      </c>
      <c r="F1050" s="3"/>
      <c r="G1050" s="3" t="s">
        <v>87</v>
      </c>
      <c r="H1050" s="3">
        <v>2024</v>
      </c>
      <c r="I1050" s="3">
        <v>2024</v>
      </c>
      <c r="J1050" s="3" t="s">
        <v>111</v>
      </c>
      <c r="K1050" s="3" t="s">
        <v>8249</v>
      </c>
      <c r="L1050" s="3" t="s">
        <v>8250</v>
      </c>
      <c r="M1050" s="3"/>
      <c r="N1050" s="3" t="s">
        <v>8251</v>
      </c>
      <c r="O1050" s="3" t="s">
        <v>8252</v>
      </c>
      <c r="P1050" s="3" t="s">
        <v>89</v>
      </c>
      <c r="Q1050" s="3" t="s">
        <v>257</v>
      </c>
      <c r="R1050" s="3" t="s">
        <v>3164</v>
      </c>
      <c r="S1050" s="3" t="s">
        <v>3165</v>
      </c>
      <c r="T1050" s="3" t="s">
        <v>91</v>
      </c>
      <c r="U1050" s="3" t="s">
        <v>1896</v>
      </c>
      <c r="V1050" s="3" t="s">
        <v>137</v>
      </c>
      <c r="W1050" s="3">
        <v>1</v>
      </c>
      <c r="X1050" s="3" t="s">
        <v>315</v>
      </c>
      <c r="Y1050" s="3" t="s">
        <v>18012</v>
      </c>
      <c r="Z1050" s="3" t="s">
        <v>18013</v>
      </c>
      <c r="AA1050" s="3"/>
      <c r="AB1050" s="3" t="s">
        <v>85</v>
      </c>
      <c r="AC1050" s="3" t="s">
        <v>94</v>
      </c>
      <c r="AD1050" s="3" t="s">
        <v>103</v>
      </c>
      <c r="AE1050" s="3" t="s">
        <v>104</v>
      </c>
      <c r="AF1050" s="3"/>
      <c r="AG1050" s="3" t="s">
        <v>97</v>
      </c>
      <c r="AH1050" s="3">
        <v>184417</v>
      </c>
      <c r="AI1050" s="3">
        <v>30505</v>
      </c>
      <c r="AJ1050" s="3" t="s">
        <v>105</v>
      </c>
      <c r="AK1050" s="3" t="s">
        <v>106</v>
      </c>
      <c r="AL1050" s="3" t="s">
        <v>100</v>
      </c>
      <c r="AM1050" s="3">
        <v>1200</v>
      </c>
      <c r="AN1050" s="3" t="s">
        <v>101</v>
      </c>
      <c r="AO1050" s="3" t="s">
        <v>110</v>
      </c>
      <c r="AP1050" s="3" t="s">
        <v>18014</v>
      </c>
      <c r="AQ1050" s="3" t="s">
        <v>18015</v>
      </c>
      <c r="AR1050" s="3">
        <v>27700</v>
      </c>
      <c r="AS1050" s="3">
        <v>7500</v>
      </c>
      <c r="AT1050" s="3">
        <v>0</v>
      </c>
      <c r="AU1050" s="3">
        <v>0</v>
      </c>
      <c r="AV1050" s="3">
        <v>0</v>
      </c>
      <c r="AW1050" s="3">
        <v>0</v>
      </c>
      <c r="AX1050" s="3">
        <v>0</v>
      </c>
      <c r="AY1050" s="3">
        <v>0</v>
      </c>
      <c r="AZ1050" s="3">
        <v>0</v>
      </c>
      <c r="BA1050" s="3" t="s">
        <v>18016</v>
      </c>
      <c r="BB1050" s="3">
        <v>8500</v>
      </c>
    </row>
    <row r="1051" spans="1:54" ht="32.5" hidden="1" customHeight="1" x14ac:dyDescent="0.2">
      <c r="A1051" s="3" t="s">
        <v>18017</v>
      </c>
      <c r="B1051" s="3" t="s">
        <v>1887</v>
      </c>
      <c r="C1051" s="3" t="s">
        <v>85</v>
      </c>
      <c r="D1051" s="3" t="s">
        <v>86</v>
      </c>
      <c r="E1051" s="3" t="s">
        <v>18011</v>
      </c>
      <c r="F1051" s="3"/>
      <c r="G1051" s="3" t="s">
        <v>87</v>
      </c>
      <c r="H1051" s="3">
        <v>2024</v>
      </c>
      <c r="I1051" s="3">
        <v>2024</v>
      </c>
      <c r="J1051" s="3" t="s">
        <v>88</v>
      </c>
      <c r="K1051" s="3" t="s">
        <v>8249</v>
      </c>
      <c r="L1051" s="3" t="s">
        <v>8250</v>
      </c>
      <c r="M1051" s="3"/>
      <c r="N1051" s="3" t="s">
        <v>8251</v>
      </c>
      <c r="O1051" s="3" t="s">
        <v>8252</v>
      </c>
      <c r="P1051" s="3" t="s">
        <v>89</v>
      </c>
      <c r="Q1051" s="3" t="s">
        <v>257</v>
      </c>
      <c r="R1051" s="3" t="s">
        <v>3164</v>
      </c>
      <c r="S1051" s="3" t="s">
        <v>3165</v>
      </c>
      <c r="T1051" s="3" t="s">
        <v>91</v>
      </c>
      <c r="U1051" s="3" t="s">
        <v>1896</v>
      </c>
      <c r="V1051" s="3" t="s">
        <v>137</v>
      </c>
      <c r="W1051" s="3">
        <v>2</v>
      </c>
      <c r="X1051" s="3" t="s">
        <v>18018</v>
      </c>
      <c r="Y1051" s="3" t="s">
        <v>18019</v>
      </c>
      <c r="Z1051" s="3" t="s">
        <v>18020</v>
      </c>
      <c r="AA1051" s="3"/>
      <c r="AB1051" s="3" t="s">
        <v>85</v>
      </c>
      <c r="AC1051" s="3" t="s">
        <v>94</v>
      </c>
      <c r="AD1051" s="3" t="s">
        <v>103</v>
      </c>
      <c r="AE1051" s="3" t="s">
        <v>122</v>
      </c>
      <c r="AF1051" s="3"/>
      <c r="AG1051" s="3" t="s">
        <v>97</v>
      </c>
      <c r="AH1051" s="3">
        <v>184417</v>
      </c>
      <c r="AI1051" s="3">
        <v>30505</v>
      </c>
      <c r="AJ1051" s="3" t="s">
        <v>123</v>
      </c>
      <c r="AK1051" s="3" t="s">
        <v>109</v>
      </c>
      <c r="AL1051" s="3" t="s">
        <v>100</v>
      </c>
      <c r="AM1051" s="3">
        <v>300</v>
      </c>
      <c r="AN1051" s="3" t="s">
        <v>101</v>
      </c>
      <c r="AO1051" s="3" t="s">
        <v>110</v>
      </c>
      <c r="AP1051" s="3" t="s">
        <v>18021</v>
      </c>
      <c r="AQ1051" s="3" t="s">
        <v>18022</v>
      </c>
      <c r="AR1051" s="3">
        <v>10500</v>
      </c>
      <c r="AS1051" s="3">
        <v>4300</v>
      </c>
      <c r="AT1051" s="3">
        <v>0</v>
      </c>
      <c r="AU1051" s="3">
        <v>0</v>
      </c>
      <c r="AV1051" s="3">
        <v>0</v>
      </c>
      <c r="AW1051" s="3">
        <v>0</v>
      </c>
      <c r="AX1051" s="3">
        <v>0</v>
      </c>
      <c r="AY1051" s="3">
        <v>0</v>
      </c>
      <c r="AZ1051" s="3">
        <v>0</v>
      </c>
      <c r="BA1051" s="3" t="s">
        <v>1902</v>
      </c>
      <c r="BB1051" s="3">
        <v>4300</v>
      </c>
    </row>
    <row r="1052" spans="1:54" ht="32.5" hidden="1" customHeight="1" x14ac:dyDescent="0.2">
      <c r="A1052" s="3" t="s">
        <v>18023</v>
      </c>
      <c r="B1052" s="3" t="s">
        <v>1887</v>
      </c>
      <c r="C1052" s="3" t="s">
        <v>85</v>
      </c>
      <c r="D1052" s="3" t="s">
        <v>86</v>
      </c>
      <c r="E1052" s="3" t="s">
        <v>18011</v>
      </c>
      <c r="F1052" s="3"/>
      <c r="G1052" s="3" t="s">
        <v>87</v>
      </c>
      <c r="H1052" s="3">
        <v>2024</v>
      </c>
      <c r="I1052" s="3">
        <v>2024</v>
      </c>
      <c r="J1052" s="3" t="s">
        <v>111</v>
      </c>
      <c r="K1052" s="3" t="s">
        <v>8249</v>
      </c>
      <c r="L1052" s="3" t="s">
        <v>8250</v>
      </c>
      <c r="M1052" s="3"/>
      <c r="N1052" s="3" t="s">
        <v>8251</v>
      </c>
      <c r="O1052" s="3" t="s">
        <v>8252</v>
      </c>
      <c r="P1052" s="3" t="s">
        <v>89</v>
      </c>
      <c r="Q1052" s="3" t="s">
        <v>257</v>
      </c>
      <c r="R1052" s="3" t="s">
        <v>3164</v>
      </c>
      <c r="S1052" s="3" t="s">
        <v>3165</v>
      </c>
      <c r="T1052" s="3" t="s">
        <v>91</v>
      </c>
      <c r="U1052" s="3" t="s">
        <v>1896</v>
      </c>
      <c r="V1052" s="3" t="s">
        <v>137</v>
      </c>
      <c r="W1052" s="3">
        <v>3</v>
      </c>
      <c r="X1052" s="3" t="s">
        <v>18024</v>
      </c>
      <c r="Y1052" s="3" t="s">
        <v>18025</v>
      </c>
      <c r="Z1052" s="3" t="s">
        <v>18026</v>
      </c>
      <c r="AA1052" s="3"/>
      <c r="AB1052" s="3" t="s">
        <v>85</v>
      </c>
      <c r="AC1052" s="3" t="s">
        <v>94</v>
      </c>
      <c r="AD1052" s="3" t="s">
        <v>125</v>
      </c>
      <c r="AE1052" s="3" t="s">
        <v>13501</v>
      </c>
      <c r="AF1052" s="3"/>
      <c r="AG1052" s="3" t="s">
        <v>97</v>
      </c>
      <c r="AH1052" s="3">
        <v>184417</v>
      </c>
      <c r="AI1052" s="3">
        <v>30505</v>
      </c>
      <c r="AJ1052" s="3" t="s">
        <v>123</v>
      </c>
      <c r="AK1052" s="3" t="s">
        <v>106</v>
      </c>
      <c r="AL1052" s="3" t="s">
        <v>100</v>
      </c>
      <c r="AM1052" s="3">
        <v>14</v>
      </c>
      <c r="AN1052" s="3" t="s">
        <v>101</v>
      </c>
      <c r="AO1052" s="3" t="s">
        <v>110</v>
      </c>
      <c r="AP1052" s="3" t="s">
        <v>18027</v>
      </c>
      <c r="AQ1052" s="3" t="s">
        <v>18028</v>
      </c>
      <c r="AR1052" s="3">
        <v>22500</v>
      </c>
      <c r="AS1052" s="3">
        <v>4500</v>
      </c>
      <c r="AT1052" s="3">
        <v>0</v>
      </c>
      <c r="AU1052" s="3">
        <v>0</v>
      </c>
      <c r="AV1052" s="3">
        <v>0</v>
      </c>
      <c r="AW1052" s="3">
        <v>0</v>
      </c>
      <c r="AX1052" s="3">
        <v>0</v>
      </c>
      <c r="AY1052" s="3">
        <v>0</v>
      </c>
      <c r="AZ1052" s="3">
        <v>0</v>
      </c>
      <c r="BA1052" s="3" t="s">
        <v>18016</v>
      </c>
      <c r="BB1052" s="3">
        <v>4500</v>
      </c>
    </row>
    <row r="1053" spans="1:54" ht="32.5" hidden="1" customHeight="1" x14ac:dyDescent="0.2">
      <c r="A1053" s="3" t="s">
        <v>18029</v>
      </c>
      <c r="B1053" s="3" t="s">
        <v>1887</v>
      </c>
      <c r="C1053" s="3" t="s">
        <v>85</v>
      </c>
      <c r="D1053" s="3" t="s">
        <v>86</v>
      </c>
      <c r="E1053" s="3" t="s">
        <v>18011</v>
      </c>
      <c r="F1053" s="3"/>
      <c r="G1053" s="3" t="s">
        <v>87</v>
      </c>
      <c r="H1053" s="3">
        <v>2024</v>
      </c>
      <c r="I1053" s="3">
        <v>2024</v>
      </c>
      <c r="J1053" s="3" t="s">
        <v>88</v>
      </c>
      <c r="K1053" s="3" t="s">
        <v>8249</v>
      </c>
      <c r="L1053" s="3" t="s">
        <v>8250</v>
      </c>
      <c r="M1053" s="3"/>
      <c r="N1053" s="3" t="s">
        <v>8251</v>
      </c>
      <c r="O1053" s="3" t="s">
        <v>8252</v>
      </c>
      <c r="P1053" s="3" t="s">
        <v>89</v>
      </c>
      <c r="Q1053" s="3" t="s">
        <v>257</v>
      </c>
      <c r="R1053" s="3" t="s">
        <v>3164</v>
      </c>
      <c r="S1053" s="3" t="s">
        <v>3165</v>
      </c>
      <c r="T1053" s="3" t="s">
        <v>91</v>
      </c>
      <c r="U1053" s="3" t="s">
        <v>1896</v>
      </c>
      <c r="V1053" s="3" t="s">
        <v>137</v>
      </c>
      <c r="W1053" s="3">
        <v>4</v>
      </c>
      <c r="X1053" s="3" t="s">
        <v>18030</v>
      </c>
      <c r="Y1053" s="3" t="s">
        <v>18031</v>
      </c>
      <c r="Z1053" s="3" t="s">
        <v>18032</v>
      </c>
      <c r="AA1053" s="3"/>
      <c r="AB1053" s="3" t="s">
        <v>85</v>
      </c>
      <c r="AC1053" s="3" t="s">
        <v>94</v>
      </c>
      <c r="AD1053" s="3" t="s">
        <v>103</v>
      </c>
      <c r="AE1053" s="3" t="s">
        <v>124</v>
      </c>
      <c r="AF1053" s="3"/>
      <c r="AG1053" s="3" t="s">
        <v>97</v>
      </c>
      <c r="AH1053" s="3">
        <v>184417</v>
      </c>
      <c r="AI1053" s="3">
        <v>30505</v>
      </c>
      <c r="AJ1053" s="3" t="s">
        <v>105</v>
      </c>
      <c r="AK1053" s="3" t="s">
        <v>109</v>
      </c>
      <c r="AL1053" s="3" t="s">
        <v>100</v>
      </c>
      <c r="AM1053" s="3">
        <v>400</v>
      </c>
      <c r="AN1053" s="3" t="s">
        <v>101</v>
      </c>
      <c r="AO1053" s="3" t="s">
        <v>110</v>
      </c>
      <c r="AP1053" s="3" t="s">
        <v>18033</v>
      </c>
      <c r="AQ1053" s="3" t="s">
        <v>18034</v>
      </c>
      <c r="AR1053" s="3">
        <v>6500</v>
      </c>
      <c r="AS1053" s="3">
        <v>2700</v>
      </c>
      <c r="AT1053" s="3">
        <v>0</v>
      </c>
      <c r="AU1053" s="3">
        <v>0</v>
      </c>
      <c r="AV1053" s="3">
        <v>0</v>
      </c>
      <c r="AW1053" s="3">
        <v>0</v>
      </c>
      <c r="AX1053" s="3">
        <v>0</v>
      </c>
      <c r="AY1053" s="3">
        <v>0</v>
      </c>
      <c r="AZ1053" s="3">
        <v>0</v>
      </c>
      <c r="BA1053" s="3" t="s">
        <v>1902</v>
      </c>
      <c r="BB1053" s="3">
        <v>2700</v>
      </c>
    </row>
    <row r="1054" spans="1:54" ht="32.5" hidden="1" customHeight="1" x14ac:dyDescent="0.2">
      <c r="A1054" s="3" t="s">
        <v>18035</v>
      </c>
      <c r="B1054" s="3" t="s">
        <v>1887</v>
      </c>
      <c r="C1054" s="3" t="s">
        <v>85</v>
      </c>
      <c r="D1054" s="3" t="s">
        <v>86</v>
      </c>
      <c r="E1054" s="3" t="s">
        <v>18036</v>
      </c>
      <c r="F1054" s="3"/>
      <c r="G1054" s="3" t="s">
        <v>87</v>
      </c>
      <c r="H1054" s="3">
        <v>2024</v>
      </c>
      <c r="I1054" s="3">
        <v>2024</v>
      </c>
      <c r="J1054" s="3" t="s">
        <v>88</v>
      </c>
      <c r="K1054" s="3" t="s">
        <v>8107</v>
      </c>
      <c r="L1054" s="3" t="s">
        <v>8108</v>
      </c>
      <c r="M1054" s="3" t="s">
        <v>8109</v>
      </c>
      <c r="N1054" s="3" t="s">
        <v>8110</v>
      </c>
      <c r="O1054" s="3" t="s">
        <v>8111</v>
      </c>
      <c r="P1054" s="3" t="s">
        <v>89</v>
      </c>
      <c r="Q1054" s="3" t="s">
        <v>90</v>
      </c>
      <c r="R1054" s="3" t="s">
        <v>8112</v>
      </c>
      <c r="S1054" s="3" t="s">
        <v>8113</v>
      </c>
      <c r="T1054" s="3" t="s">
        <v>119</v>
      </c>
      <c r="U1054" s="3" t="s">
        <v>1896</v>
      </c>
      <c r="V1054" s="3" t="s">
        <v>137</v>
      </c>
      <c r="W1054" s="3">
        <v>1</v>
      </c>
      <c r="X1054" s="3" t="s">
        <v>104</v>
      </c>
      <c r="Y1054" s="3" t="s">
        <v>18037</v>
      </c>
      <c r="Z1054" s="3" t="s">
        <v>18038</v>
      </c>
      <c r="AA1054" s="3"/>
      <c r="AB1054" s="3" t="s">
        <v>85</v>
      </c>
      <c r="AC1054" s="3" t="s">
        <v>94</v>
      </c>
      <c r="AD1054" s="3" t="s">
        <v>103</v>
      </c>
      <c r="AE1054" s="3" t="s">
        <v>104</v>
      </c>
      <c r="AF1054" s="3"/>
      <c r="AG1054" s="3" t="s">
        <v>97</v>
      </c>
      <c r="AH1054" s="3">
        <v>101</v>
      </c>
      <c r="AI1054" s="3">
        <v>12</v>
      </c>
      <c r="AJ1054" s="3" t="s">
        <v>123</v>
      </c>
      <c r="AK1054" s="3" t="s">
        <v>109</v>
      </c>
      <c r="AL1054" s="3" t="s">
        <v>100</v>
      </c>
      <c r="AM1054" s="3">
        <v>101</v>
      </c>
      <c r="AN1054" s="3" t="s">
        <v>101</v>
      </c>
      <c r="AO1054" s="3" t="s">
        <v>102</v>
      </c>
      <c r="AP1054" s="3" t="s">
        <v>18039</v>
      </c>
      <c r="AQ1054" s="3" t="s">
        <v>18040</v>
      </c>
      <c r="AR1054" s="3">
        <v>12890</v>
      </c>
      <c r="AS1054" s="3">
        <v>1603</v>
      </c>
      <c r="AT1054" s="3">
        <v>0</v>
      </c>
      <c r="AU1054" s="3">
        <v>0</v>
      </c>
      <c r="AV1054" s="3">
        <v>0</v>
      </c>
      <c r="AW1054" s="3">
        <v>0</v>
      </c>
      <c r="AX1054" s="3">
        <v>0</v>
      </c>
      <c r="AY1054" s="3">
        <v>0</v>
      </c>
      <c r="AZ1054" s="3">
        <v>0</v>
      </c>
      <c r="BA1054" s="3" t="s">
        <v>18016</v>
      </c>
      <c r="BB1054" s="3">
        <v>3640</v>
      </c>
    </row>
    <row r="1055" spans="1:54" ht="32.5" hidden="1" customHeight="1" x14ac:dyDescent="0.2">
      <c r="A1055" s="3" t="s">
        <v>18041</v>
      </c>
      <c r="B1055" s="3" t="s">
        <v>1887</v>
      </c>
      <c r="C1055" s="3" t="s">
        <v>85</v>
      </c>
      <c r="D1055" s="3" t="s">
        <v>86</v>
      </c>
      <c r="E1055" s="3" t="s">
        <v>18036</v>
      </c>
      <c r="F1055" s="3"/>
      <c r="G1055" s="3" t="s">
        <v>87</v>
      </c>
      <c r="H1055" s="3">
        <v>2024</v>
      </c>
      <c r="I1055" s="3">
        <v>2024</v>
      </c>
      <c r="J1055" s="3" t="s">
        <v>88</v>
      </c>
      <c r="K1055" s="3" t="s">
        <v>8107</v>
      </c>
      <c r="L1055" s="3" t="s">
        <v>8108</v>
      </c>
      <c r="M1055" s="3" t="s">
        <v>8109</v>
      </c>
      <c r="N1055" s="3" t="s">
        <v>8110</v>
      </c>
      <c r="O1055" s="3" t="s">
        <v>8111</v>
      </c>
      <c r="P1055" s="3" t="s">
        <v>89</v>
      </c>
      <c r="Q1055" s="3" t="s">
        <v>90</v>
      </c>
      <c r="R1055" s="3" t="s">
        <v>8112</v>
      </c>
      <c r="S1055" s="3" t="s">
        <v>8113</v>
      </c>
      <c r="T1055" s="3" t="s">
        <v>119</v>
      </c>
      <c r="U1055" s="3" t="s">
        <v>1896</v>
      </c>
      <c r="V1055" s="3" t="s">
        <v>137</v>
      </c>
      <c r="W1055" s="3">
        <v>2</v>
      </c>
      <c r="X1055" s="3" t="s">
        <v>18042</v>
      </c>
      <c r="Y1055" s="3" t="s">
        <v>18043</v>
      </c>
      <c r="Z1055" s="3" t="s">
        <v>18044</v>
      </c>
      <c r="AA1055" s="3"/>
      <c r="AB1055" s="3" t="s">
        <v>85</v>
      </c>
      <c r="AC1055" s="3" t="s">
        <v>94</v>
      </c>
      <c r="AD1055" s="3" t="s">
        <v>103</v>
      </c>
      <c r="AE1055" s="3" t="s">
        <v>189</v>
      </c>
      <c r="AF1055" s="3"/>
      <c r="AG1055" s="3" t="s">
        <v>97</v>
      </c>
      <c r="AH1055" s="3">
        <v>101</v>
      </c>
      <c r="AI1055" s="3">
        <v>12</v>
      </c>
      <c r="AJ1055" s="3" t="s">
        <v>123</v>
      </c>
      <c r="AK1055" s="3" t="s">
        <v>109</v>
      </c>
      <c r="AL1055" s="3" t="s">
        <v>100</v>
      </c>
      <c r="AM1055" s="3">
        <v>101</v>
      </c>
      <c r="AN1055" s="3" t="s">
        <v>101</v>
      </c>
      <c r="AO1055" s="3" t="s">
        <v>102</v>
      </c>
      <c r="AP1055" s="3" t="s">
        <v>18039</v>
      </c>
      <c r="AQ1055" s="3" t="s">
        <v>18040</v>
      </c>
      <c r="AR1055" s="3">
        <v>600</v>
      </c>
      <c r="AS1055" s="3">
        <v>600</v>
      </c>
      <c r="AT1055" s="3">
        <v>0</v>
      </c>
      <c r="AU1055" s="3">
        <v>0</v>
      </c>
      <c r="AV1055" s="3">
        <v>0</v>
      </c>
      <c r="AW1055" s="3">
        <v>0</v>
      </c>
      <c r="AX1055" s="3">
        <v>0</v>
      </c>
      <c r="AY1055" s="3">
        <v>0</v>
      </c>
      <c r="AZ1055" s="3">
        <v>0</v>
      </c>
      <c r="BA1055" s="3" t="s">
        <v>1902</v>
      </c>
      <c r="BB1055" s="3">
        <v>600</v>
      </c>
    </row>
    <row r="1056" spans="1:54" ht="32.5" hidden="1" customHeight="1" x14ac:dyDescent="0.2">
      <c r="A1056" s="3" t="s">
        <v>18045</v>
      </c>
      <c r="B1056" s="3" t="s">
        <v>1887</v>
      </c>
      <c r="C1056" s="3" t="s">
        <v>85</v>
      </c>
      <c r="D1056" s="3" t="s">
        <v>86</v>
      </c>
      <c r="E1056" s="3" t="s">
        <v>18046</v>
      </c>
      <c r="F1056" s="3"/>
      <c r="G1056" s="3" t="s">
        <v>87</v>
      </c>
      <c r="H1056" s="3">
        <v>2024</v>
      </c>
      <c r="I1056" s="3">
        <v>2024</v>
      </c>
      <c r="J1056" s="3" t="s">
        <v>88</v>
      </c>
      <c r="K1056" s="3" t="s">
        <v>8121</v>
      </c>
      <c r="L1056" s="3" t="s">
        <v>8122</v>
      </c>
      <c r="M1056" s="3" t="s">
        <v>18047</v>
      </c>
      <c r="N1056" s="3" t="s">
        <v>8124</v>
      </c>
      <c r="O1056" s="3" t="s">
        <v>8125</v>
      </c>
      <c r="P1056" s="3" t="s">
        <v>89</v>
      </c>
      <c r="Q1056" s="3" t="s">
        <v>90</v>
      </c>
      <c r="R1056" s="3" t="s">
        <v>8126</v>
      </c>
      <c r="S1056" s="3" t="s">
        <v>8127</v>
      </c>
      <c r="T1056" s="3" t="s">
        <v>135</v>
      </c>
      <c r="U1056" s="3" t="s">
        <v>1946</v>
      </c>
      <c r="V1056" s="3" t="s">
        <v>137</v>
      </c>
      <c r="W1056" s="3">
        <v>1</v>
      </c>
      <c r="X1056" s="3" t="s">
        <v>18048</v>
      </c>
      <c r="Y1056" s="3" t="s">
        <v>18049</v>
      </c>
      <c r="Z1056" s="3" t="s">
        <v>18050</v>
      </c>
      <c r="AA1056" s="3"/>
      <c r="AB1056" s="3" t="s">
        <v>85</v>
      </c>
      <c r="AC1056" s="3" t="s">
        <v>94</v>
      </c>
      <c r="AD1056" s="3" t="s">
        <v>95</v>
      </c>
      <c r="AE1056" s="3" t="s">
        <v>96</v>
      </c>
      <c r="AF1056" s="3"/>
      <c r="AG1056" s="3" t="s">
        <v>97</v>
      </c>
      <c r="AH1056" s="3">
        <v>117</v>
      </c>
      <c r="AI1056" s="3">
        <v>18</v>
      </c>
      <c r="AJ1056" s="3" t="s">
        <v>123</v>
      </c>
      <c r="AK1056" s="3" t="s">
        <v>99</v>
      </c>
      <c r="AL1056" s="3" t="s">
        <v>100</v>
      </c>
      <c r="AM1056" s="3">
        <v>9</v>
      </c>
      <c r="AN1056" s="3" t="s">
        <v>140</v>
      </c>
      <c r="AO1056" s="3" t="s">
        <v>110</v>
      </c>
      <c r="AP1056" s="3" t="s">
        <v>18051</v>
      </c>
      <c r="AQ1056" s="3" t="s">
        <v>18052</v>
      </c>
      <c r="AR1056" s="3">
        <v>1193</v>
      </c>
      <c r="AS1056" s="3">
        <v>700</v>
      </c>
      <c r="AT1056" s="3">
        <v>0</v>
      </c>
      <c r="AU1056" s="3">
        <v>0</v>
      </c>
      <c r="AV1056" s="3">
        <v>0</v>
      </c>
      <c r="AW1056" s="3">
        <v>0</v>
      </c>
      <c r="AX1056" s="3">
        <v>0</v>
      </c>
      <c r="AY1056" s="3">
        <v>0</v>
      </c>
      <c r="AZ1056" s="3">
        <v>0</v>
      </c>
      <c r="BA1056" s="3" t="s">
        <v>1902</v>
      </c>
      <c r="BB1056" s="3">
        <v>700</v>
      </c>
    </row>
    <row r="1057" spans="1:54" ht="32.5" hidden="1" customHeight="1" x14ac:dyDescent="0.2">
      <c r="A1057" s="3" t="s">
        <v>18053</v>
      </c>
      <c r="B1057" s="3" t="s">
        <v>1887</v>
      </c>
      <c r="C1057" s="3" t="s">
        <v>85</v>
      </c>
      <c r="D1057" s="3" t="s">
        <v>86</v>
      </c>
      <c r="E1057" s="3" t="s">
        <v>18046</v>
      </c>
      <c r="F1057" s="3"/>
      <c r="G1057" s="3" t="s">
        <v>87</v>
      </c>
      <c r="H1057" s="3">
        <v>2024</v>
      </c>
      <c r="I1057" s="3">
        <v>2024</v>
      </c>
      <c r="J1057" s="3" t="s">
        <v>111</v>
      </c>
      <c r="K1057" s="3" t="s">
        <v>8121</v>
      </c>
      <c r="L1057" s="3" t="s">
        <v>8122</v>
      </c>
      <c r="M1057" s="3" t="s">
        <v>18047</v>
      </c>
      <c r="N1057" s="3" t="s">
        <v>8124</v>
      </c>
      <c r="O1057" s="3" t="s">
        <v>8125</v>
      </c>
      <c r="P1057" s="3" t="s">
        <v>89</v>
      </c>
      <c r="Q1057" s="3" t="s">
        <v>90</v>
      </c>
      <c r="R1057" s="3" t="s">
        <v>8126</v>
      </c>
      <c r="S1057" s="3" t="s">
        <v>8127</v>
      </c>
      <c r="T1057" s="3" t="s">
        <v>135</v>
      </c>
      <c r="U1057" s="3" t="s">
        <v>1946</v>
      </c>
      <c r="V1057" s="3" t="s">
        <v>137</v>
      </c>
      <c r="W1057" s="3">
        <v>2</v>
      </c>
      <c r="X1057" s="3" t="s">
        <v>315</v>
      </c>
      <c r="Y1057" s="3" t="s">
        <v>18054</v>
      </c>
      <c r="Z1057" s="3" t="s">
        <v>18055</v>
      </c>
      <c r="AA1057" s="3"/>
      <c r="AB1057" s="3" t="s">
        <v>85</v>
      </c>
      <c r="AC1057" s="3" t="s">
        <v>94</v>
      </c>
      <c r="AD1057" s="3" t="s">
        <v>103</v>
      </c>
      <c r="AE1057" s="3" t="s">
        <v>104</v>
      </c>
      <c r="AF1057" s="3"/>
      <c r="AG1057" s="3" t="s">
        <v>97</v>
      </c>
      <c r="AH1057" s="3">
        <v>117</v>
      </c>
      <c r="AI1057" s="3">
        <v>18</v>
      </c>
      <c r="AJ1057" s="3" t="s">
        <v>346</v>
      </c>
      <c r="AK1057" s="3" t="s">
        <v>106</v>
      </c>
      <c r="AL1057" s="3" t="s">
        <v>100</v>
      </c>
      <c r="AM1057" s="3">
        <v>250</v>
      </c>
      <c r="AN1057" s="3" t="s">
        <v>138</v>
      </c>
      <c r="AO1057" s="3" t="s">
        <v>110</v>
      </c>
      <c r="AP1057" s="3" t="s">
        <v>18056</v>
      </c>
      <c r="AQ1057" s="3" t="s">
        <v>18057</v>
      </c>
      <c r="AR1057" s="3">
        <v>12652</v>
      </c>
      <c r="AS1057" s="3">
        <v>5000</v>
      </c>
      <c r="AT1057" s="3">
        <v>0</v>
      </c>
      <c r="AU1057" s="3">
        <v>0</v>
      </c>
      <c r="AV1057" s="3">
        <v>0</v>
      </c>
      <c r="AW1057" s="3">
        <v>0</v>
      </c>
      <c r="AX1057" s="3">
        <v>0</v>
      </c>
      <c r="AY1057" s="3">
        <v>0</v>
      </c>
      <c r="AZ1057" s="3">
        <v>0</v>
      </c>
      <c r="BA1057" s="3" t="s">
        <v>1902</v>
      </c>
      <c r="BB1057" s="3">
        <v>5000</v>
      </c>
    </row>
    <row r="1058" spans="1:54" ht="32.5" hidden="1" customHeight="1" x14ac:dyDescent="0.2">
      <c r="A1058" s="3" t="s">
        <v>18058</v>
      </c>
      <c r="B1058" s="3" t="s">
        <v>1887</v>
      </c>
      <c r="C1058" s="3" t="s">
        <v>85</v>
      </c>
      <c r="D1058" s="3" t="s">
        <v>86</v>
      </c>
      <c r="E1058" s="3" t="s">
        <v>18059</v>
      </c>
      <c r="F1058" s="3"/>
      <c r="G1058" s="3" t="s">
        <v>87</v>
      </c>
      <c r="H1058" s="3">
        <v>2024</v>
      </c>
      <c r="I1058" s="3">
        <v>2024</v>
      </c>
      <c r="J1058" s="3" t="s">
        <v>88</v>
      </c>
      <c r="K1058" s="3" t="s">
        <v>8077</v>
      </c>
      <c r="L1058" s="3" t="s">
        <v>8078</v>
      </c>
      <c r="M1058" s="3" t="s">
        <v>18060</v>
      </c>
      <c r="N1058" s="3" t="s">
        <v>8080</v>
      </c>
      <c r="O1058" s="3" t="s">
        <v>8081</v>
      </c>
      <c r="P1058" s="3" t="s">
        <v>89</v>
      </c>
      <c r="Q1058" s="3" t="s">
        <v>90</v>
      </c>
      <c r="R1058" s="3" t="s">
        <v>8082</v>
      </c>
      <c r="S1058" s="3" t="s">
        <v>8083</v>
      </c>
      <c r="T1058" s="3" t="s">
        <v>135</v>
      </c>
      <c r="U1058" s="3" t="s">
        <v>7952</v>
      </c>
      <c r="V1058" s="3" t="s">
        <v>137</v>
      </c>
      <c r="W1058" s="3">
        <v>1</v>
      </c>
      <c r="X1058" s="3" t="s">
        <v>18061</v>
      </c>
      <c r="Y1058" s="3" t="s">
        <v>18062</v>
      </c>
      <c r="Z1058" s="3" t="s">
        <v>18063</v>
      </c>
      <c r="AA1058" s="3"/>
      <c r="AB1058" s="3" t="s">
        <v>85</v>
      </c>
      <c r="AC1058" s="3" t="s">
        <v>94</v>
      </c>
      <c r="AD1058" s="3" t="s">
        <v>95</v>
      </c>
      <c r="AE1058" s="3" t="s">
        <v>96</v>
      </c>
      <c r="AF1058" s="3"/>
      <c r="AG1058" s="3" t="s">
        <v>97</v>
      </c>
      <c r="AH1058" s="3">
        <v>90</v>
      </c>
      <c r="AI1058" s="3">
        <v>32</v>
      </c>
      <c r="AJ1058" s="3" t="s">
        <v>123</v>
      </c>
      <c r="AK1058" s="3" t="s">
        <v>109</v>
      </c>
      <c r="AL1058" s="3" t="s">
        <v>100</v>
      </c>
      <c r="AM1058" s="3">
        <v>20</v>
      </c>
      <c r="AN1058" s="3" t="s">
        <v>101</v>
      </c>
      <c r="AO1058" s="3" t="s">
        <v>318</v>
      </c>
      <c r="AP1058" s="3" t="s">
        <v>18064</v>
      </c>
      <c r="AQ1058" s="3" t="s">
        <v>18065</v>
      </c>
      <c r="AR1058" s="3">
        <v>3160</v>
      </c>
      <c r="AS1058" s="3">
        <v>1400</v>
      </c>
      <c r="AT1058" s="3">
        <v>0</v>
      </c>
      <c r="AU1058" s="3">
        <v>0</v>
      </c>
      <c r="AV1058" s="3">
        <v>0</v>
      </c>
      <c r="AW1058" s="3">
        <v>0</v>
      </c>
      <c r="AX1058" s="3">
        <v>0</v>
      </c>
      <c r="AY1058" s="3">
        <v>0</v>
      </c>
      <c r="AZ1058" s="3">
        <v>0</v>
      </c>
      <c r="BA1058" s="3" t="s">
        <v>18066</v>
      </c>
      <c r="BB1058" s="3">
        <v>1700</v>
      </c>
    </row>
    <row r="1059" spans="1:54" ht="32.5" hidden="1" customHeight="1" x14ac:dyDescent="0.2">
      <c r="A1059" s="3" t="s">
        <v>18067</v>
      </c>
      <c r="B1059" s="3" t="s">
        <v>1887</v>
      </c>
      <c r="C1059" s="3" t="s">
        <v>85</v>
      </c>
      <c r="D1059" s="3" t="s">
        <v>86</v>
      </c>
      <c r="E1059" s="3" t="s">
        <v>18059</v>
      </c>
      <c r="F1059" s="3"/>
      <c r="G1059" s="3" t="s">
        <v>87</v>
      </c>
      <c r="H1059" s="3">
        <v>2024</v>
      </c>
      <c r="I1059" s="3">
        <v>2024</v>
      </c>
      <c r="J1059" s="3" t="s">
        <v>111</v>
      </c>
      <c r="K1059" s="3" t="s">
        <v>8077</v>
      </c>
      <c r="L1059" s="3" t="s">
        <v>8078</v>
      </c>
      <c r="M1059" s="3" t="s">
        <v>18060</v>
      </c>
      <c r="N1059" s="3" t="s">
        <v>8080</v>
      </c>
      <c r="O1059" s="3" t="s">
        <v>8081</v>
      </c>
      <c r="P1059" s="3" t="s">
        <v>89</v>
      </c>
      <c r="Q1059" s="3" t="s">
        <v>90</v>
      </c>
      <c r="R1059" s="3" t="s">
        <v>8082</v>
      </c>
      <c r="S1059" s="3" t="s">
        <v>8083</v>
      </c>
      <c r="T1059" s="3" t="s">
        <v>135</v>
      </c>
      <c r="U1059" s="3" t="s">
        <v>7952</v>
      </c>
      <c r="V1059" s="3" t="s">
        <v>137</v>
      </c>
      <c r="W1059" s="3">
        <v>2</v>
      </c>
      <c r="X1059" s="3" t="s">
        <v>18068</v>
      </c>
      <c r="Y1059" s="3" t="s">
        <v>18069</v>
      </c>
      <c r="Z1059" s="3" t="s">
        <v>18070</v>
      </c>
      <c r="AA1059" s="3"/>
      <c r="AB1059" s="3" t="s">
        <v>85</v>
      </c>
      <c r="AC1059" s="3" t="s">
        <v>94</v>
      </c>
      <c r="AD1059" s="3" t="s">
        <v>103</v>
      </c>
      <c r="AE1059" s="3" t="s">
        <v>104</v>
      </c>
      <c r="AF1059" s="3"/>
      <c r="AG1059" s="3" t="s">
        <v>97</v>
      </c>
      <c r="AH1059" s="3">
        <v>90</v>
      </c>
      <c r="AI1059" s="3">
        <v>32</v>
      </c>
      <c r="AJ1059" s="3" t="s">
        <v>346</v>
      </c>
      <c r="AK1059" s="3" t="s">
        <v>106</v>
      </c>
      <c r="AL1059" s="3" t="s">
        <v>100</v>
      </c>
      <c r="AM1059" s="3">
        <v>350</v>
      </c>
      <c r="AN1059" s="3" t="s">
        <v>101</v>
      </c>
      <c r="AO1059" s="3" t="s">
        <v>318</v>
      </c>
      <c r="AP1059" s="3" t="s">
        <v>18071</v>
      </c>
      <c r="AQ1059" s="3" t="s">
        <v>18072</v>
      </c>
      <c r="AR1059" s="3">
        <v>5815</v>
      </c>
      <c r="AS1059" s="3">
        <v>2550</v>
      </c>
      <c r="AT1059" s="3">
        <v>0</v>
      </c>
      <c r="AU1059" s="3">
        <v>0</v>
      </c>
      <c r="AV1059" s="3">
        <v>0</v>
      </c>
      <c r="AW1059" s="3">
        <v>0</v>
      </c>
      <c r="AX1059" s="3">
        <v>0</v>
      </c>
      <c r="AY1059" s="3">
        <v>0</v>
      </c>
      <c r="AZ1059" s="3">
        <v>0</v>
      </c>
      <c r="BA1059" s="3" t="s">
        <v>18073</v>
      </c>
      <c r="BB1059" s="3">
        <v>3350</v>
      </c>
    </row>
    <row r="1060" spans="1:54" ht="32.5" hidden="1" customHeight="1" x14ac:dyDescent="0.2">
      <c r="A1060" s="3" t="s">
        <v>18074</v>
      </c>
      <c r="B1060" s="3" t="s">
        <v>1887</v>
      </c>
      <c r="C1060" s="3" t="s">
        <v>85</v>
      </c>
      <c r="D1060" s="3" t="s">
        <v>86</v>
      </c>
      <c r="E1060" s="3" t="s">
        <v>18075</v>
      </c>
      <c r="F1060" s="3"/>
      <c r="G1060" s="3" t="s">
        <v>87</v>
      </c>
      <c r="H1060" s="3">
        <v>2024</v>
      </c>
      <c r="I1060" s="3">
        <v>2024</v>
      </c>
      <c r="J1060" s="3" t="s">
        <v>111</v>
      </c>
      <c r="K1060" s="3" t="s">
        <v>8200</v>
      </c>
      <c r="L1060" s="3" t="s">
        <v>8201</v>
      </c>
      <c r="M1060" s="3"/>
      <c r="N1060" s="3" t="s">
        <v>8202</v>
      </c>
      <c r="O1060" s="3" t="s">
        <v>8203</v>
      </c>
      <c r="P1060" s="3" t="s">
        <v>89</v>
      </c>
      <c r="Q1060" s="3" t="s">
        <v>257</v>
      </c>
      <c r="R1060" s="3" t="s">
        <v>7950</v>
      </c>
      <c r="S1060" s="3" t="s">
        <v>7951</v>
      </c>
      <c r="T1060" s="3" t="s">
        <v>91</v>
      </c>
      <c r="U1060" s="3" t="s">
        <v>7952</v>
      </c>
      <c r="V1060" s="3" t="s">
        <v>137</v>
      </c>
      <c r="W1060" s="3">
        <v>1</v>
      </c>
      <c r="X1060" s="3" t="s">
        <v>18076</v>
      </c>
      <c r="Y1060" s="3" t="s">
        <v>18077</v>
      </c>
      <c r="Z1060" s="3" t="s">
        <v>18078</v>
      </c>
      <c r="AA1060" s="3"/>
      <c r="AB1060" s="3" t="s">
        <v>85</v>
      </c>
      <c r="AC1060" s="3" t="s">
        <v>94</v>
      </c>
      <c r="AD1060" s="3" t="s">
        <v>103</v>
      </c>
      <c r="AE1060" s="3" t="s">
        <v>104</v>
      </c>
      <c r="AF1060" s="3"/>
      <c r="AG1060" s="3" t="s">
        <v>97</v>
      </c>
      <c r="AH1060" s="3">
        <v>1343</v>
      </c>
      <c r="AI1060" s="3">
        <v>221</v>
      </c>
      <c r="AJ1060" s="3" t="s">
        <v>105</v>
      </c>
      <c r="AK1060" s="3" t="s">
        <v>106</v>
      </c>
      <c r="AL1060" s="3" t="s">
        <v>100</v>
      </c>
      <c r="AM1060" s="3">
        <v>600</v>
      </c>
      <c r="AN1060" s="3" t="s">
        <v>138</v>
      </c>
      <c r="AO1060" s="3" t="s">
        <v>318</v>
      </c>
      <c r="AP1060" s="3" t="s">
        <v>18079</v>
      </c>
      <c r="AQ1060" s="3" t="s">
        <v>18080</v>
      </c>
      <c r="AR1060" s="3">
        <v>13117</v>
      </c>
      <c r="AS1060" s="3">
        <v>4500</v>
      </c>
      <c r="AT1060" s="3">
        <v>0</v>
      </c>
      <c r="AU1060" s="3">
        <v>0</v>
      </c>
      <c r="AV1060" s="3">
        <v>0</v>
      </c>
      <c r="AW1060" s="3">
        <v>0</v>
      </c>
      <c r="AX1060" s="3">
        <v>0</v>
      </c>
      <c r="AY1060" s="3">
        <v>0</v>
      </c>
      <c r="AZ1060" s="3">
        <v>0</v>
      </c>
      <c r="BA1060" s="3" t="s">
        <v>18081</v>
      </c>
      <c r="BB1060" s="3">
        <v>9117</v>
      </c>
    </row>
    <row r="1061" spans="1:54" ht="32.5" hidden="1" customHeight="1" x14ac:dyDescent="0.2">
      <c r="A1061" s="3" t="s">
        <v>18082</v>
      </c>
      <c r="B1061" s="3" t="s">
        <v>1887</v>
      </c>
      <c r="C1061" s="3" t="s">
        <v>85</v>
      </c>
      <c r="D1061" s="3" t="s">
        <v>86</v>
      </c>
      <c r="E1061" s="3" t="s">
        <v>18075</v>
      </c>
      <c r="F1061" s="3"/>
      <c r="G1061" s="3" t="s">
        <v>87</v>
      </c>
      <c r="H1061" s="3">
        <v>2024</v>
      </c>
      <c r="I1061" s="3">
        <v>2024</v>
      </c>
      <c r="J1061" s="3" t="s">
        <v>111</v>
      </c>
      <c r="K1061" s="3" t="s">
        <v>8200</v>
      </c>
      <c r="L1061" s="3" t="s">
        <v>8201</v>
      </c>
      <c r="M1061" s="3"/>
      <c r="N1061" s="3" t="s">
        <v>8202</v>
      </c>
      <c r="O1061" s="3" t="s">
        <v>8203</v>
      </c>
      <c r="P1061" s="3" t="s">
        <v>89</v>
      </c>
      <c r="Q1061" s="3" t="s">
        <v>257</v>
      </c>
      <c r="R1061" s="3" t="s">
        <v>7950</v>
      </c>
      <c r="S1061" s="3" t="s">
        <v>7951</v>
      </c>
      <c r="T1061" s="3" t="s">
        <v>91</v>
      </c>
      <c r="U1061" s="3" t="s">
        <v>7952</v>
      </c>
      <c r="V1061" s="3" t="s">
        <v>137</v>
      </c>
      <c r="W1061" s="3">
        <v>2</v>
      </c>
      <c r="X1061" s="3" t="s">
        <v>18083</v>
      </c>
      <c r="Y1061" s="3" t="s">
        <v>18084</v>
      </c>
      <c r="Z1061" s="3" t="s">
        <v>18085</v>
      </c>
      <c r="AA1061" s="3"/>
      <c r="AB1061" s="3" t="s">
        <v>85</v>
      </c>
      <c r="AC1061" s="3" t="s">
        <v>94</v>
      </c>
      <c r="AD1061" s="3" t="s">
        <v>103</v>
      </c>
      <c r="AE1061" s="3" t="s">
        <v>122</v>
      </c>
      <c r="AF1061" s="3"/>
      <c r="AG1061" s="3" t="s">
        <v>97</v>
      </c>
      <c r="AH1061" s="3">
        <v>1343</v>
      </c>
      <c r="AI1061" s="3">
        <v>221</v>
      </c>
      <c r="AJ1061" s="3" t="s">
        <v>396</v>
      </c>
      <c r="AK1061" s="3" t="s">
        <v>190</v>
      </c>
      <c r="AL1061" s="3" t="s">
        <v>100</v>
      </c>
      <c r="AM1061" s="3">
        <v>20</v>
      </c>
      <c r="AN1061" s="3" t="s">
        <v>138</v>
      </c>
      <c r="AO1061" s="3" t="s">
        <v>318</v>
      </c>
      <c r="AP1061" s="3" t="s">
        <v>18086</v>
      </c>
      <c r="AQ1061" s="3" t="s">
        <v>18087</v>
      </c>
      <c r="AR1061" s="3">
        <v>8167</v>
      </c>
      <c r="AS1061" s="3">
        <v>2300</v>
      </c>
      <c r="AT1061" s="3">
        <v>0</v>
      </c>
      <c r="AU1061" s="3">
        <v>0</v>
      </c>
      <c r="AV1061" s="3">
        <v>0</v>
      </c>
      <c r="AW1061" s="3">
        <v>0</v>
      </c>
      <c r="AX1061" s="3">
        <v>0</v>
      </c>
      <c r="AY1061" s="3">
        <v>0</v>
      </c>
      <c r="AZ1061" s="3">
        <v>0</v>
      </c>
      <c r="BA1061" s="3" t="s">
        <v>18081</v>
      </c>
      <c r="BB1061" s="3">
        <v>5017</v>
      </c>
    </row>
    <row r="1062" spans="1:54" ht="32.5" hidden="1" customHeight="1" x14ac:dyDescent="0.2">
      <c r="A1062" s="3" t="s">
        <v>18088</v>
      </c>
      <c r="B1062" s="3" t="s">
        <v>1887</v>
      </c>
      <c r="C1062" s="3" t="s">
        <v>85</v>
      </c>
      <c r="D1062" s="3" t="s">
        <v>86</v>
      </c>
      <c r="E1062" s="3" t="s">
        <v>18075</v>
      </c>
      <c r="F1062" s="3"/>
      <c r="G1062" s="3" t="s">
        <v>87</v>
      </c>
      <c r="H1062" s="3">
        <v>2024</v>
      </c>
      <c r="I1062" s="3">
        <v>2024</v>
      </c>
      <c r="J1062" s="3" t="s">
        <v>111</v>
      </c>
      <c r="K1062" s="3" t="s">
        <v>8200</v>
      </c>
      <c r="L1062" s="3" t="s">
        <v>8201</v>
      </c>
      <c r="M1062" s="3"/>
      <c r="N1062" s="3" t="s">
        <v>8202</v>
      </c>
      <c r="O1062" s="3" t="s">
        <v>8203</v>
      </c>
      <c r="P1062" s="3" t="s">
        <v>89</v>
      </c>
      <c r="Q1062" s="3" t="s">
        <v>257</v>
      </c>
      <c r="R1062" s="3" t="s">
        <v>7950</v>
      </c>
      <c r="S1062" s="3" t="s">
        <v>7951</v>
      </c>
      <c r="T1062" s="3" t="s">
        <v>91</v>
      </c>
      <c r="U1062" s="3" t="s">
        <v>7952</v>
      </c>
      <c r="V1062" s="3" t="s">
        <v>137</v>
      </c>
      <c r="W1062" s="3">
        <v>3</v>
      </c>
      <c r="X1062" s="3" t="s">
        <v>18089</v>
      </c>
      <c r="Y1062" s="3" t="s">
        <v>18090</v>
      </c>
      <c r="Z1062" s="3" t="s">
        <v>18091</v>
      </c>
      <c r="AA1062" s="3"/>
      <c r="AB1062" s="3" t="s">
        <v>85</v>
      </c>
      <c r="AC1062" s="3" t="s">
        <v>94</v>
      </c>
      <c r="AD1062" s="3" t="s">
        <v>125</v>
      </c>
      <c r="AE1062" s="3" t="s">
        <v>18092</v>
      </c>
      <c r="AF1062" s="3"/>
      <c r="AG1062" s="3" t="s">
        <v>97</v>
      </c>
      <c r="AH1062" s="3">
        <v>1343</v>
      </c>
      <c r="AI1062" s="3">
        <v>221</v>
      </c>
      <c r="AJ1062" s="3" t="s">
        <v>123</v>
      </c>
      <c r="AK1062" s="3" t="s">
        <v>106</v>
      </c>
      <c r="AL1062" s="3" t="s">
        <v>100</v>
      </c>
      <c r="AM1062" s="3">
        <v>12</v>
      </c>
      <c r="AN1062" s="3" t="s">
        <v>138</v>
      </c>
      <c r="AO1062" s="3" t="s">
        <v>318</v>
      </c>
      <c r="AP1062" s="3" t="s">
        <v>18093</v>
      </c>
      <c r="AQ1062" s="3" t="s">
        <v>18094</v>
      </c>
      <c r="AR1062" s="3">
        <v>20742</v>
      </c>
      <c r="AS1062" s="3">
        <v>3000</v>
      </c>
      <c r="AT1062" s="3">
        <v>0</v>
      </c>
      <c r="AU1062" s="3">
        <v>0</v>
      </c>
      <c r="AV1062" s="3">
        <v>0</v>
      </c>
      <c r="AW1062" s="3">
        <v>0</v>
      </c>
      <c r="AX1062" s="3">
        <v>0</v>
      </c>
      <c r="AY1062" s="3">
        <v>0</v>
      </c>
      <c r="AZ1062" s="3">
        <v>0</v>
      </c>
      <c r="BA1062" s="3" t="s">
        <v>18081</v>
      </c>
      <c r="BB1062" s="3">
        <v>12242</v>
      </c>
    </row>
    <row r="1063" spans="1:54" ht="32.5" hidden="1" customHeight="1" x14ac:dyDescent="0.2">
      <c r="A1063" s="3" t="s">
        <v>18095</v>
      </c>
      <c r="B1063" s="3" t="s">
        <v>1887</v>
      </c>
      <c r="C1063" s="3" t="s">
        <v>85</v>
      </c>
      <c r="D1063" s="3" t="s">
        <v>86</v>
      </c>
      <c r="E1063" s="3" t="s">
        <v>18075</v>
      </c>
      <c r="F1063" s="3"/>
      <c r="G1063" s="3" t="s">
        <v>87</v>
      </c>
      <c r="H1063" s="3">
        <v>2024</v>
      </c>
      <c r="I1063" s="3">
        <v>2024</v>
      </c>
      <c r="J1063" s="3" t="s">
        <v>111</v>
      </c>
      <c r="K1063" s="3" t="s">
        <v>8200</v>
      </c>
      <c r="L1063" s="3" t="s">
        <v>8201</v>
      </c>
      <c r="M1063" s="3"/>
      <c r="N1063" s="3" t="s">
        <v>8202</v>
      </c>
      <c r="O1063" s="3" t="s">
        <v>8203</v>
      </c>
      <c r="P1063" s="3" t="s">
        <v>89</v>
      </c>
      <c r="Q1063" s="3" t="s">
        <v>257</v>
      </c>
      <c r="R1063" s="3" t="s">
        <v>7950</v>
      </c>
      <c r="S1063" s="3" t="s">
        <v>7951</v>
      </c>
      <c r="T1063" s="3" t="s">
        <v>91</v>
      </c>
      <c r="U1063" s="3" t="s">
        <v>7952</v>
      </c>
      <c r="V1063" s="3" t="s">
        <v>137</v>
      </c>
      <c r="W1063" s="3">
        <v>4</v>
      </c>
      <c r="X1063" s="3" t="s">
        <v>18096</v>
      </c>
      <c r="Y1063" s="3" t="s">
        <v>18097</v>
      </c>
      <c r="Z1063" s="3" t="s">
        <v>18098</v>
      </c>
      <c r="AA1063" s="3"/>
      <c r="AB1063" s="3" t="s">
        <v>85</v>
      </c>
      <c r="AC1063" s="3" t="s">
        <v>94</v>
      </c>
      <c r="AD1063" s="3" t="s">
        <v>103</v>
      </c>
      <c r="AE1063" s="3" t="s">
        <v>124</v>
      </c>
      <c r="AF1063" s="3"/>
      <c r="AG1063" s="3" t="s">
        <v>97</v>
      </c>
      <c r="AH1063" s="3">
        <v>1343</v>
      </c>
      <c r="AI1063" s="3">
        <v>221</v>
      </c>
      <c r="AJ1063" s="3" t="s">
        <v>105</v>
      </c>
      <c r="AK1063" s="3" t="s">
        <v>109</v>
      </c>
      <c r="AL1063" s="3" t="s">
        <v>100</v>
      </c>
      <c r="AM1063" s="3">
        <v>500</v>
      </c>
      <c r="AN1063" s="3" t="s">
        <v>101</v>
      </c>
      <c r="AO1063" s="3" t="s">
        <v>318</v>
      </c>
      <c r="AP1063" s="3" t="s">
        <v>18099</v>
      </c>
      <c r="AQ1063" s="3" t="s">
        <v>18100</v>
      </c>
      <c r="AR1063" s="3">
        <v>2912</v>
      </c>
      <c r="AS1063" s="3">
        <v>1500</v>
      </c>
      <c r="AT1063" s="3">
        <v>0</v>
      </c>
      <c r="AU1063" s="3">
        <v>0</v>
      </c>
      <c r="AV1063" s="3">
        <v>0</v>
      </c>
      <c r="AW1063" s="3">
        <v>0</v>
      </c>
      <c r="AX1063" s="3">
        <v>0</v>
      </c>
      <c r="AY1063" s="3">
        <v>0</v>
      </c>
      <c r="AZ1063" s="3">
        <v>0</v>
      </c>
      <c r="BA1063" s="3" t="s">
        <v>18081</v>
      </c>
      <c r="BB1063" s="3">
        <v>2760</v>
      </c>
    </row>
    <row r="1064" spans="1:54" ht="32.5" hidden="1" customHeight="1" x14ac:dyDescent="0.2">
      <c r="A1064" s="3" t="s">
        <v>18101</v>
      </c>
      <c r="B1064" s="3" t="s">
        <v>1887</v>
      </c>
      <c r="C1064" s="3" t="s">
        <v>85</v>
      </c>
      <c r="D1064" s="3" t="s">
        <v>86</v>
      </c>
      <c r="E1064" s="3" t="s">
        <v>18102</v>
      </c>
      <c r="F1064" s="3"/>
      <c r="G1064" s="3" t="s">
        <v>87</v>
      </c>
      <c r="H1064" s="3">
        <v>2024</v>
      </c>
      <c r="I1064" s="3">
        <v>2024</v>
      </c>
      <c r="J1064" s="3" t="s">
        <v>111</v>
      </c>
      <c r="K1064" s="3" t="s">
        <v>8134</v>
      </c>
      <c r="L1064" s="3" t="s">
        <v>8135</v>
      </c>
      <c r="M1064" s="3" t="s">
        <v>8136</v>
      </c>
      <c r="N1064" s="3" t="s">
        <v>8137</v>
      </c>
      <c r="O1064" s="3" t="s">
        <v>8138</v>
      </c>
      <c r="P1064" s="3" t="s">
        <v>89</v>
      </c>
      <c r="Q1064" s="3" t="s">
        <v>90</v>
      </c>
      <c r="R1064" s="3" t="s">
        <v>8139</v>
      </c>
      <c r="S1064" s="3" t="s">
        <v>8140</v>
      </c>
      <c r="T1064" s="3" t="s">
        <v>135</v>
      </c>
      <c r="U1064" s="3" t="s">
        <v>7952</v>
      </c>
      <c r="V1064" s="3" t="s">
        <v>137</v>
      </c>
      <c r="W1064" s="3">
        <v>1</v>
      </c>
      <c r="X1064" s="3" t="s">
        <v>18103</v>
      </c>
      <c r="Y1064" s="3" t="s">
        <v>18104</v>
      </c>
      <c r="Z1064" s="3" t="s">
        <v>18105</v>
      </c>
      <c r="AA1064" s="3"/>
      <c r="AB1064" s="3" t="s">
        <v>85</v>
      </c>
      <c r="AC1064" s="3" t="s">
        <v>94</v>
      </c>
      <c r="AD1064" s="3" t="s">
        <v>103</v>
      </c>
      <c r="AE1064" s="3" t="s">
        <v>104</v>
      </c>
      <c r="AF1064" s="3"/>
      <c r="AG1064" s="3" t="s">
        <v>97</v>
      </c>
      <c r="AH1064" s="3">
        <v>39</v>
      </c>
      <c r="AI1064" s="3">
        <v>14</v>
      </c>
      <c r="AJ1064" s="3" t="s">
        <v>346</v>
      </c>
      <c r="AK1064" s="3" t="s">
        <v>106</v>
      </c>
      <c r="AL1064" s="3" t="s">
        <v>100</v>
      </c>
      <c r="AM1064" s="3">
        <v>10</v>
      </c>
      <c r="AN1064" s="3" t="s">
        <v>101</v>
      </c>
      <c r="AO1064" s="3" t="s">
        <v>318</v>
      </c>
      <c r="AP1064" s="3" t="s">
        <v>18106</v>
      </c>
      <c r="AQ1064" s="3"/>
      <c r="AR1064" s="3">
        <v>6700</v>
      </c>
      <c r="AS1064" s="3">
        <v>3500</v>
      </c>
      <c r="AT1064" s="3">
        <v>0</v>
      </c>
      <c r="AU1064" s="3">
        <v>0</v>
      </c>
      <c r="AV1064" s="3">
        <v>0</v>
      </c>
      <c r="AW1064" s="3">
        <v>0</v>
      </c>
      <c r="AX1064" s="3">
        <v>0</v>
      </c>
      <c r="AY1064" s="3">
        <v>0</v>
      </c>
      <c r="AZ1064" s="3">
        <v>0</v>
      </c>
      <c r="BA1064" s="3" t="s">
        <v>1902</v>
      </c>
      <c r="BB1064" s="3">
        <v>3500</v>
      </c>
    </row>
    <row r="1065" spans="1:54" ht="32.5" hidden="1" customHeight="1" x14ac:dyDescent="0.2">
      <c r="A1065" s="3" t="s">
        <v>18107</v>
      </c>
      <c r="B1065" s="3" t="s">
        <v>1887</v>
      </c>
      <c r="C1065" s="3" t="s">
        <v>85</v>
      </c>
      <c r="D1065" s="3" t="s">
        <v>86</v>
      </c>
      <c r="E1065" s="3" t="s">
        <v>18102</v>
      </c>
      <c r="F1065" s="3"/>
      <c r="G1065" s="3" t="s">
        <v>87</v>
      </c>
      <c r="H1065" s="3">
        <v>2024</v>
      </c>
      <c r="I1065" s="3">
        <v>2024</v>
      </c>
      <c r="J1065" s="3" t="s">
        <v>88</v>
      </c>
      <c r="K1065" s="3" t="s">
        <v>8134</v>
      </c>
      <c r="L1065" s="3" t="s">
        <v>8135</v>
      </c>
      <c r="M1065" s="3" t="s">
        <v>8136</v>
      </c>
      <c r="N1065" s="3" t="s">
        <v>8137</v>
      </c>
      <c r="O1065" s="3" t="s">
        <v>8138</v>
      </c>
      <c r="P1065" s="3" t="s">
        <v>89</v>
      </c>
      <c r="Q1065" s="3" t="s">
        <v>90</v>
      </c>
      <c r="R1065" s="3" t="s">
        <v>8139</v>
      </c>
      <c r="S1065" s="3" t="s">
        <v>8140</v>
      </c>
      <c r="T1065" s="3" t="s">
        <v>135</v>
      </c>
      <c r="U1065" s="3" t="s">
        <v>7952</v>
      </c>
      <c r="V1065" s="3" t="s">
        <v>137</v>
      </c>
      <c r="W1065" s="3">
        <v>2</v>
      </c>
      <c r="X1065" s="3" t="s">
        <v>18108</v>
      </c>
      <c r="Y1065" s="3" t="s">
        <v>18109</v>
      </c>
      <c r="Z1065" s="3" t="s">
        <v>18110</v>
      </c>
      <c r="AA1065" s="3"/>
      <c r="AB1065" s="3" t="s">
        <v>85</v>
      </c>
      <c r="AC1065" s="3" t="s">
        <v>94</v>
      </c>
      <c r="AD1065" s="3" t="s">
        <v>103</v>
      </c>
      <c r="AE1065" s="3" t="s">
        <v>189</v>
      </c>
      <c r="AF1065" s="3"/>
      <c r="AG1065" s="3" t="s">
        <v>97</v>
      </c>
      <c r="AH1065" s="3">
        <v>39</v>
      </c>
      <c r="AI1065" s="3">
        <v>14</v>
      </c>
      <c r="AJ1065" s="3" t="s">
        <v>346</v>
      </c>
      <c r="AK1065" s="3" t="s">
        <v>109</v>
      </c>
      <c r="AL1065" s="3" t="s">
        <v>100</v>
      </c>
      <c r="AM1065" s="3">
        <v>20</v>
      </c>
      <c r="AN1065" s="3" t="s">
        <v>101</v>
      </c>
      <c r="AO1065" s="3" t="s">
        <v>318</v>
      </c>
      <c r="AP1065" s="3" t="s">
        <v>18111</v>
      </c>
      <c r="AQ1065" s="3"/>
      <c r="AR1065" s="3">
        <v>1900</v>
      </c>
      <c r="AS1065" s="3">
        <v>900</v>
      </c>
      <c r="AT1065" s="3">
        <v>0</v>
      </c>
      <c r="AU1065" s="3">
        <v>0</v>
      </c>
      <c r="AV1065" s="3">
        <v>0</v>
      </c>
      <c r="AW1065" s="3">
        <v>0</v>
      </c>
      <c r="AX1065" s="3">
        <v>0</v>
      </c>
      <c r="AY1065" s="3">
        <v>0</v>
      </c>
      <c r="AZ1065" s="3">
        <v>0</v>
      </c>
      <c r="BA1065" s="3" t="s">
        <v>1902</v>
      </c>
      <c r="BB1065" s="3">
        <v>900</v>
      </c>
    </row>
    <row r="1066" spans="1:54" ht="32.5" hidden="1" customHeight="1" x14ac:dyDescent="0.2">
      <c r="A1066" s="3" t="s">
        <v>18112</v>
      </c>
      <c r="B1066" s="3" t="s">
        <v>1887</v>
      </c>
      <c r="C1066" s="3" t="s">
        <v>85</v>
      </c>
      <c r="D1066" s="3" t="s">
        <v>86</v>
      </c>
      <c r="E1066" s="3" t="s">
        <v>18113</v>
      </c>
      <c r="F1066" s="3"/>
      <c r="G1066" s="3" t="s">
        <v>87</v>
      </c>
      <c r="H1066" s="3">
        <v>2024</v>
      </c>
      <c r="I1066" s="3">
        <v>2024</v>
      </c>
      <c r="J1066" s="3" t="s">
        <v>88</v>
      </c>
      <c r="K1066" s="3" t="s">
        <v>8235</v>
      </c>
      <c r="L1066" s="3" t="s">
        <v>8236</v>
      </c>
      <c r="M1066" s="3" t="s">
        <v>18114</v>
      </c>
      <c r="N1066" s="3" t="s">
        <v>8238</v>
      </c>
      <c r="O1066" s="3" t="s">
        <v>8239</v>
      </c>
      <c r="P1066" s="3" t="s">
        <v>89</v>
      </c>
      <c r="Q1066" s="3" t="s">
        <v>90</v>
      </c>
      <c r="R1066" s="3" t="s">
        <v>8240</v>
      </c>
      <c r="S1066" s="3" t="s">
        <v>8241</v>
      </c>
      <c r="T1066" s="3" t="s">
        <v>119</v>
      </c>
      <c r="U1066" s="3" t="s">
        <v>1896</v>
      </c>
      <c r="V1066" s="3" t="s">
        <v>137</v>
      </c>
      <c r="W1066" s="3">
        <v>1</v>
      </c>
      <c r="X1066" s="3" t="s">
        <v>96</v>
      </c>
      <c r="Y1066" s="3" t="s">
        <v>14512</v>
      </c>
      <c r="Z1066" s="3" t="s">
        <v>18115</v>
      </c>
      <c r="AA1066" s="3"/>
      <c r="AB1066" s="3" t="s">
        <v>85</v>
      </c>
      <c r="AC1066" s="3" t="s">
        <v>94</v>
      </c>
      <c r="AD1066" s="3" t="s">
        <v>95</v>
      </c>
      <c r="AE1066" s="3" t="s">
        <v>96</v>
      </c>
      <c r="AF1066" s="3"/>
      <c r="AG1066" s="3" t="s">
        <v>97</v>
      </c>
      <c r="AH1066" s="3">
        <v>94</v>
      </c>
      <c r="AI1066" s="3">
        <v>19</v>
      </c>
      <c r="AJ1066" s="3" t="s">
        <v>123</v>
      </c>
      <c r="AK1066" s="3" t="s">
        <v>109</v>
      </c>
      <c r="AL1066" s="3" t="s">
        <v>100</v>
      </c>
      <c r="AM1066" s="3">
        <v>40</v>
      </c>
      <c r="AN1066" s="3" t="s">
        <v>138</v>
      </c>
      <c r="AO1066" s="3" t="s">
        <v>110</v>
      </c>
      <c r="AP1066" s="3" t="s">
        <v>18116</v>
      </c>
      <c r="AQ1066" s="3" t="s">
        <v>18117</v>
      </c>
      <c r="AR1066" s="3">
        <v>6194</v>
      </c>
      <c r="AS1066" s="3">
        <v>2134</v>
      </c>
      <c r="AT1066" s="3">
        <v>0</v>
      </c>
      <c r="AU1066" s="3">
        <v>0</v>
      </c>
      <c r="AV1066" s="3">
        <v>0</v>
      </c>
      <c r="AW1066" s="3">
        <v>0</v>
      </c>
      <c r="AX1066" s="3">
        <v>0</v>
      </c>
      <c r="AY1066" s="3">
        <v>0</v>
      </c>
      <c r="AZ1066" s="3">
        <v>0</v>
      </c>
      <c r="BA1066" s="3" t="s">
        <v>1902</v>
      </c>
      <c r="BB1066" s="3">
        <v>2134</v>
      </c>
    </row>
    <row r="1067" spans="1:54" ht="32.5" hidden="1" customHeight="1" x14ac:dyDescent="0.2">
      <c r="A1067" s="3" t="s">
        <v>18118</v>
      </c>
      <c r="B1067" s="3" t="s">
        <v>1887</v>
      </c>
      <c r="C1067" s="3" t="s">
        <v>85</v>
      </c>
      <c r="D1067" s="3" t="s">
        <v>86</v>
      </c>
      <c r="E1067" s="3" t="s">
        <v>18113</v>
      </c>
      <c r="F1067" s="3"/>
      <c r="G1067" s="3" t="s">
        <v>87</v>
      </c>
      <c r="H1067" s="3">
        <v>2024</v>
      </c>
      <c r="I1067" s="3">
        <v>2024</v>
      </c>
      <c r="J1067" s="3" t="s">
        <v>88</v>
      </c>
      <c r="K1067" s="3" t="s">
        <v>8235</v>
      </c>
      <c r="L1067" s="3" t="s">
        <v>8236</v>
      </c>
      <c r="M1067" s="3" t="s">
        <v>18114</v>
      </c>
      <c r="N1067" s="3" t="s">
        <v>8238</v>
      </c>
      <c r="O1067" s="3" t="s">
        <v>8239</v>
      </c>
      <c r="P1067" s="3" t="s">
        <v>89</v>
      </c>
      <c r="Q1067" s="3" t="s">
        <v>90</v>
      </c>
      <c r="R1067" s="3" t="s">
        <v>8240</v>
      </c>
      <c r="S1067" s="3" t="s">
        <v>8241</v>
      </c>
      <c r="T1067" s="3" t="s">
        <v>119</v>
      </c>
      <c r="U1067" s="3" t="s">
        <v>1896</v>
      </c>
      <c r="V1067" s="3" t="s">
        <v>137</v>
      </c>
      <c r="W1067" s="3">
        <v>2</v>
      </c>
      <c r="X1067" s="3" t="s">
        <v>104</v>
      </c>
      <c r="Y1067" s="3" t="s">
        <v>315</v>
      </c>
      <c r="Z1067" s="3" t="s">
        <v>18119</v>
      </c>
      <c r="AA1067" s="3"/>
      <c r="AB1067" s="3" t="s">
        <v>85</v>
      </c>
      <c r="AC1067" s="3" t="s">
        <v>94</v>
      </c>
      <c r="AD1067" s="3" t="s">
        <v>103</v>
      </c>
      <c r="AE1067" s="3" t="s">
        <v>104</v>
      </c>
      <c r="AF1067" s="3"/>
      <c r="AG1067" s="3" t="s">
        <v>97</v>
      </c>
      <c r="AH1067" s="3">
        <v>94</v>
      </c>
      <c r="AI1067" s="3">
        <v>19</v>
      </c>
      <c r="AJ1067" s="3" t="s">
        <v>123</v>
      </c>
      <c r="AK1067" s="3" t="s">
        <v>106</v>
      </c>
      <c r="AL1067" s="3" t="s">
        <v>100</v>
      </c>
      <c r="AM1067" s="3">
        <v>15</v>
      </c>
      <c r="AN1067" s="3" t="s">
        <v>101</v>
      </c>
      <c r="AO1067" s="3" t="s">
        <v>110</v>
      </c>
      <c r="AP1067" s="3" t="s">
        <v>18116</v>
      </c>
      <c r="AQ1067" s="3"/>
      <c r="AR1067" s="3">
        <v>4843</v>
      </c>
      <c r="AS1067" s="3">
        <v>3343</v>
      </c>
      <c r="AT1067" s="3">
        <v>0</v>
      </c>
      <c r="AU1067" s="3">
        <v>0</v>
      </c>
      <c r="AV1067" s="3">
        <v>0</v>
      </c>
      <c r="AW1067" s="3">
        <v>0</v>
      </c>
      <c r="AX1067" s="3">
        <v>0</v>
      </c>
      <c r="AY1067" s="3">
        <v>0</v>
      </c>
      <c r="AZ1067" s="3">
        <v>0</v>
      </c>
      <c r="BA1067" s="3" t="s">
        <v>1902</v>
      </c>
      <c r="BB1067" s="3">
        <v>3343</v>
      </c>
    </row>
    <row r="1068" spans="1:54" ht="32.5" hidden="1" customHeight="1" x14ac:dyDescent="0.2">
      <c r="A1068" s="3" t="s">
        <v>18120</v>
      </c>
      <c r="B1068" s="3" t="s">
        <v>1887</v>
      </c>
      <c r="C1068" s="3" t="s">
        <v>85</v>
      </c>
      <c r="D1068" s="3" t="s">
        <v>86</v>
      </c>
      <c r="E1068" s="3" t="s">
        <v>18121</v>
      </c>
      <c r="F1068" s="3"/>
      <c r="G1068" s="3" t="s">
        <v>87</v>
      </c>
      <c r="H1068" s="3">
        <v>2024</v>
      </c>
      <c r="I1068" s="3">
        <v>2024</v>
      </c>
      <c r="J1068" s="3" t="s">
        <v>111</v>
      </c>
      <c r="K1068" s="3" t="s">
        <v>8306</v>
      </c>
      <c r="L1068" s="3" t="s">
        <v>8307</v>
      </c>
      <c r="M1068" s="3" t="s">
        <v>8308</v>
      </c>
      <c r="N1068" s="3" t="s">
        <v>8309</v>
      </c>
      <c r="O1068" s="3" t="s">
        <v>8310</v>
      </c>
      <c r="P1068" s="3" t="s">
        <v>89</v>
      </c>
      <c r="Q1068" s="3" t="s">
        <v>90</v>
      </c>
      <c r="R1068" s="3" t="s">
        <v>8311</v>
      </c>
      <c r="S1068" s="3" t="s">
        <v>8312</v>
      </c>
      <c r="T1068" s="3" t="s">
        <v>119</v>
      </c>
      <c r="U1068" s="3" t="s">
        <v>1896</v>
      </c>
      <c r="V1068" s="3" t="s">
        <v>137</v>
      </c>
      <c r="W1068" s="3">
        <v>1</v>
      </c>
      <c r="X1068" s="3" t="s">
        <v>18122</v>
      </c>
      <c r="Y1068" s="3" t="s">
        <v>18123</v>
      </c>
      <c r="Z1068" s="3" t="s">
        <v>18124</v>
      </c>
      <c r="AA1068" s="3"/>
      <c r="AB1068" s="3" t="s">
        <v>85</v>
      </c>
      <c r="AC1068" s="3" t="s">
        <v>94</v>
      </c>
      <c r="AD1068" s="3" t="s">
        <v>103</v>
      </c>
      <c r="AE1068" s="3" t="s">
        <v>104</v>
      </c>
      <c r="AF1068" s="3"/>
      <c r="AG1068" s="3" t="s">
        <v>97</v>
      </c>
      <c r="AH1068" s="3">
        <v>138</v>
      </c>
      <c r="AI1068" s="3">
        <v>29</v>
      </c>
      <c r="AJ1068" s="3" t="s">
        <v>123</v>
      </c>
      <c r="AK1068" s="3" t="s">
        <v>106</v>
      </c>
      <c r="AL1068" s="3" t="s">
        <v>100</v>
      </c>
      <c r="AM1068" s="3">
        <v>66</v>
      </c>
      <c r="AN1068" s="3" t="s">
        <v>138</v>
      </c>
      <c r="AO1068" s="3" t="s">
        <v>110</v>
      </c>
      <c r="AP1068" s="3" t="s">
        <v>18125</v>
      </c>
      <c r="AQ1068" s="3" t="s">
        <v>18126</v>
      </c>
      <c r="AR1068" s="3">
        <v>11928</v>
      </c>
      <c r="AS1068" s="3">
        <v>4000</v>
      </c>
      <c r="AT1068" s="3">
        <v>0</v>
      </c>
      <c r="AU1068" s="3">
        <v>0</v>
      </c>
      <c r="AV1068" s="3">
        <v>0</v>
      </c>
      <c r="AW1068" s="3">
        <v>0</v>
      </c>
      <c r="AX1068" s="3">
        <v>0</v>
      </c>
      <c r="AY1068" s="3">
        <v>0</v>
      </c>
      <c r="AZ1068" s="3">
        <v>0</v>
      </c>
      <c r="BA1068" s="3" t="s">
        <v>1902</v>
      </c>
      <c r="BB1068" s="3">
        <v>4000</v>
      </c>
    </row>
    <row r="1069" spans="1:54" ht="32.5" hidden="1" customHeight="1" x14ac:dyDescent="0.2">
      <c r="A1069" s="3" t="s">
        <v>18127</v>
      </c>
      <c r="B1069" s="3" t="s">
        <v>1887</v>
      </c>
      <c r="C1069" s="3" t="s">
        <v>85</v>
      </c>
      <c r="D1069" s="3" t="s">
        <v>86</v>
      </c>
      <c r="E1069" s="3" t="s">
        <v>18121</v>
      </c>
      <c r="F1069" s="3"/>
      <c r="G1069" s="3" t="s">
        <v>87</v>
      </c>
      <c r="H1069" s="3">
        <v>2024</v>
      </c>
      <c r="I1069" s="3">
        <v>2024</v>
      </c>
      <c r="J1069" s="3" t="s">
        <v>88</v>
      </c>
      <c r="K1069" s="3" t="s">
        <v>8306</v>
      </c>
      <c r="L1069" s="3" t="s">
        <v>8307</v>
      </c>
      <c r="M1069" s="3" t="s">
        <v>8308</v>
      </c>
      <c r="N1069" s="3" t="s">
        <v>8309</v>
      </c>
      <c r="O1069" s="3" t="s">
        <v>8310</v>
      </c>
      <c r="P1069" s="3" t="s">
        <v>89</v>
      </c>
      <c r="Q1069" s="3" t="s">
        <v>90</v>
      </c>
      <c r="R1069" s="3" t="s">
        <v>8311</v>
      </c>
      <c r="S1069" s="3" t="s">
        <v>8312</v>
      </c>
      <c r="T1069" s="3" t="s">
        <v>119</v>
      </c>
      <c r="U1069" s="3" t="s">
        <v>1896</v>
      </c>
      <c r="V1069" s="3" t="s">
        <v>137</v>
      </c>
      <c r="W1069" s="3">
        <v>2</v>
      </c>
      <c r="X1069" s="3" t="s">
        <v>18128</v>
      </c>
      <c r="Y1069" s="3" t="s">
        <v>18129</v>
      </c>
      <c r="Z1069" s="3" t="s">
        <v>18130</v>
      </c>
      <c r="AA1069" s="3"/>
      <c r="AB1069" s="3" t="s">
        <v>85</v>
      </c>
      <c r="AC1069" s="3" t="s">
        <v>94</v>
      </c>
      <c r="AD1069" s="3" t="s">
        <v>95</v>
      </c>
      <c r="AE1069" s="3" t="s">
        <v>96</v>
      </c>
      <c r="AF1069" s="3"/>
      <c r="AG1069" s="3" t="s">
        <v>97</v>
      </c>
      <c r="AH1069" s="3">
        <v>138</v>
      </c>
      <c r="AI1069" s="3">
        <v>29</v>
      </c>
      <c r="AJ1069" s="3" t="s">
        <v>123</v>
      </c>
      <c r="AK1069" s="3" t="s">
        <v>109</v>
      </c>
      <c r="AL1069" s="3" t="s">
        <v>100</v>
      </c>
      <c r="AM1069" s="3">
        <v>45</v>
      </c>
      <c r="AN1069" s="3" t="s">
        <v>101</v>
      </c>
      <c r="AO1069" s="3" t="s">
        <v>110</v>
      </c>
      <c r="AP1069" s="3" t="s">
        <v>18131</v>
      </c>
      <c r="AQ1069" s="3" t="s">
        <v>18132</v>
      </c>
      <c r="AR1069" s="3">
        <v>3528</v>
      </c>
      <c r="AS1069" s="3">
        <v>2000</v>
      </c>
      <c r="AT1069" s="3">
        <v>0</v>
      </c>
      <c r="AU1069" s="3">
        <v>0</v>
      </c>
      <c r="AV1069" s="3">
        <v>0</v>
      </c>
      <c r="AW1069" s="3">
        <v>0</v>
      </c>
      <c r="AX1069" s="3">
        <v>0</v>
      </c>
      <c r="AY1069" s="3">
        <v>0</v>
      </c>
      <c r="AZ1069" s="3">
        <v>0</v>
      </c>
      <c r="BA1069" s="3" t="s">
        <v>1902</v>
      </c>
      <c r="BB1069" s="3">
        <v>2000</v>
      </c>
    </row>
    <row r="1070" spans="1:54" ht="32.5" hidden="1" customHeight="1" x14ac:dyDescent="0.2">
      <c r="A1070" s="3" t="s">
        <v>18133</v>
      </c>
      <c r="B1070" s="3" t="s">
        <v>1887</v>
      </c>
      <c r="C1070" s="3" t="s">
        <v>85</v>
      </c>
      <c r="D1070" s="3" t="s">
        <v>86</v>
      </c>
      <c r="E1070" s="3" t="s">
        <v>18121</v>
      </c>
      <c r="F1070" s="3"/>
      <c r="G1070" s="3" t="s">
        <v>87</v>
      </c>
      <c r="H1070" s="3">
        <v>2024</v>
      </c>
      <c r="I1070" s="3">
        <v>2024</v>
      </c>
      <c r="J1070" s="3" t="s">
        <v>88</v>
      </c>
      <c r="K1070" s="3" t="s">
        <v>8306</v>
      </c>
      <c r="L1070" s="3" t="s">
        <v>8307</v>
      </c>
      <c r="M1070" s="3" t="s">
        <v>8308</v>
      </c>
      <c r="N1070" s="3" t="s">
        <v>8309</v>
      </c>
      <c r="O1070" s="3" t="s">
        <v>8310</v>
      </c>
      <c r="P1070" s="3" t="s">
        <v>89</v>
      </c>
      <c r="Q1070" s="3" t="s">
        <v>90</v>
      </c>
      <c r="R1070" s="3" t="s">
        <v>8311</v>
      </c>
      <c r="S1070" s="3" t="s">
        <v>8312</v>
      </c>
      <c r="T1070" s="3" t="s">
        <v>119</v>
      </c>
      <c r="U1070" s="3" t="s">
        <v>1896</v>
      </c>
      <c r="V1070" s="3" t="s">
        <v>137</v>
      </c>
      <c r="W1070" s="3">
        <v>3</v>
      </c>
      <c r="X1070" s="3" t="s">
        <v>18134</v>
      </c>
      <c r="Y1070" s="3" t="s">
        <v>18135</v>
      </c>
      <c r="Z1070" s="3" t="s">
        <v>18136</v>
      </c>
      <c r="AA1070" s="3"/>
      <c r="AB1070" s="3" t="s">
        <v>85</v>
      </c>
      <c r="AC1070" s="3" t="s">
        <v>94</v>
      </c>
      <c r="AD1070" s="3" t="s">
        <v>103</v>
      </c>
      <c r="AE1070" s="3" t="s">
        <v>124</v>
      </c>
      <c r="AF1070" s="3"/>
      <c r="AG1070" s="3" t="s">
        <v>97</v>
      </c>
      <c r="AH1070" s="3">
        <v>138</v>
      </c>
      <c r="AI1070" s="3">
        <v>29</v>
      </c>
      <c r="AJ1070" s="3" t="s">
        <v>98</v>
      </c>
      <c r="AK1070" s="3" t="s">
        <v>109</v>
      </c>
      <c r="AL1070" s="3" t="s">
        <v>100</v>
      </c>
      <c r="AM1070" s="3">
        <v>10</v>
      </c>
      <c r="AN1070" s="3" t="s">
        <v>138</v>
      </c>
      <c r="AO1070" s="3" t="s">
        <v>110</v>
      </c>
      <c r="AP1070" s="3" t="s">
        <v>18131</v>
      </c>
      <c r="AQ1070" s="3" t="s">
        <v>18137</v>
      </c>
      <c r="AR1070" s="3">
        <v>2040</v>
      </c>
      <c r="AS1070" s="3">
        <v>1200</v>
      </c>
      <c r="AT1070" s="3">
        <v>0</v>
      </c>
      <c r="AU1070" s="3">
        <v>0</v>
      </c>
      <c r="AV1070" s="3">
        <v>0</v>
      </c>
      <c r="AW1070" s="3">
        <v>0</v>
      </c>
      <c r="AX1070" s="3">
        <v>0</v>
      </c>
      <c r="AY1070" s="3">
        <v>0</v>
      </c>
      <c r="AZ1070" s="3">
        <v>0</v>
      </c>
      <c r="BA1070" s="3" t="s">
        <v>1902</v>
      </c>
      <c r="BB1070" s="3">
        <v>1200</v>
      </c>
    </row>
    <row r="1071" spans="1:54" ht="32.5" hidden="1" customHeight="1" x14ac:dyDescent="0.2">
      <c r="A1071" s="3" t="s">
        <v>18138</v>
      </c>
      <c r="B1071" s="3" t="s">
        <v>1887</v>
      </c>
      <c r="C1071" s="3" t="s">
        <v>85</v>
      </c>
      <c r="D1071" s="3" t="s">
        <v>86</v>
      </c>
      <c r="E1071" s="3" t="s">
        <v>18139</v>
      </c>
      <c r="F1071" s="3"/>
      <c r="G1071" s="3" t="s">
        <v>87</v>
      </c>
      <c r="H1071" s="3">
        <v>2024</v>
      </c>
      <c r="I1071" s="3">
        <v>2024</v>
      </c>
      <c r="J1071" s="3" t="s">
        <v>111</v>
      </c>
      <c r="K1071" s="3" t="s">
        <v>8023</v>
      </c>
      <c r="L1071" s="3" t="s">
        <v>8024</v>
      </c>
      <c r="M1071" s="3" t="s">
        <v>18140</v>
      </c>
      <c r="N1071" s="3" t="s">
        <v>8026</v>
      </c>
      <c r="O1071" s="3" t="s">
        <v>8027</v>
      </c>
      <c r="P1071" s="3" t="s">
        <v>89</v>
      </c>
      <c r="Q1071" s="3" t="s">
        <v>90</v>
      </c>
      <c r="R1071" s="3" t="s">
        <v>8005</v>
      </c>
      <c r="S1071" s="3" t="s">
        <v>8006</v>
      </c>
      <c r="T1071" s="3" t="s">
        <v>135</v>
      </c>
      <c r="U1071" s="3" t="s">
        <v>1946</v>
      </c>
      <c r="V1071" s="3" t="s">
        <v>137</v>
      </c>
      <c r="W1071" s="3">
        <v>1</v>
      </c>
      <c r="X1071" s="3" t="s">
        <v>18141</v>
      </c>
      <c r="Y1071" s="3" t="s">
        <v>18142</v>
      </c>
      <c r="Z1071" s="3" t="s">
        <v>18143</v>
      </c>
      <c r="AA1071" s="3"/>
      <c r="AB1071" s="3" t="s">
        <v>85</v>
      </c>
      <c r="AC1071" s="3" t="s">
        <v>94</v>
      </c>
      <c r="AD1071" s="3" t="s">
        <v>103</v>
      </c>
      <c r="AE1071" s="3" t="s">
        <v>122</v>
      </c>
      <c r="AF1071" s="3"/>
      <c r="AG1071" s="3" t="s">
        <v>97</v>
      </c>
      <c r="AH1071" s="3">
        <v>140</v>
      </c>
      <c r="AI1071" s="3">
        <v>13</v>
      </c>
      <c r="AJ1071" s="3" t="s">
        <v>105</v>
      </c>
      <c r="AK1071" s="3" t="s">
        <v>106</v>
      </c>
      <c r="AL1071" s="3" t="s">
        <v>100</v>
      </c>
      <c r="AM1071" s="3">
        <v>300</v>
      </c>
      <c r="AN1071" s="3" t="s">
        <v>101</v>
      </c>
      <c r="AO1071" s="3" t="s">
        <v>110</v>
      </c>
      <c r="AP1071" s="3" t="s">
        <v>18144</v>
      </c>
      <c r="AQ1071" s="3" t="s">
        <v>18145</v>
      </c>
      <c r="AR1071" s="3">
        <v>17260</v>
      </c>
      <c r="AS1071" s="3">
        <v>7700</v>
      </c>
      <c r="AT1071" s="3">
        <v>0</v>
      </c>
      <c r="AU1071" s="3">
        <v>0</v>
      </c>
      <c r="AV1071" s="3">
        <v>0</v>
      </c>
      <c r="AW1071" s="3">
        <v>0</v>
      </c>
      <c r="AX1071" s="3">
        <v>0</v>
      </c>
      <c r="AY1071" s="3">
        <v>0</v>
      </c>
      <c r="AZ1071" s="3">
        <v>0</v>
      </c>
      <c r="BA1071" s="3" t="s">
        <v>1902</v>
      </c>
      <c r="BB1071" s="3">
        <v>7700</v>
      </c>
    </row>
    <row r="1072" spans="1:54" ht="32.5" hidden="1" customHeight="1" x14ac:dyDescent="0.2">
      <c r="A1072" s="3" t="s">
        <v>18146</v>
      </c>
      <c r="B1072" s="3" t="s">
        <v>1887</v>
      </c>
      <c r="C1072" s="3" t="s">
        <v>85</v>
      </c>
      <c r="D1072" s="3" t="s">
        <v>86</v>
      </c>
      <c r="E1072" s="3" t="s">
        <v>18139</v>
      </c>
      <c r="F1072" s="3"/>
      <c r="G1072" s="3" t="s">
        <v>87</v>
      </c>
      <c r="H1072" s="3">
        <v>2024</v>
      </c>
      <c r="I1072" s="3">
        <v>2024</v>
      </c>
      <c r="J1072" s="3" t="s">
        <v>88</v>
      </c>
      <c r="K1072" s="3" t="s">
        <v>8023</v>
      </c>
      <c r="L1072" s="3" t="s">
        <v>8024</v>
      </c>
      <c r="M1072" s="3" t="s">
        <v>18140</v>
      </c>
      <c r="N1072" s="3" t="s">
        <v>8026</v>
      </c>
      <c r="O1072" s="3" t="s">
        <v>8027</v>
      </c>
      <c r="P1072" s="3" t="s">
        <v>89</v>
      </c>
      <c r="Q1072" s="3" t="s">
        <v>90</v>
      </c>
      <c r="R1072" s="3" t="s">
        <v>8005</v>
      </c>
      <c r="S1072" s="3" t="s">
        <v>8006</v>
      </c>
      <c r="T1072" s="3" t="s">
        <v>135</v>
      </c>
      <c r="U1072" s="3" t="s">
        <v>1946</v>
      </c>
      <c r="V1072" s="3" t="s">
        <v>137</v>
      </c>
      <c r="W1072" s="3">
        <v>2</v>
      </c>
      <c r="X1072" s="3" t="s">
        <v>18147</v>
      </c>
      <c r="Y1072" s="3" t="s">
        <v>18148</v>
      </c>
      <c r="Z1072" s="3" t="s">
        <v>18149</v>
      </c>
      <c r="AA1072" s="3"/>
      <c r="AB1072" s="3" t="s">
        <v>85</v>
      </c>
      <c r="AC1072" s="3" t="s">
        <v>94</v>
      </c>
      <c r="AD1072" s="3" t="s">
        <v>95</v>
      </c>
      <c r="AE1072" s="3" t="s">
        <v>96</v>
      </c>
      <c r="AF1072" s="3"/>
      <c r="AG1072" s="3" t="s">
        <v>97</v>
      </c>
      <c r="AH1072" s="3">
        <v>140</v>
      </c>
      <c r="AI1072" s="3">
        <v>13</v>
      </c>
      <c r="AJ1072" s="3" t="s">
        <v>105</v>
      </c>
      <c r="AK1072" s="3" t="s">
        <v>99</v>
      </c>
      <c r="AL1072" s="3" t="s">
        <v>100</v>
      </c>
      <c r="AM1072" s="3">
        <v>20</v>
      </c>
      <c r="AN1072" s="3" t="s">
        <v>101</v>
      </c>
      <c r="AO1072" s="3" t="s">
        <v>110</v>
      </c>
      <c r="AP1072" s="3" t="s">
        <v>18150</v>
      </c>
      <c r="AQ1072" s="3" t="s">
        <v>18151</v>
      </c>
      <c r="AR1072" s="3">
        <v>4150</v>
      </c>
      <c r="AS1072" s="3">
        <v>1600</v>
      </c>
      <c r="AT1072" s="3">
        <v>0</v>
      </c>
      <c r="AU1072" s="3">
        <v>0</v>
      </c>
      <c r="AV1072" s="3">
        <v>0</v>
      </c>
      <c r="AW1072" s="3">
        <v>0</v>
      </c>
      <c r="AX1072" s="3">
        <v>0</v>
      </c>
      <c r="AY1072" s="3">
        <v>0</v>
      </c>
      <c r="AZ1072" s="3">
        <v>0</v>
      </c>
      <c r="BA1072" s="3" t="s">
        <v>1902</v>
      </c>
      <c r="BB1072" s="3">
        <v>1600</v>
      </c>
    </row>
    <row r="1073" spans="1:54" ht="32.5" hidden="1" customHeight="1" x14ac:dyDescent="0.2">
      <c r="A1073" s="3" t="s">
        <v>18152</v>
      </c>
      <c r="B1073" s="3" t="s">
        <v>1887</v>
      </c>
      <c r="C1073" s="3" t="s">
        <v>85</v>
      </c>
      <c r="D1073" s="3" t="s">
        <v>86</v>
      </c>
      <c r="E1073" s="3" t="s">
        <v>18153</v>
      </c>
      <c r="F1073" s="3"/>
      <c r="G1073" s="3" t="s">
        <v>87</v>
      </c>
      <c r="H1073" s="3">
        <v>2024</v>
      </c>
      <c r="I1073" s="3">
        <v>2024</v>
      </c>
      <c r="J1073" s="3" t="s">
        <v>111</v>
      </c>
      <c r="K1073" s="3" t="s">
        <v>8296</v>
      </c>
      <c r="L1073" s="3" t="s">
        <v>8297</v>
      </c>
      <c r="M1073" s="3"/>
      <c r="N1073" s="3" t="s">
        <v>8298</v>
      </c>
      <c r="O1073" s="3" t="s">
        <v>8299</v>
      </c>
      <c r="P1073" s="3" t="s">
        <v>89</v>
      </c>
      <c r="Q1073" s="3" t="s">
        <v>257</v>
      </c>
      <c r="R1073" s="3" t="s">
        <v>8216</v>
      </c>
      <c r="S1073" s="3" t="s">
        <v>8217</v>
      </c>
      <c r="T1073" s="3" t="s">
        <v>91</v>
      </c>
      <c r="U1073" s="3" t="s">
        <v>1926</v>
      </c>
      <c r="V1073" s="3" t="s">
        <v>137</v>
      </c>
      <c r="W1073" s="3">
        <v>1</v>
      </c>
      <c r="X1073" s="3" t="s">
        <v>18154</v>
      </c>
      <c r="Y1073" s="3" t="s">
        <v>18155</v>
      </c>
      <c r="Z1073" s="3" t="s">
        <v>18156</v>
      </c>
      <c r="AA1073" s="3"/>
      <c r="AB1073" s="3" t="s">
        <v>85</v>
      </c>
      <c r="AC1073" s="3" t="s">
        <v>94</v>
      </c>
      <c r="AD1073" s="3" t="s">
        <v>103</v>
      </c>
      <c r="AE1073" s="3" t="s">
        <v>104</v>
      </c>
      <c r="AF1073" s="3"/>
      <c r="AG1073" s="3" t="s">
        <v>97</v>
      </c>
      <c r="AH1073" s="3">
        <v>192103</v>
      </c>
      <c r="AI1073" s="3">
        <v>31175</v>
      </c>
      <c r="AJ1073" s="3" t="s">
        <v>105</v>
      </c>
      <c r="AK1073" s="3" t="s">
        <v>106</v>
      </c>
      <c r="AL1073" s="3" t="s">
        <v>100</v>
      </c>
      <c r="AM1073" s="3">
        <v>1100</v>
      </c>
      <c r="AN1073" s="3" t="s">
        <v>138</v>
      </c>
      <c r="AO1073" s="3" t="s">
        <v>110</v>
      </c>
      <c r="AP1073" s="3" t="s">
        <v>18157</v>
      </c>
      <c r="AQ1073" s="3" t="s">
        <v>18158</v>
      </c>
      <c r="AR1073" s="3">
        <v>11441</v>
      </c>
      <c r="AS1073" s="3">
        <v>4800</v>
      </c>
      <c r="AT1073" s="3">
        <v>0</v>
      </c>
      <c r="AU1073" s="3">
        <v>0</v>
      </c>
      <c r="AV1073" s="3">
        <v>0</v>
      </c>
      <c r="AW1073" s="3">
        <v>0</v>
      </c>
      <c r="AX1073" s="3">
        <v>0</v>
      </c>
      <c r="AY1073" s="3">
        <v>0</v>
      </c>
      <c r="AZ1073" s="3">
        <v>0</v>
      </c>
      <c r="BA1073" s="3" t="s">
        <v>18159</v>
      </c>
      <c r="BB1073" s="3">
        <v>6300</v>
      </c>
    </row>
    <row r="1074" spans="1:54" ht="32.5" hidden="1" customHeight="1" x14ac:dyDescent="0.2">
      <c r="A1074" s="3" t="s">
        <v>18160</v>
      </c>
      <c r="B1074" s="3" t="s">
        <v>1887</v>
      </c>
      <c r="C1074" s="3" t="s">
        <v>85</v>
      </c>
      <c r="D1074" s="3" t="s">
        <v>86</v>
      </c>
      <c r="E1074" s="3" t="s">
        <v>18153</v>
      </c>
      <c r="F1074" s="3"/>
      <c r="G1074" s="3" t="s">
        <v>87</v>
      </c>
      <c r="H1074" s="3">
        <v>2024</v>
      </c>
      <c r="I1074" s="3">
        <v>2024</v>
      </c>
      <c r="J1074" s="3" t="s">
        <v>111</v>
      </c>
      <c r="K1074" s="3" t="s">
        <v>8296</v>
      </c>
      <c r="L1074" s="3" t="s">
        <v>8297</v>
      </c>
      <c r="M1074" s="3"/>
      <c r="N1074" s="3" t="s">
        <v>8298</v>
      </c>
      <c r="O1074" s="3" t="s">
        <v>8299</v>
      </c>
      <c r="P1074" s="3" t="s">
        <v>89</v>
      </c>
      <c r="Q1074" s="3" t="s">
        <v>257</v>
      </c>
      <c r="R1074" s="3" t="s">
        <v>8216</v>
      </c>
      <c r="S1074" s="3" t="s">
        <v>8217</v>
      </c>
      <c r="T1074" s="3" t="s">
        <v>91</v>
      </c>
      <c r="U1074" s="3" t="s">
        <v>1926</v>
      </c>
      <c r="V1074" s="3" t="s">
        <v>137</v>
      </c>
      <c r="W1074" s="3">
        <v>2</v>
      </c>
      <c r="X1074" s="3" t="s">
        <v>18089</v>
      </c>
      <c r="Y1074" s="3" t="s">
        <v>18161</v>
      </c>
      <c r="Z1074" s="3" t="s">
        <v>18162</v>
      </c>
      <c r="AA1074" s="3"/>
      <c r="AB1074" s="3" t="s">
        <v>85</v>
      </c>
      <c r="AC1074" s="3" t="s">
        <v>94</v>
      </c>
      <c r="AD1074" s="3" t="s">
        <v>125</v>
      </c>
      <c r="AE1074" s="3" t="s">
        <v>182</v>
      </c>
      <c r="AF1074" s="3"/>
      <c r="AG1074" s="3" t="s">
        <v>97</v>
      </c>
      <c r="AH1074" s="3">
        <v>192103</v>
      </c>
      <c r="AI1074" s="3">
        <v>31175</v>
      </c>
      <c r="AJ1074" s="3" t="s">
        <v>346</v>
      </c>
      <c r="AK1074" s="3" t="s">
        <v>106</v>
      </c>
      <c r="AL1074" s="3" t="s">
        <v>100</v>
      </c>
      <c r="AM1074" s="3">
        <v>15</v>
      </c>
      <c r="AN1074" s="3" t="s">
        <v>138</v>
      </c>
      <c r="AO1074" s="3" t="s">
        <v>110</v>
      </c>
      <c r="AP1074" s="3" t="s">
        <v>18163</v>
      </c>
      <c r="AQ1074" s="3" t="s">
        <v>18164</v>
      </c>
      <c r="AR1074" s="3">
        <v>26413</v>
      </c>
      <c r="AS1074" s="3">
        <v>5000</v>
      </c>
      <c r="AT1074" s="3">
        <v>0</v>
      </c>
      <c r="AU1074" s="3">
        <v>0</v>
      </c>
      <c r="AV1074" s="3">
        <v>0</v>
      </c>
      <c r="AW1074" s="3">
        <v>0</v>
      </c>
      <c r="AX1074" s="3">
        <v>0</v>
      </c>
      <c r="AY1074" s="3">
        <v>0</v>
      </c>
      <c r="AZ1074" s="3">
        <v>0</v>
      </c>
      <c r="BA1074" s="3" t="s">
        <v>18159</v>
      </c>
      <c r="BB1074" s="3">
        <v>11000</v>
      </c>
    </row>
    <row r="1075" spans="1:54" ht="32.5" hidden="1" customHeight="1" x14ac:dyDescent="0.2">
      <c r="A1075" s="3" t="s">
        <v>18165</v>
      </c>
      <c r="B1075" s="3" t="s">
        <v>1887</v>
      </c>
      <c r="C1075" s="3" t="s">
        <v>85</v>
      </c>
      <c r="D1075" s="3" t="s">
        <v>86</v>
      </c>
      <c r="E1075" s="3" t="s">
        <v>18153</v>
      </c>
      <c r="F1075" s="3"/>
      <c r="G1075" s="3" t="s">
        <v>87</v>
      </c>
      <c r="H1075" s="3">
        <v>2024</v>
      </c>
      <c r="I1075" s="3">
        <v>2024</v>
      </c>
      <c r="J1075" s="3" t="s">
        <v>111</v>
      </c>
      <c r="K1075" s="3" t="s">
        <v>8296</v>
      </c>
      <c r="L1075" s="3" t="s">
        <v>8297</v>
      </c>
      <c r="M1075" s="3"/>
      <c r="N1075" s="3" t="s">
        <v>8298</v>
      </c>
      <c r="O1075" s="3" t="s">
        <v>8299</v>
      </c>
      <c r="P1075" s="3" t="s">
        <v>89</v>
      </c>
      <c r="Q1075" s="3" t="s">
        <v>257</v>
      </c>
      <c r="R1075" s="3" t="s">
        <v>8216</v>
      </c>
      <c r="S1075" s="3" t="s">
        <v>8217</v>
      </c>
      <c r="T1075" s="3" t="s">
        <v>91</v>
      </c>
      <c r="U1075" s="3" t="s">
        <v>1926</v>
      </c>
      <c r="V1075" s="3" t="s">
        <v>137</v>
      </c>
      <c r="W1075" s="3">
        <v>3</v>
      </c>
      <c r="X1075" s="3" t="s">
        <v>18166</v>
      </c>
      <c r="Y1075" s="3" t="s">
        <v>18167</v>
      </c>
      <c r="Z1075" s="3" t="s">
        <v>18168</v>
      </c>
      <c r="AA1075" s="3"/>
      <c r="AB1075" s="3" t="s">
        <v>85</v>
      </c>
      <c r="AC1075" s="3" t="s">
        <v>94</v>
      </c>
      <c r="AD1075" s="3" t="s">
        <v>103</v>
      </c>
      <c r="AE1075" s="3" t="s">
        <v>122</v>
      </c>
      <c r="AF1075" s="3"/>
      <c r="AG1075" s="3" t="s">
        <v>97</v>
      </c>
      <c r="AH1075" s="3">
        <v>192103</v>
      </c>
      <c r="AI1075" s="3">
        <v>31175</v>
      </c>
      <c r="AJ1075" s="3" t="s">
        <v>396</v>
      </c>
      <c r="AK1075" s="3" t="s">
        <v>190</v>
      </c>
      <c r="AL1075" s="3" t="s">
        <v>100</v>
      </c>
      <c r="AM1075" s="3">
        <v>60</v>
      </c>
      <c r="AN1075" s="3" t="s">
        <v>138</v>
      </c>
      <c r="AO1075" s="3" t="s">
        <v>110</v>
      </c>
      <c r="AP1075" s="3" t="s">
        <v>18169</v>
      </c>
      <c r="AQ1075" s="3" t="s">
        <v>18170</v>
      </c>
      <c r="AR1075" s="3">
        <v>6960</v>
      </c>
      <c r="AS1075" s="3">
        <v>2300</v>
      </c>
      <c r="AT1075" s="3">
        <v>0</v>
      </c>
      <c r="AU1075" s="3">
        <v>0</v>
      </c>
      <c r="AV1075" s="3">
        <v>0</v>
      </c>
      <c r="AW1075" s="3">
        <v>0</v>
      </c>
      <c r="AX1075" s="3">
        <v>0</v>
      </c>
      <c r="AY1075" s="3">
        <v>0</v>
      </c>
      <c r="AZ1075" s="3">
        <v>0</v>
      </c>
      <c r="BA1075" s="3" t="s">
        <v>18171</v>
      </c>
      <c r="BB1075" s="3">
        <v>5200</v>
      </c>
    </row>
    <row r="1076" spans="1:54" ht="32.5" hidden="1" customHeight="1" x14ac:dyDescent="0.2">
      <c r="A1076" s="3" t="s">
        <v>18172</v>
      </c>
      <c r="B1076" s="3" t="s">
        <v>1887</v>
      </c>
      <c r="C1076" s="3" t="s">
        <v>85</v>
      </c>
      <c r="D1076" s="3" t="s">
        <v>86</v>
      </c>
      <c r="E1076" s="3" t="s">
        <v>18153</v>
      </c>
      <c r="F1076" s="3"/>
      <c r="G1076" s="3" t="s">
        <v>87</v>
      </c>
      <c r="H1076" s="3">
        <v>2024</v>
      </c>
      <c r="I1076" s="3">
        <v>2024</v>
      </c>
      <c r="J1076" s="3" t="s">
        <v>88</v>
      </c>
      <c r="K1076" s="3" t="s">
        <v>8296</v>
      </c>
      <c r="L1076" s="3" t="s">
        <v>8297</v>
      </c>
      <c r="M1076" s="3"/>
      <c r="N1076" s="3" t="s">
        <v>8298</v>
      </c>
      <c r="O1076" s="3" t="s">
        <v>8299</v>
      </c>
      <c r="P1076" s="3" t="s">
        <v>89</v>
      </c>
      <c r="Q1076" s="3" t="s">
        <v>257</v>
      </c>
      <c r="R1076" s="3" t="s">
        <v>8216</v>
      </c>
      <c r="S1076" s="3" t="s">
        <v>8217</v>
      </c>
      <c r="T1076" s="3" t="s">
        <v>91</v>
      </c>
      <c r="U1076" s="3" t="s">
        <v>1926</v>
      </c>
      <c r="V1076" s="3" t="s">
        <v>137</v>
      </c>
      <c r="W1076" s="3">
        <v>4</v>
      </c>
      <c r="X1076" s="3" t="s">
        <v>18173</v>
      </c>
      <c r="Y1076" s="3" t="s">
        <v>18174</v>
      </c>
      <c r="Z1076" s="3" t="s">
        <v>18175</v>
      </c>
      <c r="AA1076" s="3"/>
      <c r="AB1076" s="3" t="s">
        <v>85</v>
      </c>
      <c r="AC1076" s="3" t="s">
        <v>94</v>
      </c>
      <c r="AD1076" s="3" t="s">
        <v>103</v>
      </c>
      <c r="AE1076" s="3" t="s">
        <v>124</v>
      </c>
      <c r="AF1076" s="3"/>
      <c r="AG1076" s="3" t="s">
        <v>97</v>
      </c>
      <c r="AH1076" s="3">
        <v>192103</v>
      </c>
      <c r="AI1076" s="3">
        <v>31175</v>
      </c>
      <c r="AJ1076" s="3" t="s">
        <v>123</v>
      </c>
      <c r="AK1076" s="3" t="s">
        <v>109</v>
      </c>
      <c r="AL1076" s="3" t="s">
        <v>100</v>
      </c>
      <c r="AM1076" s="3">
        <v>50</v>
      </c>
      <c r="AN1076" s="3" t="s">
        <v>138</v>
      </c>
      <c r="AO1076" s="3" t="s">
        <v>110</v>
      </c>
      <c r="AP1076" s="3" t="s">
        <v>18176</v>
      </c>
      <c r="AQ1076" s="3" t="s">
        <v>18177</v>
      </c>
      <c r="AR1076" s="3">
        <v>1874</v>
      </c>
      <c r="AS1076" s="3">
        <v>800</v>
      </c>
      <c r="AT1076" s="3">
        <v>0</v>
      </c>
      <c r="AU1076" s="3">
        <v>0</v>
      </c>
      <c r="AV1076" s="3">
        <v>0</v>
      </c>
      <c r="AW1076" s="3">
        <v>0</v>
      </c>
      <c r="AX1076" s="3">
        <v>0</v>
      </c>
      <c r="AY1076" s="3">
        <v>0</v>
      </c>
      <c r="AZ1076" s="3">
        <v>0</v>
      </c>
      <c r="BA1076" s="3" t="s">
        <v>18159</v>
      </c>
      <c r="BB1076" s="3">
        <v>1100</v>
      </c>
    </row>
    <row r="1077" spans="1:54" ht="32.5" hidden="1" customHeight="1" x14ac:dyDescent="0.2">
      <c r="A1077" s="3" t="s">
        <v>2001</v>
      </c>
      <c r="B1077" s="3" t="s">
        <v>2002</v>
      </c>
      <c r="C1077" s="3" t="s">
        <v>85</v>
      </c>
      <c r="D1077" s="3" t="s">
        <v>86</v>
      </c>
      <c r="E1077" s="3" t="s">
        <v>2003</v>
      </c>
      <c r="F1077" s="3"/>
      <c r="G1077" s="3" t="s">
        <v>87</v>
      </c>
      <c r="H1077" s="3">
        <v>2024</v>
      </c>
      <c r="I1077" s="3">
        <v>2024</v>
      </c>
      <c r="J1077" s="3" t="s">
        <v>88</v>
      </c>
      <c r="K1077" s="3" t="s">
        <v>2004</v>
      </c>
      <c r="L1077" s="3" t="s">
        <v>2005</v>
      </c>
      <c r="M1077" s="3" t="s">
        <v>2006</v>
      </c>
      <c r="N1077" s="3" t="s">
        <v>2007</v>
      </c>
      <c r="O1077" s="3" t="s">
        <v>2008</v>
      </c>
      <c r="P1077" s="3" t="s">
        <v>89</v>
      </c>
      <c r="Q1077" s="3" t="s">
        <v>90</v>
      </c>
      <c r="R1077" s="3" t="s">
        <v>2009</v>
      </c>
      <c r="S1077" s="3" t="s">
        <v>2010</v>
      </c>
      <c r="T1077" s="3" t="s">
        <v>135</v>
      </c>
      <c r="U1077" s="3" t="s">
        <v>2011</v>
      </c>
      <c r="V1077" s="3" t="s">
        <v>2012</v>
      </c>
      <c r="W1077" s="3">
        <v>1</v>
      </c>
      <c r="X1077" s="3" t="s">
        <v>315</v>
      </c>
      <c r="Y1077" s="3" t="s">
        <v>2013</v>
      </c>
      <c r="Z1077" s="3" t="s">
        <v>2014</v>
      </c>
      <c r="AA1077" s="3"/>
      <c r="AB1077" s="3" t="s">
        <v>85</v>
      </c>
      <c r="AC1077" s="3" t="s">
        <v>94</v>
      </c>
      <c r="AD1077" s="3" t="s">
        <v>103</v>
      </c>
      <c r="AE1077" s="3" t="s">
        <v>104</v>
      </c>
      <c r="AF1077" s="3"/>
      <c r="AG1077" s="3" t="s">
        <v>97</v>
      </c>
      <c r="AH1077" s="3">
        <v>70</v>
      </c>
      <c r="AI1077" s="3">
        <v>4</v>
      </c>
      <c r="AJ1077" s="3" t="s">
        <v>346</v>
      </c>
      <c r="AK1077" s="3" t="s">
        <v>106</v>
      </c>
      <c r="AL1077" s="3" t="s">
        <v>100</v>
      </c>
      <c r="AM1077" s="3">
        <v>30</v>
      </c>
      <c r="AN1077" s="3" t="s">
        <v>138</v>
      </c>
      <c r="AO1077" s="3" t="s">
        <v>318</v>
      </c>
      <c r="AP1077" s="3" t="s">
        <v>2015</v>
      </c>
      <c r="AQ1077" s="3" t="s">
        <v>2016</v>
      </c>
      <c r="AR1077" s="3">
        <v>6600</v>
      </c>
      <c r="AS1077" s="3">
        <v>2700</v>
      </c>
      <c r="AT1077" s="3">
        <v>0</v>
      </c>
      <c r="AU1077" s="3">
        <v>0</v>
      </c>
      <c r="AV1077" s="3">
        <v>0</v>
      </c>
      <c r="AW1077" s="3">
        <v>0</v>
      </c>
      <c r="AX1077" s="3">
        <v>0</v>
      </c>
      <c r="AY1077" s="3">
        <v>0</v>
      </c>
      <c r="AZ1077" s="3">
        <v>0</v>
      </c>
      <c r="BA1077" s="3" t="s">
        <v>2017</v>
      </c>
      <c r="BB1077" s="3">
        <v>2700</v>
      </c>
    </row>
    <row r="1078" spans="1:54" ht="32.5" hidden="1" customHeight="1" x14ac:dyDescent="0.2">
      <c r="A1078" s="3" t="s">
        <v>2018</v>
      </c>
      <c r="B1078" s="3" t="s">
        <v>2002</v>
      </c>
      <c r="C1078" s="3" t="s">
        <v>85</v>
      </c>
      <c r="D1078" s="3" t="s">
        <v>86</v>
      </c>
      <c r="E1078" s="3" t="s">
        <v>2003</v>
      </c>
      <c r="F1078" s="3"/>
      <c r="G1078" s="3" t="s">
        <v>87</v>
      </c>
      <c r="H1078" s="3">
        <v>2024</v>
      </c>
      <c r="I1078" s="3">
        <v>2024</v>
      </c>
      <c r="J1078" s="3" t="s">
        <v>88</v>
      </c>
      <c r="K1078" s="3" t="s">
        <v>2004</v>
      </c>
      <c r="L1078" s="3" t="s">
        <v>2005</v>
      </c>
      <c r="M1078" s="3" t="s">
        <v>2006</v>
      </c>
      <c r="N1078" s="3" t="s">
        <v>2007</v>
      </c>
      <c r="O1078" s="3" t="s">
        <v>2008</v>
      </c>
      <c r="P1078" s="3" t="s">
        <v>89</v>
      </c>
      <c r="Q1078" s="3" t="s">
        <v>90</v>
      </c>
      <c r="R1078" s="3" t="s">
        <v>2009</v>
      </c>
      <c r="S1078" s="3" t="s">
        <v>2010</v>
      </c>
      <c r="T1078" s="3" t="s">
        <v>135</v>
      </c>
      <c r="U1078" s="3" t="s">
        <v>2011</v>
      </c>
      <c r="V1078" s="3" t="s">
        <v>2012</v>
      </c>
      <c r="W1078" s="3">
        <v>2</v>
      </c>
      <c r="X1078" s="3" t="s">
        <v>2019</v>
      </c>
      <c r="Y1078" s="3" t="s">
        <v>2020</v>
      </c>
      <c r="Z1078" s="3" t="s">
        <v>2021</v>
      </c>
      <c r="AA1078" s="3"/>
      <c r="AB1078" s="3" t="s">
        <v>85</v>
      </c>
      <c r="AC1078" s="3" t="s">
        <v>94</v>
      </c>
      <c r="AD1078" s="3" t="s">
        <v>103</v>
      </c>
      <c r="AE1078" s="3" t="s">
        <v>124</v>
      </c>
      <c r="AF1078" s="3"/>
      <c r="AG1078" s="3" t="s">
        <v>97</v>
      </c>
      <c r="AH1078" s="3">
        <v>70</v>
      </c>
      <c r="AI1078" s="3">
        <v>4</v>
      </c>
      <c r="AJ1078" s="3" t="s">
        <v>98</v>
      </c>
      <c r="AK1078" s="3" t="s">
        <v>109</v>
      </c>
      <c r="AL1078" s="3" t="s">
        <v>100</v>
      </c>
      <c r="AM1078" s="3">
        <v>100</v>
      </c>
      <c r="AN1078" s="3" t="s">
        <v>138</v>
      </c>
      <c r="AO1078" s="3" t="s">
        <v>318</v>
      </c>
      <c r="AP1078" s="3" t="s">
        <v>2022</v>
      </c>
      <c r="AQ1078" s="3" t="s">
        <v>2023</v>
      </c>
      <c r="AR1078" s="3">
        <v>3700</v>
      </c>
      <c r="AS1078" s="3">
        <v>1500</v>
      </c>
      <c r="AT1078" s="3">
        <v>0</v>
      </c>
      <c r="AU1078" s="3">
        <v>0</v>
      </c>
      <c r="AV1078" s="3">
        <v>0</v>
      </c>
      <c r="AW1078" s="3">
        <v>0</v>
      </c>
      <c r="AX1078" s="3">
        <v>0</v>
      </c>
      <c r="AY1078" s="3">
        <v>0</v>
      </c>
      <c r="AZ1078" s="3">
        <v>0</v>
      </c>
      <c r="BA1078" s="3" t="s">
        <v>2017</v>
      </c>
      <c r="BB1078" s="3">
        <v>1500</v>
      </c>
    </row>
    <row r="1079" spans="1:54" ht="32.5" hidden="1" customHeight="1" x14ac:dyDescent="0.2">
      <c r="A1079" s="3" t="s">
        <v>2024</v>
      </c>
      <c r="B1079" s="3" t="s">
        <v>2002</v>
      </c>
      <c r="C1079" s="3" t="s">
        <v>85</v>
      </c>
      <c r="D1079" s="3" t="s">
        <v>86</v>
      </c>
      <c r="E1079" s="3" t="s">
        <v>2025</v>
      </c>
      <c r="F1079" s="3"/>
      <c r="G1079" s="3" t="s">
        <v>87</v>
      </c>
      <c r="H1079" s="3">
        <v>2024</v>
      </c>
      <c r="I1079" s="3">
        <v>2024</v>
      </c>
      <c r="J1079" s="3" t="s">
        <v>88</v>
      </c>
      <c r="K1079" s="3" t="s">
        <v>2026</v>
      </c>
      <c r="L1079" s="3" t="s">
        <v>2027</v>
      </c>
      <c r="M1079" s="3" t="s">
        <v>2028</v>
      </c>
      <c r="N1079" s="3" t="s">
        <v>2029</v>
      </c>
      <c r="O1079" s="3" t="s">
        <v>2030</v>
      </c>
      <c r="P1079" s="3" t="s">
        <v>89</v>
      </c>
      <c r="Q1079" s="3" t="s">
        <v>90</v>
      </c>
      <c r="R1079" s="3" t="s">
        <v>2031</v>
      </c>
      <c r="S1079" s="3" t="s">
        <v>2032</v>
      </c>
      <c r="T1079" s="3" t="s">
        <v>135</v>
      </c>
      <c r="U1079" s="3" t="s">
        <v>2011</v>
      </c>
      <c r="V1079" s="3" t="s">
        <v>2012</v>
      </c>
      <c r="W1079" s="3">
        <v>1</v>
      </c>
      <c r="X1079" s="3" t="s">
        <v>2033</v>
      </c>
      <c r="Y1079" s="3" t="s">
        <v>2034</v>
      </c>
      <c r="Z1079" s="3" t="s">
        <v>2035</v>
      </c>
      <c r="AA1079" s="3"/>
      <c r="AB1079" s="3" t="s">
        <v>85</v>
      </c>
      <c r="AC1079" s="3" t="s">
        <v>94</v>
      </c>
      <c r="AD1079" s="3" t="s">
        <v>103</v>
      </c>
      <c r="AE1079" s="3" t="s">
        <v>189</v>
      </c>
      <c r="AF1079" s="3"/>
      <c r="AG1079" s="3" t="s">
        <v>97</v>
      </c>
      <c r="AH1079" s="3">
        <v>36</v>
      </c>
      <c r="AI1079" s="3">
        <v>3</v>
      </c>
      <c r="AJ1079" s="3" t="s">
        <v>105</v>
      </c>
      <c r="AK1079" s="3" t="s">
        <v>109</v>
      </c>
      <c r="AL1079" s="3" t="s">
        <v>100</v>
      </c>
      <c r="AM1079" s="3">
        <v>100</v>
      </c>
      <c r="AN1079" s="3" t="s">
        <v>101</v>
      </c>
      <c r="AO1079" s="3" t="s">
        <v>318</v>
      </c>
      <c r="AP1079" s="3" t="s">
        <v>2036</v>
      </c>
      <c r="AQ1079" s="3" t="s">
        <v>2037</v>
      </c>
      <c r="AR1079" s="3">
        <v>1500</v>
      </c>
      <c r="AS1079" s="3">
        <v>900</v>
      </c>
      <c r="AT1079" s="3">
        <v>0</v>
      </c>
      <c r="AU1079" s="3">
        <v>0</v>
      </c>
      <c r="AV1079" s="3">
        <v>0</v>
      </c>
      <c r="AW1079" s="3">
        <v>0</v>
      </c>
      <c r="AX1079" s="3">
        <v>0</v>
      </c>
      <c r="AY1079" s="3">
        <v>0</v>
      </c>
      <c r="AZ1079" s="3">
        <v>0</v>
      </c>
      <c r="BA1079" s="3" t="s">
        <v>2017</v>
      </c>
      <c r="BB1079" s="3">
        <v>900</v>
      </c>
    </row>
    <row r="1080" spans="1:54" ht="32.5" hidden="1" customHeight="1" x14ac:dyDescent="0.2">
      <c r="A1080" s="3" t="s">
        <v>2038</v>
      </c>
      <c r="B1080" s="3" t="s">
        <v>2002</v>
      </c>
      <c r="C1080" s="3" t="s">
        <v>85</v>
      </c>
      <c r="D1080" s="3" t="s">
        <v>86</v>
      </c>
      <c r="E1080" s="3" t="s">
        <v>2025</v>
      </c>
      <c r="F1080" s="3"/>
      <c r="G1080" s="3" t="s">
        <v>87</v>
      </c>
      <c r="H1080" s="3">
        <v>2024</v>
      </c>
      <c r="I1080" s="3">
        <v>2024</v>
      </c>
      <c r="J1080" s="3" t="s">
        <v>88</v>
      </c>
      <c r="K1080" s="3" t="s">
        <v>2026</v>
      </c>
      <c r="L1080" s="3" t="s">
        <v>2027</v>
      </c>
      <c r="M1080" s="3" t="s">
        <v>2028</v>
      </c>
      <c r="N1080" s="3" t="s">
        <v>2029</v>
      </c>
      <c r="O1080" s="3" t="s">
        <v>2030</v>
      </c>
      <c r="P1080" s="3" t="s">
        <v>89</v>
      </c>
      <c r="Q1080" s="3" t="s">
        <v>90</v>
      </c>
      <c r="R1080" s="3" t="s">
        <v>2031</v>
      </c>
      <c r="S1080" s="3" t="s">
        <v>2032</v>
      </c>
      <c r="T1080" s="3" t="s">
        <v>135</v>
      </c>
      <c r="U1080" s="3" t="s">
        <v>2011</v>
      </c>
      <c r="V1080" s="3" t="s">
        <v>2012</v>
      </c>
      <c r="W1080" s="3">
        <v>2</v>
      </c>
      <c r="X1080" s="3" t="s">
        <v>2039</v>
      </c>
      <c r="Y1080" s="3" t="s">
        <v>2040</v>
      </c>
      <c r="Z1080" s="3" t="s">
        <v>2041</v>
      </c>
      <c r="AA1080" s="3"/>
      <c r="AB1080" s="3" t="s">
        <v>85</v>
      </c>
      <c r="AC1080" s="3" t="s">
        <v>94</v>
      </c>
      <c r="AD1080" s="3" t="s">
        <v>103</v>
      </c>
      <c r="AE1080" s="3" t="s">
        <v>104</v>
      </c>
      <c r="AF1080" s="3"/>
      <c r="AG1080" s="3" t="s">
        <v>97</v>
      </c>
      <c r="AH1080" s="3">
        <v>36</v>
      </c>
      <c r="AI1080" s="3">
        <v>3</v>
      </c>
      <c r="AJ1080" s="3" t="s">
        <v>346</v>
      </c>
      <c r="AK1080" s="3" t="s">
        <v>106</v>
      </c>
      <c r="AL1080" s="3" t="s">
        <v>100</v>
      </c>
      <c r="AM1080" s="3">
        <v>20</v>
      </c>
      <c r="AN1080" s="3" t="s">
        <v>101</v>
      </c>
      <c r="AO1080" s="3" t="s">
        <v>318</v>
      </c>
      <c r="AP1080" s="3" t="s">
        <v>2042</v>
      </c>
      <c r="AQ1080" s="3"/>
      <c r="AR1080" s="3">
        <v>1558</v>
      </c>
      <c r="AS1080" s="3">
        <v>935</v>
      </c>
      <c r="AT1080" s="3">
        <v>0</v>
      </c>
      <c r="AU1080" s="3">
        <v>0</v>
      </c>
      <c r="AV1080" s="3">
        <v>0</v>
      </c>
      <c r="AW1080" s="3">
        <v>0</v>
      </c>
      <c r="AX1080" s="3">
        <v>0</v>
      </c>
      <c r="AY1080" s="3">
        <v>0</v>
      </c>
      <c r="AZ1080" s="3">
        <v>0</v>
      </c>
      <c r="BA1080" s="3" t="s">
        <v>2017</v>
      </c>
      <c r="BB1080" s="3">
        <v>935</v>
      </c>
    </row>
    <row r="1081" spans="1:54" ht="32.5" hidden="1" customHeight="1" x14ac:dyDescent="0.2">
      <c r="A1081" s="3" t="s">
        <v>2043</v>
      </c>
      <c r="B1081" s="3" t="s">
        <v>2002</v>
      </c>
      <c r="C1081" s="3" t="s">
        <v>85</v>
      </c>
      <c r="D1081" s="3" t="s">
        <v>86</v>
      </c>
      <c r="E1081" s="3" t="s">
        <v>2044</v>
      </c>
      <c r="F1081" s="3"/>
      <c r="G1081" s="3" t="s">
        <v>87</v>
      </c>
      <c r="H1081" s="3">
        <v>2024</v>
      </c>
      <c r="I1081" s="3">
        <v>2024</v>
      </c>
      <c r="J1081" s="3" t="s">
        <v>111</v>
      </c>
      <c r="K1081" s="3" t="s">
        <v>2045</v>
      </c>
      <c r="L1081" s="3" t="s">
        <v>2046</v>
      </c>
      <c r="M1081" s="3" t="s">
        <v>2047</v>
      </c>
      <c r="N1081" s="3" t="s">
        <v>2048</v>
      </c>
      <c r="O1081" s="3" t="s">
        <v>2049</v>
      </c>
      <c r="P1081" s="3" t="s">
        <v>89</v>
      </c>
      <c r="Q1081" s="3" t="s">
        <v>90</v>
      </c>
      <c r="R1081" s="3" t="s">
        <v>2050</v>
      </c>
      <c r="S1081" s="3" t="s">
        <v>2051</v>
      </c>
      <c r="T1081" s="3" t="s">
        <v>135</v>
      </c>
      <c r="U1081" s="3" t="s">
        <v>2052</v>
      </c>
      <c r="V1081" s="3" t="s">
        <v>2012</v>
      </c>
      <c r="W1081" s="3">
        <v>1</v>
      </c>
      <c r="X1081" s="3" t="s">
        <v>2053</v>
      </c>
      <c r="Y1081" s="3" t="s">
        <v>2054</v>
      </c>
      <c r="Z1081" s="3" t="s">
        <v>2055</v>
      </c>
      <c r="AA1081" s="3"/>
      <c r="AB1081" s="3" t="s">
        <v>85</v>
      </c>
      <c r="AC1081" s="3" t="s">
        <v>94</v>
      </c>
      <c r="AD1081" s="3" t="s">
        <v>103</v>
      </c>
      <c r="AE1081" s="3" t="s">
        <v>104</v>
      </c>
      <c r="AF1081" s="3"/>
      <c r="AG1081" s="3" t="s">
        <v>97</v>
      </c>
      <c r="AH1081" s="3">
        <v>190</v>
      </c>
      <c r="AI1081" s="3">
        <v>47</v>
      </c>
      <c r="AJ1081" s="3" t="s">
        <v>346</v>
      </c>
      <c r="AK1081" s="3" t="s">
        <v>106</v>
      </c>
      <c r="AL1081" s="3" t="s">
        <v>100</v>
      </c>
      <c r="AM1081" s="3">
        <v>300</v>
      </c>
      <c r="AN1081" s="3" t="s">
        <v>101</v>
      </c>
      <c r="AO1081" s="3" t="s">
        <v>110</v>
      </c>
      <c r="AP1081" s="3" t="s">
        <v>2056</v>
      </c>
      <c r="AQ1081" s="3" t="s">
        <v>2057</v>
      </c>
      <c r="AR1081" s="3">
        <v>4500</v>
      </c>
      <c r="AS1081" s="3">
        <v>2000</v>
      </c>
      <c r="AT1081" s="3">
        <v>0</v>
      </c>
      <c r="AU1081" s="3">
        <v>0</v>
      </c>
      <c r="AV1081" s="3">
        <v>0</v>
      </c>
      <c r="AW1081" s="3">
        <v>0</v>
      </c>
      <c r="AX1081" s="3">
        <v>0</v>
      </c>
      <c r="AY1081" s="3">
        <v>0</v>
      </c>
      <c r="AZ1081" s="3">
        <v>0</v>
      </c>
      <c r="BA1081" s="3" t="s">
        <v>2017</v>
      </c>
      <c r="BB1081" s="3">
        <v>2000</v>
      </c>
    </row>
    <row r="1082" spans="1:54" ht="32.5" hidden="1" customHeight="1" x14ac:dyDescent="0.2">
      <c r="A1082" s="3" t="s">
        <v>2058</v>
      </c>
      <c r="B1082" s="3" t="s">
        <v>2002</v>
      </c>
      <c r="C1082" s="3" t="s">
        <v>85</v>
      </c>
      <c r="D1082" s="3" t="s">
        <v>86</v>
      </c>
      <c r="E1082" s="3" t="s">
        <v>2044</v>
      </c>
      <c r="F1082" s="3"/>
      <c r="G1082" s="3" t="s">
        <v>87</v>
      </c>
      <c r="H1082" s="3">
        <v>2024</v>
      </c>
      <c r="I1082" s="3">
        <v>2024</v>
      </c>
      <c r="J1082" s="3" t="s">
        <v>88</v>
      </c>
      <c r="K1082" s="3" t="s">
        <v>2045</v>
      </c>
      <c r="L1082" s="3" t="s">
        <v>2046</v>
      </c>
      <c r="M1082" s="3" t="s">
        <v>2047</v>
      </c>
      <c r="N1082" s="3" t="s">
        <v>2048</v>
      </c>
      <c r="O1082" s="3" t="s">
        <v>2049</v>
      </c>
      <c r="P1082" s="3" t="s">
        <v>89</v>
      </c>
      <c r="Q1082" s="3" t="s">
        <v>90</v>
      </c>
      <c r="R1082" s="3" t="s">
        <v>2050</v>
      </c>
      <c r="S1082" s="3" t="s">
        <v>2051</v>
      </c>
      <c r="T1082" s="3" t="s">
        <v>135</v>
      </c>
      <c r="U1082" s="3" t="s">
        <v>2052</v>
      </c>
      <c r="V1082" s="3" t="s">
        <v>2012</v>
      </c>
      <c r="W1082" s="3">
        <v>2</v>
      </c>
      <c r="X1082" s="3" t="s">
        <v>2059</v>
      </c>
      <c r="Y1082" s="3" t="s">
        <v>2060</v>
      </c>
      <c r="Z1082" s="3" t="s">
        <v>2061</v>
      </c>
      <c r="AA1082" s="3"/>
      <c r="AB1082" s="3" t="s">
        <v>85</v>
      </c>
      <c r="AC1082" s="3" t="s">
        <v>94</v>
      </c>
      <c r="AD1082" s="3" t="s">
        <v>95</v>
      </c>
      <c r="AE1082" s="3" t="s">
        <v>96</v>
      </c>
      <c r="AF1082" s="3"/>
      <c r="AG1082" s="3" t="s">
        <v>97</v>
      </c>
      <c r="AH1082" s="3">
        <v>190</v>
      </c>
      <c r="AI1082" s="3">
        <v>47</v>
      </c>
      <c r="AJ1082" s="3" t="s">
        <v>98</v>
      </c>
      <c r="AK1082" s="3" t="s">
        <v>109</v>
      </c>
      <c r="AL1082" s="3" t="s">
        <v>100</v>
      </c>
      <c r="AM1082" s="3">
        <v>40</v>
      </c>
      <c r="AN1082" s="3" t="s">
        <v>140</v>
      </c>
      <c r="AO1082" s="3" t="s">
        <v>110</v>
      </c>
      <c r="AP1082" s="3" t="s">
        <v>2062</v>
      </c>
      <c r="AQ1082" s="3" t="s">
        <v>2063</v>
      </c>
      <c r="AR1082" s="3">
        <v>3500</v>
      </c>
      <c r="AS1082" s="3">
        <v>1500</v>
      </c>
      <c r="AT1082" s="3">
        <v>0</v>
      </c>
      <c r="AU1082" s="3">
        <v>0</v>
      </c>
      <c r="AV1082" s="3">
        <v>0</v>
      </c>
      <c r="AW1082" s="3">
        <v>0</v>
      </c>
      <c r="AX1082" s="3">
        <v>0</v>
      </c>
      <c r="AY1082" s="3">
        <v>0</v>
      </c>
      <c r="AZ1082" s="3">
        <v>0</v>
      </c>
      <c r="BA1082" s="3" t="s">
        <v>2017</v>
      </c>
      <c r="BB1082" s="3">
        <v>1500</v>
      </c>
    </row>
    <row r="1083" spans="1:54" ht="32.5" hidden="1" customHeight="1" x14ac:dyDescent="0.2">
      <c r="A1083" s="3" t="s">
        <v>2064</v>
      </c>
      <c r="B1083" s="3" t="s">
        <v>2002</v>
      </c>
      <c r="C1083" s="3" t="s">
        <v>85</v>
      </c>
      <c r="D1083" s="3" t="s">
        <v>86</v>
      </c>
      <c r="E1083" s="3" t="s">
        <v>2044</v>
      </c>
      <c r="F1083" s="3"/>
      <c r="G1083" s="3" t="s">
        <v>87</v>
      </c>
      <c r="H1083" s="3">
        <v>2024</v>
      </c>
      <c r="I1083" s="3">
        <v>2024</v>
      </c>
      <c r="J1083" s="3" t="s">
        <v>88</v>
      </c>
      <c r="K1083" s="3" t="s">
        <v>2045</v>
      </c>
      <c r="L1083" s="3" t="s">
        <v>2046</v>
      </c>
      <c r="M1083" s="3" t="s">
        <v>2047</v>
      </c>
      <c r="N1083" s="3" t="s">
        <v>2048</v>
      </c>
      <c r="O1083" s="3" t="s">
        <v>2049</v>
      </c>
      <c r="P1083" s="3" t="s">
        <v>89</v>
      </c>
      <c r="Q1083" s="3" t="s">
        <v>90</v>
      </c>
      <c r="R1083" s="3" t="s">
        <v>2050</v>
      </c>
      <c r="S1083" s="3" t="s">
        <v>2051</v>
      </c>
      <c r="T1083" s="3" t="s">
        <v>135</v>
      </c>
      <c r="U1083" s="3" t="s">
        <v>2052</v>
      </c>
      <c r="V1083" s="3" t="s">
        <v>2012</v>
      </c>
      <c r="W1083" s="3">
        <v>3</v>
      </c>
      <c r="X1083" s="3" t="s">
        <v>2065</v>
      </c>
      <c r="Y1083" s="3" t="s">
        <v>2066</v>
      </c>
      <c r="Z1083" s="3" t="s">
        <v>2067</v>
      </c>
      <c r="AA1083" s="3"/>
      <c r="AB1083" s="3" t="s">
        <v>85</v>
      </c>
      <c r="AC1083" s="3" t="s">
        <v>94</v>
      </c>
      <c r="AD1083" s="3" t="s">
        <v>103</v>
      </c>
      <c r="AE1083" s="3" t="s">
        <v>189</v>
      </c>
      <c r="AF1083" s="3"/>
      <c r="AG1083" s="3" t="s">
        <v>97</v>
      </c>
      <c r="AH1083" s="3">
        <v>190</v>
      </c>
      <c r="AI1083" s="3">
        <v>47</v>
      </c>
      <c r="AJ1083" s="3" t="s">
        <v>98</v>
      </c>
      <c r="AK1083" s="3" t="s">
        <v>109</v>
      </c>
      <c r="AL1083" s="3" t="s">
        <v>100</v>
      </c>
      <c r="AM1083" s="3">
        <v>50</v>
      </c>
      <c r="AN1083" s="3" t="s">
        <v>138</v>
      </c>
      <c r="AO1083" s="3" t="s">
        <v>318</v>
      </c>
      <c r="AP1083" s="3" t="s">
        <v>2068</v>
      </c>
      <c r="AQ1083" s="3" t="s">
        <v>2069</v>
      </c>
      <c r="AR1083" s="3">
        <v>3000</v>
      </c>
      <c r="AS1083" s="3">
        <v>1500</v>
      </c>
      <c r="AT1083" s="3">
        <v>0</v>
      </c>
      <c r="AU1083" s="3">
        <v>0</v>
      </c>
      <c r="AV1083" s="3">
        <v>0</v>
      </c>
      <c r="AW1083" s="3">
        <v>0</v>
      </c>
      <c r="AX1083" s="3">
        <v>0</v>
      </c>
      <c r="AY1083" s="3">
        <v>0</v>
      </c>
      <c r="AZ1083" s="3">
        <v>0</v>
      </c>
      <c r="BA1083" s="3" t="s">
        <v>2017</v>
      </c>
      <c r="BB1083" s="3">
        <v>1500</v>
      </c>
    </row>
    <row r="1084" spans="1:54" ht="32.5" hidden="1" customHeight="1" x14ac:dyDescent="0.2">
      <c r="A1084" s="3" t="s">
        <v>2070</v>
      </c>
      <c r="B1084" s="3" t="s">
        <v>2002</v>
      </c>
      <c r="C1084" s="3" t="s">
        <v>85</v>
      </c>
      <c r="D1084" s="3" t="s">
        <v>86</v>
      </c>
      <c r="E1084" s="3" t="s">
        <v>2044</v>
      </c>
      <c r="F1084" s="3"/>
      <c r="G1084" s="3" t="s">
        <v>87</v>
      </c>
      <c r="H1084" s="3">
        <v>2024</v>
      </c>
      <c r="I1084" s="3">
        <v>2024</v>
      </c>
      <c r="J1084" s="3" t="s">
        <v>88</v>
      </c>
      <c r="K1084" s="3" t="s">
        <v>2045</v>
      </c>
      <c r="L1084" s="3" t="s">
        <v>2046</v>
      </c>
      <c r="M1084" s="3" t="s">
        <v>2047</v>
      </c>
      <c r="N1084" s="3" t="s">
        <v>2048</v>
      </c>
      <c r="O1084" s="3" t="s">
        <v>2049</v>
      </c>
      <c r="P1084" s="3" t="s">
        <v>89</v>
      </c>
      <c r="Q1084" s="3" t="s">
        <v>90</v>
      </c>
      <c r="R1084" s="3" t="s">
        <v>2050</v>
      </c>
      <c r="S1084" s="3" t="s">
        <v>2051</v>
      </c>
      <c r="T1084" s="3" t="s">
        <v>135</v>
      </c>
      <c r="U1084" s="3" t="s">
        <v>2052</v>
      </c>
      <c r="V1084" s="3" t="s">
        <v>2012</v>
      </c>
      <c r="W1084" s="3">
        <v>4</v>
      </c>
      <c r="X1084" s="3" t="s">
        <v>1686</v>
      </c>
      <c r="Y1084" s="3" t="s">
        <v>2071</v>
      </c>
      <c r="Z1084" s="3" t="s">
        <v>2072</v>
      </c>
      <c r="AA1084" s="3"/>
      <c r="AB1084" s="3" t="s">
        <v>85</v>
      </c>
      <c r="AC1084" s="3" t="s">
        <v>94</v>
      </c>
      <c r="AD1084" s="3" t="s">
        <v>103</v>
      </c>
      <c r="AE1084" s="3" t="s">
        <v>122</v>
      </c>
      <c r="AF1084" s="3"/>
      <c r="AG1084" s="3" t="s">
        <v>97</v>
      </c>
      <c r="AH1084" s="3">
        <v>190</v>
      </c>
      <c r="AI1084" s="3">
        <v>47</v>
      </c>
      <c r="AJ1084" s="3" t="s">
        <v>123</v>
      </c>
      <c r="AK1084" s="3" t="s">
        <v>109</v>
      </c>
      <c r="AL1084" s="3" t="s">
        <v>100</v>
      </c>
      <c r="AM1084" s="3">
        <v>190</v>
      </c>
      <c r="AN1084" s="3" t="s">
        <v>101</v>
      </c>
      <c r="AO1084" s="3" t="s">
        <v>110</v>
      </c>
      <c r="AP1084" s="3" t="s">
        <v>2073</v>
      </c>
      <c r="AQ1084" s="3" t="s">
        <v>2074</v>
      </c>
      <c r="AR1084" s="3">
        <v>2100</v>
      </c>
      <c r="AS1084" s="3">
        <v>1000</v>
      </c>
      <c r="AT1084" s="3">
        <v>0</v>
      </c>
      <c r="AU1084" s="3">
        <v>0</v>
      </c>
      <c r="AV1084" s="3">
        <v>0</v>
      </c>
      <c r="AW1084" s="3">
        <v>0</v>
      </c>
      <c r="AX1084" s="3">
        <v>0</v>
      </c>
      <c r="AY1084" s="3">
        <v>0</v>
      </c>
      <c r="AZ1084" s="3">
        <v>0</v>
      </c>
      <c r="BA1084" s="3" t="s">
        <v>2017</v>
      </c>
      <c r="BB1084" s="3">
        <v>1000</v>
      </c>
    </row>
    <row r="1085" spans="1:54" ht="32.5" customHeight="1" x14ac:dyDescent="0.2">
      <c r="A1085" s="94" t="s">
        <v>2075</v>
      </c>
      <c r="B1085" s="94" t="s">
        <v>2002</v>
      </c>
      <c r="C1085" s="94" t="s">
        <v>85</v>
      </c>
      <c r="D1085" s="94" t="s">
        <v>86</v>
      </c>
      <c r="E1085" s="94" t="s">
        <v>2044</v>
      </c>
      <c r="F1085" s="94"/>
      <c r="G1085" s="94" t="s">
        <v>87</v>
      </c>
      <c r="H1085" s="94">
        <v>2024</v>
      </c>
      <c r="I1085" s="94">
        <v>2024</v>
      </c>
      <c r="J1085" s="94" t="s">
        <v>88</v>
      </c>
      <c r="K1085" s="94" t="s">
        <v>2045</v>
      </c>
      <c r="L1085" s="94" t="s">
        <v>2046</v>
      </c>
      <c r="M1085" s="94" t="s">
        <v>2047</v>
      </c>
      <c r="N1085" s="94" t="s">
        <v>2048</v>
      </c>
      <c r="O1085" s="94" t="s">
        <v>2049</v>
      </c>
      <c r="P1085" s="94" t="s">
        <v>89</v>
      </c>
      <c r="Q1085" s="94" t="s">
        <v>90</v>
      </c>
      <c r="R1085" s="94" t="s">
        <v>2050</v>
      </c>
      <c r="S1085" s="94" t="s">
        <v>2051</v>
      </c>
      <c r="T1085" s="94" t="s">
        <v>135</v>
      </c>
      <c r="U1085" s="94" t="s">
        <v>2052</v>
      </c>
      <c r="V1085" s="94" t="s">
        <v>2012</v>
      </c>
      <c r="W1085" s="94">
        <v>5</v>
      </c>
      <c r="X1085" s="94" t="s">
        <v>2076</v>
      </c>
      <c r="Y1085" s="94" t="s">
        <v>18178</v>
      </c>
      <c r="Z1085" s="94" t="s">
        <v>18179</v>
      </c>
      <c r="AA1085" s="94"/>
      <c r="AB1085" s="94" t="s">
        <v>85</v>
      </c>
      <c r="AC1085" s="94" t="s">
        <v>94</v>
      </c>
      <c r="AD1085" s="94" t="s">
        <v>107</v>
      </c>
      <c r="AE1085" s="94" t="s">
        <v>108</v>
      </c>
      <c r="AF1085" s="94"/>
      <c r="AG1085" s="94" t="s">
        <v>97</v>
      </c>
      <c r="AH1085" s="94">
        <v>190</v>
      </c>
      <c r="AI1085" s="94">
        <v>47</v>
      </c>
      <c r="AJ1085" s="94" t="s">
        <v>98</v>
      </c>
      <c r="AK1085" s="94" t="s">
        <v>109</v>
      </c>
      <c r="AL1085" s="94" t="s">
        <v>100</v>
      </c>
      <c r="AM1085" s="94">
        <v>50</v>
      </c>
      <c r="AN1085" s="94" t="s">
        <v>101</v>
      </c>
      <c r="AO1085" s="94" t="s">
        <v>110</v>
      </c>
      <c r="AP1085" s="94" t="s">
        <v>2077</v>
      </c>
      <c r="AQ1085" s="94" t="s">
        <v>2078</v>
      </c>
      <c r="AR1085" s="94">
        <v>5200</v>
      </c>
      <c r="AS1085" s="94">
        <v>3000</v>
      </c>
      <c r="AT1085" s="94">
        <v>0</v>
      </c>
      <c r="AU1085" s="94">
        <v>0</v>
      </c>
      <c r="AV1085" s="94">
        <v>0</v>
      </c>
      <c r="AW1085" s="94">
        <v>0</v>
      </c>
      <c r="AX1085" s="94">
        <v>0</v>
      </c>
      <c r="AY1085" s="94">
        <v>0</v>
      </c>
      <c r="AZ1085" s="94">
        <v>0</v>
      </c>
      <c r="BA1085" s="94" t="s">
        <v>2017</v>
      </c>
      <c r="BB1085" s="94">
        <v>3000</v>
      </c>
    </row>
    <row r="1086" spans="1:54" ht="32.5" hidden="1" customHeight="1" x14ac:dyDescent="0.2">
      <c r="A1086" s="3" t="s">
        <v>2079</v>
      </c>
      <c r="B1086" s="3" t="s">
        <v>2002</v>
      </c>
      <c r="C1086" s="3" t="s">
        <v>85</v>
      </c>
      <c r="D1086" s="3" t="s">
        <v>86</v>
      </c>
      <c r="E1086" s="3" t="s">
        <v>2080</v>
      </c>
      <c r="F1086" s="3"/>
      <c r="G1086" s="3" t="s">
        <v>87</v>
      </c>
      <c r="H1086" s="3">
        <v>2024</v>
      </c>
      <c r="I1086" s="3">
        <v>2024</v>
      </c>
      <c r="J1086" s="3" t="s">
        <v>88</v>
      </c>
      <c r="K1086" s="3" t="s">
        <v>2081</v>
      </c>
      <c r="L1086" s="3" t="s">
        <v>2082</v>
      </c>
      <c r="M1086" s="3" t="s">
        <v>2083</v>
      </c>
      <c r="N1086" s="3" t="s">
        <v>2084</v>
      </c>
      <c r="O1086" s="3" t="s">
        <v>2085</v>
      </c>
      <c r="P1086" s="3" t="s">
        <v>89</v>
      </c>
      <c r="Q1086" s="3" t="s">
        <v>257</v>
      </c>
      <c r="R1086" s="3" t="s">
        <v>2086</v>
      </c>
      <c r="S1086" s="3" t="s">
        <v>2087</v>
      </c>
      <c r="T1086" s="3" t="s">
        <v>91</v>
      </c>
      <c r="U1086" s="3" t="s">
        <v>2088</v>
      </c>
      <c r="V1086" s="3" t="s">
        <v>2012</v>
      </c>
      <c r="W1086" s="3">
        <v>1</v>
      </c>
      <c r="X1086" s="3" t="s">
        <v>2089</v>
      </c>
      <c r="Y1086" s="3" t="s">
        <v>18180</v>
      </c>
      <c r="Z1086" s="3" t="s">
        <v>18181</v>
      </c>
      <c r="AA1086" s="3"/>
      <c r="AB1086" s="3" t="s">
        <v>85</v>
      </c>
      <c r="AC1086" s="3" t="s">
        <v>94</v>
      </c>
      <c r="AD1086" s="3" t="s">
        <v>103</v>
      </c>
      <c r="AE1086" s="3" t="s">
        <v>122</v>
      </c>
      <c r="AF1086" s="3"/>
      <c r="AG1086" s="3" t="s">
        <v>97</v>
      </c>
      <c r="AH1086" s="3">
        <v>224</v>
      </c>
      <c r="AI1086" s="3">
        <v>35</v>
      </c>
      <c r="AJ1086" s="3" t="s">
        <v>123</v>
      </c>
      <c r="AK1086" s="3" t="s">
        <v>190</v>
      </c>
      <c r="AL1086" s="3" t="s">
        <v>100</v>
      </c>
      <c r="AM1086" s="3">
        <v>8</v>
      </c>
      <c r="AN1086" s="3" t="s">
        <v>101</v>
      </c>
      <c r="AO1086" s="3" t="s">
        <v>318</v>
      </c>
      <c r="AP1086" s="3" t="s">
        <v>2090</v>
      </c>
      <c r="AQ1086" s="3" t="s">
        <v>18182</v>
      </c>
      <c r="AR1086" s="3">
        <v>4070</v>
      </c>
      <c r="AS1086" s="3">
        <v>1500</v>
      </c>
      <c r="AT1086" s="3">
        <v>0</v>
      </c>
      <c r="AU1086" s="3">
        <v>0</v>
      </c>
      <c r="AV1086" s="3">
        <v>0</v>
      </c>
      <c r="AW1086" s="3">
        <v>0</v>
      </c>
      <c r="AX1086" s="3">
        <v>0</v>
      </c>
      <c r="AY1086" s="3">
        <v>0</v>
      </c>
      <c r="AZ1086" s="3">
        <v>0</v>
      </c>
      <c r="BA1086" s="3" t="s">
        <v>2017</v>
      </c>
      <c r="BB1086" s="3">
        <v>1500</v>
      </c>
    </row>
    <row r="1087" spans="1:54" ht="32.5" hidden="1" customHeight="1" x14ac:dyDescent="0.2">
      <c r="A1087" s="3" t="s">
        <v>2091</v>
      </c>
      <c r="B1087" s="3" t="s">
        <v>2002</v>
      </c>
      <c r="C1087" s="3" t="s">
        <v>85</v>
      </c>
      <c r="D1087" s="3" t="s">
        <v>86</v>
      </c>
      <c r="E1087" s="3" t="s">
        <v>2080</v>
      </c>
      <c r="F1087" s="3"/>
      <c r="G1087" s="3" t="s">
        <v>87</v>
      </c>
      <c r="H1087" s="3">
        <v>2024</v>
      </c>
      <c r="I1087" s="3">
        <v>2024</v>
      </c>
      <c r="J1087" s="3" t="s">
        <v>88</v>
      </c>
      <c r="K1087" s="3" t="s">
        <v>2081</v>
      </c>
      <c r="L1087" s="3" t="s">
        <v>2082</v>
      </c>
      <c r="M1087" s="3" t="s">
        <v>2083</v>
      </c>
      <c r="N1087" s="3" t="s">
        <v>2084</v>
      </c>
      <c r="O1087" s="3" t="s">
        <v>2085</v>
      </c>
      <c r="P1087" s="3" t="s">
        <v>89</v>
      </c>
      <c r="Q1087" s="3" t="s">
        <v>257</v>
      </c>
      <c r="R1087" s="3" t="s">
        <v>2086</v>
      </c>
      <c r="S1087" s="3" t="s">
        <v>2087</v>
      </c>
      <c r="T1087" s="3" t="s">
        <v>91</v>
      </c>
      <c r="U1087" s="3" t="s">
        <v>2088</v>
      </c>
      <c r="V1087" s="3" t="s">
        <v>2012</v>
      </c>
      <c r="W1087" s="3">
        <v>2</v>
      </c>
      <c r="X1087" s="3" t="s">
        <v>2092</v>
      </c>
      <c r="Y1087" s="3" t="s">
        <v>2093</v>
      </c>
      <c r="Z1087" s="3" t="s">
        <v>18183</v>
      </c>
      <c r="AA1087" s="3"/>
      <c r="AB1087" s="3" t="s">
        <v>85</v>
      </c>
      <c r="AC1087" s="3" t="s">
        <v>94</v>
      </c>
      <c r="AD1087" s="3" t="s">
        <v>103</v>
      </c>
      <c r="AE1087" s="3" t="s">
        <v>189</v>
      </c>
      <c r="AF1087" s="3"/>
      <c r="AG1087" s="3" t="s">
        <v>97</v>
      </c>
      <c r="AH1087" s="3">
        <v>224</v>
      </c>
      <c r="AI1087" s="3">
        <v>35</v>
      </c>
      <c r="AJ1087" s="3" t="s">
        <v>105</v>
      </c>
      <c r="AK1087" s="3" t="s">
        <v>109</v>
      </c>
      <c r="AL1087" s="3" t="s">
        <v>100</v>
      </c>
      <c r="AM1087" s="3">
        <v>30</v>
      </c>
      <c r="AN1087" s="3" t="s">
        <v>101</v>
      </c>
      <c r="AO1087" s="3" t="s">
        <v>318</v>
      </c>
      <c r="AP1087" s="3" t="s">
        <v>2094</v>
      </c>
      <c r="AQ1087" s="3" t="s">
        <v>18184</v>
      </c>
      <c r="AR1087" s="3">
        <v>4120</v>
      </c>
      <c r="AS1087" s="3">
        <v>2000</v>
      </c>
      <c r="AT1087" s="3">
        <v>0</v>
      </c>
      <c r="AU1087" s="3">
        <v>0</v>
      </c>
      <c r="AV1087" s="3">
        <v>0</v>
      </c>
      <c r="AW1087" s="3">
        <v>0</v>
      </c>
      <c r="AX1087" s="3">
        <v>0</v>
      </c>
      <c r="AY1087" s="3">
        <v>0</v>
      </c>
      <c r="AZ1087" s="3">
        <v>0</v>
      </c>
      <c r="BA1087" s="3" t="s">
        <v>2017</v>
      </c>
      <c r="BB1087" s="3">
        <v>2000</v>
      </c>
    </row>
    <row r="1088" spans="1:54" ht="32.5" hidden="1" customHeight="1" x14ac:dyDescent="0.2">
      <c r="A1088" s="3" t="s">
        <v>18185</v>
      </c>
      <c r="B1088" s="3" t="s">
        <v>2002</v>
      </c>
      <c r="C1088" s="3" t="s">
        <v>85</v>
      </c>
      <c r="D1088" s="3" t="s">
        <v>86</v>
      </c>
      <c r="E1088" s="3" t="s">
        <v>2080</v>
      </c>
      <c r="F1088" s="3"/>
      <c r="G1088" s="3" t="s">
        <v>87</v>
      </c>
      <c r="H1088" s="3">
        <v>2024</v>
      </c>
      <c r="I1088" s="3">
        <v>2024</v>
      </c>
      <c r="J1088" s="3" t="s">
        <v>88</v>
      </c>
      <c r="K1088" s="3" t="s">
        <v>2081</v>
      </c>
      <c r="L1088" s="3" t="s">
        <v>2082</v>
      </c>
      <c r="M1088" s="3" t="s">
        <v>2083</v>
      </c>
      <c r="N1088" s="3" t="s">
        <v>2084</v>
      </c>
      <c r="O1088" s="3" t="s">
        <v>2085</v>
      </c>
      <c r="P1088" s="3" t="s">
        <v>89</v>
      </c>
      <c r="Q1088" s="3" t="s">
        <v>257</v>
      </c>
      <c r="R1088" s="3" t="s">
        <v>2086</v>
      </c>
      <c r="S1088" s="3" t="s">
        <v>2087</v>
      </c>
      <c r="T1088" s="3" t="s">
        <v>91</v>
      </c>
      <c r="U1088" s="3" t="s">
        <v>2088</v>
      </c>
      <c r="V1088" s="3" t="s">
        <v>2012</v>
      </c>
      <c r="W1088" s="3">
        <v>3</v>
      </c>
      <c r="X1088" s="3" t="s">
        <v>18186</v>
      </c>
      <c r="Y1088" s="3" t="s">
        <v>18187</v>
      </c>
      <c r="Z1088" s="3" t="s">
        <v>18188</v>
      </c>
      <c r="AA1088" s="3"/>
      <c r="AB1088" s="3" t="s">
        <v>85</v>
      </c>
      <c r="AC1088" s="3" t="s">
        <v>94</v>
      </c>
      <c r="AD1088" s="3" t="s">
        <v>103</v>
      </c>
      <c r="AE1088" s="3" t="s">
        <v>124</v>
      </c>
      <c r="AF1088" s="3"/>
      <c r="AG1088" s="3" t="s">
        <v>97</v>
      </c>
      <c r="AH1088" s="3">
        <v>224</v>
      </c>
      <c r="AI1088" s="3">
        <v>35</v>
      </c>
      <c r="AJ1088" s="3" t="s">
        <v>98</v>
      </c>
      <c r="AK1088" s="3" t="s">
        <v>109</v>
      </c>
      <c r="AL1088" s="3" t="s">
        <v>100</v>
      </c>
      <c r="AM1088" s="3">
        <v>30</v>
      </c>
      <c r="AN1088" s="3" t="s">
        <v>101</v>
      </c>
      <c r="AO1088" s="3" t="s">
        <v>318</v>
      </c>
      <c r="AP1088" s="3" t="s">
        <v>18189</v>
      </c>
      <c r="AQ1088" s="3" t="s">
        <v>18190</v>
      </c>
      <c r="AR1088" s="3">
        <v>3550</v>
      </c>
      <c r="AS1088" s="3">
        <v>1500</v>
      </c>
      <c r="AT1088" s="3">
        <v>0</v>
      </c>
      <c r="AU1088" s="3">
        <v>0</v>
      </c>
      <c r="AV1088" s="3">
        <v>0</v>
      </c>
      <c r="AW1088" s="3">
        <v>0</v>
      </c>
      <c r="AX1088" s="3">
        <v>0</v>
      </c>
      <c r="AY1088" s="3">
        <v>0</v>
      </c>
      <c r="AZ1088" s="3">
        <v>0</v>
      </c>
      <c r="BA1088" s="3" t="s">
        <v>2017</v>
      </c>
      <c r="BB1088" s="3">
        <v>1500</v>
      </c>
    </row>
    <row r="1089" spans="1:54" ht="32.5" hidden="1" customHeight="1" x14ac:dyDescent="0.2">
      <c r="A1089" s="3" t="s">
        <v>2095</v>
      </c>
      <c r="B1089" s="3" t="s">
        <v>2002</v>
      </c>
      <c r="C1089" s="3" t="s">
        <v>85</v>
      </c>
      <c r="D1089" s="3" t="s">
        <v>86</v>
      </c>
      <c r="E1089" s="3" t="s">
        <v>2096</v>
      </c>
      <c r="F1089" s="3"/>
      <c r="G1089" s="3" t="s">
        <v>87</v>
      </c>
      <c r="H1089" s="3">
        <v>2024</v>
      </c>
      <c r="I1089" s="3">
        <v>2024</v>
      </c>
      <c r="J1089" s="3" t="s">
        <v>111</v>
      </c>
      <c r="K1089" s="3" t="s">
        <v>2097</v>
      </c>
      <c r="L1089" s="3" t="s">
        <v>2098</v>
      </c>
      <c r="M1089" s="3" t="s">
        <v>2099</v>
      </c>
      <c r="N1089" s="3" t="s">
        <v>2100</v>
      </c>
      <c r="O1089" s="3" t="s">
        <v>2101</v>
      </c>
      <c r="P1089" s="3" t="s">
        <v>89</v>
      </c>
      <c r="Q1089" s="3" t="s">
        <v>90</v>
      </c>
      <c r="R1089" s="3" t="s">
        <v>2102</v>
      </c>
      <c r="S1089" s="3" t="s">
        <v>2103</v>
      </c>
      <c r="T1089" s="3" t="s">
        <v>135</v>
      </c>
      <c r="U1089" s="3" t="s">
        <v>2104</v>
      </c>
      <c r="V1089" s="3" t="s">
        <v>2012</v>
      </c>
      <c r="W1089" s="3">
        <v>1</v>
      </c>
      <c r="X1089" s="3" t="s">
        <v>2105</v>
      </c>
      <c r="Y1089" s="3" t="s">
        <v>2106</v>
      </c>
      <c r="Z1089" s="3" t="s">
        <v>2107</v>
      </c>
      <c r="AA1089" s="3"/>
      <c r="AB1089" s="3" t="s">
        <v>85</v>
      </c>
      <c r="AC1089" s="3" t="s">
        <v>94</v>
      </c>
      <c r="AD1089" s="3" t="s">
        <v>103</v>
      </c>
      <c r="AE1089" s="3" t="s">
        <v>104</v>
      </c>
      <c r="AF1089" s="3"/>
      <c r="AG1089" s="3" t="s">
        <v>97</v>
      </c>
      <c r="AH1089" s="3">
        <v>643</v>
      </c>
      <c r="AI1089" s="3">
        <v>293</v>
      </c>
      <c r="AJ1089" s="3" t="s">
        <v>105</v>
      </c>
      <c r="AK1089" s="3" t="s">
        <v>106</v>
      </c>
      <c r="AL1089" s="3" t="s">
        <v>100</v>
      </c>
      <c r="AM1089" s="3">
        <v>1450</v>
      </c>
      <c r="AN1089" s="3" t="s">
        <v>101</v>
      </c>
      <c r="AO1089" s="3" t="s">
        <v>102</v>
      </c>
      <c r="AP1089" s="3" t="s">
        <v>2108</v>
      </c>
      <c r="AQ1089" s="3" t="s">
        <v>2109</v>
      </c>
      <c r="AR1089" s="3">
        <v>6890</v>
      </c>
      <c r="AS1089" s="3">
        <v>3520</v>
      </c>
      <c r="AT1089" s="3">
        <v>0</v>
      </c>
      <c r="AU1089" s="3">
        <v>0</v>
      </c>
      <c r="AV1089" s="3">
        <v>0</v>
      </c>
      <c r="AW1089" s="3">
        <v>0</v>
      </c>
      <c r="AX1089" s="3">
        <v>0</v>
      </c>
      <c r="AY1089" s="3">
        <v>0</v>
      </c>
      <c r="AZ1089" s="3">
        <v>0</v>
      </c>
      <c r="BA1089" s="3" t="s">
        <v>2110</v>
      </c>
      <c r="BB1089" s="3">
        <v>6070</v>
      </c>
    </row>
    <row r="1090" spans="1:54" ht="32.5" hidden="1" customHeight="1" x14ac:dyDescent="0.2">
      <c r="A1090" s="3" t="s">
        <v>2111</v>
      </c>
      <c r="B1090" s="3" t="s">
        <v>2002</v>
      </c>
      <c r="C1090" s="3" t="s">
        <v>85</v>
      </c>
      <c r="D1090" s="3" t="s">
        <v>86</v>
      </c>
      <c r="E1090" s="3" t="s">
        <v>2096</v>
      </c>
      <c r="F1090" s="3"/>
      <c r="G1090" s="3" t="s">
        <v>87</v>
      </c>
      <c r="H1090" s="3">
        <v>2024</v>
      </c>
      <c r="I1090" s="3">
        <v>2024</v>
      </c>
      <c r="J1090" s="3" t="s">
        <v>88</v>
      </c>
      <c r="K1090" s="3" t="s">
        <v>2097</v>
      </c>
      <c r="L1090" s="3" t="s">
        <v>2098</v>
      </c>
      <c r="M1090" s="3" t="s">
        <v>2099</v>
      </c>
      <c r="N1090" s="3" t="s">
        <v>2100</v>
      </c>
      <c r="O1090" s="3" t="s">
        <v>2101</v>
      </c>
      <c r="P1090" s="3" t="s">
        <v>89</v>
      </c>
      <c r="Q1090" s="3" t="s">
        <v>90</v>
      </c>
      <c r="R1090" s="3" t="s">
        <v>2102</v>
      </c>
      <c r="S1090" s="3" t="s">
        <v>2103</v>
      </c>
      <c r="T1090" s="3" t="s">
        <v>135</v>
      </c>
      <c r="U1090" s="3" t="s">
        <v>2104</v>
      </c>
      <c r="V1090" s="3" t="s">
        <v>2012</v>
      </c>
      <c r="W1090" s="3">
        <v>2</v>
      </c>
      <c r="X1090" s="3" t="s">
        <v>2112</v>
      </c>
      <c r="Y1090" s="3" t="s">
        <v>2113</v>
      </c>
      <c r="Z1090" s="3" t="s">
        <v>2114</v>
      </c>
      <c r="AA1090" s="3"/>
      <c r="AB1090" s="3" t="s">
        <v>85</v>
      </c>
      <c r="AC1090" s="3" t="s">
        <v>94</v>
      </c>
      <c r="AD1090" s="3" t="s">
        <v>103</v>
      </c>
      <c r="AE1090" s="3" t="s">
        <v>124</v>
      </c>
      <c r="AF1090" s="3"/>
      <c r="AG1090" s="3" t="s">
        <v>97</v>
      </c>
      <c r="AH1090" s="3">
        <v>643</v>
      </c>
      <c r="AI1090" s="3">
        <v>293</v>
      </c>
      <c r="AJ1090" s="3" t="s">
        <v>105</v>
      </c>
      <c r="AK1090" s="3" t="s">
        <v>106</v>
      </c>
      <c r="AL1090" s="3" t="s">
        <v>100</v>
      </c>
      <c r="AM1090" s="3">
        <v>320</v>
      </c>
      <c r="AN1090" s="3" t="s">
        <v>101</v>
      </c>
      <c r="AO1090" s="3" t="s">
        <v>110</v>
      </c>
      <c r="AP1090" s="3" t="s">
        <v>2115</v>
      </c>
      <c r="AQ1090" s="3" t="s">
        <v>2116</v>
      </c>
      <c r="AR1090" s="3">
        <v>4185</v>
      </c>
      <c r="AS1090" s="3">
        <v>2430</v>
      </c>
      <c r="AT1090" s="3">
        <v>0</v>
      </c>
      <c r="AU1090" s="3">
        <v>0</v>
      </c>
      <c r="AV1090" s="3">
        <v>0</v>
      </c>
      <c r="AW1090" s="3">
        <v>0</v>
      </c>
      <c r="AX1090" s="3">
        <v>0</v>
      </c>
      <c r="AY1090" s="3">
        <v>0</v>
      </c>
      <c r="AZ1090" s="3">
        <v>0</v>
      </c>
      <c r="BA1090" s="3" t="s">
        <v>2117</v>
      </c>
      <c r="BB1090" s="3">
        <v>3885</v>
      </c>
    </row>
    <row r="1091" spans="1:54" ht="32.5" customHeight="1" x14ac:dyDescent="0.2">
      <c r="A1091" s="94" t="s">
        <v>2118</v>
      </c>
      <c r="B1091" s="94" t="s">
        <v>2002</v>
      </c>
      <c r="C1091" s="94" t="s">
        <v>85</v>
      </c>
      <c r="D1091" s="94" t="s">
        <v>86</v>
      </c>
      <c r="E1091" s="94" t="s">
        <v>2096</v>
      </c>
      <c r="F1091" s="94"/>
      <c r="G1091" s="94" t="s">
        <v>87</v>
      </c>
      <c r="H1091" s="94">
        <v>2024</v>
      </c>
      <c r="I1091" s="94">
        <v>2024</v>
      </c>
      <c r="J1091" s="94" t="s">
        <v>88</v>
      </c>
      <c r="K1091" s="94" t="s">
        <v>2097</v>
      </c>
      <c r="L1091" s="94" t="s">
        <v>2098</v>
      </c>
      <c r="M1091" s="94" t="s">
        <v>2099</v>
      </c>
      <c r="N1091" s="94" t="s">
        <v>2100</v>
      </c>
      <c r="O1091" s="94" t="s">
        <v>2101</v>
      </c>
      <c r="P1091" s="94" t="s">
        <v>89</v>
      </c>
      <c r="Q1091" s="94" t="s">
        <v>90</v>
      </c>
      <c r="R1091" s="94" t="s">
        <v>2102</v>
      </c>
      <c r="S1091" s="94" t="s">
        <v>2103</v>
      </c>
      <c r="T1091" s="94" t="s">
        <v>135</v>
      </c>
      <c r="U1091" s="94" t="s">
        <v>2104</v>
      </c>
      <c r="V1091" s="94" t="s">
        <v>2012</v>
      </c>
      <c r="W1091" s="94">
        <v>3</v>
      </c>
      <c r="X1091" s="94" t="s">
        <v>2119</v>
      </c>
      <c r="Y1091" s="94" t="s">
        <v>2120</v>
      </c>
      <c r="Z1091" s="94" t="s">
        <v>2121</v>
      </c>
      <c r="AA1091" s="94"/>
      <c r="AB1091" s="94" t="s">
        <v>85</v>
      </c>
      <c r="AC1091" s="94" t="s">
        <v>94</v>
      </c>
      <c r="AD1091" s="94" t="s">
        <v>107</v>
      </c>
      <c r="AE1091" s="94" t="s">
        <v>108</v>
      </c>
      <c r="AF1091" s="94"/>
      <c r="AG1091" s="94" t="s">
        <v>97</v>
      </c>
      <c r="AH1091" s="94">
        <v>643</v>
      </c>
      <c r="AI1091" s="94">
        <v>293</v>
      </c>
      <c r="AJ1091" s="94" t="s">
        <v>105</v>
      </c>
      <c r="AK1091" s="94" t="s">
        <v>106</v>
      </c>
      <c r="AL1091" s="94" t="s">
        <v>100</v>
      </c>
      <c r="AM1091" s="94">
        <v>75</v>
      </c>
      <c r="AN1091" s="94" t="s">
        <v>101</v>
      </c>
      <c r="AO1091" s="94" t="s">
        <v>102</v>
      </c>
      <c r="AP1091" s="94" t="s">
        <v>2122</v>
      </c>
      <c r="AQ1091" s="94" t="s">
        <v>2116</v>
      </c>
      <c r="AR1091" s="94">
        <v>3150</v>
      </c>
      <c r="AS1091" s="94">
        <v>1830</v>
      </c>
      <c r="AT1091" s="94">
        <v>0</v>
      </c>
      <c r="AU1091" s="94">
        <v>0</v>
      </c>
      <c r="AV1091" s="94">
        <v>0</v>
      </c>
      <c r="AW1091" s="94">
        <v>0</v>
      </c>
      <c r="AX1091" s="94">
        <v>0</v>
      </c>
      <c r="AY1091" s="94">
        <v>0</v>
      </c>
      <c r="AZ1091" s="94">
        <v>0</v>
      </c>
      <c r="BA1091" s="94" t="s">
        <v>2123</v>
      </c>
      <c r="BB1091" s="94">
        <v>3150</v>
      </c>
    </row>
    <row r="1092" spans="1:54" ht="32.5" hidden="1" customHeight="1" x14ac:dyDescent="0.2">
      <c r="A1092" s="3" t="s">
        <v>2124</v>
      </c>
      <c r="B1092" s="3" t="s">
        <v>2002</v>
      </c>
      <c r="C1092" s="3" t="s">
        <v>85</v>
      </c>
      <c r="D1092" s="3" t="s">
        <v>86</v>
      </c>
      <c r="E1092" s="3" t="s">
        <v>2125</v>
      </c>
      <c r="F1092" s="3"/>
      <c r="G1092" s="3" t="s">
        <v>87</v>
      </c>
      <c r="H1092" s="3">
        <v>2024</v>
      </c>
      <c r="I1092" s="3">
        <v>2024</v>
      </c>
      <c r="J1092" s="3" t="s">
        <v>88</v>
      </c>
      <c r="K1092" s="3" t="s">
        <v>2126</v>
      </c>
      <c r="L1092" s="3" t="s">
        <v>2127</v>
      </c>
      <c r="M1092" s="3" t="s">
        <v>2128</v>
      </c>
      <c r="N1092" s="3" t="s">
        <v>2129</v>
      </c>
      <c r="O1092" s="3" t="s">
        <v>2130</v>
      </c>
      <c r="P1092" s="3" t="s">
        <v>89</v>
      </c>
      <c r="Q1092" s="3" t="s">
        <v>90</v>
      </c>
      <c r="R1092" s="3" t="s">
        <v>2131</v>
      </c>
      <c r="S1092" s="3" t="s">
        <v>2132</v>
      </c>
      <c r="T1092" s="3" t="s">
        <v>135</v>
      </c>
      <c r="U1092" s="3" t="s">
        <v>2133</v>
      </c>
      <c r="V1092" s="3" t="s">
        <v>2012</v>
      </c>
      <c r="W1092" s="3">
        <v>1</v>
      </c>
      <c r="X1092" s="3" t="s">
        <v>2134</v>
      </c>
      <c r="Y1092" s="3" t="s">
        <v>2135</v>
      </c>
      <c r="Z1092" s="3" t="s">
        <v>2136</v>
      </c>
      <c r="AA1092" s="3"/>
      <c r="AB1092" s="3" t="s">
        <v>85</v>
      </c>
      <c r="AC1092" s="3" t="s">
        <v>94</v>
      </c>
      <c r="AD1092" s="3" t="s">
        <v>103</v>
      </c>
      <c r="AE1092" s="3" t="s">
        <v>124</v>
      </c>
      <c r="AF1092" s="3"/>
      <c r="AG1092" s="3" t="s">
        <v>97</v>
      </c>
      <c r="AH1092" s="3">
        <v>206</v>
      </c>
      <c r="AI1092" s="3">
        <v>40</v>
      </c>
      <c r="AJ1092" s="3" t="s">
        <v>123</v>
      </c>
      <c r="AK1092" s="3" t="s">
        <v>109</v>
      </c>
      <c r="AL1092" s="3" t="s">
        <v>100</v>
      </c>
      <c r="AM1092" s="3">
        <v>370</v>
      </c>
      <c r="AN1092" s="3" t="s">
        <v>101</v>
      </c>
      <c r="AO1092" s="3" t="s">
        <v>318</v>
      </c>
      <c r="AP1092" s="3" t="s">
        <v>2137</v>
      </c>
      <c r="AQ1092" s="3" t="s">
        <v>2138</v>
      </c>
      <c r="AR1092" s="3">
        <v>12530</v>
      </c>
      <c r="AS1092" s="3">
        <v>4500</v>
      </c>
      <c r="AT1092" s="3">
        <v>0</v>
      </c>
      <c r="AU1092" s="3">
        <v>0</v>
      </c>
      <c r="AV1092" s="3">
        <v>0</v>
      </c>
      <c r="AW1092" s="3">
        <v>0</v>
      </c>
      <c r="AX1092" s="3">
        <v>0</v>
      </c>
      <c r="AY1092" s="3">
        <v>0</v>
      </c>
      <c r="AZ1092" s="3">
        <v>0</v>
      </c>
      <c r="BA1092" s="3" t="s">
        <v>2139</v>
      </c>
      <c r="BB1092" s="3">
        <v>8500</v>
      </c>
    </row>
    <row r="1093" spans="1:54" ht="32.5" hidden="1" customHeight="1" x14ac:dyDescent="0.2">
      <c r="A1093" s="3" t="s">
        <v>2140</v>
      </c>
      <c r="B1093" s="3" t="s">
        <v>2002</v>
      </c>
      <c r="C1093" s="3" t="s">
        <v>85</v>
      </c>
      <c r="D1093" s="3" t="s">
        <v>86</v>
      </c>
      <c r="E1093" s="3" t="s">
        <v>2125</v>
      </c>
      <c r="F1093" s="3"/>
      <c r="G1093" s="3" t="s">
        <v>87</v>
      </c>
      <c r="H1093" s="3">
        <v>2024</v>
      </c>
      <c r="I1093" s="3">
        <v>2024</v>
      </c>
      <c r="J1093" s="3" t="s">
        <v>88</v>
      </c>
      <c r="K1093" s="3" t="s">
        <v>2126</v>
      </c>
      <c r="L1093" s="3" t="s">
        <v>2127</v>
      </c>
      <c r="M1093" s="3" t="s">
        <v>2128</v>
      </c>
      <c r="N1093" s="3" t="s">
        <v>2129</v>
      </c>
      <c r="O1093" s="3" t="s">
        <v>2130</v>
      </c>
      <c r="P1093" s="3" t="s">
        <v>89</v>
      </c>
      <c r="Q1093" s="3" t="s">
        <v>90</v>
      </c>
      <c r="R1093" s="3" t="s">
        <v>2131</v>
      </c>
      <c r="S1093" s="3" t="s">
        <v>2132</v>
      </c>
      <c r="T1093" s="3" t="s">
        <v>135</v>
      </c>
      <c r="U1093" s="3" t="s">
        <v>2133</v>
      </c>
      <c r="V1093" s="3" t="s">
        <v>2012</v>
      </c>
      <c r="W1093" s="3">
        <v>2</v>
      </c>
      <c r="X1093" s="3" t="s">
        <v>2141</v>
      </c>
      <c r="Y1093" s="3" t="s">
        <v>2142</v>
      </c>
      <c r="Z1093" s="3" t="s">
        <v>2143</v>
      </c>
      <c r="AA1093" s="3"/>
      <c r="AB1093" s="3" t="s">
        <v>85</v>
      </c>
      <c r="AC1093" s="3" t="s">
        <v>94</v>
      </c>
      <c r="AD1093" s="3" t="s">
        <v>95</v>
      </c>
      <c r="AE1093" s="3" t="s">
        <v>96</v>
      </c>
      <c r="AF1093" s="3"/>
      <c r="AG1093" s="3" t="s">
        <v>97</v>
      </c>
      <c r="AH1093" s="3">
        <v>206</v>
      </c>
      <c r="AI1093" s="3">
        <v>40</v>
      </c>
      <c r="AJ1093" s="3" t="s">
        <v>123</v>
      </c>
      <c r="AK1093" s="3" t="s">
        <v>109</v>
      </c>
      <c r="AL1093" s="3" t="s">
        <v>100</v>
      </c>
      <c r="AM1093" s="3">
        <v>22</v>
      </c>
      <c r="AN1093" s="3" t="s">
        <v>101</v>
      </c>
      <c r="AO1093" s="3" t="s">
        <v>318</v>
      </c>
      <c r="AP1093" s="3" t="s">
        <v>2144</v>
      </c>
      <c r="AQ1093" s="3" t="s">
        <v>2145</v>
      </c>
      <c r="AR1093" s="3">
        <v>5950</v>
      </c>
      <c r="AS1093" s="3">
        <v>3000</v>
      </c>
      <c r="AT1093" s="3">
        <v>0</v>
      </c>
      <c r="AU1093" s="3">
        <v>0</v>
      </c>
      <c r="AV1093" s="3">
        <v>0</v>
      </c>
      <c r="AW1093" s="3">
        <v>0</v>
      </c>
      <c r="AX1093" s="3">
        <v>0</v>
      </c>
      <c r="AY1093" s="3">
        <v>0</v>
      </c>
      <c r="AZ1093" s="3">
        <v>0</v>
      </c>
      <c r="BA1093" s="3" t="s">
        <v>2146</v>
      </c>
      <c r="BB1093" s="3">
        <v>4000</v>
      </c>
    </row>
    <row r="1094" spans="1:54" ht="32.5" hidden="1" customHeight="1" x14ac:dyDescent="0.2">
      <c r="A1094" s="3" t="s">
        <v>2147</v>
      </c>
      <c r="B1094" s="3" t="s">
        <v>2002</v>
      </c>
      <c r="C1094" s="3" t="s">
        <v>85</v>
      </c>
      <c r="D1094" s="3" t="s">
        <v>86</v>
      </c>
      <c r="E1094" s="3" t="s">
        <v>2125</v>
      </c>
      <c r="F1094" s="3"/>
      <c r="G1094" s="3" t="s">
        <v>87</v>
      </c>
      <c r="H1094" s="3">
        <v>2024</v>
      </c>
      <c r="I1094" s="3">
        <v>2024</v>
      </c>
      <c r="J1094" s="3" t="s">
        <v>88</v>
      </c>
      <c r="K1094" s="3" t="s">
        <v>2126</v>
      </c>
      <c r="L1094" s="3" t="s">
        <v>2127</v>
      </c>
      <c r="M1094" s="3" t="s">
        <v>2128</v>
      </c>
      <c r="N1094" s="3" t="s">
        <v>2129</v>
      </c>
      <c r="O1094" s="3" t="s">
        <v>2130</v>
      </c>
      <c r="P1094" s="3" t="s">
        <v>89</v>
      </c>
      <c r="Q1094" s="3" t="s">
        <v>90</v>
      </c>
      <c r="R1094" s="3" t="s">
        <v>2131</v>
      </c>
      <c r="S1094" s="3" t="s">
        <v>2132</v>
      </c>
      <c r="T1094" s="3" t="s">
        <v>135</v>
      </c>
      <c r="U1094" s="3" t="s">
        <v>2133</v>
      </c>
      <c r="V1094" s="3" t="s">
        <v>2012</v>
      </c>
      <c r="W1094" s="3">
        <v>3</v>
      </c>
      <c r="X1094" s="3" t="s">
        <v>2148</v>
      </c>
      <c r="Y1094" s="3" t="s">
        <v>2149</v>
      </c>
      <c r="Z1094" s="3" t="s">
        <v>2150</v>
      </c>
      <c r="AA1094" s="3"/>
      <c r="AB1094" s="3" t="s">
        <v>85</v>
      </c>
      <c r="AC1094" s="3" t="s">
        <v>94</v>
      </c>
      <c r="AD1094" s="3" t="s">
        <v>103</v>
      </c>
      <c r="AE1094" s="3" t="s">
        <v>189</v>
      </c>
      <c r="AF1094" s="3"/>
      <c r="AG1094" s="3" t="s">
        <v>97</v>
      </c>
      <c r="AH1094" s="3">
        <v>206</v>
      </c>
      <c r="AI1094" s="3">
        <v>40</v>
      </c>
      <c r="AJ1094" s="3" t="s">
        <v>98</v>
      </c>
      <c r="AK1094" s="3" t="s">
        <v>109</v>
      </c>
      <c r="AL1094" s="3" t="s">
        <v>100</v>
      </c>
      <c r="AM1094" s="3">
        <v>200</v>
      </c>
      <c r="AN1094" s="3" t="s">
        <v>101</v>
      </c>
      <c r="AO1094" s="3" t="s">
        <v>318</v>
      </c>
      <c r="AP1094" s="3" t="s">
        <v>2151</v>
      </c>
      <c r="AQ1094" s="3" t="s">
        <v>2152</v>
      </c>
      <c r="AR1094" s="3">
        <v>5615</v>
      </c>
      <c r="AS1094" s="3">
        <v>3000</v>
      </c>
      <c r="AT1094" s="3">
        <v>0</v>
      </c>
      <c r="AU1094" s="3">
        <v>0</v>
      </c>
      <c r="AV1094" s="3">
        <v>0</v>
      </c>
      <c r="AW1094" s="3">
        <v>0</v>
      </c>
      <c r="AX1094" s="3">
        <v>0</v>
      </c>
      <c r="AY1094" s="3">
        <v>0</v>
      </c>
      <c r="AZ1094" s="3">
        <v>0</v>
      </c>
      <c r="BA1094" s="3" t="s">
        <v>2153</v>
      </c>
      <c r="BB1094" s="3">
        <v>4055</v>
      </c>
    </row>
    <row r="1095" spans="1:54" ht="32.5" customHeight="1" x14ac:dyDescent="0.2">
      <c r="A1095" s="94" t="s">
        <v>2154</v>
      </c>
      <c r="B1095" s="94" t="s">
        <v>2002</v>
      </c>
      <c r="C1095" s="94" t="s">
        <v>85</v>
      </c>
      <c r="D1095" s="94" t="s">
        <v>86</v>
      </c>
      <c r="E1095" s="94" t="s">
        <v>2125</v>
      </c>
      <c r="F1095" s="94"/>
      <c r="G1095" s="94" t="s">
        <v>87</v>
      </c>
      <c r="H1095" s="94">
        <v>2024</v>
      </c>
      <c r="I1095" s="94">
        <v>2024</v>
      </c>
      <c r="J1095" s="94" t="s">
        <v>88</v>
      </c>
      <c r="K1095" s="94" t="s">
        <v>2126</v>
      </c>
      <c r="L1095" s="94" t="s">
        <v>2127</v>
      </c>
      <c r="M1095" s="94" t="s">
        <v>2128</v>
      </c>
      <c r="N1095" s="94" t="s">
        <v>2129</v>
      </c>
      <c r="O1095" s="94" t="s">
        <v>2130</v>
      </c>
      <c r="P1095" s="94" t="s">
        <v>89</v>
      </c>
      <c r="Q1095" s="94" t="s">
        <v>90</v>
      </c>
      <c r="R1095" s="94" t="s">
        <v>2131</v>
      </c>
      <c r="S1095" s="94" t="s">
        <v>2132</v>
      </c>
      <c r="T1095" s="94" t="s">
        <v>135</v>
      </c>
      <c r="U1095" s="94" t="s">
        <v>2133</v>
      </c>
      <c r="V1095" s="94" t="s">
        <v>2012</v>
      </c>
      <c r="W1095" s="94">
        <v>4</v>
      </c>
      <c r="X1095" s="94" t="s">
        <v>2155</v>
      </c>
      <c r="Y1095" s="94" t="s">
        <v>2156</v>
      </c>
      <c r="Z1095" s="94" t="s">
        <v>2157</v>
      </c>
      <c r="AA1095" s="94"/>
      <c r="AB1095" s="94" t="s">
        <v>85</v>
      </c>
      <c r="AC1095" s="94" t="s">
        <v>94</v>
      </c>
      <c r="AD1095" s="94" t="s">
        <v>107</v>
      </c>
      <c r="AE1095" s="94" t="s">
        <v>108</v>
      </c>
      <c r="AF1095" s="94"/>
      <c r="AG1095" s="94" t="s">
        <v>97</v>
      </c>
      <c r="AH1095" s="94">
        <v>206</v>
      </c>
      <c r="AI1095" s="94">
        <v>40</v>
      </c>
      <c r="AJ1095" s="94" t="s">
        <v>98</v>
      </c>
      <c r="AK1095" s="94" t="s">
        <v>109</v>
      </c>
      <c r="AL1095" s="94" t="s">
        <v>100</v>
      </c>
      <c r="AM1095" s="94">
        <v>355</v>
      </c>
      <c r="AN1095" s="94" t="s">
        <v>101</v>
      </c>
      <c r="AO1095" s="94" t="s">
        <v>318</v>
      </c>
      <c r="AP1095" s="94" t="s">
        <v>2158</v>
      </c>
      <c r="AQ1095" s="94" t="s">
        <v>2159</v>
      </c>
      <c r="AR1095" s="94">
        <v>5155</v>
      </c>
      <c r="AS1095" s="94">
        <v>2000</v>
      </c>
      <c r="AT1095" s="94">
        <v>0</v>
      </c>
      <c r="AU1095" s="94">
        <v>0</v>
      </c>
      <c r="AV1095" s="94">
        <v>0</v>
      </c>
      <c r="AW1095" s="94">
        <v>0</v>
      </c>
      <c r="AX1095" s="94">
        <v>0</v>
      </c>
      <c r="AY1095" s="94">
        <v>0</v>
      </c>
      <c r="AZ1095" s="94">
        <v>0</v>
      </c>
      <c r="BA1095" s="94" t="s">
        <v>2160</v>
      </c>
      <c r="BB1095" s="94">
        <v>3200</v>
      </c>
    </row>
    <row r="1096" spans="1:54" ht="32.5" hidden="1" customHeight="1" x14ac:dyDescent="0.2">
      <c r="A1096" s="3" t="s">
        <v>2161</v>
      </c>
      <c r="B1096" s="3" t="s">
        <v>2002</v>
      </c>
      <c r="C1096" s="3" t="s">
        <v>85</v>
      </c>
      <c r="D1096" s="3" t="s">
        <v>86</v>
      </c>
      <c r="E1096" s="3" t="s">
        <v>2162</v>
      </c>
      <c r="F1096" s="3"/>
      <c r="G1096" s="3" t="s">
        <v>87</v>
      </c>
      <c r="H1096" s="3">
        <v>2024</v>
      </c>
      <c r="I1096" s="3">
        <v>2024</v>
      </c>
      <c r="J1096" s="3" t="s">
        <v>111</v>
      </c>
      <c r="K1096" s="3" t="s">
        <v>2163</v>
      </c>
      <c r="L1096" s="3" t="s">
        <v>2164</v>
      </c>
      <c r="M1096" s="3" t="s">
        <v>2165</v>
      </c>
      <c r="N1096" s="3" t="s">
        <v>2166</v>
      </c>
      <c r="O1096" s="3" t="s">
        <v>2167</v>
      </c>
      <c r="P1096" s="3" t="s">
        <v>89</v>
      </c>
      <c r="Q1096" s="3" t="s">
        <v>90</v>
      </c>
      <c r="R1096" s="3" t="s">
        <v>2168</v>
      </c>
      <c r="S1096" s="3" t="s">
        <v>2169</v>
      </c>
      <c r="T1096" s="3" t="s">
        <v>135</v>
      </c>
      <c r="U1096" s="3" t="s">
        <v>2052</v>
      </c>
      <c r="V1096" s="3" t="s">
        <v>2012</v>
      </c>
      <c r="W1096" s="3">
        <v>1</v>
      </c>
      <c r="X1096" s="3" t="s">
        <v>2170</v>
      </c>
      <c r="Y1096" s="3" t="s">
        <v>2171</v>
      </c>
      <c r="Z1096" s="3" t="s">
        <v>2172</v>
      </c>
      <c r="AA1096" s="3"/>
      <c r="AB1096" s="3" t="s">
        <v>85</v>
      </c>
      <c r="AC1096" s="3" t="s">
        <v>94</v>
      </c>
      <c r="AD1096" s="3" t="s">
        <v>95</v>
      </c>
      <c r="AE1096" s="3" t="s">
        <v>96</v>
      </c>
      <c r="AF1096" s="3"/>
      <c r="AG1096" s="3" t="s">
        <v>97</v>
      </c>
      <c r="AH1096" s="3">
        <v>177</v>
      </c>
      <c r="AI1096" s="3">
        <v>19</v>
      </c>
      <c r="AJ1096" s="3" t="s">
        <v>105</v>
      </c>
      <c r="AK1096" s="3" t="s">
        <v>109</v>
      </c>
      <c r="AL1096" s="3" t="s">
        <v>100</v>
      </c>
      <c r="AM1096" s="3">
        <v>25</v>
      </c>
      <c r="AN1096" s="3" t="s">
        <v>140</v>
      </c>
      <c r="AO1096" s="3" t="s">
        <v>102</v>
      </c>
      <c r="AP1096" s="3" t="s">
        <v>2173</v>
      </c>
      <c r="AQ1096" s="3" t="s">
        <v>2174</v>
      </c>
      <c r="AR1096" s="3">
        <v>4750</v>
      </c>
      <c r="AS1096" s="3">
        <v>1500</v>
      </c>
      <c r="AT1096" s="3">
        <v>0</v>
      </c>
      <c r="AU1096" s="3">
        <v>0</v>
      </c>
      <c r="AV1096" s="3">
        <v>0</v>
      </c>
      <c r="AW1096" s="3">
        <v>0</v>
      </c>
      <c r="AX1096" s="3">
        <v>0</v>
      </c>
      <c r="AY1096" s="3">
        <v>0</v>
      </c>
      <c r="AZ1096" s="3">
        <v>0</v>
      </c>
      <c r="BA1096" s="3" t="s">
        <v>2175</v>
      </c>
      <c r="BB1096" s="3">
        <v>2250</v>
      </c>
    </row>
    <row r="1097" spans="1:54" ht="32.5" hidden="1" customHeight="1" x14ac:dyDescent="0.2">
      <c r="A1097" s="3" t="s">
        <v>2176</v>
      </c>
      <c r="B1097" s="3" t="s">
        <v>2002</v>
      </c>
      <c r="C1097" s="3" t="s">
        <v>85</v>
      </c>
      <c r="D1097" s="3" t="s">
        <v>86</v>
      </c>
      <c r="E1097" s="3" t="s">
        <v>2162</v>
      </c>
      <c r="F1097" s="3"/>
      <c r="G1097" s="3" t="s">
        <v>87</v>
      </c>
      <c r="H1097" s="3">
        <v>2024</v>
      </c>
      <c r="I1097" s="3">
        <v>2024</v>
      </c>
      <c r="J1097" s="3" t="s">
        <v>88</v>
      </c>
      <c r="K1097" s="3" t="s">
        <v>2163</v>
      </c>
      <c r="L1097" s="3" t="s">
        <v>2164</v>
      </c>
      <c r="M1097" s="3" t="s">
        <v>2165</v>
      </c>
      <c r="N1097" s="3" t="s">
        <v>2166</v>
      </c>
      <c r="O1097" s="3" t="s">
        <v>2167</v>
      </c>
      <c r="P1097" s="3" t="s">
        <v>89</v>
      </c>
      <c r="Q1097" s="3" t="s">
        <v>90</v>
      </c>
      <c r="R1097" s="3" t="s">
        <v>2168</v>
      </c>
      <c r="S1097" s="3" t="s">
        <v>2169</v>
      </c>
      <c r="T1097" s="3" t="s">
        <v>135</v>
      </c>
      <c r="U1097" s="3" t="s">
        <v>2052</v>
      </c>
      <c r="V1097" s="3" t="s">
        <v>2012</v>
      </c>
      <c r="W1097" s="3">
        <v>2</v>
      </c>
      <c r="X1097" s="3" t="s">
        <v>2177</v>
      </c>
      <c r="Y1097" s="3" t="s">
        <v>2178</v>
      </c>
      <c r="Z1097" s="3" t="s">
        <v>2179</v>
      </c>
      <c r="AA1097" s="3"/>
      <c r="AB1097" s="3" t="s">
        <v>85</v>
      </c>
      <c r="AC1097" s="3" t="s">
        <v>94</v>
      </c>
      <c r="AD1097" s="3" t="s">
        <v>103</v>
      </c>
      <c r="AE1097" s="3" t="s">
        <v>124</v>
      </c>
      <c r="AF1097" s="3"/>
      <c r="AG1097" s="3" t="s">
        <v>97</v>
      </c>
      <c r="AH1097" s="3">
        <v>177</v>
      </c>
      <c r="AI1097" s="3">
        <v>19</v>
      </c>
      <c r="AJ1097" s="3" t="s">
        <v>123</v>
      </c>
      <c r="AK1097" s="3" t="s">
        <v>109</v>
      </c>
      <c r="AL1097" s="3" t="s">
        <v>100</v>
      </c>
      <c r="AM1097" s="3">
        <v>15</v>
      </c>
      <c r="AN1097" s="3" t="s">
        <v>101</v>
      </c>
      <c r="AO1097" s="3" t="s">
        <v>102</v>
      </c>
      <c r="AP1097" s="3" t="s">
        <v>2180</v>
      </c>
      <c r="AQ1097" s="3" t="s">
        <v>2181</v>
      </c>
      <c r="AR1097" s="3">
        <v>5350</v>
      </c>
      <c r="AS1097" s="3">
        <v>1500</v>
      </c>
      <c r="AT1097" s="3">
        <v>0</v>
      </c>
      <c r="AU1097" s="3">
        <v>0</v>
      </c>
      <c r="AV1097" s="3">
        <v>0</v>
      </c>
      <c r="AW1097" s="3">
        <v>0</v>
      </c>
      <c r="AX1097" s="3">
        <v>0</v>
      </c>
      <c r="AY1097" s="3">
        <v>0</v>
      </c>
      <c r="AZ1097" s="3">
        <v>0</v>
      </c>
      <c r="BA1097" s="3" t="s">
        <v>2017</v>
      </c>
      <c r="BB1097" s="3">
        <v>1500</v>
      </c>
    </row>
    <row r="1098" spans="1:54" ht="32.5" hidden="1" customHeight="1" x14ac:dyDescent="0.2">
      <c r="A1098" s="3" t="s">
        <v>2182</v>
      </c>
      <c r="B1098" s="3" t="s">
        <v>2002</v>
      </c>
      <c r="C1098" s="3" t="s">
        <v>85</v>
      </c>
      <c r="D1098" s="3" t="s">
        <v>86</v>
      </c>
      <c r="E1098" s="3" t="s">
        <v>2183</v>
      </c>
      <c r="F1098" s="3"/>
      <c r="G1098" s="3" t="s">
        <v>87</v>
      </c>
      <c r="H1098" s="3">
        <v>2024</v>
      </c>
      <c r="I1098" s="3">
        <v>2024</v>
      </c>
      <c r="J1098" s="3" t="s">
        <v>111</v>
      </c>
      <c r="K1098" s="3" t="s">
        <v>2184</v>
      </c>
      <c r="L1098" s="3" t="s">
        <v>2185</v>
      </c>
      <c r="M1098" s="3"/>
      <c r="N1098" s="3" t="s">
        <v>2186</v>
      </c>
      <c r="O1098" s="3" t="s">
        <v>2187</v>
      </c>
      <c r="P1098" s="3" t="s">
        <v>89</v>
      </c>
      <c r="Q1098" s="3" t="s">
        <v>257</v>
      </c>
      <c r="R1098" s="3" t="s">
        <v>2188</v>
      </c>
      <c r="S1098" s="3" t="s">
        <v>2189</v>
      </c>
      <c r="T1098" s="3" t="s">
        <v>91</v>
      </c>
      <c r="U1098" s="3" t="s">
        <v>2190</v>
      </c>
      <c r="V1098" s="3" t="s">
        <v>2012</v>
      </c>
      <c r="W1098" s="3">
        <v>1</v>
      </c>
      <c r="X1098" s="3" t="s">
        <v>2191</v>
      </c>
      <c r="Y1098" s="3" t="s">
        <v>2192</v>
      </c>
      <c r="Z1098" s="3" t="s">
        <v>2193</v>
      </c>
      <c r="AA1098" s="3"/>
      <c r="AB1098" s="3" t="s">
        <v>85</v>
      </c>
      <c r="AC1098" s="3" t="s">
        <v>94</v>
      </c>
      <c r="AD1098" s="3" t="s">
        <v>103</v>
      </c>
      <c r="AE1098" s="3" t="s">
        <v>104</v>
      </c>
      <c r="AF1098" s="3"/>
      <c r="AG1098" s="3" t="s">
        <v>97</v>
      </c>
      <c r="AH1098" s="3">
        <v>594</v>
      </c>
      <c r="AI1098" s="3">
        <v>104</v>
      </c>
      <c r="AJ1098" s="3" t="s">
        <v>346</v>
      </c>
      <c r="AK1098" s="3" t="s">
        <v>106</v>
      </c>
      <c r="AL1098" s="3" t="s">
        <v>100</v>
      </c>
      <c r="AM1098" s="3">
        <v>500</v>
      </c>
      <c r="AN1098" s="3" t="s">
        <v>101</v>
      </c>
      <c r="AO1098" s="3" t="s">
        <v>110</v>
      </c>
      <c r="AP1098" s="3" t="s">
        <v>2194</v>
      </c>
      <c r="AQ1098" s="3" t="s">
        <v>2195</v>
      </c>
      <c r="AR1098" s="3">
        <v>8000</v>
      </c>
      <c r="AS1098" s="3">
        <v>2000</v>
      </c>
      <c r="AT1098" s="3">
        <v>0</v>
      </c>
      <c r="AU1098" s="3">
        <v>0</v>
      </c>
      <c r="AV1098" s="3">
        <v>0</v>
      </c>
      <c r="AW1098" s="3">
        <v>0</v>
      </c>
      <c r="AX1098" s="3">
        <v>0</v>
      </c>
      <c r="AY1098" s="3">
        <v>0</v>
      </c>
      <c r="AZ1098" s="3">
        <v>0</v>
      </c>
      <c r="BA1098" s="3" t="s">
        <v>2196</v>
      </c>
      <c r="BB1098" s="3">
        <v>5000</v>
      </c>
    </row>
    <row r="1099" spans="1:54" ht="32.5" hidden="1" customHeight="1" x14ac:dyDescent="0.2">
      <c r="A1099" s="3" t="s">
        <v>2197</v>
      </c>
      <c r="B1099" s="3" t="s">
        <v>2002</v>
      </c>
      <c r="C1099" s="3" t="s">
        <v>85</v>
      </c>
      <c r="D1099" s="3" t="s">
        <v>86</v>
      </c>
      <c r="E1099" s="3" t="s">
        <v>2183</v>
      </c>
      <c r="F1099" s="3"/>
      <c r="G1099" s="3" t="s">
        <v>87</v>
      </c>
      <c r="H1099" s="3">
        <v>2024</v>
      </c>
      <c r="I1099" s="3">
        <v>2024</v>
      </c>
      <c r="J1099" s="3" t="s">
        <v>111</v>
      </c>
      <c r="K1099" s="3" t="s">
        <v>2184</v>
      </c>
      <c r="L1099" s="3" t="s">
        <v>2185</v>
      </c>
      <c r="M1099" s="3"/>
      <c r="N1099" s="3" t="s">
        <v>2186</v>
      </c>
      <c r="O1099" s="3" t="s">
        <v>2187</v>
      </c>
      <c r="P1099" s="3" t="s">
        <v>89</v>
      </c>
      <c r="Q1099" s="3" t="s">
        <v>257</v>
      </c>
      <c r="R1099" s="3" t="s">
        <v>2188</v>
      </c>
      <c r="S1099" s="3" t="s">
        <v>2189</v>
      </c>
      <c r="T1099" s="3" t="s">
        <v>91</v>
      </c>
      <c r="U1099" s="3" t="s">
        <v>2190</v>
      </c>
      <c r="V1099" s="3" t="s">
        <v>2012</v>
      </c>
      <c r="W1099" s="3">
        <v>2</v>
      </c>
      <c r="X1099" s="3" t="s">
        <v>2198</v>
      </c>
      <c r="Y1099" s="3" t="s">
        <v>18191</v>
      </c>
      <c r="Z1099" s="3" t="s">
        <v>18192</v>
      </c>
      <c r="AA1099" s="3"/>
      <c r="AB1099" s="3" t="s">
        <v>85</v>
      </c>
      <c r="AC1099" s="3" t="s">
        <v>94</v>
      </c>
      <c r="AD1099" s="3" t="s">
        <v>95</v>
      </c>
      <c r="AE1099" s="3" t="s">
        <v>96</v>
      </c>
      <c r="AF1099" s="3"/>
      <c r="AG1099" s="3" t="s">
        <v>97</v>
      </c>
      <c r="AH1099" s="3">
        <v>594</v>
      </c>
      <c r="AI1099" s="3">
        <v>104</v>
      </c>
      <c r="AJ1099" s="3" t="s">
        <v>105</v>
      </c>
      <c r="AK1099" s="3" t="s">
        <v>109</v>
      </c>
      <c r="AL1099" s="3" t="s">
        <v>100</v>
      </c>
      <c r="AM1099" s="3">
        <v>200</v>
      </c>
      <c r="AN1099" s="3" t="s">
        <v>101</v>
      </c>
      <c r="AO1099" s="3" t="s">
        <v>110</v>
      </c>
      <c r="AP1099" s="3" t="s">
        <v>18193</v>
      </c>
      <c r="AQ1099" s="3"/>
      <c r="AR1099" s="3">
        <v>8500</v>
      </c>
      <c r="AS1099" s="3">
        <v>2500</v>
      </c>
      <c r="AT1099" s="3">
        <v>0</v>
      </c>
      <c r="AU1099" s="3">
        <v>0</v>
      </c>
      <c r="AV1099" s="3">
        <v>0</v>
      </c>
      <c r="AW1099" s="3">
        <v>0</v>
      </c>
      <c r="AX1099" s="3">
        <v>0</v>
      </c>
      <c r="AY1099" s="3">
        <v>0</v>
      </c>
      <c r="AZ1099" s="3">
        <v>0</v>
      </c>
      <c r="BA1099" s="3" t="s">
        <v>2199</v>
      </c>
      <c r="BB1099" s="3">
        <v>4000</v>
      </c>
    </row>
    <row r="1100" spans="1:54" ht="32.5" hidden="1" customHeight="1" x14ac:dyDescent="0.2">
      <c r="A1100" s="3" t="s">
        <v>2200</v>
      </c>
      <c r="B1100" s="3" t="s">
        <v>2002</v>
      </c>
      <c r="C1100" s="3" t="s">
        <v>85</v>
      </c>
      <c r="D1100" s="3" t="s">
        <v>86</v>
      </c>
      <c r="E1100" s="3" t="s">
        <v>2183</v>
      </c>
      <c r="F1100" s="3"/>
      <c r="G1100" s="3" t="s">
        <v>87</v>
      </c>
      <c r="H1100" s="3">
        <v>2024</v>
      </c>
      <c r="I1100" s="3">
        <v>2024</v>
      </c>
      <c r="J1100" s="3" t="s">
        <v>111</v>
      </c>
      <c r="K1100" s="3" t="s">
        <v>2184</v>
      </c>
      <c r="L1100" s="3" t="s">
        <v>2185</v>
      </c>
      <c r="M1100" s="3"/>
      <c r="N1100" s="3" t="s">
        <v>2186</v>
      </c>
      <c r="O1100" s="3" t="s">
        <v>2187</v>
      </c>
      <c r="P1100" s="3" t="s">
        <v>89</v>
      </c>
      <c r="Q1100" s="3" t="s">
        <v>257</v>
      </c>
      <c r="R1100" s="3" t="s">
        <v>2188</v>
      </c>
      <c r="S1100" s="3" t="s">
        <v>2189</v>
      </c>
      <c r="T1100" s="3" t="s">
        <v>91</v>
      </c>
      <c r="U1100" s="3" t="s">
        <v>2190</v>
      </c>
      <c r="V1100" s="3" t="s">
        <v>2012</v>
      </c>
      <c r="W1100" s="3">
        <v>3</v>
      </c>
      <c r="X1100" s="3" t="s">
        <v>2201</v>
      </c>
      <c r="Y1100" s="3" t="s">
        <v>2202</v>
      </c>
      <c r="Z1100" s="3" t="s">
        <v>2203</v>
      </c>
      <c r="AA1100" s="3"/>
      <c r="AB1100" s="3" t="s">
        <v>85</v>
      </c>
      <c r="AC1100" s="3" t="s">
        <v>94</v>
      </c>
      <c r="AD1100" s="3" t="s">
        <v>103</v>
      </c>
      <c r="AE1100" s="3" t="s">
        <v>124</v>
      </c>
      <c r="AF1100" s="3"/>
      <c r="AG1100" s="3" t="s">
        <v>97</v>
      </c>
      <c r="AH1100" s="3">
        <v>594</v>
      </c>
      <c r="AI1100" s="3">
        <v>104</v>
      </c>
      <c r="AJ1100" s="3" t="s">
        <v>98</v>
      </c>
      <c r="AK1100" s="3" t="s">
        <v>109</v>
      </c>
      <c r="AL1100" s="3" t="s">
        <v>100</v>
      </c>
      <c r="AM1100" s="3">
        <v>200</v>
      </c>
      <c r="AN1100" s="3" t="s">
        <v>101</v>
      </c>
      <c r="AO1100" s="3" t="s">
        <v>110</v>
      </c>
      <c r="AP1100" s="3" t="s">
        <v>2204</v>
      </c>
      <c r="AQ1100" s="3"/>
      <c r="AR1100" s="3">
        <v>3000</v>
      </c>
      <c r="AS1100" s="3">
        <v>1500</v>
      </c>
      <c r="AT1100" s="3">
        <v>0</v>
      </c>
      <c r="AU1100" s="3">
        <v>0</v>
      </c>
      <c r="AV1100" s="3">
        <v>0</v>
      </c>
      <c r="AW1100" s="3">
        <v>0</v>
      </c>
      <c r="AX1100" s="3">
        <v>0</v>
      </c>
      <c r="AY1100" s="3">
        <v>0</v>
      </c>
      <c r="AZ1100" s="3">
        <v>0</v>
      </c>
      <c r="BA1100" s="3" t="s">
        <v>2199</v>
      </c>
      <c r="BB1100" s="3">
        <v>3000</v>
      </c>
    </row>
    <row r="1101" spans="1:54" ht="32.5" hidden="1" customHeight="1" x14ac:dyDescent="0.2">
      <c r="A1101" s="3" t="s">
        <v>2205</v>
      </c>
      <c r="B1101" s="3" t="s">
        <v>2002</v>
      </c>
      <c r="C1101" s="3" t="s">
        <v>85</v>
      </c>
      <c r="D1101" s="3" t="s">
        <v>86</v>
      </c>
      <c r="E1101" s="3" t="s">
        <v>2183</v>
      </c>
      <c r="F1101" s="3"/>
      <c r="G1101" s="3" t="s">
        <v>87</v>
      </c>
      <c r="H1101" s="3">
        <v>2024</v>
      </c>
      <c r="I1101" s="3">
        <v>2024</v>
      </c>
      <c r="J1101" s="3" t="s">
        <v>111</v>
      </c>
      <c r="K1101" s="3" t="s">
        <v>2184</v>
      </c>
      <c r="L1101" s="3" t="s">
        <v>2185</v>
      </c>
      <c r="M1101" s="3"/>
      <c r="N1101" s="3" t="s">
        <v>2186</v>
      </c>
      <c r="O1101" s="3" t="s">
        <v>2187</v>
      </c>
      <c r="P1101" s="3" t="s">
        <v>89</v>
      </c>
      <c r="Q1101" s="3" t="s">
        <v>257</v>
      </c>
      <c r="R1101" s="3" t="s">
        <v>2188</v>
      </c>
      <c r="S1101" s="3" t="s">
        <v>2189</v>
      </c>
      <c r="T1101" s="3" t="s">
        <v>91</v>
      </c>
      <c r="U1101" s="3" t="s">
        <v>2190</v>
      </c>
      <c r="V1101" s="3" t="s">
        <v>2012</v>
      </c>
      <c r="W1101" s="3">
        <v>4</v>
      </c>
      <c r="X1101" s="3" t="s">
        <v>2206</v>
      </c>
      <c r="Y1101" s="3" t="s">
        <v>2207</v>
      </c>
      <c r="Z1101" s="3" t="s">
        <v>2208</v>
      </c>
      <c r="AA1101" s="3"/>
      <c r="AB1101" s="3" t="s">
        <v>85</v>
      </c>
      <c r="AC1101" s="3" t="s">
        <v>94</v>
      </c>
      <c r="AD1101" s="3" t="s">
        <v>103</v>
      </c>
      <c r="AE1101" s="3" t="s">
        <v>122</v>
      </c>
      <c r="AF1101" s="3"/>
      <c r="AG1101" s="3" t="s">
        <v>97</v>
      </c>
      <c r="AH1101" s="3">
        <v>594</v>
      </c>
      <c r="AI1101" s="3">
        <v>104</v>
      </c>
      <c r="AJ1101" s="3" t="s">
        <v>123</v>
      </c>
      <c r="AK1101" s="3" t="s">
        <v>109</v>
      </c>
      <c r="AL1101" s="3" t="s">
        <v>100</v>
      </c>
      <c r="AM1101" s="3">
        <v>500</v>
      </c>
      <c r="AN1101" s="3" t="s">
        <v>101</v>
      </c>
      <c r="AO1101" s="3" t="s">
        <v>110</v>
      </c>
      <c r="AP1101" s="3" t="s">
        <v>2209</v>
      </c>
      <c r="AQ1101" s="3" t="s">
        <v>2210</v>
      </c>
      <c r="AR1101" s="3">
        <v>6000</v>
      </c>
      <c r="AS1101" s="3">
        <v>2000</v>
      </c>
      <c r="AT1101" s="3">
        <v>0</v>
      </c>
      <c r="AU1101" s="3">
        <v>0</v>
      </c>
      <c r="AV1101" s="3">
        <v>0</v>
      </c>
      <c r="AW1101" s="3">
        <v>0</v>
      </c>
      <c r="AX1101" s="3">
        <v>0</v>
      </c>
      <c r="AY1101" s="3">
        <v>0</v>
      </c>
      <c r="AZ1101" s="3">
        <v>0</v>
      </c>
      <c r="BA1101" s="3" t="s">
        <v>2196</v>
      </c>
      <c r="BB1101" s="3">
        <v>6000</v>
      </c>
    </row>
    <row r="1102" spans="1:54" ht="32.5" hidden="1" customHeight="1" x14ac:dyDescent="0.2">
      <c r="A1102" s="3" t="s">
        <v>12832</v>
      </c>
      <c r="B1102" s="3" t="s">
        <v>2002</v>
      </c>
      <c r="C1102" s="3" t="s">
        <v>85</v>
      </c>
      <c r="D1102" s="3" t="s">
        <v>86</v>
      </c>
      <c r="E1102" s="3" t="s">
        <v>12833</v>
      </c>
      <c r="F1102" s="3"/>
      <c r="G1102" s="3" t="s">
        <v>87</v>
      </c>
      <c r="H1102" s="3">
        <v>2024</v>
      </c>
      <c r="I1102" s="3">
        <v>2024</v>
      </c>
      <c r="J1102" s="3" t="s">
        <v>111</v>
      </c>
      <c r="K1102" s="3" t="s">
        <v>8406</v>
      </c>
      <c r="L1102" s="3" t="s">
        <v>8407</v>
      </c>
      <c r="M1102" s="3" t="s">
        <v>8408</v>
      </c>
      <c r="N1102" s="3" t="s">
        <v>8409</v>
      </c>
      <c r="O1102" s="3" t="s">
        <v>8410</v>
      </c>
      <c r="P1102" s="3" t="s">
        <v>89</v>
      </c>
      <c r="Q1102" s="3" t="s">
        <v>90</v>
      </c>
      <c r="R1102" s="3" t="s">
        <v>2188</v>
      </c>
      <c r="S1102" s="3" t="s">
        <v>2189</v>
      </c>
      <c r="T1102" s="3" t="s">
        <v>135</v>
      </c>
      <c r="U1102" s="3" t="s">
        <v>2190</v>
      </c>
      <c r="V1102" s="3" t="s">
        <v>2012</v>
      </c>
      <c r="W1102" s="3">
        <v>1</v>
      </c>
      <c r="X1102" s="3" t="s">
        <v>12834</v>
      </c>
      <c r="Y1102" s="3" t="s">
        <v>12835</v>
      </c>
      <c r="Z1102" s="3" t="s">
        <v>12836</v>
      </c>
      <c r="AA1102" s="3"/>
      <c r="AB1102" s="3" t="s">
        <v>85</v>
      </c>
      <c r="AC1102" s="3" t="s">
        <v>94</v>
      </c>
      <c r="AD1102" s="3" t="s">
        <v>95</v>
      </c>
      <c r="AE1102" s="3" t="s">
        <v>96</v>
      </c>
      <c r="AF1102" s="3"/>
      <c r="AG1102" s="3" t="s">
        <v>97</v>
      </c>
      <c r="AH1102" s="3">
        <v>224</v>
      </c>
      <c r="AI1102" s="3">
        <v>38</v>
      </c>
      <c r="AJ1102" s="3" t="s">
        <v>123</v>
      </c>
      <c r="AK1102" s="3" t="s">
        <v>99</v>
      </c>
      <c r="AL1102" s="3" t="s">
        <v>100</v>
      </c>
      <c r="AM1102" s="3">
        <v>80</v>
      </c>
      <c r="AN1102" s="3" t="s">
        <v>101</v>
      </c>
      <c r="AO1102" s="3" t="s">
        <v>110</v>
      </c>
      <c r="AP1102" s="3" t="s">
        <v>12837</v>
      </c>
      <c r="AQ1102" s="3" t="s">
        <v>12838</v>
      </c>
      <c r="AR1102" s="3">
        <v>10000</v>
      </c>
      <c r="AS1102" s="3">
        <v>2000</v>
      </c>
      <c r="AT1102" s="3">
        <v>0</v>
      </c>
      <c r="AU1102" s="3">
        <v>0</v>
      </c>
      <c r="AV1102" s="3">
        <v>0</v>
      </c>
      <c r="AW1102" s="3">
        <v>0</v>
      </c>
      <c r="AX1102" s="3">
        <v>0</v>
      </c>
      <c r="AY1102" s="3">
        <v>0</v>
      </c>
      <c r="AZ1102" s="3">
        <v>0</v>
      </c>
      <c r="BA1102" s="3" t="s">
        <v>12839</v>
      </c>
      <c r="BB1102" s="3">
        <v>5000</v>
      </c>
    </row>
    <row r="1103" spans="1:54" ht="32.5" hidden="1" customHeight="1" x14ac:dyDescent="0.2">
      <c r="A1103" s="3" t="s">
        <v>12840</v>
      </c>
      <c r="B1103" s="3" t="s">
        <v>2002</v>
      </c>
      <c r="C1103" s="3" t="s">
        <v>85</v>
      </c>
      <c r="D1103" s="3" t="s">
        <v>86</v>
      </c>
      <c r="E1103" s="3" t="s">
        <v>12833</v>
      </c>
      <c r="F1103" s="3"/>
      <c r="G1103" s="3" t="s">
        <v>87</v>
      </c>
      <c r="H1103" s="3">
        <v>2024</v>
      </c>
      <c r="I1103" s="3">
        <v>2024</v>
      </c>
      <c r="J1103" s="3" t="s">
        <v>111</v>
      </c>
      <c r="K1103" s="3" t="s">
        <v>8406</v>
      </c>
      <c r="L1103" s="3" t="s">
        <v>8407</v>
      </c>
      <c r="M1103" s="3" t="s">
        <v>8408</v>
      </c>
      <c r="N1103" s="3" t="s">
        <v>8409</v>
      </c>
      <c r="O1103" s="3" t="s">
        <v>8410</v>
      </c>
      <c r="P1103" s="3" t="s">
        <v>89</v>
      </c>
      <c r="Q1103" s="3" t="s">
        <v>90</v>
      </c>
      <c r="R1103" s="3" t="s">
        <v>2188</v>
      </c>
      <c r="S1103" s="3" t="s">
        <v>2189</v>
      </c>
      <c r="T1103" s="3" t="s">
        <v>135</v>
      </c>
      <c r="U1103" s="3" t="s">
        <v>2190</v>
      </c>
      <c r="V1103" s="3" t="s">
        <v>2012</v>
      </c>
      <c r="W1103" s="3">
        <v>2</v>
      </c>
      <c r="X1103" s="3" t="s">
        <v>12841</v>
      </c>
      <c r="Y1103" s="3" t="s">
        <v>12842</v>
      </c>
      <c r="Z1103" s="3" t="s">
        <v>12843</v>
      </c>
      <c r="AA1103" s="3"/>
      <c r="AB1103" s="3" t="s">
        <v>85</v>
      </c>
      <c r="AC1103" s="3" t="s">
        <v>94</v>
      </c>
      <c r="AD1103" s="3" t="s">
        <v>103</v>
      </c>
      <c r="AE1103" s="3" t="s">
        <v>104</v>
      </c>
      <c r="AF1103" s="3"/>
      <c r="AG1103" s="3" t="s">
        <v>97</v>
      </c>
      <c r="AH1103" s="3">
        <v>224</v>
      </c>
      <c r="AI1103" s="3">
        <v>38</v>
      </c>
      <c r="AJ1103" s="3" t="s">
        <v>346</v>
      </c>
      <c r="AK1103" s="3" t="s">
        <v>106</v>
      </c>
      <c r="AL1103" s="3" t="s">
        <v>100</v>
      </c>
      <c r="AM1103" s="3">
        <v>300</v>
      </c>
      <c r="AN1103" s="3" t="s">
        <v>101</v>
      </c>
      <c r="AO1103" s="3" t="s">
        <v>110</v>
      </c>
      <c r="AP1103" s="3" t="s">
        <v>12844</v>
      </c>
      <c r="AQ1103" s="3"/>
      <c r="AR1103" s="3">
        <v>18000</v>
      </c>
      <c r="AS1103" s="3">
        <v>3500</v>
      </c>
      <c r="AT1103" s="3">
        <v>0</v>
      </c>
      <c r="AU1103" s="3">
        <v>0</v>
      </c>
      <c r="AV1103" s="3">
        <v>0</v>
      </c>
      <c r="AW1103" s="3">
        <v>0</v>
      </c>
      <c r="AX1103" s="3">
        <v>0</v>
      </c>
      <c r="AY1103" s="3">
        <v>0</v>
      </c>
      <c r="AZ1103" s="3">
        <v>0</v>
      </c>
      <c r="BA1103" s="3" t="s">
        <v>12845</v>
      </c>
      <c r="BB1103" s="3">
        <v>11500</v>
      </c>
    </row>
    <row r="1104" spans="1:54" ht="32.5" customHeight="1" x14ac:dyDescent="0.2">
      <c r="A1104" s="94" t="s">
        <v>12846</v>
      </c>
      <c r="B1104" s="94" t="s">
        <v>2002</v>
      </c>
      <c r="C1104" s="94" t="s">
        <v>85</v>
      </c>
      <c r="D1104" s="94" t="s">
        <v>86</v>
      </c>
      <c r="E1104" s="94" t="s">
        <v>12833</v>
      </c>
      <c r="F1104" s="94"/>
      <c r="G1104" s="94" t="s">
        <v>87</v>
      </c>
      <c r="H1104" s="94">
        <v>2024</v>
      </c>
      <c r="I1104" s="94">
        <v>2024</v>
      </c>
      <c r="J1104" s="94" t="s">
        <v>88</v>
      </c>
      <c r="K1104" s="94" t="s">
        <v>8406</v>
      </c>
      <c r="L1104" s="94" t="s">
        <v>8407</v>
      </c>
      <c r="M1104" s="94" t="s">
        <v>8408</v>
      </c>
      <c r="N1104" s="94" t="s">
        <v>8409</v>
      </c>
      <c r="O1104" s="94" t="s">
        <v>8410</v>
      </c>
      <c r="P1104" s="94" t="s">
        <v>89</v>
      </c>
      <c r="Q1104" s="94" t="s">
        <v>90</v>
      </c>
      <c r="R1104" s="94" t="s">
        <v>2188</v>
      </c>
      <c r="S1104" s="94" t="s">
        <v>2189</v>
      </c>
      <c r="T1104" s="94" t="s">
        <v>135</v>
      </c>
      <c r="U1104" s="94" t="s">
        <v>2190</v>
      </c>
      <c r="V1104" s="94" t="s">
        <v>2012</v>
      </c>
      <c r="W1104" s="94">
        <v>3</v>
      </c>
      <c r="X1104" s="94" t="s">
        <v>12847</v>
      </c>
      <c r="Y1104" s="94" t="s">
        <v>12848</v>
      </c>
      <c r="Z1104" s="94" t="s">
        <v>12849</v>
      </c>
      <c r="AA1104" s="94"/>
      <c r="AB1104" s="94" t="s">
        <v>85</v>
      </c>
      <c r="AC1104" s="94" t="s">
        <v>94</v>
      </c>
      <c r="AD1104" s="94" t="s">
        <v>107</v>
      </c>
      <c r="AE1104" s="94" t="s">
        <v>108</v>
      </c>
      <c r="AF1104" s="94"/>
      <c r="AG1104" s="94" t="s">
        <v>97</v>
      </c>
      <c r="AH1104" s="94">
        <v>224</v>
      </c>
      <c r="AI1104" s="94">
        <v>38</v>
      </c>
      <c r="AJ1104" s="94" t="s">
        <v>105</v>
      </c>
      <c r="AK1104" s="94" t="s">
        <v>106</v>
      </c>
      <c r="AL1104" s="94" t="s">
        <v>100</v>
      </c>
      <c r="AM1104" s="94">
        <v>300</v>
      </c>
      <c r="AN1104" s="94" t="s">
        <v>101</v>
      </c>
      <c r="AO1104" s="94" t="s">
        <v>110</v>
      </c>
      <c r="AP1104" s="94" t="s">
        <v>12850</v>
      </c>
      <c r="AQ1104" s="94" t="s">
        <v>12851</v>
      </c>
      <c r="AR1104" s="94">
        <v>6000</v>
      </c>
      <c r="AS1104" s="94">
        <v>3000</v>
      </c>
      <c r="AT1104" s="94">
        <v>0</v>
      </c>
      <c r="AU1104" s="94">
        <v>0</v>
      </c>
      <c r="AV1104" s="94">
        <v>0</v>
      </c>
      <c r="AW1104" s="94">
        <v>0</v>
      </c>
      <c r="AX1104" s="94">
        <v>0</v>
      </c>
      <c r="AY1104" s="94">
        <v>0</v>
      </c>
      <c r="AZ1104" s="94">
        <v>0</v>
      </c>
      <c r="BA1104" s="94" t="s">
        <v>2199</v>
      </c>
      <c r="BB1104" s="94">
        <v>5000</v>
      </c>
    </row>
    <row r="1105" spans="1:54" ht="32.5" hidden="1" customHeight="1" x14ac:dyDescent="0.2">
      <c r="A1105" s="3" t="s">
        <v>12852</v>
      </c>
      <c r="B1105" s="3" t="s">
        <v>2002</v>
      </c>
      <c r="C1105" s="3" t="s">
        <v>85</v>
      </c>
      <c r="D1105" s="3" t="s">
        <v>86</v>
      </c>
      <c r="E1105" s="3" t="s">
        <v>12853</v>
      </c>
      <c r="F1105" s="3"/>
      <c r="G1105" s="3" t="s">
        <v>87</v>
      </c>
      <c r="H1105" s="3">
        <v>2024</v>
      </c>
      <c r="I1105" s="3">
        <v>2024</v>
      </c>
      <c r="J1105" s="3" t="s">
        <v>111</v>
      </c>
      <c r="K1105" s="3" t="s">
        <v>8333</v>
      </c>
      <c r="L1105" s="3" t="s">
        <v>8334</v>
      </c>
      <c r="M1105" s="3" t="s">
        <v>1694</v>
      </c>
      <c r="N1105" s="3" t="s">
        <v>8335</v>
      </c>
      <c r="O1105" s="3" t="s">
        <v>8336</v>
      </c>
      <c r="P1105" s="3" t="s">
        <v>89</v>
      </c>
      <c r="Q1105" s="3" t="s">
        <v>257</v>
      </c>
      <c r="R1105" s="3" t="s">
        <v>8337</v>
      </c>
      <c r="S1105" s="3" t="s">
        <v>8338</v>
      </c>
      <c r="T1105" s="3" t="s">
        <v>91</v>
      </c>
      <c r="U1105" s="3" t="s">
        <v>8339</v>
      </c>
      <c r="V1105" s="3" t="s">
        <v>2012</v>
      </c>
      <c r="W1105" s="3">
        <v>1</v>
      </c>
      <c r="X1105" s="3" t="s">
        <v>12854</v>
      </c>
      <c r="Y1105" s="3" t="s">
        <v>12855</v>
      </c>
      <c r="Z1105" s="3" t="s">
        <v>12856</v>
      </c>
      <c r="AA1105" s="3"/>
      <c r="AB1105" s="3" t="s">
        <v>85</v>
      </c>
      <c r="AC1105" s="3" t="s">
        <v>94</v>
      </c>
      <c r="AD1105" s="3" t="s">
        <v>103</v>
      </c>
      <c r="AE1105" s="3" t="s">
        <v>124</v>
      </c>
      <c r="AF1105" s="3"/>
      <c r="AG1105" s="3" t="s">
        <v>97</v>
      </c>
      <c r="AH1105" s="3">
        <v>0</v>
      </c>
      <c r="AI1105" s="3">
        <v>0</v>
      </c>
      <c r="AJ1105" s="3" t="s">
        <v>98</v>
      </c>
      <c r="AK1105" s="3" t="s">
        <v>109</v>
      </c>
      <c r="AL1105" s="3" t="s">
        <v>100</v>
      </c>
      <c r="AM1105" s="3">
        <v>200</v>
      </c>
      <c r="AN1105" s="3" t="s">
        <v>101</v>
      </c>
      <c r="AO1105" s="3" t="s">
        <v>318</v>
      </c>
      <c r="AP1105" s="3" t="s">
        <v>12857</v>
      </c>
      <c r="AQ1105" s="3" t="s">
        <v>12858</v>
      </c>
      <c r="AR1105" s="3">
        <v>1200</v>
      </c>
      <c r="AS1105" s="3">
        <v>500</v>
      </c>
      <c r="AT1105" s="3">
        <v>0</v>
      </c>
      <c r="AU1105" s="3">
        <v>0</v>
      </c>
      <c r="AV1105" s="3">
        <v>0</v>
      </c>
      <c r="AW1105" s="3">
        <v>0</v>
      </c>
      <c r="AX1105" s="3">
        <v>0</v>
      </c>
      <c r="AY1105" s="3">
        <v>0</v>
      </c>
      <c r="AZ1105" s="3">
        <v>0</v>
      </c>
      <c r="BA1105" s="3" t="s">
        <v>12859</v>
      </c>
      <c r="BB1105" s="3">
        <v>1000</v>
      </c>
    </row>
    <row r="1106" spans="1:54" ht="32.5" hidden="1" customHeight="1" x14ac:dyDescent="0.2">
      <c r="A1106" s="3" t="s">
        <v>12860</v>
      </c>
      <c r="B1106" s="3" t="s">
        <v>2002</v>
      </c>
      <c r="C1106" s="3" t="s">
        <v>85</v>
      </c>
      <c r="D1106" s="3" t="s">
        <v>86</v>
      </c>
      <c r="E1106" s="3" t="s">
        <v>12853</v>
      </c>
      <c r="F1106" s="3"/>
      <c r="G1106" s="3" t="s">
        <v>87</v>
      </c>
      <c r="H1106" s="3">
        <v>2024</v>
      </c>
      <c r="I1106" s="3">
        <v>2024</v>
      </c>
      <c r="J1106" s="3" t="s">
        <v>88</v>
      </c>
      <c r="K1106" s="3" t="s">
        <v>8333</v>
      </c>
      <c r="L1106" s="3" t="s">
        <v>8334</v>
      </c>
      <c r="M1106" s="3" t="s">
        <v>1694</v>
      </c>
      <c r="N1106" s="3" t="s">
        <v>8335</v>
      </c>
      <c r="O1106" s="3" t="s">
        <v>8336</v>
      </c>
      <c r="P1106" s="3" t="s">
        <v>89</v>
      </c>
      <c r="Q1106" s="3" t="s">
        <v>257</v>
      </c>
      <c r="R1106" s="3" t="s">
        <v>8337</v>
      </c>
      <c r="S1106" s="3" t="s">
        <v>8338</v>
      </c>
      <c r="T1106" s="3" t="s">
        <v>91</v>
      </c>
      <c r="U1106" s="3" t="s">
        <v>8339</v>
      </c>
      <c r="V1106" s="3" t="s">
        <v>2012</v>
      </c>
      <c r="W1106" s="3">
        <v>2</v>
      </c>
      <c r="X1106" s="3" t="s">
        <v>95</v>
      </c>
      <c r="Y1106" s="3" t="s">
        <v>12861</v>
      </c>
      <c r="Z1106" s="3" t="s">
        <v>12862</v>
      </c>
      <c r="AA1106" s="3"/>
      <c r="AB1106" s="3" t="s">
        <v>85</v>
      </c>
      <c r="AC1106" s="3" t="s">
        <v>94</v>
      </c>
      <c r="AD1106" s="3" t="s">
        <v>95</v>
      </c>
      <c r="AE1106" s="3" t="s">
        <v>96</v>
      </c>
      <c r="AF1106" s="3"/>
      <c r="AG1106" s="3" t="s">
        <v>97</v>
      </c>
      <c r="AH1106" s="3">
        <v>0</v>
      </c>
      <c r="AI1106" s="3">
        <v>0</v>
      </c>
      <c r="AJ1106" s="3" t="s">
        <v>105</v>
      </c>
      <c r="AK1106" s="3" t="s">
        <v>109</v>
      </c>
      <c r="AL1106" s="3" t="s">
        <v>100</v>
      </c>
      <c r="AM1106" s="3">
        <v>50</v>
      </c>
      <c r="AN1106" s="3" t="s">
        <v>101</v>
      </c>
      <c r="AO1106" s="3" t="s">
        <v>318</v>
      </c>
      <c r="AP1106" s="3" t="s">
        <v>12863</v>
      </c>
      <c r="AQ1106" s="3" t="s">
        <v>12864</v>
      </c>
      <c r="AR1106" s="3">
        <v>2500</v>
      </c>
      <c r="AS1106" s="3">
        <v>1300</v>
      </c>
      <c r="AT1106" s="3">
        <v>0</v>
      </c>
      <c r="AU1106" s="3">
        <v>0</v>
      </c>
      <c r="AV1106" s="3">
        <v>0</v>
      </c>
      <c r="AW1106" s="3">
        <v>0</v>
      </c>
      <c r="AX1106" s="3">
        <v>0</v>
      </c>
      <c r="AY1106" s="3">
        <v>0</v>
      </c>
      <c r="AZ1106" s="3">
        <v>0</v>
      </c>
      <c r="BA1106" s="3" t="s">
        <v>12865</v>
      </c>
      <c r="BB1106" s="3">
        <v>2300</v>
      </c>
    </row>
    <row r="1107" spans="1:54" ht="32.5" hidden="1" customHeight="1" x14ac:dyDescent="0.2">
      <c r="A1107" s="3" t="s">
        <v>12866</v>
      </c>
      <c r="B1107" s="3" t="s">
        <v>2002</v>
      </c>
      <c r="C1107" s="3" t="s">
        <v>85</v>
      </c>
      <c r="D1107" s="3" t="s">
        <v>86</v>
      </c>
      <c r="E1107" s="3" t="s">
        <v>12853</v>
      </c>
      <c r="F1107" s="3"/>
      <c r="G1107" s="3" t="s">
        <v>87</v>
      </c>
      <c r="H1107" s="3">
        <v>2024</v>
      </c>
      <c r="I1107" s="3">
        <v>2024</v>
      </c>
      <c r="J1107" s="3" t="s">
        <v>88</v>
      </c>
      <c r="K1107" s="3" t="s">
        <v>8333</v>
      </c>
      <c r="L1107" s="3" t="s">
        <v>8334</v>
      </c>
      <c r="M1107" s="3" t="s">
        <v>1694</v>
      </c>
      <c r="N1107" s="3" t="s">
        <v>8335</v>
      </c>
      <c r="O1107" s="3" t="s">
        <v>8336</v>
      </c>
      <c r="P1107" s="3" t="s">
        <v>89</v>
      </c>
      <c r="Q1107" s="3" t="s">
        <v>257</v>
      </c>
      <c r="R1107" s="3" t="s">
        <v>8337</v>
      </c>
      <c r="S1107" s="3" t="s">
        <v>8338</v>
      </c>
      <c r="T1107" s="3" t="s">
        <v>91</v>
      </c>
      <c r="U1107" s="3" t="s">
        <v>8339</v>
      </c>
      <c r="V1107" s="3" t="s">
        <v>2012</v>
      </c>
      <c r="W1107" s="3">
        <v>3</v>
      </c>
      <c r="X1107" s="3" t="s">
        <v>12867</v>
      </c>
      <c r="Y1107" s="3" t="s">
        <v>12868</v>
      </c>
      <c r="Z1107" s="3" t="s">
        <v>12869</v>
      </c>
      <c r="AA1107" s="3"/>
      <c r="AB1107" s="3" t="s">
        <v>85</v>
      </c>
      <c r="AC1107" s="3" t="s">
        <v>94</v>
      </c>
      <c r="AD1107" s="3" t="s">
        <v>103</v>
      </c>
      <c r="AE1107" s="3" t="s">
        <v>189</v>
      </c>
      <c r="AF1107" s="3"/>
      <c r="AG1107" s="3" t="s">
        <v>97</v>
      </c>
      <c r="AH1107" s="3">
        <v>0</v>
      </c>
      <c r="AI1107" s="3">
        <v>0</v>
      </c>
      <c r="AJ1107" s="3" t="s">
        <v>105</v>
      </c>
      <c r="AK1107" s="3" t="s">
        <v>109</v>
      </c>
      <c r="AL1107" s="3" t="s">
        <v>100</v>
      </c>
      <c r="AM1107" s="3">
        <v>10</v>
      </c>
      <c r="AN1107" s="3" t="s">
        <v>101</v>
      </c>
      <c r="AO1107" s="3" t="s">
        <v>102</v>
      </c>
      <c r="AP1107" s="3" t="s">
        <v>12870</v>
      </c>
      <c r="AQ1107" s="3" t="s">
        <v>12871</v>
      </c>
      <c r="AR1107" s="3">
        <v>1300</v>
      </c>
      <c r="AS1107" s="3">
        <v>500</v>
      </c>
      <c r="AT1107" s="3">
        <v>0</v>
      </c>
      <c r="AU1107" s="3">
        <v>0</v>
      </c>
      <c r="AV1107" s="3">
        <v>0</v>
      </c>
      <c r="AW1107" s="3">
        <v>0</v>
      </c>
      <c r="AX1107" s="3">
        <v>0</v>
      </c>
      <c r="AY1107" s="3">
        <v>0</v>
      </c>
      <c r="AZ1107" s="3">
        <v>0</v>
      </c>
      <c r="BA1107" s="3" t="s">
        <v>12872</v>
      </c>
      <c r="BB1107" s="3">
        <v>1000</v>
      </c>
    </row>
    <row r="1108" spans="1:54" ht="32.5" hidden="1" customHeight="1" x14ac:dyDescent="0.2">
      <c r="A1108" s="3" t="s">
        <v>12873</v>
      </c>
      <c r="B1108" s="3" t="s">
        <v>2002</v>
      </c>
      <c r="C1108" s="3" t="s">
        <v>85</v>
      </c>
      <c r="D1108" s="3" t="s">
        <v>86</v>
      </c>
      <c r="E1108" s="3" t="s">
        <v>12874</v>
      </c>
      <c r="F1108" s="3"/>
      <c r="G1108" s="3" t="s">
        <v>87</v>
      </c>
      <c r="H1108" s="3">
        <v>2024</v>
      </c>
      <c r="I1108" s="3">
        <v>2024</v>
      </c>
      <c r="J1108" s="3" t="s">
        <v>111</v>
      </c>
      <c r="K1108" s="3" t="s">
        <v>8362</v>
      </c>
      <c r="L1108" s="3" t="s">
        <v>8363</v>
      </c>
      <c r="M1108" s="3" t="s">
        <v>12875</v>
      </c>
      <c r="N1108" s="3" t="s">
        <v>8365</v>
      </c>
      <c r="O1108" s="3" t="s">
        <v>8366</v>
      </c>
      <c r="P1108" s="3" t="s">
        <v>89</v>
      </c>
      <c r="Q1108" s="3" t="s">
        <v>90</v>
      </c>
      <c r="R1108" s="3" t="s">
        <v>8367</v>
      </c>
      <c r="S1108" s="3" t="s">
        <v>8368</v>
      </c>
      <c r="T1108" s="3" t="s">
        <v>135</v>
      </c>
      <c r="U1108" s="3" t="s">
        <v>2104</v>
      </c>
      <c r="V1108" s="3" t="s">
        <v>2012</v>
      </c>
      <c r="W1108" s="3">
        <v>1</v>
      </c>
      <c r="X1108" s="3" t="s">
        <v>12876</v>
      </c>
      <c r="Y1108" s="3" t="s">
        <v>12877</v>
      </c>
      <c r="Z1108" s="3" t="s">
        <v>12878</v>
      </c>
      <c r="AA1108" s="3"/>
      <c r="AB1108" s="3" t="s">
        <v>85</v>
      </c>
      <c r="AC1108" s="3" t="s">
        <v>94</v>
      </c>
      <c r="AD1108" s="3" t="s">
        <v>103</v>
      </c>
      <c r="AE1108" s="3" t="s">
        <v>104</v>
      </c>
      <c r="AF1108" s="3"/>
      <c r="AG1108" s="3" t="s">
        <v>97</v>
      </c>
      <c r="AH1108" s="3">
        <v>127</v>
      </c>
      <c r="AI1108" s="3">
        <v>17</v>
      </c>
      <c r="AJ1108" s="3" t="s">
        <v>105</v>
      </c>
      <c r="AK1108" s="3" t="s">
        <v>106</v>
      </c>
      <c r="AL1108" s="3" t="s">
        <v>100</v>
      </c>
      <c r="AM1108" s="3">
        <v>350</v>
      </c>
      <c r="AN1108" s="3" t="s">
        <v>101</v>
      </c>
      <c r="AO1108" s="3" t="s">
        <v>110</v>
      </c>
      <c r="AP1108" s="3" t="s">
        <v>12879</v>
      </c>
      <c r="AQ1108" s="3" t="s">
        <v>12880</v>
      </c>
      <c r="AR1108" s="3">
        <v>7100</v>
      </c>
      <c r="AS1108" s="3">
        <v>3500</v>
      </c>
      <c r="AT1108" s="3">
        <v>0</v>
      </c>
      <c r="AU1108" s="3">
        <v>0</v>
      </c>
      <c r="AV1108" s="3">
        <v>0</v>
      </c>
      <c r="AW1108" s="3">
        <v>0</v>
      </c>
      <c r="AX1108" s="3">
        <v>0</v>
      </c>
      <c r="AY1108" s="3">
        <v>0</v>
      </c>
      <c r="AZ1108" s="3">
        <v>0</v>
      </c>
      <c r="BA1108" s="3" t="s">
        <v>12881</v>
      </c>
      <c r="BB1108" s="3">
        <v>4000</v>
      </c>
    </row>
    <row r="1109" spans="1:54" ht="32.5" hidden="1" customHeight="1" x14ac:dyDescent="0.2">
      <c r="A1109" s="3" t="s">
        <v>12882</v>
      </c>
      <c r="B1109" s="3" t="s">
        <v>2002</v>
      </c>
      <c r="C1109" s="3" t="s">
        <v>85</v>
      </c>
      <c r="D1109" s="3" t="s">
        <v>86</v>
      </c>
      <c r="E1109" s="3" t="s">
        <v>12874</v>
      </c>
      <c r="F1109" s="3"/>
      <c r="G1109" s="3" t="s">
        <v>87</v>
      </c>
      <c r="H1109" s="3">
        <v>2024</v>
      </c>
      <c r="I1109" s="3">
        <v>2024</v>
      </c>
      <c r="J1109" s="3" t="s">
        <v>88</v>
      </c>
      <c r="K1109" s="3" t="s">
        <v>8362</v>
      </c>
      <c r="L1109" s="3" t="s">
        <v>8363</v>
      </c>
      <c r="M1109" s="3" t="s">
        <v>12875</v>
      </c>
      <c r="N1109" s="3" t="s">
        <v>8365</v>
      </c>
      <c r="O1109" s="3" t="s">
        <v>8366</v>
      </c>
      <c r="P1109" s="3" t="s">
        <v>89</v>
      </c>
      <c r="Q1109" s="3" t="s">
        <v>90</v>
      </c>
      <c r="R1109" s="3" t="s">
        <v>8367</v>
      </c>
      <c r="S1109" s="3" t="s">
        <v>8368</v>
      </c>
      <c r="T1109" s="3" t="s">
        <v>135</v>
      </c>
      <c r="U1109" s="3" t="s">
        <v>2104</v>
      </c>
      <c r="V1109" s="3" t="s">
        <v>2012</v>
      </c>
      <c r="W1109" s="3">
        <v>2</v>
      </c>
      <c r="X1109" s="3" t="s">
        <v>12883</v>
      </c>
      <c r="Y1109" s="3" t="s">
        <v>12884</v>
      </c>
      <c r="Z1109" s="3" t="s">
        <v>12885</v>
      </c>
      <c r="AA1109" s="3"/>
      <c r="AB1109" s="3" t="s">
        <v>85</v>
      </c>
      <c r="AC1109" s="3" t="s">
        <v>94</v>
      </c>
      <c r="AD1109" s="3" t="s">
        <v>103</v>
      </c>
      <c r="AE1109" s="3" t="s">
        <v>124</v>
      </c>
      <c r="AF1109" s="3"/>
      <c r="AG1109" s="3" t="s">
        <v>97</v>
      </c>
      <c r="AH1109" s="3">
        <v>127</v>
      </c>
      <c r="AI1109" s="3">
        <v>17</v>
      </c>
      <c r="AJ1109" s="3" t="s">
        <v>98</v>
      </c>
      <c r="AK1109" s="3" t="s">
        <v>109</v>
      </c>
      <c r="AL1109" s="3" t="s">
        <v>100</v>
      </c>
      <c r="AM1109" s="3">
        <v>200</v>
      </c>
      <c r="AN1109" s="3" t="s">
        <v>101</v>
      </c>
      <c r="AO1109" s="3" t="s">
        <v>110</v>
      </c>
      <c r="AP1109" s="3" t="s">
        <v>12886</v>
      </c>
      <c r="AQ1109" s="3" t="s">
        <v>12887</v>
      </c>
      <c r="AR1109" s="3">
        <v>4250</v>
      </c>
      <c r="AS1109" s="3">
        <v>1500</v>
      </c>
      <c r="AT1109" s="3">
        <v>0</v>
      </c>
      <c r="AU1109" s="3">
        <v>0</v>
      </c>
      <c r="AV1109" s="3">
        <v>0</v>
      </c>
      <c r="AW1109" s="3">
        <v>0</v>
      </c>
      <c r="AX1109" s="3">
        <v>0</v>
      </c>
      <c r="AY1109" s="3">
        <v>0</v>
      </c>
      <c r="AZ1109" s="3">
        <v>0</v>
      </c>
      <c r="BA1109" s="3" t="s">
        <v>2117</v>
      </c>
      <c r="BB1109" s="3">
        <v>2100</v>
      </c>
    </row>
    <row r="1110" spans="1:54" ht="32.5" customHeight="1" x14ac:dyDescent="0.2">
      <c r="A1110" s="94" t="s">
        <v>12888</v>
      </c>
      <c r="B1110" s="94" t="s">
        <v>2002</v>
      </c>
      <c r="C1110" s="94" t="s">
        <v>85</v>
      </c>
      <c r="D1110" s="94" t="s">
        <v>86</v>
      </c>
      <c r="E1110" s="94" t="s">
        <v>12874</v>
      </c>
      <c r="F1110" s="94"/>
      <c r="G1110" s="94" t="s">
        <v>87</v>
      </c>
      <c r="H1110" s="94">
        <v>2024</v>
      </c>
      <c r="I1110" s="94">
        <v>2024</v>
      </c>
      <c r="J1110" s="94" t="s">
        <v>88</v>
      </c>
      <c r="K1110" s="94" t="s">
        <v>8362</v>
      </c>
      <c r="L1110" s="94" t="s">
        <v>8363</v>
      </c>
      <c r="M1110" s="94" t="s">
        <v>12875</v>
      </c>
      <c r="N1110" s="94" t="s">
        <v>8365</v>
      </c>
      <c r="O1110" s="94" t="s">
        <v>8366</v>
      </c>
      <c r="P1110" s="94" t="s">
        <v>89</v>
      </c>
      <c r="Q1110" s="94" t="s">
        <v>90</v>
      </c>
      <c r="R1110" s="94" t="s">
        <v>8367</v>
      </c>
      <c r="S1110" s="94" t="s">
        <v>8368</v>
      </c>
      <c r="T1110" s="94" t="s">
        <v>135</v>
      </c>
      <c r="U1110" s="94" t="s">
        <v>2104</v>
      </c>
      <c r="V1110" s="94" t="s">
        <v>2012</v>
      </c>
      <c r="W1110" s="94">
        <v>3</v>
      </c>
      <c r="X1110" s="94" t="s">
        <v>12889</v>
      </c>
      <c r="Y1110" s="94" t="s">
        <v>12890</v>
      </c>
      <c r="Z1110" s="94" t="s">
        <v>12891</v>
      </c>
      <c r="AA1110" s="94"/>
      <c r="AB1110" s="94" t="s">
        <v>85</v>
      </c>
      <c r="AC1110" s="94" t="s">
        <v>94</v>
      </c>
      <c r="AD1110" s="94" t="s">
        <v>107</v>
      </c>
      <c r="AE1110" s="94" t="s">
        <v>108</v>
      </c>
      <c r="AF1110" s="94"/>
      <c r="AG1110" s="94" t="s">
        <v>97</v>
      </c>
      <c r="AH1110" s="94">
        <v>127</v>
      </c>
      <c r="AI1110" s="94">
        <v>17</v>
      </c>
      <c r="AJ1110" s="94" t="s">
        <v>105</v>
      </c>
      <c r="AK1110" s="94" t="s">
        <v>106</v>
      </c>
      <c r="AL1110" s="94" t="s">
        <v>100</v>
      </c>
      <c r="AM1110" s="94">
        <v>100</v>
      </c>
      <c r="AN1110" s="94" t="s">
        <v>101</v>
      </c>
      <c r="AO1110" s="94" t="s">
        <v>102</v>
      </c>
      <c r="AP1110" s="94" t="s">
        <v>12892</v>
      </c>
      <c r="AQ1110" s="94" t="s">
        <v>12893</v>
      </c>
      <c r="AR1110" s="94">
        <v>3000</v>
      </c>
      <c r="AS1110" s="94">
        <v>1500</v>
      </c>
      <c r="AT1110" s="94">
        <v>0</v>
      </c>
      <c r="AU1110" s="94">
        <v>0</v>
      </c>
      <c r="AV1110" s="94">
        <v>0</v>
      </c>
      <c r="AW1110" s="94">
        <v>0</v>
      </c>
      <c r="AX1110" s="94">
        <v>0</v>
      </c>
      <c r="AY1110" s="94">
        <v>0</v>
      </c>
      <c r="AZ1110" s="94">
        <v>0</v>
      </c>
      <c r="BA1110" s="94" t="s">
        <v>2017</v>
      </c>
      <c r="BB1110" s="94">
        <v>1500</v>
      </c>
    </row>
    <row r="1111" spans="1:54" ht="32.5" hidden="1" customHeight="1" x14ac:dyDescent="0.2">
      <c r="A1111" s="3" t="s">
        <v>12894</v>
      </c>
      <c r="B1111" s="3" t="s">
        <v>2002</v>
      </c>
      <c r="C1111" s="3" t="s">
        <v>85</v>
      </c>
      <c r="D1111" s="3" t="s">
        <v>86</v>
      </c>
      <c r="E1111" s="3" t="s">
        <v>12895</v>
      </c>
      <c r="F1111" s="3"/>
      <c r="G1111" s="3" t="s">
        <v>87</v>
      </c>
      <c r="H1111" s="3">
        <v>2024</v>
      </c>
      <c r="I1111" s="3">
        <v>2024</v>
      </c>
      <c r="J1111" s="3" t="s">
        <v>111</v>
      </c>
      <c r="K1111" s="3" t="s">
        <v>8428</v>
      </c>
      <c r="L1111" s="3" t="s">
        <v>8429</v>
      </c>
      <c r="M1111" s="3" t="s">
        <v>8430</v>
      </c>
      <c r="N1111" s="3" t="s">
        <v>8431</v>
      </c>
      <c r="O1111" s="3" t="s">
        <v>8432</v>
      </c>
      <c r="P1111" s="3" t="s">
        <v>89</v>
      </c>
      <c r="Q1111" s="3" t="s">
        <v>90</v>
      </c>
      <c r="R1111" s="3" t="s">
        <v>8433</v>
      </c>
      <c r="S1111" s="3" t="s">
        <v>8433</v>
      </c>
      <c r="T1111" s="3" t="s">
        <v>135</v>
      </c>
      <c r="U1111" s="3" t="s">
        <v>2011</v>
      </c>
      <c r="V1111" s="3" t="s">
        <v>2012</v>
      </c>
      <c r="W1111" s="3">
        <v>1</v>
      </c>
      <c r="X1111" s="3" t="s">
        <v>315</v>
      </c>
      <c r="Y1111" s="3" t="s">
        <v>12896</v>
      </c>
      <c r="Z1111" s="3" t="s">
        <v>12897</v>
      </c>
      <c r="AA1111" s="3"/>
      <c r="AB1111" s="3" t="s">
        <v>85</v>
      </c>
      <c r="AC1111" s="3" t="s">
        <v>94</v>
      </c>
      <c r="AD1111" s="3" t="s">
        <v>103</v>
      </c>
      <c r="AE1111" s="3" t="s">
        <v>104</v>
      </c>
      <c r="AF1111" s="3"/>
      <c r="AG1111" s="3" t="s">
        <v>97</v>
      </c>
      <c r="AH1111" s="3">
        <v>68</v>
      </c>
      <c r="AI1111" s="3">
        <v>19</v>
      </c>
      <c r="AJ1111" s="3" t="s">
        <v>123</v>
      </c>
      <c r="AK1111" s="3" t="s">
        <v>106</v>
      </c>
      <c r="AL1111" s="3" t="s">
        <v>100</v>
      </c>
      <c r="AM1111" s="3">
        <v>30</v>
      </c>
      <c r="AN1111" s="3" t="s">
        <v>101</v>
      </c>
      <c r="AO1111" s="3" t="s">
        <v>318</v>
      </c>
      <c r="AP1111" s="3" t="s">
        <v>12898</v>
      </c>
      <c r="AQ1111" s="3"/>
      <c r="AR1111" s="3">
        <v>3000</v>
      </c>
      <c r="AS1111" s="3">
        <v>1500</v>
      </c>
      <c r="AT1111" s="3">
        <v>0</v>
      </c>
      <c r="AU1111" s="3">
        <v>0</v>
      </c>
      <c r="AV1111" s="3">
        <v>0</v>
      </c>
      <c r="AW1111" s="3">
        <v>0</v>
      </c>
      <c r="AX1111" s="3">
        <v>0</v>
      </c>
      <c r="AY1111" s="3">
        <v>0</v>
      </c>
      <c r="AZ1111" s="3">
        <v>0</v>
      </c>
      <c r="BA1111" s="3" t="s">
        <v>2017</v>
      </c>
      <c r="BB1111" s="3">
        <v>1500</v>
      </c>
    </row>
    <row r="1112" spans="1:54" ht="32.5" hidden="1" customHeight="1" x14ac:dyDescent="0.2">
      <c r="A1112" s="3" t="s">
        <v>12899</v>
      </c>
      <c r="B1112" s="3" t="s">
        <v>2002</v>
      </c>
      <c r="C1112" s="3" t="s">
        <v>85</v>
      </c>
      <c r="D1112" s="3" t="s">
        <v>86</v>
      </c>
      <c r="E1112" s="3" t="s">
        <v>12895</v>
      </c>
      <c r="F1112" s="3"/>
      <c r="G1112" s="3" t="s">
        <v>87</v>
      </c>
      <c r="H1112" s="3">
        <v>2024</v>
      </c>
      <c r="I1112" s="3">
        <v>2024</v>
      </c>
      <c r="J1112" s="3" t="s">
        <v>88</v>
      </c>
      <c r="K1112" s="3" t="s">
        <v>8428</v>
      </c>
      <c r="L1112" s="3" t="s">
        <v>8429</v>
      </c>
      <c r="M1112" s="3" t="s">
        <v>8430</v>
      </c>
      <c r="N1112" s="3" t="s">
        <v>8431</v>
      </c>
      <c r="O1112" s="3" t="s">
        <v>8432</v>
      </c>
      <c r="P1112" s="3" t="s">
        <v>89</v>
      </c>
      <c r="Q1112" s="3" t="s">
        <v>90</v>
      </c>
      <c r="R1112" s="3" t="s">
        <v>8433</v>
      </c>
      <c r="S1112" s="3" t="s">
        <v>8433</v>
      </c>
      <c r="T1112" s="3" t="s">
        <v>135</v>
      </c>
      <c r="U1112" s="3" t="s">
        <v>2011</v>
      </c>
      <c r="V1112" s="3" t="s">
        <v>2012</v>
      </c>
      <c r="W1112" s="3">
        <v>2</v>
      </c>
      <c r="X1112" s="3" t="s">
        <v>12900</v>
      </c>
      <c r="Y1112" s="3" t="s">
        <v>12901</v>
      </c>
      <c r="Z1112" s="3" t="s">
        <v>12902</v>
      </c>
      <c r="AA1112" s="3"/>
      <c r="AB1112" s="3" t="s">
        <v>85</v>
      </c>
      <c r="AC1112" s="3" t="s">
        <v>94</v>
      </c>
      <c r="AD1112" s="3" t="s">
        <v>95</v>
      </c>
      <c r="AE1112" s="3" t="s">
        <v>96</v>
      </c>
      <c r="AF1112" s="3"/>
      <c r="AG1112" s="3" t="s">
        <v>97</v>
      </c>
      <c r="AH1112" s="3">
        <v>68</v>
      </c>
      <c r="AI1112" s="3">
        <v>19</v>
      </c>
      <c r="AJ1112" s="3" t="s">
        <v>123</v>
      </c>
      <c r="AK1112" s="3" t="s">
        <v>109</v>
      </c>
      <c r="AL1112" s="3" t="s">
        <v>100</v>
      </c>
      <c r="AM1112" s="3">
        <v>30</v>
      </c>
      <c r="AN1112" s="3" t="s">
        <v>101</v>
      </c>
      <c r="AO1112" s="3" t="s">
        <v>318</v>
      </c>
      <c r="AP1112" s="3" t="s">
        <v>12903</v>
      </c>
      <c r="AQ1112" s="3"/>
      <c r="AR1112" s="3">
        <v>3000</v>
      </c>
      <c r="AS1112" s="3">
        <v>1500</v>
      </c>
      <c r="AT1112" s="3">
        <v>0</v>
      </c>
      <c r="AU1112" s="3">
        <v>0</v>
      </c>
      <c r="AV1112" s="3">
        <v>0</v>
      </c>
      <c r="AW1112" s="3">
        <v>0</v>
      </c>
      <c r="AX1112" s="3">
        <v>0</v>
      </c>
      <c r="AY1112" s="3">
        <v>0</v>
      </c>
      <c r="AZ1112" s="3">
        <v>0</v>
      </c>
      <c r="BA1112" s="3" t="s">
        <v>2017</v>
      </c>
      <c r="BB1112" s="3">
        <v>1500</v>
      </c>
    </row>
    <row r="1113" spans="1:54" ht="32.5" hidden="1" customHeight="1" x14ac:dyDescent="0.2">
      <c r="A1113" s="3" t="s">
        <v>12904</v>
      </c>
      <c r="B1113" s="3" t="s">
        <v>2002</v>
      </c>
      <c r="C1113" s="3" t="s">
        <v>85</v>
      </c>
      <c r="D1113" s="3" t="s">
        <v>86</v>
      </c>
      <c r="E1113" s="3" t="s">
        <v>12905</v>
      </c>
      <c r="F1113" s="3"/>
      <c r="G1113" s="3" t="s">
        <v>87</v>
      </c>
      <c r="H1113" s="3">
        <v>2024</v>
      </c>
      <c r="I1113" s="3">
        <v>2024</v>
      </c>
      <c r="J1113" s="3" t="s">
        <v>88</v>
      </c>
      <c r="K1113" s="3" t="s">
        <v>12906</v>
      </c>
      <c r="L1113" s="3" t="s">
        <v>12907</v>
      </c>
      <c r="M1113" s="3"/>
      <c r="N1113" s="3" t="s">
        <v>12908</v>
      </c>
      <c r="O1113" s="3" t="s">
        <v>12909</v>
      </c>
      <c r="P1113" s="3" t="s">
        <v>89</v>
      </c>
      <c r="Q1113" s="3" t="s">
        <v>257</v>
      </c>
      <c r="R1113" s="3" t="s">
        <v>12910</v>
      </c>
      <c r="S1113" s="3" t="s">
        <v>12911</v>
      </c>
      <c r="T1113" s="3" t="s">
        <v>91</v>
      </c>
      <c r="U1113" s="3" t="s">
        <v>8474</v>
      </c>
      <c r="V1113" s="3" t="s">
        <v>2012</v>
      </c>
      <c r="W1113" s="3">
        <v>1</v>
      </c>
      <c r="X1113" s="3" t="s">
        <v>124</v>
      </c>
      <c r="Y1113" s="3" t="s">
        <v>12912</v>
      </c>
      <c r="Z1113" s="3" t="s">
        <v>12913</v>
      </c>
      <c r="AA1113" s="3"/>
      <c r="AB1113" s="3" t="s">
        <v>85</v>
      </c>
      <c r="AC1113" s="3" t="s">
        <v>94</v>
      </c>
      <c r="AD1113" s="3" t="s">
        <v>103</v>
      </c>
      <c r="AE1113" s="3" t="s">
        <v>124</v>
      </c>
      <c r="AF1113" s="3"/>
      <c r="AG1113" s="3" t="s">
        <v>97</v>
      </c>
      <c r="AH1113" s="3">
        <v>205457</v>
      </c>
      <c r="AI1113" s="3">
        <v>32874</v>
      </c>
      <c r="AJ1113" s="3" t="s">
        <v>98</v>
      </c>
      <c r="AK1113" s="3" t="s">
        <v>109</v>
      </c>
      <c r="AL1113" s="3" t="s">
        <v>100</v>
      </c>
      <c r="AM1113" s="3">
        <v>300</v>
      </c>
      <c r="AN1113" s="3" t="s">
        <v>101</v>
      </c>
      <c r="AO1113" s="3" t="s">
        <v>110</v>
      </c>
      <c r="AP1113" s="3" t="s">
        <v>12914</v>
      </c>
      <c r="AQ1113" s="3" t="s">
        <v>12915</v>
      </c>
      <c r="AR1113" s="3">
        <v>5720</v>
      </c>
      <c r="AS1113" s="3">
        <v>3280</v>
      </c>
      <c r="AT1113" s="3">
        <v>0</v>
      </c>
      <c r="AU1113" s="3">
        <v>0</v>
      </c>
      <c r="AV1113" s="3">
        <v>0</v>
      </c>
      <c r="AW1113" s="3">
        <v>0</v>
      </c>
      <c r="AX1113" s="3">
        <v>0</v>
      </c>
      <c r="AY1113" s="3">
        <v>0</v>
      </c>
      <c r="AZ1113" s="3">
        <v>0</v>
      </c>
      <c r="BA1113" s="3" t="s">
        <v>12916</v>
      </c>
      <c r="BB1113" s="3">
        <v>5080</v>
      </c>
    </row>
    <row r="1114" spans="1:54" ht="32.5" hidden="1" customHeight="1" x14ac:dyDescent="0.2">
      <c r="A1114" s="3" t="s">
        <v>12917</v>
      </c>
      <c r="B1114" s="3" t="s">
        <v>2002</v>
      </c>
      <c r="C1114" s="3" t="s">
        <v>85</v>
      </c>
      <c r="D1114" s="3" t="s">
        <v>86</v>
      </c>
      <c r="E1114" s="3" t="s">
        <v>12905</v>
      </c>
      <c r="F1114" s="3"/>
      <c r="G1114" s="3" t="s">
        <v>87</v>
      </c>
      <c r="H1114" s="3">
        <v>2024</v>
      </c>
      <c r="I1114" s="3">
        <v>2024</v>
      </c>
      <c r="J1114" s="3" t="s">
        <v>88</v>
      </c>
      <c r="K1114" s="3" t="s">
        <v>12906</v>
      </c>
      <c r="L1114" s="3" t="s">
        <v>12907</v>
      </c>
      <c r="M1114" s="3"/>
      <c r="N1114" s="3" t="s">
        <v>12908</v>
      </c>
      <c r="O1114" s="3" t="s">
        <v>12909</v>
      </c>
      <c r="P1114" s="3" t="s">
        <v>89</v>
      </c>
      <c r="Q1114" s="3" t="s">
        <v>257</v>
      </c>
      <c r="R1114" s="3" t="s">
        <v>12910</v>
      </c>
      <c r="S1114" s="3" t="s">
        <v>12911</v>
      </c>
      <c r="T1114" s="3" t="s">
        <v>91</v>
      </c>
      <c r="U1114" s="3" t="s">
        <v>8474</v>
      </c>
      <c r="V1114" s="3" t="s">
        <v>2012</v>
      </c>
      <c r="W1114" s="3">
        <v>2</v>
      </c>
      <c r="X1114" s="3" t="s">
        <v>12460</v>
      </c>
      <c r="Y1114" s="3" t="s">
        <v>12918</v>
      </c>
      <c r="Z1114" s="3" t="s">
        <v>12919</v>
      </c>
      <c r="AA1114" s="3"/>
      <c r="AB1114" s="3" t="s">
        <v>85</v>
      </c>
      <c r="AC1114" s="3" t="s">
        <v>94</v>
      </c>
      <c r="AD1114" s="3" t="s">
        <v>103</v>
      </c>
      <c r="AE1114" s="3" t="s">
        <v>104</v>
      </c>
      <c r="AF1114" s="3"/>
      <c r="AG1114" s="3" t="s">
        <v>97</v>
      </c>
      <c r="AH1114" s="3">
        <v>205457</v>
      </c>
      <c r="AI1114" s="3">
        <v>32874</v>
      </c>
      <c r="AJ1114" s="3" t="s">
        <v>98</v>
      </c>
      <c r="AK1114" s="3" t="s">
        <v>106</v>
      </c>
      <c r="AL1114" s="3" t="s">
        <v>100</v>
      </c>
      <c r="AM1114" s="3">
        <v>60</v>
      </c>
      <c r="AN1114" s="3" t="s">
        <v>101</v>
      </c>
      <c r="AO1114" s="3" t="s">
        <v>110</v>
      </c>
      <c r="AP1114" s="3" t="s">
        <v>12920</v>
      </c>
      <c r="AQ1114" s="3" t="s">
        <v>12921</v>
      </c>
      <c r="AR1114" s="3">
        <v>6240</v>
      </c>
      <c r="AS1114" s="3">
        <v>2040</v>
      </c>
      <c r="AT1114" s="3">
        <v>0</v>
      </c>
      <c r="AU1114" s="3">
        <v>0</v>
      </c>
      <c r="AV1114" s="3">
        <v>0</v>
      </c>
      <c r="AW1114" s="3">
        <v>0</v>
      </c>
      <c r="AX1114" s="3">
        <v>0</v>
      </c>
      <c r="AY1114" s="3">
        <v>0</v>
      </c>
      <c r="AZ1114" s="3">
        <v>0</v>
      </c>
      <c r="BA1114" s="3" t="s">
        <v>12916</v>
      </c>
      <c r="BB1114" s="3">
        <v>3040</v>
      </c>
    </row>
    <row r="1115" spans="1:54" ht="32.5" hidden="1" customHeight="1" x14ac:dyDescent="0.2">
      <c r="A1115" s="3" t="s">
        <v>12922</v>
      </c>
      <c r="B1115" s="3" t="s">
        <v>2002</v>
      </c>
      <c r="C1115" s="3" t="s">
        <v>85</v>
      </c>
      <c r="D1115" s="3" t="s">
        <v>86</v>
      </c>
      <c r="E1115" s="3" t="s">
        <v>12923</v>
      </c>
      <c r="F1115" s="3"/>
      <c r="G1115" s="3" t="s">
        <v>87</v>
      </c>
      <c r="H1115" s="3">
        <v>2024</v>
      </c>
      <c r="I1115" s="3">
        <v>2024</v>
      </c>
      <c r="J1115" s="3" t="s">
        <v>111</v>
      </c>
      <c r="K1115" s="3" t="s">
        <v>8377</v>
      </c>
      <c r="L1115" s="3" t="s">
        <v>8378</v>
      </c>
      <c r="M1115" s="3" t="s">
        <v>12924</v>
      </c>
      <c r="N1115" s="3" t="s">
        <v>8380</v>
      </c>
      <c r="O1115" s="3" t="s">
        <v>8381</v>
      </c>
      <c r="P1115" s="3" t="s">
        <v>89</v>
      </c>
      <c r="Q1115" s="3" t="s">
        <v>90</v>
      </c>
      <c r="R1115" s="3" t="s">
        <v>8382</v>
      </c>
      <c r="S1115" s="3" t="s">
        <v>8383</v>
      </c>
      <c r="T1115" s="3" t="s">
        <v>135</v>
      </c>
      <c r="U1115" s="3" t="s">
        <v>8384</v>
      </c>
      <c r="V1115" s="3" t="s">
        <v>2012</v>
      </c>
      <c r="W1115" s="3">
        <v>1</v>
      </c>
      <c r="X1115" s="3" t="s">
        <v>12925</v>
      </c>
      <c r="Y1115" s="3" t="s">
        <v>12926</v>
      </c>
      <c r="Z1115" s="3" t="s">
        <v>12927</v>
      </c>
      <c r="AA1115" s="3"/>
      <c r="AB1115" s="3" t="s">
        <v>85</v>
      </c>
      <c r="AC1115" s="3" t="s">
        <v>94</v>
      </c>
      <c r="AD1115" s="3" t="s">
        <v>103</v>
      </c>
      <c r="AE1115" s="3" t="s">
        <v>104</v>
      </c>
      <c r="AF1115" s="3"/>
      <c r="AG1115" s="3" t="s">
        <v>97</v>
      </c>
      <c r="AH1115" s="3">
        <v>170</v>
      </c>
      <c r="AI1115" s="3">
        <v>45</v>
      </c>
      <c r="AJ1115" s="3" t="s">
        <v>105</v>
      </c>
      <c r="AK1115" s="3" t="s">
        <v>106</v>
      </c>
      <c r="AL1115" s="3" t="s">
        <v>100</v>
      </c>
      <c r="AM1115" s="3">
        <v>600</v>
      </c>
      <c r="AN1115" s="3" t="s">
        <v>101</v>
      </c>
      <c r="AO1115" s="3" t="s">
        <v>102</v>
      </c>
      <c r="AP1115" s="3" t="s">
        <v>12928</v>
      </c>
      <c r="AQ1115" s="3" t="s">
        <v>12929</v>
      </c>
      <c r="AR1115" s="3">
        <v>7100</v>
      </c>
      <c r="AS1115" s="3">
        <v>3600</v>
      </c>
      <c r="AT1115" s="3">
        <v>0</v>
      </c>
      <c r="AU1115" s="3">
        <v>0</v>
      </c>
      <c r="AV1115" s="3">
        <v>0</v>
      </c>
      <c r="AW1115" s="3">
        <v>0</v>
      </c>
      <c r="AX1115" s="3">
        <v>0</v>
      </c>
      <c r="AY1115" s="3">
        <v>0</v>
      </c>
      <c r="AZ1115" s="3">
        <v>0</v>
      </c>
      <c r="BA1115" s="3" t="s">
        <v>12930</v>
      </c>
      <c r="BB1115" s="3">
        <v>6700</v>
      </c>
    </row>
    <row r="1116" spans="1:54" ht="32.5" hidden="1" customHeight="1" x14ac:dyDescent="0.2">
      <c r="A1116" s="3" t="s">
        <v>12931</v>
      </c>
      <c r="B1116" s="3" t="s">
        <v>2002</v>
      </c>
      <c r="C1116" s="3" t="s">
        <v>85</v>
      </c>
      <c r="D1116" s="3" t="s">
        <v>86</v>
      </c>
      <c r="E1116" s="3" t="s">
        <v>12923</v>
      </c>
      <c r="F1116" s="3"/>
      <c r="G1116" s="3" t="s">
        <v>87</v>
      </c>
      <c r="H1116" s="3">
        <v>2024</v>
      </c>
      <c r="I1116" s="3">
        <v>2024</v>
      </c>
      <c r="J1116" s="3" t="s">
        <v>111</v>
      </c>
      <c r="K1116" s="3" t="s">
        <v>8377</v>
      </c>
      <c r="L1116" s="3" t="s">
        <v>8378</v>
      </c>
      <c r="M1116" s="3" t="s">
        <v>12924</v>
      </c>
      <c r="N1116" s="3" t="s">
        <v>8380</v>
      </c>
      <c r="O1116" s="3" t="s">
        <v>8381</v>
      </c>
      <c r="P1116" s="3" t="s">
        <v>89</v>
      </c>
      <c r="Q1116" s="3" t="s">
        <v>90</v>
      </c>
      <c r="R1116" s="3" t="s">
        <v>8382</v>
      </c>
      <c r="S1116" s="3" t="s">
        <v>8383</v>
      </c>
      <c r="T1116" s="3" t="s">
        <v>135</v>
      </c>
      <c r="U1116" s="3" t="s">
        <v>8384</v>
      </c>
      <c r="V1116" s="3" t="s">
        <v>2012</v>
      </c>
      <c r="W1116" s="3">
        <v>2</v>
      </c>
      <c r="X1116" s="3" t="s">
        <v>12932</v>
      </c>
      <c r="Y1116" s="3" t="s">
        <v>12933</v>
      </c>
      <c r="Z1116" s="3" t="s">
        <v>12934</v>
      </c>
      <c r="AA1116" s="3"/>
      <c r="AB1116" s="3" t="s">
        <v>85</v>
      </c>
      <c r="AC1116" s="3" t="s">
        <v>94</v>
      </c>
      <c r="AD1116" s="3" t="s">
        <v>103</v>
      </c>
      <c r="AE1116" s="3" t="s">
        <v>124</v>
      </c>
      <c r="AF1116" s="3"/>
      <c r="AG1116" s="3" t="s">
        <v>97</v>
      </c>
      <c r="AH1116" s="3">
        <v>170</v>
      </c>
      <c r="AI1116" s="3">
        <v>45</v>
      </c>
      <c r="AJ1116" s="3" t="s">
        <v>98</v>
      </c>
      <c r="AK1116" s="3" t="s">
        <v>109</v>
      </c>
      <c r="AL1116" s="3" t="s">
        <v>100</v>
      </c>
      <c r="AM1116" s="3">
        <v>50</v>
      </c>
      <c r="AN1116" s="3" t="s">
        <v>101</v>
      </c>
      <c r="AO1116" s="3" t="s">
        <v>102</v>
      </c>
      <c r="AP1116" s="3" t="s">
        <v>12935</v>
      </c>
      <c r="AQ1116" s="3" t="s">
        <v>12936</v>
      </c>
      <c r="AR1116" s="3">
        <v>4596</v>
      </c>
      <c r="AS1116" s="3">
        <v>2000</v>
      </c>
      <c r="AT1116" s="3">
        <v>0</v>
      </c>
      <c r="AU1116" s="3">
        <v>0</v>
      </c>
      <c r="AV1116" s="3">
        <v>0</v>
      </c>
      <c r="AW1116" s="3">
        <v>0</v>
      </c>
      <c r="AX1116" s="3">
        <v>0</v>
      </c>
      <c r="AY1116" s="3">
        <v>0</v>
      </c>
      <c r="AZ1116" s="3">
        <v>0</v>
      </c>
      <c r="BA1116" s="3" t="s">
        <v>12937</v>
      </c>
      <c r="BB1116" s="3">
        <v>3600</v>
      </c>
    </row>
    <row r="1117" spans="1:54" ht="32.5" hidden="1" customHeight="1" x14ac:dyDescent="0.2">
      <c r="A1117" s="3" t="s">
        <v>18194</v>
      </c>
      <c r="B1117" s="3" t="s">
        <v>2002</v>
      </c>
      <c r="C1117" s="3" t="s">
        <v>85</v>
      </c>
      <c r="D1117" s="3" t="s">
        <v>86</v>
      </c>
      <c r="E1117" s="3" t="s">
        <v>18195</v>
      </c>
      <c r="F1117" s="3"/>
      <c r="G1117" s="3" t="s">
        <v>87</v>
      </c>
      <c r="H1117" s="3">
        <v>2024</v>
      </c>
      <c r="I1117" s="3">
        <v>2024</v>
      </c>
      <c r="J1117" s="3" t="s">
        <v>88</v>
      </c>
      <c r="K1117" s="3" t="s">
        <v>18196</v>
      </c>
      <c r="L1117" s="3" t="s">
        <v>18197</v>
      </c>
      <c r="M1117" s="3" t="s">
        <v>18198</v>
      </c>
      <c r="N1117" s="3"/>
      <c r="O1117" s="3" t="s">
        <v>18199</v>
      </c>
      <c r="P1117" s="3" t="s">
        <v>89</v>
      </c>
      <c r="Q1117" s="3" t="s">
        <v>90</v>
      </c>
      <c r="R1117" s="3" t="s">
        <v>18200</v>
      </c>
      <c r="S1117" s="3" t="s">
        <v>18201</v>
      </c>
      <c r="T1117" s="3" t="s">
        <v>119</v>
      </c>
      <c r="U1117" s="3" t="s">
        <v>8568</v>
      </c>
      <c r="V1117" s="3" t="s">
        <v>2012</v>
      </c>
      <c r="W1117" s="3">
        <v>1</v>
      </c>
      <c r="X1117" s="3" t="s">
        <v>18202</v>
      </c>
      <c r="Y1117" s="3" t="s">
        <v>18203</v>
      </c>
      <c r="Z1117" s="3" t="s">
        <v>18204</v>
      </c>
      <c r="AA1117" s="3"/>
      <c r="AB1117" s="3" t="s">
        <v>85</v>
      </c>
      <c r="AC1117" s="3" t="s">
        <v>94</v>
      </c>
      <c r="AD1117" s="3" t="s">
        <v>103</v>
      </c>
      <c r="AE1117" s="3" t="s">
        <v>104</v>
      </c>
      <c r="AF1117" s="3"/>
      <c r="AG1117" s="3" t="s">
        <v>97</v>
      </c>
      <c r="AH1117" s="3">
        <v>173</v>
      </c>
      <c r="AI1117" s="3">
        <v>22</v>
      </c>
      <c r="AJ1117" s="3" t="s">
        <v>123</v>
      </c>
      <c r="AK1117" s="3" t="s">
        <v>106</v>
      </c>
      <c r="AL1117" s="3" t="s">
        <v>100</v>
      </c>
      <c r="AM1117" s="3">
        <v>12</v>
      </c>
      <c r="AN1117" s="3" t="s">
        <v>138</v>
      </c>
      <c r="AO1117" s="3" t="s">
        <v>110</v>
      </c>
      <c r="AP1117" s="3" t="s">
        <v>18205</v>
      </c>
      <c r="AQ1117" s="3" t="s">
        <v>18206</v>
      </c>
      <c r="AR1117" s="3">
        <v>3700</v>
      </c>
      <c r="AS1117" s="3">
        <v>2000</v>
      </c>
      <c r="AT1117" s="3">
        <v>0</v>
      </c>
      <c r="AU1117" s="3">
        <v>0</v>
      </c>
      <c r="AV1117" s="3">
        <v>0</v>
      </c>
      <c r="AW1117" s="3">
        <v>0</v>
      </c>
      <c r="AX1117" s="3">
        <v>0</v>
      </c>
      <c r="AY1117" s="3">
        <v>0</v>
      </c>
      <c r="AZ1117" s="3">
        <v>0</v>
      </c>
      <c r="BA1117" s="3" t="s">
        <v>2017</v>
      </c>
      <c r="BB1117" s="3">
        <v>2000</v>
      </c>
    </row>
    <row r="1118" spans="1:54" ht="32.5" hidden="1" customHeight="1" x14ac:dyDescent="0.2">
      <c r="A1118" s="3" t="s">
        <v>18207</v>
      </c>
      <c r="B1118" s="3" t="s">
        <v>2002</v>
      </c>
      <c r="C1118" s="3" t="s">
        <v>85</v>
      </c>
      <c r="D1118" s="3" t="s">
        <v>86</v>
      </c>
      <c r="E1118" s="3" t="s">
        <v>18195</v>
      </c>
      <c r="F1118" s="3"/>
      <c r="G1118" s="3" t="s">
        <v>87</v>
      </c>
      <c r="H1118" s="3">
        <v>2024</v>
      </c>
      <c r="I1118" s="3">
        <v>2024</v>
      </c>
      <c r="J1118" s="3" t="s">
        <v>88</v>
      </c>
      <c r="K1118" s="3" t="s">
        <v>18196</v>
      </c>
      <c r="L1118" s="3" t="s">
        <v>18197</v>
      </c>
      <c r="M1118" s="3" t="s">
        <v>18198</v>
      </c>
      <c r="N1118" s="3"/>
      <c r="O1118" s="3" t="s">
        <v>18199</v>
      </c>
      <c r="P1118" s="3" t="s">
        <v>89</v>
      </c>
      <c r="Q1118" s="3" t="s">
        <v>90</v>
      </c>
      <c r="R1118" s="3" t="s">
        <v>18200</v>
      </c>
      <c r="S1118" s="3" t="s">
        <v>18201</v>
      </c>
      <c r="T1118" s="3" t="s">
        <v>119</v>
      </c>
      <c r="U1118" s="3" t="s">
        <v>8568</v>
      </c>
      <c r="V1118" s="3" t="s">
        <v>2012</v>
      </c>
      <c r="W1118" s="3">
        <v>2</v>
      </c>
      <c r="X1118" s="3" t="s">
        <v>18208</v>
      </c>
      <c r="Y1118" s="3" t="s">
        <v>18209</v>
      </c>
      <c r="Z1118" s="3" t="s">
        <v>18210</v>
      </c>
      <c r="AA1118" s="3"/>
      <c r="AB1118" s="3" t="s">
        <v>85</v>
      </c>
      <c r="AC1118" s="3" t="s">
        <v>94</v>
      </c>
      <c r="AD1118" s="3" t="s">
        <v>103</v>
      </c>
      <c r="AE1118" s="3" t="s">
        <v>124</v>
      </c>
      <c r="AF1118" s="3"/>
      <c r="AG1118" s="3" t="s">
        <v>97</v>
      </c>
      <c r="AH1118" s="3">
        <v>173</v>
      </c>
      <c r="AI1118" s="3">
        <v>22</v>
      </c>
      <c r="AJ1118" s="3" t="s">
        <v>123</v>
      </c>
      <c r="AK1118" s="3" t="s">
        <v>109</v>
      </c>
      <c r="AL1118" s="3" t="s">
        <v>100</v>
      </c>
      <c r="AM1118" s="3">
        <v>60</v>
      </c>
      <c r="AN1118" s="3" t="s">
        <v>138</v>
      </c>
      <c r="AO1118" s="3" t="s">
        <v>110</v>
      </c>
      <c r="AP1118" s="3" t="s">
        <v>18211</v>
      </c>
      <c r="AQ1118" s="3" t="s">
        <v>18212</v>
      </c>
      <c r="AR1118" s="3">
        <v>900</v>
      </c>
      <c r="AS1118" s="3">
        <v>500</v>
      </c>
      <c r="AT1118" s="3">
        <v>0</v>
      </c>
      <c r="AU1118" s="3">
        <v>0</v>
      </c>
      <c r="AV1118" s="3">
        <v>0</v>
      </c>
      <c r="AW1118" s="3">
        <v>0</v>
      </c>
      <c r="AX1118" s="3">
        <v>0</v>
      </c>
      <c r="AY1118" s="3">
        <v>0</v>
      </c>
      <c r="AZ1118" s="3">
        <v>0</v>
      </c>
      <c r="BA1118" s="3" t="s">
        <v>2017</v>
      </c>
      <c r="BB1118" s="3">
        <v>500</v>
      </c>
    </row>
    <row r="1119" spans="1:54" ht="32.5" hidden="1" customHeight="1" x14ac:dyDescent="0.2">
      <c r="A1119" s="3" t="s">
        <v>18213</v>
      </c>
      <c r="B1119" s="3" t="s">
        <v>2002</v>
      </c>
      <c r="C1119" s="3" t="s">
        <v>85</v>
      </c>
      <c r="D1119" s="3" t="s">
        <v>86</v>
      </c>
      <c r="E1119" s="3" t="s">
        <v>18214</v>
      </c>
      <c r="F1119" s="3"/>
      <c r="G1119" s="3" t="s">
        <v>87</v>
      </c>
      <c r="H1119" s="3">
        <v>2024</v>
      </c>
      <c r="I1119" s="3">
        <v>2024</v>
      </c>
      <c r="J1119" s="3" t="s">
        <v>88</v>
      </c>
      <c r="K1119" s="3" t="s">
        <v>11412</v>
      </c>
      <c r="L1119" s="3" t="s">
        <v>11413</v>
      </c>
      <c r="M1119" s="3" t="s">
        <v>18215</v>
      </c>
      <c r="N1119" s="3" t="s">
        <v>11415</v>
      </c>
      <c r="O1119" s="3" t="s">
        <v>4157</v>
      </c>
      <c r="P1119" s="3" t="s">
        <v>89</v>
      </c>
      <c r="Q1119" s="3" t="s">
        <v>90</v>
      </c>
      <c r="R1119" s="3" t="s">
        <v>11416</v>
      </c>
      <c r="S1119" s="3" t="s">
        <v>11417</v>
      </c>
      <c r="T1119" s="3" t="s">
        <v>135</v>
      </c>
      <c r="U1119" s="3" t="s">
        <v>8474</v>
      </c>
      <c r="V1119" s="3" t="s">
        <v>2012</v>
      </c>
      <c r="W1119" s="3">
        <v>1</v>
      </c>
      <c r="X1119" s="3" t="s">
        <v>12664</v>
      </c>
      <c r="Y1119" s="3" t="s">
        <v>18216</v>
      </c>
      <c r="Z1119" s="3" t="s">
        <v>18217</v>
      </c>
      <c r="AA1119" s="3"/>
      <c r="AB1119" s="3" t="s">
        <v>85</v>
      </c>
      <c r="AC1119" s="3" t="s">
        <v>94</v>
      </c>
      <c r="AD1119" s="3" t="s">
        <v>103</v>
      </c>
      <c r="AE1119" s="3" t="s">
        <v>124</v>
      </c>
      <c r="AF1119" s="3"/>
      <c r="AG1119" s="3" t="s">
        <v>97</v>
      </c>
      <c r="AH1119" s="3">
        <v>26</v>
      </c>
      <c r="AI1119" s="3">
        <v>9</v>
      </c>
      <c r="AJ1119" s="3" t="s">
        <v>98</v>
      </c>
      <c r="AK1119" s="3" t="s">
        <v>109</v>
      </c>
      <c r="AL1119" s="3" t="s">
        <v>100</v>
      </c>
      <c r="AM1119" s="3">
        <v>200</v>
      </c>
      <c r="AN1119" s="3" t="s">
        <v>101</v>
      </c>
      <c r="AO1119" s="3" t="s">
        <v>110</v>
      </c>
      <c r="AP1119" s="3" t="s">
        <v>18218</v>
      </c>
      <c r="AQ1119" s="3" t="s">
        <v>18219</v>
      </c>
      <c r="AR1119" s="3">
        <v>3020</v>
      </c>
      <c r="AS1119" s="3">
        <v>1800</v>
      </c>
      <c r="AT1119" s="3">
        <v>0</v>
      </c>
      <c r="AU1119" s="3">
        <v>0</v>
      </c>
      <c r="AV1119" s="3">
        <v>0</v>
      </c>
      <c r="AW1119" s="3">
        <v>0</v>
      </c>
      <c r="AX1119" s="3">
        <v>0</v>
      </c>
      <c r="AY1119" s="3">
        <v>0</v>
      </c>
      <c r="AZ1119" s="3">
        <v>0</v>
      </c>
      <c r="BA1119" s="3" t="s">
        <v>2017</v>
      </c>
      <c r="BB1119" s="3">
        <v>1800</v>
      </c>
    </row>
    <row r="1120" spans="1:54" ht="32.5" hidden="1" customHeight="1" x14ac:dyDescent="0.2">
      <c r="A1120" s="3" t="s">
        <v>18220</v>
      </c>
      <c r="B1120" s="3" t="s">
        <v>2002</v>
      </c>
      <c r="C1120" s="3" t="s">
        <v>85</v>
      </c>
      <c r="D1120" s="3" t="s">
        <v>86</v>
      </c>
      <c r="E1120" s="3" t="s">
        <v>18214</v>
      </c>
      <c r="F1120" s="3"/>
      <c r="G1120" s="3" t="s">
        <v>87</v>
      </c>
      <c r="H1120" s="3">
        <v>2024</v>
      </c>
      <c r="I1120" s="3">
        <v>2024</v>
      </c>
      <c r="J1120" s="3" t="s">
        <v>88</v>
      </c>
      <c r="K1120" s="3" t="s">
        <v>11412</v>
      </c>
      <c r="L1120" s="3" t="s">
        <v>11413</v>
      </c>
      <c r="M1120" s="3" t="s">
        <v>18215</v>
      </c>
      <c r="N1120" s="3" t="s">
        <v>11415</v>
      </c>
      <c r="O1120" s="3" t="s">
        <v>4157</v>
      </c>
      <c r="P1120" s="3" t="s">
        <v>89</v>
      </c>
      <c r="Q1120" s="3" t="s">
        <v>90</v>
      </c>
      <c r="R1120" s="3" t="s">
        <v>11416</v>
      </c>
      <c r="S1120" s="3" t="s">
        <v>11417</v>
      </c>
      <c r="T1120" s="3" t="s">
        <v>135</v>
      </c>
      <c r="U1120" s="3" t="s">
        <v>8474</v>
      </c>
      <c r="V1120" s="3" t="s">
        <v>2012</v>
      </c>
      <c r="W1120" s="3">
        <v>2</v>
      </c>
      <c r="X1120" s="3" t="s">
        <v>1706</v>
      </c>
      <c r="Y1120" s="3" t="s">
        <v>18221</v>
      </c>
      <c r="Z1120" s="3" t="s">
        <v>18222</v>
      </c>
      <c r="AA1120" s="3"/>
      <c r="AB1120" s="3" t="s">
        <v>85</v>
      </c>
      <c r="AC1120" s="3" t="s">
        <v>94</v>
      </c>
      <c r="AD1120" s="3" t="s">
        <v>103</v>
      </c>
      <c r="AE1120" s="3" t="s">
        <v>104</v>
      </c>
      <c r="AF1120" s="3"/>
      <c r="AG1120" s="3" t="s">
        <v>97</v>
      </c>
      <c r="AH1120" s="3">
        <v>26</v>
      </c>
      <c r="AI1120" s="3">
        <v>9</v>
      </c>
      <c r="AJ1120" s="3" t="s">
        <v>98</v>
      </c>
      <c r="AK1120" s="3" t="s">
        <v>106</v>
      </c>
      <c r="AL1120" s="3" t="s">
        <v>100</v>
      </c>
      <c r="AM1120" s="3">
        <v>80</v>
      </c>
      <c r="AN1120" s="3" t="s">
        <v>138</v>
      </c>
      <c r="AO1120" s="3" t="s">
        <v>110</v>
      </c>
      <c r="AP1120" s="3" t="s">
        <v>18223</v>
      </c>
      <c r="AQ1120" s="3" t="s">
        <v>18224</v>
      </c>
      <c r="AR1120" s="3">
        <v>1820</v>
      </c>
      <c r="AS1120" s="3">
        <v>1000</v>
      </c>
      <c r="AT1120" s="3">
        <v>0</v>
      </c>
      <c r="AU1120" s="3">
        <v>0</v>
      </c>
      <c r="AV1120" s="3">
        <v>0</v>
      </c>
      <c r="AW1120" s="3">
        <v>0</v>
      </c>
      <c r="AX1120" s="3">
        <v>0</v>
      </c>
      <c r="AY1120" s="3">
        <v>0</v>
      </c>
      <c r="AZ1120" s="3">
        <v>0</v>
      </c>
      <c r="BA1120" s="3" t="s">
        <v>2017</v>
      </c>
      <c r="BB1120" s="3">
        <v>1000</v>
      </c>
    </row>
    <row r="1121" spans="1:54" ht="32.5" hidden="1" customHeight="1" x14ac:dyDescent="0.2">
      <c r="A1121" s="3" t="s">
        <v>18225</v>
      </c>
      <c r="B1121" s="3" t="s">
        <v>2002</v>
      </c>
      <c r="C1121" s="3" t="s">
        <v>85</v>
      </c>
      <c r="D1121" s="3" t="s">
        <v>86</v>
      </c>
      <c r="E1121" s="3" t="s">
        <v>18226</v>
      </c>
      <c r="F1121" s="3"/>
      <c r="G1121" s="3" t="s">
        <v>87</v>
      </c>
      <c r="H1121" s="3">
        <v>2024</v>
      </c>
      <c r="I1121" s="3">
        <v>2024</v>
      </c>
      <c r="J1121" s="3" t="s">
        <v>111</v>
      </c>
      <c r="K1121" s="3" t="s">
        <v>8418</v>
      </c>
      <c r="L1121" s="3" t="s">
        <v>8419</v>
      </c>
      <c r="M1121" s="3"/>
      <c r="N1121" s="3" t="s">
        <v>8420</v>
      </c>
      <c r="O1121" s="3" t="s">
        <v>8421</v>
      </c>
      <c r="P1121" s="3" t="s">
        <v>89</v>
      </c>
      <c r="Q1121" s="3" t="s">
        <v>257</v>
      </c>
      <c r="R1121" s="3" t="s">
        <v>8422</v>
      </c>
      <c r="S1121" s="3" t="s">
        <v>2103</v>
      </c>
      <c r="T1121" s="3" t="s">
        <v>91</v>
      </c>
      <c r="U1121" s="3" t="s">
        <v>2104</v>
      </c>
      <c r="V1121" s="3" t="s">
        <v>2012</v>
      </c>
      <c r="W1121" s="3">
        <v>1</v>
      </c>
      <c r="X1121" s="3" t="s">
        <v>18227</v>
      </c>
      <c r="Y1121" s="3" t="s">
        <v>18228</v>
      </c>
      <c r="Z1121" s="3" t="s">
        <v>18229</v>
      </c>
      <c r="AA1121" s="3"/>
      <c r="AB1121" s="3" t="s">
        <v>85</v>
      </c>
      <c r="AC1121" s="3" t="s">
        <v>94</v>
      </c>
      <c r="AD1121" s="3" t="s">
        <v>103</v>
      </c>
      <c r="AE1121" s="3" t="s">
        <v>124</v>
      </c>
      <c r="AF1121" s="3"/>
      <c r="AG1121" s="3" t="s">
        <v>97</v>
      </c>
      <c r="AH1121" s="3">
        <v>1373</v>
      </c>
      <c r="AI1121" s="3">
        <v>202</v>
      </c>
      <c r="AJ1121" s="3" t="s">
        <v>105</v>
      </c>
      <c r="AK1121" s="3" t="s">
        <v>109</v>
      </c>
      <c r="AL1121" s="3" t="s">
        <v>100</v>
      </c>
      <c r="AM1121" s="3">
        <v>1000</v>
      </c>
      <c r="AN1121" s="3" t="s">
        <v>101</v>
      </c>
      <c r="AO1121" s="3" t="s">
        <v>110</v>
      </c>
      <c r="AP1121" s="3" t="s">
        <v>18230</v>
      </c>
      <c r="AQ1121" s="3" t="s">
        <v>18231</v>
      </c>
      <c r="AR1121" s="3">
        <v>7050</v>
      </c>
      <c r="AS1121" s="3">
        <v>3500</v>
      </c>
      <c r="AT1121" s="3">
        <v>0</v>
      </c>
      <c r="AU1121" s="3">
        <v>0</v>
      </c>
      <c r="AV1121" s="3">
        <v>0</v>
      </c>
      <c r="AW1121" s="3">
        <v>0</v>
      </c>
      <c r="AX1121" s="3">
        <v>0</v>
      </c>
      <c r="AY1121" s="3">
        <v>0</v>
      </c>
      <c r="AZ1121" s="3">
        <v>0</v>
      </c>
      <c r="BA1121" s="3" t="s">
        <v>2017</v>
      </c>
      <c r="BB1121" s="3">
        <v>3500</v>
      </c>
    </row>
    <row r="1122" spans="1:54" ht="32.5" hidden="1" customHeight="1" x14ac:dyDescent="0.2">
      <c r="A1122" s="3" t="s">
        <v>18232</v>
      </c>
      <c r="B1122" s="3" t="s">
        <v>2002</v>
      </c>
      <c r="C1122" s="3" t="s">
        <v>85</v>
      </c>
      <c r="D1122" s="3" t="s">
        <v>86</v>
      </c>
      <c r="E1122" s="3" t="s">
        <v>18226</v>
      </c>
      <c r="F1122" s="3"/>
      <c r="G1122" s="3" t="s">
        <v>87</v>
      </c>
      <c r="H1122" s="3">
        <v>2024</v>
      </c>
      <c r="I1122" s="3">
        <v>2024</v>
      </c>
      <c r="J1122" s="3" t="s">
        <v>88</v>
      </c>
      <c r="K1122" s="3" t="s">
        <v>8418</v>
      </c>
      <c r="L1122" s="3" t="s">
        <v>8419</v>
      </c>
      <c r="M1122" s="3"/>
      <c r="N1122" s="3" t="s">
        <v>8420</v>
      </c>
      <c r="O1122" s="3" t="s">
        <v>8421</v>
      </c>
      <c r="P1122" s="3" t="s">
        <v>89</v>
      </c>
      <c r="Q1122" s="3" t="s">
        <v>257</v>
      </c>
      <c r="R1122" s="3" t="s">
        <v>8422</v>
      </c>
      <c r="S1122" s="3" t="s">
        <v>2103</v>
      </c>
      <c r="T1122" s="3" t="s">
        <v>91</v>
      </c>
      <c r="U1122" s="3" t="s">
        <v>2104</v>
      </c>
      <c r="V1122" s="3" t="s">
        <v>2012</v>
      </c>
      <c r="W1122" s="3">
        <v>2</v>
      </c>
      <c r="X1122" s="3" t="s">
        <v>18233</v>
      </c>
      <c r="Y1122" s="3" t="s">
        <v>18234</v>
      </c>
      <c r="Z1122" s="3" t="s">
        <v>18235</v>
      </c>
      <c r="AA1122" s="3"/>
      <c r="AB1122" s="3" t="s">
        <v>85</v>
      </c>
      <c r="AC1122" s="3" t="s">
        <v>94</v>
      </c>
      <c r="AD1122" s="3" t="s">
        <v>103</v>
      </c>
      <c r="AE1122" s="3" t="s">
        <v>104</v>
      </c>
      <c r="AF1122" s="3"/>
      <c r="AG1122" s="3" t="s">
        <v>97</v>
      </c>
      <c r="AH1122" s="3">
        <v>1373</v>
      </c>
      <c r="AI1122" s="3">
        <v>202</v>
      </c>
      <c r="AJ1122" s="3" t="s">
        <v>105</v>
      </c>
      <c r="AK1122" s="3" t="s">
        <v>106</v>
      </c>
      <c r="AL1122" s="3" t="s">
        <v>100</v>
      </c>
      <c r="AM1122" s="3">
        <v>3000</v>
      </c>
      <c r="AN1122" s="3" t="s">
        <v>138</v>
      </c>
      <c r="AO1122" s="3" t="s">
        <v>110</v>
      </c>
      <c r="AP1122" s="3" t="s">
        <v>18236</v>
      </c>
      <c r="AQ1122" s="3" t="s">
        <v>18237</v>
      </c>
      <c r="AR1122" s="3">
        <v>7520</v>
      </c>
      <c r="AS1122" s="3">
        <v>4000</v>
      </c>
      <c r="AT1122" s="3">
        <v>0</v>
      </c>
      <c r="AU1122" s="3">
        <v>0</v>
      </c>
      <c r="AV1122" s="3">
        <v>0</v>
      </c>
      <c r="AW1122" s="3">
        <v>0</v>
      </c>
      <c r="AX1122" s="3">
        <v>0</v>
      </c>
      <c r="AY1122" s="3">
        <v>0</v>
      </c>
      <c r="AZ1122" s="3">
        <v>0</v>
      </c>
      <c r="BA1122" s="3" t="s">
        <v>18238</v>
      </c>
      <c r="BB1122" s="3">
        <v>6000</v>
      </c>
    </row>
    <row r="1123" spans="1:54" ht="32.5" hidden="1" customHeight="1" x14ac:dyDescent="0.2">
      <c r="A1123" s="3" t="s">
        <v>18239</v>
      </c>
      <c r="B1123" s="3" t="s">
        <v>2002</v>
      </c>
      <c r="C1123" s="3" t="s">
        <v>85</v>
      </c>
      <c r="D1123" s="3" t="s">
        <v>86</v>
      </c>
      <c r="E1123" s="3" t="s">
        <v>18226</v>
      </c>
      <c r="F1123" s="3"/>
      <c r="G1123" s="3" t="s">
        <v>87</v>
      </c>
      <c r="H1123" s="3">
        <v>2024</v>
      </c>
      <c r="I1123" s="3">
        <v>2024</v>
      </c>
      <c r="J1123" s="3" t="s">
        <v>88</v>
      </c>
      <c r="K1123" s="3" t="s">
        <v>8418</v>
      </c>
      <c r="L1123" s="3" t="s">
        <v>8419</v>
      </c>
      <c r="M1123" s="3"/>
      <c r="N1123" s="3" t="s">
        <v>8420</v>
      </c>
      <c r="O1123" s="3" t="s">
        <v>8421</v>
      </c>
      <c r="P1123" s="3" t="s">
        <v>89</v>
      </c>
      <c r="Q1123" s="3" t="s">
        <v>257</v>
      </c>
      <c r="R1123" s="3" t="s">
        <v>8422</v>
      </c>
      <c r="S1123" s="3" t="s">
        <v>2103</v>
      </c>
      <c r="T1123" s="3" t="s">
        <v>91</v>
      </c>
      <c r="U1123" s="3" t="s">
        <v>2104</v>
      </c>
      <c r="V1123" s="3" t="s">
        <v>2012</v>
      </c>
      <c r="W1123" s="3">
        <v>3</v>
      </c>
      <c r="X1123" s="3" t="s">
        <v>18240</v>
      </c>
      <c r="Y1123" s="3" t="s">
        <v>18241</v>
      </c>
      <c r="Z1123" s="3" t="s">
        <v>18242</v>
      </c>
      <c r="AA1123" s="3"/>
      <c r="AB1123" s="3" t="s">
        <v>85</v>
      </c>
      <c r="AC1123" s="3" t="s">
        <v>94</v>
      </c>
      <c r="AD1123" s="3" t="s">
        <v>103</v>
      </c>
      <c r="AE1123" s="3" t="s">
        <v>122</v>
      </c>
      <c r="AF1123" s="3"/>
      <c r="AG1123" s="3" t="s">
        <v>97</v>
      </c>
      <c r="AH1123" s="3">
        <v>1373</v>
      </c>
      <c r="AI1123" s="3">
        <v>202</v>
      </c>
      <c r="AJ1123" s="3" t="s">
        <v>123</v>
      </c>
      <c r="AK1123" s="3" t="s">
        <v>109</v>
      </c>
      <c r="AL1123" s="3" t="s">
        <v>100</v>
      </c>
      <c r="AM1123" s="3">
        <v>50</v>
      </c>
      <c r="AN1123" s="3" t="s">
        <v>101</v>
      </c>
      <c r="AO1123" s="3" t="s">
        <v>110</v>
      </c>
      <c r="AP1123" s="3" t="s">
        <v>18243</v>
      </c>
      <c r="AQ1123" s="3" t="s">
        <v>18244</v>
      </c>
      <c r="AR1123" s="3">
        <v>6100</v>
      </c>
      <c r="AS1123" s="3">
        <v>3000</v>
      </c>
      <c r="AT1123" s="3">
        <v>0</v>
      </c>
      <c r="AU1123" s="3">
        <v>0</v>
      </c>
      <c r="AV1123" s="3">
        <v>0</v>
      </c>
      <c r="AW1123" s="3">
        <v>0</v>
      </c>
      <c r="AX1123" s="3">
        <v>0</v>
      </c>
      <c r="AY1123" s="3">
        <v>0</v>
      </c>
      <c r="AZ1123" s="3">
        <v>0</v>
      </c>
      <c r="BA1123" s="3" t="s">
        <v>2017</v>
      </c>
      <c r="BB1123" s="3">
        <v>3000</v>
      </c>
    </row>
    <row r="1124" spans="1:54" ht="32.5" hidden="1" customHeight="1" x14ac:dyDescent="0.2">
      <c r="A1124" s="3" t="s">
        <v>18245</v>
      </c>
      <c r="B1124" s="3" t="s">
        <v>2002</v>
      </c>
      <c r="C1124" s="3" t="s">
        <v>85</v>
      </c>
      <c r="D1124" s="3" t="s">
        <v>86</v>
      </c>
      <c r="E1124" s="3" t="s">
        <v>18226</v>
      </c>
      <c r="F1124" s="3"/>
      <c r="G1124" s="3" t="s">
        <v>87</v>
      </c>
      <c r="H1124" s="3">
        <v>2024</v>
      </c>
      <c r="I1124" s="3">
        <v>2024</v>
      </c>
      <c r="J1124" s="3" t="s">
        <v>88</v>
      </c>
      <c r="K1124" s="3" t="s">
        <v>8418</v>
      </c>
      <c r="L1124" s="3" t="s">
        <v>8419</v>
      </c>
      <c r="M1124" s="3"/>
      <c r="N1124" s="3" t="s">
        <v>8420</v>
      </c>
      <c r="O1124" s="3" t="s">
        <v>8421</v>
      </c>
      <c r="P1124" s="3" t="s">
        <v>89</v>
      </c>
      <c r="Q1124" s="3" t="s">
        <v>257</v>
      </c>
      <c r="R1124" s="3" t="s">
        <v>8422</v>
      </c>
      <c r="S1124" s="3" t="s">
        <v>2103</v>
      </c>
      <c r="T1124" s="3" t="s">
        <v>91</v>
      </c>
      <c r="U1124" s="3" t="s">
        <v>2104</v>
      </c>
      <c r="V1124" s="3" t="s">
        <v>2012</v>
      </c>
      <c r="W1124" s="3">
        <v>4</v>
      </c>
      <c r="X1124" s="3" t="s">
        <v>125</v>
      </c>
      <c r="Y1124" s="3" t="s">
        <v>18246</v>
      </c>
      <c r="Z1124" s="3" t="s">
        <v>18247</v>
      </c>
      <c r="AA1124" s="3"/>
      <c r="AB1124" s="3" t="s">
        <v>85</v>
      </c>
      <c r="AC1124" s="3" t="s">
        <v>94</v>
      </c>
      <c r="AD1124" s="3" t="s">
        <v>125</v>
      </c>
      <c r="AE1124" s="3" t="s">
        <v>126</v>
      </c>
      <c r="AF1124" s="3"/>
      <c r="AG1124" s="3" t="s">
        <v>97</v>
      </c>
      <c r="AH1124" s="3">
        <v>1373</v>
      </c>
      <c r="AI1124" s="3">
        <v>202</v>
      </c>
      <c r="AJ1124" s="3" t="s">
        <v>123</v>
      </c>
      <c r="AK1124" s="3" t="s">
        <v>106</v>
      </c>
      <c r="AL1124" s="3" t="s">
        <v>100</v>
      </c>
      <c r="AM1124" s="3">
        <v>8</v>
      </c>
      <c r="AN1124" s="3" t="s">
        <v>101</v>
      </c>
      <c r="AO1124" s="3" t="s">
        <v>110</v>
      </c>
      <c r="AP1124" s="3" t="s">
        <v>18248</v>
      </c>
      <c r="AQ1124" s="3" t="s">
        <v>18249</v>
      </c>
      <c r="AR1124" s="3">
        <v>5000</v>
      </c>
      <c r="AS1124" s="3">
        <v>1500</v>
      </c>
      <c r="AT1124" s="3">
        <v>0</v>
      </c>
      <c r="AU1124" s="3">
        <v>0</v>
      </c>
      <c r="AV1124" s="3">
        <v>0</v>
      </c>
      <c r="AW1124" s="3">
        <v>0</v>
      </c>
      <c r="AX1124" s="3">
        <v>0</v>
      </c>
      <c r="AY1124" s="3">
        <v>0</v>
      </c>
      <c r="AZ1124" s="3">
        <v>0</v>
      </c>
      <c r="BA1124" s="3" t="s">
        <v>2017</v>
      </c>
      <c r="BB1124" s="3">
        <v>1500</v>
      </c>
    </row>
    <row r="1125" spans="1:54" ht="32.5" hidden="1" customHeight="1" x14ac:dyDescent="0.2">
      <c r="A1125" s="3" t="s">
        <v>18250</v>
      </c>
      <c r="B1125" s="3" t="s">
        <v>2002</v>
      </c>
      <c r="C1125" s="3" t="s">
        <v>85</v>
      </c>
      <c r="D1125" s="3" t="s">
        <v>86</v>
      </c>
      <c r="E1125" s="3" t="s">
        <v>18251</v>
      </c>
      <c r="F1125" s="3"/>
      <c r="G1125" s="3" t="s">
        <v>87</v>
      </c>
      <c r="H1125" s="3">
        <v>2024</v>
      </c>
      <c r="I1125" s="3">
        <v>2024</v>
      </c>
      <c r="J1125" s="3" t="s">
        <v>88</v>
      </c>
      <c r="K1125" s="3" t="s">
        <v>18252</v>
      </c>
      <c r="L1125" s="3" t="s">
        <v>18253</v>
      </c>
      <c r="M1125" s="3" t="s">
        <v>18254</v>
      </c>
      <c r="N1125" s="3"/>
      <c r="O1125" s="3" t="s">
        <v>18255</v>
      </c>
      <c r="P1125" s="3" t="s">
        <v>89</v>
      </c>
      <c r="Q1125" s="3" t="s">
        <v>90</v>
      </c>
      <c r="R1125" s="3" t="s">
        <v>18256</v>
      </c>
      <c r="S1125" s="3" t="s">
        <v>18257</v>
      </c>
      <c r="T1125" s="3" t="s">
        <v>135</v>
      </c>
      <c r="U1125" s="3" t="s">
        <v>8339</v>
      </c>
      <c r="V1125" s="3" t="s">
        <v>2012</v>
      </c>
      <c r="W1125" s="3">
        <v>1</v>
      </c>
      <c r="X1125" s="3" t="s">
        <v>18258</v>
      </c>
      <c r="Y1125" s="3" t="s">
        <v>18259</v>
      </c>
      <c r="Z1125" s="3" t="s">
        <v>18260</v>
      </c>
      <c r="AA1125" s="3"/>
      <c r="AB1125" s="3" t="s">
        <v>85</v>
      </c>
      <c r="AC1125" s="3" t="s">
        <v>94</v>
      </c>
      <c r="AD1125" s="3" t="s">
        <v>103</v>
      </c>
      <c r="AE1125" s="3" t="s">
        <v>124</v>
      </c>
      <c r="AF1125" s="3"/>
      <c r="AG1125" s="3" t="s">
        <v>97</v>
      </c>
      <c r="AH1125" s="3">
        <v>102</v>
      </c>
      <c r="AI1125" s="3">
        <v>30</v>
      </c>
      <c r="AJ1125" s="3" t="s">
        <v>98</v>
      </c>
      <c r="AK1125" s="3" t="s">
        <v>109</v>
      </c>
      <c r="AL1125" s="3" t="s">
        <v>100</v>
      </c>
      <c r="AM1125" s="3">
        <v>1000</v>
      </c>
      <c r="AN1125" s="3" t="s">
        <v>101</v>
      </c>
      <c r="AO1125" s="3" t="s">
        <v>318</v>
      </c>
      <c r="AP1125" s="3" t="s">
        <v>18261</v>
      </c>
      <c r="AQ1125" s="3" t="s">
        <v>18262</v>
      </c>
      <c r="AR1125" s="3">
        <v>6100</v>
      </c>
      <c r="AS1125" s="3">
        <v>3600</v>
      </c>
      <c r="AT1125" s="3">
        <v>0</v>
      </c>
      <c r="AU1125" s="3">
        <v>0</v>
      </c>
      <c r="AV1125" s="3">
        <v>0</v>
      </c>
      <c r="AW1125" s="3">
        <v>0</v>
      </c>
      <c r="AX1125" s="3">
        <v>0</v>
      </c>
      <c r="AY1125" s="3">
        <v>0</v>
      </c>
      <c r="AZ1125" s="3">
        <v>0</v>
      </c>
      <c r="BA1125" s="3" t="s">
        <v>18263</v>
      </c>
      <c r="BB1125" s="3">
        <v>5100</v>
      </c>
    </row>
    <row r="1126" spans="1:54" ht="32.5" customHeight="1" x14ac:dyDescent="0.2">
      <c r="A1126" s="94" t="s">
        <v>18264</v>
      </c>
      <c r="B1126" s="94" t="s">
        <v>2002</v>
      </c>
      <c r="C1126" s="94" t="s">
        <v>85</v>
      </c>
      <c r="D1126" s="94" t="s">
        <v>86</v>
      </c>
      <c r="E1126" s="94" t="s">
        <v>18251</v>
      </c>
      <c r="F1126" s="94"/>
      <c r="G1126" s="94" t="s">
        <v>87</v>
      </c>
      <c r="H1126" s="94">
        <v>2024</v>
      </c>
      <c r="I1126" s="94">
        <v>2024</v>
      </c>
      <c r="J1126" s="94" t="s">
        <v>88</v>
      </c>
      <c r="K1126" s="94" t="s">
        <v>18252</v>
      </c>
      <c r="L1126" s="94" t="s">
        <v>18253</v>
      </c>
      <c r="M1126" s="94" t="s">
        <v>18254</v>
      </c>
      <c r="N1126" s="94"/>
      <c r="O1126" s="94" t="s">
        <v>18255</v>
      </c>
      <c r="P1126" s="94" t="s">
        <v>89</v>
      </c>
      <c r="Q1126" s="94" t="s">
        <v>90</v>
      </c>
      <c r="R1126" s="94" t="s">
        <v>18256</v>
      </c>
      <c r="S1126" s="94" t="s">
        <v>18257</v>
      </c>
      <c r="T1126" s="94" t="s">
        <v>135</v>
      </c>
      <c r="U1126" s="94" t="s">
        <v>8339</v>
      </c>
      <c r="V1126" s="94" t="s">
        <v>2012</v>
      </c>
      <c r="W1126" s="94">
        <v>2</v>
      </c>
      <c r="X1126" s="94" t="s">
        <v>16276</v>
      </c>
      <c r="Y1126" s="94" t="s">
        <v>18265</v>
      </c>
      <c r="Z1126" s="94" t="s">
        <v>18266</v>
      </c>
      <c r="AA1126" s="94"/>
      <c r="AB1126" s="94" t="s">
        <v>85</v>
      </c>
      <c r="AC1126" s="94" t="s">
        <v>94</v>
      </c>
      <c r="AD1126" s="94" t="s">
        <v>107</v>
      </c>
      <c r="AE1126" s="94" t="s">
        <v>108</v>
      </c>
      <c r="AF1126" s="94"/>
      <c r="AG1126" s="94" t="s">
        <v>97</v>
      </c>
      <c r="AH1126" s="94">
        <v>102</v>
      </c>
      <c r="AI1126" s="94">
        <v>30</v>
      </c>
      <c r="AJ1126" s="94" t="s">
        <v>98</v>
      </c>
      <c r="AK1126" s="94" t="s">
        <v>109</v>
      </c>
      <c r="AL1126" s="94" t="s">
        <v>100</v>
      </c>
      <c r="AM1126" s="94">
        <v>700</v>
      </c>
      <c r="AN1126" s="94" t="s">
        <v>101</v>
      </c>
      <c r="AO1126" s="94" t="s">
        <v>318</v>
      </c>
      <c r="AP1126" s="94" t="s">
        <v>18267</v>
      </c>
      <c r="AQ1126" s="94"/>
      <c r="AR1126" s="94">
        <v>2800</v>
      </c>
      <c r="AS1126" s="94">
        <v>1500</v>
      </c>
      <c r="AT1126" s="94">
        <v>0</v>
      </c>
      <c r="AU1126" s="94">
        <v>0</v>
      </c>
      <c r="AV1126" s="94">
        <v>0</v>
      </c>
      <c r="AW1126" s="94">
        <v>0</v>
      </c>
      <c r="AX1126" s="94">
        <v>0</v>
      </c>
      <c r="AY1126" s="94">
        <v>0</v>
      </c>
      <c r="AZ1126" s="94">
        <v>0</v>
      </c>
      <c r="BA1126" s="94" t="s">
        <v>2017</v>
      </c>
      <c r="BB1126" s="94">
        <v>1500</v>
      </c>
    </row>
    <row r="1127" spans="1:54" ht="32.5" hidden="1" customHeight="1" x14ac:dyDescent="0.2">
      <c r="A1127" s="3" t="s">
        <v>18268</v>
      </c>
      <c r="B1127" s="3" t="s">
        <v>2002</v>
      </c>
      <c r="C1127" s="3" t="s">
        <v>85</v>
      </c>
      <c r="D1127" s="3" t="s">
        <v>86</v>
      </c>
      <c r="E1127" s="3" t="s">
        <v>18251</v>
      </c>
      <c r="F1127" s="3"/>
      <c r="G1127" s="3" t="s">
        <v>87</v>
      </c>
      <c r="H1127" s="3">
        <v>2024</v>
      </c>
      <c r="I1127" s="3">
        <v>2024</v>
      </c>
      <c r="J1127" s="3" t="s">
        <v>88</v>
      </c>
      <c r="K1127" s="3" t="s">
        <v>18252</v>
      </c>
      <c r="L1127" s="3" t="s">
        <v>18253</v>
      </c>
      <c r="M1127" s="3" t="s">
        <v>18254</v>
      </c>
      <c r="N1127" s="3"/>
      <c r="O1127" s="3" t="s">
        <v>18255</v>
      </c>
      <c r="P1127" s="3" t="s">
        <v>89</v>
      </c>
      <c r="Q1127" s="3" t="s">
        <v>90</v>
      </c>
      <c r="R1127" s="3" t="s">
        <v>18256</v>
      </c>
      <c r="S1127" s="3" t="s">
        <v>18257</v>
      </c>
      <c r="T1127" s="3" t="s">
        <v>135</v>
      </c>
      <c r="U1127" s="3" t="s">
        <v>8339</v>
      </c>
      <c r="V1127" s="3" t="s">
        <v>2012</v>
      </c>
      <c r="W1127" s="3">
        <v>3</v>
      </c>
      <c r="X1127" s="3" t="s">
        <v>18269</v>
      </c>
      <c r="Y1127" s="3" t="s">
        <v>18270</v>
      </c>
      <c r="Z1127" s="3" t="s">
        <v>18271</v>
      </c>
      <c r="AA1127" s="3"/>
      <c r="AB1127" s="3" t="s">
        <v>85</v>
      </c>
      <c r="AC1127" s="3" t="s">
        <v>94</v>
      </c>
      <c r="AD1127" s="3" t="s">
        <v>95</v>
      </c>
      <c r="AE1127" s="3" t="s">
        <v>96</v>
      </c>
      <c r="AF1127" s="3"/>
      <c r="AG1127" s="3" t="s">
        <v>97</v>
      </c>
      <c r="AH1127" s="3">
        <v>102</v>
      </c>
      <c r="AI1127" s="3">
        <v>30</v>
      </c>
      <c r="AJ1127" s="3" t="s">
        <v>105</v>
      </c>
      <c r="AK1127" s="3" t="s">
        <v>109</v>
      </c>
      <c r="AL1127" s="3" t="s">
        <v>100</v>
      </c>
      <c r="AM1127" s="3">
        <v>30</v>
      </c>
      <c r="AN1127" s="3" t="s">
        <v>101</v>
      </c>
      <c r="AO1127" s="3" t="s">
        <v>318</v>
      </c>
      <c r="AP1127" s="3" t="s">
        <v>18272</v>
      </c>
      <c r="AQ1127" s="3" t="s">
        <v>424</v>
      </c>
      <c r="AR1127" s="3">
        <v>3700</v>
      </c>
      <c r="AS1127" s="3">
        <v>2000</v>
      </c>
      <c r="AT1127" s="3">
        <v>0</v>
      </c>
      <c r="AU1127" s="3">
        <v>0</v>
      </c>
      <c r="AV1127" s="3">
        <v>0</v>
      </c>
      <c r="AW1127" s="3">
        <v>0</v>
      </c>
      <c r="AX1127" s="3">
        <v>0</v>
      </c>
      <c r="AY1127" s="3">
        <v>0</v>
      </c>
      <c r="AZ1127" s="3">
        <v>0</v>
      </c>
      <c r="BA1127" s="3" t="s">
        <v>18273</v>
      </c>
      <c r="BB1127" s="3">
        <v>2700</v>
      </c>
    </row>
    <row r="1128" spans="1:54" ht="32.5" hidden="1" customHeight="1" x14ac:dyDescent="0.2">
      <c r="A1128" s="3" t="s">
        <v>18274</v>
      </c>
      <c r="B1128" s="3" t="s">
        <v>2002</v>
      </c>
      <c r="C1128" s="3" t="s">
        <v>85</v>
      </c>
      <c r="D1128" s="3" t="s">
        <v>86</v>
      </c>
      <c r="E1128" s="3" t="s">
        <v>18275</v>
      </c>
      <c r="F1128" s="3"/>
      <c r="G1128" s="3" t="s">
        <v>87</v>
      </c>
      <c r="H1128" s="3">
        <v>2024</v>
      </c>
      <c r="I1128" s="3">
        <v>2024</v>
      </c>
      <c r="J1128" s="3" t="s">
        <v>88</v>
      </c>
      <c r="K1128" s="3" t="s">
        <v>8612</v>
      </c>
      <c r="L1128" s="3" t="s">
        <v>8613</v>
      </c>
      <c r="M1128" s="3" t="s">
        <v>18276</v>
      </c>
      <c r="N1128" s="3" t="s">
        <v>8615</v>
      </c>
      <c r="O1128" s="3" t="s">
        <v>8616</v>
      </c>
      <c r="P1128" s="3" t="s">
        <v>89</v>
      </c>
      <c r="Q1128" s="3" t="s">
        <v>90</v>
      </c>
      <c r="R1128" s="3" t="s">
        <v>8617</v>
      </c>
      <c r="S1128" s="3" t="s">
        <v>8618</v>
      </c>
      <c r="T1128" s="3" t="s">
        <v>135</v>
      </c>
      <c r="U1128" s="3" t="s">
        <v>2052</v>
      </c>
      <c r="V1128" s="3" t="s">
        <v>2012</v>
      </c>
      <c r="W1128" s="3">
        <v>1</v>
      </c>
      <c r="X1128" s="3" t="s">
        <v>18277</v>
      </c>
      <c r="Y1128" s="3" t="s">
        <v>18278</v>
      </c>
      <c r="Z1128" s="3" t="s">
        <v>18279</v>
      </c>
      <c r="AA1128" s="3"/>
      <c r="AB1128" s="3" t="s">
        <v>85</v>
      </c>
      <c r="AC1128" s="3" t="s">
        <v>94</v>
      </c>
      <c r="AD1128" s="3" t="s">
        <v>103</v>
      </c>
      <c r="AE1128" s="3" t="s">
        <v>104</v>
      </c>
      <c r="AF1128" s="3"/>
      <c r="AG1128" s="3" t="s">
        <v>97</v>
      </c>
      <c r="AH1128" s="3">
        <v>205457</v>
      </c>
      <c r="AI1128" s="3">
        <v>32873</v>
      </c>
      <c r="AJ1128" s="3" t="s">
        <v>123</v>
      </c>
      <c r="AK1128" s="3" t="s">
        <v>106</v>
      </c>
      <c r="AL1128" s="3" t="s">
        <v>100</v>
      </c>
      <c r="AM1128" s="3">
        <v>360</v>
      </c>
      <c r="AN1128" s="3" t="s">
        <v>101</v>
      </c>
      <c r="AO1128" s="3" t="s">
        <v>110</v>
      </c>
      <c r="AP1128" s="3" t="s">
        <v>18280</v>
      </c>
      <c r="AQ1128" s="3" t="s">
        <v>18281</v>
      </c>
      <c r="AR1128" s="3">
        <v>43000</v>
      </c>
      <c r="AS1128" s="3">
        <v>10000</v>
      </c>
      <c r="AT1128" s="3">
        <v>0</v>
      </c>
      <c r="AU1128" s="3">
        <v>0</v>
      </c>
      <c r="AV1128" s="3">
        <v>0</v>
      </c>
      <c r="AW1128" s="3">
        <v>0</v>
      </c>
      <c r="AX1128" s="3">
        <v>0</v>
      </c>
      <c r="AY1128" s="3">
        <v>0</v>
      </c>
      <c r="AZ1128" s="3">
        <v>0</v>
      </c>
      <c r="BA1128" s="3" t="s">
        <v>2017</v>
      </c>
      <c r="BB1128" s="3">
        <v>10000</v>
      </c>
    </row>
    <row r="1129" spans="1:54" ht="32.5" hidden="1" customHeight="1" x14ac:dyDescent="0.2">
      <c r="A1129" s="3" t="s">
        <v>18282</v>
      </c>
      <c r="B1129" s="3" t="s">
        <v>2002</v>
      </c>
      <c r="C1129" s="3" t="s">
        <v>85</v>
      </c>
      <c r="D1129" s="3" t="s">
        <v>86</v>
      </c>
      <c r="E1129" s="3" t="s">
        <v>18275</v>
      </c>
      <c r="F1129" s="3"/>
      <c r="G1129" s="3" t="s">
        <v>87</v>
      </c>
      <c r="H1129" s="3">
        <v>2024</v>
      </c>
      <c r="I1129" s="3">
        <v>2024</v>
      </c>
      <c r="J1129" s="3" t="s">
        <v>88</v>
      </c>
      <c r="K1129" s="3" t="s">
        <v>8612</v>
      </c>
      <c r="L1129" s="3" t="s">
        <v>8613</v>
      </c>
      <c r="M1129" s="3" t="s">
        <v>18276</v>
      </c>
      <c r="N1129" s="3" t="s">
        <v>8615</v>
      </c>
      <c r="O1129" s="3" t="s">
        <v>8616</v>
      </c>
      <c r="P1129" s="3" t="s">
        <v>89</v>
      </c>
      <c r="Q1129" s="3" t="s">
        <v>90</v>
      </c>
      <c r="R1129" s="3" t="s">
        <v>8617</v>
      </c>
      <c r="S1129" s="3" t="s">
        <v>8618</v>
      </c>
      <c r="T1129" s="3" t="s">
        <v>135</v>
      </c>
      <c r="U1129" s="3" t="s">
        <v>2052</v>
      </c>
      <c r="V1129" s="3" t="s">
        <v>2012</v>
      </c>
      <c r="W1129" s="3">
        <v>2</v>
      </c>
      <c r="X1129" s="3" t="s">
        <v>12234</v>
      </c>
      <c r="Y1129" s="3" t="s">
        <v>18283</v>
      </c>
      <c r="Z1129" s="3" t="s">
        <v>18284</v>
      </c>
      <c r="AA1129" s="3"/>
      <c r="AB1129" s="3" t="s">
        <v>85</v>
      </c>
      <c r="AC1129" s="3" t="s">
        <v>94</v>
      </c>
      <c r="AD1129" s="3" t="s">
        <v>95</v>
      </c>
      <c r="AE1129" s="3" t="s">
        <v>96</v>
      </c>
      <c r="AF1129" s="3"/>
      <c r="AG1129" s="3" t="s">
        <v>97</v>
      </c>
      <c r="AH1129" s="3">
        <v>205457</v>
      </c>
      <c r="AI1129" s="3">
        <v>32873</v>
      </c>
      <c r="AJ1129" s="3" t="s">
        <v>123</v>
      </c>
      <c r="AK1129" s="3" t="s">
        <v>99</v>
      </c>
      <c r="AL1129" s="3" t="s">
        <v>100</v>
      </c>
      <c r="AM1129" s="3">
        <v>60</v>
      </c>
      <c r="AN1129" s="3" t="s">
        <v>101</v>
      </c>
      <c r="AO1129" s="3" t="s">
        <v>110</v>
      </c>
      <c r="AP1129" s="3" t="s">
        <v>18285</v>
      </c>
      <c r="AQ1129" s="3"/>
      <c r="AR1129" s="3">
        <v>7200</v>
      </c>
      <c r="AS1129" s="3">
        <v>1000</v>
      </c>
      <c r="AT1129" s="3">
        <v>0</v>
      </c>
      <c r="AU1129" s="3">
        <v>0</v>
      </c>
      <c r="AV1129" s="3">
        <v>0</v>
      </c>
      <c r="AW1129" s="3">
        <v>0</v>
      </c>
      <c r="AX1129" s="3">
        <v>0</v>
      </c>
      <c r="AY1129" s="3">
        <v>0</v>
      </c>
      <c r="AZ1129" s="3">
        <v>0</v>
      </c>
      <c r="BA1129" s="3" t="s">
        <v>2017</v>
      </c>
      <c r="BB1129" s="3">
        <v>1000</v>
      </c>
    </row>
    <row r="1130" spans="1:54" ht="32.5" hidden="1" customHeight="1" x14ac:dyDescent="0.2">
      <c r="A1130" s="3" t="s">
        <v>18286</v>
      </c>
      <c r="B1130" s="3" t="s">
        <v>2002</v>
      </c>
      <c r="C1130" s="3" t="s">
        <v>85</v>
      </c>
      <c r="D1130" s="3" t="s">
        <v>86</v>
      </c>
      <c r="E1130" s="3" t="s">
        <v>18275</v>
      </c>
      <c r="F1130" s="3"/>
      <c r="G1130" s="3" t="s">
        <v>87</v>
      </c>
      <c r="H1130" s="3">
        <v>2024</v>
      </c>
      <c r="I1130" s="3">
        <v>2024</v>
      </c>
      <c r="J1130" s="3" t="s">
        <v>88</v>
      </c>
      <c r="K1130" s="3" t="s">
        <v>8612</v>
      </c>
      <c r="L1130" s="3" t="s">
        <v>8613</v>
      </c>
      <c r="M1130" s="3" t="s">
        <v>18276</v>
      </c>
      <c r="N1130" s="3" t="s">
        <v>8615</v>
      </c>
      <c r="O1130" s="3" t="s">
        <v>8616</v>
      </c>
      <c r="P1130" s="3" t="s">
        <v>89</v>
      </c>
      <c r="Q1130" s="3" t="s">
        <v>90</v>
      </c>
      <c r="R1130" s="3" t="s">
        <v>8617</v>
      </c>
      <c r="S1130" s="3" t="s">
        <v>8618</v>
      </c>
      <c r="T1130" s="3" t="s">
        <v>135</v>
      </c>
      <c r="U1130" s="3" t="s">
        <v>2052</v>
      </c>
      <c r="V1130" s="3" t="s">
        <v>2012</v>
      </c>
      <c r="W1130" s="3">
        <v>3</v>
      </c>
      <c r="X1130" s="3" t="s">
        <v>1686</v>
      </c>
      <c r="Y1130" s="3" t="s">
        <v>18287</v>
      </c>
      <c r="Z1130" s="3" t="s">
        <v>18288</v>
      </c>
      <c r="AA1130" s="3"/>
      <c r="AB1130" s="3" t="s">
        <v>85</v>
      </c>
      <c r="AC1130" s="3" t="s">
        <v>94</v>
      </c>
      <c r="AD1130" s="3" t="s">
        <v>103</v>
      </c>
      <c r="AE1130" s="3" t="s">
        <v>122</v>
      </c>
      <c r="AF1130" s="3"/>
      <c r="AG1130" s="3" t="s">
        <v>97</v>
      </c>
      <c r="AH1130" s="3">
        <v>205457</v>
      </c>
      <c r="AI1130" s="3">
        <v>32873</v>
      </c>
      <c r="AJ1130" s="3" t="s">
        <v>98</v>
      </c>
      <c r="AK1130" s="3" t="s">
        <v>109</v>
      </c>
      <c r="AL1130" s="3" t="s">
        <v>100</v>
      </c>
      <c r="AM1130" s="3">
        <v>400</v>
      </c>
      <c r="AN1130" s="3" t="s">
        <v>101</v>
      </c>
      <c r="AO1130" s="3" t="s">
        <v>110</v>
      </c>
      <c r="AP1130" s="3" t="s">
        <v>18289</v>
      </c>
      <c r="AQ1130" s="3" t="s">
        <v>18290</v>
      </c>
      <c r="AR1130" s="3">
        <v>600</v>
      </c>
      <c r="AS1130" s="3">
        <v>300</v>
      </c>
      <c r="AT1130" s="3">
        <v>0</v>
      </c>
      <c r="AU1130" s="3">
        <v>0</v>
      </c>
      <c r="AV1130" s="3">
        <v>0</v>
      </c>
      <c r="AW1130" s="3">
        <v>0</v>
      </c>
      <c r="AX1130" s="3">
        <v>0</v>
      </c>
      <c r="AY1130" s="3">
        <v>0</v>
      </c>
      <c r="AZ1130" s="3">
        <v>0</v>
      </c>
      <c r="BA1130" s="3" t="s">
        <v>2017</v>
      </c>
      <c r="BB1130" s="3">
        <v>300</v>
      </c>
    </row>
    <row r="1131" spans="1:54" ht="32.5" hidden="1" customHeight="1" x14ac:dyDescent="0.2">
      <c r="A1131" s="3" t="s">
        <v>18291</v>
      </c>
      <c r="B1131" s="3" t="s">
        <v>2002</v>
      </c>
      <c r="C1131" s="3" t="s">
        <v>85</v>
      </c>
      <c r="D1131" s="3" t="s">
        <v>86</v>
      </c>
      <c r="E1131" s="3" t="s">
        <v>18292</v>
      </c>
      <c r="F1131" s="3"/>
      <c r="G1131" s="3" t="s">
        <v>87</v>
      </c>
      <c r="H1131" s="3">
        <v>2024</v>
      </c>
      <c r="I1131" s="3">
        <v>2024</v>
      </c>
      <c r="J1131" s="3" t="s">
        <v>111</v>
      </c>
      <c r="K1131" s="3" t="s">
        <v>8512</v>
      </c>
      <c r="L1131" s="3" t="s">
        <v>8513</v>
      </c>
      <c r="M1131" s="3" t="s">
        <v>18293</v>
      </c>
      <c r="N1131" s="3" t="s">
        <v>8515</v>
      </c>
      <c r="O1131" s="3" t="s">
        <v>8516</v>
      </c>
      <c r="P1131" s="3" t="s">
        <v>89</v>
      </c>
      <c r="Q1131" s="3" t="s">
        <v>90</v>
      </c>
      <c r="R1131" s="3" t="s">
        <v>8517</v>
      </c>
      <c r="S1131" s="3" t="s">
        <v>8518</v>
      </c>
      <c r="T1131" s="3" t="s">
        <v>135</v>
      </c>
      <c r="U1131" s="3" t="s">
        <v>2133</v>
      </c>
      <c r="V1131" s="3" t="s">
        <v>2012</v>
      </c>
      <c r="W1131" s="3">
        <v>1</v>
      </c>
      <c r="X1131" s="3" t="s">
        <v>18294</v>
      </c>
      <c r="Y1131" s="3" t="s">
        <v>18295</v>
      </c>
      <c r="Z1131" s="3" t="s">
        <v>18296</v>
      </c>
      <c r="AA1131" s="3"/>
      <c r="AB1131" s="3" t="s">
        <v>85</v>
      </c>
      <c r="AC1131" s="3" t="s">
        <v>94</v>
      </c>
      <c r="AD1131" s="3" t="s">
        <v>103</v>
      </c>
      <c r="AE1131" s="3" t="s">
        <v>104</v>
      </c>
      <c r="AF1131" s="3"/>
      <c r="AG1131" s="3" t="s">
        <v>97</v>
      </c>
      <c r="AH1131" s="3">
        <v>232</v>
      </c>
      <c r="AI1131" s="3">
        <v>38</v>
      </c>
      <c r="AJ1131" s="3" t="s">
        <v>98</v>
      </c>
      <c r="AK1131" s="3" t="s">
        <v>106</v>
      </c>
      <c r="AL1131" s="3" t="s">
        <v>100</v>
      </c>
      <c r="AM1131" s="3">
        <v>1900</v>
      </c>
      <c r="AN1131" s="3" t="s">
        <v>101</v>
      </c>
      <c r="AO1131" s="3" t="s">
        <v>102</v>
      </c>
      <c r="AP1131" s="3" t="s">
        <v>18297</v>
      </c>
      <c r="AQ1131" s="3" t="s">
        <v>18298</v>
      </c>
      <c r="AR1131" s="3">
        <v>40780</v>
      </c>
      <c r="AS1131" s="3">
        <v>6000</v>
      </c>
      <c r="AT1131" s="3">
        <v>0</v>
      </c>
      <c r="AU1131" s="3">
        <v>0</v>
      </c>
      <c r="AV1131" s="3">
        <v>0</v>
      </c>
      <c r="AW1131" s="3">
        <v>0</v>
      </c>
      <c r="AX1131" s="3">
        <v>0</v>
      </c>
      <c r="AY1131" s="3">
        <v>0</v>
      </c>
      <c r="AZ1131" s="3">
        <v>0</v>
      </c>
      <c r="BA1131" s="3" t="s">
        <v>18299</v>
      </c>
      <c r="BB1131" s="3">
        <v>11100</v>
      </c>
    </row>
    <row r="1132" spans="1:54" ht="32.5" hidden="1" customHeight="1" x14ac:dyDescent="0.2">
      <c r="A1132" s="3" t="s">
        <v>18300</v>
      </c>
      <c r="B1132" s="3" t="s">
        <v>2002</v>
      </c>
      <c r="C1132" s="3" t="s">
        <v>85</v>
      </c>
      <c r="D1132" s="3" t="s">
        <v>86</v>
      </c>
      <c r="E1132" s="3" t="s">
        <v>18292</v>
      </c>
      <c r="F1132" s="3"/>
      <c r="G1132" s="3" t="s">
        <v>87</v>
      </c>
      <c r="H1132" s="3">
        <v>2024</v>
      </c>
      <c r="I1132" s="3">
        <v>2024</v>
      </c>
      <c r="J1132" s="3" t="s">
        <v>88</v>
      </c>
      <c r="K1132" s="3" t="s">
        <v>8512</v>
      </c>
      <c r="L1132" s="3" t="s">
        <v>8513</v>
      </c>
      <c r="M1132" s="3" t="s">
        <v>18293</v>
      </c>
      <c r="N1132" s="3" t="s">
        <v>8515</v>
      </c>
      <c r="O1132" s="3" t="s">
        <v>8516</v>
      </c>
      <c r="P1132" s="3" t="s">
        <v>89</v>
      </c>
      <c r="Q1132" s="3" t="s">
        <v>90</v>
      </c>
      <c r="R1132" s="3" t="s">
        <v>8517</v>
      </c>
      <c r="S1132" s="3" t="s">
        <v>8518</v>
      </c>
      <c r="T1132" s="3" t="s">
        <v>135</v>
      </c>
      <c r="U1132" s="3" t="s">
        <v>2133</v>
      </c>
      <c r="V1132" s="3" t="s">
        <v>2012</v>
      </c>
      <c r="W1132" s="3">
        <v>2</v>
      </c>
      <c r="X1132" s="3" t="s">
        <v>18301</v>
      </c>
      <c r="Y1132" s="3" t="s">
        <v>18302</v>
      </c>
      <c r="Z1132" s="3" t="s">
        <v>18303</v>
      </c>
      <c r="AA1132" s="3"/>
      <c r="AB1132" s="3" t="s">
        <v>85</v>
      </c>
      <c r="AC1132" s="3" t="s">
        <v>94</v>
      </c>
      <c r="AD1132" s="3" t="s">
        <v>95</v>
      </c>
      <c r="AE1132" s="3" t="s">
        <v>96</v>
      </c>
      <c r="AF1132" s="3"/>
      <c r="AG1132" s="3" t="s">
        <v>97</v>
      </c>
      <c r="AH1132" s="3">
        <v>232</v>
      </c>
      <c r="AI1132" s="3">
        <v>38</v>
      </c>
      <c r="AJ1132" s="3" t="s">
        <v>98</v>
      </c>
      <c r="AK1132" s="3" t="s">
        <v>99</v>
      </c>
      <c r="AL1132" s="3" t="s">
        <v>100</v>
      </c>
      <c r="AM1132" s="3">
        <v>190</v>
      </c>
      <c r="AN1132" s="3" t="s">
        <v>101</v>
      </c>
      <c r="AO1132" s="3" t="s">
        <v>102</v>
      </c>
      <c r="AP1132" s="3" t="s">
        <v>18304</v>
      </c>
      <c r="AQ1132" s="3" t="s">
        <v>18305</v>
      </c>
      <c r="AR1132" s="3">
        <v>17650</v>
      </c>
      <c r="AS1132" s="3">
        <v>3250</v>
      </c>
      <c r="AT1132" s="3">
        <v>0</v>
      </c>
      <c r="AU1132" s="3">
        <v>0</v>
      </c>
      <c r="AV1132" s="3">
        <v>0</v>
      </c>
      <c r="AW1132" s="3">
        <v>0</v>
      </c>
      <c r="AX1132" s="3">
        <v>0</v>
      </c>
      <c r="AY1132" s="3">
        <v>0</v>
      </c>
      <c r="AZ1132" s="3">
        <v>0</v>
      </c>
      <c r="BA1132" s="3" t="s">
        <v>18306</v>
      </c>
      <c r="BB1132" s="3">
        <v>13350</v>
      </c>
    </row>
    <row r="1133" spans="1:54" ht="32.5" hidden="1" customHeight="1" x14ac:dyDescent="0.2">
      <c r="A1133" s="3" t="s">
        <v>18307</v>
      </c>
      <c r="B1133" s="3" t="s">
        <v>2002</v>
      </c>
      <c r="C1133" s="3" t="s">
        <v>85</v>
      </c>
      <c r="D1133" s="3" t="s">
        <v>86</v>
      </c>
      <c r="E1133" s="3" t="s">
        <v>18292</v>
      </c>
      <c r="F1133" s="3"/>
      <c r="G1133" s="3" t="s">
        <v>87</v>
      </c>
      <c r="H1133" s="3">
        <v>2024</v>
      </c>
      <c r="I1133" s="3">
        <v>2024</v>
      </c>
      <c r="J1133" s="3" t="s">
        <v>88</v>
      </c>
      <c r="K1133" s="3" t="s">
        <v>8512</v>
      </c>
      <c r="L1133" s="3" t="s">
        <v>8513</v>
      </c>
      <c r="M1133" s="3" t="s">
        <v>18293</v>
      </c>
      <c r="N1133" s="3" t="s">
        <v>8515</v>
      </c>
      <c r="O1133" s="3" t="s">
        <v>8516</v>
      </c>
      <c r="P1133" s="3" t="s">
        <v>89</v>
      </c>
      <c r="Q1133" s="3" t="s">
        <v>90</v>
      </c>
      <c r="R1133" s="3" t="s">
        <v>8517</v>
      </c>
      <c r="S1133" s="3" t="s">
        <v>8518</v>
      </c>
      <c r="T1133" s="3" t="s">
        <v>135</v>
      </c>
      <c r="U1133" s="3" t="s">
        <v>2133</v>
      </c>
      <c r="V1133" s="3" t="s">
        <v>2012</v>
      </c>
      <c r="W1133" s="3">
        <v>3</v>
      </c>
      <c r="X1133" s="3" t="s">
        <v>18308</v>
      </c>
      <c r="Y1133" s="3" t="s">
        <v>18309</v>
      </c>
      <c r="Z1133" s="3" t="s">
        <v>18310</v>
      </c>
      <c r="AA1133" s="3"/>
      <c r="AB1133" s="3" t="s">
        <v>85</v>
      </c>
      <c r="AC1133" s="3" t="s">
        <v>94</v>
      </c>
      <c r="AD1133" s="3" t="s">
        <v>103</v>
      </c>
      <c r="AE1133" s="3" t="s">
        <v>189</v>
      </c>
      <c r="AF1133" s="3"/>
      <c r="AG1133" s="3" t="s">
        <v>97</v>
      </c>
      <c r="AH1133" s="3">
        <v>232</v>
      </c>
      <c r="AI1133" s="3">
        <v>38</v>
      </c>
      <c r="AJ1133" s="3" t="s">
        <v>98</v>
      </c>
      <c r="AK1133" s="3" t="s">
        <v>190</v>
      </c>
      <c r="AL1133" s="3" t="s">
        <v>100</v>
      </c>
      <c r="AM1133" s="3">
        <v>120</v>
      </c>
      <c r="AN1133" s="3" t="s">
        <v>101</v>
      </c>
      <c r="AO1133" s="3" t="s">
        <v>110</v>
      </c>
      <c r="AP1133" s="3" t="s">
        <v>18311</v>
      </c>
      <c r="AQ1133" s="3" t="s">
        <v>18312</v>
      </c>
      <c r="AR1133" s="3">
        <v>10880</v>
      </c>
      <c r="AS1133" s="3">
        <v>6450</v>
      </c>
      <c r="AT1133" s="3">
        <v>0</v>
      </c>
      <c r="AU1133" s="3">
        <v>0</v>
      </c>
      <c r="AV1133" s="3">
        <v>0</v>
      </c>
      <c r="AW1133" s="3">
        <v>0</v>
      </c>
      <c r="AX1133" s="3">
        <v>0</v>
      </c>
      <c r="AY1133" s="3">
        <v>0</v>
      </c>
      <c r="AZ1133" s="3">
        <v>0</v>
      </c>
      <c r="BA1133" s="3" t="s">
        <v>18313</v>
      </c>
      <c r="BB1133" s="3">
        <v>6945</v>
      </c>
    </row>
    <row r="1134" spans="1:54" ht="32.5" customHeight="1" x14ac:dyDescent="0.2">
      <c r="A1134" s="94" t="s">
        <v>18314</v>
      </c>
      <c r="B1134" s="94" t="s">
        <v>2002</v>
      </c>
      <c r="C1134" s="94" t="s">
        <v>85</v>
      </c>
      <c r="D1134" s="94" t="s">
        <v>86</v>
      </c>
      <c r="E1134" s="94" t="s">
        <v>18292</v>
      </c>
      <c r="F1134" s="94"/>
      <c r="G1134" s="94" t="s">
        <v>87</v>
      </c>
      <c r="H1134" s="94">
        <v>2024</v>
      </c>
      <c r="I1134" s="94">
        <v>2024</v>
      </c>
      <c r="J1134" s="94" t="s">
        <v>88</v>
      </c>
      <c r="K1134" s="94" t="s">
        <v>8512</v>
      </c>
      <c r="L1134" s="94" t="s">
        <v>8513</v>
      </c>
      <c r="M1134" s="94" t="s">
        <v>18293</v>
      </c>
      <c r="N1134" s="94" t="s">
        <v>8515</v>
      </c>
      <c r="O1134" s="94" t="s">
        <v>8516</v>
      </c>
      <c r="P1134" s="94" t="s">
        <v>89</v>
      </c>
      <c r="Q1134" s="94" t="s">
        <v>90</v>
      </c>
      <c r="R1134" s="94" t="s">
        <v>8517</v>
      </c>
      <c r="S1134" s="94" t="s">
        <v>8518</v>
      </c>
      <c r="T1134" s="94" t="s">
        <v>135</v>
      </c>
      <c r="U1134" s="94" t="s">
        <v>2133</v>
      </c>
      <c r="V1134" s="94" t="s">
        <v>2012</v>
      </c>
      <c r="W1134" s="94">
        <v>4</v>
      </c>
      <c r="X1134" s="94" t="s">
        <v>18315</v>
      </c>
      <c r="Y1134" s="94" t="s">
        <v>18316</v>
      </c>
      <c r="Z1134" s="94" t="s">
        <v>18317</v>
      </c>
      <c r="AA1134" s="94"/>
      <c r="AB1134" s="94" t="s">
        <v>85</v>
      </c>
      <c r="AC1134" s="94" t="s">
        <v>94</v>
      </c>
      <c r="AD1134" s="94" t="s">
        <v>107</v>
      </c>
      <c r="AE1134" s="94" t="s">
        <v>108</v>
      </c>
      <c r="AF1134" s="94"/>
      <c r="AG1134" s="94" t="s">
        <v>97</v>
      </c>
      <c r="AH1134" s="94">
        <v>232</v>
      </c>
      <c r="AI1134" s="94">
        <v>38</v>
      </c>
      <c r="AJ1134" s="94" t="s">
        <v>98</v>
      </c>
      <c r="AK1134" s="94" t="s">
        <v>109</v>
      </c>
      <c r="AL1134" s="94" t="s">
        <v>100</v>
      </c>
      <c r="AM1134" s="94">
        <v>500</v>
      </c>
      <c r="AN1134" s="94" t="s">
        <v>101</v>
      </c>
      <c r="AO1134" s="94" t="s">
        <v>102</v>
      </c>
      <c r="AP1134" s="94" t="s">
        <v>18318</v>
      </c>
      <c r="AQ1134" s="94" t="s">
        <v>18319</v>
      </c>
      <c r="AR1134" s="94">
        <v>4650</v>
      </c>
      <c r="AS1134" s="94">
        <v>2190</v>
      </c>
      <c r="AT1134" s="94">
        <v>0</v>
      </c>
      <c r="AU1134" s="94">
        <v>0</v>
      </c>
      <c r="AV1134" s="94">
        <v>0</v>
      </c>
      <c r="AW1134" s="94">
        <v>0</v>
      </c>
      <c r="AX1134" s="94">
        <v>0</v>
      </c>
      <c r="AY1134" s="94">
        <v>0</v>
      </c>
      <c r="AZ1134" s="94">
        <v>0</v>
      </c>
      <c r="BA1134" s="94" t="s">
        <v>18320</v>
      </c>
      <c r="BB1134" s="94">
        <v>3240</v>
      </c>
    </row>
    <row r="1135" spans="1:54" ht="32.5" hidden="1" customHeight="1" x14ac:dyDescent="0.2">
      <c r="A1135" s="3" t="s">
        <v>18321</v>
      </c>
      <c r="B1135" s="3" t="s">
        <v>2002</v>
      </c>
      <c r="C1135" s="3" t="s">
        <v>85</v>
      </c>
      <c r="D1135" s="3" t="s">
        <v>86</v>
      </c>
      <c r="E1135" s="3" t="s">
        <v>18322</v>
      </c>
      <c r="F1135" s="3"/>
      <c r="G1135" s="3" t="s">
        <v>87</v>
      </c>
      <c r="H1135" s="3">
        <v>2024</v>
      </c>
      <c r="I1135" s="3">
        <v>2024</v>
      </c>
      <c r="J1135" s="3" t="s">
        <v>88</v>
      </c>
      <c r="K1135" s="3" t="s">
        <v>8599</v>
      </c>
      <c r="L1135" s="3" t="s">
        <v>8600</v>
      </c>
      <c r="M1135" s="3" t="s">
        <v>8601</v>
      </c>
      <c r="N1135" s="3" t="s">
        <v>8602</v>
      </c>
      <c r="O1135" s="3" t="s">
        <v>8603</v>
      </c>
      <c r="P1135" s="3" t="s">
        <v>89</v>
      </c>
      <c r="Q1135" s="3" t="s">
        <v>90</v>
      </c>
      <c r="R1135" s="3" t="s">
        <v>8604</v>
      </c>
      <c r="S1135" s="3" t="s">
        <v>8605</v>
      </c>
      <c r="T1135" s="3" t="s">
        <v>135</v>
      </c>
      <c r="U1135" s="3" t="s">
        <v>2104</v>
      </c>
      <c r="V1135" s="3" t="s">
        <v>2012</v>
      </c>
      <c r="W1135" s="3">
        <v>1</v>
      </c>
      <c r="X1135" s="3" t="s">
        <v>18323</v>
      </c>
      <c r="Y1135" s="3" t="s">
        <v>18324</v>
      </c>
      <c r="Z1135" s="3" t="s">
        <v>18325</v>
      </c>
      <c r="AA1135" s="3"/>
      <c r="AB1135" s="3" t="s">
        <v>85</v>
      </c>
      <c r="AC1135" s="3" t="s">
        <v>94</v>
      </c>
      <c r="AD1135" s="3" t="s">
        <v>95</v>
      </c>
      <c r="AE1135" s="3" t="s">
        <v>96</v>
      </c>
      <c r="AF1135" s="3"/>
      <c r="AG1135" s="3" t="s">
        <v>97</v>
      </c>
      <c r="AH1135" s="3">
        <v>72</v>
      </c>
      <c r="AI1135" s="3">
        <v>7</v>
      </c>
      <c r="AJ1135" s="3" t="s">
        <v>105</v>
      </c>
      <c r="AK1135" s="3" t="s">
        <v>109</v>
      </c>
      <c r="AL1135" s="3" t="s">
        <v>100</v>
      </c>
      <c r="AM1135" s="3">
        <v>40</v>
      </c>
      <c r="AN1135" s="3" t="s">
        <v>303</v>
      </c>
      <c r="AO1135" s="3" t="s">
        <v>102</v>
      </c>
      <c r="AP1135" s="3" t="s">
        <v>18326</v>
      </c>
      <c r="AQ1135" s="3" t="s">
        <v>18327</v>
      </c>
      <c r="AR1135" s="3">
        <v>4200</v>
      </c>
      <c r="AS1135" s="3">
        <v>2000</v>
      </c>
      <c r="AT1135" s="3">
        <v>0</v>
      </c>
      <c r="AU1135" s="3">
        <v>0</v>
      </c>
      <c r="AV1135" s="3">
        <v>0</v>
      </c>
      <c r="AW1135" s="3">
        <v>0</v>
      </c>
      <c r="AX1135" s="3">
        <v>0</v>
      </c>
      <c r="AY1135" s="3">
        <v>0</v>
      </c>
      <c r="AZ1135" s="3">
        <v>0</v>
      </c>
      <c r="BA1135" s="3" t="s">
        <v>2017</v>
      </c>
      <c r="BB1135" s="3">
        <v>2000</v>
      </c>
    </row>
    <row r="1136" spans="1:54" ht="32.5" hidden="1" customHeight="1" x14ac:dyDescent="0.2">
      <c r="A1136" s="3" t="s">
        <v>18328</v>
      </c>
      <c r="B1136" s="3" t="s">
        <v>2002</v>
      </c>
      <c r="C1136" s="3" t="s">
        <v>85</v>
      </c>
      <c r="D1136" s="3" t="s">
        <v>86</v>
      </c>
      <c r="E1136" s="3" t="s">
        <v>18322</v>
      </c>
      <c r="F1136" s="3"/>
      <c r="G1136" s="3" t="s">
        <v>87</v>
      </c>
      <c r="H1136" s="3">
        <v>2024</v>
      </c>
      <c r="I1136" s="3">
        <v>2024</v>
      </c>
      <c r="J1136" s="3" t="s">
        <v>111</v>
      </c>
      <c r="K1136" s="3" t="s">
        <v>8599</v>
      </c>
      <c r="L1136" s="3" t="s">
        <v>8600</v>
      </c>
      <c r="M1136" s="3" t="s">
        <v>8601</v>
      </c>
      <c r="N1136" s="3" t="s">
        <v>8602</v>
      </c>
      <c r="O1136" s="3" t="s">
        <v>8603</v>
      </c>
      <c r="P1136" s="3" t="s">
        <v>89</v>
      </c>
      <c r="Q1136" s="3" t="s">
        <v>90</v>
      </c>
      <c r="R1136" s="3" t="s">
        <v>8604</v>
      </c>
      <c r="S1136" s="3" t="s">
        <v>8605</v>
      </c>
      <c r="T1136" s="3" t="s">
        <v>135</v>
      </c>
      <c r="U1136" s="3" t="s">
        <v>2104</v>
      </c>
      <c r="V1136" s="3" t="s">
        <v>2012</v>
      </c>
      <c r="W1136" s="3">
        <v>2</v>
      </c>
      <c r="X1136" s="3" t="s">
        <v>18329</v>
      </c>
      <c r="Y1136" s="3" t="s">
        <v>18330</v>
      </c>
      <c r="Z1136" s="3" t="s">
        <v>18331</v>
      </c>
      <c r="AA1136" s="3"/>
      <c r="AB1136" s="3" t="s">
        <v>85</v>
      </c>
      <c r="AC1136" s="3" t="s">
        <v>94</v>
      </c>
      <c r="AD1136" s="3" t="s">
        <v>103</v>
      </c>
      <c r="AE1136" s="3" t="s">
        <v>104</v>
      </c>
      <c r="AF1136" s="3"/>
      <c r="AG1136" s="3" t="s">
        <v>97</v>
      </c>
      <c r="AH1136" s="3">
        <v>72</v>
      </c>
      <c r="AI1136" s="3">
        <v>7</v>
      </c>
      <c r="AJ1136" s="3" t="s">
        <v>105</v>
      </c>
      <c r="AK1136" s="3" t="s">
        <v>106</v>
      </c>
      <c r="AL1136" s="3" t="s">
        <v>100</v>
      </c>
      <c r="AM1136" s="3">
        <v>400</v>
      </c>
      <c r="AN1136" s="3" t="s">
        <v>138</v>
      </c>
      <c r="AO1136" s="3" t="s">
        <v>102</v>
      </c>
      <c r="AP1136" s="3" t="s">
        <v>18332</v>
      </c>
      <c r="AQ1136" s="3" t="s">
        <v>18333</v>
      </c>
      <c r="AR1136" s="3">
        <v>4700</v>
      </c>
      <c r="AS1136" s="3">
        <v>2500</v>
      </c>
      <c r="AT1136" s="3">
        <v>0</v>
      </c>
      <c r="AU1136" s="3">
        <v>0</v>
      </c>
      <c r="AV1136" s="3">
        <v>0</v>
      </c>
      <c r="AW1136" s="3">
        <v>0</v>
      </c>
      <c r="AX1136" s="3">
        <v>0</v>
      </c>
      <c r="AY1136" s="3">
        <v>0</v>
      </c>
      <c r="AZ1136" s="3">
        <v>0</v>
      </c>
      <c r="BA1136" s="3" t="s">
        <v>2017</v>
      </c>
      <c r="BB1136" s="3">
        <v>2500</v>
      </c>
    </row>
    <row r="1137" spans="1:54" ht="32.5" hidden="1" customHeight="1" x14ac:dyDescent="0.2">
      <c r="A1137" s="3" t="s">
        <v>18334</v>
      </c>
      <c r="B1137" s="3" t="s">
        <v>2002</v>
      </c>
      <c r="C1137" s="3" t="s">
        <v>85</v>
      </c>
      <c r="D1137" s="3" t="s">
        <v>86</v>
      </c>
      <c r="E1137" s="3" t="s">
        <v>18322</v>
      </c>
      <c r="F1137" s="3"/>
      <c r="G1137" s="3" t="s">
        <v>87</v>
      </c>
      <c r="H1137" s="3">
        <v>2024</v>
      </c>
      <c r="I1137" s="3">
        <v>2024</v>
      </c>
      <c r="J1137" s="3" t="s">
        <v>111</v>
      </c>
      <c r="K1137" s="3" t="s">
        <v>8599</v>
      </c>
      <c r="L1137" s="3" t="s">
        <v>8600</v>
      </c>
      <c r="M1137" s="3" t="s">
        <v>8601</v>
      </c>
      <c r="N1137" s="3" t="s">
        <v>8602</v>
      </c>
      <c r="O1137" s="3" t="s">
        <v>8603</v>
      </c>
      <c r="P1137" s="3" t="s">
        <v>89</v>
      </c>
      <c r="Q1137" s="3" t="s">
        <v>90</v>
      </c>
      <c r="R1137" s="3" t="s">
        <v>8604</v>
      </c>
      <c r="S1137" s="3" t="s">
        <v>8605</v>
      </c>
      <c r="T1137" s="3" t="s">
        <v>135</v>
      </c>
      <c r="U1137" s="3" t="s">
        <v>2104</v>
      </c>
      <c r="V1137" s="3" t="s">
        <v>2012</v>
      </c>
      <c r="W1137" s="3">
        <v>3</v>
      </c>
      <c r="X1137" s="3" t="s">
        <v>18335</v>
      </c>
      <c r="Y1137" s="3" t="s">
        <v>18336</v>
      </c>
      <c r="Z1137" s="3" t="s">
        <v>18337</v>
      </c>
      <c r="AA1137" s="3"/>
      <c r="AB1137" s="3" t="s">
        <v>85</v>
      </c>
      <c r="AC1137" s="3" t="s">
        <v>94</v>
      </c>
      <c r="AD1137" s="3" t="s">
        <v>103</v>
      </c>
      <c r="AE1137" s="3" t="s">
        <v>124</v>
      </c>
      <c r="AF1137" s="3"/>
      <c r="AG1137" s="3" t="s">
        <v>97</v>
      </c>
      <c r="AH1137" s="3">
        <v>72</v>
      </c>
      <c r="AI1137" s="3">
        <v>7</v>
      </c>
      <c r="AJ1137" s="3" t="s">
        <v>123</v>
      </c>
      <c r="AK1137" s="3" t="s">
        <v>109</v>
      </c>
      <c r="AL1137" s="3" t="s">
        <v>100</v>
      </c>
      <c r="AM1137" s="3">
        <v>60</v>
      </c>
      <c r="AN1137" s="3" t="s">
        <v>101</v>
      </c>
      <c r="AO1137" s="3" t="s">
        <v>102</v>
      </c>
      <c r="AP1137" s="3" t="s">
        <v>18338</v>
      </c>
      <c r="AQ1137" s="3" t="s">
        <v>18339</v>
      </c>
      <c r="AR1137" s="3">
        <v>5000</v>
      </c>
      <c r="AS1137" s="3">
        <v>2500</v>
      </c>
      <c r="AT1137" s="3">
        <v>0</v>
      </c>
      <c r="AU1137" s="3">
        <v>0</v>
      </c>
      <c r="AV1137" s="3">
        <v>0</v>
      </c>
      <c r="AW1137" s="3">
        <v>0</v>
      </c>
      <c r="AX1137" s="3">
        <v>0</v>
      </c>
      <c r="AY1137" s="3">
        <v>0</v>
      </c>
      <c r="AZ1137" s="3">
        <v>0</v>
      </c>
      <c r="BA1137" s="3" t="s">
        <v>2017</v>
      </c>
      <c r="BB1137" s="3">
        <v>2500</v>
      </c>
    </row>
    <row r="1138" spans="1:54" ht="32.5" hidden="1" customHeight="1" x14ac:dyDescent="0.2">
      <c r="A1138" s="3" t="s">
        <v>18340</v>
      </c>
      <c r="B1138" s="3" t="s">
        <v>2002</v>
      </c>
      <c r="C1138" s="3" t="s">
        <v>85</v>
      </c>
      <c r="D1138" s="3" t="s">
        <v>86</v>
      </c>
      <c r="E1138" s="3" t="s">
        <v>18341</v>
      </c>
      <c r="F1138" s="3"/>
      <c r="G1138" s="3" t="s">
        <v>87</v>
      </c>
      <c r="H1138" s="3">
        <v>2024</v>
      </c>
      <c r="I1138" s="3">
        <v>2024</v>
      </c>
      <c r="J1138" s="3" t="s">
        <v>88</v>
      </c>
      <c r="K1138" s="3" t="s">
        <v>18342</v>
      </c>
      <c r="L1138" s="3" t="s">
        <v>18343</v>
      </c>
      <c r="M1138" s="3" t="s">
        <v>18344</v>
      </c>
      <c r="N1138" s="3"/>
      <c r="O1138" s="3" t="s">
        <v>18345</v>
      </c>
      <c r="P1138" s="3" t="s">
        <v>89</v>
      </c>
      <c r="Q1138" s="3" t="s">
        <v>90</v>
      </c>
      <c r="R1138" s="3" t="s">
        <v>18346</v>
      </c>
      <c r="S1138" s="3" t="s">
        <v>18347</v>
      </c>
      <c r="T1138" s="3" t="s">
        <v>135</v>
      </c>
      <c r="U1138" s="3" t="s">
        <v>2104</v>
      </c>
      <c r="V1138" s="3" t="s">
        <v>2012</v>
      </c>
      <c r="W1138" s="3">
        <v>1</v>
      </c>
      <c r="X1138" s="3" t="s">
        <v>18348</v>
      </c>
      <c r="Y1138" s="3" t="s">
        <v>18349</v>
      </c>
      <c r="Z1138" s="3" t="s">
        <v>18350</v>
      </c>
      <c r="AA1138" s="3"/>
      <c r="AB1138" s="3" t="s">
        <v>85</v>
      </c>
      <c r="AC1138" s="3" t="s">
        <v>94</v>
      </c>
      <c r="AD1138" s="3" t="s">
        <v>103</v>
      </c>
      <c r="AE1138" s="3" t="s">
        <v>104</v>
      </c>
      <c r="AF1138" s="3"/>
      <c r="AG1138" s="3" t="s">
        <v>97</v>
      </c>
      <c r="AH1138" s="3">
        <v>88</v>
      </c>
      <c r="AI1138" s="3">
        <v>12</v>
      </c>
      <c r="AJ1138" s="3" t="s">
        <v>123</v>
      </c>
      <c r="AK1138" s="3" t="s">
        <v>109</v>
      </c>
      <c r="AL1138" s="3" t="s">
        <v>100</v>
      </c>
      <c r="AM1138" s="3">
        <v>80</v>
      </c>
      <c r="AN1138" s="3" t="s">
        <v>101</v>
      </c>
      <c r="AO1138" s="3" t="s">
        <v>102</v>
      </c>
      <c r="AP1138" s="3" t="s">
        <v>18351</v>
      </c>
      <c r="AQ1138" s="3" t="s">
        <v>18352</v>
      </c>
      <c r="AR1138" s="3">
        <v>6700</v>
      </c>
      <c r="AS1138" s="3">
        <v>4000</v>
      </c>
      <c r="AT1138" s="3">
        <v>0</v>
      </c>
      <c r="AU1138" s="3">
        <v>0</v>
      </c>
      <c r="AV1138" s="3">
        <v>0</v>
      </c>
      <c r="AW1138" s="3">
        <v>0</v>
      </c>
      <c r="AX1138" s="3">
        <v>0</v>
      </c>
      <c r="AY1138" s="3">
        <v>0</v>
      </c>
      <c r="AZ1138" s="3">
        <v>0</v>
      </c>
      <c r="BA1138" s="3" t="s">
        <v>2017</v>
      </c>
      <c r="BB1138" s="3">
        <v>4000</v>
      </c>
    </row>
    <row r="1139" spans="1:54" ht="32.5" hidden="1" customHeight="1" x14ac:dyDescent="0.2">
      <c r="A1139" s="3" t="s">
        <v>18353</v>
      </c>
      <c r="B1139" s="3" t="s">
        <v>2002</v>
      </c>
      <c r="C1139" s="3" t="s">
        <v>85</v>
      </c>
      <c r="D1139" s="3" t="s">
        <v>86</v>
      </c>
      <c r="E1139" s="3" t="s">
        <v>18341</v>
      </c>
      <c r="F1139" s="3"/>
      <c r="G1139" s="3" t="s">
        <v>87</v>
      </c>
      <c r="H1139" s="3">
        <v>2024</v>
      </c>
      <c r="I1139" s="3">
        <v>2024</v>
      </c>
      <c r="J1139" s="3" t="s">
        <v>88</v>
      </c>
      <c r="K1139" s="3" t="s">
        <v>18342</v>
      </c>
      <c r="L1139" s="3" t="s">
        <v>18343</v>
      </c>
      <c r="M1139" s="3" t="s">
        <v>18344</v>
      </c>
      <c r="N1139" s="3"/>
      <c r="O1139" s="3" t="s">
        <v>18345</v>
      </c>
      <c r="P1139" s="3" t="s">
        <v>89</v>
      </c>
      <c r="Q1139" s="3" t="s">
        <v>90</v>
      </c>
      <c r="R1139" s="3" t="s">
        <v>18346</v>
      </c>
      <c r="S1139" s="3" t="s">
        <v>18347</v>
      </c>
      <c r="T1139" s="3" t="s">
        <v>135</v>
      </c>
      <c r="U1139" s="3" t="s">
        <v>2104</v>
      </c>
      <c r="V1139" s="3" t="s">
        <v>2012</v>
      </c>
      <c r="W1139" s="3">
        <v>2</v>
      </c>
      <c r="X1139" s="3" t="s">
        <v>18354</v>
      </c>
      <c r="Y1139" s="3" t="s">
        <v>18355</v>
      </c>
      <c r="Z1139" s="3" t="s">
        <v>18356</v>
      </c>
      <c r="AA1139" s="3"/>
      <c r="AB1139" s="3" t="s">
        <v>85</v>
      </c>
      <c r="AC1139" s="3" t="s">
        <v>94</v>
      </c>
      <c r="AD1139" s="3" t="s">
        <v>95</v>
      </c>
      <c r="AE1139" s="3" t="s">
        <v>96</v>
      </c>
      <c r="AF1139" s="3"/>
      <c r="AG1139" s="3" t="s">
        <v>97</v>
      </c>
      <c r="AH1139" s="3">
        <v>88</v>
      </c>
      <c r="AI1139" s="3">
        <v>12</v>
      </c>
      <c r="AJ1139" s="3" t="s">
        <v>98</v>
      </c>
      <c r="AK1139" s="3" t="s">
        <v>109</v>
      </c>
      <c r="AL1139" s="3" t="s">
        <v>100</v>
      </c>
      <c r="AM1139" s="3">
        <v>15</v>
      </c>
      <c r="AN1139" s="3" t="s">
        <v>101</v>
      </c>
      <c r="AO1139" s="3" t="s">
        <v>102</v>
      </c>
      <c r="AP1139" s="3" t="s">
        <v>18357</v>
      </c>
      <c r="AQ1139" s="3" t="s">
        <v>18358</v>
      </c>
      <c r="AR1139" s="3">
        <v>1000</v>
      </c>
      <c r="AS1139" s="3">
        <v>500</v>
      </c>
      <c r="AT1139" s="3">
        <v>0</v>
      </c>
      <c r="AU1139" s="3">
        <v>0</v>
      </c>
      <c r="AV1139" s="3">
        <v>0</v>
      </c>
      <c r="AW1139" s="3">
        <v>0</v>
      </c>
      <c r="AX1139" s="3">
        <v>0</v>
      </c>
      <c r="AY1139" s="3">
        <v>0</v>
      </c>
      <c r="AZ1139" s="3">
        <v>0</v>
      </c>
      <c r="BA1139" s="3" t="s">
        <v>2017</v>
      </c>
      <c r="BB1139" s="3">
        <v>500</v>
      </c>
    </row>
    <row r="1140" spans="1:54" ht="32.5" hidden="1" customHeight="1" x14ac:dyDescent="0.2">
      <c r="A1140" s="3" t="s">
        <v>18359</v>
      </c>
      <c r="B1140" s="3" t="s">
        <v>2002</v>
      </c>
      <c r="C1140" s="3" t="s">
        <v>85</v>
      </c>
      <c r="D1140" s="3" t="s">
        <v>86</v>
      </c>
      <c r="E1140" s="3" t="s">
        <v>18360</v>
      </c>
      <c r="F1140" s="3"/>
      <c r="G1140" s="3" t="s">
        <v>87</v>
      </c>
      <c r="H1140" s="3">
        <v>2024</v>
      </c>
      <c r="I1140" s="3">
        <v>2024</v>
      </c>
      <c r="J1140" s="3" t="s">
        <v>111</v>
      </c>
      <c r="K1140" s="3" t="s">
        <v>8551</v>
      </c>
      <c r="L1140" s="3" t="s">
        <v>8552</v>
      </c>
      <c r="M1140" s="3"/>
      <c r="N1140" s="3" t="s">
        <v>8553</v>
      </c>
      <c r="O1140" s="3" t="s">
        <v>8554</v>
      </c>
      <c r="P1140" s="3" t="s">
        <v>89</v>
      </c>
      <c r="Q1140" s="3" t="s">
        <v>257</v>
      </c>
      <c r="R1140" s="3" t="s">
        <v>8517</v>
      </c>
      <c r="S1140" s="3" t="s">
        <v>8518</v>
      </c>
      <c r="T1140" s="3" t="s">
        <v>91</v>
      </c>
      <c r="U1140" s="3" t="s">
        <v>2133</v>
      </c>
      <c r="V1140" s="3" t="s">
        <v>2012</v>
      </c>
      <c r="W1140" s="3">
        <v>1</v>
      </c>
      <c r="X1140" s="3" t="s">
        <v>18361</v>
      </c>
      <c r="Y1140" s="3" t="s">
        <v>18362</v>
      </c>
      <c r="Z1140" s="3" t="s">
        <v>18363</v>
      </c>
      <c r="AA1140" s="3"/>
      <c r="AB1140" s="3" t="s">
        <v>85</v>
      </c>
      <c r="AC1140" s="3" t="s">
        <v>94</v>
      </c>
      <c r="AD1140" s="3" t="s">
        <v>103</v>
      </c>
      <c r="AE1140" s="3" t="s">
        <v>124</v>
      </c>
      <c r="AF1140" s="3"/>
      <c r="AG1140" s="3" t="s">
        <v>97</v>
      </c>
      <c r="AH1140" s="3">
        <v>818</v>
      </c>
      <c r="AI1140" s="3">
        <v>148</v>
      </c>
      <c r="AJ1140" s="3" t="s">
        <v>105</v>
      </c>
      <c r="AK1140" s="3" t="s">
        <v>109</v>
      </c>
      <c r="AL1140" s="3" t="s">
        <v>100</v>
      </c>
      <c r="AM1140" s="3">
        <v>5000</v>
      </c>
      <c r="AN1140" s="3" t="s">
        <v>101</v>
      </c>
      <c r="AO1140" s="3" t="s">
        <v>318</v>
      </c>
      <c r="AP1140" s="3" t="s">
        <v>18364</v>
      </c>
      <c r="AQ1140" s="3"/>
      <c r="AR1140" s="3">
        <v>5100</v>
      </c>
      <c r="AS1140" s="3">
        <v>1500</v>
      </c>
      <c r="AT1140" s="3">
        <v>0</v>
      </c>
      <c r="AU1140" s="3">
        <v>0</v>
      </c>
      <c r="AV1140" s="3">
        <v>0</v>
      </c>
      <c r="AW1140" s="3">
        <v>0</v>
      </c>
      <c r="AX1140" s="3">
        <v>0</v>
      </c>
      <c r="AY1140" s="3">
        <v>0</v>
      </c>
      <c r="AZ1140" s="3">
        <v>0</v>
      </c>
      <c r="BA1140" s="3" t="s">
        <v>18365</v>
      </c>
      <c r="BB1140" s="3">
        <v>3000</v>
      </c>
    </row>
    <row r="1141" spans="1:54" ht="32.5" hidden="1" customHeight="1" x14ac:dyDescent="0.2">
      <c r="A1141" s="3" t="s">
        <v>18366</v>
      </c>
      <c r="B1141" s="3" t="s">
        <v>2002</v>
      </c>
      <c r="C1141" s="3" t="s">
        <v>85</v>
      </c>
      <c r="D1141" s="3" t="s">
        <v>86</v>
      </c>
      <c r="E1141" s="3" t="s">
        <v>18360</v>
      </c>
      <c r="F1141" s="3"/>
      <c r="G1141" s="3" t="s">
        <v>87</v>
      </c>
      <c r="H1141" s="3">
        <v>2024</v>
      </c>
      <c r="I1141" s="3">
        <v>2024</v>
      </c>
      <c r="J1141" s="3" t="s">
        <v>111</v>
      </c>
      <c r="K1141" s="3" t="s">
        <v>8551</v>
      </c>
      <c r="L1141" s="3" t="s">
        <v>8552</v>
      </c>
      <c r="M1141" s="3"/>
      <c r="N1141" s="3" t="s">
        <v>8553</v>
      </c>
      <c r="O1141" s="3" t="s">
        <v>8554</v>
      </c>
      <c r="P1141" s="3" t="s">
        <v>89</v>
      </c>
      <c r="Q1141" s="3" t="s">
        <v>257</v>
      </c>
      <c r="R1141" s="3" t="s">
        <v>8517</v>
      </c>
      <c r="S1141" s="3" t="s">
        <v>8518</v>
      </c>
      <c r="T1141" s="3" t="s">
        <v>91</v>
      </c>
      <c r="U1141" s="3" t="s">
        <v>2133</v>
      </c>
      <c r="V1141" s="3" t="s">
        <v>2012</v>
      </c>
      <c r="W1141" s="3">
        <v>2</v>
      </c>
      <c r="X1141" s="3" t="s">
        <v>14859</v>
      </c>
      <c r="Y1141" s="3" t="s">
        <v>18367</v>
      </c>
      <c r="Z1141" s="3" t="s">
        <v>18368</v>
      </c>
      <c r="AA1141" s="3"/>
      <c r="AB1141" s="3" t="s">
        <v>85</v>
      </c>
      <c r="AC1141" s="3" t="s">
        <v>94</v>
      </c>
      <c r="AD1141" s="3" t="s">
        <v>103</v>
      </c>
      <c r="AE1141" s="3" t="s">
        <v>104</v>
      </c>
      <c r="AF1141" s="3"/>
      <c r="AG1141" s="3" t="s">
        <v>97</v>
      </c>
      <c r="AH1141" s="3">
        <v>818</v>
      </c>
      <c r="AI1141" s="3">
        <v>148</v>
      </c>
      <c r="AJ1141" s="3" t="s">
        <v>123</v>
      </c>
      <c r="AK1141" s="3" t="s">
        <v>106</v>
      </c>
      <c r="AL1141" s="3" t="s">
        <v>100</v>
      </c>
      <c r="AM1141" s="3">
        <v>800</v>
      </c>
      <c r="AN1141" s="3" t="s">
        <v>101</v>
      </c>
      <c r="AO1141" s="3" t="s">
        <v>318</v>
      </c>
      <c r="AP1141" s="3" t="s">
        <v>16285</v>
      </c>
      <c r="AQ1141" s="3"/>
      <c r="AR1141" s="3">
        <v>12600</v>
      </c>
      <c r="AS1141" s="3">
        <v>2000</v>
      </c>
      <c r="AT1141" s="3">
        <v>0</v>
      </c>
      <c r="AU1141" s="3">
        <v>0</v>
      </c>
      <c r="AV1141" s="3">
        <v>0</v>
      </c>
      <c r="AW1141" s="3">
        <v>0</v>
      </c>
      <c r="AX1141" s="3">
        <v>0</v>
      </c>
      <c r="AY1141" s="3">
        <v>0</v>
      </c>
      <c r="AZ1141" s="3">
        <v>0</v>
      </c>
      <c r="BA1141" s="3" t="s">
        <v>18365</v>
      </c>
      <c r="BB1141" s="3">
        <v>7000</v>
      </c>
    </row>
    <row r="1142" spans="1:54" ht="32.5" hidden="1" customHeight="1" x14ac:dyDescent="0.2">
      <c r="A1142" s="3" t="s">
        <v>18369</v>
      </c>
      <c r="B1142" s="3" t="s">
        <v>2002</v>
      </c>
      <c r="C1142" s="3" t="s">
        <v>85</v>
      </c>
      <c r="D1142" s="3" t="s">
        <v>86</v>
      </c>
      <c r="E1142" s="3" t="s">
        <v>18360</v>
      </c>
      <c r="F1142" s="3"/>
      <c r="G1142" s="3" t="s">
        <v>87</v>
      </c>
      <c r="H1142" s="3">
        <v>2024</v>
      </c>
      <c r="I1142" s="3">
        <v>2024</v>
      </c>
      <c r="J1142" s="3" t="s">
        <v>111</v>
      </c>
      <c r="K1142" s="3" t="s">
        <v>8551</v>
      </c>
      <c r="L1142" s="3" t="s">
        <v>8552</v>
      </c>
      <c r="M1142" s="3"/>
      <c r="N1142" s="3" t="s">
        <v>8553</v>
      </c>
      <c r="O1142" s="3" t="s">
        <v>8554</v>
      </c>
      <c r="P1142" s="3" t="s">
        <v>89</v>
      </c>
      <c r="Q1142" s="3" t="s">
        <v>257</v>
      </c>
      <c r="R1142" s="3" t="s">
        <v>8517</v>
      </c>
      <c r="S1142" s="3" t="s">
        <v>8518</v>
      </c>
      <c r="T1142" s="3" t="s">
        <v>91</v>
      </c>
      <c r="U1142" s="3" t="s">
        <v>2133</v>
      </c>
      <c r="V1142" s="3" t="s">
        <v>2012</v>
      </c>
      <c r="W1142" s="3">
        <v>3</v>
      </c>
      <c r="X1142" s="3" t="s">
        <v>18370</v>
      </c>
      <c r="Y1142" s="3" t="s">
        <v>18371</v>
      </c>
      <c r="Z1142" s="3" t="s">
        <v>18372</v>
      </c>
      <c r="AA1142" s="3"/>
      <c r="AB1142" s="3" t="s">
        <v>85</v>
      </c>
      <c r="AC1142" s="3" t="s">
        <v>94</v>
      </c>
      <c r="AD1142" s="3" t="s">
        <v>103</v>
      </c>
      <c r="AE1142" s="3" t="s">
        <v>122</v>
      </c>
      <c r="AF1142" s="3"/>
      <c r="AG1142" s="3" t="s">
        <v>97</v>
      </c>
      <c r="AH1142" s="3">
        <v>818</v>
      </c>
      <c r="AI1142" s="3">
        <v>148</v>
      </c>
      <c r="AJ1142" s="3" t="s">
        <v>123</v>
      </c>
      <c r="AK1142" s="3" t="s">
        <v>109</v>
      </c>
      <c r="AL1142" s="3" t="s">
        <v>100</v>
      </c>
      <c r="AM1142" s="3">
        <v>50</v>
      </c>
      <c r="AN1142" s="3" t="s">
        <v>101</v>
      </c>
      <c r="AO1142" s="3" t="s">
        <v>318</v>
      </c>
      <c r="AP1142" s="3" t="s">
        <v>16285</v>
      </c>
      <c r="AQ1142" s="3"/>
      <c r="AR1142" s="3">
        <v>9700</v>
      </c>
      <c r="AS1142" s="3">
        <v>2000</v>
      </c>
      <c r="AT1142" s="3">
        <v>0</v>
      </c>
      <c r="AU1142" s="3">
        <v>0</v>
      </c>
      <c r="AV1142" s="3">
        <v>0</v>
      </c>
      <c r="AW1142" s="3">
        <v>0</v>
      </c>
      <c r="AX1142" s="3">
        <v>0</v>
      </c>
      <c r="AY1142" s="3">
        <v>0</v>
      </c>
      <c r="AZ1142" s="3">
        <v>0</v>
      </c>
      <c r="BA1142" s="3" t="s">
        <v>18365</v>
      </c>
      <c r="BB1142" s="3">
        <v>4500</v>
      </c>
    </row>
    <row r="1143" spans="1:54" ht="32.5" hidden="1" customHeight="1" x14ac:dyDescent="0.2">
      <c r="A1143" s="3" t="s">
        <v>18373</v>
      </c>
      <c r="B1143" s="3" t="s">
        <v>2002</v>
      </c>
      <c r="C1143" s="3" t="s">
        <v>85</v>
      </c>
      <c r="D1143" s="3" t="s">
        <v>86</v>
      </c>
      <c r="E1143" s="3" t="s">
        <v>18360</v>
      </c>
      <c r="F1143" s="3"/>
      <c r="G1143" s="3" t="s">
        <v>87</v>
      </c>
      <c r="H1143" s="3">
        <v>2024</v>
      </c>
      <c r="I1143" s="3">
        <v>2024</v>
      </c>
      <c r="J1143" s="3" t="s">
        <v>88</v>
      </c>
      <c r="K1143" s="3" t="s">
        <v>8551</v>
      </c>
      <c r="L1143" s="3" t="s">
        <v>8552</v>
      </c>
      <c r="M1143" s="3"/>
      <c r="N1143" s="3" t="s">
        <v>8553</v>
      </c>
      <c r="O1143" s="3" t="s">
        <v>8554</v>
      </c>
      <c r="P1143" s="3" t="s">
        <v>89</v>
      </c>
      <c r="Q1143" s="3" t="s">
        <v>257</v>
      </c>
      <c r="R1143" s="3" t="s">
        <v>8517</v>
      </c>
      <c r="S1143" s="3" t="s">
        <v>8518</v>
      </c>
      <c r="T1143" s="3" t="s">
        <v>91</v>
      </c>
      <c r="U1143" s="3" t="s">
        <v>2133</v>
      </c>
      <c r="V1143" s="3" t="s">
        <v>2012</v>
      </c>
      <c r="W1143" s="3">
        <v>4</v>
      </c>
      <c r="X1143" s="3" t="s">
        <v>125</v>
      </c>
      <c r="Y1143" s="3" t="s">
        <v>18374</v>
      </c>
      <c r="Z1143" s="3" t="s">
        <v>18375</v>
      </c>
      <c r="AA1143" s="3"/>
      <c r="AB1143" s="3" t="s">
        <v>85</v>
      </c>
      <c r="AC1143" s="3" t="s">
        <v>94</v>
      </c>
      <c r="AD1143" s="3" t="s">
        <v>125</v>
      </c>
      <c r="AE1143" s="3" t="s">
        <v>17587</v>
      </c>
      <c r="AF1143" s="3"/>
      <c r="AG1143" s="3" t="s">
        <v>97</v>
      </c>
      <c r="AH1143" s="3">
        <v>818</v>
      </c>
      <c r="AI1143" s="3">
        <v>148</v>
      </c>
      <c r="AJ1143" s="3" t="s">
        <v>123</v>
      </c>
      <c r="AK1143" s="3" t="s">
        <v>106</v>
      </c>
      <c r="AL1143" s="3" t="s">
        <v>100</v>
      </c>
      <c r="AM1143" s="3">
        <v>20</v>
      </c>
      <c r="AN1143" s="3" t="s">
        <v>101</v>
      </c>
      <c r="AO1143" s="3" t="s">
        <v>110</v>
      </c>
      <c r="AP1143" s="3" t="s">
        <v>18376</v>
      </c>
      <c r="AQ1143" s="3"/>
      <c r="AR1143" s="3">
        <v>8000</v>
      </c>
      <c r="AS1143" s="3">
        <v>1500</v>
      </c>
      <c r="AT1143" s="3">
        <v>0</v>
      </c>
      <c r="AU1143" s="3">
        <v>0</v>
      </c>
      <c r="AV1143" s="3">
        <v>0</v>
      </c>
      <c r="AW1143" s="3">
        <v>0</v>
      </c>
      <c r="AX1143" s="3">
        <v>0</v>
      </c>
      <c r="AY1143" s="3">
        <v>0</v>
      </c>
      <c r="AZ1143" s="3">
        <v>0</v>
      </c>
      <c r="BA1143" s="3" t="s">
        <v>18365</v>
      </c>
      <c r="BB1143" s="3">
        <v>4500</v>
      </c>
    </row>
    <row r="1144" spans="1:54" ht="32.5" hidden="1" customHeight="1" x14ac:dyDescent="0.2">
      <c r="A1144" s="3" t="s">
        <v>18377</v>
      </c>
      <c r="B1144" s="3" t="s">
        <v>2002</v>
      </c>
      <c r="C1144" s="3" t="s">
        <v>85</v>
      </c>
      <c r="D1144" s="3" t="s">
        <v>86</v>
      </c>
      <c r="E1144" s="3" t="s">
        <v>18378</v>
      </c>
      <c r="F1144" s="3"/>
      <c r="G1144" s="3" t="s">
        <v>87</v>
      </c>
      <c r="H1144" s="3">
        <v>2024</v>
      </c>
      <c r="I1144" s="3">
        <v>2024</v>
      </c>
      <c r="J1144" s="3" t="s">
        <v>88</v>
      </c>
      <c r="K1144" s="3" t="s">
        <v>18379</v>
      </c>
      <c r="L1144" s="3" t="s">
        <v>18380</v>
      </c>
      <c r="M1144" s="3"/>
      <c r="N1144" s="3"/>
      <c r="O1144" s="3" t="s">
        <v>18381</v>
      </c>
      <c r="P1144" s="3" t="s">
        <v>89</v>
      </c>
      <c r="Q1144" s="3" t="s">
        <v>257</v>
      </c>
      <c r="R1144" s="3" t="s">
        <v>2009</v>
      </c>
      <c r="S1144" s="3" t="s">
        <v>2010</v>
      </c>
      <c r="T1144" s="3" t="s">
        <v>91</v>
      </c>
      <c r="U1144" s="3" t="s">
        <v>2011</v>
      </c>
      <c r="V1144" s="3" t="s">
        <v>2012</v>
      </c>
      <c r="W1144" s="3">
        <v>1</v>
      </c>
      <c r="X1144" s="3" t="s">
        <v>18382</v>
      </c>
      <c r="Y1144" s="3" t="s">
        <v>18383</v>
      </c>
      <c r="Z1144" s="3" t="s">
        <v>18384</v>
      </c>
      <c r="AA1144" s="3"/>
      <c r="AB1144" s="3" t="s">
        <v>85</v>
      </c>
      <c r="AC1144" s="3" t="s">
        <v>94</v>
      </c>
      <c r="AD1144" s="3" t="s">
        <v>103</v>
      </c>
      <c r="AE1144" s="3" t="s">
        <v>124</v>
      </c>
      <c r="AF1144" s="3"/>
      <c r="AG1144" s="3" t="s">
        <v>97</v>
      </c>
      <c r="AH1144" s="3">
        <v>388</v>
      </c>
      <c r="AI1144" s="3">
        <v>40</v>
      </c>
      <c r="AJ1144" s="3" t="s">
        <v>123</v>
      </c>
      <c r="AK1144" s="3" t="s">
        <v>109</v>
      </c>
      <c r="AL1144" s="3" t="s">
        <v>325</v>
      </c>
      <c r="AM1144" s="3">
        <v>100</v>
      </c>
      <c r="AN1144" s="3" t="s">
        <v>138</v>
      </c>
      <c r="AO1144" s="3" t="s">
        <v>318</v>
      </c>
      <c r="AP1144" s="3" t="s">
        <v>18385</v>
      </c>
      <c r="AQ1144" s="3" t="s">
        <v>18386</v>
      </c>
      <c r="AR1144" s="3">
        <v>2500</v>
      </c>
      <c r="AS1144" s="3">
        <v>1500</v>
      </c>
      <c r="AT1144" s="3">
        <v>0</v>
      </c>
      <c r="AU1144" s="3">
        <v>0</v>
      </c>
      <c r="AV1144" s="3">
        <v>0</v>
      </c>
      <c r="AW1144" s="3">
        <v>0</v>
      </c>
      <c r="AX1144" s="3">
        <v>0</v>
      </c>
      <c r="AY1144" s="3">
        <v>0</v>
      </c>
      <c r="AZ1144" s="3">
        <v>0</v>
      </c>
      <c r="BA1144" s="3" t="s">
        <v>2017</v>
      </c>
      <c r="BB1144" s="3">
        <v>1500</v>
      </c>
    </row>
    <row r="1145" spans="1:54" ht="32.5" hidden="1" customHeight="1" x14ac:dyDescent="0.2">
      <c r="A1145" s="3" t="s">
        <v>18387</v>
      </c>
      <c r="B1145" s="3" t="s">
        <v>2002</v>
      </c>
      <c r="C1145" s="3" t="s">
        <v>85</v>
      </c>
      <c r="D1145" s="3" t="s">
        <v>86</v>
      </c>
      <c r="E1145" s="3" t="s">
        <v>18378</v>
      </c>
      <c r="F1145" s="3"/>
      <c r="G1145" s="3" t="s">
        <v>87</v>
      </c>
      <c r="H1145" s="3">
        <v>2024</v>
      </c>
      <c r="I1145" s="3">
        <v>2024</v>
      </c>
      <c r="J1145" s="3" t="s">
        <v>88</v>
      </c>
      <c r="K1145" s="3" t="s">
        <v>18379</v>
      </c>
      <c r="L1145" s="3" t="s">
        <v>18380</v>
      </c>
      <c r="M1145" s="3"/>
      <c r="N1145" s="3"/>
      <c r="O1145" s="3" t="s">
        <v>18381</v>
      </c>
      <c r="P1145" s="3" t="s">
        <v>89</v>
      </c>
      <c r="Q1145" s="3" t="s">
        <v>257</v>
      </c>
      <c r="R1145" s="3" t="s">
        <v>2009</v>
      </c>
      <c r="S1145" s="3" t="s">
        <v>2010</v>
      </c>
      <c r="T1145" s="3" t="s">
        <v>91</v>
      </c>
      <c r="U1145" s="3" t="s">
        <v>2011</v>
      </c>
      <c r="V1145" s="3" t="s">
        <v>2012</v>
      </c>
      <c r="W1145" s="3">
        <v>2</v>
      </c>
      <c r="X1145" s="3" t="s">
        <v>18388</v>
      </c>
      <c r="Y1145" s="3" t="s">
        <v>18389</v>
      </c>
      <c r="Z1145" s="3" t="s">
        <v>18390</v>
      </c>
      <c r="AA1145" s="3"/>
      <c r="AB1145" s="3" t="s">
        <v>85</v>
      </c>
      <c r="AC1145" s="3" t="s">
        <v>94</v>
      </c>
      <c r="AD1145" s="3" t="s">
        <v>103</v>
      </c>
      <c r="AE1145" s="3" t="s">
        <v>122</v>
      </c>
      <c r="AF1145" s="3"/>
      <c r="AG1145" s="3" t="s">
        <v>97</v>
      </c>
      <c r="AH1145" s="3">
        <v>388</v>
      </c>
      <c r="AI1145" s="3">
        <v>40</v>
      </c>
      <c r="AJ1145" s="3" t="s">
        <v>396</v>
      </c>
      <c r="AK1145" s="3" t="s">
        <v>109</v>
      </c>
      <c r="AL1145" s="3" t="s">
        <v>100</v>
      </c>
      <c r="AM1145" s="3">
        <v>500</v>
      </c>
      <c r="AN1145" s="3" t="s">
        <v>138</v>
      </c>
      <c r="AO1145" s="3" t="s">
        <v>318</v>
      </c>
      <c r="AP1145" s="3" t="s">
        <v>18391</v>
      </c>
      <c r="AQ1145" s="3" t="s">
        <v>18392</v>
      </c>
      <c r="AR1145" s="3">
        <v>2700</v>
      </c>
      <c r="AS1145" s="3">
        <v>1500</v>
      </c>
      <c r="AT1145" s="3">
        <v>0</v>
      </c>
      <c r="AU1145" s="3">
        <v>0</v>
      </c>
      <c r="AV1145" s="3">
        <v>0</v>
      </c>
      <c r="AW1145" s="3">
        <v>0</v>
      </c>
      <c r="AX1145" s="3">
        <v>0</v>
      </c>
      <c r="AY1145" s="3">
        <v>0</v>
      </c>
      <c r="AZ1145" s="3">
        <v>0</v>
      </c>
      <c r="BA1145" s="3" t="s">
        <v>2017</v>
      </c>
      <c r="BB1145" s="3">
        <v>1500</v>
      </c>
    </row>
    <row r="1146" spans="1:54" ht="32.5" hidden="1" customHeight="1" x14ac:dyDescent="0.2">
      <c r="A1146" s="3" t="s">
        <v>18393</v>
      </c>
      <c r="B1146" s="3" t="s">
        <v>2002</v>
      </c>
      <c r="C1146" s="3" t="s">
        <v>85</v>
      </c>
      <c r="D1146" s="3" t="s">
        <v>86</v>
      </c>
      <c r="E1146" s="3" t="s">
        <v>18394</v>
      </c>
      <c r="F1146" s="3"/>
      <c r="G1146" s="3" t="s">
        <v>87</v>
      </c>
      <c r="H1146" s="3">
        <v>2024</v>
      </c>
      <c r="I1146" s="3">
        <v>2024</v>
      </c>
      <c r="J1146" s="3" t="s">
        <v>88</v>
      </c>
      <c r="K1146" s="3" t="s">
        <v>18395</v>
      </c>
      <c r="L1146" s="3" t="s">
        <v>18396</v>
      </c>
      <c r="M1146" s="3" t="s">
        <v>18397</v>
      </c>
      <c r="N1146" s="3" t="s">
        <v>18398</v>
      </c>
      <c r="O1146" s="3" t="s">
        <v>18399</v>
      </c>
      <c r="P1146" s="3" t="s">
        <v>89</v>
      </c>
      <c r="Q1146" s="3" t="s">
        <v>90</v>
      </c>
      <c r="R1146" s="3" t="s">
        <v>18400</v>
      </c>
      <c r="S1146" s="3" t="s">
        <v>18401</v>
      </c>
      <c r="T1146" s="3" t="s">
        <v>135</v>
      </c>
      <c r="U1146" s="3" t="s">
        <v>8568</v>
      </c>
      <c r="V1146" s="3" t="s">
        <v>2012</v>
      </c>
      <c r="W1146" s="3">
        <v>1</v>
      </c>
      <c r="X1146" s="3" t="s">
        <v>18402</v>
      </c>
      <c r="Y1146" s="3" t="s">
        <v>18403</v>
      </c>
      <c r="Z1146" s="3" t="s">
        <v>18404</v>
      </c>
      <c r="AA1146" s="3"/>
      <c r="AB1146" s="3" t="s">
        <v>85</v>
      </c>
      <c r="AC1146" s="3" t="s">
        <v>94</v>
      </c>
      <c r="AD1146" s="3" t="s">
        <v>103</v>
      </c>
      <c r="AE1146" s="3" t="s">
        <v>104</v>
      </c>
      <c r="AF1146" s="3"/>
      <c r="AG1146" s="3" t="s">
        <v>97</v>
      </c>
      <c r="AH1146" s="3">
        <v>145</v>
      </c>
      <c r="AI1146" s="3">
        <v>37</v>
      </c>
      <c r="AJ1146" s="3" t="s">
        <v>123</v>
      </c>
      <c r="AK1146" s="3" t="s">
        <v>106</v>
      </c>
      <c r="AL1146" s="3" t="s">
        <v>100</v>
      </c>
      <c r="AM1146" s="3">
        <v>8</v>
      </c>
      <c r="AN1146" s="3" t="s">
        <v>138</v>
      </c>
      <c r="AO1146" s="3" t="s">
        <v>110</v>
      </c>
      <c r="AP1146" s="3" t="s">
        <v>18405</v>
      </c>
      <c r="AQ1146" s="3" t="s">
        <v>18406</v>
      </c>
      <c r="AR1146" s="3">
        <v>50141</v>
      </c>
      <c r="AS1146" s="3">
        <v>1500</v>
      </c>
      <c r="AT1146" s="3">
        <v>0</v>
      </c>
      <c r="AU1146" s="3">
        <v>0</v>
      </c>
      <c r="AV1146" s="3">
        <v>0</v>
      </c>
      <c r="AW1146" s="3">
        <v>0</v>
      </c>
      <c r="AX1146" s="3">
        <v>0</v>
      </c>
      <c r="AY1146" s="3">
        <v>0</v>
      </c>
      <c r="AZ1146" s="3">
        <v>0</v>
      </c>
      <c r="BA1146" s="3" t="s">
        <v>2017</v>
      </c>
      <c r="BB1146" s="3">
        <v>1500</v>
      </c>
    </row>
    <row r="1147" spans="1:54" ht="32.5" hidden="1" customHeight="1" x14ac:dyDescent="0.2">
      <c r="A1147" s="3" t="s">
        <v>18407</v>
      </c>
      <c r="B1147" s="3" t="s">
        <v>2002</v>
      </c>
      <c r="C1147" s="3" t="s">
        <v>85</v>
      </c>
      <c r="D1147" s="3" t="s">
        <v>86</v>
      </c>
      <c r="E1147" s="3" t="s">
        <v>18394</v>
      </c>
      <c r="F1147" s="3"/>
      <c r="G1147" s="3" t="s">
        <v>87</v>
      </c>
      <c r="H1147" s="3">
        <v>2024</v>
      </c>
      <c r="I1147" s="3">
        <v>2024</v>
      </c>
      <c r="J1147" s="3" t="s">
        <v>88</v>
      </c>
      <c r="K1147" s="3" t="s">
        <v>18395</v>
      </c>
      <c r="L1147" s="3" t="s">
        <v>18396</v>
      </c>
      <c r="M1147" s="3" t="s">
        <v>18397</v>
      </c>
      <c r="N1147" s="3" t="s">
        <v>18398</v>
      </c>
      <c r="O1147" s="3" t="s">
        <v>18399</v>
      </c>
      <c r="P1147" s="3" t="s">
        <v>89</v>
      </c>
      <c r="Q1147" s="3" t="s">
        <v>90</v>
      </c>
      <c r="R1147" s="3" t="s">
        <v>18400</v>
      </c>
      <c r="S1147" s="3" t="s">
        <v>18401</v>
      </c>
      <c r="T1147" s="3" t="s">
        <v>135</v>
      </c>
      <c r="U1147" s="3" t="s">
        <v>8568</v>
      </c>
      <c r="V1147" s="3" t="s">
        <v>2012</v>
      </c>
      <c r="W1147" s="3">
        <v>2</v>
      </c>
      <c r="X1147" s="3" t="s">
        <v>18408</v>
      </c>
      <c r="Y1147" s="3" t="s">
        <v>18409</v>
      </c>
      <c r="Z1147" s="3" t="s">
        <v>18410</v>
      </c>
      <c r="AA1147" s="3"/>
      <c r="AB1147" s="3" t="s">
        <v>85</v>
      </c>
      <c r="AC1147" s="3" t="s">
        <v>94</v>
      </c>
      <c r="AD1147" s="3" t="s">
        <v>103</v>
      </c>
      <c r="AE1147" s="3" t="s">
        <v>104</v>
      </c>
      <c r="AF1147" s="3"/>
      <c r="AG1147" s="3" t="s">
        <v>97</v>
      </c>
      <c r="AH1147" s="3">
        <v>145</v>
      </c>
      <c r="AI1147" s="3">
        <v>37</v>
      </c>
      <c r="AJ1147" s="3" t="s">
        <v>98</v>
      </c>
      <c r="AK1147" s="3" t="s">
        <v>106</v>
      </c>
      <c r="AL1147" s="3" t="s">
        <v>100</v>
      </c>
      <c r="AM1147" s="3">
        <v>200</v>
      </c>
      <c r="AN1147" s="3" t="s">
        <v>101</v>
      </c>
      <c r="AO1147" s="3" t="s">
        <v>110</v>
      </c>
      <c r="AP1147" s="3" t="s">
        <v>18411</v>
      </c>
      <c r="AQ1147" s="3" t="s">
        <v>18412</v>
      </c>
      <c r="AR1147" s="3">
        <v>49141</v>
      </c>
      <c r="AS1147" s="3">
        <v>500</v>
      </c>
      <c r="AT1147" s="3">
        <v>0</v>
      </c>
      <c r="AU1147" s="3">
        <v>0</v>
      </c>
      <c r="AV1147" s="3">
        <v>0</v>
      </c>
      <c r="AW1147" s="3">
        <v>0</v>
      </c>
      <c r="AX1147" s="3">
        <v>0</v>
      </c>
      <c r="AY1147" s="3">
        <v>0</v>
      </c>
      <c r="AZ1147" s="3">
        <v>0</v>
      </c>
      <c r="BA1147" s="3" t="s">
        <v>2017</v>
      </c>
      <c r="BB1147" s="3">
        <v>500</v>
      </c>
    </row>
    <row r="1148" spans="1:54" ht="32.5" hidden="1" customHeight="1" x14ac:dyDescent="0.2">
      <c r="A1148" s="3" t="s">
        <v>18413</v>
      </c>
      <c r="B1148" s="3" t="s">
        <v>2002</v>
      </c>
      <c r="C1148" s="3" t="s">
        <v>85</v>
      </c>
      <c r="D1148" s="3" t="s">
        <v>86</v>
      </c>
      <c r="E1148" s="3" t="s">
        <v>18414</v>
      </c>
      <c r="F1148" s="3"/>
      <c r="G1148" s="3" t="s">
        <v>87</v>
      </c>
      <c r="H1148" s="3">
        <v>2024</v>
      </c>
      <c r="I1148" s="3">
        <v>2024</v>
      </c>
      <c r="J1148" s="3" t="s">
        <v>111</v>
      </c>
      <c r="K1148" s="3" t="s">
        <v>8453</v>
      </c>
      <c r="L1148" s="3" t="s">
        <v>8454</v>
      </c>
      <c r="M1148" s="3" t="s">
        <v>18415</v>
      </c>
      <c r="N1148" s="3" t="s">
        <v>8456</v>
      </c>
      <c r="O1148" s="3" t="s">
        <v>8457</v>
      </c>
      <c r="P1148" s="3" t="s">
        <v>89</v>
      </c>
      <c r="Q1148" s="3" t="s">
        <v>90</v>
      </c>
      <c r="R1148" s="3" t="s">
        <v>8458</v>
      </c>
      <c r="S1148" s="3" t="s">
        <v>8459</v>
      </c>
      <c r="T1148" s="3" t="s">
        <v>135</v>
      </c>
      <c r="U1148" s="3" t="s">
        <v>8355</v>
      </c>
      <c r="V1148" s="3" t="s">
        <v>2012</v>
      </c>
      <c r="W1148" s="3">
        <v>1</v>
      </c>
      <c r="X1148" s="3" t="s">
        <v>17704</v>
      </c>
      <c r="Y1148" s="3" t="s">
        <v>18416</v>
      </c>
      <c r="Z1148" s="3" t="s">
        <v>18417</v>
      </c>
      <c r="AA1148" s="3"/>
      <c r="AB1148" s="3" t="s">
        <v>85</v>
      </c>
      <c r="AC1148" s="3" t="s">
        <v>94</v>
      </c>
      <c r="AD1148" s="3" t="s">
        <v>103</v>
      </c>
      <c r="AE1148" s="3" t="s">
        <v>104</v>
      </c>
      <c r="AF1148" s="3"/>
      <c r="AG1148" s="3" t="s">
        <v>97</v>
      </c>
      <c r="AH1148" s="3">
        <v>205457</v>
      </c>
      <c r="AI1148" s="3">
        <v>18</v>
      </c>
      <c r="AJ1148" s="3" t="s">
        <v>105</v>
      </c>
      <c r="AK1148" s="3" t="s">
        <v>106</v>
      </c>
      <c r="AL1148" s="3" t="s">
        <v>100</v>
      </c>
      <c r="AM1148" s="3">
        <v>300</v>
      </c>
      <c r="AN1148" s="3" t="s">
        <v>138</v>
      </c>
      <c r="AO1148" s="3" t="s">
        <v>318</v>
      </c>
      <c r="AP1148" s="3" t="s">
        <v>18418</v>
      </c>
      <c r="AQ1148" s="3" t="s">
        <v>18419</v>
      </c>
      <c r="AR1148" s="3">
        <v>10416</v>
      </c>
      <c r="AS1148" s="3">
        <v>4000</v>
      </c>
      <c r="AT1148" s="3">
        <v>0</v>
      </c>
      <c r="AU1148" s="3">
        <v>0</v>
      </c>
      <c r="AV1148" s="3">
        <v>0</v>
      </c>
      <c r="AW1148" s="3">
        <v>0</v>
      </c>
      <c r="AX1148" s="3">
        <v>0</v>
      </c>
      <c r="AY1148" s="3">
        <v>0</v>
      </c>
      <c r="AZ1148" s="3">
        <v>0</v>
      </c>
      <c r="BA1148" s="3" t="s">
        <v>12881</v>
      </c>
      <c r="BB1148" s="3">
        <v>6000</v>
      </c>
    </row>
    <row r="1149" spans="1:54" ht="32.5" hidden="1" customHeight="1" x14ac:dyDescent="0.2">
      <c r="A1149" s="3" t="s">
        <v>18420</v>
      </c>
      <c r="B1149" s="3" t="s">
        <v>2002</v>
      </c>
      <c r="C1149" s="3" t="s">
        <v>85</v>
      </c>
      <c r="D1149" s="3" t="s">
        <v>86</v>
      </c>
      <c r="E1149" s="3" t="s">
        <v>18414</v>
      </c>
      <c r="F1149" s="3"/>
      <c r="G1149" s="3" t="s">
        <v>87</v>
      </c>
      <c r="H1149" s="3">
        <v>2024</v>
      </c>
      <c r="I1149" s="3">
        <v>2024</v>
      </c>
      <c r="J1149" s="3" t="s">
        <v>88</v>
      </c>
      <c r="K1149" s="3" t="s">
        <v>8453</v>
      </c>
      <c r="L1149" s="3" t="s">
        <v>8454</v>
      </c>
      <c r="M1149" s="3" t="s">
        <v>18415</v>
      </c>
      <c r="N1149" s="3" t="s">
        <v>8456</v>
      </c>
      <c r="O1149" s="3" t="s">
        <v>8457</v>
      </c>
      <c r="P1149" s="3" t="s">
        <v>89</v>
      </c>
      <c r="Q1149" s="3" t="s">
        <v>90</v>
      </c>
      <c r="R1149" s="3" t="s">
        <v>8458</v>
      </c>
      <c r="S1149" s="3" t="s">
        <v>8459</v>
      </c>
      <c r="T1149" s="3" t="s">
        <v>135</v>
      </c>
      <c r="U1149" s="3" t="s">
        <v>8355</v>
      </c>
      <c r="V1149" s="3" t="s">
        <v>2012</v>
      </c>
      <c r="W1149" s="3">
        <v>2</v>
      </c>
      <c r="X1149" s="3" t="s">
        <v>18421</v>
      </c>
      <c r="Y1149" s="3" t="s">
        <v>18422</v>
      </c>
      <c r="Z1149" s="3" t="s">
        <v>18423</v>
      </c>
      <c r="AA1149" s="3"/>
      <c r="AB1149" s="3" t="s">
        <v>85</v>
      </c>
      <c r="AC1149" s="3" t="s">
        <v>94</v>
      </c>
      <c r="AD1149" s="3" t="s">
        <v>103</v>
      </c>
      <c r="AE1149" s="3" t="s">
        <v>124</v>
      </c>
      <c r="AF1149" s="3"/>
      <c r="AG1149" s="3" t="s">
        <v>97</v>
      </c>
      <c r="AH1149" s="3">
        <v>205457</v>
      </c>
      <c r="AI1149" s="3">
        <v>18</v>
      </c>
      <c r="AJ1149" s="3" t="s">
        <v>98</v>
      </c>
      <c r="AK1149" s="3" t="s">
        <v>109</v>
      </c>
      <c r="AL1149" s="3" t="s">
        <v>100</v>
      </c>
      <c r="AM1149" s="3">
        <v>100</v>
      </c>
      <c r="AN1149" s="3" t="s">
        <v>138</v>
      </c>
      <c r="AO1149" s="3" t="s">
        <v>318</v>
      </c>
      <c r="AP1149" s="3" t="s">
        <v>18424</v>
      </c>
      <c r="AQ1149" s="3" t="s">
        <v>18425</v>
      </c>
      <c r="AR1149" s="3">
        <v>3400</v>
      </c>
      <c r="AS1149" s="3">
        <v>1000</v>
      </c>
      <c r="AT1149" s="3">
        <v>0</v>
      </c>
      <c r="AU1149" s="3">
        <v>0</v>
      </c>
      <c r="AV1149" s="3">
        <v>0</v>
      </c>
      <c r="AW1149" s="3">
        <v>0</v>
      </c>
      <c r="AX1149" s="3">
        <v>0</v>
      </c>
      <c r="AY1149" s="3">
        <v>0</v>
      </c>
      <c r="AZ1149" s="3">
        <v>0</v>
      </c>
      <c r="BA1149" s="3" t="s">
        <v>2017</v>
      </c>
      <c r="BB1149" s="3">
        <v>1000</v>
      </c>
    </row>
    <row r="1150" spans="1:54" ht="32.5" customHeight="1" x14ac:dyDescent="0.2">
      <c r="A1150" s="94" t="s">
        <v>18426</v>
      </c>
      <c r="B1150" s="94" t="s">
        <v>2002</v>
      </c>
      <c r="C1150" s="94" t="s">
        <v>85</v>
      </c>
      <c r="D1150" s="94" t="s">
        <v>86</v>
      </c>
      <c r="E1150" s="94" t="s">
        <v>18414</v>
      </c>
      <c r="F1150" s="94"/>
      <c r="G1150" s="94" t="s">
        <v>87</v>
      </c>
      <c r="H1150" s="94">
        <v>2024</v>
      </c>
      <c r="I1150" s="94">
        <v>2024</v>
      </c>
      <c r="J1150" s="94" t="s">
        <v>88</v>
      </c>
      <c r="K1150" s="94" t="s">
        <v>8453</v>
      </c>
      <c r="L1150" s="94" t="s">
        <v>8454</v>
      </c>
      <c r="M1150" s="94" t="s">
        <v>18415</v>
      </c>
      <c r="N1150" s="94" t="s">
        <v>8456</v>
      </c>
      <c r="O1150" s="94" t="s">
        <v>8457</v>
      </c>
      <c r="P1150" s="94" t="s">
        <v>89</v>
      </c>
      <c r="Q1150" s="94" t="s">
        <v>90</v>
      </c>
      <c r="R1150" s="94" t="s">
        <v>8458</v>
      </c>
      <c r="S1150" s="94" t="s">
        <v>8459</v>
      </c>
      <c r="T1150" s="94" t="s">
        <v>135</v>
      </c>
      <c r="U1150" s="94" t="s">
        <v>8355</v>
      </c>
      <c r="V1150" s="94" t="s">
        <v>2012</v>
      </c>
      <c r="W1150" s="94">
        <v>3</v>
      </c>
      <c r="X1150" s="94" t="s">
        <v>18427</v>
      </c>
      <c r="Y1150" s="94" t="s">
        <v>18428</v>
      </c>
      <c r="Z1150" s="94" t="s">
        <v>18429</v>
      </c>
      <c r="AA1150" s="94"/>
      <c r="AB1150" s="94" t="s">
        <v>85</v>
      </c>
      <c r="AC1150" s="94" t="s">
        <v>94</v>
      </c>
      <c r="AD1150" s="94" t="s">
        <v>107</v>
      </c>
      <c r="AE1150" s="94" t="s">
        <v>108</v>
      </c>
      <c r="AF1150" s="94"/>
      <c r="AG1150" s="94" t="s">
        <v>97</v>
      </c>
      <c r="AH1150" s="94">
        <v>205457</v>
      </c>
      <c r="AI1150" s="94">
        <v>18</v>
      </c>
      <c r="AJ1150" s="94" t="s">
        <v>98</v>
      </c>
      <c r="AK1150" s="94" t="s">
        <v>109</v>
      </c>
      <c r="AL1150" s="94" t="s">
        <v>100</v>
      </c>
      <c r="AM1150" s="94">
        <v>500</v>
      </c>
      <c r="AN1150" s="94" t="s">
        <v>101</v>
      </c>
      <c r="AO1150" s="94" t="s">
        <v>318</v>
      </c>
      <c r="AP1150" s="94" t="s">
        <v>18430</v>
      </c>
      <c r="AQ1150" s="94" t="s">
        <v>18431</v>
      </c>
      <c r="AR1150" s="94">
        <v>4000</v>
      </c>
      <c r="AS1150" s="94">
        <v>2400</v>
      </c>
      <c r="AT1150" s="94">
        <v>0</v>
      </c>
      <c r="AU1150" s="94">
        <v>0</v>
      </c>
      <c r="AV1150" s="94">
        <v>0</v>
      </c>
      <c r="AW1150" s="94">
        <v>0</v>
      </c>
      <c r="AX1150" s="94">
        <v>0</v>
      </c>
      <c r="AY1150" s="94">
        <v>0</v>
      </c>
      <c r="AZ1150" s="94">
        <v>0</v>
      </c>
      <c r="BA1150" s="94" t="s">
        <v>2017</v>
      </c>
      <c r="BB1150" s="94">
        <v>2400</v>
      </c>
    </row>
    <row r="1151" spans="1:54" ht="32.5" hidden="1" customHeight="1" x14ac:dyDescent="0.2">
      <c r="A1151" s="3" t="s">
        <v>18432</v>
      </c>
      <c r="B1151" s="3" t="s">
        <v>2002</v>
      </c>
      <c r="C1151" s="3" t="s">
        <v>85</v>
      </c>
      <c r="D1151" s="3" t="s">
        <v>86</v>
      </c>
      <c r="E1151" s="3" t="s">
        <v>18433</v>
      </c>
      <c r="F1151" s="3"/>
      <c r="G1151" s="3" t="s">
        <v>87</v>
      </c>
      <c r="H1151" s="3">
        <v>2024</v>
      </c>
      <c r="I1151" s="3">
        <v>2024</v>
      </c>
      <c r="J1151" s="3" t="s">
        <v>88</v>
      </c>
      <c r="K1151" s="3" t="s">
        <v>8654</v>
      </c>
      <c r="L1151" s="3" t="s">
        <v>8655</v>
      </c>
      <c r="M1151" s="3"/>
      <c r="N1151" s="3" t="s">
        <v>8656</v>
      </c>
      <c r="O1151" s="3" t="s">
        <v>8657</v>
      </c>
      <c r="P1151" s="3" t="s">
        <v>89</v>
      </c>
      <c r="Q1151" s="3" t="s">
        <v>257</v>
      </c>
      <c r="R1151" s="3" t="s">
        <v>8658</v>
      </c>
      <c r="S1151" s="3" t="s">
        <v>8567</v>
      </c>
      <c r="T1151" s="3" t="s">
        <v>91</v>
      </c>
      <c r="U1151" s="3" t="s">
        <v>8568</v>
      </c>
      <c r="V1151" s="3" t="s">
        <v>2012</v>
      </c>
      <c r="W1151" s="3">
        <v>1</v>
      </c>
      <c r="X1151" s="3" t="s">
        <v>12664</v>
      </c>
      <c r="Y1151" s="3" t="s">
        <v>18434</v>
      </c>
      <c r="Z1151" s="3" t="s">
        <v>18435</v>
      </c>
      <c r="AA1151" s="3"/>
      <c r="AB1151" s="3" t="s">
        <v>85</v>
      </c>
      <c r="AC1151" s="3" t="s">
        <v>94</v>
      </c>
      <c r="AD1151" s="3" t="s">
        <v>103</v>
      </c>
      <c r="AE1151" s="3" t="s">
        <v>124</v>
      </c>
      <c r="AF1151" s="3"/>
      <c r="AG1151" s="3" t="s">
        <v>97</v>
      </c>
      <c r="AH1151" s="3">
        <v>205457</v>
      </c>
      <c r="AI1151" s="3">
        <v>32873</v>
      </c>
      <c r="AJ1151" s="3" t="s">
        <v>105</v>
      </c>
      <c r="AK1151" s="3" t="s">
        <v>109</v>
      </c>
      <c r="AL1151" s="3" t="s">
        <v>100</v>
      </c>
      <c r="AM1151" s="3">
        <v>1000</v>
      </c>
      <c r="AN1151" s="3" t="s">
        <v>101</v>
      </c>
      <c r="AO1151" s="3" t="s">
        <v>318</v>
      </c>
      <c r="AP1151" s="3" t="s">
        <v>18436</v>
      </c>
      <c r="AQ1151" s="3" t="s">
        <v>18437</v>
      </c>
      <c r="AR1151" s="3">
        <v>9100</v>
      </c>
      <c r="AS1151" s="3">
        <v>5000</v>
      </c>
      <c r="AT1151" s="3">
        <v>0</v>
      </c>
      <c r="AU1151" s="3">
        <v>0</v>
      </c>
      <c r="AV1151" s="3">
        <v>0</v>
      </c>
      <c r="AW1151" s="3">
        <v>0</v>
      </c>
      <c r="AX1151" s="3">
        <v>0</v>
      </c>
      <c r="AY1151" s="3">
        <v>0</v>
      </c>
      <c r="AZ1151" s="3">
        <v>0</v>
      </c>
      <c r="BA1151" s="3" t="s">
        <v>18438</v>
      </c>
      <c r="BB1151" s="3">
        <v>6000</v>
      </c>
    </row>
    <row r="1152" spans="1:54" ht="32.5" hidden="1" customHeight="1" x14ac:dyDescent="0.2">
      <c r="A1152" s="3" t="s">
        <v>18439</v>
      </c>
      <c r="B1152" s="3" t="s">
        <v>2002</v>
      </c>
      <c r="C1152" s="3" t="s">
        <v>85</v>
      </c>
      <c r="D1152" s="3" t="s">
        <v>86</v>
      </c>
      <c r="E1152" s="3" t="s">
        <v>18433</v>
      </c>
      <c r="F1152" s="3"/>
      <c r="G1152" s="3" t="s">
        <v>87</v>
      </c>
      <c r="H1152" s="3">
        <v>2024</v>
      </c>
      <c r="I1152" s="3">
        <v>2024</v>
      </c>
      <c r="J1152" s="3" t="s">
        <v>88</v>
      </c>
      <c r="K1152" s="3" t="s">
        <v>8654</v>
      </c>
      <c r="L1152" s="3" t="s">
        <v>8655</v>
      </c>
      <c r="M1152" s="3"/>
      <c r="N1152" s="3" t="s">
        <v>8656</v>
      </c>
      <c r="O1152" s="3" t="s">
        <v>8657</v>
      </c>
      <c r="P1152" s="3" t="s">
        <v>89</v>
      </c>
      <c r="Q1152" s="3" t="s">
        <v>257</v>
      </c>
      <c r="R1152" s="3" t="s">
        <v>8658</v>
      </c>
      <c r="S1152" s="3" t="s">
        <v>8567</v>
      </c>
      <c r="T1152" s="3" t="s">
        <v>91</v>
      </c>
      <c r="U1152" s="3" t="s">
        <v>8568</v>
      </c>
      <c r="V1152" s="3" t="s">
        <v>2012</v>
      </c>
      <c r="W1152" s="3">
        <v>2</v>
      </c>
      <c r="X1152" s="3" t="s">
        <v>18440</v>
      </c>
      <c r="Y1152" s="3" t="s">
        <v>18441</v>
      </c>
      <c r="Z1152" s="3" t="s">
        <v>18442</v>
      </c>
      <c r="AA1152" s="3"/>
      <c r="AB1152" s="3" t="s">
        <v>85</v>
      </c>
      <c r="AC1152" s="3" t="s">
        <v>94</v>
      </c>
      <c r="AD1152" s="3" t="s">
        <v>103</v>
      </c>
      <c r="AE1152" s="3" t="s">
        <v>122</v>
      </c>
      <c r="AF1152" s="3"/>
      <c r="AG1152" s="3" t="s">
        <v>97</v>
      </c>
      <c r="AH1152" s="3">
        <v>205457</v>
      </c>
      <c r="AI1152" s="3">
        <v>32873</v>
      </c>
      <c r="AJ1152" s="3" t="s">
        <v>123</v>
      </c>
      <c r="AK1152" s="3" t="s">
        <v>109</v>
      </c>
      <c r="AL1152" s="3" t="s">
        <v>100</v>
      </c>
      <c r="AM1152" s="3">
        <v>100</v>
      </c>
      <c r="AN1152" s="3" t="s">
        <v>101</v>
      </c>
      <c r="AO1152" s="3" t="s">
        <v>110</v>
      </c>
      <c r="AP1152" s="3" t="s">
        <v>18443</v>
      </c>
      <c r="AQ1152" s="3" t="s">
        <v>18444</v>
      </c>
      <c r="AR1152" s="3">
        <v>3600</v>
      </c>
      <c r="AS1152" s="3">
        <v>2000</v>
      </c>
      <c r="AT1152" s="3">
        <v>0</v>
      </c>
      <c r="AU1152" s="3">
        <v>0</v>
      </c>
      <c r="AV1152" s="3">
        <v>0</v>
      </c>
      <c r="AW1152" s="3">
        <v>0</v>
      </c>
      <c r="AX1152" s="3">
        <v>0</v>
      </c>
      <c r="AY1152" s="3">
        <v>0</v>
      </c>
      <c r="AZ1152" s="3">
        <v>0</v>
      </c>
      <c r="BA1152" s="3" t="s">
        <v>2017</v>
      </c>
      <c r="BB1152" s="3">
        <v>2000</v>
      </c>
    </row>
    <row r="1153" spans="1:54" ht="32.5" hidden="1" customHeight="1" x14ac:dyDescent="0.2">
      <c r="A1153" s="3" t="s">
        <v>18445</v>
      </c>
      <c r="B1153" s="3" t="s">
        <v>2002</v>
      </c>
      <c r="C1153" s="3" t="s">
        <v>85</v>
      </c>
      <c r="D1153" s="3" t="s">
        <v>86</v>
      </c>
      <c r="E1153" s="3" t="s">
        <v>18433</v>
      </c>
      <c r="F1153" s="3"/>
      <c r="G1153" s="3" t="s">
        <v>87</v>
      </c>
      <c r="H1153" s="3">
        <v>2024</v>
      </c>
      <c r="I1153" s="3">
        <v>2024</v>
      </c>
      <c r="J1153" s="3" t="s">
        <v>88</v>
      </c>
      <c r="K1153" s="3" t="s">
        <v>8654</v>
      </c>
      <c r="L1153" s="3" t="s">
        <v>8655</v>
      </c>
      <c r="M1153" s="3"/>
      <c r="N1153" s="3" t="s">
        <v>8656</v>
      </c>
      <c r="O1153" s="3" t="s">
        <v>8657</v>
      </c>
      <c r="P1153" s="3" t="s">
        <v>89</v>
      </c>
      <c r="Q1153" s="3" t="s">
        <v>257</v>
      </c>
      <c r="R1153" s="3" t="s">
        <v>8658</v>
      </c>
      <c r="S1153" s="3" t="s">
        <v>8567</v>
      </c>
      <c r="T1153" s="3" t="s">
        <v>91</v>
      </c>
      <c r="U1153" s="3" t="s">
        <v>8568</v>
      </c>
      <c r="V1153" s="3" t="s">
        <v>2012</v>
      </c>
      <c r="W1153" s="3">
        <v>3</v>
      </c>
      <c r="X1153" s="3" t="s">
        <v>247</v>
      </c>
      <c r="Y1153" s="3" t="s">
        <v>18446</v>
      </c>
      <c r="Z1153" s="3" t="s">
        <v>18447</v>
      </c>
      <c r="AA1153" s="3"/>
      <c r="AB1153" s="3" t="s">
        <v>85</v>
      </c>
      <c r="AC1153" s="3" t="s">
        <v>94</v>
      </c>
      <c r="AD1153" s="3" t="s">
        <v>95</v>
      </c>
      <c r="AE1153" s="3" t="s">
        <v>96</v>
      </c>
      <c r="AF1153" s="3"/>
      <c r="AG1153" s="3" t="s">
        <v>97</v>
      </c>
      <c r="AH1153" s="3">
        <v>205457</v>
      </c>
      <c r="AI1153" s="3">
        <v>32873</v>
      </c>
      <c r="AJ1153" s="3" t="s">
        <v>123</v>
      </c>
      <c r="AK1153" s="3" t="s">
        <v>99</v>
      </c>
      <c r="AL1153" s="3" t="s">
        <v>100</v>
      </c>
      <c r="AM1153" s="3">
        <v>100</v>
      </c>
      <c r="AN1153" s="3" t="s">
        <v>101</v>
      </c>
      <c r="AO1153" s="3" t="s">
        <v>318</v>
      </c>
      <c r="AP1153" s="3" t="s">
        <v>18448</v>
      </c>
      <c r="AQ1153" s="3" t="s">
        <v>18449</v>
      </c>
      <c r="AR1153" s="3">
        <v>4650</v>
      </c>
      <c r="AS1153" s="3">
        <v>2800</v>
      </c>
      <c r="AT1153" s="3">
        <v>0</v>
      </c>
      <c r="AU1153" s="3">
        <v>0</v>
      </c>
      <c r="AV1153" s="3">
        <v>0</v>
      </c>
      <c r="AW1153" s="3">
        <v>0</v>
      </c>
      <c r="AX1153" s="3">
        <v>0</v>
      </c>
      <c r="AY1153" s="3">
        <v>0</v>
      </c>
      <c r="AZ1153" s="3">
        <v>0</v>
      </c>
      <c r="BA1153" s="3" t="s">
        <v>2017</v>
      </c>
      <c r="BB1153" s="3">
        <v>2800</v>
      </c>
    </row>
    <row r="1154" spans="1:54" ht="32.5" hidden="1" customHeight="1" x14ac:dyDescent="0.2">
      <c r="A1154" s="3" t="s">
        <v>18450</v>
      </c>
      <c r="B1154" s="3" t="s">
        <v>2002</v>
      </c>
      <c r="C1154" s="3" t="s">
        <v>85</v>
      </c>
      <c r="D1154" s="3" t="s">
        <v>86</v>
      </c>
      <c r="E1154" s="3" t="s">
        <v>18451</v>
      </c>
      <c r="F1154" s="3"/>
      <c r="G1154" s="3" t="s">
        <v>87</v>
      </c>
      <c r="H1154" s="3">
        <v>2024</v>
      </c>
      <c r="I1154" s="3">
        <v>2024</v>
      </c>
      <c r="J1154" s="3" t="s">
        <v>111</v>
      </c>
      <c r="K1154" s="3" t="s">
        <v>8561</v>
      </c>
      <c r="L1154" s="3" t="s">
        <v>8562</v>
      </c>
      <c r="M1154" s="3" t="s">
        <v>8563</v>
      </c>
      <c r="N1154" s="3" t="s">
        <v>8564</v>
      </c>
      <c r="O1154" s="3" t="s">
        <v>8565</v>
      </c>
      <c r="P1154" s="3" t="s">
        <v>89</v>
      </c>
      <c r="Q1154" s="3" t="s">
        <v>90</v>
      </c>
      <c r="R1154" s="3" t="s">
        <v>8566</v>
      </c>
      <c r="S1154" s="3" t="s">
        <v>8567</v>
      </c>
      <c r="T1154" s="3" t="s">
        <v>135</v>
      </c>
      <c r="U1154" s="3" t="s">
        <v>8568</v>
      </c>
      <c r="V1154" s="3" t="s">
        <v>2012</v>
      </c>
      <c r="W1154" s="3">
        <v>1</v>
      </c>
      <c r="X1154" s="3" t="s">
        <v>315</v>
      </c>
      <c r="Y1154" s="3" t="s">
        <v>18452</v>
      </c>
      <c r="Z1154" s="3" t="s">
        <v>18453</v>
      </c>
      <c r="AA1154" s="3"/>
      <c r="AB1154" s="3" t="s">
        <v>85</v>
      </c>
      <c r="AC1154" s="3" t="s">
        <v>94</v>
      </c>
      <c r="AD1154" s="3" t="s">
        <v>103</v>
      </c>
      <c r="AE1154" s="3" t="s">
        <v>104</v>
      </c>
      <c r="AF1154" s="3"/>
      <c r="AG1154" s="3" t="s">
        <v>97</v>
      </c>
      <c r="AH1154" s="3">
        <v>460</v>
      </c>
      <c r="AI1154" s="3">
        <v>152</v>
      </c>
      <c r="AJ1154" s="3" t="s">
        <v>123</v>
      </c>
      <c r="AK1154" s="3" t="s">
        <v>106</v>
      </c>
      <c r="AL1154" s="3" t="s">
        <v>100</v>
      </c>
      <c r="AM1154" s="3">
        <v>60</v>
      </c>
      <c r="AN1154" s="3" t="s">
        <v>101</v>
      </c>
      <c r="AO1154" s="3" t="s">
        <v>110</v>
      </c>
      <c r="AP1154" s="3" t="s">
        <v>18454</v>
      </c>
      <c r="AQ1154" s="3" t="s">
        <v>18455</v>
      </c>
      <c r="AR1154" s="3">
        <v>31100</v>
      </c>
      <c r="AS1154" s="3">
        <v>4000</v>
      </c>
      <c r="AT1154" s="3">
        <v>0</v>
      </c>
      <c r="AU1154" s="3">
        <v>0</v>
      </c>
      <c r="AV1154" s="3">
        <v>0</v>
      </c>
      <c r="AW1154" s="3">
        <v>0</v>
      </c>
      <c r="AX1154" s="3">
        <v>0</v>
      </c>
      <c r="AY1154" s="3">
        <v>0</v>
      </c>
      <c r="AZ1154" s="3">
        <v>0</v>
      </c>
      <c r="BA1154" s="3" t="s">
        <v>2017</v>
      </c>
      <c r="BB1154" s="3">
        <v>4000</v>
      </c>
    </row>
    <row r="1155" spans="1:54" ht="32.5" hidden="1" customHeight="1" x14ac:dyDescent="0.2">
      <c r="A1155" s="3" t="s">
        <v>18456</v>
      </c>
      <c r="B1155" s="3" t="s">
        <v>2002</v>
      </c>
      <c r="C1155" s="3" t="s">
        <v>85</v>
      </c>
      <c r="D1155" s="3" t="s">
        <v>86</v>
      </c>
      <c r="E1155" s="3" t="s">
        <v>18451</v>
      </c>
      <c r="F1155" s="3"/>
      <c r="G1155" s="3" t="s">
        <v>87</v>
      </c>
      <c r="H1155" s="3">
        <v>2024</v>
      </c>
      <c r="I1155" s="3">
        <v>2024</v>
      </c>
      <c r="J1155" s="3" t="s">
        <v>111</v>
      </c>
      <c r="K1155" s="3" t="s">
        <v>8561</v>
      </c>
      <c r="L1155" s="3" t="s">
        <v>8562</v>
      </c>
      <c r="M1155" s="3" t="s">
        <v>8563</v>
      </c>
      <c r="N1155" s="3" t="s">
        <v>8564</v>
      </c>
      <c r="O1155" s="3" t="s">
        <v>8565</v>
      </c>
      <c r="P1155" s="3" t="s">
        <v>89</v>
      </c>
      <c r="Q1155" s="3" t="s">
        <v>90</v>
      </c>
      <c r="R1155" s="3" t="s">
        <v>8566</v>
      </c>
      <c r="S1155" s="3" t="s">
        <v>8567</v>
      </c>
      <c r="T1155" s="3" t="s">
        <v>135</v>
      </c>
      <c r="U1155" s="3" t="s">
        <v>8568</v>
      </c>
      <c r="V1155" s="3" t="s">
        <v>2012</v>
      </c>
      <c r="W1155" s="3">
        <v>2</v>
      </c>
      <c r="X1155" s="3" t="s">
        <v>18457</v>
      </c>
      <c r="Y1155" s="3" t="s">
        <v>18458</v>
      </c>
      <c r="Z1155" s="3" t="s">
        <v>18459</v>
      </c>
      <c r="AA1155" s="3"/>
      <c r="AB1155" s="3" t="s">
        <v>85</v>
      </c>
      <c r="AC1155" s="3" t="s">
        <v>94</v>
      </c>
      <c r="AD1155" s="3" t="s">
        <v>103</v>
      </c>
      <c r="AE1155" s="3" t="s">
        <v>124</v>
      </c>
      <c r="AF1155" s="3"/>
      <c r="AG1155" s="3" t="s">
        <v>97</v>
      </c>
      <c r="AH1155" s="3">
        <v>460</v>
      </c>
      <c r="AI1155" s="3">
        <v>152</v>
      </c>
      <c r="AJ1155" s="3" t="s">
        <v>105</v>
      </c>
      <c r="AK1155" s="3" t="s">
        <v>109</v>
      </c>
      <c r="AL1155" s="3" t="s">
        <v>100</v>
      </c>
      <c r="AM1155" s="3">
        <v>400</v>
      </c>
      <c r="AN1155" s="3" t="s">
        <v>138</v>
      </c>
      <c r="AO1155" s="3" t="s">
        <v>110</v>
      </c>
      <c r="AP1155" s="3" t="s">
        <v>18460</v>
      </c>
      <c r="AQ1155" s="3" t="s">
        <v>18461</v>
      </c>
      <c r="AR1155" s="3">
        <v>7000</v>
      </c>
      <c r="AS1155" s="3">
        <v>3000</v>
      </c>
      <c r="AT1155" s="3">
        <v>0</v>
      </c>
      <c r="AU1155" s="3">
        <v>0</v>
      </c>
      <c r="AV1155" s="3">
        <v>0</v>
      </c>
      <c r="AW1155" s="3">
        <v>0</v>
      </c>
      <c r="AX1155" s="3">
        <v>0</v>
      </c>
      <c r="AY1155" s="3">
        <v>0</v>
      </c>
      <c r="AZ1155" s="3">
        <v>0</v>
      </c>
      <c r="BA1155" s="3" t="s">
        <v>2017</v>
      </c>
      <c r="BB1155" s="3">
        <v>3000</v>
      </c>
    </row>
    <row r="1156" spans="1:54" ht="32.5" hidden="1" customHeight="1" x14ac:dyDescent="0.2">
      <c r="A1156" s="3" t="s">
        <v>18462</v>
      </c>
      <c r="B1156" s="3" t="s">
        <v>2002</v>
      </c>
      <c r="C1156" s="3" t="s">
        <v>85</v>
      </c>
      <c r="D1156" s="3" t="s">
        <v>86</v>
      </c>
      <c r="E1156" s="3" t="s">
        <v>18451</v>
      </c>
      <c r="F1156" s="3"/>
      <c r="G1156" s="3" t="s">
        <v>87</v>
      </c>
      <c r="H1156" s="3">
        <v>2024</v>
      </c>
      <c r="I1156" s="3">
        <v>2024</v>
      </c>
      <c r="J1156" s="3" t="s">
        <v>88</v>
      </c>
      <c r="K1156" s="3" t="s">
        <v>8561</v>
      </c>
      <c r="L1156" s="3" t="s">
        <v>8562</v>
      </c>
      <c r="M1156" s="3" t="s">
        <v>8563</v>
      </c>
      <c r="N1156" s="3" t="s">
        <v>8564</v>
      </c>
      <c r="O1156" s="3" t="s">
        <v>8565</v>
      </c>
      <c r="P1156" s="3" t="s">
        <v>89</v>
      </c>
      <c r="Q1156" s="3" t="s">
        <v>90</v>
      </c>
      <c r="R1156" s="3" t="s">
        <v>8566</v>
      </c>
      <c r="S1156" s="3" t="s">
        <v>8567</v>
      </c>
      <c r="T1156" s="3" t="s">
        <v>135</v>
      </c>
      <c r="U1156" s="3" t="s">
        <v>8568</v>
      </c>
      <c r="V1156" s="3" t="s">
        <v>2012</v>
      </c>
      <c r="W1156" s="3">
        <v>3</v>
      </c>
      <c r="X1156" s="3" t="s">
        <v>18463</v>
      </c>
      <c r="Y1156" s="3" t="s">
        <v>18464</v>
      </c>
      <c r="Z1156" s="3" t="s">
        <v>18465</v>
      </c>
      <c r="AA1156" s="3"/>
      <c r="AB1156" s="3" t="s">
        <v>85</v>
      </c>
      <c r="AC1156" s="3" t="s">
        <v>94</v>
      </c>
      <c r="AD1156" s="3" t="s">
        <v>95</v>
      </c>
      <c r="AE1156" s="3" t="s">
        <v>96</v>
      </c>
      <c r="AF1156" s="3"/>
      <c r="AG1156" s="3" t="s">
        <v>97</v>
      </c>
      <c r="AH1156" s="3">
        <v>460</v>
      </c>
      <c r="AI1156" s="3">
        <v>152</v>
      </c>
      <c r="AJ1156" s="3" t="s">
        <v>98</v>
      </c>
      <c r="AK1156" s="3" t="s">
        <v>99</v>
      </c>
      <c r="AL1156" s="3" t="s">
        <v>100</v>
      </c>
      <c r="AM1156" s="3">
        <v>20</v>
      </c>
      <c r="AN1156" s="3" t="s">
        <v>140</v>
      </c>
      <c r="AO1156" s="3" t="s">
        <v>110</v>
      </c>
      <c r="AP1156" s="3" t="s">
        <v>18466</v>
      </c>
      <c r="AQ1156" s="3" t="s">
        <v>18467</v>
      </c>
      <c r="AR1156" s="3">
        <v>6700</v>
      </c>
      <c r="AS1156" s="3">
        <v>3000</v>
      </c>
      <c r="AT1156" s="3">
        <v>0</v>
      </c>
      <c r="AU1156" s="3">
        <v>0</v>
      </c>
      <c r="AV1156" s="3">
        <v>0</v>
      </c>
      <c r="AW1156" s="3">
        <v>0</v>
      </c>
      <c r="AX1156" s="3">
        <v>0</v>
      </c>
      <c r="AY1156" s="3">
        <v>0</v>
      </c>
      <c r="AZ1156" s="3">
        <v>0</v>
      </c>
      <c r="BA1156" s="3" t="s">
        <v>2017</v>
      </c>
      <c r="BB1156" s="3">
        <v>3000</v>
      </c>
    </row>
    <row r="1157" spans="1:54" ht="32.5" customHeight="1" x14ac:dyDescent="0.2">
      <c r="A1157" s="94" t="s">
        <v>18468</v>
      </c>
      <c r="B1157" s="94" t="s">
        <v>2002</v>
      </c>
      <c r="C1157" s="94" t="s">
        <v>85</v>
      </c>
      <c r="D1157" s="94" t="s">
        <v>86</v>
      </c>
      <c r="E1157" s="94" t="s">
        <v>18451</v>
      </c>
      <c r="F1157" s="94"/>
      <c r="G1157" s="94" t="s">
        <v>87</v>
      </c>
      <c r="H1157" s="94">
        <v>2024</v>
      </c>
      <c r="I1157" s="94">
        <v>2024</v>
      </c>
      <c r="J1157" s="94" t="s">
        <v>88</v>
      </c>
      <c r="K1157" s="94" t="s">
        <v>8561</v>
      </c>
      <c r="L1157" s="94" t="s">
        <v>8562</v>
      </c>
      <c r="M1157" s="94" t="s">
        <v>8563</v>
      </c>
      <c r="N1157" s="94" t="s">
        <v>8564</v>
      </c>
      <c r="O1157" s="94" t="s">
        <v>8565</v>
      </c>
      <c r="P1157" s="94" t="s">
        <v>89</v>
      </c>
      <c r="Q1157" s="94" t="s">
        <v>90</v>
      </c>
      <c r="R1157" s="94" t="s">
        <v>8566</v>
      </c>
      <c r="S1157" s="94" t="s">
        <v>8567</v>
      </c>
      <c r="T1157" s="94" t="s">
        <v>135</v>
      </c>
      <c r="U1157" s="94" t="s">
        <v>8568</v>
      </c>
      <c r="V1157" s="94" t="s">
        <v>2012</v>
      </c>
      <c r="W1157" s="94">
        <v>4</v>
      </c>
      <c r="X1157" s="94" t="s">
        <v>18469</v>
      </c>
      <c r="Y1157" s="94" t="s">
        <v>18470</v>
      </c>
      <c r="Z1157" s="94" t="s">
        <v>18471</v>
      </c>
      <c r="AA1157" s="94"/>
      <c r="AB1157" s="94" t="s">
        <v>85</v>
      </c>
      <c r="AC1157" s="94" t="s">
        <v>94</v>
      </c>
      <c r="AD1157" s="94" t="s">
        <v>107</v>
      </c>
      <c r="AE1157" s="94" t="s">
        <v>108</v>
      </c>
      <c r="AF1157" s="94"/>
      <c r="AG1157" s="94" t="s">
        <v>97</v>
      </c>
      <c r="AH1157" s="94">
        <v>460</v>
      </c>
      <c r="AI1157" s="94">
        <v>152</v>
      </c>
      <c r="AJ1157" s="94" t="s">
        <v>98</v>
      </c>
      <c r="AK1157" s="94" t="s">
        <v>106</v>
      </c>
      <c r="AL1157" s="94" t="s">
        <v>100</v>
      </c>
      <c r="AM1157" s="94">
        <v>40</v>
      </c>
      <c r="AN1157" s="94" t="s">
        <v>138</v>
      </c>
      <c r="AO1157" s="94" t="s">
        <v>102</v>
      </c>
      <c r="AP1157" s="94" t="s">
        <v>18472</v>
      </c>
      <c r="AQ1157" s="94" t="s">
        <v>18473</v>
      </c>
      <c r="AR1157" s="94">
        <v>3300</v>
      </c>
      <c r="AS1157" s="94">
        <v>1500</v>
      </c>
      <c r="AT1157" s="94">
        <v>0</v>
      </c>
      <c r="AU1157" s="94">
        <v>0</v>
      </c>
      <c r="AV1157" s="94">
        <v>0</v>
      </c>
      <c r="AW1157" s="94">
        <v>0</v>
      </c>
      <c r="AX1157" s="94">
        <v>0</v>
      </c>
      <c r="AY1157" s="94">
        <v>0</v>
      </c>
      <c r="AZ1157" s="94">
        <v>0</v>
      </c>
      <c r="BA1157" s="94" t="s">
        <v>2017</v>
      </c>
      <c r="BB1157" s="94">
        <v>1500</v>
      </c>
    </row>
    <row r="1158" spans="1:54" ht="32.5" hidden="1" customHeight="1" x14ac:dyDescent="0.2">
      <c r="A1158" s="3" t="s">
        <v>18474</v>
      </c>
      <c r="B1158" s="3" t="s">
        <v>2002</v>
      </c>
      <c r="C1158" s="3" t="s">
        <v>85</v>
      </c>
      <c r="D1158" s="3" t="s">
        <v>86</v>
      </c>
      <c r="E1158" s="3" t="s">
        <v>18475</v>
      </c>
      <c r="F1158" s="3"/>
      <c r="G1158" s="3" t="s">
        <v>87</v>
      </c>
      <c r="H1158" s="3">
        <v>2024</v>
      </c>
      <c r="I1158" s="3">
        <v>2024</v>
      </c>
      <c r="J1158" s="3" t="s">
        <v>111</v>
      </c>
      <c r="K1158" s="3"/>
      <c r="L1158" s="3" t="s">
        <v>8576</v>
      </c>
      <c r="M1158" s="3"/>
      <c r="N1158" s="3" t="s">
        <v>8577</v>
      </c>
      <c r="O1158" s="3" t="s">
        <v>8578</v>
      </c>
      <c r="P1158" s="3" t="s">
        <v>89</v>
      </c>
      <c r="Q1158" s="3" t="s">
        <v>257</v>
      </c>
      <c r="R1158" s="3" t="s">
        <v>8458</v>
      </c>
      <c r="S1158" s="3" t="s">
        <v>8459</v>
      </c>
      <c r="T1158" s="3" t="s">
        <v>91</v>
      </c>
      <c r="U1158" s="3" t="s">
        <v>8355</v>
      </c>
      <c r="V1158" s="3" t="s">
        <v>2012</v>
      </c>
      <c r="W1158" s="3">
        <v>1</v>
      </c>
      <c r="X1158" s="3" t="s">
        <v>18476</v>
      </c>
      <c r="Y1158" s="3" t="s">
        <v>18477</v>
      </c>
      <c r="Z1158" s="3" t="s">
        <v>18478</v>
      </c>
      <c r="AA1158" s="3"/>
      <c r="AB1158" s="3" t="s">
        <v>85</v>
      </c>
      <c r="AC1158" s="3" t="s">
        <v>94</v>
      </c>
      <c r="AD1158" s="3" t="s">
        <v>103</v>
      </c>
      <c r="AE1158" s="3" t="s">
        <v>104</v>
      </c>
      <c r="AF1158" s="3"/>
      <c r="AG1158" s="3" t="s">
        <v>97</v>
      </c>
      <c r="AH1158" s="3">
        <v>161</v>
      </c>
      <c r="AI1158" s="3">
        <v>27</v>
      </c>
      <c r="AJ1158" s="3" t="s">
        <v>123</v>
      </c>
      <c r="AK1158" s="3" t="s">
        <v>106</v>
      </c>
      <c r="AL1158" s="3" t="s">
        <v>100</v>
      </c>
      <c r="AM1158" s="3">
        <v>80</v>
      </c>
      <c r="AN1158" s="3" t="s">
        <v>101</v>
      </c>
      <c r="AO1158" s="3" t="s">
        <v>318</v>
      </c>
      <c r="AP1158" s="3" t="s">
        <v>18479</v>
      </c>
      <c r="AQ1158" s="3" t="s">
        <v>18480</v>
      </c>
      <c r="AR1158" s="3">
        <v>15092</v>
      </c>
      <c r="AS1158" s="3">
        <v>4000</v>
      </c>
      <c r="AT1158" s="3">
        <v>0</v>
      </c>
      <c r="AU1158" s="3">
        <v>0</v>
      </c>
      <c r="AV1158" s="3">
        <v>0</v>
      </c>
      <c r="AW1158" s="3">
        <v>0</v>
      </c>
      <c r="AX1158" s="3">
        <v>0</v>
      </c>
      <c r="AY1158" s="3">
        <v>0</v>
      </c>
      <c r="AZ1158" s="3">
        <v>0</v>
      </c>
      <c r="BA1158" s="3" t="s">
        <v>2017</v>
      </c>
      <c r="BB1158" s="3">
        <v>4000</v>
      </c>
    </row>
    <row r="1159" spans="1:54" ht="32.5" hidden="1" customHeight="1" x14ac:dyDescent="0.2">
      <c r="A1159" s="3" t="s">
        <v>18481</v>
      </c>
      <c r="B1159" s="3" t="s">
        <v>2002</v>
      </c>
      <c r="C1159" s="3" t="s">
        <v>85</v>
      </c>
      <c r="D1159" s="3" t="s">
        <v>86</v>
      </c>
      <c r="E1159" s="3" t="s">
        <v>18475</v>
      </c>
      <c r="F1159" s="3"/>
      <c r="G1159" s="3" t="s">
        <v>87</v>
      </c>
      <c r="H1159" s="3">
        <v>2024</v>
      </c>
      <c r="I1159" s="3">
        <v>2024</v>
      </c>
      <c r="J1159" s="3" t="s">
        <v>111</v>
      </c>
      <c r="K1159" s="3"/>
      <c r="L1159" s="3" t="s">
        <v>8576</v>
      </c>
      <c r="M1159" s="3"/>
      <c r="N1159" s="3" t="s">
        <v>8577</v>
      </c>
      <c r="O1159" s="3" t="s">
        <v>8578</v>
      </c>
      <c r="P1159" s="3" t="s">
        <v>89</v>
      </c>
      <c r="Q1159" s="3" t="s">
        <v>257</v>
      </c>
      <c r="R1159" s="3" t="s">
        <v>8458</v>
      </c>
      <c r="S1159" s="3" t="s">
        <v>8459</v>
      </c>
      <c r="T1159" s="3" t="s">
        <v>91</v>
      </c>
      <c r="U1159" s="3" t="s">
        <v>8355</v>
      </c>
      <c r="V1159" s="3" t="s">
        <v>2012</v>
      </c>
      <c r="W1159" s="3">
        <v>2</v>
      </c>
      <c r="X1159" s="3" t="s">
        <v>894</v>
      </c>
      <c r="Y1159" s="3" t="s">
        <v>18482</v>
      </c>
      <c r="Z1159" s="3" t="s">
        <v>18483</v>
      </c>
      <c r="AA1159" s="3"/>
      <c r="AB1159" s="3" t="s">
        <v>85</v>
      </c>
      <c r="AC1159" s="3" t="s">
        <v>94</v>
      </c>
      <c r="AD1159" s="3" t="s">
        <v>103</v>
      </c>
      <c r="AE1159" s="3" t="s">
        <v>122</v>
      </c>
      <c r="AF1159" s="3"/>
      <c r="AG1159" s="3" t="s">
        <v>97</v>
      </c>
      <c r="AH1159" s="3">
        <v>161</v>
      </c>
      <c r="AI1159" s="3">
        <v>27</v>
      </c>
      <c r="AJ1159" s="3" t="s">
        <v>396</v>
      </c>
      <c r="AK1159" s="3" t="s">
        <v>109</v>
      </c>
      <c r="AL1159" s="3" t="s">
        <v>100</v>
      </c>
      <c r="AM1159" s="3">
        <v>25</v>
      </c>
      <c r="AN1159" s="3" t="s">
        <v>101</v>
      </c>
      <c r="AO1159" s="3" t="s">
        <v>318</v>
      </c>
      <c r="AP1159" s="3" t="s">
        <v>18484</v>
      </c>
      <c r="AQ1159" s="3" t="s">
        <v>18485</v>
      </c>
      <c r="AR1159" s="3">
        <v>5456</v>
      </c>
      <c r="AS1159" s="3">
        <v>1000</v>
      </c>
      <c r="AT1159" s="3">
        <v>0</v>
      </c>
      <c r="AU1159" s="3">
        <v>0</v>
      </c>
      <c r="AV1159" s="3">
        <v>0</v>
      </c>
      <c r="AW1159" s="3">
        <v>0</v>
      </c>
      <c r="AX1159" s="3">
        <v>0</v>
      </c>
      <c r="AY1159" s="3">
        <v>0</v>
      </c>
      <c r="AZ1159" s="3">
        <v>0</v>
      </c>
      <c r="BA1159" s="3" t="s">
        <v>2017</v>
      </c>
      <c r="BB1159" s="3">
        <v>1000</v>
      </c>
    </row>
    <row r="1160" spans="1:54" ht="32.5" hidden="1" customHeight="1" x14ac:dyDescent="0.2">
      <c r="A1160" s="3" t="s">
        <v>18486</v>
      </c>
      <c r="B1160" s="3" t="s">
        <v>2002</v>
      </c>
      <c r="C1160" s="3" t="s">
        <v>85</v>
      </c>
      <c r="D1160" s="3" t="s">
        <v>86</v>
      </c>
      <c r="E1160" s="3" t="s">
        <v>18475</v>
      </c>
      <c r="F1160" s="3"/>
      <c r="G1160" s="3" t="s">
        <v>87</v>
      </c>
      <c r="H1160" s="3">
        <v>2024</v>
      </c>
      <c r="I1160" s="3">
        <v>2024</v>
      </c>
      <c r="J1160" s="3" t="s">
        <v>111</v>
      </c>
      <c r="K1160" s="3"/>
      <c r="L1160" s="3" t="s">
        <v>8576</v>
      </c>
      <c r="M1160" s="3"/>
      <c r="N1160" s="3" t="s">
        <v>8577</v>
      </c>
      <c r="O1160" s="3" t="s">
        <v>8578</v>
      </c>
      <c r="P1160" s="3" t="s">
        <v>89</v>
      </c>
      <c r="Q1160" s="3" t="s">
        <v>257</v>
      </c>
      <c r="R1160" s="3" t="s">
        <v>8458</v>
      </c>
      <c r="S1160" s="3" t="s">
        <v>8459</v>
      </c>
      <c r="T1160" s="3" t="s">
        <v>91</v>
      </c>
      <c r="U1160" s="3" t="s">
        <v>8355</v>
      </c>
      <c r="V1160" s="3" t="s">
        <v>2012</v>
      </c>
      <c r="W1160" s="3">
        <v>3</v>
      </c>
      <c r="X1160" s="3" t="s">
        <v>18487</v>
      </c>
      <c r="Y1160" s="3" t="s">
        <v>18488</v>
      </c>
      <c r="Z1160" s="3" t="s">
        <v>18489</v>
      </c>
      <c r="AA1160" s="3"/>
      <c r="AB1160" s="3" t="s">
        <v>85</v>
      </c>
      <c r="AC1160" s="3" t="s">
        <v>94</v>
      </c>
      <c r="AD1160" s="3" t="s">
        <v>103</v>
      </c>
      <c r="AE1160" s="3" t="s">
        <v>104</v>
      </c>
      <c r="AF1160" s="3"/>
      <c r="AG1160" s="3" t="s">
        <v>97</v>
      </c>
      <c r="AH1160" s="3">
        <v>161</v>
      </c>
      <c r="AI1160" s="3">
        <v>27</v>
      </c>
      <c r="AJ1160" s="3" t="s">
        <v>98</v>
      </c>
      <c r="AK1160" s="3" t="s">
        <v>106</v>
      </c>
      <c r="AL1160" s="3" t="s">
        <v>100</v>
      </c>
      <c r="AM1160" s="3">
        <v>650</v>
      </c>
      <c r="AN1160" s="3" t="s">
        <v>101</v>
      </c>
      <c r="AO1160" s="3" t="s">
        <v>318</v>
      </c>
      <c r="AP1160" s="3" t="s">
        <v>18490</v>
      </c>
      <c r="AQ1160" s="3" t="s">
        <v>18491</v>
      </c>
      <c r="AR1160" s="3">
        <v>8056</v>
      </c>
      <c r="AS1160" s="3">
        <v>3000</v>
      </c>
      <c r="AT1160" s="3">
        <v>0</v>
      </c>
      <c r="AU1160" s="3">
        <v>0</v>
      </c>
      <c r="AV1160" s="3">
        <v>0</v>
      </c>
      <c r="AW1160" s="3">
        <v>0</v>
      </c>
      <c r="AX1160" s="3">
        <v>0</v>
      </c>
      <c r="AY1160" s="3">
        <v>0</v>
      </c>
      <c r="AZ1160" s="3">
        <v>0</v>
      </c>
      <c r="BA1160" s="3" t="s">
        <v>2017</v>
      </c>
      <c r="BB1160" s="3">
        <v>3000</v>
      </c>
    </row>
    <row r="1161" spans="1:54" ht="32.5" hidden="1" customHeight="1" x14ac:dyDescent="0.2">
      <c r="A1161" s="3" t="s">
        <v>18492</v>
      </c>
      <c r="B1161" s="3" t="s">
        <v>2002</v>
      </c>
      <c r="C1161" s="3" t="s">
        <v>85</v>
      </c>
      <c r="D1161" s="3" t="s">
        <v>86</v>
      </c>
      <c r="E1161" s="3" t="s">
        <v>18475</v>
      </c>
      <c r="F1161" s="3"/>
      <c r="G1161" s="3" t="s">
        <v>87</v>
      </c>
      <c r="H1161" s="3">
        <v>2024</v>
      </c>
      <c r="I1161" s="3">
        <v>2024</v>
      </c>
      <c r="J1161" s="3" t="s">
        <v>88</v>
      </c>
      <c r="K1161" s="3"/>
      <c r="L1161" s="3" t="s">
        <v>8576</v>
      </c>
      <c r="M1161" s="3"/>
      <c r="N1161" s="3" t="s">
        <v>8577</v>
      </c>
      <c r="O1161" s="3" t="s">
        <v>8578</v>
      </c>
      <c r="P1161" s="3" t="s">
        <v>89</v>
      </c>
      <c r="Q1161" s="3" t="s">
        <v>257</v>
      </c>
      <c r="R1161" s="3" t="s">
        <v>8458</v>
      </c>
      <c r="S1161" s="3" t="s">
        <v>8459</v>
      </c>
      <c r="T1161" s="3" t="s">
        <v>91</v>
      </c>
      <c r="U1161" s="3" t="s">
        <v>8355</v>
      </c>
      <c r="V1161" s="3" t="s">
        <v>2012</v>
      </c>
      <c r="W1161" s="3">
        <v>4</v>
      </c>
      <c r="X1161" s="3" t="s">
        <v>1675</v>
      </c>
      <c r="Y1161" s="3" t="s">
        <v>18493</v>
      </c>
      <c r="Z1161" s="3" t="s">
        <v>18494</v>
      </c>
      <c r="AA1161" s="3"/>
      <c r="AB1161" s="3" t="s">
        <v>85</v>
      </c>
      <c r="AC1161" s="3" t="s">
        <v>94</v>
      </c>
      <c r="AD1161" s="3" t="s">
        <v>103</v>
      </c>
      <c r="AE1161" s="3" t="s">
        <v>124</v>
      </c>
      <c r="AF1161" s="3"/>
      <c r="AG1161" s="3" t="s">
        <v>97</v>
      </c>
      <c r="AH1161" s="3">
        <v>161</v>
      </c>
      <c r="AI1161" s="3">
        <v>27</v>
      </c>
      <c r="AJ1161" s="3" t="s">
        <v>98</v>
      </c>
      <c r="AK1161" s="3" t="s">
        <v>109</v>
      </c>
      <c r="AL1161" s="3" t="s">
        <v>100</v>
      </c>
      <c r="AM1161" s="3">
        <v>1000</v>
      </c>
      <c r="AN1161" s="3" t="s">
        <v>101</v>
      </c>
      <c r="AO1161" s="3" t="s">
        <v>318</v>
      </c>
      <c r="AP1161" s="3" t="s">
        <v>18495</v>
      </c>
      <c r="AQ1161" s="3" t="s">
        <v>18496</v>
      </c>
      <c r="AR1161" s="3">
        <v>3300</v>
      </c>
      <c r="AS1161" s="3">
        <v>1000</v>
      </c>
      <c r="AT1161" s="3">
        <v>0</v>
      </c>
      <c r="AU1161" s="3">
        <v>0</v>
      </c>
      <c r="AV1161" s="3">
        <v>0</v>
      </c>
      <c r="AW1161" s="3">
        <v>0</v>
      </c>
      <c r="AX1161" s="3">
        <v>0</v>
      </c>
      <c r="AY1161" s="3">
        <v>0</v>
      </c>
      <c r="AZ1161" s="3">
        <v>0</v>
      </c>
      <c r="BA1161" s="3" t="s">
        <v>2017</v>
      </c>
      <c r="BB1161" s="3">
        <v>1000</v>
      </c>
    </row>
    <row r="1162" spans="1:54" ht="32.5" hidden="1" customHeight="1" x14ac:dyDescent="0.2">
      <c r="A1162" s="3" t="s">
        <v>18497</v>
      </c>
      <c r="B1162" s="3" t="s">
        <v>2002</v>
      </c>
      <c r="C1162" s="3" t="s">
        <v>85</v>
      </c>
      <c r="D1162" s="3" t="s">
        <v>86</v>
      </c>
      <c r="E1162" s="3" t="s">
        <v>18498</v>
      </c>
      <c r="F1162" s="3"/>
      <c r="G1162" s="3" t="s">
        <v>87</v>
      </c>
      <c r="H1162" s="3">
        <v>2024</v>
      </c>
      <c r="I1162" s="3">
        <v>2024</v>
      </c>
      <c r="J1162" s="3" t="s">
        <v>111</v>
      </c>
      <c r="K1162" s="3" t="s">
        <v>8666</v>
      </c>
      <c r="L1162" s="3" t="s">
        <v>8667</v>
      </c>
      <c r="M1162" s="3"/>
      <c r="N1162" s="3" t="s">
        <v>8668</v>
      </c>
      <c r="O1162" s="3" t="s">
        <v>8669</v>
      </c>
      <c r="P1162" s="3" t="s">
        <v>89</v>
      </c>
      <c r="Q1162" s="3" t="s">
        <v>257</v>
      </c>
      <c r="R1162" s="3" t="s">
        <v>8670</v>
      </c>
      <c r="S1162" s="3" t="s">
        <v>8671</v>
      </c>
      <c r="T1162" s="3" t="s">
        <v>91</v>
      </c>
      <c r="U1162" s="3" t="s">
        <v>2052</v>
      </c>
      <c r="V1162" s="3" t="s">
        <v>2012</v>
      </c>
      <c r="W1162" s="3">
        <v>1</v>
      </c>
      <c r="X1162" s="3" t="s">
        <v>18499</v>
      </c>
      <c r="Y1162" s="3" t="s">
        <v>18500</v>
      </c>
      <c r="Z1162" s="3" t="s">
        <v>18501</v>
      </c>
      <c r="AA1162" s="3"/>
      <c r="AB1162" s="3" t="s">
        <v>85</v>
      </c>
      <c r="AC1162" s="3" t="s">
        <v>94</v>
      </c>
      <c r="AD1162" s="3" t="s">
        <v>103</v>
      </c>
      <c r="AE1162" s="3" t="s">
        <v>104</v>
      </c>
      <c r="AF1162" s="3"/>
      <c r="AG1162" s="3" t="s">
        <v>97</v>
      </c>
      <c r="AH1162" s="3">
        <v>2323</v>
      </c>
      <c r="AI1162" s="3">
        <v>330</v>
      </c>
      <c r="AJ1162" s="3" t="s">
        <v>123</v>
      </c>
      <c r="AK1162" s="3" t="s">
        <v>106</v>
      </c>
      <c r="AL1162" s="3" t="s">
        <v>100</v>
      </c>
      <c r="AM1162" s="3">
        <v>1000</v>
      </c>
      <c r="AN1162" s="3" t="s">
        <v>101</v>
      </c>
      <c r="AO1162" s="3" t="s">
        <v>110</v>
      </c>
      <c r="AP1162" s="3" t="s">
        <v>18502</v>
      </c>
      <c r="AQ1162" s="3" t="s">
        <v>18503</v>
      </c>
      <c r="AR1162" s="3">
        <v>6800</v>
      </c>
      <c r="AS1162" s="3">
        <v>2000</v>
      </c>
      <c r="AT1162" s="3">
        <v>0</v>
      </c>
      <c r="AU1162" s="3">
        <v>0</v>
      </c>
      <c r="AV1162" s="3">
        <v>0</v>
      </c>
      <c r="AW1162" s="3">
        <v>0</v>
      </c>
      <c r="AX1162" s="3">
        <v>0</v>
      </c>
      <c r="AY1162" s="3">
        <v>0</v>
      </c>
      <c r="AZ1162" s="3">
        <v>0</v>
      </c>
      <c r="BA1162" s="3" t="s">
        <v>2017</v>
      </c>
      <c r="BB1162" s="3">
        <v>2000</v>
      </c>
    </row>
    <row r="1163" spans="1:54" ht="32.5" hidden="1" customHeight="1" x14ac:dyDescent="0.2">
      <c r="A1163" s="3" t="s">
        <v>18504</v>
      </c>
      <c r="B1163" s="3" t="s">
        <v>2002</v>
      </c>
      <c r="C1163" s="3" t="s">
        <v>85</v>
      </c>
      <c r="D1163" s="3" t="s">
        <v>86</v>
      </c>
      <c r="E1163" s="3" t="s">
        <v>18498</v>
      </c>
      <c r="F1163" s="3"/>
      <c r="G1163" s="3" t="s">
        <v>87</v>
      </c>
      <c r="H1163" s="3">
        <v>2024</v>
      </c>
      <c r="I1163" s="3">
        <v>2024</v>
      </c>
      <c r="J1163" s="3" t="s">
        <v>111</v>
      </c>
      <c r="K1163" s="3" t="s">
        <v>8666</v>
      </c>
      <c r="L1163" s="3" t="s">
        <v>8667</v>
      </c>
      <c r="M1163" s="3"/>
      <c r="N1163" s="3" t="s">
        <v>8668</v>
      </c>
      <c r="O1163" s="3" t="s">
        <v>8669</v>
      </c>
      <c r="P1163" s="3" t="s">
        <v>89</v>
      </c>
      <c r="Q1163" s="3" t="s">
        <v>257</v>
      </c>
      <c r="R1163" s="3" t="s">
        <v>8670</v>
      </c>
      <c r="S1163" s="3" t="s">
        <v>8671</v>
      </c>
      <c r="T1163" s="3" t="s">
        <v>91</v>
      </c>
      <c r="U1163" s="3" t="s">
        <v>2052</v>
      </c>
      <c r="V1163" s="3" t="s">
        <v>2012</v>
      </c>
      <c r="W1163" s="3">
        <v>2</v>
      </c>
      <c r="X1163" s="3" t="s">
        <v>18505</v>
      </c>
      <c r="Y1163" s="3" t="s">
        <v>18506</v>
      </c>
      <c r="Z1163" s="3" t="s">
        <v>18507</v>
      </c>
      <c r="AA1163" s="3"/>
      <c r="AB1163" s="3" t="s">
        <v>85</v>
      </c>
      <c r="AC1163" s="3" t="s">
        <v>94</v>
      </c>
      <c r="AD1163" s="3" t="s">
        <v>103</v>
      </c>
      <c r="AE1163" s="3" t="s">
        <v>124</v>
      </c>
      <c r="AF1163" s="3"/>
      <c r="AG1163" s="3" t="s">
        <v>97</v>
      </c>
      <c r="AH1163" s="3">
        <v>2323</v>
      </c>
      <c r="AI1163" s="3">
        <v>330</v>
      </c>
      <c r="AJ1163" s="3" t="s">
        <v>105</v>
      </c>
      <c r="AK1163" s="3" t="s">
        <v>109</v>
      </c>
      <c r="AL1163" s="3" t="s">
        <v>100</v>
      </c>
      <c r="AM1163" s="3">
        <v>1000</v>
      </c>
      <c r="AN1163" s="3" t="s">
        <v>101</v>
      </c>
      <c r="AO1163" s="3" t="s">
        <v>110</v>
      </c>
      <c r="AP1163" s="3" t="s">
        <v>18508</v>
      </c>
      <c r="AQ1163" s="3" t="s">
        <v>18509</v>
      </c>
      <c r="AR1163" s="3">
        <v>5000</v>
      </c>
      <c r="AS1163" s="3">
        <v>1500</v>
      </c>
      <c r="AT1163" s="3">
        <v>0</v>
      </c>
      <c r="AU1163" s="3">
        <v>0</v>
      </c>
      <c r="AV1163" s="3">
        <v>0</v>
      </c>
      <c r="AW1163" s="3">
        <v>0</v>
      </c>
      <c r="AX1163" s="3">
        <v>0</v>
      </c>
      <c r="AY1163" s="3">
        <v>0</v>
      </c>
      <c r="AZ1163" s="3">
        <v>0</v>
      </c>
      <c r="BA1163" s="3" t="s">
        <v>2017</v>
      </c>
      <c r="BB1163" s="3">
        <v>1500</v>
      </c>
    </row>
    <row r="1164" spans="1:54" ht="32.5" hidden="1" customHeight="1" x14ac:dyDescent="0.2">
      <c r="A1164" s="3" t="s">
        <v>18510</v>
      </c>
      <c r="B1164" s="3" t="s">
        <v>2002</v>
      </c>
      <c r="C1164" s="3" t="s">
        <v>85</v>
      </c>
      <c r="D1164" s="3" t="s">
        <v>86</v>
      </c>
      <c r="E1164" s="3" t="s">
        <v>18498</v>
      </c>
      <c r="F1164" s="3"/>
      <c r="G1164" s="3" t="s">
        <v>87</v>
      </c>
      <c r="H1164" s="3">
        <v>2024</v>
      </c>
      <c r="I1164" s="3">
        <v>2024</v>
      </c>
      <c r="J1164" s="3" t="s">
        <v>111</v>
      </c>
      <c r="K1164" s="3" t="s">
        <v>8666</v>
      </c>
      <c r="L1164" s="3" t="s">
        <v>8667</v>
      </c>
      <c r="M1164" s="3"/>
      <c r="N1164" s="3" t="s">
        <v>8668</v>
      </c>
      <c r="O1164" s="3" t="s">
        <v>8669</v>
      </c>
      <c r="P1164" s="3" t="s">
        <v>89</v>
      </c>
      <c r="Q1164" s="3" t="s">
        <v>257</v>
      </c>
      <c r="R1164" s="3" t="s">
        <v>8670</v>
      </c>
      <c r="S1164" s="3" t="s">
        <v>8671</v>
      </c>
      <c r="T1164" s="3" t="s">
        <v>91</v>
      </c>
      <c r="U1164" s="3" t="s">
        <v>2052</v>
      </c>
      <c r="V1164" s="3" t="s">
        <v>2012</v>
      </c>
      <c r="W1164" s="3">
        <v>3</v>
      </c>
      <c r="X1164" s="3" t="s">
        <v>2206</v>
      </c>
      <c r="Y1164" s="3" t="s">
        <v>18511</v>
      </c>
      <c r="Z1164" s="3" t="s">
        <v>18512</v>
      </c>
      <c r="AA1164" s="3"/>
      <c r="AB1164" s="3" t="s">
        <v>85</v>
      </c>
      <c r="AC1164" s="3" t="s">
        <v>94</v>
      </c>
      <c r="AD1164" s="3" t="s">
        <v>103</v>
      </c>
      <c r="AE1164" s="3" t="s">
        <v>122</v>
      </c>
      <c r="AF1164" s="3"/>
      <c r="AG1164" s="3" t="s">
        <v>97</v>
      </c>
      <c r="AH1164" s="3">
        <v>2323</v>
      </c>
      <c r="AI1164" s="3">
        <v>330</v>
      </c>
      <c r="AJ1164" s="3" t="s">
        <v>123</v>
      </c>
      <c r="AK1164" s="3" t="s">
        <v>109</v>
      </c>
      <c r="AL1164" s="3" t="s">
        <v>100</v>
      </c>
      <c r="AM1164" s="3">
        <v>45</v>
      </c>
      <c r="AN1164" s="3" t="s">
        <v>101</v>
      </c>
      <c r="AO1164" s="3" t="s">
        <v>110</v>
      </c>
      <c r="AP1164" s="3" t="s">
        <v>18513</v>
      </c>
      <c r="AQ1164" s="3" t="s">
        <v>18514</v>
      </c>
      <c r="AR1164" s="3">
        <v>4000</v>
      </c>
      <c r="AS1164" s="3">
        <v>1500</v>
      </c>
      <c r="AT1164" s="3">
        <v>0</v>
      </c>
      <c r="AU1164" s="3">
        <v>0</v>
      </c>
      <c r="AV1164" s="3">
        <v>0</v>
      </c>
      <c r="AW1164" s="3">
        <v>0</v>
      </c>
      <c r="AX1164" s="3">
        <v>0</v>
      </c>
      <c r="AY1164" s="3">
        <v>0</v>
      </c>
      <c r="AZ1164" s="3">
        <v>0</v>
      </c>
      <c r="BA1164" s="3" t="s">
        <v>2017</v>
      </c>
      <c r="BB1164" s="3">
        <v>1500</v>
      </c>
    </row>
    <row r="1165" spans="1:54" ht="32.5" hidden="1" customHeight="1" x14ac:dyDescent="0.2">
      <c r="A1165" s="3" t="s">
        <v>18515</v>
      </c>
      <c r="B1165" s="3" t="s">
        <v>2002</v>
      </c>
      <c r="C1165" s="3" t="s">
        <v>85</v>
      </c>
      <c r="D1165" s="3" t="s">
        <v>86</v>
      </c>
      <c r="E1165" s="3" t="s">
        <v>18516</v>
      </c>
      <c r="F1165" s="3"/>
      <c r="G1165" s="3" t="s">
        <v>87</v>
      </c>
      <c r="H1165" s="3">
        <v>2024</v>
      </c>
      <c r="I1165" s="3">
        <v>2024</v>
      </c>
      <c r="J1165" s="3" t="s">
        <v>88</v>
      </c>
      <c r="K1165" s="3" t="s">
        <v>18517</v>
      </c>
      <c r="L1165" s="3" t="s">
        <v>18518</v>
      </c>
      <c r="M1165" s="3" t="s">
        <v>18519</v>
      </c>
      <c r="N1165" s="3"/>
      <c r="O1165" s="3" t="s">
        <v>18520</v>
      </c>
      <c r="P1165" s="3" t="s">
        <v>89</v>
      </c>
      <c r="Q1165" s="3" t="s">
        <v>90</v>
      </c>
      <c r="R1165" s="3" t="s">
        <v>18521</v>
      </c>
      <c r="S1165" s="3" t="s">
        <v>18522</v>
      </c>
      <c r="T1165" s="3" t="s">
        <v>91</v>
      </c>
      <c r="U1165" s="3" t="s">
        <v>8474</v>
      </c>
      <c r="V1165" s="3" t="s">
        <v>2012</v>
      </c>
      <c r="W1165" s="3">
        <v>1</v>
      </c>
      <c r="X1165" s="3" t="s">
        <v>18523</v>
      </c>
      <c r="Y1165" s="3" t="s">
        <v>18524</v>
      </c>
      <c r="Z1165" s="3" t="s">
        <v>18525</v>
      </c>
      <c r="AA1165" s="3"/>
      <c r="AB1165" s="3" t="s">
        <v>85</v>
      </c>
      <c r="AC1165" s="3" t="s">
        <v>94</v>
      </c>
      <c r="AD1165" s="3" t="s">
        <v>103</v>
      </c>
      <c r="AE1165" s="3" t="s">
        <v>104</v>
      </c>
      <c r="AF1165" s="3"/>
      <c r="AG1165" s="3" t="s">
        <v>97</v>
      </c>
      <c r="AH1165" s="3">
        <v>14</v>
      </c>
      <c r="AI1165" s="3">
        <v>0</v>
      </c>
      <c r="AJ1165" s="3" t="s">
        <v>98</v>
      </c>
      <c r="AK1165" s="3" t="s">
        <v>106</v>
      </c>
      <c r="AL1165" s="3" t="s">
        <v>100</v>
      </c>
      <c r="AM1165" s="3">
        <v>90</v>
      </c>
      <c r="AN1165" s="3" t="s">
        <v>138</v>
      </c>
      <c r="AO1165" s="3" t="s">
        <v>110</v>
      </c>
      <c r="AP1165" s="3" t="s">
        <v>18526</v>
      </c>
      <c r="AQ1165" s="3" t="s">
        <v>18527</v>
      </c>
      <c r="AR1165" s="3">
        <v>1250</v>
      </c>
      <c r="AS1165" s="3">
        <v>750</v>
      </c>
      <c r="AT1165" s="3">
        <v>0</v>
      </c>
      <c r="AU1165" s="3">
        <v>0</v>
      </c>
      <c r="AV1165" s="3">
        <v>0</v>
      </c>
      <c r="AW1165" s="3">
        <v>0</v>
      </c>
      <c r="AX1165" s="3">
        <v>0</v>
      </c>
      <c r="AY1165" s="3">
        <v>0</v>
      </c>
      <c r="AZ1165" s="3">
        <v>0</v>
      </c>
      <c r="BA1165" s="3" t="s">
        <v>2017</v>
      </c>
      <c r="BB1165" s="3">
        <v>750</v>
      </c>
    </row>
    <row r="1166" spans="1:54" ht="32.5" hidden="1" customHeight="1" x14ac:dyDescent="0.2">
      <c r="A1166" s="3" t="s">
        <v>18528</v>
      </c>
      <c r="B1166" s="3" t="s">
        <v>2002</v>
      </c>
      <c r="C1166" s="3" t="s">
        <v>85</v>
      </c>
      <c r="D1166" s="3" t="s">
        <v>86</v>
      </c>
      <c r="E1166" s="3" t="s">
        <v>18516</v>
      </c>
      <c r="F1166" s="3"/>
      <c r="G1166" s="3" t="s">
        <v>87</v>
      </c>
      <c r="H1166" s="3">
        <v>2024</v>
      </c>
      <c r="I1166" s="3">
        <v>2024</v>
      </c>
      <c r="J1166" s="3" t="s">
        <v>88</v>
      </c>
      <c r="K1166" s="3" t="s">
        <v>18517</v>
      </c>
      <c r="L1166" s="3" t="s">
        <v>18518</v>
      </c>
      <c r="M1166" s="3" t="s">
        <v>18519</v>
      </c>
      <c r="N1166" s="3"/>
      <c r="O1166" s="3" t="s">
        <v>18520</v>
      </c>
      <c r="P1166" s="3" t="s">
        <v>89</v>
      </c>
      <c r="Q1166" s="3" t="s">
        <v>90</v>
      </c>
      <c r="R1166" s="3" t="s">
        <v>18521</v>
      </c>
      <c r="S1166" s="3" t="s">
        <v>18522</v>
      </c>
      <c r="T1166" s="3" t="s">
        <v>91</v>
      </c>
      <c r="U1166" s="3" t="s">
        <v>8474</v>
      </c>
      <c r="V1166" s="3" t="s">
        <v>2012</v>
      </c>
      <c r="W1166" s="3">
        <v>2</v>
      </c>
      <c r="X1166" s="3" t="s">
        <v>18529</v>
      </c>
      <c r="Y1166" s="3" t="s">
        <v>18530</v>
      </c>
      <c r="Z1166" s="3" t="s">
        <v>18531</v>
      </c>
      <c r="AA1166" s="3"/>
      <c r="AB1166" s="3" t="s">
        <v>85</v>
      </c>
      <c r="AC1166" s="3" t="s">
        <v>94</v>
      </c>
      <c r="AD1166" s="3" t="s">
        <v>103</v>
      </c>
      <c r="AE1166" s="3" t="s">
        <v>124</v>
      </c>
      <c r="AF1166" s="3"/>
      <c r="AG1166" s="3" t="s">
        <v>97</v>
      </c>
      <c r="AH1166" s="3">
        <v>14</v>
      </c>
      <c r="AI1166" s="3">
        <v>0</v>
      </c>
      <c r="AJ1166" s="3" t="s">
        <v>98</v>
      </c>
      <c r="AK1166" s="3" t="s">
        <v>109</v>
      </c>
      <c r="AL1166" s="3" t="s">
        <v>100</v>
      </c>
      <c r="AM1166" s="3">
        <v>60</v>
      </c>
      <c r="AN1166" s="3" t="s">
        <v>138</v>
      </c>
      <c r="AO1166" s="3" t="s">
        <v>110</v>
      </c>
      <c r="AP1166" s="3" t="s">
        <v>18532</v>
      </c>
      <c r="AQ1166" s="3" t="s">
        <v>18533</v>
      </c>
      <c r="AR1166" s="3">
        <v>1250</v>
      </c>
      <c r="AS1166" s="3">
        <v>750</v>
      </c>
      <c r="AT1166" s="3">
        <v>0</v>
      </c>
      <c r="AU1166" s="3">
        <v>0</v>
      </c>
      <c r="AV1166" s="3">
        <v>0</v>
      </c>
      <c r="AW1166" s="3">
        <v>0</v>
      </c>
      <c r="AX1166" s="3">
        <v>0</v>
      </c>
      <c r="AY1166" s="3">
        <v>0</v>
      </c>
      <c r="AZ1166" s="3">
        <v>0</v>
      </c>
      <c r="BA1166" s="3" t="s">
        <v>2017</v>
      </c>
      <c r="BB1166" s="3">
        <v>750</v>
      </c>
    </row>
    <row r="1167" spans="1:54" ht="32.5" hidden="1" customHeight="1" x14ac:dyDescent="0.2">
      <c r="A1167" s="3" t="s">
        <v>2211</v>
      </c>
      <c r="B1167" s="3" t="s">
        <v>2212</v>
      </c>
      <c r="C1167" s="3" t="s">
        <v>85</v>
      </c>
      <c r="D1167" s="3" t="s">
        <v>86</v>
      </c>
      <c r="E1167" s="3" t="s">
        <v>2213</v>
      </c>
      <c r="F1167" s="3"/>
      <c r="G1167" s="3" t="s">
        <v>87</v>
      </c>
      <c r="H1167" s="3">
        <v>2024</v>
      </c>
      <c r="I1167" s="3">
        <v>2024</v>
      </c>
      <c r="J1167" s="3" t="s">
        <v>111</v>
      </c>
      <c r="K1167" s="3" t="s">
        <v>2214</v>
      </c>
      <c r="L1167" s="3" t="s">
        <v>2215</v>
      </c>
      <c r="M1167" s="3" t="s">
        <v>2216</v>
      </c>
      <c r="N1167" s="3" t="s">
        <v>2217</v>
      </c>
      <c r="O1167" s="3" t="s">
        <v>2218</v>
      </c>
      <c r="P1167" s="3" t="s">
        <v>89</v>
      </c>
      <c r="Q1167" s="3" t="s">
        <v>90</v>
      </c>
      <c r="R1167" s="3" t="s">
        <v>2219</v>
      </c>
      <c r="S1167" s="3" t="s">
        <v>2220</v>
      </c>
      <c r="T1167" s="3" t="s">
        <v>135</v>
      </c>
      <c r="U1167" s="3" t="s">
        <v>2221</v>
      </c>
      <c r="V1167" s="3" t="s">
        <v>2222</v>
      </c>
      <c r="W1167" s="3">
        <v>1</v>
      </c>
      <c r="X1167" s="3" t="s">
        <v>104</v>
      </c>
      <c r="Y1167" s="3" t="s">
        <v>2223</v>
      </c>
      <c r="Z1167" s="3" t="s">
        <v>2224</v>
      </c>
      <c r="AA1167" s="3"/>
      <c r="AB1167" s="3" t="s">
        <v>85</v>
      </c>
      <c r="AC1167" s="3" t="s">
        <v>94</v>
      </c>
      <c r="AD1167" s="3" t="s">
        <v>103</v>
      </c>
      <c r="AE1167" s="3" t="s">
        <v>104</v>
      </c>
      <c r="AF1167" s="3"/>
      <c r="AG1167" s="3" t="s">
        <v>97</v>
      </c>
      <c r="AH1167" s="3">
        <v>341</v>
      </c>
      <c r="AI1167" s="3">
        <v>36</v>
      </c>
      <c r="AJ1167" s="3" t="s">
        <v>123</v>
      </c>
      <c r="AK1167" s="3" t="s">
        <v>106</v>
      </c>
      <c r="AL1167" s="3" t="s">
        <v>100</v>
      </c>
      <c r="AM1167" s="3">
        <v>150</v>
      </c>
      <c r="AN1167" s="3" t="s">
        <v>138</v>
      </c>
      <c r="AO1167" s="3" t="s">
        <v>110</v>
      </c>
      <c r="AP1167" s="3" t="s">
        <v>2225</v>
      </c>
      <c r="AQ1167" s="3" t="s">
        <v>2226</v>
      </c>
      <c r="AR1167" s="3">
        <v>7800</v>
      </c>
      <c r="AS1167" s="3">
        <v>3000</v>
      </c>
      <c r="AT1167" s="3">
        <v>0</v>
      </c>
      <c r="AU1167" s="3">
        <v>0</v>
      </c>
      <c r="AV1167" s="3">
        <v>0</v>
      </c>
      <c r="AW1167" s="3">
        <v>0</v>
      </c>
      <c r="AX1167" s="3">
        <v>0</v>
      </c>
      <c r="AY1167" s="3">
        <v>0</v>
      </c>
      <c r="AZ1167" s="3">
        <v>0</v>
      </c>
      <c r="BA1167" s="3" t="s">
        <v>2227</v>
      </c>
      <c r="BB1167" s="3">
        <v>3000</v>
      </c>
    </row>
    <row r="1168" spans="1:54" ht="32.5" hidden="1" customHeight="1" x14ac:dyDescent="0.2">
      <c r="A1168" s="3" t="s">
        <v>2228</v>
      </c>
      <c r="B1168" s="3" t="s">
        <v>2212</v>
      </c>
      <c r="C1168" s="3" t="s">
        <v>85</v>
      </c>
      <c r="D1168" s="3" t="s">
        <v>86</v>
      </c>
      <c r="E1168" s="3" t="s">
        <v>2213</v>
      </c>
      <c r="F1168" s="3"/>
      <c r="G1168" s="3" t="s">
        <v>87</v>
      </c>
      <c r="H1168" s="3">
        <v>2024</v>
      </c>
      <c r="I1168" s="3">
        <v>2024</v>
      </c>
      <c r="J1168" s="3" t="s">
        <v>111</v>
      </c>
      <c r="K1168" s="3" t="s">
        <v>2214</v>
      </c>
      <c r="L1168" s="3" t="s">
        <v>2215</v>
      </c>
      <c r="M1168" s="3" t="s">
        <v>2216</v>
      </c>
      <c r="N1168" s="3" t="s">
        <v>2217</v>
      </c>
      <c r="O1168" s="3" t="s">
        <v>2218</v>
      </c>
      <c r="P1168" s="3" t="s">
        <v>89</v>
      </c>
      <c r="Q1168" s="3" t="s">
        <v>90</v>
      </c>
      <c r="R1168" s="3" t="s">
        <v>2219</v>
      </c>
      <c r="S1168" s="3" t="s">
        <v>2220</v>
      </c>
      <c r="T1168" s="3" t="s">
        <v>135</v>
      </c>
      <c r="U1168" s="3" t="s">
        <v>2221</v>
      </c>
      <c r="V1168" s="3" t="s">
        <v>2222</v>
      </c>
      <c r="W1168" s="3">
        <v>2</v>
      </c>
      <c r="X1168" s="3" t="s">
        <v>96</v>
      </c>
      <c r="Y1168" s="3" t="s">
        <v>2229</v>
      </c>
      <c r="Z1168" s="3" t="s">
        <v>2230</v>
      </c>
      <c r="AA1168" s="3"/>
      <c r="AB1168" s="3" t="s">
        <v>85</v>
      </c>
      <c r="AC1168" s="3" t="s">
        <v>94</v>
      </c>
      <c r="AD1168" s="3" t="s">
        <v>95</v>
      </c>
      <c r="AE1168" s="3" t="s">
        <v>96</v>
      </c>
      <c r="AF1168" s="3"/>
      <c r="AG1168" s="3" t="s">
        <v>97</v>
      </c>
      <c r="AH1168" s="3">
        <v>341</v>
      </c>
      <c r="AI1168" s="3">
        <v>36</v>
      </c>
      <c r="AJ1168" s="3" t="s">
        <v>123</v>
      </c>
      <c r="AK1168" s="3" t="s">
        <v>109</v>
      </c>
      <c r="AL1168" s="3" t="s">
        <v>100</v>
      </c>
      <c r="AM1168" s="3">
        <v>70</v>
      </c>
      <c r="AN1168" s="3" t="s">
        <v>140</v>
      </c>
      <c r="AO1168" s="3" t="s">
        <v>110</v>
      </c>
      <c r="AP1168" s="3" t="s">
        <v>2231</v>
      </c>
      <c r="AQ1168" s="3" t="s">
        <v>2232</v>
      </c>
      <c r="AR1168" s="3">
        <v>14550</v>
      </c>
      <c r="AS1168" s="3">
        <v>5500</v>
      </c>
      <c r="AT1168" s="3">
        <v>0</v>
      </c>
      <c r="AU1168" s="3">
        <v>0</v>
      </c>
      <c r="AV1168" s="3">
        <v>0</v>
      </c>
      <c r="AW1168" s="3">
        <v>0</v>
      </c>
      <c r="AX1168" s="3">
        <v>0</v>
      </c>
      <c r="AY1168" s="3">
        <v>0</v>
      </c>
      <c r="AZ1168" s="3">
        <v>0</v>
      </c>
      <c r="BA1168" s="3" t="s">
        <v>2227</v>
      </c>
      <c r="BB1168" s="3">
        <v>5500</v>
      </c>
    </row>
    <row r="1169" spans="1:54" ht="32.5" hidden="1" customHeight="1" x14ac:dyDescent="0.2">
      <c r="A1169" s="3" t="s">
        <v>2233</v>
      </c>
      <c r="B1169" s="3" t="s">
        <v>2212</v>
      </c>
      <c r="C1169" s="3" t="s">
        <v>85</v>
      </c>
      <c r="D1169" s="3" t="s">
        <v>86</v>
      </c>
      <c r="E1169" s="3" t="s">
        <v>2213</v>
      </c>
      <c r="F1169" s="3"/>
      <c r="G1169" s="3" t="s">
        <v>87</v>
      </c>
      <c r="H1169" s="3">
        <v>2024</v>
      </c>
      <c r="I1169" s="3">
        <v>2024</v>
      </c>
      <c r="J1169" s="3" t="s">
        <v>88</v>
      </c>
      <c r="K1169" s="3" t="s">
        <v>2214</v>
      </c>
      <c r="L1169" s="3" t="s">
        <v>2215</v>
      </c>
      <c r="M1169" s="3" t="s">
        <v>2216</v>
      </c>
      <c r="N1169" s="3" t="s">
        <v>2217</v>
      </c>
      <c r="O1169" s="3" t="s">
        <v>2218</v>
      </c>
      <c r="P1169" s="3" t="s">
        <v>89</v>
      </c>
      <c r="Q1169" s="3" t="s">
        <v>90</v>
      </c>
      <c r="R1169" s="3" t="s">
        <v>2219</v>
      </c>
      <c r="S1169" s="3" t="s">
        <v>2220</v>
      </c>
      <c r="T1169" s="3" t="s">
        <v>135</v>
      </c>
      <c r="U1169" s="3" t="s">
        <v>2221</v>
      </c>
      <c r="V1169" s="3" t="s">
        <v>2222</v>
      </c>
      <c r="W1169" s="3">
        <v>3</v>
      </c>
      <c r="X1169" s="3" t="s">
        <v>124</v>
      </c>
      <c r="Y1169" s="3" t="s">
        <v>2234</v>
      </c>
      <c r="Z1169" s="3" t="s">
        <v>2235</v>
      </c>
      <c r="AA1169" s="3"/>
      <c r="AB1169" s="3" t="s">
        <v>85</v>
      </c>
      <c r="AC1169" s="3" t="s">
        <v>94</v>
      </c>
      <c r="AD1169" s="3" t="s">
        <v>103</v>
      </c>
      <c r="AE1169" s="3" t="s">
        <v>124</v>
      </c>
      <c r="AF1169" s="3"/>
      <c r="AG1169" s="3" t="s">
        <v>97</v>
      </c>
      <c r="AH1169" s="3">
        <v>341</v>
      </c>
      <c r="AI1169" s="3">
        <v>36</v>
      </c>
      <c r="AJ1169" s="3" t="s">
        <v>105</v>
      </c>
      <c r="AK1169" s="3" t="s">
        <v>109</v>
      </c>
      <c r="AL1169" s="3" t="s">
        <v>100</v>
      </c>
      <c r="AM1169" s="3">
        <v>200</v>
      </c>
      <c r="AN1169" s="3" t="s">
        <v>101</v>
      </c>
      <c r="AO1169" s="3" t="s">
        <v>110</v>
      </c>
      <c r="AP1169" s="3" t="s">
        <v>2236</v>
      </c>
      <c r="AQ1169" s="3"/>
      <c r="AR1169" s="3">
        <v>8000</v>
      </c>
      <c r="AS1169" s="3">
        <v>3000</v>
      </c>
      <c r="AT1169" s="3">
        <v>0</v>
      </c>
      <c r="AU1169" s="3">
        <v>0</v>
      </c>
      <c r="AV1169" s="3">
        <v>0</v>
      </c>
      <c r="AW1169" s="3">
        <v>0</v>
      </c>
      <c r="AX1169" s="3">
        <v>0</v>
      </c>
      <c r="AY1169" s="3">
        <v>0</v>
      </c>
      <c r="AZ1169" s="3">
        <v>0</v>
      </c>
      <c r="BA1169" s="3" t="s">
        <v>2227</v>
      </c>
      <c r="BB1169" s="3">
        <v>3000</v>
      </c>
    </row>
    <row r="1170" spans="1:54" ht="32.5" hidden="1" customHeight="1" x14ac:dyDescent="0.2">
      <c r="A1170" s="3" t="s">
        <v>12938</v>
      </c>
      <c r="B1170" s="3" t="s">
        <v>2212</v>
      </c>
      <c r="C1170" s="3" t="s">
        <v>85</v>
      </c>
      <c r="D1170" s="3" t="s">
        <v>86</v>
      </c>
      <c r="E1170" s="3" t="s">
        <v>12939</v>
      </c>
      <c r="F1170" s="3"/>
      <c r="G1170" s="3" t="s">
        <v>87</v>
      </c>
      <c r="H1170" s="3">
        <v>2024</v>
      </c>
      <c r="I1170" s="3">
        <v>2024</v>
      </c>
      <c r="J1170" s="3" t="s">
        <v>88</v>
      </c>
      <c r="K1170" s="3" t="s">
        <v>8695</v>
      </c>
      <c r="L1170" s="3" t="s">
        <v>8696</v>
      </c>
      <c r="M1170" s="3" t="s">
        <v>8697</v>
      </c>
      <c r="N1170" s="3" t="s">
        <v>8698</v>
      </c>
      <c r="O1170" s="3" t="s">
        <v>8699</v>
      </c>
      <c r="P1170" s="3" t="s">
        <v>89</v>
      </c>
      <c r="Q1170" s="3" t="s">
        <v>90</v>
      </c>
      <c r="R1170" s="3" t="s">
        <v>8700</v>
      </c>
      <c r="S1170" s="3" t="s">
        <v>8701</v>
      </c>
      <c r="T1170" s="3" t="s">
        <v>91</v>
      </c>
      <c r="U1170" s="3" t="s">
        <v>8702</v>
      </c>
      <c r="V1170" s="3" t="s">
        <v>2222</v>
      </c>
      <c r="W1170" s="3">
        <v>1</v>
      </c>
      <c r="X1170" s="3" t="s">
        <v>12940</v>
      </c>
      <c r="Y1170" s="3" t="s">
        <v>12941</v>
      </c>
      <c r="Z1170" s="3" t="s">
        <v>12942</v>
      </c>
      <c r="AA1170" s="3"/>
      <c r="AB1170" s="3" t="s">
        <v>85</v>
      </c>
      <c r="AC1170" s="3" t="s">
        <v>94</v>
      </c>
      <c r="AD1170" s="3" t="s">
        <v>103</v>
      </c>
      <c r="AE1170" s="3" t="s">
        <v>124</v>
      </c>
      <c r="AF1170" s="3"/>
      <c r="AG1170" s="3" t="s">
        <v>97</v>
      </c>
      <c r="AH1170" s="3">
        <v>61</v>
      </c>
      <c r="AI1170" s="3">
        <v>13</v>
      </c>
      <c r="AJ1170" s="3" t="s">
        <v>396</v>
      </c>
      <c r="AK1170" s="3" t="s">
        <v>109</v>
      </c>
      <c r="AL1170" s="3" t="s">
        <v>325</v>
      </c>
      <c r="AM1170" s="3">
        <v>13</v>
      </c>
      <c r="AN1170" s="3" t="s">
        <v>138</v>
      </c>
      <c r="AO1170" s="3" t="s">
        <v>318</v>
      </c>
      <c r="AP1170" s="3" t="s">
        <v>12943</v>
      </c>
      <c r="AQ1170" s="3" t="s">
        <v>12944</v>
      </c>
      <c r="AR1170" s="3">
        <v>3500</v>
      </c>
      <c r="AS1170" s="3">
        <v>1500</v>
      </c>
      <c r="AT1170" s="3">
        <v>0</v>
      </c>
      <c r="AU1170" s="3">
        <v>0</v>
      </c>
      <c r="AV1170" s="3">
        <v>0</v>
      </c>
      <c r="AW1170" s="3">
        <v>0</v>
      </c>
      <c r="AX1170" s="3">
        <v>0</v>
      </c>
      <c r="AY1170" s="3">
        <v>0</v>
      </c>
      <c r="AZ1170" s="3">
        <v>0</v>
      </c>
      <c r="BA1170" s="3" t="s">
        <v>12945</v>
      </c>
      <c r="BB1170" s="3">
        <v>3500</v>
      </c>
    </row>
    <row r="1171" spans="1:54" ht="32.5" hidden="1" customHeight="1" x14ac:dyDescent="0.2">
      <c r="A1171" s="3" t="s">
        <v>12946</v>
      </c>
      <c r="B1171" s="3" t="s">
        <v>2212</v>
      </c>
      <c r="C1171" s="3" t="s">
        <v>85</v>
      </c>
      <c r="D1171" s="3" t="s">
        <v>86</v>
      </c>
      <c r="E1171" s="3" t="s">
        <v>12939</v>
      </c>
      <c r="F1171" s="3"/>
      <c r="G1171" s="3" t="s">
        <v>87</v>
      </c>
      <c r="H1171" s="3">
        <v>2024</v>
      </c>
      <c r="I1171" s="3">
        <v>2024</v>
      </c>
      <c r="J1171" s="3" t="s">
        <v>88</v>
      </c>
      <c r="K1171" s="3" t="s">
        <v>8695</v>
      </c>
      <c r="L1171" s="3" t="s">
        <v>8696</v>
      </c>
      <c r="M1171" s="3" t="s">
        <v>8697</v>
      </c>
      <c r="N1171" s="3" t="s">
        <v>8698</v>
      </c>
      <c r="O1171" s="3" t="s">
        <v>8699</v>
      </c>
      <c r="P1171" s="3" t="s">
        <v>89</v>
      </c>
      <c r="Q1171" s="3" t="s">
        <v>90</v>
      </c>
      <c r="R1171" s="3" t="s">
        <v>8700</v>
      </c>
      <c r="S1171" s="3" t="s">
        <v>8701</v>
      </c>
      <c r="T1171" s="3" t="s">
        <v>91</v>
      </c>
      <c r="U1171" s="3" t="s">
        <v>8702</v>
      </c>
      <c r="V1171" s="3" t="s">
        <v>2222</v>
      </c>
      <c r="W1171" s="3">
        <v>2</v>
      </c>
      <c r="X1171" s="3" t="s">
        <v>12664</v>
      </c>
      <c r="Y1171" s="3" t="s">
        <v>12947</v>
      </c>
      <c r="Z1171" s="3" t="s">
        <v>12948</v>
      </c>
      <c r="AA1171" s="3"/>
      <c r="AB1171" s="3" t="s">
        <v>85</v>
      </c>
      <c r="AC1171" s="3" t="s">
        <v>94</v>
      </c>
      <c r="AD1171" s="3" t="s">
        <v>103</v>
      </c>
      <c r="AE1171" s="3" t="s">
        <v>124</v>
      </c>
      <c r="AF1171" s="3"/>
      <c r="AG1171" s="3" t="s">
        <v>97</v>
      </c>
      <c r="AH1171" s="3">
        <v>61</v>
      </c>
      <c r="AI1171" s="3">
        <v>13</v>
      </c>
      <c r="AJ1171" s="3" t="s">
        <v>396</v>
      </c>
      <c r="AK1171" s="3" t="s">
        <v>106</v>
      </c>
      <c r="AL1171" s="3" t="s">
        <v>100</v>
      </c>
      <c r="AM1171" s="3">
        <v>150</v>
      </c>
      <c r="AN1171" s="3" t="s">
        <v>138</v>
      </c>
      <c r="AO1171" s="3" t="s">
        <v>318</v>
      </c>
      <c r="AP1171" s="3" t="s">
        <v>12949</v>
      </c>
      <c r="AQ1171" s="3" t="s">
        <v>12950</v>
      </c>
      <c r="AR1171" s="3">
        <v>3500</v>
      </c>
      <c r="AS1171" s="3">
        <v>1500</v>
      </c>
      <c r="AT1171" s="3">
        <v>0</v>
      </c>
      <c r="AU1171" s="3">
        <v>0</v>
      </c>
      <c r="AV1171" s="3">
        <v>0</v>
      </c>
      <c r="AW1171" s="3">
        <v>0</v>
      </c>
      <c r="AX1171" s="3">
        <v>0</v>
      </c>
      <c r="AY1171" s="3">
        <v>0</v>
      </c>
      <c r="AZ1171" s="3">
        <v>0</v>
      </c>
      <c r="BA1171" s="3" t="s">
        <v>12945</v>
      </c>
      <c r="BB1171" s="3">
        <v>3500</v>
      </c>
    </row>
    <row r="1172" spans="1:54" ht="32.5" hidden="1" customHeight="1" x14ac:dyDescent="0.2">
      <c r="A1172" s="3" t="s">
        <v>12951</v>
      </c>
      <c r="B1172" s="3" t="s">
        <v>2212</v>
      </c>
      <c r="C1172" s="3" t="s">
        <v>85</v>
      </c>
      <c r="D1172" s="3" t="s">
        <v>86</v>
      </c>
      <c r="E1172" s="3" t="s">
        <v>12952</v>
      </c>
      <c r="F1172" s="3"/>
      <c r="G1172" s="3" t="s">
        <v>87</v>
      </c>
      <c r="H1172" s="3">
        <v>2024</v>
      </c>
      <c r="I1172" s="3">
        <v>2024</v>
      </c>
      <c r="J1172" s="3" t="s">
        <v>111</v>
      </c>
      <c r="K1172" s="3" t="s">
        <v>8831</v>
      </c>
      <c r="L1172" s="3" t="s">
        <v>8832</v>
      </c>
      <c r="M1172" s="3" t="s">
        <v>8833</v>
      </c>
      <c r="N1172" s="3" t="s">
        <v>8834</v>
      </c>
      <c r="O1172" s="3" t="s">
        <v>8835</v>
      </c>
      <c r="P1172" s="3" t="s">
        <v>89</v>
      </c>
      <c r="Q1172" s="3" t="s">
        <v>63</v>
      </c>
      <c r="R1172" s="3" t="s">
        <v>8836</v>
      </c>
      <c r="S1172" s="3" t="s">
        <v>8837</v>
      </c>
      <c r="T1172" s="3" t="s">
        <v>135</v>
      </c>
      <c r="U1172" s="3" t="s">
        <v>2221</v>
      </c>
      <c r="V1172" s="3" t="s">
        <v>2222</v>
      </c>
      <c r="W1172" s="3">
        <v>1</v>
      </c>
      <c r="X1172" s="3" t="s">
        <v>12953</v>
      </c>
      <c r="Y1172" s="3" t="s">
        <v>12954</v>
      </c>
      <c r="Z1172" s="3" t="s">
        <v>12955</v>
      </c>
      <c r="AA1172" s="3"/>
      <c r="AB1172" s="3" t="s">
        <v>85</v>
      </c>
      <c r="AC1172" s="3" t="s">
        <v>94</v>
      </c>
      <c r="AD1172" s="3" t="s">
        <v>95</v>
      </c>
      <c r="AE1172" s="3" t="s">
        <v>96</v>
      </c>
      <c r="AF1172" s="3"/>
      <c r="AG1172" s="3" t="s">
        <v>97</v>
      </c>
      <c r="AH1172" s="3">
        <v>68</v>
      </c>
      <c r="AI1172" s="3">
        <v>7</v>
      </c>
      <c r="AJ1172" s="3" t="s">
        <v>105</v>
      </c>
      <c r="AK1172" s="3" t="s">
        <v>106</v>
      </c>
      <c r="AL1172" s="3" t="s">
        <v>100</v>
      </c>
      <c r="AM1172" s="3">
        <v>30</v>
      </c>
      <c r="AN1172" s="3" t="s">
        <v>140</v>
      </c>
      <c r="AO1172" s="3" t="s">
        <v>110</v>
      </c>
      <c r="AP1172" s="3" t="s">
        <v>12956</v>
      </c>
      <c r="AQ1172" s="3" t="s">
        <v>12957</v>
      </c>
      <c r="AR1172" s="3">
        <v>5800</v>
      </c>
      <c r="AS1172" s="3">
        <v>2000</v>
      </c>
      <c r="AT1172" s="3">
        <v>0</v>
      </c>
      <c r="AU1172" s="3">
        <v>0</v>
      </c>
      <c r="AV1172" s="3">
        <v>0</v>
      </c>
      <c r="AW1172" s="3">
        <v>0</v>
      </c>
      <c r="AX1172" s="3">
        <v>0</v>
      </c>
      <c r="AY1172" s="3">
        <v>0</v>
      </c>
      <c r="AZ1172" s="3">
        <v>0</v>
      </c>
      <c r="BA1172" s="3" t="s">
        <v>2227</v>
      </c>
      <c r="BB1172" s="3">
        <v>2000</v>
      </c>
    </row>
    <row r="1173" spans="1:54" ht="32.5" hidden="1" customHeight="1" x14ac:dyDescent="0.2">
      <c r="A1173" s="3" t="s">
        <v>12958</v>
      </c>
      <c r="B1173" s="3" t="s">
        <v>2212</v>
      </c>
      <c r="C1173" s="3" t="s">
        <v>85</v>
      </c>
      <c r="D1173" s="3" t="s">
        <v>86</v>
      </c>
      <c r="E1173" s="3" t="s">
        <v>12952</v>
      </c>
      <c r="F1173" s="3"/>
      <c r="G1173" s="3" t="s">
        <v>87</v>
      </c>
      <c r="H1173" s="3">
        <v>2024</v>
      </c>
      <c r="I1173" s="3">
        <v>2024</v>
      </c>
      <c r="J1173" s="3" t="s">
        <v>88</v>
      </c>
      <c r="K1173" s="3" t="s">
        <v>8831</v>
      </c>
      <c r="L1173" s="3" t="s">
        <v>8832</v>
      </c>
      <c r="M1173" s="3" t="s">
        <v>8833</v>
      </c>
      <c r="N1173" s="3" t="s">
        <v>8834</v>
      </c>
      <c r="O1173" s="3" t="s">
        <v>8835</v>
      </c>
      <c r="P1173" s="3" t="s">
        <v>89</v>
      </c>
      <c r="Q1173" s="3" t="s">
        <v>63</v>
      </c>
      <c r="R1173" s="3" t="s">
        <v>8836</v>
      </c>
      <c r="S1173" s="3" t="s">
        <v>8837</v>
      </c>
      <c r="T1173" s="3" t="s">
        <v>135</v>
      </c>
      <c r="U1173" s="3" t="s">
        <v>2221</v>
      </c>
      <c r="V1173" s="3" t="s">
        <v>2222</v>
      </c>
      <c r="W1173" s="3">
        <v>2</v>
      </c>
      <c r="X1173" s="3" t="s">
        <v>12959</v>
      </c>
      <c r="Y1173" s="3" t="s">
        <v>12960</v>
      </c>
      <c r="Z1173" s="3" t="s">
        <v>12961</v>
      </c>
      <c r="AA1173" s="3"/>
      <c r="AB1173" s="3" t="s">
        <v>85</v>
      </c>
      <c r="AC1173" s="3" t="s">
        <v>94</v>
      </c>
      <c r="AD1173" s="3" t="s">
        <v>103</v>
      </c>
      <c r="AE1173" s="3" t="s">
        <v>104</v>
      </c>
      <c r="AF1173" s="3"/>
      <c r="AG1173" s="3" t="s">
        <v>97</v>
      </c>
      <c r="AH1173" s="3">
        <v>68</v>
      </c>
      <c r="AI1173" s="3">
        <v>7</v>
      </c>
      <c r="AJ1173" s="3" t="s">
        <v>123</v>
      </c>
      <c r="AK1173" s="3" t="s">
        <v>106</v>
      </c>
      <c r="AL1173" s="3" t="s">
        <v>100</v>
      </c>
      <c r="AM1173" s="3">
        <v>30</v>
      </c>
      <c r="AN1173" s="3" t="s">
        <v>101</v>
      </c>
      <c r="AO1173" s="3" t="s">
        <v>110</v>
      </c>
      <c r="AP1173" s="3" t="s">
        <v>12962</v>
      </c>
      <c r="AQ1173" s="3" t="s">
        <v>12963</v>
      </c>
      <c r="AR1173" s="3">
        <v>6400</v>
      </c>
      <c r="AS1173" s="3">
        <v>2000</v>
      </c>
      <c r="AT1173" s="3">
        <v>0</v>
      </c>
      <c r="AU1173" s="3">
        <v>0</v>
      </c>
      <c r="AV1173" s="3">
        <v>0</v>
      </c>
      <c r="AW1173" s="3">
        <v>0</v>
      </c>
      <c r="AX1173" s="3">
        <v>0</v>
      </c>
      <c r="AY1173" s="3">
        <v>0</v>
      </c>
      <c r="AZ1173" s="3">
        <v>0</v>
      </c>
      <c r="BA1173" s="3" t="s">
        <v>2227</v>
      </c>
      <c r="BB1173" s="3">
        <v>2000</v>
      </c>
    </row>
    <row r="1174" spans="1:54" ht="32.5" hidden="1" customHeight="1" x14ac:dyDescent="0.2">
      <c r="A1174" s="3" t="s">
        <v>12964</v>
      </c>
      <c r="B1174" s="3" t="s">
        <v>2212</v>
      </c>
      <c r="C1174" s="3" t="s">
        <v>85</v>
      </c>
      <c r="D1174" s="3" t="s">
        <v>86</v>
      </c>
      <c r="E1174" s="3" t="s">
        <v>12965</v>
      </c>
      <c r="F1174" s="3"/>
      <c r="G1174" s="3" t="s">
        <v>87</v>
      </c>
      <c r="H1174" s="3">
        <v>2024</v>
      </c>
      <c r="I1174" s="3">
        <v>2024</v>
      </c>
      <c r="J1174" s="3" t="s">
        <v>88</v>
      </c>
      <c r="K1174" s="3" t="s">
        <v>11670</v>
      </c>
      <c r="L1174" s="3" t="s">
        <v>11671</v>
      </c>
      <c r="M1174" s="3" t="s">
        <v>11672</v>
      </c>
      <c r="N1174" s="3" t="s">
        <v>11673</v>
      </c>
      <c r="O1174" s="3" t="s">
        <v>11674</v>
      </c>
      <c r="P1174" s="3" t="s">
        <v>89</v>
      </c>
      <c r="Q1174" s="3" t="s">
        <v>90</v>
      </c>
      <c r="R1174" s="3" t="s">
        <v>11675</v>
      </c>
      <c r="S1174" s="3" t="s">
        <v>11676</v>
      </c>
      <c r="T1174" s="3" t="s">
        <v>135</v>
      </c>
      <c r="U1174" s="3" t="s">
        <v>8702</v>
      </c>
      <c r="V1174" s="3" t="s">
        <v>2222</v>
      </c>
      <c r="W1174" s="3">
        <v>1</v>
      </c>
      <c r="X1174" s="3" t="s">
        <v>12966</v>
      </c>
      <c r="Y1174" s="3" t="s">
        <v>12967</v>
      </c>
      <c r="Z1174" s="3" t="s">
        <v>12968</v>
      </c>
      <c r="AA1174" s="3"/>
      <c r="AB1174" s="3" t="s">
        <v>85</v>
      </c>
      <c r="AC1174" s="3" t="s">
        <v>94</v>
      </c>
      <c r="AD1174" s="3" t="s">
        <v>103</v>
      </c>
      <c r="AE1174" s="3" t="s">
        <v>104</v>
      </c>
      <c r="AF1174" s="3"/>
      <c r="AG1174" s="3" t="s">
        <v>97</v>
      </c>
      <c r="AH1174" s="3">
        <v>160</v>
      </c>
      <c r="AI1174" s="3">
        <v>22</v>
      </c>
      <c r="AJ1174" s="3" t="s">
        <v>346</v>
      </c>
      <c r="AK1174" s="3" t="s">
        <v>106</v>
      </c>
      <c r="AL1174" s="3" t="s">
        <v>100</v>
      </c>
      <c r="AM1174" s="3">
        <v>120</v>
      </c>
      <c r="AN1174" s="3" t="s">
        <v>101</v>
      </c>
      <c r="AO1174" s="3" t="s">
        <v>102</v>
      </c>
      <c r="AP1174" s="3" t="s">
        <v>12969</v>
      </c>
      <c r="AQ1174" s="3" t="s">
        <v>12970</v>
      </c>
      <c r="AR1174" s="3">
        <v>4000</v>
      </c>
      <c r="AS1174" s="3">
        <v>2000</v>
      </c>
      <c r="AT1174" s="3">
        <v>0</v>
      </c>
      <c r="AU1174" s="3">
        <v>0</v>
      </c>
      <c r="AV1174" s="3">
        <v>0</v>
      </c>
      <c r="AW1174" s="3">
        <v>0</v>
      </c>
      <c r="AX1174" s="3">
        <v>0</v>
      </c>
      <c r="AY1174" s="3">
        <v>0</v>
      </c>
      <c r="AZ1174" s="3">
        <v>0</v>
      </c>
      <c r="BA1174" s="3" t="s">
        <v>2227</v>
      </c>
      <c r="BB1174" s="3">
        <v>2000</v>
      </c>
    </row>
    <row r="1175" spans="1:54" ht="32.5" hidden="1" customHeight="1" x14ac:dyDescent="0.2">
      <c r="A1175" s="3" t="s">
        <v>12971</v>
      </c>
      <c r="B1175" s="3" t="s">
        <v>2212</v>
      </c>
      <c r="C1175" s="3" t="s">
        <v>85</v>
      </c>
      <c r="D1175" s="3" t="s">
        <v>86</v>
      </c>
      <c r="E1175" s="3" t="s">
        <v>12965</v>
      </c>
      <c r="F1175" s="3"/>
      <c r="G1175" s="3" t="s">
        <v>87</v>
      </c>
      <c r="H1175" s="3">
        <v>2024</v>
      </c>
      <c r="I1175" s="3">
        <v>2024</v>
      </c>
      <c r="J1175" s="3" t="s">
        <v>88</v>
      </c>
      <c r="K1175" s="3" t="s">
        <v>11670</v>
      </c>
      <c r="L1175" s="3" t="s">
        <v>11671</v>
      </c>
      <c r="M1175" s="3" t="s">
        <v>11672</v>
      </c>
      <c r="N1175" s="3" t="s">
        <v>11673</v>
      </c>
      <c r="O1175" s="3" t="s">
        <v>11674</v>
      </c>
      <c r="P1175" s="3" t="s">
        <v>89</v>
      </c>
      <c r="Q1175" s="3" t="s">
        <v>90</v>
      </c>
      <c r="R1175" s="3" t="s">
        <v>11675</v>
      </c>
      <c r="S1175" s="3" t="s">
        <v>11676</v>
      </c>
      <c r="T1175" s="3" t="s">
        <v>135</v>
      </c>
      <c r="U1175" s="3" t="s">
        <v>8702</v>
      </c>
      <c r="V1175" s="3" t="s">
        <v>2222</v>
      </c>
      <c r="W1175" s="3">
        <v>2</v>
      </c>
      <c r="X1175" s="3" t="s">
        <v>12972</v>
      </c>
      <c r="Y1175" s="3" t="s">
        <v>12973</v>
      </c>
      <c r="Z1175" s="3" t="s">
        <v>12974</v>
      </c>
      <c r="AA1175" s="3"/>
      <c r="AB1175" s="3" t="s">
        <v>85</v>
      </c>
      <c r="AC1175" s="3" t="s">
        <v>94</v>
      </c>
      <c r="AD1175" s="3" t="s">
        <v>103</v>
      </c>
      <c r="AE1175" s="3" t="s">
        <v>124</v>
      </c>
      <c r="AF1175" s="3"/>
      <c r="AG1175" s="3" t="s">
        <v>97</v>
      </c>
      <c r="AH1175" s="3">
        <v>160</v>
      </c>
      <c r="AI1175" s="3">
        <v>22</v>
      </c>
      <c r="AJ1175" s="3" t="s">
        <v>123</v>
      </c>
      <c r="AK1175" s="3" t="s">
        <v>109</v>
      </c>
      <c r="AL1175" s="3" t="s">
        <v>100</v>
      </c>
      <c r="AM1175" s="3">
        <v>30</v>
      </c>
      <c r="AN1175" s="3" t="s">
        <v>101</v>
      </c>
      <c r="AO1175" s="3" t="s">
        <v>102</v>
      </c>
      <c r="AP1175" s="3" t="s">
        <v>12975</v>
      </c>
      <c r="AQ1175" s="3" t="s">
        <v>12976</v>
      </c>
      <c r="AR1175" s="3">
        <v>4000</v>
      </c>
      <c r="AS1175" s="3">
        <v>2000</v>
      </c>
      <c r="AT1175" s="3">
        <v>0</v>
      </c>
      <c r="AU1175" s="3">
        <v>0</v>
      </c>
      <c r="AV1175" s="3">
        <v>0</v>
      </c>
      <c r="AW1175" s="3">
        <v>0</v>
      </c>
      <c r="AX1175" s="3">
        <v>0</v>
      </c>
      <c r="AY1175" s="3">
        <v>0</v>
      </c>
      <c r="AZ1175" s="3">
        <v>0</v>
      </c>
      <c r="BA1175" s="3" t="s">
        <v>2227</v>
      </c>
      <c r="BB1175" s="3">
        <v>2000</v>
      </c>
    </row>
    <row r="1176" spans="1:54" ht="32.5" hidden="1" customHeight="1" x14ac:dyDescent="0.2">
      <c r="A1176" s="3" t="s">
        <v>12977</v>
      </c>
      <c r="B1176" s="3" t="s">
        <v>2212</v>
      </c>
      <c r="C1176" s="3" t="s">
        <v>85</v>
      </c>
      <c r="D1176" s="3" t="s">
        <v>86</v>
      </c>
      <c r="E1176" s="3" t="s">
        <v>12978</v>
      </c>
      <c r="F1176" s="3"/>
      <c r="G1176" s="3" t="s">
        <v>87</v>
      </c>
      <c r="H1176" s="3">
        <v>2024</v>
      </c>
      <c r="I1176" s="3">
        <v>2024</v>
      </c>
      <c r="J1176" s="3" t="s">
        <v>88</v>
      </c>
      <c r="K1176" s="3" t="s">
        <v>8776</v>
      </c>
      <c r="L1176" s="3" t="s">
        <v>8777</v>
      </c>
      <c r="M1176" s="3" t="s">
        <v>8778</v>
      </c>
      <c r="N1176" s="3" t="s">
        <v>8779</v>
      </c>
      <c r="O1176" s="3" t="s">
        <v>8780</v>
      </c>
      <c r="P1176" s="3" t="s">
        <v>89</v>
      </c>
      <c r="Q1176" s="3" t="s">
        <v>90</v>
      </c>
      <c r="R1176" s="3" t="s">
        <v>8781</v>
      </c>
      <c r="S1176" s="3" t="s">
        <v>8782</v>
      </c>
      <c r="T1176" s="3" t="s">
        <v>91</v>
      </c>
      <c r="U1176" s="3" t="s">
        <v>8702</v>
      </c>
      <c r="V1176" s="3" t="s">
        <v>2222</v>
      </c>
      <c r="W1176" s="3">
        <v>1</v>
      </c>
      <c r="X1176" s="3" t="s">
        <v>12979</v>
      </c>
      <c r="Y1176" s="3" t="s">
        <v>12980</v>
      </c>
      <c r="Z1176" s="3" t="s">
        <v>12981</v>
      </c>
      <c r="AA1176" s="3"/>
      <c r="AB1176" s="3" t="s">
        <v>85</v>
      </c>
      <c r="AC1176" s="3" t="s">
        <v>94</v>
      </c>
      <c r="AD1176" s="3" t="s">
        <v>103</v>
      </c>
      <c r="AE1176" s="3" t="s">
        <v>104</v>
      </c>
      <c r="AF1176" s="3"/>
      <c r="AG1176" s="3" t="s">
        <v>97</v>
      </c>
      <c r="AH1176" s="3">
        <v>118</v>
      </c>
      <c r="AI1176" s="3">
        <v>26</v>
      </c>
      <c r="AJ1176" s="3" t="s">
        <v>123</v>
      </c>
      <c r="AK1176" s="3" t="s">
        <v>106</v>
      </c>
      <c r="AL1176" s="3" t="s">
        <v>100</v>
      </c>
      <c r="AM1176" s="3">
        <v>50</v>
      </c>
      <c r="AN1176" s="3" t="s">
        <v>138</v>
      </c>
      <c r="AO1176" s="3" t="s">
        <v>102</v>
      </c>
      <c r="AP1176" s="3" t="s">
        <v>12982</v>
      </c>
      <c r="AQ1176" s="3" t="s">
        <v>12983</v>
      </c>
      <c r="AR1176" s="3">
        <v>6600</v>
      </c>
      <c r="AS1176" s="3">
        <v>3000</v>
      </c>
      <c r="AT1176" s="3">
        <v>0</v>
      </c>
      <c r="AU1176" s="3">
        <v>0</v>
      </c>
      <c r="AV1176" s="3">
        <v>0</v>
      </c>
      <c r="AW1176" s="3">
        <v>0</v>
      </c>
      <c r="AX1176" s="3">
        <v>0</v>
      </c>
      <c r="AY1176" s="3">
        <v>0</v>
      </c>
      <c r="AZ1176" s="3">
        <v>0</v>
      </c>
      <c r="BA1176" s="3" t="s">
        <v>2227</v>
      </c>
      <c r="BB1176" s="3">
        <v>3000</v>
      </c>
    </row>
    <row r="1177" spans="1:54" ht="32.5" hidden="1" customHeight="1" x14ac:dyDescent="0.2">
      <c r="A1177" s="3" t="s">
        <v>12984</v>
      </c>
      <c r="B1177" s="3" t="s">
        <v>2212</v>
      </c>
      <c r="C1177" s="3" t="s">
        <v>85</v>
      </c>
      <c r="D1177" s="3" t="s">
        <v>86</v>
      </c>
      <c r="E1177" s="3" t="s">
        <v>12978</v>
      </c>
      <c r="F1177" s="3"/>
      <c r="G1177" s="3" t="s">
        <v>87</v>
      </c>
      <c r="H1177" s="3">
        <v>2024</v>
      </c>
      <c r="I1177" s="3">
        <v>2024</v>
      </c>
      <c r="J1177" s="3" t="s">
        <v>88</v>
      </c>
      <c r="K1177" s="3" t="s">
        <v>8776</v>
      </c>
      <c r="L1177" s="3" t="s">
        <v>8777</v>
      </c>
      <c r="M1177" s="3" t="s">
        <v>8778</v>
      </c>
      <c r="N1177" s="3" t="s">
        <v>8779</v>
      </c>
      <c r="O1177" s="3" t="s">
        <v>8780</v>
      </c>
      <c r="P1177" s="3" t="s">
        <v>89</v>
      </c>
      <c r="Q1177" s="3" t="s">
        <v>90</v>
      </c>
      <c r="R1177" s="3" t="s">
        <v>8781</v>
      </c>
      <c r="S1177" s="3" t="s">
        <v>8782</v>
      </c>
      <c r="T1177" s="3" t="s">
        <v>91</v>
      </c>
      <c r="U1177" s="3" t="s">
        <v>8702</v>
      </c>
      <c r="V1177" s="3" t="s">
        <v>2222</v>
      </c>
      <c r="W1177" s="3">
        <v>2</v>
      </c>
      <c r="X1177" s="3" t="s">
        <v>12979</v>
      </c>
      <c r="Y1177" s="3" t="s">
        <v>12985</v>
      </c>
      <c r="Z1177" s="3" t="s">
        <v>12986</v>
      </c>
      <c r="AA1177" s="3"/>
      <c r="AB1177" s="3" t="s">
        <v>85</v>
      </c>
      <c r="AC1177" s="3" t="s">
        <v>94</v>
      </c>
      <c r="AD1177" s="3" t="s">
        <v>95</v>
      </c>
      <c r="AE1177" s="3" t="s">
        <v>96</v>
      </c>
      <c r="AF1177" s="3"/>
      <c r="AG1177" s="3" t="s">
        <v>97</v>
      </c>
      <c r="AH1177" s="3">
        <v>118</v>
      </c>
      <c r="AI1177" s="3">
        <v>26</v>
      </c>
      <c r="AJ1177" s="3" t="s">
        <v>105</v>
      </c>
      <c r="AK1177" s="3" t="s">
        <v>109</v>
      </c>
      <c r="AL1177" s="3" t="s">
        <v>100</v>
      </c>
      <c r="AM1177" s="3">
        <v>10</v>
      </c>
      <c r="AN1177" s="3" t="s">
        <v>303</v>
      </c>
      <c r="AO1177" s="3" t="s">
        <v>102</v>
      </c>
      <c r="AP1177" s="3" t="s">
        <v>12982</v>
      </c>
      <c r="AQ1177" s="3" t="s">
        <v>12987</v>
      </c>
      <c r="AR1177" s="3">
        <v>2500</v>
      </c>
      <c r="AS1177" s="3">
        <v>1500</v>
      </c>
      <c r="AT1177" s="3">
        <v>0</v>
      </c>
      <c r="AU1177" s="3">
        <v>0</v>
      </c>
      <c r="AV1177" s="3">
        <v>0</v>
      </c>
      <c r="AW1177" s="3">
        <v>0</v>
      </c>
      <c r="AX1177" s="3">
        <v>0</v>
      </c>
      <c r="AY1177" s="3">
        <v>0</v>
      </c>
      <c r="AZ1177" s="3">
        <v>0</v>
      </c>
      <c r="BA1177" s="3" t="s">
        <v>2227</v>
      </c>
      <c r="BB1177" s="3">
        <v>1500</v>
      </c>
    </row>
    <row r="1178" spans="1:54" ht="32.5" hidden="1" customHeight="1" x14ac:dyDescent="0.2">
      <c r="A1178" s="3" t="s">
        <v>18534</v>
      </c>
      <c r="B1178" s="3" t="s">
        <v>2212</v>
      </c>
      <c r="C1178" s="3" t="s">
        <v>85</v>
      </c>
      <c r="D1178" s="3" t="s">
        <v>86</v>
      </c>
      <c r="E1178" s="3" t="s">
        <v>18535</v>
      </c>
      <c r="F1178" s="3"/>
      <c r="G1178" s="3" t="s">
        <v>87</v>
      </c>
      <c r="H1178" s="3">
        <v>2024</v>
      </c>
      <c r="I1178" s="3">
        <v>2024</v>
      </c>
      <c r="J1178" s="3" t="s">
        <v>111</v>
      </c>
      <c r="K1178" s="3" t="s">
        <v>8724</v>
      </c>
      <c r="L1178" s="3" t="s">
        <v>18536</v>
      </c>
      <c r="M1178" s="3" t="s">
        <v>8726</v>
      </c>
      <c r="N1178" s="3"/>
      <c r="O1178" s="3" t="s">
        <v>8728</v>
      </c>
      <c r="P1178" s="3" t="s">
        <v>89</v>
      </c>
      <c r="Q1178" s="3" t="s">
        <v>90</v>
      </c>
      <c r="R1178" s="3" t="s">
        <v>8729</v>
      </c>
      <c r="S1178" s="3" t="s">
        <v>8730</v>
      </c>
      <c r="T1178" s="3" t="s">
        <v>135</v>
      </c>
      <c r="U1178" s="3" t="s">
        <v>8731</v>
      </c>
      <c r="V1178" s="3" t="s">
        <v>2222</v>
      </c>
      <c r="W1178" s="3">
        <v>1</v>
      </c>
      <c r="X1178" s="3" t="s">
        <v>440</v>
      </c>
      <c r="Y1178" s="3" t="s">
        <v>18537</v>
      </c>
      <c r="Z1178" s="3" t="s">
        <v>18538</v>
      </c>
      <c r="AA1178" s="3"/>
      <c r="AB1178" s="3" t="s">
        <v>85</v>
      </c>
      <c r="AC1178" s="3" t="s">
        <v>94</v>
      </c>
      <c r="AD1178" s="3" t="s">
        <v>103</v>
      </c>
      <c r="AE1178" s="3" t="s">
        <v>104</v>
      </c>
      <c r="AF1178" s="3"/>
      <c r="AG1178" s="3" t="s">
        <v>97</v>
      </c>
      <c r="AH1178" s="3">
        <v>568</v>
      </c>
      <c r="AI1178" s="3">
        <v>270</v>
      </c>
      <c r="AJ1178" s="3" t="s">
        <v>123</v>
      </c>
      <c r="AK1178" s="3" t="s">
        <v>106</v>
      </c>
      <c r="AL1178" s="3" t="s">
        <v>100</v>
      </c>
      <c r="AM1178" s="3">
        <v>800</v>
      </c>
      <c r="AN1178" s="3" t="s">
        <v>138</v>
      </c>
      <c r="AO1178" s="3" t="s">
        <v>110</v>
      </c>
      <c r="AP1178" s="3" t="s">
        <v>18539</v>
      </c>
      <c r="AQ1178" s="3" t="s">
        <v>18540</v>
      </c>
      <c r="AR1178" s="3">
        <v>9150</v>
      </c>
      <c r="AS1178" s="3">
        <v>4000</v>
      </c>
      <c r="AT1178" s="3">
        <v>0</v>
      </c>
      <c r="AU1178" s="3">
        <v>0</v>
      </c>
      <c r="AV1178" s="3">
        <v>0</v>
      </c>
      <c r="AW1178" s="3">
        <v>0</v>
      </c>
      <c r="AX1178" s="3">
        <v>0</v>
      </c>
      <c r="AY1178" s="3">
        <v>0</v>
      </c>
      <c r="AZ1178" s="3">
        <v>0</v>
      </c>
      <c r="BA1178" s="3" t="s">
        <v>2227</v>
      </c>
      <c r="BB1178" s="3">
        <v>4000</v>
      </c>
    </row>
    <row r="1179" spans="1:54" ht="32.5" hidden="1" customHeight="1" x14ac:dyDescent="0.2">
      <c r="A1179" s="3" t="s">
        <v>18541</v>
      </c>
      <c r="B1179" s="3" t="s">
        <v>2212</v>
      </c>
      <c r="C1179" s="3" t="s">
        <v>85</v>
      </c>
      <c r="D1179" s="3" t="s">
        <v>86</v>
      </c>
      <c r="E1179" s="3" t="s">
        <v>18535</v>
      </c>
      <c r="F1179" s="3"/>
      <c r="G1179" s="3" t="s">
        <v>87</v>
      </c>
      <c r="H1179" s="3">
        <v>2024</v>
      </c>
      <c r="I1179" s="3">
        <v>2024</v>
      </c>
      <c r="J1179" s="3" t="s">
        <v>88</v>
      </c>
      <c r="K1179" s="3" t="s">
        <v>8724</v>
      </c>
      <c r="L1179" s="3" t="s">
        <v>18536</v>
      </c>
      <c r="M1179" s="3" t="s">
        <v>8726</v>
      </c>
      <c r="N1179" s="3"/>
      <c r="O1179" s="3" t="s">
        <v>8728</v>
      </c>
      <c r="P1179" s="3" t="s">
        <v>89</v>
      </c>
      <c r="Q1179" s="3" t="s">
        <v>90</v>
      </c>
      <c r="R1179" s="3" t="s">
        <v>8729</v>
      </c>
      <c r="S1179" s="3" t="s">
        <v>8730</v>
      </c>
      <c r="T1179" s="3" t="s">
        <v>135</v>
      </c>
      <c r="U1179" s="3" t="s">
        <v>8731</v>
      </c>
      <c r="V1179" s="3" t="s">
        <v>2222</v>
      </c>
      <c r="W1179" s="3">
        <v>2</v>
      </c>
      <c r="X1179" s="3" t="s">
        <v>18542</v>
      </c>
      <c r="Y1179" s="3" t="s">
        <v>18543</v>
      </c>
      <c r="Z1179" s="3" t="s">
        <v>18544</v>
      </c>
      <c r="AA1179" s="3"/>
      <c r="AB1179" s="3" t="s">
        <v>85</v>
      </c>
      <c r="AC1179" s="3" t="s">
        <v>94</v>
      </c>
      <c r="AD1179" s="3" t="s">
        <v>95</v>
      </c>
      <c r="AE1179" s="3" t="s">
        <v>96</v>
      </c>
      <c r="AF1179" s="3"/>
      <c r="AG1179" s="3" t="s">
        <v>97</v>
      </c>
      <c r="AH1179" s="3">
        <v>568</v>
      </c>
      <c r="AI1179" s="3">
        <v>270</v>
      </c>
      <c r="AJ1179" s="3" t="s">
        <v>123</v>
      </c>
      <c r="AK1179" s="3" t="s">
        <v>190</v>
      </c>
      <c r="AL1179" s="3" t="s">
        <v>542</v>
      </c>
      <c r="AM1179" s="3">
        <v>3</v>
      </c>
      <c r="AN1179" s="3" t="s">
        <v>303</v>
      </c>
      <c r="AO1179" s="3" t="s">
        <v>102</v>
      </c>
      <c r="AP1179" s="3" t="s">
        <v>8733</v>
      </c>
      <c r="AQ1179" s="3" t="s">
        <v>18545</v>
      </c>
      <c r="AR1179" s="3">
        <v>8800</v>
      </c>
      <c r="AS1179" s="3">
        <v>4000</v>
      </c>
      <c r="AT1179" s="3">
        <v>0</v>
      </c>
      <c r="AU1179" s="3">
        <v>0</v>
      </c>
      <c r="AV1179" s="3">
        <v>0</v>
      </c>
      <c r="AW1179" s="3">
        <v>0</v>
      </c>
      <c r="AX1179" s="3">
        <v>0</v>
      </c>
      <c r="AY1179" s="3">
        <v>0</v>
      </c>
      <c r="AZ1179" s="3">
        <v>0</v>
      </c>
      <c r="BA1179" s="3" t="s">
        <v>2227</v>
      </c>
      <c r="BB1179" s="3">
        <v>4000</v>
      </c>
    </row>
    <row r="1180" spans="1:54" ht="32.5" hidden="1" customHeight="1" x14ac:dyDescent="0.2">
      <c r="A1180" s="3" t="s">
        <v>18546</v>
      </c>
      <c r="B1180" s="3" t="s">
        <v>2212</v>
      </c>
      <c r="C1180" s="3" t="s">
        <v>85</v>
      </c>
      <c r="D1180" s="3" t="s">
        <v>86</v>
      </c>
      <c r="E1180" s="3" t="s">
        <v>18547</v>
      </c>
      <c r="F1180" s="3"/>
      <c r="G1180" s="3" t="s">
        <v>87</v>
      </c>
      <c r="H1180" s="3">
        <v>2024</v>
      </c>
      <c r="I1180" s="3">
        <v>2024</v>
      </c>
      <c r="J1180" s="3" t="s">
        <v>111</v>
      </c>
      <c r="K1180" s="3" t="s">
        <v>8804</v>
      </c>
      <c r="L1180" s="3" t="s">
        <v>8805</v>
      </c>
      <c r="M1180" s="3" t="s">
        <v>18548</v>
      </c>
      <c r="N1180" s="3" t="s">
        <v>8807</v>
      </c>
      <c r="O1180" s="3" t="s">
        <v>8808</v>
      </c>
      <c r="P1180" s="3" t="s">
        <v>89</v>
      </c>
      <c r="Q1180" s="3" t="s">
        <v>90</v>
      </c>
      <c r="R1180" s="3" t="s">
        <v>8809</v>
      </c>
      <c r="S1180" s="3" t="s">
        <v>8810</v>
      </c>
      <c r="T1180" s="3" t="s">
        <v>135</v>
      </c>
      <c r="U1180" s="3" t="s">
        <v>8686</v>
      </c>
      <c r="V1180" s="3" t="s">
        <v>2222</v>
      </c>
      <c r="W1180" s="3">
        <v>1</v>
      </c>
      <c r="X1180" s="3" t="s">
        <v>18549</v>
      </c>
      <c r="Y1180" s="3" t="s">
        <v>18550</v>
      </c>
      <c r="Z1180" s="3" t="s">
        <v>18551</v>
      </c>
      <c r="AA1180" s="3"/>
      <c r="AB1180" s="3" t="s">
        <v>85</v>
      </c>
      <c r="AC1180" s="3" t="s">
        <v>94</v>
      </c>
      <c r="AD1180" s="3" t="s">
        <v>95</v>
      </c>
      <c r="AE1180" s="3" t="s">
        <v>96</v>
      </c>
      <c r="AF1180" s="3"/>
      <c r="AG1180" s="3" t="s">
        <v>97</v>
      </c>
      <c r="AH1180" s="3">
        <v>139</v>
      </c>
      <c r="AI1180" s="3">
        <v>30</v>
      </c>
      <c r="AJ1180" s="3" t="s">
        <v>123</v>
      </c>
      <c r="AK1180" s="3" t="s">
        <v>99</v>
      </c>
      <c r="AL1180" s="3" t="s">
        <v>100</v>
      </c>
      <c r="AM1180" s="3">
        <v>60</v>
      </c>
      <c r="AN1180" s="3" t="s">
        <v>101</v>
      </c>
      <c r="AO1180" s="3" t="s">
        <v>110</v>
      </c>
      <c r="AP1180" s="3" t="s">
        <v>18552</v>
      </c>
      <c r="AQ1180" s="3" t="s">
        <v>18553</v>
      </c>
      <c r="AR1180" s="3">
        <v>13700</v>
      </c>
      <c r="AS1180" s="3">
        <v>4000</v>
      </c>
      <c r="AT1180" s="3">
        <v>0</v>
      </c>
      <c r="AU1180" s="3">
        <v>0</v>
      </c>
      <c r="AV1180" s="3">
        <v>0</v>
      </c>
      <c r="AW1180" s="3">
        <v>0</v>
      </c>
      <c r="AX1180" s="3">
        <v>0</v>
      </c>
      <c r="AY1180" s="3">
        <v>0</v>
      </c>
      <c r="AZ1180" s="3">
        <v>0</v>
      </c>
      <c r="BA1180" s="3" t="s">
        <v>2227</v>
      </c>
      <c r="BB1180" s="3">
        <v>4000</v>
      </c>
    </row>
    <row r="1181" spans="1:54" ht="32.5" hidden="1" customHeight="1" x14ac:dyDescent="0.2">
      <c r="A1181" s="3" t="s">
        <v>18554</v>
      </c>
      <c r="B1181" s="3" t="s">
        <v>2212</v>
      </c>
      <c r="C1181" s="3" t="s">
        <v>85</v>
      </c>
      <c r="D1181" s="3" t="s">
        <v>86</v>
      </c>
      <c r="E1181" s="3" t="s">
        <v>18547</v>
      </c>
      <c r="F1181" s="3"/>
      <c r="G1181" s="3" t="s">
        <v>87</v>
      </c>
      <c r="H1181" s="3">
        <v>2024</v>
      </c>
      <c r="I1181" s="3">
        <v>2024</v>
      </c>
      <c r="J1181" s="3" t="s">
        <v>111</v>
      </c>
      <c r="K1181" s="3" t="s">
        <v>8804</v>
      </c>
      <c r="L1181" s="3" t="s">
        <v>8805</v>
      </c>
      <c r="M1181" s="3" t="s">
        <v>18548</v>
      </c>
      <c r="N1181" s="3" t="s">
        <v>8807</v>
      </c>
      <c r="O1181" s="3" t="s">
        <v>8808</v>
      </c>
      <c r="P1181" s="3" t="s">
        <v>89</v>
      </c>
      <c r="Q1181" s="3" t="s">
        <v>90</v>
      </c>
      <c r="R1181" s="3" t="s">
        <v>8809</v>
      </c>
      <c r="S1181" s="3" t="s">
        <v>8810</v>
      </c>
      <c r="T1181" s="3" t="s">
        <v>135</v>
      </c>
      <c r="U1181" s="3" t="s">
        <v>8686</v>
      </c>
      <c r="V1181" s="3" t="s">
        <v>2222</v>
      </c>
      <c r="W1181" s="3">
        <v>2</v>
      </c>
      <c r="X1181" s="3" t="s">
        <v>13610</v>
      </c>
      <c r="Y1181" s="3" t="s">
        <v>18555</v>
      </c>
      <c r="Z1181" s="3" t="s">
        <v>18556</v>
      </c>
      <c r="AA1181" s="3"/>
      <c r="AB1181" s="3" t="s">
        <v>85</v>
      </c>
      <c r="AC1181" s="3" t="s">
        <v>94</v>
      </c>
      <c r="AD1181" s="3" t="s">
        <v>103</v>
      </c>
      <c r="AE1181" s="3" t="s">
        <v>124</v>
      </c>
      <c r="AF1181" s="3"/>
      <c r="AG1181" s="3" t="s">
        <v>97</v>
      </c>
      <c r="AH1181" s="3">
        <v>139</v>
      </c>
      <c r="AI1181" s="3">
        <v>30</v>
      </c>
      <c r="AJ1181" s="3" t="s">
        <v>105</v>
      </c>
      <c r="AK1181" s="3" t="s">
        <v>109</v>
      </c>
      <c r="AL1181" s="3" t="s">
        <v>100</v>
      </c>
      <c r="AM1181" s="3">
        <v>150</v>
      </c>
      <c r="AN1181" s="3" t="s">
        <v>101</v>
      </c>
      <c r="AO1181" s="3" t="s">
        <v>110</v>
      </c>
      <c r="AP1181" s="3" t="s">
        <v>18557</v>
      </c>
      <c r="AQ1181" s="3" t="s">
        <v>18558</v>
      </c>
      <c r="AR1181" s="3">
        <v>2050</v>
      </c>
      <c r="AS1181" s="3">
        <v>1000</v>
      </c>
      <c r="AT1181" s="3">
        <v>0</v>
      </c>
      <c r="AU1181" s="3">
        <v>0</v>
      </c>
      <c r="AV1181" s="3">
        <v>0</v>
      </c>
      <c r="AW1181" s="3">
        <v>0</v>
      </c>
      <c r="AX1181" s="3">
        <v>0</v>
      </c>
      <c r="AY1181" s="3">
        <v>0</v>
      </c>
      <c r="AZ1181" s="3">
        <v>0</v>
      </c>
      <c r="BA1181" s="3" t="s">
        <v>2227</v>
      </c>
      <c r="BB1181" s="3">
        <v>1000</v>
      </c>
    </row>
    <row r="1182" spans="1:54" ht="32.5" hidden="1" customHeight="1" x14ac:dyDescent="0.2">
      <c r="A1182" s="3" t="s">
        <v>18559</v>
      </c>
      <c r="B1182" s="3" t="s">
        <v>2212</v>
      </c>
      <c r="C1182" s="3" t="s">
        <v>85</v>
      </c>
      <c r="D1182" s="3" t="s">
        <v>86</v>
      </c>
      <c r="E1182" s="3" t="s">
        <v>18547</v>
      </c>
      <c r="F1182" s="3"/>
      <c r="G1182" s="3" t="s">
        <v>87</v>
      </c>
      <c r="H1182" s="3">
        <v>2024</v>
      </c>
      <c r="I1182" s="3">
        <v>2024</v>
      </c>
      <c r="J1182" s="3" t="s">
        <v>111</v>
      </c>
      <c r="K1182" s="3" t="s">
        <v>8804</v>
      </c>
      <c r="L1182" s="3" t="s">
        <v>8805</v>
      </c>
      <c r="M1182" s="3" t="s">
        <v>18548</v>
      </c>
      <c r="N1182" s="3" t="s">
        <v>8807</v>
      </c>
      <c r="O1182" s="3" t="s">
        <v>8808</v>
      </c>
      <c r="P1182" s="3" t="s">
        <v>89</v>
      </c>
      <c r="Q1182" s="3" t="s">
        <v>90</v>
      </c>
      <c r="R1182" s="3" t="s">
        <v>8809</v>
      </c>
      <c r="S1182" s="3" t="s">
        <v>8810</v>
      </c>
      <c r="T1182" s="3" t="s">
        <v>135</v>
      </c>
      <c r="U1182" s="3" t="s">
        <v>8686</v>
      </c>
      <c r="V1182" s="3" t="s">
        <v>2222</v>
      </c>
      <c r="W1182" s="3">
        <v>3</v>
      </c>
      <c r="X1182" s="3" t="s">
        <v>18560</v>
      </c>
      <c r="Y1182" s="3" t="s">
        <v>18561</v>
      </c>
      <c r="Z1182" s="3" t="s">
        <v>18562</v>
      </c>
      <c r="AA1182" s="3"/>
      <c r="AB1182" s="3" t="s">
        <v>85</v>
      </c>
      <c r="AC1182" s="3" t="s">
        <v>94</v>
      </c>
      <c r="AD1182" s="3" t="s">
        <v>95</v>
      </c>
      <c r="AE1182" s="3" t="s">
        <v>96</v>
      </c>
      <c r="AF1182" s="3"/>
      <c r="AG1182" s="3" t="s">
        <v>97</v>
      </c>
      <c r="AH1182" s="3">
        <v>139</v>
      </c>
      <c r="AI1182" s="3">
        <v>30</v>
      </c>
      <c r="AJ1182" s="3" t="s">
        <v>123</v>
      </c>
      <c r="AK1182" s="3" t="s">
        <v>109</v>
      </c>
      <c r="AL1182" s="3" t="s">
        <v>100</v>
      </c>
      <c r="AM1182" s="3">
        <v>10</v>
      </c>
      <c r="AN1182" s="3" t="s">
        <v>303</v>
      </c>
      <c r="AO1182" s="3" t="s">
        <v>110</v>
      </c>
      <c r="AP1182" s="3" t="s">
        <v>18563</v>
      </c>
      <c r="AQ1182" s="3" t="s">
        <v>18564</v>
      </c>
      <c r="AR1182" s="3">
        <v>3100</v>
      </c>
      <c r="AS1182" s="3">
        <v>1000</v>
      </c>
      <c r="AT1182" s="3">
        <v>0</v>
      </c>
      <c r="AU1182" s="3">
        <v>0</v>
      </c>
      <c r="AV1182" s="3">
        <v>0</v>
      </c>
      <c r="AW1182" s="3">
        <v>0</v>
      </c>
      <c r="AX1182" s="3">
        <v>0</v>
      </c>
      <c r="AY1182" s="3">
        <v>0</v>
      </c>
      <c r="AZ1182" s="3">
        <v>0</v>
      </c>
      <c r="BA1182" s="3" t="s">
        <v>2227</v>
      </c>
      <c r="BB1182" s="3">
        <v>1000</v>
      </c>
    </row>
    <row r="1183" spans="1:54" ht="32.5" hidden="1" customHeight="1" x14ac:dyDescent="0.2">
      <c r="A1183" s="3" t="s">
        <v>18565</v>
      </c>
      <c r="B1183" s="3" t="s">
        <v>2212</v>
      </c>
      <c r="C1183" s="3" t="s">
        <v>85</v>
      </c>
      <c r="D1183" s="3" t="s">
        <v>86</v>
      </c>
      <c r="E1183" s="3" t="s">
        <v>18566</v>
      </c>
      <c r="F1183" s="3"/>
      <c r="G1183" s="3" t="s">
        <v>87</v>
      </c>
      <c r="H1183" s="3">
        <v>2024</v>
      </c>
      <c r="I1183" s="3">
        <v>2024</v>
      </c>
      <c r="J1183" s="3" t="s">
        <v>111</v>
      </c>
      <c r="K1183" s="3" t="s">
        <v>8709</v>
      </c>
      <c r="L1183" s="3" t="s">
        <v>8710</v>
      </c>
      <c r="M1183" s="3" t="s">
        <v>8711</v>
      </c>
      <c r="N1183" s="3" t="s">
        <v>8712</v>
      </c>
      <c r="O1183" s="3" t="s">
        <v>8713</v>
      </c>
      <c r="P1183" s="3" t="s">
        <v>89</v>
      </c>
      <c r="Q1183" s="3" t="s">
        <v>90</v>
      </c>
      <c r="R1183" s="3" t="s">
        <v>8714</v>
      </c>
      <c r="S1183" s="3" t="s">
        <v>8715</v>
      </c>
      <c r="T1183" s="3" t="s">
        <v>135</v>
      </c>
      <c r="U1183" s="3" t="s">
        <v>8686</v>
      </c>
      <c r="V1183" s="3" t="s">
        <v>2222</v>
      </c>
      <c r="W1183" s="3">
        <v>1</v>
      </c>
      <c r="X1183" s="3" t="s">
        <v>18567</v>
      </c>
      <c r="Y1183" s="3" t="s">
        <v>18568</v>
      </c>
      <c r="Z1183" s="3" t="s">
        <v>18569</v>
      </c>
      <c r="AA1183" s="3"/>
      <c r="AB1183" s="3" t="s">
        <v>85</v>
      </c>
      <c r="AC1183" s="3" t="s">
        <v>94</v>
      </c>
      <c r="AD1183" s="3" t="s">
        <v>95</v>
      </c>
      <c r="AE1183" s="3" t="s">
        <v>96</v>
      </c>
      <c r="AF1183" s="3"/>
      <c r="AG1183" s="3" t="s">
        <v>97</v>
      </c>
      <c r="AH1183" s="3">
        <v>56</v>
      </c>
      <c r="AI1183" s="3">
        <v>15</v>
      </c>
      <c r="AJ1183" s="3" t="s">
        <v>123</v>
      </c>
      <c r="AK1183" s="3" t="s">
        <v>99</v>
      </c>
      <c r="AL1183" s="3" t="s">
        <v>100</v>
      </c>
      <c r="AM1183" s="3">
        <v>12</v>
      </c>
      <c r="AN1183" s="3" t="s">
        <v>101</v>
      </c>
      <c r="AO1183" s="3" t="s">
        <v>110</v>
      </c>
      <c r="AP1183" s="3" t="s">
        <v>18570</v>
      </c>
      <c r="AQ1183" s="3"/>
      <c r="AR1183" s="3">
        <v>3600</v>
      </c>
      <c r="AS1183" s="3">
        <v>1500</v>
      </c>
      <c r="AT1183" s="3">
        <v>0</v>
      </c>
      <c r="AU1183" s="3">
        <v>0</v>
      </c>
      <c r="AV1183" s="3">
        <v>0</v>
      </c>
      <c r="AW1183" s="3">
        <v>0</v>
      </c>
      <c r="AX1183" s="3">
        <v>0</v>
      </c>
      <c r="AY1183" s="3">
        <v>0</v>
      </c>
      <c r="AZ1183" s="3">
        <v>0</v>
      </c>
      <c r="BA1183" s="3" t="s">
        <v>2227</v>
      </c>
      <c r="BB1183" s="3">
        <v>1500</v>
      </c>
    </row>
    <row r="1184" spans="1:54" ht="32.5" hidden="1" customHeight="1" x14ac:dyDescent="0.2">
      <c r="A1184" s="3" t="s">
        <v>18571</v>
      </c>
      <c r="B1184" s="3" t="s">
        <v>2212</v>
      </c>
      <c r="C1184" s="3" t="s">
        <v>85</v>
      </c>
      <c r="D1184" s="3" t="s">
        <v>86</v>
      </c>
      <c r="E1184" s="3" t="s">
        <v>18566</v>
      </c>
      <c r="F1184" s="3"/>
      <c r="G1184" s="3" t="s">
        <v>87</v>
      </c>
      <c r="H1184" s="3">
        <v>2024</v>
      </c>
      <c r="I1184" s="3">
        <v>2024</v>
      </c>
      <c r="J1184" s="3" t="s">
        <v>111</v>
      </c>
      <c r="K1184" s="3" t="s">
        <v>8709</v>
      </c>
      <c r="L1184" s="3" t="s">
        <v>8710</v>
      </c>
      <c r="M1184" s="3" t="s">
        <v>8711</v>
      </c>
      <c r="N1184" s="3" t="s">
        <v>8712</v>
      </c>
      <c r="O1184" s="3" t="s">
        <v>8713</v>
      </c>
      <c r="P1184" s="3" t="s">
        <v>89</v>
      </c>
      <c r="Q1184" s="3" t="s">
        <v>90</v>
      </c>
      <c r="R1184" s="3" t="s">
        <v>8714</v>
      </c>
      <c r="S1184" s="3" t="s">
        <v>8715</v>
      </c>
      <c r="T1184" s="3" t="s">
        <v>135</v>
      </c>
      <c r="U1184" s="3" t="s">
        <v>8686</v>
      </c>
      <c r="V1184" s="3" t="s">
        <v>2222</v>
      </c>
      <c r="W1184" s="3">
        <v>2</v>
      </c>
      <c r="X1184" s="3" t="s">
        <v>13823</v>
      </c>
      <c r="Y1184" s="3" t="s">
        <v>18572</v>
      </c>
      <c r="Z1184" s="3" t="s">
        <v>18573</v>
      </c>
      <c r="AA1184" s="3"/>
      <c r="AB1184" s="3" t="s">
        <v>85</v>
      </c>
      <c r="AC1184" s="3" t="s">
        <v>94</v>
      </c>
      <c r="AD1184" s="3" t="s">
        <v>103</v>
      </c>
      <c r="AE1184" s="3" t="s">
        <v>104</v>
      </c>
      <c r="AF1184" s="3"/>
      <c r="AG1184" s="3" t="s">
        <v>97</v>
      </c>
      <c r="AH1184" s="3">
        <v>56</v>
      </c>
      <c r="AI1184" s="3">
        <v>15</v>
      </c>
      <c r="AJ1184" s="3" t="s">
        <v>123</v>
      </c>
      <c r="AK1184" s="3" t="s">
        <v>109</v>
      </c>
      <c r="AL1184" s="3" t="s">
        <v>325</v>
      </c>
      <c r="AM1184" s="3">
        <v>12</v>
      </c>
      <c r="AN1184" s="3" t="s">
        <v>101</v>
      </c>
      <c r="AO1184" s="3" t="s">
        <v>110</v>
      </c>
      <c r="AP1184" s="3" t="s">
        <v>18570</v>
      </c>
      <c r="AQ1184" s="3"/>
      <c r="AR1184" s="3">
        <v>3100</v>
      </c>
      <c r="AS1184" s="3">
        <v>1300</v>
      </c>
      <c r="AT1184" s="3">
        <v>0</v>
      </c>
      <c r="AU1184" s="3">
        <v>0</v>
      </c>
      <c r="AV1184" s="3">
        <v>0</v>
      </c>
      <c r="AW1184" s="3">
        <v>0</v>
      </c>
      <c r="AX1184" s="3">
        <v>0</v>
      </c>
      <c r="AY1184" s="3">
        <v>0</v>
      </c>
      <c r="AZ1184" s="3">
        <v>0</v>
      </c>
      <c r="BA1184" s="3" t="s">
        <v>2227</v>
      </c>
      <c r="BB1184" s="3">
        <v>1300</v>
      </c>
    </row>
    <row r="1185" spans="1:54" ht="32.5" hidden="1" customHeight="1" x14ac:dyDescent="0.2">
      <c r="A1185" s="3" t="s">
        <v>18574</v>
      </c>
      <c r="B1185" s="3" t="s">
        <v>2212</v>
      </c>
      <c r="C1185" s="3" t="s">
        <v>85</v>
      </c>
      <c r="D1185" s="3" t="s">
        <v>86</v>
      </c>
      <c r="E1185" s="3" t="s">
        <v>18575</v>
      </c>
      <c r="F1185" s="3"/>
      <c r="G1185" s="3" t="s">
        <v>87</v>
      </c>
      <c r="H1185" s="3">
        <v>2024</v>
      </c>
      <c r="I1185" s="3">
        <v>2024</v>
      </c>
      <c r="J1185" s="3" t="s">
        <v>111</v>
      </c>
      <c r="K1185" s="3" t="s">
        <v>8870</v>
      </c>
      <c r="L1185" s="3" t="s">
        <v>8871</v>
      </c>
      <c r="M1185" s="3"/>
      <c r="N1185" s="3" t="s">
        <v>8872</v>
      </c>
      <c r="O1185" s="3" t="s">
        <v>8873</v>
      </c>
      <c r="P1185" s="3" t="s">
        <v>89</v>
      </c>
      <c r="Q1185" s="3" t="s">
        <v>257</v>
      </c>
      <c r="R1185" s="3" t="s">
        <v>8874</v>
      </c>
      <c r="S1185" s="3" t="s">
        <v>8875</v>
      </c>
      <c r="T1185" s="3" t="s">
        <v>91</v>
      </c>
      <c r="U1185" s="3" t="s">
        <v>8731</v>
      </c>
      <c r="V1185" s="3" t="s">
        <v>2222</v>
      </c>
      <c r="W1185" s="3">
        <v>1</v>
      </c>
      <c r="X1185" s="3" t="s">
        <v>18576</v>
      </c>
      <c r="Y1185" s="3" t="s">
        <v>18577</v>
      </c>
      <c r="Z1185" s="3" t="s">
        <v>18578</v>
      </c>
      <c r="AA1185" s="3"/>
      <c r="AB1185" s="3" t="s">
        <v>85</v>
      </c>
      <c r="AC1185" s="3" t="s">
        <v>94</v>
      </c>
      <c r="AD1185" s="3" t="s">
        <v>103</v>
      </c>
      <c r="AE1185" s="3" t="s">
        <v>104</v>
      </c>
      <c r="AF1185" s="3"/>
      <c r="AG1185" s="3" t="s">
        <v>97</v>
      </c>
      <c r="AH1185" s="3">
        <v>2450</v>
      </c>
      <c r="AI1185" s="3">
        <v>541</v>
      </c>
      <c r="AJ1185" s="3" t="s">
        <v>105</v>
      </c>
      <c r="AK1185" s="3" t="s">
        <v>106</v>
      </c>
      <c r="AL1185" s="3" t="s">
        <v>100</v>
      </c>
      <c r="AM1185" s="3">
        <v>250</v>
      </c>
      <c r="AN1185" s="3" t="s">
        <v>138</v>
      </c>
      <c r="AO1185" s="3" t="s">
        <v>110</v>
      </c>
      <c r="AP1185" s="3" t="s">
        <v>18579</v>
      </c>
      <c r="AQ1185" s="3" t="s">
        <v>18580</v>
      </c>
      <c r="AR1185" s="3">
        <v>3100</v>
      </c>
      <c r="AS1185" s="3">
        <v>1500</v>
      </c>
      <c r="AT1185" s="3">
        <v>0</v>
      </c>
      <c r="AU1185" s="3">
        <v>0</v>
      </c>
      <c r="AV1185" s="3">
        <v>0</v>
      </c>
      <c r="AW1185" s="3">
        <v>0</v>
      </c>
      <c r="AX1185" s="3">
        <v>0</v>
      </c>
      <c r="AY1185" s="3">
        <v>0</v>
      </c>
      <c r="AZ1185" s="3">
        <v>0</v>
      </c>
      <c r="BA1185" s="3" t="s">
        <v>2227</v>
      </c>
      <c r="BB1185" s="3">
        <v>1500</v>
      </c>
    </row>
    <row r="1186" spans="1:54" ht="32.5" hidden="1" customHeight="1" x14ac:dyDescent="0.2">
      <c r="A1186" s="3" t="s">
        <v>18581</v>
      </c>
      <c r="B1186" s="3" t="s">
        <v>2212</v>
      </c>
      <c r="C1186" s="3" t="s">
        <v>85</v>
      </c>
      <c r="D1186" s="3" t="s">
        <v>86</v>
      </c>
      <c r="E1186" s="3" t="s">
        <v>18575</v>
      </c>
      <c r="F1186" s="3"/>
      <c r="G1186" s="3" t="s">
        <v>87</v>
      </c>
      <c r="H1186" s="3">
        <v>2024</v>
      </c>
      <c r="I1186" s="3">
        <v>2024</v>
      </c>
      <c r="J1186" s="3" t="s">
        <v>111</v>
      </c>
      <c r="K1186" s="3" t="s">
        <v>8870</v>
      </c>
      <c r="L1186" s="3" t="s">
        <v>8871</v>
      </c>
      <c r="M1186" s="3"/>
      <c r="N1186" s="3" t="s">
        <v>8872</v>
      </c>
      <c r="O1186" s="3" t="s">
        <v>8873</v>
      </c>
      <c r="P1186" s="3" t="s">
        <v>89</v>
      </c>
      <c r="Q1186" s="3" t="s">
        <v>257</v>
      </c>
      <c r="R1186" s="3" t="s">
        <v>8874</v>
      </c>
      <c r="S1186" s="3" t="s">
        <v>8875</v>
      </c>
      <c r="T1186" s="3" t="s">
        <v>91</v>
      </c>
      <c r="U1186" s="3" t="s">
        <v>8731</v>
      </c>
      <c r="V1186" s="3" t="s">
        <v>2222</v>
      </c>
      <c r="W1186" s="3">
        <v>2</v>
      </c>
      <c r="X1186" s="3" t="s">
        <v>18582</v>
      </c>
      <c r="Y1186" s="3" t="s">
        <v>18583</v>
      </c>
      <c r="Z1186" s="3" t="s">
        <v>18584</v>
      </c>
      <c r="AA1186" s="3"/>
      <c r="AB1186" s="3" t="s">
        <v>85</v>
      </c>
      <c r="AC1186" s="3" t="s">
        <v>94</v>
      </c>
      <c r="AD1186" s="3" t="s">
        <v>103</v>
      </c>
      <c r="AE1186" s="3" t="s">
        <v>124</v>
      </c>
      <c r="AF1186" s="3"/>
      <c r="AG1186" s="3" t="s">
        <v>97</v>
      </c>
      <c r="AH1186" s="3">
        <v>2450</v>
      </c>
      <c r="AI1186" s="3">
        <v>541</v>
      </c>
      <c r="AJ1186" s="3" t="s">
        <v>105</v>
      </c>
      <c r="AK1186" s="3" t="s">
        <v>106</v>
      </c>
      <c r="AL1186" s="3" t="s">
        <v>100</v>
      </c>
      <c r="AM1186" s="3">
        <v>500</v>
      </c>
      <c r="AN1186" s="3" t="s">
        <v>138</v>
      </c>
      <c r="AO1186" s="3" t="s">
        <v>110</v>
      </c>
      <c r="AP1186" s="3" t="s">
        <v>18585</v>
      </c>
      <c r="AQ1186" s="3" t="s">
        <v>18586</v>
      </c>
      <c r="AR1186" s="3">
        <v>3100</v>
      </c>
      <c r="AS1186" s="3">
        <v>1500</v>
      </c>
      <c r="AT1186" s="3">
        <v>0</v>
      </c>
      <c r="AU1186" s="3">
        <v>0</v>
      </c>
      <c r="AV1186" s="3">
        <v>0</v>
      </c>
      <c r="AW1186" s="3">
        <v>0</v>
      </c>
      <c r="AX1186" s="3">
        <v>0</v>
      </c>
      <c r="AY1186" s="3">
        <v>0</v>
      </c>
      <c r="AZ1186" s="3">
        <v>0</v>
      </c>
      <c r="BA1186" s="3" t="s">
        <v>2227</v>
      </c>
      <c r="BB1186" s="3">
        <v>1500</v>
      </c>
    </row>
    <row r="1187" spans="1:54" ht="32.5" hidden="1" customHeight="1" x14ac:dyDescent="0.2">
      <c r="A1187" s="3" t="s">
        <v>18587</v>
      </c>
      <c r="B1187" s="3" t="s">
        <v>2212</v>
      </c>
      <c r="C1187" s="3" t="s">
        <v>85</v>
      </c>
      <c r="D1187" s="3" t="s">
        <v>86</v>
      </c>
      <c r="E1187" s="3" t="s">
        <v>18588</v>
      </c>
      <c r="F1187" s="3"/>
      <c r="G1187" s="3" t="s">
        <v>87</v>
      </c>
      <c r="H1187" s="3">
        <v>2024</v>
      </c>
      <c r="I1187" s="3">
        <v>2024</v>
      </c>
      <c r="J1187" s="3" t="s">
        <v>111</v>
      </c>
      <c r="K1187" s="3" t="s">
        <v>8790</v>
      </c>
      <c r="L1187" s="3" t="s">
        <v>8791</v>
      </c>
      <c r="M1187" s="3" t="s">
        <v>18589</v>
      </c>
      <c r="N1187" s="3" t="s">
        <v>8793</v>
      </c>
      <c r="O1187" s="3" t="s">
        <v>8794</v>
      </c>
      <c r="P1187" s="3" t="s">
        <v>89</v>
      </c>
      <c r="Q1187" s="3" t="s">
        <v>90</v>
      </c>
      <c r="R1187" s="3" t="s">
        <v>8795</v>
      </c>
      <c r="S1187" s="3" t="s">
        <v>8796</v>
      </c>
      <c r="T1187" s="3" t="s">
        <v>135</v>
      </c>
      <c r="U1187" s="3" t="s">
        <v>8731</v>
      </c>
      <c r="V1187" s="3" t="s">
        <v>2222</v>
      </c>
      <c r="W1187" s="3">
        <v>1</v>
      </c>
      <c r="X1187" s="3" t="s">
        <v>18590</v>
      </c>
      <c r="Y1187" s="3" t="s">
        <v>18591</v>
      </c>
      <c r="Z1187" s="3" t="s">
        <v>18592</v>
      </c>
      <c r="AA1187" s="3"/>
      <c r="AB1187" s="3" t="s">
        <v>85</v>
      </c>
      <c r="AC1187" s="3" t="s">
        <v>94</v>
      </c>
      <c r="AD1187" s="3" t="s">
        <v>95</v>
      </c>
      <c r="AE1187" s="3" t="s">
        <v>96</v>
      </c>
      <c r="AF1187" s="3"/>
      <c r="AG1187" s="3" t="s">
        <v>97</v>
      </c>
      <c r="AH1187" s="3">
        <v>185</v>
      </c>
      <c r="AI1187" s="3">
        <v>30</v>
      </c>
      <c r="AJ1187" s="3" t="s">
        <v>98</v>
      </c>
      <c r="AK1187" s="3" t="s">
        <v>109</v>
      </c>
      <c r="AL1187" s="3" t="s">
        <v>325</v>
      </c>
      <c r="AM1187" s="3">
        <v>150</v>
      </c>
      <c r="AN1187" s="3" t="s">
        <v>101</v>
      </c>
      <c r="AO1187" s="3" t="s">
        <v>110</v>
      </c>
      <c r="AP1187" s="3" t="s">
        <v>18593</v>
      </c>
      <c r="AQ1187" s="3" t="s">
        <v>18594</v>
      </c>
      <c r="AR1187" s="3">
        <v>5000</v>
      </c>
      <c r="AS1187" s="3">
        <v>2000</v>
      </c>
      <c r="AT1187" s="3">
        <v>0</v>
      </c>
      <c r="AU1187" s="3">
        <v>0</v>
      </c>
      <c r="AV1187" s="3">
        <v>0</v>
      </c>
      <c r="AW1187" s="3">
        <v>0</v>
      </c>
      <c r="AX1187" s="3">
        <v>0</v>
      </c>
      <c r="AY1187" s="3">
        <v>0</v>
      </c>
      <c r="AZ1187" s="3">
        <v>0</v>
      </c>
      <c r="BA1187" s="3" t="s">
        <v>18595</v>
      </c>
      <c r="BB1187" s="3">
        <v>3000</v>
      </c>
    </row>
    <row r="1188" spans="1:54" ht="32.5" hidden="1" customHeight="1" x14ac:dyDescent="0.2">
      <c r="A1188" s="3" t="s">
        <v>18596</v>
      </c>
      <c r="B1188" s="3" t="s">
        <v>2212</v>
      </c>
      <c r="C1188" s="3" t="s">
        <v>85</v>
      </c>
      <c r="D1188" s="3" t="s">
        <v>86</v>
      </c>
      <c r="E1188" s="3" t="s">
        <v>18588</v>
      </c>
      <c r="F1188" s="3"/>
      <c r="G1188" s="3" t="s">
        <v>87</v>
      </c>
      <c r="H1188" s="3">
        <v>2024</v>
      </c>
      <c r="I1188" s="3">
        <v>2024</v>
      </c>
      <c r="J1188" s="3" t="s">
        <v>111</v>
      </c>
      <c r="K1188" s="3" t="s">
        <v>8790</v>
      </c>
      <c r="L1188" s="3" t="s">
        <v>8791</v>
      </c>
      <c r="M1188" s="3" t="s">
        <v>18589</v>
      </c>
      <c r="N1188" s="3" t="s">
        <v>8793</v>
      </c>
      <c r="O1188" s="3" t="s">
        <v>8794</v>
      </c>
      <c r="P1188" s="3" t="s">
        <v>89</v>
      </c>
      <c r="Q1188" s="3" t="s">
        <v>90</v>
      </c>
      <c r="R1188" s="3" t="s">
        <v>8795</v>
      </c>
      <c r="S1188" s="3" t="s">
        <v>8796</v>
      </c>
      <c r="T1188" s="3" t="s">
        <v>135</v>
      </c>
      <c r="U1188" s="3" t="s">
        <v>8731</v>
      </c>
      <c r="V1188" s="3" t="s">
        <v>2222</v>
      </c>
      <c r="W1188" s="3">
        <v>2</v>
      </c>
      <c r="X1188" s="3" t="s">
        <v>18597</v>
      </c>
      <c r="Y1188" s="3" t="s">
        <v>18598</v>
      </c>
      <c r="Z1188" s="3" t="s">
        <v>18599</v>
      </c>
      <c r="AA1188" s="3"/>
      <c r="AB1188" s="3" t="s">
        <v>85</v>
      </c>
      <c r="AC1188" s="3" t="s">
        <v>94</v>
      </c>
      <c r="AD1188" s="3" t="s">
        <v>103</v>
      </c>
      <c r="AE1188" s="3" t="s">
        <v>104</v>
      </c>
      <c r="AF1188" s="3"/>
      <c r="AG1188" s="3" t="s">
        <v>97</v>
      </c>
      <c r="AH1188" s="3">
        <v>185</v>
      </c>
      <c r="AI1188" s="3">
        <v>30</v>
      </c>
      <c r="AJ1188" s="3" t="s">
        <v>105</v>
      </c>
      <c r="AK1188" s="3" t="s">
        <v>106</v>
      </c>
      <c r="AL1188" s="3" t="s">
        <v>100</v>
      </c>
      <c r="AM1188" s="3">
        <v>250</v>
      </c>
      <c r="AN1188" s="3" t="s">
        <v>101</v>
      </c>
      <c r="AO1188" s="3" t="s">
        <v>110</v>
      </c>
      <c r="AP1188" s="3" t="s">
        <v>18600</v>
      </c>
      <c r="AQ1188" s="3" t="s">
        <v>18601</v>
      </c>
      <c r="AR1188" s="3">
        <v>4500</v>
      </c>
      <c r="AS1188" s="3">
        <v>2000</v>
      </c>
      <c r="AT1188" s="3">
        <v>0</v>
      </c>
      <c r="AU1188" s="3">
        <v>0</v>
      </c>
      <c r="AV1188" s="3">
        <v>0</v>
      </c>
      <c r="AW1188" s="3">
        <v>0</v>
      </c>
      <c r="AX1188" s="3">
        <v>0</v>
      </c>
      <c r="AY1188" s="3">
        <v>0</v>
      </c>
      <c r="AZ1188" s="3">
        <v>0</v>
      </c>
      <c r="BA1188" s="3" t="s">
        <v>18602</v>
      </c>
      <c r="BB1188" s="3">
        <v>3000</v>
      </c>
    </row>
    <row r="1189" spans="1:54" ht="32.5" hidden="1" customHeight="1" x14ac:dyDescent="0.2">
      <c r="A1189" s="3" t="s">
        <v>18603</v>
      </c>
      <c r="B1189" s="3" t="s">
        <v>2212</v>
      </c>
      <c r="C1189" s="3" t="s">
        <v>85</v>
      </c>
      <c r="D1189" s="3" t="s">
        <v>86</v>
      </c>
      <c r="E1189" s="3" t="s">
        <v>18604</v>
      </c>
      <c r="F1189" s="3"/>
      <c r="G1189" s="3" t="s">
        <v>87</v>
      </c>
      <c r="H1189" s="3">
        <v>2024</v>
      </c>
      <c r="I1189" s="3">
        <v>2024</v>
      </c>
      <c r="J1189" s="3" t="s">
        <v>111</v>
      </c>
      <c r="K1189" s="3" t="s">
        <v>8979</v>
      </c>
      <c r="L1189" s="3" t="s">
        <v>8980</v>
      </c>
      <c r="M1189" s="3" t="s">
        <v>8981</v>
      </c>
      <c r="N1189" s="3" t="s">
        <v>8982</v>
      </c>
      <c r="O1189" s="3" t="s">
        <v>8983</v>
      </c>
      <c r="P1189" s="3" t="s">
        <v>89</v>
      </c>
      <c r="Q1189" s="3" t="s">
        <v>90</v>
      </c>
      <c r="R1189" s="3" t="s">
        <v>8984</v>
      </c>
      <c r="S1189" s="3" t="s">
        <v>8985</v>
      </c>
      <c r="T1189" s="3" t="s">
        <v>223</v>
      </c>
      <c r="U1189" s="3" t="s">
        <v>2221</v>
      </c>
      <c r="V1189" s="3" t="s">
        <v>2222</v>
      </c>
      <c r="W1189" s="3">
        <v>1</v>
      </c>
      <c r="X1189" s="3" t="s">
        <v>18605</v>
      </c>
      <c r="Y1189" s="3" t="s">
        <v>18606</v>
      </c>
      <c r="Z1189" s="3" t="s">
        <v>18607</v>
      </c>
      <c r="AA1189" s="3"/>
      <c r="AB1189" s="3" t="s">
        <v>85</v>
      </c>
      <c r="AC1189" s="3" t="s">
        <v>94</v>
      </c>
      <c r="AD1189" s="3" t="s">
        <v>103</v>
      </c>
      <c r="AE1189" s="3" t="s">
        <v>124</v>
      </c>
      <c r="AF1189" s="3"/>
      <c r="AG1189" s="3" t="s">
        <v>97</v>
      </c>
      <c r="AH1189" s="3">
        <v>183</v>
      </c>
      <c r="AI1189" s="3">
        <v>38</v>
      </c>
      <c r="AJ1189" s="3" t="s">
        <v>105</v>
      </c>
      <c r="AK1189" s="3" t="s">
        <v>109</v>
      </c>
      <c r="AL1189" s="3" t="s">
        <v>100</v>
      </c>
      <c r="AM1189" s="3">
        <v>600</v>
      </c>
      <c r="AN1189" s="3" t="s">
        <v>101</v>
      </c>
      <c r="AO1189" s="3" t="s">
        <v>110</v>
      </c>
      <c r="AP1189" s="3" t="s">
        <v>18608</v>
      </c>
      <c r="AQ1189" s="3" t="s">
        <v>18609</v>
      </c>
      <c r="AR1189" s="3">
        <v>4046</v>
      </c>
      <c r="AS1189" s="3">
        <v>1800</v>
      </c>
      <c r="AT1189" s="3">
        <v>0</v>
      </c>
      <c r="AU1189" s="3">
        <v>0</v>
      </c>
      <c r="AV1189" s="3">
        <v>0</v>
      </c>
      <c r="AW1189" s="3">
        <v>0</v>
      </c>
      <c r="AX1189" s="3">
        <v>0</v>
      </c>
      <c r="AY1189" s="3">
        <v>0</v>
      </c>
      <c r="AZ1189" s="3">
        <v>0</v>
      </c>
      <c r="BA1189" s="3" t="s">
        <v>2227</v>
      </c>
      <c r="BB1189" s="3">
        <v>1800</v>
      </c>
    </row>
    <row r="1190" spans="1:54" ht="32.5" customHeight="1" x14ac:dyDescent="0.2">
      <c r="A1190" s="94" t="s">
        <v>18610</v>
      </c>
      <c r="B1190" s="94" t="s">
        <v>2212</v>
      </c>
      <c r="C1190" s="94" t="s">
        <v>85</v>
      </c>
      <c r="D1190" s="94" t="s">
        <v>86</v>
      </c>
      <c r="E1190" s="94" t="s">
        <v>18604</v>
      </c>
      <c r="F1190" s="94"/>
      <c r="G1190" s="94" t="s">
        <v>87</v>
      </c>
      <c r="H1190" s="94">
        <v>2024</v>
      </c>
      <c r="I1190" s="94">
        <v>2024</v>
      </c>
      <c r="J1190" s="94" t="s">
        <v>88</v>
      </c>
      <c r="K1190" s="94" t="s">
        <v>8979</v>
      </c>
      <c r="L1190" s="94" t="s">
        <v>8980</v>
      </c>
      <c r="M1190" s="94" t="s">
        <v>8981</v>
      </c>
      <c r="N1190" s="94" t="s">
        <v>8982</v>
      </c>
      <c r="O1190" s="94" t="s">
        <v>8983</v>
      </c>
      <c r="P1190" s="94" t="s">
        <v>89</v>
      </c>
      <c r="Q1190" s="94" t="s">
        <v>90</v>
      </c>
      <c r="R1190" s="94" t="s">
        <v>8984</v>
      </c>
      <c r="S1190" s="94" t="s">
        <v>8985</v>
      </c>
      <c r="T1190" s="94" t="s">
        <v>223</v>
      </c>
      <c r="U1190" s="94" t="s">
        <v>2221</v>
      </c>
      <c r="V1190" s="94" t="s">
        <v>2222</v>
      </c>
      <c r="W1190" s="94">
        <v>2</v>
      </c>
      <c r="X1190" s="94" t="s">
        <v>18611</v>
      </c>
      <c r="Y1190" s="94" t="s">
        <v>18612</v>
      </c>
      <c r="Z1190" s="94" t="s">
        <v>18613</v>
      </c>
      <c r="AA1190" s="94"/>
      <c r="AB1190" s="94" t="s">
        <v>85</v>
      </c>
      <c r="AC1190" s="94" t="s">
        <v>94</v>
      </c>
      <c r="AD1190" s="94" t="s">
        <v>107</v>
      </c>
      <c r="AE1190" s="94" t="s">
        <v>108</v>
      </c>
      <c r="AF1190" s="94"/>
      <c r="AG1190" s="94" t="s">
        <v>97</v>
      </c>
      <c r="AH1190" s="94">
        <v>183</v>
      </c>
      <c r="AI1190" s="94">
        <v>38</v>
      </c>
      <c r="AJ1190" s="94" t="s">
        <v>105</v>
      </c>
      <c r="AK1190" s="94" t="s">
        <v>109</v>
      </c>
      <c r="AL1190" s="94" t="s">
        <v>100</v>
      </c>
      <c r="AM1190" s="94">
        <v>200</v>
      </c>
      <c r="AN1190" s="94" t="s">
        <v>101</v>
      </c>
      <c r="AO1190" s="94" t="s">
        <v>110</v>
      </c>
      <c r="AP1190" s="94" t="s">
        <v>18614</v>
      </c>
      <c r="AQ1190" s="94" t="s">
        <v>18615</v>
      </c>
      <c r="AR1190" s="94">
        <v>4265</v>
      </c>
      <c r="AS1190" s="94">
        <v>1800</v>
      </c>
      <c r="AT1190" s="94">
        <v>0</v>
      </c>
      <c r="AU1190" s="94">
        <v>0</v>
      </c>
      <c r="AV1190" s="94">
        <v>0</v>
      </c>
      <c r="AW1190" s="94">
        <v>0</v>
      </c>
      <c r="AX1190" s="94">
        <v>0</v>
      </c>
      <c r="AY1190" s="94">
        <v>0</v>
      </c>
      <c r="AZ1190" s="94">
        <v>0</v>
      </c>
      <c r="BA1190" s="94" t="s">
        <v>2227</v>
      </c>
      <c r="BB1190" s="94">
        <v>1800</v>
      </c>
    </row>
    <row r="1191" spans="1:54" ht="32.5" hidden="1" customHeight="1" x14ac:dyDescent="0.2">
      <c r="A1191" s="3" t="s">
        <v>18616</v>
      </c>
      <c r="B1191" s="3" t="s">
        <v>2212</v>
      </c>
      <c r="C1191" s="3" t="s">
        <v>85</v>
      </c>
      <c r="D1191" s="3" t="s">
        <v>86</v>
      </c>
      <c r="E1191" s="3" t="s">
        <v>18604</v>
      </c>
      <c r="F1191" s="3"/>
      <c r="G1191" s="3" t="s">
        <v>87</v>
      </c>
      <c r="H1191" s="3">
        <v>2024</v>
      </c>
      <c r="I1191" s="3">
        <v>2024</v>
      </c>
      <c r="J1191" s="3" t="s">
        <v>111</v>
      </c>
      <c r="K1191" s="3" t="s">
        <v>8979</v>
      </c>
      <c r="L1191" s="3" t="s">
        <v>8980</v>
      </c>
      <c r="M1191" s="3" t="s">
        <v>8981</v>
      </c>
      <c r="N1191" s="3" t="s">
        <v>8982</v>
      </c>
      <c r="O1191" s="3" t="s">
        <v>8983</v>
      </c>
      <c r="P1191" s="3" t="s">
        <v>89</v>
      </c>
      <c r="Q1191" s="3" t="s">
        <v>90</v>
      </c>
      <c r="R1191" s="3" t="s">
        <v>8984</v>
      </c>
      <c r="S1191" s="3" t="s">
        <v>8985</v>
      </c>
      <c r="T1191" s="3" t="s">
        <v>223</v>
      </c>
      <c r="U1191" s="3" t="s">
        <v>2221</v>
      </c>
      <c r="V1191" s="3" t="s">
        <v>2222</v>
      </c>
      <c r="W1191" s="3">
        <v>3</v>
      </c>
      <c r="X1191" s="3" t="s">
        <v>18617</v>
      </c>
      <c r="Y1191" s="3" t="s">
        <v>18618</v>
      </c>
      <c r="Z1191" s="3" t="s">
        <v>18619</v>
      </c>
      <c r="AA1191" s="3"/>
      <c r="AB1191" s="3" t="s">
        <v>85</v>
      </c>
      <c r="AC1191" s="3" t="s">
        <v>94</v>
      </c>
      <c r="AD1191" s="3" t="s">
        <v>95</v>
      </c>
      <c r="AE1191" s="3" t="s">
        <v>96</v>
      </c>
      <c r="AF1191" s="3"/>
      <c r="AG1191" s="3" t="s">
        <v>97</v>
      </c>
      <c r="AH1191" s="3">
        <v>183</v>
      </c>
      <c r="AI1191" s="3">
        <v>38</v>
      </c>
      <c r="AJ1191" s="3" t="s">
        <v>105</v>
      </c>
      <c r="AK1191" s="3" t="s">
        <v>190</v>
      </c>
      <c r="AL1191" s="3" t="s">
        <v>100</v>
      </c>
      <c r="AM1191" s="3">
        <v>22</v>
      </c>
      <c r="AN1191" s="3" t="s">
        <v>140</v>
      </c>
      <c r="AO1191" s="3" t="s">
        <v>110</v>
      </c>
      <c r="AP1191" s="3" t="s">
        <v>18620</v>
      </c>
      <c r="AQ1191" s="3" t="s">
        <v>18621</v>
      </c>
      <c r="AR1191" s="3">
        <v>7760</v>
      </c>
      <c r="AS1191" s="3">
        <v>2700</v>
      </c>
      <c r="AT1191" s="3">
        <v>0</v>
      </c>
      <c r="AU1191" s="3">
        <v>0</v>
      </c>
      <c r="AV1191" s="3">
        <v>0</v>
      </c>
      <c r="AW1191" s="3">
        <v>0</v>
      </c>
      <c r="AX1191" s="3">
        <v>0</v>
      </c>
      <c r="AY1191" s="3">
        <v>0</v>
      </c>
      <c r="AZ1191" s="3">
        <v>0</v>
      </c>
      <c r="BA1191" s="3" t="s">
        <v>2227</v>
      </c>
      <c r="BB1191" s="3">
        <v>2700</v>
      </c>
    </row>
    <row r="1192" spans="1:54" ht="32.5" hidden="1" customHeight="1" x14ac:dyDescent="0.2">
      <c r="A1192" s="3" t="s">
        <v>18622</v>
      </c>
      <c r="B1192" s="3" t="s">
        <v>2212</v>
      </c>
      <c r="C1192" s="3" t="s">
        <v>85</v>
      </c>
      <c r="D1192" s="3" t="s">
        <v>86</v>
      </c>
      <c r="E1192" s="3" t="s">
        <v>18623</v>
      </c>
      <c r="F1192" s="3"/>
      <c r="G1192" s="3" t="s">
        <v>87</v>
      </c>
      <c r="H1192" s="3">
        <v>2024</v>
      </c>
      <c r="I1192" s="3">
        <v>2024</v>
      </c>
      <c r="J1192" s="3" t="s">
        <v>111</v>
      </c>
      <c r="K1192" s="3" t="s">
        <v>8762</v>
      </c>
      <c r="L1192" s="3" t="s">
        <v>8763</v>
      </c>
      <c r="M1192" s="3" t="s">
        <v>8764</v>
      </c>
      <c r="N1192" s="3" t="s">
        <v>8765</v>
      </c>
      <c r="O1192" s="3" t="s">
        <v>8766</v>
      </c>
      <c r="P1192" s="3" t="s">
        <v>89</v>
      </c>
      <c r="Q1192" s="3" t="s">
        <v>90</v>
      </c>
      <c r="R1192" s="3" t="s">
        <v>8767</v>
      </c>
      <c r="S1192" s="3" t="s">
        <v>8768</v>
      </c>
      <c r="T1192" s="3" t="s">
        <v>91</v>
      </c>
      <c r="U1192" s="3" t="s">
        <v>8731</v>
      </c>
      <c r="V1192" s="3" t="s">
        <v>2222</v>
      </c>
      <c r="W1192" s="3">
        <v>1</v>
      </c>
      <c r="X1192" s="3" t="s">
        <v>18624</v>
      </c>
      <c r="Y1192" s="3" t="s">
        <v>18625</v>
      </c>
      <c r="Z1192" s="3" t="s">
        <v>18626</v>
      </c>
      <c r="AA1192" s="3"/>
      <c r="AB1192" s="3" t="s">
        <v>85</v>
      </c>
      <c r="AC1192" s="3" t="s">
        <v>94</v>
      </c>
      <c r="AD1192" s="3" t="s">
        <v>95</v>
      </c>
      <c r="AE1192" s="3" t="s">
        <v>96</v>
      </c>
      <c r="AF1192" s="3"/>
      <c r="AG1192" s="3" t="s">
        <v>97</v>
      </c>
      <c r="AH1192" s="3">
        <v>179</v>
      </c>
      <c r="AI1192" s="3">
        <v>18</v>
      </c>
      <c r="AJ1192" s="3" t="s">
        <v>123</v>
      </c>
      <c r="AK1192" s="3" t="s">
        <v>99</v>
      </c>
      <c r="AL1192" s="3" t="s">
        <v>100</v>
      </c>
      <c r="AM1192" s="3">
        <v>20</v>
      </c>
      <c r="AN1192" s="3" t="s">
        <v>140</v>
      </c>
      <c r="AO1192" s="3" t="s">
        <v>110</v>
      </c>
      <c r="AP1192" s="3" t="s">
        <v>18627</v>
      </c>
      <c r="AQ1192" s="3" t="s">
        <v>18628</v>
      </c>
      <c r="AR1192" s="3">
        <v>5500</v>
      </c>
      <c r="AS1192" s="3">
        <v>1500</v>
      </c>
      <c r="AT1192" s="3">
        <v>0</v>
      </c>
      <c r="AU1192" s="3">
        <v>0</v>
      </c>
      <c r="AV1192" s="3">
        <v>0</v>
      </c>
      <c r="AW1192" s="3">
        <v>0</v>
      </c>
      <c r="AX1192" s="3">
        <v>0</v>
      </c>
      <c r="AY1192" s="3">
        <v>0</v>
      </c>
      <c r="AZ1192" s="3">
        <v>0</v>
      </c>
      <c r="BA1192" s="3" t="s">
        <v>2227</v>
      </c>
      <c r="BB1192" s="3">
        <v>1500</v>
      </c>
    </row>
    <row r="1193" spans="1:54" ht="32.5" hidden="1" customHeight="1" x14ac:dyDescent="0.2">
      <c r="A1193" s="3" t="s">
        <v>18629</v>
      </c>
      <c r="B1193" s="3" t="s">
        <v>2212</v>
      </c>
      <c r="C1193" s="3" t="s">
        <v>85</v>
      </c>
      <c r="D1193" s="3" t="s">
        <v>86</v>
      </c>
      <c r="E1193" s="3" t="s">
        <v>18623</v>
      </c>
      <c r="F1193" s="3"/>
      <c r="G1193" s="3" t="s">
        <v>87</v>
      </c>
      <c r="H1193" s="3">
        <v>2024</v>
      </c>
      <c r="I1193" s="3">
        <v>2024</v>
      </c>
      <c r="J1193" s="3" t="s">
        <v>111</v>
      </c>
      <c r="K1193" s="3" t="s">
        <v>8762</v>
      </c>
      <c r="L1193" s="3" t="s">
        <v>8763</v>
      </c>
      <c r="M1193" s="3" t="s">
        <v>8764</v>
      </c>
      <c r="N1193" s="3" t="s">
        <v>8765</v>
      </c>
      <c r="O1193" s="3" t="s">
        <v>8766</v>
      </c>
      <c r="P1193" s="3" t="s">
        <v>89</v>
      </c>
      <c r="Q1193" s="3" t="s">
        <v>90</v>
      </c>
      <c r="R1193" s="3" t="s">
        <v>8767</v>
      </c>
      <c r="S1193" s="3" t="s">
        <v>8768</v>
      </c>
      <c r="T1193" s="3" t="s">
        <v>91</v>
      </c>
      <c r="U1193" s="3" t="s">
        <v>8731</v>
      </c>
      <c r="V1193" s="3" t="s">
        <v>2222</v>
      </c>
      <c r="W1193" s="3">
        <v>2</v>
      </c>
      <c r="X1193" s="3" t="s">
        <v>18630</v>
      </c>
      <c r="Y1193" s="3" t="s">
        <v>18631</v>
      </c>
      <c r="Z1193" s="3" t="s">
        <v>18632</v>
      </c>
      <c r="AA1193" s="3"/>
      <c r="AB1193" s="3" t="s">
        <v>85</v>
      </c>
      <c r="AC1193" s="3" t="s">
        <v>94</v>
      </c>
      <c r="AD1193" s="3" t="s">
        <v>95</v>
      </c>
      <c r="AE1193" s="3" t="s">
        <v>96</v>
      </c>
      <c r="AF1193" s="3"/>
      <c r="AG1193" s="3" t="s">
        <v>97</v>
      </c>
      <c r="AH1193" s="3">
        <v>179</v>
      </c>
      <c r="AI1193" s="3">
        <v>18</v>
      </c>
      <c r="AJ1193" s="3" t="s">
        <v>105</v>
      </c>
      <c r="AK1193" s="3" t="s">
        <v>109</v>
      </c>
      <c r="AL1193" s="3" t="s">
        <v>100</v>
      </c>
      <c r="AM1193" s="3">
        <v>24</v>
      </c>
      <c r="AN1193" s="3" t="s">
        <v>303</v>
      </c>
      <c r="AO1193" s="3" t="s">
        <v>110</v>
      </c>
      <c r="AP1193" s="3" t="s">
        <v>18627</v>
      </c>
      <c r="AQ1193" s="3" t="s">
        <v>18633</v>
      </c>
      <c r="AR1193" s="3">
        <v>3500</v>
      </c>
      <c r="AS1193" s="3">
        <v>1500</v>
      </c>
      <c r="AT1193" s="3">
        <v>0</v>
      </c>
      <c r="AU1193" s="3">
        <v>0</v>
      </c>
      <c r="AV1193" s="3">
        <v>0</v>
      </c>
      <c r="AW1193" s="3">
        <v>0</v>
      </c>
      <c r="AX1193" s="3">
        <v>0</v>
      </c>
      <c r="AY1193" s="3">
        <v>0</v>
      </c>
      <c r="AZ1193" s="3">
        <v>0</v>
      </c>
      <c r="BA1193" s="3" t="s">
        <v>2227</v>
      </c>
      <c r="BB1193" s="3">
        <v>1500</v>
      </c>
    </row>
    <row r="1194" spans="1:54" ht="32.5" hidden="1" customHeight="1" x14ac:dyDescent="0.2">
      <c r="A1194" s="3" t="s">
        <v>18634</v>
      </c>
      <c r="B1194" s="3" t="s">
        <v>2212</v>
      </c>
      <c r="C1194" s="3" t="s">
        <v>85</v>
      </c>
      <c r="D1194" s="3" t="s">
        <v>86</v>
      </c>
      <c r="E1194" s="3" t="s">
        <v>18623</v>
      </c>
      <c r="F1194" s="3"/>
      <c r="G1194" s="3" t="s">
        <v>87</v>
      </c>
      <c r="H1194" s="3">
        <v>2024</v>
      </c>
      <c r="I1194" s="3">
        <v>2024</v>
      </c>
      <c r="J1194" s="3" t="s">
        <v>111</v>
      </c>
      <c r="K1194" s="3" t="s">
        <v>8762</v>
      </c>
      <c r="L1194" s="3" t="s">
        <v>8763</v>
      </c>
      <c r="M1194" s="3" t="s">
        <v>8764</v>
      </c>
      <c r="N1194" s="3" t="s">
        <v>8765</v>
      </c>
      <c r="O1194" s="3" t="s">
        <v>8766</v>
      </c>
      <c r="P1194" s="3" t="s">
        <v>89</v>
      </c>
      <c r="Q1194" s="3" t="s">
        <v>90</v>
      </c>
      <c r="R1194" s="3" t="s">
        <v>8767</v>
      </c>
      <c r="S1194" s="3" t="s">
        <v>8768</v>
      </c>
      <c r="T1194" s="3" t="s">
        <v>91</v>
      </c>
      <c r="U1194" s="3" t="s">
        <v>8731</v>
      </c>
      <c r="V1194" s="3" t="s">
        <v>2222</v>
      </c>
      <c r="W1194" s="3">
        <v>3</v>
      </c>
      <c r="X1194" s="3" t="s">
        <v>18635</v>
      </c>
      <c r="Y1194" s="3" t="s">
        <v>18636</v>
      </c>
      <c r="Z1194" s="3" t="s">
        <v>18637</v>
      </c>
      <c r="AA1194" s="3"/>
      <c r="AB1194" s="3" t="s">
        <v>85</v>
      </c>
      <c r="AC1194" s="3" t="s">
        <v>94</v>
      </c>
      <c r="AD1194" s="3" t="s">
        <v>103</v>
      </c>
      <c r="AE1194" s="3" t="s">
        <v>104</v>
      </c>
      <c r="AF1194" s="3"/>
      <c r="AG1194" s="3" t="s">
        <v>97</v>
      </c>
      <c r="AH1194" s="3">
        <v>179</v>
      </c>
      <c r="AI1194" s="3">
        <v>18</v>
      </c>
      <c r="AJ1194" s="3" t="s">
        <v>105</v>
      </c>
      <c r="AK1194" s="3" t="s">
        <v>106</v>
      </c>
      <c r="AL1194" s="3" t="s">
        <v>100</v>
      </c>
      <c r="AM1194" s="3">
        <v>160</v>
      </c>
      <c r="AN1194" s="3" t="s">
        <v>138</v>
      </c>
      <c r="AO1194" s="3" t="s">
        <v>102</v>
      </c>
      <c r="AP1194" s="3" t="s">
        <v>18638</v>
      </c>
      <c r="AQ1194" s="3" t="s">
        <v>18639</v>
      </c>
      <c r="AR1194" s="3">
        <v>3900</v>
      </c>
      <c r="AS1194" s="3">
        <v>1500</v>
      </c>
      <c r="AT1194" s="3">
        <v>0</v>
      </c>
      <c r="AU1194" s="3">
        <v>0</v>
      </c>
      <c r="AV1194" s="3">
        <v>0</v>
      </c>
      <c r="AW1194" s="3">
        <v>0</v>
      </c>
      <c r="AX1194" s="3">
        <v>0</v>
      </c>
      <c r="AY1194" s="3">
        <v>0</v>
      </c>
      <c r="AZ1194" s="3">
        <v>0</v>
      </c>
      <c r="BA1194" s="3" t="s">
        <v>2227</v>
      </c>
      <c r="BB1194" s="3">
        <v>1500</v>
      </c>
    </row>
    <row r="1195" spans="1:54" ht="32.5" hidden="1" customHeight="1" x14ac:dyDescent="0.2">
      <c r="A1195" s="3" t="s">
        <v>18640</v>
      </c>
      <c r="B1195" s="3" t="s">
        <v>2212</v>
      </c>
      <c r="C1195" s="3" t="s">
        <v>85</v>
      </c>
      <c r="D1195" s="3" t="s">
        <v>86</v>
      </c>
      <c r="E1195" s="3" t="s">
        <v>18623</v>
      </c>
      <c r="F1195" s="3"/>
      <c r="G1195" s="3" t="s">
        <v>87</v>
      </c>
      <c r="H1195" s="3">
        <v>2024</v>
      </c>
      <c r="I1195" s="3">
        <v>2024</v>
      </c>
      <c r="J1195" s="3" t="s">
        <v>111</v>
      </c>
      <c r="K1195" s="3" t="s">
        <v>8762</v>
      </c>
      <c r="L1195" s="3" t="s">
        <v>8763</v>
      </c>
      <c r="M1195" s="3" t="s">
        <v>8764</v>
      </c>
      <c r="N1195" s="3" t="s">
        <v>8765</v>
      </c>
      <c r="O1195" s="3" t="s">
        <v>8766</v>
      </c>
      <c r="P1195" s="3" t="s">
        <v>89</v>
      </c>
      <c r="Q1195" s="3" t="s">
        <v>90</v>
      </c>
      <c r="R1195" s="3" t="s">
        <v>8767</v>
      </c>
      <c r="S1195" s="3" t="s">
        <v>8768</v>
      </c>
      <c r="T1195" s="3" t="s">
        <v>91</v>
      </c>
      <c r="U1195" s="3" t="s">
        <v>8731</v>
      </c>
      <c r="V1195" s="3" t="s">
        <v>2222</v>
      </c>
      <c r="W1195" s="3">
        <v>4</v>
      </c>
      <c r="X1195" s="3" t="s">
        <v>15388</v>
      </c>
      <c r="Y1195" s="3" t="s">
        <v>18641</v>
      </c>
      <c r="Z1195" s="3" t="s">
        <v>18642</v>
      </c>
      <c r="AA1195" s="3"/>
      <c r="AB1195" s="3" t="s">
        <v>85</v>
      </c>
      <c r="AC1195" s="3" t="s">
        <v>94</v>
      </c>
      <c r="AD1195" s="3" t="s">
        <v>103</v>
      </c>
      <c r="AE1195" s="3" t="s">
        <v>124</v>
      </c>
      <c r="AF1195" s="3"/>
      <c r="AG1195" s="3" t="s">
        <v>97</v>
      </c>
      <c r="AH1195" s="3">
        <v>179</v>
      </c>
      <c r="AI1195" s="3">
        <v>18</v>
      </c>
      <c r="AJ1195" s="3" t="s">
        <v>123</v>
      </c>
      <c r="AK1195" s="3" t="s">
        <v>109</v>
      </c>
      <c r="AL1195" s="3" t="s">
        <v>100</v>
      </c>
      <c r="AM1195" s="3">
        <v>240</v>
      </c>
      <c r="AN1195" s="3" t="s">
        <v>101</v>
      </c>
      <c r="AO1195" s="3" t="s">
        <v>102</v>
      </c>
      <c r="AP1195" s="3" t="s">
        <v>18638</v>
      </c>
      <c r="AQ1195" s="3" t="s">
        <v>18639</v>
      </c>
      <c r="AR1195" s="3">
        <v>4400</v>
      </c>
      <c r="AS1195" s="3">
        <v>1500</v>
      </c>
      <c r="AT1195" s="3">
        <v>0</v>
      </c>
      <c r="AU1195" s="3">
        <v>0</v>
      </c>
      <c r="AV1195" s="3">
        <v>0</v>
      </c>
      <c r="AW1195" s="3">
        <v>0</v>
      </c>
      <c r="AX1195" s="3">
        <v>0</v>
      </c>
      <c r="AY1195" s="3">
        <v>0</v>
      </c>
      <c r="AZ1195" s="3">
        <v>0</v>
      </c>
      <c r="BA1195" s="3" t="s">
        <v>2227</v>
      </c>
      <c r="BB1195" s="3">
        <v>1500</v>
      </c>
    </row>
    <row r="1196" spans="1:54" ht="32.5" hidden="1" customHeight="1" x14ac:dyDescent="0.2">
      <c r="A1196" s="3" t="s">
        <v>18643</v>
      </c>
      <c r="B1196" s="3" t="s">
        <v>2212</v>
      </c>
      <c r="C1196" s="3" t="s">
        <v>85</v>
      </c>
      <c r="D1196" s="3" t="s">
        <v>86</v>
      </c>
      <c r="E1196" s="3" t="s">
        <v>18644</v>
      </c>
      <c r="F1196" s="3"/>
      <c r="G1196" s="3" t="s">
        <v>87</v>
      </c>
      <c r="H1196" s="3">
        <v>2024</v>
      </c>
      <c r="I1196" s="3">
        <v>2024</v>
      </c>
      <c r="J1196" s="3" t="s">
        <v>88</v>
      </c>
      <c r="K1196" s="3" t="s">
        <v>9005</v>
      </c>
      <c r="L1196" s="3" t="s">
        <v>9006</v>
      </c>
      <c r="M1196" s="3" t="s">
        <v>9007</v>
      </c>
      <c r="N1196" s="3" t="s">
        <v>9008</v>
      </c>
      <c r="O1196" s="3" t="s">
        <v>9009</v>
      </c>
      <c r="P1196" s="3" t="s">
        <v>89</v>
      </c>
      <c r="Q1196" s="3" t="s">
        <v>90</v>
      </c>
      <c r="R1196" s="3" t="s">
        <v>9010</v>
      </c>
      <c r="S1196" s="3" t="s">
        <v>9011</v>
      </c>
      <c r="T1196" s="3" t="s">
        <v>135</v>
      </c>
      <c r="U1196" s="3" t="s">
        <v>2221</v>
      </c>
      <c r="V1196" s="3" t="s">
        <v>2222</v>
      </c>
      <c r="W1196" s="3">
        <v>1</v>
      </c>
      <c r="X1196" s="3" t="s">
        <v>18645</v>
      </c>
      <c r="Y1196" s="3" t="s">
        <v>18646</v>
      </c>
      <c r="Z1196" s="3" t="s">
        <v>18647</v>
      </c>
      <c r="AA1196" s="3"/>
      <c r="AB1196" s="3" t="s">
        <v>85</v>
      </c>
      <c r="AC1196" s="3" t="s">
        <v>94</v>
      </c>
      <c r="AD1196" s="3" t="s">
        <v>95</v>
      </c>
      <c r="AE1196" s="3" t="s">
        <v>96</v>
      </c>
      <c r="AF1196" s="3"/>
      <c r="AG1196" s="3" t="s">
        <v>97</v>
      </c>
      <c r="AH1196" s="3">
        <v>175</v>
      </c>
      <c r="AI1196" s="3">
        <v>35</v>
      </c>
      <c r="AJ1196" s="3" t="s">
        <v>98</v>
      </c>
      <c r="AK1196" s="3" t="s">
        <v>109</v>
      </c>
      <c r="AL1196" s="3" t="s">
        <v>100</v>
      </c>
      <c r="AM1196" s="3">
        <v>60</v>
      </c>
      <c r="AN1196" s="3" t="s">
        <v>303</v>
      </c>
      <c r="AO1196" s="3" t="s">
        <v>102</v>
      </c>
      <c r="AP1196" s="3" t="s">
        <v>18648</v>
      </c>
      <c r="AQ1196" s="3" t="s">
        <v>18649</v>
      </c>
      <c r="AR1196" s="3">
        <v>5400</v>
      </c>
      <c r="AS1196" s="3">
        <v>3240</v>
      </c>
      <c r="AT1196" s="3">
        <v>0</v>
      </c>
      <c r="AU1196" s="3">
        <v>0</v>
      </c>
      <c r="AV1196" s="3">
        <v>0</v>
      </c>
      <c r="AW1196" s="3">
        <v>0</v>
      </c>
      <c r="AX1196" s="3">
        <v>0</v>
      </c>
      <c r="AY1196" s="3">
        <v>0</v>
      </c>
      <c r="AZ1196" s="3">
        <v>0</v>
      </c>
      <c r="BA1196" s="3" t="s">
        <v>2227</v>
      </c>
      <c r="BB1196" s="3">
        <v>3240</v>
      </c>
    </row>
    <row r="1197" spans="1:54" ht="32.5" hidden="1" customHeight="1" x14ac:dyDescent="0.2">
      <c r="A1197" s="3" t="s">
        <v>18650</v>
      </c>
      <c r="B1197" s="3" t="s">
        <v>2212</v>
      </c>
      <c r="C1197" s="3" t="s">
        <v>85</v>
      </c>
      <c r="D1197" s="3" t="s">
        <v>86</v>
      </c>
      <c r="E1197" s="3" t="s">
        <v>18644</v>
      </c>
      <c r="F1197" s="3"/>
      <c r="G1197" s="3" t="s">
        <v>87</v>
      </c>
      <c r="H1197" s="3">
        <v>2024</v>
      </c>
      <c r="I1197" s="3">
        <v>2024</v>
      </c>
      <c r="J1197" s="3" t="s">
        <v>88</v>
      </c>
      <c r="K1197" s="3" t="s">
        <v>9005</v>
      </c>
      <c r="L1197" s="3" t="s">
        <v>9006</v>
      </c>
      <c r="M1197" s="3" t="s">
        <v>9007</v>
      </c>
      <c r="N1197" s="3" t="s">
        <v>9008</v>
      </c>
      <c r="O1197" s="3" t="s">
        <v>9009</v>
      </c>
      <c r="P1197" s="3" t="s">
        <v>89</v>
      </c>
      <c r="Q1197" s="3" t="s">
        <v>90</v>
      </c>
      <c r="R1197" s="3" t="s">
        <v>9010</v>
      </c>
      <c r="S1197" s="3" t="s">
        <v>9011</v>
      </c>
      <c r="T1197" s="3" t="s">
        <v>135</v>
      </c>
      <c r="U1197" s="3" t="s">
        <v>2221</v>
      </c>
      <c r="V1197" s="3" t="s">
        <v>2222</v>
      </c>
      <c r="W1197" s="3">
        <v>2</v>
      </c>
      <c r="X1197" s="3" t="s">
        <v>18651</v>
      </c>
      <c r="Y1197" s="3" t="s">
        <v>18652</v>
      </c>
      <c r="Z1197" s="3" t="s">
        <v>18653</v>
      </c>
      <c r="AA1197" s="3"/>
      <c r="AB1197" s="3" t="s">
        <v>85</v>
      </c>
      <c r="AC1197" s="3" t="s">
        <v>94</v>
      </c>
      <c r="AD1197" s="3" t="s">
        <v>103</v>
      </c>
      <c r="AE1197" s="3" t="s">
        <v>124</v>
      </c>
      <c r="AF1197" s="3"/>
      <c r="AG1197" s="3" t="s">
        <v>97</v>
      </c>
      <c r="AH1197" s="3">
        <v>175</v>
      </c>
      <c r="AI1197" s="3">
        <v>35</v>
      </c>
      <c r="AJ1197" s="3" t="s">
        <v>98</v>
      </c>
      <c r="AK1197" s="3" t="s">
        <v>106</v>
      </c>
      <c r="AL1197" s="3" t="s">
        <v>100</v>
      </c>
      <c r="AM1197" s="3">
        <v>300</v>
      </c>
      <c r="AN1197" s="3" t="s">
        <v>138</v>
      </c>
      <c r="AO1197" s="3" t="s">
        <v>102</v>
      </c>
      <c r="AP1197" s="3" t="s">
        <v>18654</v>
      </c>
      <c r="AQ1197" s="3" t="s">
        <v>18655</v>
      </c>
      <c r="AR1197" s="3">
        <v>2912</v>
      </c>
      <c r="AS1197" s="3">
        <v>1747</v>
      </c>
      <c r="AT1197" s="3">
        <v>0</v>
      </c>
      <c r="AU1197" s="3">
        <v>0</v>
      </c>
      <c r="AV1197" s="3">
        <v>0</v>
      </c>
      <c r="AW1197" s="3">
        <v>0</v>
      </c>
      <c r="AX1197" s="3">
        <v>0</v>
      </c>
      <c r="AY1197" s="3">
        <v>0</v>
      </c>
      <c r="AZ1197" s="3">
        <v>0</v>
      </c>
      <c r="BA1197" s="3" t="s">
        <v>2227</v>
      </c>
      <c r="BB1197" s="3">
        <v>1747</v>
      </c>
    </row>
    <row r="1198" spans="1:54" ht="32.5" hidden="1" customHeight="1" x14ac:dyDescent="0.2">
      <c r="A1198" s="3" t="s">
        <v>18656</v>
      </c>
      <c r="B1198" s="3" t="s">
        <v>2212</v>
      </c>
      <c r="C1198" s="3" t="s">
        <v>85</v>
      </c>
      <c r="D1198" s="3" t="s">
        <v>86</v>
      </c>
      <c r="E1198" s="3" t="s">
        <v>18644</v>
      </c>
      <c r="F1198" s="3"/>
      <c r="G1198" s="3" t="s">
        <v>87</v>
      </c>
      <c r="H1198" s="3">
        <v>2024</v>
      </c>
      <c r="I1198" s="3">
        <v>2024</v>
      </c>
      <c r="J1198" s="3" t="s">
        <v>88</v>
      </c>
      <c r="K1198" s="3" t="s">
        <v>9005</v>
      </c>
      <c r="L1198" s="3" t="s">
        <v>9006</v>
      </c>
      <c r="M1198" s="3" t="s">
        <v>9007</v>
      </c>
      <c r="N1198" s="3" t="s">
        <v>9008</v>
      </c>
      <c r="O1198" s="3" t="s">
        <v>9009</v>
      </c>
      <c r="P1198" s="3" t="s">
        <v>89</v>
      </c>
      <c r="Q1198" s="3" t="s">
        <v>90</v>
      </c>
      <c r="R1198" s="3" t="s">
        <v>9010</v>
      </c>
      <c r="S1198" s="3" t="s">
        <v>9011</v>
      </c>
      <c r="T1198" s="3" t="s">
        <v>135</v>
      </c>
      <c r="U1198" s="3" t="s">
        <v>2221</v>
      </c>
      <c r="V1198" s="3" t="s">
        <v>2222</v>
      </c>
      <c r="W1198" s="3">
        <v>3</v>
      </c>
      <c r="X1198" s="3" t="s">
        <v>18657</v>
      </c>
      <c r="Y1198" s="3" t="s">
        <v>18658</v>
      </c>
      <c r="Z1198" s="3" t="s">
        <v>18659</v>
      </c>
      <c r="AA1198" s="3"/>
      <c r="AB1198" s="3" t="s">
        <v>85</v>
      </c>
      <c r="AC1198" s="3" t="s">
        <v>94</v>
      </c>
      <c r="AD1198" s="3" t="s">
        <v>103</v>
      </c>
      <c r="AE1198" s="3" t="s">
        <v>189</v>
      </c>
      <c r="AF1198" s="3"/>
      <c r="AG1198" s="3" t="s">
        <v>97</v>
      </c>
      <c r="AH1198" s="3">
        <v>175</v>
      </c>
      <c r="AI1198" s="3">
        <v>35</v>
      </c>
      <c r="AJ1198" s="3" t="s">
        <v>105</v>
      </c>
      <c r="AK1198" s="3" t="s">
        <v>106</v>
      </c>
      <c r="AL1198" s="3" t="s">
        <v>100</v>
      </c>
      <c r="AM1198" s="3">
        <v>360</v>
      </c>
      <c r="AN1198" s="3" t="s">
        <v>138</v>
      </c>
      <c r="AO1198" s="3" t="s">
        <v>102</v>
      </c>
      <c r="AP1198" s="3" t="s">
        <v>18660</v>
      </c>
      <c r="AQ1198" s="3" t="s">
        <v>18661</v>
      </c>
      <c r="AR1198" s="3">
        <v>3650</v>
      </c>
      <c r="AS1198" s="3">
        <v>1500</v>
      </c>
      <c r="AT1198" s="3">
        <v>0</v>
      </c>
      <c r="AU1198" s="3">
        <v>0</v>
      </c>
      <c r="AV1198" s="3">
        <v>0</v>
      </c>
      <c r="AW1198" s="3">
        <v>0</v>
      </c>
      <c r="AX1198" s="3">
        <v>0</v>
      </c>
      <c r="AY1198" s="3">
        <v>0</v>
      </c>
      <c r="AZ1198" s="3">
        <v>0</v>
      </c>
      <c r="BA1198" s="3" t="s">
        <v>2227</v>
      </c>
      <c r="BB1198" s="3">
        <v>1500</v>
      </c>
    </row>
    <row r="1199" spans="1:54" ht="32.5" hidden="1" customHeight="1" x14ac:dyDescent="0.2">
      <c r="A1199" s="3" t="s">
        <v>18662</v>
      </c>
      <c r="B1199" s="3" t="s">
        <v>2212</v>
      </c>
      <c r="C1199" s="3" t="s">
        <v>85</v>
      </c>
      <c r="D1199" s="3" t="s">
        <v>86</v>
      </c>
      <c r="E1199" s="3" t="s">
        <v>18644</v>
      </c>
      <c r="F1199" s="3"/>
      <c r="G1199" s="3" t="s">
        <v>87</v>
      </c>
      <c r="H1199" s="3">
        <v>2024</v>
      </c>
      <c r="I1199" s="3">
        <v>2024</v>
      </c>
      <c r="J1199" s="3" t="s">
        <v>88</v>
      </c>
      <c r="K1199" s="3" t="s">
        <v>9005</v>
      </c>
      <c r="L1199" s="3" t="s">
        <v>9006</v>
      </c>
      <c r="M1199" s="3" t="s">
        <v>9007</v>
      </c>
      <c r="N1199" s="3" t="s">
        <v>9008</v>
      </c>
      <c r="O1199" s="3" t="s">
        <v>9009</v>
      </c>
      <c r="P1199" s="3" t="s">
        <v>89</v>
      </c>
      <c r="Q1199" s="3" t="s">
        <v>90</v>
      </c>
      <c r="R1199" s="3" t="s">
        <v>9010</v>
      </c>
      <c r="S1199" s="3" t="s">
        <v>9011</v>
      </c>
      <c r="T1199" s="3" t="s">
        <v>135</v>
      </c>
      <c r="U1199" s="3" t="s">
        <v>2221</v>
      </c>
      <c r="V1199" s="3" t="s">
        <v>2222</v>
      </c>
      <c r="W1199" s="3">
        <v>4</v>
      </c>
      <c r="X1199" s="3" t="s">
        <v>18663</v>
      </c>
      <c r="Y1199" s="3" t="s">
        <v>18664</v>
      </c>
      <c r="Z1199" s="3" t="s">
        <v>18665</v>
      </c>
      <c r="AA1199" s="3"/>
      <c r="AB1199" s="3" t="s">
        <v>85</v>
      </c>
      <c r="AC1199" s="3" t="s">
        <v>94</v>
      </c>
      <c r="AD1199" s="3" t="s">
        <v>103</v>
      </c>
      <c r="AE1199" s="3" t="s">
        <v>122</v>
      </c>
      <c r="AF1199" s="3"/>
      <c r="AG1199" s="3" t="s">
        <v>97</v>
      </c>
      <c r="AH1199" s="3">
        <v>175</v>
      </c>
      <c r="AI1199" s="3">
        <v>35</v>
      </c>
      <c r="AJ1199" s="3" t="s">
        <v>98</v>
      </c>
      <c r="AK1199" s="3" t="s">
        <v>109</v>
      </c>
      <c r="AL1199" s="3" t="s">
        <v>100</v>
      </c>
      <c r="AM1199" s="3">
        <v>1</v>
      </c>
      <c r="AN1199" s="3" t="s">
        <v>101</v>
      </c>
      <c r="AO1199" s="3" t="s">
        <v>102</v>
      </c>
      <c r="AP1199" s="3" t="s">
        <v>18666</v>
      </c>
      <c r="AQ1199" s="3" t="s">
        <v>18667</v>
      </c>
      <c r="AR1199" s="3">
        <v>900</v>
      </c>
      <c r="AS1199" s="3">
        <v>500</v>
      </c>
      <c r="AT1199" s="3">
        <v>0</v>
      </c>
      <c r="AU1199" s="3">
        <v>0</v>
      </c>
      <c r="AV1199" s="3">
        <v>0</v>
      </c>
      <c r="AW1199" s="3">
        <v>0</v>
      </c>
      <c r="AX1199" s="3">
        <v>0</v>
      </c>
      <c r="AY1199" s="3">
        <v>0</v>
      </c>
      <c r="AZ1199" s="3">
        <v>0</v>
      </c>
      <c r="BA1199" s="3" t="s">
        <v>2227</v>
      </c>
      <c r="BB1199" s="3">
        <v>500</v>
      </c>
    </row>
    <row r="1200" spans="1:54" ht="32.5" customHeight="1" x14ac:dyDescent="0.2">
      <c r="A1200" s="94" t="s">
        <v>18668</v>
      </c>
      <c r="B1200" s="94" t="s">
        <v>2212</v>
      </c>
      <c r="C1200" s="94" t="s">
        <v>85</v>
      </c>
      <c r="D1200" s="94" t="s">
        <v>86</v>
      </c>
      <c r="E1200" s="94" t="s">
        <v>18644</v>
      </c>
      <c r="F1200" s="94"/>
      <c r="G1200" s="94" t="s">
        <v>87</v>
      </c>
      <c r="H1200" s="94">
        <v>2024</v>
      </c>
      <c r="I1200" s="94">
        <v>2024</v>
      </c>
      <c r="J1200" s="94" t="s">
        <v>88</v>
      </c>
      <c r="K1200" s="94" t="s">
        <v>9005</v>
      </c>
      <c r="L1200" s="94" t="s">
        <v>9006</v>
      </c>
      <c r="M1200" s="94" t="s">
        <v>9007</v>
      </c>
      <c r="N1200" s="94" t="s">
        <v>9008</v>
      </c>
      <c r="O1200" s="94" t="s">
        <v>9009</v>
      </c>
      <c r="P1200" s="94" t="s">
        <v>89</v>
      </c>
      <c r="Q1200" s="94" t="s">
        <v>90</v>
      </c>
      <c r="R1200" s="94" t="s">
        <v>9010</v>
      </c>
      <c r="S1200" s="94" t="s">
        <v>9011</v>
      </c>
      <c r="T1200" s="94" t="s">
        <v>135</v>
      </c>
      <c r="U1200" s="94" t="s">
        <v>2221</v>
      </c>
      <c r="V1200" s="94" t="s">
        <v>2222</v>
      </c>
      <c r="W1200" s="94">
        <v>5</v>
      </c>
      <c r="X1200" s="94" t="s">
        <v>18669</v>
      </c>
      <c r="Y1200" s="94" t="s">
        <v>18670</v>
      </c>
      <c r="Z1200" s="94" t="s">
        <v>18671</v>
      </c>
      <c r="AA1200" s="94"/>
      <c r="AB1200" s="94" t="s">
        <v>85</v>
      </c>
      <c r="AC1200" s="94" t="s">
        <v>94</v>
      </c>
      <c r="AD1200" s="94" t="s">
        <v>107</v>
      </c>
      <c r="AE1200" s="94" t="s">
        <v>108</v>
      </c>
      <c r="AF1200" s="94"/>
      <c r="AG1200" s="94" t="s">
        <v>97</v>
      </c>
      <c r="AH1200" s="94">
        <v>175</v>
      </c>
      <c r="AI1200" s="94">
        <v>35</v>
      </c>
      <c r="AJ1200" s="94" t="s">
        <v>98</v>
      </c>
      <c r="AK1200" s="94" t="s">
        <v>109</v>
      </c>
      <c r="AL1200" s="94" t="s">
        <v>100</v>
      </c>
      <c r="AM1200" s="94">
        <v>400</v>
      </c>
      <c r="AN1200" s="94" t="s">
        <v>101</v>
      </c>
      <c r="AO1200" s="94" t="s">
        <v>102</v>
      </c>
      <c r="AP1200" s="94" t="s">
        <v>18672</v>
      </c>
      <c r="AQ1200" s="94" t="s">
        <v>12340</v>
      </c>
      <c r="AR1200" s="94">
        <v>2650</v>
      </c>
      <c r="AS1200" s="94">
        <v>1500</v>
      </c>
      <c r="AT1200" s="94">
        <v>0</v>
      </c>
      <c r="AU1200" s="94">
        <v>0</v>
      </c>
      <c r="AV1200" s="94">
        <v>0</v>
      </c>
      <c r="AW1200" s="94">
        <v>0</v>
      </c>
      <c r="AX1200" s="94">
        <v>0</v>
      </c>
      <c r="AY1200" s="94">
        <v>0</v>
      </c>
      <c r="AZ1200" s="94">
        <v>0</v>
      </c>
      <c r="BA1200" s="94" t="s">
        <v>2227</v>
      </c>
      <c r="BB1200" s="94">
        <v>1500</v>
      </c>
    </row>
    <row r="1201" spans="1:54" ht="32.5" hidden="1" customHeight="1" x14ac:dyDescent="0.2">
      <c r="A1201" s="3" t="s">
        <v>18673</v>
      </c>
      <c r="B1201" s="3" t="s">
        <v>2212</v>
      </c>
      <c r="C1201" s="3" t="s">
        <v>85</v>
      </c>
      <c r="D1201" s="3" t="s">
        <v>86</v>
      </c>
      <c r="E1201" s="3" t="s">
        <v>18674</v>
      </c>
      <c r="F1201" s="3"/>
      <c r="G1201" s="3" t="s">
        <v>87</v>
      </c>
      <c r="H1201" s="3">
        <v>2024</v>
      </c>
      <c r="I1201" s="3">
        <v>2024</v>
      </c>
      <c r="J1201" s="3" t="s">
        <v>111</v>
      </c>
      <c r="K1201" s="3" t="s">
        <v>8964</v>
      </c>
      <c r="L1201" s="3" t="s">
        <v>8965</v>
      </c>
      <c r="M1201" s="3" t="s">
        <v>8966</v>
      </c>
      <c r="N1201" s="3" t="s">
        <v>8967</v>
      </c>
      <c r="O1201" s="3" t="s">
        <v>8968</v>
      </c>
      <c r="P1201" s="3" t="s">
        <v>89</v>
      </c>
      <c r="Q1201" s="3" t="s">
        <v>90</v>
      </c>
      <c r="R1201" s="3" t="s">
        <v>8969</v>
      </c>
      <c r="S1201" s="3" t="s">
        <v>8970</v>
      </c>
      <c r="T1201" s="3" t="s">
        <v>135</v>
      </c>
      <c r="U1201" s="3" t="s">
        <v>8731</v>
      </c>
      <c r="V1201" s="3" t="s">
        <v>2222</v>
      </c>
      <c r="W1201" s="3">
        <v>1</v>
      </c>
      <c r="X1201" s="3" t="s">
        <v>18675</v>
      </c>
      <c r="Y1201" s="3" t="s">
        <v>18676</v>
      </c>
      <c r="Z1201" s="3" t="s">
        <v>18677</v>
      </c>
      <c r="AA1201" s="3"/>
      <c r="AB1201" s="3" t="s">
        <v>85</v>
      </c>
      <c r="AC1201" s="3" t="s">
        <v>94</v>
      </c>
      <c r="AD1201" s="3" t="s">
        <v>103</v>
      </c>
      <c r="AE1201" s="3" t="s">
        <v>104</v>
      </c>
      <c r="AF1201" s="3"/>
      <c r="AG1201" s="3" t="s">
        <v>97</v>
      </c>
      <c r="AH1201" s="3">
        <v>220</v>
      </c>
      <c r="AI1201" s="3">
        <v>26</v>
      </c>
      <c r="AJ1201" s="3" t="s">
        <v>105</v>
      </c>
      <c r="AK1201" s="3" t="s">
        <v>106</v>
      </c>
      <c r="AL1201" s="3" t="s">
        <v>100</v>
      </c>
      <c r="AM1201" s="3">
        <v>250</v>
      </c>
      <c r="AN1201" s="3" t="s">
        <v>101</v>
      </c>
      <c r="AO1201" s="3" t="s">
        <v>110</v>
      </c>
      <c r="AP1201" s="3" t="s">
        <v>18678</v>
      </c>
      <c r="AQ1201" s="3" t="s">
        <v>18679</v>
      </c>
      <c r="AR1201" s="3">
        <v>8000</v>
      </c>
      <c r="AS1201" s="3">
        <v>4000</v>
      </c>
      <c r="AT1201" s="3">
        <v>0</v>
      </c>
      <c r="AU1201" s="3">
        <v>0</v>
      </c>
      <c r="AV1201" s="3">
        <v>0</v>
      </c>
      <c r="AW1201" s="3">
        <v>0</v>
      </c>
      <c r="AX1201" s="3">
        <v>0</v>
      </c>
      <c r="AY1201" s="3">
        <v>0</v>
      </c>
      <c r="AZ1201" s="3">
        <v>0</v>
      </c>
      <c r="BA1201" s="3" t="s">
        <v>2227</v>
      </c>
      <c r="BB1201" s="3">
        <v>4000</v>
      </c>
    </row>
    <row r="1202" spans="1:54" ht="32.5" hidden="1" customHeight="1" x14ac:dyDescent="0.2">
      <c r="A1202" s="3" t="s">
        <v>18680</v>
      </c>
      <c r="B1202" s="3" t="s">
        <v>2212</v>
      </c>
      <c r="C1202" s="3" t="s">
        <v>85</v>
      </c>
      <c r="D1202" s="3" t="s">
        <v>86</v>
      </c>
      <c r="E1202" s="3" t="s">
        <v>18674</v>
      </c>
      <c r="F1202" s="3"/>
      <c r="G1202" s="3" t="s">
        <v>87</v>
      </c>
      <c r="H1202" s="3">
        <v>2024</v>
      </c>
      <c r="I1202" s="3">
        <v>2024</v>
      </c>
      <c r="J1202" s="3" t="s">
        <v>88</v>
      </c>
      <c r="K1202" s="3" t="s">
        <v>8964</v>
      </c>
      <c r="L1202" s="3" t="s">
        <v>8965</v>
      </c>
      <c r="M1202" s="3" t="s">
        <v>8966</v>
      </c>
      <c r="N1202" s="3" t="s">
        <v>8967</v>
      </c>
      <c r="O1202" s="3" t="s">
        <v>8968</v>
      </c>
      <c r="P1202" s="3" t="s">
        <v>89</v>
      </c>
      <c r="Q1202" s="3" t="s">
        <v>90</v>
      </c>
      <c r="R1202" s="3" t="s">
        <v>8969</v>
      </c>
      <c r="S1202" s="3" t="s">
        <v>8970</v>
      </c>
      <c r="T1202" s="3" t="s">
        <v>135</v>
      </c>
      <c r="U1202" s="3" t="s">
        <v>8731</v>
      </c>
      <c r="V1202" s="3" t="s">
        <v>2222</v>
      </c>
      <c r="W1202" s="3">
        <v>2</v>
      </c>
      <c r="X1202" s="3" t="s">
        <v>18681</v>
      </c>
      <c r="Y1202" s="3" t="s">
        <v>18682</v>
      </c>
      <c r="Z1202" s="3" t="s">
        <v>18683</v>
      </c>
      <c r="AA1202" s="3"/>
      <c r="AB1202" s="3" t="s">
        <v>85</v>
      </c>
      <c r="AC1202" s="3" t="s">
        <v>94</v>
      </c>
      <c r="AD1202" s="3" t="s">
        <v>95</v>
      </c>
      <c r="AE1202" s="3" t="s">
        <v>96</v>
      </c>
      <c r="AF1202" s="3"/>
      <c r="AG1202" s="3" t="s">
        <v>97</v>
      </c>
      <c r="AH1202" s="3">
        <v>220</v>
      </c>
      <c r="AI1202" s="3">
        <v>26</v>
      </c>
      <c r="AJ1202" s="3" t="s">
        <v>123</v>
      </c>
      <c r="AK1202" s="3" t="s">
        <v>99</v>
      </c>
      <c r="AL1202" s="3" t="s">
        <v>100</v>
      </c>
      <c r="AM1202" s="3">
        <v>48</v>
      </c>
      <c r="AN1202" s="3" t="s">
        <v>101</v>
      </c>
      <c r="AO1202" s="3" t="s">
        <v>110</v>
      </c>
      <c r="AP1202" s="3" t="s">
        <v>18684</v>
      </c>
      <c r="AQ1202" s="3" t="s">
        <v>18685</v>
      </c>
      <c r="AR1202" s="3">
        <v>5900</v>
      </c>
      <c r="AS1202" s="3">
        <v>3500</v>
      </c>
      <c r="AT1202" s="3">
        <v>0</v>
      </c>
      <c r="AU1202" s="3">
        <v>0</v>
      </c>
      <c r="AV1202" s="3">
        <v>0</v>
      </c>
      <c r="AW1202" s="3">
        <v>0</v>
      </c>
      <c r="AX1202" s="3">
        <v>0</v>
      </c>
      <c r="AY1202" s="3">
        <v>0</v>
      </c>
      <c r="AZ1202" s="3">
        <v>0</v>
      </c>
      <c r="BA1202" s="3" t="s">
        <v>2227</v>
      </c>
      <c r="BB1202" s="3">
        <v>3500</v>
      </c>
    </row>
    <row r="1203" spans="1:54" ht="32.5" hidden="1" customHeight="1" x14ac:dyDescent="0.2">
      <c r="A1203" s="3" t="s">
        <v>18686</v>
      </c>
      <c r="B1203" s="3" t="s">
        <v>2212</v>
      </c>
      <c r="C1203" s="3" t="s">
        <v>85</v>
      </c>
      <c r="D1203" s="3" t="s">
        <v>86</v>
      </c>
      <c r="E1203" s="3" t="s">
        <v>18687</v>
      </c>
      <c r="F1203" s="3"/>
      <c r="G1203" s="3" t="s">
        <v>87</v>
      </c>
      <c r="H1203" s="3">
        <v>2024</v>
      </c>
      <c r="I1203" s="3">
        <v>2024</v>
      </c>
      <c r="J1203" s="3" t="s">
        <v>111</v>
      </c>
      <c r="K1203" s="3" t="s">
        <v>8882</v>
      </c>
      <c r="L1203" s="3" t="s">
        <v>8883</v>
      </c>
      <c r="M1203" s="3" t="s">
        <v>8884</v>
      </c>
      <c r="N1203" s="3" t="s">
        <v>8885</v>
      </c>
      <c r="O1203" s="3" t="s">
        <v>8886</v>
      </c>
      <c r="P1203" s="3" t="s">
        <v>89</v>
      </c>
      <c r="Q1203" s="3" t="s">
        <v>90</v>
      </c>
      <c r="R1203" s="3" t="s">
        <v>8887</v>
      </c>
      <c r="S1203" s="3" t="s">
        <v>8888</v>
      </c>
      <c r="T1203" s="3" t="s">
        <v>119</v>
      </c>
      <c r="U1203" s="3" t="s">
        <v>2221</v>
      </c>
      <c r="V1203" s="3" t="s">
        <v>2222</v>
      </c>
      <c r="W1203" s="3">
        <v>1</v>
      </c>
      <c r="X1203" s="3" t="s">
        <v>18688</v>
      </c>
      <c r="Y1203" s="3" t="s">
        <v>18689</v>
      </c>
      <c r="Z1203" s="3" t="s">
        <v>18690</v>
      </c>
      <c r="AA1203" s="3"/>
      <c r="AB1203" s="3" t="s">
        <v>85</v>
      </c>
      <c r="AC1203" s="3" t="s">
        <v>94</v>
      </c>
      <c r="AD1203" s="3" t="s">
        <v>95</v>
      </c>
      <c r="AE1203" s="3" t="s">
        <v>96</v>
      </c>
      <c r="AF1203" s="3"/>
      <c r="AG1203" s="3" t="s">
        <v>97</v>
      </c>
      <c r="AH1203" s="3">
        <v>118</v>
      </c>
      <c r="AI1203" s="3">
        <v>25</v>
      </c>
      <c r="AJ1203" s="3" t="s">
        <v>105</v>
      </c>
      <c r="AK1203" s="3" t="s">
        <v>109</v>
      </c>
      <c r="AL1203" s="3" t="s">
        <v>100</v>
      </c>
      <c r="AM1203" s="3">
        <v>80</v>
      </c>
      <c r="AN1203" s="3" t="s">
        <v>101</v>
      </c>
      <c r="AO1203" s="3" t="s">
        <v>102</v>
      </c>
      <c r="AP1203" s="3" t="s">
        <v>18691</v>
      </c>
      <c r="AQ1203" s="3" t="s">
        <v>18692</v>
      </c>
      <c r="AR1203" s="3">
        <v>36829</v>
      </c>
      <c r="AS1203" s="3">
        <v>3000</v>
      </c>
      <c r="AT1203" s="3">
        <v>0</v>
      </c>
      <c r="AU1203" s="3">
        <v>0</v>
      </c>
      <c r="AV1203" s="3">
        <v>0</v>
      </c>
      <c r="AW1203" s="3">
        <v>0</v>
      </c>
      <c r="AX1203" s="3">
        <v>0</v>
      </c>
      <c r="AY1203" s="3">
        <v>0</v>
      </c>
      <c r="AZ1203" s="3">
        <v>0</v>
      </c>
      <c r="BA1203" s="3" t="s">
        <v>2227</v>
      </c>
      <c r="BB1203" s="3">
        <v>3000</v>
      </c>
    </row>
    <row r="1204" spans="1:54" ht="32.5" hidden="1" customHeight="1" x14ac:dyDescent="0.2">
      <c r="A1204" s="3" t="s">
        <v>18693</v>
      </c>
      <c r="B1204" s="3" t="s">
        <v>2212</v>
      </c>
      <c r="C1204" s="3" t="s">
        <v>85</v>
      </c>
      <c r="D1204" s="3" t="s">
        <v>86</v>
      </c>
      <c r="E1204" s="3" t="s">
        <v>18694</v>
      </c>
      <c r="F1204" s="3"/>
      <c r="G1204" s="3" t="s">
        <v>87</v>
      </c>
      <c r="H1204" s="3">
        <v>2024</v>
      </c>
      <c r="I1204" s="3">
        <v>2024</v>
      </c>
      <c r="J1204" s="3" t="s">
        <v>111</v>
      </c>
      <c r="K1204" s="3" t="s">
        <v>8994</v>
      </c>
      <c r="L1204" s="3" t="s">
        <v>8995</v>
      </c>
      <c r="M1204" s="3"/>
      <c r="N1204" s="3" t="s">
        <v>8996</v>
      </c>
      <c r="O1204" s="3" t="s">
        <v>8997</v>
      </c>
      <c r="P1204" s="3" t="s">
        <v>89</v>
      </c>
      <c r="Q1204" s="3" t="s">
        <v>257</v>
      </c>
      <c r="R1204" s="3" t="s">
        <v>3201</v>
      </c>
      <c r="S1204" s="3" t="s">
        <v>3202</v>
      </c>
      <c r="T1204" s="3" t="s">
        <v>91</v>
      </c>
      <c r="U1204" s="3" t="s">
        <v>2221</v>
      </c>
      <c r="V1204" s="3" t="s">
        <v>2222</v>
      </c>
      <c r="W1204" s="3">
        <v>1</v>
      </c>
      <c r="X1204" s="3" t="s">
        <v>1681</v>
      </c>
      <c r="Y1204" s="3" t="s">
        <v>18695</v>
      </c>
      <c r="Z1204" s="3" t="s">
        <v>18696</v>
      </c>
      <c r="AA1204" s="3"/>
      <c r="AB1204" s="3" t="s">
        <v>85</v>
      </c>
      <c r="AC1204" s="3" t="s">
        <v>94</v>
      </c>
      <c r="AD1204" s="3" t="s">
        <v>95</v>
      </c>
      <c r="AE1204" s="3" t="s">
        <v>96</v>
      </c>
      <c r="AF1204" s="3"/>
      <c r="AG1204" s="3" t="s">
        <v>97</v>
      </c>
      <c r="AH1204" s="3">
        <v>179273</v>
      </c>
      <c r="AI1204" s="3">
        <v>28119</v>
      </c>
      <c r="AJ1204" s="3" t="s">
        <v>105</v>
      </c>
      <c r="AK1204" s="3" t="s">
        <v>190</v>
      </c>
      <c r="AL1204" s="3" t="s">
        <v>100</v>
      </c>
      <c r="AM1204" s="3">
        <v>340</v>
      </c>
      <c r="AN1204" s="3" t="s">
        <v>140</v>
      </c>
      <c r="AO1204" s="3" t="s">
        <v>110</v>
      </c>
      <c r="AP1204" s="3" t="s">
        <v>18697</v>
      </c>
      <c r="AQ1204" s="3" t="s">
        <v>18698</v>
      </c>
      <c r="AR1204" s="3">
        <v>62740</v>
      </c>
      <c r="AS1204" s="3">
        <v>10000</v>
      </c>
      <c r="AT1204" s="3">
        <v>0</v>
      </c>
      <c r="AU1204" s="3">
        <v>0</v>
      </c>
      <c r="AV1204" s="3">
        <v>0</v>
      </c>
      <c r="AW1204" s="3">
        <v>0</v>
      </c>
      <c r="AX1204" s="3">
        <v>0</v>
      </c>
      <c r="AY1204" s="3">
        <v>0</v>
      </c>
      <c r="AZ1204" s="3">
        <v>0</v>
      </c>
      <c r="BA1204" s="3" t="s">
        <v>18699</v>
      </c>
      <c r="BB1204" s="3">
        <v>52000</v>
      </c>
    </row>
    <row r="1205" spans="1:54" ht="32.5" hidden="1" customHeight="1" x14ac:dyDescent="0.2">
      <c r="A1205" s="3" t="s">
        <v>18700</v>
      </c>
      <c r="B1205" s="3" t="s">
        <v>2212</v>
      </c>
      <c r="C1205" s="3" t="s">
        <v>85</v>
      </c>
      <c r="D1205" s="3" t="s">
        <v>86</v>
      </c>
      <c r="E1205" s="3" t="s">
        <v>18694</v>
      </c>
      <c r="F1205" s="3"/>
      <c r="G1205" s="3" t="s">
        <v>87</v>
      </c>
      <c r="H1205" s="3">
        <v>2024</v>
      </c>
      <c r="I1205" s="3">
        <v>2024</v>
      </c>
      <c r="J1205" s="3" t="s">
        <v>111</v>
      </c>
      <c r="K1205" s="3" t="s">
        <v>8994</v>
      </c>
      <c r="L1205" s="3" t="s">
        <v>8995</v>
      </c>
      <c r="M1205" s="3"/>
      <c r="N1205" s="3" t="s">
        <v>8996</v>
      </c>
      <c r="O1205" s="3" t="s">
        <v>8997</v>
      </c>
      <c r="P1205" s="3" t="s">
        <v>89</v>
      </c>
      <c r="Q1205" s="3" t="s">
        <v>257</v>
      </c>
      <c r="R1205" s="3" t="s">
        <v>3201</v>
      </c>
      <c r="S1205" s="3" t="s">
        <v>3202</v>
      </c>
      <c r="T1205" s="3" t="s">
        <v>91</v>
      </c>
      <c r="U1205" s="3" t="s">
        <v>2221</v>
      </c>
      <c r="V1205" s="3" t="s">
        <v>2222</v>
      </c>
      <c r="W1205" s="3">
        <v>2</v>
      </c>
      <c r="X1205" s="3" t="s">
        <v>15736</v>
      </c>
      <c r="Y1205" s="3" t="s">
        <v>18701</v>
      </c>
      <c r="Z1205" s="3" t="s">
        <v>18702</v>
      </c>
      <c r="AA1205" s="3"/>
      <c r="AB1205" s="3" t="s">
        <v>85</v>
      </c>
      <c r="AC1205" s="3" t="s">
        <v>94</v>
      </c>
      <c r="AD1205" s="3" t="s">
        <v>103</v>
      </c>
      <c r="AE1205" s="3" t="s">
        <v>124</v>
      </c>
      <c r="AF1205" s="3"/>
      <c r="AG1205" s="3" t="s">
        <v>97</v>
      </c>
      <c r="AH1205" s="3">
        <v>179273</v>
      </c>
      <c r="AI1205" s="3">
        <v>28119</v>
      </c>
      <c r="AJ1205" s="3" t="s">
        <v>105</v>
      </c>
      <c r="AK1205" s="3" t="s">
        <v>109</v>
      </c>
      <c r="AL1205" s="3" t="s">
        <v>100</v>
      </c>
      <c r="AM1205" s="3">
        <v>3000</v>
      </c>
      <c r="AN1205" s="3" t="s">
        <v>101</v>
      </c>
      <c r="AO1205" s="3" t="s">
        <v>110</v>
      </c>
      <c r="AP1205" s="3" t="s">
        <v>18703</v>
      </c>
      <c r="AQ1205" s="3" t="s">
        <v>18704</v>
      </c>
      <c r="AR1205" s="3">
        <v>31050</v>
      </c>
      <c r="AS1205" s="3">
        <v>10000</v>
      </c>
      <c r="AT1205" s="3">
        <v>0</v>
      </c>
      <c r="AU1205" s="3">
        <v>0</v>
      </c>
      <c r="AV1205" s="3">
        <v>0</v>
      </c>
      <c r="AW1205" s="3">
        <v>0</v>
      </c>
      <c r="AX1205" s="3">
        <v>0</v>
      </c>
      <c r="AY1205" s="3">
        <v>0</v>
      </c>
      <c r="AZ1205" s="3">
        <v>0</v>
      </c>
      <c r="BA1205" s="3" t="s">
        <v>18699</v>
      </c>
      <c r="BB1205" s="3">
        <v>12000</v>
      </c>
    </row>
    <row r="1206" spans="1:54" ht="32.5" hidden="1" customHeight="1" x14ac:dyDescent="0.2">
      <c r="A1206" s="3" t="s">
        <v>18705</v>
      </c>
      <c r="B1206" s="3" t="s">
        <v>2212</v>
      </c>
      <c r="C1206" s="3" t="s">
        <v>85</v>
      </c>
      <c r="D1206" s="3" t="s">
        <v>86</v>
      </c>
      <c r="E1206" s="3" t="s">
        <v>18694</v>
      </c>
      <c r="F1206" s="3"/>
      <c r="G1206" s="3" t="s">
        <v>87</v>
      </c>
      <c r="H1206" s="3">
        <v>2024</v>
      </c>
      <c r="I1206" s="3">
        <v>2024</v>
      </c>
      <c r="J1206" s="3" t="s">
        <v>111</v>
      </c>
      <c r="K1206" s="3" t="s">
        <v>8994</v>
      </c>
      <c r="L1206" s="3" t="s">
        <v>8995</v>
      </c>
      <c r="M1206" s="3"/>
      <c r="N1206" s="3" t="s">
        <v>8996</v>
      </c>
      <c r="O1206" s="3" t="s">
        <v>8997</v>
      </c>
      <c r="P1206" s="3" t="s">
        <v>89</v>
      </c>
      <c r="Q1206" s="3" t="s">
        <v>257</v>
      </c>
      <c r="R1206" s="3" t="s">
        <v>3201</v>
      </c>
      <c r="S1206" s="3" t="s">
        <v>3202</v>
      </c>
      <c r="T1206" s="3" t="s">
        <v>91</v>
      </c>
      <c r="U1206" s="3" t="s">
        <v>2221</v>
      </c>
      <c r="V1206" s="3" t="s">
        <v>2222</v>
      </c>
      <c r="W1206" s="3">
        <v>3</v>
      </c>
      <c r="X1206" s="3" t="s">
        <v>18706</v>
      </c>
      <c r="Y1206" s="3" t="s">
        <v>18707</v>
      </c>
      <c r="Z1206" s="3" t="s">
        <v>18708</v>
      </c>
      <c r="AA1206" s="3"/>
      <c r="AB1206" s="3" t="s">
        <v>85</v>
      </c>
      <c r="AC1206" s="3" t="s">
        <v>94</v>
      </c>
      <c r="AD1206" s="3" t="s">
        <v>103</v>
      </c>
      <c r="AE1206" s="3" t="s">
        <v>104</v>
      </c>
      <c r="AF1206" s="3"/>
      <c r="AG1206" s="3" t="s">
        <v>97</v>
      </c>
      <c r="AH1206" s="3">
        <v>179273</v>
      </c>
      <c r="AI1206" s="3">
        <v>28119</v>
      </c>
      <c r="AJ1206" s="3" t="s">
        <v>105</v>
      </c>
      <c r="AK1206" s="3" t="s">
        <v>106</v>
      </c>
      <c r="AL1206" s="3" t="s">
        <v>100</v>
      </c>
      <c r="AM1206" s="3">
        <v>2000</v>
      </c>
      <c r="AN1206" s="3" t="s">
        <v>101</v>
      </c>
      <c r="AO1206" s="3" t="s">
        <v>110</v>
      </c>
      <c r="AP1206" s="3" t="s">
        <v>18709</v>
      </c>
      <c r="AQ1206" s="3" t="s">
        <v>18710</v>
      </c>
      <c r="AR1206" s="3">
        <v>11250</v>
      </c>
      <c r="AS1206" s="3">
        <v>4000</v>
      </c>
      <c r="AT1206" s="3">
        <v>0</v>
      </c>
      <c r="AU1206" s="3">
        <v>0</v>
      </c>
      <c r="AV1206" s="3">
        <v>0</v>
      </c>
      <c r="AW1206" s="3">
        <v>0</v>
      </c>
      <c r="AX1206" s="3">
        <v>0</v>
      </c>
      <c r="AY1206" s="3">
        <v>0</v>
      </c>
      <c r="AZ1206" s="3">
        <v>0</v>
      </c>
      <c r="BA1206" s="3" t="s">
        <v>18699</v>
      </c>
      <c r="BB1206" s="3">
        <v>6000</v>
      </c>
    </row>
    <row r="1207" spans="1:54" ht="32.5" hidden="1" customHeight="1" x14ac:dyDescent="0.2">
      <c r="A1207" s="3" t="s">
        <v>18711</v>
      </c>
      <c r="B1207" s="3" t="s">
        <v>2212</v>
      </c>
      <c r="C1207" s="3" t="s">
        <v>85</v>
      </c>
      <c r="D1207" s="3" t="s">
        <v>86</v>
      </c>
      <c r="E1207" s="3" t="s">
        <v>18694</v>
      </c>
      <c r="F1207" s="3"/>
      <c r="G1207" s="3" t="s">
        <v>87</v>
      </c>
      <c r="H1207" s="3">
        <v>2024</v>
      </c>
      <c r="I1207" s="3">
        <v>2024</v>
      </c>
      <c r="J1207" s="3" t="s">
        <v>111</v>
      </c>
      <c r="K1207" s="3" t="s">
        <v>8994</v>
      </c>
      <c r="L1207" s="3" t="s">
        <v>8995</v>
      </c>
      <c r="M1207" s="3"/>
      <c r="N1207" s="3" t="s">
        <v>8996</v>
      </c>
      <c r="O1207" s="3" t="s">
        <v>8997</v>
      </c>
      <c r="P1207" s="3" t="s">
        <v>89</v>
      </c>
      <c r="Q1207" s="3" t="s">
        <v>257</v>
      </c>
      <c r="R1207" s="3" t="s">
        <v>3201</v>
      </c>
      <c r="S1207" s="3" t="s">
        <v>3202</v>
      </c>
      <c r="T1207" s="3" t="s">
        <v>91</v>
      </c>
      <c r="U1207" s="3" t="s">
        <v>2221</v>
      </c>
      <c r="V1207" s="3" t="s">
        <v>2222</v>
      </c>
      <c r="W1207" s="3">
        <v>4</v>
      </c>
      <c r="X1207" s="3" t="s">
        <v>18712</v>
      </c>
      <c r="Y1207" s="3" t="s">
        <v>18713</v>
      </c>
      <c r="Z1207" s="3" t="s">
        <v>18714</v>
      </c>
      <c r="AA1207" s="3"/>
      <c r="AB1207" s="3" t="s">
        <v>85</v>
      </c>
      <c r="AC1207" s="3" t="s">
        <v>94</v>
      </c>
      <c r="AD1207" s="3" t="s">
        <v>103</v>
      </c>
      <c r="AE1207" s="3" t="s">
        <v>189</v>
      </c>
      <c r="AF1207" s="3"/>
      <c r="AG1207" s="3" t="s">
        <v>97</v>
      </c>
      <c r="AH1207" s="3">
        <v>179273</v>
      </c>
      <c r="AI1207" s="3">
        <v>28119</v>
      </c>
      <c r="AJ1207" s="3" t="s">
        <v>105</v>
      </c>
      <c r="AK1207" s="3" t="s">
        <v>109</v>
      </c>
      <c r="AL1207" s="3" t="s">
        <v>100</v>
      </c>
      <c r="AM1207" s="3">
        <v>300</v>
      </c>
      <c r="AN1207" s="3" t="s">
        <v>101</v>
      </c>
      <c r="AO1207" s="3" t="s">
        <v>102</v>
      </c>
      <c r="AP1207" s="3" t="s">
        <v>18715</v>
      </c>
      <c r="AQ1207" s="3" t="s">
        <v>18716</v>
      </c>
      <c r="AR1207" s="3">
        <v>23000</v>
      </c>
      <c r="AS1207" s="3">
        <v>4000</v>
      </c>
      <c r="AT1207" s="3">
        <v>0</v>
      </c>
      <c r="AU1207" s="3">
        <v>0</v>
      </c>
      <c r="AV1207" s="3">
        <v>0</v>
      </c>
      <c r="AW1207" s="3">
        <v>0</v>
      </c>
      <c r="AX1207" s="3">
        <v>0</v>
      </c>
      <c r="AY1207" s="3">
        <v>0</v>
      </c>
      <c r="AZ1207" s="3">
        <v>0</v>
      </c>
      <c r="BA1207" s="3" t="s">
        <v>18717</v>
      </c>
      <c r="BB1207" s="3">
        <v>18000</v>
      </c>
    </row>
    <row r="1208" spans="1:54" ht="32.5" hidden="1" customHeight="1" x14ac:dyDescent="0.2">
      <c r="A1208" s="3" t="s">
        <v>18718</v>
      </c>
      <c r="B1208" s="3" t="s">
        <v>2212</v>
      </c>
      <c r="C1208" s="3" t="s">
        <v>85</v>
      </c>
      <c r="D1208" s="3" t="s">
        <v>86</v>
      </c>
      <c r="E1208" s="3" t="s">
        <v>18719</v>
      </c>
      <c r="F1208" s="3"/>
      <c r="G1208" s="3" t="s">
        <v>87</v>
      </c>
      <c r="H1208" s="3">
        <v>2024</v>
      </c>
      <c r="I1208" s="3">
        <v>2024</v>
      </c>
      <c r="J1208" s="3" t="s">
        <v>88</v>
      </c>
      <c r="K1208" s="3" t="s">
        <v>9019</v>
      </c>
      <c r="L1208" s="3" t="s">
        <v>9020</v>
      </c>
      <c r="M1208" s="3" t="s">
        <v>9021</v>
      </c>
      <c r="N1208" s="3" t="s">
        <v>9022</v>
      </c>
      <c r="O1208" s="3" t="s">
        <v>9023</v>
      </c>
      <c r="P1208" s="3" t="s">
        <v>89</v>
      </c>
      <c r="Q1208" s="3" t="s">
        <v>90</v>
      </c>
      <c r="R1208" s="3" t="s">
        <v>9024</v>
      </c>
      <c r="S1208" s="3" t="s">
        <v>8887</v>
      </c>
      <c r="T1208" s="3" t="s">
        <v>135</v>
      </c>
      <c r="U1208" s="3" t="s">
        <v>2221</v>
      </c>
      <c r="V1208" s="3" t="s">
        <v>2222</v>
      </c>
      <c r="W1208" s="3">
        <v>1</v>
      </c>
      <c r="X1208" s="3" t="s">
        <v>18720</v>
      </c>
      <c r="Y1208" s="3" t="s">
        <v>18721</v>
      </c>
      <c r="Z1208" s="3" t="s">
        <v>18722</v>
      </c>
      <c r="AA1208" s="3"/>
      <c r="AB1208" s="3" t="s">
        <v>85</v>
      </c>
      <c r="AC1208" s="3" t="s">
        <v>94</v>
      </c>
      <c r="AD1208" s="3" t="s">
        <v>103</v>
      </c>
      <c r="AE1208" s="3" t="s">
        <v>124</v>
      </c>
      <c r="AF1208" s="3"/>
      <c r="AG1208" s="3" t="s">
        <v>97</v>
      </c>
      <c r="AH1208" s="3">
        <v>109</v>
      </c>
      <c r="AI1208" s="3">
        <v>32</v>
      </c>
      <c r="AJ1208" s="3" t="s">
        <v>123</v>
      </c>
      <c r="AK1208" s="3" t="s">
        <v>109</v>
      </c>
      <c r="AL1208" s="3" t="s">
        <v>325</v>
      </c>
      <c r="AM1208" s="3">
        <v>50</v>
      </c>
      <c r="AN1208" s="3" t="s">
        <v>138</v>
      </c>
      <c r="AO1208" s="3" t="s">
        <v>102</v>
      </c>
      <c r="AP1208" s="3" t="s">
        <v>18723</v>
      </c>
      <c r="AQ1208" s="3" t="s">
        <v>18724</v>
      </c>
      <c r="AR1208" s="3">
        <v>7500</v>
      </c>
      <c r="AS1208" s="3">
        <v>3000</v>
      </c>
      <c r="AT1208" s="3">
        <v>0</v>
      </c>
      <c r="AU1208" s="3">
        <v>0</v>
      </c>
      <c r="AV1208" s="3">
        <v>0</v>
      </c>
      <c r="AW1208" s="3">
        <v>0</v>
      </c>
      <c r="AX1208" s="3">
        <v>0</v>
      </c>
      <c r="AY1208" s="3">
        <v>0</v>
      </c>
      <c r="AZ1208" s="3">
        <v>0</v>
      </c>
      <c r="BA1208" s="3" t="s">
        <v>18725</v>
      </c>
      <c r="BB1208" s="3">
        <v>4000</v>
      </c>
    </row>
    <row r="1209" spans="1:54" ht="32.5" hidden="1" customHeight="1" x14ac:dyDescent="0.2">
      <c r="A1209" s="3" t="s">
        <v>18726</v>
      </c>
      <c r="B1209" s="3" t="s">
        <v>2212</v>
      </c>
      <c r="C1209" s="3" t="s">
        <v>85</v>
      </c>
      <c r="D1209" s="3" t="s">
        <v>86</v>
      </c>
      <c r="E1209" s="3" t="s">
        <v>18719</v>
      </c>
      <c r="F1209" s="3"/>
      <c r="G1209" s="3" t="s">
        <v>87</v>
      </c>
      <c r="H1209" s="3">
        <v>2024</v>
      </c>
      <c r="I1209" s="3">
        <v>2024</v>
      </c>
      <c r="J1209" s="3" t="s">
        <v>111</v>
      </c>
      <c r="K1209" s="3" t="s">
        <v>9019</v>
      </c>
      <c r="L1209" s="3" t="s">
        <v>9020</v>
      </c>
      <c r="M1209" s="3" t="s">
        <v>9021</v>
      </c>
      <c r="N1209" s="3" t="s">
        <v>9022</v>
      </c>
      <c r="O1209" s="3" t="s">
        <v>9023</v>
      </c>
      <c r="P1209" s="3" t="s">
        <v>89</v>
      </c>
      <c r="Q1209" s="3" t="s">
        <v>90</v>
      </c>
      <c r="R1209" s="3" t="s">
        <v>9024</v>
      </c>
      <c r="S1209" s="3" t="s">
        <v>8887</v>
      </c>
      <c r="T1209" s="3" t="s">
        <v>135</v>
      </c>
      <c r="U1209" s="3" t="s">
        <v>2221</v>
      </c>
      <c r="V1209" s="3" t="s">
        <v>2222</v>
      </c>
      <c r="W1209" s="3">
        <v>2</v>
      </c>
      <c r="X1209" s="3" t="s">
        <v>14080</v>
      </c>
      <c r="Y1209" s="3" t="s">
        <v>18727</v>
      </c>
      <c r="Z1209" s="3" t="s">
        <v>18728</v>
      </c>
      <c r="AA1209" s="3"/>
      <c r="AB1209" s="3" t="s">
        <v>85</v>
      </c>
      <c r="AC1209" s="3" t="s">
        <v>94</v>
      </c>
      <c r="AD1209" s="3" t="s">
        <v>95</v>
      </c>
      <c r="AE1209" s="3" t="s">
        <v>96</v>
      </c>
      <c r="AF1209" s="3"/>
      <c r="AG1209" s="3" t="s">
        <v>97</v>
      </c>
      <c r="AH1209" s="3">
        <v>109</v>
      </c>
      <c r="AI1209" s="3">
        <v>32</v>
      </c>
      <c r="AJ1209" s="3" t="s">
        <v>105</v>
      </c>
      <c r="AK1209" s="3" t="s">
        <v>99</v>
      </c>
      <c r="AL1209" s="3" t="s">
        <v>100</v>
      </c>
      <c r="AM1209" s="3">
        <v>200</v>
      </c>
      <c r="AN1209" s="3" t="s">
        <v>101</v>
      </c>
      <c r="AO1209" s="3" t="s">
        <v>102</v>
      </c>
      <c r="AP1209" s="3" t="s">
        <v>18729</v>
      </c>
      <c r="AQ1209" s="3" t="s">
        <v>18730</v>
      </c>
      <c r="AR1209" s="3">
        <v>6500</v>
      </c>
      <c r="AS1209" s="3">
        <v>3000</v>
      </c>
      <c r="AT1209" s="3">
        <v>0</v>
      </c>
      <c r="AU1209" s="3">
        <v>0</v>
      </c>
      <c r="AV1209" s="3">
        <v>0</v>
      </c>
      <c r="AW1209" s="3">
        <v>0</v>
      </c>
      <c r="AX1209" s="3">
        <v>0</v>
      </c>
      <c r="AY1209" s="3">
        <v>0</v>
      </c>
      <c r="AZ1209" s="3">
        <v>0</v>
      </c>
      <c r="BA1209" s="3" t="s">
        <v>18725</v>
      </c>
      <c r="BB1209" s="3">
        <v>4000</v>
      </c>
    </row>
    <row r="1210" spans="1:54" ht="32.5" hidden="1" customHeight="1" x14ac:dyDescent="0.2">
      <c r="A1210" s="3" t="s">
        <v>18731</v>
      </c>
      <c r="B1210" s="3" t="s">
        <v>2212</v>
      </c>
      <c r="C1210" s="3" t="s">
        <v>85</v>
      </c>
      <c r="D1210" s="3" t="s">
        <v>86</v>
      </c>
      <c r="E1210" s="3" t="s">
        <v>18732</v>
      </c>
      <c r="F1210" s="3"/>
      <c r="G1210" s="3" t="s">
        <v>87</v>
      </c>
      <c r="H1210" s="3">
        <v>2024</v>
      </c>
      <c r="I1210" s="3">
        <v>2024</v>
      </c>
      <c r="J1210" s="3" t="s">
        <v>88</v>
      </c>
      <c r="K1210" s="3" t="s">
        <v>18733</v>
      </c>
      <c r="L1210" s="3" t="s">
        <v>18734</v>
      </c>
      <c r="M1210" s="3" t="s">
        <v>18735</v>
      </c>
      <c r="N1210" s="3"/>
      <c r="O1210" s="3" t="s">
        <v>18736</v>
      </c>
      <c r="P1210" s="3" t="s">
        <v>89</v>
      </c>
      <c r="Q1210" s="3" t="s">
        <v>90</v>
      </c>
      <c r="R1210" s="3" t="s">
        <v>18737</v>
      </c>
      <c r="S1210" s="3" t="s">
        <v>18738</v>
      </c>
      <c r="T1210" s="3" t="s">
        <v>119</v>
      </c>
      <c r="U1210" s="3" t="s">
        <v>2221</v>
      </c>
      <c r="V1210" s="3" t="s">
        <v>2222</v>
      </c>
      <c r="W1210" s="3">
        <v>1</v>
      </c>
      <c r="X1210" s="3" t="s">
        <v>18739</v>
      </c>
      <c r="Y1210" s="3" t="s">
        <v>18740</v>
      </c>
      <c r="Z1210" s="3" t="s">
        <v>18741</v>
      </c>
      <c r="AA1210" s="3"/>
      <c r="AB1210" s="3" t="s">
        <v>85</v>
      </c>
      <c r="AC1210" s="3" t="s">
        <v>94</v>
      </c>
      <c r="AD1210" s="3" t="s">
        <v>95</v>
      </c>
      <c r="AE1210" s="3" t="s">
        <v>96</v>
      </c>
      <c r="AF1210" s="3"/>
      <c r="AG1210" s="3" t="s">
        <v>97</v>
      </c>
      <c r="AH1210" s="3">
        <v>61</v>
      </c>
      <c r="AI1210" s="3">
        <v>6</v>
      </c>
      <c r="AJ1210" s="3" t="s">
        <v>105</v>
      </c>
      <c r="AK1210" s="3" t="s">
        <v>190</v>
      </c>
      <c r="AL1210" s="3" t="s">
        <v>100</v>
      </c>
      <c r="AM1210" s="3">
        <v>20</v>
      </c>
      <c r="AN1210" s="3" t="s">
        <v>140</v>
      </c>
      <c r="AO1210" s="3" t="s">
        <v>110</v>
      </c>
      <c r="AP1210" s="3" t="s">
        <v>18742</v>
      </c>
      <c r="AQ1210" s="3" t="s">
        <v>18743</v>
      </c>
      <c r="AR1210" s="3">
        <v>16749</v>
      </c>
      <c r="AS1210" s="3">
        <v>750</v>
      </c>
      <c r="AT1210" s="3">
        <v>0</v>
      </c>
      <c r="AU1210" s="3">
        <v>0</v>
      </c>
      <c r="AV1210" s="3">
        <v>0</v>
      </c>
      <c r="AW1210" s="3">
        <v>0</v>
      </c>
      <c r="AX1210" s="3">
        <v>0</v>
      </c>
      <c r="AY1210" s="3">
        <v>0</v>
      </c>
      <c r="AZ1210" s="3">
        <v>0</v>
      </c>
      <c r="BA1210" s="3" t="s">
        <v>18725</v>
      </c>
      <c r="BB1210" s="3">
        <v>5500</v>
      </c>
    </row>
    <row r="1211" spans="1:54" ht="32.5" hidden="1" customHeight="1" x14ac:dyDescent="0.2">
      <c r="A1211" s="3" t="s">
        <v>18744</v>
      </c>
      <c r="B1211" s="3" t="s">
        <v>2212</v>
      </c>
      <c r="C1211" s="3" t="s">
        <v>85</v>
      </c>
      <c r="D1211" s="3" t="s">
        <v>86</v>
      </c>
      <c r="E1211" s="3" t="s">
        <v>18732</v>
      </c>
      <c r="F1211" s="3"/>
      <c r="G1211" s="3" t="s">
        <v>87</v>
      </c>
      <c r="H1211" s="3">
        <v>2024</v>
      </c>
      <c r="I1211" s="3">
        <v>2024</v>
      </c>
      <c r="J1211" s="3" t="s">
        <v>88</v>
      </c>
      <c r="K1211" s="3" t="s">
        <v>18733</v>
      </c>
      <c r="L1211" s="3" t="s">
        <v>18734</v>
      </c>
      <c r="M1211" s="3" t="s">
        <v>18735</v>
      </c>
      <c r="N1211" s="3"/>
      <c r="O1211" s="3" t="s">
        <v>18736</v>
      </c>
      <c r="P1211" s="3" t="s">
        <v>89</v>
      </c>
      <c r="Q1211" s="3" t="s">
        <v>90</v>
      </c>
      <c r="R1211" s="3" t="s">
        <v>18737</v>
      </c>
      <c r="S1211" s="3" t="s">
        <v>18738</v>
      </c>
      <c r="T1211" s="3" t="s">
        <v>119</v>
      </c>
      <c r="U1211" s="3" t="s">
        <v>2221</v>
      </c>
      <c r="V1211" s="3" t="s">
        <v>2222</v>
      </c>
      <c r="W1211" s="3">
        <v>2</v>
      </c>
      <c r="X1211" s="3" t="s">
        <v>104</v>
      </c>
      <c r="Y1211" s="3" t="s">
        <v>18745</v>
      </c>
      <c r="Z1211" s="3" t="s">
        <v>18746</v>
      </c>
      <c r="AA1211" s="3"/>
      <c r="AB1211" s="3" t="s">
        <v>85</v>
      </c>
      <c r="AC1211" s="3" t="s">
        <v>94</v>
      </c>
      <c r="AD1211" s="3" t="s">
        <v>103</v>
      </c>
      <c r="AE1211" s="3" t="s">
        <v>104</v>
      </c>
      <c r="AF1211" s="3"/>
      <c r="AG1211" s="3" t="s">
        <v>97</v>
      </c>
      <c r="AH1211" s="3">
        <v>61</v>
      </c>
      <c r="AI1211" s="3">
        <v>6</v>
      </c>
      <c r="AJ1211" s="3" t="s">
        <v>105</v>
      </c>
      <c r="AK1211" s="3" t="s">
        <v>106</v>
      </c>
      <c r="AL1211" s="3" t="s">
        <v>100</v>
      </c>
      <c r="AM1211" s="3">
        <v>20</v>
      </c>
      <c r="AN1211" s="3" t="s">
        <v>138</v>
      </c>
      <c r="AO1211" s="3" t="s">
        <v>110</v>
      </c>
      <c r="AP1211" s="3" t="s">
        <v>18747</v>
      </c>
      <c r="AQ1211" s="3" t="s">
        <v>18748</v>
      </c>
      <c r="AR1211" s="3">
        <v>16749</v>
      </c>
      <c r="AS1211" s="3">
        <v>750</v>
      </c>
      <c r="AT1211" s="3">
        <v>0</v>
      </c>
      <c r="AU1211" s="3">
        <v>0</v>
      </c>
      <c r="AV1211" s="3">
        <v>0</v>
      </c>
      <c r="AW1211" s="3">
        <v>0</v>
      </c>
      <c r="AX1211" s="3">
        <v>0</v>
      </c>
      <c r="AY1211" s="3">
        <v>0</v>
      </c>
      <c r="AZ1211" s="3">
        <v>0</v>
      </c>
      <c r="BA1211" s="3" t="s">
        <v>18725</v>
      </c>
      <c r="BB1211" s="3">
        <v>5500</v>
      </c>
    </row>
    <row r="1212" spans="1:54" ht="32.5" hidden="1" customHeight="1" x14ac:dyDescent="0.2">
      <c r="A1212" s="3" t="s">
        <v>2237</v>
      </c>
      <c r="B1212" s="3" t="s">
        <v>2238</v>
      </c>
      <c r="C1212" s="3" t="s">
        <v>85</v>
      </c>
      <c r="D1212" s="3" t="s">
        <v>86</v>
      </c>
      <c r="E1212" s="3" t="s">
        <v>2239</v>
      </c>
      <c r="F1212" s="3"/>
      <c r="G1212" s="3" t="s">
        <v>87</v>
      </c>
      <c r="H1212" s="3">
        <v>2024</v>
      </c>
      <c r="I1212" s="3">
        <v>2024</v>
      </c>
      <c r="J1212" s="3" t="s">
        <v>111</v>
      </c>
      <c r="K1212" s="3" t="s">
        <v>2240</v>
      </c>
      <c r="L1212" s="3" t="s">
        <v>2241</v>
      </c>
      <c r="M1212" s="3" t="s">
        <v>2242</v>
      </c>
      <c r="N1212" s="3" t="s">
        <v>2243</v>
      </c>
      <c r="O1212" s="3" t="s">
        <v>2244</v>
      </c>
      <c r="P1212" s="3" t="s">
        <v>89</v>
      </c>
      <c r="Q1212" s="3" t="s">
        <v>90</v>
      </c>
      <c r="R1212" s="3" t="s">
        <v>2245</v>
      </c>
      <c r="S1212" s="3" t="s">
        <v>2246</v>
      </c>
      <c r="T1212" s="3" t="s">
        <v>223</v>
      </c>
      <c r="U1212" s="3" t="s">
        <v>2247</v>
      </c>
      <c r="V1212" s="3" t="s">
        <v>93</v>
      </c>
      <c r="W1212" s="3">
        <v>1</v>
      </c>
      <c r="X1212" s="3" t="s">
        <v>2248</v>
      </c>
      <c r="Y1212" s="3" t="s">
        <v>2249</v>
      </c>
      <c r="Z1212" s="3" t="s">
        <v>2250</v>
      </c>
      <c r="AA1212" s="3"/>
      <c r="AB1212" s="3" t="s">
        <v>85</v>
      </c>
      <c r="AC1212" s="3" t="s">
        <v>94</v>
      </c>
      <c r="AD1212" s="3" t="s">
        <v>103</v>
      </c>
      <c r="AE1212" s="3" t="s">
        <v>104</v>
      </c>
      <c r="AF1212" s="3"/>
      <c r="AG1212" s="3" t="s">
        <v>97</v>
      </c>
      <c r="AH1212" s="3">
        <v>155</v>
      </c>
      <c r="AI1212" s="3">
        <v>23</v>
      </c>
      <c r="AJ1212" s="3" t="s">
        <v>105</v>
      </c>
      <c r="AK1212" s="3" t="s">
        <v>106</v>
      </c>
      <c r="AL1212" s="3" t="s">
        <v>100</v>
      </c>
      <c r="AM1212" s="3">
        <v>400</v>
      </c>
      <c r="AN1212" s="3" t="s">
        <v>138</v>
      </c>
      <c r="AO1212" s="3" t="s">
        <v>102</v>
      </c>
      <c r="AP1212" s="3" t="s">
        <v>2251</v>
      </c>
      <c r="AQ1212" s="3" t="s">
        <v>2252</v>
      </c>
      <c r="AR1212" s="3">
        <v>10300</v>
      </c>
      <c r="AS1212" s="3">
        <v>4000</v>
      </c>
      <c r="AT1212" s="3">
        <v>0</v>
      </c>
      <c r="AU1212" s="3">
        <v>0</v>
      </c>
      <c r="AV1212" s="3">
        <v>0</v>
      </c>
      <c r="AW1212" s="3">
        <v>0</v>
      </c>
      <c r="AX1212" s="3">
        <v>0</v>
      </c>
      <c r="AY1212" s="3">
        <v>0</v>
      </c>
      <c r="AZ1212" s="3">
        <v>0</v>
      </c>
      <c r="BA1212" s="3" t="s">
        <v>2253</v>
      </c>
      <c r="BB1212" s="3">
        <v>4000</v>
      </c>
    </row>
    <row r="1213" spans="1:54" ht="32.5" hidden="1" customHeight="1" x14ac:dyDescent="0.2">
      <c r="A1213" s="3" t="s">
        <v>2254</v>
      </c>
      <c r="B1213" s="3" t="s">
        <v>2238</v>
      </c>
      <c r="C1213" s="3" t="s">
        <v>85</v>
      </c>
      <c r="D1213" s="3" t="s">
        <v>86</v>
      </c>
      <c r="E1213" s="3" t="s">
        <v>2239</v>
      </c>
      <c r="F1213" s="3"/>
      <c r="G1213" s="3" t="s">
        <v>87</v>
      </c>
      <c r="H1213" s="3">
        <v>2024</v>
      </c>
      <c r="I1213" s="3">
        <v>2024</v>
      </c>
      <c r="J1213" s="3" t="s">
        <v>111</v>
      </c>
      <c r="K1213" s="3" t="s">
        <v>2240</v>
      </c>
      <c r="L1213" s="3" t="s">
        <v>2241</v>
      </c>
      <c r="M1213" s="3" t="s">
        <v>2242</v>
      </c>
      <c r="N1213" s="3" t="s">
        <v>2243</v>
      </c>
      <c r="O1213" s="3" t="s">
        <v>2244</v>
      </c>
      <c r="P1213" s="3" t="s">
        <v>89</v>
      </c>
      <c r="Q1213" s="3" t="s">
        <v>90</v>
      </c>
      <c r="R1213" s="3" t="s">
        <v>2245</v>
      </c>
      <c r="S1213" s="3" t="s">
        <v>2246</v>
      </c>
      <c r="T1213" s="3" t="s">
        <v>223</v>
      </c>
      <c r="U1213" s="3" t="s">
        <v>2247</v>
      </c>
      <c r="V1213" s="3" t="s">
        <v>93</v>
      </c>
      <c r="W1213" s="3">
        <v>2</v>
      </c>
      <c r="X1213" s="3" t="s">
        <v>2255</v>
      </c>
      <c r="Y1213" s="3" t="s">
        <v>2256</v>
      </c>
      <c r="Z1213" s="3" t="s">
        <v>2257</v>
      </c>
      <c r="AA1213" s="3"/>
      <c r="AB1213" s="3" t="s">
        <v>85</v>
      </c>
      <c r="AC1213" s="3" t="s">
        <v>94</v>
      </c>
      <c r="AD1213" s="3" t="s">
        <v>95</v>
      </c>
      <c r="AE1213" s="3" t="s">
        <v>96</v>
      </c>
      <c r="AF1213" s="3"/>
      <c r="AG1213" s="3" t="s">
        <v>97</v>
      </c>
      <c r="AH1213" s="3">
        <v>155</v>
      </c>
      <c r="AI1213" s="3">
        <v>23</v>
      </c>
      <c r="AJ1213" s="3" t="s">
        <v>105</v>
      </c>
      <c r="AK1213" s="3" t="s">
        <v>99</v>
      </c>
      <c r="AL1213" s="3" t="s">
        <v>100</v>
      </c>
      <c r="AM1213" s="3">
        <v>40</v>
      </c>
      <c r="AN1213" s="3" t="s">
        <v>101</v>
      </c>
      <c r="AO1213" s="3" t="s">
        <v>102</v>
      </c>
      <c r="AP1213" s="3" t="s">
        <v>2258</v>
      </c>
      <c r="AQ1213" s="3"/>
      <c r="AR1213" s="3">
        <v>10000</v>
      </c>
      <c r="AS1213" s="3">
        <v>4000</v>
      </c>
      <c r="AT1213" s="3">
        <v>0</v>
      </c>
      <c r="AU1213" s="3">
        <v>0</v>
      </c>
      <c r="AV1213" s="3">
        <v>0</v>
      </c>
      <c r="AW1213" s="3">
        <v>0</v>
      </c>
      <c r="AX1213" s="3">
        <v>0</v>
      </c>
      <c r="AY1213" s="3">
        <v>0</v>
      </c>
      <c r="AZ1213" s="3">
        <v>0</v>
      </c>
      <c r="BA1213" s="3" t="s">
        <v>2253</v>
      </c>
      <c r="BB1213" s="3">
        <v>4000</v>
      </c>
    </row>
    <row r="1214" spans="1:54" ht="32.5" hidden="1" customHeight="1" x14ac:dyDescent="0.2">
      <c r="A1214" s="3" t="s">
        <v>2259</v>
      </c>
      <c r="B1214" s="3" t="s">
        <v>2238</v>
      </c>
      <c r="C1214" s="3" t="s">
        <v>85</v>
      </c>
      <c r="D1214" s="3" t="s">
        <v>86</v>
      </c>
      <c r="E1214" s="3" t="s">
        <v>2260</v>
      </c>
      <c r="F1214" s="3"/>
      <c r="G1214" s="3" t="s">
        <v>87</v>
      </c>
      <c r="H1214" s="3">
        <v>2024</v>
      </c>
      <c r="I1214" s="3">
        <v>2024</v>
      </c>
      <c r="J1214" s="3" t="s">
        <v>88</v>
      </c>
      <c r="K1214" s="3" t="s">
        <v>2261</v>
      </c>
      <c r="L1214" s="3" t="s">
        <v>2262</v>
      </c>
      <c r="M1214" s="3"/>
      <c r="N1214" s="3" t="s">
        <v>2263</v>
      </c>
      <c r="O1214" s="3" t="s">
        <v>2264</v>
      </c>
      <c r="P1214" s="3" t="s">
        <v>89</v>
      </c>
      <c r="Q1214" s="3" t="s">
        <v>257</v>
      </c>
      <c r="R1214" s="3" t="s">
        <v>2265</v>
      </c>
      <c r="S1214" s="3" t="s">
        <v>2266</v>
      </c>
      <c r="T1214" s="3" t="s">
        <v>91</v>
      </c>
      <c r="U1214" s="3" t="s">
        <v>2267</v>
      </c>
      <c r="V1214" s="3" t="s">
        <v>93</v>
      </c>
      <c r="W1214" s="3">
        <v>1</v>
      </c>
      <c r="X1214" s="3" t="s">
        <v>2268</v>
      </c>
      <c r="Y1214" s="3" t="s">
        <v>2269</v>
      </c>
      <c r="Z1214" s="3" t="s">
        <v>2270</v>
      </c>
      <c r="AA1214" s="3"/>
      <c r="AB1214" s="3" t="s">
        <v>85</v>
      </c>
      <c r="AC1214" s="3" t="s">
        <v>94</v>
      </c>
      <c r="AD1214" s="3" t="s">
        <v>103</v>
      </c>
      <c r="AE1214" s="3" t="s">
        <v>124</v>
      </c>
      <c r="AF1214" s="3"/>
      <c r="AG1214" s="3" t="s">
        <v>97</v>
      </c>
      <c r="AH1214" s="3">
        <v>179273</v>
      </c>
      <c r="AI1214" s="3">
        <v>28119</v>
      </c>
      <c r="AJ1214" s="3" t="s">
        <v>98</v>
      </c>
      <c r="AK1214" s="3" t="s">
        <v>109</v>
      </c>
      <c r="AL1214" s="3" t="s">
        <v>100</v>
      </c>
      <c r="AM1214" s="3">
        <v>1000</v>
      </c>
      <c r="AN1214" s="3" t="s">
        <v>101</v>
      </c>
      <c r="AO1214" s="3" t="s">
        <v>110</v>
      </c>
      <c r="AP1214" s="3" t="s">
        <v>2271</v>
      </c>
      <c r="AQ1214" s="3" t="s">
        <v>2272</v>
      </c>
      <c r="AR1214" s="3">
        <v>1930</v>
      </c>
      <c r="AS1214" s="3">
        <v>1100</v>
      </c>
      <c r="AT1214" s="3">
        <v>0</v>
      </c>
      <c r="AU1214" s="3">
        <v>0</v>
      </c>
      <c r="AV1214" s="3">
        <v>0</v>
      </c>
      <c r="AW1214" s="3">
        <v>0</v>
      </c>
      <c r="AX1214" s="3">
        <v>0</v>
      </c>
      <c r="AY1214" s="3">
        <v>0</v>
      </c>
      <c r="AZ1214" s="3">
        <v>0</v>
      </c>
      <c r="BA1214" s="3" t="s">
        <v>2253</v>
      </c>
      <c r="BB1214" s="3">
        <v>1100</v>
      </c>
    </row>
    <row r="1215" spans="1:54" ht="32.5" hidden="1" customHeight="1" x14ac:dyDescent="0.2">
      <c r="A1215" s="3" t="s">
        <v>2273</v>
      </c>
      <c r="B1215" s="3" t="s">
        <v>2238</v>
      </c>
      <c r="C1215" s="3" t="s">
        <v>85</v>
      </c>
      <c r="D1215" s="3" t="s">
        <v>86</v>
      </c>
      <c r="E1215" s="3" t="s">
        <v>2260</v>
      </c>
      <c r="F1215" s="3"/>
      <c r="G1215" s="3" t="s">
        <v>87</v>
      </c>
      <c r="H1215" s="3">
        <v>2024</v>
      </c>
      <c r="I1215" s="3">
        <v>2024</v>
      </c>
      <c r="J1215" s="3" t="s">
        <v>88</v>
      </c>
      <c r="K1215" s="3" t="s">
        <v>2261</v>
      </c>
      <c r="L1215" s="3" t="s">
        <v>2262</v>
      </c>
      <c r="M1215" s="3"/>
      <c r="N1215" s="3" t="s">
        <v>2263</v>
      </c>
      <c r="O1215" s="3" t="s">
        <v>2264</v>
      </c>
      <c r="P1215" s="3" t="s">
        <v>89</v>
      </c>
      <c r="Q1215" s="3" t="s">
        <v>257</v>
      </c>
      <c r="R1215" s="3" t="s">
        <v>2265</v>
      </c>
      <c r="S1215" s="3" t="s">
        <v>2266</v>
      </c>
      <c r="T1215" s="3" t="s">
        <v>91</v>
      </c>
      <c r="U1215" s="3" t="s">
        <v>2267</v>
      </c>
      <c r="V1215" s="3" t="s">
        <v>93</v>
      </c>
      <c r="W1215" s="3">
        <v>2</v>
      </c>
      <c r="X1215" s="3" t="s">
        <v>2274</v>
      </c>
      <c r="Y1215" s="3" t="s">
        <v>2275</v>
      </c>
      <c r="Z1215" s="3" t="s">
        <v>2276</v>
      </c>
      <c r="AA1215" s="3"/>
      <c r="AB1215" s="3" t="s">
        <v>85</v>
      </c>
      <c r="AC1215" s="3" t="s">
        <v>94</v>
      </c>
      <c r="AD1215" s="3" t="s">
        <v>103</v>
      </c>
      <c r="AE1215" s="3" t="s">
        <v>122</v>
      </c>
      <c r="AF1215" s="3"/>
      <c r="AG1215" s="3" t="s">
        <v>97</v>
      </c>
      <c r="AH1215" s="3">
        <v>179273</v>
      </c>
      <c r="AI1215" s="3">
        <v>28119</v>
      </c>
      <c r="AJ1215" s="3" t="s">
        <v>396</v>
      </c>
      <c r="AK1215" s="3" t="s">
        <v>109</v>
      </c>
      <c r="AL1215" s="3" t="s">
        <v>100</v>
      </c>
      <c r="AM1215" s="3">
        <v>60</v>
      </c>
      <c r="AN1215" s="3" t="s">
        <v>101</v>
      </c>
      <c r="AO1215" s="3" t="s">
        <v>110</v>
      </c>
      <c r="AP1215" s="3" t="s">
        <v>2277</v>
      </c>
      <c r="AQ1215" s="3" t="s">
        <v>2278</v>
      </c>
      <c r="AR1215" s="3">
        <v>7280</v>
      </c>
      <c r="AS1215" s="3">
        <v>4000</v>
      </c>
      <c r="AT1215" s="3">
        <v>0</v>
      </c>
      <c r="AU1215" s="3">
        <v>0</v>
      </c>
      <c r="AV1215" s="3">
        <v>0</v>
      </c>
      <c r="AW1215" s="3">
        <v>0</v>
      </c>
      <c r="AX1215" s="3">
        <v>0</v>
      </c>
      <c r="AY1215" s="3">
        <v>0</v>
      </c>
      <c r="AZ1215" s="3">
        <v>0</v>
      </c>
      <c r="BA1215" s="3" t="s">
        <v>2253</v>
      </c>
      <c r="BB1215" s="3">
        <v>4000</v>
      </c>
    </row>
    <row r="1216" spans="1:54" ht="32.5" hidden="1" customHeight="1" x14ac:dyDescent="0.2">
      <c r="A1216" s="3" t="s">
        <v>2279</v>
      </c>
      <c r="B1216" s="3" t="s">
        <v>2238</v>
      </c>
      <c r="C1216" s="3" t="s">
        <v>85</v>
      </c>
      <c r="D1216" s="3" t="s">
        <v>86</v>
      </c>
      <c r="E1216" s="3" t="s">
        <v>2260</v>
      </c>
      <c r="F1216" s="3"/>
      <c r="G1216" s="3" t="s">
        <v>87</v>
      </c>
      <c r="H1216" s="3">
        <v>2024</v>
      </c>
      <c r="I1216" s="3">
        <v>2024</v>
      </c>
      <c r="J1216" s="3" t="s">
        <v>88</v>
      </c>
      <c r="K1216" s="3" t="s">
        <v>2261</v>
      </c>
      <c r="L1216" s="3" t="s">
        <v>2262</v>
      </c>
      <c r="M1216" s="3"/>
      <c r="N1216" s="3" t="s">
        <v>2263</v>
      </c>
      <c r="O1216" s="3" t="s">
        <v>2264</v>
      </c>
      <c r="P1216" s="3" t="s">
        <v>89</v>
      </c>
      <c r="Q1216" s="3" t="s">
        <v>257</v>
      </c>
      <c r="R1216" s="3" t="s">
        <v>2265</v>
      </c>
      <c r="S1216" s="3" t="s">
        <v>2266</v>
      </c>
      <c r="T1216" s="3" t="s">
        <v>91</v>
      </c>
      <c r="U1216" s="3" t="s">
        <v>2267</v>
      </c>
      <c r="V1216" s="3" t="s">
        <v>93</v>
      </c>
      <c r="W1216" s="3">
        <v>3</v>
      </c>
      <c r="X1216" s="3" t="s">
        <v>2280</v>
      </c>
      <c r="Y1216" s="3" t="s">
        <v>2281</v>
      </c>
      <c r="Z1216" s="3" t="s">
        <v>2282</v>
      </c>
      <c r="AA1216" s="3"/>
      <c r="AB1216" s="3" t="s">
        <v>85</v>
      </c>
      <c r="AC1216" s="3" t="s">
        <v>94</v>
      </c>
      <c r="AD1216" s="3" t="s">
        <v>103</v>
      </c>
      <c r="AE1216" s="3" t="s">
        <v>104</v>
      </c>
      <c r="AF1216" s="3"/>
      <c r="AG1216" s="3" t="s">
        <v>97</v>
      </c>
      <c r="AH1216" s="3">
        <v>179273</v>
      </c>
      <c r="AI1216" s="3">
        <v>28119</v>
      </c>
      <c r="AJ1216" s="3" t="s">
        <v>98</v>
      </c>
      <c r="AK1216" s="3" t="s">
        <v>106</v>
      </c>
      <c r="AL1216" s="3" t="s">
        <v>100</v>
      </c>
      <c r="AM1216" s="3">
        <v>130</v>
      </c>
      <c r="AN1216" s="3" t="s">
        <v>101</v>
      </c>
      <c r="AO1216" s="3" t="s">
        <v>110</v>
      </c>
      <c r="AP1216" s="3" t="s">
        <v>2283</v>
      </c>
      <c r="AQ1216" s="3" t="s">
        <v>2284</v>
      </c>
      <c r="AR1216" s="3">
        <v>3330</v>
      </c>
      <c r="AS1216" s="3">
        <v>2000</v>
      </c>
      <c r="AT1216" s="3">
        <v>0</v>
      </c>
      <c r="AU1216" s="3">
        <v>0</v>
      </c>
      <c r="AV1216" s="3">
        <v>0</v>
      </c>
      <c r="AW1216" s="3">
        <v>0</v>
      </c>
      <c r="AX1216" s="3">
        <v>0</v>
      </c>
      <c r="AY1216" s="3">
        <v>0</v>
      </c>
      <c r="AZ1216" s="3">
        <v>0</v>
      </c>
      <c r="BA1216" s="3" t="s">
        <v>2253</v>
      </c>
      <c r="BB1216" s="3">
        <v>2000</v>
      </c>
    </row>
    <row r="1217" spans="1:54" ht="32.5" hidden="1" customHeight="1" x14ac:dyDescent="0.2">
      <c r="A1217" s="3" t="s">
        <v>2285</v>
      </c>
      <c r="B1217" s="3" t="s">
        <v>2238</v>
      </c>
      <c r="C1217" s="3" t="s">
        <v>85</v>
      </c>
      <c r="D1217" s="3" t="s">
        <v>86</v>
      </c>
      <c r="E1217" s="3" t="s">
        <v>2260</v>
      </c>
      <c r="F1217" s="3"/>
      <c r="G1217" s="3" t="s">
        <v>87</v>
      </c>
      <c r="H1217" s="3">
        <v>2024</v>
      </c>
      <c r="I1217" s="3">
        <v>2024</v>
      </c>
      <c r="J1217" s="3" t="s">
        <v>88</v>
      </c>
      <c r="K1217" s="3" t="s">
        <v>2261</v>
      </c>
      <c r="L1217" s="3" t="s">
        <v>2262</v>
      </c>
      <c r="M1217" s="3"/>
      <c r="N1217" s="3" t="s">
        <v>2263</v>
      </c>
      <c r="O1217" s="3" t="s">
        <v>2264</v>
      </c>
      <c r="P1217" s="3" t="s">
        <v>89</v>
      </c>
      <c r="Q1217" s="3" t="s">
        <v>257</v>
      </c>
      <c r="R1217" s="3" t="s">
        <v>2265</v>
      </c>
      <c r="S1217" s="3" t="s">
        <v>2266</v>
      </c>
      <c r="T1217" s="3" t="s">
        <v>91</v>
      </c>
      <c r="U1217" s="3" t="s">
        <v>2267</v>
      </c>
      <c r="V1217" s="3" t="s">
        <v>93</v>
      </c>
      <c r="W1217" s="3">
        <v>4</v>
      </c>
      <c r="X1217" s="3" t="s">
        <v>2286</v>
      </c>
      <c r="Y1217" s="3" t="s">
        <v>2287</v>
      </c>
      <c r="Z1217" s="3" t="s">
        <v>2288</v>
      </c>
      <c r="AA1217" s="3"/>
      <c r="AB1217" s="3" t="s">
        <v>85</v>
      </c>
      <c r="AC1217" s="3" t="s">
        <v>94</v>
      </c>
      <c r="AD1217" s="3" t="s">
        <v>95</v>
      </c>
      <c r="AE1217" s="3" t="s">
        <v>96</v>
      </c>
      <c r="AF1217" s="3"/>
      <c r="AG1217" s="3" t="s">
        <v>97</v>
      </c>
      <c r="AH1217" s="3">
        <v>179273</v>
      </c>
      <c r="AI1217" s="3">
        <v>28119</v>
      </c>
      <c r="AJ1217" s="3" t="s">
        <v>98</v>
      </c>
      <c r="AK1217" s="3" t="s">
        <v>109</v>
      </c>
      <c r="AL1217" s="3" t="s">
        <v>325</v>
      </c>
      <c r="AM1217" s="3">
        <v>120</v>
      </c>
      <c r="AN1217" s="3" t="s">
        <v>101</v>
      </c>
      <c r="AO1217" s="3" t="s">
        <v>110</v>
      </c>
      <c r="AP1217" s="3" t="s">
        <v>2289</v>
      </c>
      <c r="AQ1217" s="3" t="s">
        <v>2290</v>
      </c>
      <c r="AR1217" s="3">
        <v>2600</v>
      </c>
      <c r="AS1217" s="3">
        <v>1400</v>
      </c>
      <c r="AT1217" s="3">
        <v>0</v>
      </c>
      <c r="AU1217" s="3">
        <v>0</v>
      </c>
      <c r="AV1217" s="3">
        <v>0</v>
      </c>
      <c r="AW1217" s="3">
        <v>0</v>
      </c>
      <c r="AX1217" s="3">
        <v>0</v>
      </c>
      <c r="AY1217" s="3">
        <v>0</v>
      </c>
      <c r="AZ1217" s="3">
        <v>0</v>
      </c>
      <c r="BA1217" s="3" t="s">
        <v>2253</v>
      </c>
      <c r="BB1217" s="3">
        <v>1400</v>
      </c>
    </row>
    <row r="1218" spans="1:54" ht="32.5" hidden="1" customHeight="1" x14ac:dyDescent="0.2">
      <c r="A1218" s="3" t="s">
        <v>2291</v>
      </c>
      <c r="B1218" s="3" t="s">
        <v>2238</v>
      </c>
      <c r="C1218" s="3" t="s">
        <v>85</v>
      </c>
      <c r="D1218" s="3" t="s">
        <v>86</v>
      </c>
      <c r="E1218" s="3" t="s">
        <v>2292</v>
      </c>
      <c r="F1218" s="3"/>
      <c r="G1218" s="3" t="s">
        <v>87</v>
      </c>
      <c r="H1218" s="3">
        <v>2024</v>
      </c>
      <c r="I1218" s="3">
        <v>2024</v>
      </c>
      <c r="J1218" s="3" t="s">
        <v>111</v>
      </c>
      <c r="K1218" s="3" t="s">
        <v>2293</v>
      </c>
      <c r="L1218" s="3" t="s">
        <v>2294</v>
      </c>
      <c r="M1218" s="3"/>
      <c r="N1218" s="3" t="s">
        <v>2295</v>
      </c>
      <c r="O1218" s="3" t="s">
        <v>2296</v>
      </c>
      <c r="P1218" s="3" t="s">
        <v>89</v>
      </c>
      <c r="Q1218" s="3" t="s">
        <v>257</v>
      </c>
      <c r="R1218" s="3" t="s">
        <v>2297</v>
      </c>
      <c r="S1218" s="3" t="s">
        <v>2298</v>
      </c>
      <c r="T1218" s="3" t="s">
        <v>91</v>
      </c>
      <c r="U1218" s="3" t="s">
        <v>2247</v>
      </c>
      <c r="V1218" s="3" t="s">
        <v>93</v>
      </c>
      <c r="W1218" s="3">
        <v>1</v>
      </c>
      <c r="X1218" s="3" t="s">
        <v>2299</v>
      </c>
      <c r="Y1218" s="3" t="s">
        <v>2300</v>
      </c>
      <c r="Z1218" s="3" t="s">
        <v>2301</v>
      </c>
      <c r="AA1218" s="3"/>
      <c r="AB1218" s="3" t="s">
        <v>85</v>
      </c>
      <c r="AC1218" s="3" t="s">
        <v>94</v>
      </c>
      <c r="AD1218" s="3" t="s">
        <v>103</v>
      </c>
      <c r="AE1218" s="3" t="s">
        <v>124</v>
      </c>
      <c r="AF1218" s="3"/>
      <c r="AG1218" s="3" t="s">
        <v>97</v>
      </c>
      <c r="AH1218" s="3">
        <v>179273</v>
      </c>
      <c r="AI1218" s="3">
        <v>28684</v>
      </c>
      <c r="AJ1218" s="3" t="s">
        <v>105</v>
      </c>
      <c r="AK1218" s="3" t="s">
        <v>109</v>
      </c>
      <c r="AL1218" s="3" t="s">
        <v>100</v>
      </c>
      <c r="AM1218" s="3">
        <v>350</v>
      </c>
      <c r="AN1218" s="3" t="s">
        <v>101</v>
      </c>
      <c r="AO1218" s="3" t="s">
        <v>318</v>
      </c>
      <c r="AP1218" s="3" t="s">
        <v>2302</v>
      </c>
      <c r="AQ1218" s="3"/>
      <c r="AR1218" s="3">
        <v>5900</v>
      </c>
      <c r="AS1218" s="3">
        <v>3500</v>
      </c>
      <c r="AT1218" s="3">
        <v>0</v>
      </c>
      <c r="AU1218" s="3">
        <v>0</v>
      </c>
      <c r="AV1218" s="3">
        <v>0</v>
      </c>
      <c r="AW1218" s="3">
        <v>0</v>
      </c>
      <c r="AX1218" s="3">
        <v>0</v>
      </c>
      <c r="AY1218" s="3">
        <v>0</v>
      </c>
      <c r="AZ1218" s="3">
        <v>0</v>
      </c>
      <c r="BA1218" s="3" t="s">
        <v>2253</v>
      </c>
      <c r="BB1218" s="3">
        <v>3500</v>
      </c>
    </row>
    <row r="1219" spans="1:54" ht="32.5" hidden="1" customHeight="1" x14ac:dyDescent="0.2">
      <c r="A1219" s="3" t="s">
        <v>2303</v>
      </c>
      <c r="B1219" s="3" t="s">
        <v>2238</v>
      </c>
      <c r="C1219" s="3" t="s">
        <v>85</v>
      </c>
      <c r="D1219" s="3" t="s">
        <v>86</v>
      </c>
      <c r="E1219" s="3" t="s">
        <v>2292</v>
      </c>
      <c r="F1219" s="3"/>
      <c r="G1219" s="3" t="s">
        <v>87</v>
      </c>
      <c r="H1219" s="3">
        <v>2024</v>
      </c>
      <c r="I1219" s="3">
        <v>2024</v>
      </c>
      <c r="J1219" s="3" t="s">
        <v>111</v>
      </c>
      <c r="K1219" s="3" t="s">
        <v>2293</v>
      </c>
      <c r="L1219" s="3" t="s">
        <v>2294</v>
      </c>
      <c r="M1219" s="3"/>
      <c r="N1219" s="3" t="s">
        <v>2295</v>
      </c>
      <c r="O1219" s="3" t="s">
        <v>2296</v>
      </c>
      <c r="P1219" s="3" t="s">
        <v>89</v>
      </c>
      <c r="Q1219" s="3" t="s">
        <v>257</v>
      </c>
      <c r="R1219" s="3" t="s">
        <v>2297</v>
      </c>
      <c r="S1219" s="3" t="s">
        <v>2298</v>
      </c>
      <c r="T1219" s="3" t="s">
        <v>91</v>
      </c>
      <c r="U1219" s="3" t="s">
        <v>2247</v>
      </c>
      <c r="V1219" s="3" t="s">
        <v>93</v>
      </c>
      <c r="W1219" s="3">
        <v>2</v>
      </c>
      <c r="X1219" s="3" t="s">
        <v>2304</v>
      </c>
      <c r="Y1219" s="3" t="s">
        <v>2305</v>
      </c>
      <c r="Z1219" s="3" t="s">
        <v>2306</v>
      </c>
      <c r="AA1219" s="3"/>
      <c r="AB1219" s="3" t="s">
        <v>85</v>
      </c>
      <c r="AC1219" s="3" t="s">
        <v>94</v>
      </c>
      <c r="AD1219" s="3" t="s">
        <v>125</v>
      </c>
      <c r="AE1219" s="3" t="s">
        <v>126</v>
      </c>
      <c r="AF1219" s="3"/>
      <c r="AG1219" s="3" t="s">
        <v>97</v>
      </c>
      <c r="AH1219" s="3">
        <v>179273</v>
      </c>
      <c r="AI1219" s="3">
        <v>28684</v>
      </c>
      <c r="AJ1219" s="3" t="s">
        <v>123</v>
      </c>
      <c r="AK1219" s="3" t="s">
        <v>106</v>
      </c>
      <c r="AL1219" s="3" t="s">
        <v>100</v>
      </c>
      <c r="AM1219" s="3">
        <v>15</v>
      </c>
      <c r="AN1219" s="3" t="s">
        <v>101</v>
      </c>
      <c r="AO1219" s="3" t="s">
        <v>318</v>
      </c>
      <c r="AP1219" s="3" t="s">
        <v>2307</v>
      </c>
      <c r="AQ1219" s="3" t="s">
        <v>2308</v>
      </c>
      <c r="AR1219" s="3">
        <v>32100</v>
      </c>
      <c r="AS1219" s="3">
        <v>10000</v>
      </c>
      <c r="AT1219" s="3">
        <v>0</v>
      </c>
      <c r="AU1219" s="3">
        <v>0</v>
      </c>
      <c r="AV1219" s="3">
        <v>0</v>
      </c>
      <c r="AW1219" s="3">
        <v>0</v>
      </c>
      <c r="AX1219" s="3">
        <v>0</v>
      </c>
      <c r="AY1219" s="3">
        <v>0</v>
      </c>
      <c r="AZ1219" s="3">
        <v>0</v>
      </c>
      <c r="BA1219" s="3" t="s">
        <v>2309</v>
      </c>
      <c r="BB1219" s="3">
        <v>13000</v>
      </c>
    </row>
    <row r="1220" spans="1:54" ht="32.5" hidden="1" customHeight="1" x14ac:dyDescent="0.2">
      <c r="A1220" s="3" t="s">
        <v>2310</v>
      </c>
      <c r="B1220" s="3" t="s">
        <v>2238</v>
      </c>
      <c r="C1220" s="3" t="s">
        <v>85</v>
      </c>
      <c r="D1220" s="3" t="s">
        <v>86</v>
      </c>
      <c r="E1220" s="3" t="s">
        <v>2292</v>
      </c>
      <c r="F1220" s="3"/>
      <c r="G1220" s="3" t="s">
        <v>87</v>
      </c>
      <c r="H1220" s="3">
        <v>2024</v>
      </c>
      <c r="I1220" s="3">
        <v>2024</v>
      </c>
      <c r="J1220" s="3" t="s">
        <v>111</v>
      </c>
      <c r="K1220" s="3" t="s">
        <v>2293</v>
      </c>
      <c r="L1220" s="3" t="s">
        <v>2294</v>
      </c>
      <c r="M1220" s="3"/>
      <c r="N1220" s="3" t="s">
        <v>2295</v>
      </c>
      <c r="O1220" s="3" t="s">
        <v>2296</v>
      </c>
      <c r="P1220" s="3" t="s">
        <v>89</v>
      </c>
      <c r="Q1220" s="3" t="s">
        <v>257</v>
      </c>
      <c r="R1220" s="3" t="s">
        <v>2297</v>
      </c>
      <c r="S1220" s="3" t="s">
        <v>2298</v>
      </c>
      <c r="T1220" s="3" t="s">
        <v>91</v>
      </c>
      <c r="U1220" s="3" t="s">
        <v>2247</v>
      </c>
      <c r="V1220" s="3" t="s">
        <v>93</v>
      </c>
      <c r="W1220" s="3">
        <v>3</v>
      </c>
      <c r="X1220" s="3" t="s">
        <v>2311</v>
      </c>
      <c r="Y1220" s="3" t="s">
        <v>2312</v>
      </c>
      <c r="Z1220" s="3" t="s">
        <v>2313</v>
      </c>
      <c r="AA1220" s="3"/>
      <c r="AB1220" s="3" t="s">
        <v>85</v>
      </c>
      <c r="AC1220" s="3" t="s">
        <v>94</v>
      </c>
      <c r="AD1220" s="3" t="s">
        <v>103</v>
      </c>
      <c r="AE1220" s="3" t="s">
        <v>104</v>
      </c>
      <c r="AF1220" s="3"/>
      <c r="AG1220" s="3" t="s">
        <v>97</v>
      </c>
      <c r="AH1220" s="3">
        <v>179273</v>
      </c>
      <c r="AI1220" s="3">
        <v>28684</v>
      </c>
      <c r="AJ1220" s="3" t="s">
        <v>105</v>
      </c>
      <c r="AK1220" s="3" t="s">
        <v>106</v>
      </c>
      <c r="AL1220" s="3" t="s">
        <v>100</v>
      </c>
      <c r="AM1220" s="3">
        <v>500</v>
      </c>
      <c r="AN1220" s="3" t="s">
        <v>101</v>
      </c>
      <c r="AO1220" s="3" t="s">
        <v>318</v>
      </c>
      <c r="AP1220" s="3" t="s">
        <v>2314</v>
      </c>
      <c r="AQ1220" s="3" t="s">
        <v>2315</v>
      </c>
      <c r="AR1220" s="3">
        <v>6780</v>
      </c>
      <c r="AS1220" s="3">
        <v>3500</v>
      </c>
      <c r="AT1220" s="3">
        <v>0</v>
      </c>
      <c r="AU1220" s="3">
        <v>0</v>
      </c>
      <c r="AV1220" s="3">
        <v>0</v>
      </c>
      <c r="AW1220" s="3">
        <v>0</v>
      </c>
      <c r="AX1220" s="3">
        <v>0</v>
      </c>
      <c r="AY1220" s="3">
        <v>0</v>
      </c>
      <c r="AZ1220" s="3">
        <v>0</v>
      </c>
      <c r="BA1220" s="3" t="s">
        <v>2309</v>
      </c>
      <c r="BB1220" s="3">
        <v>4500</v>
      </c>
    </row>
    <row r="1221" spans="1:54" ht="32.5" hidden="1" customHeight="1" x14ac:dyDescent="0.2">
      <c r="A1221" s="3" t="s">
        <v>2316</v>
      </c>
      <c r="B1221" s="3" t="s">
        <v>2238</v>
      </c>
      <c r="C1221" s="3" t="s">
        <v>85</v>
      </c>
      <c r="D1221" s="3" t="s">
        <v>86</v>
      </c>
      <c r="E1221" s="3" t="s">
        <v>2292</v>
      </c>
      <c r="F1221" s="3"/>
      <c r="G1221" s="3" t="s">
        <v>87</v>
      </c>
      <c r="H1221" s="3">
        <v>2024</v>
      </c>
      <c r="I1221" s="3">
        <v>2024</v>
      </c>
      <c r="J1221" s="3" t="s">
        <v>88</v>
      </c>
      <c r="K1221" s="3" t="s">
        <v>2293</v>
      </c>
      <c r="L1221" s="3" t="s">
        <v>2294</v>
      </c>
      <c r="M1221" s="3"/>
      <c r="N1221" s="3" t="s">
        <v>2295</v>
      </c>
      <c r="O1221" s="3" t="s">
        <v>2296</v>
      </c>
      <c r="P1221" s="3" t="s">
        <v>89</v>
      </c>
      <c r="Q1221" s="3" t="s">
        <v>257</v>
      </c>
      <c r="R1221" s="3" t="s">
        <v>2297</v>
      </c>
      <c r="S1221" s="3" t="s">
        <v>2298</v>
      </c>
      <c r="T1221" s="3" t="s">
        <v>91</v>
      </c>
      <c r="U1221" s="3" t="s">
        <v>2247</v>
      </c>
      <c r="V1221" s="3" t="s">
        <v>93</v>
      </c>
      <c r="W1221" s="3">
        <v>4</v>
      </c>
      <c r="X1221" s="3" t="s">
        <v>2317</v>
      </c>
      <c r="Y1221" s="3" t="s">
        <v>2318</v>
      </c>
      <c r="Z1221" s="3" t="s">
        <v>2319</v>
      </c>
      <c r="AA1221" s="3"/>
      <c r="AB1221" s="3" t="s">
        <v>85</v>
      </c>
      <c r="AC1221" s="3" t="s">
        <v>94</v>
      </c>
      <c r="AD1221" s="3" t="s">
        <v>103</v>
      </c>
      <c r="AE1221" s="3" t="s">
        <v>122</v>
      </c>
      <c r="AF1221" s="3"/>
      <c r="AG1221" s="3" t="s">
        <v>97</v>
      </c>
      <c r="AH1221" s="3">
        <v>179273</v>
      </c>
      <c r="AI1221" s="3">
        <v>28684</v>
      </c>
      <c r="AJ1221" s="3" t="s">
        <v>396</v>
      </c>
      <c r="AK1221" s="3" t="s">
        <v>109</v>
      </c>
      <c r="AL1221" s="3" t="s">
        <v>100</v>
      </c>
      <c r="AM1221" s="3">
        <v>70</v>
      </c>
      <c r="AN1221" s="3" t="s">
        <v>101</v>
      </c>
      <c r="AO1221" s="3" t="s">
        <v>318</v>
      </c>
      <c r="AP1221" s="3" t="s">
        <v>2320</v>
      </c>
      <c r="AQ1221" s="3"/>
      <c r="AR1221" s="3">
        <v>6000</v>
      </c>
      <c r="AS1221" s="3">
        <v>3000</v>
      </c>
      <c r="AT1221" s="3">
        <v>0</v>
      </c>
      <c r="AU1221" s="3">
        <v>0</v>
      </c>
      <c r="AV1221" s="3">
        <v>0</v>
      </c>
      <c r="AW1221" s="3">
        <v>0</v>
      </c>
      <c r="AX1221" s="3">
        <v>0</v>
      </c>
      <c r="AY1221" s="3">
        <v>0</v>
      </c>
      <c r="AZ1221" s="3">
        <v>0</v>
      </c>
      <c r="BA1221" s="3" t="s">
        <v>2253</v>
      </c>
      <c r="BB1221" s="3">
        <v>3000</v>
      </c>
    </row>
    <row r="1222" spans="1:54" ht="32.5" hidden="1" customHeight="1" x14ac:dyDescent="0.2">
      <c r="A1222" s="3" t="s">
        <v>2321</v>
      </c>
      <c r="B1222" s="3" t="s">
        <v>2238</v>
      </c>
      <c r="C1222" s="3" t="s">
        <v>85</v>
      </c>
      <c r="D1222" s="3" t="s">
        <v>86</v>
      </c>
      <c r="E1222" s="3" t="s">
        <v>2322</v>
      </c>
      <c r="F1222" s="3"/>
      <c r="G1222" s="3" t="s">
        <v>87</v>
      </c>
      <c r="H1222" s="3">
        <v>2024</v>
      </c>
      <c r="I1222" s="3">
        <v>2024</v>
      </c>
      <c r="J1222" s="3" t="s">
        <v>88</v>
      </c>
      <c r="K1222" s="3" t="s">
        <v>2323</v>
      </c>
      <c r="L1222" s="3" t="s">
        <v>2324</v>
      </c>
      <c r="M1222" s="3" t="s">
        <v>2325</v>
      </c>
      <c r="N1222" s="3" t="s">
        <v>2326</v>
      </c>
      <c r="O1222" s="3" t="s">
        <v>2327</v>
      </c>
      <c r="P1222" s="3" t="s">
        <v>89</v>
      </c>
      <c r="Q1222" s="3" t="s">
        <v>90</v>
      </c>
      <c r="R1222" s="3" t="s">
        <v>2297</v>
      </c>
      <c r="S1222" s="3" t="s">
        <v>2298</v>
      </c>
      <c r="T1222" s="3" t="s">
        <v>135</v>
      </c>
      <c r="U1222" s="3" t="s">
        <v>2247</v>
      </c>
      <c r="V1222" s="3" t="s">
        <v>93</v>
      </c>
      <c r="W1222" s="3">
        <v>1</v>
      </c>
      <c r="X1222" s="3" t="s">
        <v>315</v>
      </c>
      <c r="Y1222" s="3" t="s">
        <v>2328</v>
      </c>
      <c r="Z1222" s="3" t="s">
        <v>2329</v>
      </c>
      <c r="AA1222" s="3"/>
      <c r="AB1222" s="3" t="s">
        <v>85</v>
      </c>
      <c r="AC1222" s="3" t="s">
        <v>94</v>
      </c>
      <c r="AD1222" s="3" t="s">
        <v>103</v>
      </c>
      <c r="AE1222" s="3" t="s">
        <v>104</v>
      </c>
      <c r="AF1222" s="3"/>
      <c r="AG1222" s="3" t="s">
        <v>97</v>
      </c>
      <c r="AH1222" s="3">
        <v>104</v>
      </c>
      <c r="AI1222" s="3">
        <v>21</v>
      </c>
      <c r="AJ1222" s="3" t="s">
        <v>98</v>
      </c>
      <c r="AK1222" s="3" t="s">
        <v>106</v>
      </c>
      <c r="AL1222" s="3" t="s">
        <v>100</v>
      </c>
      <c r="AM1222" s="3">
        <v>1000</v>
      </c>
      <c r="AN1222" s="3" t="s">
        <v>101</v>
      </c>
      <c r="AO1222" s="3" t="s">
        <v>102</v>
      </c>
      <c r="AP1222" s="3" t="s">
        <v>2330</v>
      </c>
      <c r="AQ1222" s="3" t="s">
        <v>2331</v>
      </c>
      <c r="AR1222" s="3">
        <v>21250</v>
      </c>
      <c r="AS1222" s="3">
        <v>5000</v>
      </c>
      <c r="AT1222" s="3">
        <v>0</v>
      </c>
      <c r="AU1222" s="3">
        <v>0</v>
      </c>
      <c r="AV1222" s="3">
        <v>0</v>
      </c>
      <c r="AW1222" s="3">
        <v>0</v>
      </c>
      <c r="AX1222" s="3">
        <v>0</v>
      </c>
      <c r="AY1222" s="3">
        <v>0</v>
      </c>
      <c r="AZ1222" s="3">
        <v>0</v>
      </c>
      <c r="BA1222" s="3" t="s">
        <v>2332</v>
      </c>
      <c r="BB1222" s="3">
        <v>7000</v>
      </c>
    </row>
    <row r="1223" spans="1:54" ht="32.5" hidden="1" customHeight="1" x14ac:dyDescent="0.2">
      <c r="A1223" s="3" t="s">
        <v>2333</v>
      </c>
      <c r="B1223" s="3" t="s">
        <v>2238</v>
      </c>
      <c r="C1223" s="3" t="s">
        <v>85</v>
      </c>
      <c r="D1223" s="3" t="s">
        <v>86</v>
      </c>
      <c r="E1223" s="3" t="s">
        <v>2322</v>
      </c>
      <c r="F1223" s="3"/>
      <c r="G1223" s="3" t="s">
        <v>87</v>
      </c>
      <c r="H1223" s="3">
        <v>2024</v>
      </c>
      <c r="I1223" s="3">
        <v>2024</v>
      </c>
      <c r="J1223" s="3" t="s">
        <v>88</v>
      </c>
      <c r="K1223" s="3" t="s">
        <v>2323</v>
      </c>
      <c r="L1223" s="3" t="s">
        <v>2324</v>
      </c>
      <c r="M1223" s="3" t="s">
        <v>2325</v>
      </c>
      <c r="N1223" s="3" t="s">
        <v>2326</v>
      </c>
      <c r="O1223" s="3" t="s">
        <v>2327</v>
      </c>
      <c r="P1223" s="3" t="s">
        <v>89</v>
      </c>
      <c r="Q1223" s="3" t="s">
        <v>90</v>
      </c>
      <c r="R1223" s="3" t="s">
        <v>2297</v>
      </c>
      <c r="S1223" s="3" t="s">
        <v>2298</v>
      </c>
      <c r="T1223" s="3" t="s">
        <v>135</v>
      </c>
      <c r="U1223" s="3" t="s">
        <v>2247</v>
      </c>
      <c r="V1223" s="3" t="s">
        <v>93</v>
      </c>
      <c r="W1223" s="3">
        <v>2</v>
      </c>
      <c r="X1223" s="3" t="s">
        <v>1385</v>
      </c>
      <c r="Y1223" s="3" t="s">
        <v>2334</v>
      </c>
      <c r="Z1223" s="3" t="s">
        <v>2335</v>
      </c>
      <c r="AA1223" s="3"/>
      <c r="AB1223" s="3" t="s">
        <v>85</v>
      </c>
      <c r="AC1223" s="3" t="s">
        <v>94</v>
      </c>
      <c r="AD1223" s="3" t="s">
        <v>103</v>
      </c>
      <c r="AE1223" s="3" t="s">
        <v>122</v>
      </c>
      <c r="AF1223" s="3"/>
      <c r="AG1223" s="3" t="s">
        <v>97</v>
      </c>
      <c r="AH1223" s="3">
        <v>104</v>
      </c>
      <c r="AI1223" s="3">
        <v>21</v>
      </c>
      <c r="AJ1223" s="3" t="s">
        <v>123</v>
      </c>
      <c r="AK1223" s="3" t="s">
        <v>109</v>
      </c>
      <c r="AL1223" s="3" t="s">
        <v>100</v>
      </c>
      <c r="AM1223" s="3">
        <v>500</v>
      </c>
      <c r="AN1223" s="3" t="s">
        <v>101</v>
      </c>
      <c r="AO1223" s="3" t="s">
        <v>110</v>
      </c>
      <c r="AP1223" s="3" t="s">
        <v>2336</v>
      </c>
      <c r="AQ1223" s="3" t="s">
        <v>2337</v>
      </c>
      <c r="AR1223" s="3">
        <v>5900</v>
      </c>
      <c r="AS1223" s="3">
        <v>3000</v>
      </c>
      <c r="AT1223" s="3">
        <v>0</v>
      </c>
      <c r="AU1223" s="3">
        <v>0</v>
      </c>
      <c r="AV1223" s="3">
        <v>0</v>
      </c>
      <c r="AW1223" s="3">
        <v>0</v>
      </c>
      <c r="AX1223" s="3">
        <v>0</v>
      </c>
      <c r="AY1223" s="3">
        <v>0</v>
      </c>
      <c r="AZ1223" s="3">
        <v>0</v>
      </c>
      <c r="BA1223" s="3" t="s">
        <v>2253</v>
      </c>
      <c r="BB1223" s="3">
        <v>3000</v>
      </c>
    </row>
    <row r="1224" spans="1:54" ht="32.5" hidden="1" customHeight="1" x14ac:dyDescent="0.2">
      <c r="A1224" s="3" t="s">
        <v>2338</v>
      </c>
      <c r="B1224" s="3" t="s">
        <v>2238</v>
      </c>
      <c r="C1224" s="3" t="s">
        <v>85</v>
      </c>
      <c r="D1224" s="3" t="s">
        <v>86</v>
      </c>
      <c r="E1224" s="3" t="s">
        <v>2322</v>
      </c>
      <c r="F1224" s="3"/>
      <c r="G1224" s="3" t="s">
        <v>87</v>
      </c>
      <c r="H1224" s="3">
        <v>2024</v>
      </c>
      <c r="I1224" s="3">
        <v>2024</v>
      </c>
      <c r="J1224" s="3" t="s">
        <v>88</v>
      </c>
      <c r="K1224" s="3" t="s">
        <v>2323</v>
      </c>
      <c r="L1224" s="3" t="s">
        <v>2324</v>
      </c>
      <c r="M1224" s="3" t="s">
        <v>2325</v>
      </c>
      <c r="N1224" s="3" t="s">
        <v>2326</v>
      </c>
      <c r="O1224" s="3" t="s">
        <v>2327</v>
      </c>
      <c r="P1224" s="3" t="s">
        <v>89</v>
      </c>
      <c r="Q1224" s="3" t="s">
        <v>90</v>
      </c>
      <c r="R1224" s="3" t="s">
        <v>2297</v>
      </c>
      <c r="S1224" s="3" t="s">
        <v>2298</v>
      </c>
      <c r="T1224" s="3" t="s">
        <v>135</v>
      </c>
      <c r="U1224" s="3" t="s">
        <v>2247</v>
      </c>
      <c r="V1224" s="3" t="s">
        <v>93</v>
      </c>
      <c r="W1224" s="3">
        <v>3</v>
      </c>
      <c r="X1224" s="3" t="s">
        <v>2299</v>
      </c>
      <c r="Y1224" s="3" t="s">
        <v>2339</v>
      </c>
      <c r="Z1224" s="3" t="s">
        <v>2340</v>
      </c>
      <c r="AA1224" s="3"/>
      <c r="AB1224" s="3" t="s">
        <v>85</v>
      </c>
      <c r="AC1224" s="3" t="s">
        <v>94</v>
      </c>
      <c r="AD1224" s="3" t="s">
        <v>103</v>
      </c>
      <c r="AE1224" s="3" t="s">
        <v>124</v>
      </c>
      <c r="AF1224" s="3"/>
      <c r="AG1224" s="3" t="s">
        <v>97</v>
      </c>
      <c r="AH1224" s="3">
        <v>104</v>
      </c>
      <c r="AI1224" s="3">
        <v>21</v>
      </c>
      <c r="AJ1224" s="3" t="s">
        <v>98</v>
      </c>
      <c r="AK1224" s="3" t="s">
        <v>109</v>
      </c>
      <c r="AL1224" s="3" t="s">
        <v>100</v>
      </c>
      <c r="AM1224" s="3">
        <v>1000</v>
      </c>
      <c r="AN1224" s="3" t="s">
        <v>101</v>
      </c>
      <c r="AO1224" s="3" t="s">
        <v>110</v>
      </c>
      <c r="AP1224" s="3" t="s">
        <v>2341</v>
      </c>
      <c r="AQ1224" s="3" t="s">
        <v>2342</v>
      </c>
      <c r="AR1224" s="3">
        <v>10000</v>
      </c>
      <c r="AS1224" s="3">
        <v>3000</v>
      </c>
      <c r="AT1224" s="3">
        <v>0</v>
      </c>
      <c r="AU1224" s="3">
        <v>0</v>
      </c>
      <c r="AV1224" s="3">
        <v>0</v>
      </c>
      <c r="AW1224" s="3">
        <v>0</v>
      </c>
      <c r="AX1224" s="3">
        <v>0</v>
      </c>
      <c r="AY1224" s="3">
        <v>0</v>
      </c>
      <c r="AZ1224" s="3">
        <v>0</v>
      </c>
      <c r="BA1224" s="3" t="s">
        <v>2253</v>
      </c>
      <c r="BB1224" s="3">
        <v>3000</v>
      </c>
    </row>
    <row r="1225" spans="1:54" ht="32.5" hidden="1" customHeight="1" x14ac:dyDescent="0.2">
      <c r="A1225" s="3" t="s">
        <v>2343</v>
      </c>
      <c r="B1225" s="3" t="s">
        <v>2238</v>
      </c>
      <c r="C1225" s="3" t="s">
        <v>85</v>
      </c>
      <c r="D1225" s="3" t="s">
        <v>86</v>
      </c>
      <c r="E1225" s="3" t="s">
        <v>2344</v>
      </c>
      <c r="F1225" s="3"/>
      <c r="G1225" s="3" t="s">
        <v>87</v>
      </c>
      <c r="H1225" s="3">
        <v>2024</v>
      </c>
      <c r="I1225" s="3">
        <v>2024</v>
      </c>
      <c r="J1225" s="3" t="s">
        <v>88</v>
      </c>
      <c r="K1225" s="3" t="s">
        <v>2345</v>
      </c>
      <c r="L1225" s="3" t="s">
        <v>2346</v>
      </c>
      <c r="M1225" s="3" t="s">
        <v>2347</v>
      </c>
      <c r="N1225" s="3" t="s">
        <v>2348</v>
      </c>
      <c r="O1225" s="3" t="s">
        <v>2349</v>
      </c>
      <c r="P1225" s="3" t="s">
        <v>89</v>
      </c>
      <c r="Q1225" s="3" t="s">
        <v>90</v>
      </c>
      <c r="R1225" s="3" t="s">
        <v>2350</v>
      </c>
      <c r="S1225" s="3" t="s">
        <v>2351</v>
      </c>
      <c r="T1225" s="3" t="s">
        <v>135</v>
      </c>
      <c r="U1225" s="3" t="s">
        <v>2352</v>
      </c>
      <c r="V1225" s="3" t="s">
        <v>93</v>
      </c>
      <c r="W1225" s="3">
        <v>1</v>
      </c>
      <c r="X1225" s="3" t="s">
        <v>2353</v>
      </c>
      <c r="Y1225" s="3" t="s">
        <v>2354</v>
      </c>
      <c r="Z1225" s="3" t="s">
        <v>2355</v>
      </c>
      <c r="AA1225" s="3"/>
      <c r="AB1225" s="3" t="s">
        <v>85</v>
      </c>
      <c r="AC1225" s="3" t="s">
        <v>94</v>
      </c>
      <c r="AD1225" s="3" t="s">
        <v>95</v>
      </c>
      <c r="AE1225" s="3" t="s">
        <v>96</v>
      </c>
      <c r="AF1225" s="3"/>
      <c r="AG1225" s="3" t="s">
        <v>97</v>
      </c>
      <c r="AH1225" s="3">
        <v>300</v>
      </c>
      <c r="AI1225" s="3">
        <v>59</v>
      </c>
      <c r="AJ1225" s="3" t="s">
        <v>123</v>
      </c>
      <c r="AK1225" s="3" t="s">
        <v>99</v>
      </c>
      <c r="AL1225" s="3" t="s">
        <v>100</v>
      </c>
      <c r="AM1225" s="3">
        <v>20</v>
      </c>
      <c r="AN1225" s="3" t="s">
        <v>101</v>
      </c>
      <c r="AO1225" s="3" t="s">
        <v>102</v>
      </c>
      <c r="AP1225" s="3" t="s">
        <v>2356</v>
      </c>
      <c r="AQ1225" s="3" t="s">
        <v>2357</v>
      </c>
      <c r="AR1225" s="3">
        <v>3850</v>
      </c>
      <c r="AS1225" s="3">
        <v>2300</v>
      </c>
      <c r="AT1225" s="3">
        <v>0</v>
      </c>
      <c r="AU1225" s="3">
        <v>0</v>
      </c>
      <c r="AV1225" s="3">
        <v>0</v>
      </c>
      <c r="AW1225" s="3">
        <v>0</v>
      </c>
      <c r="AX1225" s="3">
        <v>0</v>
      </c>
      <c r="AY1225" s="3">
        <v>0</v>
      </c>
      <c r="AZ1225" s="3">
        <v>0</v>
      </c>
      <c r="BA1225" s="3" t="s">
        <v>2253</v>
      </c>
      <c r="BB1225" s="3">
        <v>2300</v>
      </c>
    </row>
    <row r="1226" spans="1:54" ht="32.5" hidden="1" customHeight="1" x14ac:dyDescent="0.2">
      <c r="A1226" s="3" t="s">
        <v>2358</v>
      </c>
      <c r="B1226" s="3" t="s">
        <v>2238</v>
      </c>
      <c r="C1226" s="3" t="s">
        <v>85</v>
      </c>
      <c r="D1226" s="3" t="s">
        <v>86</v>
      </c>
      <c r="E1226" s="3" t="s">
        <v>2344</v>
      </c>
      <c r="F1226" s="3"/>
      <c r="G1226" s="3" t="s">
        <v>87</v>
      </c>
      <c r="H1226" s="3">
        <v>2024</v>
      </c>
      <c r="I1226" s="3">
        <v>2024</v>
      </c>
      <c r="J1226" s="3" t="s">
        <v>88</v>
      </c>
      <c r="K1226" s="3" t="s">
        <v>2345</v>
      </c>
      <c r="L1226" s="3" t="s">
        <v>2346</v>
      </c>
      <c r="M1226" s="3" t="s">
        <v>2347</v>
      </c>
      <c r="N1226" s="3" t="s">
        <v>2348</v>
      </c>
      <c r="O1226" s="3" t="s">
        <v>2349</v>
      </c>
      <c r="P1226" s="3" t="s">
        <v>89</v>
      </c>
      <c r="Q1226" s="3" t="s">
        <v>90</v>
      </c>
      <c r="R1226" s="3" t="s">
        <v>2350</v>
      </c>
      <c r="S1226" s="3" t="s">
        <v>2351</v>
      </c>
      <c r="T1226" s="3" t="s">
        <v>135</v>
      </c>
      <c r="U1226" s="3" t="s">
        <v>2352</v>
      </c>
      <c r="V1226" s="3" t="s">
        <v>93</v>
      </c>
      <c r="W1226" s="3">
        <v>2</v>
      </c>
      <c r="X1226" s="3" t="s">
        <v>2359</v>
      </c>
      <c r="Y1226" s="3" t="s">
        <v>2360</v>
      </c>
      <c r="Z1226" s="3" t="s">
        <v>2361</v>
      </c>
      <c r="AA1226" s="3"/>
      <c r="AB1226" s="3" t="s">
        <v>85</v>
      </c>
      <c r="AC1226" s="3" t="s">
        <v>94</v>
      </c>
      <c r="AD1226" s="3" t="s">
        <v>103</v>
      </c>
      <c r="AE1226" s="3" t="s">
        <v>189</v>
      </c>
      <c r="AF1226" s="3"/>
      <c r="AG1226" s="3" t="s">
        <v>97</v>
      </c>
      <c r="AH1226" s="3">
        <v>300</v>
      </c>
      <c r="AI1226" s="3">
        <v>59</v>
      </c>
      <c r="AJ1226" s="3" t="s">
        <v>123</v>
      </c>
      <c r="AK1226" s="3" t="s">
        <v>109</v>
      </c>
      <c r="AL1226" s="3" t="s">
        <v>325</v>
      </c>
      <c r="AM1226" s="3">
        <v>65</v>
      </c>
      <c r="AN1226" s="3" t="s">
        <v>138</v>
      </c>
      <c r="AO1226" s="3" t="s">
        <v>102</v>
      </c>
      <c r="AP1226" s="3" t="s">
        <v>2362</v>
      </c>
      <c r="AQ1226" s="3" t="s">
        <v>2363</v>
      </c>
      <c r="AR1226" s="3">
        <v>4295</v>
      </c>
      <c r="AS1226" s="3">
        <v>2300</v>
      </c>
      <c r="AT1226" s="3">
        <v>0</v>
      </c>
      <c r="AU1226" s="3">
        <v>0</v>
      </c>
      <c r="AV1226" s="3">
        <v>0</v>
      </c>
      <c r="AW1226" s="3">
        <v>0</v>
      </c>
      <c r="AX1226" s="3">
        <v>0</v>
      </c>
      <c r="AY1226" s="3">
        <v>0</v>
      </c>
      <c r="AZ1226" s="3">
        <v>0</v>
      </c>
      <c r="BA1226" s="3" t="s">
        <v>2253</v>
      </c>
      <c r="BB1226" s="3">
        <v>2300</v>
      </c>
    </row>
    <row r="1227" spans="1:54" ht="32.5" hidden="1" customHeight="1" x14ac:dyDescent="0.2">
      <c r="A1227" s="3" t="s">
        <v>2364</v>
      </c>
      <c r="B1227" s="3" t="s">
        <v>2238</v>
      </c>
      <c r="C1227" s="3" t="s">
        <v>85</v>
      </c>
      <c r="D1227" s="3" t="s">
        <v>86</v>
      </c>
      <c r="E1227" s="3" t="s">
        <v>2365</v>
      </c>
      <c r="F1227" s="3"/>
      <c r="G1227" s="3" t="s">
        <v>87</v>
      </c>
      <c r="H1227" s="3">
        <v>2024</v>
      </c>
      <c r="I1227" s="3">
        <v>2024</v>
      </c>
      <c r="J1227" s="3" t="s">
        <v>88</v>
      </c>
      <c r="K1227" s="3" t="s">
        <v>2366</v>
      </c>
      <c r="L1227" s="3" t="s">
        <v>2367</v>
      </c>
      <c r="M1227" s="3" t="s">
        <v>2368</v>
      </c>
      <c r="N1227" s="3" t="s">
        <v>2369</v>
      </c>
      <c r="O1227" s="3" t="s">
        <v>2370</v>
      </c>
      <c r="P1227" s="3" t="s">
        <v>89</v>
      </c>
      <c r="Q1227" s="3" t="s">
        <v>90</v>
      </c>
      <c r="R1227" s="3" t="s">
        <v>2371</v>
      </c>
      <c r="S1227" s="3" t="s">
        <v>2372</v>
      </c>
      <c r="T1227" s="3" t="s">
        <v>91</v>
      </c>
      <c r="U1227" s="3" t="s">
        <v>2352</v>
      </c>
      <c r="V1227" s="3" t="s">
        <v>93</v>
      </c>
      <c r="W1227" s="3">
        <v>1</v>
      </c>
      <c r="X1227" s="3" t="s">
        <v>315</v>
      </c>
      <c r="Y1227" s="3" t="s">
        <v>2373</v>
      </c>
      <c r="Z1227" s="3" t="s">
        <v>2374</v>
      </c>
      <c r="AA1227" s="3"/>
      <c r="AB1227" s="3" t="s">
        <v>85</v>
      </c>
      <c r="AC1227" s="3" t="s">
        <v>94</v>
      </c>
      <c r="AD1227" s="3" t="s">
        <v>103</v>
      </c>
      <c r="AE1227" s="3" t="s">
        <v>104</v>
      </c>
      <c r="AF1227" s="3"/>
      <c r="AG1227" s="3" t="s">
        <v>97</v>
      </c>
      <c r="AH1227" s="3">
        <v>165</v>
      </c>
      <c r="AI1227" s="3">
        <v>36</v>
      </c>
      <c r="AJ1227" s="3" t="s">
        <v>105</v>
      </c>
      <c r="AK1227" s="3" t="s">
        <v>106</v>
      </c>
      <c r="AL1227" s="3" t="s">
        <v>100</v>
      </c>
      <c r="AM1227" s="3">
        <v>200</v>
      </c>
      <c r="AN1227" s="3" t="s">
        <v>101</v>
      </c>
      <c r="AO1227" s="3" t="s">
        <v>110</v>
      </c>
      <c r="AP1227" s="3" t="s">
        <v>2375</v>
      </c>
      <c r="AQ1227" s="3" t="s">
        <v>2376</v>
      </c>
      <c r="AR1227" s="3">
        <v>5550</v>
      </c>
      <c r="AS1227" s="3">
        <v>2200</v>
      </c>
      <c r="AT1227" s="3">
        <v>0</v>
      </c>
      <c r="AU1227" s="3">
        <v>0</v>
      </c>
      <c r="AV1227" s="3">
        <v>0</v>
      </c>
      <c r="AW1227" s="3">
        <v>0</v>
      </c>
      <c r="AX1227" s="3">
        <v>0</v>
      </c>
      <c r="AY1227" s="3">
        <v>0</v>
      </c>
      <c r="AZ1227" s="3">
        <v>0</v>
      </c>
      <c r="BA1227" s="3" t="s">
        <v>2253</v>
      </c>
      <c r="BB1227" s="3">
        <v>2200</v>
      </c>
    </row>
    <row r="1228" spans="1:54" ht="32.5" hidden="1" customHeight="1" x14ac:dyDescent="0.2">
      <c r="A1228" s="3" t="s">
        <v>2377</v>
      </c>
      <c r="B1228" s="3" t="s">
        <v>2238</v>
      </c>
      <c r="C1228" s="3" t="s">
        <v>85</v>
      </c>
      <c r="D1228" s="3" t="s">
        <v>86</v>
      </c>
      <c r="E1228" s="3" t="s">
        <v>2365</v>
      </c>
      <c r="F1228" s="3"/>
      <c r="G1228" s="3" t="s">
        <v>87</v>
      </c>
      <c r="H1228" s="3">
        <v>2024</v>
      </c>
      <c r="I1228" s="3">
        <v>2024</v>
      </c>
      <c r="J1228" s="3" t="s">
        <v>88</v>
      </c>
      <c r="K1228" s="3" t="s">
        <v>2366</v>
      </c>
      <c r="L1228" s="3" t="s">
        <v>2367</v>
      </c>
      <c r="M1228" s="3" t="s">
        <v>2368</v>
      </c>
      <c r="N1228" s="3" t="s">
        <v>2369</v>
      </c>
      <c r="O1228" s="3" t="s">
        <v>2370</v>
      </c>
      <c r="P1228" s="3" t="s">
        <v>89</v>
      </c>
      <c r="Q1228" s="3" t="s">
        <v>90</v>
      </c>
      <c r="R1228" s="3" t="s">
        <v>2371</v>
      </c>
      <c r="S1228" s="3" t="s">
        <v>2372</v>
      </c>
      <c r="T1228" s="3" t="s">
        <v>91</v>
      </c>
      <c r="U1228" s="3" t="s">
        <v>2352</v>
      </c>
      <c r="V1228" s="3" t="s">
        <v>93</v>
      </c>
      <c r="W1228" s="3">
        <v>2</v>
      </c>
      <c r="X1228" s="3" t="s">
        <v>2378</v>
      </c>
      <c r="Y1228" s="3" t="s">
        <v>2379</v>
      </c>
      <c r="Z1228" s="3" t="s">
        <v>2380</v>
      </c>
      <c r="AA1228" s="3"/>
      <c r="AB1228" s="3" t="s">
        <v>85</v>
      </c>
      <c r="AC1228" s="3" t="s">
        <v>94</v>
      </c>
      <c r="AD1228" s="3" t="s">
        <v>95</v>
      </c>
      <c r="AE1228" s="3" t="s">
        <v>96</v>
      </c>
      <c r="AF1228" s="3"/>
      <c r="AG1228" s="3" t="s">
        <v>97</v>
      </c>
      <c r="AH1228" s="3">
        <v>165</v>
      </c>
      <c r="AI1228" s="3">
        <v>36</v>
      </c>
      <c r="AJ1228" s="3" t="s">
        <v>123</v>
      </c>
      <c r="AK1228" s="3" t="s">
        <v>190</v>
      </c>
      <c r="AL1228" s="3" t="s">
        <v>100</v>
      </c>
      <c r="AM1228" s="3">
        <v>200</v>
      </c>
      <c r="AN1228" s="3" t="s">
        <v>101</v>
      </c>
      <c r="AO1228" s="3" t="s">
        <v>110</v>
      </c>
      <c r="AP1228" s="3" t="s">
        <v>2381</v>
      </c>
      <c r="AQ1228" s="3" t="s">
        <v>2382</v>
      </c>
      <c r="AR1228" s="3">
        <v>5870</v>
      </c>
      <c r="AS1228" s="3">
        <v>2300</v>
      </c>
      <c r="AT1228" s="3">
        <v>0</v>
      </c>
      <c r="AU1228" s="3">
        <v>0</v>
      </c>
      <c r="AV1228" s="3">
        <v>0</v>
      </c>
      <c r="AW1228" s="3">
        <v>0</v>
      </c>
      <c r="AX1228" s="3">
        <v>0</v>
      </c>
      <c r="AY1228" s="3">
        <v>0</v>
      </c>
      <c r="AZ1228" s="3">
        <v>0</v>
      </c>
      <c r="BA1228" s="3" t="s">
        <v>2253</v>
      </c>
      <c r="BB1228" s="3">
        <v>2300</v>
      </c>
    </row>
    <row r="1229" spans="1:54" ht="32.5" hidden="1" customHeight="1" x14ac:dyDescent="0.2">
      <c r="A1229" s="3" t="s">
        <v>2383</v>
      </c>
      <c r="B1229" s="3" t="s">
        <v>2238</v>
      </c>
      <c r="C1229" s="3" t="s">
        <v>85</v>
      </c>
      <c r="D1229" s="3" t="s">
        <v>86</v>
      </c>
      <c r="E1229" s="3" t="s">
        <v>2384</v>
      </c>
      <c r="F1229" s="3"/>
      <c r="G1229" s="3" t="s">
        <v>87</v>
      </c>
      <c r="H1229" s="3">
        <v>2024</v>
      </c>
      <c r="I1229" s="3">
        <v>2024</v>
      </c>
      <c r="J1229" s="3" t="s">
        <v>111</v>
      </c>
      <c r="K1229" s="3" t="s">
        <v>2385</v>
      </c>
      <c r="L1229" s="3" t="s">
        <v>2386</v>
      </c>
      <c r="M1229" s="3" t="s">
        <v>2387</v>
      </c>
      <c r="N1229" s="3" t="s">
        <v>2388</v>
      </c>
      <c r="O1229" s="3" t="s">
        <v>2389</v>
      </c>
      <c r="P1229" s="3" t="s">
        <v>89</v>
      </c>
      <c r="Q1229" s="3" t="s">
        <v>90</v>
      </c>
      <c r="R1229" s="3" t="s">
        <v>2390</v>
      </c>
      <c r="S1229" s="3" t="s">
        <v>2391</v>
      </c>
      <c r="T1229" s="3" t="s">
        <v>135</v>
      </c>
      <c r="U1229" s="3" t="s">
        <v>2352</v>
      </c>
      <c r="V1229" s="3" t="s">
        <v>93</v>
      </c>
      <c r="W1229" s="3">
        <v>1</v>
      </c>
      <c r="X1229" s="3" t="s">
        <v>2392</v>
      </c>
      <c r="Y1229" s="3" t="s">
        <v>2393</v>
      </c>
      <c r="Z1229" s="3" t="s">
        <v>2394</v>
      </c>
      <c r="AA1229" s="3"/>
      <c r="AB1229" s="3" t="s">
        <v>85</v>
      </c>
      <c r="AC1229" s="3" t="s">
        <v>94</v>
      </c>
      <c r="AD1229" s="3" t="s">
        <v>95</v>
      </c>
      <c r="AE1229" s="3" t="s">
        <v>96</v>
      </c>
      <c r="AF1229" s="3"/>
      <c r="AG1229" s="3" t="s">
        <v>97</v>
      </c>
      <c r="AH1229" s="3">
        <v>90</v>
      </c>
      <c r="AI1229" s="3">
        <v>14</v>
      </c>
      <c r="AJ1229" s="3" t="s">
        <v>98</v>
      </c>
      <c r="AK1229" s="3" t="s">
        <v>109</v>
      </c>
      <c r="AL1229" s="3" t="s">
        <v>100</v>
      </c>
      <c r="AM1229" s="3">
        <v>25</v>
      </c>
      <c r="AN1229" s="3" t="s">
        <v>140</v>
      </c>
      <c r="AO1229" s="3" t="s">
        <v>318</v>
      </c>
      <c r="AP1229" s="3" t="s">
        <v>2395</v>
      </c>
      <c r="AQ1229" s="3" t="s">
        <v>2396</v>
      </c>
      <c r="AR1229" s="3">
        <v>8380</v>
      </c>
      <c r="AS1229" s="3">
        <v>4000</v>
      </c>
      <c r="AT1229" s="3">
        <v>0</v>
      </c>
      <c r="AU1229" s="3">
        <v>0</v>
      </c>
      <c r="AV1229" s="3">
        <v>0</v>
      </c>
      <c r="AW1229" s="3">
        <v>0</v>
      </c>
      <c r="AX1229" s="3">
        <v>0</v>
      </c>
      <c r="AY1229" s="3">
        <v>0</v>
      </c>
      <c r="AZ1229" s="3">
        <v>0</v>
      </c>
      <c r="BA1229" s="3" t="s">
        <v>2253</v>
      </c>
      <c r="BB1229" s="3">
        <v>4000</v>
      </c>
    </row>
    <row r="1230" spans="1:54" ht="32.5" hidden="1" customHeight="1" x14ac:dyDescent="0.2">
      <c r="A1230" s="3" t="s">
        <v>2397</v>
      </c>
      <c r="B1230" s="3" t="s">
        <v>2238</v>
      </c>
      <c r="C1230" s="3" t="s">
        <v>85</v>
      </c>
      <c r="D1230" s="3" t="s">
        <v>86</v>
      </c>
      <c r="E1230" s="3" t="s">
        <v>2384</v>
      </c>
      <c r="F1230" s="3"/>
      <c r="G1230" s="3" t="s">
        <v>87</v>
      </c>
      <c r="H1230" s="3">
        <v>2024</v>
      </c>
      <c r="I1230" s="3">
        <v>2024</v>
      </c>
      <c r="J1230" s="3" t="s">
        <v>111</v>
      </c>
      <c r="K1230" s="3" t="s">
        <v>2385</v>
      </c>
      <c r="L1230" s="3" t="s">
        <v>2386</v>
      </c>
      <c r="M1230" s="3" t="s">
        <v>2387</v>
      </c>
      <c r="N1230" s="3" t="s">
        <v>2388</v>
      </c>
      <c r="O1230" s="3" t="s">
        <v>2389</v>
      </c>
      <c r="P1230" s="3" t="s">
        <v>89</v>
      </c>
      <c r="Q1230" s="3" t="s">
        <v>90</v>
      </c>
      <c r="R1230" s="3" t="s">
        <v>2390</v>
      </c>
      <c r="S1230" s="3" t="s">
        <v>2391</v>
      </c>
      <c r="T1230" s="3" t="s">
        <v>135</v>
      </c>
      <c r="U1230" s="3" t="s">
        <v>2352</v>
      </c>
      <c r="V1230" s="3" t="s">
        <v>93</v>
      </c>
      <c r="W1230" s="3">
        <v>2</v>
      </c>
      <c r="X1230" s="3" t="s">
        <v>315</v>
      </c>
      <c r="Y1230" s="3" t="s">
        <v>2398</v>
      </c>
      <c r="Z1230" s="3" t="s">
        <v>2399</v>
      </c>
      <c r="AA1230" s="3"/>
      <c r="AB1230" s="3" t="s">
        <v>85</v>
      </c>
      <c r="AC1230" s="3" t="s">
        <v>94</v>
      </c>
      <c r="AD1230" s="3" t="s">
        <v>103</v>
      </c>
      <c r="AE1230" s="3" t="s">
        <v>104</v>
      </c>
      <c r="AF1230" s="3"/>
      <c r="AG1230" s="3" t="s">
        <v>97</v>
      </c>
      <c r="AH1230" s="3">
        <v>90</v>
      </c>
      <c r="AI1230" s="3">
        <v>14</v>
      </c>
      <c r="AJ1230" s="3" t="s">
        <v>105</v>
      </c>
      <c r="AK1230" s="3" t="s">
        <v>106</v>
      </c>
      <c r="AL1230" s="3" t="s">
        <v>100</v>
      </c>
      <c r="AM1230" s="3">
        <v>25</v>
      </c>
      <c r="AN1230" s="3" t="s">
        <v>101</v>
      </c>
      <c r="AO1230" s="3" t="s">
        <v>318</v>
      </c>
      <c r="AP1230" s="3" t="s">
        <v>2395</v>
      </c>
      <c r="AQ1230" s="3" t="s">
        <v>2400</v>
      </c>
      <c r="AR1230" s="3">
        <v>5972</v>
      </c>
      <c r="AS1230" s="3">
        <v>3500</v>
      </c>
      <c r="AT1230" s="3">
        <v>0</v>
      </c>
      <c r="AU1230" s="3">
        <v>0</v>
      </c>
      <c r="AV1230" s="3">
        <v>0</v>
      </c>
      <c r="AW1230" s="3">
        <v>0</v>
      </c>
      <c r="AX1230" s="3">
        <v>0</v>
      </c>
      <c r="AY1230" s="3">
        <v>0</v>
      </c>
      <c r="AZ1230" s="3">
        <v>0</v>
      </c>
      <c r="BA1230" s="3" t="s">
        <v>2253</v>
      </c>
      <c r="BB1230" s="3">
        <v>3500</v>
      </c>
    </row>
    <row r="1231" spans="1:54" ht="32.5" hidden="1" customHeight="1" x14ac:dyDescent="0.2">
      <c r="A1231" s="3" t="s">
        <v>2401</v>
      </c>
      <c r="B1231" s="3" t="s">
        <v>2238</v>
      </c>
      <c r="C1231" s="3" t="s">
        <v>85</v>
      </c>
      <c r="D1231" s="3" t="s">
        <v>86</v>
      </c>
      <c r="E1231" s="3" t="s">
        <v>2384</v>
      </c>
      <c r="F1231" s="3"/>
      <c r="G1231" s="3" t="s">
        <v>87</v>
      </c>
      <c r="H1231" s="3">
        <v>2024</v>
      </c>
      <c r="I1231" s="3">
        <v>2024</v>
      </c>
      <c r="J1231" s="3" t="s">
        <v>88</v>
      </c>
      <c r="K1231" s="3" t="s">
        <v>2385</v>
      </c>
      <c r="L1231" s="3" t="s">
        <v>2386</v>
      </c>
      <c r="M1231" s="3" t="s">
        <v>2387</v>
      </c>
      <c r="N1231" s="3" t="s">
        <v>2388</v>
      </c>
      <c r="O1231" s="3" t="s">
        <v>2389</v>
      </c>
      <c r="P1231" s="3" t="s">
        <v>89</v>
      </c>
      <c r="Q1231" s="3" t="s">
        <v>90</v>
      </c>
      <c r="R1231" s="3" t="s">
        <v>2390</v>
      </c>
      <c r="S1231" s="3" t="s">
        <v>2391</v>
      </c>
      <c r="T1231" s="3" t="s">
        <v>135</v>
      </c>
      <c r="U1231" s="3" t="s">
        <v>2352</v>
      </c>
      <c r="V1231" s="3" t="s">
        <v>93</v>
      </c>
      <c r="W1231" s="3">
        <v>3</v>
      </c>
      <c r="X1231" s="3" t="s">
        <v>2402</v>
      </c>
      <c r="Y1231" s="3" t="s">
        <v>2403</v>
      </c>
      <c r="Z1231" s="3" t="s">
        <v>2404</v>
      </c>
      <c r="AA1231" s="3"/>
      <c r="AB1231" s="3" t="s">
        <v>85</v>
      </c>
      <c r="AC1231" s="3" t="s">
        <v>94</v>
      </c>
      <c r="AD1231" s="3" t="s">
        <v>103</v>
      </c>
      <c r="AE1231" s="3" t="s">
        <v>189</v>
      </c>
      <c r="AF1231" s="3"/>
      <c r="AG1231" s="3" t="s">
        <v>97</v>
      </c>
      <c r="AH1231" s="3">
        <v>90</v>
      </c>
      <c r="AI1231" s="3">
        <v>14</v>
      </c>
      <c r="AJ1231" s="3" t="s">
        <v>98</v>
      </c>
      <c r="AK1231" s="3" t="s">
        <v>109</v>
      </c>
      <c r="AL1231" s="3" t="s">
        <v>100</v>
      </c>
      <c r="AM1231" s="3">
        <v>12</v>
      </c>
      <c r="AN1231" s="3" t="s">
        <v>303</v>
      </c>
      <c r="AO1231" s="3" t="s">
        <v>318</v>
      </c>
      <c r="AP1231" s="3" t="s">
        <v>2405</v>
      </c>
      <c r="AQ1231" s="3" t="s">
        <v>2396</v>
      </c>
      <c r="AR1231" s="3">
        <v>7290</v>
      </c>
      <c r="AS1231" s="3">
        <v>4000</v>
      </c>
      <c r="AT1231" s="3">
        <v>0</v>
      </c>
      <c r="AU1231" s="3">
        <v>0</v>
      </c>
      <c r="AV1231" s="3">
        <v>0</v>
      </c>
      <c r="AW1231" s="3">
        <v>0</v>
      </c>
      <c r="AX1231" s="3">
        <v>0</v>
      </c>
      <c r="AY1231" s="3">
        <v>0</v>
      </c>
      <c r="AZ1231" s="3">
        <v>0</v>
      </c>
      <c r="BA1231" s="3" t="s">
        <v>2253</v>
      </c>
      <c r="BB1231" s="3">
        <v>4000</v>
      </c>
    </row>
    <row r="1232" spans="1:54" ht="32.5" hidden="1" customHeight="1" x14ac:dyDescent="0.2">
      <c r="A1232" s="3" t="s">
        <v>2406</v>
      </c>
      <c r="B1232" s="3" t="s">
        <v>2238</v>
      </c>
      <c r="C1232" s="3" t="s">
        <v>85</v>
      </c>
      <c r="D1232" s="3" t="s">
        <v>86</v>
      </c>
      <c r="E1232" s="3" t="s">
        <v>2407</v>
      </c>
      <c r="F1232" s="3"/>
      <c r="G1232" s="3" t="s">
        <v>87</v>
      </c>
      <c r="H1232" s="3">
        <v>2024</v>
      </c>
      <c r="I1232" s="3">
        <v>2024</v>
      </c>
      <c r="J1232" s="3" t="s">
        <v>88</v>
      </c>
      <c r="K1232" s="3" t="s">
        <v>2408</v>
      </c>
      <c r="L1232" s="3" t="s">
        <v>2409</v>
      </c>
      <c r="M1232" s="3" t="s">
        <v>2410</v>
      </c>
      <c r="N1232" s="3" t="s">
        <v>2411</v>
      </c>
      <c r="O1232" s="3" t="s">
        <v>2412</v>
      </c>
      <c r="P1232" s="3" t="s">
        <v>89</v>
      </c>
      <c r="Q1232" s="3" t="s">
        <v>90</v>
      </c>
      <c r="R1232" s="3" t="s">
        <v>2413</v>
      </c>
      <c r="S1232" s="3" t="s">
        <v>2414</v>
      </c>
      <c r="T1232" s="3" t="s">
        <v>135</v>
      </c>
      <c r="U1232" s="3" t="s">
        <v>92</v>
      </c>
      <c r="V1232" s="3" t="s">
        <v>93</v>
      </c>
      <c r="W1232" s="3">
        <v>1</v>
      </c>
      <c r="X1232" s="3" t="s">
        <v>1352</v>
      </c>
      <c r="Y1232" s="3" t="s">
        <v>12988</v>
      </c>
      <c r="Z1232" s="3" t="s">
        <v>12989</v>
      </c>
      <c r="AA1232" s="3"/>
      <c r="AB1232" s="3" t="s">
        <v>85</v>
      </c>
      <c r="AC1232" s="3" t="s">
        <v>94</v>
      </c>
      <c r="AD1232" s="3" t="s">
        <v>103</v>
      </c>
      <c r="AE1232" s="3" t="s">
        <v>104</v>
      </c>
      <c r="AF1232" s="3"/>
      <c r="AG1232" s="3" t="s">
        <v>97</v>
      </c>
      <c r="AH1232" s="3">
        <v>155</v>
      </c>
      <c r="AI1232" s="3">
        <v>29</v>
      </c>
      <c r="AJ1232" s="3" t="s">
        <v>98</v>
      </c>
      <c r="AK1232" s="3" t="s">
        <v>109</v>
      </c>
      <c r="AL1232" s="3" t="s">
        <v>100</v>
      </c>
      <c r="AM1232" s="3">
        <v>1000</v>
      </c>
      <c r="AN1232" s="3" t="s">
        <v>101</v>
      </c>
      <c r="AO1232" s="3" t="s">
        <v>110</v>
      </c>
      <c r="AP1232" s="3" t="s">
        <v>2415</v>
      </c>
      <c r="AQ1232" s="3" t="s">
        <v>12990</v>
      </c>
      <c r="AR1232" s="3">
        <v>10236</v>
      </c>
      <c r="AS1232" s="3">
        <v>6000</v>
      </c>
      <c r="AT1232" s="3">
        <v>0</v>
      </c>
      <c r="AU1232" s="3">
        <v>0</v>
      </c>
      <c r="AV1232" s="3">
        <v>0</v>
      </c>
      <c r="AW1232" s="3">
        <v>0</v>
      </c>
      <c r="AX1232" s="3">
        <v>0</v>
      </c>
      <c r="AY1232" s="3">
        <v>0</v>
      </c>
      <c r="AZ1232" s="3">
        <v>0</v>
      </c>
      <c r="BA1232" s="3" t="s">
        <v>2253</v>
      </c>
      <c r="BB1232" s="3">
        <v>6000</v>
      </c>
    </row>
    <row r="1233" spans="1:54" ht="32.5" hidden="1" customHeight="1" x14ac:dyDescent="0.2">
      <c r="A1233" s="3" t="s">
        <v>2416</v>
      </c>
      <c r="B1233" s="3" t="s">
        <v>2238</v>
      </c>
      <c r="C1233" s="3" t="s">
        <v>85</v>
      </c>
      <c r="D1233" s="3" t="s">
        <v>86</v>
      </c>
      <c r="E1233" s="3" t="s">
        <v>2407</v>
      </c>
      <c r="F1233" s="3"/>
      <c r="G1233" s="3" t="s">
        <v>87</v>
      </c>
      <c r="H1233" s="3">
        <v>2024</v>
      </c>
      <c r="I1233" s="3">
        <v>2024</v>
      </c>
      <c r="J1233" s="3" t="s">
        <v>88</v>
      </c>
      <c r="K1233" s="3" t="s">
        <v>2408</v>
      </c>
      <c r="L1233" s="3" t="s">
        <v>2409</v>
      </c>
      <c r="M1233" s="3" t="s">
        <v>2410</v>
      </c>
      <c r="N1233" s="3" t="s">
        <v>2411</v>
      </c>
      <c r="O1233" s="3" t="s">
        <v>2412</v>
      </c>
      <c r="P1233" s="3" t="s">
        <v>89</v>
      </c>
      <c r="Q1233" s="3" t="s">
        <v>90</v>
      </c>
      <c r="R1233" s="3" t="s">
        <v>2413</v>
      </c>
      <c r="S1233" s="3" t="s">
        <v>2414</v>
      </c>
      <c r="T1233" s="3" t="s">
        <v>135</v>
      </c>
      <c r="U1233" s="3" t="s">
        <v>92</v>
      </c>
      <c r="V1233" s="3" t="s">
        <v>93</v>
      </c>
      <c r="W1233" s="3">
        <v>2</v>
      </c>
      <c r="X1233" s="3" t="s">
        <v>2418</v>
      </c>
      <c r="Y1233" s="3" t="s">
        <v>2419</v>
      </c>
      <c r="Z1233" s="3" t="s">
        <v>2420</v>
      </c>
      <c r="AA1233" s="3"/>
      <c r="AB1233" s="3" t="s">
        <v>85</v>
      </c>
      <c r="AC1233" s="3" t="s">
        <v>94</v>
      </c>
      <c r="AD1233" s="3" t="s">
        <v>95</v>
      </c>
      <c r="AE1233" s="3" t="s">
        <v>96</v>
      </c>
      <c r="AF1233" s="3"/>
      <c r="AG1233" s="3" t="s">
        <v>97</v>
      </c>
      <c r="AH1233" s="3">
        <v>155</v>
      </c>
      <c r="AI1233" s="3">
        <v>29</v>
      </c>
      <c r="AJ1233" s="3" t="s">
        <v>98</v>
      </c>
      <c r="AK1233" s="3" t="s">
        <v>109</v>
      </c>
      <c r="AL1233" s="3" t="s">
        <v>100</v>
      </c>
      <c r="AM1233" s="3">
        <v>100</v>
      </c>
      <c r="AN1233" s="3" t="s">
        <v>101</v>
      </c>
      <c r="AO1233" s="3" t="s">
        <v>110</v>
      </c>
      <c r="AP1233" s="3" t="s">
        <v>2417</v>
      </c>
      <c r="AQ1233" s="3" t="s">
        <v>2421</v>
      </c>
      <c r="AR1233" s="3">
        <v>5092</v>
      </c>
      <c r="AS1233" s="3">
        <v>3000</v>
      </c>
      <c r="AT1233" s="3">
        <v>0</v>
      </c>
      <c r="AU1233" s="3">
        <v>0</v>
      </c>
      <c r="AV1233" s="3">
        <v>0</v>
      </c>
      <c r="AW1233" s="3">
        <v>0</v>
      </c>
      <c r="AX1233" s="3">
        <v>0</v>
      </c>
      <c r="AY1233" s="3">
        <v>0</v>
      </c>
      <c r="AZ1233" s="3">
        <v>0</v>
      </c>
      <c r="BA1233" s="3" t="s">
        <v>2253</v>
      </c>
      <c r="BB1233" s="3">
        <v>3000</v>
      </c>
    </row>
    <row r="1234" spans="1:54" ht="32.5" hidden="1" customHeight="1" x14ac:dyDescent="0.2">
      <c r="A1234" s="3" t="s">
        <v>2422</v>
      </c>
      <c r="B1234" s="3" t="s">
        <v>2238</v>
      </c>
      <c r="C1234" s="3" t="s">
        <v>85</v>
      </c>
      <c r="D1234" s="3" t="s">
        <v>86</v>
      </c>
      <c r="E1234" s="3" t="s">
        <v>2423</v>
      </c>
      <c r="F1234" s="3"/>
      <c r="G1234" s="3" t="s">
        <v>87</v>
      </c>
      <c r="H1234" s="3">
        <v>2024</v>
      </c>
      <c r="I1234" s="3">
        <v>2024</v>
      </c>
      <c r="J1234" s="3" t="s">
        <v>111</v>
      </c>
      <c r="K1234" s="3" t="s">
        <v>2424</v>
      </c>
      <c r="L1234" s="3" t="s">
        <v>2425</v>
      </c>
      <c r="M1234" s="3" t="s">
        <v>2426</v>
      </c>
      <c r="N1234" s="3" t="s">
        <v>2427</v>
      </c>
      <c r="O1234" s="3" t="s">
        <v>2428</v>
      </c>
      <c r="P1234" s="3" t="s">
        <v>89</v>
      </c>
      <c r="Q1234" s="3" t="s">
        <v>90</v>
      </c>
      <c r="R1234" s="3" t="s">
        <v>2429</v>
      </c>
      <c r="S1234" s="3" t="s">
        <v>2430</v>
      </c>
      <c r="T1234" s="3" t="s">
        <v>135</v>
      </c>
      <c r="U1234" s="3" t="s">
        <v>2352</v>
      </c>
      <c r="V1234" s="3" t="s">
        <v>93</v>
      </c>
      <c r="W1234" s="3">
        <v>1</v>
      </c>
      <c r="X1234" s="3" t="s">
        <v>2431</v>
      </c>
      <c r="Y1234" s="3" t="s">
        <v>2432</v>
      </c>
      <c r="Z1234" s="3" t="s">
        <v>2433</v>
      </c>
      <c r="AA1234" s="3"/>
      <c r="AB1234" s="3" t="s">
        <v>85</v>
      </c>
      <c r="AC1234" s="3" t="s">
        <v>94</v>
      </c>
      <c r="AD1234" s="3" t="s">
        <v>95</v>
      </c>
      <c r="AE1234" s="3" t="s">
        <v>96</v>
      </c>
      <c r="AF1234" s="3"/>
      <c r="AG1234" s="3" t="s">
        <v>97</v>
      </c>
      <c r="AH1234" s="3">
        <v>203</v>
      </c>
      <c r="AI1234" s="3">
        <v>22</v>
      </c>
      <c r="AJ1234" s="3" t="s">
        <v>98</v>
      </c>
      <c r="AK1234" s="3" t="s">
        <v>99</v>
      </c>
      <c r="AL1234" s="3" t="s">
        <v>100</v>
      </c>
      <c r="AM1234" s="3">
        <v>26</v>
      </c>
      <c r="AN1234" s="3" t="s">
        <v>140</v>
      </c>
      <c r="AO1234" s="3" t="s">
        <v>318</v>
      </c>
      <c r="AP1234" s="3" t="s">
        <v>2434</v>
      </c>
      <c r="AQ1234" s="3" t="s">
        <v>2435</v>
      </c>
      <c r="AR1234" s="3">
        <v>5200</v>
      </c>
      <c r="AS1234" s="3">
        <v>2000</v>
      </c>
      <c r="AT1234" s="3">
        <v>0</v>
      </c>
      <c r="AU1234" s="3">
        <v>0</v>
      </c>
      <c r="AV1234" s="3">
        <v>0</v>
      </c>
      <c r="AW1234" s="3">
        <v>0</v>
      </c>
      <c r="AX1234" s="3">
        <v>0</v>
      </c>
      <c r="AY1234" s="3">
        <v>0</v>
      </c>
      <c r="AZ1234" s="3">
        <v>0</v>
      </c>
      <c r="BA1234" s="3" t="s">
        <v>2253</v>
      </c>
      <c r="BB1234" s="3">
        <v>2000</v>
      </c>
    </row>
    <row r="1235" spans="1:54" ht="32.5" hidden="1" customHeight="1" x14ac:dyDescent="0.2">
      <c r="A1235" s="3" t="s">
        <v>2436</v>
      </c>
      <c r="B1235" s="3" t="s">
        <v>2238</v>
      </c>
      <c r="C1235" s="3" t="s">
        <v>85</v>
      </c>
      <c r="D1235" s="3" t="s">
        <v>86</v>
      </c>
      <c r="E1235" s="3" t="s">
        <v>2423</v>
      </c>
      <c r="F1235" s="3"/>
      <c r="G1235" s="3" t="s">
        <v>87</v>
      </c>
      <c r="H1235" s="3">
        <v>2024</v>
      </c>
      <c r="I1235" s="3">
        <v>2024</v>
      </c>
      <c r="J1235" s="3" t="s">
        <v>111</v>
      </c>
      <c r="K1235" s="3" t="s">
        <v>2424</v>
      </c>
      <c r="L1235" s="3" t="s">
        <v>2425</v>
      </c>
      <c r="M1235" s="3" t="s">
        <v>2426</v>
      </c>
      <c r="N1235" s="3" t="s">
        <v>2427</v>
      </c>
      <c r="O1235" s="3" t="s">
        <v>2428</v>
      </c>
      <c r="P1235" s="3" t="s">
        <v>89</v>
      </c>
      <c r="Q1235" s="3" t="s">
        <v>90</v>
      </c>
      <c r="R1235" s="3" t="s">
        <v>2429</v>
      </c>
      <c r="S1235" s="3" t="s">
        <v>2430</v>
      </c>
      <c r="T1235" s="3" t="s">
        <v>135</v>
      </c>
      <c r="U1235" s="3" t="s">
        <v>2352</v>
      </c>
      <c r="V1235" s="3" t="s">
        <v>93</v>
      </c>
      <c r="W1235" s="3">
        <v>2</v>
      </c>
      <c r="X1235" s="3" t="s">
        <v>2437</v>
      </c>
      <c r="Y1235" s="3" t="s">
        <v>2438</v>
      </c>
      <c r="Z1235" s="3" t="s">
        <v>2439</v>
      </c>
      <c r="AA1235" s="3"/>
      <c r="AB1235" s="3" t="s">
        <v>85</v>
      </c>
      <c r="AC1235" s="3" t="s">
        <v>94</v>
      </c>
      <c r="AD1235" s="3" t="s">
        <v>103</v>
      </c>
      <c r="AE1235" s="3" t="s">
        <v>104</v>
      </c>
      <c r="AF1235" s="3"/>
      <c r="AG1235" s="3" t="s">
        <v>97</v>
      </c>
      <c r="AH1235" s="3">
        <v>203</v>
      </c>
      <c r="AI1235" s="3">
        <v>22</v>
      </c>
      <c r="AJ1235" s="3" t="s">
        <v>105</v>
      </c>
      <c r="AK1235" s="3" t="s">
        <v>106</v>
      </c>
      <c r="AL1235" s="3" t="s">
        <v>100</v>
      </c>
      <c r="AM1235" s="3">
        <v>75</v>
      </c>
      <c r="AN1235" s="3" t="s">
        <v>138</v>
      </c>
      <c r="AO1235" s="3" t="s">
        <v>102</v>
      </c>
      <c r="AP1235" s="3" t="s">
        <v>2440</v>
      </c>
      <c r="AQ1235" s="3" t="s">
        <v>2441</v>
      </c>
      <c r="AR1235" s="3">
        <v>1110</v>
      </c>
      <c r="AS1235" s="3">
        <v>500</v>
      </c>
      <c r="AT1235" s="3">
        <v>0</v>
      </c>
      <c r="AU1235" s="3">
        <v>0</v>
      </c>
      <c r="AV1235" s="3">
        <v>0</v>
      </c>
      <c r="AW1235" s="3">
        <v>0</v>
      </c>
      <c r="AX1235" s="3">
        <v>0</v>
      </c>
      <c r="AY1235" s="3">
        <v>0</v>
      </c>
      <c r="AZ1235" s="3">
        <v>0</v>
      </c>
      <c r="BA1235" s="3" t="s">
        <v>2253</v>
      </c>
      <c r="BB1235" s="3">
        <v>500</v>
      </c>
    </row>
    <row r="1236" spans="1:54" ht="32.5" hidden="1" customHeight="1" x14ac:dyDescent="0.2">
      <c r="A1236" s="3" t="s">
        <v>2442</v>
      </c>
      <c r="B1236" s="3" t="s">
        <v>2238</v>
      </c>
      <c r="C1236" s="3" t="s">
        <v>85</v>
      </c>
      <c r="D1236" s="3" t="s">
        <v>86</v>
      </c>
      <c r="E1236" s="3" t="s">
        <v>2443</v>
      </c>
      <c r="F1236" s="3"/>
      <c r="G1236" s="3" t="s">
        <v>87</v>
      </c>
      <c r="H1236" s="3">
        <v>2024</v>
      </c>
      <c r="I1236" s="3">
        <v>2024</v>
      </c>
      <c r="J1236" s="3" t="s">
        <v>111</v>
      </c>
      <c r="K1236" s="3" t="s">
        <v>2444</v>
      </c>
      <c r="L1236" s="3" t="s">
        <v>2445</v>
      </c>
      <c r="M1236" s="3" t="s">
        <v>2446</v>
      </c>
      <c r="N1236" s="3" t="s">
        <v>2447</v>
      </c>
      <c r="O1236" s="3" t="s">
        <v>2448</v>
      </c>
      <c r="P1236" s="3" t="s">
        <v>89</v>
      </c>
      <c r="Q1236" s="3" t="s">
        <v>90</v>
      </c>
      <c r="R1236" s="3" t="s">
        <v>2449</v>
      </c>
      <c r="S1236" s="3" t="s">
        <v>2450</v>
      </c>
      <c r="T1236" s="3" t="s">
        <v>135</v>
      </c>
      <c r="U1236" s="3" t="s">
        <v>92</v>
      </c>
      <c r="V1236" s="3" t="s">
        <v>93</v>
      </c>
      <c r="W1236" s="3">
        <v>1</v>
      </c>
      <c r="X1236" s="3" t="s">
        <v>12428</v>
      </c>
      <c r="Y1236" s="3" t="s">
        <v>18749</v>
      </c>
      <c r="Z1236" s="3" t="s">
        <v>18750</v>
      </c>
      <c r="AA1236" s="3"/>
      <c r="AB1236" s="3" t="s">
        <v>85</v>
      </c>
      <c r="AC1236" s="3" t="s">
        <v>94</v>
      </c>
      <c r="AD1236" s="3" t="s">
        <v>95</v>
      </c>
      <c r="AE1236" s="3" t="s">
        <v>96</v>
      </c>
      <c r="AF1236" s="3"/>
      <c r="AG1236" s="3" t="s">
        <v>97</v>
      </c>
      <c r="AH1236" s="3">
        <v>132</v>
      </c>
      <c r="AI1236" s="3">
        <v>18</v>
      </c>
      <c r="AJ1236" s="3" t="s">
        <v>105</v>
      </c>
      <c r="AK1236" s="3" t="s">
        <v>190</v>
      </c>
      <c r="AL1236" s="3" t="s">
        <v>100</v>
      </c>
      <c r="AM1236" s="3">
        <v>20</v>
      </c>
      <c r="AN1236" s="3" t="s">
        <v>101</v>
      </c>
      <c r="AO1236" s="3" t="s">
        <v>110</v>
      </c>
      <c r="AP1236" s="3" t="s">
        <v>2451</v>
      </c>
      <c r="AQ1236" s="3"/>
      <c r="AR1236" s="3">
        <v>1350</v>
      </c>
      <c r="AS1236" s="3">
        <v>750</v>
      </c>
      <c r="AT1236" s="3">
        <v>0</v>
      </c>
      <c r="AU1236" s="3">
        <v>0</v>
      </c>
      <c r="AV1236" s="3">
        <v>0</v>
      </c>
      <c r="AW1236" s="3">
        <v>0</v>
      </c>
      <c r="AX1236" s="3">
        <v>0</v>
      </c>
      <c r="AY1236" s="3">
        <v>0</v>
      </c>
      <c r="AZ1236" s="3">
        <v>0</v>
      </c>
      <c r="BA1236" s="3" t="s">
        <v>2452</v>
      </c>
      <c r="BB1236" s="3">
        <v>1250</v>
      </c>
    </row>
    <row r="1237" spans="1:54" ht="32.5" hidden="1" customHeight="1" x14ac:dyDescent="0.2">
      <c r="A1237" s="3" t="s">
        <v>18751</v>
      </c>
      <c r="B1237" s="3" t="s">
        <v>2238</v>
      </c>
      <c r="C1237" s="3" t="s">
        <v>85</v>
      </c>
      <c r="D1237" s="3" t="s">
        <v>86</v>
      </c>
      <c r="E1237" s="3" t="s">
        <v>2443</v>
      </c>
      <c r="F1237" s="3"/>
      <c r="G1237" s="3" t="s">
        <v>87</v>
      </c>
      <c r="H1237" s="3">
        <v>2024</v>
      </c>
      <c r="I1237" s="3">
        <v>2024</v>
      </c>
      <c r="J1237" s="3" t="s">
        <v>111</v>
      </c>
      <c r="K1237" s="3" t="s">
        <v>2444</v>
      </c>
      <c r="L1237" s="3" t="s">
        <v>2445</v>
      </c>
      <c r="M1237" s="3" t="s">
        <v>2446</v>
      </c>
      <c r="N1237" s="3" t="s">
        <v>2447</v>
      </c>
      <c r="O1237" s="3" t="s">
        <v>2448</v>
      </c>
      <c r="P1237" s="3" t="s">
        <v>89</v>
      </c>
      <c r="Q1237" s="3" t="s">
        <v>90</v>
      </c>
      <c r="R1237" s="3" t="s">
        <v>2449</v>
      </c>
      <c r="S1237" s="3" t="s">
        <v>2450</v>
      </c>
      <c r="T1237" s="3" t="s">
        <v>135</v>
      </c>
      <c r="U1237" s="3" t="s">
        <v>92</v>
      </c>
      <c r="V1237" s="3" t="s">
        <v>93</v>
      </c>
      <c r="W1237" s="3">
        <v>2</v>
      </c>
      <c r="X1237" s="3" t="s">
        <v>12460</v>
      </c>
      <c r="Y1237" s="3" t="s">
        <v>18752</v>
      </c>
      <c r="Z1237" s="3" t="s">
        <v>18753</v>
      </c>
      <c r="AA1237" s="3"/>
      <c r="AB1237" s="3" t="s">
        <v>85</v>
      </c>
      <c r="AC1237" s="3" t="s">
        <v>94</v>
      </c>
      <c r="AD1237" s="3" t="s">
        <v>103</v>
      </c>
      <c r="AE1237" s="3" t="s">
        <v>104</v>
      </c>
      <c r="AF1237" s="3"/>
      <c r="AG1237" s="3" t="s">
        <v>97</v>
      </c>
      <c r="AH1237" s="3">
        <v>132</v>
      </c>
      <c r="AI1237" s="3">
        <v>18</v>
      </c>
      <c r="AJ1237" s="3" t="s">
        <v>105</v>
      </c>
      <c r="AK1237" s="3" t="s">
        <v>106</v>
      </c>
      <c r="AL1237" s="3" t="s">
        <v>100</v>
      </c>
      <c r="AM1237" s="3">
        <v>30</v>
      </c>
      <c r="AN1237" s="3" t="s">
        <v>101</v>
      </c>
      <c r="AO1237" s="3" t="s">
        <v>110</v>
      </c>
      <c r="AP1237" s="3" t="s">
        <v>2451</v>
      </c>
      <c r="AQ1237" s="3"/>
      <c r="AR1237" s="3">
        <v>1640</v>
      </c>
      <c r="AS1237" s="3">
        <v>750</v>
      </c>
      <c r="AT1237" s="3">
        <v>0</v>
      </c>
      <c r="AU1237" s="3">
        <v>0</v>
      </c>
      <c r="AV1237" s="3">
        <v>0</v>
      </c>
      <c r="AW1237" s="3">
        <v>0</v>
      </c>
      <c r="AX1237" s="3">
        <v>0</v>
      </c>
      <c r="AY1237" s="3">
        <v>0</v>
      </c>
      <c r="AZ1237" s="3">
        <v>0</v>
      </c>
      <c r="BA1237" s="3" t="s">
        <v>2452</v>
      </c>
      <c r="BB1237" s="3">
        <v>1400</v>
      </c>
    </row>
    <row r="1238" spans="1:54" ht="32.5" hidden="1" customHeight="1" x14ac:dyDescent="0.2">
      <c r="A1238" s="3" t="s">
        <v>2453</v>
      </c>
      <c r="B1238" s="3" t="s">
        <v>2238</v>
      </c>
      <c r="C1238" s="3" t="s">
        <v>85</v>
      </c>
      <c r="D1238" s="3" t="s">
        <v>86</v>
      </c>
      <c r="E1238" s="3" t="s">
        <v>2454</v>
      </c>
      <c r="F1238" s="3"/>
      <c r="G1238" s="3" t="s">
        <v>87</v>
      </c>
      <c r="H1238" s="3">
        <v>2024</v>
      </c>
      <c r="I1238" s="3">
        <v>2024</v>
      </c>
      <c r="J1238" s="3" t="s">
        <v>111</v>
      </c>
      <c r="K1238" s="3" t="s">
        <v>2455</v>
      </c>
      <c r="L1238" s="3" t="s">
        <v>2456</v>
      </c>
      <c r="M1238" s="3" t="s">
        <v>2457</v>
      </c>
      <c r="N1238" s="3" t="s">
        <v>2458</v>
      </c>
      <c r="O1238" s="3" t="s">
        <v>2459</v>
      </c>
      <c r="P1238" s="3" t="s">
        <v>89</v>
      </c>
      <c r="Q1238" s="3" t="s">
        <v>90</v>
      </c>
      <c r="R1238" s="3" t="s">
        <v>2460</v>
      </c>
      <c r="S1238" s="3" t="s">
        <v>2461</v>
      </c>
      <c r="T1238" s="3" t="s">
        <v>135</v>
      </c>
      <c r="U1238" s="3" t="s">
        <v>2267</v>
      </c>
      <c r="V1238" s="3" t="s">
        <v>93</v>
      </c>
      <c r="W1238" s="3">
        <v>1</v>
      </c>
      <c r="X1238" s="3" t="s">
        <v>2462</v>
      </c>
      <c r="Y1238" s="3" t="s">
        <v>2463</v>
      </c>
      <c r="Z1238" s="3" t="s">
        <v>2464</v>
      </c>
      <c r="AA1238" s="3"/>
      <c r="AB1238" s="3" t="s">
        <v>85</v>
      </c>
      <c r="AC1238" s="3" t="s">
        <v>94</v>
      </c>
      <c r="AD1238" s="3" t="s">
        <v>103</v>
      </c>
      <c r="AE1238" s="3" t="s">
        <v>104</v>
      </c>
      <c r="AF1238" s="3"/>
      <c r="AG1238" s="3" t="s">
        <v>97</v>
      </c>
      <c r="AH1238" s="3">
        <v>165</v>
      </c>
      <c r="AI1238" s="3">
        <v>16</v>
      </c>
      <c r="AJ1238" s="3" t="s">
        <v>98</v>
      </c>
      <c r="AK1238" s="3" t="s">
        <v>106</v>
      </c>
      <c r="AL1238" s="3" t="s">
        <v>100</v>
      </c>
      <c r="AM1238" s="3">
        <v>120</v>
      </c>
      <c r="AN1238" s="3" t="s">
        <v>101</v>
      </c>
      <c r="AO1238" s="3" t="s">
        <v>110</v>
      </c>
      <c r="AP1238" s="3" t="s">
        <v>2465</v>
      </c>
      <c r="AQ1238" s="3" t="s">
        <v>2466</v>
      </c>
      <c r="AR1238" s="3">
        <v>9500</v>
      </c>
      <c r="AS1238" s="3">
        <v>2600</v>
      </c>
      <c r="AT1238" s="3">
        <v>0</v>
      </c>
      <c r="AU1238" s="3">
        <v>0</v>
      </c>
      <c r="AV1238" s="3">
        <v>0</v>
      </c>
      <c r="AW1238" s="3">
        <v>0</v>
      </c>
      <c r="AX1238" s="3">
        <v>0</v>
      </c>
      <c r="AY1238" s="3">
        <v>0</v>
      </c>
      <c r="AZ1238" s="3">
        <v>0</v>
      </c>
      <c r="BA1238" s="3" t="s">
        <v>2253</v>
      </c>
      <c r="BB1238" s="3">
        <v>2600</v>
      </c>
    </row>
    <row r="1239" spans="1:54" ht="32.5" hidden="1" customHeight="1" x14ac:dyDescent="0.2">
      <c r="A1239" s="3" t="s">
        <v>2467</v>
      </c>
      <c r="B1239" s="3" t="s">
        <v>2238</v>
      </c>
      <c r="C1239" s="3" t="s">
        <v>85</v>
      </c>
      <c r="D1239" s="3" t="s">
        <v>86</v>
      </c>
      <c r="E1239" s="3" t="s">
        <v>2454</v>
      </c>
      <c r="F1239" s="3"/>
      <c r="G1239" s="3" t="s">
        <v>87</v>
      </c>
      <c r="H1239" s="3">
        <v>2024</v>
      </c>
      <c r="I1239" s="3">
        <v>2024</v>
      </c>
      <c r="J1239" s="3" t="s">
        <v>88</v>
      </c>
      <c r="K1239" s="3" t="s">
        <v>2455</v>
      </c>
      <c r="L1239" s="3" t="s">
        <v>2456</v>
      </c>
      <c r="M1239" s="3" t="s">
        <v>2457</v>
      </c>
      <c r="N1239" s="3" t="s">
        <v>2458</v>
      </c>
      <c r="O1239" s="3" t="s">
        <v>2459</v>
      </c>
      <c r="P1239" s="3" t="s">
        <v>89</v>
      </c>
      <c r="Q1239" s="3" t="s">
        <v>90</v>
      </c>
      <c r="R1239" s="3" t="s">
        <v>2460</v>
      </c>
      <c r="S1239" s="3" t="s">
        <v>2461</v>
      </c>
      <c r="T1239" s="3" t="s">
        <v>135</v>
      </c>
      <c r="U1239" s="3" t="s">
        <v>2267</v>
      </c>
      <c r="V1239" s="3" t="s">
        <v>93</v>
      </c>
      <c r="W1239" s="3">
        <v>2</v>
      </c>
      <c r="X1239" s="3" t="s">
        <v>2468</v>
      </c>
      <c r="Y1239" s="3" t="s">
        <v>2469</v>
      </c>
      <c r="Z1239" s="3" t="s">
        <v>2470</v>
      </c>
      <c r="AA1239" s="3"/>
      <c r="AB1239" s="3" t="s">
        <v>85</v>
      </c>
      <c r="AC1239" s="3" t="s">
        <v>94</v>
      </c>
      <c r="AD1239" s="3" t="s">
        <v>95</v>
      </c>
      <c r="AE1239" s="3" t="s">
        <v>96</v>
      </c>
      <c r="AF1239" s="3"/>
      <c r="AG1239" s="3" t="s">
        <v>97</v>
      </c>
      <c r="AH1239" s="3">
        <v>165</v>
      </c>
      <c r="AI1239" s="3">
        <v>16</v>
      </c>
      <c r="AJ1239" s="3" t="s">
        <v>98</v>
      </c>
      <c r="AK1239" s="3" t="s">
        <v>109</v>
      </c>
      <c r="AL1239" s="3" t="s">
        <v>100</v>
      </c>
      <c r="AM1239" s="3">
        <v>80</v>
      </c>
      <c r="AN1239" s="3" t="s">
        <v>101</v>
      </c>
      <c r="AO1239" s="3" t="s">
        <v>110</v>
      </c>
      <c r="AP1239" s="3" t="s">
        <v>2471</v>
      </c>
      <c r="AQ1239" s="3" t="s">
        <v>2472</v>
      </c>
      <c r="AR1239" s="3">
        <v>4960</v>
      </c>
      <c r="AS1239" s="3">
        <v>2260</v>
      </c>
      <c r="AT1239" s="3">
        <v>0</v>
      </c>
      <c r="AU1239" s="3">
        <v>0</v>
      </c>
      <c r="AV1239" s="3">
        <v>0</v>
      </c>
      <c r="AW1239" s="3">
        <v>0</v>
      </c>
      <c r="AX1239" s="3">
        <v>0</v>
      </c>
      <c r="AY1239" s="3">
        <v>0</v>
      </c>
      <c r="AZ1239" s="3">
        <v>0</v>
      </c>
      <c r="BA1239" s="3" t="s">
        <v>2253</v>
      </c>
      <c r="BB1239" s="3">
        <v>2260</v>
      </c>
    </row>
    <row r="1240" spans="1:54" ht="32.5" hidden="1" customHeight="1" x14ac:dyDescent="0.2">
      <c r="A1240" s="3" t="s">
        <v>12991</v>
      </c>
      <c r="B1240" s="3" t="s">
        <v>2238</v>
      </c>
      <c r="C1240" s="3" t="s">
        <v>85</v>
      </c>
      <c r="D1240" s="3" t="s">
        <v>86</v>
      </c>
      <c r="E1240" s="3" t="s">
        <v>12992</v>
      </c>
      <c r="F1240" s="3"/>
      <c r="G1240" s="3" t="s">
        <v>87</v>
      </c>
      <c r="H1240" s="3">
        <v>2024</v>
      </c>
      <c r="I1240" s="3">
        <v>2024</v>
      </c>
      <c r="J1240" s="3" t="s">
        <v>111</v>
      </c>
      <c r="K1240" s="3" t="s">
        <v>9110</v>
      </c>
      <c r="L1240" s="3" t="s">
        <v>9111</v>
      </c>
      <c r="M1240" s="3"/>
      <c r="N1240" s="3" t="s">
        <v>9112</v>
      </c>
      <c r="O1240" s="3" t="s">
        <v>9113</v>
      </c>
      <c r="P1240" s="3" t="s">
        <v>89</v>
      </c>
      <c r="Q1240" s="3" t="s">
        <v>90</v>
      </c>
      <c r="R1240" s="3" t="s">
        <v>9061</v>
      </c>
      <c r="S1240" s="3" t="s">
        <v>9062</v>
      </c>
      <c r="T1240" s="3" t="s">
        <v>135</v>
      </c>
      <c r="U1240" s="3" t="s">
        <v>92</v>
      </c>
      <c r="V1240" s="3" t="s">
        <v>93</v>
      </c>
      <c r="W1240" s="3">
        <v>1</v>
      </c>
      <c r="X1240" s="3" t="s">
        <v>12993</v>
      </c>
      <c r="Y1240" s="3" t="s">
        <v>12994</v>
      </c>
      <c r="Z1240" s="3" t="s">
        <v>12995</v>
      </c>
      <c r="AA1240" s="3"/>
      <c r="AB1240" s="3" t="s">
        <v>85</v>
      </c>
      <c r="AC1240" s="3" t="s">
        <v>94</v>
      </c>
      <c r="AD1240" s="3" t="s">
        <v>95</v>
      </c>
      <c r="AE1240" s="3" t="s">
        <v>96</v>
      </c>
      <c r="AF1240" s="3"/>
      <c r="AG1240" s="3" t="s">
        <v>97</v>
      </c>
      <c r="AH1240" s="3">
        <v>386</v>
      </c>
      <c r="AI1240" s="3">
        <v>80</v>
      </c>
      <c r="AJ1240" s="3" t="s">
        <v>105</v>
      </c>
      <c r="AK1240" s="3" t="s">
        <v>99</v>
      </c>
      <c r="AL1240" s="3" t="s">
        <v>100</v>
      </c>
      <c r="AM1240" s="3">
        <v>100</v>
      </c>
      <c r="AN1240" s="3" t="s">
        <v>101</v>
      </c>
      <c r="AO1240" s="3" t="s">
        <v>110</v>
      </c>
      <c r="AP1240" s="3" t="s">
        <v>12996</v>
      </c>
      <c r="AQ1240" s="3" t="s">
        <v>12997</v>
      </c>
      <c r="AR1240" s="3">
        <v>8874</v>
      </c>
      <c r="AS1240" s="3">
        <v>5000</v>
      </c>
      <c r="AT1240" s="3">
        <v>0</v>
      </c>
      <c r="AU1240" s="3">
        <v>0</v>
      </c>
      <c r="AV1240" s="3">
        <v>0</v>
      </c>
      <c r="AW1240" s="3">
        <v>0</v>
      </c>
      <c r="AX1240" s="3">
        <v>0</v>
      </c>
      <c r="AY1240" s="3">
        <v>0</v>
      </c>
      <c r="AZ1240" s="3">
        <v>0</v>
      </c>
      <c r="BA1240" s="3" t="s">
        <v>12998</v>
      </c>
      <c r="BB1240" s="3">
        <v>5000</v>
      </c>
    </row>
    <row r="1241" spans="1:54" ht="32.5" hidden="1" customHeight="1" x14ac:dyDescent="0.2">
      <c r="A1241" s="3" t="s">
        <v>12999</v>
      </c>
      <c r="B1241" s="3" t="s">
        <v>2238</v>
      </c>
      <c r="C1241" s="3" t="s">
        <v>85</v>
      </c>
      <c r="D1241" s="3" t="s">
        <v>86</v>
      </c>
      <c r="E1241" s="3" t="s">
        <v>12992</v>
      </c>
      <c r="F1241" s="3"/>
      <c r="G1241" s="3" t="s">
        <v>87</v>
      </c>
      <c r="H1241" s="3">
        <v>2024</v>
      </c>
      <c r="I1241" s="3">
        <v>2024</v>
      </c>
      <c r="J1241" s="3" t="s">
        <v>111</v>
      </c>
      <c r="K1241" s="3" t="s">
        <v>9110</v>
      </c>
      <c r="L1241" s="3" t="s">
        <v>9111</v>
      </c>
      <c r="M1241" s="3"/>
      <c r="N1241" s="3" t="s">
        <v>9112</v>
      </c>
      <c r="O1241" s="3" t="s">
        <v>9113</v>
      </c>
      <c r="P1241" s="3" t="s">
        <v>89</v>
      </c>
      <c r="Q1241" s="3" t="s">
        <v>90</v>
      </c>
      <c r="R1241" s="3" t="s">
        <v>9061</v>
      </c>
      <c r="S1241" s="3" t="s">
        <v>9062</v>
      </c>
      <c r="T1241" s="3" t="s">
        <v>135</v>
      </c>
      <c r="U1241" s="3" t="s">
        <v>92</v>
      </c>
      <c r="V1241" s="3" t="s">
        <v>93</v>
      </c>
      <c r="W1241" s="3">
        <v>2</v>
      </c>
      <c r="X1241" s="3" t="s">
        <v>315</v>
      </c>
      <c r="Y1241" s="3" t="s">
        <v>13000</v>
      </c>
      <c r="Z1241" s="3" t="s">
        <v>18754</v>
      </c>
      <c r="AA1241" s="3"/>
      <c r="AB1241" s="3" t="s">
        <v>85</v>
      </c>
      <c r="AC1241" s="3" t="s">
        <v>94</v>
      </c>
      <c r="AD1241" s="3" t="s">
        <v>103</v>
      </c>
      <c r="AE1241" s="3" t="s">
        <v>104</v>
      </c>
      <c r="AF1241" s="3"/>
      <c r="AG1241" s="3" t="s">
        <v>97</v>
      </c>
      <c r="AH1241" s="3">
        <v>386</v>
      </c>
      <c r="AI1241" s="3">
        <v>80</v>
      </c>
      <c r="AJ1241" s="3" t="s">
        <v>105</v>
      </c>
      <c r="AK1241" s="3" t="s">
        <v>106</v>
      </c>
      <c r="AL1241" s="3" t="s">
        <v>100</v>
      </c>
      <c r="AM1241" s="3">
        <v>950</v>
      </c>
      <c r="AN1241" s="3" t="s">
        <v>101</v>
      </c>
      <c r="AO1241" s="3" t="s">
        <v>110</v>
      </c>
      <c r="AP1241" s="3" t="s">
        <v>9115</v>
      </c>
      <c r="AQ1241" s="3" t="s">
        <v>18755</v>
      </c>
      <c r="AR1241" s="3">
        <v>31099</v>
      </c>
      <c r="AS1241" s="3">
        <v>8000</v>
      </c>
      <c r="AT1241" s="3">
        <v>0</v>
      </c>
      <c r="AU1241" s="3">
        <v>0</v>
      </c>
      <c r="AV1241" s="3">
        <v>0</v>
      </c>
      <c r="AW1241" s="3">
        <v>0</v>
      </c>
      <c r="AX1241" s="3">
        <v>0</v>
      </c>
      <c r="AY1241" s="3">
        <v>0</v>
      </c>
      <c r="AZ1241" s="3">
        <v>0</v>
      </c>
      <c r="BA1241" s="3" t="s">
        <v>13001</v>
      </c>
      <c r="BB1241" s="3">
        <v>8000</v>
      </c>
    </row>
    <row r="1242" spans="1:54" ht="32.5" hidden="1" customHeight="1" x14ac:dyDescent="0.2">
      <c r="A1242" s="3" t="s">
        <v>13002</v>
      </c>
      <c r="B1242" s="3" t="s">
        <v>2238</v>
      </c>
      <c r="C1242" s="3" t="s">
        <v>85</v>
      </c>
      <c r="D1242" s="3" t="s">
        <v>86</v>
      </c>
      <c r="E1242" s="3" t="s">
        <v>12992</v>
      </c>
      <c r="F1242" s="3"/>
      <c r="G1242" s="3" t="s">
        <v>87</v>
      </c>
      <c r="H1242" s="3">
        <v>2024</v>
      </c>
      <c r="I1242" s="3">
        <v>2024</v>
      </c>
      <c r="J1242" s="3" t="s">
        <v>111</v>
      </c>
      <c r="K1242" s="3" t="s">
        <v>9110</v>
      </c>
      <c r="L1242" s="3" t="s">
        <v>9111</v>
      </c>
      <c r="M1242" s="3"/>
      <c r="N1242" s="3" t="s">
        <v>9112</v>
      </c>
      <c r="O1242" s="3" t="s">
        <v>9113</v>
      </c>
      <c r="P1242" s="3" t="s">
        <v>89</v>
      </c>
      <c r="Q1242" s="3" t="s">
        <v>90</v>
      </c>
      <c r="R1242" s="3" t="s">
        <v>9061</v>
      </c>
      <c r="S1242" s="3" t="s">
        <v>9062</v>
      </c>
      <c r="T1242" s="3" t="s">
        <v>135</v>
      </c>
      <c r="U1242" s="3" t="s">
        <v>92</v>
      </c>
      <c r="V1242" s="3" t="s">
        <v>93</v>
      </c>
      <c r="W1242" s="3">
        <v>3</v>
      </c>
      <c r="X1242" s="3" t="s">
        <v>2299</v>
      </c>
      <c r="Y1242" s="3" t="s">
        <v>13003</v>
      </c>
      <c r="Z1242" s="3" t="s">
        <v>13004</v>
      </c>
      <c r="AA1242" s="3"/>
      <c r="AB1242" s="3" t="s">
        <v>85</v>
      </c>
      <c r="AC1242" s="3" t="s">
        <v>94</v>
      </c>
      <c r="AD1242" s="3" t="s">
        <v>103</v>
      </c>
      <c r="AE1242" s="3" t="s">
        <v>124</v>
      </c>
      <c r="AF1242" s="3"/>
      <c r="AG1242" s="3" t="s">
        <v>97</v>
      </c>
      <c r="AH1242" s="3">
        <v>386</v>
      </c>
      <c r="AI1242" s="3">
        <v>80</v>
      </c>
      <c r="AJ1242" s="3" t="s">
        <v>105</v>
      </c>
      <c r="AK1242" s="3" t="s">
        <v>106</v>
      </c>
      <c r="AL1242" s="3" t="s">
        <v>100</v>
      </c>
      <c r="AM1242" s="3">
        <v>250</v>
      </c>
      <c r="AN1242" s="3" t="s">
        <v>101</v>
      </c>
      <c r="AO1242" s="3" t="s">
        <v>110</v>
      </c>
      <c r="AP1242" s="3" t="s">
        <v>13005</v>
      </c>
      <c r="AQ1242" s="3" t="s">
        <v>13006</v>
      </c>
      <c r="AR1242" s="3">
        <v>2600</v>
      </c>
      <c r="AS1242" s="3">
        <v>1500</v>
      </c>
      <c r="AT1242" s="3">
        <v>0</v>
      </c>
      <c r="AU1242" s="3">
        <v>0</v>
      </c>
      <c r="AV1242" s="3">
        <v>0</v>
      </c>
      <c r="AW1242" s="3">
        <v>0</v>
      </c>
      <c r="AX1242" s="3">
        <v>0</v>
      </c>
      <c r="AY1242" s="3">
        <v>0</v>
      </c>
      <c r="AZ1242" s="3">
        <v>0</v>
      </c>
      <c r="BA1242" s="3" t="s">
        <v>12998</v>
      </c>
      <c r="BB1242" s="3">
        <v>1500</v>
      </c>
    </row>
    <row r="1243" spans="1:54" ht="32.5" hidden="1" customHeight="1" x14ac:dyDescent="0.2">
      <c r="A1243" s="3" t="s">
        <v>13007</v>
      </c>
      <c r="B1243" s="3" t="s">
        <v>2238</v>
      </c>
      <c r="C1243" s="3" t="s">
        <v>85</v>
      </c>
      <c r="D1243" s="3" t="s">
        <v>86</v>
      </c>
      <c r="E1243" s="3" t="s">
        <v>13008</v>
      </c>
      <c r="F1243" s="3"/>
      <c r="G1243" s="3" t="s">
        <v>87</v>
      </c>
      <c r="H1243" s="3">
        <v>2024</v>
      </c>
      <c r="I1243" s="3">
        <v>2024</v>
      </c>
      <c r="J1243" s="3" t="s">
        <v>111</v>
      </c>
      <c r="K1243" s="3" t="s">
        <v>9074</v>
      </c>
      <c r="L1243" s="3" t="s">
        <v>9075</v>
      </c>
      <c r="M1243" s="3" t="s">
        <v>13009</v>
      </c>
      <c r="N1243" s="3" t="s">
        <v>9077</v>
      </c>
      <c r="O1243" s="3" t="s">
        <v>9078</v>
      </c>
      <c r="P1243" s="3" t="s">
        <v>89</v>
      </c>
      <c r="Q1243" s="3" t="s">
        <v>90</v>
      </c>
      <c r="R1243" s="3" t="s">
        <v>9079</v>
      </c>
      <c r="S1243" s="3" t="s">
        <v>9080</v>
      </c>
      <c r="T1243" s="3" t="s">
        <v>135</v>
      </c>
      <c r="U1243" s="3" t="s">
        <v>9081</v>
      </c>
      <c r="V1243" s="3" t="s">
        <v>93</v>
      </c>
      <c r="W1243" s="3">
        <v>1</v>
      </c>
      <c r="X1243" s="3" t="s">
        <v>315</v>
      </c>
      <c r="Y1243" s="3" t="s">
        <v>13010</v>
      </c>
      <c r="Z1243" s="3" t="s">
        <v>13011</v>
      </c>
      <c r="AA1243" s="3"/>
      <c r="AB1243" s="3" t="s">
        <v>85</v>
      </c>
      <c r="AC1243" s="3" t="s">
        <v>94</v>
      </c>
      <c r="AD1243" s="3" t="s">
        <v>103</v>
      </c>
      <c r="AE1243" s="3" t="s">
        <v>104</v>
      </c>
      <c r="AF1243" s="3"/>
      <c r="AG1243" s="3" t="s">
        <v>97</v>
      </c>
      <c r="AH1243" s="3">
        <v>125</v>
      </c>
      <c r="AI1243" s="3">
        <v>6</v>
      </c>
      <c r="AJ1243" s="3" t="s">
        <v>98</v>
      </c>
      <c r="AK1243" s="3" t="s">
        <v>106</v>
      </c>
      <c r="AL1243" s="3" t="s">
        <v>100</v>
      </c>
      <c r="AM1243" s="3">
        <v>400</v>
      </c>
      <c r="AN1243" s="3" t="s">
        <v>101</v>
      </c>
      <c r="AO1243" s="3" t="s">
        <v>110</v>
      </c>
      <c r="AP1243" s="3" t="s">
        <v>13012</v>
      </c>
      <c r="AQ1243" s="3" t="s">
        <v>13013</v>
      </c>
      <c r="AR1243" s="3">
        <v>3300</v>
      </c>
      <c r="AS1243" s="3">
        <v>1980</v>
      </c>
      <c r="AT1243" s="3">
        <v>0</v>
      </c>
      <c r="AU1243" s="3">
        <v>0</v>
      </c>
      <c r="AV1243" s="3">
        <v>0</v>
      </c>
      <c r="AW1243" s="3">
        <v>0</v>
      </c>
      <c r="AX1243" s="3">
        <v>0</v>
      </c>
      <c r="AY1243" s="3">
        <v>0</v>
      </c>
      <c r="AZ1243" s="3">
        <v>0</v>
      </c>
      <c r="BA1243" s="3" t="s">
        <v>2253</v>
      </c>
      <c r="BB1243" s="3">
        <v>1980</v>
      </c>
    </row>
    <row r="1244" spans="1:54" ht="32.5" hidden="1" customHeight="1" x14ac:dyDescent="0.2">
      <c r="A1244" s="3" t="s">
        <v>13014</v>
      </c>
      <c r="B1244" s="3" t="s">
        <v>2238</v>
      </c>
      <c r="C1244" s="3" t="s">
        <v>85</v>
      </c>
      <c r="D1244" s="3" t="s">
        <v>86</v>
      </c>
      <c r="E1244" s="3" t="s">
        <v>13008</v>
      </c>
      <c r="F1244" s="3"/>
      <c r="G1244" s="3" t="s">
        <v>87</v>
      </c>
      <c r="H1244" s="3">
        <v>2024</v>
      </c>
      <c r="I1244" s="3">
        <v>2024</v>
      </c>
      <c r="J1244" s="3" t="s">
        <v>88</v>
      </c>
      <c r="K1244" s="3" t="s">
        <v>9074</v>
      </c>
      <c r="L1244" s="3" t="s">
        <v>9075</v>
      </c>
      <c r="M1244" s="3" t="s">
        <v>13009</v>
      </c>
      <c r="N1244" s="3" t="s">
        <v>9077</v>
      </c>
      <c r="O1244" s="3" t="s">
        <v>9078</v>
      </c>
      <c r="P1244" s="3" t="s">
        <v>89</v>
      </c>
      <c r="Q1244" s="3" t="s">
        <v>90</v>
      </c>
      <c r="R1244" s="3" t="s">
        <v>9079</v>
      </c>
      <c r="S1244" s="3" t="s">
        <v>9080</v>
      </c>
      <c r="T1244" s="3" t="s">
        <v>135</v>
      </c>
      <c r="U1244" s="3" t="s">
        <v>9081</v>
      </c>
      <c r="V1244" s="3" t="s">
        <v>93</v>
      </c>
      <c r="W1244" s="3">
        <v>2</v>
      </c>
      <c r="X1244" s="3" t="s">
        <v>329</v>
      </c>
      <c r="Y1244" s="3" t="s">
        <v>13015</v>
      </c>
      <c r="Z1244" s="3" t="s">
        <v>13016</v>
      </c>
      <c r="AA1244" s="3"/>
      <c r="AB1244" s="3" t="s">
        <v>85</v>
      </c>
      <c r="AC1244" s="3" t="s">
        <v>94</v>
      </c>
      <c r="AD1244" s="3" t="s">
        <v>103</v>
      </c>
      <c r="AE1244" s="3" t="s">
        <v>124</v>
      </c>
      <c r="AF1244" s="3"/>
      <c r="AG1244" s="3" t="s">
        <v>97</v>
      </c>
      <c r="AH1244" s="3">
        <v>125</v>
      </c>
      <c r="AI1244" s="3">
        <v>6</v>
      </c>
      <c r="AJ1244" s="3" t="s">
        <v>123</v>
      </c>
      <c r="AK1244" s="3" t="s">
        <v>109</v>
      </c>
      <c r="AL1244" s="3" t="s">
        <v>100</v>
      </c>
      <c r="AM1244" s="3">
        <v>50</v>
      </c>
      <c r="AN1244" s="3" t="s">
        <v>101</v>
      </c>
      <c r="AO1244" s="3" t="s">
        <v>110</v>
      </c>
      <c r="AP1244" s="3" t="s">
        <v>13017</v>
      </c>
      <c r="AQ1244" s="3" t="s">
        <v>13018</v>
      </c>
      <c r="AR1244" s="3">
        <v>2500</v>
      </c>
      <c r="AS1244" s="3">
        <v>1500</v>
      </c>
      <c r="AT1244" s="3">
        <v>0</v>
      </c>
      <c r="AU1244" s="3">
        <v>0</v>
      </c>
      <c r="AV1244" s="3">
        <v>0</v>
      </c>
      <c r="AW1244" s="3">
        <v>0</v>
      </c>
      <c r="AX1244" s="3">
        <v>0</v>
      </c>
      <c r="AY1244" s="3">
        <v>0</v>
      </c>
      <c r="AZ1244" s="3">
        <v>0</v>
      </c>
      <c r="BA1244" s="3" t="s">
        <v>2253</v>
      </c>
      <c r="BB1244" s="3">
        <v>1500</v>
      </c>
    </row>
    <row r="1245" spans="1:54" ht="32.5" hidden="1" customHeight="1" x14ac:dyDescent="0.2">
      <c r="A1245" s="3" t="s">
        <v>13019</v>
      </c>
      <c r="B1245" s="3" t="s">
        <v>2238</v>
      </c>
      <c r="C1245" s="3" t="s">
        <v>85</v>
      </c>
      <c r="D1245" s="3" t="s">
        <v>86</v>
      </c>
      <c r="E1245" s="3" t="s">
        <v>13008</v>
      </c>
      <c r="F1245" s="3"/>
      <c r="G1245" s="3" t="s">
        <v>87</v>
      </c>
      <c r="H1245" s="3">
        <v>2024</v>
      </c>
      <c r="I1245" s="3">
        <v>2024</v>
      </c>
      <c r="J1245" s="3" t="s">
        <v>88</v>
      </c>
      <c r="K1245" s="3" t="s">
        <v>9074</v>
      </c>
      <c r="L1245" s="3" t="s">
        <v>9075</v>
      </c>
      <c r="M1245" s="3" t="s">
        <v>13009</v>
      </c>
      <c r="N1245" s="3" t="s">
        <v>9077</v>
      </c>
      <c r="O1245" s="3" t="s">
        <v>9078</v>
      </c>
      <c r="P1245" s="3" t="s">
        <v>89</v>
      </c>
      <c r="Q1245" s="3" t="s">
        <v>90</v>
      </c>
      <c r="R1245" s="3" t="s">
        <v>9079</v>
      </c>
      <c r="S1245" s="3" t="s">
        <v>9080</v>
      </c>
      <c r="T1245" s="3" t="s">
        <v>135</v>
      </c>
      <c r="U1245" s="3" t="s">
        <v>9081</v>
      </c>
      <c r="V1245" s="3" t="s">
        <v>93</v>
      </c>
      <c r="W1245" s="3">
        <v>3</v>
      </c>
      <c r="X1245" s="3" t="s">
        <v>13020</v>
      </c>
      <c r="Y1245" s="3" t="s">
        <v>13021</v>
      </c>
      <c r="Z1245" s="3" t="s">
        <v>13022</v>
      </c>
      <c r="AA1245" s="3"/>
      <c r="AB1245" s="3" t="s">
        <v>85</v>
      </c>
      <c r="AC1245" s="3" t="s">
        <v>94</v>
      </c>
      <c r="AD1245" s="3" t="s">
        <v>95</v>
      </c>
      <c r="AE1245" s="3" t="s">
        <v>96</v>
      </c>
      <c r="AF1245" s="3"/>
      <c r="AG1245" s="3" t="s">
        <v>97</v>
      </c>
      <c r="AH1245" s="3">
        <v>125</v>
      </c>
      <c r="AI1245" s="3">
        <v>6</v>
      </c>
      <c r="AJ1245" s="3" t="s">
        <v>123</v>
      </c>
      <c r="AK1245" s="3" t="s">
        <v>109</v>
      </c>
      <c r="AL1245" s="3" t="s">
        <v>100</v>
      </c>
      <c r="AM1245" s="3">
        <v>15</v>
      </c>
      <c r="AN1245" s="3" t="s">
        <v>101</v>
      </c>
      <c r="AO1245" s="3" t="s">
        <v>110</v>
      </c>
      <c r="AP1245" s="3" t="s">
        <v>13012</v>
      </c>
      <c r="AQ1245" s="3" t="s">
        <v>13023</v>
      </c>
      <c r="AR1245" s="3">
        <v>1800</v>
      </c>
      <c r="AS1245" s="3">
        <v>1000</v>
      </c>
      <c r="AT1245" s="3">
        <v>0</v>
      </c>
      <c r="AU1245" s="3">
        <v>0</v>
      </c>
      <c r="AV1245" s="3">
        <v>0</v>
      </c>
      <c r="AW1245" s="3">
        <v>0</v>
      </c>
      <c r="AX1245" s="3">
        <v>0</v>
      </c>
      <c r="AY1245" s="3">
        <v>0</v>
      </c>
      <c r="AZ1245" s="3">
        <v>0</v>
      </c>
      <c r="BA1245" s="3" t="s">
        <v>2253</v>
      </c>
      <c r="BB1245" s="3">
        <v>1000</v>
      </c>
    </row>
    <row r="1246" spans="1:54" ht="32.5" hidden="1" customHeight="1" x14ac:dyDescent="0.2">
      <c r="A1246" s="3" t="s">
        <v>13024</v>
      </c>
      <c r="B1246" s="3" t="s">
        <v>2238</v>
      </c>
      <c r="C1246" s="3" t="s">
        <v>85</v>
      </c>
      <c r="D1246" s="3" t="s">
        <v>86</v>
      </c>
      <c r="E1246" s="3" t="s">
        <v>13025</v>
      </c>
      <c r="F1246" s="3"/>
      <c r="G1246" s="3" t="s">
        <v>87</v>
      </c>
      <c r="H1246" s="3">
        <v>2024</v>
      </c>
      <c r="I1246" s="3">
        <v>2024</v>
      </c>
      <c r="J1246" s="3" t="s">
        <v>88</v>
      </c>
      <c r="K1246" s="3" t="s">
        <v>9257</v>
      </c>
      <c r="L1246" s="3" t="s">
        <v>9258</v>
      </c>
      <c r="M1246" s="3"/>
      <c r="N1246" s="3" t="s">
        <v>9259</v>
      </c>
      <c r="O1246" s="3" t="s">
        <v>7411</v>
      </c>
      <c r="P1246" s="3" t="s">
        <v>89</v>
      </c>
      <c r="Q1246" s="3" t="s">
        <v>257</v>
      </c>
      <c r="R1246" s="3" t="s">
        <v>9260</v>
      </c>
      <c r="S1246" s="3" t="s">
        <v>9261</v>
      </c>
      <c r="T1246" s="3" t="s">
        <v>91</v>
      </c>
      <c r="U1246" s="3" t="s">
        <v>9081</v>
      </c>
      <c r="V1246" s="3" t="s">
        <v>93</v>
      </c>
      <c r="W1246" s="3">
        <v>1</v>
      </c>
      <c r="X1246" s="3" t="s">
        <v>13026</v>
      </c>
      <c r="Y1246" s="3" t="s">
        <v>13027</v>
      </c>
      <c r="Z1246" s="3" t="s">
        <v>13028</v>
      </c>
      <c r="AA1246" s="3"/>
      <c r="AB1246" s="3" t="s">
        <v>85</v>
      </c>
      <c r="AC1246" s="3" t="s">
        <v>94</v>
      </c>
      <c r="AD1246" s="3" t="s">
        <v>103</v>
      </c>
      <c r="AE1246" s="3" t="s">
        <v>124</v>
      </c>
      <c r="AF1246" s="3"/>
      <c r="AG1246" s="3" t="s">
        <v>97</v>
      </c>
      <c r="AH1246" s="3">
        <v>200000</v>
      </c>
      <c r="AI1246" s="3">
        <v>34000</v>
      </c>
      <c r="AJ1246" s="3" t="s">
        <v>98</v>
      </c>
      <c r="AK1246" s="3" t="s">
        <v>109</v>
      </c>
      <c r="AL1246" s="3" t="s">
        <v>100</v>
      </c>
      <c r="AM1246" s="3">
        <v>500</v>
      </c>
      <c r="AN1246" s="3" t="s">
        <v>101</v>
      </c>
      <c r="AO1246" s="3" t="s">
        <v>110</v>
      </c>
      <c r="AP1246" s="3" t="s">
        <v>13029</v>
      </c>
      <c r="AQ1246" s="3"/>
      <c r="AR1246" s="3">
        <v>5000</v>
      </c>
      <c r="AS1246" s="3">
        <v>3000</v>
      </c>
      <c r="AT1246" s="3">
        <v>0</v>
      </c>
      <c r="AU1246" s="3">
        <v>0</v>
      </c>
      <c r="AV1246" s="3">
        <v>0</v>
      </c>
      <c r="AW1246" s="3">
        <v>0</v>
      </c>
      <c r="AX1246" s="3">
        <v>0</v>
      </c>
      <c r="AY1246" s="3">
        <v>0</v>
      </c>
      <c r="AZ1246" s="3">
        <v>0</v>
      </c>
      <c r="BA1246" s="3" t="s">
        <v>2253</v>
      </c>
      <c r="BB1246" s="3">
        <v>3000</v>
      </c>
    </row>
    <row r="1247" spans="1:54" ht="32.5" hidden="1" customHeight="1" x14ac:dyDescent="0.2">
      <c r="A1247" s="3" t="s">
        <v>13030</v>
      </c>
      <c r="B1247" s="3" t="s">
        <v>2238</v>
      </c>
      <c r="C1247" s="3" t="s">
        <v>85</v>
      </c>
      <c r="D1247" s="3" t="s">
        <v>86</v>
      </c>
      <c r="E1247" s="3" t="s">
        <v>13025</v>
      </c>
      <c r="F1247" s="3"/>
      <c r="G1247" s="3" t="s">
        <v>87</v>
      </c>
      <c r="H1247" s="3">
        <v>2024</v>
      </c>
      <c r="I1247" s="3">
        <v>2024</v>
      </c>
      <c r="J1247" s="3" t="s">
        <v>88</v>
      </c>
      <c r="K1247" s="3" t="s">
        <v>9257</v>
      </c>
      <c r="L1247" s="3" t="s">
        <v>9258</v>
      </c>
      <c r="M1247" s="3"/>
      <c r="N1247" s="3" t="s">
        <v>9259</v>
      </c>
      <c r="O1247" s="3" t="s">
        <v>7411</v>
      </c>
      <c r="P1247" s="3" t="s">
        <v>89</v>
      </c>
      <c r="Q1247" s="3" t="s">
        <v>257</v>
      </c>
      <c r="R1247" s="3" t="s">
        <v>9260</v>
      </c>
      <c r="S1247" s="3" t="s">
        <v>9261</v>
      </c>
      <c r="T1247" s="3" t="s">
        <v>91</v>
      </c>
      <c r="U1247" s="3" t="s">
        <v>9081</v>
      </c>
      <c r="V1247" s="3" t="s">
        <v>93</v>
      </c>
      <c r="W1247" s="3">
        <v>2</v>
      </c>
      <c r="X1247" s="3" t="s">
        <v>13031</v>
      </c>
      <c r="Y1247" s="3" t="s">
        <v>13032</v>
      </c>
      <c r="Z1247" s="3" t="s">
        <v>13033</v>
      </c>
      <c r="AA1247" s="3"/>
      <c r="AB1247" s="3" t="s">
        <v>85</v>
      </c>
      <c r="AC1247" s="3" t="s">
        <v>94</v>
      </c>
      <c r="AD1247" s="3" t="s">
        <v>95</v>
      </c>
      <c r="AE1247" s="3" t="s">
        <v>96</v>
      </c>
      <c r="AF1247" s="3"/>
      <c r="AG1247" s="3" t="s">
        <v>97</v>
      </c>
      <c r="AH1247" s="3">
        <v>200000</v>
      </c>
      <c r="AI1247" s="3">
        <v>34000</v>
      </c>
      <c r="AJ1247" s="3" t="s">
        <v>123</v>
      </c>
      <c r="AK1247" s="3" t="s">
        <v>99</v>
      </c>
      <c r="AL1247" s="3" t="s">
        <v>100</v>
      </c>
      <c r="AM1247" s="3">
        <v>10</v>
      </c>
      <c r="AN1247" s="3" t="s">
        <v>140</v>
      </c>
      <c r="AO1247" s="3" t="s">
        <v>110</v>
      </c>
      <c r="AP1247" s="3" t="s">
        <v>13034</v>
      </c>
      <c r="AQ1247" s="3"/>
      <c r="AR1247" s="3">
        <v>3350</v>
      </c>
      <c r="AS1247" s="3">
        <v>2000</v>
      </c>
      <c r="AT1247" s="3">
        <v>0</v>
      </c>
      <c r="AU1247" s="3">
        <v>0</v>
      </c>
      <c r="AV1247" s="3">
        <v>0</v>
      </c>
      <c r="AW1247" s="3">
        <v>0</v>
      </c>
      <c r="AX1247" s="3">
        <v>0</v>
      </c>
      <c r="AY1247" s="3">
        <v>0</v>
      </c>
      <c r="AZ1247" s="3">
        <v>0</v>
      </c>
      <c r="BA1247" s="3" t="s">
        <v>2253</v>
      </c>
      <c r="BB1247" s="3">
        <v>2000</v>
      </c>
    </row>
    <row r="1248" spans="1:54" ht="32.5" hidden="1" customHeight="1" x14ac:dyDescent="0.2">
      <c r="A1248" s="3" t="s">
        <v>13035</v>
      </c>
      <c r="B1248" s="3" t="s">
        <v>2238</v>
      </c>
      <c r="C1248" s="3" t="s">
        <v>85</v>
      </c>
      <c r="D1248" s="3" t="s">
        <v>86</v>
      </c>
      <c r="E1248" s="3" t="s">
        <v>13025</v>
      </c>
      <c r="F1248" s="3"/>
      <c r="G1248" s="3" t="s">
        <v>87</v>
      </c>
      <c r="H1248" s="3">
        <v>2024</v>
      </c>
      <c r="I1248" s="3">
        <v>2024</v>
      </c>
      <c r="J1248" s="3" t="s">
        <v>111</v>
      </c>
      <c r="K1248" s="3" t="s">
        <v>9257</v>
      </c>
      <c r="L1248" s="3" t="s">
        <v>9258</v>
      </c>
      <c r="M1248" s="3"/>
      <c r="N1248" s="3" t="s">
        <v>9259</v>
      </c>
      <c r="O1248" s="3" t="s">
        <v>7411</v>
      </c>
      <c r="P1248" s="3" t="s">
        <v>89</v>
      </c>
      <c r="Q1248" s="3" t="s">
        <v>257</v>
      </c>
      <c r="R1248" s="3" t="s">
        <v>9260</v>
      </c>
      <c r="S1248" s="3" t="s">
        <v>9261</v>
      </c>
      <c r="T1248" s="3" t="s">
        <v>91</v>
      </c>
      <c r="U1248" s="3" t="s">
        <v>9081</v>
      </c>
      <c r="V1248" s="3" t="s">
        <v>93</v>
      </c>
      <c r="W1248" s="3">
        <v>3</v>
      </c>
      <c r="X1248" s="3" t="s">
        <v>13036</v>
      </c>
      <c r="Y1248" s="3" t="s">
        <v>13037</v>
      </c>
      <c r="Z1248" s="3" t="s">
        <v>13038</v>
      </c>
      <c r="AA1248" s="3"/>
      <c r="AB1248" s="3" t="s">
        <v>85</v>
      </c>
      <c r="AC1248" s="3" t="s">
        <v>94</v>
      </c>
      <c r="AD1248" s="3" t="s">
        <v>103</v>
      </c>
      <c r="AE1248" s="3" t="s">
        <v>122</v>
      </c>
      <c r="AF1248" s="3"/>
      <c r="AG1248" s="3" t="s">
        <v>97</v>
      </c>
      <c r="AH1248" s="3">
        <v>200000</v>
      </c>
      <c r="AI1248" s="3">
        <v>34000</v>
      </c>
      <c r="AJ1248" s="3" t="s">
        <v>396</v>
      </c>
      <c r="AK1248" s="3" t="s">
        <v>190</v>
      </c>
      <c r="AL1248" s="3" t="s">
        <v>100</v>
      </c>
      <c r="AM1248" s="3">
        <v>100</v>
      </c>
      <c r="AN1248" s="3" t="s">
        <v>101</v>
      </c>
      <c r="AO1248" s="3" t="s">
        <v>110</v>
      </c>
      <c r="AP1248" s="3" t="s">
        <v>13039</v>
      </c>
      <c r="AQ1248" s="3"/>
      <c r="AR1248" s="3">
        <v>8500</v>
      </c>
      <c r="AS1248" s="3">
        <v>4500</v>
      </c>
      <c r="AT1248" s="3">
        <v>0</v>
      </c>
      <c r="AU1248" s="3">
        <v>0</v>
      </c>
      <c r="AV1248" s="3">
        <v>0</v>
      </c>
      <c r="AW1248" s="3">
        <v>0</v>
      </c>
      <c r="AX1248" s="3">
        <v>0</v>
      </c>
      <c r="AY1248" s="3">
        <v>0</v>
      </c>
      <c r="AZ1248" s="3">
        <v>0</v>
      </c>
      <c r="BA1248" s="3" t="s">
        <v>2253</v>
      </c>
      <c r="BB1248" s="3">
        <v>4500</v>
      </c>
    </row>
    <row r="1249" spans="1:54" ht="32.5" hidden="1" customHeight="1" x14ac:dyDescent="0.2">
      <c r="A1249" s="3" t="s">
        <v>13040</v>
      </c>
      <c r="B1249" s="3" t="s">
        <v>2238</v>
      </c>
      <c r="C1249" s="3" t="s">
        <v>85</v>
      </c>
      <c r="D1249" s="3" t="s">
        <v>86</v>
      </c>
      <c r="E1249" s="3" t="s">
        <v>13025</v>
      </c>
      <c r="F1249" s="3"/>
      <c r="G1249" s="3" t="s">
        <v>87</v>
      </c>
      <c r="H1249" s="3">
        <v>2024</v>
      </c>
      <c r="I1249" s="3">
        <v>2024</v>
      </c>
      <c r="J1249" s="3" t="s">
        <v>111</v>
      </c>
      <c r="K1249" s="3" t="s">
        <v>9257</v>
      </c>
      <c r="L1249" s="3" t="s">
        <v>9258</v>
      </c>
      <c r="M1249" s="3"/>
      <c r="N1249" s="3" t="s">
        <v>9259</v>
      </c>
      <c r="O1249" s="3" t="s">
        <v>7411</v>
      </c>
      <c r="P1249" s="3" t="s">
        <v>89</v>
      </c>
      <c r="Q1249" s="3" t="s">
        <v>257</v>
      </c>
      <c r="R1249" s="3" t="s">
        <v>9260</v>
      </c>
      <c r="S1249" s="3" t="s">
        <v>9261</v>
      </c>
      <c r="T1249" s="3" t="s">
        <v>91</v>
      </c>
      <c r="U1249" s="3" t="s">
        <v>9081</v>
      </c>
      <c r="V1249" s="3" t="s">
        <v>93</v>
      </c>
      <c r="W1249" s="3">
        <v>4</v>
      </c>
      <c r="X1249" s="3" t="s">
        <v>13041</v>
      </c>
      <c r="Y1249" s="3" t="s">
        <v>13042</v>
      </c>
      <c r="Z1249" s="3" t="s">
        <v>13043</v>
      </c>
      <c r="AA1249" s="3"/>
      <c r="AB1249" s="3" t="s">
        <v>85</v>
      </c>
      <c r="AC1249" s="3" t="s">
        <v>94</v>
      </c>
      <c r="AD1249" s="3" t="s">
        <v>103</v>
      </c>
      <c r="AE1249" s="3" t="s">
        <v>104</v>
      </c>
      <c r="AF1249" s="3"/>
      <c r="AG1249" s="3" t="s">
        <v>97</v>
      </c>
      <c r="AH1249" s="3">
        <v>200000</v>
      </c>
      <c r="AI1249" s="3">
        <v>34000</v>
      </c>
      <c r="AJ1249" s="3" t="s">
        <v>98</v>
      </c>
      <c r="AK1249" s="3" t="s">
        <v>106</v>
      </c>
      <c r="AL1249" s="3" t="s">
        <v>100</v>
      </c>
      <c r="AM1249" s="3">
        <v>1500</v>
      </c>
      <c r="AN1249" s="3" t="s">
        <v>101</v>
      </c>
      <c r="AO1249" s="3" t="s">
        <v>110</v>
      </c>
      <c r="AP1249" s="3" t="s">
        <v>13044</v>
      </c>
      <c r="AQ1249" s="3" t="s">
        <v>13045</v>
      </c>
      <c r="AR1249" s="3">
        <v>5000</v>
      </c>
      <c r="AS1249" s="3">
        <v>3000</v>
      </c>
      <c r="AT1249" s="3">
        <v>0</v>
      </c>
      <c r="AU1249" s="3">
        <v>0</v>
      </c>
      <c r="AV1249" s="3">
        <v>0</v>
      </c>
      <c r="AW1249" s="3">
        <v>0</v>
      </c>
      <c r="AX1249" s="3">
        <v>0</v>
      </c>
      <c r="AY1249" s="3">
        <v>0</v>
      </c>
      <c r="AZ1249" s="3">
        <v>0</v>
      </c>
      <c r="BA1249" s="3" t="s">
        <v>2253</v>
      </c>
      <c r="BB1249" s="3">
        <v>3000</v>
      </c>
    </row>
    <row r="1250" spans="1:54" ht="32.5" hidden="1" customHeight="1" x14ac:dyDescent="0.2">
      <c r="A1250" s="3" t="s">
        <v>13046</v>
      </c>
      <c r="B1250" s="3" t="s">
        <v>2238</v>
      </c>
      <c r="C1250" s="3" t="s">
        <v>85</v>
      </c>
      <c r="D1250" s="3" t="s">
        <v>86</v>
      </c>
      <c r="E1250" s="3" t="s">
        <v>13047</v>
      </c>
      <c r="F1250" s="3"/>
      <c r="G1250" s="3" t="s">
        <v>87</v>
      </c>
      <c r="H1250" s="3">
        <v>2024</v>
      </c>
      <c r="I1250" s="3">
        <v>2024</v>
      </c>
      <c r="J1250" s="3" t="s">
        <v>111</v>
      </c>
      <c r="K1250" s="3" t="s">
        <v>9145</v>
      </c>
      <c r="L1250" s="3" t="s">
        <v>9146</v>
      </c>
      <c r="M1250" s="3" t="s">
        <v>9147</v>
      </c>
      <c r="N1250" s="3" t="s">
        <v>9148</v>
      </c>
      <c r="O1250" s="3" t="s">
        <v>9149</v>
      </c>
      <c r="P1250" s="3" t="s">
        <v>89</v>
      </c>
      <c r="Q1250" s="3" t="s">
        <v>90</v>
      </c>
      <c r="R1250" s="3" t="s">
        <v>9150</v>
      </c>
      <c r="S1250" s="3" t="s">
        <v>9151</v>
      </c>
      <c r="T1250" s="3" t="s">
        <v>135</v>
      </c>
      <c r="U1250" s="3" t="s">
        <v>2247</v>
      </c>
      <c r="V1250" s="3" t="s">
        <v>93</v>
      </c>
      <c r="W1250" s="3">
        <v>1</v>
      </c>
      <c r="X1250" s="3" t="s">
        <v>1278</v>
      </c>
      <c r="Y1250" s="3" t="s">
        <v>13048</v>
      </c>
      <c r="Z1250" s="3" t="s">
        <v>13049</v>
      </c>
      <c r="AA1250" s="3"/>
      <c r="AB1250" s="3" t="s">
        <v>85</v>
      </c>
      <c r="AC1250" s="3" t="s">
        <v>94</v>
      </c>
      <c r="AD1250" s="3" t="s">
        <v>103</v>
      </c>
      <c r="AE1250" s="3" t="s">
        <v>104</v>
      </c>
      <c r="AF1250" s="3"/>
      <c r="AG1250" s="3" t="s">
        <v>97</v>
      </c>
      <c r="AH1250" s="3">
        <v>72</v>
      </c>
      <c r="AI1250" s="3">
        <v>19</v>
      </c>
      <c r="AJ1250" s="3" t="s">
        <v>346</v>
      </c>
      <c r="AK1250" s="3" t="s">
        <v>106</v>
      </c>
      <c r="AL1250" s="3" t="s">
        <v>100</v>
      </c>
      <c r="AM1250" s="3">
        <v>30</v>
      </c>
      <c r="AN1250" s="3" t="s">
        <v>138</v>
      </c>
      <c r="AO1250" s="3" t="s">
        <v>110</v>
      </c>
      <c r="AP1250" s="3" t="s">
        <v>13050</v>
      </c>
      <c r="AQ1250" s="3" t="s">
        <v>13051</v>
      </c>
      <c r="AR1250" s="3">
        <v>4000</v>
      </c>
      <c r="AS1250" s="3">
        <v>2000</v>
      </c>
      <c r="AT1250" s="3">
        <v>0</v>
      </c>
      <c r="AU1250" s="3">
        <v>0</v>
      </c>
      <c r="AV1250" s="3">
        <v>0</v>
      </c>
      <c r="AW1250" s="3">
        <v>0</v>
      </c>
      <c r="AX1250" s="3">
        <v>0</v>
      </c>
      <c r="AY1250" s="3">
        <v>0</v>
      </c>
      <c r="AZ1250" s="3">
        <v>0</v>
      </c>
      <c r="BA1250" s="3" t="s">
        <v>13052</v>
      </c>
      <c r="BB1250" s="3">
        <v>2700</v>
      </c>
    </row>
    <row r="1251" spans="1:54" ht="32.5" hidden="1" customHeight="1" x14ac:dyDescent="0.2">
      <c r="A1251" s="3" t="s">
        <v>13053</v>
      </c>
      <c r="B1251" s="3" t="s">
        <v>2238</v>
      </c>
      <c r="C1251" s="3" t="s">
        <v>85</v>
      </c>
      <c r="D1251" s="3" t="s">
        <v>86</v>
      </c>
      <c r="E1251" s="3" t="s">
        <v>13047</v>
      </c>
      <c r="F1251" s="3"/>
      <c r="G1251" s="3" t="s">
        <v>87</v>
      </c>
      <c r="H1251" s="3">
        <v>2024</v>
      </c>
      <c r="I1251" s="3">
        <v>2024</v>
      </c>
      <c r="J1251" s="3" t="s">
        <v>111</v>
      </c>
      <c r="K1251" s="3" t="s">
        <v>9145</v>
      </c>
      <c r="L1251" s="3" t="s">
        <v>9146</v>
      </c>
      <c r="M1251" s="3" t="s">
        <v>9147</v>
      </c>
      <c r="N1251" s="3" t="s">
        <v>9148</v>
      </c>
      <c r="O1251" s="3" t="s">
        <v>9149</v>
      </c>
      <c r="P1251" s="3" t="s">
        <v>89</v>
      </c>
      <c r="Q1251" s="3" t="s">
        <v>90</v>
      </c>
      <c r="R1251" s="3" t="s">
        <v>9150</v>
      </c>
      <c r="S1251" s="3" t="s">
        <v>9151</v>
      </c>
      <c r="T1251" s="3" t="s">
        <v>135</v>
      </c>
      <c r="U1251" s="3" t="s">
        <v>2247</v>
      </c>
      <c r="V1251" s="3" t="s">
        <v>93</v>
      </c>
      <c r="W1251" s="3">
        <v>2</v>
      </c>
      <c r="X1251" s="3" t="s">
        <v>13054</v>
      </c>
      <c r="Y1251" s="3" t="s">
        <v>13055</v>
      </c>
      <c r="Z1251" s="3" t="s">
        <v>13056</v>
      </c>
      <c r="AA1251" s="3"/>
      <c r="AB1251" s="3" t="s">
        <v>85</v>
      </c>
      <c r="AC1251" s="3" t="s">
        <v>94</v>
      </c>
      <c r="AD1251" s="3" t="s">
        <v>103</v>
      </c>
      <c r="AE1251" s="3" t="s">
        <v>124</v>
      </c>
      <c r="AF1251" s="3"/>
      <c r="AG1251" s="3" t="s">
        <v>97</v>
      </c>
      <c r="AH1251" s="3">
        <v>72</v>
      </c>
      <c r="AI1251" s="3">
        <v>19</v>
      </c>
      <c r="AJ1251" s="3" t="s">
        <v>98</v>
      </c>
      <c r="AK1251" s="3" t="s">
        <v>109</v>
      </c>
      <c r="AL1251" s="3" t="s">
        <v>100</v>
      </c>
      <c r="AM1251" s="3">
        <v>50</v>
      </c>
      <c r="AN1251" s="3" t="s">
        <v>138</v>
      </c>
      <c r="AO1251" s="3" t="s">
        <v>110</v>
      </c>
      <c r="AP1251" s="3" t="s">
        <v>13057</v>
      </c>
      <c r="AQ1251" s="3" t="s">
        <v>13058</v>
      </c>
      <c r="AR1251" s="3">
        <v>1300</v>
      </c>
      <c r="AS1251" s="3">
        <v>600</v>
      </c>
      <c r="AT1251" s="3">
        <v>0</v>
      </c>
      <c r="AU1251" s="3">
        <v>0</v>
      </c>
      <c r="AV1251" s="3">
        <v>0</v>
      </c>
      <c r="AW1251" s="3">
        <v>0</v>
      </c>
      <c r="AX1251" s="3">
        <v>0</v>
      </c>
      <c r="AY1251" s="3">
        <v>0</v>
      </c>
      <c r="AZ1251" s="3">
        <v>0</v>
      </c>
      <c r="BA1251" s="3" t="s">
        <v>13052</v>
      </c>
      <c r="BB1251" s="3">
        <v>800</v>
      </c>
    </row>
    <row r="1252" spans="1:54" ht="32.5" hidden="1" customHeight="1" x14ac:dyDescent="0.2">
      <c r="A1252" s="3" t="s">
        <v>13059</v>
      </c>
      <c r="B1252" s="3" t="s">
        <v>2238</v>
      </c>
      <c r="C1252" s="3" t="s">
        <v>85</v>
      </c>
      <c r="D1252" s="3" t="s">
        <v>86</v>
      </c>
      <c r="E1252" s="3" t="s">
        <v>13047</v>
      </c>
      <c r="F1252" s="3"/>
      <c r="G1252" s="3" t="s">
        <v>87</v>
      </c>
      <c r="H1252" s="3">
        <v>2024</v>
      </c>
      <c r="I1252" s="3">
        <v>2024</v>
      </c>
      <c r="J1252" s="3" t="s">
        <v>111</v>
      </c>
      <c r="K1252" s="3" t="s">
        <v>9145</v>
      </c>
      <c r="L1252" s="3" t="s">
        <v>9146</v>
      </c>
      <c r="M1252" s="3" t="s">
        <v>9147</v>
      </c>
      <c r="N1252" s="3" t="s">
        <v>9148</v>
      </c>
      <c r="O1252" s="3" t="s">
        <v>9149</v>
      </c>
      <c r="P1252" s="3" t="s">
        <v>89</v>
      </c>
      <c r="Q1252" s="3" t="s">
        <v>90</v>
      </c>
      <c r="R1252" s="3" t="s">
        <v>9150</v>
      </c>
      <c r="S1252" s="3" t="s">
        <v>9151</v>
      </c>
      <c r="T1252" s="3" t="s">
        <v>135</v>
      </c>
      <c r="U1252" s="3" t="s">
        <v>2247</v>
      </c>
      <c r="V1252" s="3" t="s">
        <v>93</v>
      </c>
      <c r="W1252" s="3">
        <v>3</v>
      </c>
      <c r="X1252" s="3" t="s">
        <v>13060</v>
      </c>
      <c r="Y1252" s="3" t="s">
        <v>13061</v>
      </c>
      <c r="Z1252" s="3" t="s">
        <v>13062</v>
      </c>
      <c r="AA1252" s="3"/>
      <c r="AB1252" s="3" t="s">
        <v>85</v>
      </c>
      <c r="AC1252" s="3" t="s">
        <v>94</v>
      </c>
      <c r="AD1252" s="3" t="s">
        <v>95</v>
      </c>
      <c r="AE1252" s="3" t="s">
        <v>96</v>
      </c>
      <c r="AF1252" s="3"/>
      <c r="AG1252" s="3" t="s">
        <v>97</v>
      </c>
      <c r="AH1252" s="3">
        <v>72</v>
      </c>
      <c r="AI1252" s="3">
        <v>19</v>
      </c>
      <c r="AJ1252" s="3" t="s">
        <v>123</v>
      </c>
      <c r="AK1252" s="3" t="s">
        <v>109</v>
      </c>
      <c r="AL1252" s="3" t="s">
        <v>100</v>
      </c>
      <c r="AM1252" s="3">
        <v>15</v>
      </c>
      <c r="AN1252" s="3" t="s">
        <v>138</v>
      </c>
      <c r="AO1252" s="3" t="s">
        <v>110</v>
      </c>
      <c r="AP1252" s="3" t="s">
        <v>13063</v>
      </c>
      <c r="AQ1252" s="3" t="s">
        <v>13064</v>
      </c>
      <c r="AR1252" s="3">
        <v>4300</v>
      </c>
      <c r="AS1252" s="3">
        <v>2000</v>
      </c>
      <c r="AT1252" s="3">
        <v>0</v>
      </c>
      <c r="AU1252" s="3">
        <v>0</v>
      </c>
      <c r="AV1252" s="3">
        <v>0</v>
      </c>
      <c r="AW1252" s="3">
        <v>0</v>
      </c>
      <c r="AX1252" s="3">
        <v>0</v>
      </c>
      <c r="AY1252" s="3">
        <v>0</v>
      </c>
      <c r="AZ1252" s="3">
        <v>0</v>
      </c>
      <c r="BA1252" s="3" t="s">
        <v>13052</v>
      </c>
      <c r="BB1252" s="3">
        <v>3500</v>
      </c>
    </row>
    <row r="1253" spans="1:54" ht="32.5" hidden="1" customHeight="1" x14ac:dyDescent="0.2">
      <c r="A1253" s="3" t="s">
        <v>18756</v>
      </c>
      <c r="B1253" s="3" t="s">
        <v>2238</v>
      </c>
      <c r="C1253" s="3" t="s">
        <v>85</v>
      </c>
      <c r="D1253" s="3" t="s">
        <v>86</v>
      </c>
      <c r="E1253" s="3" t="s">
        <v>13207</v>
      </c>
      <c r="F1253" s="3"/>
      <c r="G1253" s="3" t="s">
        <v>87</v>
      </c>
      <c r="H1253" s="3">
        <v>2024</v>
      </c>
      <c r="I1253" s="3">
        <v>2024</v>
      </c>
      <c r="J1253" s="3" t="s">
        <v>111</v>
      </c>
      <c r="K1253" s="3" t="s">
        <v>9241</v>
      </c>
      <c r="L1253" s="3" t="s">
        <v>9242</v>
      </c>
      <c r="M1253" s="3" t="s">
        <v>9243</v>
      </c>
      <c r="N1253" s="3" t="s">
        <v>9244</v>
      </c>
      <c r="O1253" s="3" t="s">
        <v>9245</v>
      </c>
      <c r="P1253" s="3" t="s">
        <v>89</v>
      </c>
      <c r="Q1253" s="3" t="s">
        <v>90</v>
      </c>
      <c r="R1253" s="3" t="s">
        <v>9246</v>
      </c>
      <c r="S1253" s="3" t="s">
        <v>9247</v>
      </c>
      <c r="T1253" s="3" t="s">
        <v>135</v>
      </c>
      <c r="U1253" s="3" t="s">
        <v>2352</v>
      </c>
      <c r="V1253" s="3" t="s">
        <v>93</v>
      </c>
      <c r="W1253" s="3">
        <v>1</v>
      </c>
      <c r="X1253" s="3" t="s">
        <v>18757</v>
      </c>
      <c r="Y1253" s="3" t="s">
        <v>18758</v>
      </c>
      <c r="Z1253" s="3" t="s">
        <v>18759</v>
      </c>
      <c r="AA1253" s="3"/>
      <c r="AB1253" s="3" t="s">
        <v>85</v>
      </c>
      <c r="AC1253" s="3" t="s">
        <v>94</v>
      </c>
      <c r="AD1253" s="3" t="s">
        <v>103</v>
      </c>
      <c r="AE1253" s="3" t="s">
        <v>104</v>
      </c>
      <c r="AF1253" s="3"/>
      <c r="AG1253" s="3" t="s">
        <v>97</v>
      </c>
      <c r="AH1253" s="3">
        <v>47</v>
      </c>
      <c r="AI1253" s="3">
        <v>6</v>
      </c>
      <c r="AJ1253" s="3" t="s">
        <v>105</v>
      </c>
      <c r="AK1253" s="3" t="s">
        <v>106</v>
      </c>
      <c r="AL1253" s="3" t="s">
        <v>100</v>
      </c>
      <c r="AM1253" s="3">
        <v>200</v>
      </c>
      <c r="AN1253" s="3" t="s">
        <v>101</v>
      </c>
      <c r="AO1253" s="3" t="s">
        <v>110</v>
      </c>
      <c r="AP1253" s="3" t="s">
        <v>18760</v>
      </c>
      <c r="AQ1253" s="3" t="s">
        <v>18761</v>
      </c>
      <c r="AR1253" s="3">
        <v>3200</v>
      </c>
      <c r="AS1253" s="3">
        <v>1500</v>
      </c>
      <c r="AT1253" s="3">
        <v>0</v>
      </c>
      <c r="AU1253" s="3">
        <v>0</v>
      </c>
      <c r="AV1253" s="3">
        <v>0</v>
      </c>
      <c r="AW1253" s="3">
        <v>0</v>
      </c>
      <c r="AX1253" s="3">
        <v>0</v>
      </c>
      <c r="AY1253" s="3">
        <v>0</v>
      </c>
      <c r="AZ1253" s="3">
        <v>0</v>
      </c>
      <c r="BA1253" s="3" t="s">
        <v>2253</v>
      </c>
      <c r="BB1253" s="3">
        <v>1500</v>
      </c>
    </row>
    <row r="1254" spans="1:54" ht="32.5" hidden="1" customHeight="1" x14ac:dyDescent="0.2">
      <c r="A1254" s="3" t="s">
        <v>18762</v>
      </c>
      <c r="B1254" s="3" t="s">
        <v>2238</v>
      </c>
      <c r="C1254" s="3" t="s">
        <v>85</v>
      </c>
      <c r="D1254" s="3" t="s">
        <v>86</v>
      </c>
      <c r="E1254" s="3" t="s">
        <v>13207</v>
      </c>
      <c r="F1254" s="3"/>
      <c r="G1254" s="3" t="s">
        <v>87</v>
      </c>
      <c r="H1254" s="3">
        <v>2024</v>
      </c>
      <c r="I1254" s="3">
        <v>2024</v>
      </c>
      <c r="J1254" s="3" t="s">
        <v>111</v>
      </c>
      <c r="K1254" s="3" t="s">
        <v>9241</v>
      </c>
      <c r="L1254" s="3" t="s">
        <v>9242</v>
      </c>
      <c r="M1254" s="3" t="s">
        <v>9243</v>
      </c>
      <c r="N1254" s="3" t="s">
        <v>9244</v>
      </c>
      <c r="O1254" s="3" t="s">
        <v>9245</v>
      </c>
      <c r="P1254" s="3" t="s">
        <v>89</v>
      </c>
      <c r="Q1254" s="3" t="s">
        <v>90</v>
      </c>
      <c r="R1254" s="3" t="s">
        <v>9246</v>
      </c>
      <c r="S1254" s="3" t="s">
        <v>9247</v>
      </c>
      <c r="T1254" s="3" t="s">
        <v>135</v>
      </c>
      <c r="U1254" s="3" t="s">
        <v>2352</v>
      </c>
      <c r="V1254" s="3" t="s">
        <v>93</v>
      </c>
      <c r="W1254" s="3">
        <v>2</v>
      </c>
      <c r="X1254" s="3" t="s">
        <v>18763</v>
      </c>
      <c r="Y1254" s="3" t="s">
        <v>18764</v>
      </c>
      <c r="Z1254" s="3" t="s">
        <v>18765</v>
      </c>
      <c r="AA1254" s="3"/>
      <c r="AB1254" s="3" t="s">
        <v>85</v>
      </c>
      <c r="AC1254" s="3" t="s">
        <v>94</v>
      </c>
      <c r="AD1254" s="3" t="s">
        <v>103</v>
      </c>
      <c r="AE1254" s="3" t="s">
        <v>124</v>
      </c>
      <c r="AF1254" s="3"/>
      <c r="AG1254" s="3" t="s">
        <v>97</v>
      </c>
      <c r="AH1254" s="3">
        <v>47</v>
      </c>
      <c r="AI1254" s="3">
        <v>6</v>
      </c>
      <c r="AJ1254" s="3" t="s">
        <v>105</v>
      </c>
      <c r="AK1254" s="3" t="s">
        <v>109</v>
      </c>
      <c r="AL1254" s="3" t="s">
        <v>100</v>
      </c>
      <c r="AM1254" s="3">
        <v>50</v>
      </c>
      <c r="AN1254" s="3" t="s">
        <v>101</v>
      </c>
      <c r="AO1254" s="3" t="s">
        <v>110</v>
      </c>
      <c r="AP1254" s="3" t="s">
        <v>18766</v>
      </c>
      <c r="AQ1254" s="3" t="s">
        <v>18767</v>
      </c>
      <c r="AR1254" s="3">
        <v>815</v>
      </c>
      <c r="AS1254" s="3">
        <v>400</v>
      </c>
      <c r="AT1254" s="3">
        <v>0</v>
      </c>
      <c r="AU1254" s="3">
        <v>0</v>
      </c>
      <c r="AV1254" s="3">
        <v>0</v>
      </c>
      <c r="AW1254" s="3">
        <v>0</v>
      </c>
      <c r="AX1254" s="3">
        <v>0</v>
      </c>
      <c r="AY1254" s="3">
        <v>0</v>
      </c>
      <c r="AZ1254" s="3">
        <v>0</v>
      </c>
      <c r="BA1254" s="3" t="s">
        <v>2253</v>
      </c>
      <c r="BB1254" s="3">
        <v>400</v>
      </c>
    </row>
    <row r="1255" spans="1:54" ht="32.5" hidden="1" customHeight="1" x14ac:dyDescent="0.2">
      <c r="A1255" s="3" t="s">
        <v>18768</v>
      </c>
      <c r="B1255" s="3" t="s">
        <v>2238</v>
      </c>
      <c r="C1255" s="3" t="s">
        <v>85</v>
      </c>
      <c r="D1255" s="3" t="s">
        <v>86</v>
      </c>
      <c r="E1255" s="3" t="s">
        <v>18769</v>
      </c>
      <c r="F1255" s="3"/>
      <c r="G1255" s="3" t="s">
        <v>87</v>
      </c>
      <c r="H1255" s="3">
        <v>2024</v>
      </c>
      <c r="I1255" s="3">
        <v>2024</v>
      </c>
      <c r="J1255" s="3" t="s">
        <v>88</v>
      </c>
      <c r="K1255" s="3" t="s">
        <v>9283</v>
      </c>
      <c r="L1255" s="3" t="s">
        <v>9284</v>
      </c>
      <c r="M1255" s="3" t="s">
        <v>9285</v>
      </c>
      <c r="N1255" s="3" t="s">
        <v>9286</v>
      </c>
      <c r="O1255" s="3" t="s">
        <v>9287</v>
      </c>
      <c r="P1255" s="3" t="s">
        <v>89</v>
      </c>
      <c r="Q1255" s="3" t="s">
        <v>90</v>
      </c>
      <c r="R1255" s="3" t="s">
        <v>9288</v>
      </c>
      <c r="S1255" s="3" t="s">
        <v>9289</v>
      </c>
      <c r="T1255" s="3" t="s">
        <v>135</v>
      </c>
      <c r="U1255" s="3" t="s">
        <v>9081</v>
      </c>
      <c r="V1255" s="3" t="s">
        <v>93</v>
      </c>
      <c r="W1255" s="3">
        <v>1</v>
      </c>
      <c r="X1255" s="3" t="s">
        <v>18770</v>
      </c>
      <c r="Y1255" s="3" t="s">
        <v>18771</v>
      </c>
      <c r="Z1255" s="3" t="s">
        <v>18772</v>
      </c>
      <c r="AA1255" s="3"/>
      <c r="AB1255" s="3" t="s">
        <v>85</v>
      </c>
      <c r="AC1255" s="3" t="s">
        <v>94</v>
      </c>
      <c r="AD1255" s="3" t="s">
        <v>95</v>
      </c>
      <c r="AE1255" s="3" t="s">
        <v>96</v>
      </c>
      <c r="AF1255" s="3"/>
      <c r="AG1255" s="3" t="s">
        <v>97</v>
      </c>
      <c r="AH1255" s="3">
        <v>111</v>
      </c>
      <c r="AI1255" s="3">
        <v>20</v>
      </c>
      <c r="AJ1255" s="3" t="s">
        <v>105</v>
      </c>
      <c r="AK1255" s="3" t="s">
        <v>190</v>
      </c>
      <c r="AL1255" s="3" t="s">
        <v>100</v>
      </c>
      <c r="AM1255" s="3">
        <v>50</v>
      </c>
      <c r="AN1255" s="3" t="s">
        <v>101</v>
      </c>
      <c r="AO1255" s="3" t="s">
        <v>110</v>
      </c>
      <c r="AP1255" s="3" t="s">
        <v>18773</v>
      </c>
      <c r="AQ1255" s="3" t="s">
        <v>18774</v>
      </c>
      <c r="AR1255" s="3">
        <v>5000</v>
      </c>
      <c r="AS1255" s="3">
        <v>3000</v>
      </c>
      <c r="AT1255" s="3">
        <v>0</v>
      </c>
      <c r="AU1255" s="3">
        <v>0</v>
      </c>
      <c r="AV1255" s="3">
        <v>0</v>
      </c>
      <c r="AW1255" s="3">
        <v>0</v>
      </c>
      <c r="AX1255" s="3">
        <v>0</v>
      </c>
      <c r="AY1255" s="3">
        <v>0</v>
      </c>
      <c r="AZ1255" s="3">
        <v>0</v>
      </c>
      <c r="BA1255" s="3" t="s">
        <v>2253</v>
      </c>
      <c r="BB1255" s="3">
        <v>3000</v>
      </c>
    </row>
    <row r="1256" spans="1:54" ht="32.5" hidden="1" customHeight="1" x14ac:dyDescent="0.2">
      <c r="A1256" s="3" t="s">
        <v>18775</v>
      </c>
      <c r="B1256" s="3" t="s">
        <v>2238</v>
      </c>
      <c r="C1256" s="3" t="s">
        <v>85</v>
      </c>
      <c r="D1256" s="3" t="s">
        <v>86</v>
      </c>
      <c r="E1256" s="3" t="s">
        <v>18769</v>
      </c>
      <c r="F1256" s="3"/>
      <c r="G1256" s="3" t="s">
        <v>87</v>
      </c>
      <c r="H1256" s="3">
        <v>2024</v>
      </c>
      <c r="I1256" s="3">
        <v>2024</v>
      </c>
      <c r="J1256" s="3" t="s">
        <v>111</v>
      </c>
      <c r="K1256" s="3" t="s">
        <v>9283</v>
      </c>
      <c r="L1256" s="3" t="s">
        <v>9284</v>
      </c>
      <c r="M1256" s="3" t="s">
        <v>9285</v>
      </c>
      <c r="N1256" s="3" t="s">
        <v>9286</v>
      </c>
      <c r="O1256" s="3" t="s">
        <v>9287</v>
      </c>
      <c r="P1256" s="3" t="s">
        <v>89</v>
      </c>
      <c r="Q1256" s="3" t="s">
        <v>90</v>
      </c>
      <c r="R1256" s="3" t="s">
        <v>9288</v>
      </c>
      <c r="S1256" s="3" t="s">
        <v>9289</v>
      </c>
      <c r="T1256" s="3" t="s">
        <v>135</v>
      </c>
      <c r="U1256" s="3" t="s">
        <v>9081</v>
      </c>
      <c r="V1256" s="3" t="s">
        <v>93</v>
      </c>
      <c r="W1256" s="3">
        <v>2</v>
      </c>
      <c r="X1256" s="3" t="s">
        <v>329</v>
      </c>
      <c r="Y1256" s="3" t="s">
        <v>18776</v>
      </c>
      <c r="Z1256" s="3" t="s">
        <v>18777</v>
      </c>
      <c r="AA1256" s="3"/>
      <c r="AB1256" s="3" t="s">
        <v>85</v>
      </c>
      <c r="AC1256" s="3" t="s">
        <v>94</v>
      </c>
      <c r="AD1256" s="3" t="s">
        <v>103</v>
      </c>
      <c r="AE1256" s="3" t="s">
        <v>124</v>
      </c>
      <c r="AF1256" s="3"/>
      <c r="AG1256" s="3" t="s">
        <v>97</v>
      </c>
      <c r="AH1256" s="3">
        <v>111</v>
      </c>
      <c r="AI1256" s="3">
        <v>20</v>
      </c>
      <c r="AJ1256" s="3" t="s">
        <v>123</v>
      </c>
      <c r="AK1256" s="3" t="s">
        <v>109</v>
      </c>
      <c r="AL1256" s="3" t="s">
        <v>100</v>
      </c>
      <c r="AM1256" s="3">
        <v>50</v>
      </c>
      <c r="AN1256" s="3" t="s">
        <v>101</v>
      </c>
      <c r="AO1256" s="3" t="s">
        <v>110</v>
      </c>
      <c r="AP1256" s="3" t="s">
        <v>18778</v>
      </c>
      <c r="AQ1256" s="3" t="s">
        <v>18779</v>
      </c>
      <c r="AR1256" s="3">
        <v>3000</v>
      </c>
      <c r="AS1256" s="3">
        <v>1800</v>
      </c>
      <c r="AT1256" s="3">
        <v>0</v>
      </c>
      <c r="AU1256" s="3">
        <v>0</v>
      </c>
      <c r="AV1256" s="3">
        <v>0</v>
      </c>
      <c r="AW1256" s="3">
        <v>0</v>
      </c>
      <c r="AX1256" s="3">
        <v>0</v>
      </c>
      <c r="AY1256" s="3">
        <v>0</v>
      </c>
      <c r="AZ1256" s="3">
        <v>0</v>
      </c>
      <c r="BA1256" s="3" t="s">
        <v>2253</v>
      </c>
      <c r="BB1256" s="3">
        <v>1800</v>
      </c>
    </row>
    <row r="1257" spans="1:54" ht="32.5" hidden="1" customHeight="1" x14ac:dyDescent="0.2">
      <c r="A1257" s="3" t="s">
        <v>18780</v>
      </c>
      <c r="B1257" s="3" t="s">
        <v>2238</v>
      </c>
      <c r="C1257" s="3" t="s">
        <v>85</v>
      </c>
      <c r="D1257" s="3" t="s">
        <v>86</v>
      </c>
      <c r="E1257" s="3" t="s">
        <v>18769</v>
      </c>
      <c r="F1257" s="3"/>
      <c r="G1257" s="3" t="s">
        <v>87</v>
      </c>
      <c r="H1257" s="3">
        <v>2024</v>
      </c>
      <c r="I1257" s="3">
        <v>2024</v>
      </c>
      <c r="J1257" s="3" t="s">
        <v>111</v>
      </c>
      <c r="K1257" s="3" t="s">
        <v>9283</v>
      </c>
      <c r="L1257" s="3" t="s">
        <v>9284</v>
      </c>
      <c r="M1257" s="3" t="s">
        <v>9285</v>
      </c>
      <c r="N1257" s="3" t="s">
        <v>9286</v>
      </c>
      <c r="O1257" s="3" t="s">
        <v>9287</v>
      </c>
      <c r="P1257" s="3" t="s">
        <v>89</v>
      </c>
      <c r="Q1257" s="3" t="s">
        <v>90</v>
      </c>
      <c r="R1257" s="3" t="s">
        <v>9288</v>
      </c>
      <c r="S1257" s="3" t="s">
        <v>9289</v>
      </c>
      <c r="T1257" s="3" t="s">
        <v>135</v>
      </c>
      <c r="U1257" s="3" t="s">
        <v>9081</v>
      </c>
      <c r="V1257" s="3" t="s">
        <v>93</v>
      </c>
      <c r="W1257" s="3">
        <v>3</v>
      </c>
      <c r="X1257" s="3" t="s">
        <v>18781</v>
      </c>
      <c r="Y1257" s="3" t="s">
        <v>18782</v>
      </c>
      <c r="Z1257" s="3" t="s">
        <v>18783</v>
      </c>
      <c r="AA1257" s="3"/>
      <c r="AB1257" s="3" t="s">
        <v>85</v>
      </c>
      <c r="AC1257" s="3" t="s">
        <v>94</v>
      </c>
      <c r="AD1257" s="3" t="s">
        <v>103</v>
      </c>
      <c r="AE1257" s="3" t="s">
        <v>104</v>
      </c>
      <c r="AF1257" s="3"/>
      <c r="AG1257" s="3" t="s">
        <v>97</v>
      </c>
      <c r="AH1257" s="3">
        <v>111</v>
      </c>
      <c r="AI1257" s="3">
        <v>20</v>
      </c>
      <c r="AJ1257" s="3" t="s">
        <v>105</v>
      </c>
      <c r="AK1257" s="3" t="s">
        <v>106</v>
      </c>
      <c r="AL1257" s="3" t="s">
        <v>100</v>
      </c>
      <c r="AM1257" s="3">
        <v>500</v>
      </c>
      <c r="AN1257" s="3" t="s">
        <v>101</v>
      </c>
      <c r="AO1257" s="3" t="s">
        <v>110</v>
      </c>
      <c r="AP1257" s="3" t="s">
        <v>18784</v>
      </c>
      <c r="AQ1257" s="3" t="s">
        <v>18785</v>
      </c>
      <c r="AR1257" s="3">
        <v>4200</v>
      </c>
      <c r="AS1257" s="3">
        <v>2520</v>
      </c>
      <c r="AT1257" s="3">
        <v>0</v>
      </c>
      <c r="AU1257" s="3">
        <v>0</v>
      </c>
      <c r="AV1257" s="3">
        <v>0</v>
      </c>
      <c r="AW1257" s="3">
        <v>0</v>
      </c>
      <c r="AX1257" s="3">
        <v>0</v>
      </c>
      <c r="AY1257" s="3">
        <v>0</v>
      </c>
      <c r="AZ1257" s="3">
        <v>0</v>
      </c>
      <c r="BA1257" s="3" t="s">
        <v>2253</v>
      </c>
      <c r="BB1257" s="3">
        <v>2520</v>
      </c>
    </row>
    <row r="1258" spans="1:54" ht="32.5" hidden="1" customHeight="1" x14ac:dyDescent="0.2">
      <c r="A1258" s="3" t="s">
        <v>18786</v>
      </c>
      <c r="B1258" s="3" t="s">
        <v>2238</v>
      </c>
      <c r="C1258" s="3" t="s">
        <v>85</v>
      </c>
      <c r="D1258" s="3" t="s">
        <v>86</v>
      </c>
      <c r="E1258" s="3" t="s">
        <v>18787</v>
      </c>
      <c r="F1258" s="3"/>
      <c r="G1258" s="3" t="s">
        <v>87</v>
      </c>
      <c r="H1258" s="3">
        <v>2024</v>
      </c>
      <c r="I1258" s="3">
        <v>2024</v>
      </c>
      <c r="J1258" s="3" t="s">
        <v>88</v>
      </c>
      <c r="K1258" s="3" t="s">
        <v>9092</v>
      </c>
      <c r="L1258" s="3" t="s">
        <v>9093</v>
      </c>
      <c r="M1258" s="3" t="s">
        <v>18788</v>
      </c>
      <c r="N1258" s="3" t="s">
        <v>9095</v>
      </c>
      <c r="O1258" s="3" t="s">
        <v>9096</v>
      </c>
      <c r="P1258" s="3" t="s">
        <v>89</v>
      </c>
      <c r="Q1258" s="3" t="s">
        <v>90</v>
      </c>
      <c r="R1258" s="3" t="s">
        <v>9097</v>
      </c>
      <c r="S1258" s="3" t="s">
        <v>9098</v>
      </c>
      <c r="T1258" s="3" t="s">
        <v>135</v>
      </c>
      <c r="U1258" s="3" t="s">
        <v>9081</v>
      </c>
      <c r="V1258" s="3" t="s">
        <v>93</v>
      </c>
      <c r="W1258" s="3">
        <v>1</v>
      </c>
      <c r="X1258" s="3" t="s">
        <v>18789</v>
      </c>
      <c r="Y1258" s="3" t="s">
        <v>18790</v>
      </c>
      <c r="Z1258" s="3" t="s">
        <v>18791</v>
      </c>
      <c r="AA1258" s="3"/>
      <c r="AB1258" s="3" t="s">
        <v>85</v>
      </c>
      <c r="AC1258" s="3" t="s">
        <v>94</v>
      </c>
      <c r="AD1258" s="3" t="s">
        <v>103</v>
      </c>
      <c r="AE1258" s="3" t="s">
        <v>189</v>
      </c>
      <c r="AF1258" s="3"/>
      <c r="AG1258" s="3" t="s">
        <v>97</v>
      </c>
      <c r="AH1258" s="3">
        <v>236</v>
      </c>
      <c r="AI1258" s="3">
        <v>36</v>
      </c>
      <c r="AJ1258" s="3" t="s">
        <v>98</v>
      </c>
      <c r="AK1258" s="3" t="s">
        <v>109</v>
      </c>
      <c r="AL1258" s="3" t="s">
        <v>100</v>
      </c>
      <c r="AM1258" s="3">
        <v>250</v>
      </c>
      <c r="AN1258" s="3" t="s">
        <v>101</v>
      </c>
      <c r="AO1258" s="3" t="s">
        <v>102</v>
      </c>
      <c r="AP1258" s="3" t="s">
        <v>18792</v>
      </c>
      <c r="AQ1258" s="3" t="s">
        <v>18793</v>
      </c>
      <c r="AR1258" s="3">
        <v>8500</v>
      </c>
      <c r="AS1258" s="3">
        <v>5000</v>
      </c>
      <c r="AT1258" s="3">
        <v>0</v>
      </c>
      <c r="AU1258" s="3">
        <v>0</v>
      </c>
      <c r="AV1258" s="3">
        <v>0</v>
      </c>
      <c r="AW1258" s="3">
        <v>0</v>
      </c>
      <c r="AX1258" s="3">
        <v>0</v>
      </c>
      <c r="AY1258" s="3">
        <v>0</v>
      </c>
      <c r="AZ1258" s="3">
        <v>0</v>
      </c>
      <c r="BA1258" s="3" t="s">
        <v>2253</v>
      </c>
      <c r="BB1258" s="3">
        <v>5000</v>
      </c>
    </row>
    <row r="1259" spans="1:54" ht="32.5" hidden="1" customHeight="1" x14ac:dyDescent="0.2">
      <c r="A1259" s="3" t="s">
        <v>18794</v>
      </c>
      <c r="B1259" s="3" t="s">
        <v>2238</v>
      </c>
      <c r="C1259" s="3" t="s">
        <v>85</v>
      </c>
      <c r="D1259" s="3" t="s">
        <v>86</v>
      </c>
      <c r="E1259" s="3" t="s">
        <v>18787</v>
      </c>
      <c r="F1259" s="3"/>
      <c r="G1259" s="3" t="s">
        <v>87</v>
      </c>
      <c r="H1259" s="3">
        <v>2024</v>
      </c>
      <c r="I1259" s="3">
        <v>2024</v>
      </c>
      <c r="J1259" s="3" t="s">
        <v>88</v>
      </c>
      <c r="K1259" s="3" t="s">
        <v>9092</v>
      </c>
      <c r="L1259" s="3" t="s">
        <v>9093</v>
      </c>
      <c r="M1259" s="3" t="s">
        <v>18788</v>
      </c>
      <c r="N1259" s="3" t="s">
        <v>9095</v>
      </c>
      <c r="O1259" s="3" t="s">
        <v>9096</v>
      </c>
      <c r="P1259" s="3" t="s">
        <v>89</v>
      </c>
      <c r="Q1259" s="3" t="s">
        <v>90</v>
      </c>
      <c r="R1259" s="3" t="s">
        <v>9097</v>
      </c>
      <c r="S1259" s="3" t="s">
        <v>9098</v>
      </c>
      <c r="T1259" s="3" t="s">
        <v>135</v>
      </c>
      <c r="U1259" s="3" t="s">
        <v>9081</v>
      </c>
      <c r="V1259" s="3" t="s">
        <v>93</v>
      </c>
      <c r="W1259" s="3">
        <v>2</v>
      </c>
      <c r="X1259" s="3" t="s">
        <v>18795</v>
      </c>
      <c r="Y1259" s="3" t="s">
        <v>18796</v>
      </c>
      <c r="Z1259" s="3" t="s">
        <v>18797</v>
      </c>
      <c r="AA1259" s="3"/>
      <c r="AB1259" s="3" t="s">
        <v>85</v>
      </c>
      <c r="AC1259" s="3" t="s">
        <v>94</v>
      </c>
      <c r="AD1259" s="3" t="s">
        <v>95</v>
      </c>
      <c r="AE1259" s="3" t="s">
        <v>96</v>
      </c>
      <c r="AF1259" s="3"/>
      <c r="AG1259" s="3" t="s">
        <v>97</v>
      </c>
      <c r="AH1259" s="3">
        <v>236</v>
      </c>
      <c r="AI1259" s="3">
        <v>36</v>
      </c>
      <c r="AJ1259" s="3" t="s">
        <v>98</v>
      </c>
      <c r="AK1259" s="3" t="s">
        <v>190</v>
      </c>
      <c r="AL1259" s="3" t="s">
        <v>100</v>
      </c>
      <c r="AM1259" s="3">
        <v>170</v>
      </c>
      <c r="AN1259" s="3" t="s">
        <v>101</v>
      </c>
      <c r="AO1259" s="3" t="s">
        <v>110</v>
      </c>
      <c r="AP1259" s="3" t="s">
        <v>18798</v>
      </c>
      <c r="AQ1259" s="3" t="s">
        <v>18799</v>
      </c>
      <c r="AR1259" s="3">
        <v>5000</v>
      </c>
      <c r="AS1259" s="3">
        <v>3000</v>
      </c>
      <c r="AT1259" s="3">
        <v>0</v>
      </c>
      <c r="AU1259" s="3">
        <v>0</v>
      </c>
      <c r="AV1259" s="3">
        <v>0</v>
      </c>
      <c r="AW1259" s="3">
        <v>0</v>
      </c>
      <c r="AX1259" s="3">
        <v>0</v>
      </c>
      <c r="AY1259" s="3">
        <v>0</v>
      </c>
      <c r="AZ1259" s="3">
        <v>0</v>
      </c>
      <c r="BA1259" s="3" t="s">
        <v>2253</v>
      </c>
      <c r="BB1259" s="3">
        <v>3000</v>
      </c>
    </row>
    <row r="1260" spans="1:54" ht="32.5" hidden="1" customHeight="1" x14ac:dyDescent="0.2">
      <c r="A1260" s="3" t="s">
        <v>18800</v>
      </c>
      <c r="B1260" s="3" t="s">
        <v>2238</v>
      </c>
      <c r="C1260" s="3" t="s">
        <v>85</v>
      </c>
      <c r="D1260" s="3" t="s">
        <v>86</v>
      </c>
      <c r="E1260" s="3" t="s">
        <v>18787</v>
      </c>
      <c r="F1260" s="3"/>
      <c r="G1260" s="3" t="s">
        <v>87</v>
      </c>
      <c r="H1260" s="3">
        <v>2024</v>
      </c>
      <c r="I1260" s="3">
        <v>2024</v>
      </c>
      <c r="J1260" s="3" t="s">
        <v>88</v>
      </c>
      <c r="K1260" s="3" t="s">
        <v>9092</v>
      </c>
      <c r="L1260" s="3" t="s">
        <v>9093</v>
      </c>
      <c r="M1260" s="3" t="s">
        <v>18788</v>
      </c>
      <c r="N1260" s="3" t="s">
        <v>9095</v>
      </c>
      <c r="O1260" s="3" t="s">
        <v>9096</v>
      </c>
      <c r="P1260" s="3" t="s">
        <v>89</v>
      </c>
      <c r="Q1260" s="3" t="s">
        <v>90</v>
      </c>
      <c r="R1260" s="3" t="s">
        <v>9097</v>
      </c>
      <c r="S1260" s="3" t="s">
        <v>9098</v>
      </c>
      <c r="T1260" s="3" t="s">
        <v>135</v>
      </c>
      <c r="U1260" s="3" t="s">
        <v>9081</v>
      </c>
      <c r="V1260" s="3" t="s">
        <v>93</v>
      </c>
      <c r="W1260" s="3">
        <v>3</v>
      </c>
      <c r="X1260" s="3" t="s">
        <v>18801</v>
      </c>
      <c r="Y1260" s="3" t="s">
        <v>18802</v>
      </c>
      <c r="Z1260" s="3" t="s">
        <v>18803</v>
      </c>
      <c r="AA1260" s="3"/>
      <c r="AB1260" s="3" t="s">
        <v>85</v>
      </c>
      <c r="AC1260" s="3" t="s">
        <v>94</v>
      </c>
      <c r="AD1260" s="3" t="s">
        <v>103</v>
      </c>
      <c r="AE1260" s="3" t="s">
        <v>124</v>
      </c>
      <c r="AF1260" s="3"/>
      <c r="AG1260" s="3" t="s">
        <v>97</v>
      </c>
      <c r="AH1260" s="3">
        <v>236</v>
      </c>
      <c r="AI1260" s="3">
        <v>36</v>
      </c>
      <c r="AJ1260" s="3" t="s">
        <v>98</v>
      </c>
      <c r="AK1260" s="3" t="s">
        <v>109</v>
      </c>
      <c r="AL1260" s="3" t="s">
        <v>100</v>
      </c>
      <c r="AM1260" s="3">
        <v>300</v>
      </c>
      <c r="AN1260" s="3" t="s">
        <v>101</v>
      </c>
      <c r="AO1260" s="3" t="s">
        <v>102</v>
      </c>
      <c r="AP1260" s="3" t="s">
        <v>18804</v>
      </c>
      <c r="AQ1260" s="3" t="s">
        <v>18805</v>
      </c>
      <c r="AR1260" s="3">
        <v>3000</v>
      </c>
      <c r="AS1260" s="3">
        <v>1800</v>
      </c>
      <c r="AT1260" s="3">
        <v>0</v>
      </c>
      <c r="AU1260" s="3">
        <v>0</v>
      </c>
      <c r="AV1260" s="3">
        <v>0</v>
      </c>
      <c r="AW1260" s="3">
        <v>0</v>
      </c>
      <c r="AX1260" s="3">
        <v>0</v>
      </c>
      <c r="AY1260" s="3">
        <v>0</v>
      </c>
      <c r="AZ1260" s="3">
        <v>0</v>
      </c>
      <c r="BA1260" s="3" t="s">
        <v>2253</v>
      </c>
      <c r="BB1260" s="3">
        <v>1800</v>
      </c>
    </row>
    <row r="1261" spans="1:54" ht="32.5" customHeight="1" x14ac:dyDescent="0.2">
      <c r="A1261" s="94" t="s">
        <v>18806</v>
      </c>
      <c r="B1261" s="94" t="s">
        <v>2238</v>
      </c>
      <c r="C1261" s="94" t="s">
        <v>85</v>
      </c>
      <c r="D1261" s="94" t="s">
        <v>86</v>
      </c>
      <c r="E1261" s="94" t="s">
        <v>18787</v>
      </c>
      <c r="F1261" s="94"/>
      <c r="G1261" s="94" t="s">
        <v>87</v>
      </c>
      <c r="H1261" s="94">
        <v>2024</v>
      </c>
      <c r="I1261" s="94">
        <v>2024</v>
      </c>
      <c r="J1261" s="94" t="s">
        <v>88</v>
      </c>
      <c r="K1261" s="94" t="s">
        <v>9092</v>
      </c>
      <c r="L1261" s="94" t="s">
        <v>9093</v>
      </c>
      <c r="M1261" s="94" t="s">
        <v>18788</v>
      </c>
      <c r="N1261" s="94" t="s">
        <v>9095</v>
      </c>
      <c r="O1261" s="94" t="s">
        <v>9096</v>
      </c>
      <c r="P1261" s="94" t="s">
        <v>89</v>
      </c>
      <c r="Q1261" s="94" t="s">
        <v>90</v>
      </c>
      <c r="R1261" s="94" t="s">
        <v>9097</v>
      </c>
      <c r="S1261" s="94" t="s">
        <v>9098</v>
      </c>
      <c r="T1261" s="94" t="s">
        <v>135</v>
      </c>
      <c r="U1261" s="94" t="s">
        <v>9081</v>
      </c>
      <c r="V1261" s="94" t="s">
        <v>93</v>
      </c>
      <c r="W1261" s="94">
        <v>4</v>
      </c>
      <c r="X1261" s="94" t="s">
        <v>15224</v>
      </c>
      <c r="Y1261" s="94" t="s">
        <v>18807</v>
      </c>
      <c r="Z1261" s="94" t="s">
        <v>18808</v>
      </c>
      <c r="AA1261" s="94"/>
      <c r="AB1261" s="94" t="s">
        <v>85</v>
      </c>
      <c r="AC1261" s="94" t="s">
        <v>94</v>
      </c>
      <c r="AD1261" s="94" t="s">
        <v>107</v>
      </c>
      <c r="AE1261" s="94" t="s">
        <v>108</v>
      </c>
      <c r="AF1261" s="94"/>
      <c r="AG1261" s="94" t="s">
        <v>97</v>
      </c>
      <c r="AH1261" s="94">
        <v>236</v>
      </c>
      <c r="AI1261" s="94">
        <v>36</v>
      </c>
      <c r="AJ1261" s="94" t="s">
        <v>98</v>
      </c>
      <c r="AK1261" s="94" t="s">
        <v>109</v>
      </c>
      <c r="AL1261" s="94" t="s">
        <v>100</v>
      </c>
      <c r="AM1261" s="94">
        <v>350</v>
      </c>
      <c r="AN1261" s="94" t="s">
        <v>101</v>
      </c>
      <c r="AO1261" s="94" t="s">
        <v>102</v>
      </c>
      <c r="AP1261" s="94" t="s">
        <v>18809</v>
      </c>
      <c r="AQ1261" s="94" t="s">
        <v>18810</v>
      </c>
      <c r="AR1261" s="94">
        <v>3600</v>
      </c>
      <c r="AS1261" s="94">
        <v>2100</v>
      </c>
      <c r="AT1261" s="94">
        <v>0</v>
      </c>
      <c r="AU1261" s="94">
        <v>0</v>
      </c>
      <c r="AV1261" s="94">
        <v>0</v>
      </c>
      <c r="AW1261" s="94">
        <v>0</v>
      </c>
      <c r="AX1261" s="94">
        <v>0</v>
      </c>
      <c r="AY1261" s="94">
        <v>0</v>
      </c>
      <c r="AZ1261" s="94">
        <v>0</v>
      </c>
      <c r="BA1261" s="94" t="s">
        <v>2253</v>
      </c>
      <c r="BB1261" s="94">
        <v>2100</v>
      </c>
    </row>
    <row r="1262" spans="1:54" ht="32.5" hidden="1" customHeight="1" x14ac:dyDescent="0.2">
      <c r="A1262" s="3" t="s">
        <v>18811</v>
      </c>
      <c r="B1262" s="3" t="s">
        <v>2238</v>
      </c>
      <c r="C1262" s="3" t="s">
        <v>85</v>
      </c>
      <c r="D1262" s="3" t="s">
        <v>86</v>
      </c>
      <c r="E1262" s="3" t="s">
        <v>18812</v>
      </c>
      <c r="F1262" s="3"/>
      <c r="G1262" s="3" t="s">
        <v>87</v>
      </c>
      <c r="H1262" s="3">
        <v>2024</v>
      </c>
      <c r="I1262" s="3">
        <v>2024</v>
      </c>
      <c r="J1262" s="3" t="s">
        <v>111</v>
      </c>
      <c r="K1262" s="3" t="s">
        <v>9353</v>
      </c>
      <c r="L1262" s="3" t="s">
        <v>9354</v>
      </c>
      <c r="M1262" s="3"/>
      <c r="N1262" s="3" t="s">
        <v>9355</v>
      </c>
      <c r="O1262" s="3" t="s">
        <v>9356</v>
      </c>
      <c r="P1262" s="3" t="s">
        <v>89</v>
      </c>
      <c r="Q1262" s="3" t="s">
        <v>90</v>
      </c>
      <c r="R1262" s="3" t="s">
        <v>9357</v>
      </c>
      <c r="S1262" s="3" t="s">
        <v>9358</v>
      </c>
      <c r="T1262" s="3" t="s">
        <v>135</v>
      </c>
      <c r="U1262" s="3" t="s">
        <v>2267</v>
      </c>
      <c r="V1262" s="3" t="s">
        <v>93</v>
      </c>
      <c r="W1262" s="3">
        <v>1</v>
      </c>
      <c r="X1262" s="3" t="s">
        <v>18813</v>
      </c>
      <c r="Y1262" s="3" t="s">
        <v>18814</v>
      </c>
      <c r="Z1262" s="3" t="s">
        <v>18815</v>
      </c>
      <c r="AA1262" s="3"/>
      <c r="AB1262" s="3" t="s">
        <v>85</v>
      </c>
      <c r="AC1262" s="3" t="s">
        <v>94</v>
      </c>
      <c r="AD1262" s="3" t="s">
        <v>103</v>
      </c>
      <c r="AE1262" s="3" t="s">
        <v>104</v>
      </c>
      <c r="AF1262" s="3"/>
      <c r="AG1262" s="3" t="s">
        <v>97</v>
      </c>
      <c r="AH1262" s="3">
        <v>150</v>
      </c>
      <c r="AI1262" s="3">
        <v>21</v>
      </c>
      <c r="AJ1262" s="3" t="s">
        <v>105</v>
      </c>
      <c r="AK1262" s="3" t="s">
        <v>106</v>
      </c>
      <c r="AL1262" s="3" t="s">
        <v>100</v>
      </c>
      <c r="AM1262" s="3">
        <v>450</v>
      </c>
      <c r="AN1262" s="3" t="s">
        <v>101</v>
      </c>
      <c r="AO1262" s="3" t="s">
        <v>110</v>
      </c>
      <c r="AP1262" s="3" t="s">
        <v>18816</v>
      </c>
      <c r="AQ1262" s="3" t="s">
        <v>18817</v>
      </c>
      <c r="AR1262" s="3">
        <v>12088</v>
      </c>
      <c r="AS1262" s="3">
        <v>7253</v>
      </c>
      <c r="AT1262" s="3">
        <v>0</v>
      </c>
      <c r="AU1262" s="3">
        <v>0</v>
      </c>
      <c r="AV1262" s="3">
        <v>0</v>
      </c>
      <c r="AW1262" s="3">
        <v>0</v>
      </c>
      <c r="AX1262" s="3">
        <v>0</v>
      </c>
      <c r="AY1262" s="3">
        <v>0</v>
      </c>
      <c r="AZ1262" s="3">
        <v>0</v>
      </c>
      <c r="BA1262" s="3" t="s">
        <v>2253</v>
      </c>
      <c r="BB1262" s="3">
        <v>7253</v>
      </c>
    </row>
    <row r="1263" spans="1:54" ht="32.5" hidden="1" customHeight="1" x14ac:dyDescent="0.2">
      <c r="A1263" s="3" t="s">
        <v>18818</v>
      </c>
      <c r="B1263" s="3" t="s">
        <v>2238</v>
      </c>
      <c r="C1263" s="3" t="s">
        <v>85</v>
      </c>
      <c r="D1263" s="3" t="s">
        <v>86</v>
      </c>
      <c r="E1263" s="3" t="s">
        <v>18812</v>
      </c>
      <c r="F1263" s="3"/>
      <c r="G1263" s="3" t="s">
        <v>87</v>
      </c>
      <c r="H1263" s="3">
        <v>2024</v>
      </c>
      <c r="I1263" s="3">
        <v>2024</v>
      </c>
      <c r="J1263" s="3" t="s">
        <v>88</v>
      </c>
      <c r="K1263" s="3" t="s">
        <v>9353</v>
      </c>
      <c r="L1263" s="3" t="s">
        <v>9354</v>
      </c>
      <c r="M1263" s="3"/>
      <c r="N1263" s="3" t="s">
        <v>9355</v>
      </c>
      <c r="O1263" s="3" t="s">
        <v>9356</v>
      </c>
      <c r="P1263" s="3" t="s">
        <v>89</v>
      </c>
      <c r="Q1263" s="3" t="s">
        <v>90</v>
      </c>
      <c r="R1263" s="3" t="s">
        <v>9357</v>
      </c>
      <c r="S1263" s="3" t="s">
        <v>9358</v>
      </c>
      <c r="T1263" s="3" t="s">
        <v>135</v>
      </c>
      <c r="U1263" s="3" t="s">
        <v>2267</v>
      </c>
      <c r="V1263" s="3" t="s">
        <v>93</v>
      </c>
      <c r="W1263" s="3">
        <v>2</v>
      </c>
      <c r="X1263" s="3" t="s">
        <v>17209</v>
      </c>
      <c r="Y1263" s="3" t="s">
        <v>18819</v>
      </c>
      <c r="Z1263" s="3" t="s">
        <v>18820</v>
      </c>
      <c r="AA1263" s="3"/>
      <c r="AB1263" s="3" t="s">
        <v>85</v>
      </c>
      <c r="AC1263" s="3" t="s">
        <v>94</v>
      </c>
      <c r="AD1263" s="3" t="s">
        <v>95</v>
      </c>
      <c r="AE1263" s="3" t="s">
        <v>96</v>
      </c>
      <c r="AF1263" s="3"/>
      <c r="AG1263" s="3" t="s">
        <v>97</v>
      </c>
      <c r="AH1263" s="3">
        <v>150</v>
      </c>
      <c r="AI1263" s="3">
        <v>21</v>
      </c>
      <c r="AJ1263" s="3" t="s">
        <v>105</v>
      </c>
      <c r="AK1263" s="3" t="s">
        <v>190</v>
      </c>
      <c r="AL1263" s="3" t="s">
        <v>100</v>
      </c>
      <c r="AM1263" s="3">
        <v>100</v>
      </c>
      <c r="AN1263" s="3" t="s">
        <v>101</v>
      </c>
      <c r="AO1263" s="3" t="s">
        <v>110</v>
      </c>
      <c r="AP1263" s="3" t="s">
        <v>18821</v>
      </c>
      <c r="AQ1263" s="3"/>
      <c r="AR1263" s="3">
        <v>4581</v>
      </c>
      <c r="AS1263" s="3">
        <v>2738</v>
      </c>
      <c r="AT1263" s="3">
        <v>0</v>
      </c>
      <c r="AU1263" s="3">
        <v>0</v>
      </c>
      <c r="AV1263" s="3">
        <v>0</v>
      </c>
      <c r="AW1263" s="3">
        <v>0</v>
      </c>
      <c r="AX1263" s="3">
        <v>0</v>
      </c>
      <c r="AY1263" s="3">
        <v>0</v>
      </c>
      <c r="AZ1263" s="3">
        <v>0</v>
      </c>
      <c r="BA1263" s="3" t="s">
        <v>2253</v>
      </c>
      <c r="BB1263" s="3">
        <v>2738</v>
      </c>
    </row>
    <row r="1264" spans="1:54" ht="32.5" hidden="1" customHeight="1" x14ac:dyDescent="0.2">
      <c r="A1264" s="3" t="s">
        <v>18822</v>
      </c>
      <c r="B1264" s="3" t="s">
        <v>2238</v>
      </c>
      <c r="C1264" s="3" t="s">
        <v>85</v>
      </c>
      <c r="D1264" s="3" t="s">
        <v>86</v>
      </c>
      <c r="E1264" s="3" t="s">
        <v>18812</v>
      </c>
      <c r="F1264" s="3"/>
      <c r="G1264" s="3" t="s">
        <v>87</v>
      </c>
      <c r="H1264" s="3">
        <v>2024</v>
      </c>
      <c r="I1264" s="3">
        <v>2024</v>
      </c>
      <c r="J1264" s="3" t="s">
        <v>111</v>
      </c>
      <c r="K1264" s="3" t="s">
        <v>9353</v>
      </c>
      <c r="L1264" s="3" t="s">
        <v>9354</v>
      </c>
      <c r="M1264" s="3"/>
      <c r="N1264" s="3" t="s">
        <v>9355</v>
      </c>
      <c r="O1264" s="3" t="s">
        <v>9356</v>
      </c>
      <c r="P1264" s="3" t="s">
        <v>89</v>
      </c>
      <c r="Q1264" s="3" t="s">
        <v>90</v>
      </c>
      <c r="R1264" s="3" t="s">
        <v>9357</v>
      </c>
      <c r="S1264" s="3" t="s">
        <v>9358</v>
      </c>
      <c r="T1264" s="3" t="s">
        <v>135</v>
      </c>
      <c r="U1264" s="3" t="s">
        <v>2267</v>
      </c>
      <c r="V1264" s="3" t="s">
        <v>93</v>
      </c>
      <c r="W1264" s="3">
        <v>3</v>
      </c>
      <c r="X1264" s="3" t="s">
        <v>12765</v>
      </c>
      <c r="Y1264" s="3" t="s">
        <v>18823</v>
      </c>
      <c r="Z1264" s="3" t="s">
        <v>18824</v>
      </c>
      <c r="AA1264" s="3"/>
      <c r="AB1264" s="3" t="s">
        <v>85</v>
      </c>
      <c r="AC1264" s="3" t="s">
        <v>94</v>
      </c>
      <c r="AD1264" s="3" t="s">
        <v>103</v>
      </c>
      <c r="AE1264" s="3" t="s">
        <v>189</v>
      </c>
      <c r="AF1264" s="3"/>
      <c r="AG1264" s="3" t="s">
        <v>97</v>
      </c>
      <c r="AH1264" s="3">
        <v>150</v>
      </c>
      <c r="AI1264" s="3">
        <v>21</v>
      </c>
      <c r="AJ1264" s="3" t="s">
        <v>98</v>
      </c>
      <c r="AK1264" s="3" t="s">
        <v>109</v>
      </c>
      <c r="AL1264" s="3" t="s">
        <v>325</v>
      </c>
      <c r="AM1264" s="3">
        <v>60</v>
      </c>
      <c r="AN1264" s="3" t="s">
        <v>101</v>
      </c>
      <c r="AO1264" s="3" t="s">
        <v>110</v>
      </c>
      <c r="AP1264" s="3" t="s">
        <v>18825</v>
      </c>
      <c r="AQ1264" s="3" t="s">
        <v>18826</v>
      </c>
      <c r="AR1264" s="3">
        <v>2825</v>
      </c>
      <c r="AS1264" s="3">
        <v>1695</v>
      </c>
      <c r="AT1264" s="3">
        <v>0</v>
      </c>
      <c r="AU1264" s="3">
        <v>0</v>
      </c>
      <c r="AV1264" s="3">
        <v>0</v>
      </c>
      <c r="AW1264" s="3">
        <v>0</v>
      </c>
      <c r="AX1264" s="3">
        <v>0</v>
      </c>
      <c r="AY1264" s="3">
        <v>0</v>
      </c>
      <c r="AZ1264" s="3">
        <v>0</v>
      </c>
      <c r="BA1264" s="3" t="s">
        <v>2253</v>
      </c>
      <c r="BB1264" s="3">
        <v>1695</v>
      </c>
    </row>
    <row r="1265" spans="1:54" ht="32.5" hidden="1" customHeight="1" x14ac:dyDescent="0.2">
      <c r="A1265" s="3" t="s">
        <v>18827</v>
      </c>
      <c r="B1265" s="3" t="s">
        <v>2238</v>
      </c>
      <c r="C1265" s="3" t="s">
        <v>85</v>
      </c>
      <c r="D1265" s="3" t="s">
        <v>86</v>
      </c>
      <c r="E1265" s="3" t="s">
        <v>18812</v>
      </c>
      <c r="F1265" s="3"/>
      <c r="G1265" s="3" t="s">
        <v>87</v>
      </c>
      <c r="H1265" s="3">
        <v>2024</v>
      </c>
      <c r="I1265" s="3">
        <v>2024</v>
      </c>
      <c r="J1265" s="3" t="s">
        <v>111</v>
      </c>
      <c r="K1265" s="3" t="s">
        <v>9353</v>
      </c>
      <c r="L1265" s="3" t="s">
        <v>9354</v>
      </c>
      <c r="M1265" s="3"/>
      <c r="N1265" s="3" t="s">
        <v>9355</v>
      </c>
      <c r="O1265" s="3" t="s">
        <v>9356</v>
      </c>
      <c r="P1265" s="3" t="s">
        <v>89</v>
      </c>
      <c r="Q1265" s="3" t="s">
        <v>90</v>
      </c>
      <c r="R1265" s="3" t="s">
        <v>9357</v>
      </c>
      <c r="S1265" s="3" t="s">
        <v>9358</v>
      </c>
      <c r="T1265" s="3" t="s">
        <v>135</v>
      </c>
      <c r="U1265" s="3" t="s">
        <v>2267</v>
      </c>
      <c r="V1265" s="3" t="s">
        <v>93</v>
      </c>
      <c r="W1265" s="3">
        <v>4</v>
      </c>
      <c r="X1265" s="3" t="s">
        <v>18828</v>
      </c>
      <c r="Y1265" s="3" t="s">
        <v>18829</v>
      </c>
      <c r="Z1265" s="3" t="s">
        <v>18830</v>
      </c>
      <c r="AA1265" s="3"/>
      <c r="AB1265" s="3" t="s">
        <v>85</v>
      </c>
      <c r="AC1265" s="3" t="s">
        <v>94</v>
      </c>
      <c r="AD1265" s="3" t="s">
        <v>103</v>
      </c>
      <c r="AE1265" s="3" t="s">
        <v>122</v>
      </c>
      <c r="AF1265" s="3"/>
      <c r="AG1265" s="3" t="s">
        <v>97</v>
      </c>
      <c r="AH1265" s="3">
        <v>150</v>
      </c>
      <c r="AI1265" s="3">
        <v>21</v>
      </c>
      <c r="AJ1265" s="3" t="s">
        <v>98</v>
      </c>
      <c r="AK1265" s="3" t="s">
        <v>109</v>
      </c>
      <c r="AL1265" s="3" t="s">
        <v>100</v>
      </c>
      <c r="AM1265" s="3">
        <v>200</v>
      </c>
      <c r="AN1265" s="3" t="s">
        <v>101</v>
      </c>
      <c r="AO1265" s="3" t="s">
        <v>110</v>
      </c>
      <c r="AP1265" s="3" t="s">
        <v>18831</v>
      </c>
      <c r="AQ1265" s="3" t="s">
        <v>18832</v>
      </c>
      <c r="AR1265" s="3">
        <v>4556</v>
      </c>
      <c r="AS1265" s="3">
        <v>2700</v>
      </c>
      <c r="AT1265" s="3">
        <v>0</v>
      </c>
      <c r="AU1265" s="3">
        <v>0</v>
      </c>
      <c r="AV1265" s="3">
        <v>0</v>
      </c>
      <c r="AW1265" s="3">
        <v>0</v>
      </c>
      <c r="AX1265" s="3">
        <v>0</v>
      </c>
      <c r="AY1265" s="3">
        <v>0</v>
      </c>
      <c r="AZ1265" s="3">
        <v>0</v>
      </c>
      <c r="BA1265" s="3" t="s">
        <v>2253</v>
      </c>
      <c r="BB1265" s="3">
        <v>2700</v>
      </c>
    </row>
    <row r="1266" spans="1:54" ht="32.5" hidden="1" customHeight="1" x14ac:dyDescent="0.2">
      <c r="A1266" s="3" t="s">
        <v>18833</v>
      </c>
      <c r="B1266" s="3" t="s">
        <v>2238</v>
      </c>
      <c r="C1266" s="3" t="s">
        <v>85</v>
      </c>
      <c r="D1266" s="3" t="s">
        <v>86</v>
      </c>
      <c r="E1266" s="3" t="s">
        <v>18834</v>
      </c>
      <c r="F1266" s="3"/>
      <c r="G1266" s="3" t="s">
        <v>87</v>
      </c>
      <c r="H1266" s="3">
        <v>2024</v>
      </c>
      <c r="I1266" s="3">
        <v>2024</v>
      </c>
      <c r="J1266" s="3" t="s">
        <v>88</v>
      </c>
      <c r="K1266" s="3" t="s">
        <v>9297</v>
      </c>
      <c r="L1266" s="3" t="s">
        <v>9298</v>
      </c>
      <c r="M1266" s="3" t="s">
        <v>9299</v>
      </c>
      <c r="N1266" s="3" t="s">
        <v>9300</v>
      </c>
      <c r="O1266" s="3" t="s">
        <v>9301</v>
      </c>
      <c r="P1266" s="3" t="s">
        <v>89</v>
      </c>
      <c r="Q1266" s="3" t="s">
        <v>90</v>
      </c>
      <c r="R1266" s="3" t="s">
        <v>9302</v>
      </c>
      <c r="S1266" s="3" t="s">
        <v>9303</v>
      </c>
      <c r="T1266" s="3" t="s">
        <v>135</v>
      </c>
      <c r="U1266" s="3" t="s">
        <v>2267</v>
      </c>
      <c r="V1266" s="3" t="s">
        <v>93</v>
      </c>
      <c r="W1266" s="3">
        <v>1</v>
      </c>
      <c r="X1266" s="3" t="s">
        <v>440</v>
      </c>
      <c r="Y1266" s="3" t="s">
        <v>18835</v>
      </c>
      <c r="Z1266" s="3" t="s">
        <v>18836</v>
      </c>
      <c r="AA1266" s="3"/>
      <c r="AB1266" s="3" t="s">
        <v>85</v>
      </c>
      <c r="AC1266" s="3" t="s">
        <v>94</v>
      </c>
      <c r="AD1266" s="3" t="s">
        <v>103</v>
      </c>
      <c r="AE1266" s="3" t="s">
        <v>104</v>
      </c>
      <c r="AF1266" s="3"/>
      <c r="AG1266" s="3" t="s">
        <v>97</v>
      </c>
      <c r="AH1266" s="3">
        <v>59</v>
      </c>
      <c r="AI1266" s="3">
        <v>8</v>
      </c>
      <c r="AJ1266" s="3" t="s">
        <v>98</v>
      </c>
      <c r="AK1266" s="3" t="s">
        <v>106</v>
      </c>
      <c r="AL1266" s="3" t="s">
        <v>100</v>
      </c>
      <c r="AM1266" s="3">
        <v>400</v>
      </c>
      <c r="AN1266" s="3" t="s">
        <v>138</v>
      </c>
      <c r="AO1266" s="3" t="s">
        <v>110</v>
      </c>
      <c r="AP1266" s="3" t="s">
        <v>18837</v>
      </c>
      <c r="AQ1266" s="3"/>
      <c r="AR1266" s="3">
        <v>4200</v>
      </c>
      <c r="AS1266" s="3">
        <v>2000</v>
      </c>
      <c r="AT1266" s="3">
        <v>0</v>
      </c>
      <c r="AU1266" s="3">
        <v>0</v>
      </c>
      <c r="AV1266" s="3">
        <v>0</v>
      </c>
      <c r="AW1266" s="3">
        <v>0</v>
      </c>
      <c r="AX1266" s="3">
        <v>0</v>
      </c>
      <c r="AY1266" s="3">
        <v>0</v>
      </c>
      <c r="AZ1266" s="3">
        <v>0</v>
      </c>
      <c r="BA1266" s="3" t="s">
        <v>2253</v>
      </c>
      <c r="BB1266" s="3">
        <v>2000</v>
      </c>
    </row>
    <row r="1267" spans="1:54" ht="32.5" hidden="1" customHeight="1" x14ac:dyDescent="0.2">
      <c r="A1267" s="3" t="s">
        <v>18838</v>
      </c>
      <c r="B1267" s="3" t="s">
        <v>2238</v>
      </c>
      <c r="C1267" s="3" t="s">
        <v>85</v>
      </c>
      <c r="D1267" s="3" t="s">
        <v>86</v>
      </c>
      <c r="E1267" s="3" t="s">
        <v>18834</v>
      </c>
      <c r="F1267" s="3"/>
      <c r="G1267" s="3" t="s">
        <v>87</v>
      </c>
      <c r="H1267" s="3">
        <v>2024</v>
      </c>
      <c r="I1267" s="3">
        <v>2024</v>
      </c>
      <c r="J1267" s="3" t="s">
        <v>88</v>
      </c>
      <c r="K1267" s="3" t="s">
        <v>9297</v>
      </c>
      <c r="L1267" s="3" t="s">
        <v>9298</v>
      </c>
      <c r="M1267" s="3" t="s">
        <v>9299</v>
      </c>
      <c r="N1267" s="3" t="s">
        <v>9300</v>
      </c>
      <c r="O1267" s="3" t="s">
        <v>9301</v>
      </c>
      <c r="P1267" s="3" t="s">
        <v>89</v>
      </c>
      <c r="Q1267" s="3" t="s">
        <v>90</v>
      </c>
      <c r="R1267" s="3" t="s">
        <v>9302</v>
      </c>
      <c r="S1267" s="3" t="s">
        <v>9303</v>
      </c>
      <c r="T1267" s="3" t="s">
        <v>135</v>
      </c>
      <c r="U1267" s="3" t="s">
        <v>2267</v>
      </c>
      <c r="V1267" s="3" t="s">
        <v>93</v>
      </c>
      <c r="W1267" s="3">
        <v>2</v>
      </c>
      <c r="X1267" s="3" t="s">
        <v>17345</v>
      </c>
      <c r="Y1267" s="3" t="s">
        <v>18839</v>
      </c>
      <c r="Z1267" s="3" t="s">
        <v>18840</v>
      </c>
      <c r="AA1267" s="3"/>
      <c r="AB1267" s="3" t="s">
        <v>85</v>
      </c>
      <c r="AC1267" s="3" t="s">
        <v>94</v>
      </c>
      <c r="AD1267" s="3" t="s">
        <v>103</v>
      </c>
      <c r="AE1267" s="3" t="s">
        <v>124</v>
      </c>
      <c r="AF1267" s="3"/>
      <c r="AG1267" s="3" t="s">
        <v>97</v>
      </c>
      <c r="AH1267" s="3">
        <v>59</v>
      </c>
      <c r="AI1267" s="3">
        <v>8</v>
      </c>
      <c r="AJ1267" s="3" t="s">
        <v>98</v>
      </c>
      <c r="AK1267" s="3" t="s">
        <v>109</v>
      </c>
      <c r="AL1267" s="3" t="s">
        <v>100</v>
      </c>
      <c r="AM1267" s="3">
        <v>150</v>
      </c>
      <c r="AN1267" s="3" t="s">
        <v>101</v>
      </c>
      <c r="AO1267" s="3" t="s">
        <v>110</v>
      </c>
      <c r="AP1267" s="3" t="s">
        <v>18837</v>
      </c>
      <c r="AQ1267" s="3"/>
      <c r="AR1267" s="3">
        <v>3500</v>
      </c>
      <c r="AS1267" s="3">
        <v>1500</v>
      </c>
      <c r="AT1267" s="3">
        <v>0</v>
      </c>
      <c r="AU1267" s="3">
        <v>0</v>
      </c>
      <c r="AV1267" s="3">
        <v>0</v>
      </c>
      <c r="AW1267" s="3">
        <v>0</v>
      </c>
      <c r="AX1267" s="3">
        <v>0</v>
      </c>
      <c r="AY1267" s="3">
        <v>0</v>
      </c>
      <c r="AZ1267" s="3">
        <v>0</v>
      </c>
      <c r="BA1267" s="3" t="s">
        <v>2253</v>
      </c>
      <c r="BB1267" s="3">
        <v>1500</v>
      </c>
    </row>
    <row r="1268" spans="1:54" ht="32.5" hidden="1" customHeight="1" x14ac:dyDescent="0.2">
      <c r="A1268" s="3" t="s">
        <v>18841</v>
      </c>
      <c r="B1268" s="3" t="s">
        <v>2238</v>
      </c>
      <c r="C1268" s="3" t="s">
        <v>85</v>
      </c>
      <c r="D1268" s="3" t="s">
        <v>86</v>
      </c>
      <c r="E1268" s="3" t="s">
        <v>18834</v>
      </c>
      <c r="F1268" s="3"/>
      <c r="G1268" s="3" t="s">
        <v>87</v>
      </c>
      <c r="H1268" s="3">
        <v>2024</v>
      </c>
      <c r="I1268" s="3">
        <v>2024</v>
      </c>
      <c r="J1268" s="3" t="s">
        <v>88</v>
      </c>
      <c r="K1268" s="3" t="s">
        <v>9297</v>
      </c>
      <c r="L1268" s="3" t="s">
        <v>9298</v>
      </c>
      <c r="M1268" s="3" t="s">
        <v>9299</v>
      </c>
      <c r="N1268" s="3" t="s">
        <v>9300</v>
      </c>
      <c r="O1268" s="3" t="s">
        <v>9301</v>
      </c>
      <c r="P1268" s="3" t="s">
        <v>89</v>
      </c>
      <c r="Q1268" s="3" t="s">
        <v>90</v>
      </c>
      <c r="R1268" s="3" t="s">
        <v>9302</v>
      </c>
      <c r="S1268" s="3" t="s">
        <v>9303</v>
      </c>
      <c r="T1268" s="3" t="s">
        <v>135</v>
      </c>
      <c r="U1268" s="3" t="s">
        <v>2267</v>
      </c>
      <c r="V1268" s="3" t="s">
        <v>93</v>
      </c>
      <c r="W1268" s="3">
        <v>3</v>
      </c>
      <c r="X1268" s="3" t="s">
        <v>18842</v>
      </c>
      <c r="Y1268" s="3" t="s">
        <v>18843</v>
      </c>
      <c r="Z1268" s="3" t="s">
        <v>18844</v>
      </c>
      <c r="AA1268" s="3"/>
      <c r="AB1268" s="3" t="s">
        <v>85</v>
      </c>
      <c r="AC1268" s="3" t="s">
        <v>94</v>
      </c>
      <c r="AD1268" s="3" t="s">
        <v>95</v>
      </c>
      <c r="AE1268" s="3" t="s">
        <v>96</v>
      </c>
      <c r="AF1268" s="3"/>
      <c r="AG1268" s="3" t="s">
        <v>97</v>
      </c>
      <c r="AH1268" s="3">
        <v>59</v>
      </c>
      <c r="AI1268" s="3">
        <v>8</v>
      </c>
      <c r="AJ1268" s="3" t="s">
        <v>123</v>
      </c>
      <c r="AK1268" s="3" t="s">
        <v>109</v>
      </c>
      <c r="AL1268" s="3" t="s">
        <v>100</v>
      </c>
      <c r="AM1268" s="3">
        <v>20</v>
      </c>
      <c r="AN1268" s="3" t="s">
        <v>101</v>
      </c>
      <c r="AO1268" s="3" t="s">
        <v>110</v>
      </c>
      <c r="AP1268" s="3" t="s">
        <v>18837</v>
      </c>
      <c r="AQ1268" s="3"/>
      <c r="AR1268" s="3">
        <v>4000</v>
      </c>
      <c r="AS1268" s="3">
        <v>2000</v>
      </c>
      <c r="AT1268" s="3">
        <v>0</v>
      </c>
      <c r="AU1268" s="3">
        <v>0</v>
      </c>
      <c r="AV1268" s="3">
        <v>0</v>
      </c>
      <c r="AW1268" s="3">
        <v>0</v>
      </c>
      <c r="AX1268" s="3">
        <v>0</v>
      </c>
      <c r="AY1268" s="3">
        <v>0</v>
      </c>
      <c r="AZ1268" s="3">
        <v>0</v>
      </c>
      <c r="BA1268" s="3" t="s">
        <v>2253</v>
      </c>
      <c r="BB1268" s="3">
        <v>2000</v>
      </c>
    </row>
    <row r="1269" spans="1:54" ht="32.5" hidden="1" customHeight="1" x14ac:dyDescent="0.2">
      <c r="A1269" s="3" t="s">
        <v>18845</v>
      </c>
      <c r="B1269" s="3" t="s">
        <v>2238</v>
      </c>
      <c r="C1269" s="3" t="s">
        <v>85</v>
      </c>
      <c r="D1269" s="3" t="s">
        <v>86</v>
      </c>
      <c r="E1269" s="3" t="s">
        <v>18834</v>
      </c>
      <c r="F1269" s="3"/>
      <c r="G1269" s="3" t="s">
        <v>87</v>
      </c>
      <c r="H1269" s="3">
        <v>2024</v>
      </c>
      <c r="I1269" s="3">
        <v>2024</v>
      </c>
      <c r="J1269" s="3" t="s">
        <v>88</v>
      </c>
      <c r="K1269" s="3" t="s">
        <v>9297</v>
      </c>
      <c r="L1269" s="3" t="s">
        <v>9298</v>
      </c>
      <c r="M1269" s="3" t="s">
        <v>9299</v>
      </c>
      <c r="N1269" s="3" t="s">
        <v>9300</v>
      </c>
      <c r="O1269" s="3" t="s">
        <v>9301</v>
      </c>
      <c r="P1269" s="3" t="s">
        <v>89</v>
      </c>
      <c r="Q1269" s="3" t="s">
        <v>90</v>
      </c>
      <c r="R1269" s="3" t="s">
        <v>9302</v>
      </c>
      <c r="S1269" s="3" t="s">
        <v>9303</v>
      </c>
      <c r="T1269" s="3" t="s">
        <v>135</v>
      </c>
      <c r="U1269" s="3" t="s">
        <v>2267</v>
      </c>
      <c r="V1269" s="3" t="s">
        <v>93</v>
      </c>
      <c r="W1269" s="3">
        <v>4</v>
      </c>
      <c r="X1269" s="3" t="s">
        <v>18846</v>
      </c>
      <c r="Y1269" s="3" t="s">
        <v>18847</v>
      </c>
      <c r="Z1269" s="3" t="s">
        <v>18848</v>
      </c>
      <c r="AA1269" s="3"/>
      <c r="AB1269" s="3" t="s">
        <v>85</v>
      </c>
      <c r="AC1269" s="3" t="s">
        <v>94</v>
      </c>
      <c r="AD1269" s="3" t="s">
        <v>103</v>
      </c>
      <c r="AE1269" s="3" t="s">
        <v>122</v>
      </c>
      <c r="AF1269" s="3"/>
      <c r="AG1269" s="3" t="s">
        <v>97</v>
      </c>
      <c r="AH1269" s="3">
        <v>59</v>
      </c>
      <c r="AI1269" s="3">
        <v>8</v>
      </c>
      <c r="AJ1269" s="3" t="s">
        <v>98</v>
      </c>
      <c r="AK1269" s="3" t="s">
        <v>109</v>
      </c>
      <c r="AL1269" s="3" t="s">
        <v>100</v>
      </c>
      <c r="AM1269" s="3">
        <v>150</v>
      </c>
      <c r="AN1269" s="3" t="s">
        <v>101</v>
      </c>
      <c r="AO1269" s="3" t="s">
        <v>110</v>
      </c>
      <c r="AP1269" s="3" t="s">
        <v>18837</v>
      </c>
      <c r="AQ1269" s="3"/>
      <c r="AR1269" s="3">
        <v>1200</v>
      </c>
      <c r="AS1269" s="3">
        <v>600</v>
      </c>
      <c r="AT1269" s="3">
        <v>0</v>
      </c>
      <c r="AU1269" s="3">
        <v>0</v>
      </c>
      <c r="AV1269" s="3">
        <v>0</v>
      </c>
      <c r="AW1269" s="3">
        <v>0</v>
      </c>
      <c r="AX1269" s="3">
        <v>0</v>
      </c>
      <c r="AY1269" s="3">
        <v>0</v>
      </c>
      <c r="AZ1269" s="3">
        <v>0</v>
      </c>
      <c r="BA1269" s="3" t="s">
        <v>2253</v>
      </c>
      <c r="BB1269" s="3">
        <v>600</v>
      </c>
    </row>
    <row r="1270" spans="1:54" ht="32.5" hidden="1" customHeight="1" x14ac:dyDescent="0.2">
      <c r="A1270" s="3" t="s">
        <v>18849</v>
      </c>
      <c r="B1270" s="3" t="s">
        <v>2238</v>
      </c>
      <c r="C1270" s="3" t="s">
        <v>85</v>
      </c>
      <c r="D1270" s="3" t="s">
        <v>86</v>
      </c>
      <c r="E1270" s="3" t="s">
        <v>18850</v>
      </c>
      <c r="F1270" s="3"/>
      <c r="G1270" s="3" t="s">
        <v>87</v>
      </c>
      <c r="H1270" s="3">
        <v>2024</v>
      </c>
      <c r="I1270" s="3">
        <v>2024</v>
      </c>
      <c r="J1270" s="3" t="s">
        <v>88</v>
      </c>
      <c r="K1270" s="3" t="s">
        <v>18851</v>
      </c>
      <c r="L1270" s="3" t="s">
        <v>18852</v>
      </c>
      <c r="M1270" s="3" t="s">
        <v>18853</v>
      </c>
      <c r="N1270" s="3" t="s">
        <v>18854</v>
      </c>
      <c r="O1270" s="3" t="s">
        <v>18855</v>
      </c>
      <c r="P1270" s="3" t="s">
        <v>89</v>
      </c>
      <c r="Q1270" s="3" t="s">
        <v>90</v>
      </c>
      <c r="R1270" s="3" t="s">
        <v>18856</v>
      </c>
      <c r="S1270" s="3" t="s">
        <v>18857</v>
      </c>
      <c r="T1270" s="3" t="s">
        <v>135</v>
      </c>
      <c r="U1270" s="3" t="s">
        <v>2352</v>
      </c>
      <c r="V1270" s="3" t="s">
        <v>93</v>
      </c>
      <c r="W1270" s="3">
        <v>1</v>
      </c>
      <c r="X1270" s="3" t="s">
        <v>18858</v>
      </c>
      <c r="Y1270" s="3" t="s">
        <v>18859</v>
      </c>
      <c r="Z1270" s="3" t="s">
        <v>18860</v>
      </c>
      <c r="AA1270" s="3"/>
      <c r="AB1270" s="3" t="s">
        <v>85</v>
      </c>
      <c r="AC1270" s="3" t="s">
        <v>94</v>
      </c>
      <c r="AD1270" s="3" t="s">
        <v>103</v>
      </c>
      <c r="AE1270" s="3" t="s">
        <v>104</v>
      </c>
      <c r="AF1270" s="3"/>
      <c r="AG1270" s="3" t="s">
        <v>97</v>
      </c>
      <c r="AH1270" s="3">
        <v>70</v>
      </c>
      <c r="AI1270" s="3">
        <v>6</v>
      </c>
      <c r="AJ1270" s="3" t="s">
        <v>98</v>
      </c>
      <c r="AK1270" s="3" t="s">
        <v>106</v>
      </c>
      <c r="AL1270" s="3" t="s">
        <v>100</v>
      </c>
      <c r="AM1270" s="3">
        <v>150</v>
      </c>
      <c r="AN1270" s="3" t="s">
        <v>101</v>
      </c>
      <c r="AO1270" s="3" t="s">
        <v>110</v>
      </c>
      <c r="AP1270" s="3" t="s">
        <v>18861</v>
      </c>
      <c r="AQ1270" s="3" t="s">
        <v>18862</v>
      </c>
      <c r="AR1270" s="3">
        <v>1600</v>
      </c>
      <c r="AS1270" s="3">
        <v>960</v>
      </c>
      <c r="AT1270" s="3">
        <v>0</v>
      </c>
      <c r="AU1270" s="3">
        <v>0</v>
      </c>
      <c r="AV1270" s="3">
        <v>0</v>
      </c>
      <c r="AW1270" s="3">
        <v>0</v>
      </c>
      <c r="AX1270" s="3">
        <v>0</v>
      </c>
      <c r="AY1270" s="3">
        <v>0</v>
      </c>
      <c r="AZ1270" s="3">
        <v>0</v>
      </c>
      <c r="BA1270" s="3" t="s">
        <v>2253</v>
      </c>
      <c r="BB1270" s="3">
        <v>960</v>
      </c>
    </row>
    <row r="1271" spans="1:54" ht="32.5" hidden="1" customHeight="1" x14ac:dyDescent="0.2">
      <c r="A1271" s="3" t="s">
        <v>18863</v>
      </c>
      <c r="B1271" s="3" t="s">
        <v>2238</v>
      </c>
      <c r="C1271" s="3" t="s">
        <v>85</v>
      </c>
      <c r="D1271" s="3" t="s">
        <v>86</v>
      </c>
      <c r="E1271" s="3" t="s">
        <v>18850</v>
      </c>
      <c r="F1271" s="3"/>
      <c r="G1271" s="3" t="s">
        <v>87</v>
      </c>
      <c r="H1271" s="3">
        <v>2024</v>
      </c>
      <c r="I1271" s="3">
        <v>2024</v>
      </c>
      <c r="J1271" s="3" t="s">
        <v>88</v>
      </c>
      <c r="K1271" s="3" t="s">
        <v>18851</v>
      </c>
      <c r="L1271" s="3" t="s">
        <v>18852</v>
      </c>
      <c r="M1271" s="3" t="s">
        <v>18853</v>
      </c>
      <c r="N1271" s="3" t="s">
        <v>18854</v>
      </c>
      <c r="O1271" s="3" t="s">
        <v>18855</v>
      </c>
      <c r="P1271" s="3" t="s">
        <v>89</v>
      </c>
      <c r="Q1271" s="3" t="s">
        <v>90</v>
      </c>
      <c r="R1271" s="3" t="s">
        <v>18856</v>
      </c>
      <c r="S1271" s="3" t="s">
        <v>18857</v>
      </c>
      <c r="T1271" s="3" t="s">
        <v>135</v>
      </c>
      <c r="U1271" s="3" t="s">
        <v>2352</v>
      </c>
      <c r="V1271" s="3" t="s">
        <v>93</v>
      </c>
      <c r="W1271" s="3">
        <v>2</v>
      </c>
      <c r="X1271" s="3" t="s">
        <v>18864</v>
      </c>
      <c r="Y1271" s="3" t="s">
        <v>18865</v>
      </c>
      <c r="Z1271" s="3" t="s">
        <v>18866</v>
      </c>
      <c r="AA1271" s="3"/>
      <c r="AB1271" s="3" t="s">
        <v>85</v>
      </c>
      <c r="AC1271" s="3" t="s">
        <v>94</v>
      </c>
      <c r="AD1271" s="3" t="s">
        <v>103</v>
      </c>
      <c r="AE1271" s="3" t="s">
        <v>122</v>
      </c>
      <c r="AF1271" s="3"/>
      <c r="AG1271" s="3" t="s">
        <v>97</v>
      </c>
      <c r="AH1271" s="3">
        <v>70</v>
      </c>
      <c r="AI1271" s="3">
        <v>6</v>
      </c>
      <c r="AJ1271" s="3" t="s">
        <v>98</v>
      </c>
      <c r="AK1271" s="3" t="s">
        <v>109</v>
      </c>
      <c r="AL1271" s="3" t="s">
        <v>100</v>
      </c>
      <c r="AM1271" s="3">
        <v>600</v>
      </c>
      <c r="AN1271" s="3" t="s">
        <v>101</v>
      </c>
      <c r="AO1271" s="3" t="s">
        <v>110</v>
      </c>
      <c r="AP1271" s="3" t="s">
        <v>18867</v>
      </c>
      <c r="AQ1271" s="3" t="s">
        <v>18868</v>
      </c>
      <c r="AR1271" s="3">
        <v>900</v>
      </c>
      <c r="AS1271" s="3">
        <v>540</v>
      </c>
      <c r="AT1271" s="3">
        <v>0</v>
      </c>
      <c r="AU1271" s="3">
        <v>0</v>
      </c>
      <c r="AV1271" s="3">
        <v>0</v>
      </c>
      <c r="AW1271" s="3">
        <v>0</v>
      </c>
      <c r="AX1271" s="3">
        <v>0</v>
      </c>
      <c r="AY1271" s="3">
        <v>0</v>
      </c>
      <c r="AZ1271" s="3">
        <v>0</v>
      </c>
      <c r="BA1271" s="3" t="s">
        <v>2253</v>
      </c>
      <c r="BB1271" s="3">
        <v>540</v>
      </c>
    </row>
    <row r="1272" spans="1:54" ht="32.5" hidden="1" customHeight="1" x14ac:dyDescent="0.2">
      <c r="A1272" s="3" t="s">
        <v>18869</v>
      </c>
      <c r="B1272" s="3" t="s">
        <v>2238</v>
      </c>
      <c r="C1272" s="3" t="s">
        <v>85</v>
      </c>
      <c r="D1272" s="3" t="s">
        <v>86</v>
      </c>
      <c r="E1272" s="3" t="s">
        <v>18870</v>
      </c>
      <c r="F1272" s="3"/>
      <c r="G1272" s="3" t="s">
        <v>87</v>
      </c>
      <c r="H1272" s="3">
        <v>2024</v>
      </c>
      <c r="I1272" s="3">
        <v>2024</v>
      </c>
      <c r="J1272" s="3" t="s">
        <v>88</v>
      </c>
      <c r="K1272" s="3" t="s">
        <v>9197</v>
      </c>
      <c r="L1272" s="3" t="s">
        <v>9198</v>
      </c>
      <c r="M1272" s="3"/>
      <c r="N1272" s="3" t="s">
        <v>9199</v>
      </c>
      <c r="O1272" s="3" t="s">
        <v>9200</v>
      </c>
      <c r="P1272" s="3" t="s">
        <v>89</v>
      </c>
      <c r="Q1272" s="3" t="s">
        <v>90</v>
      </c>
      <c r="R1272" s="3" t="s">
        <v>9201</v>
      </c>
      <c r="S1272" s="3" t="s">
        <v>9202</v>
      </c>
      <c r="T1272" s="3" t="s">
        <v>135</v>
      </c>
      <c r="U1272" s="3" t="s">
        <v>2267</v>
      </c>
      <c r="V1272" s="3" t="s">
        <v>93</v>
      </c>
      <c r="W1272" s="3">
        <v>1</v>
      </c>
      <c r="X1272" s="3" t="s">
        <v>18871</v>
      </c>
      <c r="Y1272" s="3" t="s">
        <v>18872</v>
      </c>
      <c r="Z1272" s="3" t="s">
        <v>18873</v>
      </c>
      <c r="AA1272" s="3"/>
      <c r="AB1272" s="3" t="s">
        <v>85</v>
      </c>
      <c r="AC1272" s="3" t="s">
        <v>94</v>
      </c>
      <c r="AD1272" s="3" t="s">
        <v>95</v>
      </c>
      <c r="AE1272" s="3" t="s">
        <v>96</v>
      </c>
      <c r="AF1272" s="3"/>
      <c r="AG1272" s="3" t="s">
        <v>97</v>
      </c>
      <c r="AH1272" s="3">
        <v>69</v>
      </c>
      <c r="AI1272" s="3">
        <v>9</v>
      </c>
      <c r="AJ1272" s="3" t="s">
        <v>98</v>
      </c>
      <c r="AK1272" s="3" t="s">
        <v>99</v>
      </c>
      <c r="AL1272" s="3" t="s">
        <v>100</v>
      </c>
      <c r="AM1272" s="3">
        <v>16</v>
      </c>
      <c r="AN1272" s="3" t="s">
        <v>138</v>
      </c>
      <c r="AO1272" s="3" t="s">
        <v>110</v>
      </c>
      <c r="AP1272" s="3" t="s">
        <v>18874</v>
      </c>
      <c r="AQ1272" s="3" t="s">
        <v>18875</v>
      </c>
      <c r="AR1272" s="3">
        <v>3000</v>
      </c>
      <c r="AS1272" s="3">
        <v>1500</v>
      </c>
      <c r="AT1272" s="3">
        <v>0</v>
      </c>
      <c r="AU1272" s="3">
        <v>0</v>
      </c>
      <c r="AV1272" s="3">
        <v>0</v>
      </c>
      <c r="AW1272" s="3">
        <v>0</v>
      </c>
      <c r="AX1272" s="3">
        <v>0</v>
      </c>
      <c r="AY1272" s="3">
        <v>0</v>
      </c>
      <c r="AZ1272" s="3">
        <v>0</v>
      </c>
      <c r="BA1272" s="3" t="s">
        <v>18876</v>
      </c>
      <c r="BB1272" s="3">
        <v>2000</v>
      </c>
    </row>
    <row r="1273" spans="1:54" ht="32.5" hidden="1" customHeight="1" x14ac:dyDescent="0.2">
      <c r="A1273" s="3" t="s">
        <v>18877</v>
      </c>
      <c r="B1273" s="3" t="s">
        <v>2238</v>
      </c>
      <c r="C1273" s="3" t="s">
        <v>85</v>
      </c>
      <c r="D1273" s="3" t="s">
        <v>86</v>
      </c>
      <c r="E1273" s="3" t="s">
        <v>18870</v>
      </c>
      <c r="F1273" s="3"/>
      <c r="G1273" s="3" t="s">
        <v>87</v>
      </c>
      <c r="H1273" s="3">
        <v>2024</v>
      </c>
      <c r="I1273" s="3">
        <v>2024</v>
      </c>
      <c r="J1273" s="3" t="s">
        <v>88</v>
      </c>
      <c r="K1273" s="3" t="s">
        <v>9197</v>
      </c>
      <c r="L1273" s="3" t="s">
        <v>9198</v>
      </c>
      <c r="M1273" s="3"/>
      <c r="N1273" s="3" t="s">
        <v>9199</v>
      </c>
      <c r="O1273" s="3" t="s">
        <v>9200</v>
      </c>
      <c r="P1273" s="3" t="s">
        <v>89</v>
      </c>
      <c r="Q1273" s="3" t="s">
        <v>90</v>
      </c>
      <c r="R1273" s="3" t="s">
        <v>9201</v>
      </c>
      <c r="S1273" s="3" t="s">
        <v>9202</v>
      </c>
      <c r="T1273" s="3" t="s">
        <v>135</v>
      </c>
      <c r="U1273" s="3" t="s">
        <v>2267</v>
      </c>
      <c r="V1273" s="3" t="s">
        <v>93</v>
      </c>
      <c r="W1273" s="3">
        <v>2</v>
      </c>
      <c r="X1273" s="3" t="s">
        <v>12460</v>
      </c>
      <c r="Y1273" s="3" t="s">
        <v>18878</v>
      </c>
      <c r="Z1273" s="3" t="s">
        <v>18879</v>
      </c>
      <c r="AA1273" s="3"/>
      <c r="AB1273" s="3" t="s">
        <v>85</v>
      </c>
      <c r="AC1273" s="3" t="s">
        <v>94</v>
      </c>
      <c r="AD1273" s="3" t="s">
        <v>103</v>
      </c>
      <c r="AE1273" s="3" t="s">
        <v>104</v>
      </c>
      <c r="AF1273" s="3"/>
      <c r="AG1273" s="3" t="s">
        <v>97</v>
      </c>
      <c r="AH1273" s="3">
        <v>69</v>
      </c>
      <c r="AI1273" s="3">
        <v>9</v>
      </c>
      <c r="AJ1273" s="3" t="s">
        <v>98</v>
      </c>
      <c r="AK1273" s="3" t="s">
        <v>106</v>
      </c>
      <c r="AL1273" s="3" t="s">
        <v>100</v>
      </c>
      <c r="AM1273" s="3">
        <v>450</v>
      </c>
      <c r="AN1273" s="3" t="s">
        <v>138</v>
      </c>
      <c r="AO1273" s="3" t="s">
        <v>110</v>
      </c>
      <c r="AP1273" s="3" t="s">
        <v>18880</v>
      </c>
      <c r="AQ1273" s="3" t="s">
        <v>18881</v>
      </c>
      <c r="AR1273" s="3">
        <v>4000</v>
      </c>
      <c r="AS1273" s="3">
        <v>2000</v>
      </c>
      <c r="AT1273" s="3">
        <v>0</v>
      </c>
      <c r="AU1273" s="3">
        <v>0</v>
      </c>
      <c r="AV1273" s="3">
        <v>0</v>
      </c>
      <c r="AW1273" s="3">
        <v>0</v>
      </c>
      <c r="AX1273" s="3">
        <v>0</v>
      </c>
      <c r="AY1273" s="3">
        <v>0</v>
      </c>
      <c r="AZ1273" s="3">
        <v>0</v>
      </c>
      <c r="BA1273" s="3" t="s">
        <v>18876</v>
      </c>
      <c r="BB1273" s="3">
        <v>2500</v>
      </c>
    </row>
    <row r="1274" spans="1:54" ht="32.5" hidden="1" customHeight="1" x14ac:dyDescent="0.2">
      <c r="A1274" s="3" t="s">
        <v>18882</v>
      </c>
      <c r="B1274" s="3" t="s">
        <v>2238</v>
      </c>
      <c r="C1274" s="3" t="s">
        <v>85</v>
      </c>
      <c r="D1274" s="3" t="s">
        <v>86</v>
      </c>
      <c r="E1274" s="3" t="s">
        <v>18883</v>
      </c>
      <c r="F1274" s="3"/>
      <c r="G1274" s="3" t="s">
        <v>87</v>
      </c>
      <c r="H1274" s="3">
        <v>2024</v>
      </c>
      <c r="I1274" s="3">
        <v>2024</v>
      </c>
      <c r="J1274" s="3" t="s">
        <v>111</v>
      </c>
      <c r="K1274" s="3" t="s">
        <v>9043</v>
      </c>
      <c r="L1274" s="3" t="s">
        <v>9044</v>
      </c>
      <c r="M1274" s="3" t="s">
        <v>9045</v>
      </c>
      <c r="N1274" s="3" t="s">
        <v>9046</v>
      </c>
      <c r="O1274" s="3" t="s">
        <v>9047</v>
      </c>
      <c r="P1274" s="3" t="s">
        <v>89</v>
      </c>
      <c r="Q1274" s="3" t="s">
        <v>90</v>
      </c>
      <c r="R1274" s="3" t="s">
        <v>9048</v>
      </c>
      <c r="S1274" s="3" t="s">
        <v>9049</v>
      </c>
      <c r="T1274" s="3" t="s">
        <v>135</v>
      </c>
      <c r="U1274" s="3" t="s">
        <v>2267</v>
      </c>
      <c r="V1274" s="3" t="s">
        <v>93</v>
      </c>
      <c r="W1274" s="3">
        <v>1</v>
      </c>
      <c r="X1274" s="3" t="s">
        <v>18884</v>
      </c>
      <c r="Y1274" s="3" t="s">
        <v>18885</v>
      </c>
      <c r="Z1274" s="3" t="s">
        <v>18886</v>
      </c>
      <c r="AA1274" s="3"/>
      <c r="AB1274" s="3" t="s">
        <v>85</v>
      </c>
      <c r="AC1274" s="3" t="s">
        <v>94</v>
      </c>
      <c r="AD1274" s="3" t="s">
        <v>103</v>
      </c>
      <c r="AE1274" s="3" t="s">
        <v>104</v>
      </c>
      <c r="AF1274" s="3"/>
      <c r="AG1274" s="3" t="s">
        <v>97</v>
      </c>
      <c r="AH1274" s="3">
        <v>120</v>
      </c>
      <c r="AI1274" s="3">
        <v>13</v>
      </c>
      <c r="AJ1274" s="3" t="s">
        <v>98</v>
      </c>
      <c r="AK1274" s="3" t="s">
        <v>106</v>
      </c>
      <c r="AL1274" s="3" t="s">
        <v>100</v>
      </c>
      <c r="AM1274" s="3">
        <v>400</v>
      </c>
      <c r="AN1274" s="3" t="s">
        <v>101</v>
      </c>
      <c r="AO1274" s="3" t="s">
        <v>110</v>
      </c>
      <c r="AP1274" s="3" t="s">
        <v>18887</v>
      </c>
      <c r="AQ1274" s="3" t="s">
        <v>18888</v>
      </c>
      <c r="AR1274" s="3">
        <v>10300</v>
      </c>
      <c r="AS1274" s="3">
        <v>3000</v>
      </c>
      <c r="AT1274" s="3">
        <v>0</v>
      </c>
      <c r="AU1274" s="3">
        <v>0</v>
      </c>
      <c r="AV1274" s="3">
        <v>0</v>
      </c>
      <c r="AW1274" s="3">
        <v>0</v>
      </c>
      <c r="AX1274" s="3">
        <v>0</v>
      </c>
      <c r="AY1274" s="3">
        <v>0</v>
      </c>
      <c r="AZ1274" s="3">
        <v>0</v>
      </c>
      <c r="BA1274" s="3" t="s">
        <v>18889</v>
      </c>
      <c r="BB1274" s="3">
        <v>7500</v>
      </c>
    </row>
    <row r="1275" spans="1:54" ht="32.5" hidden="1" customHeight="1" x14ac:dyDescent="0.2">
      <c r="A1275" s="3" t="s">
        <v>18890</v>
      </c>
      <c r="B1275" s="3" t="s">
        <v>2238</v>
      </c>
      <c r="C1275" s="3" t="s">
        <v>85</v>
      </c>
      <c r="D1275" s="3" t="s">
        <v>86</v>
      </c>
      <c r="E1275" s="3" t="s">
        <v>18883</v>
      </c>
      <c r="F1275" s="3"/>
      <c r="G1275" s="3" t="s">
        <v>87</v>
      </c>
      <c r="H1275" s="3">
        <v>2024</v>
      </c>
      <c r="I1275" s="3">
        <v>2024</v>
      </c>
      <c r="J1275" s="3" t="s">
        <v>111</v>
      </c>
      <c r="K1275" s="3" t="s">
        <v>9043</v>
      </c>
      <c r="L1275" s="3" t="s">
        <v>9044</v>
      </c>
      <c r="M1275" s="3" t="s">
        <v>9045</v>
      </c>
      <c r="N1275" s="3" t="s">
        <v>9046</v>
      </c>
      <c r="O1275" s="3" t="s">
        <v>9047</v>
      </c>
      <c r="P1275" s="3" t="s">
        <v>89</v>
      </c>
      <c r="Q1275" s="3" t="s">
        <v>90</v>
      </c>
      <c r="R1275" s="3" t="s">
        <v>9048</v>
      </c>
      <c r="S1275" s="3" t="s">
        <v>9049</v>
      </c>
      <c r="T1275" s="3" t="s">
        <v>135</v>
      </c>
      <c r="U1275" s="3" t="s">
        <v>2267</v>
      </c>
      <c r="V1275" s="3" t="s">
        <v>93</v>
      </c>
      <c r="W1275" s="3">
        <v>2</v>
      </c>
      <c r="X1275" s="3" t="s">
        <v>18891</v>
      </c>
      <c r="Y1275" s="3" t="s">
        <v>18892</v>
      </c>
      <c r="Z1275" s="3" t="s">
        <v>18893</v>
      </c>
      <c r="AA1275" s="3"/>
      <c r="AB1275" s="3" t="s">
        <v>85</v>
      </c>
      <c r="AC1275" s="3" t="s">
        <v>94</v>
      </c>
      <c r="AD1275" s="3" t="s">
        <v>95</v>
      </c>
      <c r="AE1275" s="3" t="s">
        <v>96</v>
      </c>
      <c r="AF1275" s="3"/>
      <c r="AG1275" s="3" t="s">
        <v>97</v>
      </c>
      <c r="AH1275" s="3">
        <v>120</v>
      </c>
      <c r="AI1275" s="3">
        <v>13</v>
      </c>
      <c r="AJ1275" s="3" t="s">
        <v>98</v>
      </c>
      <c r="AK1275" s="3" t="s">
        <v>109</v>
      </c>
      <c r="AL1275" s="3" t="s">
        <v>100</v>
      </c>
      <c r="AM1275" s="3">
        <v>60</v>
      </c>
      <c r="AN1275" s="3" t="s">
        <v>101</v>
      </c>
      <c r="AO1275" s="3" t="s">
        <v>110</v>
      </c>
      <c r="AP1275" s="3" t="s">
        <v>18894</v>
      </c>
      <c r="AQ1275" s="3" t="s">
        <v>18895</v>
      </c>
      <c r="AR1275" s="3">
        <v>10800</v>
      </c>
      <c r="AS1275" s="3">
        <v>3000</v>
      </c>
      <c r="AT1275" s="3">
        <v>0</v>
      </c>
      <c r="AU1275" s="3">
        <v>0</v>
      </c>
      <c r="AV1275" s="3">
        <v>0</v>
      </c>
      <c r="AW1275" s="3">
        <v>0</v>
      </c>
      <c r="AX1275" s="3">
        <v>0</v>
      </c>
      <c r="AY1275" s="3">
        <v>0</v>
      </c>
      <c r="AZ1275" s="3">
        <v>0</v>
      </c>
      <c r="BA1275" s="3" t="s">
        <v>18896</v>
      </c>
      <c r="BB1275" s="3">
        <v>8000</v>
      </c>
    </row>
    <row r="1276" spans="1:54" ht="32.5" hidden="1" customHeight="1" x14ac:dyDescent="0.2">
      <c r="A1276" s="3" t="s">
        <v>18897</v>
      </c>
      <c r="B1276" s="3" t="s">
        <v>2238</v>
      </c>
      <c r="C1276" s="3" t="s">
        <v>85</v>
      </c>
      <c r="D1276" s="3" t="s">
        <v>86</v>
      </c>
      <c r="E1276" s="3" t="s">
        <v>18898</v>
      </c>
      <c r="F1276" s="3"/>
      <c r="G1276" s="3" t="s">
        <v>87</v>
      </c>
      <c r="H1276" s="3">
        <v>2024</v>
      </c>
      <c r="I1276" s="3">
        <v>2024</v>
      </c>
      <c r="J1276" s="3" t="s">
        <v>88</v>
      </c>
      <c r="K1276" s="3" t="s">
        <v>18899</v>
      </c>
      <c r="L1276" s="3" t="s">
        <v>18900</v>
      </c>
      <c r="M1276" s="3" t="s">
        <v>18901</v>
      </c>
      <c r="N1276" s="3" t="s">
        <v>18902</v>
      </c>
      <c r="O1276" s="3" t="s">
        <v>18903</v>
      </c>
      <c r="P1276" s="3" t="s">
        <v>89</v>
      </c>
      <c r="Q1276" s="3" t="s">
        <v>90</v>
      </c>
      <c r="R1276" s="3" t="s">
        <v>18904</v>
      </c>
      <c r="S1276" s="3" t="s">
        <v>18905</v>
      </c>
      <c r="T1276" s="3" t="s">
        <v>135</v>
      </c>
      <c r="U1276" s="3" t="s">
        <v>2352</v>
      </c>
      <c r="V1276" s="3" t="s">
        <v>93</v>
      </c>
      <c r="W1276" s="3">
        <v>1</v>
      </c>
      <c r="X1276" s="3" t="s">
        <v>18906</v>
      </c>
      <c r="Y1276" s="3" t="s">
        <v>18907</v>
      </c>
      <c r="Z1276" s="3" t="s">
        <v>18908</v>
      </c>
      <c r="AA1276" s="3"/>
      <c r="AB1276" s="3" t="s">
        <v>85</v>
      </c>
      <c r="AC1276" s="3" t="s">
        <v>94</v>
      </c>
      <c r="AD1276" s="3" t="s">
        <v>103</v>
      </c>
      <c r="AE1276" s="3" t="s">
        <v>104</v>
      </c>
      <c r="AF1276" s="3"/>
      <c r="AG1276" s="3" t="s">
        <v>97</v>
      </c>
      <c r="AH1276" s="3">
        <v>300</v>
      </c>
      <c r="AI1276" s="3">
        <v>40</v>
      </c>
      <c r="AJ1276" s="3" t="s">
        <v>105</v>
      </c>
      <c r="AK1276" s="3" t="s">
        <v>106</v>
      </c>
      <c r="AL1276" s="3" t="s">
        <v>100</v>
      </c>
      <c r="AM1276" s="3">
        <v>70</v>
      </c>
      <c r="AN1276" s="3" t="s">
        <v>101</v>
      </c>
      <c r="AO1276" s="3" t="s">
        <v>110</v>
      </c>
      <c r="AP1276" s="3" t="s">
        <v>18909</v>
      </c>
      <c r="AQ1276" s="3" t="s">
        <v>18910</v>
      </c>
      <c r="AR1276" s="3">
        <v>1404</v>
      </c>
      <c r="AS1276" s="3">
        <v>842</v>
      </c>
      <c r="AT1276" s="3">
        <v>0</v>
      </c>
      <c r="AU1276" s="3">
        <v>0</v>
      </c>
      <c r="AV1276" s="3">
        <v>0</v>
      </c>
      <c r="AW1276" s="3">
        <v>0</v>
      </c>
      <c r="AX1276" s="3">
        <v>0</v>
      </c>
      <c r="AY1276" s="3">
        <v>0</v>
      </c>
      <c r="AZ1276" s="3">
        <v>0</v>
      </c>
      <c r="BA1276" s="3" t="s">
        <v>2253</v>
      </c>
      <c r="BB1276" s="3">
        <v>842</v>
      </c>
    </row>
    <row r="1277" spans="1:54" ht="32.5" hidden="1" customHeight="1" x14ac:dyDescent="0.2">
      <c r="A1277" s="3" t="s">
        <v>18911</v>
      </c>
      <c r="B1277" s="3" t="s">
        <v>2238</v>
      </c>
      <c r="C1277" s="3" t="s">
        <v>85</v>
      </c>
      <c r="D1277" s="3" t="s">
        <v>86</v>
      </c>
      <c r="E1277" s="3" t="s">
        <v>18898</v>
      </c>
      <c r="F1277" s="3"/>
      <c r="G1277" s="3" t="s">
        <v>87</v>
      </c>
      <c r="H1277" s="3">
        <v>2024</v>
      </c>
      <c r="I1277" s="3">
        <v>2024</v>
      </c>
      <c r="J1277" s="3" t="s">
        <v>88</v>
      </c>
      <c r="K1277" s="3" t="s">
        <v>18899</v>
      </c>
      <c r="L1277" s="3" t="s">
        <v>18900</v>
      </c>
      <c r="M1277" s="3" t="s">
        <v>18901</v>
      </c>
      <c r="N1277" s="3" t="s">
        <v>18902</v>
      </c>
      <c r="O1277" s="3" t="s">
        <v>18903</v>
      </c>
      <c r="P1277" s="3" t="s">
        <v>89</v>
      </c>
      <c r="Q1277" s="3" t="s">
        <v>90</v>
      </c>
      <c r="R1277" s="3" t="s">
        <v>18904</v>
      </c>
      <c r="S1277" s="3" t="s">
        <v>18905</v>
      </c>
      <c r="T1277" s="3" t="s">
        <v>135</v>
      </c>
      <c r="U1277" s="3" t="s">
        <v>2352</v>
      </c>
      <c r="V1277" s="3" t="s">
        <v>93</v>
      </c>
      <c r="W1277" s="3">
        <v>2</v>
      </c>
      <c r="X1277" s="3" t="s">
        <v>18912</v>
      </c>
      <c r="Y1277" s="3" t="s">
        <v>18913</v>
      </c>
      <c r="Z1277" s="3" t="s">
        <v>18914</v>
      </c>
      <c r="AA1277" s="3"/>
      <c r="AB1277" s="3" t="s">
        <v>85</v>
      </c>
      <c r="AC1277" s="3" t="s">
        <v>94</v>
      </c>
      <c r="AD1277" s="3" t="s">
        <v>95</v>
      </c>
      <c r="AE1277" s="3" t="s">
        <v>96</v>
      </c>
      <c r="AF1277" s="3"/>
      <c r="AG1277" s="3" t="s">
        <v>97</v>
      </c>
      <c r="AH1277" s="3">
        <v>300</v>
      </c>
      <c r="AI1277" s="3">
        <v>40</v>
      </c>
      <c r="AJ1277" s="3" t="s">
        <v>123</v>
      </c>
      <c r="AK1277" s="3" t="s">
        <v>109</v>
      </c>
      <c r="AL1277" s="3" t="s">
        <v>100</v>
      </c>
      <c r="AM1277" s="3">
        <v>120</v>
      </c>
      <c r="AN1277" s="3" t="s">
        <v>101</v>
      </c>
      <c r="AO1277" s="3" t="s">
        <v>110</v>
      </c>
      <c r="AP1277" s="3" t="s">
        <v>18915</v>
      </c>
      <c r="AQ1277" s="3" t="s">
        <v>18916</v>
      </c>
      <c r="AR1277" s="3">
        <v>3935</v>
      </c>
      <c r="AS1277" s="3">
        <v>2360</v>
      </c>
      <c r="AT1277" s="3">
        <v>0</v>
      </c>
      <c r="AU1277" s="3">
        <v>0</v>
      </c>
      <c r="AV1277" s="3">
        <v>0</v>
      </c>
      <c r="AW1277" s="3">
        <v>0</v>
      </c>
      <c r="AX1277" s="3">
        <v>0</v>
      </c>
      <c r="AY1277" s="3">
        <v>0</v>
      </c>
      <c r="AZ1277" s="3">
        <v>0</v>
      </c>
      <c r="BA1277" s="3" t="s">
        <v>2253</v>
      </c>
      <c r="BB1277" s="3">
        <v>2360</v>
      </c>
    </row>
    <row r="1278" spans="1:54" ht="32.5" hidden="1" customHeight="1" x14ac:dyDescent="0.2">
      <c r="A1278" s="3" t="s">
        <v>18917</v>
      </c>
      <c r="B1278" s="3" t="s">
        <v>2238</v>
      </c>
      <c r="C1278" s="3" t="s">
        <v>85</v>
      </c>
      <c r="D1278" s="3" t="s">
        <v>86</v>
      </c>
      <c r="E1278" s="3" t="s">
        <v>18918</v>
      </c>
      <c r="F1278" s="3"/>
      <c r="G1278" s="3" t="s">
        <v>87</v>
      </c>
      <c r="H1278" s="3">
        <v>2024</v>
      </c>
      <c r="I1278" s="3">
        <v>2024</v>
      </c>
      <c r="J1278" s="3" t="s">
        <v>88</v>
      </c>
      <c r="K1278" s="3" t="s">
        <v>9311</v>
      </c>
      <c r="L1278" s="3" t="s">
        <v>9312</v>
      </c>
      <c r="M1278" s="3" t="s">
        <v>9313</v>
      </c>
      <c r="N1278" s="3" t="s">
        <v>9314</v>
      </c>
      <c r="O1278" s="3" t="s">
        <v>9315</v>
      </c>
      <c r="P1278" s="3" t="s">
        <v>89</v>
      </c>
      <c r="Q1278" s="3" t="s">
        <v>90</v>
      </c>
      <c r="R1278" s="3" t="s">
        <v>9316</v>
      </c>
      <c r="S1278" s="3" t="s">
        <v>9317</v>
      </c>
      <c r="T1278" s="3" t="s">
        <v>135</v>
      </c>
      <c r="U1278" s="3" t="s">
        <v>2267</v>
      </c>
      <c r="V1278" s="3" t="s">
        <v>93</v>
      </c>
      <c r="W1278" s="3">
        <v>1</v>
      </c>
      <c r="X1278" s="3" t="s">
        <v>95</v>
      </c>
      <c r="Y1278" s="3" t="s">
        <v>18919</v>
      </c>
      <c r="Z1278" s="3" t="s">
        <v>18920</v>
      </c>
      <c r="AA1278" s="3"/>
      <c r="AB1278" s="3" t="s">
        <v>85</v>
      </c>
      <c r="AC1278" s="3" t="s">
        <v>94</v>
      </c>
      <c r="AD1278" s="3" t="s">
        <v>95</v>
      </c>
      <c r="AE1278" s="3" t="s">
        <v>96</v>
      </c>
      <c r="AF1278" s="3"/>
      <c r="AG1278" s="3" t="s">
        <v>97</v>
      </c>
      <c r="AH1278" s="3">
        <v>92</v>
      </c>
      <c r="AI1278" s="3">
        <v>12</v>
      </c>
      <c r="AJ1278" s="3" t="s">
        <v>98</v>
      </c>
      <c r="AK1278" s="3" t="s">
        <v>190</v>
      </c>
      <c r="AL1278" s="3" t="s">
        <v>100</v>
      </c>
      <c r="AM1278" s="3">
        <v>100</v>
      </c>
      <c r="AN1278" s="3" t="s">
        <v>101</v>
      </c>
      <c r="AO1278" s="3" t="s">
        <v>110</v>
      </c>
      <c r="AP1278" s="3" t="s">
        <v>18921</v>
      </c>
      <c r="AQ1278" s="3" t="s">
        <v>18922</v>
      </c>
      <c r="AR1278" s="3">
        <v>5750</v>
      </c>
      <c r="AS1278" s="3">
        <v>2000</v>
      </c>
      <c r="AT1278" s="3">
        <v>0</v>
      </c>
      <c r="AU1278" s="3">
        <v>0</v>
      </c>
      <c r="AV1278" s="3">
        <v>0</v>
      </c>
      <c r="AW1278" s="3">
        <v>0</v>
      </c>
      <c r="AX1278" s="3">
        <v>0</v>
      </c>
      <c r="AY1278" s="3">
        <v>0</v>
      </c>
      <c r="AZ1278" s="3">
        <v>0</v>
      </c>
      <c r="BA1278" s="3" t="s">
        <v>2253</v>
      </c>
      <c r="BB1278" s="3">
        <v>2000</v>
      </c>
    </row>
    <row r="1279" spans="1:54" ht="32.5" hidden="1" customHeight="1" x14ac:dyDescent="0.2">
      <c r="A1279" s="3" t="s">
        <v>18923</v>
      </c>
      <c r="B1279" s="3" t="s">
        <v>2238</v>
      </c>
      <c r="C1279" s="3" t="s">
        <v>85</v>
      </c>
      <c r="D1279" s="3" t="s">
        <v>86</v>
      </c>
      <c r="E1279" s="3" t="s">
        <v>18918</v>
      </c>
      <c r="F1279" s="3"/>
      <c r="G1279" s="3" t="s">
        <v>87</v>
      </c>
      <c r="H1279" s="3">
        <v>2024</v>
      </c>
      <c r="I1279" s="3">
        <v>2024</v>
      </c>
      <c r="J1279" s="3" t="s">
        <v>111</v>
      </c>
      <c r="K1279" s="3" t="s">
        <v>9311</v>
      </c>
      <c r="L1279" s="3" t="s">
        <v>9312</v>
      </c>
      <c r="M1279" s="3" t="s">
        <v>9313</v>
      </c>
      <c r="N1279" s="3" t="s">
        <v>9314</v>
      </c>
      <c r="O1279" s="3" t="s">
        <v>9315</v>
      </c>
      <c r="P1279" s="3" t="s">
        <v>89</v>
      </c>
      <c r="Q1279" s="3" t="s">
        <v>90</v>
      </c>
      <c r="R1279" s="3" t="s">
        <v>9316</v>
      </c>
      <c r="S1279" s="3" t="s">
        <v>9317</v>
      </c>
      <c r="T1279" s="3" t="s">
        <v>135</v>
      </c>
      <c r="U1279" s="3" t="s">
        <v>2267</v>
      </c>
      <c r="V1279" s="3" t="s">
        <v>93</v>
      </c>
      <c r="W1279" s="3">
        <v>2</v>
      </c>
      <c r="X1279" s="3" t="s">
        <v>18924</v>
      </c>
      <c r="Y1279" s="3" t="s">
        <v>18925</v>
      </c>
      <c r="Z1279" s="3" t="s">
        <v>18926</v>
      </c>
      <c r="AA1279" s="3"/>
      <c r="AB1279" s="3" t="s">
        <v>85</v>
      </c>
      <c r="AC1279" s="3" t="s">
        <v>94</v>
      </c>
      <c r="AD1279" s="3" t="s">
        <v>103</v>
      </c>
      <c r="AE1279" s="3" t="s">
        <v>104</v>
      </c>
      <c r="AF1279" s="3"/>
      <c r="AG1279" s="3" t="s">
        <v>97</v>
      </c>
      <c r="AH1279" s="3">
        <v>92</v>
      </c>
      <c r="AI1279" s="3">
        <v>12</v>
      </c>
      <c r="AJ1279" s="3" t="s">
        <v>98</v>
      </c>
      <c r="AK1279" s="3" t="s">
        <v>106</v>
      </c>
      <c r="AL1279" s="3" t="s">
        <v>100</v>
      </c>
      <c r="AM1279" s="3">
        <v>150</v>
      </c>
      <c r="AN1279" s="3" t="s">
        <v>101</v>
      </c>
      <c r="AO1279" s="3" t="s">
        <v>110</v>
      </c>
      <c r="AP1279" s="3" t="s">
        <v>18927</v>
      </c>
      <c r="AQ1279" s="3" t="s">
        <v>18928</v>
      </c>
      <c r="AR1279" s="3">
        <v>7300</v>
      </c>
      <c r="AS1279" s="3">
        <v>2500</v>
      </c>
      <c r="AT1279" s="3">
        <v>0</v>
      </c>
      <c r="AU1279" s="3">
        <v>0</v>
      </c>
      <c r="AV1279" s="3">
        <v>0</v>
      </c>
      <c r="AW1279" s="3">
        <v>0</v>
      </c>
      <c r="AX1279" s="3">
        <v>0</v>
      </c>
      <c r="AY1279" s="3">
        <v>0</v>
      </c>
      <c r="AZ1279" s="3">
        <v>0</v>
      </c>
      <c r="BA1279" s="3" t="s">
        <v>18929</v>
      </c>
      <c r="BB1279" s="3">
        <v>3000</v>
      </c>
    </row>
    <row r="1280" spans="1:54" ht="32.5" hidden="1" customHeight="1" x14ac:dyDescent="0.2">
      <c r="A1280" s="3" t="s">
        <v>18930</v>
      </c>
      <c r="B1280" s="3" t="s">
        <v>2238</v>
      </c>
      <c r="C1280" s="3" t="s">
        <v>85</v>
      </c>
      <c r="D1280" s="3" t="s">
        <v>86</v>
      </c>
      <c r="E1280" s="3" t="s">
        <v>18918</v>
      </c>
      <c r="F1280" s="3"/>
      <c r="G1280" s="3" t="s">
        <v>87</v>
      </c>
      <c r="H1280" s="3">
        <v>2024</v>
      </c>
      <c r="I1280" s="3">
        <v>2024</v>
      </c>
      <c r="J1280" s="3" t="s">
        <v>111</v>
      </c>
      <c r="K1280" s="3" t="s">
        <v>9311</v>
      </c>
      <c r="L1280" s="3" t="s">
        <v>9312</v>
      </c>
      <c r="M1280" s="3" t="s">
        <v>9313</v>
      </c>
      <c r="N1280" s="3" t="s">
        <v>9314</v>
      </c>
      <c r="O1280" s="3" t="s">
        <v>9315</v>
      </c>
      <c r="P1280" s="3" t="s">
        <v>89</v>
      </c>
      <c r="Q1280" s="3" t="s">
        <v>90</v>
      </c>
      <c r="R1280" s="3" t="s">
        <v>9316</v>
      </c>
      <c r="S1280" s="3" t="s">
        <v>9317</v>
      </c>
      <c r="T1280" s="3" t="s">
        <v>135</v>
      </c>
      <c r="U1280" s="3" t="s">
        <v>2267</v>
      </c>
      <c r="V1280" s="3" t="s">
        <v>93</v>
      </c>
      <c r="W1280" s="3">
        <v>3</v>
      </c>
      <c r="X1280" s="3" t="s">
        <v>2299</v>
      </c>
      <c r="Y1280" s="3" t="s">
        <v>18931</v>
      </c>
      <c r="Z1280" s="3" t="s">
        <v>18932</v>
      </c>
      <c r="AA1280" s="3"/>
      <c r="AB1280" s="3" t="s">
        <v>85</v>
      </c>
      <c r="AC1280" s="3" t="s">
        <v>94</v>
      </c>
      <c r="AD1280" s="3" t="s">
        <v>103</v>
      </c>
      <c r="AE1280" s="3" t="s">
        <v>124</v>
      </c>
      <c r="AF1280" s="3"/>
      <c r="AG1280" s="3" t="s">
        <v>97</v>
      </c>
      <c r="AH1280" s="3">
        <v>92</v>
      </c>
      <c r="AI1280" s="3">
        <v>12</v>
      </c>
      <c r="AJ1280" s="3" t="s">
        <v>98</v>
      </c>
      <c r="AK1280" s="3" t="s">
        <v>109</v>
      </c>
      <c r="AL1280" s="3" t="s">
        <v>100</v>
      </c>
      <c r="AM1280" s="3">
        <v>200</v>
      </c>
      <c r="AN1280" s="3" t="s">
        <v>101</v>
      </c>
      <c r="AO1280" s="3" t="s">
        <v>110</v>
      </c>
      <c r="AP1280" s="3" t="s">
        <v>18933</v>
      </c>
      <c r="AQ1280" s="3" t="s">
        <v>18934</v>
      </c>
      <c r="AR1280" s="3">
        <v>4800</v>
      </c>
      <c r="AS1280" s="3">
        <v>1500</v>
      </c>
      <c r="AT1280" s="3">
        <v>0</v>
      </c>
      <c r="AU1280" s="3">
        <v>0</v>
      </c>
      <c r="AV1280" s="3">
        <v>0</v>
      </c>
      <c r="AW1280" s="3">
        <v>0</v>
      </c>
      <c r="AX1280" s="3">
        <v>0</v>
      </c>
      <c r="AY1280" s="3">
        <v>0</v>
      </c>
      <c r="AZ1280" s="3">
        <v>0</v>
      </c>
      <c r="BA1280" s="3" t="s">
        <v>2253</v>
      </c>
      <c r="BB1280" s="3">
        <v>1500</v>
      </c>
    </row>
    <row r="1281" spans="1:54" ht="32.5" hidden="1" customHeight="1" x14ac:dyDescent="0.2">
      <c r="A1281" s="3" t="s">
        <v>18935</v>
      </c>
      <c r="B1281" s="3" t="s">
        <v>2238</v>
      </c>
      <c r="C1281" s="3" t="s">
        <v>85</v>
      </c>
      <c r="D1281" s="3" t="s">
        <v>86</v>
      </c>
      <c r="E1281" s="3" t="s">
        <v>18936</v>
      </c>
      <c r="F1281" s="3"/>
      <c r="G1281" s="3" t="s">
        <v>87</v>
      </c>
      <c r="H1281" s="3">
        <v>2024</v>
      </c>
      <c r="I1281" s="3">
        <v>2024</v>
      </c>
      <c r="J1281" s="3" t="s">
        <v>88</v>
      </c>
      <c r="K1281" s="3" t="s">
        <v>18937</v>
      </c>
      <c r="L1281" s="3" t="s">
        <v>18938</v>
      </c>
      <c r="M1281" s="3" t="s">
        <v>18939</v>
      </c>
      <c r="N1281" s="3" t="s">
        <v>18940</v>
      </c>
      <c r="O1281" s="3" t="s">
        <v>18941</v>
      </c>
      <c r="P1281" s="3" t="s">
        <v>89</v>
      </c>
      <c r="Q1281" s="3" t="s">
        <v>90</v>
      </c>
      <c r="R1281" s="3" t="s">
        <v>18942</v>
      </c>
      <c r="S1281" s="3" t="s">
        <v>18943</v>
      </c>
      <c r="T1281" s="3" t="s">
        <v>91</v>
      </c>
      <c r="U1281" s="3" t="s">
        <v>92</v>
      </c>
      <c r="V1281" s="3" t="s">
        <v>93</v>
      </c>
      <c r="W1281" s="3">
        <v>1</v>
      </c>
      <c r="X1281" s="3" t="s">
        <v>18944</v>
      </c>
      <c r="Y1281" s="3" t="s">
        <v>18945</v>
      </c>
      <c r="Z1281" s="3" t="s">
        <v>18946</v>
      </c>
      <c r="AA1281" s="3"/>
      <c r="AB1281" s="3" t="s">
        <v>85</v>
      </c>
      <c r="AC1281" s="3" t="s">
        <v>94</v>
      </c>
      <c r="AD1281" s="3" t="s">
        <v>103</v>
      </c>
      <c r="AE1281" s="3" t="s">
        <v>104</v>
      </c>
      <c r="AF1281" s="3"/>
      <c r="AG1281" s="3" t="s">
        <v>97</v>
      </c>
      <c r="AH1281" s="3">
        <v>165</v>
      </c>
      <c r="AI1281" s="3">
        <v>26</v>
      </c>
      <c r="AJ1281" s="3" t="s">
        <v>105</v>
      </c>
      <c r="AK1281" s="3" t="s">
        <v>106</v>
      </c>
      <c r="AL1281" s="3" t="s">
        <v>100</v>
      </c>
      <c r="AM1281" s="3">
        <v>500</v>
      </c>
      <c r="AN1281" s="3" t="s">
        <v>138</v>
      </c>
      <c r="AO1281" s="3" t="s">
        <v>110</v>
      </c>
      <c r="AP1281" s="3" t="s">
        <v>18947</v>
      </c>
      <c r="AQ1281" s="3" t="s">
        <v>18948</v>
      </c>
      <c r="AR1281" s="3">
        <v>3406</v>
      </c>
      <c r="AS1281" s="3">
        <v>2000</v>
      </c>
      <c r="AT1281" s="3">
        <v>0</v>
      </c>
      <c r="AU1281" s="3">
        <v>0</v>
      </c>
      <c r="AV1281" s="3">
        <v>0</v>
      </c>
      <c r="AW1281" s="3">
        <v>0</v>
      </c>
      <c r="AX1281" s="3">
        <v>0</v>
      </c>
      <c r="AY1281" s="3">
        <v>0</v>
      </c>
      <c r="AZ1281" s="3">
        <v>0</v>
      </c>
      <c r="BA1281" s="3" t="s">
        <v>2253</v>
      </c>
      <c r="BB1281" s="3">
        <v>2000</v>
      </c>
    </row>
    <row r="1282" spans="1:54" ht="32.5" hidden="1" customHeight="1" x14ac:dyDescent="0.2">
      <c r="A1282" s="3" t="s">
        <v>18949</v>
      </c>
      <c r="B1282" s="3" t="s">
        <v>2238</v>
      </c>
      <c r="C1282" s="3" t="s">
        <v>85</v>
      </c>
      <c r="D1282" s="3" t="s">
        <v>86</v>
      </c>
      <c r="E1282" s="3" t="s">
        <v>18936</v>
      </c>
      <c r="F1282" s="3"/>
      <c r="G1282" s="3" t="s">
        <v>87</v>
      </c>
      <c r="H1282" s="3">
        <v>2024</v>
      </c>
      <c r="I1282" s="3">
        <v>2024</v>
      </c>
      <c r="J1282" s="3" t="s">
        <v>88</v>
      </c>
      <c r="K1282" s="3" t="s">
        <v>18937</v>
      </c>
      <c r="L1282" s="3" t="s">
        <v>18938</v>
      </c>
      <c r="M1282" s="3" t="s">
        <v>18939</v>
      </c>
      <c r="N1282" s="3" t="s">
        <v>18940</v>
      </c>
      <c r="O1282" s="3" t="s">
        <v>18941</v>
      </c>
      <c r="P1282" s="3" t="s">
        <v>89</v>
      </c>
      <c r="Q1282" s="3" t="s">
        <v>90</v>
      </c>
      <c r="R1282" s="3" t="s">
        <v>18942</v>
      </c>
      <c r="S1282" s="3" t="s">
        <v>18943</v>
      </c>
      <c r="T1282" s="3" t="s">
        <v>91</v>
      </c>
      <c r="U1282" s="3" t="s">
        <v>92</v>
      </c>
      <c r="V1282" s="3" t="s">
        <v>93</v>
      </c>
      <c r="W1282" s="3">
        <v>2</v>
      </c>
      <c r="X1282" s="3" t="s">
        <v>18950</v>
      </c>
      <c r="Y1282" s="3" t="s">
        <v>18951</v>
      </c>
      <c r="Z1282" s="3" t="s">
        <v>18952</v>
      </c>
      <c r="AA1282" s="3"/>
      <c r="AB1282" s="3" t="s">
        <v>85</v>
      </c>
      <c r="AC1282" s="3" t="s">
        <v>94</v>
      </c>
      <c r="AD1282" s="3" t="s">
        <v>95</v>
      </c>
      <c r="AE1282" s="3" t="s">
        <v>96</v>
      </c>
      <c r="AF1282" s="3"/>
      <c r="AG1282" s="3" t="s">
        <v>97</v>
      </c>
      <c r="AH1282" s="3">
        <v>165</v>
      </c>
      <c r="AI1282" s="3">
        <v>26</v>
      </c>
      <c r="AJ1282" s="3" t="s">
        <v>105</v>
      </c>
      <c r="AK1282" s="3" t="s">
        <v>109</v>
      </c>
      <c r="AL1282" s="3" t="s">
        <v>100</v>
      </c>
      <c r="AM1282" s="3">
        <v>50</v>
      </c>
      <c r="AN1282" s="3" t="s">
        <v>303</v>
      </c>
      <c r="AO1282" s="3" t="s">
        <v>110</v>
      </c>
      <c r="AP1282" s="3" t="s">
        <v>18953</v>
      </c>
      <c r="AQ1282" s="3" t="s">
        <v>18954</v>
      </c>
      <c r="AR1282" s="3">
        <v>3097</v>
      </c>
      <c r="AS1282" s="3">
        <v>1500</v>
      </c>
      <c r="AT1282" s="3">
        <v>0</v>
      </c>
      <c r="AU1282" s="3">
        <v>0</v>
      </c>
      <c r="AV1282" s="3">
        <v>0</v>
      </c>
      <c r="AW1282" s="3">
        <v>0</v>
      </c>
      <c r="AX1282" s="3">
        <v>0</v>
      </c>
      <c r="AY1282" s="3">
        <v>0</v>
      </c>
      <c r="AZ1282" s="3">
        <v>0</v>
      </c>
      <c r="BA1282" s="3" t="s">
        <v>2253</v>
      </c>
      <c r="BB1282" s="3">
        <v>1500</v>
      </c>
    </row>
    <row r="1283" spans="1:54" ht="32.5" hidden="1" customHeight="1" x14ac:dyDescent="0.2">
      <c r="A1283" s="3" t="s">
        <v>18955</v>
      </c>
      <c r="B1283" s="3" t="s">
        <v>2238</v>
      </c>
      <c r="C1283" s="3" t="s">
        <v>85</v>
      </c>
      <c r="D1283" s="3" t="s">
        <v>86</v>
      </c>
      <c r="E1283" s="3" t="s">
        <v>18956</v>
      </c>
      <c r="F1283" s="3"/>
      <c r="G1283" s="3" t="s">
        <v>87</v>
      </c>
      <c r="H1283" s="3">
        <v>2024</v>
      </c>
      <c r="I1283" s="3">
        <v>2024</v>
      </c>
      <c r="J1283" s="3" t="s">
        <v>88</v>
      </c>
      <c r="K1283" s="3" t="s">
        <v>9377</v>
      </c>
      <c r="L1283" s="3" t="s">
        <v>9378</v>
      </c>
      <c r="M1283" s="3" t="s">
        <v>18957</v>
      </c>
      <c r="N1283" s="3" t="s">
        <v>9380</v>
      </c>
      <c r="O1283" s="3" t="s">
        <v>9381</v>
      </c>
      <c r="P1283" s="3" t="s">
        <v>89</v>
      </c>
      <c r="Q1283" s="3" t="s">
        <v>90</v>
      </c>
      <c r="R1283" s="3" t="s">
        <v>9382</v>
      </c>
      <c r="S1283" s="3" t="s">
        <v>9383</v>
      </c>
      <c r="T1283" s="3" t="s">
        <v>119</v>
      </c>
      <c r="U1283" s="3" t="s">
        <v>92</v>
      </c>
      <c r="V1283" s="3" t="s">
        <v>93</v>
      </c>
      <c r="W1283" s="3">
        <v>1</v>
      </c>
      <c r="X1283" s="3" t="s">
        <v>18958</v>
      </c>
      <c r="Y1283" s="3" t="s">
        <v>18959</v>
      </c>
      <c r="Z1283" s="3" t="s">
        <v>18960</v>
      </c>
      <c r="AA1283" s="3"/>
      <c r="AB1283" s="3" t="s">
        <v>85</v>
      </c>
      <c r="AC1283" s="3" t="s">
        <v>94</v>
      </c>
      <c r="AD1283" s="3" t="s">
        <v>95</v>
      </c>
      <c r="AE1283" s="3" t="s">
        <v>96</v>
      </c>
      <c r="AF1283" s="3"/>
      <c r="AG1283" s="3" t="s">
        <v>97</v>
      </c>
      <c r="AH1283" s="3">
        <v>130</v>
      </c>
      <c r="AI1283" s="3">
        <v>24</v>
      </c>
      <c r="AJ1283" s="3" t="s">
        <v>105</v>
      </c>
      <c r="AK1283" s="3" t="s">
        <v>190</v>
      </c>
      <c r="AL1283" s="3" t="s">
        <v>100</v>
      </c>
      <c r="AM1283" s="3">
        <v>20</v>
      </c>
      <c r="AN1283" s="3" t="s">
        <v>101</v>
      </c>
      <c r="AO1283" s="3" t="s">
        <v>110</v>
      </c>
      <c r="AP1283" s="3" t="s">
        <v>18961</v>
      </c>
      <c r="AQ1283" s="3" t="s">
        <v>18962</v>
      </c>
      <c r="AR1283" s="3">
        <v>4600</v>
      </c>
      <c r="AS1283" s="3">
        <v>2700</v>
      </c>
      <c r="AT1283" s="3">
        <v>0</v>
      </c>
      <c r="AU1283" s="3">
        <v>0</v>
      </c>
      <c r="AV1283" s="3">
        <v>0</v>
      </c>
      <c r="AW1283" s="3">
        <v>0</v>
      </c>
      <c r="AX1283" s="3">
        <v>0</v>
      </c>
      <c r="AY1283" s="3">
        <v>0</v>
      </c>
      <c r="AZ1283" s="3">
        <v>0</v>
      </c>
      <c r="BA1283" s="3" t="s">
        <v>2253</v>
      </c>
      <c r="BB1283" s="3">
        <v>2700</v>
      </c>
    </row>
    <row r="1284" spans="1:54" ht="32.5" customHeight="1" x14ac:dyDescent="0.2">
      <c r="A1284" s="94" t="s">
        <v>18963</v>
      </c>
      <c r="B1284" s="94" t="s">
        <v>2238</v>
      </c>
      <c r="C1284" s="94" t="s">
        <v>85</v>
      </c>
      <c r="D1284" s="94" t="s">
        <v>86</v>
      </c>
      <c r="E1284" s="94" t="s">
        <v>18956</v>
      </c>
      <c r="F1284" s="94"/>
      <c r="G1284" s="94" t="s">
        <v>87</v>
      </c>
      <c r="H1284" s="94">
        <v>2024</v>
      </c>
      <c r="I1284" s="94">
        <v>2024</v>
      </c>
      <c r="J1284" s="94" t="s">
        <v>88</v>
      </c>
      <c r="K1284" s="94" t="s">
        <v>9377</v>
      </c>
      <c r="L1284" s="94" t="s">
        <v>9378</v>
      </c>
      <c r="M1284" s="94" t="s">
        <v>18957</v>
      </c>
      <c r="N1284" s="94" t="s">
        <v>9380</v>
      </c>
      <c r="O1284" s="94" t="s">
        <v>9381</v>
      </c>
      <c r="P1284" s="94" t="s">
        <v>89</v>
      </c>
      <c r="Q1284" s="94" t="s">
        <v>90</v>
      </c>
      <c r="R1284" s="94" t="s">
        <v>9382</v>
      </c>
      <c r="S1284" s="94" t="s">
        <v>9383</v>
      </c>
      <c r="T1284" s="94" t="s">
        <v>119</v>
      </c>
      <c r="U1284" s="94" t="s">
        <v>92</v>
      </c>
      <c r="V1284" s="94" t="s">
        <v>93</v>
      </c>
      <c r="W1284" s="94">
        <v>2</v>
      </c>
      <c r="X1284" s="94" t="s">
        <v>18964</v>
      </c>
      <c r="Y1284" s="94" t="s">
        <v>18965</v>
      </c>
      <c r="Z1284" s="94" t="s">
        <v>18966</v>
      </c>
      <c r="AA1284" s="94"/>
      <c r="AB1284" s="94" t="s">
        <v>85</v>
      </c>
      <c r="AC1284" s="94" t="s">
        <v>94</v>
      </c>
      <c r="AD1284" s="94" t="s">
        <v>107</v>
      </c>
      <c r="AE1284" s="94" t="s">
        <v>108</v>
      </c>
      <c r="AF1284" s="94"/>
      <c r="AG1284" s="94" t="s">
        <v>97</v>
      </c>
      <c r="AH1284" s="94">
        <v>130</v>
      </c>
      <c r="AI1284" s="94">
        <v>24</v>
      </c>
      <c r="AJ1284" s="94" t="s">
        <v>98</v>
      </c>
      <c r="AK1284" s="94" t="s">
        <v>109</v>
      </c>
      <c r="AL1284" s="94" t="s">
        <v>100</v>
      </c>
      <c r="AM1284" s="94">
        <v>100</v>
      </c>
      <c r="AN1284" s="94" t="s">
        <v>101</v>
      </c>
      <c r="AO1284" s="94" t="s">
        <v>110</v>
      </c>
      <c r="AP1284" s="94" t="s">
        <v>18967</v>
      </c>
      <c r="AQ1284" s="94" t="s">
        <v>18968</v>
      </c>
      <c r="AR1284" s="94">
        <v>3000</v>
      </c>
      <c r="AS1284" s="94">
        <v>1800</v>
      </c>
      <c r="AT1284" s="94">
        <v>0</v>
      </c>
      <c r="AU1284" s="94">
        <v>0</v>
      </c>
      <c r="AV1284" s="94">
        <v>0</v>
      </c>
      <c r="AW1284" s="94">
        <v>0</v>
      </c>
      <c r="AX1284" s="94">
        <v>0</v>
      </c>
      <c r="AY1284" s="94">
        <v>0</v>
      </c>
      <c r="AZ1284" s="94">
        <v>0</v>
      </c>
      <c r="BA1284" s="94" t="s">
        <v>2253</v>
      </c>
      <c r="BB1284" s="94">
        <v>1800</v>
      </c>
    </row>
    <row r="1285" spans="1:54" ht="32.5" hidden="1" customHeight="1" x14ac:dyDescent="0.2">
      <c r="A1285" s="3" t="s">
        <v>18969</v>
      </c>
      <c r="B1285" s="3" t="s">
        <v>2238</v>
      </c>
      <c r="C1285" s="3" t="s">
        <v>85</v>
      </c>
      <c r="D1285" s="3" t="s">
        <v>86</v>
      </c>
      <c r="E1285" s="3" t="s">
        <v>18956</v>
      </c>
      <c r="F1285" s="3"/>
      <c r="G1285" s="3" t="s">
        <v>87</v>
      </c>
      <c r="H1285" s="3">
        <v>2024</v>
      </c>
      <c r="I1285" s="3">
        <v>2024</v>
      </c>
      <c r="J1285" s="3" t="s">
        <v>88</v>
      </c>
      <c r="K1285" s="3" t="s">
        <v>9377</v>
      </c>
      <c r="L1285" s="3" t="s">
        <v>9378</v>
      </c>
      <c r="M1285" s="3" t="s">
        <v>18957</v>
      </c>
      <c r="N1285" s="3" t="s">
        <v>9380</v>
      </c>
      <c r="O1285" s="3" t="s">
        <v>9381</v>
      </c>
      <c r="P1285" s="3" t="s">
        <v>89</v>
      </c>
      <c r="Q1285" s="3" t="s">
        <v>90</v>
      </c>
      <c r="R1285" s="3" t="s">
        <v>9382</v>
      </c>
      <c r="S1285" s="3" t="s">
        <v>9383</v>
      </c>
      <c r="T1285" s="3" t="s">
        <v>119</v>
      </c>
      <c r="U1285" s="3" t="s">
        <v>92</v>
      </c>
      <c r="V1285" s="3" t="s">
        <v>93</v>
      </c>
      <c r="W1285" s="3">
        <v>3</v>
      </c>
      <c r="X1285" s="3" t="s">
        <v>18970</v>
      </c>
      <c r="Y1285" s="3" t="s">
        <v>18971</v>
      </c>
      <c r="Z1285" s="3" t="s">
        <v>18972</v>
      </c>
      <c r="AA1285" s="3"/>
      <c r="AB1285" s="3" t="s">
        <v>85</v>
      </c>
      <c r="AC1285" s="3" t="s">
        <v>94</v>
      </c>
      <c r="AD1285" s="3" t="s">
        <v>103</v>
      </c>
      <c r="AE1285" s="3" t="s">
        <v>124</v>
      </c>
      <c r="AF1285" s="3"/>
      <c r="AG1285" s="3" t="s">
        <v>97</v>
      </c>
      <c r="AH1285" s="3">
        <v>130</v>
      </c>
      <c r="AI1285" s="3">
        <v>24</v>
      </c>
      <c r="AJ1285" s="3" t="s">
        <v>98</v>
      </c>
      <c r="AK1285" s="3" t="s">
        <v>109</v>
      </c>
      <c r="AL1285" s="3" t="s">
        <v>100</v>
      </c>
      <c r="AM1285" s="3">
        <v>80</v>
      </c>
      <c r="AN1285" s="3" t="s">
        <v>101</v>
      </c>
      <c r="AO1285" s="3" t="s">
        <v>110</v>
      </c>
      <c r="AP1285" s="3" t="s">
        <v>18973</v>
      </c>
      <c r="AQ1285" s="3" t="s">
        <v>18974</v>
      </c>
      <c r="AR1285" s="3">
        <v>7200</v>
      </c>
      <c r="AS1285" s="3">
        <v>2800</v>
      </c>
      <c r="AT1285" s="3">
        <v>0</v>
      </c>
      <c r="AU1285" s="3">
        <v>0</v>
      </c>
      <c r="AV1285" s="3">
        <v>0</v>
      </c>
      <c r="AW1285" s="3">
        <v>0</v>
      </c>
      <c r="AX1285" s="3">
        <v>0</v>
      </c>
      <c r="AY1285" s="3">
        <v>0</v>
      </c>
      <c r="AZ1285" s="3">
        <v>0</v>
      </c>
      <c r="BA1285" s="3" t="s">
        <v>2253</v>
      </c>
      <c r="BB1285" s="3">
        <v>2800</v>
      </c>
    </row>
    <row r="1286" spans="1:54" ht="32.5" hidden="1" customHeight="1" x14ac:dyDescent="0.2">
      <c r="A1286" s="3" t="s">
        <v>18975</v>
      </c>
      <c r="B1286" s="3" t="s">
        <v>2238</v>
      </c>
      <c r="C1286" s="3" t="s">
        <v>85</v>
      </c>
      <c r="D1286" s="3" t="s">
        <v>86</v>
      </c>
      <c r="E1286" s="3" t="s">
        <v>18956</v>
      </c>
      <c r="F1286" s="3"/>
      <c r="G1286" s="3" t="s">
        <v>87</v>
      </c>
      <c r="H1286" s="3">
        <v>2024</v>
      </c>
      <c r="I1286" s="3">
        <v>2024</v>
      </c>
      <c r="J1286" s="3" t="s">
        <v>88</v>
      </c>
      <c r="K1286" s="3" t="s">
        <v>9377</v>
      </c>
      <c r="L1286" s="3" t="s">
        <v>9378</v>
      </c>
      <c r="M1286" s="3" t="s">
        <v>18957</v>
      </c>
      <c r="N1286" s="3" t="s">
        <v>9380</v>
      </c>
      <c r="O1286" s="3" t="s">
        <v>9381</v>
      </c>
      <c r="P1286" s="3" t="s">
        <v>89</v>
      </c>
      <c r="Q1286" s="3" t="s">
        <v>90</v>
      </c>
      <c r="R1286" s="3" t="s">
        <v>9382</v>
      </c>
      <c r="S1286" s="3" t="s">
        <v>9383</v>
      </c>
      <c r="T1286" s="3" t="s">
        <v>119</v>
      </c>
      <c r="U1286" s="3" t="s">
        <v>92</v>
      </c>
      <c r="V1286" s="3" t="s">
        <v>93</v>
      </c>
      <c r="W1286" s="3">
        <v>4</v>
      </c>
      <c r="X1286" s="3" t="s">
        <v>315</v>
      </c>
      <c r="Y1286" s="3" t="s">
        <v>18976</v>
      </c>
      <c r="Z1286" s="3" t="s">
        <v>18977</v>
      </c>
      <c r="AA1286" s="3"/>
      <c r="AB1286" s="3" t="s">
        <v>85</v>
      </c>
      <c r="AC1286" s="3" t="s">
        <v>94</v>
      </c>
      <c r="AD1286" s="3" t="s">
        <v>103</v>
      </c>
      <c r="AE1286" s="3" t="s">
        <v>104</v>
      </c>
      <c r="AF1286" s="3"/>
      <c r="AG1286" s="3" t="s">
        <v>97</v>
      </c>
      <c r="AH1286" s="3">
        <v>130</v>
      </c>
      <c r="AI1286" s="3">
        <v>24</v>
      </c>
      <c r="AJ1286" s="3" t="s">
        <v>105</v>
      </c>
      <c r="AK1286" s="3" t="s">
        <v>106</v>
      </c>
      <c r="AL1286" s="3" t="s">
        <v>100</v>
      </c>
      <c r="AM1286" s="3">
        <v>200</v>
      </c>
      <c r="AN1286" s="3" t="s">
        <v>101</v>
      </c>
      <c r="AO1286" s="3" t="s">
        <v>318</v>
      </c>
      <c r="AP1286" s="3" t="s">
        <v>18978</v>
      </c>
      <c r="AQ1286" s="3" t="s">
        <v>18979</v>
      </c>
      <c r="AR1286" s="3">
        <v>5700</v>
      </c>
      <c r="AS1286" s="3">
        <v>3400</v>
      </c>
      <c r="AT1286" s="3">
        <v>0</v>
      </c>
      <c r="AU1286" s="3">
        <v>0</v>
      </c>
      <c r="AV1286" s="3">
        <v>0</v>
      </c>
      <c r="AW1286" s="3">
        <v>0</v>
      </c>
      <c r="AX1286" s="3">
        <v>0</v>
      </c>
      <c r="AY1286" s="3">
        <v>0</v>
      </c>
      <c r="AZ1286" s="3">
        <v>0</v>
      </c>
      <c r="BA1286" s="3" t="s">
        <v>2253</v>
      </c>
      <c r="BB1286" s="3">
        <v>3400</v>
      </c>
    </row>
    <row r="1287" spans="1:54" ht="32.5" hidden="1" customHeight="1" x14ac:dyDescent="0.2">
      <c r="A1287" s="3" t="s">
        <v>18980</v>
      </c>
      <c r="B1287" s="3" t="s">
        <v>2238</v>
      </c>
      <c r="C1287" s="3" t="s">
        <v>85</v>
      </c>
      <c r="D1287" s="3" t="s">
        <v>86</v>
      </c>
      <c r="E1287" s="3" t="s">
        <v>18981</v>
      </c>
      <c r="F1287" s="3"/>
      <c r="G1287" s="3" t="s">
        <v>87</v>
      </c>
      <c r="H1287" s="3">
        <v>2024</v>
      </c>
      <c r="I1287" s="3">
        <v>2024</v>
      </c>
      <c r="J1287" s="3" t="s">
        <v>88</v>
      </c>
      <c r="K1287" s="3" t="s">
        <v>11882</v>
      </c>
      <c r="L1287" s="3" t="s">
        <v>18982</v>
      </c>
      <c r="M1287" s="3" t="s">
        <v>18983</v>
      </c>
      <c r="N1287" s="3" t="s">
        <v>18984</v>
      </c>
      <c r="O1287" s="3" t="s">
        <v>11886</v>
      </c>
      <c r="P1287" s="3" t="s">
        <v>89</v>
      </c>
      <c r="Q1287" s="3" t="s">
        <v>90</v>
      </c>
      <c r="R1287" s="3" t="s">
        <v>11887</v>
      </c>
      <c r="S1287" s="3" t="s">
        <v>11888</v>
      </c>
      <c r="T1287" s="3" t="s">
        <v>135</v>
      </c>
      <c r="U1287" s="3" t="s">
        <v>9081</v>
      </c>
      <c r="V1287" s="3" t="s">
        <v>93</v>
      </c>
      <c r="W1287" s="3">
        <v>1</v>
      </c>
      <c r="X1287" s="3" t="s">
        <v>14080</v>
      </c>
      <c r="Y1287" s="3" t="s">
        <v>18985</v>
      </c>
      <c r="Z1287" s="3" t="s">
        <v>18986</v>
      </c>
      <c r="AA1287" s="3"/>
      <c r="AB1287" s="3" t="s">
        <v>85</v>
      </c>
      <c r="AC1287" s="3" t="s">
        <v>94</v>
      </c>
      <c r="AD1287" s="3" t="s">
        <v>95</v>
      </c>
      <c r="AE1287" s="3" t="s">
        <v>96</v>
      </c>
      <c r="AF1287" s="3"/>
      <c r="AG1287" s="3" t="s">
        <v>97</v>
      </c>
      <c r="AH1287" s="3">
        <v>56</v>
      </c>
      <c r="AI1287" s="3">
        <v>50</v>
      </c>
      <c r="AJ1287" s="3" t="s">
        <v>123</v>
      </c>
      <c r="AK1287" s="3" t="s">
        <v>99</v>
      </c>
      <c r="AL1287" s="3" t="s">
        <v>100</v>
      </c>
      <c r="AM1287" s="3">
        <v>12</v>
      </c>
      <c r="AN1287" s="3" t="s">
        <v>101</v>
      </c>
      <c r="AO1287" s="3" t="s">
        <v>110</v>
      </c>
      <c r="AP1287" s="3" t="s">
        <v>18987</v>
      </c>
      <c r="AQ1287" s="3" t="s">
        <v>18988</v>
      </c>
      <c r="AR1287" s="3">
        <v>5000</v>
      </c>
      <c r="AS1287" s="3">
        <v>3000</v>
      </c>
      <c r="AT1287" s="3">
        <v>0</v>
      </c>
      <c r="AU1287" s="3">
        <v>0</v>
      </c>
      <c r="AV1287" s="3">
        <v>0</v>
      </c>
      <c r="AW1287" s="3">
        <v>0</v>
      </c>
      <c r="AX1287" s="3">
        <v>0</v>
      </c>
      <c r="AY1287" s="3">
        <v>0</v>
      </c>
      <c r="AZ1287" s="3">
        <v>0</v>
      </c>
      <c r="BA1287" s="3" t="s">
        <v>2253</v>
      </c>
      <c r="BB1287" s="3">
        <v>3000</v>
      </c>
    </row>
    <row r="1288" spans="1:54" ht="32.5" hidden="1" customHeight="1" x14ac:dyDescent="0.2">
      <c r="A1288" s="3" t="s">
        <v>18989</v>
      </c>
      <c r="B1288" s="3" t="s">
        <v>2238</v>
      </c>
      <c r="C1288" s="3" t="s">
        <v>85</v>
      </c>
      <c r="D1288" s="3" t="s">
        <v>86</v>
      </c>
      <c r="E1288" s="3" t="s">
        <v>18981</v>
      </c>
      <c r="F1288" s="3"/>
      <c r="G1288" s="3" t="s">
        <v>87</v>
      </c>
      <c r="H1288" s="3">
        <v>2024</v>
      </c>
      <c r="I1288" s="3">
        <v>2024</v>
      </c>
      <c r="J1288" s="3" t="s">
        <v>88</v>
      </c>
      <c r="K1288" s="3" t="s">
        <v>11882</v>
      </c>
      <c r="L1288" s="3" t="s">
        <v>18982</v>
      </c>
      <c r="M1288" s="3" t="s">
        <v>18983</v>
      </c>
      <c r="N1288" s="3" t="s">
        <v>18984</v>
      </c>
      <c r="O1288" s="3" t="s">
        <v>11886</v>
      </c>
      <c r="P1288" s="3" t="s">
        <v>89</v>
      </c>
      <c r="Q1288" s="3" t="s">
        <v>90</v>
      </c>
      <c r="R1288" s="3" t="s">
        <v>11887</v>
      </c>
      <c r="S1288" s="3" t="s">
        <v>11888</v>
      </c>
      <c r="T1288" s="3" t="s">
        <v>135</v>
      </c>
      <c r="U1288" s="3" t="s">
        <v>9081</v>
      </c>
      <c r="V1288" s="3" t="s">
        <v>93</v>
      </c>
      <c r="W1288" s="3">
        <v>2</v>
      </c>
      <c r="X1288" s="3" t="s">
        <v>12867</v>
      </c>
      <c r="Y1288" s="3" t="s">
        <v>18990</v>
      </c>
      <c r="Z1288" s="3" t="s">
        <v>18991</v>
      </c>
      <c r="AA1288" s="3"/>
      <c r="AB1288" s="3" t="s">
        <v>85</v>
      </c>
      <c r="AC1288" s="3" t="s">
        <v>94</v>
      </c>
      <c r="AD1288" s="3" t="s">
        <v>103</v>
      </c>
      <c r="AE1288" s="3" t="s">
        <v>189</v>
      </c>
      <c r="AF1288" s="3"/>
      <c r="AG1288" s="3" t="s">
        <v>97</v>
      </c>
      <c r="AH1288" s="3">
        <v>56</v>
      </c>
      <c r="AI1288" s="3">
        <v>50</v>
      </c>
      <c r="AJ1288" s="3" t="s">
        <v>123</v>
      </c>
      <c r="AK1288" s="3" t="s">
        <v>109</v>
      </c>
      <c r="AL1288" s="3" t="s">
        <v>100</v>
      </c>
      <c r="AM1288" s="3">
        <v>12</v>
      </c>
      <c r="AN1288" s="3" t="s">
        <v>101</v>
      </c>
      <c r="AO1288" s="3" t="s">
        <v>110</v>
      </c>
      <c r="AP1288" s="3" t="s">
        <v>18992</v>
      </c>
      <c r="AQ1288" s="3"/>
      <c r="AR1288" s="3">
        <v>4932</v>
      </c>
      <c r="AS1288" s="3">
        <v>3000</v>
      </c>
      <c r="AT1288" s="3">
        <v>0</v>
      </c>
      <c r="AU1288" s="3">
        <v>0</v>
      </c>
      <c r="AV1288" s="3">
        <v>0</v>
      </c>
      <c r="AW1288" s="3">
        <v>0</v>
      </c>
      <c r="AX1288" s="3">
        <v>0</v>
      </c>
      <c r="AY1288" s="3">
        <v>0</v>
      </c>
      <c r="AZ1288" s="3">
        <v>0</v>
      </c>
      <c r="BA1288" s="3" t="s">
        <v>2253</v>
      </c>
      <c r="BB1288" s="3">
        <v>3000</v>
      </c>
    </row>
    <row r="1289" spans="1:54" ht="32.5" hidden="1" customHeight="1" x14ac:dyDescent="0.2">
      <c r="A1289" s="3" t="s">
        <v>18993</v>
      </c>
      <c r="B1289" s="3" t="s">
        <v>2238</v>
      </c>
      <c r="C1289" s="3" t="s">
        <v>85</v>
      </c>
      <c r="D1289" s="3" t="s">
        <v>86</v>
      </c>
      <c r="E1289" s="3" t="s">
        <v>18994</v>
      </c>
      <c r="F1289" s="3"/>
      <c r="G1289" s="3" t="s">
        <v>87</v>
      </c>
      <c r="H1289" s="3">
        <v>2024</v>
      </c>
      <c r="I1289" s="3">
        <v>2024</v>
      </c>
      <c r="J1289" s="3" t="s">
        <v>111</v>
      </c>
      <c r="K1289" s="3" t="s">
        <v>9231</v>
      </c>
      <c r="L1289" s="3" t="s">
        <v>9232</v>
      </c>
      <c r="M1289" s="3"/>
      <c r="N1289" s="3" t="s">
        <v>9233</v>
      </c>
      <c r="O1289" s="3" t="s">
        <v>9234</v>
      </c>
      <c r="P1289" s="3" t="s">
        <v>89</v>
      </c>
      <c r="Q1289" s="3" t="s">
        <v>257</v>
      </c>
      <c r="R1289" s="3" t="s">
        <v>9235</v>
      </c>
      <c r="S1289" s="3" t="s">
        <v>2351</v>
      </c>
      <c r="T1289" s="3" t="s">
        <v>91</v>
      </c>
      <c r="U1289" s="3" t="s">
        <v>2352</v>
      </c>
      <c r="V1289" s="3" t="s">
        <v>93</v>
      </c>
      <c r="W1289" s="3">
        <v>1</v>
      </c>
      <c r="X1289" s="3" t="s">
        <v>124</v>
      </c>
      <c r="Y1289" s="3" t="s">
        <v>18995</v>
      </c>
      <c r="Z1289" s="3" t="s">
        <v>18996</v>
      </c>
      <c r="AA1289" s="3"/>
      <c r="AB1289" s="3" t="s">
        <v>85</v>
      </c>
      <c r="AC1289" s="3" t="s">
        <v>94</v>
      </c>
      <c r="AD1289" s="3" t="s">
        <v>103</v>
      </c>
      <c r="AE1289" s="3" t="s">
        <v>124</v>
      </c>
      <c r="AF1289" s="3"/>
      <c r="AG1289" s="3" t="s">
        <v>97</v>
      </c>
      <c r="AH1289" s="3">
        <v>200000</v>
      </c>
      <c r="AI1289" s="3">
        <v>22000</v>
      </c>
      <c r="AJ1289" s="3" t="s">
        <v>98</v>
      </c>
      <c r="AK1289" s="3" t="s">
        <v>109</v>
      </c>
      <c r="AL1289" s="3" t="s">
        <v>100</v>
      </c>
      <c r="AM1289" s="3">
        <v>3000</v>
      </c>
      <c r="AN1289" s="3" t="s">
        <v>101</v>
      </c>
      <c r="AO1289" s="3" t="s">
        <v>110</v>
      </c>
      <c r="AP1289" s="3" t="s">
        <v>18997</v>
      </c>
      <c r="AQ1289" s="3" t="s">
        <v>18998</v>
      </c>
      <c r="AR1289" s="3">
        <v>14865</v>
      </c>
      <c r="AS1289" s="3">
        <v>7500</v>
      </c>
      <c r="AT1289" s="3">
        <v>0</v>
      </c>
      <c r="AU1289" s="3">
        <v>0</v>
      </c>
      <c r="AV1289" s="3">
        <v>0</v>
      </c>
      <c r="AW1289" s="3">
        <v>0</v>
      </c>
      <c r="AX1289" s="3">
        <v>0</v>
      </c>
      <c r="AY1289" s="3">
        <v>0</v>
      </c>
      <c r="AZ1289" s="3">
        <v>0</v>
      </c>
      <c r="BA1289" s="3" t="s">
        <v>2253</v>
      </c>
      <c r="BB1289" s="3">
        <v>7500</v>
      </c>
    </row>
    <row r="1290" spans="1:54" ht="32.5" hidden="1" customHeight="1" x14ac:dyDescent="0.2">
      <c r="A1290" s="3" t="s">
        <v>18999</v>
      </c>
      <c r="B1290" s="3" t="s">
        <v>2238</v>
      </c>
      <c r="C1290" s="3" t="s">
        <v>85</v>
      </c>
      <c r="D1290" s="3" t="s">
        <v>86</v>
      </c>
      <c r="E1290" s="3" t="s">
        <v>18994</v>
      </c>
      <c r="F1290" s="3"/>
      <c r="G1290" s="3" t="s">
        <v>87</v>
      </c>
      <c r="H1290" s="3">
        <v>2024</v>
      </c>
      <c r="I1290" s="3">
        <v>2024</v>
      </c>
      <c r="J1290" s="3" t="s">
        <v>111</v>
      </c>
      <c r="K1290" s="3" t="s">
        <v>9231</v>
      </c>
      <c r="L1290" s="3" t="s">
        <v>9232</v>
      </c>
      <c r="M1290" s="3"/>
      <c r="N1290" s="3" t="s">
        <v>9233</v>
      </c>
      <c r="O1290" s="3" t="s">
        <v>9234</v>
      </c>
      <c r="P1290" s="3" t="s">
        <v>89</v>
      </c>
      <c r="Q1290" s="3" t="s">
        <v>257</v>
      </c>
      <c r="R1290" s="3" t="s">
        <v>9235</v>
      </c>
      <c r="S1290" s="3" t="s">
        <v>2351</v>
      </c>
      <c r="T1290" s="3" t="s">
        <v>91</v>
      </c>
      <c r="U1290" s="3" t="s">
        <v>2352</v>
      </c>
      <c r="V1290" s="3" t="s">
        <v>93</v>
      </c>
      <c r="W1290" s="3">
        <v>2</v>
      </c>
      <c r="X1290" s="3" t="s">
        <v>13373</v>
      </c>
      <c r="Y1290" s="3" t="s">
        <v>19000</v>
      </c>
      <c r="Z1290" s="3" t="s">
        <v>19001</v>
      </c>
      <c r="AA1290" s="3"/>
      <c r="AB1290" s="3" t="s">
        <v>85</v>
      </c>
      <c r="AC1290" s="3" t="s">
        <v>94</v>
      </c>
      <c r="AD1290" s="3" t="s">
        <v>103</v>
      </c>
      <c r="AE1290" s="3" t="s">
        <v>104</v>
      </c>
      <c r="AF1290" s="3"/>
      <c r="AG1290" s="3" t="s">
        <v>97</v>
      </c>
      <c r="AH1290" s="3">
        <v>200000</v>
      </c>
      <c r="AI1290" s="3">
        <v>22000</v>
      </c>
      <c r="AJ1290" s="3" t="s">
        <v>123</v>
      </c>
      <c r="AK1290" s="3" t="s">
        <v>106</v>
      </c>
      <c r="AL1290" s="3" t="s">
        <v>100</v>
      </c>
      <c r="AM1290" s="3">
        <v>550</v>
      </c>
      <c r="AN1290" s="3" t="s">
        <v>101</v>
      </c>
      <c r="AO1290" s="3" t="s">
        <v>110</v>
      </c>
      <c r="AP1290" s="3" t="s">
        <v>19002</v>
      </c>
      <c r="AQ1290" s="3" t="s">
        <v>19003</v>
      </c>
      <c r="AR1290" s="3">
        <v>6695</v>
      </c>
      <c r="AS1290" s="3">
        <v>3500</v>
      </c>
      <c r="AT1290" s="3">
        <v>0</v>
      </c>
      <c r="AU1290" s="3">
        <v>0</v>
      </c>
      <c r="AV1290" s="3">
        <v>0</v>
      </c>
      <c r="AW1290" s="3">
        <v>0</v>
      </c>
      <c r="AX1290" s="3">
        <v>0</v>
      </c>
      <c r="AY1290" s="3">
        <v>0</v>
      </c>
      <c r="AZ1290" s="3">
        <v>0</v>
      </c>
      <c r="BA1290" s="3" t="s">
        <v>2253</v>
      </c>
      <c r="BB1290" s="3">
        <v>3500</v>
      </c>
    </row>
    <row r="1291" spans="1:54" ht="32.5" hidden="1" customHeight="1" x14ac:dyDescent="0.2">
      <c r="A1291" s="3" t="s">
        <v>19004</v>
      </c>
      <c r="B1291" s="3" t="s">
        <v>2238</v>
      </c>
      <c r="C1291" s="3" t="s">
        <v>85</v>
      </c>
      <c r="D1291" s="3" t="s">
        <v>86</v>
      </c>
      <c r="E1291" s="3" t="s">
        <v>18994</v>
      </c>
      <c r="F1291" s="3"/>
      <c r="G1291" s="3" t="s">
        <v>87</v>
      </c>
      <c r="H1291" s="3">
        <v>2024</v>
      </c>
      <c r="I1291" s="3">
        <v>2024</v>
      </c>
      <c r="J1291" s="3" t="s">
        <v>111</v>
      </c>
      <c r="K1291" s="3" t="s">
        <v>9231</v>
      </c>
      <c r="L1291" s="3" t="s">
        <v>9232</v>
      </c>
      <c r="M1291" s="3"/>
      <c r="N1291" s="3" t="s">
        <v>9233</v>
      </c>
      <c r="O1291" s="3" t="s">
        <v>9234</v>
      </c>
      <c r="P1291" s="3" t="s">
        <v>89</v>
      </c>
      <c r="Q1291" s="3" t="s">
        <v>257</v>
      </c>
      <c r="R1291" s="3" t="s">
        <v>9235</v>
      </c>
      <c r="S1291" s="3" t="s">
        <v>2351</v>
      </c>
      <c r="T1291" s="3" t="s">
        <v>91</v>
      </c>
      <c r="U1291" s="3" t="s">
        <v>2352</v>
      </c>
      <c r="V1291" s="3" t="s">
        <v>93</v>
      </c>
      <c r="W1291" s="3">
        <v>3</v>
      </c>
      <c r="X1291" s="3" t="s">
        <v>19005</v>
      </c>
      <c r="Y1291" s="3" t="s">
        <v>19006</v>
      </c>
      <c r="Z1291" s="3" t="s">
        <v>19007</v>
      </c>
      <c r="AA1291" s="3"/>
      <c r="AB1291" s="3" t="s">
        <v>85</v>
      </c>
      <c r="AC1291" s="3" t="s">
        <v>94</v>
      </c>
      <c r="AD1291" s="3" t="s">
        <v>125</v>
      </c>
      <c r="AE1291" s="3" t="s">
        <v>126</v>
      </c>
      <c r="AF1291" s="3"/>
      <c r="AG1291" s="3" t="s">
        <v>97</v>
      </c>
      <c r="AH1291" s="3">
        <v>200000</v>
      </c>
      <c r="AI1291" s="3">
        <v>22000</v>
      </c>
      <c r="AJ1291" s="3" t="s">
        <v>123</v>
      </c>
      <c r="AK1291" s="3" t="s">
        <v>106</v>
      </c>
      <c r="AL1291" s="3" t="s">
        <v>100</v>
      </c>
      <c r="AM1291" s="3">
        <v>44</v>
      </c>
      <c r="AN1291" s="3" t="s">
        <v>138</v>
      </c>
      <c r="AO1291" s="3" t="s">
        <v>110</v>
      </c>
      <c r="AP1291" s="3" t="s">
        <v>19008</v>
      </c>
      <c r="AQ1291" s="3" t="s">
        <v>19009</v>
      </c>
      <c r="AR1291" s="3">
        <v>21777</v>
      </c>
      <c r="AS1291" s="3">
        <v>9500</v>
      </c>
      <c r="AT1291" s="3">
        <v>0</v>
      </c>
      <c r="AU1291" s="3">
        <v>0</v>
      </c>
      <c r="AV1291" s="3">
        <v>0</v>
      </c>
      <c r="AW1291" s="3">
        <v>0</v>
      </c>
      <c r="AX1291" s="3">
        <v>0</v>
      </c>
      <c r="AY1291" s="3">
        <v>0</v>
      </c>
      <c r="AZ1291" s="3">
        <v>0</v>
      </c>
      <c r="BA1291" s="3" t="s">
        <v>2253</v>
      </c>
      <c r="BB1291" s="3">
        <v>9500</v>
      </c>
    </row>
    <row r="1292" spans="1:54" ht="32.5" hidden="1" customHeight="1" x14ac:dyDescent="0.2">
      <c r="A1292" s="3" t="s">
        <v>19010</v>
      </c>
      <c r="B1292" s="3" t="s">
        <v>2238</v>
      </c>
      <c r="C1292" s="3" t="s">
        <v>85</v>
      </c>
      <c r="D1292" s="3" t="s">
        <v>86</v>
      </c>
      <c r="E1292" s="3" t="s">
        <v>18994</v>
      </c>
      <c r="F1292" s="3"/>
      <c r="G1292" s="3" t="s">
        <v>87</v>
      </c>
      <c r="H1292" s="3">
        <v>2024</v>
      </c>
      <c r="I1292" s="3">
        <v>2024</v>
      </c>
      <c r="J1292" s="3" t="s">
        <v>88</v>
      </c>
      <c r="K1292" s="3" t="s">
        <v>9231</v>
      </c>
      <c r="L1292" s="3" t="s">
        <v>9232</v>
      </c>
      <c r="M1292" s="3"/>
      <c r="N1292" s="3" t="s">
        <v>9233</v>
      </c>
      <c r="O1292" s="3" t="s">
        <v>9234</v>
      </c>
      <c r="P1292" s="3" t="s">
        <v>89</v>
      </c>
      <c r="Q1292" s="3" t="s">
        <v>257</v>
      </c>
      <c r="R1292" s="3" t="s">
        <v>9235</v>
      </c>
      <c r="S1292" s="3" t="s">
        <v>2351</v>
      </c>
      <c r="T1292" s="3" t="s">
        <v>91</v>
      </c>
      <c r="U1292" s="3" t="s">
        <v>2352</v>
      </c>
      <c r="V1292" s="3" t="s">
        <v>93</v>
      </c>
      <c r="W1292" s="3">
        <v>4</v>
      </c>
      <c r="X1292" s="3" t="s">
        <v>17383</v>
      </c>
      <c r="Y1292" s="3" t="s">
        <v>19011</v>
      </c>
      <c r="Z1292" s="3" t="s">
        <v>19012</v>
      </c>
      <c r="AA1292" s="3"/>
      <c r="AB1292" s="3" t="s">
        <v>85</v>
      </c>
      <c r="AC1292" s="3" t="s">
        <v>94</v>
      </c>
      <c r="AD1292" s="3" t="s">
        <v>103</v>
      </c>
      <c r="AE1292" s="3" t="s">
        <v>122</v>
      </c>
      <c r="AF1292" s="3"/>
      <c r="AG1292" s="3" t="s">
        <v>97</v>
      </c>
      <c r="AH1292" s="3">
        <v>200000</v>
      </c>
      <c r="AI1292" s="3">
        <v>22000</v>
      </c>
      <c r="AJ1292" s="3" t="s">
        <v>396</v>
      </c>
      <c r="AK1292" s="3" t="s">
        <v>109</v>
      </c>
      <c r="AL1292" s="3" t="s">
        <v>100</v>
      </c>
      <c r="AM1292" s="3">
        <v>120</v>
      </c>
      <c r="AN1292" s="3" t="s">
        <v>101</v>
      </c>
      <c r="AO1292" s="3" t="s">
        <v>110</v>
      </c>
      <c r="AP1292" s="3" t="s">
        <v>19013</v>
      </c>
      <c r="AQ1292" s="3" t="s">
        <v>19014</v>
      </c>
      <c r="AR1292" s="3">
        <v>6620</v>
      </c>
      <c r="AS1292" s="3">
        <v>2700</v>
      </c>
      <c r="AT1292" s="3">
        <v>0</v>
      </c>
      <c r="AU1292" s="3">
        <v>0</v>
      </c>
      <c r="AV1292" s="3">
        <v>0</v>
      </c>
      <c r="AW1292" s="3">
        <v>0</v>
      </c>
      <c r="AX1292" s="3">
        <v>0</v>
      </c>
      <c r="AY1292" s="3">
        <v>0</v>
      </c>
      <c r="AZ1292" s="3">
        <v>0</v>
      </c>
      <c r="BA1292" s="3" t="s">
        <v>2253</v>
      </c>
      <c r="BB1292" s="3">
        <v>2700</v>
      </c>
    </row>
    <row r="1293" spans="1:54" ht="32.5" hidden="1" customHeight="1" x14ac:dyDescent="0.2">
      <c r="A1293" s="3" t="s">
        <v>19015</v>
      </c>
      <c r="B1293" s="3" t="s">
        <v>2238</v>
      </c>
      <c r="C1293" s="3" t="s">
        <v>85</v>
      </c>
      <c r="D1293" s="3" t="s">
        <v>86</v>
      </c>
      <c r="E1293" s="3" t="s">
        <v>19016</v>
      </c>
      <c r="F1293" s="3"/>
      <c r="G1293" s="3" t="s">
        <v>87</v>
      </c>
      <c r="H1293" s="3">
        <v>2024</v>
      </c>
      <c r="I1293" s="3">
        <v>2024</v>
      </c>
      <c r="J1293" s="3" t="s">
        <v>88</v>
      </c>
      <c r="K1293" s="3"/>
      <c r="L1293" s="3" t="s">
        <v>11842</v>
      </c>
      <c r="M1293" s="3" t="s">
        <v>19017</v>
      </c>
      <c r="N1293" s="3" t="s">
        <v>11844</v>
      </c>
      <c r="O1293" s="3" t="s">
        <v>11845</v>
      </c>
      <c r="P1293" s="3" t="s">
        <v>89</v>
      </c>
      <c r="Q1293" s="3" t="s">
        <v>90</v>
      </c>
      <c r="R1293" s="3" t="s">
        <v>11846</v>
      </c>
      <c r="S1293" s="3" t="s">
        <v>11847</v>
      </c>
      <c r="T1293" s="3" t="s">
        <v>91</v>
      </c>
      <c r="U1293" s="3" t="s">
        <v>2352</v>
      </c>
      <c r="V1293" s="3" t="s">
        <v>93</v>
      </c>
      <c r="W1293" s="3">
        <v>1</v>
      </c>
      <c r="X1293" s="3" t="s">
        <v>19018</v>
      </c>
      <c r="Y1293" s="3" t="s">
        <v>19019</v>
      </c>
      <c r="Z1293" s="3" t="s">
        <v>19020</v>
      </c>
      <c r="AA1293" s="3"/>
      <c r="AB1293" s="3" t="s">
        <v>85</v>
      </c>
      <c r="AC1293" s="3" t="s">
        <v>94</v>
      </c>
      <c r="AD1293" s="3" t="s">
        <v>95</v>
      </c>
      <c r="AE1293" s="3" t="s">
        <v>96</v>
      </c>
      <c r="AF1293" s="3"/>
      <c r="AG1293" s="3" t="s">
        <v>97</v>
      </c>
      <c r="AH1293" s="3">
        <v>210186</v>
      </c>
      <c r="AI1293" s="3">
        <v>41334</v>
      </c>
      <c r="AJ1293" s="3" t="s">
        <v>105</v>
      </c>
      <c r="AK1293" s="3" t="s">
        <v>109</v>
      </c>
      <c r="AL1293" s="3" t="s">
        <v>325</v>
      </c>
      <c r="AM1293" s="3">
        <v>500</v>
      </c>
      <c r="AN1293" s="3" t="s">
        <v>101</v>
      </c>
      <c r="AO1293" s="3" t="s">
        <v>11998</v>
      </c>
      <c r="AP1293" s="3" t="s">
        <v>19021</v>
      </c>
      <c r="AQ1293" s="3" t="s">
        <v>19022</v>
      </c>
      <c r="AR1293" s="3">
        <v>5650</v>
      </c>
      <c r="AS1293" s="3">
        <v>3000</v>
      </c>
      <c r="AT1293" s="3">
        <v>0</v>
      </c>
      <c r="AU1293" s="3">
        <v>0</v>
      </c>
      <c r="AV1293" s="3">
        <v>0</v>
      </c>
      <c r="AW1293" s="3">
        <v>0</v>
      </c>
      <c r="AX1293" s="3">
        <v>0</v>
      </c>
      <c r="AY1293" s="3">
        <v>0</v>
      </c>
      <c r="AZ1293" s="3">
        <v>0</v>
      </c>
      <c r="BA1293" s="3" t="s">
        <v>19023</v>
      </c>
      <c r="BB1293" s="3">
        <v>3900</v>
      </c>
    </row>
    <row r="1294" spans="1:54" ht="32.5" hidden="1" customHeight="1" x14ac:dyDescent="0.2">
      <c r="A1294" s="3" t="s">
        <v>19024</v>
      </c>
      <c r="B1294" s="3" t="s">
        <v>2238</v>
      </c>
      <c r="C1294" s="3" t="s">
        <v>85</v>
      </c>
      <c r="D1294" s="3" t="s">
        <v>86</v>
      </c>
      <c r="E1294" s="3" t="s">
        <v>19016</v>
      </c>
      <c r="F1294" s="3"/>
      <c r="G1294" s="3" t="s">
        <v>87</v>
      </c>
      <c r="H1294" s="3">
        <v>2024</v>
      </c>
      <c r="I1294" s="3">
        <v>2024</v>
      </c>
      <c r="J1294" s="3" t="s">
        <v>88</v>
      </c>
      <c r="K1294" s="3"/>
      <c r="L1294" s="3" t="s">
        <v>11842</v>
      </c>
      <c r="M1294" s="3" t="s">
        <v>19017</v>
      </c>
      <c r="N1294" s="3" t="s">
        <v>11844</v>
      </c>
      <c r="O1294" s="3" t="s">
        <v>11845</v>
      </c>
      <c r="P1294" s="3" t="s">
        <v>89</v>
      </c>
      <c r="Q1294" s="3" t="s">
        <v>90</v>
      </c>
      <c r="R1294" s="3" t="s">
        <v>11846</v>
      </c>
      <c r="S1294" s="3" t="s">
        <v>11847</v>
      </c>
      <c r="T1294" s="3" t="s">
        <v>91</v>
      </c>
      <c r="U1294" s="3" t="s">
        <v>2352</v>
      </c>
      <c r="V1294" s="3" t="s">
        <v>93</v>
      </c>
      <c r="W1294" s="3">
        <v>2</v>
      </c>
      <c r="X1294" s="3" t="s">
        <v>19025</v>
      </c>
      <c r="Y1294" s="3" t="s">
        <v>19026</v>
      </c>
      <c r="Z1294" s="3" t="s">
        <v>19027</v>
      </c>
      <c r="AA1294" s="3"/>
      <c r="AB1294" s="3" t="s">
        <v>85</v>
      </c>
      <c r="AC1294" s="3" t="s">
        <v>94</v>
      </c>
      <c r="AD1294" s="3" t="s">
        <v>103</v>
      </c>
      <c r="AE1294" s="3" t="s">
        <v>104</v>
      </c>
      <c r="AF1294" s="3"/>
      <c r="AG1294" s="3" t="s">
        <v>97</v>
      </c>
      <c r="AH1294" s="3">
        <v>210186</v>
      </c>
      <c r="AI1294" s="3">
        <v>41334</v>
      </c>
      <c r="AJ1294" s="3" t="s">
        <v>105</v>
      </c>
      <c r="AK1294" s="3" t="s">
        <v>106</v>
      </c>
      <c r="AL1294" s="3" t="s">
        <v>100</v>
      </c>
      <c r="AM1294" s="3">
        <v>500</v>
      </c>
      <c r="AN1294" s="3" t="s">
        <v>101</v>
      </c>
      <c r="AO1294" s="3" t="s">
        <v>11998</v>
      </c>
      <c r="AP1294" s="3" t="s">
        <v>19021</v>
      </c>
      <c r="AQ1294" s="3" t="s">
        <v>19028</v>
      </c>
      <c r="AR1294" s="3">
        <v>5650</v>
      </c>
      <c r="AS1294" s="3">
        <v>3000</v>
      </c>
      <c r="AT1294" s="3">
        <v>0</v>
      </c>
      <c r="AU1294" s="3">
        <v>0</v>
      </c>
      <c r="AV1294" s="3">
        <v>0</v>
      </c>
      <c r="AW1294" s="3">
        <v>0</v>
      </c>
      <c r="AX1294" s="3">
        <v>0</v>
      </c>
      <c r="AY1294" s="3">
        <v>0</v>
      </c>
      <c r="AZ1294" s="3">
        <v>0</v>
      </c>
      <c r="BA1294" s="3" t="s">
        <v>19029</v>
      </c>
      <c r="BB1294" s="3">
        <v>3900</v>
      </c>
    </row>
    <row r="1295" spans="1:54" ht="32.5" hidden="1" customHeight="1" x14ac:dyDescent="0.2">
      <c r="A1295" s="3" t="s">
        <v>19030</v>
      </c>
      <c r="B1295" s="3" t="s">
        <v>2238</v>
      </c>
      <c r="C1295" s="3" t="s">
        <v>85</v>
      </c>
      <c r="D1295" s="3" t="s">
        <v>86</v>
      </c>
      <c r="E1295" s="3" t="s">
        <v>19031</v>
      </c>
      <c r="F1295" s="3"/>
      <c r="G1295" s="3" t="s">
        <v>87</v>
      </c>
      <c r="H1295" s="3">
        <v>2024</v>
      </c>
      <c r="I1295" s="3">
        <v>2024</v>
      </c>
      <c r="J1295" s="3" t="s">
        <v>88</v>
      </c>
      <c r="K1295" s="3" t="s">
        <v>19032</v>
      </c>
      <c r="L1295" s="3" t="s">
        <v>19033</v>
      </c>
      <c r="M1295" s="3" t="s">
        <v>19034</v>
      </c>
      <c r="N1295" s="3" t="s">
        <v>19035</v>
      </c>
      <c r="O1295" s="3" t="s">
        <v>19036</v>
      </c>
      <c r="P1295" s="3" t="s">
        <v>89</v>
      </c>
      <c r="Q1295" s="3" t="s">
        <v>90</v>
      </c>
      <c r="R1295" s="3" t="s">
        <v>19037</v>
      </c>
      <c r="S1295" s="3" t="s">
        <v>19038</v>
      </c>
      <c r="T1295" s="3" t="s">
        <v>135</v>
      </c>
      <c r="U1295" s="3" t="s">
        <v>2247</v>
      </c>
      <c r="V1295" s="3" t="s">
        <v>93</v>
      </c>
      <c r="W1295" s="3">
        <v>1</v>
      </c>
      <c r="X1295" s="3" t="s">
        <v>19039</v>
      </c>
      <c r="Y1295" s="3" t="s">
        <v>19040</v>
      </c>
      <c r="Z1295" s="3" t="s">
        <v>19041</v>
      </c>
      <c r="AA1295" s="3"/>
      <c r="AB1295" s="3" t="s">
        <v>85</v>
      </c>
      <c r="AC1295" s="3" t="s">
        <v>94</v>
      </c>
      <c r="AD1295" s="3" t="s">
        <v>103</v>
      </c>
      <c r="AE1295" s="3" t="s">
        <v>124</v>
      </c>
      <c r="AF1295" s="3"/>
      <c r="AG1295" s="3" t="s">
        <v>97</v>
      </c>
      <c r="AH1295" s="3">
        <v>50</v>
      </c>
      <c r="AI1295" s="3">
        <v>8</v>
      </c>
      <c r="AJ1295" s="3" t="s">
        <v>98</v>
      </c>
      <c r="AK1295" s="3" t="s">
        <v>109</v>
      </c>
      <c r="AL1295" s="3" t="s">
        <v>100</v>
      </c>
      <c r="AM1295" s="3">
        <v>19</v>
      </c>
      <c r="AN1295" s="3" t="s">
        <v>101</v>
      </c>
      <c r="AO1295" s="3" t="s">
        <v>318</v>
      </c>
      <c r="AP1295" s="3" t="s">
        <v>19042</v>
      </c>
      <c r="AQ1295" s="3" t="s">
        <v>19043</v>
      </c>
      <c r="AR1295" s="3">
        <v>614</v>
      </c>
      <c r="AS1295" s="3">
        <v>365</v>
      </c>
      <c r="AT1295" s="3">
        <v>0</v>
      </c>
      <c r="AU1295" s="3">
        <v>0</v>
      </c>
      <c r="AV1295" s="3">
        <v>0</v>
      </c>
      <c r="AW1295" s="3">
        <v>0</v>
      </c>
      <c r="AX1295" s="3">
        <v>0</v>
      </c>
      <c r="AY1295" s="3">
        <v>0</v>
      </c>
      <c r="AZ1295" s="3">
        <v>0</v>
      </c>
      <c r="BA1295" s="3" t="s">
        <v>2253</v>
      </c>
      <c r="BB1295" s="3">
        <v>365</v>
      </c>
    </row>
    <row r="1296" spans="1:54" ht="32.5" hidden="1" customHeight="1" x14ac:dyDescent="0.2">
      <c r="A1296" s="3" t="s">
        <v>19044</v>
      </c>
      <c r="B1296" s="3" t="s">
        <v>2238</v>
      </c>
      <c r="C1296" s="3" t="s">
        <v>85</v>
      </c>
      <c r="D1296" s="3" t="s">
        <v>86</v>
      </c>
      <c r="E1296" s="3" t="s">
        <v>19031</v>
      </c>
      <c r="F1296" s="3"/>
      <c r="G1296" s="3" t="s">
        <v>87</v>
      </c>
      <c r="H1296" s="3">
        <v>2024</v>
      </c>
      <c r="I1296" s="3">
        <v>2024</v>
      </c>
      <c r="J1296" s="3" t="s">
        <v>88</v>
      </c>
      <c r="K1296" s="3" t="s">
        <v>19032</v>
      </c>
      <c r="L1296" s="3" t="s">
        <v>19033</v>
      </c>
      <c r="M1296" s="3" t="s">
        <v>19034</v>
      </c>
      <c r="N1296" s="3" t="s">
        <v>19035</v>
      </c>
      <c r="O1296" s="3" t="s">
        <v>19036</v>
      </c>
      <c r="P1296" s="3" t="s">
        <v>89</v>
      </c>
      <c r="Q1296" s="3" t="s">
        <v>90</v>
      </c>
      <c r="R1296" s="3" t="s">
        <v>19037</v>
      </c>
      <c r="S1296" s="3" t="s">
        <v>19038</v>
      </c>
      <c r="T1296" s="3" t="s">
        <v>135</v>
      </c>
      <c r="U1296" s="3" t="s">
        <v>2247</v>
      </c>
      <c r="V1296" s="3" t="s">
        <v>93</v>
      </c>
      <c r="W1296" s="3">
        <v>2</v>
      </c>
      <c r="X1296" s="3" t="s">
        <v>19045</v>
      </c>
      <c r="Y1296" s="3" t="s">
        <v>19046</v>
      </c>
      <c r="Z1296" s="3" t="s">
        <v>19047</v>
      </c>
      <c r="AA1296" s="3"/>
      <c r="AB1296" s="3" t="s">
        <v>85</v>
      </c>
      <c r="AC1296" s="3" t="s">
        <v>94</v>
      </c>
      <c r="AD1296" s="3" t="s">
        <v>103</v>
      </c>
      <c r="AE1296" s="3" t="s">
        <v>189</v>
      </c>
      <c r="AF1296" s="3"/>
      <c r="AG1296" s="3" t="s">
        <v>97</v>
      </c>
      <c r="AH1296" s="3">
        <v>50</v>
      </c>
      <c r="AI1296" s="3">
        <v>8</v>
      </c>
      <c r="AJ1296" s="3" t="s">
        <v>98</v>
      </c>
      <c r="AK1296" s="3" t="s">
        <v>109</v>
      </c>
      <c r="AL1296" s="3" t="s">
        <v>100</v>
      </c>
      <c r="AM1296" s="3">
        <v>26</v>
      </c>
      <c r="AN1296" s="3" t="s">
        <v>101</v>
      </c>
      <c r="AO1296" s="3" t="s">
        <v>318</v>
      </c>
      <c r="AP1296" s="3" t="s">
        <v>19042</v>
      </c>
      <c r="AQ1296" s="3" t="s">
        <v>19048</v>
      </c>
      <c r="AR1296" s="3">
        <v>1140</v>
      </c>
      <c r="AS1296" s="3">
        <v>684</v>
      </c>
      <c r="AT1296" s="3">
        <v>0</v>
      </c>
      <c r="AU1296" s="3">
        <v>0</v>
      </c>
      <c r="AV1296" s="3">
        <v>0</v>
      </c>
      <c r="AW1296" s="3">
        <v>0</v>
      </c>
      <c r="AX1296" s="3">
        <v>0</v>
      </c>
      <c r="AY1296" s="3">
        <v>0</v>
      </c>
      <c r="AZ1296" s="3">
        <v>0</v>
      </c>
      <c r="BA1296" s="3" t="s">
        <v>2253</v>
      </c>
      <c r="BB1296" s="3">
        <v>684</v>
      </c>
    </row>
    <row r="1297" spans="1:54" ht="32.5" hidden="1" customHeight="1" x14ac:dyDescent="0.2">
      <c r="A1297" s="3" t="s">
        <v>19049</v>
      </c>
      <c r="B1297" s="3" t="s">
        <v>2238</v>
      </c>
      <c r="C1297" s="3" t="s">
        <v>85</v>
      </c>
      <c r="D1297" s="3" t="s">
        <v>86</v>
      </c>
      <c r="E1297" s="3" t="s">
        <v>19050</v>
      </c>
      <c r="F1297" s="3"/>
      <c r="G1297" s="3" t="s">
        <v>87</v>
      </c>
      <c r="H1297" s="3">
        <v>2024</v>
      </c>
      <c r="I1297" s="3">
        <v>2024</v>
      </c>
      <c r="J1297" s="3" t="s">
        <v>111</v>
      </c>
      <c r="K1297" s="3" t="s">
        <v>9324</v>
      </c>
      <c r="L1297" s="3" t="s">
        <v>9325</v>
      </c>
      <c r="M1297" s="3" t="s">
        <v>9326</v>
      </c>
      <c r="N1297" s="3" t="s">
        <v>9327</v>
      </c>
      <c r="O1297" s="3" t="s">
        <v>9328</v>
      </c>
      <c r="P1297" s="3" t="s">
        <v>89</v>
      </c>
      <c r="Q1297" s="3" t="s">
        <v>90</v>
      </c>
      <c r="R1297" s="3" t="s">
        <v>9329</v>
      </c>
      <c r="S1297" s="3" t="s">
        <v>9330</v>
      </c>
      <c r="T1297" s="3" t="s">
        <v>135</v>
      </c>
      <c r="U1297" s="3" t="s">
        <v>9081</v>
      </c>
      <c r="V1297" s="3" t="s">
        <v>93</v>
      </c>
      <c r="W1297" s="3">
        <v>1</v>
      </c>
      <c r="X1297" s="3" t="s">
        <v>19051</v>
      </c>
      <c r="Y1297" s="3" t="s">
        <v>19052</v>
      </c>
      <c r="Z1297" s="3" t="s">
        <v>19053</v>
      </c>
      <c r="AA1297" s="3"/>
      <c r="AB1297" s="3" t="s">
        <v>85</v>
      </c>
      <c r="AC1297" s="3" t="s">
        <v>94</v>
      </c>
      <c r="AD1297" s="3" t="s">
        <v>95</v>
      </c>
      <c r="AE1297" s="3" t="s">
        <v>96</v>
      </c>
      <c r="AF1297" s="3"/>
      <c r="AG1297" s="3" t="s">
        <v>97</v>
      </c>
      <c r="AH1297" s="3">
        <v>74</v>
      </c>
      <c r="AI1297" s="3">
        <v>11</v>
      </c>
      <c r="AJ1297" s="3" t="s">
        <v>105</v>
      </c>
      <c r="AK1297" s="3" t="s">
        <v>109</v>
      </c>
      <c r="AL1297" s="3" t="s">
        <v>100</v>
      </c>
      <c r="AM1297" s="3">
        <v>12</v>
      </c>
      <c r="AN1297" s="3" t="s">
        <v>101</v>
      </c>
      <c r="AO1297" s="3" t="s">
        <v>110</v>
      </c>
      <c r="AP1297" s="3" t="s">
        <v>19054</v>
      </c>
      <c r="AQ1297" s="3" t="s">
        <v>19055</v>
      </c>
      <c r="AR1297" s="3">
        <v>3400</v>
      </c>
      <c r="AS1297" s="3">
        <v>1500</v>
      </c>
      <c r="AT1297" s="3">
        <v>0</v>
      </c>
      <c r="AU1297" s="3">
        <v>0</v>
      </c>
      <c r="AV1297" s="3">
        <v>0</v>
      </c>
      <c r="AW1297" s="3">
        <v>0</v>
      </c>
      <c r="AX1297" s="3">
        <v>0</v>
      </c>
      <c r="AY1297" s="3">
        <v>0</v>
      </c>
      <c r="AZ1297" s="3">
        <v>0</v>
      </c>
      <c r="BA1297" s="3" t="s">
        <v>2253</v>
      </c>
      <c r="BB1297" s="3">
        <v>1500</v>
      </c>
    </row>
    <row r="1298" spans="1:54" ht="32.5" hidden="1" customHeight="1" x14ac:dyDescent="0.2">
      <c r="A1298" s="3" t="s">
        <v>19056</v>
      </c>
      <c r="B1298" s="3" t="s">
        <v>2238</v>
      </c>
      <c r="C1298" s="3" t="s">
        <v>85</v>
      </c>
      <c r="D1298" s="3" t="s">
        <v>86</v>
      </c>
      <c r="E1298" s="3" t="s">
        <v>19050</v>
      </c>
      <c r="F1298" s="3"/>
      <c r="G1298" s="3" t="s">
        <v>87</v>
      </c>
      <c r="H1298" s="3">
        <v>2024</v>
      </c>
      <c r="I1298" s="3">
        <v>2024</v>
      </c>
      <c r="J1298" s="3" t="s">
        <v>111</v>
      </c>
      <c r="K1298" s="3" t="s">
        <v>9324</v>
      </c>
      <c r="L1298" s="3" t="s">
        <v>9325</v>
      </c>
      <c r="M1298" s="3" t="s">
        <v>9326</v>
      </c>
      <c r="N1298" s="3" t="s">
        <v>9327</v>
      </c>
      <c r="O1298" s="3" t="s">
        <v>9328</v>
      </c>
      <c r="P1298" s="3" t="s">
        <v>89</v>
      </c>
      <c r="Q1298" s="3" t="s">
        <v>90</v>
      </c>
      <c r="R1298" s="3" t="s">
        <v>9329</v>
      </c>
      <c r="S1298" s="3" t="s">
        <v>9330</v>
      </c>
      <c r="T1298" s="3" t="s">
        <v>135</v>
      </c>
      <c r="U1298" s="3" t="s">
        <v>9081</v>
      </c>
      <c r="V1298" s="3" t="s">
        <v>93</v>
      </c>
      <c r="W1298" s="3">
        <v>2</v>
      </c>
      <c r="X1298" s="3" t="s">
        <v>19057</v>
      </c>
      <c r="Y1298" s="3" t="s">
        <v>19058</v>
      </c>
      <c r="Z1298" s="3" t="s">
        <v>19059</v>
      </c>
      <c r="AA1298" s="3"/>
      <c r="AB1298" s="3" t="s">
        <v>85</v>
      </c>
      <c r="AC1298" s="3" t="s">
        <v>94</v>
      </c>
      <c r="AD1298" s="3" t="s">
        <v>103</v>
      </c>
      <c r="AE1298" s="3" t="s">
        <v>104</v>
      </c>
      <c r="AF1298" s="3"/>
      <c r="AG1298" s="3" t="s">
        <v>97</v>
      </c>
      <c r="AH1298" s="3">
        <v>74</v>
      </c>
      <c r="AI1298" s="3">
        <v>11</v>
      </c>
      <c r="AJ1298" s="3" t="s">
        <v>105</v>
      </c>
      <c r="AK1298" s="3" t="s">
        <v>106</v>
      </c>
      <c r="AL1298" s="3" t="s">
        <v>100</v>
      </c>
      <c r="AM1298" s="3">
        <v>110</v>
      </c>
      <c r="AN1298" s="3" t="s">
        <v>138</v>
      </c>
      <c r="AO1298" s="3" t="s">
        <v>318</v>
      </c>
      <c r="AP1298" s="3" t="s">
        <v>19060</v>
      </c>
      <c r="AQ1298" s="3" t="s">
        <v>19061</v>
      </c>
      <c r="AR1298" s="3">
        <v>4570</v>
      </c>
      <c r="AS1298" s="3">
        <v>1500</v>
      </c>
      <c r="AT1298" s="3">
        <v>0</v>
      </c>
      <c r="AU1298" s="3">
        <v>0</v>
      </c>
      <c r="AV1298" s="3">
        <v>0</v>
      </c>
      <c r="AW1298" s="3">
        <v>0</v>
      </c>
      <c r="AX1298" s="3">
        <v>0</v>
      </c>
      <c r="AY1298" s="3">
        <v>0</v>
      </c>
      <c r="AZ1298" s="3">
        <v>0</v>
      </c>
      <c r="BA1298" s="3" t="s">
        <v>19062</v>
      </c>
      <c r="BB1298" s="3">
        <v>2500</v>
      </c>
    </row>
    <row r="1299" spans="1:54" ht="32.5" customHeight="1" x14ac:dyDescent="0.2">
      <c r="A1299" s="94" t="s">
        <v>19063</v>
      </c>
      <c r="B1299" s="94" t="s">
        <v>2238</v>
      </c>
      <c r="C1299" s="94" t="s">
        <v>85</v>
      </c>
      <c r="D1299" s="94" t="s">
        <v>86</v>
      </c>
      <c r="E1299" s="94" t="s">
        <v>19050</v>
      </c>
      <c r="F1299" s="94"/>
      <c r="G1299" s="94" t="s">
        <v>87</v>
      </c>
      <c r="H1299" s="94">
        <v>2024</v>
      </c>
      <c r="I1299" s="94">
        <v>2024</v>
      </c>
      <c r="J1299" s="94" t="s">
        <v>88</v>
      </c>
      <c r="K1299" s="94" t="s">
        <v>9324</v>
      </c>
      <c r="L1299" s="94" t="s">
        <v>9325</v>
      </c>
      <c r="M1299" s="94" t="s">
        <v>9326</v>
      </c>
      <c r="N1299" s="94" t="s">
        <v>9327</v>
      </c>
      <c r="O1299" s="94" t="s">
        <v>9328</v>
      </c>
      <c r="P1299" s="94" t="s">
        <v>89</v>
      </c>
      <c r="Q1299" s="94" t="s">
        <v>90</v>
      </c>
      <c r="R1299" s="94" t="s">
        <v>9329</v>
      </c>
      <c r="S1299" s="94" t="s">
        <v>9330</v>
      </c>
      <c r="T1299" s="94" t="s">
        <v>135</v>
      </c>
      <c r="U1299" s="94" t="s">
        <v>9081</v>
      </c>
      <c r="V1299" s="94" t="s">
        <v>93</v>
      </c>
      <c r="W1299" s="94">
        <v>3</v>
      </c>
      <c r="X1299" s="94" t="s">
        <v>19064</v>
      </c>
      <c r="Y1299" s="94" t="s">
        <v>19065</v>
      </c>
      <c r="Z1299" s="94" t="s">
        <v>19066</v>
      </c>
      <c r="AA1299" s="94"/>
      <c r="AB1299" s="94" t="s">
        <v>85</v>
      </c>
      <c r="AC1299" s="94" t="s">
        <v>94</v>
      </c>
      <c r="AD1299" s="94" t="s">
        <v>107</v>
      </c>
      <c r="AE1299" s="94" t="s">
        <v>108</v>
      </c>
      <c r="AF1299" s="94"/>
      <c r="AG1299" s="94" t="s">
        <v>97</v>
      </c>
      <c r="AH1299" s="94">
        <v>74</v>
      </c>
      <c r="AI1299" s="94">
        <v>11</v>
      </c>
      <c r="AJ1299" s="94" t="s">
        <v>105</v>
      </c>
      <c r="AK1299" s="94" t="s">
        <v>106</v>
      </c>
      <c r="AL1299" s="94" t="s">
        <v>100</v>
      </c>
      <c r="AM1299" s="94">
        <v>30</v>
      </c>
      <c r="AN1299" s="94" t="s">
        <v>101</v>
      </c>
      <c r="AO1299" s="94" t="s">
        <v>318</v>
      </c>
      <c r="AP1299" s="94" t="s">
        <v>19067</v>
      </c>
      <c r="AQ1299" s="94" t="s">
        <v>19068</v>
      </c>
      <c r="AR1299" s="94">
        <v>1500</v>
      </c>
      <c r="AS1299" s="94">
        <v>1500</v>
      </c>
      <c r="AT1299" s="94">
        <v>0</v>
      </c>
      <c r="AU1299" s="94">
        <v>0</v>
      </c>
      <c r="AV1299" s="94">
        <v>0</v>
      </c>
      <c r="AW1299" s="94">
        <v>0</v>
      </c>
      <c r="AX1299" s="94">
        <v>0</v>
      </c>
      <c r="AY1299" s="94">
        <v>0</v>
      </c>
      <c r="AZ1299" s="94">
        <v>0</v>
      </c>
      <c r="BA1299" s="94" t="s">
        <v>2253</v>
      </c>
      <c r="BB1299" s="94">
        <v>1500</v>
      </c>
    </row>
    <row r="1300" spans="1:54" ht="32.5" hidden="1" customHeight="1" x14ac:dyDescent="0.2">
      <c r="A1300" s="3" t="s">
        <v>19069</v>
      </c>
      <c r="B1300" s="3" t="s">
        <v>2238</v>
      </c>
      <c r="C1300" s="3" t="s">
        <v>85</v>
      </c>
      <c r="D1300" s="3" t="s">
        <v>86</v>
      </c>
      <c r="E1300" s="3" t="s">
        <v>19070</v>
      </c>
      <c r="F1300" s="3"/>
      <c r="G1300" s="3" t="s">
        <v>87</v>
      </c>
      <c r="H1300" s="3">
        <v>2024</v>
      </c>
      <c r="I1300" s="3">
        <v>2024</v>
      </c>
      <c r="J1300" s="3" t="s">
        <v>88</v>
      </c>
      <c r="K1300" s="3" t="s">
        <v>11769</v>
      </c>
      <c r="L1300" s="3" t="s">
        <v>11770</v>
      </c>
      <c r="M1300" s="3" t="s">
        <v>19071</v>
      </c>
      <c r="N1300" s="3" t="s">
        <v>11772</v>
      </c>
      <c r="O1300" s="3" t="s">
        <v>11773</v>
      </c>
      <c r="P1300" s="3" t="s">
        <v>89</v>
      </c>
      <c r="Q1300" s="3" t="s">
        <v>90</v>
      </c>
      <c r="R1300" s="3" t="s">
        <v>11774</v>
      </c>
      <c r="S1300" s="3" t="s">
        <v>11775</v>
      </c>
      <c r="T1300" s="3" t="s">
        <v>135</v>
      </c>
      <c r="U1300" s="3" t="s">
        <v>2352</v>
      </c>
      <c r="V1300" s="3" t="s">
        <v>93</v>
      </c>
      <c r="W1300" s="3">
        <v>1</v>
      </c>
      <c r="X1300" s="3" t="s">
        <v>19072</v>
      </c>
      <c r="Y1300" s="3" t="s">
        <v>19073</v>
      </c>
      <c r="Z1300" s="3" t="s">
        <v>19074</v>
      </c>
      <c r="AA1300" s="3"/>
      <c r="AB1300" s="3" t="s">
        <v>85</v>
      </c>
      <c r="AC1300" s="3" t="s">
        <v>94</v>
      </c>
      <c r="AD1300" s="3" t="s">
        <v>103</v>
      </c>
      <c r="AE1300" s="3" t="s">
        <v>189</v>
      </c>
      <c r="AF1300" s="3"/>
      <c r="AG1300" s="3" t="s">
        <v>97</v>
      </c>
      <c r="AH1300" s="3">
        <v>205457</v>
      </c>
      <c r="AI1300" s="3">
        <v>32873</v>
      </c>
      <c r="AJ1300" s="3" t="s">
        <v>98</v>
      </c>
      <c r="AK1300" s="3" t="s">
        <v>106</v>
      </c>
      <c r="AL1300" s="3" t="s">
        <v>100</v>
      </c>
      <c r="AM1300" s="3">
        <v>50</v>
      </c>
      <c r="AN1300" s="3" t="s">
        <v>101</v>
      </c>
      <c r="AO1300" s="3" t="s">
        <v>110</v>
      </c>
      <c r="AP1300" s="3" t="s">
        <v>135</v>
      </c>
      <c r="AQ1300" s="3"/>
      <c r="AR1300" s="3">
        <v>15400</v>
      </c>
      <c r="AS1300" s="3">
        <v>6000</v>
      </c>
      <c r="AT1300" s="3">
        <v>0</v>
      </c>
      <c r="AU1300" s="3">
        <v>0</v>
      </c>
      <c r="AV1300" s="3">
        <v>0</v>
      </c>
      <c r="AW1300" s="3">
        <v>0</v>
      </c>
      <c r="AX1300" s="3">
        <v>0</v>
      </c>
      <c r="AY1300" s="3">
        <v>0</v>
      </c>
      <c r="AZ1300" s="3">
        <v>0</v>
      </c>
      <c r="BA1300" s="3" t="s">
        <v>2253</v>
      </c>
      <c r="BB1300" s="3">
        <v>6000</v>
      </c>
    </row>
    <row r="1301" spans="1:54" ht="32.5" hidden="1" customHeight="1" x14ac:dyDescent="0.2">
      <c r="A1301" s="3" t="s">
        <v>19075</v>
      </c>
      <c r="B1301" s="3" t="s">
        <v>2238</v>
      </c>
      <c r="C1301" s="3" t="s">
        <v>85</v>
      </c>
      <c r="D1301" s="3" t="s">
        <v>86</v>
      </c>
      <c r="E1301" s="3" t="s">
        <v>19070</v>
      </c>
      <c r="F1301" s="3"/>
      <c r="G1301" s="3" t="s">
        <v>87</v>
      </c>
      <c r="H1301" s="3">
        <v>2024</v>
      </c>
      <c r="I1301" s="3">
        <v>2024</v>
      </c>
      <c r="J1301" s="3" t="s">
        <v>88</v>
      </c>
      <c r="K1301" s="3" t="s">
        <v>11769</v>
      </c>
      <c r="L1301" s="3" t="s">
        <v>11770</v>
      </c>
      <c r="M1301" s="3" t="s">
        <v>19071</v>
      </c>
      <c r="N1301" s="3" t="s">
        <v>11772</v>
      </c>
      <c r="O1301" s="3" t="s">
        <v>11773</v>
      </c>
      <c r="P1301" s="3" t="s">
        <v>89</v>
      </c>
      <c r="Q1301" s="3" t="s">
        <v>90</v>
      </c>
      <c r="R1301" s="3" t="s">
        <v>11774</v>
      </c>
      <c r="S1301" s="3" t="s">
        <v>11775</v>
      </c>
      <c r="T1301" s="3" t="s">
        <v>135</v>
      </c>
      <c r="U1301" s="3" t="s">
        <v>2352</v>
      </c>
      <c r="V1301" s="3" t="s">
        <v>93</v>
      </c>
      <c r="W1301" s="3">
        <v>2</v>
      </c>
      <c r="X1301" s="3" t="s">
        <v>19076</v>
      </c>
      <c r="Y1301" s="3" t="s">
        <v>19077</v>
      </c>
      <c r="Z1301" s="3" t="s">
        <v>19078</v>
      </c>
      <c r="AA1301" s="3"/>
      <c r="AB1301" s="3" t="s">
        <v>85</v>
      </c>
      <c r="AC1301" s="3" t="s">
        <v>94</v>
      </c>
      <c r="AD1301" s="3" t="s">
        <v>95</v>
      </c>
      <c r="AE1301" s="3" t="s">
        <v>96</v>
      </c>
      <c r="AF1301" s="3"/>
      <c r="AG1301" s="3" t="s">
        <v>97</v>
      </c>
      <c r="AH1301" s="3">
        <v>205457</v>
      </c>
      <c r="AI1301" s="3">
        <v>32873</v>
      </c>
      <c r="AJ1301" s="3" t="s">
        <v>123</v>
      </c>
      <c r="AK1301" s="3" t="s">
        <v>109</v>
      </c>
      <c r="AL1301" s="3" t="s">
        <v>100</v>
      </c>
      <c r="AM1301" s="3">
        <v>15</v>
      </c>
      <c r="AN1301" s="3" t="s">
        <v>303</v>
      </c>
      <c r="AO1301" s="3" t="s">
        <v>110</v>
      </c>
      <c r="AP1301" s="3" t="s">
        <v>135</v>
      </c>
      <c r="AQ1301" s="3" t="s">
        <v>19079</v>
      </c>
      <c r="AR1301" s="3">
        <v>4000</v>
      </c>
      <c r="AS1301" s="3">
        <v>2000</v>
      </c>
      <c r="AT1301" s="3">
        <v>0</v>
      </c>
      <c r="AU1301" s="3">
        <v>0</v>
      </c>
      <c r="AV1301" s="3">
        <v>0</v>
      </c>
      <c r="AW1301" s="3">
        <v>0</v>
      </c>
      <c r="AX1301" s="3">
        <v>0</v>
      </c>
      <c r="AY1301" s="3">
        <v>0</v>
      </c>
      <c r="AZ1301" s="3">
        <v>0</v>
      </c>
      <c r="BA1301" s="3" t="s">
        <v>2253</v>
      </c>
      <c r="BB1301" s="3">
        <v>2000</v>
      </c>
    </row>
    <row r="1302" spans="1:54" ht="32.5" hidden="1" customHeight="1" x14ac:dyDescent="0.2">
      <c r="A1302" s="3" t="s">
        <v>19080</v>
      </c>
      <c r="B1302" s="3" t="s">
        <v>2238</v>
      </c>
      <c r="C1302" s="3" t="s">
        <v>85</v>
      </c>
      <c r="D1302" s="3" t="s">
        <v>86</v>
      </c>
      <c r="E1302" s="3" t="s">
        <v>19081</v>
      </c>
      <c r="F1302" s="3"/>
      <c r="G1302" s="3" t="s">
        <v>87</v>
      </c>
      <c r="H1302" s="3">
        <v>2024</v>
      </c>
      <c r="I1302" s="3">
        <v>2024</v>
      </c>
      <c r="J1302" s="3" t="s">
        <v>111</v>
      </c>
      <c r="K1302" s="3" t="s">
        <v>9270</v>
      </c>
      <c r="L1302" s="3" t="s">
        <v>9271</v>
      </c>
      <c r="M1302" s="3" t="s">
        <v>9272</v>
      </c>
      <c r="N1302" s="3" t="s">
        <v>9273</v>
      </c>
      <c r="O1302" s="3" t="s">
        <v>9274</v>
      </c>
      <c r="P1302" s="3" t="s">
        <v>89</v>
      </c>
      <c r="Q1302" s="3" t="s">
        <v>90</v>
      </c>
      <c r="R1302" s="3" t="s">
        <v>9125</v>
      </c>
      <c r="S1302" s="3" t="s">
        <v>9275</v>
      </c>
      <c r="T1302" s="3" t="s">
        <v>135</v>
      </c>
      <c r="U1302" s="3" t="s">
        <v>2352</v>
      </c>
      <c r="V1302" s="3" t="s">
        <v>93</v>
      </c>
      <c r="W1302" s="3">
        <v>1</v>
      </c>
      <c r="X1302" s="3" t="s">
        <v>2311</v>
      </c>
      <c r="Y1302" s="3" t="s">
        <v>19082</v>
      </c>
      <c r="Z1302" s="3" t="s">
        <v>19083</v>
      </c>
      <c r="AA1302" s="3"/>
      <c r="AB1302" s="3" t="s">
        <v>85</v>
      </c>
      <c r="AC1302" s="3" t="s">
        <v>94</v>
      </c>
      <c r="AD1302" s="3" t="s">
        <v>103</v>
      </c>
      <c r="AE1302" s="3" t="s">
        <v>104</v>
      </c>
      <c r="AF1302" s="3"/>
      <c r="AG1302" s="3" t="s">
        <v>97</v>
      </c>
      <c r="AH1302" s="3">
        <v>123</v>
      </c>
      <c r="AI1302" s="3">
        <v>16</v>
      </c>
      <c r="AJ1302" s="3" t="s">
        <v>98</v>
      </c>
      <c r="AK1302" s="3" t="s">
        <v>106</v>
      </c>
      <c r="AL1302" s="3" t="s">
        <v>100</v>
      </c>
      <c r="AM1302" s="3">
        <v>200</v>
      </c>
      <c r="AN1302" s="3" t="s">
        <v>101</v>
      </c>
      <c r="AO1302" s="3" t="s">
        <v>110</v>
      </c>
      <c r="AP1302" s="3" t="s">
        <v>19084</v>
      </c>
      <c r="AQ1302" s="3" t="s">
        <v>19085</v>
      </c>
      <c r="AR1302" s="3">
        <v>7800</v>
      </c>
      <c r="AS1302" s="3">
        <v>4600</v>
      </c>
      <c r="AT1302" s="3">
        <v>0</v>
      </c>
      <c r="AU1302" s="3">
        <v>0</v>
      </c>
      <c r="AV1302" s="3">
        <v>0</v>
      </c>
      <c r="AW1302" s="3">
        <v>0</v>
      </c>
      <c r="AX1302" s="3">
        <v>0</v>
      </c>
      <c r="AY1302" s="3">
        <v>0</v>
      </c>
      <c r="AZ1302" s="3">
        <v>0</v>
      </c>
      <c r="BA1302" s="3" t="s">
        <v>2253</v>
      </c>
      <c r="BB1302" s="3">
        <v>4600</v>
      </c>
    </row>
    <row r="1303" spans="1:54" ht="32.5" hidden="1" customHeight="1" x14ac:dyDescent="0.2">
      <c r="A1303" s="3" t="s">
        <v>19086</v>
      </c>
      <c r="B1303" s="3" t="s">
        <v>2238</v>
      </c>
      <c r="C1303" s="3" t="s">
        <v>85</v>
      </c>
      <c r="D1303" s="3" t="s">
        <v>86</v>
      </c>
      <c r="E1303" s="3" t="s">
        <v>19081</v>
      </c>
      <c r="F1303" s="3"/>
      <c r="G1303" s="3" t="s">
        <v>87</v>
      </c>
      <c r="H1303" s="3">
        <v>2024</v>
      </c>
      <c r="I1303" s="3">
        <v>2024</v>
      </c>
      <c r="J1303" s="3" t="s">
        <v>111</v>
      </c>
      <c r="K1303" s="3" t="s">
        <v>9270</v>
      </c>
      <c r="L1303" s="3" t="s">
        <v>9271</v>
      </c>
      <c r="M1303" s="3" t="s">
        <v>9272</v>
      </c>
      <c r="N1303" s="3" t="s">
        <v>9273</v>
      </c>
      <c r="O1303" s="3" t="s">
        <v>9274</v>
      </c>
      <c r="P1303" s="3" t="s">
        <v>89</v>
      </c>
      <c r="Q1303" s="3" t="s">
        <v>90</v>
      </c>
      <c r="R1303" s="3" t="s">
        <v>9125</v>
      </c>
      <c r="S1303" s="3" t="s">
        <v>9275</v>
      </c>
      <c r="T1303" s="3" t="s">
        <v>135</v>
      </c>
      <c r="U1303" s="3" t="s">
        <v>2352</v>
      </c>
      <c r="V1303" s="3" t="s">
        <v>93</v>
      </c>
      <c r="W1303" s="3">
        <v>2</v>
      </c>
      <c r="X1303" s="3" t="s">
        <v>19087</v>
      </c>
      <c r="Y1303" s="3" t="s">
        <v>19088</v>
      </c>
      <c r="Z1303" s="3" t="s">
        <v>19089</v>
      </c>
      <c r="AA1303" s="3"/>
      <c r="AB1303" s="3" t="s">
        <v>85</v>
      </c>
      <c r="AC1303" s="3" t="s">
        <v>94</v>
      </c>
      <c r="AD1303" s="3" t="s">
        <v>103</v>
      </c>
      <c r="AE1303" s="3" t="s">
        <v>124</v>
      </c>
      <c r="AF1303" s="3"/>
      <c r="AG1303" s="3" t="s">
        <v>97</v>
      </c>
      <c r="AH1303" s="3">
        <v>123</v>
      </c>
      <c r="AI1303" s="3">
        <v>16</v>
      </c>
      <c r="AJ1303" s="3" t="s">
        <v>98</v>
      </c>
      <c r="AK1303" s="3" t="s">
        <v>109</v>
      </c>
      <c r="AL1303" s="3" t="s">
        <v>100</v>
      </c>
      <c r="AM1303" s="3">
        <v>100</v>
      </c>
      <c r="AN1303" s="3" t="s">
        <v>101</v>
      </c>
      <c r="AO1303" s="3" t="s">
        <v>110</v>
      </c>
      <c r="AP1303" s="3" t="s">
        <v>19090</v>
      </c>
      <c r="AQ1303" s="3" t="s">
        <v>19091</v>
      </c>
      <c r="AR1303" s="3">
        <v>4200</v>
      </c>
      <c r="AS1303" s="3">
        <v>2500</v>
      </c>
      <c r="AT1303" s="3">
        <v>0</v>
      </c>
      <c r="AU1303" s="3">
        <v>0</v>
      </c>
      <c r="AV1303" s="3">
        <v>0</v>
      </c>
      <c r="AW1303" s="3">
        <v>0</v>
      </c>
      <c r="AX1303" s="3">
        <v>0</v>
      </c>
      <c r="AY1303" s="3">
        <v>0</v>
      </c>
      <c r="AZ1303" s="3">
        <v>0</v>
      </c>
      <c r="BA1303" s="3" t="s">
        <v>2253</v>
      </c>
      <c r="BB1303" s="3">
        <v>2500</v>
      </c>
    </row>
    <row r="1304" spans="1:54" ht="32.5" hidden="1" customHeight="1" x14ac:dyDescent="0.2">
      <c r="A1304" s="3" t="s">
        <v>19092</v>
      </c>
      <c r="B1304" s="3" t="s">
        <v>2238</v>
      </c>
      <c r="C1304" s="3" t="s">
        <v>85</v>
      </c>
      <c r="D1304" s="3" t="s">
        <v>86</v>
      </c>
      <c r="E1304" s="3" t="s">
        <v>19081</v>
      </c>
      <c r="F1304" s="3"/>
      <c r="G1304" s="3" t="s">
        <v>87</v>
      </c>
      <c r="H1304" s="3">
        <v>2024</v>
      </c>
      <c r="I1304" s="3">
        <v>2024</v>
      </c>
      <c r="J1304" s="3" t="s">
        <v>88</v>
      </c>
      <c r="K1304" s="3" t="s">
        <v>9270</v>
      </c>
      <c r="L1304" s="3" t="s">
        <v>9271</v>
      </c>
      <c r="M1304" s="3" t="s">
        <v>9272</v>
      </c>
      <c r="N1304" s="3" t="s">
        <v>9273</v>
      </c>
      <c r="O1304" s="3" t="s">
        <v>9274</v>
      </c>
      <c r="P1304" s="3" t="s">
        <v>89</v>
      </c>
      <c r="Q1304" s="3" t="s">
        <v>90</v>
      </c>
      <c r="R1304" s="3" t="s">
        <v>9125</v>
      </c>
      <c r="S1304" s="3" t="s">
        <v>9275</v>
      </c>
      <c r="T1304" s="3" t="s">
        <v>135</v>
      </c>
      <c r="U1304" s="3" t="s">
        <v>2352</v>
      </c>
      <c r="V1304" s="3" t="s">
        <v>93</v>
      </c>
      <c r="W1304" s="3">
        <v>3</v>
      </c>
      <c r="X1304" s="3" t="s">
        <v>19093</v>
      </c>
      <c r="Y1304" s="3" t="s">
        <v>19094</v>
      </c>
      <c r="Z1304" s="3" t="s">
        <v>19095</v>
      </c>
      <c r="AA1304" s="3"/>
      <c r="AB1304" s="3" t="s">
        <v>85</v>
      </c>
      <c r="AC1304" s="3" t="s">
        <v>94</v>
      </c>
      <c r="AD1304" s="3" t="s">
        <v>95</v>
      </c>
      <c r="AE1304" s="3" t="s">
        <v>96</v>
      </c>
      <c r="AF1304" s="3"/>
      <c r="AG1304" s="3" t="s">
        <v>97</v>
      </c>
      <c r="AH1304" s="3">
        <v>123</v>
      </c>
      <c r="AI1304" s="3">
        <v>16</v>
      </c>
      <c r="AJ1304" s="3" t="s">
        <v>105</v>
      </c>
      <c r="AK1304" s="3" t="s">
        <v>190</v>
      </c>
      <c r="AL1304" s="3" t="s">
        <v>100</v>
      </c>
      <c r="AM1304" s="3">
        <v>50</v>
      </c>
      <c r="AN1304" s="3" t="s">
        <v>101</v>
      </c>
      <c r="AO1304" s="3" t="s">
        <v>110</v>
      </c>
      <c r="AP1304" s="3" t="s">
        <v>19096</v>
      </c>
      <c r="AQ1304" s="3" t="s">
        <v>19097</v>
      </c>
      <c r="AR1304" s="3">
        <v>7000</v>
      </c>
      <c r="AS1304" s="3">
        <v>4000</v>
      </c>
      <c r="AT1304" s="3">
        <v>0</v>
      </c>
      <c r="AU1304" s="3">
        <v>0</v>
      </c>
      <c r="AV1304" s="3">
        <v>0</v>
      </c>
      <c r="AW1304" s="3">
        <v>0</v>
      </c>
      <c r="AX1304" s="3">
        <v>0</v>
      </c>
      <c r="AY1304" s="3">
        <v>0</v>
      </c>
      <c r="AZ1304" s="3">
        <v>0</v>
      </c>
      <c r="BA1304" s="3" t="s">
        <v>2253</v>
      </c>
      <c r="BB1304" s="3">
        <v>4000</v>
      </c>
    </row>
    <row r="1305" spans="1:54" ht="32.5" hidden="1" customHeight="1" x14ac:dyDescent="0.2">
      <c r="A1305" s="3" t="s">
        <v>19098</v>
      </c>
      <c r="B1305" s="3" t="s">
        <v>2238</v>
      </c>
      <c r="C1305" s="3" t="s">
        <v>85</v>
      </c>
      <c r="D1305" s="3" t="s">
        <v>86</v>
      </c>
      <c r="E1305" s="3" t="s">
        <v>19099</v>
      </c>
      <c r="F1305" s="3"/>
      <c r="G1305" s="3" t="s">
        <v>87</v>
      </c>
      <c r="H1305" s="3">
        <v>2024</v>
      </c>
      <c r="I1305" s="3">
        <v>2024</v>
      </c>
      <c r="J1305" s="3" t="s">
        <v>88</v>
      </c>
      <c r="K1305" s="3" t="s">
        <v>9184</v>
      </c>
      <c r="L1305" s="3" t="s">
        <v>9185</v>
      </c>
      <c r="M1305" s="3" t="s">
        <v>19100</v>
      </c>
      <c r="N1305" s="3" t="s">
        <v>9187</v>
      </c>
      <c r="O1305" s="3" t="s">
        <v>9188</v>
      </c>
      <c r="P1305" s="3" t="s">
        <v>89</v>
      </c>
      <c r="Q1305" s="3" t="s">
        <v>90</v>
      </c>
      <c r="R1305" s="3" t="s">
        <v>9189</v>
      </c>
      <c r="S1305" s="3" t="s">
        <v>9190</v>
      </c>
      <c r="T1305" s="3" t="s">
        <v>135</v>
      </c>
      <c r="U1305" s="3" t="s">
        <v>9081</v>
      </c>
      <c r="V1305" s="3" t="s">
        <v>93</v>
      </c>
      <c r="W1305" s="3">
        <v>1</v>
      </c>
      <c r="X1305" s="3" t="s">
        <v>19101</v>
      </c>
      <c r="Y1305" s="3" t="s">
        <v>19102</v>
      </c>
      <c r="Z1305" s="3" t="s">
        <v>19103</v>
      </c>
      <c r="AA1305" s="3"/>
      <c r="AB1305" s="3" t="s">
        <v>85</v>
      </c>
      <c r="AC1305" s="3" t="s">
        <v>94</v>
      </c>
      <c r="AD1305" s="3" t="s">
        <v>103</v>
      </c>
      <c r="AE1305" s="3" t="s">
        <v>104</v>
      </c>
      <c r="AF1305" s="3"/>
      <c r="AG1305" s="3" t="s">
        <v>97</v>
      </c>
      <c r="AH1305" s="3">
        <v>180</v>
      </c>
      <c r="AI1305" s="3">
        <v>23</v>
      </c>
      <c r="AJ1305" s="3" t="s">
        <v>98</v>
      </c>
      <c r="AK1305" s="3" t="s">
        <v>109</v>
      </c>
      <c r="AL1305" s="3" t="s">
        <v>100</v>
      </c>
      <c r="AM1305" s="3">
        <v>120</v>
      </c>
      <c r="AN1305" s="3" t="s">
        <v>101</v>
      </c>
      <c r="AO1305" s="3" t="s">
        <v>102</v>
      </c>
      <c r="AP1305" s="3" t="s">
        <v>19104</v>
      </c>
      <c r="AQ1305" s="3"/>
      <c r="AR1305" s="3">
        <v>1700</v>
      </c>
      <c r="AS1305" s="3">
        <v>1000</v>
      </c>
      <c r="AT1305" s="3">
        <v>0</v>
      </c>
      <c r="AU1305" s="3">
        <v>0</v>
      </c>
      <c r="AV1305" s="3">
        <v>0</v>
      </c>
      <c r="AW1305" s="3">
        <v>0</v>
      </c>
      <c r="AX1305" s="3">
        <v>0</v>
      </c>
      <c r="AY1305" s="3">
        <v>0</v>
      </c>
      <c r="AZ1305" s="3">
        <v>0</v>
      </c>
      <c r="BA1305" s="3" t="s">
        <v>2253</v>
      </c>
      <c r="BB1305" s="3">
        <v>1000</v>
      </c>
    </row>
    <row r="1306" spans="1:54" ht="32.5" hidden="1" customHeight="1" x14ac:dyDescent="0.2">
      <c r="A1306" s="3" t="s">
        <v>19105</v>
      </c>
      <c r="B1306" s="3" t="s">
        <v>2238</v>
      </c>
      <c r="C1306" s="3" t="s">
        <v>85</v>
      </c>
      <c r="D1306" s="3" t="s">
        <v>86</v>
      </c>
      <c r="E1306" s="3" t="s">
        <v>19099</v>
      </c>
      <c r="F1306" s="3"/>
      <c r="G1306" s="3" t="s">
        <v>87</v>
      </c>
      <c r="H1306" s="3">
        <v>2024</v>
      </c>
      <c r="I1306" s="3">
        <v>2024</v>
      </c>
      <c r="J1306" s="3" t="s">
        <v>88</v>
      </c>
      <c r="K1306" s="3" t="s">
        <v>9184</v>
      </c>
      <c r="L1306" s="3" t="s">
        <v>9185</v>
      </c>
      <c r="M1306" s="3" t="s">
        <v>19100</v>
      </c>
      <c r="N1306" s="3" t="s">
        <v>9187</v>
      </c>
      <c r="O1306" s="3" t="s">
        <v>9188</v>
      </c>
      <c r="P1306" s="3" t="s">
        <v>89</v>
      </c>
      <c r="Q1306" s="3" t="s">
        <v>90</v>
      </c>
      <c r="R1306" s="3" t="s">
        <v>9189</v>
      </c>
      <c r="S1306" s="3" t="s">
        <v>9190</v>
      </c>
      <c r="T1306" s="3" t="s">
        <v>135</v>
      </c>
      <c r="U1306" s="3" t="s">
        <v>9081</v>
      </c>
      <c r="V1306" s="3" t="s">
        <v>93</v>
      </c>
      <c r="W1306" s="3">
        <v>2</v>
      </c>
      <c r="X1306" s="3" t="s">
        <v>532</v>
      </c>
      <c r="Y1306" s="3" t="s">
        <v>19106</v>
      </c>
      <c r="Z1306" s="3" t="s">
        <v>19107</v>
      </c>
      <c r="AA1306" s="3"/>
      <c r="AB1306" s="3" t="s">
        <v>85</v>
      </c>
      <c r="AC1306" s="3" t="s">
        <v>94</v>
      </c>
      <c r="AD1306" s="3" t="s">
        <v>103</v>
      </c>
      <c r="AE1306" s="3" t="s">
        <v>189</v>
      </c>
      <c r="AF1306" s="3"/>
      <c r="AG1306" s="3" t="s">
        <v>97</v>
      </c>
      <c r="AH1306" s="3">
        <v>180</v>
      </c>
      <c r="AI1306" s="3">
        <v>23</v>
      </c>
      <c r="AJ1306" s="3" t="s">
        <v>105</v>
      </c>
      <c r="AK1306" s="3" t="s">
        <v>109</v>
      </c>
      <c r="AL1306" s="3" t="s">
        <v>100</v>
      </c>
      <c r="AM1306" s="3">
        <v>100</v>
      </c>
      <c r="AN1306" s="3" t="s">
        <v>101</v>
      </c>
      <c r="AO1306" s="3" t="s">
        <v>102</v>
      </c>
      <c r="AP1306" s="3" t="s">
        <v>19108</v>
      </c>
      <c r="AQ1306" s="3" t="s">
        <v>19109</v>
      </c>
      <c r="AR1306" s="3">
        <v>2100</v>
      </c>
      <c r="AS1306" s="3">
        <v>1200</v>
      </c>
      <c r="AT1306" s="3">
        <v>0</v>
      </c>
      <c r="AU1306" s="3">
        <v>0</v>
      </c>
      <c r="AV1306" s="3">
        <v>0</v>
      </c>
      <c r="AW1306" s="3">
        <v>0</v>
      </c>
      <c r="AX1306" s="3">
        <v>0</v>
      </c>
      <c r="AY1306" s="3">
        <v>0</v>
      </c>
      <c r="AZ1306" s="3">
        <v>0</v>
      </c>
      <c r="BA1306" s="3" t="s">
        <v>2253</v>
      </c>
      <c r="BB1306" s="3">
        <v>1200</v>
      </c>
    </row>
    <row r="1307" spans="1:54" ht="32.5" customHeight="1" x14ac:dyDescent="0.2">
      <c r="A1307" s="94" t="s">
        <v>19110</v>
      </c>
      <c r="B1307" s="94" t="s">
        <v>2238</v>
      </c>
      <c r="C1307" s="94" t="s">
        <v>85</v>
      </c>
      <c r="D1307" s="94" t="s">
        <v>86</v>
      </c>
      <c r="E1307" s="94" t="s">
        <v>19099</v>
      </c>
      <c r="F1307" s="94"/>
      <c r="G1307" s="94" t="s">
        <v>87</v>
      </c>
      <c r="H1307" s="94">
        <v>2024</v>
      </c>
      <c r="I1307" s="94">
        <v>2024</v>
      </c>
      <c r="J1307" s="94" t="s">
        <v>88</v>
      </c>
      <c r="K1307" s="94" t="s">
        <v>9184</v>
      </c>
      <c r="L1307" s="94" t="s">
        <v>9185</v>
      </c>
      <c r="M1307" s="94" t="s">
        <v>19100</v>
      </c>
      <c r="N1307" s="94" t="s">
        <v>9187</v>
      </c>
      <c r="O1307" s="94" t="s">
        <v>9188</v>
      </c>
      <c r="P1307" s="94" t="s">
        <v>89</v>
      </c>
      <c r="Q1307" s="94" t="s">
        <v>90</v>
      </c>
      <c r="R1307" s="94" t="s">
        <v>9189</v>
      </c>
      <c r="S1307" s="94" t="s">
        <v>9190</v>
      </c>
      <c r="T1307" s="94" t="s">
        <v>135</v>
      </c>
      <c r="U1307" s="94" t="s">
        <v>9081</v>
      </c>
      <c r="V1307" s="94" t="s">
        <v>93</v>
      </c>
      <c r="W1307" s="94">
        <v>3</v>
      </c>
      <c r="X1307" s="94" t="s">
        <v>2155</v>
      </c>
      <c r="Y1307" s="94" t="s">
        <v>961</v>
      </c>
      <c r="Z1307" s="94" t="s">
        <v>19111</v>
      </c>
      <c r="AA1307" s="94"/>
      <c r="AB1307" s="94" t="s">
        <v>85</v>
      </c>
      <c r="AC1307" s="94" t="s">
        <v>94</v>
      </c>
      <c r="AD1307" s="94" t="s">
        <v>107</v>
      </c>
      <c r="AE1307" s="94" t="s">
        <v>108</v>
      </c>
      <c r="AF1307" s="94"/>
      <c r="AG1307" s="94" t="s">
        <v>97</v>
      </c>
      <c r="AH1307" s="94">
        <v>180</v>
      </c>
      <c r="AI1307" s="94">
        <v>23</v>
      </c>
      <c r="AJ1307" s="94" t="s">
        <v>105</v>
      </c>
      <c r="AK1307" s="94" t="s">
        <v>109</v>
      </c>
      <c r="AL1307" s="94" t="s">
        <v>100</v>
      </c>
      <c r="AM1307" s="94">
        <v>600</v>
      </c>
      <c r="AN1307" s="94" t="s">
        <v>101</v>
      </c>
      <c r="AO1307" s="94" t="s">
        <v>102</v>
      </c>
      <c r="AP1307" s="94" t="s">
        <v>19112</v>
      </c>
      <c r="AQ1307" s="94" t="s">
        <v>19113</v>
      </c>
      <c r="AR1307" s="94">
        <v>2600</v>
      </c>
      <c r="AS1307" s="94">
        <v>1500</v>
      </c>
      <c r="AT1307" s="94">
        <v>0</v>
      </c>
      <c r="AU1307" s="94">
        <v>0</v>
      </c>
      <c r="AV1307" s="94">
        <v>0</v>
      </c>
      <c r="AW1307" s="94">
        <v>0</v>
      </c>
      <c r="AX1307" s="94">
        <v>0</v>
      </c>
      <c r="AY1307" s="94">
        <v>0</v>
      </c>
      <c r="AZ1307" s="94">
        <v>0</v>
      </c>
      <c r="BA1307" s="94" t="s">
        <v>2253</v>
      </c>
      <c r="BB1307" s="94">
        <v>1500</v>
      </c>
    </row>
    <row r="1308" spans="1:54" ht="32.5" hidden="1" customHeight="1" x14ac:dyDescent="0.2">
      <c r="A1308" s="3" t="s">
        <v>19114</v>
      </c>
      <c r="B1308" s="3" t="s">
        <v>2238</v>
      </c>
      <c r="C1308" s="3" t="s">
        <v>85</v>
      </c>
      <c r="D1308" s="3" t="s">
        <v>86</v>
      </c>
      <c r="E1308" s="3" t="s">
        <v>19115</v>
      </c>
      <c r="F1308" s="3"/>
      <c r="G1308" s="3" t="s">
        <v>87</v>
      </c>
      <c r="H1308" s="3">
        <v>2024</v>
      </c>
      <c r="I1308" s="3">
        <v>2024</v>
      </c>
      <c r="J1308" s="3" t="s">
        <v>88</v>
      </c>
      <c r="K1308" s="3" t="s">
        <v>9365</v>
      </c>
      <c r="L1308" s="3" t="s">
        <v>9366</v>
      </c>
      <c r="M1308" s="3" t="s">
        <v>19116</v>
      </c>
      <c r="N1308" s="3" t="s">
        <v>9368</v>
      </c>
      <c r="O1308" s="3" t="s">
        <v>9369</v>
      </c>
      <c r="P1308" s="3" t="s">
        <v>89</v>
      </c>
      <c r="Q1308" s="3" t="s">
        <v>90</v>
      </c>
      <c r="R1308" s="3" t="s">
        <v>2265</v>
      </c>
      <c r="S1308" s="3" t="s">
        <v>2266</v>
      </c>
      <c r="T1308" s="3" t="s">
        <v>135</v>
      </c>
      <c r="U1308" s="3" t="s">
        <v>2267</v>
      </c>
      <c r="V1308" s="3" t="s">
        <v>93</v>
      </c>
      <c r="W1308" s="3">
        <v>1</v>
      </c>
      <c r="X1308" s="3" t="s">
        <v>95</v>
      </c>
      <c r="Y1308" s="3" t="s">
        <v>19117</v>
      </c>
      <c r="Z1308" s="3" t="s">
        <v>19118</v>
      </c>
      <c r="AA1308" s="3"/>
      <c r="AB1308" s="3" t="s">
        <v>85</v>
      </c>
      <c r="AC1308" s="3" t="s">
        <v>94</v>
      </c>
      <c r="AD1308" s="3" t="s">
        <v>95</v>
      </c>
      <c r="AE1308" s="3" t="s">
        <v>96</v>
      </c>
      <c r="AF1308" s="3"/>
      <c r="AG1308" s="3" t="s">
        <v>97</v>
      </c>
      <c r="AH1308" s="3">
        <v>139</v>
      </c>
      <c r="AI1308" s="3">
        <v>18</v>
      </c>
      <c r="AJ1308" s="3" t="s">
        <v>123</v>
      </c>
      <c r="AK1308" s="3" t="s">
        <v>109</v>
      </c>
      <c r="AL1308" s="3" t="s">
        <v>100</v>
      </c>
      <c r="AM1308" s="3">
        <v>100</v>
      </c>
      <c r="AN1308" s="3" t="s">
        <v>101</v>
      </c>
      <c r="AO1308" s="3" t="s">
        <v>102</v>
      </c>
      <c r="AP1308" s="3" t="s">
        <v>19119</v>
      </c>
      <c r="AQ1308" s="3" t="s">
        <v>19120</v>
      </c>
      <c r="AR1308" s="3">
        <v>8700</v>
      </c>
      <c r="AS1308" s="3">
        <v>2500</v>
      </c>
      <c r="AT1308" s="3">
        <v>0</v>
      </c>
      <c r="AU1308" s="3">
        <v>0</v>
      </c>
      <c r="AV1308" s="3">
        <v>0</v>
      </c>
      <c r="AW1308" s="3">
        <v>0</v>
      </c>
      <c r="AX1308" s="3">
        <v>0</v>
      </c>
      <c r="AY1308" s="3">
        <v>0</v>
      </c>
      <c r="AZ1308" s="3">
        <v>0</v>
      </c>
      <c r="BA1308" s="3" t="s">
        <v>19121</v>
      </c>
      <c r="BB1308" s="3">
        <v>5700</v>
      </c>
    </row>
    <row r="1309" spans="1:54" ht="32.5" hidden="1" customHeight="1" x14ac:dyDescent="0.2">
      <c r="A1309" s="3" t="s">
        <v>19122</v>
      </c>
      <c r="B1309" s="3" t="s">
        <v>2238</v>
      </c>
      <c r="C1309" s="3" t="s">
        <v>85</v>
      </c>
      <c r="D1309" s="3" t="s">
        <v>86</v>
      </c>
      <c r="E1309" s="3" t="s">
        <v>19115</v>
      </c>
      <c r="F1309" s="3"/>
      <c r="G1309" s="3" t="s">
        <v>87</v>
      </c>
      <c r="H1309" s="3">
        <v>2024</v>
      </c>
      <c r="I1309" s="3">
        <v>2024</v>
      </c>
      <c r="J1309" s="3" t="s">
        <v>88</v>
      </c>
      <c r="K1309" s="3" t="s">
        <v>9365</v>
      </c>
      <c r="L1309" s="3" t="s">
        <v>9366</v>
      </c>
      <c r="M1309" s="3" t="s">
        <v>19116</v>
      </c>
      <c r="N1309" s="3" t="s">
        <v>9368</v>
      </c>
      <c r="O1309" s="3" t="s">
        <v>9369</v>
      </c>
      <c r="P1309" s="3" t="s">
        <v>89</v>
      </c>
      <c r="Q1309" s="3" t="s">
        <v>90</v>
      </c>
      <c r="R1309" s="3" t="s">
        <v>2265</v>
      </c>
      <c r="S1309" s="3" t="s">
        <v>2266</v>
      </c>
      <c r="T1309" s="3" t="s">
        <v>135</v>
      </c>
      <c r="U1309" s="3" t="s">
        <v>2267</v>
      </c>
      <c r="V1309" s="3" t="s">
        <v>93</v>
      </c>
      <c r="W1309" s="3">
        <v>2</v>
      </c>
      <c r="X1309" s="3" t="s">
        <v>103</v>
      </c>
      <c r="Y1309" s="3" t="s">
        <v>19123</v>
      </c>
      <c r="Z1309" s="3" t="s">
        <v>19124</v>
      </c>
      <c r="AA1309" s="3"/>
      <c r="AB1309" s="3" t="s">
        <v>85</v>
      </c>
      <c r="AC1309" s="3" t="s">
        <v>94</v>
      </c>
      <c r="AD1309" s="3" t="s">
        <v>103</v>
      </c>
      <c r="AE1309" s="3" t="s">
        <v>104</v>
      </c>
      <c r="AF1309" s="3"/>
      <c r="AG1309" s="3" t="s">
        <v>97</v>
      </c>
      <c r="AH1309" s="3">
        <v>139</v>
      </c>
      <c r="AI1309" s="3">
        <v>18</v>
      </c>
      <c r="AJ1309" s="3" t="s">
        <v>123</v>
      </c>
      <c r="AK1309" s="3" t="s">
        <v>109</v>
      </c>
      <c r="AL1309" s="3" t="s">
        <v>100</v>
      </c>
      <c r="AM1309" s="3">
        <v>50</v>
      </c>
      <c r="AN1309" s="3" t="s">
        <v>101</v>
      </c>
      <c r="AO1309" s="3" t="s">
        <v>102</v>
      </c>
      <c r="AP1309" s="3" t="s">
        <v>19125</v>
      </c>
      <c r="AQ1309" s="3" t="s">
        <v>19126</v>
      </c>
      <c r="AR1309" s="3">
        <v>4300</v>
      </c>
      <c r="AS1309" s="3">
        <v>1000</v>
      </c>
      <c r="AT1309" s="3">
        <v>0</v>
      </c>
      <c r="AU1309" s="3">
        <v>0</v>
      </c>
      <c r="AV1309" s="3">
        <v>0</v>
      </c>
      <c r="AW1309" s="3">
        <v>0</v>
      </c>
      <c r="AX1309" s="3">
        <v>0</v>
      </c>
      <c r="AY1309" s="3">
        <v>0</v>
      </c>
      <c r="AZ1309" s="3">
        <v>0</v>
      </c>
      <c r="BA1309" s="3" t="s">
        <v>19127</v>
      </c>
      <c r="BB1309" s="3">
        <v>2300</v>
      </c>
    </row>
    <row r="1310" spans="1:54" ht="32.5" hidden="1" customHeight="1" x14ac:dyDescent="0.2">
      <c r="A1310" s="3" t="s">
        <v>19128</v>
      </c>
      <c r="B1310" s="3" t="s">
        <v>2238</v>
      </c>
      <c r="C1310" s="3" t="s">
        <v>85</v>
      </c>
      <c r="D1310" s="3" t="s">
        <v>86</v>
      </c>
      <c r="E1310" s="3" t="s">
        <v>19115</v>
      </c>
      <c r="F1310" s="3"/>
      <c r="G1310" s="3" t="s">
        <v>87</v>
      </c>
      <c r="H1310" s="3">
        <v>2024</v>
      </c>
      <c r="I1310" s="3">
        <v>2024</v>
      </c>
      <c r="J1310" s="3" t="s">
        <v>88</v>
      </c>
      <c r="K1310" s="3" t="s">
        <v>9365</v>
      </c>
      <c r="L1310" s="3" t="s">
        <v>9366</v>
      </c>
      <c r="M1310" s="3" t="s">
        <v>19116</v>
      </c>
      <c r="N1310" s="3" t="s">
        <v>9368</v>
      </c>
      <c r="O1310" s="3" t="s">
        <v>9369</v>
      </c>
      <c r="P1310" s="3" t="s">
        <v>89</v>
      </c>
      <c r="Q1310" s="3" t="s">
        <v>90</v>
      </c>
      <c r="R1310" s="3" t="s">
        <v>2265</v>
      </c>
      <c r="S1310" s="3" t="s">
        <v>2266</v>
      </c>
      <c r="T1310" s="3" t="s">
        <v>135</v>
      </c>
      <c r="U1310" s="3" t="s">
        <v>2267</v>
      </c>
      <c r="V1310" s="3" t="s">
        <v>93</v>
      </c>
      <c r="W1310" s="3">
        <v>3</v>
      </c>
      <c r="X1310" s="3" t="s">
        <v>124</v>
      </c>
      <c r="Y1310" s="3" t="s">
        <v>19129</v>
      </c>
      <c r="Z1310" s="3" t="s">
        <v>19130</v>
      </c>
      <c r="AA1310" s="3"/>
      <c r="AB1310" s="3" t="s">
        <v>85</v>
      </c>
      <c r="AC1310" s="3" t="s">
        <v>94</v>
      </c>
      <c r="AD1310" s="3" t="s">
        <v>103</v>
      </c>
      <c r="AE1310" s="3" t="s">
        <v>189</v>
      </c>
      <c r="AF1310" s="3"/>
      <c r="AG1310" s="3" t="s">
        <v>97</v>
      </c>
      <c r="AH1310" s="3">
        <v>139</v>
      </c>
      <c r="AI1310" s="3">
        <v>18</v>
      </c>
      <c r="AJ1310" s="3" t="s">
        <v>98</v>
      </c>
      <c r="AK1310" s="3" t="s">
        <v>109</v>
      </c>
      <c r="AL1310" s="3" t="s">
        <v>100</v>
      </c>
      <c r="AM1310" s="3">
        <v>1000</v>
      </c>
      <c r="AN1310" s="3" t="s">
        <v>101</v>
      </c>
      <c r="AO1310" s="3" t="s">
        <v>110</v>
      </c>
      <c r="AP1310" s="3" t="s">
        <v>19131</v>
      </c>
      <c r="AQ1310" s="3" t="s">
        <v>19132</v>
      </c>
      <c r="AR1310" s="3">
        <v>4300</v>
      </c>
      <c r="AS1310" s="3">
        <v>800</v>
      </c>
      <c r="AT1310" s="3">
        <v>0</v>
      </c>
      <c r="AU1310" s="3">
        <v>0</v>
      </c>
      <c r="AV1310" s="3">
        <v>0</v>
      </c>
      <c r="AW1310" s="3">
        <v>0</v>
      </c>
      <c r="AX1310" s="3">
        <v>0</v>
      </c>
      <c r="AY1310" s="3">
        <v>0</v>
      </c>
      <c r="AZ1310" s="3">
        <v>0</v>
      </c>
      <c r="BA1310" s="3" t="s">
        <v>19133</v>
      </c>
      <c r="BB1310" s="3">
        <v>2600</v>
      </c>
    </row>
    <row r="1311" spans="1:54" ht="32.5" hidden="1" customHeight="1" x14ac:dyDescent="0.2">
      <c r="A1311" s="3" t="s">
        <v>19134</v>
      </c>
      <c r="B1311" s="3" t="s">
        <v>2238</v>
      </c>
      <c r="C1311" s="3" t="s">
        <v>85</v>
      </c>
      <c r="D1311" s="3" t="s">
        <v>86</v>
      </c>
      <c r="E1311" s="3" t="s">
        <v>19115</v>
      </c>
      <c r="F1311" s="3"/>
      <c r="G1311" s="3" t="s">
        <v>87</v>
      </c>
      <c r="H1311" s="3">
        <v>2024</v>
      </c>
      <c r="I1311" s="3">
        <v>2024</v>
      </c>
      <c r="J1311" s="3" t="s">
        <v>111</v>
      </c>
      <c r="K1311" s="3" t="s">
        <v>9365</v>
      </c>
      <c r="L1311" s="3" t="s">
        <v>9366</v>
      </c>
      <c r="M1311" s="3" t="s">
        <v>19116</v>
      </c>
      <c r="N1311" s="3" t="s">
        <v>9368</v>
      </c>
      <c r="O1311" s="3" t="s">
        <v>9369</v>
      </c>
      <c r="P1311" s="3" t="s">
        <v>89</v>
      </c>
      <c r="Q1311" s="3" t="s">
        <v>90</v>
      </c>
      <c r="R1311" s="3" t="s">
        <v>2265</v>
      </c>
      <c r="S1311" s="3" t="s">
        <v>2266</v>
      </c>
      <c r="T1311" s="3" t="s">
        <v>135</v>
      </c>
      <c r="U1311" s="3" t="s">
        <v>2267</v>
      </c>
      <c r="V1311" s="3" t="s">
        <v>93</v>
      </c>
      <c r="W1311" s="3">
        <v>4</v>
      </c>
      <c r="X1311" s="3" t="s">
        <v>19135</v>
      </c>
      <c r="Y1311" s="3" t="s">
        <v>19136</v>
      </c>
      <c r="Z1311" s="3" t="s">
        <v>19137</v>
      </c>
      <c r="AA1311" s="3"/>
      <c r="AB1311" s="3" t="s">
        <v>85</v>
      </c>
      <c r="AC1311" s="3" t="s">
        <v>94</v>
      </c>
      <c r="AD1311" s="3" t="s">
        <v>103</v>
      </c>
      <c r="AE1311" s="3" t="s">
        <v>122</v>
      </c>
      <c r="AF1311" s="3"/>
      <c r="AG1311" s="3" t="s">
        <v>97</v>
      </c>
      <c r="AH1311" s="3">
        <v>139</v>
      </c>
      <c r="AI1311" s="3">
        <v>18</v>
      </c>
      <c r="AJ1311" s="3" t="s">
        <v>123</v>
      </c>
      <c r="AK1311" s="3" t="s">
        <v>109</v>
      </c>
      <c r="AL1311" s="3" t="s">
        <v>100</v>
      </c>
      <c r="AM1311" s="3">
        <v>150</v>
      </c>
      <c r="AN1311" s="3" t="s">
        <v>101</v>
      </c>
      <c r="AO1311" s="3" t="s">
        <v>102</v>
      </c>
      <c r="AP1311" s="3" t="s">
        <v>19138</v>
      </c>
      <c r="AQ1311" s="3" t="s">
        <v>19139</v>
      </c>
      <c r="AR1311" s="3">
        <v>2300</v>
      </c>
      <c r="AS1311" s="3">
        <v>800</v>
      </c>
      <c r="AT1311" s="3">
        <v>0</v>
      </c>
      <c r="AU1311" s="3">
        <v>0</v>
      </c>
      <c r="AV1311" s="3">
        <v>0</v>
      </c>
      <c r="AW1311" s="3">
        <v>0</v>
      </c>
      <c r="AX1311" s="3">
        <v>0</v>
      </c>
      <c r="AY1311" s="3">
        <v>0</v>
      </c>
      <c r="AZ1311" s="3">
        <v>0</v>
      </c>
      <c r="BA1311" s="3" t="s">
        <v>19140</v>
      </c>
      <c r="BB1311" s="3">
        <v>1800</v>
      </c>
    </row>
    <row r="1312" spans="1:54" ht="32.5" hidden="1" customHeight="1" x14ac:dyDescent="0.2">
      <c r="A1312" s="3" t="s">
        <v>19141</v>
      </c>
      <c r="B1312" s="3" t="s">
        <v>2238</v>
      </c>
      <c r="C1312" s="3" t="s">
        <v>85</v>
      </c>
      <c r="D1312" s="3" t="s">
        <v>86</v>
      </c>
      <c r="E1312" s="3" t="s">
        <v>19142</v>
      </c>
      <c r="F1312" s="3"/>
      <c r="G1312" s="3" t="s">
        <v>87</v>
      </c>
      <c r="H1312" s="3">
        <v>2024</v>
      </c>
      <c r="I1312" s="3">
        <v>2024</v>
      </c>
      <c r="J1312" s="3" t="s">
        <v>88</v>
      </c>
      <c r="K1312" s="3" t="s">
        <v>19143</v>
      </c>
      <c r="L1312" s="3" t="s">
        <v>19144</v>
      </c>
      <c r="M1312" s="3" t="s">
        <v>19145</v>
      </c>
      <c r="N1312" s="3" t="s">
        <v>19146</v>
      </c>
      <c r="O1312" s="3" t="s">
        <v>19147</v>
      </c>
      <c r="P1312" s="3" t="s">
        <v>89</v>
      </c>
      <c r="Q1312" s="3" t="s">
        <v>90</v>
      </c>
      <c r="R1312" s="3" t="s">
        <v>9422</v>
      </c>
      <c r="S1312" s="3" t="s">
        <v>2351</v>
      </c>
      <c r="T1312" s="3" t="s">
        <v>135</v>
      </c>
      <c r="U1312" s="3" t="s">
        <v>2352</v>
      </c>
      <c r="V1312" s="3" t="s">
        <v>93</v>
      </c>
      <c r="W1312" s="3">
        <v>1</v>
      </c>
      <c r="X1312" s="3" t="s">
        <v>19148</v>
      </c>
      <c r="Y1312" s="3" t="s">
        <v>19149</v>
      </c>
      <c r="Z1312" s="3" t="s">
        <v>19150</v>
      </c>
      <c r="AA1312" s="3"/>
      <c r="AB1312" s="3" t="s">
        <v>85</v>
      </c>
      <c r="AC1312" s="3" t="s">
        <v>94</v>
      </c>
      <c r="AD1312" s="3" t="s">
        <v>103</v>
      </c>
      <c r="AE1312" s="3" t="s">
        <v>124</v>
      </c>
      <c r="AF1312" s="3"/>
      <c r="AG1312" s="3" t="s">
        <v>97</v>
      </c>
      <c r="AH1312" s="3">
        <v>171</v>
      </c>
      <c r="AI1312" s="3">
        <v>33</v>
      </c>
      <c r="AJ1312" s="3" t="s">
        <v>98</v>
      </c>
      <c r="AK1312" s="3" t="s">
        <v>109</v>
      </c>
      <c r="AL1312" s="3" t="s">
        <v>100</v>
      </c>
      <c r="AM1312" s="3">
        <v>20</v>
      </c>
      <c r="AN1312" s="3" t="s">
        <v>101</v>
      </c>
      <c r="AO1312" s="3" t="s">
        <v>110</v>
      </c>
      <c r="AP1312" s="3" t="s">
        <v>19151</v>
      </c>
      <c r="AQ1312" s="3"/>
      <c r="AR1312" s="3">
        <v>2355</v>
      </c>
      <c r="AS1312" s="3">
        <v>1400</v>
      </c>
      <c r="AT1312" s="3">
        <v>0</v>
      </c>
      <c r="AU1312" s="3">
        <v>0</v>
      </c>
      <c r="AV1312" s="3">
        <v>0</v>
      </c>
      <c r="AW1312" s="3">
        <v>0</v>
      </c>
      <c r="AX1312" s="3">
        <v>0</v>
      </c>
      <c r="AY1312" s="3">
        <v>0</v>
      </c>
      <c r="AZ1312" s="3">
        <v>0</v>
      </c>
      <c r="BA1312" s="3" t="s">
        <v>2253</v>
      </c>
      <c r="BB1312" s="3">
        <v>1400</v>
      </c>
    </row>
    <row r="1313" spans="1:54" ht="32.5" hidden="1" customHeight="1" x14ac:dyDescent="0.2">
      <c r="A1313" s="3" t="s">
        <v>19152</v>
      </c>
      <c r="B1313" s="3" t="s">
        <v>2238</v>
      </c>
      <c r="C1313" s="3" t="s">
        <v>85</v>
      </c>
      <c r="D1313" s="3" t="s">
        <v>86</v>
      </c>
      <c r="E1313" s="3" t="s">
        <v>19142</v>
      </c>
      <c r="F1313" s="3"/>
      <c r="G1313" s="3" t="s">
        <v>87</v>
      </c>
      <c r="H1313" s="3">
        <v>2024</v>
      </c>
      <c r="I1313" s="3">
        <v>2024</v>
      </c>
      <c r="J1313" s="3" t="s">
        <v>88</v>
      </c>
      <c r="K1313" s="3" t="s">
        <v>19143</v>
      </c>
      <c r="L1313" s="3" t="s">
        <v>19144</v>
      </c>
      <c r="M1313" s="3" t="s">
        <v>19145</v>
      </c>
      <c r="N1313" s="3" t="s">
        <v>19146</v>
      </c>
      <c r="O1313" s="3" t="s">
        <v>19147</v>
      </c>
      <c r="P1313" s="3" t="s">
        <v>89</v>
      </c>
      <c r="Q1313" s="3" t="s">
        <v>90</v>
      </c>
      <c r="R1313" s="3" t="s">
        <v>9422</v>
      </c>
      <c r="S1313" s="3" t="s">
        <v>2351</v>
      </c>
      <c r="T1313" s="3" t="s">
        <v>135</v>
      </c>
      <c r="U1313" s="3" t="s">
        <v>2352</v>
      </c>
      <c r="V1313" s="3" t="s">
        <v>93</v>
      </c>
      <c r="W1313" s="3">
        <v>2</v>
      </c>
      <c r="X1313" s="3" t="s">
        <v>19153</v>
      </c>
      <c r="Y1313" s="3" t="s">
        <v>19154</v>
      </c>
      <c r="Z1313" s="3" t="s">
        <v>19155</v>
      </c>
      <c r="AA1313" s="3"/>
      <c r="AB1313" s="3" t="s">
        <v>85</v>
      </c>
      <c r="AC1313" s="3" t="s">
        <v>94</v>
      </c>
      <c r="AD1313" s="3" t="s">
        <v>103</v>
      </c>
      <c r="AE1313" s="3" t="s">
        <v>104</v>
      </c>
      <c r="AF1313" s="3"/>
      <c r="AG1313" s="3" t="s">
        <v>97</v>
      </c>
      <c r="AH1313" s="3">
        <v>171</v>
      </c>
      <c r="AI1313" s="3">
        <v>33</v>
      </c>
      <c r="AJ1313" s="3" t="s">
        <v>98</v>
      </c>
      <c r="AK1313" s="3" t="s">
        <v>106</v>
      </c>
      <c r="AL1313" s="3" t="s">
        <v>100</v>
      </c>
      <c r="AM1313" s="3">
        <v>30</v>
      </c>
      <c r="AN1313" s="3" t="s">
        <v>101</v>
      </c>
      <c r="AO1313" s="3" t="s">
        <v>110</v>
      </c>
      <c r="AP1313" s="3" t="s">
        <v>19156</v>
      </c>
      <c r="AQ1313" s="3"/>
      <c r="AR1313" s="3">
        <v>13063</v>
      </c>
      <c r="AS1313" s="3">
        <v>3000</v>
      </c>
      <c r="AT1313" s="3">
        <v>0</v>
      </c>
      <c r="AU1313" s="3">
        <v>0</v>
      </c>
      <c r="AV1313" s="3">
        <v>0</v>
      </c>
      <c r="AW1313" s="3">
        <v>0</v>
      </c>
      <c r="AX1313" s="3">
        <v>0</v>
      </c>
      <c r="AY1313" s="3">
        <v>0</v>
      </c>
      <c r="AZ1313" s="3">
        <v>0</v>
      </c>
      <c r="BA1313" s="3" t="s">
        <v>2253</v>
      </c>
      <c r="BB1313" s="3">
        <v>3000</v>
      </c>
    </row>
    <row r="1314" spans="1:54" ht="32.5" customHeight="1" x14ac:dyDescent="0.2">
      <c r="A1314" s="94" t="s">
        <v>19157</v>
      </c>
      <c r="B1314" s="94" t="s">
        <v>2238</v>
      </c>
      <c r="C1314" s="94" t="s">
        <v>85</v>
      </c>
      <c r="D1314" s="94" t="s">
        <v>86</v>
      </c>
      <c r="E1314" s="94" t="s">
        <v>19142</v>
      </c>
      <c r="F1314" s="94"/>
      <c r="G1314" s="94" t="s">
        <v>87</v>
      </c>
      <c r="H1314" s="94">
        <v>2024</v>
      </c>
      <c r="I1314" s="94">
        <v>2024</v>
      </c>
      <c r="J1314" s="94" t="s">
        <v>88</v>
      </c>
      <c r="K1314" s="94" t="s">
        <v>19143</v>
      </c>
      <c r="L1314" s="94" t="s">
        <v>19144</v>
      </c>
      <c r="M1314" s="94" t="s">
        <v>19145</v>
      </c>
      <c r="N1314" s="94" t="s">
        <v>19146</v>
      </c>
      <c r="O1314" s="94" t="s">
        <v>19147</v>
      </c>
      <c r="P1314" s="94" t="s">
        <v>89</v>
      </c>
      <c r="Q1314" s="94" t="s">
        <v>90</v>
      </c>
      <c r="R1314" s="94" t="s">
        <v>9422</v>
      </c>
      <c r="S1314" s="94" t="s">
        <v>2351</v>
      </c>
      <c r="T1314" s="94" t="s">
        <v>135</v>
      </c>
      <c r="U1314" s="94" t="s">
        <v>2352</v>
      </c>
      <c r="V1314" s="94" t="s">
        <v>93</v>
      </c>
      <c r="W1314" s="94">
        <v>3</v>
      </c>
      <c r="X1314" s="94" t="s">
        <v>14143</v>
      </c>
      <c r="Y1314" s="94" t="s">
        <v>19158</v>
      </c>
      <c r="Z1314" s="94" t="s">
        <v>19159</v>
      </c>
      <c r="AA1314" s="94"/>
      <c r="AB1314" s="94" t="s">
        <v>85</v>
      </c>
      <c r="AC1314" s="94" t="s">
        <v>94</v>
      </c>
      <c r="AD1314" s="94" t="s">
        <v>107</v>
      </c>
      <c r="AE1314" s="94" t="s">
        <v>108</v>
      </c>
      <c r="AF1314" s="94"/>
      <c r="AG1314" s="94" t="s">
        <v>97</v>
      </c>
      <c r="AH1314" s="94">
        <v>171</v>
      </c>
      <c r="AI1314" s="94">
        <v>33</v>
      </c>
      <c r="AJ1314" s="94" t="s">
        <v>98</v>
      </c>
      <c r="AK1314" s="94" t="s">
        <v>106</v>
      </c>
      <c r="AL1314" s="94" t="s">
        <v>100</v>
      </c>
      <c r="AM1314" s="94">
        <v>12</v>
      </c>
      <c r="AN1314" s="94" t="s">
        <v>101</v>
      </c>
      <c r="AO1314" s="94" t="s">
        <v>102</v>
      </c>
      <c r="AP1314" s="94" t="s">
        <v>19160</v>
      </c>
      <c r="AQ1314" s="94"/>
      <c r="AR1314" s="94">
        <v>2500</v>
      </c>
      <c r="AS1314" s="94">
        <v>1500</v>
      </c>
      <c r="AT1314" s="94">
        <v>0</v>
      </c>
      <c r="AU1314" s="94">
        <v>0</v>
      </c>
      <c r="AV1314" s="94">
        <v>0</v>
      </c>
      <c r="AW1314" s="94">
        <v>0</v>
      </c>
      <c r="AX1314" s="94">
        <v>0</v>
      </c>
      <c r="AY1314" s="94">
        <v>0</v>
      </c>
      <c r="AZ1314" s="94">
        <v>0</v>
      </c>
      <c r="BA1314" s="94" t="s">
        <v>2253</v>
      </c>
      <c r="BB1314" s="94">
        <v>1500</v>
      </c>
    </row>
    <row r="1315" spans="1:54" ht="32.5" hidden="1" customHeight="1" x14ac:dyDescent="0.2">
      <c r="A1315" s="3" t="s">
        <v>19161</v>
      </c>
      <c r="B1315" s="3" t="s">
        <v>2238</v>
      </c>
      <c r="C1315" s="3" t="s">
        <v>85</v>
      </c>
      <c r="D1315" s="3" t="s">
        <v>86</v>
      </c>
      <c r="E1315" s="3" t="s">
        <v>19162</v>
      </c>
      <c r="F1315" s="3"/>
      <c r="G1315" s="3" t="s">
        <v>87</v>
      </c>
      <c r="H1315" s="3">
        <v>2024</v>
      </c>
      <c r="I1315" s="3">
        <v>2024</v>
      </c>
      <c r="J1315" s="3" t="s">
        <v>111</v>
      </c>
      <c r="K1315" s="3" t="s">
        <v>9339</v>
      </c>
      <c r="L1315" s="3" t="s">
        <v>9340</v>
      </c>
      <c r="M1315" s="3" t="s">
        <v>9341</v>
      </c>
      <c r="N1315" s="3" t="s">
        <v>9342</v>
      </c>
      <c r="O1315" s="3" t="s">
        <v>9343</v>
      </c>
      <c r="P1315" s="3" t="s">
        <v>89</v>
      </c>
      <c r="Q1315" s="3" t="s">
        <v>90</v>
      </c>
      <c r="R1315" s="3" t="s">
        <v>9344</v>
      </c>
      <c r="S1315" s="3" t="s">
        <v>9345</v>
      </c>
      <c r="T1315" s="3" t="s">
        <v>119</v>
      </c>
      <c r="U1315" s="3" t="s">
        <v>2352</v>
      </c>
      <c r="V1315" s="3" t="s">
        <v>93</v>
      </c>
      <c r="W1315" s="3">
        <v>1</v>
      </c>
      <c r="X1315" s="3" t="s">
        <v>19163</v>
      </c>
      <c r="Y1315" s="3" t="s">
        <v>19164</v>
      </c>
      <c r="Z1315" s="3" t="s">
        <v>19165</v>
      </c>
      <c r="AA1315" s="3"/>
      <c r="AB1315" s="3" t="s">
        <v>85</v>
      </c>
      <c r="AC1315" s="3" t="s">
        <v>94</v>
      </c>
      <c r="AD1315" s="3" t="s">
        <v>103</v>
      </c>
      <c r="AE1315" s="3" t="s">
        <v>104</v>
      </c>
      <c r="AF1315" s="3"/>
      <c r="AG1315" s="3" t="s">
        <v>97</v>
      </c>
      <c r="AH1315" s="3">
        <v>211043</v>
      </c>
      <c r="AI1315" s="3">
        <v>41716</v>
      </c>
      <c r="AJ1315" s="3" t="s">
        <v>105</v>
      </c>
      <c r="AK1315" s="3" t="s">
        <v>106</v>
      </c>
      <c r="AL1315" s="3" t="s">
        <v>100</v>
      </c>
      <c r="AM1315" s="3">
        <v>115</v>
      </c>
      <c r="AN1315" s="3" t="s">
        <v>101</v>
      </c>
      <c r="AO1315" s="3" t="s">
        <v>110</v>
      </c>
      <c r="AP1315" s="3" t="s">
        <v>19166</v>
      </c>
      <c r="AQ1315" s="3" t="s">
        <v>19167</v>
      </c>
      <c r="AR1315" s="3">
        <v>3250</v>
      </c>
      <c r="AS1315" s="3">
        <v>1500</v>
      </c>
      <c r="AT1315" s="3">
        <v>0</v>
      </c>
      <c r="AU1315" s="3">
        <v>0</v>
      </c>
      <c r="AV1315" s="3">
        <v>0</v>
      </c>
      <c r="AW1315" s="3">
        <v>0</v>
      </c>
      <c r="AX1315" s="3">
        <v>0</v>
      </c>
      <c r="AY1315" s="3">
        <v>0</v>
      </c>
      <c r="AZ1315" s="3">
        <v>0</v>
      </c>
      <c r="BA1315" s="3" t="s">
        <v>19168</v>
      </c>
      <c r="BB1315" s="3">
        <v>3000</v>
      </c>
    </row>
    <row r="1316" spans="1:54" ht="32.5" hidden="1" customHeight="1" x14ac:dyDescent="0.2">
      <c r="A1316" s="3" t="s">
        <v>19169</v>
      </c>
      <c r="B1316" s="3" t="s">
        <v>2238</v>
      </c>
      <c r="C1316" s="3" t="s">
        <v>85</v>
      </c>
      <c r="D1316" s="3" t="s">
        <v>86</v>
      </c>
      <c r="E1316" s="3" t="s">
        <v>19162</v>
      </c>
      <c r="F1316" s="3"/>
      <c r="G1316" s="3" t="s">
        <v>87</v>
      </c>
      <c r="H1316" s="3">
        <v>2024</v>
      </c>
      <c r="I1316" s="3">
        <v>2024</v>
      </c>
      <c r="J1316" s="3" t="s">
        <v>88</v>
      </c>
      <c r="K1316" s="3" t="s">
        <v>9339</v>
      </c>
      <c r="L1316" s="3" t="s">
        <v>9340</v>
      </c>
      <c r="M1316" s="3" t="s">
        <v>9341</v>
      </c>
      <c r="N1316" s="3" t="s">
        <v>9342</v>
      </c>
      <c r="O1316" s="3" t="s">
        <v>9343</v>
      </c>
      <c r="P1316" s="3" t="s">
        <v>89</v>
      </c>
      <c r="Q1316" s="3" t="s">
        <v>90</v>
      </c>
      <c r="R1316" s="3" t="s">
        <v>9344</v>
      </c>
      <c r="S1316" s="3" t="s">
        <v>9345</v>
      </c>
      <c r="T1316" s="3" t="s">
        <v>119</v>
      </c>
      <c r="U1316" s="3" t="s">
        <v>2352</v>
      </c>
      <c r="V1316" s="3" t="s">
        <v>93</v>
      </c>
      <c r="W1316" s="3">
        <v>2</v>
      </c>
      <c r="X1316" s="3" t="s">
        <v>19170</v>
      </c>
      <c r="Y1316" s="3" t="s">
        <v>19171</v>
      </c>
      <c r="Z1316" s="3" t="s">
        <v>19172</v>
      </c>
      <c r="AA1316" s="3"/>
      <c r="AB1316" s="3" t="s">
        <v>85</v>
      </c>
      <c r="AC1316" s="3" t="s">
        <v>94</v>
      </c>
      <c r="AD1316" s="3" t="s">
        <v>95</v>
      </c>
      <c r="AE1316" s="3" t="s">
        <v>96</v>
      </c>
      <c r="AF1316" s="3"/>
      <c r="AG1316" s="3" t="s">
        <v>97</v>
      </c>
      <c r="AH1316" s="3">
        <v>211043</v>
      </c>
      <c r="AI1316" s="3">
        <v>41716</v>
      </c>
      <c r="AJ1316" s="3" t="s">
        <v>123</v>
      </c>
      <c r="AK1316" s="3" t="s">
        <v>109</v>
      </c>
      <c r="AL1316" s="3" t="s">
        <v>325</v>
      </c>
      <c r="AM1316" s="3">
        <v>50</v>
      </c>
      <c r="AN1316" s="3" t="s">
        <v>101</v>
      </c>
      <c r="AO1316" s="3" t="s">
        <v>110</v>
      </c>
      <c r="AP1316" s="3" t="s">
        <v>19173</v>
      </c>
      <c r="AQ1316" s="3" t="s">
        <v>19174</v>
      </c>
      <c r="AR1316" s="3">
        <v>4350</v>
      </c>
      <c r="AS1316" s="3">
        <v>2000</v>
      </c>
      <c r="AT1316" s="3">
        <v>0</v>
      </c>
      <c r="AU1316" s="3">
        <v>0</v>
      </c>
      <c r="AV1316" s="3">
        <v>0</v>
      </c>
      <c r="AW1316" s="3">
        <v>0</v>
      </c>
      <c r="AX1316" s="3">
        <v>0</v>
      </c>
      <c r="AY1316" s="3">
        <v>0</v>
      </c>
      <c r="AZ1316" s="3">
        <v>0</v>
      </c>
      <c r="BA1316" s="3" t="s">
        <v>19168</v>
      </c>
      <c r="BB1316" s="3">
        <v>4000</v>
      </c>
    </row>
    <row r="1317" spans="1:54" ht="32.5" hidden="1" customHeight="1" x14ac:dyDescent="0.2">
      <c r="A1317" s="3" t="s">
        <v>19175</v>
      </c>
      <c r="B1317" s="3" t="s">
        <v>2238</v>
      </c>
      <c r="C1317" s="3" t="s">
        <v>85</v>
      </c>
      <c r="D1317" s="3" t="s">
        <v>86</v>
      </c>
      <c r="E1317" s="3" t="s">
        <v>19176</v>
      </c>
      <c r="F1317" s="3"/>
      <c r="G1317" s="3" t="s">
        <v>87</v>
      </c>
      <c r="H1317" s="3">
        <v>2024</v>
      </c>
      <c r="I1317" s="3">
        <v>2024</v>
      </c>
      <c r="J1317" s="3" t="s">
        <v>88</v>
      </c>
      <c r="K1317" s="3" t="s">
        <v>19177</v>
      </c>
      <c r="L1317" s="3" t="s">
        <v>19178</v>
      </c>
      <c r="M1317" s="3" t="s">
        <v>19179</v>
      </c>
      <c r="N1317" s="3"/>
      <c r="O1317" s="3" t="s">
        <v>19180</v>
      </c>
      <c r="P1317" s="3" t="s">
        <v>89</v>
      </c>
      <c r="Q1317" s="3" t="s">
        <v>90</v>
      </c>
      <c r="R1317" s="3" t="s">
        <v>19181</v>
      </c>
      <c r="S1317" s="3" t="s">
        <v>9357</v>
      </c>
      <c r="T1317" s="3" t="s">
        <v>91</v>
      </c>
      <c r="U1317" s="3" t="s">
        <v>2267</v>
      </c>
      <c r="V1317" s="3" t="s">
        <v>93</v>
      </c>
      <c r="W1317" s="3">
        <v>1</v>
      </c>
      <c r="X1317" s="3" t="s">
        <v>19182</v>
      </c>
      <c r="Y1317" s="3" t="s">
        <v>19183</v>
      </c>
      <c r="Z1317" s="3" t="s">
        <v>19184</v>
      </c>
      <c r="AA1317" s="3"/>
      <c r="AB1317" s="3" t="s">
        <v>85</v>
      </c>
      <c r="AC1317" s="3" t="s">
        <v>94</v>
      </c>
      <c r="AD1317" s="3" t="s">
        <v>103</v>
      </c>
      <c r="AE1317" s="3" t="s">
        <v>104</v>
      </c>
      <c r="AF1317" s="3"/>
      <c r="AG1317" s="3" t="s">
        <v>97</v>
      </c>
      <c r="AH1317" s="3">
        <v>60</v>
      </c>
      <c r="AI1317" s="3">
        <v>12</v>
      </c>
      <c r="AJ1317" s="3" t="s">
        <v>105</v>
      </c>
      <c r="AK1317" s="3" t="s">
        <v>106</v>
      </c>
      <c r="AL1317" s="3" t="s">
        <v>100</v>
      </c>
      <c r="AM1317" s="3">
        <v>150</v>
      </c>
      <c r="AN1317" s="3" t="s">
        <v>101</v>
      </c>
      <c r="AO1317" s="3" t="s">
        <v>102</v>
      </c>
      <c r="AP1317" s="3" t="s">
        <v>19185</v>
      </c>
      <c r="AQ1317" s="3" t="s">
        <v>19186</v>
      </c>
      <c r="AR1317" s="3">
        <v>3600</v>
      </c>
      <c r="AS1317" s="3">
        <v>2000</v>
      </c>
      <c r="AT1317" s="3">
        <v>0</v>
      </c>
      <c r="AU1317" s="3">
        <v>0</v>
      </c>
      <c r="AV1317" s="3">
        <v>0</v>
      </c>
      <c r="AW1317" s="3">
        <v>0</v>
      </c>
      <c r="AX1317" s="3">
        <v>0</v>
      </c>
      <c r="AY1317" s="3">
        <v>0</v>
      </c>
      <c r="AZ1317" s="3">
        <v>0</v>
      </c>
      <c r="BA1317" s="3" t="s">
        <v>2253</v>
      </c>
      <c r="BB1317" s="3">
        <v>2000</v>
      </c>
    </row>
    <row r="1318" spans="1:54" ht="32.5" hidden="1" customHeight="1" x14ac:dyDescent="0.2">
      <c r="A1318" s="3" t="s">
        <v>19187</v>
      </c>
      <c r="B1318" s="3" t="s">
        <v>2238</v>
      </c>
      <c r="C1318" s="3" t="s">
        <v>85</v>
      </c>
      <c r="D1318" s="3" t="s">
        <v>86</v>
      </c>
      <c r="E1318" s="3" t="s">
        <v>19176</v>
      </c>
      <c r="F1318" s="3"/>
      <c r="G1318" s="3" t="s">
        <v>87</v>
      </c>
      <c r="H1318" s="3">
        <v>2024</v>
      </c>
      <c r="I1318" s="3">
        <v>2024</v>
      </c>
      <c r="J1318" s="3" t="s">
        <v>88</v>
      </c>
      <c r="K1318" s="3" t="s">
        <v>19177</v>
      </c>
      <c r="L1318" s="3" t="s">
        <v>19178</v>
      </c>
      <c r="M1318" s="3" t="s">
        <v>19179</v>
      </c>
      <c r="N1318" s="3"/>
      <c r="O1318" s="3" t="s">
        <v>19180</v>
      </c>
      <c r="P1318" s="3" t="s">
        <v>89</v>
      </c>
      <c r="Q1318" s="3" t="s">
        <v>90</v>
      </c>
      <c r="R1318" s="3" t="s">
        <v>19181</v>
      </c>
      <c r="S1318" s="3" t="s">
        <v>9357</v>
      </c>
      <c r="T1318" s="3" t="s">
        <v>91</v>
      </c>
      <c r="U1318" s="3" t="s">
        <v>2267</v>
      </c>
      <c r="V1318" s="3" t="s">
        <v>93</v>
      </c>
      <c r="W1318" s="3">
        <v>2</v>
      </c>
      <c r="X1318" s="3" t="s">
        <v>19188</v>
      </c>
      <c r="Y1318" s="3" t="s">
        <v>19189</v>
      </c>
      <c r="Z1318" s="3" t="s">
        <v>19190</v>
      </c>
      <c r="AA1318" s="3"/>
      <c r="AB1318" s="3" t="s">
        <v>85</v>
      </c>
      <c r="AC1318" s="3" t="s">
        <v>94</v>
      </c>
      <c r="AD1318" s="3" t="s">
        <v>95</v>
      </c>
      <c r="AE1318" s="3" t="s">
        <v>96</v>
      </c>
      <c r="AF1318" s="3"/>
      <c r="AG1318" s="3" t="s">
        <v>97</v>
      </c>
      <c r="AH1318" s="3">
        <v>60</v>
      </c>
      <c r="AI1318" s="3">
        <v>12</v>
      </c>
      <c r="AJ1318" s="3" t="s">
        <v>105</v>
      </c>
      <c r="AK1318" s="3" t="s">
        <v>99</v>
      </c>
      <c r="AL1318" s="3" t="s">
        <v>100</v>
      </c>
      <c r="AM1318" s="3">
        <v>20</v>
      </c>
      <c r="AN1318" s="3" t="s">
        <v>101</v>
      </c>
      <c r="AO1318" s="3" t="s">
        <v>110</v>
      </c>
      <c r="AP1318" s="3" t="s">
        <v>19191</v>
      </c>
      <c r="AQ1318" s="3" t="s">
        <v>19192</v>
      </c>
      <c r="AR1318" s="3">
        <v>1800</v>
      </c>
      <c r="AS1318" s="3">
        <v>1000</v>
      </c>
      <c r="AT1318" s="3">
        <v>0</v>
      </c>
      <c r="AU1318" s="3">
        <v>0</v>
      </c>
      <c r="AV1318" s="3">
        <v>0</v>
      </c>
      <c r="AW1318" s="3">
        <v>0</v>
      </c>
      <c r="AX1318" s="3">
        <v>0</v>
      </c>
      <c r="AY1318" s="3">
        <v>0</v>
      </c>
      <c r="AZ1318" s="3">
        <v>0</v>
      </c>
      <c r="BA1318" s="3" t="s">
        <v>2253</v>
      </c>
      <c r="BB1318" s="3">
        <v>1000</v>
      </c>
    </row>
    <row r="1319" spans="1:54" ht="32.5" hidden="1" customHeight="1" x14ac:dyDescent="0.2">
      <c r="A1319" s="3" t="s">
        <v>19193</v>
      </c>
      <c r="B1319" s="3" t="s">
        <v>2238</v>
      </c>
      <c r="C1319" s="3" t="s">
        <v>85</v>
      </c>
      <c r="D1319" s="3" t="s">
        <v>86</v>
      </c>
      <c r="E1319" s="3" t="s">
        <v>19194</v>
      </c>
      <c r="F1319" s="3"/>
      <c r="G1319" s="3" t="s">
        <v>87</v>
      </c>
      <c r="H1319" s="3">
        <v>2024</v>
      </c>
      <c r="I1319" s="3">
        <v>2024</v>
      </c>
      <c r="J1319" s="3" t="s">
        <v>88</v>
      </c>
      <c r="K1319" s="3" t="s">
        <v>19195</v>
      </c>
      <c r="L1319" s="3" t="s">
        <v>19196</v>
      </c>
      <c r="M1319" s="3" t="s">
        <v>19197</v>
      </c>
      <c r="N1319" s="3" t="s">
        <v>19198</v>
      </c>
      <c r="O1319" s="3" t="s">
        <v>19199</v>
      </c>
      <c r="P1319" s="3" t="s">
        <v>89</v>
      </c>
      <c r="Q1319" s="3" t="s">
        <v>90</v>
      </c>
      <c r="R1319" s="3" t="s">
        <v>19200</v>
      </c>
      <c r="S1319" s="3" t="s">
        <v>19201</v>
      </c>
      <c r="T1319" s="3" t="s">
        <v>135</v>
      </c>
      <c r="U1319" s="3" t="s">
        <v>92</v>
      </c>
      <c r="V1319" s="3" t="s">
        <v>93</v>
      </c>
      <c r="W1319" s="3">
        <v>1</v>
      </c>
      <c r="X1319" s="3" t="s">
        <v>19202</v>
      </c>
      <c r="Y1319" s="3" t="s">
        <v>19203</v>
      </c>
      <c r="Z1319" s="3" t="s">
        <v>19204</v>
      </c>
      <c r="AA1319" s="3"/>
      <c r="AB1319" s="3" t="s">
        <v>85</v>
      </c>
      <c r="AC1319" s="3" t="s">
        <v>94</v>
      </c>
      <c r="AD1319" s="3" t="s">
        <v>103</v>
      </c>
      <c r="AE1319" s="3" t="s">
        <v>122</v>
      </c>
      <c r="AF1319" s="3"/>
      <c r="AG1319" s="3" t="s">
        <v>97</v>
      </c>
      <c r="AH1319" s="3">
        <v>65</v>
      </c>
      <c r="AI1319" s="3">
        <v>10</v>
      </c>
      <c r="AJ1319" s="3" t="s">
        <v>123</v>
      </c>
      <c r="AK1319" s="3" t="s">
        <v>109</v>
      </c>
      <c r="AL1319" s="3" t="s">
        <v>100</v>
      </c>
      <c r="AM1319" s="3">
        <v>65</v>
      </c>
      <c r="AN1319" s="3" t="s">
        <v>101</v>
      </c>
      <c r="AO1319" s="3" t="s">
        <v>318</v>
      </c>
      <c r="AP1319" s="3" t="s">
        <v>19205</v>
      </c>
      <c r="AQ1319" s="3" t="s">
        <v>19206</v>
      </c>
      <c r="AR1319" s="3">
        <v>11520</v>
      </c>
      <c r="AS1319" s="3">
        <v>2000</v>
      </c>
      <c r="AT1319" s="3">
        <v>0</v>
      </c>
      <c r="AU1319" s="3">
        <v>0</v>
      </c>
      <c r="AV1319" s="3">
        <v>0</v>
      </c>
      <c r="AW1319" s="3">
        <v>0</v>
      </c>
      <c r="AX1319" s="3">
        <v>0</v>
      </c>
      <c r="AY1319" s="3">
        <v>0</v>
      </c>
      <c r="AZ1319" s="3">
        <v>0</v>
      </c>
      <c r="BA1319" s="3" t="s">
        <v>19207</v>
      </c>
      <c r="BB1319" s="3">
        <v>3550</v>
      </c>
    </row>
    <row r="1320" spans="1:54" ht="32.5" hidden="1" customHeight="1" x14ac:dyDescent="0.2">
      <c r="A1320" s="3" t="s">
        <v>19208</v>
      </c>
      <c r="B1320" s="3" t="s">
        <v>2238</v>
      </c>
      <c r="C1320" s="3" t="s">
        <v>85</v>
      </c>
      <c r="D1320" s="3" t="s">
        <v>86</v>
      </c>
      <c r="E1320" s="3" t="s">
        <v>19209</v>
      </c>
      <c r="F1320" s="3"/>
      <c r="G1320" s="3" t="s">
        <v>87</v>
      </c>
      <c r="H1320" s="3">
        <v>2024</v>
      </c>
      <c r="I1320" s="3">
        <v>2024</v>
      </c>
      <c r="J1320" s="3" t="s">
        <v>111</v>
      </c>
      <c r="K1320" s="3" t="s">
        <v>9218</v>
      </c>
      <c r="L1320" s="3" t="s">
        <v>9219</v>
      </c>
      <c r="M1320" s="3" t="s">
        <v>9220</v>
      </c>
      <c r="N1320" s="3" t="s">
        <v>9221</v>
      </c>
      <c r="O1320" s="3" t="s">
        <v>9222</v>
      </c>
      <c r="P1320" s="3" t="s">
        <v>89</v>
      </c>
      <c r="Q1320" s="3" t="s">
        <v>90</v>
      </c>
      <c r="R1320" s="3" t="s">
        <v>9223</v>
      </c>
      <c r="S1320" s="3" t="s">
        <v>9224</v>
      </c>
      <c r="T1320" s="3" t="s">
        <v>135</v>
      </c>
      <c r="U1320" s="3" t="s">
        <v>2352</v>
      </c>
      <c r="V1320" s="3" t="s">
        <v>93</v>
      </c>
      <c r="W1320" s="3">
        <v>1</v>
      </c>
      <c r="X1320" s="3" t="s">
        <v>19210</v>
      </c>
      <c r="Y1320" s="3" t="s">
        <v>19211</v>
      </c>
      <c r="Z1320" s="3" t="s">
        <v>19212</v>
      </c>
      <c r="AA1320" s="3"/>
      <c r="AB1320" s="3" t="s">
        <v>85</v>
      </c>
      <c r="AC1320" s="3" t="s">
        <v>94</v>
      </c>
      <c r="AD1320" s="3" t="s">
        <v>103</v>
      </c>
      <c r="AE1320" s="3" t="s">
        <v>104</v>
      </c>
      <c r="AF1320" s="3"/>
      <c r="AG1320" s="3" t="s">
        <v>97</v>
      </c>
      <c r="AH1320" s="3">
        <v>87</v>
      </c>
      <c r="AI1320" s="3">
        <v>2</v>
      </c>
      <c r="AJ1320" s="3" t="s">
        <v>98</v>
      </c>
      <c r="AK1320" s="3" t="s">
        <v>106</v>
      </c>
      <c r="AL1320" s="3" t="s">
        <v>100</v>
      </c>
      <c r="AM1320" s="3">
        <v>180</v>
      </c>
      <c r="AN1320" s="3" t="s">
        <v>138</v>
      </c>
      <c r="AO1320" s="3" t="s">
        <v>102</v>
      </c>
      <c r="AP1320" s="3" t="s">
        <v>19213</v>
      </c>
      <c r="AQ1320" s="3" t="s">
        <v>19214</v>
      </c>
      <c r="AR1320" s="3">
        <v>2021</v>
      </c>
      <c r="AS1320" s="3">
        <v>651</v>
      </c>
      <c r="AT1320" s="3">
        <v>0</v>
      </c>
      <c r="AU1320" s="3">
        <v>0</v>
      </c>
      <c r="AV1320" s="3">
        <v>0</v>
      </c>
      <c r="AW1320" s="3">
        <v>0</v>
      </c>
      <c r="AX1320" s="3">
        <v>0</v>
      </c>
      <c r="AY1320" s="3">
        <v>0</v>
      </c>
      <c r="AZ1320" s="3">
        <v>0</v>
      </c>
      <c r="BA1320" s="3" t="s">
        <v>2253</v>
      </c>
      <c r="BB1320" s="3">
        <v>651</v>
      </c>
    </row>
    <row r="1321" spans="1:54" ht="32.5" hidden="1" customHeight="1" x14ac:dyDescent="0.2">
      <c r="A1321" s="3" t="s">
        <v>19215</v>
      </c>
      <c r="B1321" s="3" t="s">
        <v>2238</v>
      </c>
      <c r="C1321" s="3" t="s">
        <v>85</v>
      </c>
      <c r="D1321" s="3" t="s">
        <v>86</v>
      </c>
      <c r="E1321" s="3" t="s">
        <v>19209</v>
      </c>
      <c r="F1321" s="3"/>
      <c r="G1321" s="3" t="s">
        <v>87</v>
      </c>
      <c r="H1321" s="3">
        <v>2024</v>
      </c>
      <c r="I1321" s="3">
        <v>2024</v>
      </c>
      <c r="J1321" s="3" t="s">
        <v>111</v>
      </c>
      <c r="K1321" s="3" t="s">
        <v>9218</v>
      </c>
      <c r="L1321" s="3" t="s">
        <v>9219</v>
      </c>
      <c r="M1321" s="3" t="s">
        <v>9220</v>
      </c>
      <c r="N1321" s="3" t="s">
        <v>9221</v>
      </c>
      <c r="O1321" s="3" t="s">
        <v>9222</v>
      </c>
      <c r="P1321" s="3" t="s">
        <v>89</v>
      </c>
      <c r="Q1321" s="3" t="s">
        <v>90</v>
      </c>
      <c r="R1321" s="3" t="s">
        <v>9223</v>
      </c>
      <c r="S1321" s="3" t="s">
        <v>9224</v>
      </c>
      <c r="T1321" s="3" t="s">
        <v>135</v>
      </c>
      <c r="U1321" s="3" t="s">
        <v>2352</v>
      </c>
      <c r="V1321" s="3" t="s">
        <v>93</v>
      </c>
      <c r="W1321" s="3">
        <v>2</v>
      </c>
      <c r="X1321" s="3" t="s">
        <v>14080</v>
      </c>
      <c r="Y1321" s="3" t="s">
        <v>19216</v>
      </c>
      <c r="Z1321" s="3" t="s">
        <v>19217</v>
      </c>
      <c r="AA1321" s="3"/>
      <c r="AB1321" s="3" t="s">
        <v>85</v>
      </c>
      <c r="AC1321" s="3" t="s">
        <v>94</v>
      </c>
      <c r="AD1321" s="3" t="s">
        <v>95</v>
      </c>
      <c r="AE1321" s="3" t="s">
        <v>96</v>
      </c>
      <c r="AF1321" s="3"/>
      <c r="AG1321" s="3" t="s">
        <v>97</v>
      </c>
      <c r="AH1321" s="3">
        <v>87</v>
      </c>
      <c r="AI1321" s="3">
        <v>2</v>
      </c>
      <c r="AJ1321" s="3" t="s">
        <v>98</v>
      </c>
      <c r="AK1321" s="3" t="s">
        <v>109</v>
      </c>
      <c r="AL1321" s="3" t="s">
        <v>100</v>
      </c>
      <c r="AM1321" s="3">
        <v>15</v>
      </c>
      <c r="AN1321" s="3" t="s">
        <v>140</v>
      </c>
      <c r="AO1321" s="3" t="s">
        <v>102</v>
      </c>
      <c r="AP1321" s="3" t="s">
        <v>19218</v>
      </c>
      <c r="AQ1321" s="3" t="s">
        <v>19219</v>
      </c>
      <c r="AR1321" s="3">
        <v>3670</v>
      </c>
      <c r="AS1321" s="3">
        <v>1785</v>
      </c>
      <c r="AT1321" s="3">
        <v>0</v>
      </c>
      <c r="AU1321" s="3">
        <v>0</v>
      </c>
      <c r="AV1321" s="3">
        <v>0</v>
      </c>
      <c r="AW1321" s="3">
        <v>0</v>
      </c>
      <c r="AX1321" s="3">
        <v>0</v>
      </c>
      <c r="AY1321" s="3">
        <v>0</v>
      </c>
      <c r="AZ1321" s="3">
        <v>0</v>
      </c>
      <c r="BA1321" s="3" t="s">
        <v>2253</v>
      </c>
      <c r="BB1321" s="3">
        <v>1785</v>
      </c>
    </row>
    <row r="1322" spans="1:54" ht="32.5" hidden="1" customHeight="1" x14ac:dyDescent="0.2">
      <c r="A1322" s="3" t="s">
        <v>19220</v>
      </c>
      <c r="B1322" s="3" t="s">
        <v>2238</v>
      </c>
      <c r="C1322" s="3" t="s">
        <v>85</v>
      </c>
      <c r="D1322" s="3" t="s">
        <v>86</v>
      </c>
      <c r="E1322" s="3" t="s">
        <v>19221</v>
      </c>
      <c r="F1322" s="3"/>
      <c r="G1322" s="3" t="s">
        <v>87</v>
      </c>
      <c r="H1322" s="3">
        <v>2024</v>
      </c>
      <c r="I1322" s="3">
        <v>2024</v>
      </c>
      <c r="J1322" s="3" t="s">
        <v>88</v>
      </c>
      <c r="K1322" s="3" t="s">
        <v>9209</v>
      </c>
      <c r="L1322" s="3" t="s">
        <v>9210</v>
      </c>
      <c r="M1322" s="3"/>
      <c r="N1322" s="3" t="s">
        <v>9211</v>
      </c>
      <c r="O1322" s="3" t="s">
        <v>9212</v>
      </c>
      <c r="P1322" s="3" t="s">
        <v>89</v>
      </c>
      <c r="Q1322" s="3" t="s">
        <v>257</v>
      </c>
      <c r="R1322" s="3" t="s">
        <v>9061</v>
      </c>
      <c r="S1322" s="3" t="s">
        <v>9062</v>
      </c>
      <c r="T1322" s="3" t="s">
        <v>91</v>
      </c>
      <c r="U1322" s="3" t="s">
        <v>92</v>
      </c>
      <c r="V1322" s="3" t="s">
        <v>93</v>
      </c>
      <c r="W1322" s="3">
        <v>1</v>
      </c>
      <c r="X1322" s="3" t="s">
        <v>124</v>
      </c>
      <c r="Y1322" s="3" t="s">
        <v>19222</v>
      </c>
      <c r="Z1322" s="3" t="s">
        <v>19223</v>
      </c>
      <c r="AA1322" s="3"/>
      <c r="AB1322" s="3" t="s">
        <v>85</v>
      </c>
      <c r="AC1322" s="3" t="s">
        <v>94</v>
      </c>
      <c r="AD1322" s="3" t="s">
        <v>103</v>
      </c>
      <c r="AE1322" s="3" t="s">
        <v>124</v>
      </c>
      <c r="AF1322" s="3"/>
      <c r="AG1322" s="3" t="s">
        <v>97</v>
      </c>
      <c r="AH1322" s="3">
        <v>3190</v>
      </c>
      <c r="AI1322" s="3">
        <v>464</v>
      </c>
      <c r="AJ1322" s="3" t="s">
        <v>98</v>
      </c>
      <c r="AK1322" s="3" t="s">
        <v>109</v>
      </c>
      <c r="AL1322" s="3" t="s">
        <v>100</v>
      </c>
      <c r="AM1322" s="3">
        <v>2000</v>
      </c>
      <c r="AN1322" s="3" t="s">
        <v>101</v>
      </c>
      <c r="AO1322" s="3" t="s">
        <v>11998</v>
      </c>
      <c r="AP1322" s="3" t="s">
        <v>19224</v>
      </c>
      <c r="AQ1322" s="3" t="s">
        <v>19225</v>
      </c>
      <c r="AR1322" s="3">
        <v>11702</v>
      </c>
      <c r="AS1322" s="3">
        <v>7000</v>
      </c>
      <c r="AT1322" s="3">
        <v>0</v>
      </c>
      <c r="AU1322" s="3">
        <v>0</v>
      </c>
      <c r="AV1322" s="3">
        <v>0</v>
      </c>
      <c r="AW1322" s="3">
        <v>0</v>
      </c>
      <c r="AX1322" s="3">
        <v>0</v>
      </c>
      <c r="AY1322" s="3">
        <v>0</v>
      </c>
      <c r="AZ1322" s="3">
        <v>0</v>
      </c>
      <c r="BA1322" s="3" t="s">
        <v>2253</v>
      </c>
      <c r="BB1322" s="3">
        <v>7000</v>
      </c>
    </row>
    <row r="1323" spans="1:54" ht="32.5" hidden="1" customHeight="1" x14ac:dyDescent="0.2">
      <c r="A1323" s="3" t="s">
        <v>19226</v>
      </c>
      <c r="B1323" s="3" t="s">
        <v>2238</v>
      </c>
      <c r="C1323" s="3" t="s">
        <v>85</v>
      </c>
      <c r="D1323" s="3" t="s">
        <v>86</v>
      </c>
      <c r="E1323" s="3" t="s">
        <v>19221</v>
      </c>
      <c r="F1323" s="3"/>
      <c r="G1323" s="3" t="s">
        <v>87</v>
      </c>
      <c r="H1323" s="3">
        <v>2024</v>
      </c>
      <c r="I1323" s="3">
        <v>2024</v>
      </c>
      <c r="J1323" s="3" t="s">
        <v>88</v>
      </c>
      <c r="K1323" s="3" t="s">
        <v>9209</v>
      </c>
      <c r="L1323" s="3" t="s">
        <v>9210</v>
      </c>
      <c r="M1323" s="3"/>
      <c r="N1323" s="3" t="s">
        <v>9211</v>
      </c>
      <c r="O1323" s="3" t="s">
        <v>9212</v>
      </c>
      <c r="P1323" s="3" t="s">
        <v>89</v>
      </c>
      <c r="Q1323" s="3" t="s">
        <v>257</v>
      </c>
      <c r="R1323" s="3" t="s">
        <v>9061</v>
      </c>
      <c r="S1323" s="3" t="s">
        <v>9062</v>
      </c>
      <c r="T1323" s="3" t="s">
        <v>91</v>
      </c>
      <c r="U1323" s="3" t="s">
        <v>92</v>
      </c>
      <c r="V1323" s="3" t="s">
        <v>93</v>
      </c>
      <c r="W1323" s="3">
        <v>2</v>
      </c>
      <c r="X1323" s="3" t="s">
        <v>19227</v>
      </c>
      <c r="Y1323" s="3" t="s">
        <v>19228</v>
      </c>
      <c r="Z1323" s="3" t="s">
        <v>19229</v>
      </c>
      <c r="AA1323" s="3"/>
      <c r="AB1323" s="3" t="s">
        <v>85</v>
      </c>
      <c r="AC1323" s="3" t="s">
        <v>94</v>
      </c>
      <c r="AD1323" s="3" t="s">
        <v>103</v>
      </c>
      <c r="AE1323" s="3" t="s">
        <v>122</v>
      </c>
      <c r="AF1323" s="3"/>
      <c r="AG1323" s="3" t="s">
        <v>97</v>
      </c>
      <c r="AH1323" s="3">
        <v>3190</v>
      </c>
      <c r="AI1323" s="3">
        <v>464</v>
      </c>
      <c r="AJ1323" s="3" t="s">
        <v>123</v>
      </c>
      <c r="AK1323" s="3" t="s">
        <v>109</v>
      </c>
      <c r="AL1323" s="3" t="s">
        <v>100</v>
      </c>
      <c r="AM1323" s="3">
        <v>500</v>
      </c>
      <c r="AN1323" s="3" t="s">
        <v>138</v>
      </c>
      <c r="AO1323" s="3" t="s">
        <v>11998</v>
      </c>
      <c r="AP1323" s="3" t="s">
        <v>19230</v>
      </c>
      <c r="AQ1323" s="3" t="s">
        <v>19231</v>
      </c>
      <c r="AR1323" s="3">
        <v>6500</v>
      </c>
      <c r="AS1323" s="3">
        <v>3800</v>
      </c>
      <c r="AT1323" s="3">
        <v>0</v>
      </c>
      <c r="AU1323" s="3">
        <v>0</v>
      </c>
      <c r="AV1323" s="3">
        <v>0</v>
      </c>
      <c r="AW1323" s="3">
        <v>0</v>
      </c>
      <c r="AX1323" s="3">
        <v>0</v>
      </c>
      <c r="AY1323" s="3">
        <v>0</v>
      </c>
      <c r="AZ1323" s="3">
        <v>0</v>
      </c>
      <c r="BA1323" s="3" t="s">
        <v>2253</v>
      </c>
      <c r="BB1323" s="3">
        <v>3800</v>
      </c>
    </row>
    <row r="1324" spans="1:54" ht="32.5" hidden="1" customHeight="1" x14ac:dyDescent="0.2">
      <c r="A1324" s="3" t="s">
        <v>19232</v>
      </c>
      <c r="B1324" s="3" t="s">
        <v>2238</v>
      </c>
      <c r="C1324" s="3" t="s">
        <v>85</v>
      </c>
      <c r="D1324" s="3" t="s">
        <v>86</v>
      </c>
      <c r="E1324" s="3" t="s">
        <v>19221</v>
      </c>
      <c r="F1324" s="3"/>
      <c r="G1324" s="3" t="s">
        <v>87</v>
      </c>
      <c r="H1324" s="3">
        <v>2024</v>
      </c>
      <c r="I1324" s="3">
        <v>2024</v>
      </c>
      <c r="J1324" s="3" t="s">
        <v>88</v>
      </c>
      <c r="K1324" s="3" t="s">
        <v>9209</v>
      </c>
      <c r="L1324" s="3" t="s">
        <v>9210</v>
      </c>
      <c r="M1324" s="3"/>
      <c r="N1324" s="3" t="s">
        <v>9211</v>
      </c>
      <c r="O1324" s="3" t="s">
        <v>9212</v>
      </c>
      <c r="P1324" s="3" t="s">
        <v>89</v>
      </c>
      <c r="Q1324" s="3" t="s">
        <v>257</v>
      </c>
      <c r="R1324" s="3" t="s">
        <v>9061</v>
      </c>
      <c r="S1324" s="3" t="s">
        <v>9062</v>
      </c>
      <c r="T1324" s="3" t="s">
        <v>91</v>
      </c>
      <c r="U1324" s="3" t="s">
        <v>92</v>
      </c>
      <c r="V1324" s="3" t="s">
        <v>93</v>
      </c>
      <c r="W1324" s="3">
        <v>3</v>
      </c>
      <c r="X1324" s="3" t="s">
        <v>315</v>
      </c>
      <c r="Y1324" s="3" t="s">
        <v>19233</v>
      </c>
      <c r="Z1324" s="3" t="s">
        <v>19234</v>
      </c>
      <c r="AA1324" s="3"/>
      <c r="AB1324" s="3" t="s">
        <v>85</v>
      </c>
      <c r="AC1324" s="3" t="s">
        <v>94</v>
      </c>
      <c r="AD1324" s="3" t="s">
        <v>103</v>
      </c>
      <c r="AE1324" s="3" t="s">
        <v>104</v>
      </c>
      <c r="AF1324" s="3"/>
      <c r="AG1324" s="3" t="s">
        <v>97</v>
      </c>
      <c r="AH1324" s="3">
        <v>3190</v>
      </c>
      <c r="AI1324" s="3">
        <v>464</v>
      </c>
      <c r="AJ1324" s="3" t="s">
        <v>98</v>
      </c>
      <c r="AK1324" s="3" t="s">
        <v>106</v>
      </c>
      <c r="AL1324" s="3" t="s">
        <v>100</v>
      </c>
      <c r="AM1324" s="3">
        <v>3000</v>
      </c>
      <c r="AN1324" s="3" t="s">
        <v>138</v>
      </c>
      <c r="AO1324" s="3" t="s">
        <v>11998</v>
      </c>
      <c r="AP1324" s="3" t="s">
        <v>19235</v>
      </c>
      <c r="AQ1324" s="3" t="s">
        <v>19236</v>
      </c>
      <c r="AR1324" s="3">
        <v>20952</v>
      </c>
      <c r="AS1324" s="3">
        <v>12000</v>
      </c>
      <c r="AT1324" s="3">
        <v>0</v>
      </c>
      <c r="AU1324" s="3">
        <v>0</v>
      </c>
      <c r="AV1324" s="3">
        <v>0</v>
      </c>
      <c r="AW1324" s="3">
        <v>0</v>
      </c>
      <c r="AX1324" s="3">
        <v>0</v>
      </c>
      <c r="AY1324" s="3">
        <v>0</v>
      </c>
      <c r="AZ1324" s="3">
        <v>0</v>
      </c>
      <c r="BA1324" s="3" t="s">
        <v>2253</v>
      </c>
      <c r="BB1324" s="3">
        <v>12000</v>
      </c>
    </row>
    <row r="1325" spans="1:54" ht="32.5" hidden="1" customHeight="1" x14ac:dyDescent="0.2">
      <c r="A1325" s="3" t="s">
        <v>19237</v>
      </c>
      <c r="B1325" s="3" t="s">
        <v>2238</v>
      </c>
      <c r="C1325" s="3" t="s">
        <v>85</v>
      </c>
      <c r="D1325" s="3" t="s">
        <v>86</v>
      </c>
      <c r="E1325" s="3" t="s">
        <v>19221</v>
      </c>
      <c r="F1325" s="3"/>
      <c r="G1325" s="3" t="s">
        <v>87</v>
      </c>
      <c r="H1325" s="3">
        <v>2024</v>
      </c>
      <c r="I1325" s="3">
        <v>2024</v>
      </c>
      <c r="J1325" s="3" t="s">
        <v>88</v>
      </c>
      <c r="K1325" s="3" t="s">
        <v>9209</v>
      </c>
      <c r="L1325" s="3" t="s">
        <v>9210</v>
      </c>
      <c r="M1325" s="3"/>
      <c r="N1325" s="3" t="s">
        <v>9211</v>
      </c>
      <c r="O1325" s="3" t="s">
        <v>9212</v>
      </c>
      <c r="P1325" s="3" t="s">
        <v>89</v>
      </c>
      <c r="Q1325" s="3" t="s">
        <v>257</v>
      </c>
      <c r="R1325" s="3" t="s">
        <v>9061</v>
      </c>
      <c r="S1325" s="3" t="s">
        <v>9062</v>
      </c>
      <c r="T1325" s="3" t="s">
        <v>91</v>
      </c>
      <c r="U1325" s="3" t="s">
        <v>92</v>
      </c>
      <c r="V1325" s="3" t="s">
        <v>93</v>
      </c>
      <c r="W1325" s="3">
        <v>4</v>
      </c>
      <c r="X1325" s="3" t="s">
        <v>19238</v>
      </c>
      <c r="Y1325" s="3" t="s">
        <v>19239</v>
      </c>
      <c r="Z1325" s="3" t="s">
        <v>19240</v>
      </c>
      <c r="AA1325" s="3"/>
      <c r="AB1325" s="3" t="s">
        <v>85</v>
      </c>
      <c r="AC1325" s="3" t="s">
        <v>94</v>
      </c>
      <c r="AD1325" s="3" t="s">
        <v>125</v>
      </c>
      <c r="AE1325" s="3" t="s">
        <v>182</v>
      </c>
      <c r="AF1325" s="3"/>
      <c r="AG1325" s="3" t="s">
        <v>97</v>
      </c>
      <c r="AH1325" s="3">
        <v>3190</v>
      </c>
      <c r="AI1325" s="3">
        <v>464</v>
      </c>
      <c r="AJ1325" s="3" t="s">
        <v>123</v>
      </c>
      <c r="AK1325" s="3" t="s">
        <v>106</v>
      </c>
      <c r="AL1325" s="3" t="s">
        <v>100</v>
      </c>
      <c r="AM1325" s="3">
        <v>50</v>
      </c>
      <c r="AN1325" s="3" t="s">
        <v>138</v>
      </c>
      <c r="AO1325" s="3" t="s">
        <v>110</v>
      </c>
      <c r="AP1325" s="3" t="s">
        <v>623</v>
      </c>
      <c r="AQ1325" s="3" t="s">
        <v>19241</v>
      </c>
      <c r="AR1325" s="3">
        <v>11368</v>
      </c>
      <c r="AS1325" s="3">
        <v>6500</v>
      </c>
      <c r="AT1325" s="3">
        <v>0</v>
      </c>
      <c r="AU1325" s="3">
        <v>0</v>
      </c>
      <c r="AV1325" s="3">
        <v>0</v>
      </c>
      <c r="AW1325" s="3">
        <v>0</v>
      </c>
      <c r="AX1325" s="3">
        <v>0</v>
      </c>
      <c r="AY1325" s="3">
        <v>0</v>
      </c>
      <c r="AZ1325" s="3">
        <v>0</v>
      </c>
      <c r="BA1325" s="3" t="s">
        <v>2253</v>
      </c>
      <c r="BB1325" s="3">
        <v>6500</v>
      </c>
    </row>
    <row r="1326" spans="1:54" ht="32.5" hidden="1" customHeight="1" x14ac:dyDescent="0.2">
      <c r="A1326" s="3" t="s">
        <v>19242</v>
      </c>
      <c r="B1326" s="3" t="s">
        <v>2238</v>
      </c>
      <c r="C1326" s="3" t="s">
        <v>85</v>
      </c>
      <c r="D1326" s="3" t="s">
        <v>86</v>
      </c>
      <c r="E1326" s="3" t="s">
        <v>19243</v>
      </c>
      <c r="F1326" s="3"/>
      <c r="G1326" s="3" t="s">
        <v>87</v>
      </c>
      <c r="H1326" s="3">
        <v>2024</v>
      </c>
      <c r="I1326" s="3">
        <v>2024</v>
      </c>
      <c r="J1326" s="3" t="s">
        <v>88</v>
      </c>
      <c r="K1326" s="3" t="s">
        <v>19244</v>
      </c>
      <c r="L1326" s="3" t="s">
        <v>19245</v>
      </c>
      <c r="M1326" s="3" t="s">
        <v>19246</v>
      </c>
      <c r="N1326" s="3"/>
      <c r="O1326" s="3" t="s">
        <v>19247</v>
      </c>
      <c r="P1326" s="3" t="s">
        <v>89</v>
      </c>
      <c r="Q1326" s="3" t="s">
        <v>90</v>
      </c>
      <c r="R1326" s="3" t="s">
        <v>9264</v>
      </c>
      <c r="S1326" s="3" t="s">
        <v>19248</v>
      </c>
      <c r="T1326" s="3" t="s">
        <v>135</v>
      </c>
      <c r="U1326" s="3" t="s">
        <v>9081</v>
      </c>
      <c r="V1326" s="3" t="s">
        <v>93</v>
      </c>
      <c r="W1326" s="3">
        <v>1</v>
      </c>
      <c r="X1326" s="3" t="s">
        <v>1681</v>
      </c>
      <c r="Y1326" s="3" t="s">
        <v>19249</v>
      </c>
      <c r="Z1326" s="3" t="s">
        <v>19250</v>
      </c>
      <c r="AA1326" s="3"/>
      <c r="AB1326" s="3" t="s">
        <v>85</v>
      </c>
      <c r="AC1326" s="3" t="s">
        <v>94</v>
      </c>
      <c r="AD1326" s="3" t="s">
        <v>95</v>
      </c>
      <c r="AE1326" s="3" t="s">
        <v>96</v>
      </c>
      <c r="AF1326" s="3"/>
      <c r="AG1326" s="3" t="s">
        <v>97</v>
      </c>
      <c r="AH1326" s="3">
        <v>60</v>
      </c>
      <c r="AI1326" s="3">
        <v>13</v>
      </c>
      <c r="AJ1326" s="3" t="s">
        <v>105</v>
      </c>
      <c r="AK1326" s="3" t="s">
        <v>99</v>
      </c>
      <c r="AL1326" s="3" t="s">
        <v>100</v>
      </c>
      <c r="AM1326" s="3">
        <v>20</v>
      </c>
      <c r="AN1326" s="3" t="s">
        <v>101</v>
      </c>
      <c r="AO1326" s="3" t="s">
        <v>110</v>
      </c>
      <c r="AP1326" s="3" t="s">
        <v>19251</v>
      </c>
      <c r="AQ1326" s="3" t="s">
        <v>19252</v>
      </c>
      <c r="AR1326" s="3">
        <v>2800</v>
      </c>
      <c r="AS1326" s="3">
        <v>1680</v>
      </c>
      <c r="AT1326" s="3">
        <v>0</v>
      </c>
      <c r="AU1326" s="3">
        <v>0</v>
      </c>
      <c r="AV1326" s="3">
        <v>0</v>
      </c>
      <c r="AW1326" s="3">
        <v>0</v>
      </c>
      <c r="AX1326" s="3">
        <v>0</v>
      </c>
      <c r="AY1326" s="3">
        <v>0</v>
      </c>
      <c r="AZ1326" s="3">
        <v>0</v>
      </c>
      <c r="BA1326" s="3" t="s">
        <v>2253</v>
      </c>
      <c r="BB1326" s="3">
        <v>1680</v>
      </c>
    </row>
    <row r="1327" spans="1:54" ht="32.5" hidden="1" customHeight="1" x14ac:dyDescent="0.2">
      <c r="A1327" s="3" t="s">
        <v>19253</v>
      </c>
      <c r="B1327" s="3" t="s">
        <v>2238</v>
      </c>
      <c r="C1327" s="3" t="s">
        <v>85</v>
      </c>
      <c r="D1327" s="3" t="s">
        <v>86</v>
      </c>
      <c r="E1327" s="3" t="s">
        <v>19243</v>
      </c>
      <c r="F1327" s="3"/>
      <c r="G1327" s="3" t="s">
        <v>87</v>
      </c>
      <c r="H1327" s="3">
        <v>2024</v>
      </c>
      <c r="I1327" s="3">
        <v>2024</v>
      </c>
      <c r="J1327" s="3" t="s">
        <v>88</v>
      </c>
      <c r="K1327" s="3" t="s">
        <v>19244</v>
      </c>
      <c r="L1327" s="3" t="s">
        <v>19245</v>
      </c>
      <c r="M1327" s="3" t="s">
        <v>19246</v>
      </c>
      <c r="N1327" s="3"/>
      <c r="O1327" s="3" t="s">
        <v>19247</v>
      </c>
      <c r="P1327" s="3" t="s">
        <v>89</v>
      </c>
      <c r="Q1327" s="3" t="s">
        <v>90</v>
      </c>
      <c r="R1327" s="3" t="s">
        <v>9264</v>
      </c>
      <c r="S1327" s="3" t="s">
        <v>19248</v>
      </c>
      <c r="T1327" s="3" t="s">
        <v>135</v>
      </c>
      <c r="U1327" s="3" t="s">
        <v>9081</v>
      </c>
      <c r="V1327" s="3" t="s">
        <v>93</v>
      </c>
      <c r="W1327" s="3">
        <v>2</v>
      </c>
      <c r="X1327" s="3" t="s">
        <v>19254</v>
      </c>
      <c r="Y1327" s="3" t="s">
        <v>19255</v>
      </c>
      <c r="Z1327" s="3" t="s">
        <v>19256</v>
      </c>
      <c r="AA1327" s="3"/>
      <c r="AB1327" s="3" t="s">
        <v>85</v>
      </c>
      <c r="AC1327" s="3" t="s">
        <v>94</v>
      </c>
      <c r="AD1327" s="3" t="s">
        <v>103</v>
      </c>
      <c r="AE1327" s="3" t="s">
        <v>104</v>
      </c>
      <c r="AF1327" s="3"/>
      <c r="AG1327" s="3" t="s">
        <v>97</v>
      </c>
      <c r="AH1327" s="3">
        <v>60</v>
      </c>
      <c r="AI1327" s="3">
        <v>13</v>
      </c>
      <c r="AJ1327" s="3" t="s">
        <v>105</v>
      </c>
      <c r="AK1327" s="3" t="s">
        <v>106</v>
      </c>
      <c r="AL1327" s="3" t="s">
        <v>100</v>
      </c>
      <c r="AM1327" s="3">
        <v>100</v>
      </c>
      <c r="AN1327" s="3" t="s">
        <v>101</v>
      </c>
      <c r="AO1327" s="3" t="s">
        <v>110</v>
      </c>
      <c r="AP1327" s="3" t="s">
        <v>19257</v>
      </c>
      <c r="AQ1327" s="3"/>
      <c r="AR1327" s="3">
        <v>5950</v>
      </c>
      <c r="AS1327" s="3">
        <v>3400</v>
      </c>
      <c r="AT1327" s="3">
        <v>0</v>
      </c>
      <c r="AU1327" s="3">
        <v>0</v>
      </c>
      <c r="AV1327" s="3">
        <v>0</v>
      </c>
      <c r="AW1327" s="3">
        <v>0</v>
      </c>
      <c r="AX1327" s="3">
        <v>0</v>
      </c>
      <c r="AY1327" s="3">
        <v>0</v>
      </c>
      <c r="AZ1327" s="3">
        <v>0</v>
      </c>
      <c r="BA1327" s="3" t="s">
        <v>19258</v>
      </c>
      <c r="BB1327" s="3">
        <v>5500</v>
      </c>
    </row>
    <row r="1328" spans="1:54" ht="32.5" hidden="1" customHeight="1" x14ac:dyDescent="0.2">
      <c r="A1328" s="3" t="s">
        <v>19259</v>
      </c>
      <c r="B1328" s="3" t="s">
        <v>2238</v>
      </c>
      <c r="C1328" s="3" t="s">
        <v>85</v>
      </c>
      <c r="D1328" s="3" t="s">
        <v>86</v>
      </c>
      <c r="E1328" s="3" t="s">
        <v>19260</v>
      </c>
      <c r="F1328" s="3"/>
      <c r="G1328" s="3" t="s">
        <v>87</v>
      </c>
      <c r="H1328" s="3">
        <v>2024</v>
      </c>
      <c r="I1328" s="3">
        <v>2024</v>
      </c>
      <c r="J1328" s="3" t="s">
        <v>111</v>
      </c>
      <c r="K1328" s="3" t="s">
        <v>9172</v>
      </c>
      <c r="L1328" s="3" t="s">
        <v>9173</v>
      </c>
      <c r="M1328" s="3" t="s">
        <v>9174</v>
      </c>
      <c r="N1328" s="3" t="s">
        <v>9175</v>
      </c>
      <c r="O1328" s="3" t="s">
        <v>9176</v>
      </c>
      <c r="P1328" s="3" t="s">
        <v>89</v>
      </c>
      <c r="Q1328" s="3" t="s">
        <v>90</v>
      </c>
      <c r="R1328" s="3" t="s">
        <v>9048</v>
      </c>
      <c r="S1328" s="3" t="s">
        <v>9177</v>
      </c>
      <c r="T1328" s="3" t="s">
        <v>135</v>
      </c>
      <c r="U1328" s="3" t="s">
        <v>2267</v>
      </c>
      <c r="V1328" s="3" t="s">
        <v>93</v>
      </c>
      <c r="W1328" s="3">
        <v>1</v>
      </c>
      <c r="X1328" s="3" t="s">
        <v>19261</v>
      </c>
      <c r="Y1328" s="3" t="s">
        <v>19262</v>
      </c>
      <c r="Z1328" s="3" t="s">
        <v>19263</v>
      </c>
      <c r="AA1328" s="3"/>
      <c r="AB1328" s="3" t="s">
        <v>85</v>
      </c>
      <c r="AC1328" s="3" t="s">
        <v>94</v>
      </c>
      <c r="AD1328" s="3" t="s">
        <v>103</v>
      </c>
      <c r="AE1328" s="3" t="s">
        <v>104</v>
      </c>
      <c r="AF1328" s="3"/>
      <c r="AG1328" s="3" t="s">
        <v>97</v>
      </c>
      <c r="AH1328" s="3">
        <v>60</v>
      </c>
      <c r="AI1328" s="3">
        <v>0</v>
      </c>
      <c r="AJ1328" s="3" t="s">
        <v>105</v>
      </c>
      <c r="AK1328" s="3" t="s">
        <v>106</v>
      </c>
      <c r="AL1328" s="3" t="s">
        <v>100</v>
      </c>
      <c r="AM1328" s="3">
        <v>200</v>
      </c>
      <c r="AN1328" s="3" t="s">
        <v>101</v>
      </c>
      <c r="AO1328" s="3" t="s">
        <v>110</v>
      </c>
      <c r="AP1328" s="3" t="s">
        <v>19264</v>
      </c>
      <c r="AQ1328" s="3" t="s">
        <v>19265</v>
      </c>
      <c r="AR1328" s="3">
        <v>7450</v>
      </c>
      <c r="AS1328" s="3">
        <v>3000</v>
      </c>
      <c r="AT1328" s="3">
        <v>0</v>
      </c>
      <c r="AU1328" s="3">
        <v>0</v>
      </c>
      <c r="AV1328" s="3">
        <v>0</v>
      </c>
      <c r="AW1328" s="3">
        <v>0</v>
      </c>
      <c r="AX1328" s="3">
        <v>0</v>
      </c>
      <c r="AY1328" s="3">
        <v>0</v>
      </c>
      <c r="AZ1328" s="3">
        <v>0</v>
      </c>
      <c r="BA1328" s="3" t="s">
        <v>19266</v>
      </c>
      <c r="BB1328" s="3">
        <v>4000</v>
      </c>
    </row>
    <row r="1329" spans="1:54" ht="32.5" hidden="1" customHeight="1" x14ac:dyDescent="0.2">
      <c r="A1329" s="3" t="s">
        <v>19267</v>
      </c>
      <c r="B1329" s="3" t="s">
        <v>2238</v>
      </c>
      <c r="C1329" s="3" t="s">
        <v>85</v>
      </c>
      <c r="D1329" s="3" t="s">
        <v>86</v>
      </c>
      <c r="E1329" s="3" t="s">
        <v>19260</v>
      </c>
      <c r="F1329" s="3"/>
      <c r="G1329" s="3" t="s">
        <v>87</v>
      </c>
      <c r="H1329" s="3">
        <v>2024</v>
      </c>
      <c r="I1329" s="3">
        <v>2024</v>
      </c>
      <c r="J1329" s="3" t="s">
        <v>88</v>
      </c>
      <c r="K1329" s="3" t="s">
        <v>9172</v>
      </c>
      <c r="L1329" s="3" t="s">
        <v>9173</v>
      </c>
      <c r="M1329" s="3" t="s">
        <v>9174</v>
      </c>
      <c r="N1329" s="3" t="s">
        <v>9175</v>
      </c>
      <c r="O1329" s="3" t="s">
        <v>9176</v>
      </c>
      <c r="P1329" s="3" t="s">
        <v>89</v>
      </c>
      <c r="Q1329" s="3" t="s">
        <v>90</v>
      </c>
      <c r="R1329" s="3" t="s">
        <v>9048</v>
      </c>
      <c r="S1329" s="3" t="s">
        <v>9177</v>
      </c>
      <c r="T1329" s="3" t="s">
        <v>135</v>
      </c>
      <c r="U1329" s="3" t="s">
        <v>2267</v>
      </c>
      <c r="V1329" s="3" t="s">
        <v>93</v>
      </c>
      <c r="W1329" s="3">
        <v>2</v>
      </c>
      <c r="X1329" s="3" t="s">
        <v>19268</v>
      </c>
      <c r="Y1329" s="3" t="s">
        <v>19269</v>
      </c>
      <c r="Z1329" s="3" t="s">
        <v>19270</v>
      </c>
      <c r="AA1329" s="3"/>
      <c r="AB1329" s="3" t="s">
        <v>85</v>
      </c>
      <c r="AC1329" s="3" t="s">
        <v>94</v>
      </c>
      <c r="AD1329" s="3" t="s">
        <v>95</v>
      </c>
      <c r="AE1329" s="3" t="s">
        <v>96</v>
      </c>
      <c r="AF1329" s="3"/>
      <c r="AG1329" s="3" t="s">
        <v>97</v>
      </c>
      <c r="AH1329" s="3">
        <v>60</v>
      </c>
      <c r="AI1329" s="3">
        <v>0</v>
      </c>
      <c r="AJ1329" s="3" t="s">
        <v>105</v>
      </c>
      <c r="AK1329" s="3" t="s">
        <v>109</v>
      </c>
      <c r="AL1329" s="3" t="s">
        <v>100</v>
      </c>
      <c r="AM1329" s="3">
        <v>20</v>
      </c>
      <c r="AN1329" s="3" t="s">
        <v>101</v>
      </c>
      <c r="AO1329" s="3" t="s">
        <v>110</v>
      </c>
      <c r="AP1329" s="3" t="s">
        <v>19271</v>
      </c>
      <c r="AQ1329" s="3" t="s">
        <v>19272</v>
      </c>
      <c r="AR1329" s="3">
        <v>8200</v>
      </c>
      <c r="AS1329" s="3">
        <v>4900</v>
      </c>
      <c r="AT1329" s="3">
        <v>0</v>
      </c>
      <c r="AU1329" s="3">
        <v>0</v>
      </c>
      <c r="AV1329" s="3">
        <v>0</v>
      </c>
      <c r="AW1329" s="3">
        <v>0</v>
      </c>
      <c r="AX1329" s="3">
        <v>0</v>
      </c>
      <c r="AY1329" s="3">
        <v>0</v>
      </c>
      <c r="AZ1329" s="3">
        <v>0</v>
      </c>
      <c r="BA1329" s="3" t="s">
        <v>19266</v>
      </c>
      <c r="BB1329" s="3">
        <v>5900</v>
      </c>
    </row>
    <row r="1330" spans="1:54" ht="32.5" hidden="1" customHeight="1" x14ac:dyDescent="0.2">
      <c r="A1330" s="3" t="s">
        <v>19273</v>
      </c>
      <c r="B1330" s="3" t="s">
        <v>2238</v>
      </c>
      <c r="C1330" s="3" t="s">
        <v>85</v>
      </c>
      <c r="D1330" s="3" t="s">
        <v>86</v>
      </c>
      <c r="E1330" s="3" t="s">
        <v>19274</v>
      </c>
      <c r="F1330" s="3"/>
      <c r="G1330" s="3" t="s">
        <v>87</v>
      </c>
      <c r="H1330" s="3">
        <v>2024</v>
      </c>
      <c r="I1330" s="3">
        <v>2024</v>
      </c>
      <c r="J1330" s="3" t="s">
        <v>111</v>
      </c>
      <c r="K1330" s="3" t="s">
        <v>9417</v>
      </c>
      <c r="L1330" s="3" t="s">
        <v>9418</v>
      </c>
      <c r="M1330" s="3" t="s">
        <v>9419</v>
      </c>
      <c r="N1330" s="3" t="s">
        <v>9420</v>
      </c>
      <c r="O1330" s="3" t="s">
        <v>9421</v>
      </c>
      <c r="P1330" s="3" t="s">
        <v>89</v>
      </c>
      <c r="Q1330" s="3" t="s">
        <v>90</v>
      </c>
      <c r="R1330" s="3" t="s">
        <v>9422</v>
      </c>
      <c r="S1330" s="3" t="s">
        <v>2351</v>
      </c>
      <c r="T1330" s="3" t="s">
        <v>119</v>
      </c>
      <c r="U1330" s="3" t="s">
        <v>2352</v>
      </c>
      <c r="V1330" s="3" t="s">
        <v>93</v>
      </c>
      <c r="W1330" s="3">
        <v>1</v>
      </c>
      <c r="X1330" s="3" t="s">
        <v>19275</v>
      </c>
      <c r="Y1330" s="3" t="s">
        <v>19276</v>
      </c>
      <c r="Z1330" s="3" t="s">
        <v>19277</v>
      </c>
      <c r="AA1330" s="3"/>
      <c r="AB1330" s="3" t="s">
        <v>85</v>
      </c>
      <c r="AC1330" s="3" t="s">
        <v>94</v>
      </c>
      <c r="AD1330" s="3" t="s">
        <v>103</v>
      </c>
      <c r="AE1330" s="3" t="s">
        <v>104</v>
      </c>
      <c r="AF1330" s="3"/>
      <c r="AG1330" s="3" t="s">
        <v>97</v>
      </c>
      <c r="AH1330" s="3">
        <v>256</v>
      </c>
      <c r="AI1330" s="3">
        <v>44</v>
      </c>
      <c r="AJ1330" s="3" t="s">
        <v>105</v>
      </c>
      <c r="AK1330" s="3" t="s">
        <v>106</v>
      </c>
      <c r="AL1330" s="3" t="s">
        <v>100</v>
      </c>
      <c r="AM1330" s="3">
        <v>650</v>
      </c>
      <c r="AN1330" s="3" t="s">
        <v>101</v>
      </c>
      <c r="AO1330" s="3" t="s">
        <v>110</v>
      </c>
      <c r="AP1330" s="3" t="s">
        <v>19278</v>
      </c>
      <c r="AQ1330" s="3" t="s">
        <v>19279</v>
      </c>
      <c r="AR1330" s="3">
        <v>8630</v>
      </c>
      <c r="AS1330" s="3">
        <v>3300</v>
      </c>
      <c r="AT1330" s="3">
        <v>0</v>
      </c>
      <c r="AU1330" s="3">
        <v>0</v>
      </c>
      <c r="AV1330" s="3">
        <v>0</v>
      </c>
      <c r="AW1330" s="3">
        <v>0</v>
      </c>
      <c r="AX1330" s="3">
        <v>0</v>
      </c>
      <c r="AY1330" s="3">
        <v>0</v>
      </c>
      <c r="AZ1330" s="3">
        <v>0</v>
      </c>
      <c r="BA1330" s="3" t="s">
        <v>2253</v>
      </c>
      <c r="BB1330" s="3">
        <v>3300</v>
      </c>
    </row>
    <row r="1331" spans="1:54" ht="32.5" hidden="1" customHeight="1" x14ac:dyDescent="0.2">
      <c r="A1331" s="3" t="s">
        <v>19280</v>
      </c>
      <c r="B1331" s="3" t="s">
        <v>2238</v>
      </c>
      <c r="C1331" s="3" t="s">
        <v>85</v>
      </c>
      <c r="D1331" s="3" t="s">
        <v>86</v>
      </c>
      <c r="E1331" s="3" t="s">
        <v>19274</v>
      </c>
      <c r="F1331" s="3"/>
      <c r="G1331" s="3" t="s">
        <v>87</v>
      </c>
      <c r="H1331" s="3">
        <v>2024</v>
      </c>
      <c r="I1331" s="3">
        <v>2024</v>
      </c>
      <c r="J1331" s="3" t="s">
        <v>88</v>
      </c>
      <c r="K1331" s="3" t="s">
        <v>9417</v>
      </c>
      <c r="L1331" s="3" t="s">
        <v>9418</v>
      </c>
      <c r="M1331" s="3" t="s">
        <v>9419</v>
      </c>
      <c r="N1331" s="3" t="s">
        <v>9420</v>
      </c>
      <c r="O1331" s="3" t="s">
        <v>9421</v>
      </c>
      <c r="P1331" s="3" t="s">
        <v>89</v>
      </c>
      <c r="Q1331" s="3" t="s">
        <v>90</v>
      </c>
      <c r="R1331" s="3" t="s">
        <v>9422</v>
      </c>
      <c r="S1331" s="3" t="s">
        <v>2351</v>
      </c>
      <c r="T1331" s="3" t="s">
        <v>119</v>
      </c>
      <c r="U1331" s="3" t="s">
        <v>2352</v>
      </c>
      <c r="V1331" s="3" t="s">
        <v>93</v>
      </c>
      <c r="W1331" s="3">
        <v>2</v>
      </c>
      <c r="X1331" s="3" t="s">
        <v>19281</v>
      </c>
      <c r="Y1331" s="3" t="s">
        <v>19282</v>
      </c>
      <c r="Z1331" s="3" t="s">
        <v>19283</v>
      </c>
      <c r="AA1331" s="3"/>
      <c r="AB1331" s="3" t="s">
        <v>85</v>
      </c>
      <c r="AC1331" s="3" t="s">
        <v>94</v>
      </c>
      <c r="AD1331" s="3" t="s">
        <v>95</v>
      </c>
      <c r="AE1331" s="3" t="s">
        <v>96</v>
      </c>
      <c r="AF1331" s="3"/>
      <c r="AG1331" s="3" t="s">
        <v>97</v>
      </c>
      <c r="AH1331" s="3">
        <v>256</v>
      </c>
      <c r="AI1331" s="3">
        <v>44</v>
      </c>
      <c r="AJ1331" s="3" t="s">
        <v>123</v>
      </c>
      <c r="AK1331" s="3" t="s">
        <v>109</v>
      </c>
      <c r="AL1331" s="3" t="s">
        <v>100</v>
      </c>
      <c r="AM1331" s="3">
        <v>85</v>
      </c>
      <c r="AN1331" s="3" t="s">
        <v>101</v>
      </c>
      <c r="AO1331" s="3" t="s">
        <v>110</v>
      </c>
      <c r="AP1331" s="3" t="s">
        <v>19284</v>
      </c>
      <c r="AQ1331" s="3" t="s">
        <v>19285</v>
      </c>
      <c r="AR1331" s="3">
        <v>6395</v>
      </c>
      <c r="AS1331" s="3">
        <v>2600</v>
      </c>
      <c r="AT1331" s="3">
        <v>0</v>
      </c>
      <c r="AU1331" s="3">
        <v>0</v>
      </c>
      <c r="AV1331" s="3">
        <v>0</v>
      </c>
      <c r="AW1331" s="3">
        <v>0</v>
      </c>
      <c r="AX1331" s="3">
        <v>0</v>
      </c>
      <c r="AY1331" s="3">
        <v>0</v>
      </c>
      <c r="AZ1331" s="3">
        <v>0</v>
      </c>
      <c r="BA1331" s="3" t="s">
        <v>2253</v>
      </c>
      <c r="BB1331" s="3">
        <v>2600</v>
      </c>
    </row>
    <row r="1332" spans="1:54" ht="32.5" hidden="1" customHeight="1" x14ac:dyDescent="0.2">
      <c r="A1332" s="3" t="s">
        <v>19286</v>
      </c>
      <c r="B1332" s="3" t="s">
        <v>2238</v>
      </c>
      <c r="C1332" s="3" t="s">
        <v>85</v>
      </c>
      <c r="D1332" s="3" t="s">
        <v>86</v>
      </c>
      <c r="E1332" s="3" t="s">
        <v>19274</v>
      </c>
      <c r="F1332" s="3"/>
      <c r="G1332" s="3" t="s">
        <v>87</v>
      </c>
      <c r="H1332" s="3">
        <v>2024</v>
      </c>
      <c r="I1332" s="3">
        <v>2024</v>
      </c>
      <c r="J1332" s="3" t="s">
        <v>111</v>
      </c>
      <c r="K1332" s="3" t="s">
        <v>9417</v>
      </c>
      <c r="L1332" s="3" t="s">
        <v>9418</v>
      </c>
      <c r="M1332" s="3" t="s">
        <v>9419</v>
      </c>
      <c r="N1332" s="3" t="s">
        <v>9420</v>
      </c>
      <c r="O1332" s="3" t="s">
        <v>9421</v>
      </c>
      <c r="P1332" s="3" t="s">
        <v>89</v>
      </c>
      <c r="Q1332" s="3" t="s">
        <v>90</v>
      </c>
      <c r="R1332" s="3" t="s">
        <v>9422</v>
      </c>
      <c r="S1332" s="3" t="s">
        <v>2351</v>
      </c>
      <c r="T1332" s="3" t="s">
        <v>119</v>
      </c>
      <c r="U1332" s="3" t="s">
        <v>2352</v>
      </c>
      <c r="V1332" s="3" t="s">
        <v>93</v>
      </c>
      <c r="W1332" s="3">
        <v>3</v>
      </c>
      <c r="X1332" s="3" t="s">
        <v>19287</v>
      </c>
      <c r="Y1332" s="3" t="s">
        <v>19288</v>
      </c>
      <c r="Z1332" s="3" t="s">
        <v>19289</v>
      </c>
      <c r="AA1332" s="3"/>
      <c r="AB1332" s="3" t="s">
        <v>85</v>
      </c>
      <c r="AC1332" s="3" t="s">
        <v>94</v>
      </c>
      <c r="AD1332" s="3" t="s">
        <v>103</v>
      </c>
      <c r="AE1332" s="3" t="s">
        <v>124</v>
      </c>
      <c r="AF1332" s="3"/>
      <c r="AG1332" s="3" t="s">
        <v>97</v>
      </c>
      <c r="AH1332" s="3">
        <v>256</v>
      </c>
      <c r="AI1332" s="3">
        <v>44</v>
      </c>
      <c r="AJ1332" s="3" t="s">
        <v>123</v>
      </c>
      <c r="AK1332" s="3" t="s">
        <v>109</v>
      </c>
      <c r="AL1332" s="3" t="s">
        <v>100</v>
      </c>
      <c r="AM1332" s="3">
        <v>30</v>
      </c>
      <c r="AN1332" s="3" t="s">
        <v>101</v>
      </c>
      <c r="AO1332" s="3" t="s">
        <v>110</v>
      </c>
      <c r="AP1332" s="3" t="s">
        <v>19290</v>
      </c>
      <c r="AQ1332" s="3" t="s">
        <v>19291</v>
      </c>
      <c r="AR1332" s="3">
        <v>3640</v>
      </c>
      <c r="AS1332" s="3">
        <v>1500</v>
      </c>
      <c r="AT1332" s="3">
        <v>0</v>
      </c>
      <c r="AU1332" s="3">
        <v>0</v>
      </c>
      <c r="AV1332" s="3">
        <v>0</v>
      </c>
      <c r="AW1332" s="3">
        <v>0</v>
      </c>
      <c r="AX1332" s="3">
        <v>0</v>
      </c>
      <c r="AY1332" s="3">
        <v>0</v>
      </c>
      <c r="AZ1332" s="3">
        <v>0</v>
      </c>
      <c r="BA1332" s="3" t="s">
        <v>2253</v>
      </c>
      <c r="BB1332" s="3">
        <v>1500</v>
      </c>
    </row>
    <row r="1333" spans="1:54" ht="32.5" hidden="1" customHeight="1" x14ac:dyDescent="0.2">
      <c r="A1333" s="3" t="s">
        <v>19292</v>
      </c>
      <c r="B1333" s="3" t="s">
        <v>2238</v>
      </c>
      <c r="C1333" s="3" t="s">
        <v>85</v>
      </c>
      <c r="D1333" s="3" t="s">
        <v>86</v>
      </c>
      <c r="E1333" s="3" t="s">
        <v>19274</v>
      </c>
      <c r="F1333" s="3"/>
      <c r="G1333" s="3" t="s">
        <v>87</v>
      </c>
      <c r="H1333" s="3">
        <v>2024</v>
      </c>
      <c r="I1333" s="3">
        <v>2024</v>
      </c>
      <c r="J1333" s="3" t="s">
        <v>88</v>
      </c>
      <c r="K1333" s="3" t="s">
        <v>9417</v>
      </c>
      <c r="L1333" s="3" t="s">
        <v>9418</v>
      </c>
      <c r="M1333" s="3" t="s">
        <v>9419</v>
      </c>
      <c r="N1333" s="3" t="s">
        <v>9420</v>
      </c>
      <c r="O1333" s="3" t="s">
        <v>9421</v>
      </c>
      <c r="P1333" s="3" t="s">
        <v>89</v>
      </c>
      <c r="Q1333" s="3" t="s">
        <v>90</v>
      </c>
      <c r="R1333" s="3" t="s">
        <v>9422</v>
      </c>
      <c r="S1333" s="3" t="s">
        <v>2351</v>
      </c>
      <c r="T1333" s="3" t="s">
        <v>119</v>
      </c>
      <c r="U1333" s="3" t="s">
        <v>2352</v>
      </c>
      <c r="V1333" s="3" t="s">
        <v>93</v>
      </c>
      <c r="W1333" s="3">
        <v>4</v>
      </c>
      <c r="X1333" s="3" t="s">
        <v>19293</v>
      </c>
      <c r="Y1333" s="3" t="s">
        <v>19294</v>
      </c>
      <c r="Z1333" s="3" t="s">
        <v>19295</v>
      </c>
      <c r="AA1333" s="3"/>
      <c r="AB1333" s="3" t="s">
        <v>85</v>
      </c>
      <c r="AC1333" s="3" t="s">
        <v>94</v>
      </c>
      <c r="AD1333" s="3" t="s">
        <v>103</v>
      </c>
      <c r="AE1333" s="3" t="s">
        <v>122</v>
      </c>
      <c r="AF1333" s="3"/>
      <c r="AG1333" s="3" t="s">
        <v>97</v>
      </c>
      <c r="AH1333" s="3">
        <v>256</v>
      </c>
      <c r="AI1333" s="3">
        <v>44</v>
      </c>
      <c r="AJ1333" s="3" t="s">
        <v>105</v>
      </c>
      <c r="AK1333" s="3" t="s">
        <v>109</v>
      </c>
      <c r="AL1333" s="3" t="s">
        <v>100</v>
      </c>
      <c r="AM1333" s="3">
        <v>500</v>
      </c>
      <c r="AN1333" s="3" t="s">
        <v>138</v>
      </c>
      <c r="AO1333" s="3" t="s">
        <v>110</v>
      </c>
      <c r="AP1333" s="3" t="s">
        <v>19296</v>
      </c>
      <c r="AQ1333" s="3" t="s">
        <v>19297</v>
      </c>
      <c r="AR1333" s="3">
        <v>640</v>
      </c>
      <c r="AS1333" s="3">
        <v>600</v>
      </c>
      <c r="AT1333" s="3">
        <v>0</v>
      </c>
      <c r="AU1333" s="3">
        <v>0</v>
      </c>
      <c r="AV1333" s="3">
        <v>0</v>
      </c>
      <c r="AW1333" s="3">
        <v>0</v>
      </c>
      <c r="AX1333" s="3">
        <v>0</v>
      </c>
      <c r="AY1333" s="3">
        <v>0</v>
      </c>
      <c r="AZ1333" s="3">
        <v>0</v>
      </c>
      <c r="BA1333" s="3" t="s">
        <v>2253</v>
      </c>
      <c r="BB1333" s="3">
        <v>600</v>
      </c>
    </row>
    <row r="1334" spans="1:54" ht="32.5" hidden="1" customHeight="1" x14ac:dyDescent="0.2">
      <c r="A1334" s="3" t="s">
        <v>13065</v>
      </c>
      <c r="B1334" s="3" t="s">
        <v>9443</v>
      </c>
      <c r="C1334" s="3" t="s">
        <v>85</v>
      </c>
      <c r="D1334" s="3" t="s">
        <v>86</v>
      </c>
      <c r="E1334" s="3" t="s">
        <v>13066</v>
      </c>
      <c r="F1334" s="3"/>
      <c r="G1334" s="3" t="s">
        <v>87</v>
      </c>
      <c r="H1334" s="3">
        <v>2024</v>
      </c>
      <c r="I1334" s="3">
        <v>2024</v>
      </c>
      <c r="J1334" s="3" t="s">
        <v>111</v>
      </c>
      <c r="K1334" s="3" t="s">
        <v>9472</v>
      </c>
      <c r="L1334" s="3" t="s">
        <v>9473</v>
      </c>
      <c r="M1334" s="3" t="s">
        <v>13067</v>
      </c>
      <c r="N1334" s="3" t="s">
        <v>9475</v>
      </c>
      <c r="O1334" s="3" t="s">
        <v>9476</v>
      </c>
      <c r="P1334" s="3" t="s">
        <v>89</v>
      </c>
      <c r="Q1334" s="3" t="s">
        <v>90</v>
      </c>
      <c r="R1334" s="3" t="s">
        <v>9477</v>
      </c>
      <c r="S1334" s="3" t="s">
        <v>3293</v>
      </c>
      <c r="T1334" s="3" t="s">
        <v>119</v>
      </c>
      <c r="U1334" s="3" t="s">
        <v>3294</v>
      </c>
      <c r="V1334" s="3" t="s">
        <v>3294</v>
      </c>
      <c r="W1334" s="3">
        <v>1</v>
      </c>
      <c r="X1334" s="3" t="s">
        <v>440</v>
      </c>
      <c r="Y1334" s="3" t="s">
        <v>13068</v>
      </c>
      <c r="Z1334" s="3" t="s">
        <v>13069</v>
      </c>
      <c r="AA1334" s="3"/>
      <c r="AB1334" s="3" t="s">
        <v>85</v>
      </c>
      <c r="AC1334" s="3" t="s">
        <v>94</v>
      </c>
      <c r="AD1334" s="3" t="s">
        <v>103</v>
      </c>
      <c r="AE1334" s="3" t="s">
        <v>104</v>
      </c>
      <c r="AF1334" s="3"/>
      <c r="AG1334" s="3" t="s">
        <v>97</v>
      </c>
      <c r="AH1334" s="3">
        <v>116</v>
      </c>
      <c r="AI1334" s="3">
        <v>18</v>
      </c>
      <c r="AJ1334" s="3" t="s">
        <v>105</v>
      </c>
      <c r="AK1334" s="3" t="s">
        <v>106</v>
      </c>
      <c r="AL1334" s="3" t="s">
        <v>100</v>
      </c>
      <c r="AM1334" s="3">
        <v>60</v>
      </c>
      <c r="AN1334" s="3" t="s">
        <v>101</v>
      </c>
      <c r="AO1334" s="3" t="s">
        <v>110</v>
      </c>
      <c r="AP1334" s="3" t="s">
        <v>13070</v>
      </c>
      <c r="AQ1334" s="3" t="s">
        <v>13071</v>
      </c>
      <c r="AR1334" s="3">
        <v>9500</v>
      </c>
      <c r="AS1334" s="3">
        <v>5000</v>
      </c>
      <c r="AT1334" s="3">
        <v>0</v>
      </c>
      <c r="AU1334" s="3">
        <v>0</v>
      </c>
      <c r="AV1334" s="3">
        <v>0</v>
      </c>
      <c r="AW1334" s="3">
        <v>0</v>
      </c>
      <c r="AX1334" s="3">
        <v>0</v>
      </c>
      <c r="AY1334" s="3">
        <v>0</v>
      </c>
      <c r="AZ1334" s="3">
        <v>0</v>
      </c>
      <c r="BA1334" s="3" t="s">
        <v>13072</v>
      </c>
      <c r="BB1334" s="3">
        <v>7300</v>
      </c>
    </row>
    <row r="1335" spans="1:54" ht="32.5" hidden="1" customHeight="1" x14ac:dyDescent="0.2">
      <c r="A1335" s="3" t="s">
        <v>13073</v>
      </c>
      <c r="B1335" s="3" t="s">
        <v>9443</v>
      </c>
      <c r="C1335" s="3" t="s">
        <v>85</v>
      </c>
      <c r="D1335" s="3" t="s">
        <v>86</v>
      </c>
      <c r="E1335" s="3" t="s">
        <v>13066</v>
      </c>
      <c r="F1335" s="3"/>
      <c r="G1335" s="3" t="s">
        <v>87</v>
      </c>
      <c r="H1335" s="3">
        <v>2024</v>
      </c>
      <c r="I1335" s="3">
        <v>2024</v>
      </c>
      <c r="J1335" s="3" t="s">
        <v>111</v>
      </c>
      <c r="K1335" s="3" t="s">
        <v>9472</v>
      </c>
      <c r="L1335" s="3" t="s">
        <v>9473</v>
      </c>
      <c r="M1335" s="3" t="s">
        <v>13067</v>
      </c>
      <c r="N1335" s="3" t="s">
        <v>9475</v>
      </c>
      <c r="O1335" s="3" t="s">
        <v>9476</v>
      </c>
      <c r="P1335" s="3" t="s">
        <v>89</v>
      </c>
      <c r="Q1335" s="3" t="s">
        <v>90</v>
      </c>
      <c r="R1335" s="3" t="s">
        <v>9477</v>
      </c>
      <c r="S1335" s="3" t="s">
        <v>3293</v>
      </c>
      <c r="T1335" s="3" t="s">
        <v>119</v>
      </c>
      <c r="U1335" s="3" t="s">
        <v>3294</v>
      </c>
      <c r="V1335" s="3" t="s">
        <v>3294</v>
      </c>
      <c r="W1335" s="3">
        <v>2</v>
      </c>
      <c r="X1335" s="3" t="s">
        <v>13074</v>
      </c>
      <c r="Y1335" s="3" t="s">
        <v>13075</v>
      </c>
      <c r="Z1335" s="3" t="s">
        <v>13076</v>
      </c>
      <c r="AA1335" s="3"/>
      <c r="AB1335" s="3" t="s">
        <v>85</v>
      </c>
      <c r="AC1335" s="3" t="s">
        <v>94</v>
      </c>
      <c r="AD1335" s="3" t="s">
        <v>103</v>
      </c>
      <c r="AE1335" s="3" t="s">
        <v>124</v>
      </c>
      <c r="AF1335" s="3"/>
      <c r="AG1335" s="3" t="s">
        <v>97</v>
      </c>
      <c r="AH1335" s="3">
        <v>116</v>
      </c>
      <c r="AI1335" s="3">
        <v>18</v>
      </c>
      <c r="AJ1335" s="3" t="s">
        <v>105</v>
      </c>
      <c r="AK1335" s="3" t="s">
        <v>109</v>
      </c>
      <c r="AL1335" s="3" t="s">
        <v>325</v>
      </c>
      <c r="AM1335" s="3">
        <v>50</v>
      </c>
      <c r="AN1335" s="3" t="s">
        <v>138</v>
      </c>
      <c r="AO1335" s="3" t="s">
        <v>102</v>
      </c>
      <c r="AP1335" s="3" t="s">
        <v>13077</v>
      </c>
      <c r="AQ1335" s="3" t="s">
        <v>13078</v>
      </c>
      <c r="AR1335" s="3">
        <v>7000</v>
      </c>
      <c r="AS1335" s="3">
        <v>2500</v>
      </c>
      <c r="AT1335" s="3">
        <v>0</v>
      </c>
      <c r="AU1335" s="3">
        <v>0</v>
      </c>
      <c r="AV1335" s="3">
        <v>0</v>
      </c>
      <c r="AW1335" s="3">
        <v>0</v>
      </c>
      <c r="AX1335" s="3">
        <v>0</v>
      </c>
      <c r="AY1335" s="3">
        <v>0</v>
      </c>
      <c r="AZ1335" s="3">
        <v>0</v>
      </c>
      <c r="BA1335" s="3" t="s">
        <v>13079</v>
      </c>
      <c r="BB1335" s="3">
        <v>5000</v>
      </c>
    </row>
    <row r="1336" spans="1:54" ht="32.5" customHeight="1" x14ac:dyDescent="0.2">
      <c r="A1336" s="94" t="s">
        <v>13080</v>
      </c>
      <c r="B1336" s="94" t="s">
        <v>9443</v>
      </c>
      <c r="C1336" s="94" t="s">
        <v>85</v>
      </c>
      <c r="D1336" s="94" t="s">
        <v>86</v>
      </c>
      <c r="E1336" s="94" t="s">
        <v>13066</v>
      </c>
      <c r="F1336" s="94"/>
      <c r="G1336" s="94" t="s">
        <v>87</v>
      </c>
      <c r="H1336" s="94">
        <v>2024</v>
      </c>
      <c r="I1336" s="94">
        <v>2024</v>
      </c>
      <c r="J1336" s="94" t="s">
        <v>111</v>
      </c>
      <c r="K1336" s="94" t="s">
        <v>9472</v>
      </c>
      <c r="L1336" s="94" t="s">
        <v>9473</v>
      </c>
      <c r="M1336" s="94" t="s">
        <v>13067</v>
      </c>
      <c r="N1336" s="94" t="s">
        <v>9475</v>
      </c>
      <c r="O1336" s="94" t="s">
        <v>9476</v>
      </c>
      <c r="P1336" s="94" t="s">
        <v>89</v>
      </c>
      <c r="Q1336" s="94" t="s">
        <v>90</v>
      </c>
      <c r="R1336" s="94" t="s">
        <v>9477</v>
      </c>
      <c r="S1336" s="94" t="s">
        <v>3293</v>
      </c>
      <c r="T1336" s="94" t="s">
        <v>119</v>
      </c>
      <c r="U1336" s="94" t="s">
        <v>3294</v>
      </c>
      <c r="V1336" s="94" t="s">
        <v>3294</v>
      </c>
      <c r="W1336" s="94">
        <v>3</v>
      </c>
      <c r="X1336" s="94" t="s">
        <v>13081</v>
      </c>
      <c r="Y1336" s="94" t="s">
        <v>13082</v>
      </c>
      <c r="Z1336" s="94" t="s">
        <v>13083</v>
      </c>
      <c r="AA1336" s="94"/>
      <c r="AB1336" s="94" t="s">
        <v>85</v>
      </c>
      <c r="AC1336" s="94" t="s">
        <v>94</v>
      </c>
      <c r="AD1336" s="94" t="s">
        <v>107</v>
      </c>
      <c r="AE1336" s="94" t="s">
        <v>108</v>
      </c>
      <c r="AF1336" s="94"/>
      <c r="AG1336" s="94" t="s">
        <v>97</v>
      </c>
      <c r="AH1336" s="94">
        <v>116</v>
      </c>
      <c r="AI1336" s="94">
        <v>18</v>
      </c>
      <c r="AJ1336" s="94" t="s">
        <v>105</v>
      </c>
      <c r="AK1336" s="94" t="s">
        <v>109</v>
      </c>
      <c r="AL1336" s="94" t="s">
        <v>100</v>
      </c>
      <c r="AM1336" s="94">
        <v>50</v>
      </c>
      <c r="AN1336" s="94" t="s">
        <v>101</v>
      </c>
      <c r="AO1336" s="94" t="s">
        <v>102</v>
      </c>
      <c r="AP1336" s="94" t="s">
        <v>13084</v>
      </c>
      <c r="AQ1336" s="94" t="s">
        <v>13085</v>
      </c>
      <c r="AR1336" s="94">
        <v>2600</v>
      </c>
      <c r="AS1336" s="94">
        <v>1300</v>
      </c>
      <c r="AT1336" s="94">
        <v>0</v>
      </c>
      <c r="AU1336" s="94">
        <v>0</v>
      </c>
      <c r="AV1336" s="94">
        <v>0</v>
      </c>
      <c r="AW1336" s="94">
        <v>0</v>
      </c>
      <c r="AX1336" s="94">
        <v>0</v>
      </c>
      <c r="AY1336" s="94">
        <v>0</v>
      </c>
      <c r="AZ1336" s="94">
        <v>0</v>
      </c>
      <c r="BA1336" s="94" t="s">
        <v>13086</v>
      </c>
      <c r="BB1336" s="94">
        <v>2600</v>
      </c>
    </row>
    <row r="1337" spans="1:54" ht="32.5" hidden="1" customHeight="1" x14ac:dyDescent="0.2">
      <c r="A1337" s="3" t="s">
        <v>19298</v>
      </c>
      <c r="B1337" s="3" t="s">
        <v>9443</v>
      </c>
      <c r="C1337" s="3" t="s">
        <v>85</v>
      </c>
      <c r="D1337" s="3" t="s">
        <v>86</v>
      </c>
      <c r="E1337" s="3" t="s">
        <v>19299</v>
      </c>
      <c r="F1337" s="3"/>
      <c r="G1337" s="3" t="s">
        <v>87</v>
      </c>
      <c r="H1337" s="3">
        <v>2024</v>
      </c>
      <c r="I1337" s="3">
        <v>2024</v>
      </c>
      <c r="J1337" s="3" t="s">
        <v>111</v>
      </c>
      <c r="K1337" s="3" t="s">
        <v>9494</v>
      </c>
      <c r="L1337" s="3" t="s">
        <v>9495</v>
      </c>
      <c r="M1337" s="3" t="s">
        <v>9496</v>
      </c>
      <c r="N1337" s="3" t="s">
        <v>9497</v>
      </c>
      <c r="O1337" s="3" t="s">
        <v>9498</v>
      </c>
      <c r="P1337" s="3" t="s">
        <v>89</v>
      </c>
      <c r="Q1337" s="3" t="s">
        <v>90</v>
      </c>
      <c r="R1337" s="3" t="s">
        <v>9499</v>
      </c>
      <c r="S1337" s="3" t="s">
        <v>9500</v>
      </c>
      <c r="T1337" s="3" t="s">
        <v>135</v>
      </c>
      <c r="U1337" s="3" t="s">
        <v>3294</v>
      </c>
      <c r="V1337" s="3" t="s">
        <v>3294</v>
      </c>
      <c r="W1337" s="3">
        <v>1</v>
      </c>
      <c r="X1337" s="3" t="s">
        <v>19300</v>
      </c>
      <c r="Y1337" s="3" t="s">
        <v>19301</v>
      </c>
      <c r="Z1337" s="3" t="s">
        <v>19302</v>
      </c>
      <c r="AA1337" s="3"/>
      <c r="AB1337" s="3" t="s">
        <v>85</v>
      </c>
      <c r="AC1337" s="3" t="s">
        <v>94</v>
      </c>
      <c r="AD1337" s="3" t="s">
        <v>103</v>
      </c>
      <c r="AE1337" s="3" t="s">
        <v>122</v>
      </c>
      <c r="AF1337" s="3"/>
      <c r="AG1337" s="3" t="s">
        <v>97</v>
      </c>
      <c r="AH1337" s="3">
        <v>61</v>
      </c>
      <c r="AI1337" s="3">
        <v>5</v>
      </c>
      <c r="AJ1337" s="3" t="s">
        <v>105</v>
      </c>
      <c r="AK1337" s="3" t="s">
        <v>109</v>
      </c>
      <c r="AL1337" s="3" t="s">
        <v>325</v>
      </c>
      <c r="AM1337" s="3">
        <v>60</v>
      </c>
      <c r="AN1337" s="3" t="s">
        <v>101</v>
      </c>
      <c r="AO1337" s="3" t="s">
        <v>102</v>
      </c>
      <c r="AP1337" s="3" t="s">
        <v>19303</v>
      </c>
      <c r="AQ1337" s="3" t="s">
        <v>19304</v>
      </c>
      <c r="AR1337" s="3">
        <v>3800</v>
      </c>
      <c r="AS1337" s="3">
        <v>2500</v>
      </c>
      <c r="AT1337" s="3">
        <v>0</v>
      </c>
      <c r="AU1337" s="3">
        <v>0</v>
      </c>
      <c r="AV1337" s="3">
        <v>0</v>
      </c>
      <c r="AW1337" s="3">
        <v>0</v>
      </c>
      <c r="AX1337" s="3">
        <v>0</v>
      </c>
      <c r="AY1337" s="3">
        <v>0</v>
      </c>
      <c r="AZ1337" s="3">
        <v>0</v>
      </c>
      <c r="BA1337" s="3" t="s">
        <v>19305</v>
      </c>
      <c r="BB1337" s="3">
        <v>3300</v>
      </c>
    </row>
    <row r="1338" spans="1:54" ht="32.5" hidden="1" customHeight="1" x14ac:dyDescent="0.2">
      <c r="A1338" s="3" t="s">
        <v>19306</v>
      </c>
      <c r="B1338" s="3" t="s">
        <v>9443</v>
      </c>
      <c r="C1338" s="3" t="s">
        <v>85</v>
      </c>
      <c r="D1338" s="3" t="s">
        <v>86</v>
      </c>
      <c r="E1338" s="3" t="s">
        <v>19299</v>
      </c>
      <c r="F1338" s="3"/>
      <c r="G1338" s="3" t="s">
        <v>87</v>
      </c>
      <c r="H1338" s="3">
        <v>2024</v>
      </c>
      <c r="I1338" s="3">
        <v>2024</v>
      </c>
      <c r="J1338" s="3" t="s">
        <v>111</v>
      </c>
      <c r="K1338" s="3" t="s">
        <v>9494</v>
      </c>
      <c r="L1338" s="3" t="s">
        <v>9495</v>
      </c>
      <c r="M1338" s="3" t="s">
        <v>9496</v>
      </c>
      <c r="N1338" s="3" t="s">
        <v>9497</v>
      </c>
      <c r="O1338" s="3" t="s">
        <v>9498</v>
      </c>
      <c r="P1338" s="3" t="s">
        <v>89</v>
      </c>
      <c r="Q1338" s="3" t="s">
        <v>90</v>
      </c>
      <c r="R1338" s="3" t="s">
        <v>9499</v>
      </c>
      <c r="S1338" s="3" t="s">
        <v>9500</v>
      </c>
      <c r="T1338" s="3" t="s">
        <v>135</v>
      </c>
      <c r="U1338" s="3" t="s">
        <v>3294</v>
      </c>
      <c r="V1338" s="3" t="s">
        <v>3294</v>
      </c>
      <c r="W1338" s="3">
        <v>2</v>
      </c>
      <c r="X1338" s="3" t="s">
        <v>19307</v>
      </c>
      <c r="Y1338" s="3" t="s">
        <v>19308</v>
      </c>
      <c r="Z1338" s="3" t="s">
        <v>19309</v>
      </c>
      <c r="AA1338" s="3"/>
      <c r="AB1338" s="3" t="s">
        <v>85</v>
      </c>
      <c r="AC1338" s="3" t="s">
        <v>94</v>
      </c>
      <c r="AD1338" s="3" t="s">
        <v>103</v>
      </c>
      <c r="AE1338" s="3" t="s">
        <v>104</v>
      </c>
      <c r="AF1338" s="3"/>
      <c r="AG1338" s="3" t="s">
        <v>97</v>
      </c>
      <c r="AH1338" s="3">
        <v>61</v>
      </c>
      <c r="AI1338" s="3">
        <v>5</v>
      </c>
      <c r="AJ1338" s="3" t="s">
        <v>105</v>
      </c>
      <c r="AK1338" s="3" t="s">
        <v>109</v>
      </c>
      <c r="AL1338" s="3" t="s">
        <v>100</v>
      </c>
      <c r="AM1338" s="3">
        <v>80</v>
      </c>
      <c r="AN1338" s="3" t="s">
        <v>101</v>
      </c>
      <c r="AO1338" s="3" t="s">
        <v>102</v>
      </c>
      <c r="AP1338" s="3" t="s">
        <v>19310</v>
      </c>
      <c r="AQ1338" s="3" t="s">
        <v>19311</v>
      </c>
      <c r="AR1338" s="3">
        <v>5500</v>
      </c>
      <c r="AS1338" s="3">
        <v>2500</v>
      </c>
      <c r="AT1338" s="3">
        <v>0</v>
      </c>
      <c r="AU1338" s="3">
        <v>0</v>
      </c>
      <c r="AV1338" s="3">
        <v>0</v>
      </c>
      <c r="AW1338" s="3">
        <v>0</v>
      </c>
      <c r="AX1338" s="3">
        <v>0</v>
      </c>
      <c r="AY1338" s="3">
        <v>0</v>
      </c>
      <c r="AZ1338" s="3">
        <v>0</v>
      </c>
      <c r="BA1338" s="3" t="s">
        <v>19312</v>
      </c>
      <c r="BB1338" s="3">
        <v>5500</v>
      </c>
    </row>
    <row r="1339" spans="1:54" ht="32.5" hidden="1" customHeight="1" x14ac:dyDescent="0.2">
      <c r="A1339" s="3" t="s">
        <v>19313</v>
      </c>
      <c r="B1339" s="3" t="s">
        <v>9443</v>
      </c>
      <c r="C1339" s="3" t="s">
        <v>85</v>
      </c>
      <c r="D1339" s="3" t="s">
        <v>86</v>
      </c>
      <c r="E1339" s="3" t="s">
        <v>19299</v>
      </c>
      <c r="F1339" s="3"/>
      <c r="G1339" s="3" t="s">
        <v>87</v>
      </c>
      <c r="H1339" s="3">
        <v>2024</v>
      </c>
      <c r="I1339" s="3">
        <v>2024</v>
      </c>
      <c r="J1339" s="3" t="s">
        <v>111</v>
      </c>
      <c r="K1339" s="3" t="s">
        <v>9494</v>
      </c>
      <c r="L1339" s="3" t="s">
        <v>9495</v>
      </c>
      <c r="M1339" s="3" t="s">
        <v>9496</v>
      </c>
      <c r="N1339" s="3" t="s">
        <v>9497</v>
      </c>
      <c r="O1339" s="3" t="s">
        <v>9498</v>
      </c>
      <c r="P1339" s="3" t="s">
        <v>89</v>
      </c>
      <c r="Q1339" s="3" t="s">
        <v>90</v>
      </c>
      <c r="R1339" s="3" t="s">
        <v>9499</v>
      </c>
      <c r="S1339" s="3" t="s">
        <v>9500</v>
      </c>
      <c r="T1339" s="3" t="s">
        <v>135</v>
      </c>
      <c r="U1339" s="3" t="s">
        <v>3294</v>
      </c>
      <c r="V1339" s="3" t="s">
        <v>3294</v>
      </c>
      <c r="W1339" s="3">
        <v>3</v>
      </c>
      <c r="X1339" s="3" t="s">
        <v>19314</v>
      </c>
      <c r="Y1339" s="3" t="s">
        <v>19315</v>
      </c>
      <c r="Z1339" s="3" t="s">
        <v>19316</v>
      </c>
      <c r="AA1339" s="3"/>
      <c r="AB1339" s="3" t="s">
        <v>85</v>
      </c>
      <c r="AC1339" s="3" t="s">
        <v>94</v>
      </c>
      <c r="AD1339" s="3" t="s">
        <v>103</v>
      </c>
      <c r="AE1339" s="3" t="s">
        <v>124</v>
      </c>
      <c r="AF1339" s="3"/>
      <c r="AG1339" s="3" t="s">
        <v>97</v>
      </c>
      <c r="AH1339" s="3">
        <v>61</v>
      </c>
      <c r="AI1339" s="3">
        <v>5</v>
      </c>
      <c r="AJ1339" s="3" t="s">
        <v>98</v>
      </c>
      <c r="AK1339" s="3" t="s">
        <v>109</v>
      </c>
      <c r="AL1339" s="3" t="s">
        <v>100</v>
      </c>
      <c r="AM1339" s="3">
        <v>30</v>
      </c>
      <c r="AN1339" s="3" t="s">
        <v>101</v>
      </c>
      <c r="AO1339" s="3" t="s">
        <v>110</v>
      </c>
      <c r="AP1339" s="3" t="s">
        <v>19317</v>
      </c>
      <c r="AQ1339" s="3" t="s">
        <v>19318</v>
      </c>
      <c r="AR1339" s="3">
        <v>2600</v>
      </c>
      <c r="AS1339" s="3">
        <v>2500</v>
      </c>
      <c r="AT1339" s="3">
        <v>0</v>
      </c>
      <c r="AU1339" s="3">
        <v>0</v>
      </c>
      <c r="AV1339" s="3">
        <v>0</v>
      </c>
      <c r="AW1339" s="3">
        <v>0</v>
      </c>
      <c r="AX1339" s="3">
        <v>0</v>
      </c>
      <c r="AY1339" s="3">
        <v>0</v>
      </c>
      <c r="AZ1339" s="3">
        <v>0</v>
      </c>
      <c r="BA1339" s="3" t="s">
        <v>19319</v>
      </c>
      <c r="BB1339" s="3">
        <v>2500</v>
      </c>
    </row>
    <row r="1340" spans="1:54" ht="32.5" hidden="1" customHeight="1" x14ac:dyDescent="0.2">
      <c r="A1340" s="3" t="s">
        <v>19320</v>
      </c>
      <c r="B1340" s="3" t="s">
        <v>9443</v>
      </c>
      <c r="C1340" s="3" t="s">
        <v>85</v>
      </c>
      <c r="D1340" s="3" t="s">
        <v>86</v>
      </c>
      <c r="E1340" s="3" t="s">
        <v>19321</v>
      </c>
      <c r="F1340" s="3"/>
      <c r="G1340" s="3" t="s">
        <v>87</v>
      </c>
      <c r="H1340" s="3">
        <v>2024</v>
      </c>
      <c r="I1340" s="3">
        <v>2024</v>
      </c>
      <c r="J1340" s="3" t="s">
        <v>111</v>
      </c>
      <c r="K1340" s="3" t="s">
        <v>9483</v>
      </c>
      <c r="L1340" s="3" t="s">
        <v>9484</v>
      </c>
      <c r="M1340" s="3" t="s">
        <v>9485</v>
      </c>
      <c r="N1340" s="3" t="s">
        <v>9486</v>
      </c>
      <c r="O1340" s="3" t="s">
        <v>9487</v>
      </c>
      <c r="P1340" s="3" t="s">
        <v>89</v>
      </c>
      <c r="Q1340" s="3" t="s">
        <v>90</v>
      </c>
      <c r="R1340" s="3" t="s">
        <v>9488</v>
      </c>
      <c r="S1340" s="3" t="s">
        <v>3293</v>
      </c>
      <c r="T1340" s="3" t="s">
        <v>119</v>
      </c>
      <c r="U1340" s="3" t="s">
        <v>3294</v>
      </c>
      <c r="V1340" s="3" t="s">
        <v>3294</v>
      </c>
      <c r="W1340" s="3">
        <v>1</v>
      </c>
      <c r="X1340" s="3" t="s">
        <v>19322</v>
      </c>
      <c r="Y1340" s="3" t="s">
        <v>19323</v>
      </c>
      <c r="Z1340" s="3" t="s">
        <v>19324</v>
      </c>
      <c r="AA1340" s="3"/>
      <c r="AB1340" s="3" t="s">
        <v>85</v>
      </c>
      <c r="AC1340" s="3" t="s">
        <v>94</v>
      </c>
      <c r="AD1340" s="3" t="s">
        <v>103</v>
      </c>
      <c r="AE1340" s="3" t="s">
        <v>104</v>
      </c>
      <c r="AF1340" s="3"/>
      <c r="AG1340" s="3" t="s">
        <v>97</v>
      </c>
      <c r="AH1340" s="3">
        <v>51</v>
      </c>
      <c r="AI1340" s="3">
        <v>8</v>
      </c>
      <c r="AJ1340" s="3" t="s">
        <v>123</v>
      </c>
      <c r="AK1340" s="3" t="s">
        <v>106</v>
      </c>
      <c r="AL1340" s="3" t="s">
        <v>100</v>
      </c>
      <c r="AM1340" s="3">
        <v>31</v>
      </c>
      <c r="AN1340" s="3" t="s">
        <v>101</v>
      </c>
      <c r="AO1340" s="3" t="s">
        <v>15447</v>
      </c>
      <c r="AP1340" s="3" t="s">
        <v>19325</v>
      </c>
      <c r="AQ1340" s="3" t="s">
        <v>19326</v>
      </c>
      <c r="AR1340" s="3">
        <v>6500</v>
      </c>
      <c r="AS1340" s="3">
        <v>2500</v>
      </c>
      <c r="AT1340" s="3">
        <v>0</v>
      </c>
      <c r="AU1340" s="3">
        <v>0</v>
      </c>
      <c r="AV1340" s="3">
        <v>0</v>
      </c>
      <c r="AW1340" s="3">
        <v>0</v>
      </c>
      <c r="AX1340" s="3">
        <v>0</v>
      </c>
      <c r="AY1340" s="3">
        <v>0</v>
      </c>
      <c r="AZ1340" s="3">
        <v>0</v>
      </c>
      <c r="BA1340" s="3" t="s">
        <v>19327</v>
      </c>
      <c r="BB1340" s="3">
        <v>4800</v>
      </c>
    </row>
    <row r="1341" spans="1:54" ht="32.5" hidden="1" customHeight="1" x14ac:dyDescent="0.2">
      <c r="A1341" s="3" t="s">
        <v>19328</v>
      </c>
      <c r="B1341" s="3" t="s">
        <v>9443</v>
      </c>
      <c r="C1341" s="3" t="s">
        <v>85</v>
      </c>
      <c r="D1341" s="3" t="s">
        <v>86</v>
      </c>
      <c r="E1341" s="3" t="s">
        <v>19321</v>
      </c>
      <c r="F1341" s="3"/>
      <c r="G1341" s="3" t="s">
        <v>87</v>
      </c>
      <c r="H1341" s="3">
        <v>2024</v>
      </c>
      <c r="I1341" s="3">
        <v>2024</v>
      </c>
      <c r="J1341" s="3" t="s">
        <v>111</v>
      </c>
      <c r="K1341" s="3" t="s">
        <v>9483</v>
      </c>
      <c r="L1341" s="3" t="s">
        <v>9484</v>
      </c>
      <c r="M1341" s="3" t="s">
        <v>9485</v>
      </c>
      <c r="N1341" s="3" t="s">
        <v>9486</v>
      </c>
      <c r="O1341" s="3" t="s">
        <v>9487</v>
      </c>
      <c r="P1341" s="3" t="s">
        <v>89</v>
      </c>
      <c r="Q1341" s="3" t="s">
        <v>90</v>
      </c>
      <c r="R1341" s="3" t="s">
        <v>9488</v>
      </c>
      <c r="S1341" s="3" t="s">
        <v>3293</v>
      </c>
      <c r="T1341" s="3" t="s">
        <v>119</v>
      </c>
      <c r="U1341" s="3" t="s">
        <v>3294</v>
      </c>
      <c r="V1341" s="3" t="s">
        <v>3294</v>
      </c>
      <c r="W1341" s="3">
        <v>2</v>
      </c>
      <c r="X1341" s="3" t="s">
        <v>19329</v>
      </c>
      <c r="Y1341" s="3" t="s">
        <v>19330</v>
      </c>
      <c r="Z1341" s="3" t="s">
        <v>19331</v>
      </c>
      <c r="AA1341" s="3"/>
      <c r="AB1341" s="3" t="s">
        <v>85</v>
      </c>
      <c r="AC1341" s="3" t="s">
        <v>94</v>
      </c>
      <c r="AD1341" s="3" t="s">
        <v>95</v>
      </c>
      <c r="AE1341" s="3" t="s">
        <v>96</v>
      </c>
      <c r="AF1341" s="3"/>
      <c r="AG1341" s="3" t="s">
        <v>97</v>
      </c>
      <c r="AH1341" s="3">
        <v>51</v>
      </c>
      <c r="AI1341" s="3">
        <v>8</v>
      </c>
      <c r="AJ1341" s="3" t="s">
        <v>123</v>
      </c>
      <c r="AK1341" s="3" t="s">
        <v>109</v>
      </c>
      <c r="AL1341" s="3" t="s">
        <v>325</v>
      </c>
      <c r="AM1341" s="3">
        <v>10</v>
      </c>
      <c r="AN1341" s="3" t="s">
        <v>138</v>
      </c>
      <c r="AO1341" s="3" t="s">
        <v>15447</v>
      </c>
      <c r="AP1341" s="3" t="s">
        <v>19332</v>
      </c>
      <c r="AQ1341" s="3" t="s">
        <v>19333</v>
      </c>
      <c r="AR1341" s="3">
        <v>2850</v>
      </c>
      <c r="AS1341" s="3">
        <v>1000</v>
      </c>
      <c r="AT1341" s="3">
        <v>0</v>
      </c>
      <c r="AU1341" s="3">
        <v>0</v>
      </c>
      <c r="AV1341" s="3">
        <v>0</v>
      </c>
      <c r="AW1341" s="3">
        <v>0</v>
      </c>
      <c r="AX1341" s="3">
        <v>0</v>
      </c>
      <c r="AY1341" s="3">
        <v>0</v>
      </c>
      <c r="AZ1341" s="3">
        <v>0</v>
      </c>
      <c r="BA1341" s="3" t="s">
        <v>19334</v>
      </c>
      <c r="BB1341" s="3">
        <v>1400</v>
      </c>
    </row>
    <row r="1342" spans="1:54" ht="32.5" hidden="1" customHeight="1" x14ac:dyDescent="0.2">
      <c r="A1342" s="3" t="s">
        <v>19335</v>
      </c>
      <c r="B1342" s="3" t="s">
        <v>9443</v>
      </c>
      <c r="C1342" s="3" t="s">
        <v>85</v>
      </c>
      <c r="D1342" s="3" t="s">
        <v>86</v>
      </c>
      <c r="E1342" s="3" t="s">
        <v>19336</v>
      </c>
      <c r="F1342" s="3"/>
      <c r="G1342" s="3" t="s">
        <v>87</v>
      </c>
      <c r="H1342" s="3">
        <v>2024</v>
      </c>
      <c r="I1342" s="3">
        <v>2024</v>
      </c>
      <c r="J1342" s="3" t="s">
        <v>111</v>
      </c>
      <c r="K1342" s="3" t="s">
        <v>9446</v>
      </c>
      <c r="L1342" s="3" t="s">
        <v>9447</v>
      </c>
      <c r="M1342" s="3" t="s">
        <v>9448</v>
      </c>
      <c r="N1342" s="3" t="s">
        <v>9449</v>
      </c>
      <c r="O1342" s="3" t="s">
        <v>9450</v>
      </c>
      <c r="P1342" s="3" t="s">
        <v>89</v>
      </c>
      <c r="Q1342" s="3" t="s">
        <v>90</v>
      </c>
      <c r="R1342" s="3" t="s">
        <v>9451</v>
      </c>
      <c r="S1342" s="3" t="s">
        <v>9452</v>
      </c>
      <c r="T1342" s="3" t="s">
        <v>119</v>
      </c>
      <c r="U1342" s="3" t="s">
        <v>3294</v>
      </c>
      <c r="V1342" s="3" t="s">
        <v>3294</v>
      </c>
      <c r="W1342" s="3">
        <v>1</v>
      </c>
      <c r="X1342" s="3" t="s">
        <v>315</v>
      </c>
      <c r="Y1342" s="3" t="s">
        <v>19337</v>
      </c>
      <c r="Z1342" s="3" t="s">
        <v>19338</v>
      </c>
      <c r="AA1342" s="3"/>
      <c r="AB1342" s="3" t="s">
        <v>85</v>
      </c>
      <c r="AC1342" s="3" t="s">
        <v>94</v>
      </c>
      <c r="AD1342" s="3" t="s">
        <v>103</v>
      </c>
      <c r="AE1342" s="3" t="s">
        <v>104</v>
      </c>
      <c r="AF1342" s="3"/>
      <c r="AG1342" s="3" t="s">
        <v>97</v>
      </c>
      <c r="AH1342" s="3">
        <v>101</v>
      </c>
      <c r="AI1342" s="3">
        <v>21</v>
      </c>
      <c r="AJ1342" s="3" t="s">
        <v>346</v>
      </c>
      <c r="AK1342" s="3" t="s">
        <v>106</v>
      </c>
      <c r="AL1342" s="3" t="s">
        <v>100</v>
      </c>
      <c r="AM1342" s="3">
        <v>40</v>
      </c>
      <c r="AN1342" s="3" t="s">
        <v>101</v>
      </c>
      <c r="AO1342" s="3" t="s">
        <v>318</v>
      </c>
      <c r="AP1342" s="3" t="s">
        <v>19339</v>
      </c>
      <c r="AQ1342" s="3" t="s">
        <v>19340</v>
      </c>
      <c r="AR1342" s="3">
        <v>5470</v>
      </c>
      <c r="AS1342" s="3">
        <v>2500</v>
      </c>
      <c r="AT1342" s="3">
        <v>0</v>
      </c>
      <c r="AU1342" s="3">
        <v>0</v>
      </c>
      <c r="AV1342" s="3">
        <v>0</v>
      </c>
      <c r="AW1342" s="3">
        <v>0</v>
      </c>
      <c r="AX1342" s="3">
        <v>0</v>
      </c>
      <c r="AY1342" s="3">
        <v>0</v>
      </c>
      <c r="AZ1342" s="3">
        <v>0</v>
      </c>
      <c r="BA1342" s="3" t="s">
        <v>19341</v>
      </c>
      <c r="BB1342" s="3">
        <v>3870</v>
      </c>
    </row>
    <row r="1343" spans="1:54" ht="32.5" hidden="1" customHeight="1" x14ac:dyDescent="0.2">
      <c r="A1343" s="3" t="s">
        <v>19342</v>
      </c>
      <c r="B1343" s="3" t="s">
        <v>9443</v>
      </c>
      <c r="C1343" s="3" t="s">
        <v>85</v>
      </c>
      <c r="D1343" s="3" t="s">
        <v>86</v>
      </c>
      <c r="E1343" s="3" t="s">
        <v>19336</v>
      </c>
      <c r="F1343" s="3"/>
      <c r="G1343" s="3" t="s">
        <v>87</v>
      </c>
      <c r="H1343" s="3">
        <v>2024</v>
      </c>
      <c r="I1343" s="3">
        <v>2024</v>
      </c>
      <c r="J1343" s="3" t="s">
        <v>88</v>
      </c>
      <c r="K1343" s="3" t="s">
        <v>9446</v>
      </c>
      <c r="L1343" s="3" t="s">
        <v>9447</v>
      </c>
      <c r="M1343" s="3" t="s">
        <v>9448</v>
      </c>
      <c r="N1343" s="3" t="s">
        <v>9449</v>
      </c>
      <c r="O1343" s="3" t="s">
        <v>9450</v>
      </c>
      <c r="P1343" s="3" t="s">
        <v>89</v>
      </c>
      <c r="Q1343" s="3" t="s">
        <v>90</v>
      </c>
      <c r="R1343" s="3" t="s">
        <v>9451</v>
      </c>
      <c r="S1343" s="3" t="s">
        <v>9452</v>
      </c>
      <c r="T1343" s="3" t="s">
        <v>119</v>
      </c>
      <c r="U1343" s="3" t="s">
        <v>3294</v>
      </c>
      <c r="V1343" s="3" t="s">
        <v>3294</v>
      </c>
      <c r="W1343" s="3">
        <v>2</v>
      </c>
      <c r="X1343" s="3" t="s">
        <v>14323</v>
      </c>
      <c r="Y1343" s="3" t="s">
        <v>19343</v>
      </c>
      <c r="Z1343" s="3" t="s">
        <v>19344</v>
      </c>
      <c r="AA1343" s="3"/>
      <c r="AB1343" s="3" t="s">
        <v>85</v>
      </c>
      <c r="AC1343" s="3" t="s">
        <v>94</v>
      </c>
      <c r="AD1343" s="3" t="s">
        <v>103</v>
      </c>
      <c r="AE1343" s="3" t="s">
        <v>124</v>
      </c>
      <c r="AF1343" s="3"/>
      <c r="AG1343" s="3" t="s">
        <v>97</v>
      </c>
      <c r="AH1343" s="3">
        <v>101</v>
      </c>
      <c r="AI1343" s="3">
        <v>21</v>
      </c>
      <c r="AJ1343" s="3" t="s">
        <v>123</v>
      </c>
      <c r="AK1343" s="3" t="s">
        <v>109</v>
      </c>
      <c r="AL1343" s="3" t="s">
        <v>100</v>
      </c>
      <c r="AM1343" s="3">
        <v>100</v>
      </c>
      <c r="AN1343" s="3" t="s">
        <v>101</v>
      </c>
      <c r="AO1343" s="3" t="s">
        <v>318</v>
      </c>
      <c r="AP1343" s="3" t="s">
        <v>19345</v>
      </c>
      <c r="AQ1343" s="3" t="s">
        <v>19346</v>
      </c>
      <c r="AR1343" s="3">
        <v>4000</v>
      </c>
      <c r="AS1343" s="3">
        <v>2000</v>
      </c>
      <c r="AT1343" s="3">
        <v>0</v>
      </c>
      <c r="AU1343" s="3">
        <v>0</v>
      </c>
      <c r="AV1343" s="3">
        <v>0</v>
      </c>
      <c r="AW1343" s="3">
        <v>0</v>
      </c>
      <c r="AX1343" s="3">
        <v>0</v>
      </c>
      <c r="AY1343" s="3">
        <v>0</v>
      </c>
      <c r="AZ1343" s="3">
        <v>0</v>
      </c>
      <c r="BA1343" s="3" t="s">
        <v>19347</v>
      </c>
      <c r="BB1343" s="3">
        <v>2800</v>
      </c>
    </row>
    <row r="1344" spans="1:54" ht="32.5" hidden="1" customHeight="1" x14ac:dyDescent="0.2">
      <c r="A1344" s="3" t="s">
        <v>19348</v>
      </c>
      <c r="B1344" s="3" t="s">
        <v>9443</v>
      </c>
      <c r="C1344" s="3" t="s">
        <v>85</v>
      </c>
      <c r="D1344" s="3" t="s">
        <v>86</v>
      </c>
      <c r="E1344" s="3" t="s">
        <v>19336</v>
      </c>
      <c r="F1344" s="3"/>
      <c r="G1344" s="3" t="s">
        <v>87</v>
      </c>
      <c r="H1344" s="3">
        <v>2024</v>
      </c>
      <c r="I1344" s="3">
        <v>2024</v>
      </c>
      <c r="J1344" s="3" t="s">
        <v>111</v>
      </c>
      <c r="K1344" s="3" t="s">
        <v>9446</v>
      </c>
      <c r="L1344" s="3" t="s">
        <v>9447</v>
      </c>
      <c r="M1344" s="3" t="s">
        <v>9448</v>
      </c>
      <c r="N1344" s="3" t="s">
        <v>9449</v>
      </c>
      <c r="O1344" s="3" t="s">
        <v>9450</v>
      </c>
      <c r="P1344" s="3" t="s">
        <v>89</v>
      </c>
      <c r="Q1344" s="3" t="s">
        <v>90</v>
      </c>
      <c r="R1344" s="3" t="s">
        <v>9451</v>
      </c>
      <c r="S1344" s="3" t="s">
        <v>9452</v>
      </c>
      <c r="T1344" s="3" t="s">
        <v>119</v>
      </c>
      <c r="U1344" s="3" t="s">
        <v>3294</v>
      </c>
      <c r="V1344" s="3" t="s">
        <v>3294</v>
      </c>
      <c r="W1344" s="3">
        <v>3</v>
      </c>
      <c r="X1344" s="3" t="s">
        <v>19349</v>
      </c>
      <c r="Y1344" s="3" t="s">
        <v>19350</v>
      </c>
      <c r="Z1344" s="3" t="s">
        <v>19351</v>
      </c>
      <c r="AA1344" s="3"/>
      <c r="AB1344" s="3" t="s">
        <v>85</v>
      </c>
      <c r="AC1344" s="3" t="s">
        <v>94</v>
      </c>
      <c r="AD1344" s="3" t="s">
        <v>95</v>
      </c>
      <c r="AE1344" s="3" t="s">
        <v>96</v>
      </c>
      <c r="AF1344" s="3"/>
      <c r="AG1344" s="3" t="s">
        <v>97</v>
      </c>
      <c r="AH1344" s="3">
        <v>101</v>
      </c>
      <c r="AI1344" s="3">
        <v>21</v>
      </c>
      <c r="AJ1344" s="3" t="s">
        <v>123</v>
      </c>
      <c r="AK1344" s="3" t="s">
        <v>109</v>
      </c>
      <c r="AL1344" s="3" t="s">
        <v>100</v>
      </c>
      <c r="AM1344" s="3">
        <v>20</v>
      </c>
      <c r="AN1344" s="3" t="s">
        <v>303</v>
      </c>
      <c r="AO1344" s="3" t="s">
        <v>318</v>
      </c>
      <c r="AP1344" s="3" t="s">
        <v>19352</v>
      </c>
      <c r="AQ1344" s="3" t="s">
        <v>19353</v>
      </c>
      <c r="AR1344" s="3">
        <v>3600</v>
      </c>
      <c r="AS1344" s="3">
        <v>2000</v>
      </c>
      <c r="AT1344" s="3">
        <v>0</v>
      </c>
      <c r="AU1344" s="3">
        <v>0</v>
      </c>
      <c r="AV1344" s="3">
        <v>0</v>
      </c>
      <c r="AW1344" s="3">
        <v>0</v>
      </c>
      <c r="AX1344" s="3">
        <v>0</v>
      </c>
      <c r="AY1344" s="3">
        <v>0</v>
      </c>
      <c r="AZ1344" s="3">
        <v>0</v>
      </c>
      <c r="BA1344" s="3" t="s">
        <v>19354</v>
      </c>
      <c r="BB1344" s="3">
        <v>2800</v>
      </c>
    </row>
    <row r="1345" spans="1:54" ht="32.5" hidden="1" customHeight="1" x14ac:dyDescent="0.2">
      <c r="A1345" s="3" t="s">
        <v>19355</v>
      </c>
      <c r="B1345" s="3" t="s">
        <v>9443</v>
      </c>
      <c r="C1345" s="3" t="s">
        <v>85</v>
      </c>
      <c r="D1345" s="3" t="s">
        <v>86</v>
      </c>
      <c r="E1345" s="3" t="s">
        <v>19356</v>
      </c>
      <c r="F1345" s="3"/>
      <c r="G1345" s="3" t="s">
        <v>87</v>
      </c>
      <c r="H1345" s="3">
        <v>2024</v>
      </c>
      <c r="I1345" s="3">
        <v>2024</v>
      </c>
      <c r="J1345" s="3" t="s">
        <v>111</v>
      </c>
      <c r="K1345" s="3" t="s">
        <v>9458</v>
      </c>
      <c r="L1345" s="3" t="s">
        <v>9459</v>
      </c>
      <c r="M1345" s="3" t="s">
        <v>9460</v>
      </c>
      <c r="N1345" s="3" t="s">
        <v>9461</v>
      </c>
      <c r="O1345" s="3" t="s">
        <v>9462</v>
      </c>
      <c r="P1345" s="3" t="s">
        <v>89</v>
      </c>
      <c r="Q1345" s="3" t="s">
        <v>90</v>
      </c>
      <c r="R1345" s="3" t="s">
        <v>9463</v>
      </c>
      <c r="S1345" s="3" t="s">
        <v>9464</v>
      </c>
      <c r="T1345" s="3" t="s">
        <v>135</v>
      </c>
      <c r="U1345" s="3" t="s">
        <v>3294</v>
      </c>
      <c r="V1345" s="3" t="s">
        <v>3294</v>
      </c>
      <c r="W1345" s="3">
        <v>1</v>
      </c>
      <c r="X1345" s="3" t="s">
        <v>19357</v>
      </c>
      <c r="Y1345" s="3" t="s">
        <v>19358</v>
      </c>
      <c r="Z1345" s="3" t="s">
        <v>19359</v>
      </c>
      <c r="AA1345" s="3"/>
      <c r="AB1345" s="3" t="s">
        <v>85</v>
      </c>
      <c r="AC1345" s="3" t="s">
        <v>94</v>
      </c>
      <c r="AD1345" s="3" t="s">
        <v>103</v>
      </c>
      <c r="AE1345" s="3" t="s">
        <v>104</v>
      </c>
      <c r="AF1345" s="3"/>
      <c r="AG1345" s="3" t="s">
        <v>97</v>
      </c>
      <c r="AH1345" s="3">
        <v>100</v>
      </c>
      <c r="AI1345" s="3">
        <v>12</v>
      </c>
      <c r="AJ1345" s="3" t="s">
        <v>123</v>
      </c>
      <c r="AK1345" s="3" t="s">
        <v>106</v>
      </c>
      <c r="AL1345" s="3" t="s">
        <v>100</v>
      </c>
      <c r="AM1345" s="3">
        <v>60</v>
      </c>
      <c r="AN1345" s="3" t="s">
        <v>138</v>
      </c>
      <c r="AO1345" s="3" t="s">
        <v>102</v>
      </c>
      <c r="AP1345" s="3" t="s">
        <v>19360</v>
      </c>
      <c r="AQ1345" s="3" t="s">
        <v>19361</v>
      </c>
      <c r="AR1345" s="3">
        <v>5500</v>
      </c>
      <c r="AS1345" s="3">
        <v>3000</v>
      </c>
      <c r="AT1345" s="3">
        <v>0</v>
      </c>
      <c r="AU1345" s="3">
        <v>0</v>
      </c>
      <c r="AV1345" s="3">
        <v>0</v>
      </c>
      <c r="AW1345" s="3">
        <v>0</v>
      </c>
      <c r="AX1345" s="3">
        <v>0</v>
      </c>
      <c r="AY1345" s="3">
        <v>0</v>
      </c>
      <c r="AZ1345" s="3">
        <v>0</v>
      </c>
      <c r="BA1345" s="3" t="s">
        <v>19319</v>
      </c>
      <c r="BB1345" s="3">
        <v>3000</v>
      </c>
    </row>
    <row r="1346" spans="1:54" ht="32.5" hidden="1" customHeight="1" x14ac:dyDescent="0.2">
      <c r="A1346" s="3" t="s">
        <v>19362</v>
      </c>
      <c r="B1346" s="3" t="s">
        <v>9443</v>
      </c>
      <c r="C1346" s="3" t="s">
        <v>85</v>
      </c>
      <c r="D1346" s="3" t="s">
        <v>86</v>
      </c>
      <c r="E1346" s="3" t="s">
        <v>19356</v>
      </c>
      <c r="F1346" s="3"/>
      <c r="G1346" s="3" t="s">
        <v>87</v>
      </c>
      <c r="H1346" s="3">
        <v>2024</v>
      </c>
      <c r="I1346" s="3">
        <v>2024</v>
      </c>
      <c r="J1346" s="3" t="s">
        <v>111</v>
      </c>
      <c r="K1346" s="3" t="s">
        <v>9458</v>
      </c>
      <c r="L1346" s="3" t="s">
        <v>9459</v>
      </c>
      <c r="M1346" s="3" t="s">
        <v>9460</v>
      </c>
      <c r="N1346" s="3" t="s">
        <v>9461</v>
      </c>
      <c r="O1346" s="3" t="s">
        <v>9462</v>
      </c>
      <c r="P1346" s="3" t="s">
        <v>89</v>
      </c>
      <c r="Q1346" s="3" t="s">
        <v>90</v>
      </c>
      <c r="R1346" s="3" t="s">
        <v>9463</v>
      </c>
      <c r="S1346" s="3" t="s">
        <v>9464</v>
      </c>
      <c r="T1346" s="3" t="s">
        <v>135</v>
      </c>
      <c r="U1346" s="3" t="s">
        <v>3294</v>
      </c>
      <c r="V1346" s="3" t="s">
        <v>3294</v>
      </c>
      <c r="W1346" s="3">
        <v>2</v>
      </c>
      <c r="X1346" s="3" t="s">
        <v>19363</v>
      </c>
      <c r="Y1346" s="3" t="s">
        <v>19364</v>
      </c>
      <c r="Z1346" s="3" t="s">
        <v>19365</v>
      </c>
      <c r="AA1346" s="3"/>
      <c r="AB1346" s="3" t="s">
        <v>85</v>
      </c>
      <c r="AC1346" s="3" t="s">
        <v>94</v>
      </c>
      <c r="AD1346" s="3" t="s">
        <v>103</v>
      </c>
      <c r="AE1346" s="3" t="s">
        <v>189</v>
      </c>
      <c r="AF1346" s="3"/>
      <c r="AG1346" s="3" t="s">
        <v>97</v>
      </c>
      <c r="AH1346" s="3">
        <v>100</v>
      </c>
      <c r="AI1346" s="3">
        <v>12</v>
      </c>
      <c r="AJ1346" s="3" t="s">
        <v>98</v>
      </c>
      <c r="AK1346" s="3" t="s">
        <v>109</v>
      </c>
      <c r="AL1346" s="3" t="s">
        <v>100</v>
      </c>
      <c r="AM1346" s="3">
        <v>60</v>
      </c>
      <c r="AN1346" s="3" t="s">
        <v>101</v>
      </c>
      <c r="AO1346" s="3" t="s">
        <v>102</v>
      </c>
      <c r="AP1346" s="3" t="s">
        <v>19366</v>
      </c>
      <c r="AQ1346" s="3" t="s">
        <v>19367</v>
      </c>
      <c r="AR1346" s="3">
        <v>8500</v>
      </c>
      <c r="AS1346" s="3">
        <v>3000</v>
      </c>
      <c r="AT1346" s="3">
        <v>0</v>
      </c>
      <c r="AU1346" s="3">
        <v>0</v>
      </c>
      <c r="AV1346" s="3">
        <v>0</v>
      </c>
      <c r="AW1346" s="3">
        <v>0</v>
      </c>
      <c r="AX1346" s="3">
        <v>0</v>
      </c>
      <c r="AY1346" s="3">
        <v>0</v>
      </c>
      <c r="AZ1346" s="3">
        <v>0</v>
      </c>
      <c r="BA1346" s="3" t="s">
        <v>19368</v>
      </c>
      <c r="BB1346" s="3">
        <v>8500</v>
      </c>
    </row>
    <row r="1347" spans="1:54" ht="32.5" hidden="1" customHeight="1" x14ac:dyDescent="0.2">
      <c r="A1347" s="3" t="s">
        <v>19369</v>
      </c>
      <c r="B1347" s="3" t="s">
        <v>9443</v>
      </c>
      <c r="C1347" s="3" t="s">
        <v>85</v>
      </c>
      <c r="D1347" s="3" t="s">
        <v>86</v>
      </c>
      <c r="E1347" s="3" t="s">
        <v>19370</v>
      </c>
      <c r="F1347" s="3"/>
      <c r="G1347" s="3" t="s">
        <v>87</v>
      </c>
      <c r="H1347" s="3">
        <v>2024</v>
      </c>
      <c r="I1347" s="3">
        <v>2024</v>
      </c>
      <c r="J1347" s="3" t="s">
        <v>111</v>
      </c>
      <c r="K1347" s="3" t="s">
        <v>9521</v>
      </c>
      <c r="L1347" s="3" t="s">
        <v>9522</v>
      </c>
      <c r="M1347" s="3"/>
      <c r="N1347" s="3" t="s">
        <v>9523</v>
      </c>
      <c r="O1347" s="3" t="s">
        <v>9524</v>
      </c>
      <c r="P1347" s="3" t="s">
        <v>89</v>
      </c>
      <c r="Q1347" s="3" t="s">
        <v>90</v>
      </c>
      <c r="R1347" s="3" t="s">
        <v>9525</v>
      </c>
      <c r="S1347" s="3" t="s">
        <v>9526</v>
      </c>
      <c r="T1347" s="3" t="s">
        <v>119</v>
      </c>
      <c r="U1347" s="3" t="s">
        <v>3294</v>
      </c>
      <c r="V1347" s="3" t="s">
        <v>3294</v>
      </c>
      <c r="W1347" s="3">
        <v>1</v>
      </c>
      <c r="X1347" s="3" t="s">
        <v>322</v>
      </c>
      <c r="Y1347" s="3" t="s">
        <v>19371</v>
      </c>
      <c r="Z1347" s="3" t="s">
        <v>19372</v>
      </c>
      <c r="AA1347" s="3"/>
      <c r="AB1347" s="3" t="s">
        <v>85</v>
      </c>
      <c r="AC1347" s="3" t="s">
        <v>94</v>
      </c>
      <c r="AD1347" s="3" t="s">
        <v>103</v>
      </c>
      <c r="AE1347" s="3" t="s">
        <v>104</v>
      </c>
      <c r="AF1347" s="3"/>
      <c r="AG1347" s="3" t="s">
        <v>97</v>
      </c>
      <c r="AH1347" s="3">
        <v>53</v>
      </c>
      <c r="AI1347" s="3">
        <v>19</v>
      </c>
      <c r="AJ1347" s="3" t="s">
        <v>105</v>
      </c>
      <c r="AK1347" s="3" t="s">
        <v>109</v>
      </c>
      <c r="AL1347" s="3" t="s">
        <v>325</v>
      </c>
      <c r="AM1347" s="3">
        <v>70</v>
      </c>
      <c r="AN1347" s="3" t="s">
        <v>101</v>
      </c>
      <c r="AO1347" s="3" t="s">
        <v>15447</v>
      </c>
      <c r="AP1347" s="3" t="s">
        <v>19373</v>
      </c>
      <c r="AQ1347" s="3" t="s">
        <v>19374</v>
      </c>
      <c r="AR1347" s="3">
        <v>9800</v>
      </c>
      <c r="AS1347" s="3">
        <v>2500</v>
      </c>
      <c r="AT1347" s="3">
        <v>0</v>
      </c>
      <c r="AU1347" s="3">
        <v>0</v>
      </c>
      <c r="AV1347" s="3">
        <v>0</v>
      </c>
      <c r="AW1347" s="3">
        <v>0</v>
      </c>
      <c r="AX1347" s="3">
        <v>0</v>
      </c>
      <c r="AY1347" s="3">
        <v>0</v>
      </c>
      <c r="AZ1347" s="3">
        <v>0</v>
      </c>
      <c r="BA1347" s="3" t="s">
        <v>19375</v>
      </c>
      <c r="BB1347" s="3">
        <v>6000</v>
      </c>
    </row>
    <row r="1348" spans="1:54" ht="32.5" hidden="1" customHeight="1" x14ac:dyDescent="0.2">
      <c r="A1348" s="3" t="s">
        <v>19376</v>
      </c>
      <c r="B1348" s="3" t="s">
        <v>9443</v>
      </c>
      <c r="C1348" s="3" t="s">
        <v>85</v>
      </c>
      <c r="D1348" s="3" t="s">
        <v>86</v>
      </c>
      <c r="E1348" s="3" t="s">
        <v>19370</v>
      </c>
      <c r="F1348" s="3"/>
      <c r="G1348" s="3" t="s">
        <v>87</v>
      </c>
      <c r="H1348" s="3">
        <v>2024</v>
      </c>
      <c r="I1348" s="3">
        <v>2024</v>
      </c>
      <c r="J1348" s="3" t="s">
        <v>111</v>
      </c>
      <c r="K1348" s="3" t="s">
        <v>9521</v>
      </c>
      <c r="L1348" s="3" t="s">
        <v>9522</v>
      </c>
      <c r="M1348" s="3"/>
      <c r="N1348" s="3" t="s">
        <v>9523</v>
      </c>
      <c r="O1348" s="3" t="s">
        <v>9524</v>
      </c>
      <c r="P1348" s="3" t="s">
        <v>89</v>
      </c>
      <c r="Q1348" s="3" t="s">
        <v>90</v>
      </c>
      <c r="R1348" s="3" t="s">
        <v>9525</v>
      </c>
      <c r="S1348" s="3" t="s">
        <v>9526</v>
      </c>
      <c r="T1348" s="3" t="s">
        <v>119</v>
      </c>
      <c r="U1348" s="3" t="s">
        <v>3294</v>
      </c>
      <c r="V1348" s="3" t="s">
        <v>3294</v>
      </c>
      <c r="W1348" s="3">
        <v>2</v>
      </c>
      <c r="X1348" s="3" t="s">
        <v>19377</v>
      </c>
      <c r="Y1348" s="3" t="s">
        <v>19378</v>
      </c>
      <c r="Z1348" s="3" t="s">
        <v>19379</v>
      </c>
      <c r="AA1348" s="3"/>
      <c r="AB1348" s="3" t="s">
        <v>85</v>
      </c>
      <c r="AC1348" s="3" t="s">
        <v>94</v>
      </c>
      <c r="AD1348" s="3" t="s">
        <v>103</v>
      </c>
      <c r="AE1348" s="3" t="s">
        <v>104</v>
      </c>
      <c r="AF1348" s="3"/>
      <c r="AG1348" s="3" t="s">
        <v>97</v>
      </c>
      <c r="AH1348" s="3">
        <v>53</v>
      </c>
      <c r="AI1348" s="3">
        <v>19</v>
      </c>
      <c r="AJ1348" s="3" t="s">
        <v>105</v>
      </c>
      <c r="AK1348" s="3" t="s">
        <v>106</v>
      </c>
      <c r="AL1348" s="3" t="s">
        <v>100</v>
      </c>
      <c r="AM1348" s="3">
        <v>60</v>
      </c>
      <c r="AN1348" s="3" t="s">
        <v>101</v>
      </c>
      <c r="AO1348" s="3" t="s">
        <v>15447</v>
      </c>
      <c r="AP1348" s="3" t="s">
        <v>19380</v>
      </c>
      <c r="AQ1348" s="3" t="s">
        <v>19381</v>
      </c>
      <c r="AR1348" s="3">
        <v>11050</v>
      </c>
      <c r="AS1348" s="3">
        <v>2500</v>
      </c>
      <c r="AT1348" s="3">
        <v>0</v>
      </c>
      <c r="AU1348" s="3">
        <v>0</v>
      </c>
      <c r="AV1348" s="3">
        <v>0</v>
      </c>
      <c r="AW1348" s="3">
        <v>0</v>
      </c>
      <c r="AX1348" s="3">
        <v>0</v>
      </c>
      <c r="AY1348" s="3">
        <v>0</v>
      </c>
      <c r="AZ1348" s="3">
        <v>0</v>
      </c>
      <c r="BA1348" s="3" t="s">
        <v>19375</v>
      </c>
      <c r="BB1348" s="3">
        <v>7000</v>
      </c>
    </row>
    <row r="1349" spans="1:54" ht="32.5" hidden="1" customHeight="1" x14ac:dyDescent="0.2">
      <c r="A1349" s="3" t="s">
        <v>19382</v>
      </c>
      <c r="B1349" s="3" t="s">
        <v>9443</v>
      </c>
      <c r="C1349" s="3" t="s">
        <v>85</v>
      </c>
      <c r="D1349" s="3" t="s">
        <v>86</v>
      </c>
      <c r="E1349" s="3" t="s">
        <v>19370</v>
      </c>
      <c r="F1349" s="3"/>
      <c r="G1349" s="3" t="s">
        <v>87</v>
      </c>
      <c r="H1349" s="3">
        <v>2024</v>
      </c>
      <c r="I1349" s="3">
        <v>2024</v>
      </c>
      <c r="J1349" s="3" t="s">
        <v>88</v>
      </c>
      <c r="K1349" s="3" t="s">
        <v>9521</v>
      </c>
      <c r="L1349" s="3" t="s">
        <v>9522</v>
      </c>
      <c r="M1349" s="3"/>
      <c r="N1349" s="3" t="s">
        <v>9523</v>
      </c>
      <c r="O1349" s="3" t="s">
        <v>9524</v>
      </c>
      <c r="P1349" s="3" t="s">
        <v>89</v>
      </c>
      <c r="Q1349" s="3" t="s">
        <v>90</v>
      </c>
      <c r="R1349" s="3" t="s">
        <v>9525</v>
      </c>
      <c r="S1349" s="3" t="s">
        <v>9526</v>
      </c>
      <c r="T1349" s="3" t="s">
        <v>119</v>
      </c>
      <c r="U1349" s="3" t="s">
        <v>3294</v>
      </c>
      <c r="V1349" s="3" t="s">
        <v>3294</v>
      </c>
      <c r="W1349" s="3">
        <v>3</v>
      </c>
      <c r="X1349" s="3" t="s">
        <v>346</v>
      </c>
      <c r="Y1349" s="3" t="s">
        <v>19383</v>
      </c>
      <c r="Z1349" s="3" t="s">
        <v>19384</v>
      </c>
      <c r="AA1349" s="3"/>
      <c r="AB1349" s="3" t="s">
        <v>85</v>
      </c>
      <c r="AC1349" s="3" t="s">
        <v>94</v>
      </c>
      <c r="AD1349" s="3" t="s">
        <v>103</v>
      </c>
      <c r="AE1349" s="3" t="s">
        <v>104</v>
      </c>
      <c r="AF1349" s="3"/>
      <c r="AG1349" s="3" t="s">
        <v>97</v>
      </c>
      <c r="AH1349" s="3">
        <v>53</v>
      </c>
      <c r="AI1349" s="3">
        <v>19</v>
      </c>
      <c r="AJ1349" s="3" t="s">
        <v>346</v>
      </c>
      <c r="AK1349" s="3" t="s">
        <v>106</v>
      </c>
      <c r="AL1349" s="3" t="s">
        <v>100</v>
      </c>
      <c r="AM1349" s="3">
        <v>300</v>
      </c>
      <c r="AN1349" s="3" t="s">
        <v>101</v>
      </c>
      <c r="AO1349" s="3" t="s">
        <v>15447</v>
      </c>
      <c r="AP1349" s="3" t="s">
        <v>19385</v>
      </c>
      <c r="AQ1349" s="3" t="s">
        <v>19386</v>
      </c>
      <c r="AR1349" s="3">
        <v>13500</v>
      </c>
      <c r="AS1349" s="3">
        <v>2000</v>
      </c>
      <c r="AT1349" s="3">
        <v>0</v>
      </c>
      <c r="AU1349" s="3">
        <v>0</v>
      </c>
      <c r="AV1349" s="3">
        <v>0</v>
      </c>
      <c r="AW1349" s="3">
        <v>0</v>
      </c>
      <c r="AX1349" s="3">
        <v>0</v>
      </c>
      <c r="AY1349" s="3">
        <v>0</v>
      </c>
      <c r="AZ1349" s="3">
        <v>0</v>
      </c>
      <c r="BA1349" s="3" t="s">
        <v>19387</v>
      </c>
      <c r="BB1349" s="3">
        <v>8000</v>
      </c>
    </row>
    <row r="1350" spans="1:54" ht="32.5" customHeight="1" x14ac:dyDescent="0.2"/>
    <row r="1351" spans="1:54" ht="32.5" customHeight="1" x14ac:dyDescent="0.2"/>
    <row r="1352" spans="1:54" ht="32.5" customHeight="1" x14ac:dyDescent="0.2"/>
    <row r="1353" spans="1:54" ht="32.5" customHeight="1" x14ac:dyDescent="0.2"/>
    <row r="1354" spans="1:54" ht="32.5" customHeight="1" x14ac:dyDescent="0.2"/>
    <row r="1355" spans="1:54" ht="32.5" customHeight="1" x14ac:dyDescent="0.2"/>
    <row r="1356" spans="1:54" ht="32.5" customHeight="1" x14ac:dyDescent="0.2"/>
    <row r="1357" spans="1:54" ht="32.5" customHeight="1" x14ac:dyDescent="0.2"/>
    <row r="1358" spans="1:54" ht="32.5" customHeight="1" x14ac:dyDescent="0.2"/>
    <row r="1359" spans="1:54" ht="32.5" customHeight="1" x14ac:dyDescent="0.2"/>
    <row r="1360" spans="1:54" ht="32.5" customHeight="1" x14ac:dyDescent="0.2"/>
    <row r="1361" ht="32.5" customHeight="1" x14ac:dyDescent="0.2"/>
    <row r="1362" ht="32.5" customHeight="1" x14ac:dyDescent="0.2"/>
    <row r="1363" ht="32.5" customHeight="1" x14ac:dyDescent="0.2"/>
    <row r="1364" ht="32.5" customHeight="1" x14ac:dyDescent="0.2"/>
    <row r="1365" ht="32.5" customHeight="1" x14ac:dyDescent="0.2"/>
    <row r="1366" ht="32.5" customHeight="1" x14ac:dyDescent="0.2"/>
    <row r="1367" ht="32.5" customHeight="1" x14ac:dyDescent="0.2"/>
    <row r="1368" ht="32.5" customHeight="1" x14ac:dyDescent="0.2"/>
    <row r="1369" ht="32.5" customHeight="1" x14ac:dyDescent="0.2"/>
    <row r="1370" ht="32.5" customHeight="1" x14ac:dyDescent="0.2"/>
    <row r="1371" ht="32.5" customHeight="1" x14ac:dyDescent="0.2"/>
    <row r="1372" ht="32.5" customHeight="1" x14ac:dyDescent="0.2"/>
    <row r="1373" ht="32.5" customHeight="1" x14ac:dyDescent="0.2"/>
    <row r="1374" ht="32.5" customHeight="1" x14ac:dyDescent="0.2"/>
    <row r="1375" ht="32.5" customHeight="1" x14ac:dyDescent="0.2"/>
    <row r="1376" ht="32.5" customHeight="1" x14ac:dyDescent="0.2"/>
    <row r="1377" ht="32.5" customHeight="1" x14ac:dyDescent="0.2"/>
    <row r="1378" ht="32.5" customHeight="1" x14ac:dyDescent="0.2"/>
    <row r="1379" ht="32.5" customHeight="1" x14ac:dyDescent="0.2"/>
    <row r="1380" ht="32.5" customHeight="1" x14ac:dyDescent="0.2"/>
    <row r="1381" ht="32.5" customHeight="1" x14ac:dyDescent="0.2"/>
    <row r="1382" ht="32.5" customHeight="1" x14ac:dyDescent="0.2"/>
    <row r="1383" ht="32.5" customHeight="1" x14ac:dyDescent="0.2"/>
    <row r="1384" ht="32.5" customHeight="1" x14ac:dyDescent="0.2"/>
    <row r="1385" ht="32.5" customHeight="1" x14ac:dyDescent="0.2"/>
    <row r="1386" ht="32.5" customHeight="1" x14ac:dyDescent="0.2"/>
    <row r="1387" ht="32.5" customHeight="1" x14ac:dyDescent="0.2"/>
    <row r="1388" ht="32.5" customHeight="1" x14ac:dyDescent="0.2"/>
    <row r="1389" ht="32.5" customHeight="1" x14ac:dyDescent="0.2"/>
    <row r="1390" ht="32.5" customHeight="1" x14ac:dyDescent="0.2"/>
    <row r="1391" ht="32.5" customHeight="1" x14ac:dyDescent="0.2"/>
    <row r="1392" ht="32.5" customHeight="1" x14ac:dyDescent="0.2"/>
    <row r="1393" ht="32.5" customHeight="1" x14ac:dyDescent="0.2"/>
    <row r="1394" ht="32.5" customHeight="1" x14ac:dyDescent="0.2"/>
    <row r="1395" ht="32.5" customHeight="1" x14ac:dyDescent="0.2"/>
    <row r="1396" ht="32.5" customHeight="1" x14ac:dyDescent="0.2"/>
  </sheetData>
  <sheetProtection algorithmName="SHA-512" hashValue="N1JYmoRXQOHp/cdspTq5LRMJyh+MFUPvJ4dPq2A3D9b3ZUviH3H9kvTvRRaGenZLxxL+9+8s+fvO2ss5EZGyxg==" saltValue="ZSW4/gDGMK+Gq6iin+UBtQ==" spinCount="100000" sheet="1" objects="1" scenarios="1"/>
  <autoFilter ref="A2:BB1349" xr:uid="{D9024919-2E6F-4CCB-A2E3-0C04895FF762}">
    <filterColumn colId="30">
      <filters>
        <filter val="Animations vacances Olympiques et Paralympiques"/>
      </filters>
    </filterColumn>
  </autoFilter>
  <mergeCells count="8">
    <mergeCell ref="AR1:AZ1"/>
    <mergeCell ref="BA1:BB1"/>
    <mergeCell ref="B1:J1"/>
    <mergeCell ref="K1:V1"/>
    <mergeCell ref="W1:AF1"/>
    <mergeCell ref="AG1:AI1"/>
    <mergeCell ref="AJ1:AN1"/>
    <mergeCell ref="AO1:AP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B785-FB75-4911-A4D0-A74695301B5A}">
  <dimension ref="B1:AL513"/>
  <sheetViews>
    <sheetView workbookViewId="0">
      <selection activeCell="G7" sqref="G7"/>
    </sheetView>
  </sheetViews>
  <sheetFormatPr baseColWidth="10" defaultRowHeight="15" x14ac:dyDescent="0.2"/>
  <cols>
    <col min="1" max="1" width="3.1640625" customWidth="1"/>
    <col min="2" max="2" width="10.5" customWidth="1"/>
    <col min="3" max="3" width="19" customWidth="1"/>
    <col min="4" max="4" width="15.5" customWidth="1"/>
    <col min="5" max="5" width="11.5" customWidth="1"/>
    <col min="6" max="6" width="16" customWidth="1"/>
    <col min="7" max="7" width="10.1640625" customWidth="1"/>
    <col min="8" max="9" width="7.1640625" customWidth="1"/>
    <col min="10" max="10" width="11" customWidth="1"/>
    <col min="11" max="12" width="13.5" customWidth="1"/>
    <col min="13" max="13" width="8.83203125" customWidth="1"/>
    <col min="14" max="14" width="41.6640625" customWidth="1"/>
    <col min="15" max="15" width="11.5" customWidth="1"/>
    <col min="16" max="16" width="12" customWidth="1"/>
    <col min="17" max="17" width="6.5" customWidth="1"/>
    <col min="18" max="18" width="6.33203125" customWidth="1"/>
    <col min="19" max="19" width="13.1640625" customWidth="1"/>
    <col min="20" max="21" width="13.5" customWidth="1"/>
    <col min="22" max="22" width="13.6640625" customWidth="1"/>
    <col min="23" max="23" width="14.6640625" customWidth="1"/>
    <col min="24" max="24" width="6.5" customWidth="1"/>
    <col min="25" max="25" width="12.1640625" customWidth="1"/>
    <col min="26" max="26" width="15.33203125" customWidth="1"/>
    <col min="27" max="27" width="10.83203125" customWidth="1"/>
    <col min="28" max="28" width="8.6640625" customWidth="1"/>
    <col min="29" max="29" width="9.5" customWidth="1"/>
    <col min="30" max="30" width="8" customWidth="1"/>
    <col min="31" max="31" width="8.1640625" customWidth="1"/>
    <col min="32" max="32" width="8.33203125" customWidth="1"/>
    <col min="33" max="34" width="13.5" customWidth="1"/>
    <col min="35" max="36" width="57.5" customWidth="1"/>
    <col min="37" max="37" width="21.6640625" customWidth="1"/>
    <col min="38" max="38" width="38" customWidth="1"/>
    <col min="39" max="39" width="0" hidden="1" customWidth="1"/>
    <col min="40" max="256" width="8.83203125" customWidth="1"/>
    <col min="257" max="257" width="0" hidden="1" customWidth="1"/>
    <col min="258" max="258" width="10.5" customWidth="1"/>
    <col min="259" max="259" width="19" customWidth="1"/>
    <col min="260" max="260" width="15.5" customWidth="1"/>
    <col min="261" max="261" width="11.5" customWidth="1"/>
    <col min="262" max="262" width="16" customWidth="1"/>
    <col min="263" max="263" width="10.1640625" customWidth="1"/>
    <col min="264" max="265" width="7.1640625" customWidth="1"/>
    <col min="266" max="266" width="11" customWidth="1"/>
    <col min="267" max="268" width="13.5" customWidth="1"/>
    <col min="269" max="269" width="8.83203125" customWidth="1"/>
    <col min="270" max="270" width="41.6640625" customWidth="1"/>
    <col min="271" max="271" width="11.5" customWidth="1"/>
    <col min="272" max="272" width="12" customWidth="1"/>
    <col min="273" max="273" width="6.5" customWidth="1"/>
    <col min="274" max="274" width="6.33203125" customWidth="1"/>
    <col min="275" max="275" width="13.1640625" customWidth="1"/>
    <col min="276" max="277" width="13.5" customWidth="1"/>
    <col min="278" max="278" width="13.6640625" customWidth="1"/>
    <col min="279" max="279" width="14.6640625" customWidth="1"/>
    <col min="280" max="280" width="6.5" customWidth="1"/>
    <col min="281" max="281" width="12.1640625" customWidth="1"/>
    <col min="282" max="282" width="15.33203125" customWidth="1"/>
    <col min="283" max="283" width="10.83203125" customWidth="1"/>
    <col min="284" max="284" width="8.6640625" customWidth="1"/>
    <col min="285" max="285" width="9.5" customWidth="1"/>
    <col min="286" max="286" width="8" customWidth="1"/>
    <col min="287" max="287" width="8.1640625" customWidth="1"/>
    <col min="288" max="288" width="8.33203125" customWidth="1"/>
    <col min="289" max="290" width="13.5" customWidth="1"/>
    <col min="291" max="292" width="57.5" customWidth="1"/>
    <col min="293" max="293" width="21.6640625" customWidth="1"/>
    <col min="294" max="294" width="38" customWidth="1"/>
    <col min="295" max="295" width="0" hidden="1" customWidth="1"/>
    <col min="296" max="512" width="8.83203125" customWidth="1"/>
    <col min="513" max="513" width="0" hidden="1" customWidth="1"/>
    <col min="514" max="514" width="10.5" customWidth="1"/>
    <col min="515" max="515" width="19" customWidth="1"/>
    <col min="516" max="516" width="15.5" customWidth="1"/>
    <col min="517" max="517" width="11.5" customWidth="1"/>
    <col min="518" max="518" width="16" customWidth="1"/>
    <col min="519" max="519" width="10.1640625" customWidth="1"/>
    <col min="520" max="521" width="7.1640625" customWidth="1"/>
    <col min="522" max="522" width="11" customWidth="1"/>
    <col min="523" max="524" width="13.5" customWidth="1"/>
    <col min="525" max="525" width="8.83203125" customWidth="1"/>
    <col min="526" max="526" width="41.6640625" customWidth="1"/>
    <col min="527" max="527" width="11.5" customWidth="1"/>
    <col min="528" max="528" width="12" customWidth="1"/>
    <col min="529" max="529" width="6.5" customWidth="1"/>
    <col min="530" max="530" width="6.33203125" customWidth="1"/>
    <col min="531" max="531" width="13.1640625" customWidth="1"/>
    <col min="532" max="533" width="13.5" customWidth="1"/>
    <col min="534" max="534" width="13.6640625" customWidth="1"/>
    <col min="535" max="535" width="14.6640625" customWidth="1"/>
    <col min="536" max="536" width="6.5" customWidth="1"/>
    <col min="537" max="537" width="12.1640625" customWidth="1"/>
    <col min="538" max="538" width="15.33203125" customWidth="1"/>
    <col min="539" max="539" width="10.83203125" customWidth="1"/>
    <col min="540" max="540" width="8.6640625" customWidth="1"/>
    <col min="541" max="541" width="9.5" customWidth="1"/>
    <col min="542" max="542" width="8" customWidth="1"/>
    <col min="543" max="543" width="8.1640625" customWidth="1"/>
    <col min="544" max="544" width="8.33203125" customWidth="1"/>
    <col min="545" max="546" width="13.5" customWidth="1"/>
    <col min="547" max="548" width="57.5" customWidth="1"/>
    <col min="549" max="549" width="21.6640625" customWidth="1"/>
    <col min="550" max="550" width="38" customWidth="1"/>
    <col min="551" max="551" width="0" hidden="1" customWidth="1"/>
    <col min="552" max="768" width="8.83203125" customWidth="1"/>
    <col min="769" max="769" width="0" hidden="1" customWidth="1"/>
    <col min="770" max="770" width="10.5" customWidth="1"/>
    <col min="771" max="771" width="19" customWidth="1"/>
    <col min="772" max="772" width="15.5" customWidth="1"/>
    <col min="773" max="773" width="11.5" customWidth="1"/>
    <col min="774" max="774" width="16" customWidth="1"/>
    <col min="775" max="775" width="10.1640625" customWidth="1"/>
    <col min="776" max="777" width="7.1640625" customWidth="1"/>
    <col min="778" max="778" width="11" customWidth="1"/>
    <col min="779" max="780" width="13.5" customWidth="1"/>
    <col min="781" max="781" width="8.83203125" customWidth="1"/>
    <col min="782" max="782" width="41.6640625" customWidth="1"/>
    <col min="783" max="783" width="11.5" customWidth="1"/>
    <col min="784" max="784" width="12" customWidth="1"/>
    <col min="785" max="785" width="6.5" customWidth="1"/>
    <col min="786" max="786" width="6.33203125" customWidth="1"/>
    <col min="787" max="787" width="13.1640625" customWidth="1"/>
    <col min="788" max="789" width="13.5" customWidth="1"/>
    <col min="790" max="790" width="13.6640625" customWidth="1"/>
    <col min="791" max="791" width="14.6640625" customWidth="1"/>
    <col min="792" max="792" width="6.5" customWidth="1"/>
    <col min="793" max="793" width="12.1640625" customWidth="1"/>
    <col min="794" max="794" width="15.33203125" customWidth="1"/>
    <col min="795" max="795" width="10.83203125" customWidth="1"/>
    <col min="796" max="796" width="8.6640625" customWidth="1"/>
    <col min="797" max="797" width="9.5" customWidth="1"/>
    <col min="798" max="798" width="8" customWidth="1"/>
    <col min="799" max="799" width="8.1640625" customWidth="1"/>
    <col min="800" max="800" width="8.33203125" customWidth="1"/>
    <col min="801" max="802" width="13.5" customWidth="1"/>
    <col min="803" max="804" width="57.5" customWidth="1"/>
    <col min="805" max="805" width="21.6640625" customWidth="1"/>
    <col min="806" max="806" width="38" customWidth="1"/>
    <col min="807" max="807" width="0" hidden="1" customWidth="1"/>
    <col min="808" max="1024" width="8.83203125" customWidth="1"/>
    <col min="1025" max="1025" width="0" hidden="1" customWidth="1"/>
    <col min="1026" max="1026" width="10.5" customWidth="1"/>
    <col min="1027" max="1027" width="19" customWidth="1"/>
    <col min="1028" max="1028" width="15.5" customWidth="1"/>
    <col min="1029" max="1029" width="11.5" customWidth="1"/>
    <col min="1030" max="1030" width="16" customWidth="1"/>
    <col min="1031" max="1031" width="10.1640625" customWidth="1"/>
    <col min="1032" max="1033" width="7.1640625" customWidth="1"/>
    <col min="1034" max="1034" width="11" customWidth="1"/>
    <col min="1035" max="1036" width="13.5" customWidth="1"/>
    <col min="1037" max="1037" width="8.83203125" customWidth="1"/>
    <col min="1038" max="1038" width="41.6640625" customWidth="1"/>
    <col min="1039" max="1039" width="11.5" customWidth="1"/>
    <col min="1040" max="1040" width="12" customWidth="1"/>
    <col min="1041" max="1041" width="6.5" customWidth="1"/>
    <col min="1042" max="1042" width="6.33203125" customWidth="1"/>
    <col min="1043" max="1043" width="13.1640625" customWidth="1"/>
    <col min="1044" max="1045" width="13.5" customWidth="1"/>
    <col min="1046" max="1046" width="13.6640625" customWidth="1"/>
    <col min="1047" max="1047" width="14.6640625" customWidth="1"/>
    <col min="1048" max="1048" width="6.5" customWidth="1"/>
    <col min="1049" max="1049" width="12.1640625" customWidth="1"/>
    <col min="1050" max="1050" width="15.33203125" customWidth="1"/>
    <col min="1051" max="1051" width="10.83203125" customWidth="1"/>
    <col min="1052" max="1052" width="8.6640625" customWidth="1"/>
    <col min="1053" max="1053" width="9.5" customWidth="1"/>
    <col min="1054" max="1054" width="8" customWidth="1"/>
    <col min="1055" max="1055" width="8.1640625" customWidth="1"/>
    <col min="1056" max="1056" width="8.33203125" customWidth="1"/>
    <col min="1057" max="1058" width="13.5" customWidth="1"/>
    <col min="1059" max="1060" width="57.5" customWidth="1"/>
    <col min="1061" max="1061" width="21.6640625" customWidth="1"/>
    <col min="1062" max="1062" width="38" customWidth="1"/>
    <col min="1063" max="1063" width="0" hidden="1" customWidth="1"/>
    <col min="1064" max="1280" width="8.83203125" customWidth="1"/>
    <col min="1281" max="1281" width="0" hidden="1" customWidth="1"/>
    <col min="1282" max="1282" width="10.5" customWidth="1"/>
    <col min="1283" max="1283" width="19" customWidth="1"/>
    <col min="1284" max="1284" width="15.5" customWidth="1"/>
    <col min="1285" max="1285" width="11.5" customWidth="1"/>
    <col min="1286" max="1286" width="16" customWidth="1"/>
    <col min="1287" max="1287" width="10.1640625" customWidth="1"/>
    <col min="1288" max="1289" width="7.1640625" customWidth="1"/>
    <col min="1290" max="1290" width="11" customWidth="1"/>
    <col min="1291" max="1292" width="13.5" customWidth="1"/>
    <col min="1293" max="1293" width="8.83203125" customWidth="1"/>
    <col min="1294" max="1294" width="41.6640625" customWidth="1"/>
    <col min="1295" max="1295" width="11.5" customWidth="1"/>
    <col min="1296" max="1296" width="12" customWidth="1"/>
    <col min="1297" max="1297" width="6.5" customWidth="1"/>
    <col min="1298" max="1298" width="6.33203125" customWidth="1"/>
    <col min="1299" max="1299" width="13.1640625" customWidth="1"/>
    <col min="1300" max="1301" width="13.5" customWidth="1"/>
    <col min="1302" max="1302" width="13.6640625" customWidth="1"/>
    <col min="1303" max="1303" width="14.6640625" customWidth="1"/>
    <col min="1304" max="1304" width="6.5" customWidth="1"/>
    <col min="1305" max="1305" width="12.1640625" customWidth="1"/>
    <col min="1306" max="1306" width="15.33203125" customWidth="1"/>
    <col min="1307" max="1307" width="10.83203125" customWidth="1"/>
    <col min="1308" max="1308" width="8.6640625" customWidth="1"/>
    <col min="1309" max="1309" width="9.5" customWidth="1"/>
    <col min="1310" max="1310" width="8" customWidth="1"/>
    <col min="1311" max="1311" width="8.1640625" customWidth="1"/>
    <col min="1312" max="1312" width="8.33203125" customWidth="1"/>
    <col min="1313" max="1314" width="13.5" customWidth="1"/>
    <col min="1315" max="1316" width="57.5" customWidth="1"/>
    <col min="1317" max="1317" width="21.6640625" customWidth="1"/>
    <col min="1318" max="1318" width="38" customWidth="1"/>
    <col min="1319" max="1319" width="0" hidden="1" customWidth="1"/>
    <col min="1320" max="1536" width="8.83203125" customWidth="1"/>
    <col min="1537" max="1537" width="0" hidden="1" customWidth="1"/>
    <col min="1538" max="1538" width="10.5" customWidth="1"/>
    <col min="1539" max="1539" width="19" customWidth="1"/>
    <col min="1540" max="1540" width="15.5" customWidth="1"/>
    <col min="1541" max="1541" width="11.5" customWidth="1"/>
    <col min="1542" max="1542" width="16" customWidth="1"/>
    <col min="1543" max="1543" width="10.1640625" customWidth="1"/>
    <col min="1544" max="1545" width="7.1640625" customWidth="1"/>
    <col min="1546" max="1546" width="11" customWidth="1"/>
    <col min="1547" max="1548" width="13.5" customWidth="1"/>
    <col min="1549" max="1549" width="8.83203125" customWidth="1"/>
    <col min="1550" max="1550" width="41.6640625" customWidth="1"/>
    <col min="1551" max="1551" width="11.5" customWidth="1"/>
    <col min="1552" max="1552" width="12" customWidth="1"/>
    <col min="1553" max="1553" width="6.5" customWidth="1"/>
    <col min="1554" max="1554" width="6.33203125" customWidth="1"/>
    <col min="1555" max="1555" width="13.1640625" customWidth="1"/>
    <col min="1556" max="1557" width="13.5" customWidth="1"/>
    <col min="1558" max="1558" width="13.6640625" customWidth="1"/>
    <col min="1559" max="1559" width="14.6640625" customWidth="1"/>
    <col min="1560" max="1560" width="6.5" customWidth="1"/>
    <col min="1561" max="1561" width="12.1640625" customWidth="1"/>
    <col min="1562" max="1562" width="15.33203125" customWidth="1"/>
    <col min="1563" max="1563" width="10.83203125" customWidth="1"/>
    <col min="1564" max="1564" width="8.6640625" customWidth="1"/>
    <col min="1565" max="1565" width="9.5" customWidth="1"/>
    <col min="1566" max="1566" width="8" customWidth="1"/>
    <col min="1567" max="1567" width="8.1640625" customWidth="1"/>
    <col min="1568" max="1568" width="8.33203125" customWidth="1"/>
    <col min="1569" max="1570" width="13.5" customWidth="1"/>
    <col min="1571" max="1572" width="57.5" customWidth="1"/>
    <col min="1573" max="1573" width="21.6640625" customWidth="1"/>
    <col min="1574" max="1574" width="38" customWidth="1"/>
    <col min="1575" max="1575" width="0" hidden="1" customWidth="1"/>
    <col min="1576" max="1792" width="8.83203125" customWidth="1"/>
    <col min="1793" max="1793" width="0" hidden="1" customWidth="1"/>
    <col min="1794" max="1794" width="10.5" customWidth="1"/>
    <col min="1795" max="1795" width="19" customWidth="1"/>
    <col min="1796" max="1796" width="15.5" customWidth="1"/>
    <col min="1797" max="1797" width="11.5" customWidth="1"/>
    <col min="1798" max="1798" width="16" customWidth="1"/>
    <col min="1799" max="1799" width="10.1640625" customWidth="1"/>
    <col min="1800" max="1801" width="7.1640625" customWidth="1"/>
    <col min="1802" max="1802" width="11" customWidth="1"/>
    <col min="1803" max="1804" width="13.5" customWidth="1"/>
    <col min="1805" max="1805" width="8.83203125" customWidth="1"/>
    <col min="1806" max="1806" width="41.6640625" customWidth="1"/>
    <col min="1807" max="1807" width="11.5" customWidth="1"/>
    <col min="1808" max="1808" width="12" customWidth="1"/>
    <col min="1809" max="1809" width="6.5" customWidth="1"/>
    <col min="1810" max="1810" width="6.33203125" customWidth="1"/>
    <col min="1811" max="1811" width="13.1640625" customWidth="1"/>
    <col min="1812" max="1813" width="13.5" customWidth="1"/>
    <col min="1814" max="1814" width="13.6640625" customWidth="1"/>
    <col min="1815" max="1815" width="14.6640625" customWidth="1"/>
    <col min="1816" max="1816" width="6.5" customWidth="1"/>
    <col min="1817" max="1817" width="12.1640625" customWidth="1"/>
    <col min="1818" max="1818" width="15.33203125" customWidth="1"/>
    <col min="1819" max="1819" width="10.83203125" customWidth="1"/>
    <col min="1820" max="1820" width="8.6640625" customWidth="1"/>
    <col min="1821" max="1821" width="9.5" customWidth="1"/>
    <col min="1822" max="1822" width="8" customWidth="1"/>
    <col min="1823" max="1823" width="8.1640625" customWidth="1"/>
    <col min="1824" max="1824" width="8.33203125" customWidth="1"/>
    <col min="1825" max="1826" width="13.5" customWidth="1"/>
    <col min="1827" max="1828" width="57.5" customWidth="1"/>
    <col min="1829" max="1829" width="21.6640625" customWidth="1"/>
    <col min="1830" max="1830" width="38" customWidth="1"/>
    <col min="1831" max="1831" width="0" hidden="1" customWidth="1"/>
    <col min="1832" max="2048" width="8.83203125" customWidth="1"/>
    <col min="2049" max="2049" width="0" hidden="1" customWidth="1"/>
    <col min="2050" max="2050" width="10.5" customWidth="1"/>
    <col min="2051" max="2051" width="19" customWidth="1"/>
    <col min="2052" max="2052" width="15.5" customWidth="1"/>
    <col min="2053" max="2053" width="11.5" customWidth="1"/>
    <col min="2054" max="2054" width="16" customWidth="1"/>
    <col min="2055" max="2055" width="10.1640625" customWidth="1"/>
    <col min="2056" max="2057" width="7.1640625" customWidth="1"/>
    <col min="2058" max="2058" width="11" customWidth="1"/>
    <col min="2059" max="2060" width="13.5" customWidth="1"/>
    <col min="2061" max="2061" width="8.83203125" customWidth="1"/>
    <col min="2062" max="2062" width="41.6640625" customWidth="1"/>
    <col min="2063" max="2063" width="11.5" customWidth="1"/>
    <col min="2064" max="2064" width="12" customWidth="1"/>
    <col min="2065" max="2065" width="6.5" customWidth="1"/>
    <col min="2066" max="2066" width="6.33203125" customWidth="1"/>
    <col min="2067" max="2067" width="13.1640625" customWidth="1"/>
    <col min="2068" max="2069" width="13.5" customWidth="1"/>
    <col min="2070" max="2070" width="13.6640625" customWidth="1"/>
    <col min="2071" max="2071" width="14.6640625" customWidth="1"/>
    <col min="2072" max="2072" width="6.5" customWidth="1"/>
    <col min="2073" max="2073" width="12.1640625" customWidth="1"/>
    <col min="2074" max="2074" width="15.33203125" customWidth="1"/>
    <col min="2075" max="2075" width="10.83203125" customWidth="1"/>
    <col min="2076" max="2076" width="8.6640625" customWidth="1"/>
    <col min="2077" max="2077" width="9.5" customWidth="1"/>
    <col min="2078" max="2078" width="8" customWidth="1"/>
    <col min="2079" max="2079" width="8.1640625" customWidth="1"/>
    <col min="2080" max="2080" width="8.33203125" customWidth="1"/>
    <col min="2081" max="2082" width="13.5" customWidth="1"/>
    <col min="2083" max="2084" width="57.5" customWidth="1"/>
    <col min="2085" max="2085" width="21.6640625" customWidth="1"/>
    <col min="2086" max="2086" width="38" customWidth="1"/>
    <col min="2087" max="2087" width="0" hidden="1" customWidth="1"/>
    <col min="2088" max="2304" width="8.83203125" customWidth="1"/>
    <col min="2305" max="2305" width="0" hidden="1" customWidth="1"/>
    <col min="2306" max="2306" width="10.5" customWidth="1"/>
    <col min="2307" max="2307" width="19" customWidth="1"/>
    <col min="2308" max="2308" width="15.5" customWidth="1"/>
    <col min="2309" max="2309" width="11.5" customWidth="1"/>
    <col min="2310" max="2310" width="16" customWidth="1"/>
    <col min="2311" max="2311" width="10.1640625" customWidth="1"/>
    <col min="2312" max="2313" width="7.1640625" customWidth="1"/>
    <col min="2314" max="2314" width="11" customWidth="1"/>
    <col min="2315" max="2316" width="13.5" customWidth="1"/>
    <col min="2317" max="2317" width="8.83203125" customWidth="1"/>
    <col min="2318" max="2318" width="41.6640625" customWidth="1"/>
    <col min="2319" max="2319" width="11.5" customWidth="1"/>
    <col min="2320" max="2320" width="12" customWidth="1"/>
    <col min="2321" max="2321" width="6.5" customWidth="1"/>
    <col min="2322" max="2322" width="6.33203125" customWidth="1"/>
    <col min="2323" max="2323" width="13.1640625" customWidth="1"/>
    <col min="2324" max="2325" width="13.5" customWidth="1"/>
    <col min="2326" max="2326" width="13.6640625" customWidth="1"/>
    <col min="2327" max="2327" width="14.6640625" customWidth="1"/>
    <col min="2328" max="2328" width="6.5" customWidth="1"/>
    <col min="2329" max="2329" width="12.1640625" customWidth="1"/>
    <col min="2330" max="2330" width="15.33203125" customWidth="1"/>
    <col min="2331" max="2331" width="10.83203125" customWidth="1"/>
    <col min="2332" max="2332" width="8.6640625" customWidth="1"/>
    <col min="2333" max="2333" width="9.5" customWidth="1"/>
    <col min="2334" max="2334" width="8" customWidth="1"/>
    <col min="2335" max="2335" width="8.1640625" customWidth="1"/>
    <col min="2336" max="2336" width="8.33203125" customWidth="1"/>
    <col min="2337" max="2338" width="13.5" customWidth="1"/>
    <col min="2339" max="2340" width="57.5" customWidth="1"/>
    <col min="2341" max="2341" width="21.6640625" customWidth="1"/>
    <col min="2342" max="2342" width="38" customWidth="1"/>
    <col min="2343" max="2343" width="0" hidden="1" customWidth="1"/>
    <col min="2344" max="2560" width="8.83203125" customWidth="1"/>
    <col min="2561" max="2561" width="0" hidden="1" customWidth="1"/>
    <col min="2562" max="2562" width="10.5" customWidth="1"/>
    <col min="2563" max="2563" width="19" customWidth="1"/>
    <col min="2564" max="2564" width="15.5" customWidth="1"/>
    <col min="2565" max="2565" width="11.5" customWidth="1"/>
    <col min="2566" max="2566" width="16" customWidth="1"/>
    <col min="2567" max="2567" width="10.1640625" customWidth="1"/>
    <col min="2568" max="2569" width="7.1640625" customWidth="1"/>
    <col min="2570" max="2570" width="11" customWidth="1"/>
    <col min="2571" max="2572" width="13.5" customWidth="1"/>
    <col min="2573" max="2573" width="8.83203125" customWidth="1"/>
    <col min="2574" max="2574" width="41.6640625" customWidth="1"/>
    <col min="2575" max="2575" width="11.5" customWidth="1"/>
    <col min="2576" max="2576" width="12" customWidth="1"/>
    <col min="2577" max="2577" width="6.5" customWidth="1"/>
    <col min="2578" max="2578" width="6.33203125" customWidth="1"/>
    <col min="2579" max="2579" width="13.1640625" customWidth="1"/>
    <col min="2580" max="2581" width="13.5" customWidth="1"/>
    <col min="2582" max="2582" width="13.6640625" customWidth="1"/>
    <col min="2583" max="2583" width="14.6640625" customWidth="1"/>
    <col min="2584" max="2584" width="6.5" customWidth="1"/>
    <col min="2585" max="2585" width="12.1640625" customWidth="1"/>
    <col min="2586" max="2586" width="15.33203125" customWidth="1"/>
    <col min="2587" max="2587" width="10.83203125" customWidth="1"/>
    <col min="2588" max="2588" width="8.6640625" customWidth="1"/>
    <col min="2589" max="2589" width="9.5" customWidth="1"/>
    <col min="2590" max="2590" width="8" customWidth="1"/>
    <col min="2591" max="2591" width="8.1640625" customWidth="1"/>
    <col min="2592" max="2592" width="8.33203125" customWidth="1"/>
    <col min="2593" max="2594" width="13.5" customWidth="1"/>
    <col min="2595" max="2596" width="57.5" customWidth="1"/>
    <col min="2597" max="2597" width="21.6640625" customWidth="1"/>
    <col min="2598" max="2598" width="38" customWidth="1"/>
    <col min="2599" max="2599" width="0" hidden="1" customWidth="1"/>
    <col min="2600" max="2816" width="8.83203125" customWidth="1"/>
    <col min="2817" max="2817" width="0" hidden="1" customWidth="1"/>
    <col min="2818" max="2818" width="10.5" customWidth="1"/>
    <col min="2819" max="2819" width="19" customWidth="1"/>
    <col min="2820" max="2820" width="15.5" customWidth="1"/>
    <col min="2821" max="2821" width="11.5" customWidth="1"/>
    <col min="2822" max="2822" width="16" customWidth="1"/>
    <col min="2823" max="2823" width="10.1640625" customWidth="1"/>
    <col min="2824" max="2825" width="7.1640625" customWidth="1"/>
    <col min="2826" max="2826" width="11" customWidth="1"/>
    <col min="2827" max="2828" width="13.5" customWidth="1"/>
    <col min="2829" max="2829" width="8.83203125" customWidth="1"/>
    <col min="2830" max="2830" width="41.6640625" customWidth="1"/>
    <col min="2831" max="2831" width="11.5" customWidth="1"/>
    <col min="2832" max="2832" width="12" customWidth="1"/>
    <col min="2833" max="2833" width="6.5" customWidth="1"/>
    <col min="2834" max="2834" width="6.33203125" customWidth="1"/>
    <col min="2835" max="2835" width="13.1640625" customWidth="1"/>
    <col min="2836" max="2837" width="13.5" customWidth="1"/>
    <col min="2838" max="2838" width="13.6640625" customWidth="1"/>
    <col min="2839" max="2839" width="14.6640625" customWidth="1"/>
    <col min="2840" max="2840" width="6.5" customWidth="1"/>
    <col min="2841" max="2841" width="12.1640625" customWidth="1"/>
    <col min="2842" max="2842" width="15.33203125" customWidth="1"/>
    <col min="2843" max="2843" width="10.83203125" customWidth="1"/>
    <col min="2844" max="2844" width="8.6640625" customWidth="1"/>
    <col min="2845" max="2845" width="9.5" customWidth="1"/>
    <col min="2846" max="2846" width="8" customWidth="1"/>
    <col min="2847" max="2847" width="8.1640625" customWidth="1"/>
    <col min="2848" max="2848" width="8.33203125" customWidth="1"/>
    <col min="2849" max="2850" width="13.5" customWidth="1"/>
    <col min="2851" max="2852" width="57.5" customWidth="1"/>
    <col min="2853" max="2853" width="21.6640625" customWidth="1"/>
    <col min="2854" max="2854" width="38" customWidth="1"/>
    <col min="2855" max="2855" width="0" hidden="1" customWidth="1"/>
    <col min="2856" max="3072" width="8.83203125" customWidth="1"/>
    <col min="3073" max="3073" width="0" hidden="1" customWidth="1"/>
    <col min="3074" max="3074" width="10.5" customWidth="1"/>
    <col min="3075" max="3075" width="19" customWidth="1"/>
    <col min="3076" max="3076" width="15.5" customWidth="1"/>
    <col min="3077" max="3077" width="11.5" customWidth="1"/>
    <col min="3078" max="3078" width="16" customWidth="1"/>
    <col min="3079" max="3079" width="10.1640625" customWidth="1"/>
    <col min="3080" max="3081" width="7.1640625" customWidth="1"/>
    <col min="3082" max="3082" width="11" customWidth="1"/>
    <col min="3083" max="3084" width="13.5" customWidth="1"/>
    <col min="3085" max="3085" width="8.83203125" customWidth="1"/>
    <col min="3086" max="3086" width="41.6640625" customWidth="1"/>
    <col min="3087" max="3087" width="11.5" customWidth="1"/>
    <col min="3088" max="3088" width="12" customWidth="1"/>
    <col min="3089" max="3089" width="6.5" customWidth="1"/>
    <col min="3090" max="3090" width="6.33203125" customWidth="1"/>
    <col min="3091" max="3091" width="13.1640625" customWidth="1"/>
    <col min="3092" max="3093" width="13.5" customWidth="1"/>
    <col min="3094" max="3094" width="13.6640625" customWidth="1"/>
    <col min="3095" max="3095" width="14.6640625" customWidth="1"/>
    <col min="3096" max="3096" width="6.5" customWidth="1"/>
    <col min="3097" max="3097" width="12.1640625" customWidth="1"/>
    <col min="3098" max="3098" width="15.33203125" customWidth="1"/>
    <col min="3099" max="3099" width="10.83203125" customWidth="1"/>
    <col min="3100" max="3100" width="8.6640625" customWidth="1"/>
    <col min="3101" max="3101" width="9.5" customWidth="1"/>
    <col min="3102" max="3102" width="8" customWidth="1"/>
    <col min="3103" max="3103" width="8.1640625" customWidth="1"/>
    <col min="3104" max="3104" width="8.33203125" customWidth="1"/>
    <col min="3105" max="3106" width="13.5" customWidth="1"/>
    <col min="3107" max="3108" width="57.5" customWidth="1"/>
    <col min="3109" max="3109" width="21.6640625" customWidth="1"/>
    <col min="3110" max="3110" width="38" customWidth="1"/>
    <col min="3111" max="3111" width="0" hidden="1" customWidth="1"/>
    <col min="3112" max="3328" width="8.83203125" customWidth="1"/>
    <col min="3329" max="3329" width="0" hidden="1" customWidth="1"/>
    <col min="3330" max="3330" width="10.5" customWidth="1"/>
    <col min="3331" max="3331" width="19" customWidth="1"/>
    <col min="3332" max="3332" width="15.5" customWidth="1"/>
    <col min="3333" max="3333" width="11.5" customWidth="1"/>
    <col min="3334" max="3334" width="16" customWidth="1"/>
    <col min="3335" max="3335" width="10.1640625" customWidth="1"/>
    <col min="3336" max="3337" width="7.1640625" customWidth="1"/>
    <col min="3338" max="3338" width="11" customWidth="1"/>
    <col min="3339" max="3340" width="13.5" customWidth="1"/>
    <col min="3341" max="3341" width="8.83203125" customWidth="1"/>
    <col min="3342" max="3342" width="41.6640625" customWidth="1"/>
    <col min="3343" max="3343" width="11.5" customWidth="1"/>
    <col min="3344" max="3344" width="12" customWidth="1"/>
    <col min="3345" max="3345" width="6.5" customWidth="1"/>
    <col min="3346" max="3346" width="6.33203125" customWidth="1"/>
    <col min="3347" max="3347" width="13.1640625" customWidth="1"/>
    <col min="3348" max="3349" width="13.5" customWidth="1"/>
    <col min="3350" max="3350" width="13.6640625" customWidth="1"/>
    <col min="3351" max="3351" width="14.6640625" customWidth="1"/>
    <col min="3352" max="3352" width="6.5" customWidth="1"/>
    <col min="3353" max="3353" width="12.1640625" customWidth="1"/>
    <col min="3354" max="3354" width="15.33203125" customWidth="1"/>
    <col min="3355" max="3355" width="10.83203125" customWidth="1"/>
    <col min="3356" max="3356" width="8.6640625" customWidth="1"/>
    <col min="3357" max="3357" width="9.5" customWidth="1"/>
    <col min="3358" max="3358" width="8" customWidth="1"/>
    <col min="3359" max="3359" width="8.1640625" customWidth="1"/>
    <col min="3360" max="3360" width="8.33203125" customWidth="1"/>
    <col min="3361" max="3362" width="13.5" customWidth="1"/>
    <col min="3363" max="3364" width="57.5" customWidth="1"/>
    <col min="3365" max="3365" width="21.6640625" customWidth="1"/>
    <col min="3366" max="3366" width="38" customWidth="1"/>
    <col min="3367" max="3367" width="0" hidden="1" customWidth="1"/>
    <col min="3368" max="3584" width="8.83203125" customWidth="1"/>
    <col min="3585" max="3585" width="0" hidden="1" customWidth="1"/>
    <col min="3586" max="3586" width="10.5" customWidth="1"/>
    <col min="3587" max="3587" width="19" customWidth="1"/>
    <col min="3588" max="3588" width="15.5" customWidth="1"/>
    <col min="3589" max="3589" width="11.5" customWidth="1"/>
    <col min="3590" max="3590" width="16" customWidth="1"/>
    <col min="3591" max="3591" width="10.1640625" customWidth="1"/>
    <col min="3592" max="3593" width="7.1640625" customWidth="1"/>
    <col min="3594" max="3594" width="11" customWidth="1"/>
    <col min="3595" max="3596" width="13.5" customWidth="1"/>
    <col min="3597" max="3597" width="8.83203125" customWidth="1"/>
    <col min="3598" max="3598" width="41.6640625" customWidth="1"/>
    <col min="3599" max="3599" width="11.5" customWidth="1"/>
    <col min="3600" max="3600" width="12" customWidth="1"/>
    <col min="3601" max="3601" width="6.5" customWidth="1"/>
    <col min="3602" max="3602" width="6.33203125" customWidth="1"/>
    <col min="3603" max="3603" width="13.1640625" customWidth="1"/>
    <col min="3604" max="3605" width="13.5" customWidth="1"/>
    <col min="3606" max="3606" width="13.6640625" customWidth="1"/>
    <col min="3607" max="3607" width="14.6640625" customWidth="1"/>
    <col min="3608" max="3608" width="6.5" customWidth="1"/>
    <col min="3609" max="3609" width="12.1640625" customWidth="1"/>
    <col min="3610" max="3610" width="15.33203125" customWidth="1"/>
    <col min="3611" max="3611" width="10.83203125" customWidth="1"/>
    <col min="3612" max="3612" width="8.6640625" customWidth="1"/>
    <col min="3613" max="3613" width="9.5" customWidth="1"/>
    <col min="3614" max="3614" width="8" customWidth="1"/>
    <col min="3615" max="3615" width="8.1640625" customWidth="1"/>
    <col min="3616" max="3616" width="8.33203125" customWidth="1"/>
    <col min="3617" max="3618" width="13.5" customWidth="1"/>
    <col min="3619" max="3620" width="57.5" customWidth="1"/>
    <col min="3621" max="3621" width="21.6640625" customWidth="1"/>
    <col min="3622" max="3622" width="38" customWidth="1"/>
    <col min="3623" max="3623" width="0" hidden="1" customWidth="1"/>
    <col min="3624" max="3840" width="8.83203125" customWidth="1"/>
    <col min="3841" max="3841" width="0" hidden="1" customWidth="1"/>
    <col min="3842" max="3842" width="10.5" customWidth="1"/>
    <col min="3843" max="3843" width="19" customWidth="1"/>
    <col min="3844" max="3844" width="15.5" customWidth="1"/>
    <col min="3845" max="3845" width="11.5" customWidth="1"/>
    <col min="3846" max="3846" width="16" customWidth="1"/>
    <col min="3847" max="3847" width="10.1640625" customWidth="1"/>
    <col min="3848" max="3849" width="7.1640625" customWidth="1"/>
    <col min="3850" max="3850" width="11" customWidth="1"/>
    <col min="3851" max="3852" width="13.5" customWidth="1"/>
    <col min="3853" max="3853" width="8.83203125" customWidth="1"/>
    <col min="3854" max="3854" width="41.6640625" customWidth="1"/>
    <col min="3855" max="3855" width="11.5" customWidth="1"/>
    <col min="3856" max="3856" width="12" customWidth="1"/>
    <col min="3857" max="3857" width="6.5" customWidth="1"/>
    <col min="3858" max="3858" width="6.33203125" customWidth="1"/>
    <col min="3859" max="3859" width="13.1640625" customWidth="1"/>
    <col min="3860" max="3861" width="13.5" customWidth="1"/>
    <col min="3862" max="3862" width="13.6640625" customWidth="1"/>
    <col min="3863" max="3863" width="14.6640625" customWidth="1"/>
    <col min="3864" max="3864" width="6.5" customWidth="1"/>
    <col min="3865" max="3865" width="12.1640625" customWidth="1"/>
    <col min="3866" max="3866" width="15.33203125" customWidth="1"/>
    <col min="3867" max="3867" width="10.83203125" customWidth="1"/>
    <col min="3868" max="3868" width="8.6640625" customWidth="1"/>
    <col min="3869" max="3869" width="9.5" customWidth="1"/>
    <col min="3870" max="3870" width="8" customWidth="1"/>
    <col min="3871" max="3871" width="8.1640625" customWidth="1"/>
    <col min="3872" max="3872" width="8.33203125" customWidth="1"/>
    <col min="3873" max="3874" width="13.5" customWidth="1"/>
    <col min="3875" max="3876" width="57.5" customWidth="1"/>
    <col min="3877" max="3877" width="21.6640625" customWidth="1"/>
    <col min="3878" max="3878" width="38" customWidth="1"/>
    <col min="3879" max="3879" width="0" hidden="1" customWidth="1"/>
    <col min="3880" max="4096" width="8.83203125" customWidth="1"/>
    <col min="4097" max="4097" width="0" hidden="1" customWidth="1"/>
    <col min="4098" max="4098" width="10.5" customWidth="1"/>
    <col min="4099" max="4099" width="19" customWidth="1"/>
    <col min="4100" max="4100" width="15.5" customWidth="1"/>
    <col min="4101" max="4101" width="11.5" customWidth="1"/>
    <col min="4102" max="4102" width="16" customWidth="1"/>
    <col min="4103" max="4103" width="10.1640625" customWidth="1"/>
    <col min="4104" max="4105" width="7.1640625" customWidth="1"/>
    <col min="4106" max="4106" width="11" customWidth="1"/>
    <col min="4107" max="4108" width="13.5" customWidth="1"/>
    <col min="4109" max="4109" width="8.83203125" customWidth="1"/>
    <col min="4110" max="4110" width="41.6640625" customWidth="1"/>
    <col min="4111" max="4111" width="11.5" customWidth="1"/>
    <col min="4112" max="4112" width="12" customWidth="1"/>
    <col min="4113" max="4113" width="6.5" customWidth="1"/>
    <col min="4114" max="4114" width="6.33203125" customWidth="1"/>
    <col min="4115" max="4115" width="13.1640625" customWidth="1"/>
    <col min="4116" max="4117" width="13.5" customWidth="1"/>
    <col min="4118" max="4118" width="13.6640625" customWidth="1"/>
    <col min="4119" max="4119" width="14.6640625" customWidth="1"/>
    <col min="4120" max="4120" width="6.5" customWidth="1"/>
    <col min="4121" max="4121" width="12.1640625" customWidth="1"/>
    <col min="4122" max="4122" width="15.33203125" customWidth="1"/>
    <col min="4123" max="4123" width="10.83203125" customWidth="1"/>
    <col min="4124" max="4124" width="8.6640625" customWidth="1"/>
    <col min="4125" max="4125" width="9.5" customWidth="1"/>
    <col min="4126" max="4126" width="8" customWidth="1"/>
    <col min="4127" max="4127" width="8.1640625" customWidth="1"/>
    <col min="4128" max="4128" width="8.33203125" customWidth="1"/>
    <col min="4129" max="4130" width="13.5" customWidth="1"/>
    <col min="4131" max="4132" width="57.5" customWidth="1"/>
    <col min="4133" max="4133" width="21.6640625" customWidth="1"/>
    <col min="4134" max="4134" width="38" customWidth="1"/>
    <col min="4135" max="4135" width="0" hidden="1" customWidth="1"/>
    <col min="4136" max="4352" width="8.83203125" customWidth="1"/>
    <col min="4353" max="4353" width="0" hidden="1" customWidth="1"/>
    <col min="4354" max="4354" width="10.5" customWidth="1"/>
    <col min="4355" max="4355" width="19" customWidth="1"/>
    <col min="4356" max="4356" width="15.5" customWidth="1"/>
    <col min="4357" max="4357" width="11.5" customWidth="1"/>
    <col min="4358" max="4358" width="16" customWidth="1"/>
    <col min="4359" max="4359" width="10.1640625" customWidth="1"/>
    <col min="4360" max="4361" width="7.1640625" customWidth="1"/>
    <col min="4362" max="4362" width="11" customWidth="1"/>
    <col min="4363" max="4364" width="13.5" customWidth="1"/>
    <col min="4365" max="4365" width="8.83203125" customWidth="1"/>
    <col min="4366" max="4366" width="41.6640625" customWidth="1"/>
    <col min="4367" max="4367" width="11.5" customWidth="1"/>
    <col min="4368" max="4368" width="12" customWidth="1"/>
    <col min="4369" max="4369" width="6.5" customWidth="1"/>
    <col min="4370" max="4370" width="6.33203125" customWidth="1"/>
    <col min="4371" max="4371" width="13.1640625" customWidth="1"/>
    <col min="4372" max="4373" width="13.5" customWidth="1"/>
    <col min="4374" max="4374" width="13.6640625" customWidth="1"/>
    <col min="4375" max="4375" width="14.6640625" customWidth="1"/>
    <col min="4376" max="4376" width="6.5" customWidth="1"/>
    <col min="4377" max="4377" width="12.1640625" customWidth="1"/>
    <col min="4378" max="4378" width="15.33203125" customWidth="1"/>
    <col min="4379" max="4379" width="10.83203125" customWidth="1"/>
    <col min="4380" max="4380" width="8.6640625" customWidth="1"/>
    <col min="4381" max="4381" width="9.5" customWidth="1"/>
    <col min="4382" max="4382" width="8" customWidth="1"/>
    <col min="4383" max="4383" width="8.1640625" customWidth="1"/>
    <col min="4384" max="4384" width="8.33203125" customWidth="1"/>
    <col min="4385" max="4386" width="13.5" customWidth="1"/>
    <col min="4387" max="4388" width="57.5" customWidth="1"/>
    <col min="4389" max="4389" width="21.6640625" customWidth="1"/>
    <col min="4390" max="4390" width="38" customWidth="1"/>
    <col min="4391" max="4391" width="0" hidden="1" customWidth="1"/>
    <col min="4392" max="4608" width="8.83203125" customWidth="1"/>
    <col min="4609" max="4609" width="0" hidden="1" customWidth="1"/>
    <col min="4610" max="4610" width="10.5" customWidth="1"/>
    <col min="4611" max="4611" width="19" customWidth="1"/>
    <col min="4612" max="4612" width="15.5" customWidth="1"/>
    <col min="4613" max="4613" width="11.5" customWidth="1"/>
    <col min="4614" max="4614" width="16" customWidth="1"/>
    <col min="4615" max="4615" width="10.1640625" customWidth="1"/>
    <col min="4616" max="4617" width="7.1640625" customWidth="1"/>
    <col min="4618" max="4618" width="11" customWidth="1"/>
    <col min="4619" max="4620" width="13.5" customWidth="1"/>
    <col min="4621" max="4621" width="8.83203125" customWidth="1"/>
    <col min="4622" max="4622" width="41.6640625" customWidth="1"/>
    <col min="4623" max="4623" width="11.5" customWidth="1"/>
    <col min="4624" max="4624" width="12" customWidth="1"/>
    <col min="4625" max="4625" width="6.5" customWidth="1"/>
    <col min="4626" max="4626" width="6.33203125" customWidth="1"/>
    <col min="4627" max="4627" width="13.1640625" customWidth="1"/>
    <col min="4628" max="4629" width="13.5" customWidth="1"/>
    <col min="4630" max="4630" width="13.6640625" customWidth="1"/>
    <col min="4631" max="4631" width="14.6640625" customWidth="1"/>
    <col min="4632" max="4632" width="6.5" customWidth="1"/>
    <col min="4633" max="4633" width="12.1640625" customWidth="1"/>
    <col min="4634" max="4634" width="15.33203125" customWidth="1"/>
    <col min="4635" max="4635" width="10.83203125" customWidth="1"/>
    <col min="4636" max="4636" width="8.6640625" customWidth="1"/>
    <col min="4637" max="4637" width="9.5" customWidth="1"/>
    <col min="4638" max="4638" width="8" customWidth="1"/>
    <col min="4639" max="4639" width="8.1640625" customWidth="1"/>
    <col min="4640" max="4640" width="8.33203125" customWidth="1"/>
    <col min="4641" max="4642" width="13.5" customWidth="1"/>
    <col min="4643" max="4644" width="57.5" customWidth="1"/>
    <col min="4645" max="4645" width="21.6640625" customWidth="1"/>
    <col min="4646" max="4646" width="38" customWidth="1"/>
    <col min="4647" max="4647" width="0" hidden="1" customWidth="1"/>
    <col min="4648" max="4864" width="8.83203125" customWidth="1"/>
    <col min="4865" max="4865" width="0" hidden="1" customWidth="1"/>
    <col min="4866" max="4866" width="10.5" customWidth="1"/>
    <col min="4867" max="4867" width="19" customWidth="1"/>
    <col min="4868" max="4868" width="15.5" customWidth="1"/>
    <col min="4869" max="4869" width="11.5" customWidth="1"/>
    <col min="4870" max="4870" width="16" customWidth="1"/>
    <col min="4871" max="4871" width="10.1640625" customWidth="1"/>
    <col min="4872" max="4873" width="7.1640625" customWidth="1"/>
    <col min="4874" max="4874" width="11" customWidth="1"/>
    <col min="4875" max="4876" width="13.5" customWidth="1"/>
    <col min="4877" max="4877" width="8.83203125" customWidth="1"/>
    <col min="4878" max="4878" width="41.6640625" customWidth="1"/>
    <col min="4879" max="4879" width="11.5" customWidth="1"/>
    <col min="4880" max="4880" width="12" customWidth="1"/>
    <col min="4881" max="4881" width="6.5" customWidth="1"/>
    <col min="4882" max="4882" width="6.33203125" customWidth="1"/>
    <col min="4883" max="4883" width="13.1640625" customWidth="1"/>
    <col min="4884" max="4885" width="13.5" customWidth="1"/>
    <col min="4886" max="4886" width="13.6640625" customWidth="1"/>
    <col min="4887" max="4887" width="14.6640625" customWidth="1"/>
    <col min="4888" max="4888" width="6.5" customWidth="1"/>
    <col min="4889" max="4889" width="12.1640625" customWidth="1"/>
    <col min="4890" max="4890" width="15.33203125" customWidth="1"/>
    <col min="4891" max="4891" width="10.83203125" customWidth="1"/>
    <col min="4892" max="4892" width="8.6640625" customWidth="1"/>
    <col min="4893" max="4893" width="9.5" customWidth="1"/>
    <col min="4894" max="4894" width="8" customWidth="1"/>
    <col min="4895" max="4895" width="8.1640625" customWidth="1"/>
    <col min="4896" max="4896" width="8.33203125" customWidth="1"/>
    <col min="4897" max="4898" width="13.5" customWidth="1"/>
    <col min="4899" max="4900" width="57.5" customWidth="1"/>
    <col min="4901" max="4901" width="21.6640625" customWidth="1"/>
    <col min="4902" max="4902" width="38" customWidth="1"/>
    <col min="4903" max="4903" width="0" hidden="1" customWidth="1"/>
    <col min="4904" max="5120" width="8.83203125" customWidth="1"/>
    <col min="5121" max="5121" width="0" hidden="1" customWidth="1"/>
    <col min="5122" max="5122" width="10.5" customWidth="1"/>
    <col min="5123" max="5123" width="19" customWidth="1"/>
    <col min="5124" max="5124" width="15.5" customWidth="1"/>
    <col min="5125" max="5125" width="11.5" customWidth="1"/>
    <col min="5126" max="5126" width="16" customWidth="1"/>
    <col min="5127" max="5127" width="10.1640625" customWidth="1"/>
    <col min="5128" max="5129" width="7.1640625" customWidth="1"/>
    <col min="5130" max="5130" width="11" customWidth="1"/>
    <col min="5131" max="5132" width="13.5" customWidth="1"/>
    <col min="5133" max="5133" width="8.83203125" customWidth="1"/>
    <col min="5134" max="5134" width="41.6640625" customWidth="1"/>
    <col min="5135" max="5135" width="11.5" customWidth="1"/>
    <col min="5136" max="5136" width="12" customWidth="1"/>
    <col min="5137" max="5137" width="6.5" customWidth="1"/>
    <col min="5138" max="5138" width="6.33203125" customWidth="1"/>
    <col min="5139" max="5139" width="13.1640625" customWidth="1"/>
    <col min="5140" max="5141" width="13.5" customWidth="1"/>
    <col min="5142" max="5142" width="13.6640625" customWidth="1"/>
    <col min="5143" max="5143" width="14.6640625" customWidth="1"/>
    <col min="5144" max="5144" width="6.5" customWidth="1"/>
    <col min="5145" max="5145" width="12.1640625" customWidth="1"/>
    <col min="5146" max="5146" width="15.33203125" customWidth="1"/>
    <col min="5147" max="5147" width="10.83203125" customWidth="1"/>
    <col min="5148" max="5148" width="8.6640625" customWidth="1"/>
    <col min="5149" max="5149" width="9.5" customWidth="1"/>
    <col min="5150" max="5150" width="8" customWidth="1"/>
    <col min="5151" max="5151" width="8.1640625" customWidth="1"/>
    <col min="5152" max="5152" width="8.33203125" customWidth="1"/>
    <col min="5153" max="5154" width="13.5" customWidth="1"/>
    <col min="5155" max="5156" width="57.5" customWidth="1"/>
    <col min="5157" max="5157" width="21.6640625" customWidth="1"/>
    <col min="5158" max="5158" width="38" customWidth="1"/>
    <col min="5159" max="5159" width="0" hidden="1" customWidth="1"/>
    <col min="5160" max="5376" width="8.83203125" customWidth="1"/>
    <col min="5377" max="5377" width="0" hidden="1" customWidth="1"/>
    <col min="5378" max="5378" width="10.5" customWidth="1"/>
    <col min="5379" max="5379" width="19" customWidth="1"/>
    <col min="5380" max="5380" width="15.5" customWidth="1"/>
    <col min="5381" max="5381" width="11.5" customWidth="1"/>
    <col min="5382" max="5382" width="16" customWidth="1"/>
    <col min="5383" max="5383" width="10.1640625" customWidth="1"/>
    <col min="5384" max="5385" width="7.1640625" customWidth="1"/>
    <col min="5386" max="5386" width="11" customWidth="1"/>
    <col min="5387" max="5388" width="13.5" customWidth="1"/>
    <col min="5389" max="5389" width="8.83203125" customWidth="1"/>
    <col min="5390" max="5390" width="41.6640625" customWidth="1"/>
    <col min="5391" max="5391" width="11.5" customWidth="1"/>
    <col min="5392" max="5392" width="12" customWidth="1"/>
    <col min="5393" max="5393" width="6.5" customWidth="1"/>
    <col min="5394" max="5394" width="6.33203125" customWidth="1"/>
    <col min="5395" max="5395" width="13.1640625" customWidth="1"/>
    <col min="5396" max="5397" width="13.5" customWidth="1"/>
    <col min="5398" max="5398" width="13.6640625" customWidth="1"/>
    <col min="5399" max="5399" width="14.6640625" customWidth="1"/>
    <col min="5400" max="5400" width="6.5" customWidth="1"/>
    <col min="5401" max="5401" width="12.1640625" customWidth="1"/>
    <col min="5402" max="5402" width="15.33203125" customWidth="1"/>
    <col min="5403" max="5403" width="10.83203125" customWidth="1"/>
    <col min="5404" max="5404" width="8.6640625" customWidth="1"/>
    <col min="5405" max="5405" width="9.5" customWidth="1"/>
    <col min="5406" max="5406" width="8" customWidth="1"/>
    <col min="5407" max="5407" width="8.1640625" customWidth="1"/>
    <col min="5408" max="5408" width="8.33203125" customWidth="1"/>
    <col min="5409" max="5410" width="13.5" customWidth="1"/>
    <col min="5411" max="5412" width="57.5" customWidth="1"/>
    <col min="5413" max="5413" width="21.6640625" customWidth="1"/>
    <col min="5414" max="5414" width="38" customWidth="1"/>
    <col min="5415" max="5415" width="0" hidden="1" customWidth="1"/>
    <col min="5416" max="5632" width="8.83203125" customWidth="1"/>
    <col min="5633" max="5633" width="0" hidden="1" customWidth="1"/>
    <col min="5634" max="5634" width="10.5" customWidth="1"/>
    <col min="5635" max="5635" width="19" customWidth="1"/>
    <col min="5636" max="5636" width="15.5" customWidth="1"/>
    <col min="5637" max="5637" width="11.5" customWidth="1"/>
    <col min="5638" max="5638" width="16" customWidth="1"/>
    <col min="5639" max="5639" width="10.1640625" customWidth="1"/>
    <col min="5640" max="5641" width="7.1640625" customWidth="1"/>
    <col min="5642" max="5642" width="11" customWidth="1"/>
    <col min="5643" max="5644" width="13.5" customWidth="1"/>
    <col min="5645" max="5645" width="8.83203125" customWidth="1"/>
    <col min="5646" max="5646" width="41.6640625" customWidth="1"/>
    <col min="5647" max="5647" width="11.5" customWidth="1"/>
    <col min="5648" max="5648" width="12" customWidth="1"/>
    <col min="5649" max="5649" width="6.5" customWidth="1"/>
    <col min="5650" max="5650" width="6.33203125" customWidth="1"/>
    <col min="5651" max="5651" width="13.1640625" customWidth="1"/>
    <col min="5652" max="5653" width="13.5" customWidth="1"/>
    <col min="5654" max="5654" width="13.6640625" customWidth="1"/>
    <col min="5655" max="5655" width="14.6640625" customWidth="1"/>
    <col min="5656" max="5656" width="6.5" customWidth="1"/>
    <col min="5657" max="5657" width="12.1640625" customWidth="1"/>
    <col min="5658" max="5658" width="15.33203125" customWidth="1"/>
    <col min="5659" max="5659" width="10.83203125" customWidth="1"/>
    <col min="5660" max="5660" width="8.6640625" customWidth="1"/>
    <col min="5661" max="5661" width="9.5" customWidth="1"/>
    <col min="5662" max="5662" width="8" customWidth="1"/>
    <col min="5663" max="5663" width="8.1640625" customWidth="1"/>
    <col min="5664" max="5664" width="8.33203125" customWidth="1"/>
    <col min="5665" max="5666" width="13.5" customWidth="1"/>
    <col min="5667" max="5668" width="57.5" customWidth="1"/>
    <col min="5669" max="5669" width="21.6640625" customWidth="1"/>
    <col min="5670" max="5670" width="38" customWidth="1"/>
    <col min="5671" max="5671" width="0" hidden="1" customWidth="1"/>
    <col min="5672" max="5888" width="8.83203125" customWidth="1"/>
    <col min="5889" max="5889" width="0" hidden="1" customWidth="1"/>
    <col min="5890" max="5890" width="10.5" customWidth="1"/>
    <col min="5891" max="5891" width="19" customWidth="1"/>
    <col min="5892" max="5892" width="15.5" customWidth="1"/>
    <col min="5893" max="5893" width="11.5" customWidth="1"/>
    <col min="5894" max="5894" width="16" customWidth="1"/>
    <col min="5895" max="5895" width="10.1640625" customWidth="1"/>
    <col min="5896" max="5897" width="7.1640625" customWidth="1"/>
    <col min="5898" max="5898" width="11" customWidth="1"/>
    <col min="5899" max="5900" width="13.5" customWidth="1"/>
    <col min="5901" max="5901" width="8.83203125" customWidth="1"/>
    <col min="5902" max="5902" width="41.6640625" customWidth="1"/>
    <col min="5903" max="5903" width="11.5" customWidth="1"/>
    <col min="5904" max="5904" width="12" customWidth="1"/>
    <col min="5905" max="5905" width="6.5" customWidth="1"/>
    <col min="5906" max="5906" width="6.33203125" customWidth="1"/>
    <col min="5907" max="5907" width="13.1640625" customWidth="1"/>
    <col min="5908" max="5909" width="13.5" customWidth="1"/>
    <col min="5910" max="5910" width="13.6640625" customWidth="1"/>
    <col min="5911" max="5911" width="14.6640625" customWidth="1"/>
    <col min="5912" max="5912" width="6.5" customWidth="1"/>
    <col min="5913" max="5913" width="12.1640625" customWidth="1"/>
    <col min="5914" max="5914" width="15.33203125" customWidth="1"/>
    <col min="5915" max="5915" width="10.83203125" customWidth="1"/>
    <col min="5916" max="5916" width="8.6640625" customWidth="1"/>
    <col min="5917" max="5917" width="9.5" customWidth="1"/>
    <col min="5918" max="5918" width="8" customWidth="1"/>
    <col min="5919" max="5919" width="8.1640625" customWidth="1"/>
    <col min="5920" max="5920" width="8.33203125" customWidth="1"/>
    <col min="5921" max="5922" width="13.5" customWidth="1"/>
    <col min="5923" max="5924" width="57.5" customWidth="1"/>
    <col min="5925" max="5925" width="21.6640625" customWidth="1"/>
    <col min="5926" max="5926" width="38" customWidth="1"/>
    <col min="5927" max="5927" width="0" hidden="1" customWidth="1"/>
    <col min="5928" max="6144" width="8.83203125" customWidth="1"/>
    <col min="6145" max="6145" width="0" hidden="1" customWidth="1"/>
    <col min="6146" max="6146" width="10.5" customWidth="1"/>
    <col min="6147" max="6147" width="19" customWidth="1"/>
    <col min="6148" max="6148" width="15.5" customWidth="1"/>
    <col min="6149" max="6149" width="11.5" customWidth="1"/>
    <col min="6150" max="6150" width="16" customWidth="1"/>
    <col min="6151" max="6151" width="10.1640625" customWidth="1"/>
    <col min="6152" max="6153" width="7.1640625" customWidth="1"/>
    <col min="6154" max="6154" width="11" customWidth="1"/>
    <col min="6155" max="6156" width="13.5" customWidth="1"/>
    <col min="6157" max="6157" width="8.83203125" customWidth="1"/>
    <col min="6158" max="6158" width="41.6640625" customWidth="1"/>
    <col min="6159" max="6159" width="11.5" customWidth="1"/>
    <col min="6160" max="6160" width="12" customWidth="1"/>
    <col min="6161" max="6161" width="6.5" customWidth="1"/>
    <col min="6162" max="6162" width="6.33203125" customWidth="1"/>
    <col min="6163" max="6163" width="13.1640625" customWidth="1"/>
    <col min="6164" max="6165" width="13.5" customWidth="1"/>
    <col min="6166" max="6166" width="13.6640625" customWidth="1"/>
    <col min="6167" max="6167" width="14.6640625" customWidth="1"/>
    <col min="6168" max="6168" width="6.5" customWidth="1"/>
    <col min="6169" max="6169" width="12.1640625" customWidth="1"/>
    <col min="6170" max="6170" width="15.33203125" customWidth="1"/>
    <col min="6171" max="6171" width="10.83203125" customWidth="1"/>
    <col min="6172" max="6172" width="8.6640625" customWidth="1"/>
    <col min="6173" max="6173" width="9.5" customWidth="1"/>
    <col min="6174" max="6174" width="8" customWidth="1"/>
    <col min="6175" max="6175" width="8.1640625" customWidth="1"/>
    <col min="6176" max="6176" width="8.33203125" customWidth="1"/>
    <col min="6177" max="6178" width="13.5" customWidth="1"/>
    <col min="6179" max="6180" width="57.5" customWidth="1"/>
    <col min="6181" max="6181" width="21.6640625" customWidth="1"/>
    <col min="6182" max="6182" width="38" customWidth="1"/>
    <col min="6183" max="6183" width="0" hidden="1" customWidth="1"/>
    <col min="6184" max="6400" width="8.83203125" customWidth="1"/>
    <col min="6401" max="6401" width="0" hidden="1" customWidth="1"/>
    <col min="6402" max="6402" width="10.5" customWidth="1"/>
    <col min="6403" max="6403" width="19" customWidth="1"/>
    <col min="6404" max="6404" width="15.5" customWidth="1"/>
    <col min="6405" max="6405" width="11.5" customWidth="1"/>
    <col min="6406" max="6406" width="16" customWidth="1"/>
    <col min="6407" max="6407" width="10.1640625" customWidth="1"/>
    <col min="6408" max="6409" width="7.1640625" customWidth="1"/>
    <col min="6410" max="6410" width="11" customWidth="1"/>
    <col min="6411" max="6412" width="13.5" customWidth="1"/>
    <col min="6413" max="6413" width="8.83203125" customWidth="1"/>
    <col min="6414" max="6414" width="41.6640625" customWidth="1"/>
    <col min="6415" max="6415" width="11.5" customWidth="1"/>
    <col min="6416" max="6416" width="12" customWidth="1"/>
    <col min="6417" max="6417" width="6.5" customWidth="1"/>
    <col min="6418" max="6418" width="6.33203125" customWidth="1"/>
    <col min="6419" max="6419" width="13.1640625" customWidth="1"/>
    <col min="6420" max="6421" width="13.5" customWidth="1"/>
    <col min="6422" max="6422" width="13.6640625" customWidth="1"/>
    <col min="6423" max="6423" width="14.6640625" customWidth="1"/>
    <col min="6424" max="6424" width="6.5" customWidth="1"/>
    <col min="6425" max="6425" width="12.1640625" customWidth="1"/>
    <col min="6426" max="6426" width="15.33203125" customWidth="1"/>
    <col min="6427" max="6427" width="10.83203125" customWidth="1"/>
    <col min="6428" max="6428" width="8.6640625" customWidth="1"/>
    <col min="6429" max="6429" width="9.5" customWidth="1"/>
    <col min="6430" max="6430" width="8" customWidth="1"/>
    <col min="6431" max="6431" width="8.1640625" customWidth="1"/>
    <col min="6432" max="6432" width="8.33203125" customWidth="1"/>
    <col min="6433" max="6434" width="13.5" customWidth="1"/>
    <col min="6435" max="6436" width="57.5" customWidth="1"/>
    <col min="6437" max="6437" width="21.6640625" customWidth="1"/>
    <col min="6438" max="6438" width="38" customWidth="1"/>
    <col min="6439" max="6439" width="0" hidden="1" customWidth="1"/>
    <col min="6440" max="6656" width="8.83203125" customWidth="1"/>
    <col min="6657" max="6657" width="0" hidden="1" customWidth="1"/>
    <col min="6658" max="6658" width="10.5" customWidth="1"/>
    <col min="6659" max="6659" width="19" customWidth="1"/>
    <col min="6660" max="6660" width="15.5" customWidth="1"/>
    <col min="6661" max="6661" width="11.5" customWidth="1"/>
    <col min="6662" max="6662" width="16" customWidth="1"/>
    <col min="6663" max="6663" width="10.1640625" customWidth="1"/>
    <col min="6664" max="6665" width="7.1640625" customWidth="1"/>
    <col min="6666" max="6666" width="11" customWidth="1"/>
    <col min="6667" max="6668" width="13.5" customWidth="1"/>
    <col min="6669" max="6669" width="8.83203125" customWidth="1"/>
    <col min="6670" max="6670" width="41.6640625" customWidth="1"/>
    <col min="6671" max="6671" width="11.5" customWidth="1"/>
    <col min="6672" max="6672" width="12" customWidth="1"/>
    <col min="6673" max="6673" width="6.5" customWidth="1"/>
    <col min="6674" max="6674" width="6.33203125" customWidth="1"/>
    <col min="6675" max="6675" width="13.1640625" customWidth="1"/>
    <col min="6676" max="6677" width="13.5" customWidth="1"/>
    <col min="6678" max="6678" width="13.6640625" customWidth="1"/>
    <col min="6679" max="6679" width="14.6640625" customWidth="1"/>
    <col min="6680" max="6680" width="6.5" customWidth="1"/>
    <col min="6681" max="6681" width="12.1640625" customWidth="1"/>
    <col min="6682" max="6682" width="15.33203125" customWidth="1"/>
    <col min="6683" max="6683" width="10.83203125" customWidth="1"/>
    <col min="6684" max="6684" width="8.6640625" customWidth="1"/>
    <col min="6685" max="6685" width="9.5" customWidth="1"/>
    <col min="6686" max="6686" width="8" customWidth="1"/>
    <col min="6687" max="6687" width="8.1640625" customWidth="1"/>
    <col min="6688" max="6688" width="8.33203125" customWidth="1"/>
    <col min="6689" max="6690" width="13.5" customWidth="1"/>
    <col min="6691" max="6692" width="57.5" customWidth="1"/>
    <col min="6693" max="6693" width="21.6640625" customWidth="1"/>
    <col min="6694" max="6694" width="38" customWidth="1"/>
    <col min="6695" max="6695" width="0" hidden="1" customWidth="1"/>
    <col min="6696" max="6912" width="8.83203125" customWidth="1"/>
    <col min="6913" max="6913" width="0" hidden="1" customWidth="1"/>
    <col min="6914" max="6914" width="10.5" customWidth="1"/>
    <col min="6915" max="6915" width="19" customWidth="1"/>
    <col min="6916" max="6916" width="15.5" customWidth="1"/>
    <col min="6917" max="6917" width="11.5" customWidth="1"/>
    <col min="6918" max="6918" width="16" customWidth="1"/>
    <col min="6919" max="6919" width="10.1640625" customWidth="1"/>
    <col min="6920" max="6921" width="7.1640625" customWidth="1"/>
    <col min="6922" max="6922" width="11" customWidth="1"/>
    <col min="6923" max="6924" width="13.5" customWidth="1"/>
    <col min="6925" max="6925" width="8.83203125" customWidth="1"/>
    <col min="6926" max="6926" width="41.6640625" customWidth="1"/>
    <col min="6927" max="6927" width="11.5" customWidth="1"/>
    <col min="6928" max="6928" width="12" customWidth="1"/>
    <col min="6929" max="6929" width="6.5" customWidth="1"/>
    <col min="6930" max="6930" width="6.33203125" customWidth="1"/>
    <col min="6931" max="6931" width="13.1640625" customWidth="1"/>
    <col min="6932" max="6933" width="13.5" customWidth="1"/>
    <col min="6934" max="6934" width="13.6640625" customWidth="1"/>
    <col min="6935" max="6935" width="14.6640625" customWidth="1"/>
    <col min="6936" max="6936" width="6.5" customWidth="1"/>
    <col min="6937" max="6937" width="12.1640625" customWidth="1"/>
    <col min="6938" max="6938" width="15.33203125" customWidth="1"/>
    <col min="6939" max="6939" width="10.83203125" customWidth="1"/>
    <col min="6940" max="6940" width="8.6640625" customWidth="1"/>
    <col min="6941" max="6941" width="9.5" customWidth="1"/>
    <col min="6942" max="6942" width="8" customWidth="1"/>
    <col min="6943" max="6943" width="8.1640625" customWidth="1"/>
    <col min="6944" max="6944" width="8.33203125" customWidth="1"/>
    <col min="6945" max="6946" width="13.5" customWidth="1"/>
    <col min="6947" max="6948" width="57.5" customWidth="1"/>
    <col min="6949" max="6949" width="21.6640625" customWidth="1"/>
    <col min="6950" max="6950" width="38" customWidth="1"/>
    <col min="6951" max="6951" width="0" hidden="1" customWidth="1"/>
    <col min="6952" max="7168" width="8.83203125" customWidth="1"/>
    <col min="7169" max="7169" width="0" hidden="1" customWidth="1"/>
    <col min="7170" max="7170" width="10.5" customWidth="1"/>
    <col min="7171" max="7171" width="19" customWidth="1"/>
    <col min="7172" max="7172" width="15.5" customWidth="1"/>
    <col min="7173" max="7173" width="11.5" customWidth="1"/>
    <col min="7174" max="7174" width="16" customWidth="1"/>
    <col min="7175" max="7175" width="10.1640625" customWidth="1"/>
    <col min="7176" max="7177" width="7.1640625" customWidth="1"/>
    <col min="7178" max="7178" width="11" customWidth="1"/>
    <col min="7179" max="7180" width="13.5" customWidth="1"/>
    <col min="7181" max="7181" width="8.83203125" customWidth="1"/>
    <col min="7182" max="7182" width="41.6640625" customWidth="1"/>
    <col min="7183" max="7183" width="11.5" customWidth="1"/>
    <col min="7184" max="7184" width="12" customWidth="1"/>
    <col min="7185" max="7185" width="6.5" customWidth="1"/>
    <col min="7186" max="7186" width="6.33203125" customWidth="1"/>
    <col min="7187" max="7187" width="13.1640625" customWidth="1"/>
    <col min="7188" max="7189" width="13.5" customWidth="1"/>
    <col min="7190" max="7190" width="13.6640625" customWidth="1"/>
    <col min="7191" max="7191" width="14.6640625" customWidth="1"/>
    <col min="7192" max="7192" width="6.5" customWidth="1"/>
    <col min="7193" max="7193" width="12.1640625" customWidth="1"/>
    <col min="7194" max="7194" width="15.33203125" customWidth="1"/>
    <col min="7195" max="7195" width="10.83203125" customWidth="1"/>
    <col min="7196" max="7196" width="8.6640625" customWidth="1"/>
    <col min="7197" max="7197" width="9.5" customWidth="1"/>
    <col min="7198" max="7198" width="8" customWidth="1"/>
    <col min="7199" max="7199" width="8.1640625" customWidth="1"/>
    <col min="7200" max="7200" width="8.33203125" customWidth="1"/>
    <col min="7201" max="7202" width="13.5" customWidth="1"/>
    <col min="7203" max="7204" width="57.5" customWidth="1"/>
    <col min="7205" max="7205" width="21.6640625" customWidth="1"/>
    <col min="7206" max="7206" width="38" customWidth="1"/>
    <col min="7207" max="7207" width="0" hidden="1" customWidth="1"/>
    <col min="7208" max="7424" width="8.83203125" customWidth="1"/>
    <col min="7425" max="7425" width="0" hidden="1" customWidth="1"/>
    <col min="7426" max="7426" width="10.5" customWidth="1"/>
    <col min="7427" max="7427" width="19" customWidth="1"/>
    <col min="7428" max="7428" width="15.5" customWidth="1"/>
    <col min="7429" max="7429" width="11.5" customWidth="1"/>
    <col min="7430" max="7430" width="16" customWidth="1"/>
    <col min="7431" max="7431" width="10.1640625" customWidth="1"/>
    <col min="7432" max="7433" width="7.1640625" customWidth="1"/>
    <col min="7434" max="7434" width="11" customWidth="1"/>
    <col min="7435" max="7436" width="13.5" customWidth="1"/>
    <col min="7437" max="7437" width="8.83203125" customWidth="1"/>
    <col min="7438" max="7438" width="41.6640625" customWidth="1"/>
    <col min="7439" max="7439" width="11.5" customWidth="1"/>
    <col min="7440" max="7440" width="12" customWidth="1"/>
    <col min="7441" max="7441" width="6.5" customWidth="1"/>
    <col min="7442" max="7442" width="6.33203125" customWidth="1"/>
    <col min="7443" max="7443" width="13.1640625" customWidth="1"/>
    <col min="7444" max="7445" width="13.5" customWidth="1"/>
    <col min="7446" max="7446" width="13.6640625" customWidth="1"/>
    <col min="7447" max="7447" width="14.6640625" customWidth="1"/>
    <col min="7448" max="7448" width="6.5" customWidth="1"/>
    <col min="7449" max="7449" width="12.1640625" customWidth="1"/>
    <col min="7450" max="7450" width="15.33203125" customWidth="1"/>
    <col min="7451" max="7451" width="10.83203125" customWidth="1"/>
    <col min="7452" max="7452" width="8.6640625" customWidth="1"/>
    <col min="7453" max="7453" width="9.5" customWidth="1"/>
    <col min="7454" max="7454" width="8" customWidth="1"/>
    <col min="7455" max="7455" width="8.1640625" customWidth="1"/>
    <col min="7456" max="7456" width="8.33203125" customWidth="1"/>
    <col min="7457" max="7458" width="13.5" customWidth="1"/>
    <col min="7459" max="7460" width="57.5" customWidth="1"/>
    <col min="7461" max="7461" width="21.6640625" customWidth="1"/>
    <col min="7462" max="7462" width="38" customWidth="1"/>
    <col min="7463" max="7463" width="0" hidden="1" customWidth="1"/>
    <col min="7464" max="7680" width="8.83203125" customWidth="1"/>
    <col min="7681" max="7681" width="0" hidden="1" customWidth="1"/>
    <col min="7682" max="7682" width="10.5" customWidth="1"/>
    <col min="7683" max="7683" width="19" customWidth="1"/>
    <col min="7684" max="7684" width="15.5" customWidth="1"/>
    <col min="7685" max="7685" width="11.5" customWidth="1"/>
    <col min="7686" max="7686" width="16" customWidth="1"/>
    <col min="7687" max="7687" width="10.1640625" customWidth="1"/>
    <col min="7688" max="7689" width="7.1640625" customWidth="1"/>
    <col min="7690" max="7690" width="11" customWidth="1"/>
    <col min="7691" max="7692" width="13.5" customWidth="1"/>
    <col min="7693" max="7693" width="8.83203125" customWidth="1"/>
    <col min="7694" max="7694" width="41.6640625" customWidth="1"/>
    <col min="7695" max="7695" width="11.5" customWidth="1"/>
    <col min="7696" max="7696" width="12" customWidth="1"/>
    <col min="7697" max="7697" width="6.5" customWidth="1"/>
    <col min="7698" max="7698" width="6.33203125" customWidth="1"/>
    <col min="7699" max="7699" width="13.1640625" customWidth="1"/>
    <col min="7700" max="7701" width="13.5" customWidth="1"/>
    <col min="7702" max="7702" width="13.6640625" customWidth="1"/>
    <col min="7703" max="7703" width="14.6640625" customWidth="1"/>
    <col min="7704" max="7704" width="6.5" customWidth="1"/>
    <col min="7705" max="7705" width="12.1640625" customWidth="1"/>
    <col min="7706" max="7706" width="15.33203125" customWidth="1"/>
    <col min="7707" max="7707" width="10.83203125" customWidth="1"/>
    <col min="7708" max="7708" width="8.6640625" customWidth="1"/>
    <col min="7709" max="7709" width="9.5" customWidth="1"/>
    <col min="7710" max="7710" width="8" customWidth="1"/>
    <col min="7711" max="7711" width="8.1640625" customWidth="1"/>
    <col min="7712" max="7712" width="8.33203125" customWidth="1"/>
    <col min="7713" max="7714" width="13.5" customWidth="1"/>
    <col min="7715" max="7716" width="57.5" customWidth="1"/>
    <col min="7717" max="7717" width="21.6640625" customWidth="1"/>
    <col min="7718" max="7718" width="38" customWidth="1"/>
    <col min="7719" max="7719" width="0" hidden="1" customWidth="1"/>
    <col min="7720" max="7936" width="8.83203125" customWidth="1"/>
    <col min="7937" max="7937" width="0" hidden="1" customWidth="1"/>
    <col min="7938" max="7938" width="10.5" customWidth="1"/>
    <col min="7939" max="7939" width="19" customWidth="1"/>
    <col min="7940" max="7940" width="15.5" customWidth="1"/>
    <col min="7941" max="7941" width="11.5" customWidth="1"/>
    <col min="7942" max="7942" width="16" customWidth="1"/>
    <col min="7943" max="7943" width="10.1640625" customWidth="1"/>
    <col min="7944" max="7945" width="7.1640625" customWidth="1"/>
    <col min="7946" max="7946" width="11" customWidth="1"/>
    <col min="7947" max="7948" width="13.5" customWidth="1"/>
    <col min="7949" max="7949" width="8.83203125" customWidth="1"/>
    <col min="7950" max="7950" width="41.6640625" customWidth="1"/>
    <col min="7951" max="7951" width="11.5" customWidth="1"/>
    <col min="7952" max="7952" width="12" customWidth="1"/>
    <col min="7953" max="7953" width="6.5" customWidth="1"/>
    <col min="7954" max="7954" width="6.33203125" customWidth="1"/>
    <col min="7955" max="7955" width="13.1640625" customWidth="1"/>
    <col min="7956" max="7957" width="13.5" customWidth="1"/>
    <col min="7958" max="7958" width="13.6640625" customWidth="1"/>
    <col min="7959" max="7959" width="14.6640625" customWidth="1"/>
    <col min="7960" max="7960" width="6.5" customWidth="1"/>
    <col min="7961" max="7961" width="12.1640625" customWidth="1"/>
    <col min="7962" max="7962" width="15.33203125" customWidth="1"/>
    <col min="7963" max="7963" width="10.83203125" customWidth="1"/>
    <col min="7964" max="7964" width="8.6640625" customWidth="1"/>
    <col min="7965" max="7965" width="9.5" customWidth="1"/>
    <col min="7966" max="7966" width="8" customWidth="1"/>
    <col min="7967" max="7967" width="8.1640625" customWidth="1"/>
    <col min="7968" max="7968" width="8.33203125" customWidth="1"/>
    <col min="7969" max="7970" width="13.5" customWidth="1"/>
    <col min="7971" max="7972" width="57.5" customWidth="1"/>
    <col min="7973" max="7973" width="21.6640625" customWidth="1"/>
    <col min="7974" max="7974" width="38" customWidth="1"/>
    <col min="7975" max="7975" width="0" hidden="1" customWidth="1"/>
    <col min="7976" max="8192" width="8.83203125" customWidth="1"/>
    <col min="8193" max="8193" width="0" hidden="1" customWidth="1"/>
    <col min="8194" max="8194" width="10.5" customWidth="1"/>
    <col min="8195" max="8195" width="19" customWidth="1"/>
    <col min="8196" max="8196" width="15.5" customWidth="1"/>
    <col min="8197" max="8197" width="11.5" customWidth="1"/>
    <col min="8198" max="8198" width="16" customWidth="1"/>
    <col min="8199" max="8199" width="10.1640625" customWidth="1"/>
    <col min="8200" max="8201" width="7.1640625" customWidth="1"/>
    <col min="8202" max="8202" width="11" customWidth="1"/>
    <col min="8203" max="8204" width="13.5" customWidth="1"/>
    <col min="8205" max="8205" width="8.83203125" customWidth="1"/>
    <col min="8206" max="8206" width="41.6640625" customWidth="1"/>
    <col min="8207" max="8207" width="11.5" customWidth="1"/>
    <col min="8208" max="8208" width="12" customWidth="1"/>
    <col min="8209" max="8209" width="6.5" customWidth="1"/>
    <col min="8210" max="8210" width="6.33203125" customWidth="1"/>
    <col min="8211" max="8211" width="13.1640625" customWidth="1"/>
    <col min="8212" max="8213" width="13.5" customWidth="1"/>
    <col min="8214" max="8214" width="13.6640625" customWidth="1"/>
    <col min="8215" max="8215" width="14.6640625" customWidth="1"/>
    <col min="8216" max="8216" width="6.5" customWidth="1"/>
    <col min="8217" max="8217" width="12.1640625" customWidth="1"/>
    <col min="8218" max="8218" width="15.33203125" customWidth="1"/>
    <col min="8219" max="8219" width="10.83203125" customWidth="1"/>
    <col min="8220" max="8220" width="8.6640625" customWidth="1"/>
    <col min="8221" max="8221" width="9.5" customWidth="1"/>
    <col min="8222" max="8222" width="8" customWidth="1"/>
    <col min="8223" max="8223" width="8.1640625" customWidth="1"/>
    <col min="8224" max="8224" width="8.33203125" customWidth="1"/>
    <col min="8225" max="8226" width="13.5" customWidth="1"/>
    <col min="8227" max="8228" width="57.5" customWidth="1"/>
    <col min="8229" max="8229" width="21.6640625" customWidth="1"/>
    <col min="8230" max="8230" width="38" customWidth="1"/>
    <col min="8231" max="8231" width="0" hidden="1" customWidth="1"/>
    <col min="8232" max="8448" width="8.83203125" customWidth="1"/>
    <col min="8449" max="8449" width="0" hidden="1" customWidth="1"/>
    <col min="8450" max="8450" width="10.5" customWidth="1"/>
    <col min="8451" max="8451" width="19" customWidth="1"/>
    <col min="8452" max="8452" width="15.5" customWidth="1"/>
    <col min="8453" max="8453" width="11.5" customWidth="1"/>
    <col min="8454" max="8454" width="16" customWidth="1"/>
    <col min="8455" max="8455" width="10.1640625" customWidth="1"/>
    <col min="8456" max="8457" width="7.1640625" customWidth="1"/>
    <col min="8458" max="8458" width="11" customWidth="1"/>
    <col min="8459" max="8460" width="13.5" customWidth="1"/>
    <col min="8461" max="8461" width="8.83203125" customWidth="1"/>
    <col min="8462" max="8462" width="41.6640625" customWidth="1"/>
    <col min="8463" max="8463" width="11.5" customWidth="1"/>
    <col min="8464" max="8464" width="12" customWidth="1"/>
    <col min="8465" max="8465" width="6.5" customWidth="1"/>
    <col min="8466" max="8466" width="6.33203125" customWidth="1"/>
    <col min="8467" max="8467" width="13.1640625" customWidth="1"/>
    <col min="8468" max="8469" width="13.5" customWidth="1"/>
    <col min="8470" max="8470" width="13.6640625" customWidth="1"/>
    <col min="8471" max="8471" width="14.6640625" customWidth="1"/>
    <col min="8472" max="8472" width="6.5" customWidth="1"/>
    <col min="8473" max="8473" width="12.1640625" customWidth="1"/>
    <col min="8474" max="8474" width="15.33203125" customWidth="1"/>
    <col min="8475" max="8475" width="10.83203125" customWidth="1"/>
    <col min="8476" max="8476" width="8.6640625" customWidth="1"/>
    <col min="8477" max="8477" width="9.5" customWidth="1"/>
    <col min="8478" max="8478" width="8" customWidth="1"/>
    <col min="8479" max="8479" width="8.1640625" customWidth="1"/>
    <col min="8480" max="8480" width="8.33203125" customWidth="1"/>
    <col min="8481" max="8482" width="13.5" customWidth="1"/>
    <col min="8483" max="8484" width="57.5" customWidth="1"/>
    <col min="8485" max="8485" width="21.6640625" customWidth="1"/>
    <col min="8486" max="8486" width="38" customWidth="1"/>
    <col min="8487" max="8487" width="0" hidden="1" customWidth="1"/>
    <col min="8488" max="8704" width="8.83203125" customWidth="1"/>
    <col min="8705" max="8705" width="0" hidden="1" customWidth="1"/>
    <col min="8706" max="8706" width="10.5" customWidth="1"/>
    <col min="8707" max="8707" width="19" customWidth="1"/>
    <col min="8708" max="8708" width="15.5" customWidth="1"/>
    <col min="8709" max="8709" width="11.5" customWidth="1"/>
    <col min="8710" max="8710" width="16" customWidth="1"/>
    <col min="8711" max="8711" width="10.1640625" customWidth="1"/>
    <col min="8712" max="8713" width="7.1640625" customWidth="1"/>
    <col min="8714" max="8714" width="11" customWidth="1"/>
    <col min="8715" max="8716" width="13.5" customWidth="1"/>
    <col min="8717" max="8717" width="8.83203125" customWidth="1"/>
    <col min="8718" max="8718" width="41.6640625" customWidth="1"/>
    <col min="8719" max="8719" width="11.5" customWidth="1"/>
    <col min="8720" max="8720" width="12" customWidth="1"/>
    <col min="8721" max="8721" width="6.5" customWidth="1"/>
    <col min="8722" max="8722" width="6.33203125" customWidth="1"/>
    <col min="8723" max="8723" width="13.1640625" customWidth="1"/>
    <col min="8724" max="8725" width="13.5" customWidth="1"/>
    <col min="8726" max="8726" width="13.6640625" customWidth="1"/>
    <col min="8727" max="8727" width="14.6640625" customWidth="1"/>
    <col min="8728" max="8728" width="6.5" customWidth="1"/>
    <col min="8729" max="8729" width="12.1640625" customWidth="1"/>
    <col min="8730" max="8730" width="15.33203125" customWidth="1"/>
    <col min="8731" max="8731" width="10.83203125" customWidth="1"/>
    <col min="8732" max="8732" width="8.6640625" customWidth="1"/>
    <col min="8733" max="8733" width="9.5" customWidth="1"/>
    <col min="8734" max="8734" width="8" customWidth="1"/>
    <col min="8735" max="8735" width="8.1640625" customWidth="1"/>
    <col min="8736" max="8736" width="8.33203125" customWidth="1"/>
    <col min="8737" max="8738" width="13.5" customWidth="1"/>
    <col min="8739" max="8740" width="57.5" customWidth="1"/>
    <col min="8741" max="8741" width="21.6640625" customWidth="1"/>
    <col min="8742" max="8742" width="38" customWidth="1"/>
    <col min="8743" max="8743" width="0" hidden="1" customWidth="1"/>
    <col min="8744" max="8960" width="8.83203125" customWidth="1"/>
    <col min="8961" max="8961" width="0" hidden="1" customWidth="1"/>
    <col min="8962" max="8962" width="10.5" customWidth="1"/>
    <col min="8963" max="8963" width="19" customWidth="1"/>
    <col min="8964" max="8964" width="15.5" customWidth="1"/>
    <col min="8965" max="8965" width="11.5" customWidth="1"/>
    <col min="8966" max="8966" width="16" customWidth="1"/>
    <col min="8967" max="8967" width="10.1640625" customWidth="1"/>
    <col min="8968" max="8969" width="7.1640625" customWidth="1"/>
    <col min="8970" max="8970" width="11" customWidth="1"/>
    <col min="8971" max="8972" width="13.5" customWidth="1"/>
    <col min="8973" max="8973" width="8.83203125" customWidth="1"/>
    <col min="8974" max="8974" width="41.6640625" customWidth="1"/>
    <col min="8975" max="8975" width="11.5" customWidth="1"/>
    <col min="8976" max="8976" width="12" customWidth="1"/>
    <col min="8977" max="8977" width="6.5" customWidth="1"/>
    <col min="8978" max="8978" width="6.33203125" customWidth="1"/>
    <col min="8979" max="8979" width="13.1640625" customWidth="1"/>
    <col min="8980" max="8981" width="13.5" customWidth="1"/>
    <col min="8982" max="8982" width="13.6640625" customWidth="1"/>
    <col min="8983" max="8983" width="14.6640625" customWidth="1"/>
    <col min="8984" max="8984" width="6.5" customWidth="1"/>
    <col min="8985" max="8985" width="12.1640625" customWidth="1"/>
    <col min="8986" max="8986" width="15.33203125" customWidth="1"/>
    <col min="8987" max="8987" width="10.83203125" customWidth="1"/>
    <col min="8988" max="8988" width="8.6640625" customWidth="1"/>
    <col min="8989" max="8989" width="9.5" customWidth="1"/>
    <col min="8990" max="8990" width="8" customWidth="1"/>
    <col min="8991" max="8991" width="8.1640625" customWidth="1"/>
    <col min="8992" max="8992" width="8.33203125" customWidth="1"/>
    <col min="8993" max="8994" width="13.5" customWidth="1"/>
    <col min="8995" max="8996" width="57.5" customWidth="1"/>
    <col min="8997" max="8997" width="21.6640625" customWidth="1"/>
    <col min="8998" max="8998" width="38" customWidth="1"/>
    <col min="8999" max="8999" width="0" hidden="1" customWidth="1"/>
    <col min="9000" max="9216" width="8.83203125" customWidth="1"/>
    <col min="9217" max="9217" width="0" hidden="1" customWidth="1"/>
    <col min="9218" max="9218" width="10.5" customWidth="1"/>
    <col min="9219" max="9219" width="19" customWidth="1"/>
    <col min="9220" max="9220" width="15.5" customWidth="1"/>
    <col min="9221" max="9221" width="11.5" customWidth="1"/>
    <col min="9222" max="9222" width="16" customWidth="1"/>
    <col min="9223" max="9223" width="10.1640625" customWidth="1"/>
    <col min="9224" max="9225" width="7.1640625" customWidth="1"/>
    <col min="9226" max="9226" width="11" customWidth="1"/>
    <col min="9227" max="9228" width="13.5" customWidth="1"/>
    <col min="9229" max="9229" width="8.83203125" customWidth="1"/>
    <col min="9230" max="9230" width="41.6640625" customWidth="1"/>
    <col min="9231" max="9231" width="11.5" customWidth="1"/>
    <col min="9232" max="9232" width="12" customWidth="1"/>
    <col min="9233" max="9233" width="6.5" customWidth="1"/>
    <col min="9234" max="9234" width="6.33203125" customWidth="1"/>
    <col min="9235" max="9235" width="13.1640625" customWidth="1"/>
    <col min="9236" max="9237" width="13.5" customWidth="1"/>
    <col min="9238" max="9238" width="13.6640625" customWidth="1"/>
    <col min="9239" max="9239" width="14.6640625" customWidth="1"/>
    <col min="9240" max="9240" width="6.5" customWidth="1"/>
    <col min="9241" max="9241" width="12.1640625" customWidth="1"/>
    <col min="9242" max="9242" width="15.33203125" customWidth="1"/>
    <col min="9243" max="9243" width="10.83203125" customWidth="1"/>
    <col min="9244" max="9244" width="8.6640625" customWidth="1"/>
    <col min="9245" max="9245" width="9.5" customWidth="1"/>
    <col min="9246" max="9246" width="8" customWidth="1"/>
    <col min="9247" max="9247" width="8.1640625" customWidth="1"/>
    <col min="9248" max="9248" width="8.33203125" customWidth="1"/>
    <col min="9249" max="9250" width="13.5" customWidth="1"/>
    <col min="9251" max="9252" width="57.5" customWidth="1"/>
    <col min="9253" max="9253" width="21.6640625" customWidth="1"/>
    <col min="9254" max="9254" width="38" customWidth="1"/>
    <col min="9255" max="9255" width="0" hidden="1" customWidth="1"/>
    <col min="9256" max="9472" width="8.83203125" customWidth="1"/>
    <col min="9473" max="9473" width="0" hidden="1" customWidth="1"/>
    <col min="9474" max="9474" width="10.5" customWidth="1"/>
    <col min="9475" max="9475" width="19" customWidth="1"/>
    <col min="9476" max="9476" width="15.5" customWidth="1"/>
    <col min="9477" max="9477" width="11.5" customWidth="1"/>
    <col min="9478" max="9478" width="16" customWidth="1"/>
    <col min="9479" max="9479" width="10.1640625" customWidth="1"/>
    <col min="9480" max="9481" width="7.1640625" customWidth="1"/>
    <col min="9482" max="9482" width="11" customWidth="1"/>
    <col min="9483" max="9484" width="13.5" customWidth="1"/>
    <col min="9485" max="9485" width="8.83203125" customWidth="1"/>
    <col min="9486" max="9486" width="41.6640625" customWidth="1"/>
    <col min="9487" max="9487" width="11.5" customWidth="1"/>
    <col min="9488" max="9488" width="12" customWidth="1"/>
    <col min="9489" max="9489" width="6.5" customWidth="1"/>
    <col min="9490" max="9490" width="6.33203125" customWidth="1"/>
    <col min="9491" max="9491" width="13.1640625" customWidth="1"/>
    <col min="9492" max="9493" width="13.5" customWidth="1"/>
    <col min="9494" max="9494" width="13.6640625" customWidth="1"/>
    <col min="9495" max="9495" width="14.6640625" customWidth="1"/>
    <col min="9496" max="9496" width="6.5" customWidth="1"/>
    <col min="9497" max="9497" width="12.1640625" customWidth="1"/>
    <col min="9498" max="9498" width="15.33203125" customWidth="1"/>
    <col min="9499" max="9499" width="10.83203125" customWidth="1"/>
    <col min="9500" max="9500" width="8.6640625" customWidth="1"/>
    <col min="9501" max="9501" width="9.5" customWidth="1"/>
    <col min="9502" max="9502" width="8" customWidth="1"/>
    <col min="9503" max="9503" width="8.1640625" customWidth="1"/>
    <col min="9504" max="9504" width="8.33203125" customWidth="1"/>
    <col min="9505" max="9506" width="13.5" customWidth="1"/>
    <col min="9507" max="9508" width="57.5" customWidth="1"/>
    <col min="9509" max="9509" width="21.6640625" customWidth="1"/>
    <col min="9510" max="9510" width="38" customWidth="1"/>
    <col min="9511" max="9511" width="0" hidden="1" customWidth="1"/>
    <col min="9512" max="9728" width="8.83203125" customWidth="1"/>
    <col min="9729" max="9729" width="0" hidden="1" customWidth="1"/>
    <col min="9730" max="9730" width="10.5" customWidth="1"/>
    <col min="9731" max="9731" width="19" customWidth="1"/>
    <col min="9732" max="9732" width="15.5" customWidth="1"/>
    <col min="9733" max="9733" width="11.5" customWidth="1"/>
    <col min="9734" max="9734" width="16" customWidth="1"/>
    <col min="9735" max="9735" width="10.1640625" customWidth="1"/>
    <col min="9736" max="9737" width="7.1640625" customWidth="1"/>
    <col min="9738" max="9738" width="11" customWidth="1"/>
    <col min="9739" max="9740" width="13.5" customWidth="1"/>
    <col min="9741" max="9741" width="8.83203125" customWidth="1"/>
    <col min="9742" max="9742" width="41.6640625" customWidth="1"/>
    <col min="9743" max="9743" width="11.5" customWidth="1"/>
    <col min="9744" max="9744" width="12" customWidth="1"/>
    <col min="9745" max="9745" width="6.5" customWidth="1"/>
    <col min="9746" max="9746" width="6.33203125" customWidth="1"/>
    <col min="9747" max="9747" width="13.1640625" customWidth="1"/>
    <col min="9748" max="9749" width="13.5" customWidth="1"/>
    <col min="9750" max="9750" width="13.6640625" customWidth="1"/>
    <col min="9751" max="9751" width="14.6640625" customWidth="1"/>
    <col min="9752" max="9752" width="6.5" customWidth="1"/>
    <col min="9753" max="9753" width="12.1640625" customWidth="1"/>
    <col min="9754" max="9754" width="15.33203125" customWidth="1"/>
    <col min="9755" max="9755" width="10.83203125" customWidth="1"/>
    <col min="9756" max="9756" width="8.6640625" customWidth="1"/>
    <col min="9757" max="9757" width="9.5" customWidth="1"/>
    <col min="9758" max="9758" width="8" customWidth="1"/>
    <col min="9759" max="9759" width="8.1640625" customWidth="1"/>
    <col min="9760" max="9760" width="8.33203125" customWidth="1"/>
    <col min="9761" max="9762" width="13.5" customWidth="1"/>
    <col min="9763" max="9764" width="57.5" customWidth="1"/>
    <col min="9765" max="9765" width="21.6640625" customWidth="1"/>
    <col min="9766" max="9766" width="38" customWidth="1"/>
    <col min="9767" max="9767" width="0" hidden="1" customWidth="1"/>
    <col min="9768" max="9984" width="8.83203125" customWidth="1"/>
    <col min="9985" max="9985" width="0" hidden="1" customWidth="1"/>
    <col min="9986" max="9986" width="10.5" customWidth="1"/>
    <col min="9987" max="9987" width="19" customWidth="1"/>
    <col min="9988" max="9988" width="15.5" customWidth="1"/>
    <col min="9989" max="9989" width="11.5" customWidth="1"/>
    <col min="9990" max="9990" width="16" customWidth="1"/>
    <col min="9991" max="9991" width="10.1640625" customWidth="1"/>
    <col min="9992" max="9993" width="7.1640625" customWidth="1"/>
    <col min="9994" max="9994" width="11" customWidth="1"/>
    <col min="9995" max="9996" width="13.5" customWidth="1"/>
    <col min="9997" max="9997" width="8.83203125" customWidth="1"/>
    <col min="9998" max="9998" width="41.6640625" customWidth="1"/>
    <col min="9999" max="9999" width="11.5" customWidth="1"/>
    <col min="10000" max="10000" width="12" customWidth="1"/>
    <col min="10001" max="10001" width="6.5" customWidth="1"/>
    <col min="10002" max="10002" width="6.33203125" customWidth="1"/>
    <col min="10003" max="10003" width="13.1640625" customWidth="1"/>
    <col min="10004" max="10005" width="13.5" customWidth="1"/>
    <col min="10006" max="10006" width="13.6640625" customWidth="1"/>
    <col min="10007" max="10007" width="14.6640625" customWidth="1"/>
    <col min="10008" max="10008" width="6.5" customWidth="1"/>
    <col min="10009" max="10009" width="12.1640625" customWidth="1"/>
    <col min="10010" max="10010" width="15.33203125" customWidth="1"/>
    <col min="10011" max="10011" width="10.83203125" customWidth="1"/>
    <col min="10012" max="10012" width="8.6640625" customWidth="1"/>
    <col min="10013" max="10013" width="9.5" customWidth="1"/>
    <col min="10014" max="10014" width="8" customWidth="1"/>
    <col min="10015" max="10015" width="8.1640625" customWidth="1"/>
    <col min="10016" max="10016" width="8.33203125" customWidth="1"/>
    <col min="10017" max="10018" width="13.5" customWidth="1"/>
    <col min="10019" max="10020" width="57.5" customWidth="1"/>
    <col min="10021" max="10021" width="21.6640625" customWidth="1"/>
    <col min="10022" max="10022" width="38" customWidth="1"/>
    <col min="10023" max="10023" width="0" hidden="1" customWidth="1"/>
    <col min="10024" max="10240" width="8.83203125" customWidth="1"/>
    <col min="10241" max="10241" width="0" hidden="1" customWidth="1"/>
    <col min="10242" max="10242" width="10.5" customWidth="1"/>
    <col min="10243" max="10243" width="19" customWidth="1"/>
    <col min="10244" max="10244" width="15.5" customWidth="1"/>
    <col min="10245" max="10245" width="11.5" customWidth="1"/>
    <col min="10246" max="10246" width="16" customWidth="1"/>
    <col min="10247" max="10247" width="10.1640625" customWidth="1"/>
    <col min="10248" max="10249" width="7.1640625" customWidth="1"/>
    <col min="10250" max="10250" width="11" customWidth="1"/>
    <col min="10251" max="10252" width="13.5" customWidth="1"/>
    <col min="10253" max="10253" width="8.83203125" customWidth="1"/>
    <col min="10254" max="10254" width="41.6640625" customWidth="1"/>
    <col min="10255" max="10255" width="11.5" customWidth="1"/>
    <col min="10256" max="10256" width="12" customWidth="1"/>
    <col min="10257" max="10257" width="6.5" customWidth="1"/>
    <col min="10258" max="10258" width="6.33203125" customWidth="1"/>
    <col min="10259" max="10259" width="13.1640625" customWidth="1"/>
    <col min="10260" max="10261" width="13.5" customWidth="1"/>
    <col min="10262" max="10262" width="13.6640625" customWidth="1"/>
    <col min="10263" max="10263" width="14.6640625" customWidth="1"/>
    <col min="10264" max="10264" width="6.5" customWidth="1"/>
    <col min="10265" max="10265" width="12.1640625" customWidth="1"/>
    <col min="10266" max="10266" width="15.33203125" customWidth="1"/>
    <col min="10267" max="10267" width="10.83203125" customWidth="1"/>
    <col min="10268" max="10268" width="8.6640625" customWidth="1"/>
    <col min="10269" max="10269" width="9.5" customWidth="1"/>
    <col min="10270" max="10270" width="8" customWidth="1"/>
    <col min="10271" max="10271" width="8.1640625" customWidth="1"/>
    <col min="10272" max="10272" width="8.33203125" customWidth="1"/>
    <col min="10273" max="10274" width="13.5" customWidth="1"/>
    <col min="10275" max="10276" width="57.5" customWidth="1"/>
    <col min="10277" max="10277" width="21.6640625" customWidth="1"/>
    <col min="10278" max="10278" width="38" customWidth="1"/>
    <col min="10279" max="10279" width="0" hidden="1" customWidth="1"/>
    <col min="10280" max="10496" width="8.83203125" customWidth="1"/>
    <col min="10497" max="10497" width="0" hidden="1" customWidth="1"/>
    <col min="10498" max="10498" width="10.5" customWidth="1"/>
    <col min="10499" max="10499" width="19" customWidth="1"/>
    <col min="10500" max="10500" width="15.5" customWidth="1"/>
    <col min="10501" max="10501" width="11.5" customWidth="1"/>
    <col min="10502" max="10502" width="16" customWidth="1"/>
    <col min="10503" max="10503" width="10.1640625" customWidth="1"/>
    <col min="10504" max="10505" width="7.1640625" customWidth="1"/>
    <col min="10506" max="10506" width="11" customWidth="1"/>
    <col min="10507" max="10508" width="13.5" customWidth="1"/>
    <col min="10509" max="10509" width="8.83203125" customWidth="1"/>
    <col min="10510" max="10510" width="41.6640625" customWidth="1"/>
    <col min="10511" max="10511" width="11.5" customWidth="1"/>
    <col min="10512" max="10512" width="12" customWidth="1"/>
    <col min="10513" max="10513" width="6.5" customWidth="1"/>
    <col min="10514" max="10514" width="6.33203125" customWidth="1"/>
    <col min="10515" max="10515" width="13.1640625" customWidth="1"/>
    <col min="10516" max="10517" width="13.5" customWidth="1"/>
    <col min="10518" max="10518" width="13.6640625" customWidth="1"/>
    <col min="10519" max="10519" width="14.6640625" customWidth="1"/>
    <col min="10520" max="10520" width="6.5" customWidth="1"/>
    <col min="10521" max="10521" width="12.1640625" customWidth="1"/>
    <col min="10522" max="10522" width="15.33203125" customWidth="1"/>
    <col min="10523" max="10523" width="10.83203125" customWidth="1"/>
    <col min="10524" max="10524" width="8.6640625" customWidth="1"/>
    <col min="10525" max="10525" width="9.5" customWidth="1"/>
    <col min="10526" max="10526" width="8" customWidth="1"/>
    <col min="10527" max="10527" width="8.1640625" customWidth="1"/>
    <col min="10528" max="10528" width="8.33203125" customWidth="1"/>
    <col min="10529" max="10530" width="13.5" customWidth="1"/>
    <col min="10531" max="10532" width="57.5" customWidth="1"/>
    <col min="10533" max="10533" width="21.6640625" customWidth="1"/>
    <col min="10534" max="10534" width="38" customWidth="1"/>
    <col min="10535" max="10535" width="0" hidden="1" customWidth="1"/>
    <col min="10536" max="10752" width="8.83203125" customWidth="1"/>
    <col min="10753" max="10753" width="0" hidden="1" customWidth="1"/>
    <col min="10754" max="10754" width="10.5" customWidth="1"/>
    <col min="10755" max="10755" width="19" customWidth="1"/>
    <col min="10756" max="10756" width="15.5" customWidth="1"/>
    <col min="10757" max="10757" width="11.5" customWidth="1"/>
    <col min="10758" max="10758" width="16" customWidth="1"/>
    <col min="10759" max="10759" width="10.1640625" customWidth="1"/>
    <col min="10760" max="10761" width="7.1640625" customWidth="1"/>
    <col min="10762" max="10762" width="11" customWidth="1"/>
    <col min="10763" max="10764" width="13.5" customWidth="1"/>
    <col min="10765" max="10765" width="8.83203125" customWidth="1"/>
    <col min="10766" max="10766" width="41.6640625" customWidth="1"/>
    <col min="10767" max="10767" width="11.5" customWidth="1"/>
    <col min="10768" max="10768" width="12" customWidth="1"/>
    <col min="10769" max="10769" width="6.5" customWidth="1"/>
    <col min="10770" max="10770" width="6.33203125" customWidth="1"/>
    <col min="10771" max="10771" width="13.1640625" customWidth="1"/>
    <col min="10772" max="10773" width="13.5" customWidth="1"/>
    <col min="10774" max="10774" width="13.6640625" customWidth="1"/>
    <col min="10775" max="10775" width="14.6640625" customWidth="1"/>
    <col min="10776" max="10776" width="6.5" customWidth="1"/>
    <col min="10777" max="10777" width="12.1640625" customWidth="1"/>
    <col min="10778" max="10778" width="15.33203125" customWidth="1"/>
    <col min="10779" max="10779" width="10.83203125" customWidth="1"/>
    <col min="10780" max="10780" width="8.6640625" customWidth="1"/>
    <col min="10781" max="10781" width="9.5" customWidth="1"/>
    <col min="10782" max="10782" width="8" customWidth="1"/>
    <col min="10783" max="10783" width="8.1640625" customWidth="1"/>
    <col min="10784" max="10784" width="8.33203125" customWidth="1"/>
    <col min="10785" max="10786" width="13.5" customWidth="1"/>
    <col min="10787" max="10788" width="57.5" customWidth="1"/>
    <col min="10789" max="10789" width="21.6640625" customWidth="1"/>
    <col min="10790" max="10790" width="38" customWidth="1"/>
    <col min="10791" max="10791" width="0" hidden="1" customWidth="1"/>
    <col min="10792" max="11008" width="8.83203125" customWidth="1"/>
    <col min="11009" max="11009" width="0" hidden="1" customWidth="1"/>
    <col min="11010" max="11010" width="10.5" customWidth="1"/>
    <col min="11011" max="11011" width="19" customWidth="1"/>
    <col min="11012" max="11012" width="15.5" customWidth="1"/>
    <col min="11013" max="11013" width="11.5" customWidth="1"/>
    <col min="11014" max="11014" width="16" customWidth="1"/>
    <col min="11015" max="11015" width="10.1640625" customWidth="1"/>
    <col min="11016" max="11017" width="7.1640625" customWidth="1"/>
    <col min="11018" max="11018" width="11" customWidth="1"/>
    <col min="11019" max="11020" width="13.5" customWidth="1"/>
    <col min="11021" max="11021" width="8.83203125" customWidth="1"/>
    <col min="11022" max="11022" width="41.6640625" customWidth="1"/>
    <col min="11023" max="11023" width="11.5" customWidth="1"/>
    <col min="11024" max="11024" width="12" customWidth="1"/>
    <col min="11025" max="11025" width="6.5" customWidth="1"/>
    <col min="11026" max="11026" width="6.33203125" customWidth="1"/>
    <col min="11027" max="11027" width="13.1640625" customWidth="1"/>
    <col min="11028" max="11029" width="13.5" customWidth="1"/>
    <col min="11030" max="11030" width="13.6640625" customWidth="1"/>
    <col min="11031" max="11031" width="14.6640625" customWidth="1"/>
    <col min="11032" max="11032" width="6.5" customWidth="1"/>
    <col min="11033" max="11033" width="12.1640625" customWidth="1"/>
    <col min="11034" max="11034" width="15.33203125" customWidth="1"/>
    <col min="11035" max="11035" width="10.83203125" customWidth="1"/>
    <col min="11036" max="11036" width="8.6640625" customWidth="1"/>
    <col min="11037" max="11037" width="9.5" customWidth="1"/>
    <col min="11038" max="11038" width="8" customWidth="1"/>
    <col min="11039" max="11039" width="8.1640625" customWidth="1"/>
    <col min="11040" max="11040" width="8.33203125" customWidth="1"/>
    <col min="11041" max="11042" width="13.5" customWidth="1"/>
    <col min="11043" max="11044" width="57.5" customWidth="1"/>
    <col min="11045" max="11045" width="21.6640625" customWidth="1"/>
    <col min="11046" max="11046" width="38" customWidth="1"/>
    <col min="11047" max="11047" width="0" hidden="1" customWidth="1"/>
    <col min="11048" max="11264" width="8.83203125" customWidth="1"/>
    <col min="11265" max="11265" width="0" hidden="1" customWidth="1"/>
    <col min="11266" max="11266" width="10.5" customWidth="1"/>
    <col min="11267" max="11267" width="19" customWidth="1"/>
    <col min="11268" max="11268" width="15.5" customWidth="1"/>
    <col min="11269" max="11269" width="11.5" customWidth="1"/>
    <col min="11270" max="11270" width="16" customWidth="1"/>
    <col min="11271" max="11271" width="10.1640625" customWidth="1"/>
    <col min="11272" max="11273" width="7.1640625" customWidth="1"/>
    <col min="11274" max="11274" width="11" customWidth="1"/>
    <col min="11275" max="11276" width="13.5" customWidth="1"/>
    <col min="11277" max="11277" width="8.83203125" customWidth="1"/>
    <col min="11278" max="11278" width="41.6640625" customWidth="1"/>
    <col min="11279" max="11279" width="11.5" customWidth="1"/>
    <col min="11280" max="11280" width="12" customWidth="1"/>
    <col min="11281" max="11281" width="6.5" customWidth="1"/>
    <col min="11282" max="11282" width="6.33203125" customWidth="1"/>
    <col min="11283" max="11283" width="13.1640625" customWidth="1"/>
    <col min="11284" max="11285" width="13.5" customWidth="1"/>
    <col min="11286" max="11286" width="13.6640625" customWidth="1"/>
    <col min="11287" max="11287" width="14.6640625" customWidth="1"/>
    <col min="11288" max="11288" width="6.5" customWidth="1"/>
    <col min="11289" max="11289" width="12.1640625" customWidth="1"/>
    <col min="11290" max="11290" width="15.33203125" customWidth="1"/>
    <col min="11291" max="11291" width="10.83203125" customWidth="1"/>
    <col min="11292" max="11292" width="8.6640625" customWidth="1"/>
    <col min="11293" max="11293" width="9.5" customWidth="1"/>
    <col min="11294" max="11294" width="8" customWidth="1"/>
    <col min="11295" max="11295" width="8.1640625" customWidth="1"/>
    <col min="11296" max="11296" width="8.33203125" customWidth="1"/>
    <col min="11297" max="11298" width="13.5" customWidth="1"/>
    <col min="11299" max="11300" width="57.5" customWidth="1"/>
    <col min="11301" max="11301" width="21.6640625" customWidth="1"/>
    <col min="11302" max="11302" width="38" customWidth="1"/>
    <col min="11303" max="11303" width="0" hidden="1" customWidth="1"/>
    <col min="11304" max="11520" width="8.83203125" customWidth="1"/>
    <col min="11521" max="11521" width="0" hidden="1" customWidth="1"/>
    <col min="11522" max="11522" width="10.5" customWidth="1"/>
    <col min="11523" max="11523" width="19" customWidth="1"/>
    <col min="11524" max="11524" width="15.5" customWidth="1"/>
    <col min="11525" max="11525" width="11.5" customWidth="1"/>
    <col min="11526" max="11526" width="16" customWidth="1"/>
    <col min="11527" max="11527" width="10.1640625" customWidth="1"/>
    <col min="11528" max="11529" width="7.1640625" customWidth="1"/>
    <col min="11530" max="11530" width="11" customWidth="1"/>
    <col min="11531" max="11532" width="13.5" customWidth="1"/>
    <col min="11533" max="11533" width="8.83203125" customWidth="1"/>
    <col min="11534" max="11534" width="41.6640625" customWidth="1"/>
    <col min="11535" max="11535" width="11.5" customWidth="1"/>
    <col min="11536" max="11536" width="12" customWidth="1"/>
    <col min="11537" max="11537" width="6.5" customWidth="1"/>
    <col min="11538" max="11538" width="6.33203125" customWidth="1"/>
    <col min="11539" max="11539" width="13.1640625" customWidth="1"/>
    <col min="11540" max="11541" width="13.5" customWidth="1"/>
    <col min="11542" max="11542" width="13.6640625" customWidth="1"/>
    <col min="11543" max="11543" width="14.6640625" customWidth="1"/>
    <col min="11544" max="11544" width="6.5" customWidth="1"/>
    <col min="11545" max="11545" width="12.1640625" customWidth="1"/>
    <col min="11546" max="11546" width="15.33203125" customWidth="1"/>
    <col min="11547" max="11547" width="10.83203125" customWidth="1"/>
    <col min="11548" max="11548" width="8.6640625" customWidth="1"/>
    <col min="11549" max="11549" width="9.5" customWidth="1"/>
    <col min="11550" max="11550" width="8" customWidth="1"/>
    <col min="11551" max="11551" width="8.1640625" customWidth="1"/>
    <col min="11552" max="11552" width="8.33203125" customWidth="1"/>
    <col min="11553" max="11554" width="13.5" customWidth="1"/>
    <col min="11555" max="11556" width="57.5" customWidth="1"/>
    <col min="11557" max="11557" width="21.6640625" customWidth="1"/>
    <col min="11558" max="11558" width="38" customWidth="1"/>
    <col min="11559" max="11559" width="0" hidden="1" customWidth="1"/>
    <col min="11560" max="11776" width="8.83203125" customWidth="1"/>
    <col min="11777" max="11777" width="0" hidden="1" customWidth="1"/>
    <col min="11778" max="11778" width="10.5" customWidth="1"/>
    <col min="11779" max="11779" width="19" customWidth="1"/>
    <col min="11780" max="11780" width="15.5" customWidth="1"/>
    <col min="11781" max="11781" width="11.5" customWidth="1"/>
    <col min="11782" max="11782" width="16" customWidth="1"/>
    <col min="11783" max="11783" width="10.1640625" customWidth="1"/>
    <col min="11784" max="11785" width="7.1640625" customWidth="1"/>
    <col min="11786" max="11786" width="11" customWidth="1"/>
    <col min="11787" max="11788" width="13.5" customWidth="1"/>
    <col min="11789" max="11789" width="8.83203125" customWidth="1"/>
    <col min="11790" max="11790" width="41.6640625" customWidth="1"/>
    <col min="11791" max="11791" width="11.5" customWidth="1"/>
    <col min="11792" max="11792" width="12" customWidth="1"/>
    <col min="11793" max="11793" width="6.5" customWidth="1"/>
    <col min="11794" max="11794" width="6.33203125" customWidth="1"/>
    <col min="11795" max="11795" width="13.1640625" customWidth="1"/>
    <col min="11796" max="11797" width="13.5" customWidth="1"/>
    <col min="11798" max="11798" width="13.6640625" customWidth="1"/>
    <col min="11799" max="11799" width="14.6640625" customWidth="1"/>
    <col min="11800" max="11800" width="6.5" customWidth="1"/>
    <col min="11801" max="11801" width="12.1640625" customWidth="1"/>
    <col min="11802" max="11802" width="15.33203125" customWidth="1"/>
    <col min="11803" max="11803" width="10.83203125" customWidth="1"/>
    <col min="11804" max="11804" width="8.6640625" customWidth="1"/>
    <col min="11805" max="11805" width="9.5" customWidth="1"/>
    <col min="11806" max="11806" width="8" customWidth="1"/>
    <col min="11807" max="11807" width="8.1640625" customWidth="1"/>
    <col min="11808" max="11808" width="8.33203125" customWidth="1"/>
    <col min="11809" max="11810" width="13.5" customWidth="1"/>
    <col min="11811" max="11812" width="57.5" customWidth="1"/>
    <col min="11813" max="11813" width="21.6640625" customWidth="1"/>
    <col min="11814" max="11814" width="38" customWidth="1"/>
    <col min="11815" max="11815" width="0" hidden="1" customWidth="1"/>
    <col min="11816" max="12032" width="8.83203125" customWidth="1"/>
    <col min="12033" max="12033" width="0" hidden="1" customWidth="1"/>
    <col min="12034" max="12034" width="10.5" customWidth="1"/>
    <col min="12035" max="12035" width="19" customWidth="1"/>
    <col min="12036" max="12036" width="15.5" customWidth="1"/>
    <col min="12037" max="12037" width="11.5" customWidth="1"/>
    <col min="12038" max="12038" width="16" customWidth="1"/>
    <col min="12039" max="12039" width="10.1640625" customWidth="1"/>
    <col min="12040" max="12041" width="7.1640625" customWidth="1"/>
    <col min="12042" max="12042" width="11" customWidth="1"/>
    <col min="12043" max="12044" width="13.5" customWidth="1"/>
    <col min="12045" max="12045" width="8.83203125" customWidth="1"/>
    <col min="12046" max="12046" width="41.6640625" customWidth="1"/>
    <col min="12047" max="12047" width="11.5" customWidth="1"/>
    <col min="12048" max="12048" width="12" customWidth="1"/>
    <col min="12049" max="12049" width="6.5" customWidth="1"/>
    <col min="12050" max="12050" width="6.33203125" customWidth="1"/>
    <col min="12051" max="12051" width="13.1640625" customWidth="1"/>
    <col min="12052" max="12053" width="13.5" customWidth="1"/>
    <col min="12054" max="12054" width="13.6640625" customWidth="1"/>
    <col min="12055" max="12055" width="14.6640625" customWidth="1"/>
    <col min="12056" max="12056" width="6.5" customWidth="1"/>
    <col min="12057" max="12057" width="12.1640625" customWidth="1"/>
    <col min="12058" max="12058" width="15.33203125" customWidth="1"/>
    <col min="12059" max="12059" width="10.83203125" customWidth="1"/>
    <col min="12060" max="12060" width="8.6640625" customWidth="1"/>
    <col min="12061" max="12061" width="9.5" customWidth="1"/>
    <col min="12062" max="12062" width="8" customWidth="1"/>
    <col min="12063" max="12063" width="8.1640625" customWidth="1"/>
    <col min="12064" max="12064" width="8.33203125" customWidth="1"/>
    <col min="12065" max="12066" width="13.5" customWidth="1"/>
    <col min="12067" max="12068" width="57.5" customWidth="1"/>
    <col min="12069" max="12069" width="21.6640625" customWidth="1"/>
    <col min="12070" max="12070" width="38" customWidth="1"/>
    <col min="12071" max="12071" width="0" hidden="1" customWidth="1"/>
    <col min="12072" max="12288" width="8.83203125" customWidth="1"/>
    <col min="12289" max="12289" width="0" hidden="1" customWidth="1"/>
    <col min="12290" max="12290" width="10.5" customWidth="1"/>
    <col min="12291" max="12291" width="19" customWidth="1"/>
    <col min="12292" max="12292" width="15.5" customWidth="1"/>
    <col min="12293" max="12293" width="11.5" customWidth="1"/>
    <col min="12294" max="12294" width="16" customWidth="1"/>
    <col min="12295" max="12295" width="10.1640625" customWidth="1"/>
    <col min="12296" max="12297" width="7.1640625" customWidth="1"/>
    <col min="12298" max="12298" width="11" customWidth="1"/>
    <col min="12299" max="12300" width="13.5" customWidth="1"/>
    <col min="12301" max="12301" width="8.83203125" customWidth="1"/>
    <col min="12302" max="12302" width="41.6640625" customWidth="1"/>
    <col min="12303" max="12303" width="11.5" customWidth="1"/>
    <col min="12304" max="12304" width="12" customWidth="1"/>
    <col min="12305" max="12305" width="6.5" customWidth="1"/>
    <col min="12306" max="12306" width="6.33203125" customWidth="1"/>
    <col min="12307" max="12307" width="13.1640625" customWidth="1"/>
    <col min="12308" max="12309" width="13.5" customWidth="1"/>
    <col min="12310" max="12310" width="13.6640625" customWidth="1"/>
    <col min="12311" max="12311" width="14.6640625" customWidth="1"/>
    <col min="12312" max="12312" width="6.5" customWidth="1"/>
    <col min="12313" max="12313" width="12.1640625" customWidth="1"/>
    <col min="12314" max="12314" width="15.33203125" customWidth="1"/>
    <col min="12315" max="12315" width="10.83203125" customWidth="1"/>
    <col min="12316" max="12316" width="8.6640625" customWidth="1"/>
    <col min="12317" max="12317" width="9.5" customWidth="1"/>
    <col min="12318" max="12318" width="8" customWidth="1"/>
    <col min="12319" max="12319" width="8.1640625" customWidth="1"/>
    <col min="12320" max="12320" width="8.33203125" customWidth="1"/>
    <col min="12321" max="12322" width="13.5" customWidth="1"/>
    <col min="12323" max="12324" width="57.5" customWidth="1"/>
    <col min="12325" max="12325" width="21.6640625" customWidth="1"/>
    <col min="12326" max="12326" width="38" customWidth="1"/>
    <col min="12327" max="12327" width="0" hidden="1" customWidth="1"/>
    <col min="12328" max="12544" width="8.83203125" customWidth="1"/>
    <col min="12545" max="12545" width="0" hidden="1" customWidth="1"/>
    <col min="12546" max="12546" width="10.5" customWidth="1"/>
    <col min="12547" max="12547" width="19" customWidth="1"/>
    <col min="12548" max="12548" width="15.5" customWidth="1"/>
    <col min="12549" max="12549" width="11.5" customWidth="1"/>
    <col min="12550" max="12550" width="16" customWidth="1"/>
    <col min="12551" max="12551" width="10.1640625" customWidth="1"/>
    <col min="12552" max="12553" width="7.1640625" customWidth="1"/>
    <col min="12554" max="12554" width="11" customWidth="1"/>
    <col min="12555" max="12556" width="13.5" customWidth="1"/>
    <col min="12557" max="12557" width="8.83203125" customWidth="1"/>
    <col min="12558" max="12558" width="41.6640625" customWidth="1"/>
    <col min="12559" max="12559" width="11.5" customWidth="1"/>
    <col min="12560" max="12560" width="12" customWidth="1"/>
    <col min="12561" max="12561" width="6.5" customWidth="1"/>
    <col min="12562" max="12562" width="6.33203125" customWidth="1"/>
    <col min="12563" max="12563" width="13.1640625" customWidth="1"/>
    <col min="12564" max="12565" width="13.5" customWidth="1"/>
    <col min="12566" max="12566" width="13.6640625" customWidth="1"/>
    <col min="12567" max="12567" width="14.6640625" customWidth="1"/>
    <col min="12568" max="12568" width="6.5" customWidth="1"/>
    <col min="12569" max="12569" width="12.1640625" customWidth="1"/>
    <col min="12570" max="12570" width="15.33203125" customWidth="1"/>
    <col min="12571" max="12571" width="10.83203125" customWidth="1"/>
    <col min="12572" max="12572" width="8.6640625" customWidth="1"/>
    <col min="12573" max="12573" width="9.5" customWidth="1"/>
    <col min="12574" max="12574" width="8" customWidth="1"/>
    <col min="12575" max="12575" width="8.1640625" customWidth="1"/>
    <col min="12576" max="12576" width="8.33203125" customWidth="1"/>
    <col min="12577" max="12578" width="13.5" customWidth="1"/>
    <col min="12579" max="12580" width="57.5" customWidth="1"/>
    <col min="12581" max="12581" width="21.6640625" customWidth="1"/>
    <col min="12582" max="12582" width="38" customWidth="1"/>
    <col min="12583" max="12583" width="0" hidden="1" customWidth="1"/>
    <col min="12584" max="12800" width="8.83203125" customWidth="1"/>
    <col min="12801" max="12801" width="0" hidden="1" customWidth="1"/>
    <col min="12802" max="12802" width="10.5" customWidth="1"/>
    <col min="12803" max="12803" width="19" customWidth="1"/>
    <col min="12804" max="12804" width="15.5" customWidth="1"/>
    <col min="12805" max="12805" width="11.5" customWidth="1"/>
    <col min="12806" max="12806" width="16" customWidth="1"/>
    <col min="12807" max="12807" width="10.1640625" customWidth="1"/>
    <col min="12808" max="12809" width="7.1640625" customWidth="1"/>
    <col min="12810" max="12810" width="11" customWidth="1"/>
    <col min="12811" max="12812" width="13.5" customWidth="1"/>
    <col min="12813" max="12813" width="8.83203125" customWidth="1"/>
    <col min="12814" max="12814" width="41.6640625" customWidth="1"/>
    <col min="12815" max="12815" width="11.5" customWidth="1"/>
    <col min="12816" max="12816" width="12" customWidth="1"/>
    <col min="12817" max="12817" width="6.5" customWidth="1"/>
    <col min="12818" max="12818" width="6.33203125" customWidth="1"/>
    <col min="12819" max="12819" width="13.1640625" customWidth="1"/>
    <col min="12820" max="12821" width="13.5" customWidth="1"/>
    <col min="12822" max="12822" width="13.6640625" customWidth="1"/>
    <col min="12823" max="12823" width="14.6640625" customWidth="1"/>
    <col min="12824" max="12824" width="6.5" customWidth="1"/>
    <col min="12825" max="12825" width="12.1640625" customWidth="1"/>
    <col min="12826" max="12826" width="15.33203125" customWidth="1"/>
    <col min="12827" max="12827" width="10.83203125" customWidth="1"/>
    <col min="12828" max="12828" width="8.6640625" customWidth="1"/>
    <col min="12829" max="12829" width="9.5" customWidth="1"/>
    <col min="12830" max="12830" width="8" customWidth="1"/>
    <col min="12831" max="12831" width="8.1640625" customWidth="1"/>
    <col min="12832" max="12832" width="8.33203125" customWidth="1"/>
    <col min="12833" max="12834" width="13.5" customWidth="1"/>
    <col min="12835" max="12836" width="57.5" customWidth="1"/>
    <col min="12837" max="12837" width="21.6640625" customWidth="1"/>
    <col min="12838" max="12838" width="38" customWidth="1"/>
    <col min="12839" max="12839" width="0" hidden="1" customWidth="1"/>
    <col min="12840" max="13056" width="8.83203125" customWidth="1"/>
    <col min="13057" max="13057" width="0" hidden="1" customWidth="1"/>
    <col min="13058" max="13058" width="10.5" customWidth="1"/>
    <col min="13059" max="13059" width="19" customWidth="1"/>
    <col min="13060" max="13060" width="15.5" customWidth="1"/>
    <col min="13061" max="13061" width="11.5" customWidth="1"/>
    <col min="13062" max="13062" width="16" customWidth="1"/>
    <col min="13063" max="13063" width="10.1640625" customWidth="1"/>
    <col min="13064" max="13065" width="7.1640625" customWidth="1"/>
    <col min="13066" max="13066" width="11" customWidth="1"/>
    <col min="13067" max="13068" width="13.5" customWidth="1"/>
    <col min="13069" max="13069" width="8.83203125" customWidth="1"/>
    <col min="13070" max="13070" width="41.6640625" customWidth="1"/>
    <col min="13071" max="13071" width="11.5" customWidth="1"/>
    <col min="13072" max="13072" width="12" customWidth="1"/>
    <col min="13073" max="13073" width="6.5" customWidth="1"/>
    <col min="13074" max="13074" width="6.33203125" customWidth="1"/>
    <col min="13075" max="13075" width="13.1640625" customWidth="1"/>
    <col min="13076" max="13077" width="13.5" customWidth="1"/>
    <col min="13078" max="13078" width="13.6640625" customWidth="1"/>
    <col min="13079" max="13079" width="14.6640625" customWidth="1"/>
    <col min="13080" max="13080" width="6.5" customWidth="1"/>
    <col min="13081" max="13081" width="12.1640625" customWidth="1"/>
    <col min="13082" max="13082" width="15.33203125" customWidth="1"/>
    <col min="13083" max="13083" width="10.83203125" customWidth="1"/>
    <col min="13084" max="13084" width="8.6640625" customWidth="1"/>
    <col min="13085" max="13085" width="9.5" customWidth="1"/>
    <col min="13086" max="13086" width="8" customWidth="1"/>
    <col min="13087" max="13087" width="8.1640625" customWidth="1"/>
    <col min="13088" max="13088" width="8.33203125" customWidth="1"/>
    <col min="13089" max="13090" width="13.5" customWidth="1"/>
    <col min="13091" max="13092" width="57.5" customWidth="1"/>
    <col min="13093" max="13093" width="21.6640625" customWidth="1"/>
    <col min="13094" max="13094" width="38" customWidth="1"/>
    <col min="13095" max="13095" width="0" hidden="1" customWidth="1"/>
    <col min="13096" max="13312" width="8.83203125" customWidth="1"/>
    <col min="13313" max="13313" width="0" hidden="1" customWidth="1"/>
    <col min="13314" max="13314" width="10.5" customWidth="1"/>
    <col min="13315" max="13315" width="19" customWidth="1"/>
    <col min="13316" max="13316" width="15.5" customWidth="1"/>
    <col min="13317" max="13317" width="11.5" customWidth="1"/>
    <col min="13318" max="13318" width="16" customWidth="1"/>
    <col min="13319" max="13319" width="10.1640625" customWidth="1"/>
    <col min="13320" max="13321" width="7.1640625" customWidth="1"/>
    <col min="13322" max="13322" width="11" customWidth="1"/>
    <col min="13323" max="13324" width="13.5" customWidth="1"/>
    <col min="13325" max="13325" width="8.83203125" customWidth="1"/>
    <col min="13326" max="13326" width="41.6640625" customWidth="1"/>
    <col min="13327" max="13327" width="11.5" customWidth="1"/>
    <col min="13328" max="13328" width="12" customWidth="1"/>
    <col min="13329" max="13329" width="6.5" customWidth="1"/>
    <col min="13330" max="13330" width="6.33203125" customWidth="1"/>
    <col min="13331" max="13331" width="13.1640625" customWidth="1"/>
    <col min="13332" max="13333" width="13.5" customWidth="1"/>
    <col min="13334" max="13334" width="13.6640625" customWidth="1"/>
    <col min="13335" max="13335" width="14.6640625" customWidth="1"/>
    <col min="13336" max="13336" width="6.5" customWidth="1"/>
    <col min="13337" max="13337" width="12.1640625" customWidth="1"/>
    <col min="13338" max="13338" width="15.33203125" customWidth="1"/>
    <col min="13339" max="13339" width="10.83203125" customWidth="1"/>
    <col min="13340" max="13340" width="8.6640625" customWidth="1"/>
    <col min="13341" max="13341" width="9.5" customWidth="1"/>
    <col min="13342" max="13342" width="8" customWidth="1"/>
    <col min="13343" max="13343" width="8.1640625" customWidth="1"/>
    <col min="13344" max="13344" width="8.33203125" customWidth="1"/>
    <col min="13345" max="13346" width="13.5" customWidth="1"/>
    <col min="13347" max="13348" width="57.5" customWidth="1"/>
    <col min="13349" max="13349" width="21.6640625" customWidth="1"/>
    <col min="13350" max="13350" width="38" customWidth="1"/>
    <col min="13351" max="13351" width="0" hidden="1" customWidth="1"/>
    <col min="13352" max="13568" width="8.83203125" customWidth="1"/>
    <col min="13569" max="13569" width="0" hidden="1" customWidth="1"/>
    <col min="13570" max="13570" width="10.5" customWidth="1"/>
    <col min="13571" max="13571" width="19" customWidth="1"/>
    <col min="13572" max="13572" width="15.5" customWidth="1"/>
    <col min="13573" max="13573" width="11.5" customWidth="1"/>
    <col min="13574" max="13574" width="16" customWidth="1"/>
    <col min="13575" max="13575" width="10.1640625" customWidth="1"/>
    <col min="13576" max="13577" width="7.1640625" customWidth="1"/>
    <col min="13578" max="13578" width="11" customWidth="1"/>
    <col min="13579" max="13580" width="13.5" customWidth="1"/>
    <col min="13581" max="13581" width="8.83203125" customWidth="1"/>
    <col min="13582" max="13582" width="41.6640625" customWidth="1"/>
    <col min="13583" max="13583" width="11.5" customWidth="1"/>
    <col min="13584" max="13584" width="12" customWidth="1"/>
    <col min="13585" max="13585" width="6.5" customWidth="1"/>
    <col min="13586" max="13586" width="6.33203125" customWidth="1"/>
    <col min="13587" max="13587" width="13.1640625" customWidth="1"/>
    <col min="13588" max="13589" width="13.5" customWidth="1"/>
    <col min="13590" max="13590" width="13.6640625" customWidth="1"/>
    <col min="13591" max="13591" width="14.6640625" customWidth="1"/>
    <col min="13592" max="13592" width="6.5" customWidth="1"/>
    <col min="13593" max="13593" width="12.1640625" customWidth="1"/>
    <col min="13594" max="13594" width="15.33203125" customWidth="1"/>
    <col min="13595" max="13595" width="10.83203125" customWidth="1"/>
    <col min="13596" max="13596" width="8.6640625" customWidth="1"/>
    <col min="13597" max="13597" width="9.5" customWidth="1"/>
    <col min="13598" max="13598" width="8" customWidth="1"/>
    <col min="13599" max="13599" width="8.1640625" customWidth="1"/>
    <col min="13600" max="13600" width="8.33203125" customWidth="1"/>
    <col min="13601" max="13602" width="13.5" customWidth="1"/>
    <col min="13603" max="13604" width="57.5" customWidth="1"/>
    <col min="13605" max="13605" width="21.6640625" customWidth="1"/>
    <col min="13606" max="13606" width="38" customWidth="1"/>
    <col min="13607" max="13607" width="0" hidden="1" customWidth="1"/>
    <col min="13608" max="13824" width="8.83203125" customWidth="1"/>
    <col min="13825" max="13825" width="0" hidden="1" customWidth="1"/>
    <col min="13826" max="13826" width="10.5" customWidth="1"/>
    <col min="13827" max="13827" width="19" customWidth="1"/>
    <col min="13828" max="13828" width="15.5" customWidth="1"/>
    <col min="13829" max="13829" width="11.5" customWidth="1"/>
    <col min="13830" max="13830" width="16" customWidth="1"/>
    <col min="13831" max="13831" width="10.1640625" customWidth="1"/>
    <col min="13832" max="13833" width="7.1640625" customWidth="1"/>
    <col min="13834" max="13834" width="11" customWidth="1"/>
    <col min="13835" max="13836" width="13.5" customWidth="1"/>
    <col min="13837" max="13837" width="8.83203125" customWidth="1"/>
    <col min="13838" max="13838" width="41.6640625" customWidth="1"/>
    <col min="13839" max="13839" width="11.5" customWidth="1"/>
    <col min="13840" max="13840" width="12" customWidth="1"/>
    <col min="13841" max="13841" width="6.5" customWidth="1"/>
    <col min="13842" max="13842" width="6.33203125" customWidth="1"/>
    <col min="13843" max="13843" width="13.1640625" customWidth="1"/>
    <col min="13844" max="13845" width="13.5" customWidth="1"/>
    <col min="13846" max="13846" width="13.6640625" customWidth="1"/>
    <col min="13847" max="13847" width="14.6640625" customWidth="1"/>
    <col min="13848" max="13848" width="6.5" customWidth="1"/>
    <col min="13849" max="13849" width="12.1640625" customWidth="1"/>
    <col min="13850" max="13850" width="15.33203125" customWidth="1"/>
    <col min="13851" max="13851" width="10.83203125" customWidth="1"/>
    <col min="13852" max="13852" width="8.6640625" customWidth="1"/>
    <col min="13853" max="13853" width="9.5" customWidth="1"/>
    <col min="13854" max="13854" width="8" customWidth="1"/>
    <col min="13855" max="13855" width="8.1640625" customWidth="1"/>
    <col min="13856" max="13856" width="8.33203125" customWidth="1"/>
    <col min="13857" max="13858" width="13.5" customWidth="1"/>
    <col min="13859" max="13860" width="57.5" customWidth="1"/>
    <col min="13861" max="13861" width="21.6640625" customWidth="1"/>
    <col min="13862" max="13862" width="38" customWidth="1"/>
    <col min="13863" max="13863" width="0" hidden="1" customWidth="1"/>
    <col min="13864" max="14080" width="8.83203125" customWidth="1"/>
    <col min="14081" max="14081" width="0" hidden="1" customWidth="1"/>
    <col min="14082" max="14082" width="10.5" customWidth="1"/>
    <col min="14083" max="14083" width="19" customWidth="1"/>
    <col min="14084" max="14084" width="15.5" customWidth="1"/>
    <col min="14085" max="14085" width="11.5" customWidth="1"/>
    <col min="14086" max="14086" width="16" customWidth="1"/>
    <col min="14087" max="14087" width="10.1640625" customWidth="1"/>
    <col min="14088" max="14089" width="7.1640625" customWidth="1"/>
    <col min="14090" max="14090" width="11" customWidth="1"/>
    <col min="14091" max="14092" width="13.5" customWidth="1"/>
    <col min="14093" max="14093" width="8.83203125" customWidth="1"/>
    <col min="14094" max="14094" width="41.6640625" customWidth="1"/>
    <col min="14095" max="14095" width="11.5" customWidth="1"/>
    <col min="14096" max="14096" width="12" customWidth="1"/>
    <col min="14097" max="14097" width="6.5" customWidth="1"/>
    <col min="14098" max="14098" width="6.33203125" customWidth="1"/>
    <col min="14099" max="14099" width="13.1640625" customWidth="1"/>
    <col min="14100" max="14101" width="13.5" customWidth="1"/>
    <col min="14102" max="14102" width="13.6640625" customWidth="1"/>
    <col min="14103" max="14103" width="14.6640625" customWidth="1"/>
    <col min="14104" max="14104" width="6.5" customWidth="1"/>
    <col min="14105" max="14105" width="12.1640625" customWidth="1"/>
    <col min="14106" max="14106" width="15.33203125" customWidth="1"/>
    <col min="14107" max="14107" width="10.83203125" customWidth="1"/>
    <col min="14108" max="14108" width="8.6640625" customWidth="1"/>
    <col min="14109" max="14109" width="9.5" customWidth="1"/>
    <col min="14110" max="14110" width="8" customWidth="1"/>
    <col min="14111" max="14111" width="8.1640625" customWidth="1"/>
    <col min="14112" max="14112" width="8.33203125" customWidth="1"/>
    <col min="14113" max="14114" width="13.5" customWidth="1"/>
    <col min="14115" max="14116" width="57.5" customWidth="1"/>
    <col min="14117" max="14117" width="21.6640625" customWidth="1"/>
    <col min="14118" max="14118" width="38" customWidth="1"/>
    <col min="14119" max="14119" width="0" hidden="1" customWidth="1"/>
    <col min="14120" max="14336" width="8.83203125" customWidth="1"/>
    <col min="14337" max="14337" width="0" hidden="1" customWidth="1"/>
    <col min="14338" max="14338" width="10.5" customWidth="1"/>
    <col min="14339" max="14339" width="19" customWidth="1"/>
    <col min="14340" max="14340" width="15.5" customWidth="1"/>
    <col min="14341" max="14341" width="11.5" customWidth="1"/>
    <col min="14342" max="14342" width="16" customWidth="1"/>
    <col min="14343" max="14343" width="10.1640625" customWidth="1"/>
    <col min="14344" max="14345" width="7.1640625" customWidth="1"/>
    <col min="14346" max="14346" width="11" customWidth="1"/>
    <col min="14347" max="14348" width="13.5" customWidth="1"/>
    <col min="14349" max="14349" width="8.83203125" customWidth="1"/>
    <col min="14350" max="14350" width="41.6640625" customWidth="1"/>
    <col min="14351" max="14351" width="11.5" customWidth="1"/>
    <col min="14352" max="14352" width="12" customWidth="1"/>
    <col min="14353" max="14353" width="6.5" customWidth="1"/>
    <col min="14354" max="14354" width="6.33203125" customWidth="1"/>
    <col min="14355" max="14355" width="13.1640625" customWidth="1"/>
    <col min="14356" max="14357" width="13.5" customWidth="1"/>
    <col min="14358" max="14358" width="13.6640625" customWidth="1"/>
    <col min="14359" max="14359" width="14.6640625" customWidth="1"/>
    <col min="14360" max="14360" width="6.5" customWidth="1"/>
    <col min="14361" max="14361" width="12.1640625" customWidth="1"/>
    <col min="14362" max="14362" width="15.33203125" customWidth="1"/>
    <col min="14363" max="14363" width="10.83203125" customWidth="1"/>
    <col min="14364" max="14364" width="8.6640625" customWidth="1"/>
    <col min="14365" max="14365" width="9.5" customWidth="1"/>
    <col min="14366" max="14366" width="8" customWidth="1"/>
    <col min="14367" max="14367" width="8.1640625" customWidth="1"/>
    <col min="14368" max="14368" width="8.33203125" customWidth="1"/>
    <col min="14369" max="14370" width="13.5" customWidth="1"/>
    <col min="14371" max="14372" width="57.5" customWidth="1"/>
    <col min="14373" max="14373" width="21.6640625" customWidth="1"/>
    <col min="14374" max="14374" width="38" customWidth="1"/>
    <col min="14375" max="14375" width="0" hidden="1" customWidth="1"/>
    <col min="14376" max="14592" width="8.83203125" customWidth="1"/>
    <col min="14593" max="14593" width="0" hidden="1" customWidth="1"/>
    <col min="14594" max="14594" width="10.5" customWidth="1"/>
    <col min="14595" max="14595" width="19" customWidth="1"/>
    <col min="14596" max="14596" width="15.5" customWidth="1"/>
    <col min="14597" max="14597" width="11.5" customWidth="1"/>
    <col min="14598" max="14598" width="16" customWidth="1"/>
    <col min="14599" max="14599" width="10.1640625" customWidth="1"/>
    <col min="14600" max="14601" width="7.1640625" customWidth="1"/>
    <col min="14602" max="14602" width="11" customWidth="1"/>
    <col min="14603" max="14604" width="13.5" customWidth="1"/>
    <col min="14605" max="14605" width="8.83203125" customWidth="1"/>
    <col min="14606" max="14606" width="41.6640625" customWidth="1"/>
    <col min="14607" max="14607" width="11.5" customWidth="1"/>
    <col min="14608" max="14608" width="12" customWidth="1"/>
    <col min="14609" max="14609" width="6.5" customWidth="1"/>
    <col min="14610" max="14610" width="6.33203125" customWidth="1"/>
    <col min="14611" max="14611" width="13.1640625" customWidth="1"/>
    <col min="14612" max="14613" width="13.5" customWidth="1"/>
    <col min="14614" max="14614" width="13.6640625" customWidth="1"/>
    <col min="14615" max="14615" width="14.6640625" customWidth="1"/>
    <col min="14616" max="14616" width="6.5" customWidth="1"/>
    <col min="14617" max="14617" width="12.1640625" customWidth="1"/>
    <col min="14618" max="14618" width="15.33203125" customWidth="1"/>
    <col min="14619" max="14619" width="10.83203125" customWidth="1"/>
    <col min="14620" max="14620" width="8.6640625" customWidth="1"/>
    <col min="14621" max="14621" width="9.5" customWidth="1"/>
    <col min="14622" max="14622" width="8" customWidth="1"/>
    <col min="14623" max="14623" width="8.1640625" customWidth="1"/>
    <col min="14624" max="14624" width="8.33203125" customWidth="1"/>
    <col min="14625" max="14626" width="13.5" customWidth="1"/>
    <col min="14627" max="14628" width="57.5" customWidth="1"/>
    <col min="14629" max="14629" width="21.6640625" customWidth="1"/>
    <col min="14630" max="14630" width="38" customWidth="1"/>
    <col min="14631" max="14631" width="0" hidden="1" customWidth="1"/>
    <col min="14632" max="14848" width="8.83203125" customWidth="1"/>
    <col min="14849" max="14849" width="0" hidden="1" customWidth="1"/>
    <col min="14850" max="14850" width="10.5" customWidth="1"/>
    <col min="14851" max="14851" width="19" customWidth="1"/>
    <col min="14852" max="14852" width="15.5" customWidth="1"/>
    <col min="14853" max="14853" width="11.5" customWidth="1"/>
    <col min="14854" max="14854" width="16" customWidth="1"/>
    <col min="14855" max="14855" width="10.1640625" customWidth="1"/>
    <col min="14856" max="14857" width="7.1640625" customWidth="1"/>
    <col min="14858" max="14858" width="11" customWidth="1"/>
    <col min="14859" max="14860" width="13.5" customWidth="1"/>
    <col min="14861" max="14861" width="8.83203125" customWidth="1"/>
    <col min="14862" max="14862" width="41.6640625" customWidth="1"/>
    <col min="14863" max="14863" width="11.5" customWidth="1"/>
    <col min="14864" max="14864" width="12" customWidth="1"/>
    <col min="14865" max="14865" width="6.5" customWidth="1"/>
    <col min="14866" max="14866" width="6.33203125" customWidth="1"/>
    <col min="14867" max="14867" width="13.1640625" customWidth="1"/>
    <col min="14868" max="14869" width="13.5" customWidth="1"/>
    <col min="14870" max="14870" width="13.6640625" customWidth="1"/>
    <col min="14871" max="14871" width="14.6640625" customWidth="1"/>
    <col min="14872" max="14872" width="6.5" customWidth="1"/>
    <col min="14873" max="14873" width="12.1640625" customWidth="1"/>
    <col min="14874" max="14874" width="15.33203125" customWidth="1"/>
    <col min="14875" max="14875" width="10.83203125" customWidth="1"/>
    <col min="14876" max="14876" width="8.6640625" customWidth="1"/>
    <col min="14877" max="14877" width="9.5" customWidth="1"/>
    <col min="14878" max="14878" width="8" customWidth="1"/>
    <col min="14879" max="14879" width="8.1640625" customWidth="1"/>
    <col min="14880" max="14880" width="8.33203125" customWidth="1"/>
    <col min="14881" max="14882" width="13.5" customWidth="1"/>
    <col min="14883" max="14884" width="57.5" customWidth="1"/>
    <col min="14885" max="14885" width="21.6640625" customWidth="1"/>
    <col min="14886" max="14886" width="38" customWidth="1"/>
    <col min="14887" max="14887" width="0" hidden="1" customWidth="1"/>
    <col min="14888" max="15104" width="8.83203125" customWidth="1"/>
    <col min="15105" max="15105" width="0" hidden="1" customWidth="1"/>
    <col min="15106" max="15106" width="10.5" customWidth="1"/>
    <col min="15107" max="15107" width="19" customWidth="1"/>
    <col min="15108" max="15108" width="15.5" customWidth="1"/>
    <col min="15109" max="15109" width="11.5" customWidth="1"/>
    <col min="15110" max="15110" width="16" customWidth="1"/>
    <col min="15111" max="15111" width="10.1640625" customWidth="1"/>
    <col min="15112" max="15113" width="7.1640625" customWidth="1"/>
    <col min="15114" max="15114" width="11" customWidth="1"/>
    <col min="15115" max="15116" width="13.5" customWidth="1"/>
    <col min="15117" max="15117" width="8.83203125" customWidth="1"/>
    <col min="15118" max="15118" width="41.6640625" customWidth="1"/>
    <col min="15119" max="15119" width="11.5" customWidth="1"/>
    <col min="15120" max="15120" width="12" customWidth="1"/>
    <col min="15121" max="15121" width="6.5" customWidth="1"/>
    <col min="15122" max="15122" width="6.33203125" customWidth="1"/>
    <col min="15123" max="15123" width="13.1640625" customWidth="1"/>
    <col min="15124" max="15125" width="13.5" customWidth="1"/>
    <col min="15126" max="15126" width="13.6640625" customWidth="1"/>
    <col min="15127" max="15127" width="14.6640625" customWidth="1"/>
    <col min="15128" max="15128" width="6.5" customWidth="1"/>
    <col min="15129" max="15129" width="12.1640625" customWidth="1"/>
    <col min="15130" max="15130" width="15.33203125" customWidth="1"/>
    <col min="15131" max="15131" width="10.83203125" customWidth="1"/>
    <col min="15132" max="15132" width="8.6640625" customWidth="1"/>
    <col min="15133" max="15133" width="9.5" customWidth="1"/>
    <col min="15134" max="15134" width="8" customWidth="1"/>
    <col min="15135" max="15135" width="8.1640625" customWidth="1"/>
    <col min="15136" max="15136" width="8.33203125" customWidth="1"/>
    <col min="15137" max="15138" width="13.5" customWidth="1"/>
    <col min="15139" max="15140" width="57.5" customWidth="1"/>
    <col min="15141" max="15141" width="21.6640625" customWidth="1"/>
    <col min="15142" max="15142" width="38" customWidth="1"/>
    <col min="15143" max="15143" width="0" hidden="1" customWidth="1"/>
    <col min="15144" max="15360" width="8.83203125" customWidth="1"/>
    <col min="15361" max="15361" width="0" hidden="1" customWidth="1"/>
    <col min="15362" max="15362" width="10.5" customWidth="1"/>
    <col min="15363" max="15363" width="19" customWidth="1"/>
    <col min="15364" max="15364" width="15.5" customWidth="1"/>
    <col min="15365" max="15365" width="11.5" customWidth="1"/>
    <col min="15366" max="15366" width="16" customWidth="1"/>
    <col min="15367" max="15367" width="10.1640625" customWidth="1"/>
    <col min="15368" max="15369" width="7.1640625" customWidth="1"/>
    <col min="15370" max="15370" width="11" customWidth="1"/>
    <col min="15371" max="15372" width="13.5" customWidth="1"/>
    <col min="15373" max="15373" width="8.83203125" customWidth="1"/>
    <col min="15374" max="15374" width="41.6640625" customWidth="1"/>
    <col min="15375" max="15375" width="11.5" customWidth="1"/>
    <col min="15376" max="15376" width="12" customWidth="1"/>
    <col min="15377" max="15377" width="6.5" customWidth="1"/>
    <col min="15378" max="15378" width="6.33203125" customWidth="1"/>
    <col min="15379" max="15379" width="13.1640625" customWidth="1"/>
    <col min="15380" max="15381" width="13.5" customWidth="1"/>
    <col min="15382" max="15382" width="13.6640625" customWidth="1"/>
    <col min="15383" max="15383" width="14.6640625" customWidth="1"/>
    <col min="15384" max="15384" width="6.5" customWidth="1"/>
    <col min="15385" max="15385" width="12.1640625" customWidth="1"/>
    <col min="15386" max="15386" width="15.33203125" customWidth="1"/>
    <col min="15387" max="15387" width="10.83203125" customWidth="1"/>
    <col min="15388" max="15388" width="8.6640625" customWidth="1"/>
    <col min="15389" max="15389" width="9.5" customWidth="1"/>
    <col min="15390" max="15390" width="8" customWidth="1"/>
    <col min="15391" max="15391" width="8.1640625" customWidth="1"/>
    <col min="15392" max="15392" width="8.33203125" customWidth="1"/>
    <col min="15393" max="15394" width="13.5" customWidth="1"/>
    <col min="15395" max="15396" width="57.5" customWidth="1"/>
    <col min="15397" max="15397" width="21.6640625" customWidth="1"/>
    <col min="15398" max="15398" width="38" customWidth="1"/>
    <col min="15399" max="15399" width="0" hidden="1" customWidth="1"/>
    <col min="15400" max="15616" width="8.83203125" customWidth="1"/>
    <col min="15617" max="15617" width="0" hidden="1" customWidth="1"/>
    <col min="15618" max="15618" width="10.5" customWidth="1"/>
    <col min="15619" max="15619" width="19" customWidth="1"/>
    <col min="15620" max="15620" width="15.5" customWidth="1"/>
    <col min="15621" max="15621" width="11.5" customWidth="1"/>
    <col min="15622" max="15622" width="16" customWidth="1"/>
    <col min="15623" max="15623" width="10.1640625" customWidth="1"/>
    <col min="15624" max="15625" width="7.1640625" customWidth="1"/>
    <col min="15626" max="15626" width="11" customWidth="1"/>
    <col min="15627" max="15628" width="13.5" customWidth="1"/>
    <col min="15629" max="15629" width="8.83203125" customWidth="1"/>
    <col min="15630" max="15630" width="41.6640625" customWidth="1"/>
    <col min="15631" max="15631" width="11.5" customWidth="1"/>
    <col min="15632" max="15632" width="12" customWidth="1"/>
    <col min="15633" max="15633" width="6.5" customWidth="1"/>
    <col min="15634" max="15634" width="6.33203125" customWidth="1"/>
    <col min="15635" max="15635" width="13.1640625" customWidth="1"/>
    <col min="15636" max="15637" width="13.5" customWidth="1"/>
    <col min="15638" max="15638" width="13.6640625" customWidth="1"/>
    <col min="15639" max="15639" width="14.6640625" customWidth="1"/>
    <col min="15640" max="15640" width="6.5" customWidth="1"/>
    <col min="15641" max="15641" width="12.1640625" customWidth="1"/>
    <col min="15642" max="15642" width="15.33203125" customWidth="1"/>
    <col min="15643" max="15643" width="10.83203125" customWidth="1"/>
    <col min="15644" max="15644" width="8.6640625" customWidth="1"/>
    <col min="15645" max="15645" width="9.5" customWidth="1"/>
    <col min="15646" max="15646" width="8" customWidth="1"/>
    <col min="15647" max="15647" width="8.1640625" customWidth="1"/>
    <col min="15648" max="15648" width="8.33203125" customWidth="1"/>
    <col min="15649" max="15650" width="13.5" customWidth="1"/>
    <col min="15651" max="15652" width="57.5" customWidth="1"/>
    <col min="15653" max="15653" width="21.6640625" customWidth="1"/>
    <col min="15654" max="15654" width="38" customWidth="1"/>
    <col min="15655" max="15655" width="0" hidden="1" customWidth="1"/>
    <col min="15656" max="15872" width="8.83203125" customWidth="1"/>
    <col min="15873" max="15873" width="0" hidden="1" customWidth="1"/>
    <col min="15874" max="15874" width="10.5" customWidth="1"/>
    <col min="15875" max="15875" width="19" customWidth="1"/>
    <col min="15876" max="15876" width="15.5" customWidth="1"/>
    <col min="15877" max="15877" width="11.5" customWidth="1"/>
    <col min="15878" max="15878" width="16" customWidth="1"/>
    <col min="15879" max="15879" width="10.1640625" customWidth="1"/>
    <col min="15880" max="15881" width="7.1640625" customWidth="1"/>
    <col min="15882" max="15882" width="11" customWidth="1"/>
    <col min="15883" max="15884" width="13.5" customWidth="1"/>
    <col min="15885" max="15885" width="8.83203125" customWidth="1"/>
    <col min="15886" max="15886" width="41.6640625" customWidth="1"/>
    <col min="15887" max="15887" width="11.5" customWidth="1"/>
    <col min="15888" max="15888" width="12" customWidth="1"/>
    <col min="15889" max="15889" width="6.5" customWidth="1"/>
    <col min="15890" max="15890" width="6.33203125" customWidth="1"/>
    <col min="15891" max="15891" width="13.1640625" customWidth="1"/>
    <col min="15892" max="15893" width="13.5" customWidth="1"/>
    <col min="15894" max="15894" width="13.6640625" customWidth="1"/>
    <col min="15895" max="15895" width="14.6640625" customWidth="1"/>
    <col min="15896" max="15896" width="6.5" customWidth="1"/>
    <col min="15897" max="15897" width="12.1640625" customWidth="1"/>
    <col min="15898" max="15898" width="15.33203125" customWidth="1"/>
    <col min="15899" max="15899" width="10.83203125" customWidth="1"/>
    <col min="15900" max="15900" width="8.6640625" customWidth="1"/>
    <col min="15901" max="15901" width="9.5" customWidth="1"/>
    <col min="15902" max="15902" width="8" customWidth="1"/>
    <col min="15903" max="15903" width="8.1640625" customWidth="1"/>
    <col min="15904" max="15904" width="8.33203125" customWidth="1"/>
    <col min="15905" max="15906" width="13.5" customWidth="1"/>
    <col min="15907" max="15908" width="57.5" customWidth="1"/>
    <col min="15909" max="15909" width="21.6640625" customWidth="1"/>
    <col min="15910" max="15910" width="38" customWidth="1"/>
    <col min="15911" max="15911" width="0" hidden="1" customWidth="1"/>
    <col min="15912" max="16128" width="8.83203125" customWidth="1"/>
    <col min="16129" max="16129" width="0" hidden="1" customWidth="1"/>
    <col min="16130" max="16130" width="10.5" customWidth="1"/>
    <col min="16131" max="16131" width="19" customWidth="1"/>
    <col min="16132" max="16132" width="15.5" customWidth="1"/>
    <col min="16133" max="16133" width="11.5" customWidth="1"/>
    <col min="16134" max="16134" width="16" customWidth="1"/>
    <col min="16135" max="16135" width="10.1640625" customWidth="1"/>
    <col min="16136" max="16137" width="7.1640625" customWidth="1"/>
    <col min="16138" max="16138" width="11" customWidth="1"/>
    <col min="16139" max="16140" width="13.5" customWidth="1"/>
    <col min="16141" max="16141" width="8.83203125" customWidth="1"/>
    <col min="16142" max="16142" width="41.6640625" customWidth="1"/>
    <col min="16143" max="16143" width="11.5" customWidth="1"/>
    <col min="16144" max="16144" width="12" customWidth="1"/>
    <col min="16145" max="16145" width="6.5" customWidth="1"/>
    <col min="16146" max="16146" width="6.33203125" customWidth="1"/>
    <col min="16147" max="16147" width="13.1640625" customWidth="1"/>
    <col min="16148" max="16149" width="13.5" customWidth="1"/>
    <col min="16150" max="16150" width="13.6640625" customWidth="1"/>
    <col min="16151" max="16151" width="14.6640625" customWidth="1"/>
    <col min="16152" max="16152" width="6.5" customWidth="1"/>
    <col min="16153" max="16153" width="12.1640625" customWidth="1"/>
    <col min="16154" max="16154" width="15.33203125" customWidth="1"/>
    <col min="16155" max="16155" width="10.83203125" customWidth="1"/>
    <col min="16156" max="16156" width="8.6640625" customWidth="1"/>
    <col min="16157" max="16157" width="9.5" customWidth="1"/>
    <col min="16158" max="16158" width="8" customWidth="1"/>
    <col min="16159" max="16159" width="8.1640625" customWidth="1"/>
    <col min="16160" max="16160" width="8.33203125" customWidth="1"/>
    <col min="16161" max="16162" width="13.5" customWidth="1"/>
    <col min="16163" max="16164" width="57.5" customWidth="1"/>
    <col min="16165" max="16165" width="21.6640625" customWidth="1"/>
    <col min="16166" max="16166" width="38" customWidth="1"/>
    <col min="16167" max="16167" width="0" hidden="1" customWidth="1"/>
    <col min="16168" max="16384" width="8.83203125" customWidth="1"/>
  </cols>
  <sheetData>
    <row r="1" spans="2:38" s="92" customFormat="1" ht="33" customHeight="1" x14ac:dyDescent="0.2">
      <c r="B1" s="120" t="s">
        <v>2474</v>
      </c>
      <c r="C1" s="121"/>
      <c r="D1" s="121"/>
      <c r="E1" s="121"/>
      <c r="F1" s="121"/>
      <c r="G1" s="121"/>
      <c r="H1" s="121"/>
      <c r="I1" s="122"/>
      <c r="J1" s="123" t="s">
        <v>89</v>
      </c>
      <c r="K1" s="121"/>
      <c r="L1" s="121"/>
      <c r="M1" s="121"/>
      <c r="N1" s="121"/>
      <c r="O1" s="121"/>
      <c r="P1" s="121"/>
      <c r="Q1" s="121"/>
      <c r="R1" s="121"/>
      <c r="S1" s="121"/>
      <c r="T1" s="121"/>
      <c r="U1" s="122"/>
      <c r="V1" s="123" t="s">
        <v>2475</v>
      </c>
      <c r="W1" s="121"/>
      <c r="X1" s="121"/>
      <c r="Y1" s="121"/>
      <c r="Z1" s="121"/>
      <c r="AA1" s="122"/>
      <c r="AB1" s="95" t="s">
        <v>2476</v>
      </c>
      <c r="AC1" s="123" t="s">
        <v>2477</v>
      </c>
      <c r="AD1" s="121"/>
      <c r="AE1" s="121"/>
      <c r="AF1" s="122"/>
      <c r="AG1" s="95"/>
      <c r="AH1" s="96" t="s">
        <v>28</v>
      </c>
      <c r="AI1" s="118" t="s">
        <v>2478</v>
      </c>
      <c r="AJ1" s="119"/>
      <c r="AK1" s="118" t="s">
        <v>2479</v>
      </c>
      <c r="AL1" s="119"/>
    </row>
    <row r="2" spans="2:38" ht="33" customHeight="1" thickBot="1" x14ac:dyDescent="0.25">
      <c r="B2" s="97" t="s">
        <v>32</v>
      </c>
      <c r="C2" s="98" t="s">
        <v>33</v>
      </c>
      <c r="D2" s="98" t="s">
        <v>2480</v>
      </c>
      <c r="E2" s="98" t="s">
        <v>35</v>
      </c>
      <c r="F2" s="98" t="s">
        <v>2481</v>
      </c>
      <c r="G2" s="98" t="s">
        <v>37</v>
      </c>
      <c r="H2" s="98" t="s">
        <v>2482</v>
      </c>
      <c r="I2" s="98" t="s">
        <v>2483</v>
      </c>
      <c r="J2" s="97" t="s">
        <v>41</v>
      </c>
      <c r="K2" s="98" t="s">
        <v>42</v>
      </c>
      <c r="L2" s="98" t="s">
        <v>43</v>
      </c>
      <c r="M2" s="98" t="s">
        <v>44</v>
      </c>
      <c r="N2" s="98" t="s">
        <v>45</v>
      </c>
      <c r="O2" s="98" t="s">
        <v>2484</v>
      </c>
      <c r="P2" s="98" t="s">
        <v>2485</v>
      </c>
      <c r="Q2" s="98" t="s">
        <v>2486</v>
      </c>
      <c r="R2" s="98" t="s">
        <v>49</v>
      </c>
      <c r="S2" s="98" t="s">
        <v>2487</v>
      </c>
      <c r="T2" s="98" t="s">
        <v>51</v>
      </c>
      <c r="U2" s="98" t="s">
        <v>52</v>
      </c>
      <c r="V2" s="99" t="s">
        <v>2488</v>
      </c>
      <c r="W2" s="100" t="s">
        <v>2489</v>
      </c>
      <c r="X2" s="100" t="s">
        <v>2486</v>
      </c>
      <c r="Y2" s="100" t="s">
        <v>2490</v>
      </c>
      <c r="Z2" s="100" t="s">
        <v>2491</v>
      </c>
      <c r="AA2" s="100" t="s">
        <v>2492</v>
      </c>
      <c r="AB2" s="97" t="s">
        <v>2493</v>
      </c>
      <c r="AC2" s="97" t="s">
        <v>2494</v>
      </c>
      <c r="AD2" s="98" t="s">
        <v>74</v>
      </c>
      <c r="AE2" s="98" t="s">
        <v>75</v>
      </c>
      <c r="AF2" s="98" t="s">
        <v>76</v>
      </c>
      <c r="AG2" s="98" t="s">
        <v>77</v>
      </c>
      <c r="AH2" s="97" t="s">
        <v>2495</v>
      </c>
      <c r="AI2" s="97" t="s">
        <v>2474</v>
      </c>
      <c r="AJ2" s="101" t="s">
        <v>28</v>
      </c>
      <c r="AK2" s="101" t="s">
        <v>2496</v>
      </c>
      <c r="AL2" s="101" t="s">
        <v>2478</v>
      </c>
    </row>
    <row r="3" spans="2:38" ht="33" customHeight="1" x14ac:dyDescent="0.2">
      <c r="B3" s="102" t="s">
        <v>143</v>
      </c>
      <c r="C3" s="94" t="s">
        <v>85</v>
      </c>
      <c r="D3" s="103" t="s">
        <v>2509</v>
      </c>
      <c r="E3" s="94" t="s">
        <v>144</v>
      </c>
      <c r="F3" s="94" t="s">
        <v>86</v>
      </c>
      <c r="G3" s="94" t="s">
        <v>2497</v>
      </c>
      <c r="H3" s="103">
        <v>2024</v>
      </c>
      <c r="I3" s="103">
        <v>2024</v>
      </c>
      <c r="J3" s="102" t="s">
        <v>145</v>
      </c>
      <c r="K3" s="94" t="s">
        <v>146</v>
      </c>
      <c r="L3" s="94" t="s">
        <v>2510</v>
      </c>
      <c r="M3" s="94" t="s">
        <v>148</v>
      </c>
      <c r="N3" s="94" t="s">
        <v>149</v>
      </c>
      <c r="O3" s="94" t="s">
        <v>89</v>
      </c>
      <c r="P3" s="94" t="s">
        <v>90</v>
      </c>
      <c r="Q3" s="94" t="s">
        <v>150</v>
      </c>
      <c r="R3" s="94" t="s">
        <v>151</v>
      </c>
      <c r="S3" s="94" t="s">
        <v>135</v>
      </c>
      <c r="T3" s="94" t="s">
        <v>152</v>
      </c>
      <c r="U3" s="94" t="s">
        <v>121</v>
      </c>
      <c r="V3" s="104" t="s">
        <v>2511</v>
      </c>
      <c r="W3" s="105" t="s">
        <v>2498</v>
      </c>
      <c r="X3" s="105" t="s">
        <v>150</v>
      </c>
      <c r="Y3" s="105" t="s">
        <v>2512</v>
      </c>
      <c r="Z3" s="105" t="s">
        <v>2513</v>
      </c>
      <c r="AA3" s="105" t="s">
        <v>2514</v>
      </c>
      <c r="AB3" s="106">
        <v>2</v>
      </c>
      <c r="AC3" s="102">
        <v>12700</v>
      </c>
      <c r="AD3" s="94">
        <v>6000</v>
      </c>
      <c r="AE3" s="94">
        <v>0</v>
      </c>
      <c r="AF3" s="94">
        <v>0</v>
      </c>
      <c r="AG3" s="94">
        <v>0</v>
      </c>
      <c r="AH3" s="102"/>
      <c r="AI3" s="102"/>
      <c r="AJ3" s="107"/>
      <c r="AK3" s="107" t="s">
        <v>2499</v>
      </c>
      <c r="AL3" s="107"/>
    </row>
    <row r="4" spans="2:38" ht="33" customHeight="1" x14ac:dyDescent="0.2">
      <c r="B4" s="102" t="s">
        <v>143</v>
      </c>
      <c r="C4" s="94" t="s">
        <v>85</v>
      </c>
      <c r="D4" s="103" t="s">
        <v>2515</v>
      </c>
      <c r="E4" s="94" t="s">
        <v>165</v>
      </c>
      <c r="F4" s="94" t="s">
        <v>86</v>
      </c>
      <c r="G4" s="94" t="s">
        <v>2497</v>
      </c>
      <c r="H4" s="103">
        <v>2024</v>
      </c>
      <c r="I4" s="103">
        <v>2024</v>
      </c>
      <c r="J4" s="102" t="s">
        <v>166</v>
      </c>
      <c r="K4" s="94" t="s">
        <v>167</v>
      </c>
      <c r="L4" s="94" t="s">
        <v>168</v>
      </c>
      <c r="M4" s="94" t="s">
        <v>169</v>
      </c>
      <c r="N4" s="94" t="s">
        <v>170</v>
      </c>
      <c r="O4" s="94" t="s">
        <v>89</v>
      </c>
      <c r="P4" s="94" t="s">
        <v>90</v>
      </c>
      <c r="Q4" s="94" t="s">
        <v>171</v>
      </c>
      <c r="R4" s="94" t="s">
        <v>172</v>
      </c>
      <c r="S4" s="94" t="s">
        <v>135</v>
      </c>
      <c r="T4" s="94" t="s">
        <v>120</v>
      </c>
      <c r="U4" s="94" t="s">
        <v>121</v>
      </c>
      <c r="V4" s="104" t="s">
        <v>2516</v>
      </c>
      <c r="W4" s="105" t="s">
        <v>2498</v>
      </c>
      <c r="X4" s="105" t="s">
        <v>171</v>
      </c>
      <c r="Y4" s="105" t="s">
        <v>2517</v>
      </c>
      <c r="Z4" s="105" t="s">
        <v>2518</v>
      </c>
      <c r="AA4" s="105" t="s">
        <v>2519</v>
      </c>
      <c r="AB4" s="106">
        <v>3</v>
      </c>
      <c r="AC4" s="102">
        <v>12000</v>
      </c>
      <c r="AD4" s="94">
        <v>6000</v>
      </c>
      <c r="AE4" s="94">
        <v>0</v>
      </c>
      <c r="AF4" s="94">
        <v>0</v>
      </c>
      <c r="AG4" s="94">
        <v>0</v>
      </c>
      <c r="AH4" s="102"/>
      <c r="AI4" s="102"/>
      <c r="AJ4" s="107"/>
      <c r="AK4" s="107" t="s">
        <v>2499</v>
      </c>
      <c r="AL4" s="107"/>
    </row>
    <row r="5" spans="2:38" ht="33" customHeight="1" x14ac:dyDescent="0.2">
      <c r="B5" s="102" t="s">
        <v>143</v>
      </c>
      <c r="C5" s="94" t="s">
        <v>85</v>
      </c>
      <c r="D5" s="103" t="s">
        <v>2520</v>
      </c>
      <c r="E5" s="94" t="s">
        <v>193</v>
      </c>
      <c r="F5" s="94" t="s">
        <v>86</v>
      </c>
      <c r="G5" s="94" t="s">
        <v>2497</v>
      </c>
      <c r="H5" s="103">
        <v>2024</v>
      </c>
      <c r="I5" s="103">
        <v>2024</v>
      </c>
      <c r="J5" s="102" t="s">
        <v>194</v>
      </c>
      <c r="K5" s="94" t="s">
        <v>195</v>
      </c>
      <c r="L5" s="94" t="s">
        <v>196</v>
      </c>
      <c r="M5" s="94" t="s">
        <v>197</v>
      </c>
      <c r="N5" s="94" t="s">
        <v>198</v>
      </c>
      <c r="O5" s="94" t="s">
        <v>89</v>
      </c>
      <c r="P5" s="94" t="s">
        <v>90</v>
      </c>
      <c r="Q5" s="94" t="s">
        <v>199</v>
      </c>
      <c r="R5" s="94" t="s">
        <v>200</v>
      </c>
      <c r="S5" s="94" t="s">
        <v>119</v>
      </c>
      <c r="T5" s="94" t="s">
        <v>201</v>
      </c>
      <c r="U5" s="94" t="s">
        <v>121</v>
      </c>
      <c r="V5" s="104" t="s">
        <v>2521</v>
      </c>
      <c r="W5" s="105" t="s">
        <v>2522</v>
      </c>
      <c r="X5" s="105" t="s">
        <v>2523</v>
      </c>
      <c r="Y5" s="105" t="s">
        <v>2524</v>
      </c>
      <c r="Z5" s="105" t="s">
        <v>2525</v>
      </c>
      <c r="AA5" s="105" t="s">
        <v>2526</v>
      </c>
      <c r="AB5" s="106">
        <v>2</v>
      </c>
      <c r="AC5" s="102">
        <v>19070</v>
      </c>
      <c r="AD5" s="94">
        <v>3000</v>
      </c>
      <c r="AE5" s="94">
        <v>0</v>
      </c>
      <c r="AF5" s="94">
        <v>0</v>
      </c>
      <c r="AG5" s="94">
        <v>0</v>
      </c>
      <c r="AH5" s="102"/>
      <c r="AI5" s="102"/>
      <c r="AJ5" s="107"/>
      <c r="AK5" s="107" t="s">
        <v>2499</v>
      </c>
      <c r="AL5" s="107"/>
    </row>
    <row r="6" spans="2:38" ht="33" customHeight="1" x14ac:dyDescent="0.2">
      <c r="B6" s="102" t="s">
        <v>143</v>
      </c>
      <c r="C6" s="94" t="s">
        <v>85</v>
      </c>
      <c r="D6" s="103" t="s">
        <v>2527</v>
      </c>
      <c r="E6" s="94" t="s">
        <v>216</v>
      </c>
      <c r="F6" s="94" t="s">
        <v>86</v>
      </c>
      <c r="G6" s="94" t="s">
        <v>2497</v>
      </c>
      <c r="H6" s="103">
        <v>2024</v>
      </c>
      <c r="I6" s="103">
        <v>2024</v>
      </c>
      <c r="J6" s="102" t="s">
        <v>217</v>
      </c>
      <c r="K6" s="94" t="s">
        <v>218</v>
      </c>
      <c r="L6" s="94"/>
      <c r="M6" s="94" t="s">
        <v>219</v>
      </c>
      <c r="N6" s="94" t="s">
        <v>220</v>
      </c>
      <c r="O6" s="94" t="s">
        <v>89</v>
      </c>
      <c r="P6" s="94" t="s">
        <v>90</v>
      </c>
      <c r="Q6" s="94" t="s">
        <v>221</v>
      </c>
      <c r="R6" s="94" t="s">
        <v>222</v>
      </c>
      <c r="S6" s="94" t="s">
        <v>223</v>
      </c>
      <c r="T6" s="94" t="s">
        <v>224</v>
      </c>
      <c r="U6" s="94" t="s">
        <v>121</v>
      </c>
      <c r="V6" s="104" t="s">
        <v>2528</v>
      </c>
      <c r="W6" s="105" t="s">
        <v>2498</v>
      </c>
      <c r="X6" s="105" t="s">
        <v>221</v>
      </c>
      <c r="Y6" s="105" t="s">
        <v>2529</v>
      </c>
      <c r="Z6" s="105" t="s">
        <v>2530</v>
      </c>
      <c r="AA6" s="105" t="s">
        <v>2531</v>
      </c>
      <c r="AB6" s="106">
        <v>2</v>
      </c>
      <c r="AC6" s="102">
        <v>11900</v>
      </c>
      <c r="AD6" s="94">
        <v>2700</v>
      </c>
      <c r="AE6" s="94">
        <v>0</v>
      </c>
      <c r="AF6" s="94">
        <v>0</v>
      </c>
      <c r="AG6" s="94">
        <v>0</v>
      </c>
      <c r="AH6" s="102"/>
      <c r="AI6" s="102"/>
      <c r="AJ6" s="107"/>
      <c r="AK6" s="107" t="s">
        <v>2499</v>
      </c>
      <c r="AL6" s="107"/>
    </row>
    <row r="7" spans="2:38" ht="33" customHeight="1" x14ac:dyDescent="0.2">
      <c r="B7" s="102" t="s">
        <v>143</v>
      </c>
      <c r="C7" s="94" t="s">
        <v>85</v>
      </c>
      <c r="D7" s="103" t="s">
        <v>2532</v>
      </c>
      <c r="E7" s="94" t="s">
        <v>232</v>
      </c>
      <c r="F7" s="94" t="s">
        <v>86</v>
      </c>
      <c r="G7" s="94" t="s">
        <v>2497</v>
      </c>
      <c r="H7" s="103">
        <v>2024</v>
      </c>
      <c r="I7" s="103">
        <v>2024</v>
      </c>
      <c r="J7" s="102" t="s">
        <v>233</v>
      </c>
      <c r="K7" s="94" t="s">
        <v>234</v>
      </c>
      <c r="L7" s="94" t="s">
        <v>235</v>
      </c>
      <c r="M7" s="94" t="s">
        <v>236</v>
      </c>
      <c r="N7" s="94" t="s">
        <v>237</v>
      </c>
      <c r="O7" s="94" t="s">
        <v>89</v>
      </c>
      <c r="P7" s="94" t="s">
        <v>90</v>
      </c>
      <c r="Q7" s="94" t="s">
        <v>238</v>
      </c>
      <c r="R7" s="94" t="s">
        <v>239</v>
      </c>
      <c r="S7" s="94" t="s">
        <v>91</v>
      </c>
      <c r="T7" s="94" t="s">
        <v>240</v>
      </c>
      <c r="U7" s="94" t="s">
        <v>121</v>
      </c>
      <c r="V7" s="104" t="s">
        <v>2533</v>
      </c>
      <c r="W7" s="105" t="s">
        <v>2534</v>
      </c>
      <c r="X7" s="105" t="s">
        <v>238</v>
      </c>
      <c r="Y7" s="105" t="s">
        <v>2535</v>
      </c>
      <c r="Z7" s="105" t="s">
        <v>2536</v>
      </c>
      <c r="AA7" s="105" t="s">
        <v>2537</v>
      </c>
      <c r="AB7" s="106">
        <v>2</v>
      </c>
      <c r="AC7" s="102">
        <v>7790</v>
      </c>
      <c r="AD7" s="94">
        <v>3500</v>
      </c>
      <c r="AE7" s="94">
        <v>0</v>
      </c>
      <c r="AF7" s="94">
        <v>0</v>
      </c>
      <c r="AG7" s="94">
        <v>0</v>
      </c>
      <c r="AH7" s="102"/>
      <c r="AI7" s="102"/>
      <c r="AJ7" s="107"/>
      <c r="AK7" s="107" t="s">
        <v>2499</v>
      </c>
      <c r="AL7" s="107"/>
    </row>
    <row r="8" spans="2:38" ht="33" customHeight="1" x14ac:dyDescent="0.2">
      <c r="B8" s="102" t="s">
        <v>143</v>
      </c>
      <c r="C8" s="94" t="s">
        <v>85</v>
      </c>
      <c r="D8" s="103" t="s">
        <v>2538</v>
      </c>
      <c r="E8" s="94" t="s">
        <v>252</v>
      </c>
      <c r="F8" s="94" t="s">
        <v>86</v>
      </c>
      <c r="G8" s="94" t="s">
        <v>2497</v>
      </c>
      <c r="H8" s="103">
        <v>2024</v>
      </c>
      <c r="I8" s="103">
        <v>2024</v>
      </c>
      <c r="J8" s="102" t="s">
        <v>253</v>
      </c>
      <c r="K8" s="94" t="s">
        <v>254</v>
      </c>
      <c r="L8" s="94"/>
      <c r="M8" s="94" t="s">
        <v>255</v>
      </c>
      <c r="N8" s="94" t="s">
        <v>256</v>
      </c>
      <c r="O8" s="94" t="s">
        <v>89</v>
      </c>
      <c r="P8" s="94" t="s">
        <v>257</v>
      </c>
      <c r="Q8" s="94" t="s">
        <v>258</v>
      </c>
      <c r="R8" s="94" t="s">
        <v>259</v>
      </c>
      <c r="S8" s="94" t="s">
        <v>91</v>
      </c>
      <c r="T8" s="94" t="s">
        <v>260</v>
      </c>
      <c r="U8" s="94" t="s">
        <v>121</v>
      </c>
      <c r="V8" s="104" t="s">
        <v>2539</v>
      </c>
      <c r="W8" s="105" t="s">
        <v>2540</v>
      </c>
      <c r="X8" s="105" t="s">
        <v>258</v>
      </c>
      <c r="Y8" s="105" t="s">
        <v>2541</v>
      </c>
      <c r="Z8" s="105" t="s">
        <v>2542</v>
      </c>
      <c r="AA8" s="105" t="s">
        <v>2543</v>
      </c>
      <c r="AB8" s="106">
        <v>4</v>
      </c>
      <c r="AC8" s="102">
        <v>37060</v>
      </c>
      <c r="AD8" s="94">
        <v>15000</v>
      </c>
      <c r="AE8" s="94">
        <v>0</v>
      </c>
      <c r="AF8" s="94">
        <v>0</v>
      </c>
      <c r="AG8" s="94">
        <v>0</v>
      </c>
      <c r="AH8" s="102"/>
      <c r="AI8" s="102"/>
      <c r="AJ8" s="107"/>
      <c r="AK8" s="107" t="s">
        <v>2499</v>
      </c>
      <c r="AL8" s="107"/>
    </row>
    <row r="9" spans="2:38" ht="33" customHeight="1" x14ac:dyDescent="0.2">
      <c r="B9" s="102" t="s">
        <v>143</v>
      </c>
      <c r="C9" s="94" t="s">
        <v>85</v>
      </c>
      <c r="D9" s="103" t="s">
        <v>2544</v>
      </c>
      <c r="E9" s="94" t="s">
        <v>285</v>
      </c>
      <c r="F9" s="94" t="s">
        <v>86</v>
      </c>
      <c r="G9" s="94" t="s">
        <v>2497</v>
      </c>
      <c r="H9" s="103">
        <v>2024</v>
      </c>
      <c r="I9" s="103">
        <v>2024</v>
      </c>
      <c r="J9" s="102" t="s">
        <v>286</v>
      </c>
      <c r="K9" s="94" t="s">
        <v>287</v>
      </c>
      <c r="L9" s="94" t="s">
        <v>288</v>
      </c>
      <c r="M9" s="94" t="s">
        <v>289</v>
      </c>
      <c r="N9" s="94" t="s">
        <v>290</v>
      </c>
      <c r="O9" s="94" t="s">
        <v>89</v>
      </c>
      <c r="P9" s="94" t="s">
        <v>90</v>
      </c>
      <c r="Q9" s="94" t="s">
        <v>291</v>
      </c>
      <c r="R9" s="94" t="s">
        <v>292</v>
      </c>
      <c r="S9" s="94" t="s">
        <v>135</v>
      </c>
      <c r="T9" s="94" t="s">
        <v>293</v>
      </c>
      <c r="U9" s="94" t="s">
        <v>121</v>
      </c>
      <c r="V9" s="104" t="s">
        <v>2545</v>
      </c>
      <c r="W9" s="105" t="s">
        <v>2546</v>
      </c>
      <c r="X9" s="105" t="s">
        <v>2547</v>
      </c>
      <c r="Y9" s="105" t="s">
        <v>2548</v>
      </c>
      <c r="Z9" s="105" t="s">
        <v>2549</v>
      </c>
      <c r="AA9" s="105" t="s">
        <v>2550</v>
      </c>
      <c r="AB9" s="106">
        <v>2</v>
      </c>
      <c r="AC9" s="102">
        <v>13450</v>
      </c>
      <c r="AD9" s="94">
        <v>3480</v>
      </c>
      <c r="AE9" s="94">
        <v>0</v>
      </c>
      <c r="AF9" s="94">
        <v>0</v>
      </c>
      <c r="AG9" s="94">
        <v>0</v>
      </c>
      <c r="AH9" s="102"/>
      <c r="AI9" s="102"/>
      <c r="AJ9" s="107"/>
      <c r="AK9" s="107" t="s">
        <v>2499</v>
      </c>
      <c r="AL9" s="107"/>
    </row>
    <row r="10" spans="2:38" ht="33" customHeight="1" x14ac:dyDescent="0.2">
      <c r="B10" s="102" t="s">
        <v>143</v>
      </c>
      <c r="C10" s="94" t="s">
        <v>85</v>
      </c>
      <c r="D10" s="103" t="s">
        <v>2551</v>
      </c>
      <c r="E10" s="94" t="s">
        <v>307</v>
      </c>
      <c r="F10" s="94" t="s">
        <v>86</v>
      </c>
      <c r="G10" s="94" t="s">
        <v>2497</v>
      </c>
      <c r="H10" s="103">
        <v>2024</v>
      </c>
      <c r="I10" s="103">
        <v>2024</v>
      </c>
      <c r="J10" s="102" t="s">
        <v>308</v>
      </c>
      <c r="K10" s="94" t="s">
        <v>309</v>
      </c>
      <c r="L10" s="94" t="s">
        <v>310</v>
      </c>
      <c r="M10" s="94" t="s">
        <v>311</v>
      </c>
      <c r="N10" s="94" t="s">
        <v>312</v>
      </c>
      <c r="O10" s="94" t="s">
        <v>89</v>
      </c>
      <c r="P10" s="94" t="s">
        <v>90</v>
      </c>
      <c r="Q10" s="94" t="s">
        <v>313</v>
      </c>
      <c r="R10" s="94" t="s">
        <v>314</v>
      </c>
      <c r="S10" s="94" t="s">
        <v>91</v>
      </c>
      <c r="T10" s="94" t="s">
        <v>224</v>
      </c>
      <c r="U10" s="94" t="s">
        <v>121</v>
      </c>
      <c r="V10" s="104" t="s">
        <v>2552</v>
      </c>
      <c r="W10" s="105" t="s">
        <v>2498</v>
      </c>
      <c r="X10" s="105" t="s">
        <v>313</v>
      </c>
      <c r="Y10" s="105" t="s">
        <v>2553</v>
      </c>
      <c r="Z10" s="105" t="s">
        <v>2554</v>
      </c>
      <c r="AA10" s="105" t="s">
        <v>2555</v>
      </c>
      <c r="AB10" s="106">
        <v>3</v>
      </c>
      <c r="AC10" s="102">
        <v>7490</v>
      </c>
      <c r="AD10" s="94">
        <v>3000</v>
      </c>
      <c r="AE10" s="94">
        <v>0</v>
      </c>
      <c r="AF10" s="94">
        <v>0</v>
      </c>
      <c r="AG10" s="94">
        <v>0</v>
      </c>
      <c r="AH10" s="102"/>
      <c r="AI10" s="102"/>
      <c r="AJ10" s="107"/>
      <c r="AK10" s="107" t="s">
        <v>2499</v>
      </c>
      <c r="AL10" s="107"/>
    </row>
    <row r="11" spans="2:38" ht="33" customHeight="1" x14ac:dyDescent="0.2">
      <c r="B11" s="102" t="s">
        <v>143</v>
      </c>
      <c r="C11" s="94" t="s">
        <v>85</v>
      </c>
      <c r="D11" s="103" t="s">
        <v>2556</v>
      </c>
      <c r="E11" s="94" t="s">
        <v>335</v>
      </c>
      <c r="F11" s="94" t="s">
        <v>86</v>
      </c>
      <c r="G11" s="94" t="s">
        <v>2497</v>
      </c>
      <c r="H11" s="103">
        <v>2024</v>
      </c>
      <c r="I11" s="103">
        <v>2024</v>
      </c>
      <c r="J11" s="102" t="s">
        <v>336</v>
      </c>
      <c r="K11" s="94" t="s">
        <v>337</v>
      </c>
      <c r="L11" s="94" t="s">
        <v>2557</v>
      </c>
      <c r="M11" s="94" t="s">
        <v>339</v>
      </c>
      <c r="N11" s="94" t="s">
        <v>340</v>
      </c>
      <c r="O11" s="94" t="s">
        <v>89</v>
      </c>
      <c r="P11" s="94" t="s">
        <v>90</v>
      </c>
      <c r="Q11" s="94" t="s">
        <v>341</v>
      </c>
      <c r="R11" s="94" t="s">
        <v>342</v>
      </c>
      <c r="S11" s="94" t="s">
        <v>135</v>
      </c>
      <c r="T11" s="94" t="s">
        <v>224</v>
      </c>
      <c r="U11" s="94" t="s">
        <v>121</v>
      </c>
      <c r="V11" s="104" t="s">
        <v>2558</v>
      </c>
      <c r="W11" s="105" t="s">
        <v>2498</v>
      </c>
      <c r="X11" s="105" t="s">
        <v>341</v>
      </c>
      <c r="Y11" s="105" t="s">
        <v>2559</v>
      </c>
      <c r="Z11" s="105" t="s">
        <v>2560</v>
      </c>
      <c r="AA11" s="105" t="s">
        <v>2561</v>
      </c>
      <c r="AB11" s="106">
        <v>3</v>
      </c>
      <c r="AC11" s="102">
        <v>33320</v>
      </c>
      <c r="AD11" s="94">
        <v>8000</v>
      </c>
      <c r="AE11" s="94">
        <v>0</v>
      </c>
      <c r="AF11" s="94">
        <v>0</v>
      </c>
      <c r="AG11" s="94">
        <v>0</v>
      </c>
      <c r="AH11" s="102"/>
      <c r="AI11" s="102"/>
      <c r="AJ11" s="107"/>
      <c r="AK11" s="107" t="s">
        <v>2499</v>
      </c>
      <c r="AL11" s="107"/>
    </row>
    <row r="12" spans="2:38" ht="33" customHeight="1" x14ac:dyDescent="0.2">
      <c r="B12" s="102" t="s">
        <v>143</v>
      </c>
      <c r="C12" s="94" t="s">
        <v>85</v>
      </c>
      <c r="D12" s="103" t="s">
        <v>2562</v>
      </c>
      <c r="E12" s="94" t="s">
        <v>362</v>
      </c>
      <c r="F12" s="94" t="s">
        <v>86</v>
      </c>
      <c r="G12" s="94" t="s">
        <v>2497</v>
      </c>
      <c r="H12" s="103">
        <v>2024</v>
      </c>
      <c r="I12" s="103">
        <v>2024</v>
      </c>
      <c r="J12" s="102" t="s">
        <v>363</v>
      </c>
      <c r="K12" s="94" t="s">
        <v>364</v>
      </c>
      <c r="L12" s="94" t="s">
        <v>365</v>
      </c>
      <c r="M12" s="94" t="s">
        <v>366</v>
      </c>
      <c r="N12" s="94" t="s">
        <v>367</v>
      </c>
      <c r="O12" s="94" t="s">
        <v>89</v>
      </c>
      <c r="P12" s="94" t="s">
        <v>90</v>
      </c>
      <c r="Q12" s="94" t="s">
        <v>368</v>
      </c>
      <c r="R12" s="94" t="s">
        <v>369</v>
      </c>
      <c r="S12" s="94" t="s">
        <v>135</v>
      </c>
      <c r="T12" s="94" t="s">
        <v>293</v>
      </c>
      <c r="U12" s="94" t="s">
        <v>121</v>
      </c>
      <c r="V12" s="104" t="s">
        <v>2563</v>
      </c>
      <c r="W12" s="105" t="s">
        <v>2498</v>
      </c>
      <c r="X12" s="105" t="s">
        <v>368</v>
      </c>
      <c r="Y12" s="105" t="s">
        <v>2564</v>
      </c>
      <c r="Z12" s="105" t="s">
        <v>2565</v>
      </c>
      <c r="AA12" s="105" t="s">
        <v>2566</v>
      </c>
      <c r="AB12" s="106">
        <v>2</v>
      </c>
      <c r="AC12" s="102">
        <v>12650</v>
      </c>
      <c r="AD12" s="94">
        <v>2500</v>
      </c>
      <c r="AE12" s="94">
        <v>0</v>
      </c>
      <c r="AF12" s="94">
        <v>0</v>
      </c>
      <c r="AG12" s="94">
        <v>0</v>
      </c>
      <c r="AH12" s="102"/>
      <c r="AI12" s="102"/>
      <c r="AJ12" s="107"/>
      <c r="AK12" s="107" t="s">
        <v>2499</v>
      </c>
      <c r="AL12" s="107"/>
    </row>
    <row r="13" spans="2:38" ht="33" customHeight="1" x14ac:dyDescent="0.2">
      <c r="B13" s="102" t="s">
        <v>143</v>
      </c>
      <c r="C13" s="94" t="s">
        <v>85</v>
      </c>
      <c r="D13" s="103" t="s">
        <v>2567</v>
      </c>
      <c r="E13" s="94" t="s">
        <v>383</v>
      </c>
      <c r="F13" s="94" t="s">
        <v>86</v>
      </c>
      <c r="G13" s="94" t="s">
        <v>2497</v>
      </c>
      <c r="H13" s="103">
        <v>2024</v>
      </c>
      <c r="I13" s="103">
        <v>2024</v>
      </c>
      <c r="J13" s="102" t="s">
        <v>384</v>
      </c>
      <c r="K13" s="94" t="s">
        <v>385</v>
      </c>
      <c r="L13" s="94"/>
      <c r="M13" s="94" t="s">
        <v>386</v>
      </c>
      <c r="N13" s="94" t="s">
        <v>387</v>
      </c>
      <c r="O13" s="94" t="s">
        <v>89</v>
      </c>
      <c r="P13" s="94" t="s">
        <v>257</v>
      </c>
      <c r="Q13" s="94" t="s">
        <v>150</v>
      </c>
      <c r="R13" s="94" t="s">
        <v>151</v>
      </c>
      <c r="S13" s="94" t="s">
        <v>91</v>
      </c>
      <c r="T13" s="94" t="s">
        <v>152</v>
      </c>
      <c r="U13" s="94" t="s">
        <v>121</v>
      </c>
      <c r="V13" s="104" t="s">
        <v>2568</v>
      </c>
      <c r="W13" s="105" t="s">
        <v>2498</v>
      </c>
      <c r="X13" s="105" t="s">
        <v>150</v>
      </c>
      <c r="Y13" s="105" t="s">
        <v>2512</v>
      </c>
      <c r="Z13" s="105" t="s">
        <v>2569</v>
      </c>
      <c r="AA13" s="105" t="s">
        <v>2570</v>
      </c>
      <c r="AB13" s="106">
        <v>4</v>
      </c>
      <c r="AC13" s="102">
        <v>29610</v>
      </c>
      <c r="AD13" s="94">
        <v>12000</v>
      </c>
      <c r="AE13" s="94">
        <v>0</v>
      </c>
      <c r="AF13" s="94">
        <v>0</v>
      </c>
      <c r="AG13" s="94">
        <v>0</v>
      </c>
      <c r="AH13" s="102"/>
      <c r="AI13" s="102"/>
      <c r="AJ13" s="107"/>
      <c r="AK13" s="107" t="s">
        <v>2499</v>
      </c>
      <c r="AL13" s="107"/>
    </row>
    <row r="14" spans="2:38" ht="33" customHeight="1" x14ac:dyDescent="0.2">
      <c r="B14" s="102" t="s">
        <v>143</v>
      </c>
      <c r="C14" s="94" t="s">
        <v>85</v>
      </c>
      <c r="D14" s="103" t="s">
        <v>2571</v>
      </c>
      <c r="E14" s="94" t="s">
        <v>412</v>
      </c>
      <c r="F14" s="94" t="s">
        <v>86</v>
      </c>
      <c r="G14" s="94" t="s">
        <v>2497</v>
      </c>
      <c r="H14" s="103">
        <v>2024</v>
      </c>
      <c r="I14" s="103">
        <v>2024</v>
      </c>
      <c r="J14" s="102" t="s">
        <v>413</v>
      </c>
      <c r="K14" s="94" t="s">
        <v>414</v>
      </c>
      <c r="L14" s="94" t="s">
        <v>2572</v>
      </c>
      <c r="M14" s="94" t="s">
        <v>416</v>
      </c>
      <c r="N14" s="94" t="s">
        <v>417</v>
      </c>
      <c r="O14" s="94" t="s">
        <v>89</v>
      </c>
      <c r="P14" s="94" t="s">
        <v>90</v>
      </c>
      <c r="Q14" s="94" t="s">
        <v>418</v>
      </c>
      <c r="R14" s="94" t="s">
        <v>419</v>
      </c>
      <c r="S14" s="94" t="s">
        <v>223</v>
      </c>
      <c r="T14" s="94" t="s">
        <v>224</v>
      </c>
      <c r="U14" s="94" t="s">
        <v>121</v>
      </c>
      <c r="V14" s="104" t="s">
        <v>2573</v>
      </c>
      <c r="W14" s="105" t="s">
        <v>2574</v>
      </c>
      <c r="X14" s="105" t="s">
        <v>418</v>
      </c>
      <c r="Y14" s="105" t="s">
        <v>2575</v>
      </c>
      <c r="Z14" s="105" t="s">
        <v>2576</v>
      </c>
      <c r="AA14" s="105" t="s">
        <v>2577</v>
      </c>
      <c r="AB14" s="106">
        <v>2</v>
      </c>
      <c r="AC14" s="102">
        <v>14250</v>
      </c>
      <c r="AD14" s="94">
        <v>4000</v>
      </c>
      <c r="AE14" s="94">
        <v>0</v>
      </c>
      <c r="AF14" s="94">
        <v>0</v>
      </c>
      <c r="AG14" s="94">
        <v>0</v>
      </c>
      <c r="AH14" s="102"/>
      <c r="AI14" s="102"/>
      <c r="AJ14" s="107"/>
      <c r="AK14" s="107" t="s">
        <v>2499</v>
      </c>
      <c r="AL14" s="107"/>
    </row>
    <row r="15" spans="2:38" ht="33" customHeight="1" x14ac:dyDescent="0.2">
      <c r="B15" s="102" t="s">
        <v>143</v>
      </c>
      <c r="C15" s="94" t="s">
        <v>85</v>
      </c>
      <c r="D15" s="103" t="s">
        <v>2578</v>
      </c>
      <c r="E15" s="94" t="s">
        <v>432</v>
      </c>
      <c r="F15" s="94" t="s">
        <v>86</v>
      </c>
      <c r="G15" s="94" t="s">
        <v>2497</v>
      </c>
      <c r="H15" s="103">
        <v>2024</v>
      </c>
      <c r="I15" s="103">
        <v>2024</v>
      </c>
      <c r="J15" s="102" t="s">
        <v>433</v>
      </c>
      <c r="K15" s="94" t="s">
        <v>434</v>
      </c>
      <c r="L15" s="94" t="s">
        <v>2579</v>
      </c>
      <c r="M15" s="94" t="s">
        <v>436</v>
      </c>
      <c r="N15" s="94" t="s">
        <v>437</v>
      </c>
      <c r="O15" s="94" t="s">
        <v>89</v>
      </c>
      <c r="P15" s="94" t="s">
        <v>90</v>
      </c>
      <c r="Q15" s="94" t="s">
        <v>438</v>
      </c>
      <c r="R15" s="94" t="s">
        <v>439</v>
      </c>
      <c r="S15" s="94" t="s">
        <v>135</v>
      </c>
      <c r="T15" s="94" t="s">
        <v>293</v>
      </c>
      <c r="U15" s="94" t="s">
        <v>121</v>
      </c>
      <c r="V15" s="104" t="s">
        <v>2580</v>
      </c>
      <c r="W15" s="105" t="s">
        <v>2498</v>
      </c>
      <c r="X15" s="105" t="s">
        <v>438</v>
      </c>
      <c r="Y15" s="105" t="s">
        <v>2581</v>
      </c>
      <c r="Z15" s="105" t="s">
        <v>2582</v>
      </c>
      <c r="AA15" s="105" t="s">
        <v>2583</v>
      </c>
      <c r="AB15" s="106">
        <v>2</v>
      </c>
      <c r="AC15" s="102">
        <v>5679</v>
      </c>
      <c r="AD15" s="94">
        <v>1700</v>
      </c>
      <c r="AE15" s="94">
        <v>0</v>
      </c>
      <c r="AF15" s="94">
        <v>0</v>
      </c>
      <c r="AG15" s="94">
        <v>0</v>
      </c>
      <c r="AH15" s="102"/>
      <c r="AI15" s="102"/>
      <c r="AJ15" s="107"/>
      <c r="AK15" s="107" t="s">
        <v>2499</v>
      </c>
      <c r="AL15" s="107"/>
    </row>
    <row r="16" spans="2:38" ht="33" customHeight="1" x14ac:dyDescent="0.2">
      <c r="B16" s="102" t="s">
        <v>143</v>
      </c>
      <c r="C16" s="94" t="s">
        <v>85</v>
      </c>
      <c r="D16" s="103" t="s">
        <v>2584</v>
      </c>
      <c r="E16" s="94" t="s">
        <v>452</v>
      </c>
      <c r="F16" s="94" t="s">
        <v>86</v>
      </c>
      <c r="G16" s="94" t="s">
        <v>2497</v>
      </c>
      <c r="H16" s="103">
        <v>2024</v>
      </c>
      <c r="I16" s="103">
        <v>2024</v>
      </c>
      <c r="J16" s="102" t="s">
        <v>453</v>
      </c>
      <c r="K16" s="94" t="s">
        <v>454</v>
      </c>
      <c r="L16" s="94" t="s">
        <v>2585</v>
      </c>
      <c r="M16" s="94" t="s">
        <v>456</v>
      </c>
      <c r="N16" s="94" t="s">
        <v>457</v>
      </c>
      <c r="O16" s="94" t="s">
        <v>89</v>
      </c>
      <c r="P16" s="94" t="s">
        <v>90</v>
      </c>
      <c r="Q16" s="94" t="s">
        <v>458</v>
      </c>
      <c r="R16" s="94" t="s">
        <v>459</v>
      </c>
      <c r="S16" s="94" t="s">
        <v>135</v>
      </c>
      <c r="T16" s="94" t="s">
        <v>224</v>
      </c>
      <c r="U16" s="94" t="s">
        <v>121</v>
      </c>
      <c r="V16" s="104" t="s">
        <v>2586</v>
      </c>
      <c r="W16" s="105" t="s">
        <v>2587</v>
      </c>
      <c r="X16" s="105" t="s">
        <v>458</v>
      </c>
      <c r="Y16" s="105" t="s">
        <v>2588</v>
      </c>
      <c r="Z16" s="105" t="s">
        <v>2589</v>
      </c>
      <c r="AA16" s="105" t="s">
        <v>2590</v>
      </c>
      <c r="AB16" s="106">
        <v>2</v>
      </c>
      <c r="AC16" s="102">
        <v>6213</v>
      </c>
      <c r="AD16" s="94">
        <v>3590</v>
      </c>
      <c r="AE16" s="94">
        <v>0</v>
      </c>
      <c r="AF16" s="94">
        <v>0</v>
      </c>
      <c r="AG16" s="94">
        <v>0</v>
      </c>
      <c r="AH16" s="102"/>
      <c r="AI16" s="102"/>
      <c r="AJ16" s="107"/>
      <c r="AK16" s="107" t="s">
        <v>2499</v>
      </c>
      <c r="AL16" s="107"/>
    </row>
    <row r="17" spans="2:38" ht="33" customHeight="1" x14ac:dyDescent="0.2">
      <c r="B17" s="102" t="s">
        <v>143</v>
      </c>
      <c r="C17" s="94" t="s">
        <v>85</v>
      </c>
      <c r="D17" s="103" t="s">
        <v>13088</v>
      </c>
      <c r="E17" s="94" t="s">
        <v>11932</v>
      </c>
      <c r="F17" s="94" t="s">
        <v>86</v>
      </c>
      <c r="G17" s="94" t="s">
        <v>2497</v>
      </c>
      <c r="H17" s="103">
        <v>2024</v>
      </c>
      <c r="I17" s="103">
        <v>2024</v>
      </c>
      <c r="J17" s="102" t="s">
        <v>3389</v>
      </c>
      <c r="K17" s="94" t="s">
        <v>3390</v>
      </c>
      <c r="L17" s="94" t="s">
        <v>3391</v>
      </c>
      <c r="M17" s="94" t="s">
        <v>3392</v>
      </c>
      <c r="N17" s="94" t="s">
        <v>3393</v>
      </c>
      <c r="O17" s="94" t="s">
        <v>89</v>
      </c>
      <c r="P17" s="94" t="s">
        <v>90</v>
      </c>
      <c r="Q17" s="94" t="s">
        <v>3394</v>
      </c>
      <c r="R17" s="94" t="s">
        <v>3395</v>
      </c>
      <c r="S17" s="94" t="s">
        <v>135</v>
      </c>
      <c r="T17" s="94" t="s">
        <v>152</v>
      </c>
      <c r="U17" s="94" t="s">
        <v>121</v>
      </c>
      <c r="V17" s="104" t="s">
        <v>3396</v>
      </c>
      <c r="W17" s="105" t="s">
        <v>3397</v>
      </c>
      <c r="X17" s="105" t="s">
        <v>3394</v>
      </c>
      <c r="Y17" s="105" t="s">
        <v>3398</v>
      </c>
      <c r="Z17" s="105" t="s">
        <v>3399</v>
      </c>
      <c r="AA17" s="105" t="s">
        <v>3400</v>
      </c>
      <c r="AB17" s="106">
        <v>2</v>
      </c>
      <c r="AC17" s="102">
        <v>21550</v>
      </c>
      <c r="AD17" s="94">
        <v>4000</v>
      </c>
      <c r="AE17" s="94">
        <v>0</v>
      </c>
      <c r="AF17" s="94">
        <v>0</v>
      </c>
      <c r="AG17" s="94">
        <v>0</v>
      </c>
      <c r="AH17" s="102"/>
      <c r="AI17" s="102"/>
      <c r="AJ17" s="107"/>
      <c r="AK17" s="107" t="s">
        <v>2499</v>
      </c>
      <c r="AL17" s="107"/>
    </row>
    <row r="18" spans="2:38" ht="33" customHeight="1" x14ac:dyDescent="0.2">
      <c r="B18" s="102" t="s">
        <v>143</v>
      </c>
      <c r="C18" s="94" t="s">
        <v>85</v>
      </c>
      <c r="D18" s="103" t="s">
        <v>13089</v>
      </c>
      <c r="E18" s="94" t="s">
        <v>11945</v>
      </c>
      <c r="F18" s="94" t="s">
        <v>86</v>
      </c>
      <c r="G18" s="94" t="s">
        <v>2497</v>
      </c>
      <c r="H18" s="103">
        <v>2024</v>
      </c>
      <c r="I18" s="103">
        <v>2024</v>
      </c>
      <c r="J18" s="102" t="s">
        <v>3416</v>
      </c>
      <c r="K18" s="94" t="s">
        <v>3417</v>
      </c>
      <c r="L18" s="94" t="s">
        <v>3418</v>
      </c>
      <c r="M18" s="94" t="s">
        <v>3419</v>
      </c>
      <c r="N18" s="94" t="s">
        <v>3420</v>
      </c>
      <c r="O18" s="94" t="s">
        <v>89</v>
      </c>
      <c r="P18" s="94" t="s">
        <v>90</v>
      </c>
      <c r="Q18" s="94" t="s">
        <v>3421</v>
      </c>
      <c r="R18" s="94" t="s">
        <v>3422</v>
      </c>
      <c r="S18" s="94" t="s">
        <v>91</v>
      </c>
      <c r="T18" s="94" t="s">
        <v>3423</v>
      </c>
      <c r="U18" s="94" t="s">
        <v>121</v>
      </c>
      <c r="V18" s="104" t="s">
        <v>3424</v>
      </c>
      <c r="W18" s="105" t="s">
        <v>2498</v>
      </c>
      <c r="X18" s="105" t="s">
        <v>3421</v>
      </c>
      <c r="Y18" s="105" t="s">
        <v>3425</v>
      </c>
      <c r="Z18" s="105" t="s">
        <v>3426</v>
      </c>
      <c r="AA18" s="105" t="s">
        <v>3427</v>
      </c>
      <c r="AB18" s="106">
        <v>2</v>
      </c>
      <c r="AC18" s="102">
        <v>26010</v>
      </c>
      <c r="AD18" s="94">
        <v>2500</v>
      </c>
      <c r="AE18" s="94">
        <v>0</v>
      </c>
      <c r="AF18" s="94">
        <v>0</v>
      </c>
      <c r="AG18" s="94">
        <v>0</v>
      </c>
      <c r="AH18" s="102"/>
      <c r="AI18" s="102"/>
      <c r="AJ18" s="107"/>
      <c r="AK18" s="107" t="s">
        <v>2499</v>
      </c>
      <c r="AL18" s="107"/>
    </row>
    <row r="19" spans="2:38" ht="33" customHeight="1" x14ac:dyDescent="0.2">
      <c r="B19" s="102" t="s">
        <v>143</v>
      </c>
      <c r="C19" s="94" t="s">
        <v>85</v>
      </c>
      <c r="D19" s="103" t="s">
        <v>13090</v>
      </c>
      <c r="E19" s="94" t="s">
        <v>11960</v>
      </c>
      <c r="F19" s="94" t="s">
        <v>86</v>
      </c>
      <c r="G19" s="94" t="s">
        <v>2497</v>
      </c>
      <c r="H19" s="103">
        <v>2024</v>
      </c>
      <c r="I19" s="103">
        <v>2024</v>
      </c>
      <c r="J19" s="102" t="s">
        <v>11961</v>
      </c>
      <c r="K19" s="94" t="s">
        <v>11962</v>
      </c>
      <c r="L19" s="94" t="s">
        <v>11963</v>
      </c>
      <c r="M19" s="94"/>
      <c r="N19" s="94" t="s">
        <v>11964</v>
      </c>
      <c r="O19" s="94" t="s">
        <v>89</v>
      </c>
      <c r="P19" s="94" t="s">
        <v>90</v>
      </c>
      <c r="Q19" s="94" t="s">
        <v>11965</v>
      </c>
      <c r="R19" s="94" t="s">
        <v>11966</v>
      </c>
      <c r="S19" s="94" t="s">
        <v>223</v>
      </c>
      <c r="T19" s="94" t="s">
        <v>240</v>
      </c>
      <c r="U19" s="94" t="s">
        <v>121</v>
      </c>
      <c r="V19" s="104" t="s">
        <v>13091</v>
      </c>
      <c r="W19" s="105" t="s">
        <v>2498</v>
      </c>
      <c r="X19" s="105" t="s">
        <v>11965</v>
      </c>
      <c r="Y19" s="105" t="s">
        <v>13092</v>
      </c>
      <c r="Z19" s="105" t="s">
        <v>13093</v>
      </c>
      <c r="AA19" s="105" t="s">
        <v>13094</v>
      </c>
      <c r="AB19" s="106">
        <v>2</v>
      </c>
      <c r="AC19" s="102">
        <v>3960</v>
      </c>
      <c r="AD19" s="94">
        <v>1960</v>
      </c>
      <c r="AE19" s="94">
        <v>0</v>
      </c>
      <c r="AF19" s="94">
        <v>0</v>
      </c>
      <c r="AG19" s="94">
        <v>0</v>
      </c>
      <c r="AH19" s="102"/>
      <c r="AI19" s="102"/>
      <c r="AJ19" s="107"/>
      <c r="AK19" s="107" t="s">
        <v>2499</v>
      </c>
      <c r="AL19" s="107"/>
    </row>
    <row r="20" spans="2:38" ht="33" customHeight="1" x14ac:dyDescent="0.2">
      <c r="B20" s="102" t="s">
        <v>143</v>
      </c>
      <c r="C20" s="94" t="s">
        <v>85</v>
      </c>
      <c r="D20" s="103" t="s">
        <v>13095</v>
      </c>
      <c r="E20" s="94" t="s">
        <v>11980</v>
      </c>
      <c r="F20" s="94" t="s">
        <v>86</v>
      </c>
      <c r="G20" s="94" t="s">
        <v>2497</v>
      </c>
      <c r="H20" s="103">
        <v>2024</v>
      </c>
      <c r="I20" s="103">
        <v>2024</v>
      </c>
      <c r="J20" s="102" t="s">
        <v>3331</v>
      </c>
      <c r="K20" s="94" t="s">
        <v>3332</v>
      </c>
      <c r="L20" s="94" t="s">
        <v>3333</v>
      </c>
      <c r="M20" s="94" t="s">
        <v>3334</v>
      </c>
      <c r="N20" s="94" t="s">
        <v>3335</v>
      </c>
      <c r="O20" s="94" t="s">
        <v>89</v>
      </c>
      <c r="P20" s="94" t="s">
        <v>90</v>
      </c>
      <c r="Q20" s="94" t="s">
        <v>3336</v>
      </c>
      <c r="R20" s="94" t="s">
        <v>3337</v>
      </c>
      <c r="S20" s="94" t="s">
        <v>91</v>
      </c>
      <c r="T20" s="94" t="s">
        <v>3338</v>
      </c>
      <c r="U20" s="94" t="s">
        <v>121</v>
      </c>
      <c r="V20" s="104" t="s">
        <v>3339</v>
      </c>
      <c r="W20" s="105" t="s">
        <v>2498</v>
      </c>
      <c r="X20" s="105" t="s">
        <v>3336</v>
      </c>
      <c r="Y20" s="105" t="s">
        <v>3340</v>
      </c>
      <c r="Z20" s="105" t="s">
        <v>3341</v>
      </c>
      <c r="AA20" s="105" t="s">
        <v>3342</v>
      </c>
      <c r="AB20" s="106">
        <v>2</v>
      </c>
      <c r="AC20" s="102">
        <v>18620</v>
      </c>
      <c r="AD20" s="94">
        <v>6800</v>
      </c>
      <c r="AE20" s="94">
        <v>0</v>
      </c>
      <c r="AF20" s="94">
        <v>0</v>
      </c>
      <c r="AG20" s="94">
        <v>0</v>
      </c>
      <c r="AH20" s="102"/>
      <c r="AI20" s="102"/>
      <c r="AJ20" s="107"/>
      <c r="AK20" s="107" t="s">
        <v>2499</v>
      </c>
      <c r="AL20" s="107"/>
    </row>
    <row r="21" spans="2:38" ht="33" customHeight="1" x14ac:dyDescent="0.2">
      <c r="B21" s="102" t="s">
        <v>143</v>
      </c>
      <c r="C21" s="94" t="s">
        <v>85</v>
      </c>
      <c r="D21" s="103" t="s">
        <v>13096</v>
      </c>
      <c r="E21" s="94" t="s">
        <v>11994</v>
      </c>
      <c r="F21" s="94" t="s">
        <v>86</v>
      </c>
      <c r="G21" s="94" t="s">
        <v>2497</v>
      </c>
      <c r="H21" s="103">
        <v>2024</v>
      </c>
      <c r="I21" s="103">
        <v>2024</v>
      </c>
      <c r="J21" s="102" t="s">
        <v>9731</v>
      </c>
      <c r="K21" s="94" t="s">
        <v>9732</v>
      </c>
      <c r="L21" s="94" t="s">
        <v>9733</v>
      </c>
      <c r="M21" s="94" t="s">
        <v>9734</v>
      </c>
      <c r="N21" s="94" t="s">
        <v>9735</v>
      </c>
      <c r="O21" s="94" t="s">
        <v>89</v>
      </c>
      <c r="P21" s="94" t="s">
        <v>90</v>
      </c>
      <c r="Q21" s="94" t="s">
        <v>9736</v>
      </c>
      <c r="R21" s="94" t="s">
        <v>9737</v>
      </c>
      <c r="S21" s="94" t="s">
        <v>135</v>
      </c>
      <c r="T21" s="94" t="s">
        <v>3557</v>
      </c>
      <c r="U21" s="94" t="s">
        <v>121</v>
      </c>
      <c r="V21" s="104" t="s">
        <v>9738</v>
      </c>
      <c r="W21" s="105" t="s">
        <v>2498</v>
      </c>
      <c r="X21" s="105" t="s">
        <v>9736</v>
      </c>
      <c r="Y21" s="105" t="s">
        <v>9739</v>
      </c>
      <c r="Z21" s="105" t="s">
        <v>9740</v>
      </c>
      <c r="AA21" s="105" t="s">
        <v>9741</v>
      </c>
      <c r="AB21" s="106">
        <v>3</v>
      </c>
      <c r="AC21" s="102">
        <v>14635</v>
      </c>
      <c r="AD21" s="94">
        <v>3000</v>
      </c>
      <c r="AE21" s="94">
        <v>0</v>
      </c>
      <c r="AF21" s="94">
        <v>0</v>
      </c>
      <c r="AG21" s="94">
        <v>0</v>
      </c>
      <c r="AH21" s="102"/>
      <c r="AI21" s="102"/>
      <c r="AJ21" s="107"/>
      <c r="AK21" s="107" t="s">
        <v>2499</v>
      </c>
      <c r="AL21" s="107"/>
    </row>
    <row r="22" spans="2:38" ht="33" customHeight="1" x14ac:dyDescent="0.2">
      <c r="B22" s="102" t="s">
        <v>143</v>
      </c>
      <c r="C22" s="94" t="s">
        <v>85</v>
      </c>
      <c r="D22" s="103" t="s">
        <v>13097</v>
      </c>
      <c r="E22" s="94" t="s">
        <v>12015</v>
      </c>
      <c r="F22" s="94" t="s">
        <v>86</v>
      </c>
      <c r="G22" s="94" t="s">
        <v>2497</v>
      </c>
      <c r="H22" s="103">
        <v>2024</v>
      </c>
      <c r="I22" s="103">
        <v>2024</v>
      </c>
      <c r="J22" s="102" t="s">
        <v>3474</v>
      </c>
      <c r="K22" s="94" t="s">
        <v>3475</v>
      </c>
      <c r="L22" s="94" t="s">
        <v>3476</v>
      </c>
      <c r="M22" s="94" t="s">
        <v>3477</v>
      </c>
      <c r="N22" s="94" t="s">
        <v>3478</v>
      </c>
      <c r="O22" s="94" t="s">
        <v>89</v>
      </c>
      <c r="P22" s="94" t="s">
        <v>90</v>
      </c>
      <c r="Q22" s="94" t="s">
        <v>3479</v>
      </c>
      <c r="R22" s="94" t="s">
        <v>3480</v>
      </c>
      <c r="S22" s="94" t="s">
        <v>91</v>
      </c>
      <c r="T22" s="94" t="s">
        <v>3338</v>
      </c>
      <c r="U22" s="94" t="s">
        <v>121</v>
      </c>
      <c r="V22" s="104" t="s">
        <v>3481</v>
      </c>
      <c r="W22" s="105" t="s">
        <v>3482</v>
      </c>
      <c r="X22" s="105" t="s">
        <v>3483</v>
      </c>
      <c r="Y22" s="105" t="s">
        <v>3484</v>
      </c>
      <c r="Z22" s="105" t="s">
        <v>3485</v>
      </c>
      <c r="AA22" s="105" t="s">
        <v>3486</v>
      </c>
      <c r="AB22" s="106">
        <v>2</v>
      </c>
      <c r="AC22" s="102">
        <v>16150</v>
      </c>
      <c r="AD22" s="94">
        <v>3000</v>
      </c>
      <c r="AE22" s="94">
        <v>0</v>
      </c>
      <c r="AF22" s="94">
        <v>0</v>
      </c>
      <c r="AG22" s="94">
        <v>0</v>
      </c>
      <c r="AH22" s="102"/>
      <c r="AI22" s="102"/>
      <c r="AJ22" s="107"/>
      <c r="AK22" s="107" t="s">
        <v>2499</v>
      </c>
      <c r="AL22" s="107"/>
    </row>
    <row r="23" spans="2:38" ht="33" customHeight="1" x14ac:dyDescent="0.2">
      <c r="B23" s="102" t="s">
        <v>143</v>
      </c>
      <c r="C23" s="94" t="s">
        <v>85</v>
      </c>
      <c r="D23" s="103" t="s">
        <v>13098</v>
      </c>
      <c r="E23" s="94" t="s">
        <v>12027</v>
      </c>
      <c r="F23" s="94" t="s">
        <v>86</v>
      </c>
      <c r="G23" s="94" t="s">
        <v>2497</v>
      </c>
      <c r="H23" s="103">
        <v>2024</v>
      </c>
      <c r="I23" s="103">
        <v>2024</v>
      </c>
      <c r="J23" s="102" t="s">
        <v>3345</v>
      </c>
      <c r="K23" s="94" t="s">
        <v>3346</v>
      </c>
      <c r="L23" s="94"/>
      <c r="M23" s="94" t="s">
        <v>3347</v>
      </c>
      <c r="N23" s="94" t="s">
        <v>3348</v>
      </c>
      <c r="O23" s="94" t="s">
        <v>89</v>
      </c>
      <c r="P23" s="94" t="s">
        <v>257</v>
      </c>
      <c r="Q23" s="94" t="s">
        <v>3349</v>
      </c>
      <c r="R23" s="94" t="s">
        <v>342</v>
      </c>
      <c r="S23" s="94" t="s">
        <v>91</v>
      </c>
      <c r="T23" s="94" t="s">
        <v>224</v>
      </c>
      <c r="U23" s="94" t="s">
        <v>121</v>
      </c>
      <c r="V23" s="104" t="s">
        <v>3350</v>
      </c>
      <c r="W23" s="105" t="s">
        <v>3351</v>
      </c>
      <c r="X23" s="105" t="s">
        <v>3352</v>
      </c>
      <c r="Y23" s="105" t="s">
        <v>3353</v>
      </c>
      <c r="Z23" s="105" t="s">
        <v>3354</v>
      </c>
      <c r="AA23" s="105" t="s">
        <v>3355</v>
      </c>
      <c r="AB23" s="106">
        <v>4</v>
      </c>
      <c r="AC23" s="102">
        <v>69900</v>
      </c>
      <c r="AD23" s="94">
        <v>20000</v>
      </c>
      <c r="AE23" s="94">
        <v>0</v>
      </c>
      <c r="AF23" s="94">
        <v>0</v>
      </c>
      <c r="AG23" s="94">
        <v>0</v>
      </c>
      <c r="AH23" s="102"/>
      <c r="AI23" s="102"/>
      <c r="AJ23" s="107"/>
      <c r="AK23" s="107" t="s">
        <v>2499</v>
      </c>
      <c r="AL23" s="107"/>
    </row>
    <row r="24" spans="2:38" ht="33" customHeight="1" x14ac:dyDescent="0.2">
      <c r="B24" s="102" t="s">
        <v>143</v>
      </c>
      <c r="C24" s="94" t="s">
        <v>85</v>
      </c>
      <c r="D24" s="103" t="s">
        <v>13099</v>
      </c>
      <c r="E24" s="94" t="s">
        <v>12052</v>
      </c>
      <c r="F24" s="94" t="s">
        <v>86</v>
      </c>
      <c r="G24" s="94" t="s">
        <v>2497</v>
      </c>
      <c r="H24" s="103">
        <v>2024</v>
      </c>
      <c r="I24" s="103">
        <v>2024</v>
      </c>
      <c r="J24" s="102" t="s">
        <v>12053</v>
      </c>
      <c r="K24" s="94" t="s">
        <v>12054</v>
      </c>
      <c r="L24" s="94" t="s">
        <v>13100</v>
      </c>
      <c r="M24" s="94"/>
      <c r="N24" s="94" t="s">
        <v>12056</v>
      </c>
      <c r="O24" s="94" t="s">
        <v>89</v>
      </c>
      <c r="P24" s="94" t="s">
        <v>90</v>
      </c>
      <c r="Q24" s="94" t="s">
        <v>12057</v>
      </c>
      <c r="R24" s="94" t="s">
        <v>12058</v>
      </c>
      <c r="S24" s="94" t="s">
        <v>135</v>
      </c>
      <c r="T24" s="94" t="s">
        <v>3557</v>
      </c>
      <c r="U24" s="94" t="s">
        <v>121</v>
      </c>
      <c r="V24" s="104" t="s">
        <v>13101</v>
      </c>
      <c r="W24" s="105" t="s">
        <v>2498</v>
      </c>
      <c r="X24" s="105" t="s">
        <v>12057</v>
      </c>
      <c r="Y24" s="105" t="s">
        <v>13102</v>
      </c>
      <c r="Z24" s="105" t="s">
        <v>13103</v>
      </c>
      <c r="AA24" s="105" t="s">
        <v>13104</v>
      </c>
      <c r="AB24" s="106">
        <v>2</v>
      </c>
      <c r="AC24" s="102">
        <v>11309</v>
      </c>
      <c r="AD24" s="94">
        <v>6500</v>
      </c>
      <c r="AE24" s="94">
        <v>0</v>
      </c>
      <c r="AF24" s="94">
        <v>0</v>
      </c>
      <c r="AG24" s="94">
        <v>0</v>
      </c>
      <c r="AH24" s="102"/>
      <c r="AI24" s="102"/>
      <c r="AJ24" s="107"/>
      <c r="AK24" s="107" t="s">
        <v>2499</v>
      </c>
      <c r="AL24" s="107"/>
    </row>
    <row r="25" spans="2:38" ht="33" customHeight="1" x14ac:dyDescent="0.2">
      <c r="B25" s="102" t="s">
        <v>143</v>
      </c>
      <c r="C25" s="94" t="s">
        <v>85</v>
      </c>
      <c r="D25" s="103" t="s">
        <v>13105</v>
      </c>
      <c r="E25" s="94" t="s">
        <v>12071</v>
      </c>
      <c r="F25" s="94" t="s">
        <v>86</v>
      </c>
      <c r="G25" s="94" t="s">
        <v>2497</v>
      </c>
      <c r="H25" s="103">
        <v>2024</v>
      </c>
      <c r="I25" s="103">
        <v>2024</v>
      </c>
      <c r="J25" s="102" t="s">
        <v>3710</v>
      </c>
      <c r="K25" s="94" t="s">
        <v>3711</v>
      </c>
      <c r="L25" s="94" t="s">
        <v>3712</v>
      </c>
      <c r="M25" s="94" t="s">
        <v>3713</v>
      </c>
      <c r="N25" s="94" t="s">
        <v>3714</v>
      </c>
      <c r="O25" s="94" t="s">
        <v>89</v>
      </c>
      <c r="P25" s="94" t="s">
        <v>90</v>
      </c>
      <c r="Q25" s="94" t="s">
        <v>3555</v>
      </c>
      <c r="R25" s="94" t="s">
        <v>3556</v>
      </c>
      <c r="S25" s="94" t="s">
        <v>135</v>
      </c>
      <c r="T25" s="94" t="s">
        <v>3557</v>
      </c>
      <c r="U25" s="94" t="s">
        <v>121</v>
      </c>
      <c r="V25" s="104" t="s">
        <v>3715</v>
      </c>
      <c r="W25" s="105" t="s">
        <v>3716</v>
      </c>
      <c r="X25" s="105" t="s">
        <v>3555</v>
      </c>
      <c r="Y25" s="105" t="s">
        <v>3717</v>
      </c>
      <c r="Z25" s="105" t="s">
        <v>3718</v>
      </c>
      <c r="AA25" s="105" t="s">
        <v>3719</v>
      </c>
      <c r="AB25" s="106">
        <v>3</v>
      </c>
      <c r="AC25" s="102">
        <v>16370</v>
      </c>
      <c r="AD25" s="94">
        <v>5000</v>
      </c>
      <c r="AE25" s="94">
        <v>0</v>
      </c>
      <c r="AF25" s="94">
        <v>0</v>
      </c>
      <c r="AG25" s="94">
        <v>0</v>
      </c>
      <c r="AH25" s="102"/>
      <c r="AI25" s="102"/>
      <c r="AJ25" s="107"/>
      <c r="AK25" s="107" t="s">
        <v>2499</v>
      </c>
      <c r="AL25" s="107"/>
    </row>
    <row r="26" spans="2:38" ht="33" customHeight="1" x14ac:dyDescent="0.2">
      <c r="B26" s="102" t="s">
        <v>143</v>
      </c>
      <c r="C26" s="94" t="s">
        <v>85</v>
      </c>
      <c r="D26" s="103" t="s">
        <v>13106</v>
      </c>
      <c r="E26" s="94" t="s">
        <v>12087</v>
      </c>
      <c r="F26" s="94" t="s">
        <v>86</v>
      </c>
      <c r="G26" s="94" t="s">
        <v>2497</v>
      </c>
      <c r="H26" s="103">
        <v>2024</v>
      </c>
      <c r="I26" s="103">
        <v>2024</v>
      </c>
      <c r="J26" s="102" t="s">
        <v>3551</v>
      </c>
      <c r="K26" s="94" t="s">
        <v>3552</v>
      </c>
      <c r="L26" s="94"/>
      <c r="M26" s="94" t="s">
        <v>3553</v>
      </c>
      <c r="N26" s="94" t="s">
        <v>3554</v>
      </c>
      <c r="O26" s="94" t="s">
        <v>89</v>
      </c>
      <c r="P26" s="94" t="s">
        <v>257</v>
      </c>
      <c r="Q26" s="94" t="s">
        <v>3555</v>
      </c>
      <c r="R26" s="94" t="s">
        <v>3556</v>
      </c>
      <c r="S26" s="94" t="s">
        <v>91</v>
      </c>
      <c r="T26" s="94" t="s">
        <v>3557</v>
      </c>
      <c r="U26" s="94" t="s">
        <v>121</v>
      </c>
      <c r="V26" s="104" t="s">
        <v>13107</v>
      </c>
      <c r="W26" s="105" t="s">
        <v>2546</v>
      </c>
      <c r="X26" s="105" t="s">
        <v>3555</v>
      </c>
      <c r="Y26" s="105" t="s">
        <v>3559</v>
      </c>
      <c r="Z26" s="105" t="s">
        <v>3560</v>
      </c>
      <c r="AA26" s="105" t="s">
        <v>3561</v>
      </c>
      <c r="AB26" s="106">
        <v>4</v>
      </c>
      <c r="AC26" s="102">
        <v>55720</v>
      </c>
      <c r="AD26" s="94">
        <v>14000</v>
      </c>
      <c r="AE26" s="94">
        <v>0</v>
      </c>
      <c r="AF26" s="94">
        <v>0</v>
      </c>
      <c r="AG26" s="94">
        <v>0</v>
      </c>
      <c r="AH26" s="102"/>
      <c r="AI26" s="102"/>
      <c r="AJ26" s="107"/>
      <c r="AK26" s="107" t="s">
        <v>2499</v>
      </c>
      <c r="AL26" s="107"/>
    </row>
    <row r="27" spans="2:38" ht="33" customHeight="1" x14ac:dyDescent="0.2">
      <c r="B27" s="102" t="s">
        <v>143</v>
      </c>
      <c r="C27" s="94" t="s">
        <v>85</v>
      </c>
      <c r="D27" s="103" t="s">
        <v>13108</v>
      </c>
      <c r="E27" s="94" t="s">
        <v>12109</v>
      </c>
      <c r="F27" s="94" t="s">
        <v>86</v>
      </c>
      <c r="G27" s="94" t="s">
        <v>2497</v>
      </c>
      <c r="H27" s="103">
        <v>2024</v>
      </c>
      <c r="I27" s="103">
        <v>2024</v>
      </c>
      <c r="J27" s="102" t="s">
        <v>3403</v>
      </c>
      <c r="K27" s="94" t="s">
        <v>3404</v>
      </c>
      <c r="L27" s="94"/>
      <c r="M27" s="94" t="s">
        <v>3405</v>
      </c>
      <c r="N27" s="94" t="s">
        <v>3406</v>
      </c>
      <c r="O27" s="94" t="s">
        <v>89</v>
      </c>
      <c r="P27" s="94" t="s">
        <v>90</v>
      </c>
      <c r="Q27" s="94" t="s">
        <v>3407</v>
      </c>
      <c r="R27" s="94" t="s">
        <v>3408</v>
      </c>
      <c r="S27" s="94" t="s">
        <v>135</v>
      </c>
      <c r="T27" s="94" t="s">
        <v>3338</v>
      </c>
      <c r="U27" s="94" t="s">
        <v>121</v>
      </c>
      <c r="V27" s="104" t="s">
        <v>3409</v>
      </c>
      <c r="W27" s="105" t="s">
        <v>2498</v>
      </c>
      <c r="X27" s="105" t="s">
        <v>3410</v>
      </c>
      <c r="Y27" s="105" t="s">
        <v>3411</v>
      </c>
      <c r="Z27" s="105" t="s">
        <v>3412</v>
      </c>
      <c r="AA27" s="105" t="s">
        <v>3413</v>
      </c>
      <c r="AB27" s="106">
        <v>3</v>
      </c>
      <c r="AC27" s="102">
        <v>45500</v>
      </c>
      <c r="AD27" s="94">
        <v>12000</v>
      </c>
      <c r="AE27" s="94">
        <v>0</v>
      </c>
      <c r="AF27" s="94">
        <v>0</v>
      </c>
      <c r="AG27" s="94">
        <v>0</v>
      </c>
      <c r="AH27" s="102"/>
      <c r="AI27" s="102"/>
      <c r="AJ27" s="107"/>
      <c r="AK27" s="107" t="s">
        <v>2499</v>
      </c>
      <c r="AL27" s="107"/>
    </row>
    <row r="28" spans="2:38" ht="33" customHeight="1" x14ac:dyDescent="0.2">
      <c r="B28" s="102" t="s">
        <v>143</v>
      </c>
      <c r="C28" s="94" t="s">
        <v>85</v>
      </c>
      <c r="D28" s="103" t="s">
        <v>13109</v>
      </c>
      <c r="E28" s="94" t="s">
        <v>12126</v>
      </c>
      <c r="F28" s="94" t="s">
        <v>86</v>
      </c>
      <c r="G28" s="94" t="s">
        <v>2497</v>
      </c>
      <c r="H28" s="103">
        <v>2024</v>
      </c>
      <c r="I28" s="103">
        <v>2024</v>
      </c>
      <c r="J28" s="102" t="s">
        <v>3564</v>
      </c>
      <c r="K28" s="94" t="s">
        <v>3565</v>
      </c>
      <c r="L28" s="94" t="s">
        <v>3566</v>
      </c>
      <c r="M28" s="94" t="s">
        <v>3567</v>
      </c>
      <c r="N28" s="94" t="s">
        <v>3568</v>
      </c>
      <c r="O28" s="94" t="s">
        <v>89</v>
      </c>
      <c r="P28" s="94" t="s">
        <v>90</v>
      </c>
      <c r="Q28" s="94" t="s">
        <v>3569</v>
      </c>
      <c r="R28" s="94" t="s">
        <v>3570</v>
      </c>
      <c r="S28" s="94" t="s">
        <v>91</v>
      </c>
      <c r="T28" s="94" t="s">
        <v>3452</v>
      </c>
      <c r="U28" s="94" t="s">
        <v>121</v>
      </c>
      <c r="V28" s="104" t="s">
        <v>3571</v>
      </c>
      <c r="W28" s="105" t="s">
        <v>2498</v>
      </c>
      <c r="X28" s="105" t="s">
        <v>3569</v>
      </c>
      <c r="Y28" s="105" t="s">
        <v>3572</v>
      </c>
      <c r="Z28" s="105" t="s">
        <v>3573</v>
      </c>
      <c r="AA28" s="105" t="s">
        <v>3574</v>
      </c>
      <c r="AB28" s="106">
        <v>2</v>
      </c>
      <c r="AC28" s="102">
        <v>17100</v>
      </c>
      <c r="AD28" s="94">
        <v>3000</v>
      </c>
      <c r="AE28" s="94">
        <v>0</v>
      </c>
      <c r="AF28" s="94">
        <v>0</v>
      </c>
      <c r="AG28" s="94">
        <v>0</v>
      </c>
      <c r="AH28" s="102"/>
      <c r="AI28" s="102"/>
      <c r="AJ28" s="107"/>
      <c r="AK28" s="107" t="s">
        <v>2499</v>
      </c>
      <c r="AL28" s="107"/>
    </row>
    <row r="29" spans="2:38" ht="33" customHeight="1" x14ac:dyDescent="0.2">
      <c r="B29" s="102" t="s">
        <v>143</v>
      </c>
      <c r="C29" s="94" t="s">
        <v>85</v>
      </c>
      <c r="D29" s="103" t="s">
        <v>13110</v>
      </c>
      <c r="E29" s="94" t="s">
        <v>12139</v>
      </c>
      <c r="F29" s="94" t="s">
        <v>86</v>
      </c>
      <c r="G29" s="94" t="s">
        <v>2497</v>
      </c>
      <c r="H29" s="103">
        <v>2024</v>
      </c>
      <c r="I29" s="103">
        <v>2024</v>
      </c>
      <c r="J29" s="102" t="s">
        <v>3646</v>
      </c>
      <c r="K29" s="94" t="s">
        <v>3647</v>
      </c>
      <c r="L29" s="94" t="s">
        <v>3648</v>
      </c>
      <c r="M29" s="94" t="s">
        <v>3649</v>
      </c>
      <c r="N29" s="94" t="s">
        <v>3650</v>
      </c>
      <c r="O29" s="94" t="s">
        <v>89</v>
      </c>
      <c r="P29" s="94" t="s">
        <v>90</v>
      </c>
      <c r="Q29" s="94" t="s">
        <v>3651</v>
      </c>
      <c r="R29" s="94" t="s">
        <v>3652</v>
      </c>
      <c r="S29" s="94" t="s">
        <v>135</v>
      </c>
      <c r="T29" s="94" t="s">
        <v>201</v>
      </c>
      <c r="U29" s="94" t="s">
        <v>121</v>
      </c>
      <c r="V29" s="104" t="s">
        <v>3653</v>
      </c>
      <c r="W29" s="105" t="s">
        <v>2498</v>
      </c>
      <c r="X29" s="105" t="s">
        <v>3651</v>
      </c>
      <c r="Y29" s="105" t="s">
        <v>3654</v>
      </c>
      <c r="Z29" s="105" t="s">
        <v>3655</v>
      </c>
      <c r="AA29" s="105" t="s">
        <v>3656</v>
      </c>
      <c r="AB29" s="106">
        <v>2</v>
      </c>
      <c r="AC29" s="102">
        <v>14500</v>
      </c>
      <c r="AD29" s="94">
        <v>4000</v>
      </c>
      <c r="AE29" s="94">
        <v>0</v>
      </c>
      <c r="AF29" s="94">
        <v>0</v>
      </c>
      <c r="AG29" s="94">
        <v>0</v>
      </c>
      <c r="AH29" s="102"/>
      <c r="AI29" s="102"/>
      <c r="AJ29" s="107"/>
      <c r="AK29" s="107" t="s">
        <v>2499</v>
      </c>
      <c r="AL29" s="107"/>
    </row>
    <row r="30" spans="2:38" ht="33" customHeight="1" x14ac:dyDescent="0.2">
      <c r="B30" s="102" t="s">
        <v>143</v>
      </c>
      <c r="C30" s="94" t="s">
        <v>85</v>
      </c>
      <c r="D30" s="103" t="s">
        <v>13111</v>
      </c>
      <c r="E30" s="94" t="s">
        <v>12149</v>
      </c>
      <c r="F30" s="94" t="s">
        <v>86</v>
      </c>
      <c r="G30" s="94" t="s">
        <v>2497</v>
      </c>
      <c r="H30" s="103">
        <v>2024</v>
      </c>
      <c r="I30" s="103">
        <v>2024</v>
      </c>
      <c r="J30" s="102" t="s">
        <v>3430</v>
      </c>
      <c r="K30" s="94" t="s">
        <v>3431</v>
      </c>
      <c r="L30" s="94" t="s">
        <v>3432</v>
      </c>
      <c r="M30" s="94" t="s">
        <v>3433</v>
      </c>
      <c r="N30" s="94" t="s">
        <v>3434</v>
      </c>
      <c r="O30" s="94" t="s">
        <v>89</v>
      </c>
      <c r="P30" s="94" t="s">
        <v>90</v>
      </c>
      <c r="Q30" s="94" t="s">
        <v>3435</v>
      </c>
      <c r="R30" s="94" t="s">
        <v>3436</v>
      </c>
      <c r="S30" s="94" t="s">
        <v>135</v>
      </c>
      <c r="T30" s="94" t="s">
        <v>3338</v>
      </c>
      <c r="U30" s="94" t="s">
        <v>121</v>
      </c>
      <c r="V30" s="104" t="s">
        <v>3437</v>
      </c>
      <c r="W30" s="105" t="s">
        <v>3438</v>
      </c>
      <c r="X30" s="105" t="s">
        <v>3435</v>
      </c>
      <c r="Y30" s="105" t="s">
        <v>3439</v>
      </c>
      <c r="Z30" s="105" t="s">
        <v>3440</v>
      </c>
      <c r="AA30" s="105" t="s">
        <v>3441</v>
      </c>
      <c r="AB30" s="106">
        <v>2</v>
      </c>
      <c r="AC30" s="102">
        <v>32000</v>
      </c>
      <c r="AD30" s="94">
        <v>5000</v>
      </c>
      <c r="AE30" s="94">
        <v>0</v>
      </c>
      <c r="AF30" s="94">
        <v>0</v>
      </c>
      <c r="AG30" s="94">
        <v>0</v>
      </c>
      <c r="AH30" s="102"/>
      <c r="AI30" s="102"/>
      <c r="AJ30" s="107"/>
      <c r="AK30" s="107" t="s">
        <v>2499</v>
      </c>
      <c r="AL30" s="107"/>
    </row>
    <row r="31" spans="2:38" ht="33" customHeight="1" x14ac:dyDescent="0.2">
      <c r="B31" s="102" t="s">
        <v>143</v>
      </c>
      <c r="C31" s="94" t="s">
        <v>85</v>
      </c>
      <c r="D31" s="103" t="s">
        <v>13112</v>
      </c>
      <c r="E31" s="94" t="s">
        <v>12161</v>
      </c>
      <c r="F31" s="94" t="s">
        <v>86</v>
      </c>
      <c r="G31" s="94" t="s">
        <v>2497</v>
      </c>
      <c r="H31" s="103">
        <v>2024</v>
      </c>
      <c r="I31" s="103">
        <v>2024</v>
      </c>
      <c r="J31" s="102" t="s">
        <v>3697</v>
      </c>
      <c r="K31" s="94" t="s">
        <v>3698</v>
      </c>
      <c r="L31" s="94" t="s">
        <v>3699</v>
      </c>
      <c r="M31" s="94" t="s">
        <v>3700</v>
      </c>
      <c r="N31" s="94" t="s">
        <v>3701</v>
      </c>
      <c r="O31" s="94" t="s">
        <v>89</v>
      </c>
      <c r="P31" s="94" t="s">
        <v>90</v>
      </c>
      <c r="Q31" s="94" t="s">
        <v>3702</v>
      </c>
      <c r="R31" s="94" t="s">
        <v>3703</v>
      </c>
      <c r="S31" s="94" t="s">
        <v>91</v>
      </c>
      <c r="T31" s="94" t="s">
        <v>201</v>
      </c>
      <c r="U31" s="94" t="s">
        <v>121</v>
      </c>
      <c r="V31" s="104" t="s">
        <v>3704</v>
      </c>
      <c r="W31" s="105" t="s">
        <v>2534</v>
      </c>
      <c r="X31" s="105" t="s">
        <v>3702</v>
      </c>
      <c r="Y31" s="105" t="s">
        <v>3705</v>
      </c>
      <c r="Z31" s="105" t="s">
        <v>3706</v>
      </c>
      <c r="AA31" s="105" t="s">
        <v>3707</v>
      </c>
      <c r="AB31" s="106">
        <v>2</v>
      </c>
      <c r="AC31" s="102">
        <v>14015</v>
      </c>
      <c r="AD31" s="94">
        <v>2500</v>
      </c>
      <c r="AE31" s="94">
        <v>0</v>
      </c>
      <c r="AF31" s="94">
        <v>0</v>
      </c>
      <c r="AG31" s="94">
        <v>0</v>
      </c>
      <c r="AH31" s="102"/>
      <c r="AI31" s="102"/>
      <c r="AJ31" s="107"/>
      <c r="AK31" s="107" t="s">
        <v>2499</v>
      </c>
      <c r="AL31" s="107"/>
    </row>
    <row r="32" spans="2:38" ht="33" customHeight="1" x14ac:dyDescent="0.2">
      <c r="B32" s="102" t="s">
        <v>143</v>
      </c>
      <c r="C32" s="94" t="s">
        <v>85</v>
      </c>
      <c r="D32" s="103" t="s">
        <v>13113</v>
      </c>
      <c r="E32" s="94" t="s">
        <v>12167</v>
      </c>
      <c r="F32" s="94" t="s">
        <v>86</v>
      </c>
      <c r="G32" s="94" t="s">
        <v>2497</v>
      </c>
      <c r="H32" s="103">
        <v>2024</v>
      </c>
      <c r="I32" s="103">
        <v>2024</v>
      </c>
      <c r="J32" s="102" t="s">
        <v>12168</v>
      </c>
      <c r="K32" s="94" t="s">
        <v>12169</v>
      </c>
      <c r="L32" s="94"/>
      <c r="M32" s="94" t="s">
        <v>12170</v>
      </c>
      <c r="N32" s="94" t="s">
        <v>12171</v>
      </c>
      <c r="O32" s="94" t="s">
        <v>89</v>
      </c>
      <c r="P32" s="94" t="s">
        <v>257</v>
      </c>
      <c r="Q32" s="94" t="s">
        <v>12172</v>
      </c>
      <c r="R32" s="94" t="s">
        <v>12173</v>
      </c>
      <c r="S32" s="94" t="s">
        <v>91</v>
      </c>
      <c r="T32" s="94" t="s">
        <v>240</v>
      </c>
      <c r="U32" s="94" t="s">
        <v>121</v>
      </c>
      <c r="V32" s="104" t="s">
        <v>13114</v>
      </c>
      <c r="W32" s="105" t="s">
        <v>2498</v>
      </c>
      <c r="X32" s="105" t="s">
        <v>12172</v>
      </c>
      <c r="Y32" s="105" t="s">
        <v>13115</v>
      </c>
      <c r="Z32" s="105" t="s">
        <v>13116</v>
      </c>
      <c r="AA32" s="105" t="s">
        <v>13117</v>
      </c>
      <c r="AB32" s="106">
        <v>3</v>
      </c>
      <c r="AC32" s="102">
        <v>2529</v>
      </c>
      <c r="AD32" s="94">
        <v>1180</v>
      </c>
      <c r="AE32" s="94">
        <v>0</v>
      </c>
      <c r="AF32" s="94">
        <v>0</v>
      </c>
      <c r="AG32" s="94">
        <v>0</v>
      </c>
      <c r="AH32" s="102"/>
      <c r="AI32" s="102"/>
      <c r="AJ32" s="107"/>
      <c r="AK32" s="107" t="s">
        <v>2499</v>
      </c>
      <c r="AL32" s="107"/>
    </row>
    <row r="33" spans="2:38" ht="33" customHeight="1" x14ac:dyDescent="0.2">
      <c r="B33" s="102" t="s">
        <v>143</v>
      </c>
      <c r="C33" s="94" t="s">
        <v>85</v>
      </c>
      <c r="D33" s="103" t="s">
        <v>19388</v>
      </c>
      <c r="E33" s="94" t="s">
        <v>13233</v>
      </c>
      <c r="F33" s="94" t="s">
        <v>86</v>
      </c>
      <c r="G33" s="94" t="s">
        <v>2497</v>
      </c>
      <c r="H33" s="103">
        <v>2024</v>
      </c>
      <c r="I33" s="103">
        <v>2024</v>
      </c>
      <c r="J33" s="102" t="s">
        <v>3683</v>
      </c>
      <c r="K33" s="94" t="s">
        <v>3684</v>
      </c>
      <c r="L33" s="94" t="s">
        <v>3685</v>
      </c>
      <c r="M33" s="94" t="s">
        <v>3686</v>
      </c>
      <c r="N33" s="94" t="s">
        <v>3687</v>
      </c>
      <c r="O33" s="94" t="s">
        <v>89</v>
      </c>
      <c r="P33" s="94" t="s">
        <v>90</v>
      </c>
      <c r="Q33" s="94" t="s">
        <v>3688</v>
      </c>
      <c r="R33" s="94" t="s">
        <v>3689</v>
      </c>
      <c r="S33" s="94" t="s">
        <v>135</v>
      </c>
      <c r="T33" s="94" t="s">
        <v>201</v>
      </c>
      <c r="U33" s="94" t="s">
        <v>121</v>
      </c>
      <c r="V33" s="104" t="s">
        <v>3690</v>
      </c>
      <c r="W33" s="105" t="s">
        <v>3691</v>
      </c>
      <c r="X33" s="105" t="s">
        <v>3688</v>
      </c>
      <c r="Y33" s="105" t="s">
        <v>3692</v>
      </c>
      <c r="Z33" s="105" t="s">
        <v>3693</v>
      </c>
      <c r="AA33" s="105" t="s">
        <v>3694</v>
      </c>
      <c r="AB33" s="106">
        <v>2</v>
      </c>
      <c r="AC33" s="102">
        <v>21600</v>
      </c>
      <c r="AD33" s="94">
        <v>7000</v>
      </c>
      <c r="AE33" s="94">
        <v>0</v>
      </c>
      <c r="AF33" s="94">
        <v>0</v>
      </c>
      <c r="AG33" s="94">
        <v>0</v>
      </c>
      <c r="AH33" s="102"/>
      <c r="AI33" s="102"/>
      <c r="AJ33" s="107"/>
      <c r="AK33" s="107" t="s">
        <v>2499</v>
      </c>
      <c r="AL33" s="107"/>
    </row>
    <row r="34" spans="2:38" ht="33" customHeight="1" x14ac:dyDescent="0.2">
      <c r="B34" s="102" t="s">
        <v>143</v>
      </c>
      <c r="C34" s="94" t="s">
        <v>85</v>
      </c>
      <c r="D34" s="103" t="s">
        <v>19389</v>
      </c>
      <c r="E34" s="94" t="s">
        <v>13247</v>
      </c>
      <c r="F34" s="94" t="s">
        <v>86</v>
      </c>
      <c r="G34" s="94" t="s">
        <v>2497</v>
      </c>
      <c r="H34" s="103">
        <v>2024</v>
      </c>
      <c r="I34" s="103">
        <v>2024</v>
      </c>
      <c r="J34" s="102" t="s">
        <v>3919</v>
      </c>
      <c r="K34" s="94" t="s">
        <v>3920</v>
      </c>
      <c r="L34" s="94" t="s">
        <v>3921</v>
      </c>
      <c r="M34" s="94" t="s">
        <v>3922</v>
      </c>
      <c r="N34" s="94" t="s">
        <v>3923</v>
      </c>
      <c r="O34" s="94" t="s">
        <v>89</v>
      </c>
      <c r="P34" s="94" t="s">
        <v>90</v>
      </c>
      <c r="Q34" s="94" t="s">
        <v>3924</v>
      </c>
      <c r="R34" s="94" t="s">
        <v>3925</v>
      </c>
      <c r="S34" s="94" t="s">
        <v>135</v>
      </c>
      <c r="T34" s="94" t="s">
        <v>260</v>
      </c>
      <c r="U34" s="94" t="s">
        <v>121</v>
      </c>
      <c r="V34" s="104" t="s">
        <v>3926</v>
      </c>
      <c r="W34" s="105" t="s">
        <v>2498</v>
      </c>
      <c r="X34" s="105" t="s">
        <v>3924</v>
      </c>
      <c r="Y34" s="105" t="s">
        <v>3927</v>
      </c>
      <c r="Z34" s="105" t="s">
        <v>3928</v>
      </c>
      <c r="AA34" s="105" t="s">
        <v>3929</v>
      </c>
      <c r="AB34" s="106">
        <v>2</v>
      </c>
      <c r="AC34" s="102">
        <v>12984</v>
      </c>
      <c r="AD34" s="94">
        <v>6842</v>
      </c>
      <c r="AE34" s="94">
        <v>0</v>
      </c>
      <c r="AF34" s="94">
        <v>0</v>
      </c>
      <c r="AG34" s="94">
        <v>0</v>
      </c>
      <c r="AH34" s="102"/>
      <c r="AI34" s="102"/>
      <c r="AJ34" s="107"/>
      <c r="AK34" s="107" t="s">
        <v>2499</v>
      </c>
      <c r="AL34" s="107"/>
    </row>
    <row r="35" spans="2:38" ht="33" customHeight="1" x14ac:dyDescent="0.2">
      <c r="B35" s="102" t="s">
        <v>143</v>
      </c>
      <c r="C35" s="94" t="s">
        <v>85</v>
      </c>
      <c r="D35" s="103" t="s">
        <v>19390</v>
      </c>
      <c r="E35" s="94" t="s">
        <v>13261</v>
      </c>
      <c r="F35" s="94" t="s">
        <v>86</v>
      </c>
      <c r="G35" s="94" t="s">
        <v>2497</v>
      </c>
      <c r="H35" s="103">
        <v>2024</v>
      </c>
      <c r="I35" s="103">
        <v>2024</v>
      </c>
      <c r="J35" s="102" t="s">
        <v>3617</v>
      </c>
      <c r="K35" s="94" t="s">
        <v>3618</v>
      </c>
      <c r="L35" s="94" t="s">
        <v>3619</v>
      </c>
      <c r="M35" s="94" t="s">
        <v>3620</v>
      </c>
      <c r="N35" s="94" t="s">
        <v>3621</v>
      </c>
      <c r="O35" s="94" t="s">
        <v>89</v>
      </c>
      <c r="P35" s="94" t="s">
        <v>90</v>
      </c>
      <c r="Q35" s="94" t="s">
        <v>3622</v>
      </c>
      <c r="R35" s="94" t="s">
        <v>3623</v>
      </c>
      <c r="S35" s="94" t="s">
        <v>135</v>
      </c>
      <c r="T35" s="94" t="s">
        <v>260</v>
      </c>
      <c r="U35" s="94" t="s">
        <v>121</v>
      </c>
      <c r="V35" s="104" t="s">
        <v>3624</v>
      </c>
      <c r="W35" s="105" t="s">
        <v>3625</v>
      </c>
      <c r="X35" s="105" t="s">
        <v>3626</v>
      </c>
      <c r="Y35" s="105" t="s">
        <v>3627</v>
      </c>
      <c r="Z35" s="105" t="s">
        <v>3628</v>
      </c>
      <c r="AA35" s="105" t="s">
        <v>3629</v>
      </c>
      <c r="AB35" s="106">
        <v>3</v>
      </c>
      <c r="AC35" s="102">
        <v>32200</v>
      </c>
      <c r="AD35" s="94">
        <v>6500</v>
      </c>
      <c r="AE35" s="94">
        <v>0</v>
      </c>
      <c r="AF35" s="94">
        <v>0</v>
      </c>
      <c r="AG35" s="94">
        <v>0</v>
      </c>
      <c r="AH35" s="102"/>
      <c r="AI35" s="102"/>
      <c r="AJ35" s="107"/>
      <c r="AK35" s="107" t="s">
        <v>2499</v>
      </c>
      <c r="AL35" s="107"/>
    </row>
    <row r="36" spans="2:38" ht="33" customHeight="1" x14ac:dyDescent="0.2">
      <c r="B36" s="102" t="s">
        <v>143</v>
      </c>
      <c r="C36" s="94" t="s">
        <v>85</v>
      </c>
      <c r="D36" s="103" t="s">
        <v>19391</v>
      </c>
      <c r="E36" s="94" t="s">
        <v>13283</v>
      </c>
      <c r="F36" s="94" t="s">
        <v>86</v>
      </c>
      <c r="G36" s="94" t="s">
        <v>2497</v>
      </c>
      <c r="H36" s="103">
        <v>2024</v>
      </c>
      <c r="I36" s="103">
        <v>2024</v>
      </c>
      <c r="J36" s="102" t="s">
        <v>3792</v>
      </c>
      <c r="K36" s="94" t="s">
        <v>3793</v>
      </c>
      <c r="L36" s="94" t="s">
        <v>3794</v>
      </c>
      <c r="M36" s="94" t="s">
        <v>3795</v>
      </c>
      <c r="N36" s="94" t="s">
        <v>3796</v>
      </c>
      <c r="O36" s="94" t="s">
        <v>89</v>
      </c>
      <c r="P36" s="94" t="s">
        <v>90</v>
      </c>
      <c r="Q36" s="94" t="s">
        <v>3797</v>
      </c>
      <c r="R36" s="94" t="s">
        <v>3798</v>
      </c>
      <c r="S36" s="94" t="s">
        <v>91</v>
      </c>
      <c r="T36" s="94" t="s">
        <v>260</v>
      </c>
      <c r="U36" s="94" t="s">
        <v>121</v>
      </c>
      <c r="V36" s="104" t="s">
        <v>3799</v>
      </c>
      <c r="W36" s="105" t="s">
        <v>2498</v>
      </c>
      <c r="X36" s="105" t="s">
        <v>3797</v>
      </c>
      <c r="Y36" s="105" t="s">
        <v>3800</v>
      </c>
      <c r="Z36" s="105" t="s">
        <v>3801</v>
      </c>
      <c r="AA36" s="105" t="s">
        <v>3802</v>
      </c>
      <c r="AB36" s="106">
        <v>3</v>
      </c>
      <c r="AC36" s="102">
        <v>3100</v>
      </c>
      <c r="AD36" s="94">
        <v>1700</v>
      </c>
      <c r="AE36" s="94">
        <v>0</v>
      </c>
      <c r="AF36" s="94">
        <v>0</v>
      </c>
      <c r="AG36" s="94">
        <v>0</v>
      </c>
      <c r="AH36" s="102"/>
      <c r="AI36" s="102"/>
      <c r="AJ36" s="107"/>
      <c r="AK36" s="107" t="s">
        <v>2499</v>
      </c>
      <c r="AL36" s="107"/>
    </row>
    <row r="37" spans="2:38" ht="33" customHeight="1" x14ac:dyDescent="0.2">
      <c r="B37" s="102" t="s">
        <v>143</v>
      </c>
      <c r="C37" s="94" t="s">
        <v>85</v>
      </c>
      <c r="D37" s="103" t="s">
        <v>19392</v>
      </c>
      <c r="E37" s="94" t="s">
        <v>13302</v>
      </c>
      <c r="F37" s="94" t="s">
        <v>86</v>
      </c>
      <c r="G37" s="94" t="s">
        <v>2497</v>
      </c>
      <c r="H37" s="103">
        <v>2024</v>
      </c>
      <c r="I37" s="103">
        <v>2024</v>
      </c>
      <c r="J37" s="102" t="s">
        <v>3534</v>
      </c>
      <c r="K37" s="94" t="s">
        <v>3535</v>
      </c>
      <c r="L37" s="94"/>
      <c r="M37" s="94" t="s">
        <v>3536</v>
      </c>
      <c r="N37" s="94" t="s">
        <v>3537</v>
      </c>
      <c r="O37" s="94" t="s">
        <v>89</v>
      </c>
      <c r="P37" s="94" t="s">
        <v>257</v>
      </c>
      <c r="Q37" s="94" t="s">
        <v>3538</v>
      </c>
      <c r="R37" s="94" t="s">
        <v>3539</v>
      </c>
      <c r="S37" s="94" t="s">
        <v>91</v>
      </c>
      <c r="T37" s="94" t="s">
        <v>3338</v>
      </c>
      <c r="U37" s="94" t="s">
        <v>121</v>
      </c>
      <c r="V37" s="104" t="s">
        <v>3540</v>
      </c>
      <c r="W37" s="105" t="s">
        <v>2498</v>
      </c>
      <c r="X37" s="105" t="s">
        <v>3541</v>
      </c>
      <c r="Y37" s="105" t="s">
        <v>3542</v>
      </c>
      <c r="Z37" s="105" t="s">
        <v>3543</v>
      </c>
      <c r="AA37" s="105" t="s">
        <v>3544</v>
      </c>
      <c r="AB37" s="106">
        <v>4</v>
      </c>
      <c r="AC37" s="102">
        <v>35250</v>
      </c>
      <c r="AD37" s="94">
        <v>10900</v>
      </c>
      <c r="AE37" s="94">
        <v>0</v>
      </c>
      <c r="AF37" s="94">
        <v>0</v>
      </c>
      <c r="AG37" s="94">
        <v>0</v>
      </c>
      <c r="AH37" s="102"/>
      <c r="AI37" s="102"/>
      <c r="AJ37" s="107"/>
      <c r="AK37" s="107" t="s">
        <v>2499</v>
      </c>
      <c r="AL37" s="107"/>
    </row>
    <row r="38" spans="2:38" ht="33" customHeight="1" x14ac:dyDescent="0.2">
      <c r="B38" s="102" t="s">
        <v>143</v>
      </c>
      <c r="C38" s="94" t="s">
        <v>85</v>
      </c>
      <c r="D38" s="103" t="s">
        <v>19393</v>
      </c>
      <c r="E38" s="94" t="s">
        <v>13326</v>
      </c>
      <c r="F38" s="94" t="s">
        <v>86</v>
      </c>
      <c r="G38" s="94" t="s">
        <v>2497</v>
      </c>
      <c r="H38" s="103">
        <v>2024</v>
      </c>
      <c r="I38" s="103">
        <v>2024</v>
      </c>
      <c r="J38" s="102" t="s">
        <v>3753</v>
      </c>
      <c r="K38" s="94" t="s">
        <v>3754</v>
      </c>
      <c r="L38" s="94"/>
      <c r="M38" s="94" t="s">
        <v>3755</v>
      </c>
      <c r="N38" s="94" t="s">
        <v>3756</v>
      </c>
      <c r="O38" s="94" t="s">
        <v>89</v>
      </c>
      <c r="P38" s="94" t="s">
        <v>257</v>
      </c>
      <c r="Q38" s="94" t="s">
        <v>3757</v>
      </c>
      <c r="R38" s="94" t="s">
        <v>3689</v>
      </c>
      <c r="S38" s="94" t="s">
        <v>91</v>
      </c>
      <c r="T38" s="94" t="s">
        <v>201</v>
      </c>
      <c r="U38" s="94" t="s">
        <v>121</v>
      </c>
      <c r="V38" s="104" t="s">
        <v>3758</v>
      </c>
      <c r="W38" s="105" t="s">
        <v>3759</v>
      </c>
      <c r="X38" s="105" t="s">
        <v>3757</v>
      </c>
      <c r="Y38" s="105" t="s">
        <v>3692</v>
      </c>
      <c r="Z38" s="105" t="s">
        <v>3760</v>
      </c>
      <c r="AA38" s="105" t="s">
        <v>3761</v>
      </c>
      <c r="AB38" s="106">
        <v>4</v>
      </c>
      <c r="AC38" s="102">
        <v>16620</v>
      </c>
      <c r="AD38" s="94">
        <v>8000</v>
      </c>
      <c r="AE38" s="94">
        <v>0</v>
      </c>
      <c r="AF38" s="94">
        <v>0</v>
      </c>
      <c r="AG38" s="94">
        <v>0</v>
      </c>
      <c r="AH38" s="102"/>
      <c r="AI38" s="102"/>
      <c r="AJ38" s="107"/>
      <c r="AK38" s="107" t="s">
        <v>2499</v>
      </c>
      <c r="AL38" s="107"/>
    </row>
    <row r="39" spans="2:38" ht="33" customHeight="1" x14ac:dyDescent="0.2">
      <c r="B39" s="102" t="s">
        <v>143</v>
      </c>
      <c r="C39" s="94" t="s">
        <v>85</v>
      </c>
      <c r="D39" s="103" t="s">
        <v>19394</v>
      </c>
      <c r="E39" s="94" t="s">
        <v>13347</v>
      </c>
      <c r="F39" s="94" t="s">
        <v>86</v>
      </c>
      <c r="G39" s="94" t="s">
        <v>2497</v>
      </c>
      <c r="H39" s="103">
        <v>2024</v>
      </c>
      <c r="I39" s="103">
        <v>2024</v>
      </c>
      <c r="J39" s="102" t="s">
        <v>3737</v>
      </c>
      <c r="K39" s="94" t="s">
        <v>3738</v>
      </c>
      <c r="L39" s="94" t="s">
        <v>3739</v>
      </c>
      <c r="M39" s="94" t="s">
        <v>3740</v>
      </c>
      <c r="N39" s="94" t="s">
        <v>3741</v>
      </c>
      <c r="O39" s="94" t="s">
        <v>89</v>
      </c>
      <c r="P39" s="94" t="s">
        <v>90</v>
      </c>
      <c r="Q39" s="94" t="s">
        <v>3742</v>
      </c>
      <c r="R39" s="94" t="s">
        <v>3743</v>
      </c>
      <c r="S39" s="94" t="s">
        <v>135</v>
      </c>
      <c r="T39" s="94" t="s">
        <v>224</v>
      </c>
      <c r="U39" s="94" t="s">
        <v>121</v>
      </c>
      <c r="V39" s="104" t="s">
        <v>3744</v>
      </c>
      <c r="W39" s="105" t="s">
        <v>3745</v>
      </c>
      <c r="X39" s="105" t="s">
        <v>3742</v>
      </c>
      <c r="Y39" s="105" t="s">
        <v>3746</v>
      </c>
      <c r="Z39" s="105" t="s">
        <v>3747</v>
      </c>
      <c r="AA39" s="105" t="s">
        <v>3748</v>
      </c>
      <c r="AB39" s="106">
        <v>3</v>
      </c>
      <c r="AC39" s="102">
        <v>14500</v>
      </c>
      <c r="AD39" s="94">
        <v>7000</v>
      </c>
      <c r="AE39" s="94">
        <v>0</v>
      </c>
      <c r="AF39" s="94">
        <v>0</v>
      </c>
      <c r="AG39" s="94">
        <v>0</v>
      </c>
      <c r="AH39" s="102"/>
      <c r="AI39" s="102"/>
      <c r="AJ39" s="107"/>
      <c r="AK39" s="107" t="s">
        <v>2499</v>
      </c>
      <c r="AL39" s="107"/>
    </row>
    <row r="40" spans="2:38" ht="33" customHeight="1" x14ac:dyDescent="0.2">
      <c r="B40" s="102" t="s">
        <v>143</v>
      </c>
      <c r="C40" s="94" t="s">
        <v>85</v>
      </c>
      <c r="D40" s="103" t="s">
        <v>19395</v>
      </c>
      <c r="E40" s="94" t="s">
        <v>13366</v>
      </c>
      <c r="F40" s="94" t="s">
        <v>86</v>
      </c>
      <c r="G40" s="94" t="s">
        <v>2497</v>
      </c>
      <c r="H40" s="103">
        <v>2024</v>
      </c>
      <c r="I40" s="103">
        <v>2024</v>
      </c>
      <c r="J40" s="102" t="s">
        <v>3880</v>
      </c>
      <c r="K40" s="94" t="s">
        <v>3881</v>
      </c>
      <c r="L40" s="94" t="s">
        <v>3882</v>
      </c>
      <c r="M40" s="94" t="s">
        <v>3883</v>
      </c>
      <c r="N40" s="94" t="s">
        <v>3884</v>
      </c>
      <c r="O40" s="94" t="s">
        <v>89</v>
      </c>
      <c r="P40" s="94" t="s">
        <v>90</v>
      </c>
      <c r="Q40" s="94" t="s">
        <v>3885</v>
      </c>
      <c r="R40" s="94" t="s">
        <v>3886</v>
      </c>
      <c r="S40" s="94" t="s">
        <v>135</v>
      </c>
      <c r="T40" s="94" t="s">
        <v>260</v>
      </c>
      <c r="U40" s="94" t="s">
        <v>121</v>
      </c>
      <c r="V40" s="104" t="s">
        <v>3887</v>
      </c>
      <c r="W40" s="105" t="s">
        <v>3888</v>
      </c>
      <c r="X40" s="105" t="s">
        <v>3885</v>
      </c>
      <c r="Y40" s="105" t="s">
        <v>3889</v>
      </c>
      <c r="Z40" s="105" t="s">
        <v>3890</v>
      </c>
      <c r="AA40" s="105" t="s">
        <v>3891</v>
      </c>
      <c r="AB40" s="106">
        <v>2</v>
      </c>
      <c r="AC40" s="102">
        <v>10000</v>
      </c>
      <c r="AD40" s="94">
        <v>6000</v>
      </c>
      <c r="AE40" s="94">
        <v>0</v>
      </c>
      <c r="AF40" s="94">
        <v>0</v>
      </c>
      <c r="AG40" s="94">
        <v>0</v>
      </c>
      <c r="AH40" s="102"/>
      <c r="AI40" s="102"/>
      <c r="AJ40" s="107"/>
      <c r="AK40" s="107" t="s">
        <v>2499</v>
      </c>
      <c r="AL40" s="107"/>
    </row>
    <row r="41" spans="2:38" ht="33" customHeight="1" x14ac:dyDescent="0.2">
      <c r="B41" s="102" t="s">
        <v>143</v>
      </c>
      <c r="C41" s="94" t="s">
        <v>85</v>
      </c>
      <c r="D41" s="103" t="s">
        <v>19396</v>
      </c>
      <c r="E41" s="94" t="s">
        <v>13379</v>
      </c>
      <c r="F41" s="94" t="s">
        <v>86</v>
      </c>
      <c r="G41" s="94" t="s">
        <v>2497</v>
      </c>
      <c r="H41" s="103">
        <v>2024</v>
      </c>
      <c r="I41" s="103">
        <v>2024</v>
      </c>
      <c r="J41" s="102" t="s">
        <v>3364</v>
      </c>
      <c r="K41" s="94" t="s">
        <v>3365</v>
      </c>
      <c r="L41" s="94" t="s">
        <v>3366</v>
      </c>
      <c r="M41" s="94" t="s">
        <v>3367</v>
      </c>
      <c r="N41" s="94" t="s">
        <v>3368</v>
      </c>
      <c r="O41" s="94" t="s">
        <v>89</v>
      </c>
      <c r="P41" s="94" t="s">
        <v>90</v>
      </c>
      <c r="Q41" s="94" t="s">
        <v>3369</v>
      </c>
      <c r="R41" s="94" t="s">
        <v>3370</v>
      </c>
      <c r="S41" s="94" t="s">
        <v>119</v>
      </c>
      <c r="T41" s="94" t="s">
        <v>120</v>
      </c>
      <c r="U41" s="94" t="s">
        <v>121</v>
      </c>
      <c r="V41" s="104" t="s">
        <v>3371</v>
      </c>
      <c r="W41" s="105" t="s">
        <v>2498</v>
      </c>
      <c r="X41" s="105" t="s">
        <v>3369</v>
      </c>
      <c r="Y41" s="105" t="s">
        <v>3372</v>
      </c>
      <c r="Z41" s="105" t="s">
        <v>3373</v>
      </c>
      <c r="AA41" s="105" t="s">
        <v>3374</v>
      </c>
      <c r="AB41" s="106">
        <v>2</v>
      </c>
      <c r="AC41" s="102">
        <v>27650</v>
      </c>
      <c r="AD41" s="94">
        <v>1500</v>
      </c>
      <c r="AE41" s="94">
        <v>0</v>
      </c>
      <c r="AF41" s="94">
        <v>0</v>
      </c>
      <c r="AG41" s="94">
        <v>0</v>
      </c>
      <c r="AH41" s="102"/>
      <c r="AI41" s="102"/>
      <c r="AJ41" s="107"/>
      <c r="AK41" s="107" t="s">
        <v>2499</v>
      </c>
      <c r="AL41" s="107"/>
    </row>
    <row r="42" spans="2:38" ht="33" customHeight="1" x14ac:dyDescent="0.2">
      <c r="B42" s="102" t="s">
        <v>143</v>
      </c>
      <c r="C42" s="94" t="s">
        <v>85</v>
      </c>
      <c r="D42" s="103" t="s">
        <v>19397</v>
      </c>
      <c r="E42" s="94" t="s">
        <v>13392</v>
      </c>
      <c r="F42" s="94" t="s">
        <v>86</v>
      </c>
      <c r="G42" s="94" t="s">
        <v>2497</v>
      </c>
      <c r="H42" s="103">
        <v>2024</v>
      </c>
      <c r="I42" s="103">
        <v>2024</v>
      </c>
      <c r="J42" s="102" t="s">
        <v>3724</v>
      </c>
      <c r="K42" s="94" t="s">
        <v>3725</v>
      </c>
      <c r="L42" s="94" t="s">
        <v>3726</v>
      </c>
      <c r="M42" s="94" t="s">
        <v>3727</v>
      </c>
      <c r="N42" s="94" t="s">
        <v>3728</v>
      </c>
      <c r="O42" s="94" t="s">
        <v>89</v>
      </c>
      <c r="P42" s="94" t="s">
        <v>90</v>
      </c>
      <c r="Q42" s="94" t="s">
        <v>3729</v>
      </c>
      <c r="R42" s="94" t="s">
        <v>3730</v>
      </c>
      <c r="S42" s="94" t="s">
        <v>223</v>
      </c>
      <c r="T42" s="94" t="s">
        <v>260</v>
      </c>
      <c r="U42" s="94" t="s">
        <v>121</v>
      </c>
      <c r="V42" s="104" t="s">
        <v>3731</v>
      </c>
      <c r="W42" s="105" t="s">
        <v>2498</v>
      </c>
      <c r="X42" s="105" t="s">
        <v>3729</v>
      </c>
      <c r="Y42" s="105" t="s">
        <v>3732</v>
      </c>
      <c r="Z42" s="105" t="s">
        <v>3733</v>
      </c>
      <c r="AA42" s="105" t="s">
        <v>3734</v>
      </c>
      <c r="AB42" s="106">
        <v>2</v>
      </c>
      <c r="AC42" s="102">
        <v>16200</v>
      </c>
      <c r="AD42" s="94">
        <v>6400</v>
      </c>
      <c r="AE42" s="94">
        <v>0</v>
      </c>
      <c r="AF42" s="94">
        <v>0</v>
      </c>
      <c r="AG42" s="94">
        <v>0</v>
      </c>
      <c r="AH42" s="102"/>
      <c r="AI42" s="102"/>
      <c r="AJ42" s="107"/>
      <c r="AK42" s="107" t="s">
        <v>2499</v>
      </c>
      <c r="AL42" s="107"/>
    </row>
    <row r="43" spans="2:38" ht="33" customHeight="1" x14ac:dyDescent="0.2">
      <c r="B43" s="102" t="s">
        <v>143</v>
      </c>
      <c r="C43" s="94" t="s">
        <v>85</v>
      </c>
      <c r="D43" s="103" t="s">
        <v>19398</v>
      </c>
      <c r="E43" s="94" t="s">
        <v>13406</v>
      </c>
      <c r="F43" s="94" t="s">
        <v>86</v>
      </c>
      <c r="G43" s="94" t="s">
        <v>2497</v>
      </c>
      <c r="H43" s="103">
        <v>2024</v>
      </c>
      <c r="I43" s="103">
        <v>2024</v>
      </c>
      <c r="J43" s="102" t="s">
        <v>13407</v>
      </c>
      <c r="K43" s="94" t="s">
        <v>13408</v>
      </c>
      <c r="L43" s="94" t="s">
        <v>13409</v>
      </c>
      <c r="M43" s="94" t="s">
        <v>13410</v>
      </c>
      <c r="N43" s="94" t="s">
        <v>13411</v>
      </c>
      <c r="O43" s="94" t="s">
        <v>89</v>
      </c>
      <c r="P43" s="94" t="s">
        <v>90</v>
      </c>
      <c r="Q43" s="94" t="s">
        <v>13412</v>
      </c>
      <c r="R43" s="94" t="s">
        <v>13413</v>
      </c>
      <c r="S43" s="94" t="s">
        <v>4868</v>
      </c>
      <c r="T43" s="94" t="s">
        <v>260</v>
      </c>
      <c r="U43" s="94" t="s">
        <v>121</v>
      </c>
      <c r="V43" s="104" t="s">
        <v>19399</v>
      </c>
      <c r="W43" s="105" t="s">
        <v>2498</v>
      </c>
      <c r="X43" s="105" t="s">
        <v>13412</v>
      </c>
      <c r="Y43" s="105" t="s">
        <v>19400</v>
      </c>
      <c r="Z43" s="105" t="s">
        <v>19401</v>
      </c>
      <c r="AA43" s="105" t="s">
        <v>19402</v>
      </c>
      <c r="AB43" s="106">
        <v>4</v>
      </c>
      <c r="AC43" s="102">
        <v>94500</v>
      </c>
      <c r="AD43" s="94">
        <v>9000</v>
      </c>
      <c r="AE43" s="94">
        <v>0</v>
      </c>
      <c r="AF43" s="94">
        <v>0</v>
      </c>
      <c r="AG43" s="94">
        <v>0</v>
      </c>
      <c r="AH43" s="102"/>
      <c r="AI43" s="102"/>
      <c r="AJ43" s="107"/>
      <c r="AK43" s="107" t="s">
        <v>2499</v>
      </c>
      <c r="AL43" s="107"/>
    </row>
    <row r="44" spans="2:38" ht="33" customHeight="1" x14ac:dyDescent="0.2">
      <c r="B44" s="102" t="s">
        <v>143</v>
      </c>
      <c r="C44" s="94" t="s">
        <v>85</v>
      </c>
      <c r="D44" s="103" t="s">
        <v>19403</v>
      </c>
      <c r="E44" s="94" t="s">
        <v>13440</v>
      </c>
      <c r="F44" s="94" t="s">
        <v>86</v>
      </c>
      <c r="G44" s="94" t="s">
        <v>2497</v>
      </c>
      <c r="H44" s="103">
        <v>2024</v>
      </c>
      <c r="I44" s="103">
        <v>2024</v>
      </c>
      <c r="J44" s="102" t="s">
        <v>3377</v>
      </c>
      <c r="K44" s="94" t="s">
        <v>3378</v>
      </c>
      <c r="L44" s="94" t="s">
        <v>3379</v>
      </c>
      <c r="M44" s="94" t="s">
        <v>3380</v>
      </c>
      <c r="N44" s="94" t="s">
        <v>3381</v>
      </c>
      <c r="O44" s="94" t="s">
        <v>89</v>
      </c>
      <c r="P44" s="94" t="s">
        <v>90</v>
      </c>
      <c r="Q44" s="94" t="s">
        <v>3382</v>
      </c>
      <c r="R44" s="94" t="s">
        <v>3383</v>
      </c>
      <c r="S44" s="94" t="s">
        <v>135</v>
      </c>
      <c r="T44" s="94" t="s">
        <v>120</v>
      </c>
      <c r="U44" s="94" t="s">
        <v>121</v>
      </c>
      <c r="V44" s="104" t="s">
        <v>2774</v>
      </c>
      <c r="W44" s="105" t="s">
        <v>2498</v>
      </c>
      <c r="X44" s="105" t="s">
        <v>3382</v>
      </c>
      <c r="Y44" s="105" t="s">
        <v>3384</v>
      </c>
      <c r="Z44" s="105" t="s">
        <v>3385</v>
      </c>
      <c r="AA44" s="105" t="s">
        <v>3386</v>
      </c>
      <c r="AB44" s="106">
        <v>2</v>
      </c>
      <c r="AC44" s="102">
        <v>19800</v>
      </c>
      <c r="AD44" s="94">
        <v>3000</v>
      </c>
      <c r="AE44" s="94">
        <v>0</v>
      </c>
      <c r="AF44" s="94">
        <v>0</v>
      </c>
      <c r="AG44" s="94">
        <v>0</v>
      </c>
      <c r="AH44" s="102"/>
      <c r="AI44" s="102"/>
      <c r="AJ44" s="107"/>
      <c r="AK44" s="107" t="s">
        <v>2499</v>
      </c>
      <c r="AL44" s="107"/>
    </row>
    <row r="45" spans="2:38" ht="33" customHeight="1" x14ac:dyDescent="0.2">
      <c r="B45" s="102" t="s">
        <v>143</v>
      </c>
      <c r="C45" s="94" t="s">
        <v>85</v>
      </c>
      <c r="D45" s="103" t="s">
        <v>19404</v>
      </c>
      <c r="E45" s="94" t="s">
        <v>13452</v>
      </c>
      <c r="F45" s="94" t="s">
        <v>86</v>
      </c>
      <c r="G45" s="94" t="s">
        <v>2497</v>
      </c>
      <c r="H45" s="103">
        <v>2024</v>
      </c>
      <c r="I45" s="103">
        <v>2024</v>
      </c>
      <c r="J45" s="102" t="s">
        <v>3659</v>
      </c>
      <c r="K45" s="94" t="s">
        <v>3660</v>
      </c>
      <c r="L45" s="94" t="s">
        <v>3661</v>
      </c>
      <c r="M45" s="94" t="s">
        <v>3662</v>
      </c>
      <c r="N45" s="94" t="s">
        <v>3663</v>
      </c>
      <c r="O45" s="94" t="s">
        <v>89</v>
      </c>
      <c r="P45" s="94" t="s">
        <v>90</v>
      </c>
      <c r="Q45" s="94" t="s">
        <v>3538</v>
      </c>
      <c r="R45" s="94" t="s">
        <v>3480</v>
      </c>
      <c r="S45" s="94" t="s">
        <v>135</v>
      </c>
      <c r="T45" s="94" t="s">
        <v>3338</v>
      </c>
      <c r="U45" s="94" t="s">
        <v>121</v>
      </c>
      <c r="V45" s="104" t="s">
        <v>3664</v>
      </c>
      <c r="W45" s="105" t="s">
        <v>2498</v>
      </c>
      <c r="X45" s="105" t="s">
        <v>3538</v>
      </c>
      <c r="Y45" s="105" t="s">
        <v>3665</v>
      </c>
      <c r="Z45" s="105" t="s">
        <v>3666</v>
      </c>
      <c r="AA45" s="105" t="s">
        <v>3667</v>
      </c>
      <c r="AB45" s="106">
        <v>3</v>
      </c>
      <c r="AC45" s="102">
        <v>32400</v>
      </c>
      <c r="AD45" s="94">
        <v>8000</v>
      </c>
      <c r="AE45" s="94">
        <v>0</v>
      </c>
      <c r="AF45" s="94">
        <v>0</v>
      </c>
      <c r="AG45" s="94">
        <v>0</v>
      </c>
      <c r="AH45" s="102"/>
      <c r="AI45" s="102"/>
      <c r="AJ45" s="107"/>
      <c r="AK45" s="107" t="s">
        <v>2499</v>
      </c>
      <c r="AL45" s="107"/>
    </row>
    <row r="46" spans="2:38" ht="33" customHeight="1" x14ac:dyDescent="0.2">
      <c r="B46" s="102" t="s">
        <v>143</v>
      </c>
      <c r="C46" s="94" t="s">
        <v>85</v>
      </c>
      <c r="D46" s="103" t="s">
        <v>19405</v>
      </c>
      <c r="E46" s="94" t="s">
        <v>13472</v>
      </c>
      <c r="F46" s="94" t="s">
        <v>86</v>
      </c>
      <c r="G46" s="94" t="s">
        <v>2497</v>
      </c>
      <c r="H46" s="103">
        <v>2024</v>
      </c>
      <c r="I46" s="103">
        <v>2024</v>
      </c>
      <c r="J46" s="102" t="s">
        <v>3519</v>
      </c>
      <c r="K46" s="94" t="s">
        <v>3520</v>
      </c>
      <c r="L46" s="94" t="s">
        <v>3521</v>
      </c>
      <c r="M46" s="94" t="s">
        <v>3522</v>
      </c>
      <c r="N46" s="94" t="s">
        <v>3523</v>
      </c>
      <c r="O46" s="94" t="s">
        <v>89</v>
      </c>
      <c r="P46" s="94" t="s">
        <v>90</v>
      </c>
      <c r="Q46" s="94" t="s">
        <v>3524</v>
      </c>
      <c r="R46" s="94" t="s">
        <v>3525</v>
      </c>
      <c r="S46" s="94" t="s">
        <v>135</v>
      </c>
      <c r="T46" s="94" t="s">
        <v>293</v>
      </c>
      <c r="U46" s="94" t="s">
        <v>121</v>
      </c>
      <c r="V46" s="104" t="s">
        <v>3526</v>
      </c>
      <c r="W46" s="105" t="s">
        <v>2623</v>
      </c>
      <c r="X46" s="105" t="s">
        <v>3524</v>
      </c>
      <c r="Y46" s="105" t="s">
        <v>3527</v>
      </c>
      <c r="Z46" s="105" t="s">
        <v>3528</v>
      </c>
      <c r="AA46" s="105" t="s">
        <v>19406</v>
      </c>
      <c r="AB46" s="106">
        <v>2</v>
      </c>
      <c r="AC46" s="102">
        <v>25165</v>
      </c>
      <c r="AD46" s="94">
        <v>10200</v>
      </c>
      <c r="AE46" s="94">
        <v>0</v>
      </c>
      <c r="AF46" s="94">
        <v>0</v>
      </c>
      <c r="AG46" s="94">
        <v>0</v>
      </c>
      <c r="AH46" s="102"/>
      <c r="AI46" s="102"/>
      <c r="AJ46" s="107"/>
      <c r="AK46" s="107" t="s">
        <v>2499</v>
      </c>
      <c r="AL46" s="107"/>
    </row>
    <row r="47" spans="2:38" ht="33" customHeight="1" x14ac:dyDescent="0.2">
      <c r="B47" s="102" t="s">
        <v>143</v>
      </c>
      <c r="C47" s="94" t="s">
        <v>85</v>
      </c>
      <c r="D47" s="103" t="s">
        <v>19407</v>
      </c>
      <c r="E47" s="94" t="s">
        <v>13483</v>
      </c>
      <c r="F47" s="94" t="s">
        <v>86</v>
      </c>
      <c r="G47" s="94" t="s">
        <v>2497</v>
      </c>
      <c r="H47" s="103">
        <v>2024</v>
      </c>
      <c r="I47" s="103">
        <v>2024</v>
      </c>
      <c r="J47" s="102" t="s">
        <v>3778</v>
      </c>
      <c r="K47" s="94" t="s">
        <v>3779</v>
      </c>
      <c r="L47" s="94" t="s">
        <v>3780</v>
      </c>
      <c r="M47" s="94" t="s">
        <v>3781</v>
      </c>
      <c r="N47" s="94" t="s">
        <v>3782</v>
      </c>
      <c r="O47" s="94" t="s">
        <v>89</v>
      </c>
      <c r="P47" s="94" t="s">
        <v>90</v>
      </c>
      <c r="Q47" s="94" t="s">
        <v>3783</v>
      </c>
      <c r="R47" s="94" t="s">
        <v>3784</v>
      </c>
      <c r="S47" s="94" t="s">
        <v>135</v>
      </c>
      <c r="T47" s="94" t="s">
        <v>260</v>
      </c>
      <c r="U47" s="94" t="s">
        <v>121</v>
      </c>
      <c r="V47" s="104" t="s">
        <v>3785</v>
      </c>
      <c r="W47" s="105" t="s">
        <v>3786</v>
      </c>
      <c r="X47" s="105" t="s">
        <v>3783</v>
      </c>
      <c r="Y47" s="105" t="s">
        <v>3787</v>
      </c>
      <c r="Z47" s="105" t="s">
        <v>3788</v>
      </c>
      <c r="AA47" s="105" t="s">
        <v>3789</v>
      </c>
      <c r="AB47" s="106">
        <v>3</v>
      </c>
      <c r="AC47" s="102">
        <v>141245</v>
      </c>
      <c r="AD47" s="94">
        <v>16000</v>
      </c>
      <c r="AE47" s="94">
        <v>0</v>
      </c>
      <c r="AF47" s="94">
        <v>0</v>
      </c>
      <c r="AG47" s="94">
        <v>0</v>
      </c>
      <c r="AH47" s="102"/>
      <c r="AI47" s="102"/>
      <c r="AJ47" s="107"/>
      <c r="AK47" s="107" t="s">
        <v>2499</v>
      </c>
      <c r="AL47" s="107"/>
    </row>
    <row r="48" spans="2:38" ht="33" customHeight="1" x14ac:dyDescent="0.2">
      <c r="B48" s="102" t="s">
        <v>143</v>
      </c>
      <c r="C48" s="94" t="s">
        <v>85</v>
      </c>
      <c r="D48" s="103" t="s">
        <v>19408</v>
      </c>
      <c r="E48" s="94" t="s">
        <v>13504</v>
      </c>
      <c r="F48" s="94" t="s">
        <v>86</v>
      </c>
      <c r="G48" s="94" t="s">
        <v>2497</v>
      </c>
      <c r="H48" s="103">
        <v>2024</v>
      </c>
      <c r="I48" s="103">
        <v>2024</v>
      </c>
      <c r="J48" s="102" t="s">
        <v>13505</v>
      </c>
      <c r="K48" s="94" t="s">
        <v>13506</v>
      </c>
      <c r="L48" s="94" t="s">
        <v>13507</v>
      </c>
      <c r="M48" s="94" t="s">
        <v>13508</v>
      </c>
      <c r="N48" s="94" t="s">
        <v>13509</v>
      </c>
      <c r="O48" s="94" t="s">
        <v>89</v>
      </c>
      <c r="P48" s="94" t="s">
        <v>90</v>
      </c>
      <c r="Q48" s="94" t="s">
        <v>13510</v>
      </c>
      <c r="R48" s="94" t="s">
        <v>13511</v>
      </c>
      <c r="S48" s="94" t="s">
        <v>119</v>
      </c>
      <c r="T48" s="94" t="s">
        <v>3557</v>
      </c>
      <c r="U48" s="94" t="s">
        <v>121</v>
      </c>
      <c r="V48" s="104" t="s">
        <v>19409</v>
      </c>
      <c r="W48" s="105" t="s">
        <v>2498</v>
      </c>
      <c r="X48" s="105" t="s">
        <v>13510</v>
      </c>
      <c r="Y48" s="105" t="s">
        <v>19410</v>
      </c>
      <c r="Z48" s="105" t="s">
        <v>19411</v>
      </c>
      <c r="AA48" s="105" t="s">
        <v>19412</v>
      </c>
      <c r="AB48" s="106">
        <v>2</v>
      </c>
      <c r="AC48" s="102">
        <v>8300</v>
      </c>
      <c r="AD48" s="94">
        <v>5200</v>
      </c>
      <c r="AE48" s="94">
        <v>0</v>
      </c>
      <c r="AF48" s="94">
        <v>0</v>
      </c>
      <c r="AG48" s="94">
        <v>0</v>
      </c>
      <c r="AH48" s="102"/>
      <c r="AI48" s="102"/>
      <c r="AJ48" s="107"/>
      <c r="AK48" s="107" t="s">
        <v>2499</v>
      </c>
      <c r="AL48" s="107"/>
    </row>
    <row r="49" spans="2:38" ht="33" customHeight="1" x14ac:dyDescent="0.2">
      <c r="B49" s="102" t="s">
        <v>143</v>
      </c>
      <c r="C49" s="94" t="s">
        <v>85</v>
      </c>
      <c r="D49" s="103" t="s">
        <v>19413</v>
      </c>
      <c r="E49" s="94" t="s">
        <v>13523</v>
      </c>
      <c r="F49" s="94" t="s">
        <v>86</v>
      </c>
      <c r="G49" s="94" t="s">
        <v>2497</v>
      </c>
      <c r="H49" s="103">
        <v>2024</v>
      </c>
      <c r="I49" s="103">
        <v>2024</v>
      </c>
      <c r="J49" s="102" t="s">
        <v>13524</v>
      </c>
      <c r="K49" s="94" t="s">
        <v>13525</v>
      </c>
      <c r="L49" s="94" t="s">
        <v>13526</v>
      </c>
      <c r="M49" s="94" t="s">
        <v>13527</v>
      </c>
      <c r="N49" s="94" t="s">
        <v>13528</v>
      </c>
      <c r="O49" s="94" t="s">
        <v>89</v>
      </c>
      <c r="P49" s="94" t="s">
        <v>90</v>
      </c>
      <c r="Q49" s="94" t="s">
        <v>13529</v>
      </c>
      <c r="R49" s="94" t="s">
        <v>13530</v>
      </c>
      <c r="S49" s="94" t="s">
        <v>135</v>
      </c>
      <c r="T49" s="94" t="s">
        <v>152</v>
      </c>
      <c r="U49" s="94" t="s">
        <v>121</v>
      </c>
      <c r="V49" s="104" t="s">
        <v>19414</v>
      </c>
      <c r="W49" s="105" t="s">
        <v>19415</v>
      </c>
      <c r="X49" s="105" t="s">
        <v>150</v>
      </c>
      <c r="Y49" s="105" t="s">
        <v>2512</v>
      </c>
      <c r="Z49" s="105" t="s">
        <v>19416</v>
      </c>
      <c r="AA49" s="105" t="s">
        <v>19417</v>
      </c>
      <c r="AB49" s="106">
        <v>3</v>
      </c>
      <c r="AC49" s="102">
        <v>7580</v>
      </c>
      <c r="AD49" s="94">
        <v>4300</v>
      </c>
      <c r="AE49" s="94">
        <v>0</v>
      </c>
      <c r="AF49" s="94">
        <v>0</v>
      </c>
      <c r="AG49" s="94">
        <v>0</v>
      </c>
      <c r="AH49" s="102"/>
      <c r="AI49" s="102"/>
      <c r="AJ49" s="107"/>
      <c r="AK49" s="107" t="s">
        <v>2499</v>
      </c>
      <c r="AL49" s="107"/>
    </row>
    <row r="50" spans="2:38" ht="33" customHeight="1" x14ac:dyDescent="0.2">
      <c r="B50" s="102" t="s">
        <v>143</v>
      </c>
      <c r="C50" s="94" t="s">
        <v>85</v>
      </c>
      <c r="D50" s="103" t="s">
        <v>19418</v>
      </c>
      <c r="E50" s="94" t="s">
        <v>13545</v>
      </c>
      <c r="F50" s="94" t="s">
        <v>86</v>
      </c>
      <c r="G50" s="94" t="s">
        <v>2497</v>
      </c>
      <c r="H50" s="103">
        <v>2024</v>
      </c>
      <c r="I50" s="103">
        <v>2024</v>
      </c>
      <c r="J50" s="102" t="s">
        <v>3932</v>
      </c>
      <c r="K50" s="94" t="s">
        <v>3933</v>
      </c>
      <c r="L50" s="94" t="s">
        <v>3934</v>
      </c>
      <c r="M50" s="94" t="s">
        <v>3935</v>
      </c>
      <c r="N50" s="94" t="s">
        <v>3936</v>
      </c>
      <c r="O50" s="94" t="s">
        <v>89</v>
      </c>
      <c r="P50" s="94" t="s">
        <v>90</v>
      </c>
      <c r="Q50" s="94" t="s">
        <v>3937</v>
      </c>
      <c r="R50" s="94" t="s">
        <v>3938</v>
      </c>
      <c r="S50" s="94" t="s">
        <v>135</v>
      </c>
      <c r="T50" s="94" t="s">
        <v>260</v>
      </c>
      <c r="U50" s="94" t="s">
        <v>121</v>
      </c>
      <c r="V50" s="104" t="s">
        <v>3939</v>
      </c>
      <c r="W50" s="105" t="s">
        <v>3940</v>
      </c>
      <c r="X50" s="105" t="s">
        <v>3937</v>
      </c>
      <c r="Y50" s="105" t="s">
        <v>3941</v>
      </c>
      <c r="Z50" s="105" t="s">
        <v>3942</v>
      </c>
      <c r="AA50" s="105" t="s">
        <v>3943</v>
      </c>
      <c r="AB50" s="106">
        <v>2</v>
      </c>
      <c r="AC50" s="102">
        <v>178700</v>
      </c>
      <c r="AD50" s="94">
        <v>4500</v>
      </c>
      <c r="AE50" s="94">
        <v>0</v>
      </c>
      <c r="AF50" s="94">
        <v>0</v>
      </c>
      <c r="AG50" s="94">
        <v>0</v>
      </c>
      <c r="AH50" s="102"/>
      <c r="AI50" s="102"/>
      <c r="AJ50" s="107"/>
      <c r="AK50" s="107" t="s">
        <v>2499</v>
      </c>
      <c r="AL50" s="107"/>
    </row>
    <row r="51" spans="2:38" ht="33" customHeight="1" x14ac:dyDescent="0.2">
      <c r="B51" s="102" t="s">
        <v>143</v>
      </c>
      <c r="C51" s="94" t="s">
        <v>85</v>
      </c>
      <c r="D51" s="103" t="s">
        <v>19419</v>
      </c>
      <c r="E51" s="94" t="s">
        <v>13558</v>
      </c>
      <c r="F51" s="94" t="s">
        <v>86</v>
      </c>
      <c r="G51" s="94" t="s">
        <v>2497</v>
      </c>
      <c r="H51" s="103">
        <v>2024</v>
      </c>
      <c r="I51" s="103">
        <v>2024</v>
      </c>
      <c r="J51" s="102" t="s">
        <v>3670</v>
      </c>
      <c r="K51" s="94" t="s">
        <v>3671</v>
      </c>
      <c r="L51" s="94" t="s">
        <v>3672</v>
      </c>
      <c r="M51" s="94" t="s">
        <v>3673</v>
      </c>
      <c r="N51" s="94" t="s">
        <v>3674</v>
      </c>
      <c r="O51" s="94" t="s">
        <v>89</v>
      </c>
      <c r="P51" s="94" t="s">
        <v>90</v>
      </c>
      <c r="Q51" s="94" t="s">
        <v>3541</v>
      </c>
      <c r="R51" s="94" t="s">
        <v>3675</v>
      </c>
      <c r="S51" s="94" t="s">
        <v>223</v>
      </c>
      <c r="T51" s="94" t="s">
        <v>3338</v>
      </c>
      <c r="U51" s="94" t="s">
        <v>121</v>
      </c>
      <c r="V51" s="104" t="s">
        <v>3676</v>
      </c>
      <c r="W51" s="105" t="s">
        <v>3677</v>
      </c>
      <c r="X51" s="105" t="s">
        <v>3541</v>
      </c>
      <c r="Y51" s="105" t="s">
        <v>3678</v>
      </c>
      <c r="Z51" s="105" t="s">
        <v>3679</v>
      </c>
      <c r="AA51" s="105" t="s">
        <v>3680</v>
      </c>
      <c r="AB51" s="106">
        <v>2</v>
      </c>
      <c r="AC51" s="102">
        <v>32500</v>
      </c>
      <c r="AD51" s="94">
        <v>7000</v>
      </c>
      <c r="AE51" s="94">
        <v>0</v>
      </c>
      <c r="AF51" s="94">
        <v>0</v>
      </c>
      <c r="AG51" s="94">
        <v>0</v>
      </c>
      <c r="AH51" s="102"/>
      <c r="AI51" s="102"/>
      <c r="AJ51" s="107"/>
      <c r="AK51" s="107" t="s">
        <v>2499</v>
      </c>
      <c r="AL51" s="107"/>
    </row>
    <row r="52" spans="2:38" ht="33" customHeight="1" x14ac:dyDescent="0.2">
      <c r="B52" s="102" t="s">
        <v>143</v>
      </c>
      <c r="C52" s="94" t="s">
        <v>85</v>
      </c>
      <c r="D52" s="103" t="s">
        <v>19420</v>
      </c>
      <c r="E52" s="94" t="s">
        <v>13571</v>
      </c>
      <c r="F52" s="94" t="s">
        <v>86</v>
      </c>
      <c r="G52" s="94" t="s">
        <v>2497</v>
      </c>
      <c r="H52" s="103">
        <v>2024</v>
      </c>
      <c r="I52" s="103">
        <v>2024</v>
      </c>
      <c r="J52" s="102" t="s">
        <v>3866</v>
      </c>
      <c r="K52" s="94" t="s">
        <v>3867</v>
      </c>
      <c r="L52" s="94" t="s">
        <v>3868</v>
      </c>
      <c r="M52" s="94" t="s">
        <v>3869</v>
      </c>
      <c r="N52" s="94" t="s">
        <v>3870</v>
      </c>
      <c r="O52" s="94" t="s">
        <v>89</v>
      </c>
      <c r="P52" s="94" t="s">
        <v>90</v>
      </c>
      <c r="Q52" s="94" t="s">
        <v>3871</v>
      </c>
      <c r="R52" s="94" t="s">
        <v>3872</v>
      </c>
      <c r="S52" s="94" t="s">
        <v>119</v>
      </c>
      <c r="T52" s="94" t="s">
        <v>120</v>
      </c>
      <c r="U52" s="94" t="s">
        <v>121</v>
      </c>
      <c r="V52" s="104" t="s">
        <v>3873</v>
      </c>
      <c r="W52" s="105" t="s">
        <v>2498</v>
      </c>
      <c r="X52" s="105" t="s">
        <v>3874</v>
      </c>
      <c r="Y52" s="105" t="s">
        <v>3875</v>
      </c>
      <c r="Z52" s="105" t="s">
        <v>3876</v>
      </c>
      <c r="AA52" s="105" t="s">
        <v>3877</v>
      </c>
      <c r="AB52" s="106">
        <v>2</v>
      </c>
      <c r="AC52" s="102">
        <v>12260</v>
      </c>
      <c r="AD52" s="94">
        <v>4000</v>
      </c>
      <c r="AE52" s="94">
        <v>0</v>
      </c>
      <c r="AF52" s="94">
        <v>0</v>
      </c>
      <c r="AG52" s="94">
        <v>0</v>
      </c>
      <c r="AH52" s="102"/>
      <c r="AI52" s="102"/>
      <c r="AJ52" s="107"/>
      <c r="AK52" s="107" t="s">
        <v>2499</v>
      </c>
      <c r="AL52" s="107"/>
    </row>
    <row r="53" spans="2:38" ht="33" customHeight="1" x14ac:dyDescent="0.2">
      <c r="B53" s="102" t="s">
        <v>143</v>
      </c>
      <c r="C53" s="94" t="s">
        <v>85</v>
      </c>
      <c r="D53" s="103" t="s">
        <v>19421</v>
      </c>
      <c r="E53" s="94" t="s">
        <v>13584</v>
      </c>
      <c r="F53" s="94" t="s">
        <v>86</v>
      </c>
      <c r="G53" s="94" t="s">
        <v>2497</v>
      </c>
      <c r="H53" s="103">
        <v>2024</v>
      </c>
      <c r="I53" s="103">
        <v>2024</v>
      </c>
      <c r="J53" s="102" t="s">
        <v>3577</v>
      </c>
      <c r="K53" s="94" t="s">
        <v>3578</v>
      </c>
      <c r="L53" s="94" t="s">
        <v>3579</v>
      </c>
      <c r="M53" s="94" t="s">
        <v>3580</v>
      </c>
      <c r="N53" s="94" t="s">
        <v>3581</v>
      </c>
      <c r="O53" s="94" t="s">
        <v>89</v>
      </c>
      <c r="P53" s="94" t="s">
        <v>90</v>
      </c>
      <c r="Q53" s="94" t="s">
        <v>2523</v>
      </c>
      <c r="R53" s="94" t="s">
        <v>3582</v>
      </c>
      <c r="S53" s="94" t="s">
        <v>135</v>
      </c>
      <c r="T53" s="94" t="s">
        <v>201</v>
      </c>
      <c r="U53" s="94" t="s">
        <v>121</v>
      </c>
      <c r="V53" s="104" t="s">
        <v>3583</v>
      </c>
      <c r="W53" s="105" t="s">
        <v>3584</v>
      </c>
      <c r="X53" s="105" t="s">
        <v>2523</v>
      </c>
      <c r="Y53" s="105" t="s">
        <v>2524</v>
      </c>
      <c r="Z53" s="105" t="s">
        <v>3585</v>
      </c>
      <c r="AA53" s="105" t="s">
        <v>3586</v>
      </c>
      <c r="AB53" s="106">
        <v>2</v>
      </c>
      <c r="AC53" s="102">
        <v>12650</v>
      </c>
      <c r="AD53" s="94">
        <v>2500</v>
      </c>
      <c r="AE53" s="94">
        <v>0</v>
      </c>
      <c r="AF53" s="94">
        <v>0</v>
      </c>
      <c r="AG53" s="94">
        <v>0</v>
      </c>
      <c r="AH53" s="102"/>
      <c r="AI53" s="102"/>
      <c r="AJ53" s="107"/>
      <c r="AK53" s="107" t="s">
        <v>2499</v>
      </c>
      <c r="AL53" s="107"/>
    </row>
    <row r="54" spans="2:38" ht="33" customHeight="1" x14ac:dyDescent="0.2">
      <c r="B54" s="102" t="s">
        <v>143</v>
      </c>
      <c r="C54" s="94" t="s">
        <v>85</v>
      </c>
      <c r="D54" s="103" t="s">
        <v>19423</v>
      </c>
      <c r="E54" s="94" t="s">
        <v>13596</v>
      </c>
      <c r="F54" s="94" t="s">
        <v>86</v>
      </c>
      <c r="G54" s="94" t="s">
        <v>2497</v>
      </c>
      <c r="H54" s="103">
        <v>2024</v>
      </c>
      <c r="I54" s="103">
        <v>2024</v>
      </c>
      <c r="J54" s="102" t="s">
        <v>3840</v>
      </c>
      <c r="K54" s="94" t="s">
        <v>3841</v>
      </c>
      <c r="L54" s="94" t="s">
        <v>3842</v>
      </c>
      <c r="M54" s="94" t="s">
        <v>3843</v>
      </c>
      <c r="N54" s="94" t="s">
        <v>3844</v>
      </c>
      <c r="O54" s="94" t="s">
        <v>89</v>
      </c>
      <c r="P54" s="94" t="s">
        <v>90</v>
      </c>
      <c r="Q54" s="94" t="s">
        <v>3845</v>
      </c>
      <c r="R54" s="94" t="s">
        <v>3846</v>
      </c>
      <c r="S54" s="94" t="s">
        <v>135</v>
      </c>
      <c r="T54" s="94" t="s">
        <v>260</v>
      </c>
      <c r="U54" s="94" t="s">
        <v>121</v>
      </c>
      <c r="V54" s="104" t="s">
        <v>3847</v>
      </c>
      <c r="W54" s="105" t="s">
        <v>2498</v>
      </c>
      <c r="X54" s="105" t="s">
        <v>3845</v>
      </c>
      <c r="Y54" s="105" t="s">
        <v>3848</v>
      </c>
      <c r="Z54" s="105" t="s">
        <v>3849</v>
      </c>
      <c r="AA54" s="105" t="s">
        <v>3850</v>
      </c>
      <c r="AB54" s="106">
        <v>2</v>
      </c>
      <c r="AC54" s="102">
        <v>24514</v>
      </c>
      <c r="AD54" s="94">
        <v>2000</v>
      </c>
      <c r="AE54" s="94">
        <v>0</v>
      </c>
      <c r="AF54" s="94">
        <v>0</v>
      </c>
      <c r="AG54" s="94">
        <v>0</v>
      </c>
      <c r="AH54" s="102"/>
      <c r="AI54" s="102"/>
      <c r="AJ54" s="107"/>
      <c r="AK54" s="107" t="s">
        <v>2499</v>
      </c>
      <c r="AL54" s="107"/>
    </row>
    <row r="55" spans="2:38" ht="33" customHeight="1" x14ac:dyDescent="0.2">
      <c r="B55" s="102" t="s">
        <v>143</v>
      </c>
      <c r="C55" s="94" t="s">
        <v>85</v>
      </c>
      <c r="D55" s="103" t="s">
        <v>19424</v>
      </c>
      <c r="E55" s="94" t="s">
        <v>13609</v>
      </c>
      <c r="F55" s="94" t="s">
        <v>86</v>
      </c>
      <c r="G55" s="94" t="s">
        <v>2497</v>
      </c>
      <c r="H55" s="103">
        <v>2024</v>
      </c>
      <c r="I55" s="103">
        <v>2024</v>
      </c>
      <c r="J55" s="102" t="s">
        <v>3946</v>
      </c>
      <c r="K55" s="94" t="s">
        <v>3947</v>
      </c>
      <c r="L55" s="94"/>
      <c r="M55" s="94" t="s">
        <v>3948</v>
      </c>
      <c r="N55" s="94" t="s">
        <v>3949</v>
      </c>
      <c r="O55" s="94" t="s">
        <v>89</v>
      </c>
      <c r="P55" s="94" t="s">
        <v>257</v>
      </c>
      <c r="Q55" s="94" t="s">
        <v>3524</v>
      </c>
      <c r="R55" s="94" t="s">
        <v>3525</v>
      </c>
      <c r="S55" s="94" t="s">
        <v>91</v>
      </c>
      <c r="T55" s="94" t="s">
        <v>293</v>
      </c>
      <c r="U55" s="94" t="s">
        <v>121</v>
      </c>
      <c r="V55" s="104" t="s">
        <v>3950</v>
      </c>
      <c r="W55" s="105" t="s">
        <v>2498</v>
      </c>
      <c r="X55" s="105" t="s">
        <v>3524</v>
      </c>
      <c r="Y55" s="105" t="s">
        <v>3527</v>
      </c>
      <c r="Z55" s="105" t="s">
        <v>3951</v>
      </c>
      <c r="AA55" s="105" t="s">
        <v>19422</v>
      </c>
      <c r="AB55" s="106">
        <v>3</v>
      </c>
      <c r="AC55" s="102">
        <v>9600</v>
      </c>
      <c r="AD55" s="94">
        <v>5100</v>
      </c>
      <c r="AE55" s="94">
        <v>0</v>
      </c>
      <c r="AF55" s="94">
        <v>0</v>
      </c>
      <c r="AG55" s="94">
        <v>0</v>
      </c>
      <c r="AH55" s="102"/>
      <c r="AI55" s="102"/>
      <c r="AJ55" s="107"/>
      <c r="AK55" s="107" t="s">
        <v>2499</v>
      </c>
      <c r="AL55" s="107"/>
    </row>
    <row r="56" spans="2:38" ht="33" customHeight="1" x14ac:dyDescent="0.2">
      <c r="B56" s="102" t="s">
        <v>143</v>
      </c>
      <c r="C56" s="94" t="s">
        <v>85</v>
      </c>
      <c r="D56" s="103" t="s">
        <v>19425</v>
      </c>
      <c r="E56" s="94" t="s">
        <v>13626</v>
      </c>
      <c r="F56" s="94" t="s">
        <v>86</v>
      </c>
      <c r="G56" s="94" t="s">
        <v>2497</v>
      </c>
      <c r="H56" s="103">
        <v>2024</v>
      </c>
      <c r="I56" s="103">
        <v>2024</v>
      </c>
      <c r="J56" s="102" t="s">
        <v>3805</v>
      </c>
      <c r="K56" s="94" t="s">
        <v>3806</v>
      </c>
      <c r="L56" s="94" t="s">
        <v>3807</v>
      </c>
      <c r="M56" s="94" t="s">
        <v>3808</v>
      </c>
      <c r="N56" s="94" t="s">
        <v>3809</v>
      </c>
      <c r="O56" s="94" t="s">
        <v>89</v>
      </c>
      <c r="P56" s="94" t="s">
        <v>257</v>
      </c>
      <c r="Q56" s="94" t="s">
        <v>3810</v>
      </c>
      <c r="R56" s="94" t="s">
        <v>3811</v>
      </c>
      <c r="S56" s="94" t="s">
        <v>91</v>
      </c>
      <c r="T56" s="94" t="s">
        <v>120</v>
      </c>
      <c r="U56" s="94" t="s">
        <v>121</v>
      </c>
      <c r="V56" s="104" t="s">
        <v>3812</v>
      </c>
      <c r="W56" s="105" t="s">
        <v>3813</v>
      </c>
      <c r="X56" s="105" t="s">
        <v>3810</v>
      </c>
      <c r="Y56" s="105" t="s">
        <v>2502</v>
      </c>
      <c r="Z56" s="105" t="s">
        <v>3814</v>
      </c>
      <c r="AA56" s="105" t="s">
        <v>3815</v>
      </c>
      <c r="AB56" s="106">
        <v>4</v>
      </c>
      <c r="AC56" s="102">
        <v>33830</v>
      </c>
      <c r="AD56" s="94">
        <v>15565</v>
      </c>
      <c r="AE56" s="94">
        <v>0</v>
      </c>
      <c r="AF56" s="94">
        <v>0</v>
      </c>
      <c r="AG56" s="94">
        <v>0</v>
      </c>
      <c r="AH56" s="102"/>
      <c r="AI56" s="102"/>
      <c r="AJ56" s="107"/>
      <c r="AK56" s="107" t="s">
        <v>2499</v>
      </c>
      <c r="AL56" s="107"/>
    </row>
    <row r="57" spans="2:38" ht="33" customHeight="1" x14ac:dyDescent="0.2">
      <c r="B57" s="102" t="s">
        <v>143</v>
      </c>
      <c r="C57" s="94" t="s">
        <v>85</v>
      </c>
      <c r="D57" s="103" t="s">
        <v>19426</v>
      </c>
      <c r="E57" s="94" t="s">
        <v>13650</v>
      </c>
      <c r="F57" s="94" t="s">
        <v>86</v>
      </c>
      <c r="G57" s="94" t="s">
        <v>2497</v>
      </c>
      <c r="H57" s="103">
        <v>2024</v>
      </c>
      <c r="I57" s="103">
        <v>2024</v>
      </c>
      <c r="J57" s="102" t="s">
        <v>13651</v>
      </c>
      <c r="K57" s="94" t="s">
        <v>13652</v>
      </c>
      <c r="L57" s="94" t="s">
        <v>19427</v>
      </c>
      <c r="M57" s="94" t="s">
        <v>13654</v>
      </c>
      <c r="N57" s="94" t="s">
        <v>13655</v>
      </c>
      <c r="O57" s="94" t="s">
        <v>89</v>
      </c>
      <c r="P57" s="94" t="s">
        <v>90</v>
      </c>
      <c r="Q57" s="94" t="s">
        <v>13656</v>
      </c>
      <c r="R57" s="94" t="s">
        <v>13657</v>
      </c>
      <c r="S57" s="94" t="s">
        <v>135</v>
      </c>
      <c r="T57" s="94" t="s">
        <v>120</v>
      </c>
      <c r="U57" s="94" t="s">
        <v>121</v>
      </c>
      <c r="V57" s="104" t="s">
        <v>19428</v>
      </c>
      <c r="W57" s="105" t="s">
        <v>2498</v>
      </c>
      <c r="X57" s="105" t="s">
        <v>13656</v>
      </c>
      <c r="Y57" s="105" t="s">
        <v>19429</v>
      </c>
      <c r="Z57" s="105" t="s">
        <v>19430</v>
      </c>
      <c r="AA57" s="105" t="s">
        <v>19431</v>
      </c>
      <c r="AB57" s="106">
        <v>4</v>
      </c>
      <c r="AC57" s="102">
        <v>15320</v>
      </c>
      <c r="AD57" s="94">
        <v>8700</v>
      </c>
      <c r="AE57" s="94">
        <v>0</v>
      </c>
      <c r="AF57" s="94">
        <v>0</v>
      </c>
      <c r="AG57" s="94">
        <v>0</v>
      </c>
      <c r="AH57" s="102"/>
      <c r="AI57" s="102"/>
      <c r="AJ57" s="107"/>
      <c r="AK57" s="107" t="s">
        <v>2499</v>
      </c>
      <c r="AL57" s="107"/>
    </row>
    <row r="58" spans="2:38" ht="33" customHeight="1" x14ac:dyDescent="0.2">
      <c r="B58" s="102" t="s">
        <v>143</v>
      </c>
      <c r="C58" s="94" t="s">
        <v>85</v>
      </c>
      <c r="D58" s="103" t="s">
        <v>19432</v>
      </c>
      <c r="E58" s="94" t="s">
        <v>13680</v>
      </c>
      <c r="F58" s="94" t="s">
        <v>86</v>
      </c>
      <c r="G58" s="94" t="s">
        <v>2497</v>
      </c>
      <c r="H58" s="103">
        <v>2024</v>
      </c>
      <c r="I58" s="103">
        <v>2024</v>
      </c>
      <c r="J58" s="102" t="s">
        <v>3489</v>
      </c>
      <c r="K58" s="94" t="s">
        <v>13681</v>
      </c>
      <c r="L58" s="94" t="s">
        <v>3491</v>
      </c>
      <c r="M58" s="94"/>
      <c r="N58" s="94" t="s">
        <v>3493</v>
      </c>
      <c r="O58" s="94" t="s">
        <v>89</v>
      </c>
      <c r="P58" s="94" t="s">
        <v>90</v>
      </c>
      <c r="Q58" s="94" t="s">
        <v>3494</v>
      </c>
      <c r="R58" s="94" t="s">
        <v>3495</v>
      </c>
      <c r="S58" s="94" t="s">
        <v>135</v>
      </c>
      <c r="T58" s="94" t="s">
        <v>3338</v>
      </c>
      <c r="U58" s="94" t="s">
        <v>121</v>
      </c>
      <c r="V58" s="104" t="s">
        <v>3496</v>
      </c>
      <c r="W58" s="105" t="s">
        <v>3497</v>
      </c>
      <c r="X58" s="105" t="s">
        <v>3494</v>
      </c>
      <c r="Y58" s="105" t="s">
        <v>3498</v>
      </c>
      <c r="Z58" s="105" t="s">
        <v>3499</v>
      </c>
      <c r="AA58" s="105" t="s">
        <v>3500</v>
      </c>
      <c r="AB58" s="106">
        <v>2</v>
      </c>
      <c r="AC58" s="102">
        <v>12980</v>
      </c>
      <c r="AD58" s="94">
        <v>3000</v>
      </c>
      <c r="AE58" s="94">
        <v>0</v>
      </c>
      <c r="AF58" s="94">
        <v>0</v>
      </c>
      <c r="AG58" s="94">
        <v>0</v>
      </c>
      <c r="AH58" s="102"/>
      <c r="AI58" s="102"/>
      <c r="AJ58" s="107"/>
      <c r="AK58" s="107" t="s">
        <v>2499</v>
      </c>
      <c r="AL58" s="107"/>
    </row>
    <row r="59" spans="2:38" ht="33" customHeight="1" x14ac:dyDescent="0.2">
      <c r="B59" s="102" t="s">
        <v>143</v>
      </c>
      <c r="C59" s="94" t="s">
        <v>85</v>
      </c>
      <c r="D59" s="103" t="s">
        <v>19433</v>
      </c>
      <c r="E59" s="94" t="s">
        <v>13693</v>
      </c>
      <c r="F59" s="94" t="s">
        <v>86</v>
      </c>
      <c r="G59" s="94" t="s">
        <v>2497</v>
      </c>
      <c r="H59" s="103">
        <v>2024</v>
      </c>
      <c r="I59" s="103">
        <v>2024</v>
      </c>
      <c r="J59" s="102" t="s">
        <v>3853</v>
      </c>
      <c r="K59" s="94" t="s">
        <v>3854</v>
      </c>
      <c r="L59" s="94" t="s">
        <v>3855</v>
      </c>
      <c r="M59" s="94" t="s">
        <v>3856</v>
      </c>
      <c r="N59" s="94" t="s">
        <v>3857</v>
      </c>
      <c r="O59" s="94" t="s">
        <v>89</v>
      </c>
      <c r="P59" s="94" t="s">
        <v>90</v>
      </c>
      <c r="Q59" s="94" t="s">
        <v>3858</v>
      </c>
      <c r="R59" s="94" t="s">
        <v>3859</v>
      </c>
      <c r="S59" s="94" t="s">
        <v>135</v>
      </c>
      <c r="T59" s="94" t="s">
        <v>3423</v>
      </c>
      <c r="U59" s="94" t="s">
        <v>121</v>
      </c>
      <c r="V59" s="104" t="s">
        <v>3860</v>
      </c>
      <c r="W59" s="105" t="s">
        <v>2498</v>
      </c>
      <c r="X59" s="105" t="s">
        <v>3858</v>
      </c>
      <c r="Y59" s="105" t="s">
        <v>3861</v>
      </c>
      <c r="Z59" s="105" t="s">
        <v>3862</v>
      </c>
      <c r="AA59" s="105" t="s">
        <v>3863</v>
      </c>
      <c r="AB59" s="106">
        <v>1</v>
      </c>
      <c r="AC59" s="102">
        <v>5674</v>
      </c>
      <c r="AD59" s="94">
        <v>5000</v>
      </c>
      <c r="AE59" s="94">
        <v>0</v>
      </c>
      <c r="AF59" s="94">
        <v>0</v>
      </c>
      <c r="AG59" s="94">
        <v>0</v>
      </c>
      <c r="AH59" s="102"/>
      <c r="AI59" s="102"/>
      <c r="AJ59" s="107"/>
      <c r="AK59" s="107" t="s">
        <v>2499</v>
      </c>
      <c r="AL59" s="107"/>
    </row>
    <row r="60" spans="2:38" ht="33" customHeight="1" x14ac:dyDescent="0.2">
      <c r="B60" s="102" t="s">
        <v>143</v>
      </c>
      <c r="C60" s="94" t="s">
        <v>85</v>
      </c>
      <c r="D60" s="103" t="s">
        <v>19434</v>
      </c>
      <c r="E60" s="94" t="s">
        <v>13702</v>
      </c>
      <c r="F60" s="94" t="s">
        <v>86</v>
      </c>
      <c r="G60" s="94" t="s">
        <v>2497</v>
      </c>
      <c r="H60" s="103">
        <v>2024</v>
      </c>
      <c r="I60" s="103">
        <v>2024</v>
      </c>
      <c r="J60" s="102" t="s">
        <v>3955</v>
      </c>
      <c r="K60" s="94" t="s">
        <v>3956</v>
      </c>
      <c r="L60" s="94" t="s">
        <v>3957</v>
      </c>
      <c r="M60" s="94" t="s">
        <v>3958</v>
      </c>
      <c r="N60" s="94" t="s">
        <v>3959</v>
      </c>
      <c r="O60" s="94" t="s">
        <v>89</v>
      </c>
      <c r="P60" s="94" t="s">
        <v>90</v>
      </c>
      <c r="Q60" s="94" t="s">
        <v>3960</v>
      </c>
      <c r="R60" s="94" t="s">
        <v>3961</v>
      </c>
      <c r="S60" s="94" t="s">
        <v>135</v>
      </c>
      <c r="T60" s="94" t="s">
        <v>260</v>
      </c>
      <c r="U60" s="94" t="s">
        <v>121</v>
      </c>
      <c r="V60" s="104" t="s">
        <v>3962</v>
      </c>
      <c r="W60" s="105" t="s">
        <v>2546</v>
      </c>
      <c r="X60" s="105" t="s">
        <v>3960</v>
      </c>
      <c r="Y60" s="105" t="s">
        <v>3963</v>
      </c>
      <c r="Z60" s="105" t="s">
        <v>19435</v>
      </c>
      <c r="AA60" s="105" t="s">
        <v>3965</v>
      </c>
      <c r="AB60" s="106">
        <v>2</v>
      </c>
      <c r="AC60" s="102">
        <v>2800</v>
      </c>
      <c r="AD60" s="94">
        <v>1610</v>
      </c>
      <c r="AE60" s="94">
        <v>0</v>
      </c>
      <c r="AF60" s="94">
        <v>0</v>
      </c>
      <c r="AG60" s="94">
        <v>0</v>
      </c>
      <c r="AH60" s="102"/>
      <c r="AI60" s="102"/>
      <c r="AJ60" s="107"/>
      <c r="AK60" s="107" t="s">
        <v>2499</v>
      </c>
      <c r="AL60" s="107"/>
    </row>
    <row r="61" spans="2:38" ht="33" customHeight="1" x14ac:dyDescent="0.2">
      <c r="B61" s="102" t="s">
        <v>143</v>
      </c>
      <c r="C61" s="94" t="s">
        <v>85</v>
      </c>
      <c r="D61" s="103" t="s">
        <v>19436</v>
      </c>
      <c r="E61" s="94" t="s">
        <v>13714</v>
      </c>
      <c r="F61" s="94" t="s">
        <v>86</v>
      </c>
      <c r="G61" s="94" t="s">
        <v>2497</v>
      </c>
      <c r="H61" s="103">
        <v>2024</v>
      </c>
      <c r="I61" s="103">
        <v>2024</v>
      </c>
      <c r="J61" s="102" t="s">
        <v>3853</v>
      </c>
      <c r="K61" s="94" t="s">
        <v>3854</v>
      </c>
      <c r="L61" s="94" t="s">
        <v>3855</v>
      </c>
      <c r="M61" s="94" t="s">
        <v>3856</v>
      </c>
      <c r="N61" s="94" t="s">
        <v>3857</v>
      </c>
      <c r="O61" s="94" t="s">
        <v>89</v>
      </c>
      <c r="P61" s="94" t="s">
        <v>90</v>
      </c>
      <c r="Q61" s="94" t="s">
        <v>3858</v>
      </c>
      <c r="R61" s="94" t="s">
        <v>3859</v>
      </c>
      <c r="S61" s="94" t="s">
        <v>135</v>
      </c>
      <c r="T61" s="94" t="s">
        <v>3423</v>
      </c>
      <c r="U61" s="94" t="s">
        <v>121</v>
      </c>
      <c r="V61" s="104" t="s">
        <v>3860</v>
      </c>
      <c r="W61" s="105" t="s">
        <v>2498</v>
      </c>
      <c r="X61" s="105" t="s">
        <v>3858</v>
      </c>
      <c r="Y61" s="105" t="s">
        <v>3861</v>
      </c>
      <c r="Z61" s="105" t="s">
        <v>3862</v>
      </c>
      <c r="AA61" s="105" t="s">
        <v>3863</v>
      </c>
      <c r="AB61" s="106">
        <v>4</v>
      </c>
      <c r="AC61" s="102">
        <v>21350</v>
      </c>
      <c r="AD61" s="94">
        <v>9800</v>
      </c>
      <c r="AE61" s="94">
        <v>0</v>
      </c>
      <c r="AF61" s="94">
        <v>0</v>
      </c>
      <c r="AG61" s="94">
        <v>0</v>
      </c>
      <c r="AH61" s="102"/>
      <c r="AI61" s="102"/>
      <c r="AJ61" s="107"/>
      <c r="AK61" s="107" t="s">
        <v>2499</v>
      </c>
      <c r="AL61" s="107"/>
    </row>
    <row r="62" spans="2:38" ht="33" customHeight="1" x14ac:dyDescent="0.2">
      <c r="B62" s="102" t="s">
        <v>143</v>
      </c>
      <c r="C62" s="94" t="s">
        <v>85</v>
      </c>
      <c r="D62" s="103" t="s">
        <v>19437</v>
      </c>
      <c r="E62" s="94" t="s">
        <v>13740</v>
      </c>
      <c r="F62" s="94" t="s">
        <v>86</v>
      </c>
      <c r="G62" s="94" t="s">
        <v>2497</v>
      </c>
      <c r="H62" s="103">
        <v>2024</v>
      </c>
      <c r="I62" s="103">
        <v>2024</v>
      </c>
      <c r="J62" s="102" t="s">
        <v>13741</v>
      </c>
      <c r="K62" s="94" t="s">
        <v>13742</v>
      </c>
      <c r="L62" s="94" t="s">
        <v>13743</v>
      </c>
      <c r="M62" s="94"/>
      <c r="N62" s="94" t="s">
        <v>13744</v>
      </c>
      <c r="O62" s="94" t="s">
        <v>89</v>
      </c>
      <c r="P62" s="94" t="s">
        <v>90</v>
      </c>
      <c r="Q62" s="94" t="s">
        <v>13745</v>
      </c>
      <c r="R62" s="94" t="s">
        <v>13746</v>
      </c>
      <c r="S62" s="94" t="s">
        <v>135</v>
      </c>
      <c r="T62" s="94" t="s">
        <v>13747</v>
      </c>
      <c r="U62" s="94" t="s">
        <v>13748</v>
      </c>
      <c r="V62" s="104" t="s">
        <v>19438</v>
      </c>
      <c r="W62" s="105" t="s">
        <v>19439</v>
      </c>
      <c r="X62" s="105" t="s">
        <v>13745</v>
      </c>
      <c r="Y62" s="105" t="s">
        <v>19440</v>
      </c>
      <c r="Z62" s="105" t="s">
        <v>19441</v>
      </c>
      <c r="AA62" s="105" t="s">
        <v>19442</v>
      </c>
      <c r="AB62" s="106">
        <v>2</v>
      </c>
      <c r="AC62" s="102">
        <v>17200</v>
      </c>
      <c r="AD62" s="94">
        <v>3000</v>
      </c>
      <c r="AE62" s="94">
        <v>0</v>
      </c>
      <c r="AF62" s="94">
        <v>0</v>
      </c>
      <c r="AG62" s="94">
        <v>0</v>
      </c>
      <c r="AH62" s="102"/>
      <c r="AI62" s="102"/>
      <c r="AJ62" s="107"/>
      <c r="AK62" s="107" t="s">
        <v>2499</v>
      </c>
      <c r="AL62" s="107"/>
    </row>
    <row r="63" spans="2:38" ht="33" customHeight="1" x14ac:dyDescent="0.2">
      <c r="B63" s="102" t="s">
        <v>143</v>
      </c>
      <c r="C63" s="94" t="s">
        <v>85</v>
      </c>
      <c r="D63" s="103" t="s">
        <v>19443</v>
      </c>
      <c r="E63" s="94" t="s">
        <v>13762</v>
      </c>
      <c r="F63" s="94" t="s">
        <v>86</v>
      </c>
      <c r="G63" s="94" t="s">
        <v>2497</v>
      </c>
      <c r="H63" s="103">
        <v>2024</v>
      </c>
      <c r="I63" s="103">
        <v>2024</v>
      </c>
      <c r="J63" s="102" t="s">
        <v>13763</v>
      </c>
      <c r="K63" s="94" t="s">
        <v>13764</v>
      </c>
      <c r="L63" s="94" t="s">
        <v>13765</v>
      </c>
      <c r="M63" s="94"/>
      <c r="N63" s="94" t="s">
        <v>13766</v>
      </c>
      <c r="O63" s="94" t="s">
        <v>89</v>
      </c>
      <c r="P63" s="94" t="s">
        <v>90</v>
      </c>
      <c r="Q63" s="94" t="s">
        <v>13767</v>
      </c>
      <c r="R63" s="94" t="s">
        <v>13768</v>
      </c>
      <c r="S63" s="94" t="s">
        <v>91</v>
      </c>
      <c r="T63" s="94" t="s">
        <v>293</v>
      </c>
      <c r="U63" s="94" t="s">
        <v>121</v>
      </c>
      <c r="V63" s="104" t="s">
        <v>19444</v>
      </c>
      <c r="W63" s="105" t="s">
        <v>19445</v>
      </c>
      <c r="X63" s="105" t="s">
        <v>13767</v>
      </c>
      <c r="Y63" s="105" t="s">
        <v>19446</v>
      </c>
      <c r="Z63" s="105" t="s">
        <v>19447</v>
      </c>
      <c r="AA63" s="105" t="s">
        <v>19422</v>
      </c>
      <c r="AB63" s="106">
        <v>2</v>
      </c>
      <c r="AC63" s="102">
        <v>2000</v>
      </c>
      <c r="AD63" s="94">
        <v>1500</v>
      </c>
      <c r="AE63" s="94">
        <v>0</v>
      </c>
      <c r="AF63" s="94">
        <v>0</v>
      </c>
      <c r="AG63" s="94">
        <v>0</v>
      </c>
      <c r="AH63" s="102"/>
      <c r="AI63" s="102"/>
      <c r="AJ63" s="107"/>
      <c r="AK63" s="107" t="s">
        <v>2499</v>
      </c>
      <c r="AL63" s="107"/>
    </row>
    <row r="64" spans="2:38" ht="33" customHeight="1" x14ac:dyDescent="0.2">
      <c r="B64" s="102" t="s">
        <v>471</v>
      </c>
      <c r="C64" s="94" t="s">
        <v>85</v>
      </c>
      <c r="D64" s="103" t="s">
        <v>2591</v>
      </c>
      <c r="E64" s="94" t="s">
        <v>473</v>
      </c>
      <c r="F64" s="94" t="s">
        <v>86</v>
      </c>
      <c r="G64" s="94" t="s">
        <v>2497</v>
      </c>
      <c r="H64" s="103">
        <v>2024</v>
      </c>
      <c r="I64" s="103">
        <v>2024</v>
      </c>
      <c r="J64" s="102" t="s">
        <v>474</v>
      </c>
      <c r="K64" s="94" t="s">
        <v>475</v>
      </c>
      <c r="L64" s="94" t="s">
        <v>476</v>
      </c>
      <c r="M64" s="94" t="s">
        <v>477</v>
      </c>
      <c r="N64" s="94" t="s">
        <v>478</v>
      </c>
      <c r="O64" s="94" t="s">
        <v>89</v>
      </c>
      <c r="P64" s="94" t="s">
        <v>90</v>
      </c>
      <c r="Q64" s="94" t="s">
        <v>479</v>
      </c>
      <c r="R64" s="94" t="s">
        <v>480</v>
      </c>
      <c r="S64" s="94" t="s">
        <v>119</v>
      </c>
      <c r="T64" s="94" t="s">
        <v>481</v>
      </c>
      <c r="U64" s="94" t="s">
        <v>482</v>
      </c>
      <c r="V64" s="104" t="s">
        <v>2592</v>
      </c>
      <c r="W64" s="105" t="s">
        <v>2498</v>
      </c>
      <c r="X64" s="105" t="s">
        <v>479</v>
      </c>
      <c r="Y64" s="105" t="s">
        <v>2593</v>
      </c>
      <c r="Z64" s="105" t="s">
        <v>2594</v>
      </c>
      <c r="AA64" s="105" t="s">
        <v>2595</v>
      </c>
      <c r="AB64" s="106">
        <v>4</v>
      </c>
      <c r="AC64" s="102">
        <v>29536</v>
      </c>
      <c r="AD64" s="94">
        <v>11000</v>
      </c>
      <c r="AE64" s="94">
        <v>0</v>
      </c>
      <c r="AF64" s="94">
        <v>0</v>
      </c>
      <c r="AG64" s="94">
        <v>0</v>
      </c>
      <c r="AH64" s="102"/>
      <c r="AI64" s="102"/>
      <c r="AJ64" s="107"/>
      <c r="AK64" s="107" t="s">
        <v>2499</v>
      </c>
      <c r="AL64" s="107"/>
    </row>
    <row r="65" spans="2:38" ht="33" customHeight="1" x14ac:dyDescent="0.2">
      <c r="B65" s="102" t="s">
        <v>471</v>
      </c>
      <c r="C65" s="94" t="s">
        <v>85</v>
      </c>
      <c r="D65" s="103" t="s">
        <v>2596</v>
      </c>
      <c r="E65" s="94" t="s">
        <v>506</v>
      </c>
      <c r="F65" s="94" t="s">
        <v>86</v>
      </c>
      <c r="G65" s="94" t="s">
        <v>2497</v>
      </c>
      <c r="H65" s="103">
        <v>2024</v>
      </c>
      <c r="I65" s="103">
        <v>2024</v>
      </c>
      <c r="J65" s="102" t="s">
        <v>507</v>
      </c>
      <c r="K65" s="94" t="s">
        <v>508</v>
      </c>
      <c r="L65" s="94" t="s">
        <v>2597</v>
      </c>
      <c r="M65" s="94" t="s">
        <v>510</v>
      </c>
      <c r="N65" s="94" t="s">
        <v>511</v>
      </c>
      <c r="O65" s="94" t="s">
        <v>89</v>
      </c>
      <c r="P65" s="94" t="s">
        <v>90</v>
      </c>
      <c r="Q65" s="94" t="s">
        <v>512</v>
      </c>
      <c r="R65" s="94" t="s">
        <v>513</v>
      </c>
      <c r="S65" s="94" t="s">
        <v>135</v>
      </c>
      <c r="T65" s="94" t="s">
        <v>514</v>
      </c>
      <c r="U65" s="94" t="s">
        <v>482</v>
      </c>
      <c r="V65" s="104" t="s">
        <v>2598</v>
      </c>
      <c r="W65" s="105" t="s">
        <v>2498</v>
      </c>
      <c r="X65" s="105" t="s">
        <v>512</v>
      </c>
      <c r="Y65" s="105" t="s">
        <v>2599</v>
      </c>
      <c r="Z65" s="105" t="s">
        <v>2600</v>
      </c>
      <c r="AA65" s="105" t="s">
        <v>2601</v>
      </c>
      <c r="AB65" s="106">
        <v>2</v>
      </c>
      <c r="AC65" s="102">
        <v>8525</v>
      </c>
      <c r="AD65" s="94">
        <v>4000</v>
      </c>
      <c r="AE65" s="94">
        <v>0</v>
      </c>
      <c r="AF65" s="94">
        <v>0</v>
      </c>
      <c r="AG65" s="94">
        <v>0</v>
      </c>
      <c r="AH65" s="102"/>
      <c r="AI65" s="102"/>
      <c r="AJ65" s="107"/>
      <c r="AK65" s="107" t="s">
        <v>2499</v>
      </c>
      <c r="AL65" s="107"/>
    </row>
    <row r="66" spans="2:38" ht="33" customHeight="1" x14ac:dyDescent="0.2">
      <c r="B66" s="102" t="s">
        <v>471</v>
      </c>
      <c r="C66" s="94" t="s">
        <v>85</v>
      </c>
      <c r="D66" s="103" t="s">
        <v>2608</v>
      </c>
      <c r="E66" s="94" t="s">
        <v>534</v>
      </c>
      <c r="F66" s="94" t="s">
        <v>86</v>
      </c>
      <c r="G66" s="94" t="s">
        <v>2497</v>
      </c>
      <c r="H66" s="103">
        <v>2024</v>
      </c>
      <c r="I66" s="103">
        <v>2024</v>
      </c>
      <c r="J66" s="102" t="s">
        <v>535</v>
      </c>
      <c r="K66" s="94" t="s">
        <v>536</v>
      </c>
      <c r="L66" s="94" t="s">
        <v>537</v>
      </c>
      <c r="M66" s="94" t="s">
        <v>538</v>
      </c>
      <c r="N66" s="94" t="s">
        <v>539</v>
      </c>
      <c r="O66" s="94" t="s">
        <v>89</v>
      </c>
      <c r="P66" s="94" t="s">
        <v>90</v>
      </c>
      <c r="Q66" s="94" t="s">
        <v>540</v>
      </c>
      <c r="R66" s="94" t="s">
        <v>541</v>
      </c>
      <c r="S66" s="94" t="s">
        <v>135</v>
      </c>
      <c r="T66" s="94" t="s">
        <v>514</v>
      </c>
      <c r="U66" s="94" t="s">
        <v>482</v>
      </c>
      <c r="V66" s="104" t="s">
        <v>2609</v>
      </c>
      <c r="W66" s="105" t="s">
        <v>2610</v>
      </c>
      <c r="X66" s="105" t="s">
        <v>540</v>
      </c>
      <c r="Y66" s="105" t="s">
        <v>2611</v>
      </c>
      <c r="Z66" s="105" t="s">
        <v>2612</v>
      </c>
      <c r="AA66" s="105" t="s">
        <v>2613</v>
      </c>
      <c r="AB66" s="106">
        <v>2</v>
      </c>
      <c r="AC66" s="102">
        <v>28400</v>
      </c>
      <c r="AD66" s="94">
        <v>3000</v>
      </c>
      <c r="AE66" s="94">
        <v>0</v>
      </c>
      <c r="AF66" s="94">
        <v>0</v>
      </c>
      <c r="AG66" s="94">
        <v>0</v>
      </c>
      <c r="AH66" s="102"/>
      <c r="AI66" s="102"/>
      <c r="AJ66" s="107"/>
      <c r="AK66" s="107" t="s">
        <v>2499</v>
      </c>
      <c r="AL66" s="107"/>
    </row>
    <row r="67" spans="2:38" ht="33" customHeight="1" x14ac:dyDescent="0.2">
      <c r="B67" s="102" t="s">
        <v>471</v>
      </c>
      <c r="C67" s="94" t="s">
        <v>85</v>
      </c>
      <c r="D67" s="103" t="s">
        <v>2614</v>
      </c>
      <c r="E67" s="94" t="s">
        <v>546</v>
      </c>
      <c r="F67" s="94" t="s">
        <v>86</v>
      </c>
      <c r="G67" s="94" t="s">
        <v>2497</v>
      </c>
      <c r="H67" s="103">
        <v>2024</v>
      </c>
      <c r="I67" s="103">
        <v>2024</v>
      </c>
      <c r="J67" s="102" t="s">
        <v>547</v>
      </c>
      <c r="K67" s="94" t="s">
        <v>548</v>
      </c>
      <c r="L67" s="94" t="s">
        <v>2615</v>
      </c>
      <c r="M67" s="94" t="s">
        <v>550</v>
      </c>
      <c r="N67" s="94" t="s">
        <v>551</v>
      </c>
      <c r="O67" s="94" t="s">
        <v>89</v>
      </c>
      <c r="P67" s="94" t="s">
        <v>90</v>
      </c>
      <c r="Q67" s="94" t="s">
        <v>552</v>
      </c>
      <c r="R67" s="94" t="s">
        <v>553</v>
      </c>
      <c r="S67" s="94" t="s">
        <v>135</v>
      </c>
      <c r="T67" s="94" t="s">
        <v>531</v>
      </c>
      <c r="U67" s="94" t="s">
        <v>482</v>
      </c>
      <c r="V67" s="104" t="s">
        <v>2616</v>
      </c>
      <c r="W67" s="105" t="s">
        <v>2617</v>
      </c>
      <c r="X67" s="105" t="s">
        <v>552</v>
      </c>
      <c r="Y67" s="105" t="s">
        <v>2618</v>
      </c>
      <c r="Z67" s="105" t="s">
        <v>2619</v>
      </c>
      <c r="AA67" s="105" t="s">
        <v>2620</v>
      </c>
      <c r="AB67" s="106">
        <v>2</v>
      </c>
      <c r="AC67" s="102">
        <v>36370</v>
      </c>
      <c r="AD67" s="94">
        <v>6800</v>
      </c>
      <c r="AE67" s="94">
        <v>0</v>
      </c>
      <c r="AF67" s="94">
        <v>0</v>
      </c>
      <c r="AG67" s="94">
        <v>0</v>
      </c>
      <c r="AH67" s="102"/>
      <c r="AI67" s="102"/>
      <c r="AJ67" s="107"/>
      <c r="AK67" s="107" t="s">
        <v>2499</v>
      </c>
      <c r="AL67" s="107"/>
    </row>
    <row r="68" spans="2:38" ht="33" customHeight="1" x14ac:dyDescent="0.2">
      <c r="B68" s="102" t="s">
        <v>471</v>
      </c>
      <c r="C68" s="94" t="s">
        <v>85</v>
      </c>
      <c r="D68" s="103" t="s">
        <v>2621</v>
      </c>
      <c r="E68" s="94" t="s">
        <v>566</v>
      </c>
      <c r="F68" s="94" t="s">
        <v>86</v>
      </c>
      <c r="G68" s="94" t="s">
        <v>2497</v>
      </c>
      <c r="H68" s="103">
        <v>2024</v>
      </c>
      <c r="I68" s="103">
        <v>2024</v>
      </c>
      <c r="J68" s="102" t="s">
        <v>567</v>
      </c>
      <c r="K68" s="94" t="s">
        <v>568</v>
      </c>
      <c r="L68" s="94" t="s">
        <v>569</v>
      </c>
      <c r="M68" s="94" t="s">
        <v>570</v>
      </c>
      <c r="N68" s="94" t="s">
        <v>571</v>
      </c>
      <c r="O68" s="94" t="s">
        <v>89</v>
      </c>
      <c r="P68" s="94" t="s">
        <v>257</v>
      </c>
      <c r="Q68" s="94" t="s">
        <v>572</v>
      </c>
      <c r="R68" s="94" t="s">
        <v>573</v>
      </c>
      <c r="S68" s="94" t="s">
        <v>91</v>
      </c>
      <c r="T68" s="94" t="s">
        <v>574</v>
      </c>
      <c r="U68" s="94" t="s">
        <v>482</v>
      </c>
      <c r="V68" s="104" t="s">
        <v>2622</v>
      </c>
      <c r="W68" s="105" t="s">
        <v>2623</v>
      </c>
      <c r="X68" s="105" t="s">
        <v>572</v>
      </c>
      <c r="Y68" s="105" t="s">
        <v>2624</v>
      </c>
      <c r="Z68" s="105" t="s">
        <v>2625</v>
      </c>
      <c r="AA68" s="105" t="s">
        <v>2626</v>
      </c>
      <c r="AB68" s="106">
        <v>4</v>
      </c>
      <c r="AC68" s="102">
        <v>48382</v>
      </c>
      <c r="AD68" s="94">
        <v>9500</v>
      </c>
      <c r="AE68" s="94">
        <v>0</v>
      </c>
      <c r="AF68" s="94">
        <v>0</v>
      </c>
      <c r="AG68" s="94">
        <v>0</v>
      </c>
      <c r="AH68" s="102"/>
      <c r="AI68" s="102"/>
      <c r="AJ68" s="107"/>
      <c r="AK68" s="107" t="s">
        <v>2499</v>
      </c>
      <c r="AL68" s="107"/>
    </row>
    <row r="69" spans="2:38" ht="33" customHeight="1" x14ac:dyDescent="0.2">
      <c r="B69" s="102" t="s">
        <v>471</v>
      </c>
      <c r="C69" s="94" t="s">
        <v>85</v>
      </c>
      <c r="D69" s="103" t="s">
        <v>13118</v>
      </c>
      <c r="E69" s="94" t="s">
        <v>12195</v>
      </c>
      <c r="F69" s="94" t="s">
        <v>86</v>
      </c>
      <c r="G69" s="94" t="s">
        <v>2497</v>
      </c>
      <c r="H69" s="103">
        <v>2024</v>
      </c>
      <c r="I69" s="103">
        <v>2024</v>
      </c>
      <c r="J69" s="102" t="s">
        <v>4040</v>
      </c>
      <c r="K69" s="94" t="s">
        <v>4041</v>
      </c>
      <c r="L69" s="94" t="s">
        <v>4042</v>
      </c>
      <c r="M69" s="94" t="s">
        <v>4043</v>
      </c>
      <c r="N69" s="94" t="s">
        <v>4044</v>
      </c>
      <c r="O69" s="94" t="s">
        <v>89</v>
      </c>
      <c r="P69" s="94" t="s">
        <v>90</v>
      </c>
      <c r="Q69" s="94" t="s">
        <v>4045</v>
      </c>
      <c r="R69" s="94" t="s">
        <v>4046</v>
      </c>
      <c r="S69" s="94" t="s">
        <v>135</v>
      </c>
      <c r="T69" s="94" t="s">
        <v>4047</v>
      </c>
      <c r="U69" s="94" t="s">
        <v>482</v>
      </c>
      <c r="V69" s="104" t="s">
        <v>4048</v>
      </c>
      <c r="W69" s="105" t="s">
        <v>2498</v>
      </c>
      <c r="X69" s="105" t="s">
        <v>4045</v>
      </c>
      <c r="Y69" s="105" t="s">
        <v>4049</v>
      </c>
      <c r="Z69" s="105" t="s">
        <v>4050</v>
      </c>
      <c r="AA69" s="105" t="s">
        <v>4051</v>
      </c>
      <c r="AB69" s="106">
        <v>2</v>
      </c>
      <c r="AC69" s="102">
        <v>5517</v>
      </c>
      <c r="AD69" s="94">
        <v>1200</v>
      </c>
      <c r="AE69" s="94">
        <v>0</v>
      </c>
      <c r="AF69" s="94">
        <v>0</v>
      </c>
      <c r="AG69" s="94">
        <v>0</v>
      </c>
      <c r="AH69" s="102"/>
      <c r="AI69" s="102"/>
      <c r="AJ69" s="107"/>
      <c r="AK69" s="107" t="s">
        <v>2499</v>
      </c>
      <c r="AL69" s="107"/>
    </row>
    <row r="70" spans="2:38" ht="33" customHeight="1" x14ac:dyDescent="0.2">
      <c r="B70" s="102" t="s">
        <v>471</v>
      </c>
      <c r="C70" s="94" t="s">
        <v>85</v>
      </c>
      <c r="D70" s="103" t="s">
        <v>13119</v>
      </c>
      <c r="E70" s="94" t="s">
        <v>12199</v>
      </c>
      <c r="F70" s="94" t="s">
        <v>86</v>
      </c>
      <c r="G70" s="94" t="s">
        <v>2497</v>
      </c>
      <c r="H70" s="103">
        <v>2024</v>
      </c>
      <c r="I70" s="103">
        <v>2024</v>
      </c>
      <c r="J70" s="102" t="s">
        <v>4056</v>
      </c>
      <c r="K70" s="94" t="s">
        <v>4057</v>
      </c>
      <c r="L70" s="94"/>
      <c r="M70" s="94" t="s">
        <v>4058</v>
      </c>
      <c r="N70" s="94" t="s">
        <v>4059</v>
      </c>
      <c r="O70" s="94" t="s">
        <v>89</v>
      </c>
      <c r="P70" s="94" t="s">
        <v>257</v>
      </c>
      <c r="Q70" s="94" t="s">
        <v>4060</v>
      </c>
      <c r="R70" s="94" t="s">
        <v>4061</v>
      </c>
      <c r="S70" s="94" t="s">
        <v>91</v>
      </c>
      <c r="T70" s="94" t="s">
        <v>4001</v>
      </c>
      <c r="U70" s="94" t="s">
        <v>482</v>
      </c>
      <c r="V70" s="104" t="s">
        <v>4062</v>
      </c>
      <c r="W70" s="105" t="s">
        <v>2498</v>
      </c>
      <c r="X70" s="105" t="s">
        <v>4060</v>
      </c>
      <c r="Y70" s="105" t="s">
        <v>4063</v>
      </c>
      <c r="Z70" s="105" t="s">
        <v>4064</v>
      </c>
      <c r="AA70" s="105" t="s">
        <v>4065</v>
      </c>
      <c r="AB70" s="106">
        <v>4</v>
      </c>
      <c r="AC70" s="102">
        <v>26930</v>
      </c>
      <c r="AD70" s="94">
        <v>10000</v>
      </c>
      <c r="AE70" s="94">
        <v>0</v>
      </c>
      <c r="AF70" s="94">
        <v>0</v>
      </c>
      <c r="AG70" s="94">
        <v>0</v>
      </c>
      <c r="AH70" s="102"/>
      <c r="AI70" s="102"/>
      <c r="AJ70" s="107"/>
      <c r="AK70" s="107" t="s">
        <v>2499</v>
      </c>
      <c r="AL70" s="107"/>
    </row>
    <row r="71" spans="2:38" ht="33" customHeight="1" x14ac:dyDescent="0.2">
      <c r="B71" s="102" t="s">
        <v>471</v>
      </c>
      <c r="C71" s="94" t="s">
        <v>85</v>
      </c>
      <c r="D71" s="103" t="s">
        <v>13120</v>
      </c>
      <c r="E71" s="94" t="s">
        <v>12222</v>
      </c>
      <c r="F71" s="94" t="s">
        <v>86</v>
      </c>
      <c r="G71" s="94" t="s">
        <v>2497</v>
      </c>
      <c r="H71" s="103">
        <v>2024</v>
      </c>
      <c r="I71" s="103">
        <v>2024</v>
      </c>
      <c r="J71" s="102" t="s">
        <v>12223</v>
      </c>
      <c r="K71" s="94" t="s">
        <v>12224</v>
      </c>
      <c r="L71" s="94" t="s">
        <v>12225</v>
      </c>
      <c r="M71" s="94"/>
      <c r="N71" s="94" t="s">
        <v>12226</v>
      </c>
      <c r="O71" s="94" t="s">
        <v>89</v>
      </c>
      <c r="P71" s="94" t="s">
        <v>90</v>
      </c>
      <c r="Q71" s="94" t="s">
        <v>12227</v>
      </c>
      <c r="R71" s="94" t="s">
        <v>12228</v>
      </c>
      <c r="S71" s="94" t="s">
        <v>119</v>
      </c>
      <c r="T71" s="94" t="s">
        <v>4032</v>
      </c>
      <c r="U71" s="94" t="s">
        <v>482</v>
      </c>
      <c r="V71" s="104" t="s">
        <v>13121</v>
      </c>
      <c r="W71" s="105" t="s">
        <v>2498</v>
      </c>
      <c r="X71" s="105" t="s">
        <v>12227</v>
      </c>
      <c r="Y71" s="105" t="s">
        <v>13122</v>
      </c>
      <c r="Z71" s="105" t="s">
        <v>13123</v>
      </c>
      <c r="AA71" s="105" t="s">
        <v>13124</v>
      </c>
      <c r="AB71" s="106">
        <v>2</v>
      </c>
      <c r="AC71" s="102">
        <v>5400</v>
      </c>
      <c r="AD71" s="94">
        <v>1700</v>
      </c>
      <c r="AE71" s="94">
        <v>0</v>
      </c>
      <c r="AF71" s="94">
        <v>0</v>
      </c>
      <c r="AG71" s="94">
        <v>0</v>
      </c>
      <c r="AH71" s="102"/>
      <c r="AI71" s="102"/>
      <c r="AJ71" s="107"/>
      <c r="AK71" s="107" t="s">
        <v>2499</v>
      </c>
      <c r="AL71" s="107"/>
    </row>
    <row r="72" spans="2:38" ht="33" customHeight="1" x14ac:dyDescent="0.2">
      <c r="B72" s="102" t="s">
        <v>471</v>
      </c>
      <c r="C72" s="94" t="s">
        <v>85</v>
      </c>
      <c r="D72" s="103" t="s">
        <v>19448</v>
      </c>
      <c r="E72" s="94" t="s">
        <v>13803</v>
      </c>
      <c r="F72" s="94" t="s">
        <v>86</v>
      </c>
      <c r="G72" s="94" t="s">
        <v>2497</v>
      </c>
      <c r="H72" s="103">
        <v>2024</v>
      </c>
      <c r="I72" s="103">
        <v>2024</v>
      </c>
      <c r="J72" s="102" t="s">
        <v>4279</v>
      </c>
      <c r="K72" s="94" t="s">
        <v>4280</v>
      </c>
      <c r="L72" s="94" t="s">
        <v>4281</v>
      </c>
      <c r="M72" s="94" t="s">
        <v>4282</v>
      </c>
      <c r="N72" s="94" t="s">
        <v>4283</v>
      </c>
      <c r="O72" s="94" t="s">
        <v>89</v>
      </c>
      <c r="P72" s="94" t="s">
        <v>90</v>
      </c>
      <c r="Q72" s="94" t="s">
        <v>4284</v>
      </c>
      <c r="R72" s="94" t="s">
        <v>4285</v>
      </c>
      <c r="S72" s="94" t="s">
        <v>135</v>
      </c>
      <c r="T72" s="94" t="s">
        <v>514</v>
      </c>
      <c r="U72" s="94" t="s">
        <v>482</v>
      </c>
      <c r="V72" s="104" t="s">
        <v>4286</v>
      </c>
      <c r="W72" s="105" t="s">
        <v>2498</v>
      </c>
      <c r="X72" s="105" t="s">
        <v>4284</v>
      </c>
      <c r="Y72" s="105" t="s">
        <v>4287</v>
      </c>
      <c r="Z72" s="105" t="s">
        <v>4288</v>
      </c>
      <c r="AA72" s="105" t="s">
        <v>19449</v>
      </c>
      <c r="AB72" s="106">
        <v>2</v>
      </c>
      <c r="AC72" s="102">
        <v>16750</v>
      </c>
      <c r="AD72" s="94">
        <v>2200</v>
      </c>
      <c r="AE72" s="94">
        <v>0</v>
      </c>
      <c r="AF72" s="94">
        <v>0</v>
      </c>
      <c r="AG72" s="94">
        <v>0</v>
      </c>
      <c r="AH72" s="102"/>
      <c r="AI72" s="102"/>
      <c r="AJ72" s="107"/>
      <c r="AK72" s="107" t="s">
        <v>2499</v>
      </c>
      <c r="AL72" s="107"/>
    </row>
    <row r="73" spans="2:38" ht="33" customHeight="1" x14ac:dyDescent="0.2">
      <c r="B73" s="102" t="s">
        <v>471</v>
      </c>
      <c r="C73" s="94" t="s">
        <v>85</v>
      </c>
      <c r="D73" s="103" t="s">
        <v>19450</v>
      </c>
      <c r="E73" s="94" t="s">
        <v>13811</v>
      </c>
      <c r="F73" s="94" t="s">
        <v>86</v>
      </c>
      <c r="G73" s="94" t="s">
        <v>2497</v>
      </c>
      <c r="H73" s="103">
        <v>2024</v>
      </c>
      <c r="I73" s="103">
        <v>2024</v>
      </c>
      <c r="J73" s="102" t="s">
        <v>4025</v>
      </c>
      <c r="K73" s="94" t="s">
        <v>4026</v>
      </c>
      <c r="L73" s="94" t="s">
        <v>4027</v>
      </c>
      <c r="M73" s="94" t="s">
        <v>4028</v>
      </c>
      <c r="N73" s="94" t="s">
        <v>4029</v>
      </c>
      <c r="O73" s="94" t="s">
        <v>89</v>
      </c>
      <c r="P73" s="94" t="s">
        <v>90</v>
      </c>
      <c r="Q73" s="94" t="s">
        <v>4030</v>
      </c>
      <c r="R73" s="94" t="s">
        <v>4031</v>
      </c>
      <c r="S73" s="94" t="s">
        <v>91</v>
      </c>
      <c r="T73" s="94" t="s">
        <v>4032</v>
      </c>
      <c r="U73" s="94" t="s">
        <v>482</v>
      </c>
      <c r="V73" s="104" t="s">
        <v>4033</v>
      </c>
      <c r="W73" s="105" t="s">
        <v>4034</v>
      </c>
      <c r="X73" s="105" t="s">
        <v>4030</v>
      </c>
      <c r="Y73" s="105" t="s">
        <v>4035</v>
      </c>
      <c r="Z73" s="105" t="s">
        <v>4036</v>
      </c>
      <c r="AA73" s="105" t="s">
        <v>4037</v>
      </c>
      <c r="AB73" s="106">
        <v>3</v>
      </c>
      <c r="AC73" s="102">
        <v>18400</v>
      </c>
      <c r="AD73" s="94">
        <v>3200</v>
      </c>
      <c r="AE73" s="94">
        <v>0</v>
      </c>
      <c r="AF73" s="94">
        <v>0</v>
      </c>
      <c r="AG73" s="94">
        <v>0</v>
      </c>
      <c r="AH73" s="102"/>
      <c r="AI73" s="102"/>
      <c r="AJ73" s="107"/>
      <c r="AK73" s="107" t="s">
        <v>2499</v>
      </c>
      <c r="AL73" s="107"/>
    </row>
    <row r="74" spans="2:38" ht="33" customHeight="1" x14ac:dyDescent="0.2">
      <c r="B74" s="102" t="s">
        <v>471</v>
      </c>
      <c r="C74" s="94" t="s">
        <v>85</v>
      </c>
      <c r="D74" s="103" t="s">
        <v>19451</v>
      </c>
      <c r="E74" s="94" t="s">
        <v>13829</v>
      </c>
      <c r="F74" s="94" t="s">
        <v>86</v>
      </c>
      <c r="G74" s="94" t="s">
        <v>2497</v>
      </c>
      <c r="H74" s="103">
        <v>2024</v>
      </c>
      <c r="I74" s="103">
        <v>2024</v>
      </c>
      <c r="J74" s="102" t="s">
        <v>4302</v>
      </c>
      <c r="K74" s="94" t="s">
        <v>4303</v>
      </c>
      <c r="L74" s="94" t="s">
        <v>4304</v>
      </c>
      <c r="M74" s="94" t="s">
        <v>4305</v>
      </c>
      <c r="N74" s="94" t="s">
        <v>4306</v>
      </c>
      <c r="O74" s="94" t="s">
        <v>89</v>
      </c>
      <c r="P74" s="94" t="s">
        <v>90</v>
      </c>
      <c r="Q74" s="94" t="s">
        <v>4307</v>
      </c>
      <c r="R74" s="94" t="s">
        <v>4308</v>
      </c>
      <c r="S74" s="94" t="s">
        <v>135</v>
      </c>
      <c r="T74" s="94" t="s">
        <v>574</v>
      </c>
      <c r="U74" s="94" t="s">
        <v>482</v>
      </c>
      <c r="V74" s="104" t="s">
        <v>2774</v>
      </c>
      <c r="W74" s="105" t="s">
        <v>4309</v>
      </c>
      <c r="X74" s="105" t="s">
        <v>4307</v>
      </c>
      <c r="Y74" s="105" t="s">
        <v>4310</v>
      </c>
      <c r="Z74" s="105" t="s">
        <v>4311</v>
      </c>
      <c r="AA74" s="105" t="s">
        <v>4312</v>
      </c>
      <c r="AB74" s="106">
        <v>3</v>
      </c>
      <c r="AC74" s="102">
        <v>14000</v>
      </c>
      <c r="AD74" s="94">
        <v>4700</v>
      </c>
      <c r="AE74" s="94">
        <v>0</v>
      </c>
      <c r="AF74" s="94">
        <v>0</v>
      </c>
      <c r="AG74" s="94">
        <v>0</v>
      </c>
      <c r="AH74" s="102"/>
      <c r="AI74" s="102"/>
      <c r="AJ74" s="107"/>
      <c r="AK74" s="107" t="s">
        <v>2499</v>
      </c>
      <c r="AL74" s="107"/>
    </row>
    <row r="75" spans="2:38" ht="33" customHeight="1" x14ac:dyDescent="0.2">
      <c r="B75" s="102" t="s">
        <v>471</v>
      </c>
      <c r="C75" s="94" t="s">
        <v>85</v>
      </c>
      <c r="D75" s="103" t="s">
        <v>19452</v>
      </c>
      <c r="E75" s="94" t="s">
        <v>13850</v>
      </c>
      <c r="F75" s="94" t="s">
        <v>86</v>
      </c>
      <c r="G75" s="94" t="s">
        <v>2497</v>
      </c>
      <c r="H75" s="103">
        <v>2024</v>
      </c>
      <c r="I75" s="103">
        <v>2024</v>
      </c>
      <c r="J75" s="102" t="s">
        <v>4130</v>
      </c>
      <c r="K75" s="94" t="s">
        <v>4131</v>
      </c>
      <c r="L75" s="94" t="s">
        <v>4132</v>
      </c>
      <c r="M75" s="94" t="s">
        <v>4133</v>
      </c>
      <c r="N75" s="94" t="s">
        <v>4134</v>
      </c>
      <c r="O75" s="94" t="s">
        <v>89</v>
      </c>
      <c r="P75" s="94" t="s">
        <v>90</v>
      </c>
      <c r="Q75" s="94" t="s">
        <v>4135</v>
      </c>
      <c r="R75" s="94" t="s">
        <v>4136</v>
      </c>
      <c r="S75" s="94" t="s">
        <v>135</v>
      </c>
      <c r="T75" s="94" t="s">
        <v>4032</v>
      </c>
      <c r="U75" s="94" t="s">
        <v>482</v>
      </c>
      <c r="V75" s="104" t="s">
        <v>4137</v>
      </c>
      <c r="W75" s="105" t="s">
        <v>2498</v>
      </c>
      <c r="X75" s="105" t="s">
        <v>4135</v>
      </c>
      <c r="Y75" s="105" t="s">
        <v>4138</v>
      </c>
      <c r="Z75" s="105" t="s">
        <v>4139</v>
      </c>
      <c r="AA75" s="105" t="s">
        <v>4140</v>
      </c>
      <c r="AB75" s="106">
        <v>2</v>
      </c>
      <c r="AC75" s="102">
        <v>9500</v>
      </c>
      <c r="AD75" s="94">
        <v>2500</v>
      </c>
      <c r="AE75" s="94">
        <v>0</v>
      </c>
      <c r="AF75" s="94">
        <v>0</v>
      </c>
      <c r="AG75" s="94">
        <v>0</v>
      </c>
      <c r="AH75" s="102"/>
      <c r="AI75" s="102"/>
      <c r="AJ75" s="107"/>
      <c r="AK75" s="107" t="s">
        <v>2499</v>
      </c>
      <c r="AL75" s="107"/>
    </row>
    <row r="76" spans="2:38" ht="33" customHeight="1" x14ac:dyDescent="0.2">
      <c r="B76" s="102" t="s">
        <v>471</v>
      </c>
      <c r="C76" s="94" t="s">
        <v>85</v>
      </c>
      <c r="D76" s="103" t="s">
        <v>19453</v>
      </c>
      <c r="E76" s="94" t="s">
        <v>13862</v>
      </c>
      <c r="F76" s="94" t="s">
        <v>86</v>
      </c>
      <c r="G76" s="94" t="s">
        <v>2497</v>
      </c>
      <c r="H76" s="103">
        <v>2024</v>
      </c>
      <c r="I76" s="103">
        <v>2024</v>
      </c>
      <c r="J76" s="102" t="s">
        <v>4068</v>
      </c>
      <c r="K76" s="94" t="s">
        <v>4069</v>
      </c>
      <c r="L76" s="94" t="s">
        <v>4070</v>
      </c>
      <c r="M76" s="94" t="s">
        <v>4071</v>
      </c>
      <c r="N76" s="94" t="s">
        <v>4072</v>
      </c>
      <c r="O76" s="94" t="s">
        <v>89</v>
      </c>
      <c r="P76" s="94" t="s">
        <v>90</v>
      </c>
      <c r="Q76" s="94" t="s">
        <v>4073</v>
      </c>
      <c r="R76" s="94" t="s">
        <v>4074</v>
      </c>
      <c r="S76" s="94" t="s">
        <v>91</v>
      </c>
      <c r="T76" s="94" t="s">
        <v>4075</v>
      </c>
      <c r="U76" s="94" t="s">
        <v>482</v>
      </c>
      <c r="V76" s="104" t="s">
        <v>4076</v>
      </c>
      <c r="W76" s="105" t="s">
        <v>2498</v>
      </c>
      <c r="X76" s="105" t="s">
        <v>4073</v>
      </c>
      <c r="Y76" s="105" t="s">
        <v>4077</v>
      </c>
      <c r="Z76" s="105" t="s">
        <v>4078</v>
      </c>
      <c r="AA76" s="105" t="s">
        <v>4079</v>
      </c>
      <c r="AB76" s="106">
        <v>4</v>
      </c>
      <c r="AC76" s="102">
        <v>24930</v>
      </c>
      <c r="AD76" s="94">
        <v>13800</v>
      </c>
      <c r="AE76" s="94">
        <v>0</v>
      </c>
      <c r="AF76" s="94">
        <v>0</v>
      </c>
      <c r="AG76" s="94">
        <v>0</v>
      </c>
      <c r="AH76" s="102"/>
      <c r="AI76" s="102"/>
      <c r="AJ76" s="107"/>
      <c r="AK76" s="107" t="s">
        <v>2499</v>
      </c>
      <c r="AL76" s="107"/>
    </row>
    <row r="77" spans="2:38" ht="33" customHeight="1" x14ac:dyDescent="0.2">
      <c r="B77" s="102" t="s">
        <v>471</v>
      </c>
      <c r="C77" s="94" t="s">
        <v>85</v>
      </c>
      <c r="D77" s="103" t="s">
        <v>19454</v>
      </c>
      <c r="E77" s="94" t="s">
        <v>13888</v>
      </c>
      <c r="F77" s="94" t="s">
        <v>86</v>
      </c>
      <c r="G77" s="94" t="s">
        <v>2497</v>
      </c>
      <c r="H77" s="103">
        <v>2024</v>
      </c>
      <c r="I77" s="103">
        <v>2024</v>
      </c>
      <c r="J77" s="102" t="s">
        <v>4223</v>
      </c>
      <c r="K77" s="94" t="s">
        <v>4224</v>
      </c>
      <c r="L77" s="94" t="s">
        <v>4225</v>
      </c>
      <c r="M77" s="94" t="s">
        <v>4226</v>
      </c>
      <c r="N77" s="94" t="s">
        <v>4227</v>
      </c>
      <c r="O77" s="94" t="s">
        <v>89</v>
      </c>
      <c r="P77" s="94" t="s">
        <v>90</v>
      </c>
      <c r="Q77" s="94" t="s">
        <v>4228</v>
      </c>
      <c r="R77" s="94" t="s">
        <v>4229</v>
      </c>
      <c r="S77" s="94" t="s">
        <v>135</v>
      </c>
      <c r="T77" s="94" t="s">
        <v>514</v>
      </c>
      <c r="U77" s="94" t="s">
        <v>482</v>
      </c>
      <c r="V77" s="104" t="s">
        <v>4230</v>
      </c>
      <c r="W77" s="105" t="s">
        <v>2498</v>
      </c>
      <c r="X77" s="105" t="s">
        <v>4231</v>
      </c>
      <c r="Y77" s="105" t="s">
        <v>4232</v>
      </c>
      <c r="Z77" s="105" t="s">
        <v>4233</v>
      </c>
      <c r="AA77" s="105" t="s">
        <v>4234</v>
      </c>
      <c r="AB77" s="106">
        <v>2</v>
      </c>
      <c r="AC77" s="102">
        <v>10300</v>
      </c>
      <c r="AD77" s="94">
        <v>3000</v>
      </c>
      <c r="AE77" s="94">
        <v>0</v>
      </c>
      <c r="AF77" s="94">
        <v>0</v>
      </c>
      <c r="AG77" s="94">
        <v>0</v>
      </c>
      <c r="AH77" s="102"/>
      <c r="AI77" s="102"/>
      <c r="AJ77" s="107"/>
      <c r="AK77" s="107" t="s">
        <v>2499</v>
      </c>
      <c r="AL77" s="107"/>
    </row>
    <row r="78" spans="2:38" ht="33" customHeight="1" x14ac:dyDescent="0.2">
      <c r="B78" s="102" t="s">
        <v>471</v>
      </c>
      <c r="C78" s="94" t="s">
        <v>85</v>
      </c>
      <c r="D78" s="103" t="s">
        <v>19455</v>
      </c>
      <c r="E78" s="94" t="s">
        <v>13900</v>
      </c>
      <c r="F78" s="94" t="s">
        <v>86</v>
      </c>
      <c r="G78" s="94" t="s">
        <v>2497</v>
      </c>
      <c r="H78" s="103">
        <v>2024</v>
      </c>
      <c r="I78" s="103">
        <v>2024</v>
      </c>
      <c r="J78" s="102" t="s">
        <v>4237</v>
      </c>
      <c r="K78" s="94" t="s">
        <v>4238</v>
      </c>
      <c r="L78" s="94" t="s">
        <v>4239</v>
      </c>
      <c r="M78" s="94" t="s">
        <v>4240</v>
      </c>
      <c r="N78" s="94" t="s">
        <v>4241</v>
      </c>
      <c r="O78" s="94" t="s">
        <v>89</v>
      </c>
      <c r="P78" s="94" t="s">
        <v>90</v>
      </c>
      <c r="Q78" s="94" t="s">
        <v>4242</v>
      </c>
      <c r="R78" s="94" t="s">
        <v>4243</v>
      </c>
      <c r="S78" s="94" t="s">
        <v>135</v>
      </c>
      <c r="T78" s="94" t="s">
        <v>531</v>
      </c>
      <c r="U78" s="94" t="s">
        <v>482</v>
      </c>
      <c r="V78" s="104" t="s">
        <v>4244</v>
      </c>
      <c r="W78" s="105" t="s">
        <v>4245</v>
      </c>
      <c r="X78" s="105" t="s">
        <v>4242</v>
      </c>
      <c r="Y78" s="105" t="s">
        <v>4246</v>
      </c>
      <c r="Z78" s="105" t="s">
        <v>4247</v>
      </c>
      <c r="AA78" s="105" t="s">
        <v>4248</v>
      </c>
      <c r="AB78" s="106">
        <v>3</v>
      </c>
      <c r="AC78" s="102">
        <v>23000</v>
      </c>
      <c r="AD78" s="94">
        <v>4050</v>
      </c>
      <c r="AE78" s="94">
        <v>0</v>
      </c>
      <c r="AF78" s="94">
        <v>0</v>
      </c>
      <c r="AG78" s="94">
        <v>0</v>
      </c>
      <c r="AH78" s="102"/>
      <c r="AI78" s="102"/>
      <c r="AJ78" s="107"/>
      <c r="AK78" s="107" t="s">
        <v>2499</v>
      </c>
      <c r="AL78" s="107"/>
    </row>
    <row r="79" spans="2:38" ht="33" customHeight="1" x14ac:dyDescent="0.2">
      <c r="B79" s="102" t="s">
        <v>471</v>
      </c>
      <c r="C79" s="94" t="s">
        <v>85</v>
      </c>
      <c r="D79" s="103" t="s">
        <v>19456</v>
      </c>
      <c r="E79" s="94" t="s">
        <v>13921</v>
      </c>
      <c r="F79" s="94" t="s">
        <v>86</v>
      </c>
      <c r="G79" s="94" t="s">
        <v>2497</v>
      </c>
      <c r="H79" s="103">
        <v>2024</v>
      </c>
      <c r="I79" s="103">
        <v>2024</v>
      </c>
      <c r="J79" s="102" t="s">
        <v>4330</v>
      </c>
      <c r="K79" s="94" t="s">
        <v>4331</v>
      </c>
      <c r="L79" s="94"/>
      <c r="M79" s="94" t="s">
        <v>4332</v>
      </c>
      <c r="N79" s="94" t="s">
        <v>4333</v>
      </c>
      <c r="O79" s="94" t="s">
        <v>89</v>
      </c>
      <c r="P79" s="94" t="s">
        <v>257</v>
      </c>
      <c r="Q79" s="94" t="s">
        <v>4334</v>
      </c>
      <c r="R79" s="94" t="s">
        <v>4335</v>
      </c>
      <c r="S79" s="94" t="s">
        <v>91</v>
      </c>
      <c r="T79" s="94" t="s">
        <v>481</v>
      </c>
      <c r="U79" s="94" t="s">
        <v>482</v>
      </c>
      <c r="V79" s="104" t="s">
        <v>4336</v>
      </c>
      <c r="W79" s="105" t="s">
        <v>4337</v>
      </c>
      <c r="X79" s="105" t="s">
        <v>4334</v>
      </c>
      <c r="Y79" s="105" t="s">
        <v>4338</v>
      </c>
      <c r="Z79" s="105" t="s">
        <v>4339</v>
      </c>
      <c r="AA79" s="105" t="s">
        <v>4340</v>
      </c>
      <c r="AB79" s="106">
        <v>4</v>
      </c>
      <c r="AC79" s="102">
        <v>45300</v>
      </c>
      <c r="AD79" s="94">
        <v>11500</v>
      </c>
      <c r="AE79" s="94">
        <v>0</v>
      </c>
      <c r="AF79" s="94">
        <v>0</v>
      </c>
      <c r="AG79" s="94">
        <v>0</v>
      </c>
      <c r="AH79" s="102"/>
      <c r="AI79" s="102"/>
      <c r="AJ79" s="107"/>
      <c r="AK79" s="107" t="s">
        <v>2499</v>
      </c>
      <c r="AL79" s="107"/>
    </row>
    <row r="80" spans="2:38" ht="33" customHeight="1" x14ac:dyDescent="0.2">
      <c r="B80" s="102" t="s">
        <v>471</v>
      </c>
      <c r="C80" s="94" t="s">
        <v>85</v>
      </c>
      <c r="D80" s="103" t="s">
        <v>19457</v>
      </c>
      <c r="E80" s="94" t="s">
        <v>13946</v>
      </c>
      <c r="F80" s="94" t="s">
        <v>86</v>
      </c>
      <c r="G80" s="94" t="s">
        <v>2497</v>
      </c>
      <c r="H80" s="103">
        <v>2024</v>
      </c>
      <c r="I80" s="103">
        <v>2024</v>
      </c>
      <c r="J80" s="102" t="s">
        <v>4120</v>
      </c>
      <c r="K80" s="94" t="s">
        <v>4121</v>
      </c>
      <c r="L80" s="94"/>
      <c r="M80" s="94" t="s">
        <v>4122</v>
      </c>
      <c r="N80" s="94" t="s">
        <v>4123</v>
      </c>
      <c r="O80" s="94" t="s">
        <v>89</v>
      </c>
      <c r="P80" s="94" t="s">
        <v>257</v>
      </c>
      <c r="Q80" s="94" t="s">
        <v>512</v>
      </c>
      <c r="R80" s="94" t="s">
        <v>513</v>
      </c>
      <c r="S80" s="94" t="s">
        <v>91</v>
      </c>
      <c r="T80" s="94" t="s">
        <v>514</v>
      </c>
      <c r="U80" s="94" t="s">
        <v>482</v>
      </c>
      <c r="V80" s="104" t="s">
        <v>4124</v>
      </c>
      <c r="W80" s="105" t="s">
        <v>4125</v>
      </c>
      <c r="X80" s="105" t="s">
        <v>512</v>
      </c>
      <c r="Y80" s="105" t="s">
        <v>2599</v>
      </c>
      <c r="Z80" s="105" t="s">
        <v>19458</v>
      </c>
      <c r="AA80" s="105" t="s">
        <v>4127</v>
      </c>
      <c r="AB80" s="106">
        <v>3</v>
      </c>
      <c r="AC80" s="102">
        <v>18150</v>
      </c>
      <c r="AD80" s="94">
        <v>7200</v>
      </c>
      <c r="AE80" s="94">
        <v>0</v>
      </c>
      <c r="AF80" s="94">
        <v>0</v>
      </c>
      <c r="AG80" s="94">
        <v>0</v>
      </c>
      <c r="AH80" s="102"/>
      <c r="AI80" s="102"/>
      <c r="AJ80" s="107"/>
      <c r="AK80" s="107" t="s">
        <v>2499</v>
      </c>
      <c r="AL80" s="107"/>
    </row>
    <row r="81" spans="2:38" ht="33" customHeight="1" x14ac:dyDescent="0.2">
      <c r="B81" s="102" t="s">
        <v>471</v>
      </c>
      <c r="C81" s="94" t="s">
        <v>85</v>
      </c>
      <c r="D81" s="103" t="s">
        <v>19459</v>
      </c>
      <c r="E81" s="94" t="s">
        <v>13965</v>
      </c>
      <c r="F81" s="94" t="s">
        <v>86</v>
      </c>
      <c r="G81" s="94" t="s">
        <v>2497</v>
      </c>
      <c r="H81" s="103">
        <v>2024</v>
      </c>
      <c r="I81" s="103">
        <v>2024</v>
      </c>
      <c r="J81" s="102" t="s">
        <v>9899</v>
      </c>
      <c r="K81" s="94" t="s">
        <v>9900</v>
      </c>
      <c r="L81" s="94" t="s">
        <v>9901</v>
      </c>
      <c r="M81" s="94" t="s">
        <v>9902</v>
      </c>
      <c r="N81" s="94" t="s">
        <v>9903</v>
      </c>
      <c r="O81" s="94" t="s">
        <v>89</v>
      </c>
      <c r="P81" s="94" t="s">
        <v>90</v>
      </c>
      <c r="Q81" s="94" t="s">
        <v>9904</v>
      </c>
      <c r="R81" s="94" t="s">
        <v>9905</v>
      </c>
      <c r="S81" s="94" t="s">
        <v>135</v>
      </c>
      <c r="T81" s="94" t="s">
        <v>574</v>
      </c>
      <c r="U81" s="94" t="s">
        <v>482</v>
      </c>
      <c r="V81" s="104" t="s">
        <v>9906</v>
      </c>
      <c r="W81" s="105" t="s">
        <v>2498</v>
      </c>
      <c r="X81" s="105" t="s">
        <v>9904</v>
      </c>
      <c r="Y81" s="105" t="s">
        <v>9907</v>
      </c>
      <c r="Z81" s="105" t="s">
        <v>9908</v>
      </c>
      <c r="AA81" s="105" t="s">
        <v>9909</v>
      </c>
      <c r="AB81" s="106">
        <v>2</v>
      </c>
      <c r="AC81" s="102">
        <v>8550</v>
      </c>
      <c r="AD81" s="94">
        <v>3200</v>
      </c>
      <c r="AE81" s="94">
        <v>0</v>
      </c>
      <c r="AF81" s="94">
        <v>0</v>
      </c>
      <c r="AG81" s="94">
        <v>0</v>
      </c>
      <c r="AH81" s="102"/>
      <c r="AI81" s="102"/>
      <c r="AJ81" s="107"/>
      <c r="AK81" s="107" t="s">
        <v>2499</v>
      </c>
      <c r="AL81" s="107"/>
    </row>
    <row r="82" spans="2:38" ht="33" customHeight="1" x14ac:dyDescent="0.2">
      <c r="B82" s="102" t="s">
        <v>471</v>
      </c>
      <c r="C82" s="94" t="s">
        <v>85</v>
      </c>
      <c r="D82" s="103" t="s">
        <v>19460</v>
      </c>
      <c r="E82" s="94" t="s">
        <v>13980</v>
      </c>
      <c r="F82" s="94" t="s">
        <v>86</v>
      </c>
      <c r="G82" s="94" t="s">
        <v>2497</v>
      </c>
      <c r="H82" s="103">
        <v>2024</v>
      </c>
      <c r="I82" s="103">
        <v>2024</v>
      </c>
      <c r="J82" s="102" t="s">
        <v>13981</v>
      </c>
      <c r="K82" s="94" t="s">
        <v>13982</v>
      </c>
      <c r="L82" s="94" t="s">
        <v>19461</v>
      </c>
      <c r="M82" s="94" t="s">
        <v>13984</v>
      </c>
      <c r="N82" s="94" t="s">
        <v>13985</v>
      </c>
      <c r="O82" s="94" t="s">
        <v>89</v>
      </c>
      <c r="P82" s="94" t="s">
        <v>90</v>
      </c>
      <c r="Q82" s="94" t="s">
        <v>4231</v>
      </c>
      <c r="R82" s="94" t="s">
        <v>13986</v>
      </c>
      <c r="S82" s="94" t="s">
        <v>135</v>
      </c>
      <c r="T82" s="94" t="s">
        <v>514</v>
      </c>
      <c r="U82" s="94" t="s">
        <v>482</v>
      </c>
      <c r="V82" s="104" t="s">
        <v>19462</v>
      </c>
      <c r="W82" s="105" t="s">
        <v>2498</v>
      </c>
      <c r="X82" s="105" t="s">
        <v>4231</v>
      </c>
      <c r="Y82" s="105" t="s">
        <v>19463</v>
      </c>
      <c r="Z82" s="105" t="s">
        <v>19464</v>
      </c>
      <c r="AA82" s="105" t="s">
        <v>19465</v>
      </c>
      <c r="AB82" s="106">
        <v>3</v>
      </c>
      <c r="AC82" s="102">
        <v>3380</v>
      </c>
      <c r="AD82" s="94">
        <v>1950</v>
      </c>
      <c r="AE82" s="94">
        <v>0</v>
      </c>
      <c r="AF82" s="94">
        <v>0</v>
      </c>
      <c r="AG82" s="94">
        <v>0</v>
      </c>
      <c r="AH82" s="102"/>
      <c r="AI82" s="102"/>
      <c r="AJ82" s="107"/>
      <c r="AK82" s="107" t="s">
        <v>2499</v>
      </c>
      <c r="AL82" s="107"/>
    </row>
    <row r="83" spans="2:38" ht="33" customHeight="1" x14ac:dyDescent="0.2">
      <c r="B83" s="102" t="s">
        <v>471</v>
      </c>
      <c r="C83" s="94" t="s">
        <v>85</v>
      </c>
      <c r="D83" s="103" t="s">
        <v>19466</v>
      </c>
      <c r="E83" s="94" t="s">
        <v>14005</v>
      </c>
      <c r="F83" s="94" t="s">
        <v>86</v>
      </c>
      <c r="G83" s="94" t="s">
        <v>2497</v>
      </c>
      <c r="H83" s="103">
        <v>2024</v>
      </c>
      <c r="I83" s="103">
        <v>2024</v>
      </c>
      <c r="J83" s="102" t="s">
        <v>4208</v>
      </c>
      <c r="K83" s="94" t="s">
        <v>4209</v>
      </c>
      <c r="L83" s="94" t="s">
        <v>4210</v>
      </c>
      <c r="M83" s="94" t="s">
        <v>4211</v>
      </c>
      <c r="N83" s="94" t="s">
        <v>4212</v>
      </c>
      <c r="O83" s="94" t="s">
        <v>89</v>
      </c>
      <c r="P83" s="94" t="s">
        <v>90</v>
      </c>
      <c r="Q83" s="94" t="s">
        <v>4213</v>
      </c>
      <c r="R83" s="94" t="s">
        <v>4214</v>
      </c>
      <c r="S83" s="94" t="s">
        <v>135</v>
      </c>
      <c r="T83" s="94" t="s">
        <v>531</v>
      </c>
      <c r="U83" s="94" t="s">
        <v>482</v>
      </c>
      <c r="V83" s="104" t="s">
        <v>4215</v>
      </c>
      <c r="W83" s="105" t="s">
        <v>4216</v>
      </c>
      <c r="X83" s="105" t="s">
        <v>4217</v>
      </c>
      <c r="Y83" s="105" t="s">
        <v>4218</v>
      </c>
      <c r="Z83" s="105" t="s">
        <v>4219</v>
      </c>
      <c r="AA83" s="105" t="s">
        <v>4220</v>
      </c>
      <c r="AB83" s="106">
        <v>3</v>
      </c>
      <c r="AC83" s="102">
        <v>3087</v>
      </c>
      <c r="AD83" s="94">
        <v>1820</v>
      </c>
      <c r="AE83" s="94">
        <v>0</v>
      </c>
      <c r="AF83" s="94">
        <v>0</v>
      </c>
      <c r="AG83" s="94">
        <v>0</v>
      </c>
      <c r="AH83" s="102"/>
      <c r="AI83" s="102"/>
      <c r="AJ83" s="107"/>
      <c r="AK83" s="107" t="s">
        <v>2499</v>
      </c>
      <c r="AL83" s="107"/>
    </row>
    <row r="84" spans="2:38" ht="33" customHeight="1" x14ac:dyDescent="0.2">
      <c r="B84" s="102" t="s">
        <v>471</v>
      </c>
      <c r="C84" s="94" t="s">
        <v>85</v>
      </c>
      <c r="D84" s="103" t="s">
        <v>19467</v>
      </c>
      <c r="E84" s="94" t="s">
        <v>14023</v>
      </c>
      <c r="F84" s="94" t="s">
        <v>86</v>
      </c>
      <c r="G84" s="94" t="s">
        <v>2497</v>
      </c>
      <c r="H84" s="103">
        <v>2024</v>
      </c>
      <c r="I84" s="103">
        <v>2024</v>
      </c>
      <c r="J84" s="102" t="s">
        <v>14024</v>
      </c>
      <c r="K84" s="94" t="s">
        <v>14025</v>
      </c>
      <c r="L84" s="94" t="s">
        <v>14026</v>
      </c>
      <c r="M84" s="94" t="s">
        <v>14027</v>
      </c>
      <c r="N84" s="94" t="s">
        <v>14028</v>
      </c>
      <c r="O84" s="94" t="s">
        <v>89</v>
      </c>
      <c r="P84" s="94" t="s">
        <v>90</v>
      </c>
      <c r="Q84" s="94" t="s">
        <v>14029</v>
      </c>
      <c r="R84" s="94" t="s">
        <v>14030</v>
      </c>
      <c r="S84" s="94" t="s">
        <v>119</v>
      </c>
      <c r="T84" s="94" t="s">
        <v>574</v>
      </c>
      <c r="U84" s="94" t="s">
        <v>482</v>
      </c>
      <c r="V84" s="104" t="s">
        <v>19468</v>
      </c>
      <c r="W84" s="105" t="s">
        <v>19469</v>
      </c>
      <c r="X84" s="105" t="s">
        <v>19470</v>
      </c>
      <c r="Y84" s="105" t="s">
        <v>19471</v>
      </c>
      <c r="Z84" s="105" t="s">
        <v>19472</v>
      </c>
      <c r="AA84" s="105" t="s">
        <v>19473</v>
      </c>
      <c r="AB84" s="106">
        <v>1</v>
      </c>
      <c r="AC84" s="102">
        <v>6030</v>
      </c>
      <c r="AD84" s="94">
        <v>500</v>
      </c>
      <c r="AE84" s="94">
        <v>0</v>
      </c>
      <c r="AF84" s="94">
        <v>0</v>
      </c>
      <c r="AG84" s="94">
        <v>0</v>
      </c>
      <c r="AH84" s="102"/>
      <c r="AI84" s="102"/>
      <c r="AJ84" s="107"/>
      <c r="AK84" s="107" t="s">
        <v>2499</v>
      </c>
      <c r="AL84" s="107"/>
    </row>
    <row r="85" spans="2:38" ht="33" customHeight="1" x14ac:dyDescent="0.2">
      <c r="B85" s="102" t="s">
        <v>471</v>
      </c>
      <c r="C85" s="94" t="s">
        <v>85</v>
      </c>
      <c r="D85" s="103" t="s">
        <v>19474</v>
      </c>
      <c r="E85" s="94" t="s">
        <v>14038</v>
      </c>
      <c r="F85" s="94" t="s">
        <v>86</v>
      </c>
      <c r="G85" s="94" t="s">
        <v>2497</v>
      </c>
      <c r="H85" s="103">
        <v>2024</v>
      </c>
      <c r="I85" s="103">
        <v>2024</v>
      </c>
      <c r="J85" s="102" t="s">
        <v>14039</v>
      </c>
      <c r="K85" s="94" t="s">
        <v>14040</v>
      </c>
      <c r="L85" s="94" t="s">
        <v>14041</v>
      </c>
      <c r="M85" s="94"/>
      <c r="N85" s="94" t="s">
        <v>14042</v>
      </c>
      <c r="O85" s="94" t="s">
        <v>89</v>
      </c>
      <c r="P85" s="94" t="s">
        <v>90</v>
      </c>
      <c r="Q85" s="94" t="s">
        <v>14043</v>
      </c>
      <c r="R85" s="94" t="s">
        <v>14044</v>
      </c>
      <c r="S85" s="94" t="s">
        <v>223</v>
      </c>
      <c r="T85" s="94" t="s">
        <v>531</v>
      </c>
      <c r="U85" s="94" t="s">
        <v>482</v>
      </c>
      <c r="V85" s="104" t="s">
        <v>19475</v>
      </c>
      <c r="W85" s="105" t="s">
        <v>2498</v>
      </c>
      <c r="X85" s="105" t="s">
        <v>14043</v>
      </c>
      <c r="Y85" s="105" t="s">
        <v>19476</v>
      </c>
      <c r="Z85" s="105" t="s">
        <v>19477</v>
      </c>
      <c r="AA85" s="105" t="s">
        <v>19478</v>
      </c>
      <c r="AB85" s="106">
        <v>3</v>
      </c>
      <c r="AC85" s="102">
        <v>6800</v>
      </c>
      <c r="AD85" s="94">
        <v>3100</v>
      </c>
      <c r="AE85" s="94">
        <v>0</v>
      </c>
      <c r="AF85" s="94">
        <v>0</v>
      </c>
      <c r="AG85" s="94">
        <v>0</v>
      </c>
      <c r="AH85" s="102"/>
      <c r="AI85" s="102"/>
      <c r="AJ85" s="107"/>
      <c r="AK85" s="107" t="s">
        <v>2499</v>
      </c>
      <c r="AL85" s="107"/>
    </row>
    <row r="86" spans="2:38" ht="33" customHeight="1" x14ac:dyDescent="0.2">
      <c r="B86" s="102" t="s">
        <v>471</v>
      </c>
      <c r="C86" s="94" t="s">
        <v>85</v>
      </c>
      <c r="D86" s="103" t="s">
        <v>19479</v>
      </c>
      <c r="E86" s="94" t="s">
        <v>14060</v>
      </c>
      <c r="F86" s="94" t="s">
        <v>86</v>
      </c>
      <c r="G86" s="94" t="s">
        <v>2497</v>
      </c>
      <c r="H86" s="103">
        <v>2024</v>
      </c>
      <c r="I86" s="103">
        <v>2024</v>
      </c>
      <c r="J86" s="102" t="s">
        <v>4107</v>
      </c>
      <c r="K86" s="94" t="s">
        <v>4108</v>
      </c>
      <c r="L86" s="94" t="s">
        <v>4109</v>
      </c>
      <c r="M86" s="94" t="s">
        <v>4110</v>
      </c>
      <c r="N86" s="94" t="s">
        <v>4111</v>
      </c>
      <c r="O86" s="94" t="s">
        <v>89</v>
      </c>
      <c r="P86" s="94" t="s">
        <v>90</v>
      </c>
      <c r="Q86" s="94" t="s">
        <v>4112</v>
      </c>
      <c r="R86" s="94" t="s">
        <v>4113</v>
      </c>
      <c r="S86" s="94" t="s">
        <v>119</v>
      </c>
      <c r="T86" s="94" t="s">
        <v>4001</v>
      </c>
      <c r="U86" s="94" t="s">
        <v>482</v>
      </c>
      <c r="V86" s="104" t="s">
        <v>4114</v>
      </c>
      <c r="W86" s="105" t="s">
        <v>2498</v>
      </c>
      <c r="X86" s="105" t="s">
        <v>4112</v>
      </c>
      <c r="Y86" s="105" t="s">
        <v>4115</v>
      </c>
      <c r="Z86" s="105" t="s">
        <v>4116</v>
      </c>
      <c r="AA86" s="105" t="s">
        <v>4117</v>
      </c>
      <c r="AB86" s="106">
        <v>2</v>
      </c>
      <c r="AC86" s="102">
        <v>5950</v>
      </c>
      <c r="AD86" s="94">
        <v>2500</v>
      </c>
      <c r="AE86" s="94">
        <v>0</v>
      </c>
      <c r="AF86" s="94">
        <v>0</v>
      </c>
      <c r="AG86" s="94">
        <v>0</v>
      </c>
      <c r="AH86" s="102"/>
      <c r="AI86" s="102"/>
      <c r="AJ86" s="107"/>
      <c r="AK86" s="107" t="s">
        <v>2499</v>
      </c>
      <c r="AL86" s="107"/>
    </row>
    <row r="87" spans="2:38" ht="33" customHeight="1" x14ac:dyDescent="0.2">
      <c r="B87" s="102" t="s">
        <v>471</v>
      </c>
      <c r="C87" s="94" t="s">
        <v>85</v>
      </c>
      <c r="D87" s="103" t="s">
        <v>19480</v>
      </c>
      <c r="E87" s="94" t="s">
        <v>14072</v>
      </c>
      <c r="F87" s="94" t="s">
        <v>86</v>
      </c>
      <c r="G87" s="94" t="s">
        <v>2497</v>
      </c>
      <c r="H87" s="103">
        <v>2024</v>
      </c>
      <c r="I87" s="103">
        <v>2024</v>
      </c>
      <c r="J87" s="102" t="s">
        <v>4153</v>
      </c>
      <c r="K87" s="94" t="s">
        <v>4154</v>
      </c>
      <c r="L87" s="94" t="s">
        <v>4155</v>
      </c>
      <c r="M87" s="94" t="s">
        <v>4156</v>
      </c>
      <c r="N87" s="94" t="s">
        <v>4157</v>
      </c>
      <c r="O87" s="94" t="s">
        <v>89</v>
      </c>
      <c r="P87" s="94" t="s">
        <v>90</v>
      </c>
      <c r="Q87" s="94" t="s">
        <v>4158</v>
      </c>
      <c r="R87" s="94" t="s">
        <v>4159</v>
      </c>
      <c r="S87" s="94" t="s">
        <v>135</v>
      </c>
      <c r="T87" s="94" t="s">
        <v>4075</v>
      </c>
      <c r="U87" s="94" t="s">
        <v>482</v>
      </c>
      <c r="V87" s="104" t="s">
        <v>4160</v>
      </c>
      <c r="W87" s="105" t="s">
        <v>2498</v>
      </c>
      <c r="X87" s="105" t="s">
        <v>4158</v>
      </c>
      <c r="Y87" s="105" t="s">
        <v>4161</v>
      </c>
      <c r="Z87" s="105" t="s">
        <v>4162</v>
      </c>
      <c r="AA87" s="105" t="s">
        <v>4163</v>
      </c>
      <c r="AB87" s="106">
        <v>2</v>
      </c>
      <c r="AC87" s="102">
        <v>8170</v>
      </c>
      <c r="AD87" s="94">
        <v>2800</v>
      </c>
      <c r="AE87" s="94">
        <v>0</v>
      </c>
      <c r="AF87" s="94">
        <v>0</v>
      </c>
      <c r="AG87" s="94">
        <v>0</v>
      </c>
      <c r="AH87" s="102"/>
      <c r="AI87" s="102"/>
      <c r="AJ87" s="107"/>
      <c r="AK87" s="107" t="s">
        <v>2499</v>
      </c>
      <c r="AL87" s="107"/>
    </row>
    <row r="88" spans="2:38" ht="33" customHeight="1" x14ac:dyDescent="0.2">
      <c r="B88" s="102" t="s">
        <v>471</v>
      </c>
      <c r="C88" s="94" t="s">
        <v>85</v>
      </c>
      <c r="D88" s="103" t="s">
        <v>19481</v>
      </c>
      <c r="E88" s="94" t="s">
        <v>14085</v>
      </c>
      <c r="F88" s="94" t="s">
        <v>86</v>
      </c>
      <c r="G88" s="94" t="s">
        <v>2497</v>
      </c>
      <c r="H88" s="103">
        <v>2024</v>
      </c>
      <c r="I88" s="103">
        <v>2024</v>
      </c>
      <c r="J88" s="102" t="s">
        <v>4265</v>
      </c>
      <c r="K88" s="94" t="s">
        <v>4266</v>
      </c>
      <c r="L88" s="94" t="s">
        <v>4267</v>
      </c>
      <c r="M88" s="94" t="s">
        <v>4268</v>
      </c>
      <c r="N88" s="94" t="s">
        <v>4269</v>
      </c>
      <c r="O88" s="94" t="s">
        <v>89</v>
      </c>
      <c r="P88" s="94" t="s">
        <v>90</v>
      </c>
      <c r="Q88" s="94" t="s">
        <v>4270</v>
      </c>
      <c r="R88" s="94" t="s">
        <v>4271</v>
      </c>
      <c r="S88" s="94" t="s">
        <v>223</v>
      </c>
      <c r="T88" s="94" t="s">
        <v>531</v>
      </c>
      <c r="U88" s="94" t="s">
        <v>482</v>
      </c>
      <c r="V88" s="104" t="s">
        <v>4272</v>
      </c>
      <c r="W88" s="105" t="s">
        <v>4273</v>
      </c>
      <c r="X88" s="105" t="s">
        <v>4270</v>
      </c>
      <c r="Y88" s="105" t="s">
        <v>4274</v>
      </c>
      <c r="Z88" s="105" t="s">
        <v>4275</v>
      </c>
      <c r="AA88" s="105" t="s">
        <v>4276</v>
      </c>
      <c r="AB88" s="106">
        <v>2</v>
      </c>
      <c r="AC88" s="102">
        <v>7048</v>
      </c>
      <c r="AD88" s="94">
        <v>3800</v>
      </c>
      <c r="AE88" s="94">
        <v>0</v>
      </c>
      <c r="AF88" s="94">
        <v>0</v>
      </c>
      <c r="AG88" s="94">
        <v>0</v>
      </c>
      <c r="AH88" s="102"/>
      <c r="AI88" s="102"/>
      <c r="AJ88" s="107"/>
      <c r="AK88" s="107" t="s">
        <v>2499</v>
      </c>
      <c r="AL88" s="107"/>
    </row>
    <row r="89" spans="2:38" ht="33" customHeight="1" x14ac:dyDescent="0.2">
      <c r="B89" s="102" t="s">
        <v>471</v>
      </c>
      <c r="C89" s="94" t="s">
        <v>85</v>
      </c>
      <c r="D89" s="103" t="s">
        <v>19482</v>
      </c>
      <c r="E89" s="94" t="s">
        <v>14098</v>
      </c>
      <c r="F89" s="94" t="s">
        <v>86</v>
      </c>
      <c r="G89" s="94" t="s">
        <v>2497</v>
      </c>
      <c r="H89" s="103">
        <v>2024</v>
      </c>
      <c r="I89" s="103">
        <v>2024</v>
      </c>
      <c r="J89" s="102" t="s">
        <v>4143</v>
      </c>
      <c r="K89" s="94" t="s">
        <v>4144</v>
      </c>
      <c r="L89" s="94" t="s">
        <v>4145</v>
      </c>
      <c r="M89" s="94" t="s">
        <v>4146</v>
      </c>
      <c r="N89" s="94" t="s">
        <v>4147</v>
      </c>
      <c r="O89" s="94" t="s">
        <v>89</v>
      </c>
      <c r="P89" s="94" t="s">
        <v>257</v>
      </c>
      <c r="Q89" s="94" t="s">
        <v>552</v>
      </c>
      <c r="R89" s="94" t="s">
        <v>553</v>
      </c>
      <c r="S89" s="94" t="s">
        <v>91</v>
      </c>
      <c r="T89" s="94" t="s">
        <v>531</v>
      </c>
      <c r="U89" s="94" t="s">
        <v>482</v>
      </c>
      <c r="V89" s="104" t="s">
        <v>4148</v>
      </c>
      <c r="W89" s="105" t="s">
        <v>2498</v>
      </c>
      <c r="X89" s="105" t="s">
        <v>552</v>
      </c>
      <c r="Y89" s="105" t="s">
        <v>3282</v>
      </c>
      <c r="Z89" s="105" t="s">
        <v>4149</v>
      </c>
      <c r="AA89" s="105" t="s">
        <v>4150</v>
      </c>
      <c r="AB89" s="106">
        <v>4</v>
      </c>
      <c r="AC89" s="102">
        <v>23627</v>
      </c>
      <c r="AD89" s="94">
        <v>5000</v>
      </c>
      <c r="AE89" s="94">
        <v>0</v>
      </c>
      <c r="AF89" s="94">
        <v>0</v>
      </c>
      <c r="AG89" s="94">
        <v>0</v>
      </c>
      <c r="AH89" s="102"/>
      <c r="AI89" s="102"/>
      <c r="AJ89" s="107"/>
      <c r="AK89" s="107" t="s">
        <v>2499</v>
      </c>
      <c r="AL89" s="107"/>
    </row>
    <row r="90" spans="2:38" ht="33" customHeight="1" x14ac:dyDescent="0.2">
      <c r="B90" s="102" t="s">
        <v>471</v>
      </c>
      <c r="C90" s="94" t="s">
        <v>85</v>
      </c>
      <c r="D90" s="103" t="s">
        <v>19483</v>
      </c>
      <c r="E90" s="94" t="s">
        <v>14122</v>
      </c>
      <c r="F90" s="94" t="s">
        <v>86</v>
      </c>
      <c r="G90" s="94" t="s">
        <v>2497</v>
      </c>
      <c r="H90" s="103">
        <v>2024</v>
      </c>
      <c r="I90" s="103">
        <v>2024</v>
      </c>
      <c r="J90" s="102" t="s">
        <v>4096</v>
      </c>
      <c r="K90" s="94" t="s">
        <v>4097</v>
      </c>
      <c r="L90" s="94" t="s">
        <v>4098</v>
      </c>
      <c r="M90" s="94" t="s">
        <v>4099</v>
      </c>
      <c r="N90" s="94" t="s">
        <v>4100</v>
      </c>
      <c r="O90" s="94" t="s">
        <v>89</v>
      </c>
      <c r="P90" s="94" t="s">
        <v>90</v>
      </c>
      <c r="Q90" s="94" t="s">
        <v>4060</v>
      </c>
      <c r="R90" s="94" t="s">
        <v>4061</v>
      </c>
      <c r="S90" s="94" t="s">
        <v>135</v>
      </c>
      <c r="T90" s="94" t="s">
        <v>4001</v>
      </c>
      <c r="U90" s="94" t="s">
        <v>482</v>
      </c>
      <c r="V90" s="104" t="s">
        <v>4101</v>
      </c>
      <c r="W90" s="105" t="s">
        <v>4102</v>
      </c>
      <c r="X90" s="105" t="s">
        <v>4060</v>
      </c>
      <c r="Y90" s="105" t="s">
        <v>4063</v>
      </c>
      <c r="Z90" s="105" t="s">
        <v>4103</v>
      </c>
      <c r="AA90" s="105" t="s">
        <v>4104</v>
      </c>
      <c r="AB90" s="106">
        <v>4</v>
      </c>
      <c r="AC90" s="102">
        <v>23700</v>
      </c>
      <c r="AD90" s="94">
        <v>7200</v>
      </c>
      <c r="AE90" s="94">
        <v>0</v>
      </c>
      <c r="AF90" s="94">
        <v>0</v>
      </c>
      <c r="AG90" s="94">
        <v>0</v>
      </c>
      <c r="AH90" s="102"/>
      <c r="AI90" s="102"/>
      <c r="AJ90" s="107"/>
      <c r="AK90" s="107" t="s">
        <v>2499</v>
      </c>
      <c r="AL90" s="107"/>
    </row>
    <row r="91" spans="2:38" ht="33" customHeight="1" x14ac:dyDescent="0.2">
      <c r="B91" s="102" t="s">
        <v>471</v>
      </c>
      <c r="C91" s="94" t="s">
        <v>85</v>
      </c>
      <c r="D91" s="103" t="s">
        <v>19484</v>
      </c>
      <c r="E91" s="94" t="s">
        <v>14149</v>
      </c>
      <c r="F91" s="94" t="s">
        <v>86</v>
      </c>
      <c r="G91" s="94" t="s">
        <v>2497</v>
      </c>
      <c r="H91" s="103">
        <v>2024</v>
      </c>
      <c r="I91" s="103">
        <v>2024</v>
      </c>
      <c r="J91" s="102" t="s">
        <v>4251</v>
      </c>
      <c r="K91" s="94" t="s">
        <v>4252</v>
      </c>
      <c r="L91" s="94"/>
      <c r="M91" s="94" t="s">
        <v>4253</v>
      </c>
      <c r="N91" s="94" t="s">
        <v>4254</v>
      </c>
      <c r="O91" s="94" t="s">
        <v>89</v>
      </c>
      <c r="P91" s="94" t="s">
        <v>257</v>
      </c>
      <c r="Q91" s="94" t="s">
        <v>4255</v>
      </c>
      <c r="R91" s="94" t="s">
        <v>4256</v>
      </c>
      <c r="S91" s="94" t="s">
        <v>91</v>
      </c>
      <c r="T91" s="94" t="s">
        <v>4032</v>
      </c>
      <c r="U91" s="94" t="s">
        <v>482</v>
      </c>
      <c r="V91" s="104" t="s">
        <v>4257</v>
      </c>
      <c r="W91" s="105" t="s">
        <v>4258</v>
      </c>
      <c r="X91" s="105" t="s">
        <v>4259</v>
      </c>
      <c r="Y91" s="105" t="s">
        <v>4260</v>
      </c>
      <c r="Z91" s="105" t="s">
        <v>4261</v>
      </c>
      <c r="AA91" s="105" t="s">
        <v>19485</v>
      </c>
      <c r="AB91" s="106">
        <v>4</v>
      </c>
      <c r="AC91" s="102">
        <v>27550</v>
      </c>
      <c r="AD91" s="94">
        <v>7000</v>
      </c>
      <c r="AE91" s="94">
        <v>0</v>
      </c>
      <c r="AF91" s="94">
        <v>0</v>
      </c>
      <c r="AG91" s="94">
        <v>0</v>
      </c>
      <c r="AH91" s="102"/>
      <c r="AI91" s="102"/>
      <c r="AJ91" s="107"/>
      <c r="AK91" s="107" t="s">
        <v>2499</v>
      </c>
      <c r="AL91" s="107"/>
    </row>
    <row r="92" spans="2:38" ht="33" customHeight="1" x14ac:dyDescent="0.2">
      <c r="B92" s="102" t="s">
        <v>471</v>
      </c>
      <c r="C92" s="94" t="s">
        <v>85</v>
      </c>
      <c r="D92" s="103" t="s">
        <v>19486</v>
      </c>
      <c r="E92" s="94" t="s">
        <v>14172</v>
      </c>
      <c r="F92" s="94" t="s">
        <v>86</v>
      </c>
      <c r="G92" s="94" t="s">
        <v>2497</v>
      </c>
      <c r="H92" s="103">
        <v>2024</v>
      </c>
      <c r="I92" s="103">
        <v>2024</v>
      </c>
      <c r="J92" s="102" t="s">
        <v>4292</v>
      </c>
      <c r="K92" s="94" t="s">
        <v>4293</v>
      </c>
      <c r="L92" s="94" t="s">
        <v>19487</v>
      </c>
      <c r="M92" s="94" t="s">
        <v>4295</v>
      </c>
      <c r="N92" s="94" t="s">
        <v>4296</v>
      </c>
      <c r="O92" s="94" t="s">
        <v>89</v>
      </c>
      <c r="P92" s="94" t="s">
        <v>90</v>
      </c>
      <c r="Q92" s="94" t="s">
        <v>552</v>
      </c>
      <c r="R92" s="94" t="s">
        <v>553</v>
      </c>
      <c r="S92" s="94" t="s">
        <v>135</v>
      </c>
      <c r="T92" s="94" t="s">
        <v>531</v>
      </c>
      <c r="U92" s="94" t="s">
        <v>482</v>
      </c>
      <c r="V92" s="104" t="s">
        <v>4297</v>
      </c>
      <c r="W92" s="105" t="s">
        <v>2498</v>
      </c>
      <c r="X92" s="105" t="s">
        <v>552</v>
      </c>
      <c r="Y92" s="105" t="s">
        <v>3282</v>
      </c>
      <c r="Z92" s="105" t="s">
        <v>4298</v>
      </c>
      <c r="AA92" s="105" t="s">
        <v>4299</v>
      </c>
      <c r="AB92" s="106">
        <v>2</v>
      </c>
      <c r="AC92" s="102">
        <v>5100</v>
      </c>
      <c r="AD92" s="94">
        <v>3060</v>
      </c>
      <c r="AE92" s="94">
        <v>0</v>
      </c>
      <c r="AF92" s="94">
        <v>0</v>
      </c>
      <c r="AG92" s="94">
        <v>0</v>
      </c>
      <c r="AH92" s="102"/>
      <c r="AI92" s="102"/>
      <c r="AJ92" s="107"/>
      <c r="AK92" s="107" t="s">
        <v>2499</v>
      </c>
      <c r="AL92" s="107"/>
    </row>
    <row r="93" spans="2:38" ht="33" customHeight="1" x14ac:dyDescent="0.2">
      <c r="B93" s="102" t="s">
        <v>591</v>
      </c>
      <c r="C93" s="94" t="s">
        <v>85</v>
      </c>
      <c r="D93" s="103" t="s">
        <v>2627</v>
      </c>
      <c r="E93" s="94" t="s">
        <v>592</v>
      </c>
      <c r="F93" s="94" t="s">
        <v>86</v>
      </c>
      <c r="G93" s="94" t="s">
        <v>2497</v>
      </c>
      <c r="H93" s="103">
        <v>2024</v>
      </c>
      <c r="I93" s="103">
        <v>2024</v>
      </c>
      <c r="J93" s="102" t="s">
        <v>593</v>
      </c>
      <c r="K93" s="94" t="s">
        <v>594</v>
      </c>
      <c r="L93" s="94" t="s">
        <v>595</v>
      </c>
      <c r="M93" s="94"/>
      <c r="N93" s="94" t="s">
        <v>596</v>
      </c>
      <c r="O93" s="94" t="s">
        <v>89</v>
      </c>
      <c r="P93" s="94" t="s">
        <v>90</v>
      </c>
      <c r="Q93" s="94" t="s">
        <v>597</v>
      </c>
      <c r="R93" s="94" t="s">
        <v>598</v>
      </c>
      <c r="S93" s="94" t="s">
        <v>135</v>
      </c>
      <c r="T93" s="94" t="s">
        <v>599</v>
      </c>
      <c r="U93" s="94" t="s">
        <v>600</v>
      </c>
      <c r="V93" s="104" t="s">
        <v>2628</v>
      </c>
      <c r="W93" s="105" t="s">
        <v>2498</v>
      </c>
      <c r="X93" s="105" t="s">
        <v>2629</v>
      </c>
      <c r="Y93" s="105" t="s">
        <v>2630</v>
      </c>
      <c r="Z93" s="105" t="s">
        <v>2631</v>
      </c>
      <c r="AA93" s="105" t="s">
        <v>2632</v>
      </c>
      <c r="AB93" s="106">
        <v>2</v>
      </c>
      <c r="AC93" s="102">
        <v>21900</v>
      </c>
      <c r="AD93" s="94">
        <v>6000</v>
      </c>
      <c r="AE93" s="94">
        <v>0</v>
      </c>
      <c r="AF93" s="94">
        <v>0</v>
      </c>
      <c r="AG93" s="94">
        <v>0</v>
      </c>
      <c r="AH93" s="102"/>
      <c r="AI93" s="102"/>
      <c r="AJ93" s="107"/>
      <c r="AK93" s="107" t="s">
        <v>2499</v>
      </c>
      <c r="AL93" s="107"/>
    </row>
    <row r="94" spans="2:38" ht="33" customHeight="1" x14ac:dyDescent="0.2">
      <c r="B94" s="102" t="s">
        <v>591</v>
      </c>
      <c r="C94" s="94" t="s">
        <v>85</v>
      </c>
      <c r="D94" s="103" t="s">
        <v>2633</v>
      </c>
      <c r="E94" s="94" t="s">
        <v>607</v>
      </c>
      <c r="F94" s="94" t="s">
        <v>86</v>
      </c>
      <c r="G94" s="94" t="s">
        <v>2497</v>
      </c>
      <c r="H94" s="103">
        <v>2024</v>
      </c>
      <c r="I94" s="103">
        <v>2024</v>
      </c>
      <c r="J94" s="102" t="s">
        <v>608</v>
      </c>
      <c r="K94" s="94" t="s">
        <v>609</v>
      </c>
      <c r="L94" s="94"/>
      <c r="M94" s="94" t="s">
        <v>610</v>
      </c>
      <c r="N94" s="94" t="s">
        <v>611</v>
      </c>
      <c r="O94" s="94" t="s">
        <v>89</v>
      </c>
      <c r="P94" s="94" t="s">
        <v>257</v>
      </c>
      <c r="Q94" s="94" t="s">
        <v>612</v>
      </c>
      <c r="R94" s="94" t="s">
        <v>613</v>
      </c>
      <c r="S94" s="94" t="s">
        <v>91</v>
      </c>
      <c r="T94" s="94" t="s">
        <v>614</v>
      </c>
      <c r="U94" s="94" t="s">
        <v>600</v>
      </c>
      <c r="V94" s="104" t="s">
        <v>2634</v>
      </c>
      <c r="W94" s="105" t="s">
        <v>2498</v>
      </c>
      <c r="X94" s="105" t="s">
        <v>2635</v>
      </c>
      <c r="Y94" s="105" t="s">
        <v>2636</v>
      </c>
      <c r="Z94" s="105" t="s">
        <v>2637</v>
      </c>
      <c r="AA94" s="105" t="s">
        <v>2638</v>
      </c>
      <c r="AB94" s="106">
        <v>5</v>
      </c>
      <c r="AC94" s="102">
        <v>23200</v>
      </c>
      <c r="AD94" s="94">
        <v>11600</v>
      </c>
      <c r="AE94" s="94">
        <v>0</v>
      </c>
      <c r="AF94" s="94">
        <v>0</v>
      </c>
      <c r="AG94" s="94">
        <v>0</v>
      </c>
      <c r="AH94" s="102"/>
      <c r="AI94" s="102"/>
      <c r="AJ94" s="107"/>
      <c r="AK94" s="107" t="s">
        <v>2499</v>
      </c>
      <c r="AL94" s="107"/>
    </row>
    <row r="95" spans="2:38" ht="33" customHeight="1" x14ac:dyDescent="0.2">
      <c r="B95" s="102" t="s">
        <v>591</v>
      </c>
      <c r="C95" s="94" t="s">
        <v>85</v>
      </c>
      <c r="D95" s="103" t="s">
        <v>2639</v>
      </c>
      <c r="E95" s="94" t="s">
        <v>642</v>
      </c>
      <c r="F95" s="94" t="s">
        <v>86</v>
      </c>
      <c r="G95" s="94" t="s">
        <v>2497</v>
      </c>
      <c r="H95" s="103">
        <v>2024</v>
      </c>
      <c r="I95" s="103">
        <v>2024</v>
      </c>
      <c r="J95" s="102" t="s">
        <v>643</v>
      </c>
      <c r="K95" s="94" t="s">
        <v>644</v>
      </c>
      <c r="L95" s="94" t="s">
        <v>645</v>
      </c>
      <c r="M95" s="94"/>
      <c r="N95" s="94" t="s">
        <v>646</v>
      </c>
      <c r="O95" s="94" t="s">
        <v>89</v>
      </c>
      <c r="P95" s="94" t="s">
        <v>90</v>
      </c>
      <c r="Q95" s="94" t="s">
        <v>647</v>
      </c>
      <c r="R95" s="94" t="s">
        <v>648</v>
      </c>
      <c r="S95" s="94" t="s">
        <v>91</v>
      </c>
      <c r="T95" s="94" t="s">
        <v>614</v>
      </c>
      <c r="U95" s="94" t="s">
        <v>600</v>
      </c>
      <c r="V95" s="104" t="s">
        <v>2640</v>
      </c>
      <c r="W95" s="105" t="s">
        <v>2498</v>
      </c>
      <c r="X95" s="105" t="s">
        <v>647</v>
      </c>
      <c r="Y95" s="105" t="s">
        <v>2641</v>
      </c>
      <c r="Z95" s="105" t="s">
        <v>2642</v>
      </c>
      <c r="AA95" s="105" t="s">
        <v>2643</v>
      </c>
      <c r="AB95" s="106">
        <v>2</v>
      </c>
      <c r="AC95" s="102">
        <v>5850</v>
      </c>
      <c r="AD95" s="94">
        <v>3100</v>
      </c>
      <c r="AE95" s="94">
        <v>0</v>
      </c>
      <c r="AF95" s="94">
        <v>0</v>
      </c>
      <c r="AG95" s="94">
        <v>0</v>
      </c>
      <c r="AH95" s="102"/>
      <c r="AI95" s="102"/>
      <c r="AJ95" s="107"/>
      <c r="AK95" s="107" t="s">
        <v>2499</v>
      </c>
      <c r="AL95" s="107"/>
    </row>
    <row r="96" spans="2:38" ht="33" customHeight="1" x14ac:dyDescent="0.2">
      <c r="B96" s="102" t="s">
        <v>591</v>
      </c>
      <c r="C96" s="94" t="s">
        <v>85</v>
      </c>
      <c r="D96" s="103" t="s">
        <v>2644</v>
      </c>
      <c r="E96" s="94" t="s">
        <v>658</v>
      </c>
      <c r="F96" s="94" t="s">
        <v>86</v>
      </c>
      <c r="G96" s="94" t="s">
        <v>2497</v>
      </c>
      <c r="H96" s="103">
        <v>2024</v>
      </c>
      <c r="I96" s="103">
        <v>2024</v>
      </c>
      <c r="J96" s="102" t="s">
        <v>659</v>
      </c>
      <c r="K96" s="94" t="s">
        <v>660</v>
      </c>
      <c r="L96" s="94" t="s">
        <v>2645</v>
      </c>
      <c r="M96" s="94" t="s">
        <v>661</v>
      </c>
      <c r="N96" s="94" t="s">
        <v>662</v>
      </c>
      <c r="O96" s="94" t="s">
        <v>89</v>
      </c>
      <c r="P96" s="94" t="s">
        <v>90</v>
      </c>
      <c r="Q96" s="94" t="s">
        <v>663</v>
      </c>
      <c r="R96" s="94" t="s">
        <v>664</v>
      </c>
      <c r="S96" s="94" t="s">
        <v>135</v>
      </c>
      <c r="T96" s="94" t="s">
        <v>665</v>
      </c>
      <c r="U96" s="94" t="s">
        <v>600</v>
      </c>
      <c r="V96" s="104" t="s">
        <v>2646</v>
      </c>
      <c r="W96" s="105" t="s">
        <v>2647</v>
      </c>
      <c r="X96" s="105" t="s">
        <v>663</v>
      </c>
      <c r="Y96" s="105" t="s">
        <v>2648</v>
      </c>
      <c r="Z96" s="105" t="s">
        <v>2649</v>
      </c>
      <c r="AA96" s="105" t="s">
        <v>2650</v>
      </c>
      <c r="AB96" s="106">
        <v>2</v>
      </c>
      <c r="AC96" s="102">
        <v>51150</v>
      </c>
      <c r="AD96" s="94">
        <v>6000</v>
      </c>
      <c r="AE96" s="94">
        <v>0</v>
      </c>
      <c r="AF96" s="94">
        <v>0</v>
      </c>
      <c r="AG96" s="94">
        <v>0</v>
      </c>
      <c r="AH96" s="102"/>
      <c r="AI96" s="102"/>
      <c r="AJ96" s="107"/>
      <c r="AK96" s="107" t="s">
        <v>2499</v>
      </c>
      <c r="AL96" s="107"/>
    </row>
    <row r="97" spans="2:38" ht="33" customHeight="1" x14ac:dyDescent="0.2">
      <c r="B97" s="102" t="s">
        <v>591</v>
      </c>
      <c r="C97" s="94" t="s">
        <v>85</v>
      </c>
      <c r="D97" s="103" t="s">
        <v>13125</v>
      </c>
      <c r="E97" s="94" t="s">
        <v>12239</v>
      </c>
      <c r="F97" s="94" t="s">
        <v>86</v>
      </c>
      <c r="G97" s="94" t="s">
        <v>2497</v>
      </c>
      <c r="H97" s="103">
        <v>2024</v>
      </c>
      <c r="I97" s="103">
        <v>2024</v>
      </c>
      <c r="J97" s="102" t="s">
        <v>4553</v>
      </c>
      <c r="K97" s="94" t="s">
        <v>4554</v>
      </c>
      <c r="L97" s="94" t="s">
        <v>4555</v>
      </c>
      <c r="M97" s="94" t="s">
        <v>4556</v>
      </c>
      <c r="N97" s="94" t="s">
        <v>4557</v>
      </c>
      <c r="O97" s="94" t="s">
        <v>89</v>
      </c>
      <c r="P97" s="94" t="s">
        <v>90</v>
      </c>
      <c r="Q97" s="94" t="s">
        <v>4558</v>
      </c>
      <c r="R97" s="94" t="s">
        <v>4559</v>
      </c>
      <c r="S97" s="94" t="s">
        <v>135</v>
      </c>
      <c r="T97" s="94" t="s">
        <v>614</v>
      </c>
      <c r="U97" s="94" t="s">
        <v>600</v>
      </c>
      <c r="V97" s="104" t="s">
        <v>4560</v>
      </c>
      <c r="W97" s="105" t="s">
        <v>2498</v>
      </c>
      <c r="X97" s="105" t="s">
        <v>4558</v>
      </c>
      <c r="Y97" s="105" t="s">
        <v>4561</v>
      </c>
      <c r="Z97" s="105" t="s">
        <v>4562</v>
      </c>
      <c r="AA97" s="105" t="s">
        <v>4563</v>
      </c>
      <c r="AB97" s="106">
        <v>3</v>
      </c>
      <c r="AC97" s="102">
        <v>15070</v>
      </c>
      <c r="AD97" s="94">
        <v>6700</v>
      </c>
      <c r="AE97" s="94">
        <v>0</v>
      </c>
      <c r="AF97" s="94">
        <v>0</v>
      </c>
      <c r="AG97" s="94">
        <v>0</v>
      </c>
      <c r="AH97" s="102"/>
      <c r="AI97" s="102"/>
      <c r="AJ97" s="107"/>
      <c r="AK97" s="107" t="s">
        <v>2499</v>
      </c>
      <c r="AL97" s="107"/>
    </row>
    <row r="98" spans="2:38" ht="33" customHeight="1" x14ac:dyDescent="0.2">
      <c r="B98" s="102" t="s">
        <v>591</v>
      </c>
      <c r="C98" s="94" t="s">
        <v>85</v>
      </c>
      <c r="D98" s="103" t="s">
        <v>13126</v>
      </c>
      <c r="E98" s="94" t="s">
        <v>12260</v>
      </c>
      <c r="F98" s="94" t="s">
        <v>86</v>
      </c>
      <c r="G98" s="94" t="s">
        <v>2497</v>
      </c>
      <c r="H98" s="103">
        <v>2024</v>
      </c>
      <c r="I98" s="103">
        <v>2024</v>
      </c>
      <c r="J98" s="102" t="s">
        <v>10032</v>
      </c>
      <c r="K98" s="94" t="s">
        <v>10033</v>
      </c>
      <c r="L98" s="94" t="s">
        <v>10034</v>
      </c>
      <c r="M98" s="94" t="s">
        <v>10035</v>
      </c>
      <c r="N98" s="94" t="s">
        <v>10036</v>
      </c>
      <c r="O98" s="94" t="s">
        <v>89</v>
      </c>
      <c r="P98" s="94" t="s">
        <v>90</v>
      </c>
      <c r="Q98" s="94" t="s">
        <v>10037</v>
      </c>
      <c r="R98" s="94" t="s">
        <v>10038</v>
      </c>
      <c r="S98" s="94" t="s">
        <v>119</v>
      </c>
      <c r="T98" s="94" t="s">
        <v>4362</v>
      </c>
      <c r="U98" s="94" t="s">
        <v>600</v>
      </c>
      <c r="V98" s="104" t="s">
        <v>10039</v>
      </c>
      <c r="W98" s="105" t="s">
        <v>10040</v>
      </c>
      <c r="X98" s="105" t="s">
        <v>10037</v>
      </c>
      <c r="Y98" s="105" t="s">
        <v>10041</v>
      </c>
      <c r="Z98" s="105" t="s">
        <v>10042</v>
      </c>
      <c r="AA98" s="105" t="s">
        <v>10043</v>
      </c>
      <c r="AB98" s="106">
        <v>2</v>
      </c>
      <c r="AC98" s="102">
        <v>5910</v>
      </c>
      <c r="AD98" s="94">
        <v>3000</v>
      </c>
      <c r="AE98" s="94">
        <v>0</v>
      </c>
      <c r="AF98" s="94">
        <v>0</v>
      </c>
      <c r="AG98" s="94">
        <v>0</v>
      </c>
      <c r="AH98" s="102"/>
      <c r="AI98" s="102"/>
      <c r="AJ98" s="107"/>
      <c r="AK98" s="107" t="s">
        <v>2499</v>
      </c>
      <c r="AL98" s="107"/>
    </row>
    <row r="99" spans="2:38" ht="33" customHeight="1" x14ac:dyDescent="0.2">
      <c r="B99" s="102" t="s">
        <v>591</v>
      </c>
      <c r="C99" s="94" t="s">
        <v>85</v>
      </c>
      <c r="D99" s="103" t="s">
        <v>13127</v>
      </c>
      <c r="E99" s="94" t="s">
        <v>12270</v>
      </c>
      <c r="F99" s="94" t="s">
        <v>86</v>
      </c>
      <c r="G99" s="94" t="s">
        <v>2497</v>
      </c>
      <c r="H99" s="103">
        <v>2024</v>
      </c>
      <c r="I99" s="103">
        <v>2024</v>
      </c>
      <c r="J99" s="102" t="s">
        <v>12271</v>
      </c>
      <c r="K99" s="94" t="s">
        <v>12272</v>
      </c>
      <c r="L99" s="94" t="s">
        <v>12273</v>
      </c>
      <c r="M99" s="94"/>
      <c r="N99" s="94" t="s">
        <v>12274</v>
      </c>
      <c r="O99" s="94" t="s">
        <v>89</v>
      </c>
      <c r="P99" s="94" t="s">
        <v>90</v>
      </c>
      <c r="Q99" s="94" t="s">
        <v>12275</v>
      </c>
      <c r="R99" s="94" t="s">
        <v>12276</v>
      </c>
      <c r="S99" s="94" t="s">
        <v>91</v>
      </c>
      <c r="T99" s="94" t="s">
        <v>665</v>
      </c>
      <c r="U99" s="94" t="s">
        <v>600</v>
      </c>
      <c r="V99" s="104" t="s">
        <v>13128</v>
      </c>
      <c r="W99" s="105" t="s">
        <v>2498</v>
      </c>
      <c r="X99" s="105" t="s">
        <v>12275</v>
      </c>
      <c r="Y99" s="105" t="s">
        <v>13129</v>
      </c>
      <c r="Z99" s="105" t="s">
        <v>13130</v>
      </c>
      <c r="AA99" s="105" t="s">
        <v>13131</v>
      </c>
      <c r="AB99" s="106">
        <v>3</v>
      </c>
      <c r="AC99" s="102">
        <v>5170</v>
      </c>
      <c r="AD99" s="94">
        <v>2600</v>
      </c>
      <c r="AE99" s="94">
        <v>0</v>
      </c>
      <c r="AF99" s="94">
        <v>0</v>
      </c>
      <c r="AG99" s="94">
        <v>0</v>
      </c>
      <c r="AH99" s="102"/>
      <c r="AI99" s="102"/>
      <c r="AJ99" s="107"/>
      <c r="AK99" s="107" t="s">
        <v>2499</v>
      </c>
      <c r="AL99" s="107"/>
    </row>
    <row r="100" spans="2:38" ht="33" customHeight="1" x14ac:dyDescent="0.2">
      <c r="B100" s="102" t="s">
        <v>591</v>
      </c>
      <c r="C100" s="94" t="s">
        <v>85</v>
      </c>
      <c r="D100" s="103" t="s">
        <v>19488</v>
      </c>
      <c r="E100" s="94" t="s">
        <v>14197</v>
      </c>
      <c r="F100" s="94" t="s">
        <v>86</v>
      </c>
      <c r="G100" s="94" t="s">
        <v>2497</v>
      </c>
      <c r="H100" s="103">
        <v>2024</v>
      </c>
      <c r="I100" s="103">
        <v>2024</v>
      </c>
      <c r="J100" s="102" t="s">
        <v>4423</v>
      </c>
      <c r="K100" s="94" t="s">
        <v>4424</v>
      </c>
      <c r="L100" s="94" t="s">
        <v>4425</v>
      </c>
      <c r="M100" s="94" t="s">
        <v>4426</v>
      </c>
      <c r="N100" s="94" t="s">
        <v>4427</v>
      </c>
      <c r="O100" s="94" t="s">
        <v>89</v>
      </c>
      <c r="P100" s="94" t="s">
        <v>90</v>
      </c>
      <c r="Q100" s="94" t="s">
        <v>2635</v>
      </c>
      <c r="R100" s="94" t="s">
        <v>4428</v>
      </c>
      <c r="S100" s="94" t="s">
        <v>223</v>
      </c>
      <c r="T100" s="94" t="s">
        <v>614</v>
      </c>
      <c r="U100" s="94" t="s">
        <v>600</v>
      </c>
      <c r="V100" s="104" t="s">
        <v>4429</v>
      </c>
      <c r="W100" s="105" t="s">
        <v>2498</v>
      </c>
      <c r="X100" s="105" t="s">
        <v>2635</v>
      </c>
      <c r="Y100" s="105" t="s">
        <v>4430</v>
      </c>
      <c r="Z100" s="105" t="s">
        <v>4431</v>
      </c>
      <c r="AA100" s="105" t="s">
        <v>4432</v>
      </c>
      <c r="AB100" s="106">
        <v>5</v>
      </c>
      <c r="AC100" s="102">
        <v>24119</v>
      </c>
      <c r="AD100" s="94">
        <v>10800</v>
      </c>
      <c r="AE100" s="94">
        <v>0</v>
      </c>
      <c r="AF100" s="94">
        <v>0</v>
      </c>
      <c r="AG100" s="94">
        <v>0</v>
      </c>
      <c r="AH100" s="102"/>
      <c r="AI100" s="102"/>
      <c r="AJ100" s="107"/>
      <c r="AK100" s="107" t="s">
        <v>2499</v>
      </c>
      <c r="AL100" s="107"/>
    </row>
    <row r="101" spans="2:38" ht="33" customHeight="1" x14ac:dyDescent="0.2">
      <c r="B101" s="102" t="s">
        <v>591</v>
      </c>
      <c r="C101" s="94" t="s">
        <v>85</v>
      </c>
      <c r="D101" s="103" t="s">
        <v>19489</v>
      </c>
      <c r="E101" s="94" t="s">
        <v>14231</v>
      </c>
      <c r="F101" s="94" t="s">
        <v>86</v>
      </c>
      <c r="G101" s="94" t="s">
        <v>2497</v>
      </c>
      <c r="H101" s="103">
        <v>2024</v>
      </c>
      <c r="I101" s="103">
        <v>2024</v>
      </c>
      <c r="J101" s="102" t="s">
        <v>4513</v>
      </c>
      <c r="K101" s="94" t="s">
        <v>4514</v>
      </c>
      <c r="L101" s="94" t="s">
        <v>4515</v>
      </c>
      <c r="M101" s="94" t="s">
        <v>4516</v>
      </c>
      <c r="N101" s="94" t="s">
        <v>4517</v>
      </c>
      <c r="O101" s="94" t="s">
        <v>89</v>
      </c>
      <c r="P101" s="94" t="s">
        <v>90</v>
      </c>
      <c r="Q101" s="94" t="s">
        <v>4518</v>
      </c>
      <c r="R101" s="94" t="s">
        <v>4519</v>
      </c>
      <c r="S101" s="94" t="s">
        <v>135</v>
      </c>
      <c r="T101" s="94" t="s">
        <v>4362</v>
      </c>
      <c r="U101" s="94" t="s">
        <v>600</v>
      </c>
      <c r="V101" s="104" t="s">
        <v>4520</v>
      </c>
      <c r="W101" s="105" t="s">
        <v>2498</v>
      </c>
      <c r="X101" s="105" t="s">
        <v>4518</v>
      </c>
      <c r="Y101" s="105" t="s">
        <v>4521</v>
      </c>
      <c r="Z101" s="105" t="s">
        <v>4522</v>
      </c>
      <c r="AA101" s="105" t="s">
        <v>4523</v>
      </c>
      <c r="AB101" s="106">
        <v>2</v>
      </c>
      <c r="AC101" s="102">
        <v>12989</v>
      </c>
      <c r="AD101" s="94">
        <v>6800</v>
      </c>
      <c r="AE101" s="94">
        <v>0</v>
      </c>
      <c r="AF101" s="94">
        <v>0</v>
      </c>
      <c r="AG101" s="94">
        <v>0</v>
      </c>
      <c r="AH101" s="102"/>
      <c r="AI101" s="102"/>
      <c r="AJ101" s="107"/>
      <c r="AK101" s="107" t="s">
        <v>2499</v>
      </c>
      <c r="AL101" s="107"/>
    </row>
    <row r="102" spans="2:38" ht="33" customHeight="1" x14ac:dyDescent="0.2">
      <c r="B102" s="102" t="s">
        <v>591</v>
      </c>
      <c r="C102" s="94" t="s">
        <v>85</v>
      </c>
      <c r="D102" s="103" t="s">
        <v>19490</v>
      </c>
      <c r="E102" s="94" t="s">
        <v>14242</v>
      </c>
      <c r="F102" s="94" t="s">
        <v>86</v>
      </c>
      <c r="G102" s="94" t="s">
        <v>2497</v>
      </c>
      <c r="H102" s="103">
        <v>2024</v>
      </c>
      <c r="I102" s="103">
        <v>2024</v>
      </c>
      <c r="J102" s="102" t="s">
        <v>14243</v>
      </c>
      <c r="K102" s="94" t="s">
        <v>14244</v>
      </c>
      <c r="L102" s="94" t="s">
        <v>14245</v>
      </c>
      <c r="M102" s="94"/>
      <c r="N102" s="94" t="s">
        <v>14246</v>
      </c>
      <c r="O102" s="94" t="s">
        <v>89</v>
      </c>
      <c r="P102" s="94" t="s">
        <v>90</v>
      </c>
      <c r="Q102" s="94" t="s">
        <v>14247</v>
      </c>
      <c r="R102" s="94" t="s">
        <v>14248</v>
      </c>
      <c r="S102" s="94" t="s">
        <v>135</v>
      </c>
      <c r="T102" s="94" t="s">
        <v>665</v>
      </c>
      <c r="U102" s="94" t="s">
        <v>600</v>
      </c>
      <c r="V102" s="104" t="s">
        <v>19491</v>
      </c>
      <c r="W102" s="105" t="s">
        <v>2498</v>
      </c>
      <c r="X102" s="105" t="s">
        <v>14247</v>
      </c>
      <c r="Y102" s="105" t="s">
        <v>19492</v>
      </c>
      <c r="Z102" s="105" t="s">
        <v>19493</v>
      </c>
      <c r="AA102" s="105" t="s">
        <v>19494</v>
      </c>
      <c r="AB102" s="106">
        <v>2</v>
      </c>
      <c r="AC102" s="102">
        <v>7340</v>
      </c>
      <c r="AD102" s="94">
        <v>3670</v>
      </c>
      <c r="AE102" s="94">
        <v>0</v>
      </c>
      <c r="AF102" s="94">
        <v>0</v>
      </c>
      <c r="AG102" s="94">
        <v>0</v>
      </c>
      <c r="AH102" s="102"/>
      <c r="AI102" s="102"/>
      <c r="AJ102" s="107"/>
      <c r="AK102" s="107" t="s">
        <v>2499</v>
      </c>
      <c r="AL102" s="107"/>
    </row>
    <row r="103" spans="2:38" ht="33" customHeight="1" x14ac:dyDescent="0.2">
      <c r="B103" s="102" t="s">
        <v>591</v>
      </c>
      <c r="C103" s="94" t="s">
        <v>85</v>
      </c>
      <c r="D103" s="103" t="s">
        <v>19495</v>
      </c>
      <c r="E103" s="94" t="s">
        <v>14260</v>
      </c>
      <c r="F103" s="94" t="s">
        <v>86</v>
      </c>
      <c r="G103" s="94" t="s">
        <v>2497</v>
      </c>
      <c r="H103" s="103">
        <v>2024</v>
      </c>
      <c r="I103" s="103">
        <v>2024</v>
      </c>
      <c r="J103" s="102" t="s">
        <v>4448</v>
      </c>
      <c r="K103" s="94" t="s">
        <v>4449</v>
      </c>
      <c r="L103" s="94" t="s">
        <v>4450</v>
      </c>
      <c r="M103" s="94" t="s">
        <v>4451</v>
      </c>
      <c r="N103" s="94" t="s">
        <v>4452</v>
      </c>
      <c r="O103" s="94" t="s">
        <v>89</v>
      </c>
      <c r="P103" s="94" t="s">
        <v>90</v>
      </c>
      <c r="Q103" s="94" t="s">
        <v>4453</v>
      </c>
      <c r="R103" s="94" t="s">
        <v>664</v>
      </c>
      <c r="S103" s="94" t="s">
        <v>135</v>
      </c>
      <c r="T103" s="94" t="s">
        <v>665</v>
      </c>
      <c r="U103" s="94" t="s">
        <v>600</v>
      </c>
      <c r="V103" s="104" t="s">
        <v>4454</v>
      </c>
      <c r="W103" s="105" t="s">
        <v>4455</v>
      </c>
      <c r="X103" s="105" t="s">
        <v>4456</v>
      </c>
      <c r="Y103" s="105" t="s">
        <v>2648</v>
      </c>
      <c r="Z103" s="105" t="s">
        <v>4457</v>
      </c>
      <c r="AA103" s="105" t="s">
        <v>4458</v>
      </c>
      <c r="AB103" s="106">
        <v>3</v>
      </c>
      <c r="AC103" s="102">
        <v>8585</v>
      </c>
      <c r="AD103" s="94">
        <v>3100</v>
      </c>
      <c r="AE103" s="94">
        <v>0</v>
      </c>
      <c r="AF103" s="94">
        <v>0</v>
      </c>
      <c r="AG103" s="94">
        <v>0</v>
      </c>
      <c r="AH103" s="102"/>
      <c r="AI103" s="102"/>
      <c r="AJ103" s="107"/>
      <c r="AK103" s="107" t="s">
        <v>2499</v>
      </c>
      <c r="AL103" s="107"/>
    </row>
    <row r="104" spans="2:38" ht="33" customHeight="1" x14ac:dyDescent="0.2">
      <c r="B104" s="102" t="s">
        <v>591</v>
      </c>
      <c r="C104" s="94" t="s">
        <v>85</v>
      </c>
      <c r="D104" s="103" t="s">
        <v>19496</v>
      </c>
      <c r="E104" s="94" t="s">
        <v>14276</v>
      </c>
      <c r="F104" s="94" t="s">
        <v>86</v>
      </c>
      <c r="G104" s="94" t="s">
        <v>2497</v>
      </c>
      <c r="H104" s="103">
        <v>2024</v>
      </c>
      <c r="I104" s="103">
        <v>2024</v>
      </c>
      <c r="J104" s="102" t="s">
        <v>4619</v>
      </c>
      <c r="K104" s="94" t="s">
        <v>4620</v>
      </c>
      <c r="L104" s="94" t="s">
        <v>4621</v>
      </c>
      <c r="M104" s="94" t="s">
        <v>4622</v>
      </c>
      <c r="N104" s="94" t="s">
        <v>4623</v>
      </c>
      <c r="O104" s="94" t="s">
        <v>89</v>
      </c>
      <c r="P104" s="94" t="s">
        <v>90</v>
      </c>
      <c r="Q104" s="94" t="s">
        <v>4388</v>
      </c>
      <c r="R104" s="94" t="s">
        <v>4624</v>
      </c>
      <c r="S104" s="94" t="s">
        <v>135</v>
      </c>
      <c r="T104" s="94" t="s">
        <v>614</v>
      </c>
      <c r="U104" s="94" t="s">
        <v>600</v>
      </c>
      <c r="V104" s="104" t="s">
        <v>4625</v>
      </c>
      <c r="W104" s="105" t="s">
        <v>2498</v>
      </c>
      <c r="X104" s="105" t="s">
        <v>4388</v>
      </c>
      <c r="Y104" s="105" t="s">
        <v>4626</v>
      </c>
      <c r="Z104" s="105" t="s">
        <v>4627</v>
      </c>
      <c r="AA104" s="105" t="s">
        <v>4628</v>
      </c>
      <c r="AB104" s="106">
        <v>3</v>
      </c>
      <c r="AC104" s="102">
        <v>14750</v>
      </c>
      <c r="AD104" s="94">
        <v>6000</v>
      </c>
      <c r="AE104" s="94">
        <v>0</v>
      </c>
      <c r="AF104" s="94">
        <v>0</v>
      </c>
      <c r="AG104" s="94">
        <v>0</v>
      </c>
      <c r="AH104" s="102"/>
      <c r="AI104" s="102"/>
      <c r="AJ104" s="107"/>
      <c r="AK104" s="107" t="s">
        <v>2499</v>
      </c>
      <c r="AL104" s="107"/>
    </row>
    <row r="105" spans="2:38" ht="33" customHeight="1" x14ac:dyDescent="0.2">
      <c r="B105" s="102" t="s">
        <v>591</v>
      </c>
      <c r="C105" s="94" t="s">
        <v>85</v>
      </c>
      <c r="D105" s="103" t="s">
        <v>19497</v>
      </c>
      <c r="E105" s="94" t="s">
        <v>14293</v>
      </c>
      <c r="F105" s="94" t="s">
        <v>86</v>
      </c>
      <c r="G105" s="94" t="s">
        <v>2497</v>
      </c>
      <c r="H105" s="103">
        <v>2024</v>
      </c>
      <c r="I105" s="103">
        <v>2024</v>
      </c>
      <c r="J105" s="102" t="s">
        <v>4356</v>
      </c>
      <c r="K105" s="94" t="s">
        <v>4357</v>
      </c>
      <c r="L105" s="94"/>
      <c r="M105" s="94" t="s">
        <v>4358</v>
      </c>
      <c r="N105" s="94" t="s">
        <v>4359</v>
      </c>
      <c r="O105" s="94" t="s">
        <v>89</v>
      </c>
      <c r="P105" s="94" t="s">
        <v>257</v>
      </c>
      <c r="Q105" s="94" t="s">
        <v>4360</v>
      </c>
      <c r="R105" s="94" t="s">
        <v>4361</v>
      </c>
      <c r="S105" s="94" t="s">
        <v>91</v>
      </c>
      <c r="T105" s="94" t="s">
        <v>4362</v>
      </c>
      <c r="U105" s="94" t="s">
        <v>600</v>
      </c>
      <c r="V105" s="104" t="s">
        <v>4363</v>
      </c>
      <c r="W105" s="105" t="s">
        <v>2498</v>
      </c>
      <c r="X105" s="105" t="s">
        <v>4364</v>
      </c>
      <c r="Y105" s="105" t="s">
        <v>4365</v>
      </c>
      <c r="Z105" s="105" t="s">
        <v>4366</v>
      </c>
      <c r="AA105" s="105" t="s">
        <v>4367</v>
      </c>
      <c r="AB105" s="106">
        <v>3</v>
      </c>
      <c r="AC105" s="102">
        <v>17000</v>
      </c>
      <c r="AD105" s="94">
        <v>7300</v>
      </c>
      <c r="AE105" s="94">
        <v>0</v>
      </c>
      <c r="AF105" s="94">
        <v>0</v>
      </c>
      <c r="AG105" s="94">
        <v>0</v>
      </c>
      <c r="AH105" s="102"/>
      <c r="AI105" s="102"/>
      <c r="AJ105" s="107"/>
      <c r="AK105" s="107" t="s">
        <v>2499</v>
      </c>
      <c r="AL105" s="107"/>
    </row>
    <row r="106" spans="2:38" ht="33" customHeight="1" x14ac:dyDescent="0.2">
      <c r="B106" s="102" t="s">
        <v>591</v>
      </c>
      <c r="C106" s="94" t="s">
        <v>85</v>
      </c>
      <c r="D106" s="103" t="s">
        <v>19498</v>
      </c>
      <c r="E106" s="94" t="s">
        <v>14310</v>
      </c>
      <c r="F106" s="94" t="s">
        <v>86</v>
      </c>
      <c r="G106" s="94" t="s">
        <v>2497</v>
      </c>
      <c r="H106" s="103">
        <v>2024</v>
      </c>
      <c r="I106" s="103">
        <v>2024</v>
      </c>
      <c r="J106" s="102" t="s">
        <v>14311</v>
      </c>
      <c r="K106" s="94" t="s">
        <v>14312</v>
      </c>
      <c r="L106" s="94" t="s">
        <v>14313</v>
      </c>
      <c r="M106" s="94" t="s">
        <v>14314</v>
      </c>
      <c r="N106" s="94" t="s">
        <v>14315</v>
      </c>
      <c r="O106" s="94" t="s">
        <v>89</v>
      </c>
      <c r="P106" s="94" t="s">
        <v>90</v>
      </c>
      <c r="Q106" s="94" t="s">
        <v>14316</v>
      </c>
      <c r="R106" s="94" t="s">
        <v>14317</v>
      </c>
      <c r="S106" s="94" t="s">
        <v>119</v>
      </c>
      <c r="T106" s="94" t="s">
        <v>665</v>
      </c>
      <c r="U106" s="94" t="s">
        <v>600</v>
      </c>
      <c r="V106" s="104" t="s">
        <v>19499</v>
      </c>
      <c r="W106" s="105" t="s">
        <v>2498</v>
      </c>
      <c r="X106" s="105" t="s">
        <v>14316</v>
      </c>
      <c r="Y106" s="105" t="s">
        <v>19500</v>
      </c>
      <c r="Z106" s="105" t="s">
        <v>19501</v>
      </c>
      <c r="AA106" s="105" t="s">
        <v>19502</v>
      </c>
      <c r="AB106" s="106">
        <v>2</v>
      </c>
      <c r="AC106" s="102">
        <v>9240</v>
      </c>
      <c r="AD106" s="94">
        <v>5000</v>
      </c>
      <c r="AE106" s="94">
        <v>0</v>
      </c>
      <c r="AF106" s="94">
        <v>0</v>
      </c>
      <c r="AG106" s="94">
        <v>0</v>
      </c>
      <c r="AH106" s="102"/>
      <c r="AI106" s="102"/>
      <c r="AJ106" s="107"/>
      <c r="AK106" s="107" t="s">
        <v>2499</v>
      </c>
      <c r="AL106" s="107"/>
    </row>
    <row r="107" spans="2:38" ht="33" customHeight="1" x14ac:dyDescent="0.2">
      <c r="B107" s="102" t="s">
        <v>591</v>
      </c>
      <c r="C107" s="94" t="s">
        <v>85</v>
      </c>
      <c r="D107" s="103" t="s">
        <v>19503</v>
      </c>
      <c r="E107" s="94" t="s">
        <v>14329</v>
      </c>
      <c r="F107" s="94" t="s">
        <v>86</v>
      </c>
      <c r="G107" s="94" t="s">
        <v>2497</v>
      </c>
      <c r="H107" s="103">
        <v>2024</v>
      </c>
      <c r="I107" s="103">
        <v>2024</v>
      </c>
      <c r="J107" s="102" t="s">
        <v>4526</v>
      </c>
      <c r="K107" s="94" t="s">
        <v>4527</v>
      </c>
      <c r="L107" s="94" t="s">
        <v>4528</v>
      </c>
      <c r="M107" s="94" t="s">
        <v>4529</v>
      </c>
      <c r="N107" s="94" t="s">
        <v>4530</v>
      </c>
      <c r="O107" s="94" t="s">
        <v>89</v>
      </c>
      <c r="P107" s="94" t="s">
        <v>90</v>
      </c>
      <c r="Q107" s="94" t="s">
        <v>4531</v>
      </c>
      <c r="R107" s="94" t="s">
        <v>4532</v>
      </c>
      <c r="S107" s="94" t="s">
        <v>91</v>
      </c>
      <c r="T107" s="94" t="s">
        <v>665</v>
      </c>
      <c r="U107" s="94" t="s">
        <v>600</v>
      </c>
      <c r="V107" s="104" t="s">
        <v>4533</v>
      </c>
      <c r="W107" s="105" t="s">
        <v>2498</v>
      </c>
      <c r="X107" s="105" t="s">
        <v>4531</v>
      </c>
      <c r="Y107" s="105" t="s">
        <v>4534</v>
      </c>
      <c r="Z107" s="105" t="s">
        <v>4535</v>
      </c>
      <c r="AA107" s="105" t="s">
        <v>4536</v>
      </c>
      <c r="AB107" s="106">
        <v>4</v>
      </c>
      <c r="AC107" s="102">
        <v>26900</v>
      </c>
      <c r="AD107" s="94">
        <v>12000</v>
      </c>
      <c r="AE107" s="94">
        <v>0</v>
      </c>
      <c r="AF107" s="94">
        <v>0</v>
      </c>
      <c r="AG107" s="94">
        <v>0</v>
      </c>
      <c r="AH107" s="102"/>
      <c r="AI107" s="102"/>
      <c r="AJ107" s="107"/>
      <c r="AK107" s="107" t="s">
        <v>2499</v>
      </c>
      <c r="AL107" s="107"/>
    </row>
    <row r="108" spans="2:38" ht="33" customHeight="1" x14ac:dyDescent="0.2">
      <c r="B108" s="102" t="s">
        <v>591</v>
      </c>
      <c r="C108" s="94" t="s">
        <v>85</v>
      </c>
      <c r="D108" s="103" t="s">
        <v>19504</v>
      </c>
      <c r="E108" s="94" t="s">
        <v>14353</v>
      </c>
      <c r="F108" s="94" t="s">
        <v>86</v>
      </c>
      <c r="G108" s="94" t="s">
        <v>2497</v>
      </c>
      <c r="H108" s="103">
        <v>2024</v>
      </c>
      <c r="I108" s="103">
        <v>2024</v>
      </c>
      <c r="J108" s="102" t="s">
        <v>4370</v>
      </c>
      <c r="K108" s="94" t="s">
        <v>4371</v>
      </c>
      <c r="L108" s="94"/>
      <c r="M108" s="94" t="s">
        <v>4372</v>
      </c>
      <c r="N108" s="94" t="s">
        <v>4373</v>
      </c>
      <c r="O108" s="94" t="s">
        <v>89</v>
      </c>
      <c r="P108" s="94" t="s">
        <v>257</v>
      </c>
      <c r="Q108" s="94" t="s">
        <v>4374</v>
      </c>
      <c r="R108" s="94" t="s">
        <v>664</v>
      </c>
      <c r="S108" s="94" t="s">
        <v>91</v>
      </c>
      <c r="T108" s="94" t="s">
        <v>665</v>
      </c>
      <c r="U108" s="94" t="s">
        <v>600</v>
      </c>
      <c r="V108" s="104" t="s">
        <v>4375</v>
      </c>
      <c r="W108" s="105" t="s">
        <v>2498</v>
      </c>
      <c r="X108" s="105" t="s">
        <v>663</v>
      </c>
      <c r="Y108" s="105" t="s">
        <v>2648</v>
      </c>
      <c r="Z108" s="105" t="s">
        <v>4376</v>
      </c>
      <c r="AA108" s="105" t="s">
        <v>4377</v>
      </c>
      <c r="AB108" s="106">
        <v>4</v>
      </c>
      <c r="AC108" s="102">
        <v>26190</v>
      </c>
      <c r="AD108" s="94">
        <v>11800</v>
      </c>
      <c r="AE108" s="94">
        <v>0</v>
      </c>
      <c r="AF108" s="94">
        <v>0</v>
      </c>
      <c r="AG108" s="94">
        <v>0</v>
      </c>
      <c r="AH108" s="102"/>
      <c r="AI108" s="102"/>
      <c r="AJ108" s="107"/>
      <c r="AK108" s="107" t="s">
        <v>2499</v>
      </c>
      <c r="AL108" s="107"/>
    </row>
    <row r="109" spans="2:38" ht="33" customHeight="1" x14ac:dyDescent="0.2">
      <c r="B109" s="102" t="s">
        <v>591</v>
      </c>
      <c r="C109" s="94" t="s">
        <v>85</v>
      </c>
      <c r="D109" s="103" t="s">
        <v>19505</v>
      </c>
      <c r="E109" s="94" t="s">
        <v>14376</v>
      </c>
      <c r="F109" s="94" t="s">
        <v>86</v>
      </c>
      <c r="G109" s="94" t="s">
        <v>2497</v>
      </c>
      <c r="H109" s="103">
        <v>2024</v>
      </c>
      <c r="I109" s="103">
        <v>2024</v>
      </c>
      <c r="J109" s="102" t="s">
        <v>4435</v>
      </c>
      <c r="K109" s="94" t="s">
        <v>4436</v>
      </c>
      <c r="L109" s="94" t="s">
        <v>4437</v>
      </c>
      <c r="M109" s="94" t="s">
        <v>4438</v>
      </c>
      <c r="N109" s="94" t="s">
        <v>4439</v>
      </c>
      <c r="O109" s="94" t="s">
        <v>89</v>
      </c>
      <c r="P109" s="94" t="s">
        <v>90</v>
      </c>
      <c r="Q109" s="94" t="s">
        <v>4364</v>
      </c>
      <c r="R109" s="94" t="s">
        <v>4440</v>
      </c>
      <c r="S109" s="94" t="s">
        <v>135</v>
      </c>
      <c r="T109" s="94" t="s">
        <v>4362</v>
      </c>
      <c r="U109" s="94" t="s">
        <v>600</v>
      </c>
      <c r="V109" s="104" t="s">
        <v>4441</v>
      </c>
      <c r="W109" s="105" t="s">
        <v>4442</v>
      </c>
      <c r="X109" s="105" t="s">
        <v>4364</v>
      </c>
      <c r="Y109" s="105" t="s">
        <v>4443</v>
      </c>
      <c r="Z109" s="105" t="s">
        <v>4444</v>
      </c>
      <c r="AA109" s="105" t="s">
        <v>4445</v>
      </c>
      <c r="AB109" s="106">
        <v>2</v>
      </c>
      <c r="AC109" s="102">
        <v>4140</v>
      </c>
      <c r="AD109" s="94">
        <v>2195</v>
      </c>
      <c r="AE109" s="94">
        <v>0</v>
      </c>
      <c r="AF109" s="94">
        <v>0</v>
      </c>
      <c r="AG109" s="94">
        <v>0</v>
      </c>
      <c r="AH109" s="102"/>
      <c r="AI109" s="102"/>
      <c r="AJ109" s="107"/>
      <c r="AK109" s="107" t="s">
        <v>2499</v>
      </c>
      <c r="AL109" s="107"/>
    </row>
    <row r="110" spans="2:38" ht="33" customHeight="1" x14ac:dyDescent="0.2">
      <c r="B110" s="102" t="s">
        <v>591</v>
      </c>
      <c r="C110" s="94" t="s">
        <v>85</v>
      </c>
      <c r="D110" s="103" t="s">
        <v>19506</v>
      </c>
      <c r="E110" s="94" t="s">
        <v>14389</v>
      </c>
      <c r="F110" s="94" t="s">
        <v>86</v>
      </c>
      <c r="G110" s="94" t="s">
        <v>2497</v>
      </c>
      <c r="H110" s="103">
        <v>2024</v>
      </c>
      <c r="I110" s="103">
        <v>2024</v>
      </c>
      <c r="J110" s="102" t="s">
        <v>4472</v>
      </c>
      <c r="K110" s="94" t="s">
        <v>4473</v>
      </c>
      <c r="L110" s="94"/>
      <c r="M110" s="94" t="s">
        <v>4474</v>
      </c>
      <c r="N110" s="94" t="s">
        <v>4475</v>
      </c>
      <c r="O110" s="94" t="s">
        <v>89</v>
      </c>
      <c r="P110" s="94" t="s">
        <v>257</v>
      </c>
      <c r="Q110" s="94" t="s">
        <v>4476</v>
      </c>
      <c r="R110" s="94" t="s">
        <v>4477</v>
      </c>
      <c r="S110" s="94" t="s">
        <v>91</v>
      </c>
      <c r="T110" s="94" t="s">
        <v>599</v>
      </c>
      <c r="U110" s="94" t="s">
        <v>600</v>
      </c>
      <c r="V110" s="104" t="s">
        <v>4478</v>
      </c>
      <c r="W110" s="105" t="s">
        <v>2498</v>
      </c>
      <c r="X110" s="105" t="s">
        <v>4476</v>
      </c>
      <c r="Y110" s="105" t="s">
        <v>4479</v>
      </c>
      <c r="Z110" s="105" t="s">
        <v>4480</v>
      </c>
      <c r="AA110" s="105" t="s">
        <v>4481</v>
      </c>
      <c r="AB110" s="106">
        <v>4</v>
      </c>
      <c r="AC110" s="102">
        <v>32925</v>
      </c>
      <c r="AD110" s="94">
        <v>12100</v>
      </c>
      <c r="AE110" s="94">
        <v>0</v>
      </c>
      <c r="AF110" s="94">
        <v>0</v>
      </c>
      <c r="AG110" s="94">
        <v>0</v>
      </c>
      <c r="AH110" s="102"/>
      <c r="AI110" s="102"/>
      <c r="AJ110" s="107"/>
      <c r="AK110" s="107" t="s">
        <v>2499</v>
      </c>
      <c r="AL110" s="107"/>
    </row>
    <row r="111" spans="2:38" ht="33" customHeight="1" x14ac:dyDescent="0.2">
      <c r="B111" s="102" t="s">
        <v>591</v>
      </c>
      <c r="C111" s="94" t="s">
        <v>85</v>
      </c>
      <c r="D111" s="103" t="s">
        <v>19507</v>
      </c>
      <c r="E111" s="94" t="s">
        <v>14413</v>
      </c>
      <c r="F111" s="94" t="s">
        <v>86</v>
      </c>
      <c r="G111" s="94" t="s">
        <v>2497</v>
      </c>
      <c r="H111" s="103">
        <v>2024</v>
      </c>
      <c r="I111" s="103">
        <v>2024</v>
      </c>
      <c r="J111" s="102" t="s">
        <v>4687</v>
      </c>
      <c r="K111" s="94" t="s">
        <v>4688</v>
      </c>
      <c r="L111" s="94" t="s">
        <v>4689</v>
      </c>
      <c r="M111" s="94" t="s">
        <v>4690</v>
      </c>
      <c r="N111" s="94" t="s">
        <v>4691</v>
      </c>
      <c r="O111" s="94" t="s">
        <v>89</v>
      </c>
      <c r="P111" s="94" t="s">
        <v>90</v>
      </c>
      <c r="Q111" s="94" t="s">
        <v>4692</v>
      </c>
      <c r="R111" s="94" t="s">
        <v>4693</v>
      </c>
      <c r="S111" s="94" t="s">
        <v>135</v>
      </c>
      <c r="T111" s="94" t="s">
        <v>599</v>
      </c>
      <c r="U111" s="94" t="s">
        <v>600</v>
      </c>
      <c r="V111" s="104" t="s">
        <v>4694</v>
      </c>
      <c r="W111" s="105" t="s">
        <v>4695</v>
      </c>
      <c r="X111" s="105" t="s">
        <v>4692</v>
      </c>
      <c r="Y111" s="105" t="s">
        <v>4696</v>
      </c>
      <c r="Z111" s="105" t="s">
        <v>4697</v>
      </c>
      <c r="AA111" s="105" t="s">
        <v>4698</v>
      </c>
      <c r="AB111" s="106">
        <v>3</v>
      </c>
      <c r="AC111" s="102">
        <v>23200</v>
      </c>
      <c r="AD111" s="94">
        <v>9800</v>
      </c>
      <c r="AE111" s="94">
        <v>0</v>
      </c>
      <c r="AF111" s="94">
        <v>0</v>
      </c>
      <c r="AG111" s="94">
        <v>0</v>
      </c>
      <c r="AH111" s="102"/>
      <c r="AI111" s="102"/>
      <c r="AJ111" s="107"/>
      <c r="AK111" s="107" t="s">
        <v>2499</v>
      </c>
      <c r="AL111" s="107"/>
    </row>
    <row r="112" spans="2:38" ht="33" customHeight="1" x14ac:dyDescent="0.2">
      <c r="B112" s="102" t="s">
        <v>591</v>
      </c>
      <c r="C112" s="94" t="s">
        <v>85</v>
      </c>
      <c r="D112" s="103" t="s">
        <v>19508</v>
      </c>
      <c r="E112" s="94" t="s">
        <v>14433</v>
      </c>
      <c r="F112" s="94" t="s">
        <v>86</v>
      </c>
      <c r="G112" s="94" t="s">
        <v>2497</v>
      </c>
      <c r="H112" s="103">
        <v>2024</v>
      </c>
      <c r="I112" s="103">
        <v>2024</v>
      </c>
      <c r="J112" s="102" t="s">
        <v>4660</v>
      </c>
      <c r="K112" s="94" t="s">
        <v>4661</v>
      </c>
      <c r="L112" s="94" t="s">
        <v>4662</v>
      </c>
      <c r="M112" s="94" t="s">
        <v>4663</v>
      </c>
      <c r="N112" s="94" t="s">
        <v>4664</v>
      </c>
      <c r="O112" s="94" t="s">
        <v>89</v>
      </c>
      <c r="P112" s="94" t="s">
        <v>90</v>
      </c>
      <c r="Q112" s="94" t="s">
        <v>4665</v>
      </c>
      <c r="R112" s="94" t="s">
        <v>4666</v>
      </c>
      <c r="S112" s="94" t="s">
        <v>119</v>
      </c>
      <c r="T112" s="94" t="s">
        <v>665</v>
      </c>
      <c r="U112" s="94" t="s">
        <v>600</v>
      </c>
      <c r="V112" s="104" t="s">
        <v>4667</v>
      </c>
      <c r="W112" s="105" t="s">
        <v>2498</v>
      </c>
      <c r="X112" s="105" t="s">
        <v>4665</v>
      </c>
      <c r="Y112" s="105" t="s">
        <v>4668</v>
      </c>
      <c r="Z112" s="105" t="s">
        <v>4669</v>
      </c>
      <c r="AA112" s="105" t="s">
        <v>4670</v>
      </c>
      <c r="AB112" s="106">
        <v>2</v>
      </c>
      <c r="AC112" s="102">
        <v>5600</v>
      </c>
      <c r="AD112" s="94">
        <v>2000</v>
      </c>
      <c r="AE112" s="94">
        <v>0</v>
      </c>
      <c r="AF112" s="94">
        <v>0</v>
      </c>
      <c r="AG112" s="94">
        <v>0</v>
      </c>
      <c r="AH112" s="102"/>
      <c r="AI112" s="102"/>
      <c r="AJ112" s="107"/>
      <c r="AK112" s="107" t="s">
        <v>2499</v>
      </c>
      <c r="AL112" s="107"/>
    </row>
    <row r="113" spans="2:38" ht="33" customHeight="1" x14ac:dyDescent="0.2">
      <c r="B113" s="102" t="s">
        <v>591</v>
      </c>
      <c r="C113" s="94" t="s">
        <v>85</v>
      </c>
      <c r="D113" s="103" t="s">
        <v>19509</v>
      </c>
      <c r="E113" s="94" t="s">
        <v>14444</v>
      </c>
      <c r="F113" s="94" t="s">
        <v>86</v>
      </c>
      <c r="G113" s="94" t="s">
        <v>2497</v>
      </c>
      <c r="H113" s="103">
        <v>2024</v>
      </c>
      <c r="I113" s="103">
        <v>2024</v>
      </c>
      <c r="J113" s="102" t="s">
        <v>9954</v>
      </c>
      <c r="K113" s="94" t="s">
        <v>9955</v>
      </c>
      <c r="L113" s="94" t="s">
        <v>9956</v>
      </c>
      <c r="M113" s="94" t="s">
        <v>9957</v>
      </c>
      <c r="N113" s="94" t="s">
        <v>9958</v>
      </c>
      <c r="O113" s="94" t="s">
        <v>89</v>
      </c>
      <c r="P113" s="94" t="s">
        <v>90</v>
      </c>
      <c r="Q113" s="94" t="s">
        <v>9959</v>
      </c>
      <c r="R113" s="94" t="s">
        <v>9960</v>
      </c>
      <c r="S113" s="94" t="s">
        <v>91</v>
      </c>
      <c r="T113" s="94" t="s">
        <v>665</v>
      </c>
      <c r="U113" s="94" t="s">
        <v>600</v>
      </c>
      <c r="V113" s="104" t="s">
        <v>9961</v>
      </c>
      <c r="W113" s="105" t="s">
        <v>9962</v>
      </c>
      <c r="X113" s="105" t="s">
        <v>9963</v>
      </c>
      <c r="Y113" s="105" t="s">
        <v>9964</v>
      </c>
      <c r="Z113" s="105" t="s">
        <v>9965</v>
      </c>
      <c r="AA113" s="105" t="s">
        <v>9966</v>
      </c>
      <c r="AB113" s="106">
        <v>2</v>
      </c>
      <c r="AC113" s="102">
        <v>4090</v>
      </c>
      <c r="AD113" s="94">
        <v>2200</v>
      </c>
      <c r="AE113" s="94">
        <v>0</v>
      </c>
      <c r="AF113" s="94">
        <v>0</v>
      </c>
      <c r="AG113" s="94">
        <v>0</v>
      </c>
      <c r="AH113" s="102"/>
      <c r="AI113" s="102"/>
      <c r="AJ113" s="107"/>
      <c r="AK113" s="107" t="s">
        <v>2499</v>
      </c>
      <c r="AL113" s="107"/>
    </row>
    <row r="114" spans="2:38" ht="33" customHeight="1" x14ac:dyDescent="0.2">
      <c r="B114" s="102" t="s">
        <v>591</v>
      </c>
      <c r="C114" s="94" t="s">
        <v>85</v>
      </c>
      <c r="D114" s="103" t="s">
        <v>19510</v>
      </c>
      <c r="E114" s="94" t="s">
        <v>14456</v>
      </c>
      <c r="F114" s="94" t="s">
        <v>86</v>
      </c>
      <c r="G114" s="94" t="s">
        <v>2497</v>
      </c>
      <c r="H114" s="103">
        <v>2024</v>
      </c>
      <c r="I114" s="103">
        <v>2024</v>
      </c>
      <c r="J114" s="102" t="s">
        <v>4673</v>
      </c>
      <c r="K114" s="94" t="s">
        <v>4674</v>
      </c>
      <c r="L114" s="94" t="s">
        <v>4675</v>
      </c>
      <c r="M114" s="94" t="s">
        <v>4676</v>
      </c>
      <c r="N114" s="94" t="s">
        <v>4677</v>
      </c>
      <c r="O114" s="94" t="s">
        <v>89</v>
      </c>
      <c r="P114" s="94" t="s">
        <v>90</v>
      </c>
      <c r="Q114" s="94" t="s">
        <v>4678</v>
      </c>
      <c r="R114" s="94" t="s">
        <v>4679</v>
      </c>
      <c r="S114" s="94" t="s">
        <v>135</v>
      </c>
      <c r="T114" s="94" t="s">
        <v>4362</v>
      </c>
      <c r="U114" s="94" t="s">
        <v>600</v>
      </c>
      <c r="V114" s="104" t="s">
        <v>19511</v>
      </c>
      <c r="W114" s="105" t="s">
        <v>4681</v>
      </c>
      <c r="X114" s="105" t="s">
        <v>4678</v>
      </c>
      <c r="Y114" s="105" t="s">
        <v>4682</v>
      </c>
      <c r="Z114" s="105" t="s">
        <v>4683</v>
      </c>
      <c r="AA114" s="105" t="s">
        <v>4684</v>
      </c>
      <c r="AB114" s="106">
        <v>3</v>
      </c>
      <c r="AC114" s="102">
        <v>10120</v>
      </c>
      <c r="AD114" s="94">
        <v>4400</v>
      </c>
      <c r="AE114" s="94">
        <v>0</v>
      </c>
      <c r="AF114" s="94">
        <v>0</v>
      </c>
      <c r="AG114" s="94">
        <v>0</v>
      </c>
      <c r="AH114" s="102"/>
      <c r="AI114" s="102"/>
      <c r="AJ114" s="107"/>
      <c r="AK114" s="107" t="s">
        <v>2499</v>
      </c>
      <c r="AL114" s="107"/>
    </row>
    <row r="115" spans="2:38" ht="33" customHeight="1" x14ac:dyDescent="0.2">
      <c r="B115" s="102" t="s">
        <v>591</v>
      </c>
      <c r="C115" s="94" t="s">
        <v>85</v>
      </c>
      <c r="D115" s="103" t="s">
        <v>19512</v>
      </c>
      <c r="E115" s="94" t="s">
        <v>14473</v>
      </c>
      <c r="F115" s="94" t="s">
        <v>86</v>
      </c>
      <c r="G115" s="94" t="s">
        <v>2497</v>
      </c>
      <c r="H115" s="103">
        <v>2024</v>
      </c>
      <c r="I115" s="103">
        <v>2024</v>
      </c>
      <c r="J115" s="102" t="s">
        <v>14474</v>
      </c>
      <c r="K115" s="94" t="s">
        <v>14475</v>
      </c>
      <c r="L115" s="94" t="s">
        <v>19513</v>
      </c>
      <c r="M115" s="94" t="s">
        <v>14477</v>
      </c>
      <c r="N115" s="94" t="s">
        <v>14478</v>
      </c>
      <c r="O115" s="94" t="s">
        <v>89</v>
      </c>
      <c r="P115" s="94" t="s">
        <v>90</v>
      </c>
      <c r="Q115" s="94" t="s">
        <v>14479</v>
      </c>
      <c r="R115" s="94" t="s">
        <v>14480</v>
      </c>
      <c r="S115" s="94" t="s">
        <v>135</v>
      </c>
      <c r="T115" s="94" t="s">
        <v>599</v>
      </c>
      <c r="U115" s="94" t="s">
        <v>600</v>
      </c>
      <c r="V115" s="104" t="s">
        <v>19514</v>
      </c>
      <c r="W115" s="105" t="s">
        <v>19515</v>
      </c>
      <c r="X115" s="105" t="s">
        <v>14479</v>
      </c>
      <c r="Y115" s="105" t="s">
        <v>19516</v>
      </c>
      <c r="Z115" s="105" t="s">
        <v>19517</v>
      </c>
      <c r="AA115" s="105" t="s">
        <v>19518</v>
      </c>
      <c r="AB115" s="106">
        <v>1</v>
      </c>
      <c r="AC115" s="102">
        <v>18850</v>
      </c>
      <c r="AD115" s="94">
        <v>3000</v>
      </c>
      <c r="AE115" s="94">
        <v>0</v>
      </c>
      <c r="AF115" s="94">
        <v>0</v>
      </c>
      <c r="AG115" s="94">
        <v>0</v>
      </c>
      <c r="AH115" s="102"/>
      <c r="AI115" s="102"/>
      <c r="AJ115" s="107"/>
      <c r="AK115" s="107" t="s">
        <v>2499</v>
      </c>
      <c r="AL115" s="107"/>
    </row>
    <row r="116" spans="2:38" ht="33" customHeight="1" x14ac:dyDescent="0.2">
      <c r="B116" s="102" t="s">
        <v>591</v>
      </c>
      <c r="C116" s="94" t="s">
        <v>85</v>
      </c>
      <c r="D116" s="103" t="s">
        <v>19519</v>
      </c>
      <c r="E116" s="94" t="s">
        <v>14488</v>
      </c>
      <c r="F116" s="94" t="s">
        <v>86</v>
      </c>
      <c r="G116" s="94" t="s">
        <v>2497</v>
      </c>
      <c r="H116" s="103">
        <v>2024</v>
      </c>
      <c r="I116" s="103">
        <v>2024</v>
      </c>
      <c r="J116" s="102" t="s">
        <v>4500</v>
      </c>
      <c r="K116" s="94" t="s">
        <v>4501</v>
      </c>
      <c r="L116" s="94" t="s">
        <v>4502</v>
      </c>
      <c r="M116" s="94" t="s">
        <v>4503</v>
      </c>
      <c r="N116" s="94" t="s">
        <v>4504</v>
      </c>
      <c r="O116" s="94" t="s">
        <v>89</v>
      </c>
      <c r="P116" s="94" t="s">
        <v>90</v>
      </c>
      <c r="Q116" s="94" t="s">
        <v>4505</v>
      </c>
      <c r="R116" s="94" t="s">
        <v>4506</v>
      </c>
      <c r="S116" s="94" t="s">
        <v>135</v>
      </c>
      <c r="T116" s="94" t="s">
        <v>665</v>
      </c>
      <c r="U116" s="94" t="s">
        <v>600</v>
      </c>
      <c r="V116" s="104" t="s">
        <v>4507</v>
      </c>
      <c r="W116" s="105" t="s">
        <v>2498</v>
      </c>
      <c r="X116" s="105" t="s">
        <v>4505</v>
      </c>
      <c r="Y116" s="105" t="s">
        <v>4508</v>
      </c>
      <c r="Z116" s="105" t="s">
        <v>4509</v>
      </c>
      <c r="AA116" s="105" t="s">
        <v>4510</v>
      </c>
      <c r="AB116" s="106">
        <v>2</v>
      </c>
      <c r="AC116" s="102">
        <v>8300</v>
      </c>
      <c r="AD116" s="94">
        <v>4500</v>
      </c>
      <c r="AE116" s="94">
        <v>0</v>
      </c>
      <c r="AF116" s="94">
        <v>0</v>
      </c>
      <c r="AG116" s="94">
        <v>0</v>
      </c>
      <c r="AH116" s="102"/>
      <c r="AI116" s="102"/>
      <c r="AJ116" s="107"/>
      <c r="AK116" s="107" t="s">
        <v>2499</v>
      </c>
      <c r="AL116" s="107"/>
    </row>
    <row r="117" spans="2:38" ht="33" customHeight="1" x14ac:dyDescent="0.2">
      <c r="B117" s="102" t="s">
        <v>591</v>
      </c>
      <c r="C117" s="94" t="s">
        <v>85</v>
      </c>
      <c r="D117" s="103" t="s">
        <v>19520</v>
      </c>
      <c r="E117" s="94" t="s">
        <v>14500</v>
      </c>
      <c r="F117" s="94" t="s">
        <v>86</v>
      </c>
      <c r="G117" s="94" t="s">
        <v>2497</v>
      </c>
      <c r="H117" s="103">
        <v>2024</v>
      </c>
      <c r="I117" s="103">
        <v>2024</v>
      </c>
      <c r="J117" s="102" t="s">
        <v>14501</v>
      </c>
      <c r="K117" s="94" t="s">
        <v>14502</v>
      </c>
      <c r="L117" s="94" t="s">
        <v>19521</v>
      </c>
      <c r="M117" s="94" t="s">
        <v>14504</v>
      </c>
      <c r="N117" s="94" t="s">
        <v>14505</v>
      </c>
      <c r="O117" s="94" t="s">
        <v>89</v>
      </c>
      <c r="P117" s="94" t="s">
        <v>90</v>
      </c>
      <c r="Q117" s="94" t="s">
        <v>4476</v>
      </c>
      <c r="R117" s="94" t="s">
        <v>4477</v>
      </c>
      <c r="S117" s="94" t="s">
        <v>119</v>
      </c>
      <c r="T117" s="94" t="s">
        <v>599</v>
      </c>
      <c r="U117" s="94" t="s">
        <v>600</v>
      </c>
      <c r="V117" s="104" t="s">
        <v>19522</v>
      </c>
      <c r="W117" s="105" t="s">
        <v>2498</v>
      </c>
      <c r="X117" s="105" t="s">
        <v>4476</v>
      </c>
      <c r="Y117" s="105" t="s">
        <v>4479</v>
      </c>
      <c r="Z117" s="105" t="s">
        <v>19523</v>
      </c>
      <c r="AA117" s="105" t="s">
        <v>19524</v>
      </c>
      <c r="AB117" s="106">
        <v>2</v>
      </c>
      <c r="AC117" s="102">
        <v>12250</v>
      </c>
      <c r="AD117" s="94">
        <v>6500</v>
      </c>
      <c r="AE117" s="94">
        <v>0</v>
      </c>
      <c r="AF117" s="94">
        <v>0</v>
      </c>
      <c r="AG117" s="94">
        <v>0</v>
      </c>
      <c r="AH117" s="102"/>
      <c r="AI117" s="102"/>
      <c r="AJ117" s="107"/>
      <c r="AK117" s="107" t="s">
        <v>2499</v>
      </c>
      <c r="AL117" s="107"/>
    </row>
    <row r="118" spans="2:38" ht="33" customHeight="1" x14ac:dyDescent="0.2">
      <c r="B118" s="102" t="s">
        <v>591</v>
      </c>
      <c r="C118" s="94" t="s">
        <v>85</v>
      </c>
      <c r="D118" s="103" t="s">
        <v>19525</v>
      </c>
      <c r="E118" s="94" t="s">
        <v>14518</v>
      </c>
      <c r="F118" s="94" t="s">
        <v>86</v>
      </c>
      <c r="G118" s="94" t="s">
        <v>2497</v>
      </c>
      <c r="H118" s="103">
        <v>2024</v>
      </c>
      <c r="I118" s="103">
        <v>2024</v>
      </c>
      <c r="J118" s="102" t="s">
        <v>4380</v>
      </c>
      <c r="K118" s="94" t="s">
        <v>4381</v>
      </c>
      <c r="L118" s="94" t="s">
        <v>4382</v>
      </c>
      <c r="M118" s="94" t="s">
        <v>4383</v>
      </c>
      <c r="N118" s="94" t="s">
        <v>4384</v>
      </c>
      <c r="O118" s="94" t="s">
        <v>89</v>
      </c>
      <c r="P118" s="94" t="s">
        <v>90</v>
      </c>
      <c r="Q118" s="94" t="s">
        <v>4385</v>
      </c>
      <c r="R118" s="94" t="s">
        <v>4386</v>
      </c>
      <c r="S118" s="94" t="s">
        <v>119</v>
      </c>
      <c r="T118" s="94" t="s">
        <v>614</v>
      </c>
      <c r="U118" s="94" t="s">
        <v>600</v>
      </c>
      <c r="V118" s="104" t="s">
        <v>4387</v>
      </c>
      <c r="W118" s="105" t="s">
        <v>2498</v>
      </c>
      <c r="X118" s="105" t="s">
        <v>4388</v>
      </c>
      <c r="Y118" s="105" t="s">
        <v>4389</v>
      </c>
      <c r="Z118" s="105" t="s">
        <v>4390</v>
      </c>
      <c r="AA118" s="105" t="s">
        <v>4391</v>
      </c>
      <c r="AB118" s="106">
        <v>2</v>
      </c>
      <c r="AC118" s="102">
        <v>36974</v>
      </c>
      <c r="AD118" s="94">
        <v>4500</v>
      </c>
      <c r="AE118" s="94">
        <v>0</v>
      </c>
      <c r="AF118" s="94">
        <v>0</v>
      </c>
      <c r="AG118" s="94">
        <v>0</v>
      </c>
      <c r="AH118" s="102"/>
      <c r="AI118" s="102"/>
      <c r="AJ118" s="107"/>
      <c r="AK118" s="107" t="s">
        <v>2499</v>
      </c>
      <c r="AL118" s="107"/>
    </row>
    <row r="119" spans="2:38" ht="33" customHeight="1" x14ac:dyDescent="0.2">
      <c r="B119" s="102" t="s">
        <v>591</v>
      </c>
      <c r="C119" s="94" t="s">
        <v>85</v>
      </c>
      <c r="D119" s="103" t="s">
        <v>19526</v>
      </c>
      <c r="E119" s="94" t="s">
        <v>14531</v>
      </c>
      <c r="F119" s="94" t="s">
        <v>86</v>
      </c>
      <c r="G119" s="94" t="s">
        <v>2497</v>
      </c>
      <c r="H119" s="103">
        <v>2024</v>
      </c>
      <c r="I119" s="103">
        <v>2024</v>
      </c>
      <c r="J119" s="102" t="s">
        <v>4714</v>
      </c>
      <c r="K119" s="94" t="s">
        <v>4715</v>
      </c>
      <c r="L119" s="94" t="s">
        <v>4716</v>
      </c>
      <c r="M119" s="94" t="s">
        <v>4717</v>
      </c>
      <c r="N119" s="94" t="s">
        <v>4718</v>
      </c>
      <c r="O119" s="94" t="s">
        <v>89</v>
      </c>
      <c r="P119" s="94" t="s">
        <v>90</v>
      </c>
      <c r="Q119" s="94" t="s">
        <v>4719</v>
      </c>
      <c r="R119" s="94" t="s">
        <v>4720</v>
      </c>
      <c r="S119" s="94" t="s">
        <v>135</v>
      </c>
      <c r="T119" s="94" t="s">
        <v>614</v>
      </c>
      <c r="U119" s="94" t="s">
        <v>600</v>
      </c>
      <c r="V119" s="104" t="s">
        <v>4721</v>
      </c>
      <c r="W119" s="105" t="s">
        <v>4722</v>
      </c>
      <c r="X119" s="105" t="s">
        <v>4719</v>
      </c>
      <c r="Y119" s="105" t="s">
        <v>4723</v>
      </c>
      <c r="Z119" s="105" t="s">
        <v>4724</v>
      </c>
      <c r="AA119" s="105" t="s">
        <v>19527</v>
      </c>
      <c r="AB119" s="106">
        <v>3</v>
      </c>
      <c r="AC119" s="102">
        <v>16242</v>
      </c>
      <c r="AD119" s="94">
        <v>7266</v>
      </c>
      <c r="AE119" s="94">
        <v>0</v>
      </c>
      <c r="AF119" s="94">
        <v>0</v>
      </c>
      <c r="AG119" s="94">
        <v>0</v>
      </c>
      <c r="AH119" s="102"/>
      <c r="AI119" s="102"/>
      <c r="AJ119" s="107"/>
      <c r="AK119" s="107" t="s">
        <v>2499</v>
      </c>
      <c r="AL119" s="107"/>
    </row>
    <row r="120" spans="2:38" ht="33" customHeight="1" x14ac:dyDescent="0.2">
      <c r="B120" s="102" t="s">
        <v>591</v>
      </c>
      <c r="C120" s="94" t="s">
        <v>85</v>
      </c>
      <c r="D120" s="103" t="s">
        <v>19528</v>
      </c>
      <c r="E120" s="94" t="s">
        <v>14551</v>
      </c>
      <c r="F120" s="94" t="s">
        <v>86</v>
      </c>
      <c r="G120" s="94" t="s">
        <v>2497</v>
      </c>
      <c r="H120" s="103">
        <v>2024</v>
      </c>
      <c r="I120" s="103">
        <v>2024</v>
      </c>
      <c r="J120" s="102" t="s">
        <v>4646</v>
      </c>
      <c r="K120" s="94" t="s">
        <v>4647</v>
      </c>
      <c r="L120" s="94" t="s">
        <v>4648</v>
      </c>
      <c r="M120" s="94" t="s">
        <v>4649</v>
      </c>
      <c r="N120" s="94" t="s">
        <v>4650</v>
      </c>
      <c r="O120" s="94" t="s">
        <v>89</v>
      </c>
      <c r="P120" s="94" t="s">
        <v>90</v>
      </c>
      <c r="Q120" s="94" t="s">
        <v>4651</v>
      </c>
      <c r="R120" s="94" t="s">
        <v>4652</v>
      </c>
      <c r="S120" s="94" t="s">
        <v>223</v>
      </c>
      <c r="T120" s="94" t="s">
        <v>614</v>
      </c>
      <c r="U120" s="94" t="s">
        <v>600</v>
      </c>
      <c r="V120" s="104" t="s">
        <v>4653</v>
      </c>
      <c r="W120" s="105" t="s">
        <v>4654</v>
      </c>
      <c r="X120" s="105" t="s">
        <v>4651</v>
      </c>
      <c r="Y120" s="105" t="s">
        <v>4655</v>
      </c>
      <c r="Z120" s="105" t="s">
        <v>4656</v>
      </c>
      <c r="AA120" s="105" t="s">
        <v>4657</v>
      </c>
      <c r="AB120" s="106">
        <v>3</v>
      </c>
      <c r="AC120" s="102">
        <v>9840</v>
      </c>
      <c r="AD120" s="94">
        <v>4500</v>
      </c>
      <c r="AE120" s="94">
        <v>0</v>
      </c>
      <c r="AF120" s="94">
        <v>0</v>
      </c>
      <c r="AG120" s="94">
        <v>0</v>
      </c>
      <c r="AH120" s="102"/>
      <c r="AI120" s="102"/>
      <c r="AJ120" s="107"/>
      <c r="AK120" s="107" t="s">
        <v>2499</v>
      </c>
      <c r="AL120" s="107"/>
    </row>
    <row r="121" spans="2:38" ht="33" customHeight="1" x14ac:dyDescent="0.2">
      <c r="B121" s="102" t="s">
        <v>591</v>
      </c>
      <c r="C121" s="94" t="s">
        <v>85</v>
      </c>
      <c r="D121" s="103" t="s">
        <v>19529</v>
      </c>
      <c r="E121" s="94" t="s">
        <v>14570</v>
      </c>
      <c r="F121" s="94" t="s">
        <v>86</v>
      </c>
      <c r="G121" s="94" t="s">
        <v>2497</v>
      </c>
      <c r="H121" s="103">
        <v>2024</v>
      </c>
      <c r="I121" s="103">
        <v>2024</v>
      </c>
      <c r="J121" s="102" t="s">
        <v>4701</v>
      </c>
      <c r="K121" s="94" t="s">
        <v>4702</v>
      </c>
      <c r="L121" s="94"/>
      <c r="M121" s="94" t="s">
        <v>4703</v>
      </c>
      <c r="N121" s="94" t="s">
        <v>4704</v>
      </c>
      <c r="O121" s="94" t="s">
        <v>89</v>
      </c>
      <c r="P121" s="94" t="s">
        <v>90</v>
      </c>
      <c r="Q121" s="94" t="s">
        <v>4705</v>
      </c>
      <c r="R121" s="94" t="s">
        <v>4706</v>
      </c>
      <c r="S121" s="94" t="s">
        <v>119</v>
      </c>
      <c r="T121" s="94" t="s">
        <v>614</v>
      </c>
      <c r="U121" s="94" t="s">
        <v>600</v>
      </c>
      <c r="V121" s="104" t="s">
        <v>4707</v>
      </c>
      <c r="W121" s="105" t="s">
        <v>4708</v>
      </c>
      <c r="X121" s="105" t="s">
        <v>4705</v>
      </c>
      <c r="Y121" s="105" t="s">
        <v>4709</v>
      </c>
      <c r="Z121" s="105" t="s">
        <v>4710</v>
      </c>
      <c r="AA121" s="105" t="s">
        <v>4711</v>
      </c>
      <c r="AB121" s="106">
        <v>3</v>
      </c>
      <c r="AC121" s="102">
        <v>8100</v>
      </c>
      <c r="AD121" s="94">
        <v>4500</v>
      </c>
      <c r="AE121" s="94">
        <v>0</v>
      </c>
      <c r="AF121" s="94">
        <v>0</v>
      </c>
      <c r="AG121" s="94">
        <v>0</v>
      </c>
      <c r="AH121" s="102"/>
      <c r="AI121" s="102"/>
      <c r="AJ121" s="107"/>
      <c r="AK121" s="107" t="s">
        <v>2499</v>
      </c>
      <c r="AL121" s="107"/>
    </row>
    <row r="122" spans="2:38" ht="33" customHeight="1" x14ac:dyDescent="0.2">
      <c r="B122" s="102" t="s">
        <v>591</v>
      </c>
      <c r="C122" s="94" t="s">
        <v>85</v>
      </c>
      <c r="D122" s="103" t="s">
        <v>19530</v>
      </c>
      <c r="E122" s="94" t="s">
        <v>14588</v>
      </c>
      <c r="F122" s="94" t="s">
        <v>86</v>
      </c>
      <c r="G122" s="94" t="s">
        <v>2497</v>
      </c>
      <c r="H122" s="103">
        <v>2024</v>
      </c>
      <c r="I122" s="103">
        <v>2024</v>
      </c>
      <c r="J122" s="102" t="s">
        <v>4728</v>
      </c>
      <c r="K122" s="94" t="s">
        <v>4729</v>
      </c>
      <c r="L122" s="94" t="s">
        <v>4730</v>
      </c>
      <c r="M122" s="94" t="s">
        <v>4731</v>
      </c>
      <c r="N122" s="94" t="s">
        <v>4732</v>
      </c>
      <c r="O122" s="94" t="s">
        <v>89</v>
      </c>
      <c r="P122" s="94" t="s">
        <v>90</v>
      </c>
      <c r="Q122" s="94" t="s">
        <v>4733</v>
      </c>
      <c r="R122" s="94" t="s">
        <v>4734</v>
      </c>
      <c r="S122" s="94" t="s">
        <v>135</v>
      </c>
      <c r="T122" s="94" t="s">
        <v>665</v>
      </c>
      <c r="U122" s="94" t="s">
        <v>600</v>
      </c>
      <c r="V122" s="104" t="s">
        <v>4735</v>
      </c>
      <c r="W122" s="105" t="s">
        <v>2498</v>
      </c>
      <c r="X122" s="105" t="s">
        <v>4733</v>
      </c>
      <c r="Y122" s="105" t="s">
        <v>4736</v>
      </c>
      <c r="Z122" s="105" t="s">
        <v>4737</v>
      </c>
      <c r="AA122" s="105" t="s">
        <v>4738</v>
      </c>
      <c r="AB122" s="106">
        <v>3</v>
      </c>
      <c r="AC122" s="102">
        <v>41100</v>
      </c>
      <c r="AD122" s="94">
        <v>6500</v>
      </c>
      <c r="AE122" s="94">
        <v>0</v>
      </c>
      <c r="AF122" s="94">
        <v>0</v>
      </c>
      <c r="AG122" s="94">
        <v>0</v>
      </c>
      <c r="AH122" s="102"/>
      <c r="AI122" s="102"/>
      <c r="AJ122" s="107"/>
      <c r="AK122" s="107" t="s">
        <v>2499</v>
      </c>
      <c r="AL122" s="107"/>
    </row>
    <row r="123" spans="2:38" ht="33" customHeight="1" x14ac:dyDescent="0.2">
      <c r="B123" s="102" t="s">
        <v>591</v>
      </c>
      <c r="C123" s="94" t="s">
        <v>85</v>
      </c>
      <c r="D123" s="103" t="s">
        <v>19531</v>
      </c>
      <c r="E123" s="94" t="s">
        <v>14605</v>
      </c>
      <c r="F123" s="94" t="s">
        <v>86</v>
      </c>
      <c r="G123" s="94" t="s">
        <v>2497</v>
      </c>
      <c r="H123" s="103">
        <v>2024</v>
      </c>
      <c r="I123" s="103">
        <v>2024</v>
      </c>
      <c r="J123" s="102" t="s">
        <v>4606</v>
      </c>
      <c r="K123" s="94" t="s">
        <v>4607</v>
      </c>
      <c r="L123" s="94" t="s">
        <v>4608</v>
      </c>
      <c r="M123" s="94" t="s">
        <v>4609</v>
      </c>
      <c r="N123" s="94" t="s">
        <v>4610</v>
      </c>
      <c r="O123" s="94" t="s">
        <v>89</v>
      </c>
      <c r="P123" s="94" t="s">
        <v>90</v>
      </c>
      <c r="Q123" s="94" t="s">
        <v>4611</v>
      </c>
      <c r="R123" s="94" t="s">
        <v>4612</v>
      </c>
      <c r="S123" s="94" t="s">
        <v>135</v>
      </c>
      <c r="T123" s="94" t="s">
        <v>4362</v>
      </c>
      <c r="U123" s="94" t="s">
        <v>600</v>
      </c>
      <c r="V123" s="104" t="s">
        <v>4613</v>
      </c>
      <c r="W123" s="105" t="s">
        <v>2498</v>
      </c>
      <c r="X123" s="105" t="s">
        <v>4611</v>
      </c>
      <c r="Y123" s="105" t="s">
        <v>4614</v>
      </c>
      <c r="Z123" s="105" t="s">
        <v>4615</v>
      </c>
      <c r="AA123" s="105" t="s">
        <v>4616</v>
      </c>
      <c r="AB123" s="106">
        <v>2</v>
      </c>
      <c r="AC123" s="102">
        <v>10650</v>
      </c>
      <c r="AD123" s="94">
        <v>4000</v>
      </c>
      <c r="AE123" s="94">
        <v>0</v>
      </c>
      <c r="AF123" s="94">
        <v>0</v>
      </c>
      <c r="AG123" s="94">
        <v>0</v>
      </c>
      <c r="AH123" s="102"/>
      <c r="AI123" s="102"/>
      <c r="AJ123" s="107"/>
      <c r="AK123" s="107" t="s">
        <v>2499</v>
      </c>
      <c r="AL123" s="107"/>
    </row>
    <row r="124" spans="2:38" ht="33" customHeight="1" x14ac:dyDescent="0.2">
      <c r="B124" s="102" t="s">
        <v>591</v>
      </c>
      <c r="C124" s="94" t="s">
        <v>85</v>
      </c>
      <c r="D124" s="103" t="s">
        <v>19532</v>
      </c>
      <c r="E124" s="94" t="s">
        <v>14617</v>
      </c>
      <c r="F124" s="94" t="s">
        <v>86</v>
      </c>
      <c r="G124" s="94" t="s">
        <v>2497</v>
      </c>
      <c r="H124" s="103">
        <v>2024</v>
      </c>
      <c r="I124" s="103">
        <v>2024</v>
      </c>
      <c r="J124" s="102" t="s">
        <v>4566</v>
      </c>
      <c r="K124" s="94" t="s">
        <v>4567</v>
      </c>
      <c r="L124" s="94" t="s">
        <v>4568</v>
      </c>
      <c r="M124" s="94" t="s">
        <v>4569</v>
      </c>
      <c r="N124" s="94" t="s">
        <v>4570</v>
      </c>
      <c r="O124" s="94" t="s">
        <v>89</v>
      </c>
      <c r="P124" s="94" t="s">
        <v>90</v>
      </c>
      <c r="Q124" s="94" t="s">
        <v>4571</v>
      </c>
      <c r="R124" s="94" t="s">
        <v>4572</v>
      </c>
      <c r="S124" s="94" t="s">
        <v>119</v>
      </c>
      <c r="T124" s="94" t="s">
        <v>614</v>
      </c>
      <c r="U124" s="94" t="s">
        <v>600</v>
      </c>
      <c r="V124" s="104" t="s">
        <v>4573</v>
      </c>
      <c r="W124" s="105" t="s">
        <v>2498</v>
      </c>
      <c r="X124" s="105" t="s">
        <v>4571</v>
      </c>
      <c r="Y124" s="105" t="s">
        <v>4574</v>
      </c>
      <c r="Z124" s="105" t="s">
        <v>4575</v>
      </c>
      <c r="AA124" s="105" t="s">
        <v>4576</v>
      </c>
      <c r="AB124" s="106">
        <v>1</v>
      </c>
      <c r="AC124" s="102">
        <v>4000</v>
      </c>
      <c r="AD124" s="94">
        <v>2000</v>
      </c>
      <c r="AE124" s="94">
        <v>0</v>
      </c>
      <c r="AF124" s="94">
        <v>0</v>
      </c>
      <c r="AG124" s="94">
        <v>0</v>
      </c>
      <c r="AH124" s="102"/>
      <c r="AI124" s="102"/>
      <c r="AJ124" s="107"/>
      <c r="AK124" s="107" t="s">
        <v>2499</v>
      </c>
      <c r="AL124" s="107"/>
    </row>
    <row r="125" spans="2:38" ht="33" customHeight="1" x14ac:dyDescent="0.2">
      <c r="B125" s="102" t="s">
        <v>591</v>
      </c>
      <c r="C125" s="94" t="s">
        <v>85</v>
      </c>
      <c r="D125" s="103" t="s">
        <v>19533</v>
      </c>
      <c r="E125" s="94" t="s">
        <v>14624</v>
      </c>
      <c r="F125" s="94" t="s">
        <v>86</v>
      </c>
      <c r="G125" s="94" t="s">
        <v>2497</v>
      </c>
      <c r="H125" s="103">
        <v>2024</v>
      </c>
      <c r="I125" s="103">
        <v>2024</v>
      </c>
      <c r="J125" s="102" t="s">
        <v>4410</v>
      </c>
      <c r="K125" s="94" t="s">
        <v>4411</v>
      </c>
      <c r="L125" s="94" t="s">
        <v>4412</v>
      </c>
      <c r="M125" s="94" t="s">
        <v>4413</v>
      </c>
      <c r="N125" s="94" t="s">
        <v>4414</v>
      </c>
      <c r="O125" s="94" t="s">
        <v>89</v>
      </c>
      <c r="P125" s="94" t="s">
        <v>90</v>
      </c>
      <c r="Q125" s="94" t="s">
        <v>4415</v>
      </c>
      <c r="R125" s="94" t="s">
        <v>4416</v>
      </c>
      <c r="S125" s="94" t="s">
        <v>91</v>
      </c>
      <c r="T125" s="94" t="s">
        <v>599</v>
      </c>
      <c r="U125" s="94" t="s">
        <v>600</v>
      </c>
      <c r="V125" s="104" t="s">
        <v>4417</v>
      </c>
      <c r="W125" s="105" t="s">
        <v>2498</v>
      </c>
      <c r="X125" s="105" t="s">
        <v>4415</v>
      </c>
      <c r="Y125" s="105" t="s">
        <v>4418</v>
      </c>
      <c r="Z125" s="105" t="s">
        <v>4419</v>
      </c>
      <c r="AA125" s="105" t="s">
        <v>4420</v>
      </c>
      <c r="AB125" s="106">
        <v>4</v>
      </c>
      <c r="AC125" s="102">
        <v>100795</v>
      </c>
      <c r="AD125" s="94">
        <v>18198</v>
      </c>
      <c r="AE125" s="94">
        <v>0</v>
      </c>
      <c r="AF125" s="94">
        <v>0</v>
      </c>
      <c r="AG125" s="94">
        <v>0</v>
      </c>
      <c r="AH125" s="102"/>
      <c r="AI125" s="102"/>
      <c r="AJ125" s="107"/>
      <c r="AK125" s="107" t="s">
        <v>2499</v>
      </c>
      <c r="AL125" s="107"/>
    </row>
    <row r="126" spans="2:38" ht="33" customHeight="1" x14ac:dyDescent="0.2">
      <c r="B126" s="102" t="s">
        <v>677</v>
      </c>
      <c r="C126" s="94" t="s">
        <v>85</v>
      </c>
      <c r="D126" s="103" t="s">
        <v>2651</v>
      </c>
      <c r="E126" s="94" t="s">
        <v>678</v>
      </c>
      <c r="F126" s="94" t="s">
        <v>86</v>
      </c>
      <c r="G126" s="94" t="s">
        <v>2497</v>
      </c>
      <c r="H126" s="103">
        <v>2024</v>
      </c>
      <c r="I126" s="103">
        <v>2024</v>
      </c>
      <c r="J126" s="102" t="s">
        <v>679</v>
      </c>
      <c r="K126" s="94" t="s">
        <v>680</v>
      </c>
      <c r="L126" s="94" t="s">
        <v>2652</v>
      </c>
      <c r="M126" s="94" t="s">
        <v>682</v>
      </c>
      <c r="N126" s="94" t="s">
        <v>683</v>
      </c>
      <c r="O126" s="94" t="s">
        <v>89</v>
      </c>
      <c r="P126" s="94" t="s">
        <v>90</v>
      </c>
      <c r="Q126" s="94" t="s">
        <v>684</v>
      </c>
      <c r="R126" s="94" t="s">
        <v>685</v>
      </c>
      <c r="S126" s="94" t="s">
        <v>135</v>
      </c>
      <c r="T126" s="94" t="s">
        <v>686</v>
      </c>
      <c r="U126" s="94" t="s">
        <v>687</v>
      </c>
      <c r="V126" s="104" t="s">
        <v>2653</v>
      </c>
      <c r="W126" s="105" t="s">
        <v>2654</v>
      </c>
      <c r="X126" s="105" t="s">
        <v>684</v>
      </c>
      <c r="Y126" s="105" t="s">
        <v>2655</v>
      </c>
      <c r="Z126" s="105" t="s">
        <v>2656</v>
      </c>
      <c r="AA126" s="105" t="s">
        <v>2657</v>
      </c>
      <c r="AB126" s="106">
        <v>3</v>
      </c>
      <c r="AC126" s="102">
        <v>32100</v>
      </c>
      <c r="AD126" s="94">
        <v>6000</v>
      </c>
      <c r="AE126" s="94">
        <v>0</v>
      </c>
      <c r="AF126" s="94">
        <v>0</v>
      </c>
      <c r="AG126" s="94">
        <v>0</v>
      </c>
      <c r="AH126" s="102"/>
      <c r="AI126" s="102"/>
      <c r="AJ126" s="107"/>
      <c r="AK126" s="107" t="s">
        <v>2499</v>
      </c>
      <c r="AL126" s="107"/>
    </row>
    <row r="127" spans="2:38" ht="33" customHeight="1" x14ac:dyDescent="0.2">
      <c r="B127" s="102" t="s">
        <v>677</v>
      </c>
      <c r="C127" s="94" t="s">
        <v>85</v>
      </c>
      <c r="D127" s="103" t="s">
        <v>2658</v>
      </c>
      <c r="E127" s="94" t="s">
        <v>708</v>
      </c>
      <c r="F127" s="94" t="s">
        <v>86</v>
      </c>
      <c r="G127" s="94" t="s">
        <v>2497</v>
      </c>
      <c r="H127" s="103">
        <v>2024</v>
      </c>
      <c r="I127" s="103">
        <v>2024</v>
      </c>
      <c r="J127" s="102" t="s">
        <v>709</v>
      </c>
      <c r="K127" s="94" t="s">
        <v>710</v>
      </c>
      <c r="L127" s="94" t="s">
        <v>711</v>
      </c>
      <c r="M127" s="94" t="s">
        <v>712</v>
      </c>
      <c r="N127" s="94" t="s">
        <v>713</v>
      </c>
      <c r="O127" s="94" t="s">
        <v>89</v>
      </c>
      <c r="P127" s="94" t="s">
        <v>90</v>
      </c>
      <c r="Q127" s="94" t="s">
        <v>714</v>
      </c>
      <c r="R127" s="94" t="s">
        <v>715</v>
      </c>
      <c r="S127" s="94" t="s">
        <v>135</v>
      </c>
      <c r="T127" s="94" t="s">
        <v>716</v>
      </c>
      <c r="U127" s="94" t="s">
        <v>687</v>
      </c>
      <c r="V127" s="104" t="s">
        <v>2659</v>
      </c>
      <c r="W127" s="105" t="s">
        <v>2498</v>
      </c>
      <c r="X127" s="105" t="s">
        <v>714</v>
      </c>
      <c r="Y127" s="105" t="s">
        <v>2660</v>
      </c>
      <c r="Z127" s="105" t="s">
        <v>2661</v>
      </c>
      <c r="AA127" s="105" t="s">
        <v>2662</v>
      </c>
      <c r="AB127" s="106">
        <v>1</v>
      </c>
      <c r="AC127" s="102">
        <v>2400</v>
      </c>
      <c r="AD127" s="94">
        <v>1000</v>
      </c>
      <c r="AE127" s="94">
        <v>0</v>
      </c>
      <c r="AF127" s="94">
        <v>0</v>
      </c>
      <c r="AG127" s="94">
        <v>0</v>
      </c>
      <c r="AH127" s="102"/>
      <c r="AI127" s="102"/>
      <c r="AJ127" s="107"/>
      <c r="AK127" s="107" t="s">
        <v>2499</v>
      </c>
      <c r="AL127" s="107"/>
    </row>
    <row r="128" spans="2:38" ht="33" customHeight="1" x14ac:dyDescent="0.2">
      <c r="B128" s="102" t="s">
        <v>677</v>
      </c>
      <c r="C128" s="94" t="s">
        <v>85</v>
      </c>
      <c r="D128" s="103" t="s">
        <v>2663</v>
      </c>
      <c r="E128" s="94" t="s">
        <v>724</v>
      </c>
      <c r="F128" s="94" t="s">
        <v>86</v>
      </c>
      <c r="G128" s="94" t="s">
        <v>2497</v>
      </c>
      <c r="H128" s="103">
        <v>2024</v>
      </c>
      <c r="I128" s="103">
        <v>2024</v>
      </c>
      <c r="J128" s="102" t="s">
        <v>725</v>
      </c>
      <c r="K128" s="94" t="s">
        <v>726</v>
      </c>
      <c r="L128" s="94" t="s">
        <v>2664</v>
      </c>
      <c r="M128" s="94" t="s">
        <v>728</v>
      </c>
      <c r="N128" s="94" t="s">
        <v>729</v>
      </c>
      <c r="O128" s="94" t="s">
        <v>89</v>
      </c>
      <c r="P128" s="94" t="s">
        <v>90</v>
      </c>
      <c r="Q128" s="94" t="s">
        <v>730</v>
      </c>
      <c r="R128" s="94" t="s">
        <v>731</v>
      </c>
      <c r="S128" s="94" t="s">
        <v>135</v>
      </c>
      <c r="T128" s="94" t="s">
        <v>732</v>
      </c>
      <c r="U128" s="94" t="s">
        <v>687</v>
      </c>
      <c r="V128" s="104" t="s">
        <v>2665</v>
      </c>
      <c r="W128" s="105" t="s">
        <v>2498</v>
      </c>
      <c r="X128" s="105" t="s">
        <v>730</v>
      </c>
      <c r="Y128" s="105" t="s">
        <v>2666</v>
      </c>
      <c r="Z128" s="105" t="s">
        <v>2667</v>
      </c>
      <c r="AA128" s="105" t="s">
        <v>2668</v>
      </c>
      <c r="AB128" s="106">
        <v>3</v>
      </c>
      <c r="AC128" s="102">
        <v>10300</v>
      </c>
      <c r="AD128" s="94">
        <v>3400</v>
      </c>
      <c r="AE128" s="94">
        <v>0</v>
      </c>
      <c r="AF128" s="94">
        <v>0</v>
      </c>
      <c r="AG128" s="94">
        <v>0</v>
      </c>
      <c r="AH128" s="102"/>
      <c r="AI128" s="102"/>
      <c r="AJ128" s="107"/>
      <c r="AK128" s="107" t="s">
        <v>2499</v>
      </c>
      <c r="AL128" s="107"/>
    </row>
    <row r="129" spans="2:38" ht="33" customHeight="1" x14ac:dyDescent="0.2">
      <c r="B129" s="102" t="s">
        <v>677</v>
      </c>
      <c r="C129" s="94" t="s">
        <v>85</v>
      </c>
      <c r="D129" s="103" t="s">
        <v>2669</v>
      </c>
      <c r="E129" s="94" t="s">
        <v>753</v>
      </c>
      <c r="F129" s="94" t="s">
        <v>86</v>
      </c>
      <c r="G129" s="94" t="s">
        <v>2497</v>
      </c>
      <c r="H129" s="103">
        <v>2024</v>
      </c>
      <c r="I129" s="103">
        <v>2024</v>
      </c>
      <c r="J129" s="102" t="s">
        <v>754</v>
      </c>
      <c r="K129" s="94" t="s">
        <v>755</v>
      </c>
      <c r="L129" s="94" t="s">
        <v>756</v>
      </c>
      <c r="M129" s="94" t="s">
        <v>757</v>
      </c>
      <c r="N129" s="94" t="s">
        <v>758</v>
      </c>
      <c r="O129" s="94" t="s">
        <v>89</v>
      </c>
      <c r="P129" s="94" t="s">
        <v>257</v>
      </c>
      <c r="Q129" s="94" t="s">
        <v>759</v>
      </c>
      <c r="R129" s="94" t="s">
        <v>760</v>
      </c>
      <c r="S129" s="94" t="s">
        <v>91</v>
      </c>
      <c r="T129" s="94" t="s">
        <v>732</v>
      </c>
      <c r="U129" s="94" t="s">
        <v>687</v>
      </c>
      <c r="V129" s="104" t="s">
        <v>2670</v>
      </c>
      <c r="W129" s="105" t="s">
        <v>2498</v>
      </c>
      <c r="X129" s="105" t="s">
        <v>759</v>
      </c>
      <c r="Y129" s="105" t="s">
        <v>2671</v>
      </c>
      <c r="Z129" s="105" t="s">
        <v>2672</v>
      </c>
      <c r="AA129" s="105" t="s">
        <v>2673</v>
      </c>
      <c r="AB129" s="106">
        <v>3</v>
      </c>
      <c r="AC129" s="102">
        <v>46750</v>
      </c>
      <c r="AD129" s="94">
        <v>9000</v>
      </c>
      <c r="AE129" s="94">
        <v>0</v>
      </c>
      <c r="AF129" s="94">
        <v>0</v>
      </c>
      <c r="AG129" s="94">
        <v>0</v>
      </c>
      <c r="AH129" s="102"/>
      <c r="AI129" s="102"/>
      <c r="AJ129" s="107"/>
      <c r="AK129" s="107" t="s">
        <v>2499</v>
      </c>
      <c r="AL129" s="107"/>
    </row>
    <row r="130" spans="2:38" ht="33" customHeight="1" x14ac:dyDescent="0.2">
      <c r="B130" s="102" t="s">
        <v>677</v>
      </c>
      <c r="C130" s="94" t="s">
        <v>85</v>
      </c>
      <c r="D130" s="103" t="s">
        <v>2674</v>
      </c>
      <c r="E130" s="94" t="s">
        <v>780</v>
      </c>
      <c r="F130" s="94" t="s">
        <v>86</v>
      </c>
      <c r="G130" s="94" t="s">
        <v>2497</v>
      </c>
      <c r="H130" s="103">
        <v>2024</v>
      </c>
      <c r="I130" s="103">
        <v>2024</v>
      </c>
      <c r="J130" s="102" t="s">
        <v>781</v>
      </c>
      <c r="K130" s="94" t="s">
        <v>782</v>
      </c>
      <c r="L130" s="94" t="s">
        <v>2675</v>
      </c>
      <c r="M130" s="94" t="s">
        <v>784</v>
      </c>
      <c r="N130" s="94" t="s">
        <v>785</v>
      </c>
      <c r="O130" s="94" t="s">
        <v>89</v>
      </c>
      <c r="P130" s="94" t="s">
        <v>90</v>
      </c>
      <c r="Q130" s="94" t="s">
        <v>786</v>
      </c>
      <c r="R130" s="94" t="s">
        <v>787</v>
      </c>
      <c r="S130" s="94" t="s">
        <v>91</v>
      </c>
      <c r="T130" s="94" t="s">
        <v>732</v>
      </c>
      <c r="U130" s="94" t="s">
        <v>687</v>
      </c>
      <c r="V130" s="104" t="s">
        <v>2676</v>
      </c>
      <c r="W130" s="105" t="s">
        <v>2677</v>
      </c>
      <c r="X130" s="105" t="s">
        <v>786</v>
      </c>
      <c r="Y130" s="105" t="s">
        <v>2678</v>
      </c>
      <c r="Z130" s="105" t="s">
        <v>2679</v>
      </c>
      <c r="AA130" s="105" t="s">
        <v>2680</v>
      </c>
      <c r="AB130" s="106">
        <v>1</v>
      </c>
      <c r="AC130" s="102">
        <v>1900</v>
      </c>
      <c r="AD130" s="94">
        <v>1500</v>
      </c>
      <c r="AE130" s="94">
        <v>0</v>
      </c>
      <c r="AF130" s="94">
        <v>0</v>
      </c>
      <c r="AG130" s="94">
        <v>0</v>
      </c>
      <c r="AH130" s="102"/>
      <c r="AI130" s="102"/>
      <c r="AJ130" s="107"/>
      <c r="AK130" s="107" t="s">
        <v>2499</v>
      </c>
      <c r="AL130" s="107"/>
    </row>
    <row r="131" spans="2:38" ht="33" customHeight="1" x14ac:dyDescent="0.2">
      <c r="B131" s="102" t="s">
        <v>677</v>
      </c>
      <c r="C131" s="94" t="s">
        <v>85</v>
      </c>
      <c r="D131" s="103" t="s">
        <v>2681</v>
      </c>
      <c r="E131" s="94" t="s">
        <v>795</v>
      </c>
      <c r="F131" s="94" t="s">
        <v>86</v>
      </c>
      <c r="G131" s="94" t="s">
        <v>2497</v>
      </c>
      <c r="H131" s="103">
        <v>2024</v>
      </c>
      <c r="I131" s="103">
        <v>2024</v>
      </c>
      <c r="J131" s="102" t="s">
        <v>796</v>
      </c>
      <c r="K131" s="94" t="s">
        <v>797</v>
      </c>
      <c r="L131" s="94" t="s">
        <v>2682</v>
      </c>
      <c r="M131" s="94" t="s">
        <v>799</v>
      </c>
      <c r="N131" s="94" t="s">
        <v>800</v>
      </c>
      <c r="O131" s="94" t="s">
        <v>89</v>
      </c>
      <c r="P131" s="94" t="s">
        <v>90</v>
      </c>
      <c r="Q131" s="94" t="s">
        <v>801</v>
      </c>
      <c r="R131" s="94" t="s">
        <v>802</v>
      </c>
      <c r="S131" s="94" t="s">
        <v>135</v>
      </c>
      <c r="T131" s="94" t="s">
        <v>803</v>
      </c>
      <c r="U131" s="94" t="s">
        <v>687</v>
      </c>
      <c r="V131" s="104" t="s">
        <v>2683</v>
      </c>
      <c r="W131" s="105" t="s">
        <v>2498</v>
      </c>
      <c r="X131" s="105" t="s">
        <v>2684</v>
      </c>
      <c r="Y131" s="105" t="s">
        <v>2685</v>
      </c>
      <c r="Z131" s="105" t="s">
        <v>2686</v>
      </c>
      <c r="AA131" s="105" t="s">
        <v>2687</v>
      </c>
      <c r="AB131" s="106">
        <v>3</v>
      </c>
      <c r="AC131" s="102">
        <v>39600</v>
      </c>
      <c r="AD131" s="94">
        <v>9500</v>
      </c>
      <c r="AE131" s="94">
        <v>0</v>
      </c>
      <c r="AF131" s="94">
        <v>0</v>
      </c>
      <c r="AG131" s="94">
        <v>0</v>
      </c>
      <c r="AH131" s="102"/>
      <c r="AI131" s="102"/>
      <c r="AJ131" s="107"/>
      <c r="AK131" s="107" t="s">
        <v>2499</v>
      </c>
      <c r="AL131" s="107"/>
    </row>
    <row r="132" spans="2:38" ht="33" customHeight="1" x14ac:dyDescent="0.2">
      <c r="B132" s="102" t="s">
        <v>677</v>
      </c>
      <c r="C132" s="94" t="s">
        <v>85</v>
      </c>
      <c r="D132" s="103" t="s">
        <v>2688</v>
      </c>
      <c r="E132" s="94" t="s">
        <v>823</v>
      </c>
      <c r="F132" s="94" t="s">
        <v>86</v>
      </c>
      <c r="G132" s="94" t="s">
        <v>2497</v>
      </c>
      <c r="H132" s="103">
        <v>2024</v>
      </c>
      <c r="I132" s="103">
        <v>2024</v>
      </c>
      <c r="J132" s="102" t="s">
        <v>824</v>
      </c>
      <c r="K132" s="94" t="s">
        <v>825</v>
      </c>
      <c r="L132" s="94" t="s">
        <v>826</v>
      </c>
      <c r="M132" s="94" t="s">
        <v>827</v>
      </c>
      <c r="N132" s="94" t="s">
        <v>828</v>
      </c>
      <c r="O132" s="94" t="s">
        <v>89</v>
      </c>
      <c r="P132" s="94" t="s">
        <v>90</v>
      </c>
      <c r="Q132" s="94" t="s">
        <v>829</v>
      </c>
      <c r="R132" s="94" t="s">
        <v>830</v>
      </c>
      <c r="S132" s="94" t="s">
        <v>135</v>
      </c>
      <c r="T132" s="94" t="s">
        <v>716</v>
      </c>
      <c r="U132" s="94" t="s">
        <v>687</v>
      </c>
      <c r="V132" s="104" t="s">
        <v>2689</v>
      </c>
      <c r="W132" s="105" t="s">
        <v>2690</v>
      </c>
      <c r="X132" s="105" t="s">
        <v>829</v>
      </c>
      <c r="Y132" s="105" t="s">
        <v>2691</v>
      </c>
      <c r="Z132" s="105" t="s">
        <v>2692</v>
      </c>
      <c r="AA132" s="105" t="s">
        <v>2693</v>
      </c>
      <c r="AB132" s="106">
        <v>2</v>
      </c>
      <c r="AC132" s="102">
        <v>4400</v>
      </c>
      <c r="AD132" s="94">
        <v>2750</v>
      </c>
      <c r="AE132" s="94">
        <v>0</v>
      </c>
      <c r="AF132" s="94">
        <v>0</v>
      </c>
      <c r="AG132" s="94">
        <v>0</v>
      </c>
      <c r="AH132" s="102"/>
      <c r="AI132" s="102"/>
      <c r="AJ132" s="107"/>
      <c r="AK132" s="107" t="s">
        <v>2499</v>
      </c>
      <c r="AL132" s="107"/>
    </row>
    <row r="133" spans="2:38" ht="33" customHeight="1" x14ac:dyDescent="0.2">
      <c r="B133" s="102" t="s">
        <v>677</v>
      </c>
      <c r="C133" s="94" t="s">
        <v>85</v>
      </c>
      <c r="D133" s="103" t="s">
        <v>2694</v>
      </c>
      <c r="E133" s="94" t="s">
        <v>843</v>
      </c>
      <c r="F133" s="94" t="s">
        <v>86</v>
      </c>
      <c r="G133" s="94" t="s">
        <v>2497</v>
      </c>
      <c r="H133" s="103">
        <v>2024</v>
      </c>
      <c r="I133" s="103">
        <v>2024</v>
      </c>
      <c r="J133" s="102" t="s">
        <v>844</v>
      </c>
      <c r="K133" s="94" t="s">
        <v>845</v>
      </c>
      <c r="L133" s="94" t="s">
        <v>846</v>
      </c>
      <c r="M133" s="94" t="s">
        <v>847</v>
      </c>
      <c r="N133" s="94" t="s">
        <v>848</v>
      </c>
      <c r="O133" s="94" t="s">
        <v>89</v>
      </c>
      <c r="P133" s="94" t="s">
        <v>257</v>
      </c>
      <c r="Q133" s="94" t="s">
        <v>849</v>
      </c>
      <c r="R133" s="94" t="s">
        <v>850</v>
      </c>
      <c r="S133" s="94" t="s">
        <v>91</v>
      </c>
      <c r="T133" s="94" t="s">
        <v>716</v>
      </c>
      <c r="U133" s="94" t="s">
        <v>687</v>
      </c>
      <c r="V133" s="104" t="s">
        <v>2695</v>
      </c>
      <c r="W133" s="105" t="s">
        <v>2696</v>
      </c>
      <c r="X133" s="105" t="s">
        <v>849</v>
      </c>
      <c r="Y133" s="105" t="s">
        <v>2697</v>
      </c>
      <c r="Z133" s="105" t="s">
        <v>2698</v>
      </c>
      <c r="AA133" s="105" t="s">
        <v>2699</v>
      </c>
      <c r="AB133" s="106">
        <v>4</v>
      </c>
      <c r="AC133" s="102">
        <v>78000</v>
      </c>
      <c r="AD133" s="94">
        <v>22000</v>
      </c>
      <c r="AE133" s="94">
        <v>0</v>
      </c>
      <c r="AF133" s="94">
        <v>0</v>
      </c>
      <c r="AG133" s="94">
        <v>0</v>
      </c>
      <c r="AH133" s="102"/>
      <c r="AI133" s="102"/>
      <c r="AJ133" s="107"/>
      <c r="AK133" s="107" t="s">
        <v>2499</v>
      </c>
      <c r="AL133" s="107"/>
    </row>
    <row r="134" spans="2:38" ht="33" customHeight="1" x14ac:dyDescent="0.2">
      <c r="B134" s="102" t="s">
        <v>677</v>
      </c>
      <c r="C134" s="94" t="s">
        <v>85</v>
      </c>
      <c r="D134" s="103" t="s">
        <v>2700</v>
      </c>
      <c r="E134" s="94" t="s">
        <v>873</v>
      </c>
      <c r="F134" s="94" t="s">
        <v>86</v>
      </c>
      <c r="G134" s="94" t="s">
        <v>2497</v>
      </c>
      <c r="H134" s="103">
        <v>2024</v>
      </c>
      <c r="I134" s="103">
        <v>2024</v>
      </c>
      <c r="J134" s="102" t="s">
        <v>874</v>
      </c>
      <c r="K134" s="94" t="s">
        <v>875</v>
      </c>
      <c r="L134" s="94"/>
      <c r="M134" s="94" t="s">
        <v>876</v>
      </c>
      <c r="N134" s="94" t="s">
        <v>877</v>
      </c>
      <c r="O134" s="94" t="s">
        <v>89</v>
      </c>
      <c r="P134" s="94" t="s">
        <v>257</v>
      </c>
      <c r="Q134" s="94" t="s">
        <v>684</v>
      </c>
      <c r="R134" s="94" t="s">
        <v>685</v>
      </c>
      <c r="S134" s="94" t="s">
        <v>91</v>
      </c>
      <c r="T134" s="94" t="s">
        <v>686</v>
      </c>
      <c r="U134" s="94" t="s">
        <v>687</v>
      </c>
      <c r="V134" s="104" t="s">
        <v>2701</v>
      </c>
      <c r="W134" s="105" t="s">
        <v>2498</v>
      </c>
      <c r="X134" s="105" t="s">
        <v>684</v>
      </c>
      <c r="Y134" s="105" t="s">
        <v>2655</v>
      </c>
      <c r="Z134" s="105" t="s">
        <v>2702</v>
      </c>
      <c r="AA134" s="105" t="s">
        <v>2703</v>
      </c>
      <c r="AB134" s="106">
        <v>4</v>
      </c>
      <c r="AC134" s="102">
        <v>38300</v>
      </c>
      <c r="AD134" s="94">
        <v>8000</v>
      </c>
      <c r="AE134" s="94">
        <v>0</v>
      </c>
      <c r="AF134" s="94">
        <v>0</v>
      </c>
      <c r="AG134" s="94">
        <v>0</v>
      </c>
      <c r="AH134" s="102"/>
      <c r="AI134" s="102"/>
      <c r="AJ134" s="107"/>
      <c r="AK134" s="107" t="s">
        <v>2499</v>
      </c>
      <c r="AL134" s="107"/>
    </row>
    <row r="135" spans="2:38" ht="33" customHeight="1" x14ac:dyDescent="0.2">
      <c r="B135" s="102" t="s">
        <v>677</v>
      </c>
      <c r="C135" s="94" t="s">
        <v>85</v>
      </c>
      <c r="D135" s="103" t="s">
        <v>13132</v>
      </c>
      <c r="E135" s="94" t="s">
        <v>12285</v>
      </c>
      <c r="F135" s="94" t="s">
        <v>86</v>
      </c>
      <c r="G135" s="94" t="s">
        <v>2497</v>
      </c>
      <c r="H135" s="103">
        <v>2024</v>
      </c>
      <c r="I135" s="103">
        <v>2024</v>
      </c>
      <c r="J135" s="102" t="s">
        <v>5043</v>
      </c>
      <c r="K135" s="94" t="s">
        <v>5044</v>
      </c>
      <c r="L135" s="94" t="s">
        <v>5045</v>
      </c>
      <c r="M135" s="94" t="s">
        <v>5046</v>
      </c>
      <c r="N135" s="94" t="s">
        <v>5047</v>
      </c>
      <c r="O135" s="94" t="s">
        <v>89</v>
      </c>
      <c r="P135" s="94" t="s">
        <v>90</v>
      </c>
      <c r="Q135" s="94" t="s">
        <v>5048</v>
      </c>
      <c r="R135" s="94" t="s">
        <v>5049</v>
      </c>
      <c r="S135" s="94" t="s">
        <v>135</v>
      </c>
      <c r="T135" s="94" t="s">
        <v>686</v>
      </c>
      <c r="U135" s="94" t="s">
        <v>687</v>
      </c>
      <c r="V135" s="104" t="s">
        <v>5050</v>
      </c>
      <c r="W135" s="105" t="s">
        <v>5051</v>
      </c>
      <c r="X135" s="105" t="s">
        <v>5048</v>
      </c>
      <c r="Y135" s="105" t="s">
        <v>5052</v>
      </c>
      <c r="Z135" s="105" t="s">
        <v>5053</v>
      </c>
      <c r="AA135" s="105" t="s">
        <v>5054</v>
      </c>
      <c r="AB135" s="106">
        <v>4</v>
      </c>
      <c r="AC135" s="102">
        <v>11211</v>
      </c>
      <c r="AD135" s="94">
        <v>3900</v>
      </c>
      <c r="AE135" s="94">
        <v>0</v>
      </c>
      <c r="AF135" s="94">
        <v>0</v>
      </c>
      <c r="AG135" s="94">
        <v>0</v>
      </c>
      <c r="AH135" s="102"/>
      <c r="AI135" s="102"/>
      <c r="AJ135" s="107"/>
      <c r="AK135" s="107" t="s">
        <v>2499</v>
      </c>
      <c r="AL135" s="107"/>
    </row>
    <row r="136" spans="2:38" ht="33" customHeight="1" x14ac:dyDescent="0.2">
      <c r="B136" s="102" t="s">
        <v>677</v>
      </c>
      <c r="C136" s="94" t="s">
        <v>85</v>
      </c>
      <c r="D136" s="103" t="s">
        <v>13133</v>
      </c>
      <c r="E136" s="94" t="s">
        <v>12311</v>
      </c>
      <c r="F136" s="94" t="s">
        <v>86</v>
      </c>
      <c r="G136" s="94" t="s">
        <v>2497</v>
      </c>
      <c r="H136" s="103">
        <v>2024</v>
      </c>
      <c r="I136" s="103">
        <v>2024</v>
      </c>
      <c r="J136" s="102" t="s">
        <v>12312</v>
      </c>
      <c r="K136" s="94" t="s">
        <v>12313</v>
      </c>
      <c r="L136" s="94" t="s">
        <v>12314</v>
      </c>
      <c r="M136" s="94" t="s">
        <v>12315</v>
      </c>
      <c r="N136" s="94" t="s">
        <v>12316</v>
      </c>
      <c r="O136" s="94" t="s">
        <v>89</v>
      </c>
      <c r="P136" s="94" t="s">
        <v>90</v>
      </c>
      <c r="Q136" s="94" t="s">
        <v>12317</v>
      </c>
      <c r="R136" s="94" t="s">
        <v>12318</v>
      </c>
      <c r="S136" s="94" t="s">
        <v>91</v>
      </c>
      <c r="T136" s="94" t="s">
        <v>686</v>
      </c>
      <c r="U136" s="94" t="s">
        <v>687</v>
      </c>
      <c r="V136" s="104" t="s">
        <v>13134</v>
      </c>
      <c r="W136" s="105" t="s">
        <v>2498</v>
      </c>
      <c r="X136" s="105" t="s">
        <v>12317</v>
      </c>
      <c r="Y136" s="105" t="s">
        <v>13135</v>
      </c>
      <c r="Z136" s="105" t="s">
        <v>13136</v>
      </c>
      <c r="AA136" s="105" t="s">
        <v>13137</v>
      </c>
      <c r="AB136" s="106">
        <v>1</v>
      </c>
      <c r="AC136" s="102">
        <v>6050</v>
      </c>
      <c r="AD136" s="94">
        <v>1500</v>
      </c>
      <c r="AE136" s="94">
        <v>0</v>
      </c>
      <c r="AF136" s="94">
        <v>0</v>
      </c>
      <c r="AG136" s="94">
        <v>0</v>
      </c>
      <c r="AH136" s="102"/>
      <c r="AI136" s="102"/>
      <c r="AJ136" s="107"/>
      <c r="AK136" s="107" t="s">
        <v>2499</v>
      </c>
      <c r="AL136" s="107"/>
    </row>
    <row r="137" spans="2:38" ht="33" customHeight="1" x14ac:dyDescent="0.2">
      <c r="B137" s="102" t="s">
        <v>677</v>
      </c>
      <c r="C137" s="94" t="s">
        <v>85</v>
      </c>
      <c r="D137" s="103" t="s">
        <v>13138</v>
      </c>
      <c r="E137" s="94" t="s">
        <v>12324</v>
      </c>
      <c r="F137" s="94" t="s">
        <v>86</v>
      </c>
      <c r="G137" s="94" t="s">
        <v>2497</v>
      </c>
      <c r="H137" s="103">
        <v>2024</v>
      </c>
      <c r="I137" s="103">
        <v>2024</v>
      </c>
      <c r="J137" s="102" t="s">
        <v>5094</v>
      </c>
      <c r="K137" s="94" t="s">
        <v>5095</v>
      </c>
      <c r="L137" s="94" t="s">
        <v>5096</v>
      </c>
      <c r="M137" s="94" t="s">
        <v>5097</v>
      </c>
      <c r="N137" s="94" t="s">
        <v>5098</v>
      </c>
      <c r="O137" s="94" t="s">
        <v>89</v>
      </c>
      <c r="P137" s="94" t="s">
        <v>90</v>
      </c>
      <c r="Q137" s="94" t="s">
        <v>5099</v>
      </c>
      <c r="R137" s="94" t="s">
        <v>5100</v>
      </c>
      <c r="S137" s="94" t="s">
        <v>91</v>
      </c>
      <c r="T137" s="94" t="s">
        <v>716</v>
      </c>
      <c r="U137" s="94" t="s">
        <v>687</v>
      </c>
      <c r="V137" s="104" t="s">
        <v>5101</v>
      </c>
      <c r="W137" s="105" t="s">
        <v>2498</v>
      </c>
      <c r="X137" s="105" t="s">
        <v>5099</v>
      </c>
      <c r="Y137" s="105" t="s">
        <v>5102</v>
      </c>
      <c r="Z137" s="105" t="s">
        <v>5103</v>
      </c>
      <c r="AA137" s="105" t="s">
        <v>5104</v>
      </c>
      <c r="AB137" s="106">
        <v>1</v>
      </c>
      <c r="AC137" s="102">
        <v>3000</v>
      </c>
      <c r="AD137" s="94">
        <v>2000</v>
      </c>
      <c r="AE137" s="94">
        <v>0</v>
      </c>
      <c r="AF137" s="94">
        <v>0</v>
      </c>
      <c r="AG137" s="94">
        <v>0</v>
      </c>
      <c r="AH137" s="102"/>
      <c r="AI137" s="102"/>
      <c r="AJ137" s="107"/>
      <c r="AK137" s="107" t="s">
        <v>2499</v>
      </c>
      <c r="AL137" s="107"/>
    </row>
    <row r="138" spans="2:38" ht="33" customHeight="1" x14ac:dyDescent="0.2">
      <c r="B138" s="102" t="s">
        <v>677</v>
      </c>
      <c r="C138" s="94" t="s">
        <v>85</v>
      </c>
      <c r="D138" s="103" t="s">
        <v>19534</v>
      </c>
      <c r="E138" s="94" t="s">
        <v>14649</v>
      </c>
      <c r="F138" s="94" t="s">
        <v>86</v>
      </c>
      <c r="G138" s="94" t="s">
        <v>2497</v>
      </c>
      <c r="H138" s="103">
        <v>2024</v>
      </c>
      <c r="I138" s="103">
        <v>2024</v>
      </c>
      <c r="J138" s="102" t="s">
        <v>4990</v>
      </c>
      <c r="K138" s="94" t="s">
        <v>4991</v>
      </c>
      <c r="L138" s="94" t="s">
        <v>4992</v>
      </c>
      <c r="M138" s="94" t="s">
        <v>4993</v>
      </c>
      <c r="N138" s="94" t="s">
        <v>4994</v>
      </c>
      <c r="O138" s="94" t="s">
        <v>89</v>
      </c>
      <c r="P138" s="94" t="s">
        <v>90</v>
      </c>
      <c r="Q138" s="94" t="s">
        <v>4995</v>
      </c>
      <c r="R138" s="94" t="s">
        <v>4996</v>
      </c>
      <c r="S138" s="94" t="s">
        <v>135</v>
      </c>
      <c r="T138" s="94" t="s">
        <v>716</v>
      </c>
      <c r="U138" s="94" t="s">
        <v>687</v>
      </c>
      <c r="V138" s="104" t="s">
        <v>4997</v>
      </c>
      <c r="W138" s="105" t="s">
        <v>2498</v>
      </c>
      <c r="X138" s="105" t="s">
        <v>4995</v>
      </c>
      <c r="Y138" s="105" t="s">
        <v>4998</v>
      </c>
      <c r="Z138" s="105" t="s">
        <v>4999</v>
      </c>
      <c r="AA138" s="105" t="s">
        <v>5000</v>
      </c>
      <c r="AB138" s="106">
        <v>2</v>
      </c>
      <c r="AC138" s="102">
        <v>21150</v>
      </c>
      <c r="AD138" s="94">
        <v>3200</v>
      </c>
      <c r="AE138" s="94">
        <v>0</v>
      </c>
      <c r="AF138" s="94">
        <v>0</v>
      </c>
      <c r="AG138" s="94">
        <v>0</v>
      </c>
      <c r="AH138" s="102"/>
      <c r="AI138" s="102"/>
      <c r="AJ138" s="107"/>
      <c r="AK138" s="107" t="s">
        <v>2499</v>
      </c>
      <c r="AL138" s="107"/>
    </row>
    <row r="139" spans="2:38" ht="33" customHeight="1" x14ac:dyDescent="0.2">
      <c r="B139" s="102" t="s">
        <v>677</v>
      </c>
      <c r="C139" s="94" t="s">
        <v>85</v>
      </c>
      <c r="D139" s="103" t="s">
        <v>19535</v>
      </c>
      <c r="E139" s="94" t="s">
        <v>14663</v>
      </c>
      <c r="F139" s="94" t="s">
        <v>86</v>
      </c>
      <c r="G139" s="94" t="s">
        <v>2497</v>
      </c>
      <c r="H139" s="103">
        <v>2024</v>
      </c>
      <c r="I139" s="103">
        <v>2024</v>
      </c>
      <c r="J139" s="102" t="s">
        <v>4954</v>
      </c>
      <c r="K139" s="94" t="s">
        <v>14664</v>
      </c>
      <c r="L139" s="94"/>
      <c r="M139" s="94"/>
      <c r="N139" s="94" t="s">
        <v>4957</v>
      </c>
      <c r="O139" s="94" t="s">
        <v>89</v>
      </c>
      <c r="P139" s="94" t="s">
        <v>257</v>
      </c>
      <c r="Q139" s="94" t="s">
        <v>14665</v>
      </c>
      <c r="R139" s="94" t="s">
        <v>14666</v>
      </c>
      <c r="S139" s="94" t="s">
        <v>91</v>
      </c>
      <c r="T139" s="94" t="s">
        <v>4800</v>
      </c>
      <c r="U139" s="94" t="s">
        <v>687</v>
      </c>
      <c r="V139" s="104" t="s">
        <v>19536</v>
      </c>
      <c r="W139" s="105" t="s">
        <v>2498</v>
      </c>
      <c r="X139" s="105" t="s">
        <v>14665</v>
      </c>
      <c r="Y139" s="105" t="s">
        <v>19537</v>
      </c>
      <c r="Z139" s="105" t="s">
        <v>19538</v>
      </c>
      <c r="AA139" s="105" t="s">
        <v>19539</v>
      </c>
      <c r="AB139" s="106">
        <v>4</v>
      </c>
      <c r="AC139" s="102">
        <v>30400</v>
      </c>
      <c r="AD139" s="94">
        <v>6500</v>
      </c>
      <c r="AE139" s="94">
        <v>0</v>
      </c>
      <c r="AF139" s="94">
        <v>0</v>
      </c>
      <c r="AG139" s="94">
        <v>0</v>
      </c>
      <c r="AH139" s="102"/>
      <c r="AI139" s="102"/>
      <c r="AJ139" s="107"/>
      <c r="AK139" s="107" t="s">
        <v>2499</v>
      </c>
      <c r="AL139" s="107"/>
    </row>
    <row r="140" spans="2:38" ht="33" customHeight="1" x14ac:dyDescent="0.2">
      <c r="B140" s="102" t="s">
        <v>677</v>
      </c>
      <c r="C140" s="94" t="s">
        <v>85</v>
      </c>
      <c r="D140" s="103" t="s">
        <v>19540</v>
      </c>
      <c r="E140" s="94" t="s">
        <v>14691</v>
      </c>
      <c r="F140" s="94" t="s">
        <v>86</v>
      </c>
      <c r="G140" s="94" t="s">
        <v>2497</v>
      </c>
      <c r="H140" s="103">
        <v>2024</v>
      </c>
      <c r="I140" s="103">
        <v>2024</v>
      </c>
      <c r="J140" s="102" t="s">
        <v>4793</v>
      </c>
      <c r="K140" s="94" t="s">
        <v>4794</v>
      </c>
      <c r="L140" s="94" t="s">
        <v>4795</v>
      </c>
      <c r="M140" s="94" t="s">
        <v>4796</v>
      </c>
      <c r="N140" s="94" t="s">
        <v>4797</v>
      </c>
      <c r="O140" s="94" t="s">
        <v>89</v>
      </c>
      <c r="P140" s="94" t="s">
        <v>90</v>
      </c>
      <c r="Q140" s="94" t="s">
        <v>4798</v>
      </c>
      <c r="R140" s="94" t="s">
        <v>4799</v>
      </c>
      <c r="S140" s="94" t="s">
        <v>119</v>
      </c>
      <c r="T140" s="94" t="s">
        <v>4800</v>
      </c>
      <c r="U140" s="94" t="s">
        <v>687</v>
      </c>
      <c r="V140" s="104" t="s">
        <v>4801</v>
      </c>
      <c r="W140" s="105" t="s">
        <v>2498</v>
      </c>
      <c r="X140" s="105" t="s">
        <v>4802</v>
      </c>
      <c r="Y140" s="105" t="s">
        <v>4803</v>
      </c>
      <c r="Z140" s="105" t="s">
        <v>4804</v>
      </c>
      <c r="AA140" s="105" t="s">
        <v>4805</v>
      </c>
      <c r="AB140" s="106">
        <v>1</v>
      </c>
      <c r="AC140" s="102">
        <v>3900</v>
      </c>
      <c r="AD140" s="94">
        <v>1700</v>
      </c>
      <c r="AE140" s="94">
        <v>0</v>
      </c>
      <c r="AF140" s="94">
        <v>0</v>
      </c>
      <c r="AG140" s="94">
        <v>0</v>
      </c>
      <c r="AH140" s="102"/>
      <c r="AI140" s="102"/>
      <c r="AJ140" s="107"/>
      <c r="AK140" s="107" t="s">
        <v>2499</v>
      </c>
      <c r="AL140" s="107"/>
    </row>
    <row r="141" spans="2:38" ht="33" customHeight="1" x14ac:dyDescent="0.2">
      <c r="B141" s="102" t="s">
        <v>677</v>
      </c>
      <c r="C141" s="94" t="s">
        <v>85</v>
      </c>
      <c r="D141" s="103" t="s">
        <v>19541</v>
      </c>
      <c r="E141" s="94" t="s">
        <v>14699</v>
      </c>
      <c r="F141" s="94" t="s">
        <v>86</v>
      </c>
      <c r="G141" s="94" t="s">
        <v>2497</v>
      </c>
      <c r="H141" s="103">
        <v>2024</v>
      </c>
      <c r="I141" s="103">
        <v>2024</v>
      </c>
      <c r="J141" s="102" t="s">
        <v>4890</v>
      </c>
      <c r="K141" s="94" t="s">
        <v>4891</v>
      </c>
      <c r="L141" s="94" t="s">
        <v>19542</v>
      </c>
      <c r="M141" s="94" t="s">
        <v>4893</v>
      </c>
      <c r="N141" s="94" t="s">
        <v>4894</v>
      </c>
      <c r="O141" s="94" t="s">
        <v>89</v>
      </c>
      <c r="P141" s="94" t="s">
        <v>90</v>
      </c>
      <c r="Q141" s="94" t="s">
        <v>4895</v>
      </c>
      <c r="R141" s="94" t="s">
        <v>4896</v>
      </c>
      <c r="S141" s="94" t="s">
        <v>135</v>
      </c>
      <c r="T141" s="94" t="s">
        <v>716</v>
      </c>
      <c r="U141" s="94" t="s">
        <v>687</v>
      </c>
      <c r="V141" s="104" t="s">
        <v>4897</v>
      </c>
      <c r="W141" s="105" t="s">
        <v>2498</v>
      </c>
      <c r="X141" s="105" t="s">
        <v>4895</v>
      </c>
      <c r="Y141" s="105" t="s">
        <v>4898</v>
      </c>
      <c r="Z141" s="105" t="s">
        <v>4899</v>
      </c>
      <c r="AA141" s="105" t="s">
        <v>4900</v>
      </c>
      <c r="AB141" s="106">
        <v>4</v>
      </c>
      <c r="AC141" s="102">
        <v>49700</v>
      </c>
      <c r="AD141" s="94">
        <v>9250</v>
      </c>
      <c r="AE141" s="94">
        <v>0</v>
      </c>
      <c r="AF141" s="94">
        <v>0</v>
      </c>
      <c r="AG141" s="94">
        <v>0</v>
      </c>
      <c r="AH141" s="102"/>
      <c r="AI141" s="102"/>
      <c r="AJ141" s="107"/>
      <c r="AK141" s="107" t="s">
        <v>2499</v>
      </c>
      <c r="AL141" s="107"/>
    </row>
    <row r="142" spans="2:38" ht="33" customHeight="1" x14ac:dyDescent="0.2">
      <c r="B142" s="102" t="s">
        <v>677</v>
      </c>
      <c r="C142" s="94" t="s">
        <v>85</v>
      </c>
      <c r="D142" s="103" t="s">
        <v>19543</v>
      </c>
      <c r="E142" s="94" t="s">
        <v>14727</v>
      </c>
      <c r="F142" s="94" t="s">
        <v>86</v>
      </c>
      <c r="G142" s="94" t="s">
        <v>2497</v>
      </c>
      <c r="H142" s="103">
        <v>2024</v>
      </c>
      <c r="I142" s="103">
        <v>2024</v>
      </c>
      <c r="J142" s="102" t="s">
        <v>4976</v>
      </c>
      <c r="K142" s="94" t="s">
        <v>4977</v>
      </c>
      <c r="L142" s="94" t="s">
        <v>4978</v>
      </c>
      <c r="M142" s="94" t="s">
        <v>4979</v>
      </c>
      <c r="N142" s="94" t="s">
        <v>4980</v>
      </c>
      <c r="O142" s="94" t="s">
        <v>89</v>
      </c>
      <c r="P142" s="94" t="s">
        <v>90</v>
      </c>
      <c r="Q142" s="94" t="s">
        <v>4981</v>
      </c>
      <c r="R142" s="94" t="s">
        <v>4982</v>
      </c>
      <c r="S142" s="94" t="s">
        <v>223</v>
      </c>
      <c r="T142" s="94" t="s">
        <v>803</v>
      </c>
      <c r="U142" s="94" t="s">
        <v>687</v>
      </c>
      <c r="V142" s="104" t="s">
        <v>4983</v>
      </c>
      <c r="W142" s="105" t="s">
        <v>4984</v>
      </c>
      <c r="X142" s="105" t="s">
        <v>4981</v>
      </c>
      <c r="Y142" s="105" t="s">
        <v>4985</v>
      </c>
      <c r="Z142" s="105" t="s">
        <v>4986</v>
      </c>
      <c r="AA142" s="105" t="s">
        <v>4987</v>
      </c>
      <c r="AB142" s="106">
        <v>2</v>
      </c>
      <c r="AC142" s="102">
        <v>20000</v>
      </c>
      <c r="AD142" s="94">
        <v>6000</v>
      </c>
      <c r="AE142" s="94">
        <v>0</v>
      </c>
      <c r="AF142" s="94">
        <v>0</v>
      </c>
      <c r="AG142" s="94">
        <v>0</v>
      </c>
      <c r="AH142" s="102"/>
      <c r="AI142" s="102"/>
      <c r="AJ142" s="107"/>
      <c r="AK142" s="107" t="s">
        <v>2499</v>
      </c>
      <c r="AL142" s="107"/>
    </row>
    <row r="143" spans="2:38" ht="33" customHeight="1" x14ac:dyDescent="0.2">
      <c r="B143" s="102" t="s">
        <v>677</v>
      </c>
      <c r="C143" s="94" t="s">
        <v>85</v>
      </c>
      <c r="D143" s="103" t="s">
        <v>19544</v>
      </c>
      <c r="E143" s="94" t="s">
        <v>14739</v>
      </c>
      <c r="F143" s="94" t="s">
        <v>86</v>
      </c>
      <c r="G143" s="94" t="s">
        <v>2497</v>
      </c>
      <c r="H143" s="103">
        <v>2024</v>
      </c>
      <c r="I143" s="103">
        <v>2024</v>
      </c>
      <c r="J143" s="102" t="s">
        <v>5016</v>
      </c>
      <c r="K143" s="94" t="s">
        <v>5017</v>
      </c>
      <c r="L143" s="94" t="s">
        <v>5018</v>
      </c>
      <c r="M143" s="94" t="s">
        <v>5019</v>
      </c>
      <c r="N143" s="94" t="s">
        <v>5020</v>
      </c>
      <c r="O143" s="94" t="s">
        <v>89</v>
      </c>
      <c r="P143" s="94" t="s">
        <v>90</v>
      </c>
      <c r="Q143" s="94" t="s">
        <v>5021</v>
      </c>
      <c r="R143" s="94" t="s">
        <v>5022</v>
      </c>
      <c r="S143" s="94" t="s">
        <v>135</v>
      </c>
      <c r="T143" s="94" t="s">
        <v>686</v>
      </c>
      <c r="U143" s="94" t="s">
        <v>687</v>
      </c>
      <c r="V143" s="104" t="s">
        <v>1656</v>
      </c>
      <c r="W143" s="105" t="s">
        <v>5023</v>
      </c>
      <c r="X143" s="105" t="s">
        <v>5021</v>
      </c>
      <c r="Y143" s="105" t="s">
        <v>5024</v>
      </c>
      <c r="Z143" s="105" t="s">
        <v>5025</v>
      </c>
      <c r="AA143" s="105" t="s">
        <v>5026</v>
      </c>
      <c r="AB143" s="106">
        <v>2</v>
      </c>
      <c r="AC143" s="102">
        <v>16800</v>
      </c>
      <c r="AD143" s="94">
        <v>5000</v>
      </c>
      <c r="AE143" s="94">
        <v>0</v>
      </c>
      <c r="AF143" s="94">
        <v>0</v>
      </c>
      <c r="AG143" s="94">
        <v>0</v>
      </c>
      <c r="AH143" s="102"/>
      <c r="AI143" s="102"/>
      <c r="AJ143" s="107"/>
      <c r="AK143" s="107" t="s">
        <v>2499</v>
      </c>
      <c r="AL143" s="107"/>
    </row>
    <row r="144" spans="2:38" ht="33" customHeight="1" x14ac:dyDescent="0.2">
      <c r="B144" s="102" t="s">
        <v>677</v>
      </c>
      <c r="C144" s="94" t="s">
        <v>85</v>
      </c>
      <c r="D144" s="103" t="s">
        <v>19545</v>
      </c>
      <c r="E144" s="94" t="s">
        <v>14753</v>
      </c>
      <c r="F144" s="94" t="s">
        <v>86</v>
      </c>
      <c r="G144" s="94" t="s">
        <v>2497</v>
      </c>
      <c r="H144" s="103">
        <v>2024</v>
      </c>
      <c r="I144" s="103">
        <v>2024</v>
      </c>
      <c r="J144" s="102" t="s">
        <v>4941</v>
      </c>
      <c r="K144" s="94" t="s">
        <v>4942</v>
      </c>
      <c r="L144" s="94" t="s">
        <v>4943</v>
      </c>
      <c r="M144" s="94" t="s">
        <v>4944</v>
      </c>
      <c r="N144" s="94" t="s">
        <v>4945</v>
      </c>
      <c r="O144" s="94" t="s">
        <v>89</v>
      </c>
      <c r="P144" s="94" t="s">
        <v>90</v>
      </c>
      <c r="Q144" s="94" t="s">
        <v>4946</v>
      </c>
      <c r="R144" s="94" t="s">
        <v>4947</v>
      </c>
      <c r="S144" s="94" t="s">
        <v>91</v>
      </c>
      <c r="T144" s="94" t="s">
        <v>716</v>
      </c>
      <c r="U144" s="94" t="s">
        <v>687</v>
      </c>
      <c r="V144" s="104" t="s">
        <v>4948</v>
      </c>
      <c r="W144" s="105" t="s">
        <v>2498</v>
      </c>
      <c r="X144" s="105" t="s">
        <v>4946</v>
      </c>
      <c r="Y144" s="105" t="s">
        <v>4949</v>
      </c>
      <c r="Z144" s="105" t="s">
        <v>4950</v>
      </c>
      <c r="AA144" s="105" t="s">
        <v>4951</v>
      </c>
      <c r="AB144" s="106">
        <v>3</v>
      </c>
      <c r="AC144" s="102">
        <v>10500</v>
      </c>
      <c r="AD144" s="94">
        <v>1800</v>
      </c>
      <c r="AE144" s="94">
        <v>0</v>
      </c>
      <c r="AF144" s="94">
        <v>0</v>
      </c>
      <c r="AG144" s="94">
        <v>0</v>
      </c>
      <c r="AH144" s="102"/>
      <c r="AI144" s="102"/>
      <c r="AJ144" s="107"/>
      <c r="AK144" s="107" t="s">
        <v>2499</v>
      </c>
      <c r="AL144" s="107"/>
    </row>
    <row r="145" spans="2:38" ht="33" customHeight="1" x14ac:dyDescent="0.2">
      <c r="B145" s="102" t="s">
        <v>677</v>
      </c>
      <c r="C145" s="94" t="s">
        <v>85</v>
      </c>
      <c r="D145" s="103" t="s">
        <v>19546</v>
      </c>
      <c r="E145" s="94" t="s">
        <v>14771</v>
      </c>
      <c r="F145" s="94" t="s">
        <v>86</v>
      </c>
      <c r="G145" s="94" t="s">
        <v>2497</v>
      </c>
      <c r="H145" s="103">
        <v>2024</v>
      </c>
      <c r="I145" s="103">
        <v>2024</v>
      </c>
      <c r="J145" s="102" t="s">
        <v>5003</v>
      </c>
      <c r="K145" s="94" t="s">
        <v>5004</v>
      </c>
      <c r="L145" s="94" t="s">
        <v>5005</v>
      </c>
      <c r="M145" s="94" t="s">
        <v>5006</v>
      </c>
      <c r="N145" s="94" t="s">
        <v>5007</v>
      </c>
      <c r="O145" s="94" t="s">
        <v>89</v>
      </c>
      <c r="P145" s="94" t="s">
        <v>90</v>
      </c>
      <c r="Q145" s="94" t="s">
        <v>5008</v>
      </c>
      <c r="R145" s="94" t="s">
        <v>5009</v>
      </c>
      <c r="S145" s="94" t="s">
        <v>223</v>
      </c>
      <c r="T145" s="94" t="s">
        <v>3179</v>
      </c>
      <c r="U145" s="94" t="s">
        <v>687</v>
      </c>
      <c r="V145" s="104" t="s">
        <v>5010</v>
      </c>
      <c r="W145" s="105" t="s">
        <v>2498</v>
      </c>
      <c r="X145" s="105" t="s">
        <v>5008</v>
      </c>
      <c r="Y145" s="105" t="s">
        <v>5011</v>
      </c>
      <c r="Z145" s="105" t="s">
        <v>5012</v>
      </c>
      <c r="AA145" s="105" t="s">
        <v>5013</v>
      </c>
      <c r="AB145" s="106">
        <v>1</v>
      </c>
      <c r="AC145" s="102">
        <v>16050</v>
      </c>
      <c r="AD145" s="94">
        <v>1500</v>
      </c>
      <c r="AE145" s="94">
        <v>0</v>
      </c>
      <c r="AF145" s="94">
        <v>0</v>
      </c>
      <c r="AG145" s="94">
        <v>0</v>
      </c>
      <c r="AH145" s="102"/>
      <c r="AI145" s="102"/>
      <c r="AJ145" s="107"/>
      <c r="AK145" s="107" t="s">
        <v>2499</v>
      </c>
      <c r="AL145" s="107"/>
    </row>
    <row r="146" spans="2:38" ht="33" customHeight="1" x14ac:dyDescent="0.2">
      <c r="B146" s="102" t="s">
        <v>677</v>
      </c>
      <c r="C146" s="94" t="s">
        <v>85</v>
      </c>
      <c r="D146" s="103" t="s">
        <v>19547</v>
      </c>
      <c r="E146" s="94" t="s">
        <v>14778</v>
      </c>
      <c r="F146" s="94" t="s">
        <v>86</v>
      </c>
      <c r="G146" s="94" t="s">
        <v>2497</v>
      </c>
      <c r="H146" s="103">
        <v>2024</v>
      </c>
      <c r="I146" s="103">
        <v>2024</v>
      </c>
      <c r="J146" s="102" t="s">
        <v>4767</v>
      </c>
      <c r="K146" s="94" t="s">
        <v>4768</v>
      </c>
      <c r="L146" s="94" t="s">
        <v>4769</v>
      </c>
      <c r="M146" s="94" t="s">
        <v>4770</v>
      </c>
      <c r="N146" s="94" t="s">
        <v>4771</v>
      </c>
      <c r="O146" s="94" t="s">
        <v>89</v>
      </c>
      <c r="P146" s="94" t="s">
        <v>90</v>
      </c>
      <c r="Q146" s="94" t="s">
        <v>4772</v>
      </c>
      <c r="R146" s="94" t="s">
        <v>4773</v>
      </c>
      <c r="S146" s="94" t="s">
        <v>223</v>
      </c>
      <c r="T146" s="94" t="s">
        <v>716</v>
      </c>
      <c r="U146" s="94" t="s">
        <v>687</v>
      </c>
      <c r="V146" s="104" t="s">
        <v>4774</v>
      </c>
      <c r="W146" s="105" t="s">
        <v>2498</v>
      </c>
      <c r="X146" s="105" t="s">
        <v>4772</v>
      </c>
      <c r="Y146" s="105" t="s">
        <v>4775</v>
      </c>
      <c r="Z146" s="105" t="s">
        <v>4776</v>
      </c>
      <c r="AA146" s="105" t="s">
        <v>4777</v>
      </c>
      <c r="AB146" s="106">
        <v>4</v>
      </c>
      <c r="AC146" s="102">
        <v>118600</v>
      </c>
      <c r="AD146" s="94">
        <v>27000</v>
      </c>
      <c r="AE146" s="94">
        <v>0</v>
      </c>
      <c r="AF146" s="94">
        <v>0</v>
      </c>
      <c r="AG146" s="94">
        <v>0</v>
      </c>
      <c r="AH146" s="102"/>
      <c r="AI146" s="102"/>
      <c r="AJ146" s="107"/>
      <c r="AK146" s="107" t="s">
        <v>2499</v>
      </c>
      <c r="AL146" s="107"/>
    </row>
    <row r="147" spans="2:38" ht="33" customHeight="1" x14ac:dyDescent="0.2">
      <c r="B147" s="102" t="s">
        <v>677</v>
      </c>
      <c r="C147" s="94" t="s">
        <v>85</v>
      </c>
      <c r="D147" s="103" t="s">
        <v>19548</v>
      </c>
      <c r="E147" s="94" t="s">
        <v>14806</v>
      </c>
      <c r="F147" s="94" t="s">
        <v>86</v>
      </c>
      <c r="G147" s="94" t="s">
        <v>2497</v>
      </c>
      <c r="H147" s="103">
        <v>2024</v>
      </c>
      <c r="I147" s="103">
        <v>2024</v>
      </c>
      <c r="J147" s="102" t="s">
        <v>5057</v>
      </c>
      <c r="K147" s="94" t="s">
        <v>5058</v>
      </c>
      <c r="L147" s="94" t="s">
        <v>5059</v>
      </c>
      <c r="M147" s="94" t="s">
        <v>5060</v>
      </c>
      <c r="N147" s="94" t="s">
        <v>5061</v>
      </c>
      <c r="O147" s="94" t="s">
        <v>89</v>
      </c>
      <c r="P147" s="94" t="s">
        <v>90</v>
      </c>
      <c r="Q147" s="94" t="s">
        <v>5062</v>
      </c>
      <c r="R147" s="94" t="s">
        <v>5063</v>
      </c>
      <c r="S147" s="94" t="s">
        <v>135</v>
      </c>
      <c r="T147" s="94" t="s">
        <v>3179</v>
      </c>
      <c r="U147" s="94" t="s">
        <v>687</v>
      </c>
      <c r="V147" s="104" t="s">
        <v>5064</v>
      </c>
      <c r="W147" s="105" t="s">
        <v>2498</v>
      </c>
      <c r="X147" s="105" t="s">
        <v>5062</v>
      </c>
      <c r="Y147" s="105" t="s">
        <v>5065</v>
      </c>
      <c r="Z147" s="105" t="s">
        <v>5066</v>
      </c>
      <c r="AA147" s="105" t="s">
        <v>5067</v>
      </c>
      <c r="AB147" s="106">
        <v>4</v>
      </c>
      <c r="AC147" s="102">
        <v>21700</v>
      </c>
      <c r="AD147" s="94">
        <v>2600</v>
      </c>
      <c r="AE147" s="94">
        <v>0</v>
      </c>
      <c r="AF147" s="94">
        <v>0</v>
      </c>
      <c r="AG147" s="94">
        <v>0</v>
      </c>
      <c r="AH147" s="102"/>
      <c r="AI147" s="102"/>
      <c r="AJ147" s="107"/>
      <c r="AK147" s="107" t="s">
        <v>2499</v>
      </c>
      <c r="AL147" s="107"/>
    </row>
    <row r="148" spans="2:38" ht="33" customHeight="1" x14ac:dyDescent="0.2">
      <c r="B148" s="102" t="s">
        <v>677</v>
      </c>
      <c r="C148" s="94" t="s">
        <v>85</v>
      </c>
      <c r="D148" s="103" t="s">
        <v>19549</v>
      </c>
      <c r="E148" s="94" t="s">
        <v>14833</v>
      </c>
      <c r="F148" s="94" t="s">
        <v>86</v>
      </c>
      <c r="G148" s="94" t="s">
        <v>2497</v>
      </c>
      <c r="H148" s="103">
        <v>2024</v>
      </c>
      <c r="I148" s="103">
        <v>2024</v>
      </c>
      <c r="J148" s="102" t="s">
        <v>10200</v>
      </c>
      <c r="K148" s="94" t="s">
        <v>10201</v>
      </c>
      <c r="L148" s="94" t="s">
        <v>10202</v>
      </c>
      <c r="M148" s="94" t="s">
        <v>10203</v>
      </c>
      <c r="N148" s="94" t="s">
        <v>10204</v>
      </c>
      <c r="O148" s="94" t="s">
        <v>89</v>
      </c>
      <c r="P148" s="94" t="s">
        <v>90</v>
      </c>
      <c r="Q148" s="94" t="s">
        <v>714</v>
      </c>
      <c r="R148" s="94" t="s">
        <v>10205</v>
      </c>
      <c r="S148" s="94" t="s">
        <v>135</v>
      </c>
      <c r="T148" s="94" t="s">
        <v>716</v>
      </c>
      <c r="U148" s="94" t="s">
        <v>687</v>
      </c>
      <c r="V148" s="104" t="s">
        <v>10206</v>
      </c>
      <c r="W148" s="105" t="s">
        <v>2498</v>
      </c>
      <c r="X148" s="105" t="s">
        <v>714</v>
      </c>
      <c r="Y148" s="105" t="s">
        <v>10207</v>
      </c>
      <c r="Z148" s="105" t="s">
        <v>10208</v>
      </c>
      <c r="AA148" s="105" t="s">
        <v>10209</v>
      </c>
      <c r="AB148" s="106">
        <v>2</v>
      </c>
      <c r="AC148" s="102">
        <v>35800</v>
      </c>
      <c r="AD148" s="94">
        <v>5000</v>
      </c>
      <c r="AE148" s="94">
        <v>0</v>
      </c>
      <c r="AF148" s="94">
        <v>0</v>
      </c>
      <c r="AG148" s="94">
        <v>0</v>
      </c>
      <c r="AH148" s="102"/>
      <c r="AI148" s="102"/>
      <c r="AJ148" s="107"/>
      <c r="AK148" s="107" t="s">
        <v>2499</v>
      </c>
      <c r="AL148" s="107"/>
    </row>
    <row r="149" spans="2:38" ht="33" customHeight="1" x14ac:dyDescent="0.2">
      <c r="B149" s="102" t="s">
        <v>677</v>
      </c>
      <c r="C149" s="94" t="s">
        <v>85</v>
      </c>
      <c r="D149" s="103" t="s">
        <v>19550</v>
      </c>
      <c r="E149" s="94" t="s">
        <v>14846</v>
      </c>
      <c r="F149" s="94" t="s">
        <v>86</v>
      </c>
      <c r="G149" s="94" t="s">
        <v>2497</v>
      </c>
      <c r="H149" s="103">
        <v>2024</v>
      </c>
      <c r="I149" s="103">
        <v>2024</v>
      </c>
      <c r="J149" s="102" t="s">
        <v>4837</v>
      </c>
      <c r="K149" s="94" t="s">
        <v>4838</v>
      </c>
      <c r="L149" s="94"/>
      <c r="M149" s="94" t="s">
        <v>4839</v>
      </c>
      <c r="N149" s="94" t="s">
        <v>4840</v>
      </c>
      <c r="O149" s="94" t="s">
        <v>89</v>
      </c>
      <c r="P149" s="94" t="s">
        <v>257</v>
      </c>
      <c r="Q149" s="94" t="s">
        <v>4813</v>
      </c>
      <c r="R149" s="94" t="s">
        <v>4814</v>
      </c>
      <c r="S149" s="94" t="s">
        <v>91</v>
      </c>
      <c r="T149" s="94" t="s">
        <v>3179</v>
      </c>
      <c r="U149" s="94" t="s">
        <v>687</v>
      </c>
      <c r="V149" s="104" t="s">
        <v>4842</v>
      </c>
      <c r="W149" s="105" t="s">
        <v>4843</v>
      </c>
      <c r="X149" s="105" t="s">
        <v>4813</v>
      </c>
      <c r="Y149" s="105" t="s">
        <v>4844</v>
      </c>
      <c r="Z149" s="105" t="s">
        <v>4845</v>
      </c>
      <c r="AA149" s="105" t="s">
        <v>4764</v>
      </c>
      <c r="AB149" s="106">
        <v>4</v>
      </c>
      <c r="AC149" s="102">
        <v>22360</v>
      </c>
      <c r="AD149" s="94">
        <v>7300</v>
      </c>
      <c r="AE149" s="94">
        <v>0</v>
      </c>
      <c r="AF149" s="94">
        <v>0</v>
      </c>
      <c r="AG149" s="94">
        <v>0</v>
      </c>
      <c r="AH149" s="102"/>
      <c r="AI149" s="102"/>
      <c r="AJ149" s="107"/>
      <c r="AK149" s="107" t="s">
        <v>2499</v>
      </c>
      <c r="AL149" s="107"/>
    </row>
    <row r="150" spans="2:38" ht="33" customHeight="1" x14ac:dyDescent="0.2">
      <c r="B150" s="102" t="s">
        <v>677</v>
      </c>
      <c r="C150" s="94" t="s">
        <v>85</v>
      </c>
      <c r="D150" s="103" t="s">
        <v>19551</v>
      </c>
      <c r="E150" s="94" t="s">
        <v>14871</v>
      </c>
      <c r="F150" s="94" t="s">
        <v>86</v>
      </c>
      <c r="G150" s="94" t="s">
        <v>2497</v>
      </c>
      <c r="H150" s="103">
        <v>2024</v>
      </c>
      <c r="I150" s="103">
        <v>2024</v>
      </c>
      <c r="J150" s="102" t="s">
        <v>4877</v>
      </c>
      <c r="K150" s="94" t="s">
        <v>14872</v>
      </c>
      <c r="L150" s="94" t="s">
        <v>4879</v>
      </c>
      <c r="M150" s="94"/>
      <c r="N150" s="94" t="s">
        <v>4881</v>
      </c>
      <c r="O150" s="94" t="s">
        <v>89</v>
      </c>
      <c r="P150" s="94" t="s">
        <v>90</v>
      </c>
      <c r="Q150" s="94" t="s">
        <v>801</v>
      </c>
      <c r="R150" s="94" t="s">
        <v>802</v>
      </c>
      <c r="S150" s="94" t="s">
        <v>135</v>
      </c>
      <c r="T150" s="94" t="s">
        <v>803</v>
      </c>
      <c r="U150" s="94" t="s">
        <v>687</v>
      </c>
      <c r="V150" s="104" t="s">
        <v>4882</v>
      </c>
      <c r="W150" s="105" t="s">
        <v>4883</v>
      </c>
      <c r="X150" s="105" t="s">
        <v>4884</v>
      </c>
      <c r="Y150" s="105" t="s">
        <v>4885</v>
      </c>
      <c r="Z150" s="105" t="s">
        <v>4886</v>
      </c>
      <c r="AA150" s="105" t="s">
        <v>4887</v>
      </c>
      <c r="AB150" s="106">
        <v>3</v>
      </c>
      <c r="AC150" s="102">
        <v>26510</v>
      </c>
      <c r="AD150" s="94">
        <v>12000</v>
      </c>
      <c r="AE150" s="94">
        <v>0</v>
      </c>
      <c r="AF150" s="94">
        <v>0</v>
      </c>
      <c r="AG150" s="94">
        <v>0</v>
      </c>
      <c r="AH150" s="102"/>
      <c r="AI150" s="102"/>
      <c r="AJ150" s="107"/>
      <c r="AK150" s="107" t="s">
        <v>2499</v>
      </c>
      <c r="AL150" s="107"/>
    </row>
    <row r="151" spans="2:38" ht="33" customHeight="1" x14ac:dyDescent="0.2">
      <c r="B151" s="102" t="s">
        <v>677</v>
      </c>
      <c r="C151" s="94" t="s">
        <v>85</v>
      </c>
      <c r="D151" s="103" t="s">
        <v>19552</v>
      </c>
      <c r="E151" s="94" t="s">
        <v>14894</v>
      </c>
      <c r="F151" s="94" t="s">
        <v>86</v>
      </c>
      <c r="G151" s="94" t="s">
        <v>2497</v>
      </c>
      <c r="H151" s="103">
        <v>2024</v>
      </c>
      <c r="I151" s="103">
        <v>2024</v>
      </c>
      <c r="J151" s="102" t="s">
        <v>5029</v>
      </c>
      <c r="K151" s="94" t="s">
        <v>5030</v>
      </c>
      <c r="L151" s="94" t="s">
        <v>5031</v>
      </c>
      <c r="M151" s="94" t="s">
        <v>5032</v>
      </c>
      <c r="N151" s="94" t="s">
        <v>5033</v>
      </c>
      <c r="O151" s="94" t="s">
        <v>89</v>
      </c>
      <c r="P151" s="94" t="s">
        <v>90</v>
      </c>
      <c r="Q151" s="94" t="s">
        <v>5034</v>
      </c>
      <c r="R151" s="94" t="s">
        <v>5035</v>
      </c>
      <c r="S151" s="94" t="s">
        <v>135</v>
      </c>
      <c r="T151" s="94" t="s">
        <v>716</v>
      </c>
      <c r="U151" s="94" t="s">
        <v>687</v>
      </c>
      <c r="V151" s="104" t="s">
        <v>5036</v>
      </c>
      <c r="W151" s="105" t="s">
        <v>5037</v>
      </c>
      <c r="X151" s="105" t="s">
        <v>5034</v>
      </c>
      <c r="Y151" s="105" t="s">
        <v>5038</v>
      </c>
      <c r="Z151" s="105" t="s">
        <v>5039</v>
      </c>
      <c r="AA151" s="105" t="s">
        <v>5040</v>
      </c>
      <c r="AB151" s="106">
        <v>3</v>
      </c>
      <c r="AC151" s="102">
        <v>27500</v>
      </c>
      <c r="AD151" s="94">
        <v>9000</v>
      </c>
      <c r="AE151" s="94">
        <v>0</v>
      </c>
      <c r="AF151" s="94">
        <v>0</v>
      </c>
      <c r="AG151" s="94">
        <v>0</v>
      </c>
      <c r="AH151" s="102"/>
      <c r="AI151" s="102"/>
      <c r="AJ151" s="107"/>
      <c r="AK151" s="107" t="s">
        <v>2499</v>
      </c>
      <c r="AL151" s="107"/>
    </row>
    <row r="152" spans="2:38" ht="33" customHeight="1" x14ac:dyDescent="0.2">
      <c r="B152" s="102" t="s">
        <v>677</v>
      </c>
      <c r="C152" s="94" t="s">
        <v>85</v>
      </c>
      <c r="D152" s="103" t="s">
        <v>19553</v>
      </c>
      <c r="E152" s="94" t="s">
        <v>14917</v>
      </c>
      <c r="F152" s="94" t="s">
        <v>86</v>
      </c>
      <c r="G152" s="94" t="s">
        <v>2497</v>
      </c>
      <c r="H152" s="103">
        <v>2024</v>
      </c>
      <c r="I152" s="103">
        <v>2024</v>
      </c>
      <c r="J152" s="102" t="s">
        <v>5120</v>
      </c>
      <c r="K152" s="94" t="s">
        <v>5121</v>
      </c>
      <c r="L152" s="94" t="s">
        <v>5122</v>
      </c>
      <c r="M152" s="94" t="s">
        <v>5123</v>
      </c>
      <c r="N152" s="94" t="s">
        <v>5124</v>
      </c>
      <c r="O152" s="94" t="s">
        <v>89</v>
      </c>
      <c r="P152" s="94" t="s">
        <v>90</v>
      </c>
      <c r="Q152" s="94" t="s">
        <v>5125</v>
      </c>
      <c r="R152" s="94" t="s">
        <v>5126</v>
      </c>
      <c r="S152" s="94" t="s">
        <v>135</v>
      </c>
      <c r="T152" s="94" t="s">
        <v>732</v>
      </c>
      <c r="U152" s="94" t="s">
        <v>687</v>
      </c>
      <c r="V152" s="104" t="s">
        <v>5127</v>
      </c>
      <c r="W152" s="105" t="s">
        <v>2498</v>
      </c>
      <c r="X152" s="105" t="s">
        <v>5125</v>
      </c>
      <c r="Y152" s="105" t="s">
        <v>5128</v>
      </c>
      <c r="Z152" s="105" t="s">
        <v>5129</v>
      </c>
      <c r="AA152" s="105" t="s">
        <v>5130</v>
      </c>
      <c r="AB152" s="106">
        <v>4</v>
      </c>
      <c r="AC152" s="102">
        <v>25375</v>
      </c>
      <c r="AD152" s="94">
        <v>4750</v>
      </c>
      <c r="AE152" s="94">
        <v>0</v>
      </c>
      <c r="AF152" s="94">
        <v>0</v>
      </c>
      <c r="AG152" s="94">
        <v>0</v>
      </c>
      <c r="AH152" s="102"/>
      <c r="AI152" s="102"/>
      <c r="AJ152" s="107"/>
      <c r="AK152" s="107" t="s">
        <v>2499</v>
      </c>
      <c r="AL152" s="107"/>
    </row>
    <row r="153" spans="2:38" ht="33" customHeight="1" x14ac:dyDescent="0.2">
      <c r="B153" s="102" t="s">
        <v>677</v>
      </c>
      <c r="C153" s="94" t="s">
        <v>85</v>
      </c>
      <c r="D153" s="103" t="s">
        <v>19554</v>
      </c>
      <c r="E153" s="94" t="s">
        <v>14940</v>
      </c>
      <c r="F153" s="94" t="s">
        <v>86</v>
      </c>
      <c r="G153" s="94" t="s">
        <v>2497</v>
      </c>
      <c r="H153" s="103">
        <v>2024</v>
      </c>
      <c r="I153" s="103">
        <v>2024</v>
      </c>
      <c r="J153" s="102" t="s">
        <v>4930</v>
      </c>
      <c r="K153" s="94" t="s">
        <v>4931</v>
      </c>
      <c r="L153" s="94"/>
      <c r="M153" s="94" t="s">
        <v>4932</v>
      </c>
      <c r="N153" s="94" t="s">
        <v>4933</v>
      </c>
      <c r="O153" s="94" t="s">
        <v>89</v>
      </c>
      <c r="P153" s="94" t="s">
        <v>90</v>
      </c>
      <c r="Q153" s="94" t="s">
        <v>759</v>
      </c>
      <c r="R153" s="94" t="s">
        <v>760</v>
      </c>
      <c r="S153" s="94" t="s">
        <v>135</v>
      </c>
      <c r="T153" s="94" t="s">
        <v>732</v>
      </c>
      <c r="U153" s="94" t="s">
        <v>687</v>
      </c>
      <c r="V153" s="104" t="s">
        <v>19555</v>
      </c>
      <c r="W153" s="105" t="s">
        <v>2498</v>
      </c>
      <c r="X153" s="105" t="s">
        <v>4935</v>
      </c>
      <c r="Y153" s="105" t="s">
        <v>4936</v>
      </c>
      <c r="Z153" s="105" t="s">
        <v>4937</v>
      </c>
      <c r="AA153" s="105" t="s">
        <v>4938</v>
      </c>
      <c r="AB153" s="106">
        <v>2</v>
      </c>
      <c r="AC153" s="102">
        <v>9185</v>
      </c>
      <c r="AD153" s="94">
        <v>2500</v>
      </c>
      <c r="AE153" s="94">
        <v>0</v>
      </c>
      <c r="AF153" s="94">
        <v>0</v>
      </c>
      <c r="AG153" s="94">
        <v>0</v>
      </c>
      <c r="AH153" s="102"/>
      <c r="AI153" s="102"/>
      <c r="AJ153" s="107"/>
      <c r="AK153" s="107" t="s">
        <v>2499</v>
      </c>
      <c r="AL153" s="107"/>
    </row>
    <row r="154" spans="2:38" ht="33" customHeight="1" x14ac:dyDescent="0.2">
      <c r="B154" s="102" t="s">
        <v>677</v>
      </c>
      <c r="C154" s="94" t="s">
        <v>85</v>
      </c>
      <c r="D154" s="103" t="s">
        <v>19556</v>
      </c>
      <c r="E154" s="94" t="s">
        <v>14954</v>
      </c>
      <c r="F154" s="94" t="s">
        <v>86</v>
      </c>
      <c r="G154" s="94" t="s">
        <v>2497</v>
      </c>
      <c r="H154" s="103">
        <v>2024</v>
      </c>
      <c r="I154" s="103">
        <v>2024</v>
      </c>
      <c r="J154" s="102" t="s">
        <v>10216</v>
      </c>
      <c r="K154" s="94" t="s">
        <v>10217</v>
      </c>
      <c r="L154" s="94" t="s">
        <v>10218</v>
      </c>
      <c r="M154" s="94" t="s">
        <v>10219</v>
      </c>
      <c r="N154" s="94" t="s">
        <v>10220</v>
      </c>
      <c r="O154" s="94" t="s">
        <v>89</v>
      </c>
      <c r="P154" s="94" t="s">
        <v>90</v>
      </c>
      <c r="Q154" s="94" t="s">
        <v>10221</v>
      </c>
      <c r="R154" s="94" t="s">
        <v>10222</v>
      </c>
      <c r="S154" s="94" t="s">
        <v>135</v>
      </c>
      <c r="T154" s="94" t="s">
        <v>716</v>
      </c>
      <c r="U154" s="94" t="s">
        <v>687</v>
      </c>
      <c r="V154" s="104" t="s">
        <v>10223</v>
      </c>
      <c r="W154" s="105" t="s">
        <v>2498</v>
      </c>
      <c r="X154" s="105" t="s">
        <v>10221</v>
      </c>
      <c r="Y154" s="105" t="s">
        <v>10224</v>
      </c>
      <c r="Z154" s="105" t="s">
        <v>10225</v>
      </c>
      <c r="AA154" s="105" t="s">
        <v>10226</v>
      </c>
      <c r="AB154" s="106">
        <v>2</v>
      </c>
      <c r="AC154" s="102">
        <v>3400</v>
      </c>
      <c r="AD154" s="94">
        <v>2000</v>
      </c>
      <c r="AE154" s="94">
        <v>0</v>
      </c>
      <c r="AF154" s="94">
        <v>0</v>
      </c>
      <c r="AG154" s="94">
        <v>0</v>
      </c>
      <c r="AH154" s="102"/>
      <c r="AI154" s="102"/>
      <c r="AJ154" s="107"/>
      <c r="AK154" s="107" t="s">
        <v>2499</v>
      </c>
      <c r="AL154" s="107"/>
    </row>
    <row r="155" spans="2:38" ht="33" customHeight="1" x14ac:dyDescent="0.2">
      <c r="B155" s="102" t="s">
        <v>677</v>
      </c>
      <c r="C155" s="94" t="s">
        <v>85</v>
      </c>
      <c r="D155" s="103" t="s">
        <v>19557</v>
      </c>
      <c r="E155" s="94" t="s">
        <v>14967</v>
      </c>
      <c r="F155" s="94" t="s">
        <v>86</v>
      </c>
      <c r="G155" s="94" t="s">
        <v>2497</v>
      </c>
      <c r="H155" s="103">
        <v>2024</v>
      </c>
      <c r="I155" s="103">
        <v>2024</v>
      </c>
      <c r="J155" s="102" t="s">
        <v>5133</v>
      </c>
      <c r="K155" s="94" t="s">
        <v>5134</v>
      </c>
      <c r="L155" s="94" t="s">
        <v>5135</v>
      </c>
      <c r="M155" s="94" t="s">
        <v>5136</v>
      </c>
      <c r="N155" s="94" t="s">
        <v>5137</v>
      </c>
      <c r="O155" s="94" t="s">
        <v>89</v>
      </c>
      <c r="P155" s="94" t="s">
        <v>90</v>
      </c>
      <c r="Q155" s="94" t="s">
        <v>5138</v>
      </c>
      <c r="R155" s="94" t="s">
        <v>5139</v>
      </c>
      <c r="S155" s="94" t="s">
        <v>91</v>
      </c>
      <c r="T155" s="94" t="s">
        <v>4800</v>
      </c>
      <c r="U155" s="94" t="s">
        <v>687</v>
      </c>
      <c r="V155" s="104" t="s">
        <v>5140</v>
      </c>
      <c r="W155" s="105" t="s">
        <v>2498</v>
      </c>
      <c r="X155" s="105" t="s">
        <v>5138</v>
      </c>
      <c r="Y155" s="105" t="s">
        <v>5141</v>
      </c>
      <c r="Z155" s="105" t="s">
        <v>5142</v>
      </c>
      <c r="AA155" s="105" t="s">
        <v>5143</v>
      </c>
      <c r="AB155" s="106">
        <v>3</v>
      </c>
      <c r="AC155" s="102">
        <v>14350</v>
      </c>
      <c r="AD155" s="94">
        <v>3000</v>
      </c>
      <c r="AE155" s="94">
        <v>0</v>
      </c>
      <c r="AF155" s="94">
        <v>0</v>
      </c>
      <c r="AG155" s="94">
        <v>0</v>
      </c>
      <c r="AH155" s="102"/>
      <c r="AI155" s="102"/>
      <c r="AJ155" s="107"/>
      <c r="AK155" s="107" t="s">
        <v>2499</v>
      </c>
      <c r="AL155" s="107"/>
    </row>
    <row r="156" spans="2:38" ht="33" customHeight="1" x14ac:dyDescent="0.2">
      <c r="B156" s="102" t="s">
        <v>677</v>
      </c>
      <c r="C156" s="94" t="s">
        <v>85</v>
      </c>
      <c r="D156" s="103" t="s">
        <v>19558</v>
      </c>
      <c r="E156" s="94" t="s">
        <v>14987</v>
      </c>
      <c r="F156" s="94" t="s">
        <v>86</v>
      </c>
      <c r="G156" s="94" t="s">
        <v>2497</v>
      </c>
      <c r="H156" s="103">
        <v>2024</v>
      </c>
      <c r="I156" s="103">
        <v>2024</v>
      </c>
      <c r="J156" s="102" t="s">
        <v>5070</v>
      </c>
      <c r="K156" s="94" t="s">
        <v>5071</v>
      </c>
      <c r="L156" s="94"/>
      <c r="M156" s="94" t="s">
        <v>5072</v>
      </c>
      <c r="N156" s="94" t="s">
        <v>5073</v>
      </c>
      <c r="O156" s="94" t="s">
        <v>89</v>
      </c>
      <c r="P156" s="94" t="s">
        <v>257</v>
      </c>
      <c r="Q156" s="94" t="s">
        <v>4981</v>
      </c>
      <c r="R156" s="94" t="s">
        <v>4982</v>
      </c>
      <c r="S156" s="94" t="s">
        <v>91</v>
      </c>
      <c r="T156" s="94" t="s">
        <v>803</v>
      </c>
      <c r="U156" s="94" t="s">
        <v>687</v>
      </c>
      <c r="V156" s="104" t="s">
        <v>5074</v>
      </c>
      <c r="W156" s="105" t="s">
        <v>5075</v>
      </c>
      <c r="X156" s="105" t="s">
        <v>4981</v>
      </c>
      <c r="Y156" s="105" t="s">
        <v>4985</v>
      </c>
      <c r="Z156" s="105" t="s">
        <v>19559</v>
      </c>
      <c r="AA156" s="105" t="s">
        <v>19560</v>
      </c>
      <c r="AB156" s="106">
        <v>4</v>
      </c>
      <c r="AC156" s="102">
        <v>26050</v>
      </c>
      <c r="AD156" s="94">
        <v>10000</v>
      </c>
      <c r="AE156" s="94">
        <v>0</v>
      </c>
      <c r="AF156" s="94">
        <v>0</v>
      </c>
      <c r="AG156" s="94">
        <v>0</v>
      </c>
      <c r="AH156" s="102"/>
      <c r="AI156" s="102"/>
      <c r="AJ156" s="107"/>
      <c r="AK156" s="107" t="s">
        <v>2499</v>
      </c>
      <c r="AL156" s="107"/>
    </row>
    <row r="157" spans="2:38" ht="33" customHeight="1" x14ac:dyDescent="0.2">
      <c r="B157" s="102" t="s">
        <v>900</v>
      </c>
      <c r="C157" s="94" t="s">
        <v>85</v>
      </c>
      <c r="D157" s="103" t="s">
        <v>2704</v>
      </c>
      <c r="E157" s="94" t="s">
        <v>901</v>
      </c>
      <c r="F157" s="94" t="s">
        <v>86</v>
      </c>
      <c r="G157" s="94" t="s">
        <v>2497</v>
      </c>
      <c r="H157" s="103">
        <v>2024</v>
      </c>
      <c r="I157" s="103">
        <v>2024</v>
      </c>
      <c r="J157" s="102" t="s">
        <v>902</v>
      </c>
      <c r="K157" s="94" t="s">
        <v>903</v>
      </c>
      <c r="L157" s="94" t="s">
        <v>904</v>
      </c>
      <c r="M157" s="94"/>
      <c r="N157" s="94" t="s">
        <v>905</v>
      </c>
      <c r="O157" s="94" t="s">
        <v>89</v>
      </c>
      <c r="P157" s="94" t="s">
        <v>90</v>
      </c>
      <c r="Q157" s="94" t="s">
        <v>906</v>
      </c>
      <c r="R157" s="94" t="s">
        <v>907</v>
      </c>
      <c r="S157" s="94" t="s">
        <v>119</v>
      </c>
      <c r="T157" s="94" t="s">
        <v>908</v>
      </c>
      <c r="U157" s="94" t="s">
        <v>909</v>
      </c>
      <c r="V157" s="104" t="s">
        <v>2705</v>
      </c>
      <c r="W157" s="105" t="s">
        <v>2498</v>
      </c>
      <c r="X157" s="105" t="s">
        <v>906</v>
      </c>
      <c r="Y157" s="105" t="s">
        <v>2706</v>
      </c>
      <c r="Z157" s="105" t="s">
        <v>2707</v>
      </c>
      <c r="AA157" s="105" t="s">
        <v>2708</v>
      </c>
      <c r="AB157" s="106">
        <v>1</v>
      </c>
      <c r="AC157" s="102">
        <v>8000</v>
      </c>
      <c r="AD157" s="94">
        <v>4000</v>
      </c>
      <c r="AE157" s="94">
        <v>0</v>
      </c>
      <c r="AF157" s="94">
        <v>0</v>
      </c>
      <c r="AG157" s="94">
        <v>0</v>
      </c>
      <c r="AH157" s="102"/>
      <c r="AI157" s="102"/>
      <c r="AJ157" s="107"/>
      <c r="AK157" s="107" t="s">
        <v>2499</v>
      </c>
      <c r="AL157" s="107"/>
    </row>
    <row r="158" spans="2:38" ht="33" customHeight="1" x14ac:dyDescent="0.2">
      <c r="B158" s="102" t="s">
        <v>900</v>
      </c>
      <c r="C158" s="94" t="s">
        <v>85</v>
      </c>
      <c r="D158" s="103" t="s">
        <v>2709</v>
      </c>
      <c r="E158" s="94" t="s">
        <v>914</v>
      </c>
      <c r="F158" s="94" t="s">
        <v>86</v>
      </c>
      <c r="G158" s="94" t="s">
        <v>2497</v>
      </c>
      <c r="H158" s="103">
        <v>2024</v>
      </c>
      <c r="I158" s="103">
        <v>2024</v>
      </c>
      <c r="J158" s="102"/>
      <c r="K158" s="94" t="s">
        <v>915</v>
      </c>
      <c r="L158" s="94" t="s">
        <v>2710</v>
      </c>
      <c r="M158" s="94" t="s">
        <v>917</v>
      </c>
      <c r="N158" s="94" t="s">
        <v>918</v>
      </c>
      <c r="O158" s="94" t="s">
        <v>89</v>
      </c>
      <c r="P158" s="94" t="s">
        <v>90</v>
      </c>
      <c r="Q158" s="94" t="s">
        <v>919</v>
      </c>
      <c r="R158" s="94" t="s">
        <v>920</v>
      </c>
      <c r="S158" s="94" t="s">
        <v>119</v>
      </c>
      <c r="T158" s="94" t="s">
        <v>921</v>
      </c>
      <c r="U158" s="94" t="s">
        <v>909</v>
      </c>
      <c r="V158" s="104" t="s">
        <v>2711</v>
      </c>
      <c r="W158" s="105" t="s">
        <v>2712</v>
      </c>
      <c r="X158" s="105" t="s">
        <v>2713</v>
      </c>
      <c r="Y158" s="105" t="s">
        <v>2714</v>
      </c>
      <c r="Z158" s="105" t="s">
        <v>2715</v>
      </c>
      <c r="AA158" s="105" t="s">
        <v>2716</v>
      </c>
      <c r="AB158" s="106">
        <v>3</v>
      </c>
      <c r="AC158" s="102">
        <v>15650</v>
      </c>
      <c r="AD158" s="94">
        <v>8000</v>
      </c>
      <c r="AE158" s="94">
        <v>0</v>
      </c>
      <c r="AF158" s="94">
        <v>0</v>
      </c>
      <c r="AG158" s="94">
        <v>0</v>
      </c>
      <c r="AH158" s="102"/>
      <c r="AI158" s="102"/>
      <c r="AJ158" s="107"/>
      <c r="AK158" s="107" t="s">
        <v>2499</v>
      </c>
      <c r="AL158" s="107"/>
    </row>
    <row r="159" spans="2:38" ht="33" customHeight="1" x14ac:dyDescent="0.2">
      <c r="B159" s="102" t="s">
        <v>900</v>
      </c>
      <c r="C159" s="94" t="s">
        <v>85</v>
      </c>
      <c r="D159" s="103" t="s">
        <v>2717</v>
      </c>
      <c r="E159" s="94" t="s">
        <v>938</v>
      </c>
      <c r="F159" s="94" t="s">
        <v>86</v>
      </c>
      <c r="G159" s="94" t="s">
        <v>2497</v>
      </c>
      <c r="H159" s="103">
        <v>2024</v>
      </c>
      <c r="I159" s="103">
        <v>2024</v>
      </c>
      <c r="J159" s="102" t="s">
        <v>939</v>
      </c>
      <c r="K159" s="94" t="s">
        <v>940</v>
      </c>
      <c r="L159" s="94" t="s">
        <v>2718</v>
      </c>
      <c r="M159" s="94" t="s">
        <v>942</v>
      </c>
      <c r="N159" s="94" t="s">
        <v>943</v>
      </c>
      <c r="O159" s="94" t="s">
        <v>89</v>
      </c>
      <c r="P159" s="94" t="s">
        <v>90</v>
      </c>
      <c r="Q159" s="94" t="s">
        <v>944</v>
      </c>
      <c r="R159" s="94" t="s">
        <v>945</v>
      </c>
      <c r="S159" s="94" t="s">
        <v>135</v>
      </c>
      <c r="T159" s="94" t="s">
        <v>946</v>
      </c>
      <c r="U159" s="94" t="s">
        <v>909</v>
      </c>
      <c r="V159" s="104" t="s">
        <v>2719</v>
      </c>
      <c r="W159" s="105" t="s">
        <v>2498</v>
      </c>
      <c r="X159" s="105" t="s">
        <v>944</v>
      </c>
      <c r="Y159" s="105" t="s">
        <v>2720</v>
      </c>
      <c r="Z159" s="105" t="s">
        <v>2721</v>
      </c>
      <c r="AA159" s="105" t="s">
        <v>2722</v>
      </c>
      <c r="AB159" s="106">
        <v>3</v>
      </c>
      <c r="AC159" s="102">
        <v>18300</v>
      </c>
      <c r="AD159" s="94">
        <v>9700</v>
      </c>
      <c r="AE159" s="94">
        <v>0</v>
      </c>
      <c r="AF159" s="94">
        <v>0</v>
      </c>
      <c r="AG159" s="94">
        <v>0</v>
      </c>
      <c r="AH159" s="102"/>
      <c r="AI159" s="102"/>
      <c r="AJ159" s="107"/>
      <c r="AK159" s="107" t="s">
        <v>2499</v>
      </c>
      <c r="AL159" s="107"/>
    </row>
    <row r="160" spans="2:38" ht="33" customHeight="1" x14ac:dyDescent="0.2">
      <c r="B160" s="102" t="s">
        <v>900</v>
      </c>
      <c r="C160" s="94" t="s">
        <v>85</v>
      </c>
      <c r="D160" s="103" t="s">
        <v>2723</v>
      </c>
      <c r="E160" s="94" t="s">
        <v>968</v>
      </c>
      <c r="F160" s="94" t="s">
        <v>86</v>
      </c>
      <c r="G160" s="94" t="s">
        <v>2497</v>
      </c>
      <c r="H160" s="103">
        <v>2024</v>
      </c>
      <c r="I160" s="103">
        <v>2024</v>
      </c>
      <c r="J160" s="102"/>
      <c r="K160" s="94" t="s">
        <v>969</v>
      </c>
      <c r="L160" s="94" t="s">
        <v>970</v>
      </c>
      <c r="M160" s="94" t="s">
        <v>971</v>
      </c>
      <c r="N160" s="94" t="s">
        <v>972</v>
      </c>
      <c r="O160" s="94" t="s">
        <v>89</v>
      </c>
      <c r="P160" s="94" t="s">
        <v>90</v>
      </c>
      <c r="Q160" s="94" t="s">
        <v>973</v>
      </c>
      <c r="R160" s="94" t="s">
        <v>974</v>
      </c>
      <c r="S160" s="94" t="s">
        <v>223</v>
      </c>
      <c r="T160" s="94" t="s">
        <v>975</v>
      </c>
      <c r="U160" s="94" t="s">
        <v>909</v>
      </c>
      <c r="V160" s="104" t="s">
        <v>2724</v>
      </c>
      <c r="W160" s="105" t="s">
        <v>2498</v>
      </c>
      <c r="X160" s="105" t="s">
        <v>973</v>
      </c>
      <c r="Y160" s="105" t="s">
        <v>2725</v>
      </c>
      <c r="Z160" s="105" t="s">
        <v>2726</v>
      </c>
      <c r="AA160" s="105" t="s">
        <v>2727</v>
      </c>
      <c r="AB160" s="106">
        <v>3</v>
      </c>
      <c r="AC160" s="102">
        <v>39680</v>
      </c>
      <c r="AD160" s="94">
        <v>9500</v>
      </c>
      <c r="AE160" s="94">
        <v>0</v>
      </c>
      <c r="AF160" s="94">
        <v>0</v>
      </c>
      <c r="AG160" s="94">
        <v>0</v>
      </c>
      <c r="AH160" s="102"/>
      <c r="AI160" s="102"/>
      <c r="AJ160" s="107"/>
      <c r="AK160" s="107" t="s">
        <v>2499</v>
      </c>
      <c r="AL160" s="107"/>
    </row>
    <row r="161" spans="2:38" ht="33" customHeight="1" x14ac:dyDescent="0.2">
      <c r="B161" s="102" t="s">
        <v>900</v>
      </c>
      <c r="C161" s="94" t="s">
        <v>85</v>
      </c>
      <c r="D161" s="103" t="s">
        <v>13139</v>
      </c>
      <c r="E161" s="94" t="s">
        <v>12331</v>
      </c>
      <c r="F161" s="94" t="s">
        <v>86</v>
      </c>
      <c r="G161" s="94" t="s">
        <v>2497</v>
      </c>
      <c r="H161" s="103">
        <v>2024</v>
      </c>
      <c r="I161" s="103">
        <v>2024</v>
      </c>
      <c r="J161" s="102" t="s">
        <v>5382</v>
      </c>
      <c r="K161" s="94" t="s">
        <v>5383</v>
      </c>
      <c r="L161" s="94" t="s">
        <v>5384</v>
      </c>
      <c r="M161" s="94" t="s">
        <v>5385</v>
      </c>
      <c r="N161" s="94" t="s">
        <v>5386</v>
      </c>
      <c r="O161" s="94" t="s">
        <v>89</v>
      </c>
      <c r="P161" s="94" t="s">
        <v>90</v>
      </c>
      <c r="Q161" s="94" t="s">
        <v>5387</v>
      </c>
      <c r="R161" s="94" t="s">
        <v>5388</v>
      </c>
      <c r="S161" s="94" t="s">
        <v>135</v>
      </c>
      <c r="T161" s="94" t="s">
        <v>5223</v>
      </c>
      <c r="U161" s="94" t="s">
        <v>909</v>
      </c>
      <c r="V161" s="104" t="s">
        <v>5389</v>
      </c>
      <c r="W161" s="105" t="s">
        <v>2498</v>
      </c>
      <c r="X161" s="105" t="s">
        <v>5387</v>
      </c>
      <c r="Y161" s="105" t="s">
        <v>5390</v>
      </c>
      <c r="Z161" s="105" t="s">
        <v>5391</v>
      </c>
      <c r="AA161" s="105" t="s">
        <v>5392</v>
      </c>
      <c r="AB161" s="106">
        <v>2</v>
      </c>
      <c r="AC161" s="102">
        <v>14100</v>
      </c>
      <c r="AD161" s="94">
        <v>3500</v>
      </c>
      <c r="AE161" s="94">
        <v>0</v>
      </c>
      <c r="AF161" s="94">
        <v>0</v>
      </c>
      <c r="AG161" s="94">
        <v>0</v>
      </c>
      <c r="AH161" s="102"/>
      <c r="AI161" s="102"/>
      <c r="AJ161" s="107"/>
      <c r="AK161" s="107" t="s">
        <v>2499</v>
      </c>
      <c r="AL161" s="107"/>
    </row>
    <row r="162" spans="2:38" ht="33" customHeight="1" x14ac:dyDescent="0.2">
      <c r="B162" s="102" t="s">
        <v>900</v>
      </c>
      <c r="C162" s="94" t="s">
        <v>85</v>
      </c>
      <c r="D162" s="103" t="s">
        <v>13140</v>
      </c>
      <c r="E162" s="94" t="s">
        <v>12342</v>
      </c>
      <c r="F162" s="94" t="s">
        <v>86</v>
      </c>
      <c r="G162" s="94" t="s">
        <v>2497</v>
      </c>
      <c r="H162" s="103">
        <v>2024</v>
      </c>
      <c r="I162" s="103">
        <v>2024</v>
      </c>
      <c r="J162" s="102" t="s">
        <v>5186</v>
      </c>
      <c r="K162" s="94" t="s">
        <v>5187</v>
      </c>
      <c r="L162" s="94" t="s">
        <v>5188</v>
      </c>
      <c r="M162" s="94" t="s">
        <v>5189</v>
      </c>
      <c r="N162" s="94" t="s">
        <v>5190</v>
      </c>
      <c r="O162" s="94" t="s">
        <v>89</v>
      </c>
      <c r="P162" s="94" t="s">
        <v>90</v>
      </c>
      <c r="Q162" s="94" t="s">
        <v>5191</v>
      </c>
      <c r="R162" s="94" t="s">
        <v>5192</v>
      </c>
      <c r="S162" s="94" t="s">
        <v>119</v>
      </c>
      <c r="T162" s="94" t="s">
        <v>946</v>
      </c>
      <c r="U162" s="94" t="s">
        <v>909</v>
      </c>
      <c r="V162" s="104" t="s">
        <v>5193</v>
      </c>
      <c r="W162" s="105" t="s">
        <v>2498</v>
      </c>
      <c r="X162" s="105" t="s">
        <v>5191</v>
      </c>
      <c r="Y162" s="105" t="s">
        <v>5194</v>
      </c>
      <c r="Z162" s="105" t="s">
        <v>5195</v>
      </c>
      <c r="AA162" s="105" t="s">
        <v>5196</v>
      </c>
      <c r="AB162" s="106">
        <v>5</v>
      </c>
      <c r="AC162" s="102">
        <v>28400</v>
      </c>
      <c r="AD162" s="94">
        <v>15400</v>
      </c>
      <c r="AE162" s="94">
        <v>0</v>
      </c>
      <c r="AF162" s="94">
        <v>0</v>
      </c>
      <c r="AG162" s="94">
        <v>0</v>
      </c>
      <c r="AH162" s="102"/>
      <c r="AI162" s="102"/>
      <c r="AJ162" s="107"/>
      <c r="AK162" s="107" t="s">
        <v>2499</v>
      </c>
      <c r="AL162" s="107"/>
    </row>
    <row r="163" spans="2:38" ht="33" customHeight="1" x14ac:dyDescent="0.2">
      <c r="B163" s="102" t="s">
        <v>900</v>
      </c>
      <c r="C163" s="94" t="s">
        <v>85</v>
      </c>
      <c r="D163" s="103" t="s">
        <v>13141</v>
      </c>
      <c r="E163" s="94" t="s">
        <v>12371</v>
      </c>
      <c r="F163" s="94" t="s">
        <v>86</v>
      </c>
      <c r="G163" s="94" t="s">
        <v>2497</v>
      </c>
      <c r="H163" s="103">
        <v>2024</v>
      </c>
      <c r="I163" s="103">
        <v>2024</v>
      </c>
      <c r="J163" s="102"/>
      <c r="K163" s="94" t="s">
        <v>5295</v>
      </c>
      <c r="L163" s="94" t="s">
        <v>5296</v>
      </c>
      <c r="M163" s="94" t="s">
        <v>5297</v>
      </c>
      <c r="N163" s="94" t="s">
        <v>5298</v>
      </c>
      <c r="O163" s="94" t="s">
        <v>5299</v>
      </c>
      <c r="P163" s="94" t="s">
        <v>90</v>
      </c>
      <c r="Q163" s="94" t="s">
        <v>5262</v>
      </c>
      <c r="R163" s="94" t="s">
        <v>5300</v>
      </c>
      <c r="S163" s="94" t="s">
        <v>135</v>
      </c>
      <c r="T163" s="94" t="s">
        <v>975</v>
      </c>
      <c r="U163" s="94" t="s">
        <v>909</v>
      </c>
      <c r="V163" s="104" t="s">
        <v>5301</v>
      </c>
      <c r="W163" s="105" t="s">
        <v>2498</v>
      </c>
      <c r="X163" s="105" t="s">
        <v>5262</v>
      </c>
      <c r="Y163" s="105" t="s">
        <v>5302</v>
      </c>
      <c r="Z163" s="105" t="s">
        <v>5303</v>
      </c>
      <c r="AA163" s="105" t="s">
        <v>5304</v>
      </c>
      <c r="AB163" s="106">
        <v>2</v>
      </c>
      <c r="AC163" s="102">
        <v>17730</v>
      </c>
      <c r="AD163" s="94">
        <v>6000</v>
      </c>
      <c r="AE163" s="94">
        <v>0</v>
      </c>
      <c r="AF163" s="94">
        <v>0</v>
      </c>
      <c r="AG163" s="94">
        <v>0</v>
      </c>
      <c r="AH163" s="102"/>
      <c r="AI163" s="102"/>
      <c r="AJ163" s="107"/>
      <c r="AK163" s="107" t="s">
        <v>2499</v>
      </c>
      <c r="AL163" s="107"/>
    </row>
    <row r="164" spans="2:38" ht="33" customHeight="1" x14ac:dyDescent="0.2">
      <c r="B164" s="102" t="s">
        <v>900</v>
      </c>
      <c r="C164" s="94" t="s">
        <v>85</v>
      </c>
      <c r="D164" s="103" t="s">
        <v>19561</v>
      </c>
      <c r="E164" s="94" t="s">
        <v>15012</v>
      </c>
      <c r="F164" s="94" t="s">
        <v>86</v>
      </c>
      <c r="G164" s="94" t="s">
        <v>2497</v>
      </c>
      <c r="H164" s="103">
        <v>2024</v>
      </c>
      <c r="I164" s="103">
        <v>2024</v>
      </c>
      <c r="J164" s="102" t="s">
        <v>5434</v>
      </c>
      <c r="K164" s="94" t="s">
        <v>5435</v>
      </c>
      <c r="L164" s="94" t="s">
        <v>5436</v>
      </c>
      <c r="M164" s="94" t="s">
        <v>5437</v>
      </c>
      <c r="N164" s="94" t="s">
        <v>5438</v>
      </c>
      <c r="O164" s="94" t="s">
        <v>89</v>
      </c>
      <c r="P164" s="94" t="s">
        <v>257</v>
      </c>
      <c r="Q164" s="94" t="s">
        <v>5439</v>
      </c>
      <c r="R164" s="94" t="s">
        <v>5440</v>
      </c>
      <c r="S164" s="94" t="s">
        <v>91</v>
      </c>
      <c r="T164" s="94" t="s">
        <v>5441</v>
      </c>
      <c r="U164" s="94" t="s">
        <v>909</v>
      </c>
      <c r="V164" s="104" t="s">
        <v>5442</v>
      </c>
      <c r="W164" s="105" t="s">
        <v>5443</v>
      </c>
      <c r="X164" s="105" t="s">
        <v>5439</v>
      </c>
      <c r="Y164" s="105" t="s">
        <v>5444</v>
      </c>
      <c r="Z164" s="105" t="s">
        <v>5445</v>
      </c>
      <c r="AA164" s="105" t="s">
        <v>5446</v>
      </c>
      <c r="AB164" s="106">
        <v>3</v>
      </c>
      <c r="AC164" s="102">
        <v>16700</v>
      </c>
      <c r="AD164" s="94">
        <v>5000</v>
      </c>
      <c r="AE164" s="94">
        <v>0</v>
      </c>
      <c r="AF164" s="94">
        <v>0</v>
      </c>
      <c r="AG164" s="94">
        <v>0</v>
      </c>
      <c r="AH164" s="102"/>
      <c r="AI164" s="102"/>
      <c r="AJ164" s="107"/>
      <c r="AK164" s="107" t="s">
        <v>2499</v>
      </c>
      <c r="AL164" s="107"/>
    </row>
    <row r="165" spans="2:38" ht="33" customHeight="1" x14ac:dyDescent="0.2">
      <c r="B165" s="102" t="s">
        <v>900</v>
      </c>
      <c r="C165" s="94" t="s">
        <v>85</v>
      </c>
      <c r="D165" s="103" t="s">
        <v>19562</v>
      </c>
      <c r="E165" s="94" t="s">
        <v>13087</v>
      </c>
      <c r="F165" s="94" t="s">
        <v>86</v>
      </c>
      <c r="G165" s="94" t="s">
        <v>2497</v>
      </c>
      <c r="H165" s="103">
        <v>2024</v>
      </c>
      <c r="I165" s="103">
        <v>2024</v>
      </c>
      <c r="J165" s="102"/>
      <c r="K165" s="94" t="s">
        <v>5280</v>
      </c>
      <c r="L165" s="94" t="s">
        <v>5281</v>
      </c>
      <c r="M165" s="94" t="s">
        <v>5282</v>
      </c>
      <c r="N165" s="94" t="s">
        <v>5283</v>
      </c>
      <c r="O165" s="94" t="s">
        <v>89</v>
      </c>
      <c r="P165" s="94" t="s">
        <v>90</v>
      </c>
      <c r="Q165" s="94" t="s">
        <v>5284</v>
      </c>
      <c r="R165" s="94" t="s">
        <v>5285</v>
      </c>
      <c r="S165" s="94" t="s">
        <v>135</v>
      </c>
      <c r="T165" s="94" t="s">
        <v>5286</v>
      </c>
      <c r="U165" s="94" t="s">
        <v>909</v>
      </c>
      <c r="V165" s="104" t="s">
        <v>5287</v>
      </c>
      <c r="W165" s="105" t="s">
        <v>5288</v>
      </c>
      <c r="X165" s="105" t="s">
        <v>5289</v>
      </c>
      <c r="Y165" s="105" t="s">
        <v>5290</v>
      </c>
      <c r="Z165" s="105" t="s">
        <v>5291</v>
      </c>
      <c r="AA165" s="105" t="s">
        <v>5292</v>
      </c>
      <c r="AB165" s="106">
        <v>3</v>
      </c>
      <c r="AC165" s="102">
        <v>11670</v>
      </c>
      <c r="AD165" s="94">
        <v>3500</v>
      </c>
      <c r="AE165" s="94">
        <v>0</v>
      </c>
      <c r="AF165" s="94">
        <v>0</v>
      </c>
      <c r="AG165" s="94">
        <v>0</v>
      </c>
      <c r="AH165" s="102"/>
      <c r="AI165" s="102"/>
      <c r="AJ165" s="107"/>
      <c r="AK165" s="107" t="s">
        <v>2499</v>
      </c>
      <c r="AL165" s="107"/>
    </row>
    <row r="166" spans="2:38" ht="33" customHeight="1" x14ac:dyDescent="0.2">
      <c r="B166" s="102" t="s">
        <v>900</v>
      </c>
      <c r="C166" s="94" t="s">
        <v>85</v>
      </c>
      <c r="D166" s="103" t="s">
        <v>19563</v>
      </c>
      <c r="E166" s="94" t="s">
        <v>15049</v>
      </c>
      <c r="F166" s="94" t="s">
        <v>86</v>
      </c>
      <c r="G166" s="94" t="s">
        <v>2497</v>
      </c>
      <c r="H166" s="103">
        <v>2024</v>
      </c>
      <c r="I166" s="103">
        <v>2024</v>
      </c>
      <c r="J166" s="102" t="s">
        <v>5217</v>
      </c>
      <c r="K166" s="94" t="s">
        <v>5218</v>
      </c>
      <c r="L166" s="94"/>
      <c r="M166" s="94" t="s">
        <v>5219</v>
      </c>
      <c r="N166" s="94" t="s">
        <v>5220</v>
      </c>
      <c r="O166" s="94" t="s">
        <v>89</v>
      </c>
      <c r="P166" s="94" t="s">
        <v>257</v>
      </c>
      <c r="Q166" s="94" t="s">
        <v>5221</v>
      </c>
      <c r="R166" s="94" t="s">
        <v>5222</v>
      </c>
      <c r="S166" s="94" t="s">
        <v>91</v>
      </c>
      <c r="T166" s="94" t="s">
        <v>5223</v>
      </c>
      <c r="U166" s="94" t="s">
        <v>909</v>
      </c>
      <c r="V166" s="104" t="s">
        <v>5224</v>
      </c>
      <c r="W166" s="105" t="s">
        <v>2498</v>
      </c>
      <c r="X166" s="105" t="s">
        <v>5221</v>
      </c>
      <c r="Y166" s="105" t="s">
        <v>5225</v>
      </c>
      <c r="Z166" s="105" t="s">
        <v>5226</v>
      </c>
      <c r="AA166" s="105" t="s">
        <v>5227</v>
      </c>
      <c r="AB166" s="106">
        <v>3</v>
      </c>
      <c r="AC166" s="102">
        <v>15200</v>
      </c>
      <c r="AD166" s="94">
        <v>8100</v>
      </c>
      <c r="AE166" s="94">
        <v>0</v>
      </c>
      <c r="AF166" s="94">
        <v>0</v>
      </c>
      <c r="AG166" s="94">
        <v>0</v>
      </c>
      <c r="AH166" s="102"/>
      <c r="AI166" s="102"/>
      <c r="AJ166" s="107"/>
      <c r="AK166" s="107" t="s">
        <v>2499</v>
      </c>
      <c r="AL166" s="107"/>
    </row>
    <row r="167" spans="2:38" ht="33" customHeight="1" x14ac:dyDescent="0.2">
      <c r="B167" s="102" t="s">
        <v>900</v>
      </c>
      <c r="C167" s="94" t="s">
        <v>85</v>
      </c>
      <c r="D167" s="103" t="s">
        <v>19564</v>
      </c>
      <c r="E167" s="94" t="s">
        <v>15065</v>
      </c>
      <c r="F167" s="94" t="s">
        <v>86</v>
      </c>
      <c r="G167" s="94" t="s">
        <v>2497</v>
      </c>
      <c r="H167" s="103">
        <v>2024</v>
      </c>
      <c r="I167" s="103">
        <v>2024</v>
      </c>
      <c r="J167" s="102" t="s">
        <v>5534</v>
      </c>
      <c r="K167" s="94" t="s">
        <v>5535</v>
      </c>
      <c r="L167" s="94" t="s">
        <v>5536</v>
      </c>
      <c r="M167" s="94" t="s">
        <v>5537</v>
      </c>
      <c r="N167" s="94" t="s">
        <v>5538</v>
      </c>
      <c r="O167" s="94" t="s">
        <v>89</v>
      </c>
      <c r="P167" s="94" t="s">
        <v>90</v>
      </c>
      <c r="Q167" s="94" t="s">
        <v>5363</v>
      </c>
      <c r="R167" s="94" t="s">
        <v>5539</v>
      </c>
      <c r="S167" s="94" t="s">
        <v>119</v>
      </c>
      <c r="T167" s="94" t="s">
        <v>3217</v>
      </c>
      <c r="U167" s="94" t="s">
        <v>909</v>
      </c>
      <c r="V167" s="104" t="s">
        <v>5540</v>
      </c>
      <c r="W167" s="105" t="s">
        <v>5541</v>
      </c>
      <c r="X167" s="105" t="s">
        <v>5363</v>
      </c>
      <c r="Y167" s="105" t="s">
        <v>5542</v>
      </c>
      <c r="Z167" s="105" t="s">
        <v>5543</v>
      </c>
      <c r="AA167" s="105" t="s">
        <v>5544</v>
      </c>
      <c r="AB167" s="106">
        <v>4</v>
      </c>
      <c r="AC167" s="102">
        <v>9300</v>
      </c>
      <c r="AD167" s="94">
        <v>5600</v>
      </c>
      <c r="AE167" s="94">
        <v>0</v>
      </c>
      <c r="AF167" s="94">
        <v>0</v>
      </c>
      <c r="AG167" s="94">
        <v>0</v>
      </c>
      <c r="AH167" s="102"/>
      <c r="AI167" s="102"/>
      <c r="AJ167" s="107"/>
      <c r="AK167" s="107" t="s">
        <v>2499</v>
      </c>
      <c r="AL167" s="107"/>
    </row>
    <row r="168" spans="2:38" ht="33" customHeight="1" x14ac:dyDescent="0.2">
      <c r="B168" s="102" t="s">
        <v>900</v>
      </c>
      <c r="C168" s="94" t="s">
        <v>85</v>
      </c>
      <c r="D168" s="103" t="s">
        <v>19565</v>
      </c>
      <c r="E168" s="94" t="s">
        <v>15090</v>
      </c>
      <c r="F168" s="94" t="s">
        <v>86</v>
      </c>
      <c r="G168" s="94" t="s">
        <v>2497</v>
      </c>
      <c r="H168" s="103">
        <v>2024</v>
      </c>
      <c r="I168" s="103">
        <v>2024</v>
      </c>
      <c r="J168" s="102"/>
      <c r="K168" s="94" t="s">
        <v>5258</v>
      </c>
      <c r="L168" s="94" t="s">
        <v>5259</v>
      </c>
      <c r="M168" s="94" t="s">
        <v>5260</v>
      </c>
      <c r="N168" s="94" t="s">
        <v>5261</v>
      </c>
      <c r="O168" s="94" t="s">
        <v>89</v>
      </c>
      <c r="P168" s="94" t="s">
        <v>90</v>
      </c>
      <c r="Q168" s="94" t="s">
        <v>5262</v>
      </c>
      <c r="R168" s="94" t="s">
        <v>5263</v>
      </c>
      <c r="S168" s="94" t="s">
        <v>135</v>
      </c>
      <c r="T168" s="94" t="s">
        <v>975</v>
      </c>
      <c r="U168" s="94" t="s">
        <v>909</v>
      </c>
      <c r="V168" s="104" t="s">
        <v>5264</v>
      </c>
      <c r="W168" s="105" t="s">
        <v>5265</v>
      </c>
      <c r="X168" s="105" t="s">
        <v>5262</v>
      </c>
      <c r="Y168" s="105" t="s">
        <v>5266</v>
      </c>
      <c r="Z168" s="105" t="s">
        <v>5267</v>
      </c>
      <c r="AA168" s="105" t="s">
        <v>5268</v>
      </c>
      <c r="AB168" s="106">
        <v>2</v>
      </c>
      <c r="AC168" s="102">
        <v>35620</v>
      </c>
      <c r="AD168" s="94">
        <v>6000</v>
      </c>
      <c r="AE168" s="94">
        <v>0</v>
      </c>
      <c r="AF168" s="94">
        <v>0</v>
      </c>
      <c r="AG168" s="94">
        <v>0</v>
      </c>
      <c r="AH168" s="102"/>
      <c r="AI168" s="102"/>
      <c r="AJ168" s="107"/>
      <c r="AK168" s="107" t="s">
        <v>2499</v>
      </c>
      <c r="AL168" s="107"/>
    </row>
    <row r="169" spans="2:38" ht="33" customHeight="1" x14ac:dyDescent="0.2">
      <c r="B169" s="102" t="s">
        <v>900</v>
      </c>
      <c r="C169" s="94" t="s">
        <v>85</v>
      </c>
      <c r="D169" s="103" t="s">
        <v>19566</v>
      </c>
      <c r="E169" s="94" t="s">
        <v>15104</v>
      </c>
      <c r="F169" s="94" t="s">
        <v>86</v>
      </c>
      <c r="G169" s="94" t="s">
        <v>2497</v>
      </c>
      <c r="H169" s="103">
        <v>2024</v>
      </c>
      <c r="I169" s="103">
        <v>2024</v>
      </c>
      <c r="J169" s="102" t="s">
        <v>15105</v>
      </c>
      <c r="K169" s="94" t="s">
        <v>15106</v>
      </c>
      <c r="L169" s="94" t="s">
        <v>15107</v>
      </c>
      <c r="M169" s="94"/>
      <c r="N169" s="94" t="s">
        <v>15108</v>
      </c>
      <c r="O169" s="94" t="s">
        <v>89</v>
      </c>
      <c r="P169" s="94" t="s">
        <v>90</v>
      </c>
      <c r="Q169" s="94" t="s">
        <v>15109</v>
      </c>
      <c r="R169" s="94" t="s">
        <v>15110</v>
      </c>
      <c r="S169" s="94" t="s">
        <v>135</v>
      </c>
      <c r="T169" s="94" t="s">
        <v>3217</v>
      </c>
      <c r="U169" s="94" t="s">
        <v>909</v>
      </c>
      <c r="V169" s="104" t="s">
        <v>19567</v>
      </c>
      <c r="W169" s="105" t="s">
        <v>2498</v>
      </c>
      <c r="X169" s="105" t="s">
        <v>15109</v>
      </c>
      <c r="Y169" s="105" t="s">
        <v>19568</v>
      </c>
      <c r="Z169" s="105" t="s">
        <v>19569</v>
      </c>
      <c r="AA169" s="105" t="s">
        <v>19570</v>
      </c>
      <c r="AB169" s="106">
        <v>2</v>
      </c>
      <c r="AC169" s="102">
        <v>3810</v>
      </c>
      <c r="AD169" s="94">
        <v>1500</v>
      </c>
      <c r="AE169" s="94">
        <v>0</v>
      </c>
      <c r="AF169" s="94">
        <v>0</v>
      </c>
      <c r="AG169" s="94">
        <v>0</v>
      </c>
      <c r="AH169" s="102"/>
      <c r="AI169" s="102"/>
      <c r="AJ169" s="107"/>
      <c r="AK169" s="107" t="s">
        <v>2499</v>
      </c>
      <c r="AL169" s="107"/>
    </row>
    <row r="170" spans="2:38" ht="33" customHeight="1" x14ac:dyDescent="0.2">
      <c r="B170" s="102" t="s">
        <v>900</v>
      </c>
      <c r="C170" s="94" t="s">
        <v>85</v>
      </c>
      <c r="D170" s="103" t="s">
        <v>19571</v>
      </c>
      <c r="E170" s="94" t="s">
        <v>15122</v>
      </c>
      <c r="F170" s="94" t="s">
        <v>86</v>
      </c>
      <c r="G170" s="94" t="s">
        <v>2497</v>
      </c>
      <c r="H170" s="103">
        <v>2024</v>
      </c>
      <c r="I170" s="103">
        <v>2024</v>
      </c>
      <c r="J170" s="102" t="s">
        <v>5449</v>
      </c>
      <c r="K170" s="94" t="s">
        <v>5450</v>
      </c>
      <c r="L170" s="94" t="s">
        <v>19572</v>
      </c>
      <c r="M170" s="94" t="s">
        <v>5452</v>
      </c>
      <c r="N170" s="94" t="s">
        <v>5453</v>
      </c>
      <c r="O170" s="94" t="s">
        <v>89</v>
      </c>
      <c r="P170" s="94" t="s">
        <v>90</v>
      </c>
      <c r="Q170" s="94" t="s">
        <v>5454</v>
      </c>
      <c r="R170" s="94" t="s">
        <v>5455</v>
      </c>
      <c r="S170" s="94" t="s">
        <v>135</v>
      </c>
      <c r="T170" s="94" t="s">
        <v>5441</v>
      </c>
      <c r="U170" s="94" t="s">
        <v>909</v>
      </c>
      <c r="V170" s="104" t="s">
        <v>5456</v>
      </c>
      <c r="W170" s="105" t="s">
        <v>2654</v>
      </c>
      <c r="X170" s="105" t="s">
        <v>5454</v>
      </c>
      <c r="Y170" s="105" t="s">
        <v>5457</v>
      </c>
      <c r="Z170" s="105" t="s">
        <v>5458</v>
      </c>
      <c r="AA170" s="105" t="s">
        <v>5459</v>
      </c>
      <c r="AB170" s="106">
        <v>4</v>
      </c>
      <c r="AC170" s="102">
        <v>30787</v>
      </c>
      <c r="AD170" s="94">
        <v>17700</v>
      </c>
      <c r="AE170" s="94">
        <v>0</v>
      </c>
      <c r="AF170" s="94">
        <v>0</v>
      </c>
      <c r="AG170" s="94">
        <v>0</v>
      </c>
      <c r="AH170" s="102"/>
      <c r="AI170" s="102"/>
      <c r="AJ170" s="107"/>
      <c r="AK170" s="107" t="s">
        <v>2499</v>
      </c>
      <c r="AL170" s="107"/>
    </row>
    <row r="171" spans="2:38" ht="33" customHeight="1" x14ac:dyDescent="0.2">
      <c r="B171" s="102" t="s">
        <v>900</v>
      </c>
      <c r="C171" s="94" t="s">
        <v>85</v>
      </c>
      <c r="D171" s="103" t="s">
        <v>19573</v>
      </c>
      <c r="E171" s="94" t="s">
        <v>15146</v>
      </c>
      <c r="F171" s="94" t="s">
        <v>86</v>
      </c>
      <c r="G171" s="94" t="s">
        <v>2497</v>
      </c>
      <c r="H171" s="103">
        <v>2024</v>
      </c>
      <c r="I171" s="103">
        <v>2024</v>
      </c>
      <c r="J171" s="102" t="s">
        <v>5347</v>
      </c>
      <c r="K171" s="94" t="s">
        <v>5348</v>
      </c>
      <c r="L171" s="94"/>
      <c r="M171" s="94" t="s">
        <v>5349</v>
      </c>
      <c r="N171" s="94" t="s">
        <v>5350</v>
      </c>
      <c r="O171" s="94" t="s">
        <v>89</v>
      </c>
      <c r="P171" s="94" t="s">
        <v>257</v>
      </c>
      <c r="Q171" s="94" t="s">
        <v>3215</v>
      </c>
      <c r="R171" s="94" t="s">
        <v>3216</v>
      </c>
      <c r="S171" s="94" t="s">
        <v>91</v>
      </c>
      <c r="T171" s="94" t="s">
        <v>3217</v>
      </c>
      <c r="U171" s="94" t="s">
        <v>909</v>
      </c>
      <c r="V171" s="104" t="s">
        <v>5351</v>
      </c>
      <c r="W171" s="105" t="s">
        <v>5352</v>
      </c>
      <c r="X171" s="105" t="s">
        <v>3215</v>
      </c>
      <c r="Y171" s="105" t="s">
        <v>5353</v>
      </c>
      <c r="Z171" s="105" t="s">
        <v>5354</v>
      </c>
      <c r="AA171" s="105" t="s">
        <v>5355</v>
      </c>
      <c r="AB171" s="106">
        <v>4</v>
      </c>
      <c r="AC171" s="102">
        <v>34350</v>
      </c>
      <c r="AD171" s="94">
        <v>10500</v>
      </c>
      <c r="AE171" s="94">
        <v>0</v>
      </c>
      <c r="AF171" s="94">
        <v>0</v>
      </c>
      <c r="AG171" s="94">
        <v>0</v>
      </c>
      <c r="AH171" s="102"/>
      <c r="AI171" s="102"/>
      <c r="AJ171" s="107"/>
      <c r="AK171" s="107" t="s">
        <v>2499</v>
      </c>
      <c r="AL171" s="107"/>
    </row>
    <row r="172" spans="2:38" ht="33" customHeight="1" x14ac:dyDescent="0.2">
      <c r="B172" s="102" t="s">
        <v>900</v>
      </c>
      <c r="C172" s="94" t="s">
        <v>85</v>
      </c>
      <c r="D172" s="103" t="s">
        <v>19574</v>
      </c>
      <c r="E172" s="94" t="s">
        <v>15170</v>
      </c>
      <c r="F172" s="94" t="s">
        <v>86</v>
      </c>
      <c r="G172" s="94" t="s">
        <v>2497</v>
      </c>
      <c r="H172" s="103">
        <v>2024</v>
      </c>
      <c r="I172" s="103">
        <v>2024</v>
      </c>
      <c r="J172" s="102" t="s">
        <v>5507</v>
      </c>
      <c r="K172" s="94" t="s">
        <v>5508</v>
      </c>
      <c r="L172" s="94" t="s">
        <v>5509</v>
      </c>
      <c r="M172" s="94" t="s">
        <v>5510</v>
      </c>
      <c r="N172" s="94" t="s">
        <v>5511</v>
      </c>
      <c r="O172" s="94" t="s">
        <v>89</v>
      </c>
      <c r="P172" s="94" t="s">
        <v>90</v>
      </c>
      <c r="Q172" s="94" t="s">
        <v>5512</v>
      </c>
      <c r="R172" s="94" t="s">
        <v>5513</v>
      </c>
      <c r="S172" s="94" t="s">
        <v>135</v>
      </c>
      <c r="T172" s="94" t="s">
        <v>3217</v>
      </c>
      <c r="U172" s="94" t="s">
        <v>909</v>
      </c>
      <c r="V172" s="104" t="s">
        <v>5514</v>
      </c>
      <c r="W172" s="105" t="s">
        <v>5515</v>
      </c>
      <c r="X172" s="105" t="s">
        <v>5512</v>
      </c>
      <c r="Y172" s="105" t="s">
        <v>5516</v>
      </c>
      <c r="Z172" s="105" t="s">
        <v>5517</v>
      </c>
      <c r="AA172" s="105" t="s">
        <v>5518</v>
      </c>
      <c r="AB172" s="106">
        <v>3</v>
      </c>
      <c r="AC172" s="102">
        <v>41500</v>
      </c>
      <c r="AD172" s="94">
        <v>9000</v>
      </c>
      <c r="AE172" s="94">
        <v>0</v>
      </c>
      <c r="AF172" s="94">
        <v>0</v>
      </c>
      <c r="AG172" s="94">
        <v>0</v>
      </c>
      <c r="AH172" s="102"/>
      <c r="AI172" s="102"/>
      <c r="AJ172" s="107"/>
      <c r="AK172" s="107" t="s">
        <v>2499</v>
      </c>
      <c r="AL172" s="107"/>
    </row>
    <row r="173" spans="2:38" ht="33" customHeight="1" x14ac:dyDescent="0.2">
      <c r="B173" s="102" t="s">
        <v>900</v>
      </c>
      <c r="C173" s="94" t="s">
        <v>85</v>
      </c>
      <c r="D173" s="103" t="s">
        <v>19575</v>
      </c>
      <c r="E173" s="94" t="s">
        <v>15188</v>
      </c>
      <c r="F173" s="94" t="s">
        <v>86</v>
      </c>
      <c r="G173" s="94" t="s">
        <v>2497</v>
      </c>
      <c r="H173" s="103">
        <v>2024</v>
      </c>
      <c r="I173" s="103">
        <v>2024</v>
      </c>
      <c r="J173" s="102"/>
      <c r="K173" s="94" t="s">
        <v>5475</v>
      </c>
      <c r="L173" s="94" t="s">
        <v>5476</v>
      </c>
      <c r="M173" s="94" t="s">
        <v>5477</v>
      </c>
      <c r="N173" s="94" t="s">
        <v>5478</v>
      </c>
      <c r="O173" s="94" t="s">
        <v>89</v>
      </c>
      <c r="P173" s="94" t="s">
        <v>90</v>
      </c>
      <c r="Q173" s="94" t="s">
        <v>5479</v>
      </c>
      <c r="R173" s="94" t="s">
        <v>5480</v>
      </c>
      <c r="S173" s="94" t="s">
        <v>4868</v>
      </c>
      <c r="T173" s="94" t="s">
        <v>975</v>
      </c>
      <c r="U173" s="94" t="s">
        <v>909</v>
      </c>
      <c r="V173" s="104" t="s">
        <v>5481</v>
      </c>
      <c r="W173" s="105" t="s">
        <v>5482</v>
      </c>
      <c r="X173" s="105" t="s">
        <v>5479</v>
      </c>
      <c r="Y173" s="105" t="s">
        <v>5483</v>
      </c>
      <c r="Z173" s="105" t="s">
        <v>5484</v>
      </c>
      <c r="AA173" s="105" t="s">
        <v>5485</v>
      </c>
      <c r="AB173" s="106">
        <v>3</v>
      </c>
      <c r="AC173" s="102">
        <v>194720</v>
      </c>
      <c r="AD173" s="94">
        <v>31000</v>
      </c>
      <c r="AE173" s="94">
        <v>0</v>
      </c>
      <c r="AF173" s="94">
        <v>0</v>
      </c>
      <c r="AG173" s="94">
        <v>0</v>
      </c>
      <c r="AH173" s="102"/>
      <c r="AI173" s="102"/>
      <c r="AJ173" s="107"/>
      <c r="AK173" s="107" t="s">
        <v>2499</v>
      </c>
      <c r="AL173" s="107"/>
    </row>
    <row r="174" spans="2:38" ht="33" customHeight="1" x14ac:dyDescent="0.2">
      <c r="B174" s="102" t="s">
        <v>900</v>
      </c>
      <c r="C174" s="94" t="s">
        <v>85</v>
      </c>
      <c r="D174" s="103" t="s">
        <v>19576</v>
      </c>
      <c r="E174" s="94" t="s">
        <v>15209</v>
      </c>
      <c r="F174" s="94" t="s">
        <v>86</v>
      </c>
      <c r="G174" s="94" t="s">
        <v>2497</v>
      </c>
      <c r="H174" s="103">
        <v>2024</v>
      </c>
      <c r="I174" s="103">
        <v>2024</v>
      </c>
      <c r="J174" s="102"/>
      <c r="K174" s="94" t="s">
        <v>5462</v>
      </c>
      <c r="L174" s="94" t="s">
        <v>5463</v>
      </c>
      <c r="M174" s="94" t="s">
        <v>5464</v>
      </c>
      <c r="N174" s="94" t="s">
        <v>5465</v>
      </c>
      <c r="O174" s="94" t="s">
        <v>89</v>
      </c>
      <c r="P174" s="94" t="s">
        <v>90</v>
      </c>
      <c r="Q174" s="94" t="s">
        <v>5466</v>
      </c>
      <c r="R174" s="94" t="s">
        <v>5467</v>
      </c>
      <c r="S174" s="94" t="s">
        <v>135</v>
      </c>
      <c r="T174" s="94" t="s">
        <v>975</v>
      </c>
      <c r="U174" s="94" t="s">
        <v>909</v>
      </c>
      <c r="V174" s="104" t="s">
        <v>5468</v>
      </c>
      <c r="W174" s="105" t="s">
        <v>5469</v>
      </c>
      <c r="X174" s="105" t="s">
        <v>5466</v>
      </c>
      <c r="Y174" s="105" t="s">
        <v>5470</v>
      </c>
      <c r="Z174" s="105" t="s">
        <v>19577</v>
      </c>
      <c r="AA174" s="105" t="s">
        <v>5472</v>
      </c>
      <c r="AB174" s="106">
        <v>5</v>
      </c>
      <c r="AC174" s="102">
        <v>72650</v>
      </c>
      <c r="AD174" s="94">
        <v>29500</v>
      </c>
      <c r="AE174" s="94">
        <v>0</v>
      </c>
      <c r="AF174" s="94">
        <v>0</v>
      </c>
      <c r="AG174" s="94">
        <v>0</v>
      </c>
      <c r="AH174" s="102"/>
      <c r="AI174" s="102"/>
      <c r="AJ174" s="107"/>
      <c r="AK174" s="107" t="s">
        <v>2499</v>
      </c>
      <c r="AL174" s="107"/>
    </row>
    <row r="175" spans="2:38" ht="33" customHeight="1" x14ac:dyDescent="0.2">
      <c r="B175" s="102" t="s">
        <v>900</v>
      </c>
      <c r="C175" s="94" t="s">
        <v>85</v>
      </c>
      <c r="D175" s="103" t="s">
        <v>19578</v>
      </c>
      <c r="E175" s="94" t="s">
        <v>15245</v>
      </c>
      <c r="F175" s="94" t="s">
        <v>86</v>
      </c>
      <c r="G175" s="94" t="s">
        <v>2497</v>
      </c>
      <c r="H175" s="103">
        <v>2024</v>
      </c>
      <c r="I175" s="103">
        <v>2024</v>
      </c>
      <c r="J175" s="102"/>
      <c r="K175" s="94" t="s">
        <v>15246</v>
      </c>
      <c r="L175" s="94" t="s">
        <v>19579</v>
      </c>
      <c r="M175" s="94"/>
      <c r="N175" s="94" t="s">
        <v>15247</v>
      </c>
      <c r="O175" s="94" t="s">
        <v>89</v>
      </c>
      <c r="P175" s="94" t="s">
        <v>90</v>
      </c>
      <c r="Q175" s="94" t="s">
        <v>5313</v>
      </c>
      <c r="R175" s="94" t="s">
        <v>15248</v>
      </c>
      <c r="S175" s="94" t="s">
        <v>91</v>
      </c>
      <c r="T175" s="94" t="s">
        <v>5286</v>
      </c>
      <c r="U175" s="94" t="s">
        <v>909</v>
      </c>
      <c r="V175" s="104" t="s">
        <v>5315</v>
      </c>
      <c r="W175" s="105" t="s">
        <v>2498</v>
      </c>
      <c r="X175" s="105" t="s">
        <v>5313</v>
      </c>
      <c r="Y175" s="105" t="s">
        <v>5316</v>
      </c>
      <c r="Z175" s="105" t="s">
        <v>5317</v>
      </c>
      <c r="AA175" s="105" t="s">
        <v>5318</v>
      </c>
      <c r="AB175" s="106">
        <v>3</v>
      </c>
      <c r="AC175" s="102">
        <v>57800</v>
      </c>
      <c r="AD175" s="94">
        <v>26500</v>
      </c>
      <c r="AE175" s="94">
        <v>0</v>
      </c>
      <c r="AF175" s="94">
        <v>0</v>
      </c>
      <c r="AG175" s="94">
        <v>0</v>
      </c>
      <c r="AH175" s="102"/>
      <c r="AI175" s="102"/>
      <c r="AJ175" s="107"/>
      <c r="AK175" s="107" t="s">
        <v>2499</v>
      </c>
      <c r="AL175" s="107"/>
    </row>
    <row r="176" spans="2:38" ht="33" customHeight="1" x14ac:dyDescent="0.2">
      <c r="B176" s="102" t="s">
        <v>900</v>
      </c>
      <c r="C176" s="94" t="s">
        <v>85</v>
      </c>
      <c r="D176" s="103" t="s">
        <v>19580</v>
      </c>
      <c r="E176" s="94" t="s">
        <v>15267</v>
      </c>
      <c r="F176" s="94" t="s">
        <v>86</v>
      </c>
      <c r="G176" s="94" t="s">
        <v>2497</v>
      </c>
      <c r="H176" s="103">
        <v>2024</v>
      </c>
      <c r="I176" s="103">
        <v>2024</v>
      </c>
      <c r="J176" s="102"/>
      <c r="K176" s="94" t="s">
        <v>5498</v>
      </c>
      <c r="L176" s="94" t="s">
        <v>5499</v>
      </c>
      <c r="M176" s="94" t="s">
        <v>5500</v>
      </c>
      <c r="N176" s="94" t="s">
        <v>5501</v>
      </c>
      <c r="O176" s="94" t="s">
        <v>89</v>
      </c>
      <c r="P176" s="94" t="s">
        <v>90</v>
      </c>
      <c r="Q176" s="94" t="s">
        <v>15269</v>
      </c>
      <c r="R176" s="94" t="s">
        <v>5493</v>
      </c>
      <c r="S176" s="94" t="s">
        <v>135</v>
      </c>
      <c r="T176" s="94" t="s">
        <v>5286</v>
      </c>
      <c r="U176" s="94" t="s">
        <v>909</v>
      </c>
      <c r="V176" s="104" t="s">
        <v>5502</v>
      </c>
      <c r="W176" s="105" t="s">
        <v>2498</v>
      </c>
      <c r="X176" s="105" t="s">
        <v>5492</v>
      </c>
      <c r="Y176" s="105" t="s">
        <v>5495</v>
      </c>
      <c r="Z176" s="105" t="s">
        <v>5503</v>
      </c>
      <c r="AA176" s="105" t="s">
        <v>5504</v>
      </c>
      <c r="AB176" s="106">
        <v>2</v>
      </c>
      <c r="AC176" s="102">
        <v>15950</v>
      </c>
      <c r="AD176" s="94">
        <v>7000</v>
      </c>
      <c r="AE176" s="94">
        <v>0</v>
      </c>
      <c r="AF176" s="94">
        <v>0</v>
      </c>
      <c r="AG176" s="94">
        <v>0</v>
      </c>
      <c r="AH176" s="102"/>
      <c r="AI176" s="102"/>
      <c r="AJ176" s="107"/>
      <c r="AK176" s="107" t="s">
        <v>2499</v>
      </c>
      <c r="AL176" s="107"/>
    </row>
    <row r="177" spans="2:38" ht="33" customHeight="1" x14ac:dyDescent="0.2">
      <c r="B177" s="102" t="s">
        <v>900</v>
      </c>
      <c r="C177" s="94" t="s">
        <v>85</v>
      </c>
      <c r="D177" s="103" t="s">
        <v>19581</v>
      </c>
      <c r="E177" s="94" t="s">
        <v>15284</v>
      </c>
      <c r="F177" s="94" t="s">
        <v>86</v>
      </c>
      <c r="G177" s="94" t="s">
        <v>2497</v>
      </c>
      <c r="H177" s="103">
        <v>2024</v>
      </c>
      <c r="I177" s="103">
        <v>2024</v>
      </c>
      <c r="J177" s="102"/>
      <c r="K177" s="94" t="s">
        <v>15285</v>
      </c>
      <c r="L177" s="94" t="s">
        <v>5489</v>
      </c>
      <c r="M177" s="94"/>
      <c r="N177" s="94" t="s">
        <v>5491</v>
      </c>
      <c r="O177" s="94" t="s">
        <v>89</v>
      </c>
      <c r="P177" s="94" t="s">
        <v>90</v>
      </c>
      <c r="Q177" s="94" t="s">
        <v>15269</v>
      </c>
      <c r="R177" s="94" t="s">
        <v>5493</v>
      </c>
      <c r="S177" s="94" t="s">
        <v>119</v>
      </c>
      <c r="T177" s="94" t="s">
        <v>5286</v>
      </c>
      <c r="U177" s="94" t="s">
        <v>909</v>
      </c>
      <c r="V177" s="104" t="s">
        <v>19582</v>
      </c>
      <c r="W177" s="105" t="s">
        <v>2498</v>
      </c>
      <c r="X177" s="105" t="s">
        <v>15269</v>
      </c>
      <c r="Y177" s="105" t="s">
        <v>5495</v>
      </c>
      <c r="Z177" s="105" t="s">
        <v>19583</v>
      </c>
      <c r="AA177" s="105" t="s">
        <v>19584</v>
      </c>
      <c r="AB177" s="106">
        <v>2</v>
      </c>
      <c r="AC177" s="102">
        <v>14810</v>
      </c>
      <c r="AD177" s="94">
        <v>6000</v>
      </c>
      <c r="AE177" s="94">
        <v>0</v>
      </c>
      <c r="AF177" s="94">
        <v>0</v>
      </c>
      <c r="AG177" s="94">
        <v>0</v>
      </c>
      <c r="AH177" s="102"/>
      <c r="AI177" s="102"/>
      <c r="AJ177" s="107"/>
      <c r="AK177" s="107" t="s">
        <v>2499</v>
      </c>
      <c r="AL177" s="107"/>
    </row>
    <row r="178" spans="2:38" ht="33" customHeight="1" x14ac:dyDescent="0.2">
      <c r="B178" s="102" t="s">
        <v>900</v>
      </c>
      <c r="C178" s="94" t="s">
        <v>85</v>
      </c>
      <c r="D178" s="103" t="s">
        <v>19585</v>
      </c>
      <c r="E178" s="94" t="s">
        <v>15297</v>
      </c>
      <c r="F178" s="94" t="s">
        <v>86</v>
      </c>
      <c r="G178" s="94" t="s">
        <v>2497</v>
      </c>
      <c r="H178" s="103">
        <v>2024</v>
      </c>
      <c r="I178" s="103">
        <v>2024</v>
      </c>
      <c r="J178" s="102" t="s">
        <v>5407</v>
      </c>
      <c r="K178" s="94" t="s">
        <v>5408</v>
      </c>
      <c r="L178" s="94" t="s">
        <v>5409</v>
      </c>
      <c r="M178" s="94" t="s">
        <v>5410</v>
      </c>
      <c r="N178" s="94" t="s">
        <v>5411</v>
      </c>
      <c r="O178" s="94" t="s">
        <v>89</v>
      </c>
      <c r="P178" s="94" t="s">
        <v>90</v>
      </c>
      <c r="Q178" s="94" t="s">
        <v>5412</v>
      </c>
      <c r="R178" s="94" t="s">
        <v>5413</v>
      </c>
      <c r="S178" s="94" t="s">
        <v>119</v>
      </c>
      <c r="T178" s="94" t="s">
        <v>3217</v>
      </c>
      <c r="U178" s="94" t="s">
        <v>909</v>
      </c>
      <c r="V178" s="104" t="s">
        <v>5414</v>
      </c>
      <c r="W178" s="105" t="s">
        <v>5415</v>
      </c>
      <c r="X178" s="105" t="s">
        <v>5416</v>
      </c>
      <c r="Y178" s="105" t="s">
        <v>5417</v>
      </c>
      <c r="Z178" s="105" t="s">
        <v>5418</v>
      </c>
      <c r="AA178" s="105" t="s">
        <v>5419</v>
      </c>
      <c r="AB178" s="106">
        <v>2</v>
      </c>
      <c r="AC178" s="102">
        <v>5975</v>
      </c>
      <c r="AD178" s="94">
        <v>1900</v>
      </c>
      <c r="AE178" s="94">
        <v>0</v>
      </c>
      <c r="AF178" s="94">
        <v>0</v>
      </c>
      <c r="AG178" s="94">
        <v>0</v>
      </c>
      <c r="AH178" s="102"/>
      <c r="AI178" s="102"/>
      <c r="AJ178" s="107"/>
      <c r="AK178" s="107" t="s">
        <v>2499</v>
      </c>
      <c r="AL178" s="107"/>
    </row>
    <row r="179" spans="2:38" ht="33" customHeight="1" x14ac:dyDescent="0.2">
      <c r="B179" s="102" t="s">
        <v>900</v>
      </c>
      <c r="C179" s="94" t="s">
        <v>85</v>
      </c>
      <c r="D179" s="103" t="s">
        <v>19586</v>
      </c>
      <c r="E179" s="94" t="s">
        <v>15310</v>
      </c>
      <c r="F179" s="94" t="s">
        <v>86</v>
      </c>
      <c r="G179" s="94" t="s">
        <v>2497</v>
      </c>
      <c r="H179" s="103">
        <v>2024</v>
      </c>
      <c r="I179" s="103">
        <v>2024</v>
      </c>
      <c r="J179" s="102"/>
      <c r="K179" s="94" t="s">
        <v>5547</v>
      </c>
      <c r="L179" s="94" t="s">
        <v>5548</v>
      </c>
      <c r="M179" s="94" t="s">
        <v>5549</v>
      </c>
      <c r="N179" s="94" t="s">
        <v>5550</v>
      </c>
      <c r="O179" s="94" t="s">
        <v>89</v>
      </c>
      <c r="P179" s="94" t="s">
        <v>257</v>
      </c>
      <c r="Q179" s="94" t="s">
        <v>5551</v>
      </c>
      <c r="R179" s="94" t="s">
        <v>5493</v>
      </c>
      <c r="S179" s="94" t="s">
        <v>91</v>
      </c>
      <c r="T179" s="94" t="s">
        <v>5286</v>
      </c>
      <c r="U179" s="94" t="s">
        <v>909</v>
      </c>
      <c r="V179" s="104" t="s">
        <v>5552</v>
      </c>
      <c r="W179" s="105" t="s">
        <v>2498</v>
      </c>
      <c r="X179" s="105" t="s">
        <v>5551</v>
      </c>
      <c r="Y179" s="105" t="s">
        <v>5495</v>
      </c>
      <c r="Z179" s="105" t="s">
        <v>19587</v>
      </c>
      <c r="AA179" s="105" t="s">
        <v>5556</v>
      </c>
      <c r="AB179" s="106">
        <v>4</v>
      </c>
      <c r="AC179" s="102">
        <v>42800</v>
      </c>
      <c r="AD179" s="94">
        <v>14000</v>
      </c>
      <c r="AE179" s="94">
        <v>0</v>
      </c>
      <c r="AF179" s="94">
        <v>0</v>
      </c>
      <c r="AG179" s="94">
        <v>0</v>
      </c>
      <c r="AH179" s="102"/>
      <c r="AI179" s="102"/>
      <c r="AJ179" s="107"/>
      <c r="AK179" s="107" t="s">
        <v>2499</v>
      </c>
      <c r="AL179" s="107"/>
    </row>
    <row r="180" spans="2:38" ht="33" customHeight="1" x14ac:dyDescent="0.2">
      <c r="B180" s="102" t="s">
        <v>900</v>
      </c>
      <c r="C180" s="94" t="s">
        <v>85</v>
      </c>
      <c r="D180" s="103" t="s">
        <v>19588</v>
      </c>
      <c r="E180" s="94" t="s">
        <v>15334</v>
      </c>
      <c r="F180" s="94" t="s">
        <v>86</v>
      </c>
      <c r="G180" s="94" t="s">
        <v>2497</v>
      </c>
      <c r="H180" s="103">
        <v>2024</v>
      </c>
      <c r="I180" s="103">
        <v>2024</v>
      </c>
      <c r="J180" s="102"/>
      <c r="K180" s="94" t="s">
        <v>5395</v>
      </c>
      <c r="L180" s="94"/>
      <c r="M180" s="94" t="s">
        <v>5396</v>
      </c>
      <c r="N180" s="94" t="s">
        <v>5397</v>
      </c>
      <c r="O180" s="94" t="s">
        <v>89</v>
      </c>
      <c r="P180" s="94" t="s">
        <v>257</v>
      </c>
      <c r="Q180" s="94" t="s">
        <v>5398</v>
      </c>
      <c r="R180" s="94" t="s">
        <v>5399</v>
      </c>
      <c r="S180" s="94" t="s">
        <v>91</v>
      </c>
      <c r="T180" s="94" t="s">
        <v>975</v>
      </c>
      <c r="U180" s="94" t="s">
        <v>909</v>
      </c>
      <c r="V180" s="104" t="s">
        <v>5400</v>
      </c>
      <c r="W180" s="105" t="s">
        <v>5401</v>
      </c>
      <c r="X180" s="105" t="s">
        <v>5398</v>
      </c>
      <c r="Y180" s="105" t="s">
        <v>5402</v>
      </c>
      <c r="Z180" s="105" t="s">
        <v>5403</v>
      </c>
      <c r="AA180" s="105" t="s">
        <v>5404</v>
      </c>
      <c r="AB180" s="106">
        <v>3</v>
      </c>
      <c r="AC180" s="102">
        <v>32400</v>
      </c>
      <c r="AD180" s="94">
        <v>13500</v>
      </c>
      <c r="AE180" s="94">
        <v>0</v>
      </c>
      <c r="AF180" s="94">
        <v>0</v>
      </c>
      <c r="AG180" s="94">
        <v>0</v>
      </c>
      <c r="AH180" s="102"/>
      <c r="AI180" s="102"/>
      <c r="AJ180" s="107"/>
      <c r="AK180" s="107" t="s">
        <v>2499</v>
      </c>
      <c r="AL180" s="107"/>
    </row>
    <row r="181" spans="2:38" ht="33" customHeight="1" x14ac:dyDescent="0.2">
      <c r="B181" s="102" t="s">
        <v>900</v>
      </c>
      <c r="C181" s="94" t="s">
        <v>85</v>
      </c>
      <c r="D181" s="103" t="s">
        <v>19589</v>
      </c>
      <c r="E181" s="94" t="s">
        <v>15354</v>
      </c>
      <c r="F181" s="94" t="s">
        <v>86</v>
      </c>
      <c r="G181" s="94" t="s">
        <v>2497</v>
      </c>
      <c r="H181" s="103">
        <v>2024</v>
      </c>
      <c r="I181" s="103">
        <v>2024</v>
      </c>
      <c r="J181" s="102"/>
      <c r="K181" s="94" t="s">
        <v>5559</v>
      </c>
      <c r="L181" s="94"/>
      <c r="M181" s="94" t="s">
        <v>5560</v>
      </c>
      <c r="N181" s="94" t="s">
        <v>5561</v>
      </c>
      <c r="O181" s="94" t="s">
        <v>89</v>
      </c>
      <c r="P181" s="94" t="s">
        <v>90</v>
      </c>
      <c r="Q181" s="94" t="s">
        <v>5562</v>
      </c>
      <c r="R181" s="94" t="s">
        <v>5563</v>
      </c>
      <c r="S181" s="94" t="s">
        <v>135</v>
      </c>
      <c r="T181" s="94" t="s">
        <v>5286</v>
      </c>
      <c r="U181" s="94" t="s">
        <v>909</v>
      </c>
      <c r="V181" s="104" t="s">
        <v>5564</v>
      </c>
      <c r="W181" s="105" t="s">
        <v>2498</v>
      </c>
      <c r="X181" s="105" t="s">
        <v>5562</v>
      </c>
      <c r="Y181" s="105" t="s">
        <v>5565</v>
      </c>
      <c r="Z181" s="105" t="s">
        <v>5566</v>
      </c>
      <c r="AA181" s="105" t="s">
        <v>5567</v>
      </c>
      <c r="AB181" s="106">
        <v>3</v>
      </c>
      <c r="AC181" s="102">
        <v>14520</v>
      </c>
      <c r="AD181" s="94">
        <v>8520</v>
      </c>
      <c r="AE181" s="94">
        <v>0</v>
      </c>
      <c r="AF181" s="94">
        <v>0</v>
      </c>
      <c r="AG181" s="94">
        <v>0</v>
      </c>
      <c r="AH181" s="102"/>
      <c r="AI181" s="102"/>
      <c r="AJ181" s="107"/>
      <c r="AK181" s="107" t="s">
        <v>2499</v>
      </c>
      <c r="AL181" s="107"/>
    </row>
    <row r="182" spans="2:38" ht="33" customHeight="1" x14ac:dyDescent="0.2">
      <c r="B182" s="102" t="s">
        <v>900</v>
      </c>
      <c r="C182" s="94" t="s">
        <v>85</v>
      </c>
      <c r="D182" s="103" t="s">
        <v>19590</v>
      </c>
      <c r="E182" s="94" t="s">
        <v>15372</v>
      </c>
      <c r="F182" s="94" t="s">
        <v>86</v>
      </c>
      <c r="G182" s="94" t="s">
        <v>2497</v>
      </c>
      <c r="H182" s="103">
        <v>2024</v>
      </c>
      <c r="I182" s="103">
        <v>2024</v>
      </c>
      <c r="J182" s="102"/>
      <c r="K182" s="94" t="s">
        <v>15373</v>
      </c>
      <c r="L182" s="94"/>
      <c r="M182" s="94"/>
      <c r="N182" s="94" t="s">
        <v>15374</v>
      </c>
      <c r="O182" s="94" t="s">
        <v>89</v>
      </c>
      <c r="P182" s="94" t="s">
        <v>90</v>
      </c>
      <c r="Q182" s="94" t="s">
        <v>15375</v>
      </c>
      <c r="R182" s="94" t="s">
        <v>15376</v>
      </c>
      <c r="S182" s="94" t="s">
        <v>119</v>
      </c>
      <c r="T182" s="94" t="s">
        <v>5286</v>
      </c>
      <c r="U182" s="94" t="s">
        <v>909</v>
      </c>
      <c r="V182" s="104" t="s">
        <v>19591</v>
      </c>
      <c r="W182" s="105" t="s">
        <v>19592</v>
      </c>
      <c r="X182" s="105" t="s">
        <v>15375</v>
      </c>
      <c r="Y182" s="105" t="s">
        <v>19593</v>
      </c>
      <c r="Z182" s="105" t="s">
        <v>19594</v>
      </c>
      <c r="AA182" s="105" t="s">
        <v>19595</v>
      </c>
      <c r="AB182" s="106">
        <v>2</v>
      </c>
      <c r="AC182" s="102">
        <v>8140</v>
      </c>
      <c r="AD182" s="94">
        <v>3880</v>
      </c>
      <c r="AE182" s="94">
        <v>0</v>
      </c>
      <c r="AF182" s="94">
        <v>0</v>
      </c>
      <c r="AG182" s="94">
        <v>0</v>
      </c>
      <c r="AH182" s="102"/>
      <c r="AI182" s="102"/>
      <c r="AJ182" s="107"/>
      <c r="AK182" s="107" t="s">
        <v>2499</v>
      </c>
      <c r="AL182" s="107"/>
    </row>
    <row r="183" spans="2:38" ht="33" customHeight="1" x14ac:dyDescent="0.2">
      <c r="B183" s="102" t="s">
        <v>900</v>
      </c>
      <c r="C183" s="94" t="s">
        <v>85</v>
      </c>
      <c r="D183" s="103" t="s">
        <v>19596</v>
      </c>
      <c r="E183" s="94" t="s">
        <v>15387</v>
      </c>
      <c r="F183" s="94" t="s">
        <v>86</v>
      </c>
      <c r="G183" s="94" t="s">
        <v>2497</v>
      </c>
      <c r="H183" s="103">
        <v>2024</v>
      </c>
      <c r="I183" s="103">
        <v>2024</v>
      </c>
      <c r="J183" s="102" t="s">
        <v>5422</v>
      </c>
      <c r="K183" s="94" t="s">
        <v>5423</v>
      </c>
      <c r="L183" s="94"/>
      <c r="M183" s="94" t="s">
        <v>5424</v>
      </c>
      <c r="N183" s="94" t="s">
        <v>5425</v>
      </c>
      <c r="O183" s="94" t="s">
        <v>89</v>
      </c>
      <c r="P183" s="94" t="s">
        <v>257</v>
      </c>
      <c r="Q183" s="94" t="s">
        <v>5426</v>
      </c>
      <c r="R183" s="94" t="s">
        <v>5427</v>
      </c>
      <c r="S183" s="94" t="s">
        <v>91</v>
      </c>
      <c r="T183" s="94" t="s">
        <v>946</v>
      </c>
      <c r="U183" s="94" t="s">
        <v>909</v>
      </c>
      <c r="V183" s="104" t="s">
        <v>5428</v>
      </c>
      <c r="W183" s="105" t="s">
        <v>2498</v>
      </c>
      <c r="X183" s="105" t="s">
        <v>5426</v>
      </c>
      <c r="Y183" s="105" t="s">
        <v>5429</v>
      </c>
      <c r="Z183" s="105" t="s">
        <v>5430</v>
      </c>
      <c r="AA183" s="105" t="s">
        <v>5431</v>
      </c>
      <c r="AB183" s="106">
        <v>4</v>
      </c>
      <c r="AC183" s="102">
        <v>53870</v>
      </c>
      <c r="AD183" s="94">
        <v>8200</v>
      </c>
      <c r="AE183" s="94">
        <v>0</v>
      </c>
      <c r="AF183" s="94">
        <v>0</v>
      </c>
      <c r="AG183" s="94">
        <v>0</v>
      </c>
      <c r="AH183" s="102"/>
      <c r="AI183" s="102"/>
      <c r="AJ183" s="107"/>
      <c r="AK183" s="107" t="s">
        <v>2499</v>
      </c>
      <c r="AL183" s="107"/>
    </row>
    <row r="184" spans="2:38" ht="33" customHeight="1" x14ac:dyDescent="0.2">
      <c r="B184" s="102" t="s">
        <v>5580</v>
      </c>
      <c r="C184" s="94" t="s">
        <v>85</v>
      </c>
      <c r="D184" s="103" t="s">
        <v>19597</v>
      </c>
      <c r="E184" s="94" t="s">
        <v>15410</v>
      </c>
      <c r="F184" s="94" t="s">
        <v>86</v>
      </c>
      <c r="G184" s="94" t="s">
        <v>2497</v>
      </c>
      <c r="H184" s="103">
        <v>2024</v>
      </c>
      <c r="I184" s="103">
        <v>2024</v>
      </c>
      <c r="J184" s="102" t="s">
        <v>5622</v>
      </c>
      <c r="K184" s="94" t="s">
        <v>5623</v>
      </c>
      <c r="L184" s="94" t="s">
        <v>5624</v>
      </c>
      <c r="M184" s="94" t="s">
        <v>5625</v>
      </c>
      <c r="N184" s="94" t="s">
        <v>5626</v>
      </c>
      <c r="O184" s="94" t="s">
        <v>89</v>
      </c>
      <c r="P184" s="94" t="s">
        <v>90</v>
      </c>
      <c r="Q184" s="94" t="s">
        <v>5627</v>
      </c>
      <c r="R184" s="94" t="s">
        <v>5628</v>
      </c>
      <c r="S184" s="94" t="s">
        <v>135</v>
      </c>
      <c r="T184" s="94" t="s">
        <v>3308</v>
      </c>
      <c r="U184" s="94" t="s">
        <v>3308</v>
      </c>
      <c r="V184" s="104" t="s">
        <v>5629</v>
      </c>
      <c r="W184" s="105" t="s">
        <v>5630</v>
      </c>
      <c r="X184" s="105" t="s">
        <v>5627</v>
      </c>
      <c r="Y184" s="105" t="s">
        <v>5631</v>
      </c>
      <c r="Z184" s="105" t="s">
        <v>5632</v>
      </c>
      <c r="AA184" s="105" t="s">
        <v>5633</v>
      </c>
      <c r="AB184" s="106">
        <v>3</v>
      </c>
      <c r="AC184" s="102">
        <v>146700</v>
      </c>
      <c r="AD184" s="94">
        <v>18000</v>
      </c>
      <c r="AE184" s="94">
        <v>0</v>
      </c>
      <c r="AF184" s="94">
        <v>0</v>
      </c>
      <c r="AG184" s="94">
        <v>0</v>
      </c>
      <c r="AH184" s="102"/>
      <c r="AI184" s="102"/>
      <c r="AJ184" s="107"/>
      <c r="AK184" s="107" t="s">
        <v>2499</v>
      </c>
      <c r="AL184" s="107"/>
    </row>
    <row r="185" spans="2:38" ht="33" customHeight="1" x14ac:dyDescent="0.2">
      <c r="B185" s="102" t="s">
        <v>5634</v>
      </c>
      <c r="C185" s="94" t="s">
        <v>85</v>
      </c>
      <c r="D185" s="103" t="s">
        <v>19598</v>
      </c>
      <c r="E185" s="94" t="s">
        <v>15431</v>
      </c>
      <c r="F185" s="94" t="s">
        <v>86</v>
      </c>
      <c r="G185" s="94" t="s">
        <v>2497</v>
      </c>
      <c r="H185" s="103">
        <v>2024</v>
      </c>
      <c r="I185" s="103">
        <v>2024</v>
      </c>
      <c r="J185" s="102" t="s">
        <v>5650</v>
      </c>
      <c r="K185" s="94" t="s">
        <v>5651</v>
      </c>
      <c r="L185" s="94" t="s">
        <v>5652</v>
      </c>
      <c r="M185" s="94" t="s">
        <v>5653</v>
      </c>
      <c r="N185" s="94" t="s">
        <v>5654</v>
      </c>
      <c r="O185" s="94" t="s">
        <v>89</v>
      </c>
      <c r="P185" s="94" t="s">
        <v>90</v>
      </c>
      <c r="Q185" s="94" t="s">
        <v>5655</v>
      </c>
      <c r="R185" s="94" t="s">
        <v>3230</v>
      </c>
      <c r="S185" s="94" t="s">
        <v>135</v>
      </c>
      <c r="T185" s="94" t="s">
        <v>3231</v>
      </c>
      <c r="U185" s="94" t="s">
        <v>3231</v>
      </c>
      <c r="V185" s="104" t="s">
        <v>5656</v>
      </c>
      <c r="W185" s="105" t="s">
        <v>2498</v>
      </c>
      <c r="X185" s="105" t="s">
        <v>5655</v>
      </c>
      <c r="Y185" s="105" t="s">
        <v>3234</v>
      </c>
      <c r="Z185" s="105" t="s">
        <v>5657</v>
      </c>
      <c r="AA185" s="105" t="s">
        <v>5658</v>
      </c>
      <c r="AB185" s="106">
        <v>4</v>
      </c>
      <c r="AC185" s="102">
        <v>11500</v>
      </c>
      <c r="AD185" s="94">
        <v>7750</v>
      </c>
      <c r="AE185" s="94">
        <v>0</v>
      </c>
      <c r="AF185" s="94">
        <v>0</v>
      </c>
      <c r="AG185" s="94">
        <v>0</v>
      </c>
      <c r="AH185" s="102"/>
      <c r="AI185" s="102"/>
      <c r="AJ185" s="107"/>
      <c r="AK185" s="107" t="s">
        <v>2499</v>
      </c>
      <c r="AL185" s="107"/>
    </row>
    <row r="186" spans="2:38" ht="33" customHeight="1" x14ac:dyDescent="0.2">
      <c r="B186" s="102" t="s">
        <v>5634</v>
      </c>
      <c r="C186" s="94" t="s">
        <v>85</v>
      </c>
      <c r="D186" s="103" t="s">
        <v>19599</v>
      </c>
      <c r="E186" s="94" t="s">
        <v>15459</v>
      </c>
      <c r="F186" s="94" t="s">
        <v>86</v>
      </c>
      <c r="G186" s="94" t="s">
        <v>2497</v>
      </c>
      <c r="H186" s="103">
        <v>2024</v>
      </c>
      <c r="I186" s="103">
        <v>2024</v>
      </c>
      <c r="J186" s="102" t="s">
        <v>5637</v>
      </c>
      <c r="K186" s="94" t="s">
        <v>5638</v>
      </c>
      <c r="L186" s="94" t="s">
        <v>5639</v>
      </c>
      <c r="M186" s="94" t="s">
        <v>5640</v>
      </c>
      <c r="N186" s="94" t="s">
        <v>5641</v>
      </c>
      <c r="O186" s="94" t="s">
        <v>89</v>
      </c>
      <c r="P186" s="94" t="s">
        <v>90</v>
      </c>
      <c r="Q186" s="94" t="s">
        <v>5642</v>
      </c>
      <c r="R186" s="94" t="s">
        <v>5643</v>
      </c>
      <c r="S186" s="94" t="s">
        <v>119</v>
      </c>
      <c r="T186" s="94" t="s">
        <v>3231</v>
      </c>
      <c r="U186" s="94" t="s">
        <v>3231</v>
      </c>
      <c r="V186" s="104" t="s">
        <v>5644</v>
      </c>
      <c r="W186" s="105" t="s">
        <v>2498</v>
      </c>
      <c r="X186" s="105" t="s">
        <v>5642</v>
      </c>
      <c r="Y186" s="105" t="s">
        <v>5645</v>
      </c>
      <c r="Z186" s="105" t="s">
        <v>5646</v>
      </c>
      <c r="AA186" s="105" t="s">
        <v>5647</v>
      </c>
      <c r="AB186" s="106">
        <v>3</v>
      </c>
      <c r="AC186" s="102">
        <v>36800</v>
      </c>
      <c r="AD186" s="94">
        <v>13500</v>
      </c>
      <c r="AE186" s="94">
        <v>0</v>
      </c>
      <c r="AF186" s="94">
        <v>0</v>
      </c>
      <c r="AG186" s="94">
        <v>0</v>
      </c>
      <c r="AH186" s="102"/>
      <c r="AI186" s="102"/>
      <c r="AJ186" s="107"/>
      <c r="AK186" s="107" t="s">
        <v>2499</v>
      </c>
      <c r="AL186" s="107"/>
    </row>
    <row r="187" spans="2:38" ht="33" customHeight="1" x14ac:dyDescent="0.2">
      <c r="B187" s="102" t="s">
        <v>994</v>
      </c>
      <c r="C187" s="94" t="s">
        <v>85</v>
      </c>
      <c r="D187" s="103" t="s">
        <v>2728</v>
      </c>
      <c r="E187" s="94" t="s">
        <v>995</v>
      </c>
      <c r="F187" s="94" t="s">
        <v>86</v>
      </c>
      <c r="G187" s="94" t="s">
        <v>2497</v>
      </c>
      <c r="H187" s="103">
        <v>2024</v>
      </c>
      <c r="I187" s="103">
        <v>2024</v>
      </c>
      <c r="J187" s="102" t="s">
        <v>996</v>
      </c>
      <c r="K187" s="94" t="s">
        <v>997</v>
      </c>
      <c r="L187" s="94"/>
      <c r="M187" s="94" t="s">
        <v>998</v>
      </c>
      <c r="N187" s="94" t="s">
        <v>999</v>
      </c>
      <c r="O187" s="94" t="s">
        <v>89</v>
      </c>
      <c r="P187" s="94" t="s">
        <v>90</v>
      </c>
      <c r="Q187" s="94" t="s">
        <v>1000</v>
      </c>
      <c r="R187" s="94" t="s">
        <v>1001</v>
      </c>
      <c r="S187" s="94" t="s">
        <v>223</v>
      </c>
      <c r="T187" s="94" t="s">
        <v>1002</v>
      </c>
      <c r="U187" s="94" t="s">
        <v>1003</v>
      </c>
      <c r="V187" s="104" t="s">
        <v>2729</v>
      </c>
      <c r="W187" s="105" t="s">
        <v>2498</v>
      </c>
      <c r="X187" s="105" t="s">
        <v>2730</v>
      </c>
      <c r="Y187" s="105" t="s">
        <v>2731</v>
      </c>
      <c r="Z187" s="105" t="s">
        <v>2732</v>
      </c>
      <c r="AA187" s="105" t="s">
        <v>2733</v>
      </c>
      <c r="AB187" s="106">
        <v>3</v>
      </c>
      <c r="AC187" s="102">
        <v>16900</v>
      </c>
      <c r="AD187" s="94">
        <v>3700</v>
      </c>
      <c r="AE187" s="94">
        <v>0</v>
      </c>
      <c r="AF187" s="94">
        <v>0</v>
      </c>
      <c r="AG187" s="94">
        <v>0</v>
      </c>
      <c r="AH187" s="102"/>
      <c r="AI187" s="102"/>
      <c r="AJ187" s="107"/>
      <c r="AK187" s="107" t="s">
        <v>2499</v>
      </c>
      <c r="AL187" s="107"/>
    </row>
    <row r="188" spans="2:38" ht="33" customHeight="1" x14ac:dyDescent="0.2">
      <c r="B188" s="102" t="s">
        <v>994</v>
      </c>
      <c r="C188" s="94" t="s">
        <v>85</v>
      </c>
      <c r="D188" s="103" t="s">
        <v>2734</v>
      </c>
      <c r="E188" s="94" t="s">
        <v>1020</v>
      </c>
      <c r="F188" s="94" t="s">
        <v>86</v>
      </c>
      <c r="G188" s="94" t="s">
        <v>2497</v>
      </c>
      <c r="H188" s="103">
        <v>2024</v>
      </c>
      <c r="I188" s="103">
        <v>2024</v>
      </c>
      <c r="J188" s="102" t="s">
        <v>1021</v>
      </c>
      <c r="K188" s="94" t="s">
        <v>1022</v>
      </c>
      <c r="L188" s="94" t="s">
        <v>1023</v>
      </c>
      <c r="M188" s="94" t="s">
        <v>1024</v>
      </c>
      <c r="N188" s="94" t="s">
        <v>1025</v>
      </c>
      <c r="O188" s="94" t="s">
        <v>89</v>
      </c>
      <c r="P188" s="94" t="s">
        <v>90</v>
      </c>
      <c r="Q188" s="94" t="s">
        <v>1026</v>
      </c>
      <c r="R188" s="94" t="s">
        <v>1027</v>
      </c>
      <c r="S188" s="94" t="s">
        <v>119</v>
      </c>
      <c r="T188" s="94" t="s">
        <v>1028</v>
      </c>
      <c r="U188" s="94" t="s">
        <v>1003</v>
      </c>
      <c r="V188" s="104" t="s">
        <v>2735</v>
      </c>
      <c r="W188" s="105" t="s">
        <v>2498</v>
      </c>
      <c r="X188" s="105" t="s">
        <v>2736</v>
      </c>
      <c r="Y188" s="105" t="s">
        <v>2737</v>
      </c>
      <c r="Z188" s="105" t="s">
        <v>2738</v>
      </c>
      <c r="AA188" s="105" t="s">
        <v>2739</v>
      </c>
      <c r="AB188" s="106">
        <v>2</v>
      </c>
      <c r="AC188" s="102">
        <v>25090</v>
      </c>
      <c r="AD188" s="94">
        <v>4500</v>
      </c>
      <c r="AE188" s="94">
        <v>0</v>
      </c>
      <c r="AF188" s="94">
        <v>0</v>
      </c>
      <c r="AG188" s="94">
        <v>0</v>
      </c>
      <c r="AH188" s="102"/>
      <c r="AI188" s="102"/>
      <c r="AJ188" s="107"/>
      <c r="AK188" s="107" t="s">
        <v>2499</v>
      </c>
      <c r="AL188" s="107"/>
    </row>
    <row r="189" spans="2:38" ht="33" customHeight="1" x14ac:dyDescent="0.2">
      <c r="B189" s="102" t="s">
        <v>994</v>
      </c>
      <c r="C189" s="94" t="s">
        <v>85</v>
      </c>
      <c r="D189" s="103" t="s">
        <v>2740</v>
      </c>
      <c r="E189" s="94" t="s">
        <v>1041</v>
      </c>
      <c r="F189" s="94" t="s">
        <v>86</v>
      </c>
      <c r="G189" s="94" t="s">
        <v>2497</v>
      </c>
      <c r="H189" s="103">
        <v>2024</v>
      </c>
      <c r="I189" s="103">
        <v>2024</v>
      </c>
      <c r="J189" s="102" t="s">
        <v>1042</v>
      </c>
      <c r="K189" s="94" t="s">
        <v>1043</v>
      </c>
      <c r="L189" s="94" t="s">
        <v>1044</v>
      </c>
      <c r="M189" s="94" t="s">
        <v>1045</v>
      </c>
      <c r="N189" s="94" t="s">
        <v>1046</v>
      </c>
      <c r="O189" s="94" t="s">
        <v>89</v>
      </c>
      <c r="P189" s="94" t="s">
        <v>90</v>
      </c>
      <c r="Q189" s="94" t="s">
        <v>1047</v>
      </c>
      <c r="R189" s="94" t="s">
        <v>1048</v>
      </c>
      <c r="S189" s="94" t="s">
        <v>135</v>
      </c>
      <c r="T189" s="94" t="s">
        <v>1028</v>
      </c>
      <c r="U189" s="94" t="s">
        <v>1003</v>
      </c>
      <c r="V189" s="104" t="s">
        <v>2741</v>
      </c>
      <c r="W189" s="105" t="s">
        <v>2742</v>
      </c>
      <c r="X189" s="105" t="s">
        <v>1047</v>
      </c>
      <c r="Y189" s="105" t="s">
        <v>2743</v>
      </c>
      <c r="Z189" s="105" t="s">
        <v>2744</v>
      </c>
      <c r="AA189" s="105" t="s">
        <v>2745</v>
      </c>
      <c r="AB189" s="106">
        <v>2</v>
      </c>
      <c r="AC189" s="102">
        <v>14400</v>
      </c>
      <c r="AD189" s="94">
        <v>4000</v>
      </c>
      <c r="AE189" s="94">
        <v>0</v>
      </c>
      <c r="AF189" s="94">
        <v>0</v>
      </c>
      <c r="AG189" s="94">
        <v>0</v>
      </c>
      <c r="AH189" s="102"/>
      <c r="AI189" s="102"/>
      <c r="AJ189" s="107"/>
      <c r="AK189" s="107" t="s">
        <v>2499</v>
      </c>
      <c r="AL189" s="107"/>
    </row>
    <row r="190" spans="2:38" ht="33" customHeight="1" x14ac:dyDescent="0.2">
      <c r="B190" s="102" t="s">
        <v>994</v>
      </c>
      <c r="C190" s="94" t="s">
        <v>85</v>
      </c>
      <c r="D190" s="103" t="s">
        <v>2751</v>
      </c>
      <c r="E190" s="94" t="s">
        <v>1068</v>
      </c>
      <c r="F190" s="94" t="s">
        <v>86</v>
      </c>
      <c r="G190" s="94" t="s">
        <v>2497</v>
      </c>
      <c r="H190" s="103">
        <v>2024</v>
      </c>
      <c r="I190" s="103">
        <v>2024</v>
      </c>
      <c r="J190" s="102" t="s">
        <v>1069</v>
      </c>
      <c r="K190" s="94" t="s">
        <v>1070</v>
      </c>
      <c r="L190" s="94" t="s">
        <v>1071</v>
      </c>
      <c r="M190" s="94" t="s">
        <v>1072</v>
      </c>
      <c r="N190" s="94" t="s">
        <v>1073</v>
      </c>
      <c r="O190" s="94" t="s">
        <v>89</v>
      </c>
      <c r="P190" s="94" t="s">
        <v>90</v>
      </c>
      <c r="Q190" s="94" t="s">
        <v>1064</v>
      </c>
      <c r="R190" s="94" t="s">
        <v>1074</v>
      </c>
      <c r="S190" s="94" t="s">
        <v>91</v>
      </c>
      <c r="T190" s="94" t="s">
        <v>1028</v>
      </c>
      <c r="U190" s="94" t="s">
        <v>1003</v>
      </c>
      <c r="V190" s="104" t="s">
        <v>2752</v>
      </c>
      <c r="W190" s="105" t="s">
        <v>2498</v>
      </c>
      <c r="X190" s="105" t="s">
        <v>1064</v>
      </c>
      <c r="Y190" s="105" t="s">
        <v>2753</v>
      </c>
      <c r="Z190" s="105" t="s">
        <v>2754</v>
      </c>
      <c r="AA190" s="105" t="s">
        <v>2755</v>
      </c>
      <c r="AB190" s="106">
        <v>2</v>
      </c>
      <c r="AC190" s="102">
        <v>8000</v>
      </c>
      <c r="AD190" s="94">
        <v>2500</v>
      </c>
      <c r="AE190" s="94">
        <v>0</v>
      </c>
      <c r="AF190" s="94">
        <v>0</v>
      </c>
      <c r="AG190" s="94">
        <v>0</v>
      </c>
      <c r="AH190" s="102"/>
      <c r="AI190" s="102"/>
      <c r="AJ190" s="107"/>
      <c r="AK190" s="107" t="s">
        <v>2499</v>
      </c>
      <c r="AL190" s="107"/>
    </row>
    <row r="191" spans="2:38" ht="33" customHeight="1" x14ac:dyDescent="0.2">
      <c r="B191" s="102" t="s">
        <v>994</v>
      </c>
      <c r="C191" s="94" t="s">
        <v>85</v>
      </c>
      <c r="D191" s="103" t="s">
        <v>2756</v>
      </c>
      <c r="E191" s="94" t="s">
        <v>1077</v>
      </c>
      <c r="F191" s="94" t="s">
        <v>86</v>
      </c>
      <c r="G191" s="94" t="s">
        <v>2497</v>
      </c>
      <c r="H191" s="103">
        <v>2024</v>
      </c>
      <c r="I191" s="103">
        <v>2024</v>
      </c>
      <c r="J191" s="102" t="s">
        <v>1078</v>
      </c>
      <c r="K191" s="94" t="s">
        <v>1079</v>
      </c>
      <c r="L191" s="94" t="s">
        <v>1080</v>
      </c>
      <c r="M191" s="94" t="s">
        <v>1081</v>
      </c>
      <c r="N191" s="94" t="s">
        <v>1082</v>
      </c>
      <c r="O191" s="94" t="s">
        <v>89</v>
      </c>
      <c r="P191" s="94" t="s">
        <v>90</v>
      </c>
      <c r="Q191" s="94" t="s">
        <v>1083</v>
      </c>
      <c r="R191" s="94" t="s">
        <v>1084</v>
      </c>
      <c r="S191" s="94" t="s">
        <v>135</v>
      </c>
      <c r="T191" s="94" t="s">
        <v>1002</v>
      </c>
      <c r="U191" s="94" t="s">
        <v>1003</v>
      </c>
      <c r="V191" s="104" t="s">
        <v>2757</v>
      </c>
      <c r="W191" s="105" t="s">
        <v>2498</v>
      </c>
      <c r="X191" s="105" t="s">
        <v>1083</v>
      </c>
      <c r="Y191" s="105" t="s">
        <v>2758</v>
      </c>
      <c r="Z191" s="105" t="s">
        <v>2759</v>
      </c>
      <c r="AA191" s="105" t="s">
        <v>2760</v>
      </c>
      <c r="AB191" s="106">
        <v>2</v>
      </c>
      <c r="AC191" s="102">
        <v>9980</v>
      </c>
      <c r="AD191" s="94">
        <v>4500</v>
      </c>
      <c r="AE191" s="94">
        <v>0</v>
      </c>
      <c r="AF191" s="94">
        <v>0</v>
      </c>
      <c r="AG191" s="94">
        <v>0</v>
      </c>
      <c r="AH191" s="102"/>
      <c r="AI191" s="102"/>
      <c r="AJ191" s="107"/>
      <c r="AK191" s="107" t="s">
        <v>2499</v>
      </c>
      <c r="AL191" s="107"/>
    </row>
    <row r="192" spans="2:38" ht="33" customHeight="1" x14ac:dyDescent="0.2">
      <c r="B192" s="102" t="s">
        <v>994</v>
      </c>
      <c r="C192" s="94" t="s">
        <v>85</v>
      </c>
      <c r="D192" s="103" t="s">
        <v>2761</v>
      </c>
      <c r="E192" s="94" t="s">
        <v>1094</v>
      </c>
      <c r="F192" s="94" t="s">
        <v>86</v>
      </c>
      <c r="G192" s="94" t="s">
        <v>2497</v>
      </c>
      <c r="H192" s="103">
        <v>2024</v>
      </c>
      <c r="I192" s="103">
        <v>2024</v>
      </c>
      <c r="J192" s="102" t="s">
        <v>1095</v>
      </c>
      <c r="K192" s="94" t="s">
        <v>1096</v>
      </c>
      <c r="L192" s="94" t="s">
        <v>2762</v>
      </c>
      <c r="M192" s="94" t="s">
        <v>1098</v>
      </c>
      <c r="N192" s="94" t="s">
        <v>1099</v>
      </c>
      <c r="O192" s="94" t="s">
        <v>89</v>
      </c>
      <c r="P192" s="94" t="s">
        <v>90</v>
      </c>
      <c r="Q192" s="94" t="s">
        <v>1100</v>
      </c>
      <c r="R192" s="94" t="s">
        <v>1101</v>
      </c>
      <c r="S192" s="94" t="s">
        <v>135</v>
      </c>
      <c r="T192" s="94" t="s">
        <v>1102</v>
      </c>
      <c r="U192" s="94" t="s">
        <v>1003</v>
      </c>
      <c r="V192" s="104" t="s">
        <v>2763</v>
      </c>
      <c r="W192" s="105" t="s">
        <v>2498</v>
      </c>
      <c r="X192" s="105" t="s">
        <v>1100</v>
      </c>
      <c r="Y192" s="105" t="s">
        <v>2764</v>
      </c>
      <c r="Z192" s="105" t="s">
        <v>2765</v>
      </c>
      <c r="AA192" s="105" t="s">
        <v>2766</v>
      </c>
      <c r="AB192" s="106">
        <v>4</v>
      </c>
      <c r="AC192" s="102">
        <v>38500</v>
      </c>
      <c r="AD192" s="94">
        <v>15500</v>
      </c>
      <c r="AE192" s="94">
        <v>0</v>
      </c>
      <c r="AF192" s="94">
        <v>0</v>
      </c>
      <c r="AG192" s="94">
        <v>0</v>
      </c>
      <c r="AH192" s="102"/>
      <c r="AI192" s="102"/>
      <c r="AJ192" s="107"/>
      <c r="AK192" s="107" t="s">
        <v>2499</v>
      </c>
      <c r="AL192" s="107"/>
    </row>
    <row r="193" spans="2:38" ht="33" customHeight="1" x14ac:dyDescent="0.2">
      <c r="B193" s="102" t="s">
        <v>994</v>
      </c>
      <c r="C193" s="94" t="s">
        <v>85</v>
      </c>
      <c r="D193" s="103" t="s">
        <v>2767</v>
      </c>
      <c r="E193" s="94" t="s">
        <v>1125</v>
      </c>
      <c r="F193" s="94" t="s">
        <v>86</v>
      </c>
      <c r="G193" s="94" t="s">
        <v>2497</v>
      </c>
      <c r="H193" s="103">
        <v>2024</v>
      </c>
      <c r="I193" s="103">
        <v>2024</v>
      </c>
      <c r="J193" s="102" t="s">
        <v>1126</v>
      </c>
      <c r="K193" s="94" t="s">
        <v>1127</v>
      </c>
      <c r="L193" s="94" t="s">
        <v>1128</v>
      </c>
      <c r="M193" s="94" t="s">
        <v>1129</v>
      </c>
      <c r="N193" s="94" t="s">
        <v>1130</v>
      </c>
      <c r="O193" s="94" t="s">
        <v>89</v>
      </c>
      <c r="P193" s="94" t="s">
        <v>90</v>
      </c>
      <c r="Q193" s="94" t="s">
        <v>1131</v>
      </c>
      <c r="R193" s="94" t="s">
        <v>1132</v>
      </c>
      <c r="S193" s="94" t="s">
        <v>119</v>
      </c>
      <c r="T193" s="94" t="s">
        <v>1102</v>
      </c>
      <c r="U193" s="94" t="s">
        <v>1003</v>
      </c>
      <c r="V193" s="104" t="s">
        <v>2768</v>
      </c>
      <c r="W193" s="105" t="s">
        <v>2498</v>
      </c>
      <c r="X193" s="105" t="s">
        <v>2769</v>
      </c>
      <c r="Y193" s="105" t="s">
        <v>2770</v>
      </c>
      <c r="Z193" s="105" t="s">
        <v>2771</v>
      </c>
      <c r="AA193" s="105" t="s">
        <v>2772</v>
      </c>
      <c r="AB193" s="106">
        <v>4</v>
      </c>
      <c r="AC193" s="102">
        <v>9825</v>
      </c>
      <c r="AD193" s="94">
        <v>3600</v>
      </c>
      <c r="AE193" s="94">
        <v>0</v>
      </c>
      <c r="AF193" s="94">
        <v>0</v>
      </c>
      <c r="AG193" s="94">
        <v>0</v>
      </c>
      <c r="AH193" s="102"/>
      <c r="AI193" s="102"/>
      <c r="AJ193" s="107"/>
      <c r="AK193" s="107" t="s">
        <v>2499</v>
      </c>
      <c r="AL193" s="107"/>
    </row>
    <row r="194" spans="2:38" ht="33" customHeight="1" x14ac:dyDescent="0.2">
      <c r="B194" s="102" t="s">
        <v>994</v>
      </c>
      <c r="C194" s="94" t="s">
        <v>85</v>
      </c>
      <c r="D194" s="103" t="s">
        <v>2773</v>
      </c>
      <c r="E194" s="94" t="s">
        <v>1158</v>
      </c>
      <c r="F194" s="94" t="s">
        <v>86</v>
      </c>
      <c r="G194" s="94" t="s">
        <v>2497</v>
      </c>
      <c r="H194" s="103">
        <v>2024</v>
      </c>
      <c r="I194" s="103">
        <v>2024</v>
      </c>
      <c r="J194" s="102" t="s">
        <v>1159</v>
      </c>
      <c r="K194" s="94" t="s">
        <v>1160</v>
      </c>
      <c r="L194" s="94" t="s">
        <v>1161</v>
      </c>
      <c r="M194" s="94" t="s">
        <v>1162</v>
      </c>
      <c r="N194" s="94" t="s">
        <v>1163</v>
      </c>
      <c r="O194" s="94" t="s">
        <v>89</v>
      </c>
      <c r="P194" s="94" t="s">
        <v>90</v>
      </c>
      <c r="Q194" s="94" t="s">
        <v>1164</v>
      </c>
      <c r="R194" s="94" t="s">
        <v>1165</v>
      </c>
      <c r="S194" s="94" t="s">
        <v>135</v>
      </c>
      <c r="T194" s="94" t="s">
        <v>1166</v>
      </c>
      <c r="U194" s="94" t="s">
        <v>1003</v>
      </c>
      <c r="V194" s="104" t="s">
        <v>2774</v>
      </c>
      <c r="W194" s="105" t="s">
        <v>2498</v>
      </c>
      <c r="X194" s="105" t="s">
        <v>1164</v>
      </c>
      <c r="Y194" s="105" t="s">
        <v>2775</v>
      </c>
      <c r="Z194" s="105" t="s">
        <v>2776</v>
      </c>
      <c r="AA194" s="105" t="s">
        <v>2777</v>
      </c>
      <c r="AB194" s="106">
        <v>2</v>
      </c>
      <c r="AC194" s="102">
        <v>18600</v>
      </c>
      <c r="AD194" s="94">
        <v>7000</v>
      </c>
      <c r="AE194" s="94">
        <v>0</v>
      </c>
      <c r="AF194" s="94">
        <v>0</v>
      </c>
      <c r="AG194" s="94">
        <v>0</v>
      </c>
      <c r="AH194" s="102"/>
      <c r="AI194" s="102"/>
      <c r="AJ194" s="107"/>
      <c r="AK194" s="107" t="s">
        <v>2499</v>
      </c>
      <c r="AL194" s="107"/>
    </row>
    <row r="195" spans="2:38" ht="33" customHeight="1" x14ac:dyDescent="0.2">
      <c r="B195" s="102" t="s">
        <v>994</v>
      </c>
      <c r="C195" s="94" t="s">
        <v>85</v>
      </c>
      <c r="D195" s="103" t="s">
        <v>2778</v>
      </c>
      <c r="E195" s="94" t="s">
        <v>1180</v>
      </c>
      <c r="F195" s="94" t="s">
        <v>86</v>
      </c>
      <c r="G195" s="94" t="s">
        <v>2497</v>
      </c>
      <c r="H195" s="103">
        <v>2024</v>
      </c>
      <c r="I195" s="103">
        <v>2024</v>
      </c>
      <c r="J195" s="102" t="s">
        <v>1181</v>
      </c>
      <c r="K195" s="94" t="s">
        <v>1182</v>
      </c>
      <c r="L195" s="94" t="s">
        <v>2779</v>
      </c>
      <c r="M195" s="94" t="s">
        <v>1184</v>
      </c>
      <c r="N195" s="94" t="s">
        <v>1185</v>
      </c>
      <c r="O195" s="94" t="s">
        <v>89</v>
      </c>
      <c r="P195" s="94" t="s">
        <v>90</v>
      </c>
      <c r="Q195" s="94" t="s">
        <v>1186</v>
      </c>
      <c r="R195" s="94" t="s">
        <v>1187</v>
      </c>
      <c r="S195" s="94" t="s">
        <v>119</v>
      </c>
      <c r="T195" s="94" t="s">
        <v>1002</v>
      </c>
      <c r="U195" s="94" t="s">
        <v>1003</v>
      </c>
      <c r="V195" s="104" t="s">
        <v>2780</v>
      </c>
      <c r="W195" s="105" t="s">
        <v>2498</v>
      </c>
      <c r="X195" s="105" t="s">
        <v>1186</v>
      </c>
      <c r="Y195" s="105" t="s">
        <v>2781</v>
      </c>
      <c r="Z195" s="105" t="s">
        <v>2782</v>
      </c>
      <c r="AA195" s="105" t="s">
        <v>2783</v>
      </c>
      <c r="AB195" s="106">
        <v>2</v>
      </c>
      <c r="AC195" s="102">
        <v>29500</v>
      </c>
      <c r="AD195" s="94">
        <v>14750</v>
      </c>
      <c r="AE195" s="94">
        <v>0</v>
      </c>
      <c r="AF195" s="94">
        <v>0</v>
      </c>
      <c r="AG195" s="94">
        <v>0</v>
      </c>
      <c r="AH195" s="102"/>
      <c r="AI195" s="102"/>
      <c r="AJ195" s="107"/>
      <c r="AK195" s="107" t="s">
        <v>2499</v>
      </c>
      <c r="AL195" s="107"/>
    </row>
    <row r="196" spans="2:38" ht="33" customHeight="1" x14ac:dyDescent="0.2">
      <c r="B196" s="102" t="s">
        <v>994</v>
      </c>
      <c r="C196" s="94" t="s">
        <v>85</v>
      </c>
      <c r="D196" s="103" t="s">
        <v>2784</v>
      </c>
      <c r="E196" s="94" t="s">
        <v>1201</v>
      </c>
      <c r="F196" s="94" t="s">
        <v>86</v>
      </c>
      <c r="G196" s="94" t="s">
        <v>2497</v>
      </c>
      <c r="H196" s="103">
        <v>2024</v>
      </c>
      <c r="I196" s="103">
        <v>2024</v>
      </c>
      <c r="J196" s="102" t="s">
        <v>1202</v>
      </c>
      <c r="K196" s="94" t="s">
        <v>1203</v>
      </c>
      <c r="L196" s="94"/>
      <c r="M196" s="94" t="s">
        <v>1204</v>
      </c>
      <c r="N196" s="94" t="s">
        <v>1205</v>
      </c>
      <c r="O196" s="94" t="s">
        <v>89</v>
      </c>
      <c r="P196" s="94" t="s">
        <v>257</v>
      </c>
      <c r="Q196" s="94" t="s">
        <v>1206</v>
      </c>
      <c r="R196" s="94" t="s">
        <v>1207</v>
      </c>
      <c r="S196" s="94" t="s">
        <v>91</v>
      </c>
      <c r="T196" s="94" t="s">
        <v>1166</v>
      </c>
      <c r="U196" s="94" t="s">
        <v>1003</v>
      </c>
      <c r="V196" s="104" t="s">
        <v>2785</v>
      </c>
      <c r="W196" s="105" t="s">
        <v>2786</v>
      </c>
      <c r="X196" s="105" t="s">
        <v>1206</v>
      </c>
      <c r="Y196" s="105" t="s">
        <v>2787</v>
      </c>
      <c r="Z196" s="105" t="s">
        <v>2788</v>
      </c>
      <c r="AA196" s="105" t="s">
        <v>2777</v>
      </c>
      <c r="AB196" s="106">
        <v>3</v>
      </c>
      <c r="AC196" s="102">
        <v>31850</v>
      </c>
      <c r="AD196" s="94">
        <v>9500</v>
      </c>
      <c r="AE196" s="94">
        <v>0</v>
      </c>
      <c r="AF196" s="94">
        <v>0</v>
      </c>
      <c r="AG196" s="94">
        <v>0</v>
      </c>
      <c r="AH196" s="102"/>
      <c r="AI196" s="102"/>
      <c r="AJ196" s="107"/>
      <c r="AK196" s="107" t="s">
        <v>2499</v>
      </c>
      <c r="AL196" s="107"/>
    </row>
    <row r="197" spans="2:38" ht="33" customHeight="1" x14ac:dyDescent="0.2">
      <c r="B197" s="102" t="s">
        <v>994</v>
      </c>
      <c r="C197" s="94" t="s">
        <v>85</v>
      </c>
      <c r="D197" s="103" t="s">
        <v>13142</v>
      </c>
      <c r="E197" s="94" t="s">
        <v>12395</v>
      </c>
      <c r="F197" s="94" t="s">
        <v>86</v>
      </c>
      <c r="G197" s="94" t="s">
        <v>2497</v>
      </c>
      <c r="H197" s="103">
        <v>2024</v>
      </c>
      <c r="I197" s="103">
        <v>2024</v>
      </c>
      <c r="J197" s="102" t="s">
        <v>5987</v>
      </c>
      <c r="K197" s="94" t="s">
        <v>5988</v>
      </c>
      <c r="L197" s="94" t="s">
        <v>5989</v>
      </c>
      <c r="M197" s="94" t="s">
        <v>5990</v>
      </c>
      <c r="N197" s="94" t="s">
        <v>5991</v>
      </c>
      <c r="O197" s="94" t="s">
        <v>89</v>
      </c>
      <c r="P197" s="94" t="s">
        <v>90</v>
      </c>
      <c r="Q197" s="94" t="s">
        <v>5992</v>
      </c>
      <c r="R197" s="94" t="s">
        <v>5993</v>
      </c>
      <c r="S197" s="94" t="s">
        <v>223</v>
      </c>
      <c r="T197" s="94" t="s">
        <v>1028</v>
      </c>
      <c r="U197" s="94" t="s">
        <v>1003</v>
      </c>
      <c r="V197" s="104" t="s">
        <v>5994</v>
      </c>
      <c r="W197" s="105" t="s">
        <v>2498</v>
      </c>
      <c r="X197" s="105" t="s">
        <v>5995</v>
      </c>
      <c r="Y197" s="105" t="s">
        <v>5996</v>
      </c>
      <c r="Z197" s="105" t="s">
        <v>5997</v>
      </c>
      <c r="AA197" s="105" t="s">
        <v>5998</v>
      </c>
      <c r="AB197" s="106">
        <v>3</v>
      </c>
      <c r="AC197" s="102">
        <v>44000</v>
      </c>
      <c r="AD197" s="94">
        <v>10000</v>
      </c>
      <c r="AE197" s="94">
        <v>0</v>
      </c>
      <c r="AF197" s="94">
        <v>0</v>
      </c>
      <c r="AG197" s="94">
        <v>0</v>
      </c>
      <c r="AH197" s="102"/>
      <c r="AI197" s="102"/>
      <c r="AJ197" s="107"/>
      <c r="AK197" s="107" t="s">
        <v>2499</v>
      </c>
      <c r="AL197" s="107"/>
    </row>
    <row r="198" spans="2:38" ht="33" customHeight="1" x14ac:dyDescent="0.2">
      <c r="B198" s="102" t="s">
        <v>994</v>
      </c>
      <c r="C198" s="94" t="s">
        <v>85</v>
      </c>
      <c r="D198" s="103" t="s">
        <v>13143</v>
      </c>
      <c r="E198" s="94" t="s">
        <v>12415</v>
      </c>
      <c r="F198" s="94" t="s">
        <v>86</v>
      </c>
      <c r="G198" s="94" t="s">
        <v>2497</v>
      </c>
      <c r="H198" s="103">
        <v>2024</v>
      </c>
      <c r="I198" s="103">
        <v>2024</v>
      </c>
      <c r="J198" s="102" t="s">
        <v>5692</v>
      </c>
      <c r="K198" s="94" t="s">
        <v>5693</v>
      </c>
      <c r="L198" s="94" t="s">
        <v>5694</v>
      </c>
      <c r="M198" s="94" t="s">
        <v>5695</v>
      </c>
      <c r="N198" s="94" t="s">
        <v>5696</v>
      </c>
      <c r="O198" s="94" t="s">
        <v>89</v>
      </c>
      <c r="P198" s="94" t="s">
        <v>90</v>
      </c>
      <c r="Q198" s="94" t="s">
        <v>5697</v>
      </c>
      <c r="R198" s="94" t="s">
        <v>5698</v>
      </c>
      <c r="S198" s="94" t="s">
        <v>91</v>
      </c>
      <c r="T198" s="94" t="s">
        <v>1028</v>
      </c>
      <c r="U198" s="94" t="s">
        <v>1003</v>
      </c>
      <c r="V198" s="104" t="s">
        <v>5699</v>
      </c>
      <c r="W198" s="105" t="s">
        <v>2498</v>
      </c>
      <c r="X198" s="105" t="s">
        <v>5697</v>
      </c>
      <c r="Y198" s="105" t="s">
        <v>5700</v>
      </c>
      <c r="Z198" s="105" t="s">
        <v>5701</v>
      </c>
      <c r="AA198" s="105" t="s">
        <v>5702</v>
      </c>
      <c r="AB198" s="106">
        <v>2</v>
      </c>
      <c r="AC198" s="102">
        <v>17920</v>
      </c>
      <c r="AD198" s="94">
        <v>10500</v>
      </c>
      <c r="AE198" s="94">
        <v>0</v>
      </c>
      <c r="AF198" s="94">
        <v>0</v>
      </c>
      <c r="AG198" s="94">
        <v>0</v>
      </c>
      <c r="AH198" s="102"/>
      <c r="AI198" s="102"/>
      <c r="AJ198" s="107"/>
      <c r="AK198" s="107" t="s">
        <v>2499</v>
      </c>
      <c r="AL198" s="107"/>
    </row>
    <row r="199" spans="2:38" ht="33" customHeight="1" x14ac:dyDescent="0.2">
      <c r="B199" s="102" t="s">
        <v>994</v>
      </c>
      <c r="C199" s="94" t="s">
        <v>85</v>
      </c>
      <c r="D199" s="103" t="s">
        <v>13144</v>
      </c>
      <c r="E199" s="94" t="s">
        <v>12434</v>
      </c>
      <c r="F199" s="94" t="s">
        <v>86</v>
      </c>
      <c r="G199" s="94" t="s">
        <v>2497</v>
      </c>
      <c r="H199" s="103">
        <v>2024</v>
      </c>
      <c r="I199" s="103">
        <v>2024</v>
      </c>
      <c r="J199" s="102" t="s">
        <v>5858</v>
      </c>
      <c r="K199" s="94" t="s">
        <v>5859</v>
      </c>
      <c r="L199" s="94" t="s">
        <v>5860</v>
      </c>
      <c r="M199" s="94" t="s">
        <v>5861</v>
      </c>
      <c r="N199" s="94" t="s">
        <v>5862</v>
      </c>
      <c r="O199" s="94" t="s">
        <v>89</v>
      </c>
      <c r="P199" s="94" t="s">
        <v>90</v>
      </c>
      <c r="Q199" s="94" t="s">
        <v>5863</v>
      </c>
      <c r="R199" s="94" t="s">
        <v>5864</v>
      </c>
      <c r="S199" s="94" t="s">
        <v>119</v>
      </c>
      <c r="T199" s="94" t="s">
        <v>1002</v>
      </c>
      <c r="U199" s="94" t="s">
        <v>1003</v>
      </c>
      <c r="V199" s="104" t="s">
        <v>5865</v>
      </c>
      <c r="W199" s="105" t="s">
        <v>2498</v>
      </c>
      <c r="X199" s="105" t="s">
        <v>5863</v>
      </c>
      <c r="Y199" s="105" t="s">
        <v>5866</v>
      </c>
      <c r="Z199" s="105" t="s">
        <v>5867</v>
      </c>
      <c r="AA199" s="105" t="s">
        <v>5868</v>
      </c>
      <c r="AB199" s="106">
        <v>4</v>
      </c>
      <c r="AC199" s="102">
        <v>15289</v>
      </c>
      <c r="AD199" s="94">
        <v>7900</v>
      </c>
      <c r="AE199" s="94">
        <v>0</v>
      </c>
      <c r="AF199" s="94">
        <v>0</v>
      </c>
      <c r="AG199" s="94">
        <v>0</v>
      </c>
      <c r="AH199" s="102"/>
      <c r="AI199" s="102"/>
      <c r="AJ199" s="107"/>
      <c r="AK199" s="107" t="s">
        <v>2499</v>
      </c>
      <c r="AL199" s="107"/>
    </row>
    <row r="200" spans="2:38" ht="33" customHeight="1" x14ac:dyDescent="0.2">
      <c r="B200" s="102" t="s">
        <v>994</v>
      </c>
      <c r="C200" s="94" t="s">
        <v>85</v>
      </c>
      <c r="D200" s="103" t="s">
        <v>13145</v>
      </c>
      <c r="E200" s="94" t="s">
        <v>12459</v>
      </c>
      <c r="F200" s="94" t="s">
        <v>86</v>
      </c>
      <c r="G200" s="94" t="s">
        <v>2497</v>
      </c>
      <c r="H200" s="103">
        <v>2024</v>
      </c>
      <c r="I200" s="103">
        <v>2024</v>
      </c>
      <c r="J200" s="102"/>
      <c r="K200" s="94" t="s">
        <v>5871</v>
      </c>
      <c r="L200" s="94"/>
      <c r="M200" s="94" t="s">
        <v>5872</v>
      </c>
      <c r="N200" s="94" t="s">
        <v>5873</v>
      </c>
      <c r="O200" s="94" t="s">
        <v>89</v>
      </c>
      <c r="P200" s="94" t="s">
        <v>90</v>
      </c>
      <c r="Q200" s="94" t="s">
        <v>5874</v>
      </c>
      <c r="R200" s="94" t="s">
        <v>5875</v>
      </c>
      <c r="S200" s="94" t="s">
        <v>135</v>
      </c>
      <c r="T200" s="94" t="s">
        <v>1028</v>
      </c>
      <c r="U200" s="94" t="s">
        <v>1003</v>
      </c>
      <c r="V200" s="104" t="s">
        <v>5876</v>
      </c>
      <c r="W200" s="105" t="s">
        <v>2498</v>
      </c>
      <c r="X200" s="105" t="s">
        <v>5877</v>
      </c>
      <c r="Y200" s="105" t="s">
        <v>5878</v>
      </c>
      <c r="Z200" s="105" t="s">
        <v>5879</v>
      </c>
      <c r="AA200" s="105" t="s">
        <v>5880</v>
      </c>
      <c r="AB200" s="106">
        <v>2</v>
      </c>
      <c r="AC200" s="102">
        <v>5200</v>
      </c>
      <c r="AD200" s="94">
        <v>3000</v>
      </c>
      <c r="AE200" s="94">
        <v>0</v>
      </c>
      <c r="AF200" s="94">
        <v>0</v>
      </c>
      <c r="AG200" s="94">
        <v>0</v>
      </c>
      <c r="AH200" s="102"/>
      <c r="AI200" s="102"/>
      <c r="AJ200" s="107"/>
      <c r="AK200" s="107" t="s">
        <v>2499</v>
      </c>
      <c r="AL200" s="107"/>
    </row>
    <row r="201" spans="2:38" ht="33" customHeight="1" x14ac:dyDescent="0.2">
      <c r="B201" s="102" t="s">
        <v>994</v>
      </c>
      <c r="C201" s="94" t="s">
        <v>85</v>
      </c>
      <c r="D201" s="103" t="s">
        <v>19600</v>
      </c>
      <c r="E201" s="94" t="s">
        <v>15491</v>
      </c>
      <c r="F201" s="94" t="s">
        <v>86</v>
      </c>
      <c r="G201" s="94" t="s">
        <v>2497</v>
      </c>
      <c r="H201" s="103">
        <v>2024</v>
      </c>
      <c r="I201" s="103">
        <v>2024</v>
      </c>
      <c r="J201" s="102" t="s">
        <v>5719</v>
      </c>
      <c r="K201" s="94" t="s">
        <v>5720</v>
      </c>
      <c r="L201" s="94"/>
      <c r="M201" s="94" t="s">
        <v>5721</v>
      </c>
      <c r="N201" s="94" t="s">
        <v>5722</v>
      </c>
      <c r="O201" s="94" t="s">
        <v>89</v>
      </c>
      <c r="P201" s="94" t="s">
        <v>257</v>
      </c>
      <c r="Q201" s="94" t="s">
        <v>5723</v>
      </c>
      <c r="R201" s="94" t="s">
        <v>5724</v>
      </c>
      <c r="S201" s="94" t="s">
        <v>91</v>
      </c>
      <c r="T201" s="94" t="s">
        <v>5725</v>
      </c>
      <c r="U201" s="94" t="s">
        <v>1003</v>
      </c>
      <c r="V201" s="104" t="s">
        <v>5726</v>
      </c>
      <c r="W201" s="105" t="s">
        <v>2498</v>
      </c>
      <c r="X201" s="105" t="s">
        <v>5727</v>
      </c>
      <c r="Y201" s="105" t="s">
        <v>5728</v>
      </c>
      <c r="Z201" s="105" t="s">
        <v>5729</v>
      </c>
      <c r="AA201" s="105" t="s">
        <v>5730</v>
      </c>
      <c r="AB201" s="106">
        <v>3</v>
      </c>
      <c r="AC201" s="102">
        <v>15900</v>
      </c>
      <c r="AD201" s="94">
        <v>4300</v>
      </c>
      <c r="AE201" s="94">
        <v>0</v>
      </c>
      <c r="AF201" s="94">
        <v>0</v>
      </c>
      <c r="AG201" s="94">
        <v>0</v>
      </c>
      <c r="AH201" s="102"/>
      <c r="AI201" s="102"/>
      <c r="AJ201" s="107"/>
      <c r="AK201" s="107" t="s">
        <v>2499</v>
      </c>
      <c r="AL201" s="107"/>
    </row>
    <row r="202" spans="2:38" ht="33" customHeight="1" x14ac:dyDescent="0.2">
      <c r="B202" s="102" t="s">
        <v>994</v>
      </c>
      <c r="C202" s="94" t="s">
        <v>85</v>
      </c>
      <c r="D202" s="103" t="s">
        <v>19601</v>
      </c>
      <c r="E202" s="94" t="s">
        <v>15510</v>
      </c>
      <c r="F202" s="94" t="s">
        <v>86</v>
      </c>
      <c r="G202" s="94" t="s">
        <v>2497</v>
      </c>
      <c r="H202" s="103">
        <v>2024</v>
      </c>
      <c r="I202" s="103">
        <v>2024</v>
      </c>
      <c r="J202" s="102" t="s">
        <v>5771</v>
      </c>
      <c r="K202" s="94" t="s">
        <v>5772</v>
      </c>
      <c r="L202" s="94" t="s">
        <v>5773</v>
      </c>
      <c r="M202" s="94" t="s">
        <v>5774</v>
      </c>
      <c r="N202" s="94" t="s">
        <v>5775</v>
      </c>
      <c r="O202" s="94" t="s">
        <v>89</v>
      </c>
      <c r="P202" s="94" t="s">
        <v>90</v>
      </c>
      <c r="Q202" s="94" t="s">
        <v>5776</v>
      </c>
      <c r="R202" s="94" t="s">
        <v>5777</v>
      </c>
      <c r="S202" s="94" t="s">
        <v>119</v>
      </c>
      <c r="T202" s="94" t="s">
        <v>1166</v>
      </c>
      <c r="U202" s="94" t="s">
        <v>1003</v>
      </c>
      <c r="V202" s="104" t="s">
        <v>5778</v>
      </c>
      <c r="W202" s="105" t="s">
        <v>2498</v>
      </c>
      <c r="X202" s="105" t="s">
        <v>5779</v>
      </c>
      <c r="Y202" s="105" t="s">
        <v>5780</v>
      </c>
      <c r="Z202" s="105" t="s">
        <v>5781</v>
      </c>
      <c r="AA202" s="105" t="s">
        <v>5782</v>
      </c>
      <c r="AB202" s="106">
        <v>3</v>
      </c>
      <c r="AC202" s="102">
        <v>38425</v>
      </c>
      <c r="AD202" s="94">
        <v>14500</v>
      </c>
      <c r="AE202" s="94">
        <v>0</v>
      </c>
      <c r="AF202" s="94">
        <v>0</v>
      </c>
      <c r="AG202" s="94">
        <v>0</v>
      </c>
      <c r="AH202" s="102"/>
      <c r="AI202" s="102"/>
      <c r="AJ202" s="107"/>
      <c r="AK202" s="107" t="s">
        <v>2499</v>
      </c>
      <c r="AL202" s="107"/>
    </row>
    <row r="203" spans="2:38" ht="33" customHeight="1" x14ac:dyDescent="0.2">
      <c r="B203" s="102" t="s">
        <v>994</v>
      </c>
      <c r="C203" s="94" t="s">
        <v>85</v>
      </c>
      <c r="D203" s="103" t="s">
        <v>19602</v>
      </c>
      <c r="E203" s="94" t="s">
        <v>15520</v>
      </c>
      <c r="F203" s="94" t="s">
        <v>86</v>
      </c>
      <c r="G203" s="94" t="s">
        <v>2497</v>
      </c>
      <c r="H203" s="103">
        <v>2024</v>
      </c>
      <c r="I203" s="103">
        <v>2024</v>
      </c>
      <c r="J203" s="102" t="s">
        <v>5963</v>
      </c>
      <c r="K203" s="94" t="s">
        <v>5964</v>
      </c>
      <c r="L203" s="94"/>
      <c r="M203" s="94" t="s">
        <v>5965</v>
      </c>
      <c r="N203" s="94" t="s">
        <v>5966</v>
      </c>
      <c r="O203" s="94" t="s">
        <v>89</v>
      </c>
      <c r="P203" s="94" t="s">
        <v>257</v>
      </c>
      <c r="Q203" s="94" t="s">
        <v>5967</v>
      </c>
      <c r="R203" s="94" t="s">
        <v>5968</v>
      </c>
      <c r="S203" s="94" t="s">
        <v>91</v>
      </c>
      <c r="T203" s="94" t="s">
        <v>1002</v>
      </c>
      <c r="U203" s="94" t="s">
        <v>1003</v>
      </c>
      <c r="V203" s="104" t="s">
        <v>5969</v>
      </c>
      <c r="W203" s="105" t="s">
        <v>2498</v>
      </c>
      <c r="X203" s="105" t="s">
        <v>5967</v>
      </c>
      <c r="Y203" s="105" t="s">
        <v>5970</v>
      </c>
      <c r="Z203" s="105" t="s">
        <v>5971</v>
      </c>
      <c r="AA203" s="105" t="s">
        <v>5972</v>
      </c>
      <c r="AB203" s="106">
        <v>4</v>
      </c>
      <c r="AC203" s="102">
        <v>153660</v>
      </c>
      <c r="AD203" s="94">
        <v>41500</v>
      </c>
      <c r="AE203" s="94">
        <v>0</v>
      </c>
      <c r="AF203" s="94">
        <v>0</v>
      </c>
      <c r="AG203" s="94">
        <v>0</v>
      </c>
      <c r="AH203" s="102"/>
      <c r="AI203" s="102"/>
      <c r="AJ203" s="107"/>
      <c r="AK203" s="107" t="s">
        <v>2499</v>
      </c>
      <c r="AL203" s="107"/>
    </row>
    <row r="204" spans="2:38" ht="33" customHeight="1" x14ac:dyDescent="0.2">
      <c r="B204" s="102" t="s">
        <v>994</v>
      </c>
      <c r="C204" s="94" t="s">
        <v>85</v>
      </c>
      <c r="D204" s="103" t="s">
        <v>19603</v>
      </c>
      <c r="E204" s="94" t="s">
        <v>15544</v>
      </c>
      <c r="F204" s="94" t="s">
        <v>86</v>
      </c>
      <c r="G204" s="94" t="s">
        <v>2497</v>
      </c>
      <c r="H204" s="103">
        <v>2024</v>
      </c>
      <c r="I204" s="103">
        <v>2024</v>
      </c>
      <c r="J204" s="102" t="s">
        <v>10567</v>
      </c>
      <c r="K204" s="94" t="s">
        <v>10568</v>
      </c>
      <c r="L204" s="94" t="s">
        <v>10569</v>
      </c>
      <c r="M204" s="94" t="s">
        <v>10570</v>
      </c>
      <c r="N204" s="94" t="s">
        <v>10571</v>
      </c>
      <c r="O204" s="94" t="s">
        <v>89</v>
      </c>
      <c r="P204" s="94" t="s">
        <v>90</v>
      </c>
      <c r="Q204" s="94" t="s">
        <v>10572</v>
      </c>
      <c r="R204" s="94" t="s">
        <v>10573</v>
      </c>
      <c r="S204" s="94" t="s">
        <v>119</v>
      </c>
      <c r="T204" s="94" t="s">
        <v>1028</v>
      </c>
      <c r="U204" s="94" t="s">
        <v>1003</v>
      </c>
      <c r="V204" s="104" t="s">
        <v>10574</v>
      </c>
      <c r="W204" s="105" t="s">
        <v>2498</v>
      </c>
      <c r="X204" s="105" t="s">
        <v>10572</v>
      </c>
      <c r="Y204" s="105" t="s">
        <v>10575</v>
      </c>
      <c r="Z204" s="105" t="s">
        <v>10576</v>
      </c>
      <c r="AA204" s="105" t="s">
        <v>10577</v>
      </c>
      <c r="AB204" s="106">
        <v>2</v>
      </c>
      <c r="AC204" s="102">
        <v>5910</v>
      </c>
      <c r="AD204" s="94">
        <v>3000</v>
      </c>
      <c r="AE204" s="94">
        <v>0</v>
      </c>
      <c r="AF204" s="94">
        <v>0</v>
      </c>
      <c r="AG204" s="94">
        <v>0</v>
      </c>
      <c r="AH204" s="102"/>
      <c r="AI204" s="102"/>
      <c r="AJ204" s="107"/>
      <c r="AK204" s="107" t="s">
        <v>2499</v>
      </c>
      <c r="AL204" s="107"/>
    </row>
    <row r="205" spans="2:38" ht="33" customHeight="1" x14ac:dyDescent="0.2">
      <c r="B205" s="102" t="s">
        <v>994</v>
      </c>
      <c r="C205" s="94" t="s">
        <v>85</v>
      </c>
      <c r="D205" s="103" t="s">
        <v>19604</v>
      </c>
      <c r="E205" s="94" t="s">
        <v>15557</v>
      </c>
      <c r="F205" s="94" t="s">
        <v>86</v>
      </c>
      <c r="G205" s="94" t="s">
        <v>2497</v>
      </c>
      <c r="H205" s="103">
        <v>2024</v>
      </c>
      <c r="I205" s="103">
        <v>2024</v>
      </c>
      <c r="J205" s="102" t="s">
        <v>15558</v>
      </c>
      <c r="K205" s="94" t="s">
        <v>15559</v>
      </c>
      <c r="L205" s="94" t="s">
        <v>19605</v>
      </c>
      <c r="M205" s="94" t="s">
        <v>15561</v>
      </c>
      <c r="N205" s="94" t="s">
        <v>15562</v>
      </c>
      <c r="O205" s="94" t="s">
        <v>89</v>
      </c>
      <c r="P205" s="94" t="s">
        <v>90</v>
      </c>
      <c r="Q205" s="94" t="s">
        <v>15563</v>
      </c>
      <c r="R205" s="94" t="s">
        <v>15564</v>
      </c>
      <c r="S205" s="94" t="s">
        <v>135</v>
      </c>
      <c r="T205" s="94" t="s">
        <v>1002</v>
      </c>
      <c r="U205" s="94" t="s">
        <v>1003</v>
      </c>
      <c r="V205" s="104" t="s">
        <v>2659</v>
      </c>
      <c r="W205" s="105" t="s">
        <v>2498</v>
      </c>
      <c r="X205" s="105" t="s">
        <v>15563</v>
      </c>
      <c r="Y205" s="105" t="s">
        <v>19606</v>
      </c>
      <c r="Z205" s="105" t="s">
        <v>19607</v>
      </c>
      <c r="AA205" s="105" t="s">
        <v>19608</v>
      </c>
      <c r="AB205" s="106">
        <v>2</v>
      </c>
      <c r="AC205" s="102">
        <v>8600</v>
      </c>
      <c r="AD205" s="94">
        <v>5000</v>
      </c>
      <c r="AE205" s="94">
        <v>0</v>
      </c>
      <c r="AF205" s="94">
        <v>0</v>
      </c>
      <c r="AG205" s="94">
        <v>0</v>
      </c>
      <c r="AH205" s="102"/>
      <c r="AI205" s="102"/>
      <c r="AJ205" s="107"/>
      <c r="AK205" s="107" t="s">
        <v>2499</v>
      </c>
      <c r="AL205" s="107"/>
    </row>
    <row r="206" spans="2:38" ht="33" customHeight="1" x14ac:dyDescent="0.2">
      <c r="B206" s="102" t="s">
        <v>994</v>
      </c>
      <c r="C206" s="94" t="s">
        <v>85</v>
      </c>
      <c r="D206" s="103" t="s">
        <v>19609</v>
      </c>
      <c r="E206" s="94" t="s">
        <v>15578</v>
      </c>
      <c r="F206" s="94" t="s">
        <v>86</v>
      </c>
      <c r="G206" s="94" t="s">
        <v>2497</v>
      </c>
      <c r="H206" s="103">
        <v>2024</v>
      </c>
      <c r="I206" s="103">
        <v>2024</v>
      </c>
      <c r="J206" s="102" t="s">
        <v>5800</v>
      </c>
      <c r="K206" s="94" t="s">
        <v>5801</v>
      </c>
      <c r="L206" s="94" t="s">
        <v>5802</v>
      </c>
      <c r="M206" s="94" t="s">
        <v>5803</v>
      </c>
      <c r="N206" s="94" t="s">
        <v>5804</v>
      </c>
      <c r="O206" s="94" t="s">
        <v>89</v>
      </c>
      <c r="P206" s="94" t="s">
        <v>90</v>
      </c>
      <c r="Q206" s="94" t="s">
        <v>5805</v>
      </c>
      <c r="R206" s="94" t="s">
        <v>5806</v>
      </c>
      <c r="S206" s="94" t="s">
        <v>135</v>
      </c>
      <c r="T206" s="94" t="s">
        <v>1002</v>
      </c>
      <c r="U206" s="94" t="s">
        <v>1003</v>
      </c>
      <c r="V206" s="104" t="s">
        <v>5807</v>
      </c>
      <c r="W206" s="105" t="s">
        <v>5808</v>
      </c>
      <c r="X206" s="105" t="s">
        <v>5809</v>
      </c>
      <c r="Y206" s="105" t="s">
        <v>5810</v>
      </c>
      <c r="Z206" s="105" t="s">
        <v>19610</v>
      </c>
      <c r="AA206" s="105" t="s">
        <v>5812</v>
      </c>
      <c r="AB206" s="106">
        <v>2</v>
      </c>
      <c r="AC206" s="102">
        <v>32800</v>
      </c>
      <c r="AD206" s="94">
        <v>9000</v>
      </c>
      <c r="AE206" s="94">
        <v>0</v>
      </c>
      <c r="AF206" s="94">
        <v>0</v>
      </c>
      <c r="AG206" s="94">
        <v>0</v>
      </c>
      <c r="AH206" s="102"/>
      <c r="AI206" s="102"/>
      <c r="AJ206" s="107"/>
      <c r="AK206" s="107" t="s">
        <v>2499</v>
      </c>
      <c r="AL206" s="107"/>
    </row>
    <row r="207" spans="2:38" ht="33" customHeight="1" x14ac:dyDescent="0.2">
      <c r="B207" s="102" t="s">
        <v>994</v>
      </c>
      <c r="C207" s="94" t="s">
        <v>85</v>
      </c>
      <c r="D207" s="103" t="s">
        <v>19611</v>
      </c>
      <c r="E207" s="94" t="s">
        <v>15592</v>
      </c>
      <c r="F207" s="94" t="s">
        <v>86</v>
      </c>
      <c r="G207" s="94" t="s">
        <v>2497</v>
      </c>
      <c r="H207" s="103">
        <v>2024</v>
      </c>
      <c r="I207" s="103">
        <v>2024</v>
      </c>
      <c r="J207" s="102" t="s">
        <v>5758</v>
      </c>
      <c r="K207" s="94" t="s">
        <v>5759</v>
      </c>
      <c r="L207" s="94" t="s">
        <v>5760</v>
      </c>
      <c r="M207" s="94" t="s">
        <v>5761</v>
      </c>
      <c r="N207" s="94" t="s">
        <v>5762</v>
      </c>
      <c r="O207" s="94" t="s">
        <v>89</v>
      </c>
      <c r="P207" s="94" t="s">
        <v>90</v>
      </c>
      <c r="Q207" s="94" t="s">
        <v>5723</v>
      </c>
      <c r="R207" s="94" t="s">
        <v>5724</v>
      </c>
      <c r="S207" s="94" t="s">
        <v>135</v>
      </c>
      <c r="T207" s="94" t="s">
        <v>5725</v>
      </c>
      <c r="U207" s="94" t="s">
        <v>1003</v>
      </c>
      <c r="V207" s="104" t="s">
        <v>5763</v>
      </c>
      <c r="W207" s="105" t="s">
        <v>5764</v>
      </c>
      <c r="X207" s="105" t="s">
        <v>5765</v>
      </c>
      <c r="Y207" s="105" t="s">
        <v>5766</v>
      </c>
      <c r="Z207" s="105" t="s">
        <v>5767</v>
      </c>
      <c r="AA207" s="105" t="s">
        <v>5768</v>
      </c>
      <c r="AB207" s="106">
        <v>4</v>
      </c>
      <c r="AC207" s="102">
        <v>11875</v>
      </c>
      <c r="AD207" s="94">
        <v>5937</v>
      </c>
      <c r="AE207" s="94">
        <v>0</v>
      </c>
      <c r="AF207" s="94">
        <v>0</v>
      </c>
      <c r="AG207" s="94">
        <v>0</v>
      </c>
      <c r="AH207" s="102"/>
      <c r="AI207" s="102"/>
      <c r="AJ207" s="107"/>
      <c r="AK207" s="107" t="s">
        <v>2499</v>
      </c>
      <c r="AL207" s="107"/>
    </row>
    <row r="208" spans="2:38" ht="33" customHeight="1" x14ac:dyDescent="0.2">
      <c r="B208" s="102" t="s">
        <v>994</v>
      </c>
      <c r="C208" s="94" t="s">
        <v>85</v>
      </c>
      <c r="D208" s="103" t="s">
        <v>19612</v>
      </c>
      <c r="E208" s="94" t="s">
        <v>15614</v>
      </c>
      <c r="F208" s="94" t="s">
        <v>86</v>
      </c>
      <c r="G208" s="94" t="s">
        <v>2497</v>
      </c>
      <c r="H208" s="103">
        <v>2024</v>
      </c>
      <c r="I208" s="103">
        <v>2024</v>
      </c>
      <c r="J208" s="102" t="s">
        <v>10590</v>
      </c>
      <c r="K208" s="94" t="s">
        <v>10591</v>
      </c>
      <c r="L208" s="94" t="s">
        <v>10592</v>
      </c>
      <c r="M208" s="94" t="s">
        <v>10593</v>
      </c>
      <c r="N208" s="94" t="s">
        <v>10594</v>
      </c>
      <c r="O208" s="94" t="s">
        <v>89</v>
      </c>
      <c r="P208" s="94" t="s">
        <v>90</v>
      </c>
      <c r="Q208" s="94" t="s">
        <v>10595</v>
      </c>
      <c r="R208" s="94" t="s">
        <v>10596</v>
      </c>
      <c r="S208" s="94" t="s">
        <v>135</v>
      </c>
      <c r="T208" s="94" t="s">
        <v>1028</v>
      </c>
      <c r="U208" s="94" t="s">
        <v>1003</v>
      </c>
      <c r="V208" s="104" t="s">
        <v>10597</v>
      </c>
      <c r="W208" s="105" t="s">
        <v>2498</v>
      </c>
      <c r="X208" s="105" t="s">
        <v>10595</v>
      </c>
      <c r="Y208" s="105" t="s">
        <v>10598</v>
      </c>
      <c r="Z208" s="105" t="s">
        <v>10599</v>
      </c>
      <c r="AA208" s="105" t="s">
        <v>10600</v>
      </c>
      <c r="AB208" s="106">
        <v>2</v>
      </c>
      <c r="AC208" s="102">
        <v>14530</v>
      </c>
      <c r="AD208" s="94">
        <v>7200</v>
      </c>
      <c r="AE208" s="94">
        <v>0</v>
      </c>
      <c r="AF208" s="94">
        <v>0</v>
      </c>
      <c r="AG208" s="94">
        <v>0</v>
      </c>
      <c r="AH208" s="102"/>
      <c r="AI208" s="102"/>
      <c r="AJ208" s="107"/>
      <c r="AK208" s="107" t="s">
        <v>2499</v>
      </c>
      <c r="AL208" s="107"/>
    </row>
    <row r="209" spans="2:38" ht="33" customHeight="1" x14ac:dyDescent="0.2">
      <c r="B209" s="102" t="s">
        <v>994</v>
      </c>
      <c r="C209" s="94" t="s">
        <v>85</v>
      </c>
      <c r="D209" s="103" t="s">
        <v>19613</v>
      </c>
      <c r="E209" s="94" t="s">
        <v>15627</v>
      </c>
      <c r="F209" s="94" t="s">
        <v>86</v>
      </c>
      <c r="G209" s="94" t="s">
        <v>2497</v>
      </c>
      <c r="H209" s="103">
        <v>2024</v>
      </c>
      <c r="I209" s="103">
        <v>2024</v>
      </c>
      <c r="J209" s="102" t="s">
        <v>5831</v>
      </c>
      <c r="K209" s="94" t="s">
        <v>5832</v>
      </c>
      <c r="L209" s="94"/>
      <c r="M209" s="94" t="s">
        <v>5833</v>
      </c>
      <c r="N209" s="94" t="s">
        <v>5834</v>
      </c>
      <c r="O209" s="94" t="s">
        <v>89</v>
      </c>
      <c r="P209" s="94" t="s">
        <v>257</v>
      </c>
      <c r="Q209" s="94" t="s">
        <v>5835</v>
      </c>
      <c r="R209" s="94" t="s">
        <v>5836</v>
      </c>
      <c r="S209" s="94" t="s">
        <v>91</v>
      </c>
      <c r="T209" s="94" t="s">
        <v>1102</v>
      </c>
      <c r="U209" s="94" t="s">
        <v>1003</v>
      </c>
      <c r="V209" s="104" t="s">
        <v>5837</v>
      </c>
      <c r="W209" s="105" t="s">
        <v>5838</v>
      </c>
      <c r="X209" s="105" t="s">
        <v>1100</v>
      </c>
      <c r="Y209" s="105" t="s">
        <v>2764</v>
      </c>
      <c r="Z209" s="105" t="s">
        <v>19614</v>
      </c>
      <c r="AA209" s="105" t="s">
        <v>5840</v>
      </c>
      <c r="AB209" s="106">
        <v>2</v>
      </c>
      <c r="AC209" s="102">
        <v>28500</v>
      </c>
      <c r="AD209" s="94">
        <v>6500</v>
      </c>
      <c r="AE209" s="94">
        <v>0</v>
      </c>
      <c r="AF209" s="94">
        <v>0</v>
      </c>
      <c r="AG209" s="94">
        <v>0</v>
      </c>
      <c r="AH209" s="102"/>
      <c r="AI209" s="102"/>
      <c r="AJ209" s="107"/>
      <c r="AK209" s="107" t="s">
        <v>2499</v>
      </c>
      <c r="AL209" s="107"/>
    </row>
    <row r="210" spans="2:38" ht="33" customHeight="1" x14ac:dyDescent="0.2">
      <c r="B210" s="102" t="s">
        <v>994</v>
      </c>
      <c r="C210" s="94" t="s">
        <v>85</v>
      </c>
      <c r="D210" s="103" t="s">
        <v>19615</v>
      </c>
      <c r="E210" s="94" t="s">
        <v>15641</v>
      </c>
      <c r="F210" s="94" t="s">
        <v>86</v>
      </c>
      <c r="G210" s="94" t="s">
        <v>2497</v>
      </c>
      <c r="H210" s="103">
        <v>2024</v>
      </c>
      <c r="I210" s="103">
        <v>2024</v>
      </c>
      <c r="J210" s="102" t="s">
        <v>5883</v>
      </c>
      <c r="K210" s="94" t="s">
        <v>5884</v>
      </c>
      <c r="L210" s="94" t="s">
        <v>5885</v>
      </c>
      <c r="M210" s="94" t="s">
        <v>5886</v>
      </c>
      <c r="N210" s="94" t="s">
        <v>5887</v>
      </c>
      <c r="O210" s="94" t="s">
        <v>89</v>
      </c>
      <c r="P210" s="94" t="s">
        <v>90</v>
      </c>
      <c r="Q210" s="94" t="s">
        <v>5888</v>
      </c>
      <c r="R210" s="94" t="s">
        <v>5889</v>
      </c>
      <c r="S210" s="94" t="s">
        <v>135</v>
      </c>
      <c r="T210" s="94" t="s">
        <v>1028</v>
      </c>
      <c r="U210" s="94" t="s">
        <v>1003</v>
      </c>
      <c r="V210" s="104" t="s">
        <v>5890</v>
      </c>
      <c r="W210" s="105" t="s">
        <v>5891</v>
      </c>
      <c r="X210" s="105" t="s">
        <v>5888</v>
      </c>
      <c r="Y210" s="105" t="s">
        <v>5892</v>
      </c>
      <c r="Z210" s="105" t="s">
        <v>5893</v>
      </c>
      <c r="AA210" s="105" t="s">
        <v>5894</v>
      </c>
      <c r="AB210" s="106">
        <v>2</v>
      </c>
      <c r="AC210" s="102">
        <v>9000</v>
      </c>
      <c r="AD210" s="94">
        <v>4500</v>
      </c>
      <c r="AE210" s="94">
        <v>0</v>
      </c>
      <c r="AF210" s="94">
        <v>0</v>
      </c>
      <c r="AG210" s="94">
        <v>0</v>
      </c>
      <c r="AH210" s="102"/>
      <c r="AI210" s="102"/>
      <c r="AJ210" s="107"/>
      <c r="AK210" s="107" t="s">
        <v>2499</v>
      </c>
      <c r="AL210" s="107"/>
    </row>
    <row r="211" spans="2:38" ht="33" customHeight="1" x14ac:dyDescent="0.2">
      <c r="B211" s="102" t="s">
        <v>994</v>
      </c>
      <c r="C211" s="94" t="s">
        <v>85</v>
      </c>
      <c r="D211" s="103" t="s">
        <v>19616</v>
      </c>
      <c r="E211" s="94" t="s">
        <v>15654</v>
      </c>
      <c r="F211" s="94" t="s">
        <v>86</v>
      </c>
      <c r="G211" s="94" t="s">
        <v>2497</v>
      </c>
      <c r="H211" s="103">
        <v>2024</v>
      </c>
      <c r="I211" s="103">
        <v>2024</v>
      </c>
      <c r="J211" s="102" t="s">
        <v>6052</v>
      </c>
      <c r="K211" s="94" t="s">
        <v>6053</v>
      </c>
      <c r="L211" s="94" t="s">
        <v>6054</v>
      </c>
      <c r="M211" s="94" t="s">
        <v>6055</v>
      </c>
      <c r="N211" s="94" t="s">
        <v>6056</v>
      </c>
      <c r="O211" s="94" t="s">
        <v>89</v>
      </c>
      <c r="P211" s="94" t="s">
        <v>90</v>
      </c>
      <c r="Q211" s="94" t="s">
        <v>6057</v>
      </c>
      <c r="R211" s="94" t="s">
        <v>6058</v>
      </c>
      <c r="S211" s="94" t="s">
        <v>135</v>
      </c>
      <c r="T211" s="94" t="s">
        <v>1002</v>
      </c>
      <c r="U211" s="94" t="s">
        <v>1003</v>
      </c>
      <c r="V211" s="104" t="s">
        <v>6059</v>
      </c>
      <c r="W211" s="105" t="s">
        <v>2498</v>
      </c>
      <c r="X211" s="105" t="s">
        <v>6057</v>
      </c>
      <c r="Y211" s="105" t="s">
        <v>6060</v>
      </c>
      <c r="Z211" s="105" t="s">
        <v>6061</v>
      </c>
      <c r="AA211" s="105" t="s">
        <v>6062</v>
      </c>
      <c r="AB211" s="106">
        <v>3</v>
      </c>
      <c r="AC211" s="102">
        <v>18150</v>
      </c>
      <c r="AD211" s="94">
        <v>9000</v>
      </c>
      <c r="AE211" s="94">
        <v>0</v>
      </c>
      <c r="AF211" s="94">
        <v>0</v>
      </c>
      <c r="AG211" s="94">
        <v>0</v>
      </c>
      <c r="AH211" s="102"/>
      <c r="AI211" s="102"/>
      <c r="AJ211" s="107"/>
      <c r="AK211" s="107" t="s">
        <v>2499</v>
      </c>
      <c r="AL211" s="107"/>
    </row>
    <row r="212" spans="2:38" ht="33" customHeight="1" x14ac:dyDescent="0.2">
      <c r="B212" s="102" t="s">
        <v>994</v>
      </c>
      <c r="C212" s="94" t="s">
        <v>85</v>
      </c>
      <c r="D212" s="103" t="s">
        <v>19617</v>
      </c>
      <c r="E212" s="94" t="s">
        <v>15673</v>
      </c>
      <c r="F212" s="94" t="s">
        <v>86</v>
      </c>
      <c r="G212" s="94" t="s">
        <v>2497</v>
      </c>
      <c r="H212" s="103">
        <v>2024</v>
      </c>
      <c r="I212" s="103">
        <v>2024</v>
      </c>
      <c r="J212" s="102" t="s">
        <v>6039</v>
      </c>
      <c r="K212" s="94" t="s">
        <v>6040</v>
      </c>
      <c r="L212" s="94" t="s">
        <v>6041</v>
      </c>
      <c r="M212" s="94" t="s">
        <v>6042</v>
      </c>
      <c r="N212" s="94" t="s">
        <v>6043</v>
      </c>
      <c r="O212" s="94" t="s">
        <v>89</v>
      </c>
      <c r="P212" s="94" t="s">
        <v>90</v>
      </c>
      <c r="Q212" s="94" t="s">
        <v>6044</v>
      </c>
      <c r="R212" s="94" t="s">
        <v>6045</v>
      </c>
      <c r="S212" s="94" t="s">
        <v>135</v>
      </c>
      <c r="T212" s="94" t="s">
        <v>1166</v>
      </c>
      <c r="U212" s="94" t="s">
        <v>1003</v>
      </c>
      <c r="V212" s="104" t="s">
        <v>6046</v>
      </c>
      <c r="W212" s="105" t="s">
        <v>2498</v>
      </c>
      <c r="X212" s="105" t="s">
        <v>6044</v>
      </c>
      <c r="Y212" s="105" t="s">
        <v>6047</v>
      </c>
      <c r="Z212" s="105" t="s">
        <v>6048</v>
      </c>
      <c r="AA212" s="105" t="s">
        <v>6049</v>
      </c>
      <c r="AB212" s="106">
        <v>2</v>
      </c>
      <c r="AC212" s="102">
        <v>16400</v>
      </c>
      <c r="AD212" s="94">
        <v>3000</v>
      </c>
      <c r="AE212" s="94">
        <v>0</v>
      </c>
      <c r="AF212" s="94">
        <v>0</v>
      </c>
      <c r="AG212" s="94">
        <v>0</v>
      </c>
      <c r="AH212" s="102"/>
      <c r="AI212" s="102"/>
      <c r="AJ212" s="107"/>
      <c r="AK212" s="107" t="s">
        <v>2499</v>
      </c>
      <c r="AL212" s="107"/>
    </row>
    <row r="213" spans="2:38" ht="33" customHeight="1" x14ac:dyDescent="0.2">
      <c r="B213" s="102" t="s">
        <v>994</v>
      </c>
      <c r="C213" s="94" t="s">
        <v>85</v>
      </c>
      <c r="D213" s="103" t="s">
        <v>19618</v>
      </c>
      <c r="E213" s="94" t="s">
        <v>15686</v>
      </c>
      <c r="F213" s="94" t="s">
        <v>86</v>
      </c>
      <c r="G213" s="94" t="s">
        <v>2497</v>
      </c>
      <c r="H213" s="103">
        <v>2024</v>
      </c>
      <c r="I213" s="103">
        <v>2024</v>
      </c>
      <c r="J213" s="102" t="s">
        <v>6065</v>
      </c>
      <c r="K213" s="94" t="s">
        <v>6066</v>
      </c>
      <c r="L213" s="94" t="s">
        <v>15687</v>
      </c>
      <c r="M213" s="94" t="s">
        <v>6067</v>
      </c>
      <c r="N213" s="94" t="s">
        <v>6068</v>
      </c>
      <c r="O213" s="94" t="s">
        <v>89</v>
      </c>
      <c r="P213" s="94" t="s">
        <v>90</v>
      </c>
      <c r="Q213" s="94" t="s">
        <v>6069</v>
      </c>
      <c r="R213" s="94" t="s">
        <v>6070</v>
      </c>
      <c r="S213" s="94" t="s">
        <v>135</v>
      </c>
      <c r="T213" s="94" t="s">
        <v>5725</v>
      </c>
      <c r="U213" s="94" t="s">
        <v>1003</v>
      </c>
      <c r="V213" s="104" t="s">
        <v>6071</v>
      </c>
      <c r="W213" s="105" t="s">
        <v>6072</v>
      </c>
      <c r="X213" s="105" t="s">
        <v>6073</v>
      </c>
      <c r="Y213" s="105" t="s">
        <v>6074</v>
      </c>
      <c r="Z213" s="105" t="s">
        <v>6075</v>
      </c>
      <c r="AA213" s="105" t="s">
        <v>6076</v>
      </c>
      <c r="AB213" s="106">
        <v>3</v>
      </c>
      <c r="AC213" s="102">
        <v>61550</v>
      </c>
      <c r="AD213" s="94">
        <v>14000</v>
      </c>
      <c r="AE213" s="94">
        <v>0</v>
      </c>
      <c r="AF213" s="94">
        <v>0</v>
      </c>
      <c r="AG213" s="94">
        <v>0</v>
      </c>
      <c r="AH213" s="102"/>
      <c r="AI213" s="102"/>
      <c r="AJ213" s="107"/>
      <c r="AK213" s="107" t="s">
        <v>2499</v>
      </c>
      <c r="AL213" s="107"/>
    </row>
    <row r="214" spans="2:38" ht="33" customHeight="1" x14ac:dyDescent="0.2">
      <c r="B214" s="102" t="s">
        <v>994</v>
      </c>
      <c r="C214" s="94" t="s">
        <v>85</v>
      </c>
      <c r="D214" s="103" t="s">
        <v>19619</v>
      </c>
      <c r="E214" s="94" t="s">
        <v>15708</v>
      </c>
      <c r="F214" s="94" t="s">
        <v>86</v>
      </c>
      <c r="G214" s="94" t="s">
        <v>2497</v>
      </c>
      <c r="H214" s="103">
        <v>2024</v>
      </c>
      <c r="I214" s="103">
        <v>2024</v>
      </c>
      <c r="J214" s="102" t="s">
        <v>15709</v>
      </c>
      <c r="K214" s="94" t="s">
        <v>15710</v>
      </c>
      <c r="L214" s="94" t="s">
        <v>15711</v>
      </c>
      <c r="M214" s="94" t="s">
        <v>15712</v>
      </c>
      <c r="N214" s="94" t="s">
        <v>15713</v>
      </c>
      <c r="O214" s="94" t="s">
        <v>89</v>
      </c>
      <c r="P214" s="94" t="s">
        <v>90</v>
      </c>
      <c r="Q214" s="94" t="s">
        <v>10488</v>
      </c>
      <c r="R214" s="94" t="s">
        <v>15714</v>
      </c>
      <c r="S214" s="94" t="s">
        <v>119</v>
      </c>
      <c r="T214" s="94" t="s">
        <v>1002</v>
      </c>
      <c r="U214" s="94" t="s">
        <v>1003</v>
      </c>
      <c r="V214" s="104" t="s">
        <v>19620</v>
      </c>
      <c r="W214" s="105" t="s">
        <v>19621</v>
      </c>
      <c r="X214" s="105" t="s">
        <v>10488</v>
      </c>
      <c r="Y214" s="105" t="s">
        <v>19622</v>
      </c>
      <c r="Z214" s="105" t="s">
        <v>19623</v>
      </c>
      <c r="AA214" s="105" t="s">
        <v>19624</v>
      </c>
      <c r="AB214" s="106">
        <v>4</v>
      </c>
      <c r="AC214" s="102">
        <v>68300</v>
      </c>
      <c r="AD214" s="94">
        <v>23750</v>
      </c>
      <c r="AE214" s="94">
        <v>0</v>
      </c>
      <c r="AF214" s="94">
        <v>0</v>
      </c>
      <c r="AG214" s="94">
        <v>0</v>
      </c>
      <c r="AH214" s="102"/>
      <c r="AI214" s="102"/>
      <c r="AJ214" s="107"/>
      <c r="AK214" s="107" t="s">
        <v>2499</v>
      </c>
      <c r="AL214" s="107"/>
    </row>
    <row r="215" spans="2:38" ht="33" customHeight="1" x14ac:dyDescent="0.2">
      <c r="B215" s="102" t="s">
        <v>994</v>
      </c>
      <c r="C215" s="94" t="s">
        <v>85</v>
      </c>
      <c r="D215" s="103" t="s">
        <v>19625</v>
      </c>
      <c r="E215" s="94" t="s">
        <v>15735</v>
      </c>
      <c r="F215" s="94" t="s">
        <v>86</v>
      </c>
      <c r="G215" s="94" t="s">
        <v>2497</v>
      </c>
      <c r="H215" s="103">
        <v>2024</v>
      </c>
      <c r="I215" s="103">
        <v>2024</v>
      </c>
      <c r="J215" s="102" t="s">
        <v>5897</v>
      </c>
      <c r="K215" s="94" t="s">
        <v>5898</v>
      </c>
      <c r="L215" s="94"/>
      <c r="M215" s="94" t="s">
        <v>5899</v>
      </c>
      <c r="N215" s="94" t="s">
        <v>5900</v>
      </c>
      <c r="O215" s="94" t="s">
        <v>89</v>
      </c>
      <c r="P215" s="94" t="s">
        <v>257</v>
      </c>
      <c r="Q215" s="94" t="s">
        <v>5901</v>
      </c>
      <c r="R215" s="94" t="s">
        <v>5902</v>
      </c>
      <c r="S215" s="94" t="s">
        <v>91</v>
      </c>
      <c r="T215" s="94" t="s">
        <v>1028</v>
      </c>
      <c r="U215" s="94" t="s">
        <v>1003</v>
      </c>
      <c r="V215" s="104" t="s">
        <v>5903</v>
      </c>
      <c r="W215" s="105" t="s">
        <v>5904</v>
      </c>
      <c r="X215" s="105" t="s">
        <v>5901</v>
      </c>
      <c r="Y215" s="105" t="s">
        <v>5905</v>
      </c>
      <c r="Z215" s="105" t="s">
        <v>5906</v>
      </c>
      <c r="AA215" s="105" t="s">
        <v>5907</v>
      </c>
      <c r="AB215" s="106">
        <v>4</v>
      </c>
      <c r="AC215" s="102">
        <v>76619</v>
      </c>
      <c r="AD215" s="94">
        <v>23500</v>
      </c>
      <c r="AE215" s="94">
        <v>0</v>
      </c>
      <c r="AF215" s="94">
        <v>0</v>
      </c>
      <c r="AG215" s="94">
        <v>0</v>
      </c>
      <c r="AH215" s="102"/>
      <c r="AI215" s="102"/>
      <c r="AJ215" s="107"/>
      <c r="AK215" s="107" t="s">
        <v>2499</v>
      </c>
      <c r="AL215" s="107"/>
    </row>
    <row r="216" spans="2:38" ht="33" customHeight="1" x14ac:dyDescent="0.2">
      <c r="B216" s="102" t="s">
        <v>994</v>
      </c>
      <c r="C216" s="94" t="s">
        <v>85</v>
      </c>
      <c r="D216" s="103" t="s">
        <v>19626</v>
      </c>
      <c r="E216" s="94" t="s">
        <v>15759</v>
      </c>
      <c r="F216" s="94" t="s">
        <v>86</v>
      </c>
      <c r="G216" s="94" t="s">
        <v>2497</v>
      </c>
      <c r="H216" s="103">
        <v>2024</v>
      </c>
      <c r="I216" s="103">
        <v>2024</v>
      </c>
      <c r="J216" s="102" t="s">
        <v>5923</v>
      </c>
      <c r="K216" s="94" t="s">
        <v>5924</v>
      </c>
      <c r="L216" s="94" t="s">
        <v>5925</v>
      </c>
      <c r="M216" s="94" t="s">
        <v>5926</v>
      </c>
      <c r="N216" s="94" t="s">
        <v>5927</v>
      </c>
      <c r="O216" s="94" t="s">
        <v>89</v>
      </c>
      <c r="P216" s="94" t="s">
        <v>90</v>
      </c>
      <c r="Q216" s="94" t="s">
        <v>3125</v>
      </c>
      <c r="R216" s="94" t="s">
        <v>3126</v>
      </c>
      <c r="S216" s="94" t="s">
        <v>135</v>
      </c>
      <c r="T216" s="94" t="s">
        <v>1002</v>
      </c>
      <c r="U216" s="94" t="s">
        <v>1003</v>
      </c>
      <c r="V216" s="104" t="s">
        <v>5928</v>
      </c>
      <c r="W216" s="105" t="s">
        <v>5929</v>
      </c>
      <c r="X216" s="105" t="s">
        <v>5930</v>
      </c>
      <c r="Y216" s="105" t="s">
        <v>5931</v>
      </c>
      <c r="Z216" s="105" t="s">
        <v>5932</v>
      </c>
      <c r="AA216" s="105" t="s">
        <v>5933</v>
      </c>
      <c r="AB216" s="106">
        <v>2</v>
      </c>
      <c r="AC216" s="102">
        <v>10200</v>
      </c>
      <c r="AD216" s="94">
        <v>4850</v>
      </c>
      <c r="AE216" s="94">
        <v>0</v>
      </c>
      <c r="AF216" s="94">
        <v>0</v>
      </c>
      <c r="AG216" s="94">
        <v>0</v>
      </c>
      <c r="AH216" s="102"/>
      <c r="AI216" s="102"/>
      <c r="AJ216" s="107"/>
      <c r="AK216" s="107" t="s">
        <v>2499</v>
      </c>
      <c r="AL216" s="107"/>
    </row>
    <row r="217" spans="2:38" ht="33" customHeight="1" x14ac:dyDescent="0.2">
      <c r="B217" s="102" t="s">
        <v>994</v>
      </c>
      <c r="C217" s="94" t="s">
        <v>85</v>
      </c>
      <c r="D217" s="103" t="s">
        <v>19627</v>
      </c>
      <c r="E217" s="94" t="s">
        <v>15772</v>
      </c>
      <c r="F217" s="94" t="s">
        <v>86</v>
      </c>
      <c r="G217" s="94" t="s">
        <v>2497</v>
      </c>
      <c r="H217" s="103">
        <v>2024</v>
      </c>
      <c r="I217" s="103">
        <v>2024</v>
      </c>
      <c r="J217" s="102" t="s">
        <v>15773</v>
      </c>
      <c r="K217" s="94" t="s">
        <v>15774</v>
      </c>
      <c r="L217" s="94" t="s">
        <v>15775</v>
      </c>
      <c r="M217" s="94"/>
      <c r="N217" s="94" t="s">
        <v>15776</v>
      </c>
      <c r="O217" s="94" t="s">
        <v>89</v>
      </c>
      <c r="P217" s="94" t="s">
        <v>90</v>
      </c>
      <c r="Q217" s="94" t="s">
        <v>15777</v>
      </c>
      <c r="R217" s="94" t="s">
        <v>15778</v>
      </c>
      <c r="S217" s="94" t="s">
        <v>91</v>
      </c>
      <c r="T217" s="94" t="s">
        <v>1002</v>
      </c>
      <c r="U217" s="94" t="s">
        <v>1003</v>
      </c>
      <c r="V217" s="104" t="s">
        <v>19628</v>
      </c>
      <c r="W217" s="105" t="s">
        <v>2498</v>
      </c>
      <c r="X217" s="105" t="s">
        <v>15777</v>
      </c>
      <c r="Y217" s="105" t="s">
        <v>19629</v>
      </c>
      <c r="Z217" s="105" t="s">
        <v>19630</v>
      </c>
      <c r="AA217" s="105" t="s">
        <v>19631</v>
      </c>
      <c r="AB217" s="106">
        <v>2</v>
      </c>
      <c r="AC217" s="102">
        <v>13447</v>
      </c>
      <c r="AD217" s="94">
        <v>8047</v>
      </c>
      <c r="AE217" s="94">
        <v>0</v>
      </c>
      <c r="AF217" s="94">
        <v>0</v>
      </c>
      <c r="AG217" s="94">
        <v>0</v>
      </c>
      <c r="AH217" s="102"/>
      <c r="AI217" s="102"/>
      <c r="AJ217" s="107"/>
      <c r="AK217" s="107" t="s">
        <v>2499</v>
      </c>
      <c r="AL217" s="107"/>
    </row>
    <row r="218" spans="2:38" ht="33" customHeight="1" x14ac:dyDescent="0.2">
      <c r="B218" s="102" t="s">
        <v>994</v>
      </c>
      <c r="C218" s="94" t="s">
        <v>85</v>
      </c>
      <c r="D218" s="103" t="s">
        <v>19632</v>
      </c>
      <c r="E218" s="94" t="s">
        <v>15792</v>
      </c>
      <c r="F218" s="94" t="s">
        <v>86</v>
      </c>
      <c r="G218" s="94" t="s">
        <v>2497</v>
      </c>
      <c r="H218" s="103">
        <v>2024</v>
      </c>
      <c r="I218" s="103">
        <v>2024</v>
      </c>
      <c r="J218" s="102" t="s">
        <v>5735</v>
      </c>
      <c r="K218" s="94" t="s">
        <v>5736</v>
      </c>
      <c r="L218" s="94" t="s">
        <v>5737</v>
      </c>
      <c r="M218" s="94" t="s">
        <v>5738</v>
      </c>
      <c r="N218" s="94" t="s">
        <v>5739</v>
      </c>
      <c r="O218" s="94" t="s">
        <v>89</v>
      </c>
      <c r="P218" s="94" t="s">
        <v>90</v>
      </c>
      <c r="Q218" s="94" t="s">
        <v>5740</v>
      </c>
      <c r="R218" s="94" t="s">
        <v>5741</v>
      </c>
      <c r="S218" s="94" t="s">
        <v>135</v>
      </c>
      <c r="T218" s="94" t="s">
        <v>1002</v>
      </c>
      <c r="U218" s="94" t="s">
        <v>1003</v>
      </c>
      <c r="V218" s="104" t="s">
        <v>5742</v>
      </c>
      <c r="W218" s="105" t="s">
        <v>2498</v>
      </c>
      <c r="X218" s="105" t="s">
        <v>5740</v>
      </c>
      <c r="Y218" s="105" t="s">
        <v>5743</v>
      </c>
      <c r="Z218" s="105" t="s">
        <v>5744</v>
      </c>
      <c r="AA218" s="105" t="s">
        <v>5745</v>
      </c>
      <c r="AB218" s="106">
        <v>2</v>
      </c>
      <c r="AC218" s="102">
        <v>13900</v>
      </c>
      <c r="AD218" s="94">
        <v>6950</v>
      </c>
      <c r="AE218" s="94">
        <v>0</v>
      </c>
      <c r="AF218" s="94">
        <v>0</v>
      </c>
      <c r="AG218" s="94">
        <v>0</v>
      </c>
      <c r="AH218" s="102"/>
      <c r="AI218" s="102"/>
      <c r="AJ218" s="107"/>
      <c r="AK218" s="107" t="s">
        <v>2499</v>
      </c>
      <c r="AL218" s="107"/>
    </row>
    <row r="219" spans="2:38" ht="33" customHeight="1" x14ac:dyDescent="0.2">
      <c r="B219" s="102" t="s">
        <v>994</v>
      </c>
      <c r="C219" s="94" t="s">
        <v>85</v>
      </c>
      <c r="D219" s="103" t="s">
        <v>19633</v>
      </c>
      <c r="E219" s="94" t="s">
        <v>15806</v>
      </c>
      <c r="F219" s="94" t="s">
        <v>86</v>
      </c>
      <c r="G219" s="94" t="s">
        <v>2497</v>
      </c>
      <c r="H219" s="103">
        <v>2024</v>
      </c>
      <c r="I219" s="103">
        <v>2024</v>
      </c>
      <c r="J219" s="102" t="s">
        <v>15807</v>
      </c>
      <c r="K219" s="94" t="s">
        <v>15808</v>
      </c>
      <c r="L219" s="94" t="s">
        <v>15809</v>
      </c>
      <c r="M219" s="94"/>
      <c r="N219" s="94" t="s">
        <v>15810</v>
      </c>
      <c r="O219" s="94" t="s">
        <v>89</v>
      </c>
      <c r="P219" s="94" t="s">
        <v>90</v>
      </c>
      <c r="Q219" s="94" t="s">
        <v>6030</v>
      </c>
      <c r="R219" s="94" t="s">
        <v>6031</v>
      </c>
      <c r="S219" s="94" t="s">
        <v>135</v>
      </c>
      <c r="T219" s="94" t="s">
        <v>1002</v>
      </c>
      <c r="U219" s="94" t="s">
        <v>1003</v>
      </c>
      <c r="V219" s="104" t="s">
        <v>19634</v>
      </c>
      <c r="W219" s="105" t="s">
        <v>2498</v>
      </c>
      <c r="X219" s="105" t="s">
        <v>6030</v>
      </c>
      <c r="Y219" s="105" t="s">
        <v>19635</v>
      </c>
      <c r="Z219" s="105" t="s">
        <v>19636</v>
      </c>
      <c r="AA219" s="105" t="s">
        <v>19637</v>
      </c>
      <c r="AB219" s="106">
        <v>2</v>
      </c>
      <c r="AC219" s="102">
        <v>13450</v>
      </c>
      <c r="AD219" s="94">
        <v>3000</v>
      </c>
      <c r="AE219" s="94">
        <v>0</v>
      </c>
      <c r="AF219" s="94">
        <v>0</v>
      </c>
      <c r="AG219" s="94">
        <v>0</v>
      </c>
      <c r="AH219" s="102"/>
      <c r="AI219" s="102"/>
      <c r="AJ219" s="107"/>
      <c r="AK219" s="107" t="s">
        <v>2499</v>
      </c>
      <c r="AL219" s="107"/>
    </row>
    <row r="220" spans="2:38" ht="33" customHeight="1" x14ac:dyDescent="0.2">
      <c r="B220" s="102" t="s">
        <v>994</v>
      </c>
      <c r="C220" s="94" t="s">
        <v>85</v>
      </c>
      <c r="D220" s="103" t="s">
        <v>19638</v>
      </c>
      <c r="E220" s="94" t="s">
        <v>15824</v>
      </c>
      <c r="F220" s="94" t="s">
        <v>86</v>
      </c>
      <c r="G220" s="94" t="s">
        <v>2497</v>
      </c>
      <c r="H220" s="103">
        <v>2024</v>
      </c>
      <c r="I220" s="103">
        <v>2024</v>
      </c>
      <c r="J220" s="102" t="s">
        <v>6014</v>
      </c>
      <c r="K220" s="94" t="s">
        <v>6015</v>
      </c>
      <c r="L220" s="94" t="s">
        <v>6016</v>
      </c>
      <c r="M220" s="94" t="s">
        <v>6017</v>
      </c>
      <c r="N220" s="94" t="s">
        <v>6018</v>
      </c>
      <c r="O220" s="94" t="s">
        <v>89</v>
      </c>
      <c r="P220" s="94" t="s">
        <v>90</v>
      </c>
      <c r="Q220" s="94" t="s">
        <v>6019</v>
      </c>
      <c r="R220" s="94" t="s">
        <v>5916</v>
      </c>
      <c r="S220" s="94" t="s">
        <v>135</v>
      </c>
      <c r="T220" s="94" t="s">
        <v>1002</v>
      </c>
      <c r="U220" s="94" t="s">
        <v>1003</v>
      </c>
      <c r="V220" s="104" t="s">
        <v>6020</v>
      </c>
      <c r="W220" s="105" t="s">
        <v>2498</v>
      </c>
      <c r="X220" s="105" t="s">
        <v>6019</v>
      </c>
      <c r="Y220" s="105" t="s">
        <v>5918</v>
      </c>
      <c r="Z220" s="105" t="s">
        <v>6021</v>
      </c>
      <c r="AA220" s="105" t="s">
        <v>6022</v>
      </c>
      <c r="AB220" s="106">
        <v>5</v>
      </c>
      <c r="AC220" s="102">
        <v>62628</v>
      </c>
      <c r="AD220" s="94">
        <v>15100</v>
      </c>
      <c r="AE220" s="94">
        <v>0</v>
      </c>
      <c r="AF220" s="94">
        <v>0</v>
      </c>
      <c r="AG220" s="94">
        <v>0</v>
      </c>
      <c r="AH220" s="102"/>
      <c r="AI220" s="102"/>
      <c r="AJ220" s="107"/>
      <c r="AK220" s="107" t="s">
        <v>2499</v>
      </c>
      <c r="AL220" s="107"/>
    </row>
    <row r="221" spans="2:38" ht="33" customHeight="1" x14ac:dyDescent="0.2">
      <c r="B221" s="102" t="s">
        <v>994</v>
      </c>
      <c r="C221" s="94" t="s">
        <v>85</v>
      </c>
      <c r="D221" s="103" t="s">
        <v>19639</v>
      </c>
      <c r="E221" s="94" t="s">
        <v>15858</v>
      </c>
      <c r="F221" s="94" t="s">
        <v>86</v>
      </c>
      <c r="G221" s="94" t="s">
        <v>2497</v>
      </c>
      <c r="H221" s="103">
        <v>2024</v>
      </c>
      <c r="I221" s="103">
        <v>2024</v>
      </c>
      <c r="J221" s="102" t="s">
        <v>5910</v>
      </c>
      <c r="K221" s="94" t="s">
        <v>5911</v>
      </c>
      <c r="L221" s="94" t="s">
        <v>5912</v>
      </c>
      <c r="M221" s="94" t="s">
        <v>5913</v>
      </c>
      <c r="N221" s="94" t="s">
        <v>5914</v>
      </c>
      <c r="O221" s="94" t="s">
        <v>89</v>
      </c>
      <c r="P221" s="94" t="s">
        <v>90</v>
      </c>
      <c r="Q221" s="94" t="s">
        <v>5915</v>
      </c>
      <c r="R221" s="94" t="s">
        <v>5916</v>
      </c>
      <c r="S221" s="94" t="s">
        <v>4868</v>
      </c>
      <c r="T221" s="94" t="s">
        <v>1002</v>
      </c>
      <c r="U221" s="94" t="s">
        <v>1003</v>
      </c>
      <c r="V221" s="104" t="s">
        <v>5917</v>
      </c>
      <c r="W221" s="105" t="s">
        <v>2498</v>
      </c>
      <c r="X221" s="105" t="s">
        <v>5915</v>
      </c>
      <c r="Y221" s="105" t="s">
        <v>5918</v>
      </c>
      <c r="Z221" s="105" t="s">
        <v>5919</v>
      </c>
      <c r="AA221" s="105" t="s">
        <v>5920</v>
      </c>
      <c r="AB221" s="106">
        <v>1</v>
      </c>
      <c r="AC221" s="102">
        <v>3520</v>
      </c>
      <c r="AD221" s="94">
        <v>1760</v>
      </c>
      <c r="AE221" s="94">
        <v>0</v>
      </c>
      <c r="AF221" s="94">
        <v>0</v>
      </c>
      <c r="AG221" s="94">
        <v>0</v>
      </c>
      <c r="AH221" s="102"/>
      <c r="AI221" s="102"/>
      <c r="AJ221" s="107"/>
      <c r="AK221" s="107" t="s">
        <v>2499</v>
      </c>
      <c r="AL221" s="107"/>
    </row>
    <row r="222" spans="2:38" ht="33" customHeight="1" x14ac:dyDescent="0.2">
      <c r="B222" s="102" t="s">
        <v>994</v>
      </c>
      <c r="C222" s="94" t="s">
        <v>85</v>
      </c>
      <c r="D222" s="103" t="s">
        <v>19640</v>
      </c>
      <c r="E222" s="94" t="s">
        <v>15866</v>
      </c>
      <c r="F222" s="94" t="s">
        <v>86</v>
      </c>
      <c r="G222" s="94" t="s">
        <v>2497</v>
      </c>
      <c r="H222" s="103">
        <v>2024</v>
      </c>
      <c r="I222" s="103">
        <v>2024</v>
      </c>
      <c r="J222" s="102" t="s">
        <v>6025</v>
      </c>
      <c r="K222" s="94" t="s">
        <v>6026</v>
      </c>
      <c r="L222" s="94" t="s">
        <v>6027</v>
      </c>
      <c r="M222" s="94" t="s">
        <v>6028</v>
      </c>
      <c r="N222" s="94" t="s">
        <v>6029</v>
      </c>
      <c r="O222" s="94" t="s">
        <v>89</v>
      </c>
      <c r="P222" s="94" t="s">
        <v>90</v>
      </c>
      <c r="Q222" s="94" t="s">
        <v>6030</v>
      </c>
      <c r="R222" s="94" t="s">
        <v>6031</v>
      </c>
      <c r="S222" s="94" t="s">
        <v>135</v>
      </c>
      <c r="T222" s="94" t="s">
        <v>1002</v>
      </c>
      <c r="U222" s="94" t="s">
        <v>1003</v>
      </c>
      <c r="V222" s="104" t="s">
        <v>6032</v>
      </c>
      <c r="W222" s="105" t="s">
        <v>6033</v>
      </c>
      <c r="X222" s="105" t="s">
        <v>6030</v>
      </c>
      <c r="Y222" s="105" t="s">
        <v>6034</v>
      </c>
      <c r="Z222" s="105" t="s">
        <v>6035</v>
      </c>
      <c r="AA222" s="105" t="s">
        <v>6036</v>
      </c>
      <c r="AB222" s="106">
        <v>2</v>
      </c>
      <c r="AC222" s="102">
        <v>9000</v>
      </c>
      <c r="AD222" s="94">
        <v>4500</v>
      </c>
      <c r="AE222" s="94">
        <v>0</v>
      </c>
      <c r="AF222" s="94">
        <v>0</v>
      </c>
      <c r="AG222" s="94">
        <v>0</v>
      </c>
      <c r="AH222" s="102"/>
      <c r="AI222" s="102"/>
      <c r="AJ222" s="107"/>
      <c r="AK222" s="107" t="s">
        <v>2499</v>
      </c>
      <c r="AL222" s="107"/>
    </row>
    <row r="223" spans="2:38" ht="33" customHeight="1" x14ac:dyDescent="0.2">
      <c r="B223" s="102" t="s">
        <v>1226</v>
      </c>
      <c r="C223" s="94" t="s">
        <v>85</v>
      </c>
      <c r="D223" s="103" t="s">
        <v>2789</v>
      </c>
      <c r="E223" s="94" t="s">
        <v>1227</v>
      </c>
      <c r="F223" s="94" t="s">
        <v>86</v>
      </c>
      <c r="G223" s="94" t="s">
        <v>2497</v>
      </c>
      <c r="H223" s="103">
        <v>2024</v>
      </c>
      <c r="I223" s="103">
        <v>2024</v>
      </c>
      <c r="J223" s="102" t="s">
        <v>1228</v>
      </c>
      <c r="K223" s="94" t="s">
        <v>1229</v>
      </c>
      <c r="L223" s="94" t="s">
        <v>2790</v>
      </c>
      <c r="M223" s="94" t="s">
        <v>1231</v>
      </c>
      <c r="N223" s="94" t="s">
        <v>1232</v>
      </c>
      <c r="O223" s="94" t="s">
        <v>89</v>
      </c>
      <c r="P223" s="94" t="s">
        <v>90</v>
      </c>
      <c r="Q223" s="94" t="s">
        <v>1233</v>
      </c>
      <c r="R223" s="94" t="s">
        <v>1234</v>
      </c>
      <c r="S223" s="94" t="s">
        <v>135</v>
      </c>
      <c r="T223" s="94" t="s">
        <v>1235</v>
      </c>
      <c r="U223" s="94" t="s">
        <v>1236</v>
      </c>
      <c r="V223" s="104" t="s">
        <v>2791</v>
      </c>
      <c r="W223" s="105" t="s">
        <v>2498</v>
      </c>
      <c r="X223" s="105" t="s">
        <v>1233</v>
      </c>
      <c r="Y223" s="105" t="s">
        <v>2792</v>
      </c>
      <c r="Z223" s="105" t="s">
        <v>2793</v>
      </c>
      <c r="AA223" s="105" t="s">
        <v>2794</v>
      </c>
      <c r="AB223" s="106">
        <v>2</v>
      </c>
      <c r="AC223" s="102">
        <v>4930</v>
      </c>
      <c r="AD223" s="94">
        <v>2920</v>
      </c>
      <c r="AE223" s="94">
        <v>0</v>
      </c>
      <c r="AF223" s="94">
        <v>0</v>
      </c>
      <c r="AG223" s="94">
        <v>0</v>
      </c>
      <c r="AH223" s="102"/>
      <c r="AI223" s="102"/>
      <c r="AJ223" s="107"/>
      <c r="AK223" s="107" t="s">
        <v>2499</v>
      </c>
      <c r="AL223" s="107"/>
    </row>
    <row r="224" spans="2:38" ht="33" customHeight="1" x14ac:dyDescent="0.2">
      <c r="B224" s="102" t="s">
        <v>1226</v>
      </c>
      <c r="C224" s="94" t="s">
        <v>85</v>
      </c>
      <c r="D224" s="103" t="s">
        <v>2795</v>
      </c>
      <c r="E224" s="94" t="s">
        <v>1249</v>
      </c>
      <c r="F224" s="94" t="s">
        <v>86</v>
      </c>
      <c r="G224" s="94" t="s">
        <v>2497</v>
      </c>
      <c r="H224" s="103">
        <v>2024</v>
      </c>
      <c r="I224" s="103">
        <v>2024</v>
      </c>
      <c r="J224" s="102" t="s">
        <v>1250</v>
      </c>
      <c r="K224" s="94" t="s">
        <v>1251</v>
      </c>
      <c r="L224" s="94" t="s">
        <v>2796</v>
      </c>
      <c r="M224" s="94" t="s">
        <v>1253</v>
      </c>
      <c r="N224" s="94" t="s">
        <v>1254</v>
      </c>
      <c r="O224" s="94" t="s">
        <v>89</v>
      </c>
      <c r="P224" s="94" t="s">
        <v>90</v>
      </c>
      <c r="Q224" s="94" t="s">
        <v>1255</v>
      </c>
      <c r="R224" s="94" t="s">
        <v>1256</v>
      </c>
      <c r="S224" s="94" t="s">
        <v>119</v>
      </c>
      <c r="T224" s="94" t="s">
        <v>1257</v>
      </c>
      <c r="U224" s="94" t="s">
        <v>1236</v>
      </c>
      <c r="V224" s="104" t="s">
        <v>2797</v>
      </c>
      <c r="W224" s="105" t="s">
        <v>2498</v>
      </c>
      <c r="X224" s="105" t="s">
        <v>1255</v>
      </c>
      <c r="Y224" s="105" t="s">
        <v>2798</v>
      </c>
      <c r="Z224" s="105" t="s">
        <v>2799</v>
      </c>
      <c r="AA224" s="105" t="s">
        <v>2800</v>
      </c>
      <c r="AB224" s="106">
        <v>2</v>
      </c>
      <c r="AC224" s="102">
        <v>30100</v>
      </c>
      <c r="AD224" s="94">
        <v>8200</v>
      </c>
      <c r="AE224" s="94">
        <v>0</v>
      </c>
      <c r="AF224" s="94">
        <v>0</v>
      </c>
      <c r="AG224" s="94">
        <v>0</v>
      </c>
      <c r="AH224" s="102"/>
      <c r="AI224" s="102"/>
      <c r="AJ224" s="107"/>
      <c r="AK224" s="107" t="s">
        <v>2499</v>
      </c>
      <c r="AL224" s="107"/>
    </row>
    <row r="225" spans="2:38" ht="33" customHeight="1" x14ac:dyDescent="0.2">
      <c r="B225" s="102" t="s">
        <v>1226</v>
      </c>
      <c r="C225" s="94" t="s">
        <v>85</v>
      </c>
      <c r="D225" s="103" t="s">
        <v>2801</v>
      </c>
      <c r="E225" s="94" t="s">
        <v>1270</v>
      </c>
      <c r="F225" s="94" t="s">
        <v>86</v>
      </c>
      <c r="G225" s="94" t="s">
        <v>2497</v>
      </c>
      <c r="H225" s="103">
        <v>2024</v>
      </c>
      <c r="I225" s="103">
        <v>2024</v>
      </c>
      <c r="J225" s="102" t="s">
        <v>1271</v>
      </c>
      <c r="K225" s="94" t="s">
        <v>1272</v>
      </c>
      <c r="L225" s="94" t="s">
        <v>2802</v>
      </c>
      <c r="M225" s="94" t="s">
        <v>1274</v>
      </c>
      <c r="N225" s="94" t="s">
        <v>1275</v>
      </c>
      <c r="O225" s="94" t="s">
        <v>89</v>
      </c>
      <c r="P225" s="94" t="s">
        <v>90</v>
      </c>
      <c r="Q225" s="94" t="s">
        <v>1276</v>
      </c>
      <c r="R225" s="94" t="s">
        <v>1277</v>
      </c>
      <c r="S225" s="94" t="s">
        <v>135</v>
      </c>
      <c r="T225" s="94" t="s">
        <v>1257</v>
      </c>
      <c r="U225" s="94" t="s">
        <v>1236</v>
      </c>
      <c r="V225" s="104" t="s">
        <v>2803</v>
      </c>
      <c r="W225" s="105" t="s">
        <v>2804</v>
      </c>
      <c r="X225" s="105" t="s">
        <v>1276</v>
      </c>
      <c r="Y225" s="105" t="s">
        <v>2805</v>
      </c>
      <c r="Z225" s="105" t="s">
        <v>2806</v>
      </c>
      <c r="AA225" s="105" t="s">
        <v>2807</v>
      </c>
      <c r="AB225" s="106">
        <v>4</v>
      </c>
      <c r="AC225" s="102">
        <v>72040</v>
      </c>
      <c r="AD225" s="94">
        <v>25600</v>
      </c>
      <c r="AE225" s="94">
        <v>0</v>
      </c>
      <c r="AF225" s="94">
        <v>0</v>
      </c>
      <c r="AG225" s="94">
        <v>0</v>
      </c>
      <c r="AH225" s="102"/>
      <c r="AI225" s="102"/>
      <c r="AJ225" s="107"/>
      <c r="AK225" s="107" t="s">
        <v>2499</v>
      </c>
      <c r="AL225" s="107"/>
    </row>
    <row r="226" spans="2:38" ht="33" customHeight="1" x14ac:dyDescent="0.2">
      <c r="B226" s="102" t="s">
        <v>1226</v>
      </c>
      <c r="C226" s="94" t="s">
        <v>85</v>
      </c>
      <c r="D226" s="103" t="s">
        <v>2808</v>
      </c>
      <c r="E226" s="94" t="s">
        <v>1306</v>
      </c>
      <c r="F226" s="94" t="s">
        <v>86</v>
      </c>
      <c r="G226" s="94" t="s">
        <v>2497</v>
      </c>
      <c r="H226" s="103">
        <v>2024</v>
      </c>
      <c r="I226" s="103">
        <v>2024</v>
      </c>
      <c r="J226" s="102" t="s">
        <v>1307</v>
      </c>
      <c r="K226" s="94" t="s">
        <v>1308</v>
      </c>
      <c r="L226" s="94" t="s">
        <v>2809</v>
      </c>
      <c r="M226" s="94" t="s">
        <v>1310</v>
      </c>
      <c r="N226" s="94" t="s">
        <v>1311</v>
      </c>
      <c r="O226" s="94" t="s">
        <v>89</v>
      </c>
      <c r="P226" s="94" t="s">
        <v>90</v>
      </c>
      <c r="Q226" s="94" t="s">
        <v>1312</v>
      </c>
      <c r="R226" s="94" t="s">
        <v>1313</v>
      </c>
      <c r="S226" s="94" t="s">
        <v>223</v>
      </c>
      <c r="T226" s="94" t="s">
        <v>1314</v>
      </c>
      <c r="U226" s="94" t="s">
        <v>1236</v>
      </c>
      <c r="V226" s="104" t="s">
        <v>2810</v>
      </c>
      <c r="W226" s="105" t="s">
        <v>2811</v>
      </c>
      <c r="X226" s="105" t="s">
        <v>1312</v>
      </c>
      <c r="Y226" s="105" t="s">
        <v>2812</v>
      </c>
      <c r="Z226" s="105" t="s">
        <v>2813</v>
      </c>
      <c r="AA226" s="105" t="s">
        <v>2814</v>
      </c>
      <c r="AB226" s="106">
        <v>1</v>
      </c>
      <c r="AC226" s="102">
        <v>3200</v>
      </c>
      <c r="AD226" s="94">
        <v>1600</v>
      </c>
      <c r="AE226" s="94">
        <v>0</v>
      </c>
      <c r="AF226" s="94">
        <v>0</v>
      </c>
      <c r="AG226" s="94">
        <v>0</v>
      </c>
      <c r="AH226" s="102"/>
      <c r="AI226" s="102"/>
      <c r="AJ226" s="107"/>
      <c r="AK226" s="107" t="s">
        <v>2499</v>
      </c>
      <c r="AL226" s="107"/>
    </row>
    <row r="227" spans="2:38" ht="33" customHeight="1" x14ac:dyDescent="0.2">
      <c r="B227" s="102" t="s">
        <v>1226</v>
      </c>
      <c r="C227" s="94" t="s">
        <v>85</v>
      </c>
      <c r="D227" s="103" t="s">
        <v>2820</v>
      </c>
      <c r="E227" s="94" t="s">
        <v>1334</v>
      </c>
      <c r="F227" s="94" t="s">
        <v>86</v>
      </c>
      <c r="G227" s="94" t="s">
        <v>2497</v>
      </c>
      <c r="H227" s="103">
        <v>2024</v>
      </c>
      <c r="I227" s="103">
        <v>2024</v>
      </c>
      <c r="J227" s="102" t="s">
        <v>1320</v>
      </c>
      <c r="K227" s="94" t="s">
        <v>1321</v>
      </c>
      <c r="L227" s="94" t="s">
        <v>2815</v>
      </c>
      <c r="M227" s="94" t="s">
        <v>1323</v>
      </c>
      <c r="N227" s="94" t="s">
        <v>1324</v>
      </c>
      <c r="O227" s="94" t="s">
        <v>89</v>
      </c>
      <c r="P227" s="94" t="s">
        <v>90</v>
      </c>
      <c r="Q227" s="94" t="s">
        <v>1325</v>
      </c>
      <c r="R227" s="94" t="s">
        <v>1326</v>
      </c>
      <c r="S227" s="94" t="s">
        <v>135</v>
      </c>
      <c r="T227" s="94" t="s">
        <v>1235</v>
      </c>
      <c r="U227" s="94" t="s">
        <v>1236</v>
      </c>
      <c r="V227" s="104" t="s">
        <v>2816</v>
      </c>
      <c r="W227" s="105" t="s">
        <v>2498</v>
      </c>
      <c r="X227" s="105" t="s">
        <v>1325</v>
      </c>
      <c r="Y227" s="105" t="s">
        <v>2817</v>
      </c>
      <c r="Z227" s="105" t="s">
        <v>2818</v>
      </c>
      <c r="AA227" s="105" t="s">
        <v>2819</v>
      </c>
      <c r="AB227" s="106">
        <v>2</v>
      </c>
      <c r="AC227" s="102">
        <v>10756</v>
      </c>
      <c r="AD227" s="94">
        <v>8500</v>
      </c>
      <c r="AE227" s="94">
        <v>0</v>
      </c>
      <c r="AF227" s="94">
        <v>0</v>
      </c>
      <c r="AG227" s="94">
        <v>0</v>
      </c>
      <c r="AH227" s="102"/>
      <c r="AI227" s="102"/>
      <c r="AJ227" s="107"/>
      <c r="AK227" s="107" t="s">
        <v>2499</v>
      </c>
      <c r="AL227" s="107"/>
    </row>
    <row r="228" spans="2:38" ht="33" customHeight="1" x14ac:dyDescent="0.2">
      <c r="B228" s="102" t="s">
        <v>1226</v>
      </c>
      <c r="C228" s="94" t="s">
        <v>85</v>
      </c>
      <c r="D228" s="103" t="s">
        <v>2821</v>
      </c>
      <c r="E228" s="94" t="s">
        <v>1342</v>
      </c>
      <c r="F228" s="94" t="s">
        <v>86</v>
      </c>
      <c r="G228" s="94" t="s">
        <v>2497</v>
      </c>
      <c r="H228" s="103">
        <v>2024</v>
      </c>
      <c r="I228" s="103">
        <v>2024</v>
      </c>
      <c r="J228" s="102" t="s">
        <v>1343</v>
      </c>
      <c r="K228" s="94" t="s">
        <v>1344</v>
      </c>
      <c r="L228" s="94" t="s">
        <v>1345</v>
      </c>
      <c r="M228" s="94" t="s">
        <v>1346</v>
      </c>
      <c r="N228" s="94" t="s">
        <v>1347</v>
      </c>
      <c r="O228" s="94" t="s">
        <v>89</v>
      </c>
      <c r="P228" s="94" t="s">
        <v>90</v>
      </c>
      <c r="Q228" s="94" t="s">
        <v>1348</v>
      </c>
      <c r="R228" s="94" t="s">
        <v>1349</v>
      </c>
      <c r="S228" s="94" t="s">
        <v>135</v>
      </c>
      <c r="T228" s="94" t="s">
        <v>1350</v>
      </c>
      <c r="U228" s="94" t="s">
        <v>1236</v>
      </c>
      <c r="V228" s="104" t="s">
        <v>2822</v>
      </c>
      <c r="W228" s="105" t="s">
        <v>2498</v>
      </c>
      <c r="X228" s="105" t="s">
        <v>1348</v>
      </c>
      <c r="Y228" s="105" t="s">
        <v>2823</v>
      </c>
      <c r="Z228" s="105" t="s">
        <v>2824</v>
      </c>
      <c r="AA228" s="105" t="s">
        <v>2825</v>
      </c>
      <c r="AB228" s="106">
        <v>2</v>
      </c>
      <c r="AC228" s="102">
        <v>13300</v>
      </c>
      <c r="AD228" s="94">
        <v>2250</v>
      </c>
      <c r="AE228" s="94">
        <v>0</v>
      </c>
      <c r="AF228" s="94">
        <v>0</v>
      </c>
      <c r="AG228" s="94">
        <v>0</v>
      </c>
      <c r="AH228" s="102"/>
      <c r="AI228" s="102"/>
      <c r="AJ228" s="107"/>
      <c r="AK228" s="107" t="s">
        <v>2499</v>
      </c>
      <c r="AL228" s="107"/>
    </row>
    <row r="229" spans="2:38" ht="33" customHeight="1" x14ac:dyDescent="0.2">
      <c r="B229" s="102" t="s">
        <v>1226</v>
      </c>
      <c r="C229" s="94" t="s">
        <v>85</v>
      </c>
      <c r="D229" s="103" t="s">
        <v>2826</v>
      </c>
      <c r="E229" s="94" t="s">
        <v>1365</v>
      </c>
      <c r="F229" s="94" t="s">
        <v>86</v>
      </c>
      <c r="G229" s="94" t="s">
        <v>2497</v>
      </c>
      <c r="H229" s="103">
        <v>2024</v>
      </c>
      <c r="I229" s="103">
        <v>2024</v>
      </c>
      <c r="J229" s="102" t="s">
        <v>1366</v>
      </c>
      <c r="K229" s="94" t="s">
        <v>1367</v>
      </c>
      <c r="L229" s="94" t="s">
        <v>2827</v>
      </c>
      <c r="M229" s="94" t="s">
        <v>1369</v>
      </c>
      <c r="N229" s="94" t="s">
        <v>1370</v>
      </c>
      <c r="O229" s="94" t="s">
        <v>89</v>
      </c>
      <c r="P229" s="94" t="s">
        <v>90</v>
      </c>
      <c r="Q229" s="94" t="s">
        <v>1371</v>
      </c>
      <c r="R229" s="94" t="s">
        <v>1372</v>
      </c>
      <c r="S229" s="94" t="s">
        <v>135</v>
      </c>
      <c r="T229" s="94" t="s">
        <v>1314</v>
      </c>
      <c r="U229" s="94" t="s">
        <v>1236</v>
      </c>
      <c r="V229" s="104" t="s">
        <v>2828</v>
      </c>
      <c r="W229" s="105" t="s">
        <v>2498</v>
      </c>
      <c r="X229" s="105" t="s">
        <v>2829</v>
      </c>
      <c r="Y229" s="105" t="s">
        <v>2830</v>
      </c>
      <c r="Z229" s="105" t="s">
        <v>2831</v>
      </c>
      <c r="AA229" s="105" t="s">
        <v>2832</v>
      </c>
      <c r="AB229" s="106">
        <v>3</v>
      </c>
      <c r="AC229" s="102">
        <v>28200</v>
      </c>
      <c r="AD229" s="94">
        <v>15000</v>
      </c>
      <c r="AE229" s="94">
        <v>0</v>
      </c>
      <c r="AF229" s="94">
        <v>0</v>
      </c>
      <c r="AG229" s="94">
        <v>0</v>
      </c>
      <c r="AH229" s="102"/>
      <c r="AI229" s="102"/>
      <c r="AJ229" s="107"/>
      <c r="AK229" s="107" t="s">
        <v>2499</v>
      </c>
      <c r="AL229" s="107"/>
    </row>
    <row r="230" spans="2:38" ht="33" customHeight="1" x14ac:dyDescent="0.2">
      <c r="B230" s="102" t="s">
        <v>1226</v>
      </c>
      <c r="C230" s="94" t="s">
        <v>85</v>
      </c>
      <c r="D230" s="103" t="s">
        <v>2833</v>
      </c>
      <c r="E230" s="94" t="s">
        <v>1392</v>
      </c>
      <c r="F230" s="94" t="s">
        <v>86</v>
      </c>
      <c r="G230" s="94" t="s">
        <v>2497</v>
      </c>
      <c r="H230" s="103">
        <v>2024</v>
      </c>
      <c r="I230" s="103">
        <v>2024</v>
      </c>
      <c r="J230" s="102" t="s">
        <v>1393</v>
      </c>
      <c r="K230" s="94" t="s">
        <v>1394</v>
      </c>
      <c r="L230" s="94" t="s">
        <v>2834</v>
      </c>
      <c r="M230" s="94" t="s">
        <v>1396</v>
      </c>
      <c r="N230" s="94" t="s">
        <v>1397</v>
      </c>
      <c r="O230" s="94" t="s">
        <v>89</v>
      </c>
      <c r="P230" s="94" t="s">
        <v>90</v>
      </c>
      <c r="Q230" s="94" t="s">
        <v>1398</v>
      </c>
      <c r="R230" s="94" t="s">
        <v>1399</v>
      </c>
      <c r="S230" s="94" t="s">
        <v>135</v>
      </c>
      <c r="T230" s="94" t="s">
        <v>1400</v>
      </c>
      <c r="U230" s="94" t="s">
        <v>1236</v>
      </c>
      <c r="V230" s="104" t="s">
        <v>2835</v>
      </c>
      <c r="W230" s="105" t="s">
        <v>2836</v>
      </c>
      <c r="X230" s="105" t="s">
        <v>1398</v>
      </c>
      <c r="Y230" s="105" t="s">
        <v>2837</v>
      </c>
      <c r="Z230" s="105" t="s">
        <v>2838</v>
      </c>
      <c r="AA230" s="105" t="s">
        <v>2839</v>
      </c>
      <c r="AB230" s="106">
        <v>3</v>
      </c>
      <c r="AC230" s="102">
        <v>14400</v>
      </c>
      <c r="AD230" s="94">
        <v>6500</v>
      </c>
      <c r="AE230" s="94">
        <v>0</v>
      </c>
      <c r="AF230" s="94">
        <v>0</v>
      </c>
      <c r="AG230" s="94">
        <v>0</v>
      </c>
      <c r="AH230" s="102"/>
      <c r="AI230" s="102"/>
      <c r="AJ230" s="107"/>
      <c r="AK230" s="107" t="s">
        <v>2499</v>
      </c>
      <c r="AL230" s="107"/>
    </row>
    <row r="231" spans="2:38" ht="33" customHeight="1" x14ac:dyDescent="0.2">
      <c r="B231" s="102" t="s">
        <v>1226</v>
      </c>
      <c r="C231" s="94" t="s">
        <v>85</v>
      </c>
      <c r="D231" s="103" t="s">
        <v>2840</v>
      </c>
      <c r="E231" s="94" t="s">
        <v>1418</v>
      </c>
      <c r="F231" s="94" t="s">
        <v>86</v>
      </c>
      <c r="G231" s="94" t="s">
        <v>2497</v>
      </c>
      <c r="H231" s="103">
        <v>2024</v>
      </c>
      <c r="I231" s="103">
        <v>2024</v>
      </c>
      <c r="J231" s="102" t="s">
        <v>1419</v>
      </c>
      <c r="K231" s="94" t="s">
        <v>1420</v>
      </c>
      <c r="L231" s="94" t="s">
        <v>1421</v>
      </c>
      <c r="M231" s="94" t="s">
        <v>1422</v>
      </c>
      <c r="N231" s="94" t="s">
        <v>1423</v>
      </c>
      <c r="O231" s="94" t="s">
        <v>89</v>
      </c>
      <c r="P231" s="94" t="s">
        <v>90</v>
      </c>
      <c r="Q231" s="94" t="s">
        <v>1424</v>
      </c>
      <c r="R231" s="94" t="s">
        <v>1425</v>
      </c>
      <c r="S231" s="94" t="s">
        <v>223</v>
      </c>
      <c r="T231" s="94" t="s">
        <v>1426</v>
      </c>
      <c r="U231" s="94" t="s">
        <v>1236</v>
      </c>
      <c r="V231" s="104" t="s">
        <v>2841</v>
      </c>
      <c r="W231" s="105" t="s">
        <v>2842</v>
      </c>
      <c r="X231" s="105" t="s">
        <v>1424</v>
      </c>
      <c r="Y231" s="105" t="s">
        <v>2843</v>
      </c>
      <c r="Z231" s="105" t="s">
        <v>2844</v>
      </c>
      <c r="AA231" s="105" t="s">
        <v>2845</v>
      </c>
      <c r="AB231" s="106">
        <v>3</v>
      </c>
      <c r="AC231" s="102">
        <v>14100</v>
      </c>
      <c r="AD231" s="94">
        <v>5500</v>
      </c>
      <c r="AE231" s="94">
        <v>0</v>
      </c>
      <c r="AF231" s="94">
        <v>0</v>
      </c>
      <c r="AG231" s="94">
        <v>0</v>
      </c>
      <c r="AH231" s="102"/>
      <c r="AI231" s="102"/>
      <c r="AJ231" s="107"/>
      <c r="AK231" s="107" t="s">
        <v>2499</v>
      </c>
      <c r="AL231" s="107"/>
    </row>
    <row r="232" spans="2:38" ht="33" customHeight="1" x14ac:dyDescent="0.2">
      <c r="B232" s="102" t="s">
        <v>1226</v>
      </c>
      <c r="C232" s="94" t="s">
        <v>85</v>
      </c>
      <c r="D232" s="103" t="s">
        <v>2846</v>
      </c>
      <c r="E232" s="94" t="s">
        <v>1446</v>
      </c>
      <c r="F232" s="94" t="s">
        <v>86</v>
      </c>
      <c r="G232" s="94" t="s">
        <v>2497</v>
      </c>
      <c r="H232" s="103">
        <v>2024</v>
      </c>
      <c r="I232" s="103">
        <v>2024</v>
      </c>
      <c r="J232" s="102" t="s">
        <v>1447</v>
      </c>
      <c r="K232" s="94" t="s">
        <v>1448</v>
      </c>
      <c r="L232" s="94" t="s">
        <v>1449</v>
      </c>
      <c r="M232" s="94" t="s">
        <v>1450</v>
      </c>
      <c r="N232" s="94" t="s">
        <v>1451</v>
      </c>
      <c r="O232" s="94" t="s">
        <v>89</v>
      </c>
      <c r="P232" s="94" t="s">
        <v>90</v>
      </c>
      <c r="Q232" s="94" t="s">
        <v>1452</v>
      </c>
      <c r="R232" s="94" t="s">
        <v>1453</v>
      </c>
      <c r="S232" s="94" t="s">
        <v>91</v>
      </c>
      <c r="T232" s="94" t="s">
        <v>1314</v>
      </c>
      <c r="U232" s="94" t="s">
        <v>1236</v>
      </c>
      <c r="V232" s="104" t="s">
        <v>2847</v>
      </c>
      <c r="W232" s="105" t="s">
        <v>2498</v>
      </c>
      <c r="X232" s="105" t="s">
        <v>2848</v>
      </c>
      <c r="Y232" s="105" t="s">
        <v>2849</v>
      </c>
      <c r="Z232" s="105" t="s">
        <v>2850</v>
      </c>
      <c r="AA232" s="105" t="s">
        <v>2851</v>
      </c>
      <c r="AB232" s="106">
        <v>1</v>
      </c>
      <c r="AC232" s="102">
        <v>39574</v>
      </c>
      <c r="AD232" s="94">
        <v>3480</v>
      </c>
      <c r="AE232" s="94">
        <v>0</v>
      </c>
      <c r="AF232" s="94">
        <v>0</v>
      </c>
      <c r="AG232" s="94">
        <v>0</v>
      </c>
      <c r="AH232" s="102"/>
      <c r="AI232" s="102"/>
      <c r="AJ232" s="107"/>
      <c r="AK232" s="107" t="s">
        <v>2499</v>
      </c>
      <c r="AL232" s="107"/>
    </row>
    <row r="233" spans="2:38" ht="33" customHeight="1" x14ac:dyDescent="0.2">
      <c r="B233" s="102" t="s">
        <v>1226</v>
      </c>
      <c r="C233" s="94" t="s">
        <v>85</v>
      </c>
      <c r="D233" s="103" t="s">
        <v>2852</v>
      </c>
      <c r="E233" s="94" t="s">
        <v>1460</v>
      </c>
      <c r="F233" s="94" t="s">
        <v>86</v>
      </c>
      <c r="G233" s="94" t="s">
        <v>2497</v>
      </c>
      <c r="H233" s="103">
        <v>2024</v>
      </c>
      <c r="I233" s="103">
        <v>2024</v>
      </c>
      <c r="J233" s="102" t="s">
        <v>1461</v>
      </c>
      <c r="K233" s="94" t="s">
        <v>1462</v>
      </c>
      <c r="L233" s="94" t="s">
        <v>2853</v>
      </c>
      <c r="M233" s="94" t="s">
        <v>1464</v>
      </c>
      <c r="N233" s="94" t="s">
        <v>1465</v>
      </c>
      <c r="O233" s="94" t="s">
        <v>89</v>
      </c>
      <c r="P233" s="94" t="s">
        <v>90</v>
      </c>
      <c r="Q233" s="94" t="s">
        <v>1466</v>
      </c>
      <c r="R233" s="94" t="s">
        <v>1467</v>
      </c>
      <c r="S233" s="94" t="s">
        <v>135</v>
      </c>
      <c r="T233" s="94" t="s">
        <v>1350</v>
      </c>
      <c r="U233" s="94" t="s">
        <v>1236</v>
      </c>
      <c r="V233" s="104" t="s">
        <v>2854</v>
      </c>
      <c r="W233" s="105" t="s">
        <v>2855</v>
      </c>
      <c r="X233" s="105" t="s">
        <v>2856</v>
      </c>
      <c r="Y233" s="105" t="s">
        <v>2857</v>
      </c>
      <c r="Z233" s="105" t="s">
        <v>2858</v>
      </c>
      <c r="AA233" s="105" t="s">
        <v>2859</v>
      </c>
      <c r="AB233" s="106">
        <v>1</v>
      </c>
      <c r="AC233" s="102">
        <v>4500</v>
      </c>
      <c r="AD233" s="94">
        <v>2500</v>
      </c>
      <c r="AE233" s="94">
        <v>0</v>
      </c>
      <c r="AF233" s="94">
        <v>0</v>
      </c>
      <c r="AG233" s="94">
        <v>0</v>
      </c>
      <c r="AH233" s="102"/>
      <c r="AI233" s="102"/>
      <c r="AJ233" s="107"/>
      <c r="AK233" s="107" t="s">
        <v>2499</v>
      </c>
      <c r="AL233" s="107"/>
    </row>
    <row r="234" spans="2:38" ht="33" customHeight="1" x14ac:dyDescent="0.2">
      <c r="B234" s="102" t="s">
        <v>1226</v>
      </c>
      <c r="C234" s="94" t="s">
        <v>85</v>
      </c>
      <c r="D234" s="103" t="s">
        <v>2860</v>
      </c>
      <c r="E234" s="94" t="s">
        <v>1474</v>
      </c>
      <c r="F234" s="94" t="s">
        <v>86</v>
      </c>
      <c r="G234" s="94" t="s">
        <v>2497</v>
      </c>
      <c r="H234" s="103">
        <v>2024</v>
      </c>
      <c r="I234" s="103">
        <v>2024</v>
      </c>
      <c r="J234" s="102" t="s">
        <v>1475</v>
      </c>
      <c r="K234" s="94" t="s">
        <v>1476</v>
      </c>
      <c r="L234" s="94" t="s">
        <v>1477</v>
      </c>
      <c r="M234" s="94" t="s">
        <v>1478</v>
      </c>
      <c r="N234" s="94" t="s">
        <v>1479</v>
      </c>
      <c r="O234" s="94" t="s">
        <v>89</v>
      </c>
      <c r="P234" s="94" t="s">
        <v>90</v>
      </c>
      <c r="Q234" s="94" t="s">
        <v>1480</v>
      </c>
      <c r="R234" s="94" t="s">
        <v>1481</v>
      </c>
      <c r="S234" s="94" t="s">
        <v>223</v>
      </c>
      <c r="T234" s="94" t="s">
        <v>1350</v>
      </c>
      <c r="U234" s="94" t="s">
        <v>1236</v>
      </c>
      <c r="V234" s="104" t="s">
        <v>2861</v>
      </c>
      <c r="W234" s="105" t="s">
        <v>2862</v>
      </c>
      <c r="X234" s="105" t="s">
        <v>1480</v>
      </c>
      <c r="Y234" s="105" t="s">
        <v>2863</v>
      </c>
      <c r="Z234" s="105" t="s">
        <v>2864</v>
      </c>
      <c r="AA234" s="105" t="s">
        <v>2865</v>
      </c>
      <c r="AB234" s="106">
        <v>3</v>
      </c>
      <c r="AC234" s="102">
        <v>13890</v>
      </c>
      <c r="AD234" s="94">
        <v>3200</v>
      </c>
      <c r="AE234" s="94">
        <v>0</v>
      </c>
      <c r="AF234" s="94">
        <v>0</v>
      </c>
      <c r="AG234" s="94">
        <v>0</v>
      </c>
      <c r="AH234" s="102"/>
      <c r="AI234" s="102"/>
      <c r="AJ234" s="107"/>
      <c r="AK234" s="107" t="s">
        <v>2499</v>
      </c>
      <c r="AL234" s="107"/>
    </row>
    <row r="235" spans="2:38" ht="33" customHeight="1" x14ac:dyDescent="0.2">
      <c r="B235" s="102" t="s">
        <v>1226</v>
      </c>
      <c r="C235" s="94" t="s">
        <v>85</v>
      </c>
      <c r="D235" s="103" t="s">
        <v>2866</v>
      </c>
      <c r="E235" s="94" t="s">
        <v>1500</v>
      </c>
      <c r="F235" s="94" t="s">
        <v>86</v>
      </c>
      <c r="G235" s="94" t="s">
        <v>2497</v>
      </c>
      <c r="H235" s="103">
        <v>2024</v>
      </c>
      <c r="I235" s="103">
        <v>2024</v>
      </c>
      <c r="J235" s="102" t="s">
        <v>1501</v>
      </c>
      <c r="K235" s="94" t="s">
        <v>1502</v>
      </c>
      <c r="L235" s="94" t="s">
        <v>2867</v>
      </c>
      <c r="M235" s="94" t="s">
        <v>1503</v>
      </c>
      <c r="N235" s="94" t="s">
        <v>1504</v>
      </c>
      <c r="O235" s="94" t="s">
        <v>89</v>
      </c>
      <c r="P235" s="94" t="s">
        <v>90</v>
      </c>
      <c r="Q235" s="94" t="s">
        <v>1505</v>
      </c>
      <c r="R235" s="94" t="s">
        <v>1506</v>
      </c>
      <c r="S235" s="94" t="s">
        <v>135</v>
      </c>
      <c r="T235" s="94" t="s">
        <v>1426</v>
      </c>
      <c r="U235" s="94" t="s">
        <v>1236</v>
      </c>
      <c r="V235" s="104" t="s">
        <v>2868</v>
      </c>
      <c r="W235" s="105" t="s">
        <v>2869</v>
      </c>
      <c r="X235" s="105" t="s">
        <v>1505</v>
      </c>
      <c r="Y235" s="105" t="s">
        <v>2870</v>
      </c>
      <c r="Z235" s="105" t="s">
        <v>2871</v>
      </c>
      <c r="AA235" s="105" t="s">
        <v>2872</v>
      </c>
      <c r="AB235" s="106">
        <v>3</v>
      </c>
      <c r="AC235" s="102">
        <v>47410</v>
      </c>
      <c r="AD235" s="94">
        <v>15000</v>
      </c>
      <c r="AE235" s="94">
        <v>0</v>
      </c>
      <c r="AF235" s="94">
        <v>0</v>
      </c>
      <c r="AG235" s="94">
        <v>0</v>
      </c>
      <c r="AH235" s="102"/>
      <c r="AI235" s="102"/>
      <c r="AJ235" s="107"/>
      <c r="AK235" s="107" t="s">
        <v>2499</v>
      </c>
      <c r="AL235" s="107"/>
    </row>
    <row r="236" spans="2:38" ht="33" customHeight="1" x14ac:dyDescent="0.2">
      <c r="B236" s="102" t="s">
        <v>1226</v>
      </c>
      <c r="C236" s="94" t="s">
        <v>85</v>
      </c>
      <c r="D236" s="103" t="s">
        <v>2873</v>
      </c>
      <c r="E236" s="94" t="s">
        <v>1525</v>
      </c>
      <c r="F236" s="94" t="s">
        <v>86</v>
      </c>
      <c r="G236" s="94" t="s">
        <v>2497</v>
      </c>
      <c r="H236" s="103">
        <v>2024</v>
      </c>
      <c r="I236" s="103">
        <v>2024</v>
      </c>
      <c r="J236" s="102" t="s">
        <v>1526</v>
      </c>
      <c r="K236" s="94" t="s">
        <v>1527</v>
      </c>
      <c r="L236" s="94"/>
      <c r="M236" s="94" t="s">
        <v>1528</v>
      </c>
      <c r="N236" s="94" t="s">
        <v>1529</v>
      </c>
      <c r="O236" s="94" t="s">
        <v>89</v>
      </c>
      <c r="P236" s="94" t="s">
        <v>90</v>
      </c>
      <c r="Q236" s="94" t="s">
        <v>1530</v>
      </c>
      <c r="R236" s="94" t="s">
        <v>1531</v>
      </c>
      <c r="S236" s="94" t="s">
        <v>91</v>
      </c>
      <c r="T236" s="94" t="s">
        <v>1235</v>
      </c>
      <c r="U236" s="94" t="s">
        <v>1236</v>
      </c>
      <c r="V236" s="104" t="s">
        <v>2874</v>
      </c>
      <c r="W236" s="105" t="s">
        <v>2875</v>
      </c>
      <c r="X236" s="105" t="s">
        <v>1530</v>
      </c>
      <c r="Y236" s="105" t="s">
        <v>2876</v>
      </c>
      <c r="Z236" s="105" t="s">
        <v>2877</v>
      </c>
      <c r="AA236" s="105" t="s">
        <v>2878</v>
      </c>
      <c r="AB236" s="106">
        <v>3</v>
      </c>
      <c r="AC236" s="102">
        <v>25200</v>
      </c>
      <c r="AD236" s="94">
        <v>8000</v>
      </c>
      <c r="AE236" s="94">
        <v>0</v>
      </c>
      <c r="AF236" s="94">
        <v>0</v>
      </c>
      <c r="AG236" s="94">
        <v>0</v>
      </c>
      <c r="AH236" s="102"/>
      <c r="AI236" s="102"/>
      <c r="AJ236" s="107"/>
      <c r="AK236" s="107" t="s">
        <v>2499</v>
      </c>
      <c r="AL236" s="107"/>
    </row>
    <row r="237" spans="2:38" ht="33" customHeight="1" x14ac:dyDescent="0.2">
      <c r="B237" s="102" t="s">
        <v>1226</v>
      </c>
      <c r="C237" s="94" t="s">
        <v>85</v>
      </c>
      <c r="D237" s="103" t="s">
        <v>2879</v>
      </c>
      <c r="E237" s="94" t="s">
        <v>1549</v>
      </c>
      <c r="F237" s="94" t="s">
        <v>86</v>
      </c>
      <c r="G237" s="94" t="s">
        <v>2497</v>
      </c>
      <c r="H237" s="103">
        <v>2024</v>
      </c>
      <c r="I237" s="103">
        <v>2024</v>
      </c>
      <c r="J237" s="102" t="s">
        <v>1550</v>
      </c>
      <c r="K237" s="94" t="s">
        <v>1551</v>
      </c>
      <c r="L237" s="94"/>
      <c r="M237" s="94" t="s">
        <v>1552</v>
      </c>
      <c r="N237" s="94" t="s">
        <v>1553</v>
      </c>
      <c r="O237" s="94" t="s">
        <v>89</v>
      </c>
      <c r="P237" s="94" t="s">
        <v>257</v>
      </c>
      <c r="Q237" s="94" t="s">
        <v>1554</v>
      </c>
      <c r="R237" s="94" t="s">
        <v>1555</v>
      </c>
      <c r="S237" s="94" t="s">
        <v>91</v>
      </c>
      <c r="T237" s="94" t="s">
        <v>1400</v>
      </c>
      <c r="U237" s="94" t="s">
        <v>1236</v>
      </c>
      <c r="V237" s="104" t="s">
        <v>2880</v>
      </c>
      <c r="W237" s="105" t="s">
        <v>2881</v>
      </c>
      <c r="X237" s="105" t="s">
        <v>1554</v>
      </c>
      <c r="Y237" s="105" t="s">
        <v>2882</v>
      </c>
      <c r="Z237" s="105" t="s">
        <v>2883</v>
      </c>
      <c r="AA237" s="105" t="s">
        <v>2884</v>
      </c>
      <c r="AB237" s="106">
        <v>4</v>
      </c>
      <c r="AC237" s="102">
        <v>61900</v>
      </c>
      <c r="AD237" s="94">
        <v>14500</v>
      </c>
      <c r="AE237" s="94">
        <v>0</v>
      </c>
      <c r="AF237" s="94">
        <v>0</v>
      </c>
      <c r="AG237" s="94">
        <v>0</v>
      </c>
      <c r="AH237" s="102"/>
      <c r="AI237" s="102"/>
      <c r="AJ237" s="107"/>
      <c r="AK237" s="107" t="s">
        <v>2499</v>
      </c>
      <c r="AL237" s="107"/>
    </row>
    <row r="238" spans="2:38" ht="33" customHeight="1" x14ac:dyDescent="0.2">
      <c r="B238" s="102" t="s">
        <v>1226</v>
      </c>
      <c r="C238" s="94" t="s">
        <v>85</v>
      </c>
      <c r="D238" s="103" t="s">
        <v>2885</v>
      </c>
      <c r="E238" s="94" t="s">
        <v>1575</v>
      </c>
      <c r="F238" s="94" t="s">
        <v>86</v>
      </c>
      <c r="G238" s="94" t="s">
        <v>2497</v>
      </c>
      <c r="H238" s="103">
        <v>2024</v>
      </c>
      <c r="I238" s="103">
        <v>2024</v>
      </c>
      <c r="J238" s="102" t="s">
        <v>1576</v>
      </c>
      <c r="K238" s="94" t="s">
        <v>1577</v>
      </c>
      <c r="L238" s="94" t="s">
        <v>1578</v>
      </c>
      <c r="M238" s="94" t="s">
        <v>1579</v>
      </c>
      <c r="N238" s="94" t="s">
        <v>1580</v>
      </c>
      <c r="O238" s="94" t="s">
        <v>89</v>
      </c>
      <c r="P238" s="94" t="s">
        <v>90</v>
      </c>
      <c r="Q238" s="94" t="s">
        <v>1581</v>
      </c>
      <c r="R238" s="94" t="s">
        <v>1582</v>
      </c>
      <c r="S238" s="94" t="s">
        <v>135</v>
      </c>
      <c r="T238" s="94" t="s">
        <v>1583</v>
      </c>
      <c r="U238" s="94" t="s">
        <v>1236</v>
      </c>
      <c r="V238" s="104" t="s">
        <v>2886</v>
      </c>
      <c r="W238" s="105" t="s">
        <v>2498</v>
      </c>
      <c r="X238" s="105" t="s">
        <v>1581</v>
      </c>
      <c r="Y238" s="105" t="s">
        <v>2887</v>
      </c>
      <c r="Z238" s="105" t="s">
        <v>2888</v>
      </c>
      <c r="AA238" s="105" t="s">
        <v>2889</v>
      </c>
      <c r="AB238" s="106">
        <v>3</v>
      </c>
      <c r="AC238" s="102">
        <v>91450</v>
      </c>
      <c r="AD238" s="94">
        <v>16000</v>
      </c>
      <c r="AE238" s="94">
        <v>0</v>
      </c>
      <c r="AF238" s="94">
        <v>0</v>
      </c>
      <c r="AG238" s="94">
        <v>0</v>
      </c>
      <c r="AH238" s="102"/>
      <c r="AI238" s="102"/>
      <c r="AJ238" s="107"/>
      <c r="AK238" s="107" t="s">
        <v>2499</v>
      </c>
      <c r="AL238" s="107"/>
    </row>
    <row r="239" spans="2:38" ht="33" customHeight="1" x14ac:dyDescent="0.2">
      <c r="B239" s="102" t="s">
        <v>1226</v>
      </c>
      <c r="C239" s="94" t="s">
        <v>85</v>
      </c>
      <c r="D239" s="103" t="s">
        <v>2890</v>
      </c>
      <c r="E239" s="94" t="s">
        <v>1602</v>
      </c>
      <c r="F239" s="94" t="s">
        <v>86</v>
      </c>
      <c r="G239" s="94" t="s">
        <v>2497</v>
      </c>
      <c r="H239" s="103">
        <v>2024</v>
      </c>
      <c r="I239" s="103">
        <v>2024</v>
      </c>
      <c r="J239" s="102" t="s">
        <v>1603</v>
      </c>
      <c r="K239" s="94" t="s">
        <v>1604</v>
      </c>
      <c r="L239" s="94" t="s">
        <v>19641</v>
      </c>
      <c r="M239" s="94" t="s">
        <v>1605</v>
      </c>
      <c r="N239" s="94" t="s">
        <v>1606</v>
      </c>
      <c r="O239" s="94" t="s">
        <v>89</v>
      </c>
      <c r="P239" s="94" t="s">
        <v>90</v>
      </c>
      <c r="Q239" s="94" t="s">
        <v>1607</v>
      </c>
      <c r="R239" s="94" t="s">
        <v>1608</v>
      </c>
      <c r="S239" s="94" t="s">
        <v>135</v>
      </c>
      <c r="T239" s="94" t="s">
        <v>1426</v>
      </c>
      <c r="U239" s="94" t="s">
        <v>1236</v>
      </c>
      <c r="V239" s="104" t="s">
        <v>2892</v>
      </c>
      <c r="W239" s="105" t="s">
        <v>2498</v>
      </c>
      <c r="X239" s="105" t="s">
        <v>1607</v>
      </c>
      <c r="Y239" s="105" t="s">
        <v>2893</v>
      </c>
      <c r="Z239" s="105" t="s">
        <v>2894</v>
      </c>
      <c r="AA239" s="105" t="s">
        <v>2895</v>
      </c>
      <c r="AB239" s="106">
        <v>3</v>
      </c>
      <c r="AC239" s="102">
        <v>23740</v>
      </c>
      <c r="AD239" s="94">
        <v>12260</v>
      </c>
      <c r="AE239" s="94">
        <v>0</v>
      </c>
      <c r="AF239" s="94">
        <v>0</v>
      </c>
      <c r="AG239" s="94">
        <v>0</v>
      </c>
      <c r="AH239" s="102"/>
      <c r="AI239" s="102"/>
      <c r="AJ239" s="107"/>
      <c r="AK239" s="107" t="s">
        <v>2499</v>
      </c>
      <c r="AL239" s="107"/>
    </row>
    <row r="240" spans="2:38" ht="33" customHeight="1" x14ac:dyDescent="0.2">
      <c r="B240" s="102" t="s">
        <v>1226</v>
      </c>
      <c r="C240" s="94" t="s">
        <v>85</v>
      </c>
      <c r="D240" s="103" t="s">
        <v>13146</v>
      </c>
      <c r="E240" s="94" t="s">
        <v>12465</v>
      </c>
      <c r="F240" s="94" t="s">
        <v>86</v>
      </c>
      <c r="G240" s="94" t="s">
        <v>2497</v>
      </c>
      <c r="H240" s="103">
        <v>2024</v>
      </c>
      <c r="I240" s="103">
        <v>2024</v>
      </c>
      <c r="J240" s="102" t="s">
        <v>6515</v>
      </c>
      <c r="K240" s="94" t="s">
        <v>6516</v>
      </c>
      <c r="L240" s="94" t="s">
        <v>6517</v>
      </c>
      <c r="M240" s="94" t="s">
        <v>6518</v>
      </c>
      <c r="N240" s="94" t="s">
        <v>6519</v>
      </c>
      <c r="O240" s="94" t="s">
        <v>89</v>
      </c>
      <c r="P240" s="94" t="s">
        <v>90</v>
      </c>
      <c r="Q240" s="94" t="s">
        <v>6520</v>
      </c>
      <c r="R240" s="94" t="s">
        <v>6521</v>
      </c>
      <c r="S240" s="94" t="s">
        <v>135</v>
      </c>
      <c r="T240" s="94" t="s">
        <v>6321</v>
      </c>
      <c r="U240" s="94" t="s">
        <v>1236</v>
      </c>
      <c r="V240" s="104" t="s">
        <v>6522</v>
      </c>
      <c r="W240" s="105" t="s">
        <v>2498</v>
      </c>
      <c r="X240" s="105" t="s">
        <v>6402</v>
      </c>
      <c r="Y240" s="105" t="s">
        <v>6406</v>
      </c>
      <c r="Z240" s="105" t="s">
        <v>6523</v>
      </c>
      <c r="AA240" s="105" t="s">
        <v>6524</v>
      </c>
      <c r="AB240" s="106">
        <v>2</v>
      </c>
      <c r="AC240" s="102">
        <v>22470</v>
      </c>
      <c r="AD240" s="94">
        <v>13150</v>
      </c>
      <c r="AE240" s="94">
        <v>0</v>
      </c>
      <c r="AF240" s="94">
        <v>0</v>
      </c>
      <c r="AG240" s="94">
        <v>0</v>
      </c>
      <c r="AH240" s="102"/>
      <c r="AI240" s="102"/>
      <c r="AJ240" s="107"/>
      <c r="AK240" s="107" t="s">
        <v>2499</v>
      </c>
      <c r="AL240" s="107"/>
    </row>
    <row r="241" spans="2:38" ht="33" customHeight="1" x14ac:dyDescent="0.2">
      <c r="B241" s="102" t="s">
        <v>1226</v>
      </c>
      <c r="C241" s="94" t="s">
        <v>85</v>
      </c>
      <c r="D241" s="103" t="s">
        <v>13147</v>
      </c>
      <c r="E241" s="94" t="s">
        <v>12479</v>
      </c>
      <c r="F241" s="94" t="s">
        <v>86</v>
      </c>
      <c r="G241" s="94" t="s">
        <v>2497</v>
      </c>
      <c r="H241" s="103">
        <v>2024</v>
      </c>
      <c r="I241" s="103">
        <v>2024</v>
      </c>
      <c r="J241" s="102" t="s">
        <v>6565</v>
      </c>
      <c r="K241" s="94" t="s">
        <v>6566</v>
      </c>
      <c r="L241" s="94" t="s">
        <v>6567</v>
      </c>
      <c r="M241" s="94" t="s">
        <v>6568</v>
      </c>
      <c r="N241" s="94" t="s">
        <v>6569</v>
      </c>
      <c r="O241" s="94" t="s">
        <v>89</v>
      </c>
      <c r="P241" s="94" t="s">
        <v>90</v>
      </c>
      <c r="Q241" s="94" t="s">
        <v>6570</v>
      </c>
      <c r="R241" s="94" t="s">
        <v>6571</v>
      </c>
      <c r="S241" s="94" t="s">
        <v>135</v>
      </c>
      <c r="T241" s="94" t="s">
        <v>6321</v>
      </c>
      <c r="U241" s="94" t="s">
        <v>1236</v>
      </c>
      <c r="V241" s="104" t="s">
        <v>6572</v>
      </c>
      <c r="W241" s="105" t="s">
        <v>2498</v>
      </c>
      <c r="X241" s="105" t="s">
        <v>6570</v>
      </c>
      <c r="Y241" s="105" t="s">
        <v>6573</v>
      </c>
      <c r="Z241" s="105" t="s">
        <v>6574</v>
      </c>
      <c r="AA241" s="105" t="s">
        <v>6575</v>
      </c>
      <c r="AB241" s="106">
        <v>1</v>
      </c>
      <c r="AC241" s="102">
        <v>5114</v>
      </c>
      <c r="AD241" s="94">
        <v>2000</v>
      </c>
      <c r="AE241" s="94">
        <v>0</v>
      </c>
      <c r="AF241" s="94">
        <v>0</v>
      </c>
      <c r="AG241" s="94">
        <v>0</v>
      </c>
      <c r="AH241" s="102"/>
      <c r="AI241" s="102"/>
      <c r="AJ241" s="107"/>
      <c r="AK241" s="107" t="s">
        <v>2499</v>
      </c>
      <c r="AL241" s="107"/>
    </row>
    <row r="242" spans="2:38" ht="33" customHeight="1" x14ac:dyDescent="0.2">
      <c r="B242" s="102" t="s">
        <v>1226</v>
      </c>
      <c r="C242" s="94" t="s">
        <v>85</v>
      </c>
      <c r="D242" s="103" t="s">
        <v>13148</v>
      </c>
      <c r="E242" s="94" t="s">
        <v>12486</v>
      </c>
      <c r="F242" s="94" t="s">
        <v>86</v>
      </c>
      <c r="G242" s="94" t="s">
        <v>2497</v>
      </c>
      <c r="H242" s="103">
        <v>2024</v>
      </c>
      <c r="I242" s="103">
        <v>2024</v>
      </c>
      <c r="J242" s="102" t="s">
        <v>10956</v>
      </c>
      <c r="K242" s="94" t="s">
        <v>10957</v>
      </c>
      <c r="L242" s="94" t="s">
        <v>10958</v>
      </c>
      <c r="M242" s="94" t="s">
        <v>10959</v>
      </c>
      <c r="N242" s="94" t="s">
        <v>10960</v>
      </c>
      <c r="O242" s="94" t="s">
        <v>89</v>
      </c>
      <c r="P242" s="94" t="s">
        <v>90</v>
      </c>
      <c r="Q242" s="94" t="s">
        <v>10961</v>
      </c>
      <c r="R242" s="94" t="s">
        <v>10962</v>
      </c>
      <c r="S242" s="94" t="s">
        <v>135</v>
      </c>
      <c r="T242" s="94" t="s">
        <v>1314</v>
      </c>
      <c r="U242" s="94" t="s">
        <v>1236</v>
      </c>
      <c r="V242" s="104" t="s">
        <v>10963</v>
      </c>
      <c r="W242" s="105" t="s">
        <v>10964</v>
      </c>
      <c r="X242" s="105" t="s">
        <v>10961</v>
      </c>
      <c r="Y242" s="105" t="s">
        <v>10965</v>
      </c>
      <c r="Z242" s="105" t="s">
        <v>10966</v>
      </c>
      <c r="AA242" s="105" t="s">
        <v>10967</v>
      </c>
      <c r="AB242" s="106">
        <v>1</v>
      </c>
      <c r="AC242" s="102">
        <v>2750</v>
      </c>
      <c r="AD242" s="94">
        <v>1500</v>
      </c>
      <c r="AE242" s="94">
        <v>0</v>
      </c>
      <c r="AF242" s="94">
        <v>0</v>
      </c>
      <c r="AG242" s="94">
        <v>0</v>
      </c>
      <c r="AH242" s="102"/>
      <c r="AI242" s="102"/>
      <c r="AJ242" s="107"/>
      <c r="AK242" s="107" t="s">
        <v>2499</v>
      </c>
      <c r="AL242" s="107"/>
    </row>
    <row r="243" spans="2:38" ht="33" customHeight="1" x14ac:dyDescent="0.2">
      <c r="B243" s="102" t="s">
        <v>1226</v>
      </c>
      <c r="C243" s="94" t="s">
        <v>85</v>
      </c>
      <c r="D243" s="103" t="s">
        <v>13149</v>
      </c>
      <c r="E243" s="94" t="s">
        <v>12493</v>
      </c>
      <c r="F243" s="94" t="s">
        <v>86</v>
      </c>
      <c r="G243" s="94" t="s">
        <v>2497</v>
      </c>
      <c r="H243" s="103">
        <v>2024</v>
      </c>
      <c r="I243" s="103">
        <v>2024</v>
      </c>
      <c r="J243" s="102" t="s">
        <v>6137</v>
      </c>
      <c r="K243" s="94" t="s">
        <v>6138</v>
      </c>
      <c r="L243" s="94" t="s">
        <v>6139</v>
      </c>
      <c r="M243" s="94" t="s">
        <v>6140</v>
      </c>
      <c r="N243" s="94" t="s">
        <v>6141</v>
      </c>
      <c r="O243" s="94" t="s">
        <v>89</v>
      </c>
      <c r="P243" s="94" t="s">
        <v>90</v>
      </c>
      <c r="Q243" s="94" t="s">
        <v>6142</v>
      </c>
      <c r="R243" s="94" t="s">
        <v>6143</v>
      </c>
      <c r="S243" s="94" t="s">
        <v>135</v>
      </c>
      <c r="T243" s="94" t="s">
        <v>1314</v>
      </c>
      <c r="U243" s="94" t="s">
        <v>1236</v>
      </c>
      <c r="V243" s="104" t="s">
        <v>6144</v>
      </c>
      <c r="W243" s="105" t="s">
        <v>2498</v>
      </c>
      <c r="X243" s="105" t="s">
        <v>6145</v>
      </c>
      <c r="Y243" s="105" t="s">
        <v>6146</v>
      </c>
      <c r="Z243" s="105" t="s">
        <v>6147</v>
      </c>
      <c r="AA243" s="105" t="s">
        <v>6148</v>
      </c>
      <c r="AB243" s="106">
        <v>2</v>
      </c>
      <c r="AC243" s="102">
        <v>16750</v>
      </c>
      <c r="AD243" s="94">
        <v>9500</v>
      </c>
      <c r="AE243" s="94">
        <v>0</v>
      </c>
      <c r="AF243" s="94">
        <v>0</v>
      </c>
      <c r="AG243" s="94">
        <v>0</v>
      </c>
      <c r="AH243" s="102"/>
      <c r="AI243" s="102"/>
      <c r="AJ243" s="107"/>
      <c r="AK243" s="107" t="s">
        <v>2499</v>
      </c>
      <c r="AL243" s="107"/>
    </row>
    <row r="244" spans="2:38" ht="33" customHeight="1" x14ac:dyDescent="0.2">
      <c r="B244" s="102" t="s">
        <v>1226</v>
      </c>
      <c r="C244" s="94" t="s">
        <v>85</v>
      </c>
      <c r="D244" s="103" t="s">
        <v>13150</v>
      </c>
      <c r="E244" s="94" t="s">
        <v>12507</v>
      </c>
      <c r="F244" s="94" t="s">
        <v>86</v>
      </c>
      <c r="G244" s="94" t="s">
        <v>2497</v>
      </c>
      <c r="H244" s="103">
        <v>2024</v>
      </c>
      <c r="I244" s="103">
        <v>2024</v>
      </c>
      <c r="J244" s="102" t="s">
        <v>12508</v>
      </c>
      <c r="K244" s="94" t="s">
        <v>12509</v>
      </c>
      <c r="L244" s="94" t="s">
        <v>13151</v>
      </c>
      <c r="M244" s="94" t="s">
        <v>12511</v>
      </c>
      <c r="N244" s="94" t="s">
        <v>12512</v>
      </c>
      <c r="O244" s="94" t="s">
        <v>89</v>
      </c>
      <c r="P244" s="94" t="s">
        <v>90</v>
      </c>
      <c r="Q244" s="94" t="s">
        <v>12513</v>
      </c>
      <c r="R244" s="94" t="s">
        <v>12514</v>
      </c>
      <c r="S244" s="94" t="s">
        <v>135</v>
      </c>
      <c r="T244" s="94" t="s">
        <v>6321</v>
      </c>
      <c r="U244" s="94" t="s">
        <v>1236</v>
      </c>
      <c r="V244" s="104" t="s">
        <v>13152</v>
      </c>
      <c r="W244" s="105" t="s">
        <v>13153</v>
      </c>
      <c r="X244" s="105" t="s">
        <v>12513</v>
      </c>
      <c r="Y244" s="105" t="s">
        <v>13154</v>
      </c>
      <c r="Z244" s="105" t="s">
        <v>13155</v>
      </c>
      <c r="AA244" s="105" t="s">
        <v>13156</v>
      </c>
      <c r="AB244" s="106">
        <v>3</v>
      </c>
      <c r="AC244" s="102">
        <v>18550</v>
      </c>
      <c r="AD244" s="94">
        <v>6000</v>
      </c>
      <c r="AE244" s="94">
        <v>0</v>
      </c>
      <c r="AF244" s="94">
        <v>0</v>
      </c>
      <c r="AG244" s="94">
        <v>0</v>
      </c>
      <c r="AH244" s="102"/>
      <c r="AI244" s="102"/>
      <c r="AJ244" s="107"/>
      <c r="AK244" s="107" t="s">
        <v>2499</v>
      </c>
      <c r="AL244" s="107"/>
    </row>
    <row r="245" spans="2:38" ht="33" customHeight="1" x14ac:dyDescent="0.2">
      <c r="B245" s="102" t="s">
        <v>1226</v>
      </c>
      <c r="C245" s="94" t="s">
        <v>85</v>
      </c>
      <c r="D245" s="103" t="s">
        <v>19642</v>
      </c>
      <c r="E245" s="94" t="s">
        <v>15879</v>
      </c>
      <c r="F245" s="94" t="s">
        <v>86</v>
      </c>
      <c r="G245" s="94" t="s">
        <v>2497</v>
      </c>
      <c r="H245" s="103">
        <v>2024</v>
      </c>
      <c r="I245" s="103">
        <v>2024</v>
      </c>
      <c r="J245" s="102" t="s">
        <v>6956</v>
      </c>
      <c r="K245" s="94" t="s">
        <v>6957</v>
      </c>
      <c r="L245" s="94" t="s">
        <v>6958</v>
      </c>
      <c r="M245" s="94" t="s">
        <v>6959</v>
      </c>
      <c r="N245" s="94" t="s">
        <v>6960</v>
      </c>
      <c r="O245" s="94" t="s">
        <v>89</v>
      </c>
      <c r="P245" s="94" t="s">
        <v>90</v>
      </c>
      <c r="Q245" s="94" t="s">
        <v>6961</v>
      </c>
      <c r="R245" s="94" t="s">
        <v>6962</v>
      </c>
      <c r="S245" s="94" t="s">
        <v>135</v>
      </c>
      <c r="T245" s="94" t="s">
        <v>1426</v>
      </c>
      <c r="U245" s="94" t="s">
        <v>1236</v>
      </c>
      <c r="V245" s="104" t="s">
        <v>6963</v>
      </c>
      <c r="W245" s="105" t="s">
        <v>2498</v>
      </c>
      <c r="X245" s="105" t="s">
        <v>6961</v>
      </c>
      <c r="Y245" s="105" t="s">
        <v>6964</v>
      </c>
      <c r="Z245" s="105" t="s">
        <v>6965</v>
      </c>
      <c r="AA245" s="105" t="s">
        <v>6966</v>
      </c>
      <c r="AB245" s="106">
        <v>2</v>
      </c>
      <c r="AC245" s="102">
        <v>12500</v>
      </c>
      <c r="AD245" s="94">
        <v>5000</v>
      </c>
      <c r="AE245" s="94">
        <v>0</v>
      </c>
      <c r="AF245" s="94">
        <v>0</v>
      </c>
      <c r="AG245" s="94">
        <v>0</v>
      </c>
      <c r="AH245" s="102"/>
      <c r="AI245" s="102"/>
      <c r="AJ245" s="107"/>
      <c r="AK245" s="107" t="s">
        <v>2499</v>
      </c>
      <c r="AL245" s="107"/>
    </row>
    <row r="246" spans="2:38" ht="33" customHeight="1" x14ac:dyDescent="0.2">
      <c r="B246" s="102" t="s">
        <v>1226</v>
      </c>
      <c r="C246" s="94" t="s">
        <v>85</v>
      </c>
      <c r="D246" s="103" t="s">
        <v>19643</v>
      </c>
      <c r="E246" s="94" t="s">
        <v>15892</v>
      </c>
      <c r="F246" s="94" t="s">
        <v>86</v>
      </c>
      <c r="G246" s="94" t="s">
        <v>2497</v>
      </c>
      <c r="H246" s="103">
        <v>2024</v>
      </c>
      <c r="I246" s="103">
        <v>2024</v>
      </c>
      <c r="J246" s="102" t="s">
        <v>6476</v>
      </c>
      <c r="K246" s="94" t="s">
        <v>6477</v>
      </c>
      <c r="L246" s="94" t="s">
        <v>6478</v>
      </c>
      <c r="M246" s="94" t="s">
        <v>6479</v>
      </c>
      <c r="N246" s="94" t="s">
        <v>6480</v>
      </c>
      <c r="O246" s="94" t="s">
        <v>89</v>
      </c>
      <c r="P246" s="94" t="s">
        <v>90</v>
      </c>
      <c r="Q246" s="94" t="s">
        <v>6481</v>
      </c>
      <c r="R246" s="94" t="s">
        <v>6482</v>
      </c>
      <c r="S246" s="94" t="s">
        <v>135</v>
      </c>
      <c r="T246" s="94" t="s">
        <v>1426</v>
      </c>
      <c r="U246" s="94" t="s">
        <v>1236</v>
      </c>
      <c r="V246" s="104" t="s">
        <v>6483</v>
      </c>
      <c r="W246" s="105" t="s">
        <v>2498</v>
      </c>
      <c r="X246" s="105" t="s">
        <v>6481</v>
      </c>
      <c r="Y246" s="105" t="s">
        <v>6484</v>
      </c>
      <c r="Z246" s="105" t="s">
        <v>6485</v>
      </c>
      <c r="AA246" s="105" t="s">
        <v>6486</v>
      </c>
      <c r="AB246" s="106">
        <v>3</v>
      </c>
      <c r="AC246" s="102">
        <v>26935</v>
      </c>
      <c r="AD246" s="94">
        <v>11500</v>
      </c>
      <c r="AE246" s="94">
        <v>0</v>
      </c>
      <c r="AF246" s="94">
        <v>0</v>
      </c>
      <c r="AG246" s="94">
        <v>0</v>
      </c>
      <c r="AH246" s="102"/>
      <c r="AI246" s="102"/>
      <c r="AJ246" s="107"/>
      <c r="AK246" s="107" t="s">
        <v>2499</v>
      </c>
      <c r="AL246" s="107"/>
    </row>
    <row r="247" spans="2:38" ht="33" customHeight="1" x14ac:dyDescent="0.2">
      <c r="B247" s="102" t="s">
        <v>1226</v>
      </c>
      <c r="C247" s="94" t="s">
        <v>85</v>
      </c>
      <c r="D247" s="103" t="s">
        <v>19644</v>
      </c>
      <c r="E247" s="94" t="s">
        <v>15910</v>
      </c>
      <c r="F247" s="94" t="s">
        <v>86</v>
      </c>
      <c r="G247" s="94" t="s">
        <v>2497</v>
      </c>
      <c r="H247" s="103">
        <v>2024</v>
      </c>
      <c r="I247" s="103">
        <v>2024</v>
      </c>
      <c r="J247" s="102" t="s">
        <v>6590</v>
      </c>
      <c r="K247" s="94" t="s">
        <v>6591</v>
      </c>
      <c r="L247" s="94" t="s">
        <v>6592</v>
      </c>
      <c r="M247" s="94" t="s">
        <v>6593</v>
      </c>
      <c r="N247" s="94" t="s">
        <v>6594</v>
      </c>
      <c r="O247" s="94" t="s">
        <v>89</v>
      </c>
      <c r="P247" s="94" t="s">
        <v>90</v>
      </c>
      <c r="Q247" s="94" t="s">
        <v>6595</v>
      </c>
      <c r="R247" s="94" t="s">
        <v>6596</v>
      </c>
      <c r="S247" s="94" t="s">
        <v>135</v>
      </c>
      <c r="T247" s="94" t="s">
        <v>1400</v>
      </c>
      <c r="U247" s="94" t="s">
        <v>1236</v>
      </c>
      <c r="V247" s="104" t="s">
        <v>6597</v>
      </c>
      <c r="W247" s="105" t="s">
        <v>6598</v>
      </c>
      <c r="X247" s="105" t="s">
        <v>6595</v>
      </c>
      <c r="Y247" s="105" t="s">
        <v>6599</v>
      </c>
      <c r="Z247" s="105" t="s">
        <v>6600</v>
      </c>
      <c r="AA247" s="105" t="s">
        <v>6601</v>
      </c>
      <c r="AB247" s="106">
        <v>2</v>
      </c>
      <c r="AC247" s="102">
        <v>11105</v>
      </c>
      <c r="AD247" s="94">
        <v>2583</v>
      </c>
      <c r="AE247" s="94">
        <v>0</v>
      </c>
      <c r="AF247" s="94">
        <v>0</v>
      </c>
      <c r="AG247" s="94">
        <v>0</v>
      </c>
      <c r="AH247" s="102"/>
      <c r="AI247" s="102"/>
      <c r="AJ247" s="107"/>
      <c r="AK247" s="107" t="s">
        <v>2499</v>
      </c>
      <c r="AL247" s="107"/>
    </row>
    <row r="248" spans="2:38" ht="33" customHeight="1" x14ac:dyDescent="0.2">
      <c r="B248" s="102" t="s">
        <v>1226</v>
      </c>
      <c r="C248" s="94" t="s">
        <v>85</v>
      </c>
      <c r="D248" s="103" t="s">
        <v>19645</v>
      </c>
      <c r="E248" s="94" t="s">
        <v>15924</v>
      </c>
      <c r="F248" s="94" t="s">
        <v>86</v>
      </c>
      <c r="G248" s="94" t="s">
        <v>2497</v>
      </c>
      <c r="H248" s="103">
        <v>2024</v>
      </c>
      <c r="I248" s="103">
        <v>2024</v>
      </c>
      <c r="J248" s="102" t="s">
        <v>6196</v>
      </c>
      <c r="K248" s="94" t="s">
        <v>6197</v>
      </c>
      <c r="L248" s="94" t="s">
        <v>6198</v>
      </c>
      <c r="M248" s="94" t="s">
        <v>6199</v>
      </c>
      <c r="N248" s="94" t="s">
        <v>6200</v>
      </c>
      <c r="O248" s="94" t="s">
        <v>89</v>
      </c>
      <c r="P248" s="94" t="s">
        <v>90</v>
      </c>
      <c r="Q248" s="94" t="s">
        <v>6201</v>
      </c>
      <c r="R248" s="94" t="s">
        <v>6202</v>
      </c>
      <c r="S248" s="94" t="s">
        <v>135</v>
      </c>
      <c r="T248" s="94" t="s">
        <v>1350</v>
      </c>
      <c r="U248" s="94" t="s">
        <v>1236</v>
      </c>
      <c r="V248" s="104" t="s">
        <v>6203</v>
      </c>
      <c r="W248" s="105" t="s">
        <v>2498</v>
      </c>
      <c r="X248" s="105" t="s">
        <v>6201</v>
      </c>
      <c r="Y248" s="105" t="s">
        <v>6204</v>
      </c>
      <c r="Z248" s="105" t="s">
        <v>6205</v>
      </c>
      <c r="AA248" s="105" t="s">
        <v>6206</v>
      </c>
      <c r="AB248" s="106">
        <v>3</v>
      </c>
      <c r="AC248" s="102">
        <v>8872</v>
      </c>
      <c r="AD248" s="94">
        <v>5000</v>
      </c>
      <c r="AE248" s="94">
        <v>0</v>
      </c>
      <c r="AF248" s="94">
        <v>0</v>
      </c>
      <c r="AG248" s="94">
        <v>0</v>
      </c>
      <c r="AH248" s="102"/>
      <c r="AI248" s="102"/>
      <c r="AJ248" s="107"/>
      <c r="AK248" s="107" t="s">
        <v>2499</v>
      </c>
      <c r="AL248" s="107"/>
    </row>
    <row r="249" spans="2:38" ht="33" customHeight="1" x14ac:dyDescent="0.2">
      <c r="B249" s="102" t="s">
        <v>1226</v>
      </c>
      <c r="C249" s="94" t="s">
        <v>85</v>
      </c>
      <c r="D249" s="103" t="s">
        <v>19646</v>
      </c>
      <c r="E249" s="94" t="s">
        <v>15944</v>
      </c>
      <c r="F249" s="94" t="s">
        <v>86</v>
      </c>
      <c r="G249" s="94" t="s">
        <v>2497</v>
      </c>
      <c r="H249" s="103">
        <v>2024</v>
      </c>
      <c r="I249" s="103">
        <v>2024</v>
      </c>
      <c r="J249" s="102" t="s">
        <v>6232</v>
      </c>
      <c r="K249" s="94" t="s">
        <v>6233</v>
      </c>
      <c r="L249" s="94" t="s">
        <v>6234</v>
      </c>
      <c r="M249" s="94" t="s">
        <v>6235</v>
      </c>
      <c r="N249" s="94" t="s">
        <v>6236</v>
      </c>
      <c r="O249" s="94" t="s">
        <v>89</v>
      </c>
      <c r="P249" s="94" t="s">
        <v>90</v>
      </c>
      <c r="Q249" s="94" t="s">
        <v>6237</v>
      </c>
      <c r="R249" s="94" t="s">
        <v>6238</v>
      </c>
      <c r="S249" s="94" t="s">
        <v>91</v>
      </c>
      <c r="T249" s="94" t="s">
        <v>1350</v>
      </c>
      <c r="U249" s="94" t="s">
        <v>1236</v>
      </c>
      <c r="V249" s="104" t="s">
        <v>5206</v>
      </c>
      <c r="W249" s="105" t="s">
        <v>2498</v>
      </c>
      <c r="X249" s="105" t="s">
        <v>6237</v>
      </c>
      <c r="Y249" s="105" t="s">
        <v>6239</v>
      </c>
      <c r="Z249" s="105" t="s">
        <v>19647</v>
      </c>
      <c r="AA249" s="105" t="s">
        <v>6241</v>
      </c>
      <c r="AB249" s="106">
        <v>1</v>
      </c>
      <c r="AC249" s="102">
        <v>9687</v>
      </c>
      <c r="AD249" s="94">
        <v>2000</v>
      </c>
      <c r="AE249" s="94">
        <v>0</v>
      </c>
      <c r="AF249" s="94">
        <v>0</v>
      </c>
      <c r="AG249" s="94">
        <v>0</v>
      </c>
      <c r="AH249" s="102"/>
      <c r="AI249" s="102"/>
      <c r="AJ249" s="107"/>
      <c r="AK249" s="107" t="s">
        <v>2499</v>
      </c>
      <c r="AL249" s="107"/>
    </row>
    <row r="250" spans="2:38" ht="33" customHeight="1" x14ac:dyDescent="0.2">
      <c r="B250" s="102" t="s">
        <v>1226</v>
      </c>
      <c r="C250" s="94" t="s">
        <v>85</v>
      </c>
      <c r="D250" s="103" t="s">
        <v>19648</v>
      </c>
      <c r="E250" s="94" t="s">
        <v>15953</v>
      </c>
      <c r="F250" s="94" t="s">
        <v>86</v>
      </c>
      <c r="G250" s="94" t="s">
        <v>2497</v>
      </c>
      <c r="H250" s="103">
        <v>2024</v>
      </c>
      <c r="I250" s="103">
        <v>2024</v>
      </c>
      <c r="J250" s="102" t="s">
        <v>6182</v>
      </c>
      <c r="K250" s="94" t="s">
        <v>6183</v>
      </c>
      <c r="L250" s="94" t="s">
        <v>6184</v>
      </c>
      <c r="M250" s="94" t="s">
        <v>6185</v>
      </c>
      <c r="N250" s="94" t="s">
        <v>6186</v>
      </c>
      <c r="O250" s="94" t="s">
        <v>89</v>
      </c>
      <c r="P250" s="94" t="s">
        <v>90</v>
      </c>
      <c r="Q250" s="94" t="s">
        <v>6187</v>
      </c>
      <c r="R250" s="94" t="s">
        <v>6188</v>
      </c>
      <c r="S250" s="94" t="s">
        <v>135</v>
      </c>
      <c r="T250" s="94" t="s">
        <v>1235</v>
      </c>
      <c r="U250" s="94" t="s">
        <v>1236</v>
      </c>
      <c r="V250" s="104" t="s">
        <v>6189</v>
      </c>
      <c r="W250" s="105" t="s">
        <v>6190</v>
      </c>
      <c r="X250" s="105" t="s">
        <v>6187</v>
      </c>
      <c r="Y250" s="105" t="s">
        <v>6191</v>
      </c>
      <c r="Z250" s="105" t="s">
        <v>6192</v>
      </c>
      <c r="AA250" s="105" t="s">
        <v>6193</v>
      </c>
      <c r="AB250" s="106">
        <v>4</v>
      </c>
      <c r="AC250" s="102">
        <v>16700</v>
      </c>
      <c r="AD250" s="94">
        <v>7500</v>
      </c>
      <c r="AE250" s="94">
        <v>0</v>
      </c>
      <c r="AF250" s="94">
        <v>0</v>
      </c>
      <c r="AG250" s="94">
        <v>0</v>
      </c>
      <c r="AH250" s="102"/>
      <c r="AI250" s="102"/>
      <c r="AJ250" s="107"/>
      <c r="AK250" s="107" t="s">
        <v>2499</v>
      </c>
      <c r="AL250" s="107"/>
    </row>
    <row r="251" spans="2:38" ht="33" customHeight="1" x14ac:dyDescent="0.2">
      <c r="B251" s="102" t="s">
        <v>1226</v>
      </c>
      <c r="C251" s="94" t="s">
        <v>85</v>
      </c>
      <c r="D251" s="103" t="s">
        <v>19649</v>
      </c>
      <c r="E251" s="94" t="s">
        <v>15982</v>
      </c>
      <c r="F251" s="94" t="s">
        <v>86</v>
      </c>
      <c r="G251" s="94" t="s">
        <v>2497</v>
      </c>
      <c r="H251" s="103">
        <v>2024</v>
      </c>
      <c r="I251" s="103">
        <v>2024</v>
      </c>
      <c r="J251" s="102" t="s">
        <v>6464</v>
      </c>
      <c r="K251" s="94" t="s">
        <v>6465</v>
      </c>
      <c r="L251" s="94"/>
      <c r="M251" s="94" t="s">
        <v>6466</v>
      </c>
      <c r="N251" s="94" t="s">
        <v>6467</v>
      </c>
      <c r="O251" s="94" t="s">
        <v>89</v>
      </c>
      <c r="P251" s="94" t="s">
        <v>257</v>
      </c>
      <c r="Q251" s="94" t="s">
        <v>6468</v>
      </c>
      <c r="R251" s="94" t="s">
        <v>6469</v>
      </c>
      <c r="S251" s="94" t="s">
        <v>91</v>
      </c>
      <c r="T251" s="94" t="s">
        <v>1426</v>
      </c>
      <c r="U251" s="94" t="s">
        <v>1236</v>
      </c>
      <c r="V251" s="104" t="s">
        <v>6470</v>
      </c>
      <c r="W251" s="105" t="s">
        <v>2498</v>
      </c>
      <c r="X251" s="105" t="s">
        <v>3137</v>
      </c>
      <c r="Y251" s="105" t="s">
        <v>6471</v>
      </c>
      <c r="Z251" s="105" t="s">
        <v>6472</v>
      </c>
      <c r="AA251" s="105" t="s">
        <v>6473</v>
      </c>
      <c r="AB251" s="106">
        <v>4</v>
      </c>
      <c r="AC251" s="102">
        <v>76253</v>
      </c>
      <c r="AD251" s="94">
        <v>32500</v>
      </c>
      <c r="AE251" s="94">
        <v>0</v>
      </c>
      <c r="AF251" s="94">
        <v>0</v>
      </c>
      <c r="AG251" s="94">
        <v>0</v>
      </c>
      <c r="AH251" s="102"/>
      <c r="AI251" s="102"/>
      <c r="AJ251" s="107"/>
      <c r="AK251" s="107" t="s">
        <v>2499</v>
      </c>
      <c r="AL251" s="107"/>
    </row>
    <row r="252" spans="2:38" ht="33" customHeight="1" x14ac:dyDescent="0.2">
      <c r="B252" s="102" t="s">
        <v>1226</v>
      </c>
      <c r="C252" s="94" t="s">
        <v>85</v>
      </c>
      <c r="D252" s="103" t="s">
        <v>19650</v>
      </c>
      <c r="E252" s="94" t="s">
        <v>16004</v>
      </c>
      <c r="F252" s="94" t="s">
        <v>86</v>
      </c>
      <c r="G252" s="94" t="s">
        <v>2497</v>
      </c>
      <c r="H252" s="103">
        <v>2024</v>
      </c>
      <c r="I252" s="103">
        <v>2024</v>
      </c>
      <c r="J252" s="102" t="s">
        <v>6982</v>
      </c>
      <c r="K252" s="94" t="s">
        <v>6983</v>
      </c>
      <c r="L252" s="94" t="s">
        <v>6984</v>
      </c>
      <c r="M252" s="94" t="s">
        <v>6985</v>
      </c>
      <c r="N252" s="94" t="s">
        <v>6986</v>
      </c>
      <c r="O252" s="94" t="s">
        <v>89</v>
      </c>
      <c r="P252" s="94" t="s">
        <v>90</v>
      </c>
      <c r="Q252" s="94" t="s">
        <v>6446</v>
      </c>
      <c r="R252" s="94" t="s">
        <v>6987</v>
      </c>
      <c r="S252" s="94" t="s">
        <v>135</v>
      </c>
      <c r="T252" s="94" t="s">
        <v>6321</v>
      </c>
      <c r="U252" s="94" t="s">
        <v>1236</v>
      </c>
      <c r="V252" s="104" t="s">
        <v>6988</v>
      </c>
      <c r="W252" s="105" t="s">
        <v>6989</v>
      </c>
      <c r="X252" s="105" t="s">
        <v>6446</v>
      </c>
      <c r="Y252" s="105" t="s">
        <v>6990</v>
      </c>
      <c r="Z252" s="105" t="s">
        <v>6991</v>
      </c>
      <c r="AA252" s="105" t="s">
        <v>6992</v>
      </c>
      <c r="AB252" s="106">
        <v>3</v>
      </c>
      <c r="AC252" s="102">
        <v>29900</v>
      </c>
      <c r="AD252" s="94">
        <v>12000</v>
      </c>
      <c r="AE252" s="94">
        <v>0</v>
      </c>
      <c r="AF252" s="94">
        <v>0</v>
      </c>
      <c r="AG252" s="94">
        <v>0</v>
      </c>
      <c r="AH252" s="102"/>
      <c r="AI252" s="102"/>
      <c r="AJ252" s="107"/>
      <c r="AK252" s="107" t="s">
        <v>2499</v>
      </c>
      <c r="AL252" s="107"/>
    </row>
    <row r="253" spans="2:38" ht="33" customHeight="1" x14ac:dyDescent="0.2">
      <c r="B253" s="102" t="s">
        <v>1226</v>
      </c>
      <c r="C253" s="94" t="s">
        <v>85</v>
      </c>
      <c r="D253" s="103" t="s">
        <v>19651</v>
      </c>
      <c r="E253" s="94" t="s">
        <v>16025</v>
      </c>
      <c r="F253" s="94" t="s">
        <v>86</v>
      </c>
      <c r="G253" s="94" t="s">
        <v>2497</v>
      </c>
      <c r="H253" s="103">
        <v>2024</v>
      </c>
      <c r="I253" s="103">
        <v>2024</v>
      </c>
      <c r="J253" s="102" t="s">
        <v>6397</v>
      </c>
      <c r="K253" s="94" t="s">
        <v>6398</v>
      </c>
      <c r="L253" s="94" t="s">
        <v>6399</v>
      </c>
      <c r="M253" s="94" t="s">
        <v>6400</v>
      </c>
      <c r="N253" s="94" t="s">
        <v>6401</v>
      </c>
      <c r="O253" s="94" t="s">
        <v>89</v>
      </c>
      <c r="P253" s="94" t="s">
        <v>90</v>
      </c>
      <c r="Q253" s="94" t="s">
        <v>6402</v>
      </c>
      <c r="R253" s="94" t="s">
        <v>6403</v>
      </c>
      <c r="S253" s="94" t="s">
        <v>91</v>
      </c>
      <c r="T253" s="94" t="s">
        <v>6321</v>
      </c>
      <c r="U253" s="94" t="s">
        <v>1236</v>
      </c>
      <c r="V253" s="104" t="s">
        <v>6404</v>
      </c>
      <c r="W253" s="105" t="s">
        <v>2498</v>
      </c>
      <c r="X253" s="105" t="s">
        <v>6402</v>
      </c>
      <c r="Y253" s="105" t="s">
        <v>6406</v>
      </c>
      <c r="Z253" s="105" t="s">
        <v>6407</v>
      </c>
      <c r="AA253" s="105" t="s">
        <v>6408</v>
      </c>
      <c r="AB253" s="106">
        <v>2</v>
      </c>
      <c r="AC253" s="102">
        <v>3290</v>
      </c>
      <c r="AD253" s="94">
        <v>1800</v>
      </c>
      <c r="AE253" s="94">
        <v>0</v>
      </c>
      <c r="AF253" s="94">
        <v>0</v>
      </c>
      <c r="AG253" s="94">
        <v>0</v>
      </c>
      <c r="AH253" s="102"/>
      <c r="AI253" s="102"/>
      <c r="AJ253" s="107"/>
      <c r="AK253" s="107" t="s">
        <v>2499</v>
      </c>
      <c r="AL253" s="107"/>
    </row>
    <row r="254" spans="2:38" ht="33" customHeight="1" x14ac:dyDescent="0.2">
      <c r="B254" s="102" t="s">
        <v>1226</v>
      </c>
      <c r="C254" s="94" t="s">
        <v>85</v>
      </c>
      <c r="D254" s="103" t="s">
        <v>19652</v>
      </c>
      <c r="E254" s="94" t="s">
        <v>16038</v>
      </c>
      <c r="F254" s="94" t="s">
        <v>86</v>
      </c>
      <c r="G254" s="94" t="s">
        <v>2497</v>
      </c>
      <c r="H254" s="103">
        <v>2024</v>
      </c>
      <c r="I254" s="103">
        <v>2024</v>
      </c>
      <c r="J254" s="102" t="s">
        <v>6502</v>
      </c>
      <c r="K254" s="94" t="s">
        <v>6503</v>
      </c>
      <c r="L254" s="94" t="s">
        <v>6504</v>
      </c>
      <c r="M254" s="94" t="s">
        <v>6505</v>
      </c>
      <c r="N254" s="94" t="s">
        <v>6506</v>
      </c>
      <c r="O254" s="94" t="s">
        <v>89</v>
      </c>
      <c r="P254" s="94" t="s">
        <v>90</v>
      </c>
      <c r="Q254" s="94" t="s">
        <v>6278</v>
      </c>
      <c r="R254" s="94" t="s">
        <v>6507</v>
      </c>
      <c r="S254" s="94" t="s">
        <v>135</v>
      </c>
      <c r="T254" s="94" t="s">
        <v>1583</v>
      </c>
      <c r="U254" s="94" t="s">
        <v>1236</v>
      </c>
      <c r="V254" s="104" t="s">
        <v>6508</v>
      </c>
      <c r="W254" s="105" t="s">
        <v>2498</v>
      </c>
      <c r="X254" s="105" t="s">
        <v>6278</v>
      </c>
      <c r="Y254" s="105" t="s">
        <v>2887</v>
      </c>
      <c r="Z254" s="105" t="s">
        <v>6509</v>
      </c>
      <c r="AA254" s="105" t="s">
        <v>6510</v>
      </c>
      <c r="AB254" s="106">
        <v>4</v>
      </c>
      <c r="AC254" s="102">
        <v>46300</v>
      </c>
      <c r="AD254" s="94">
        <v>12000</v>
      </c>
      <c r="AE254" s="94">
        <v>0</v>
      </c>
      <c r="AF254" s="94">
        <v>0</v>
      </c>
      <c r="AG254" s="94">
        <v>0</v>
      </c>
      <c r="AH254" s="102"/>
      <c r="AI254" s="102"/>
      <c r="AJ254" s="107"/>
      <c r="AK254" s="107" t="s">
        <v>2499</v>
      </c>
      <c r="AL254" s="107"/>
    </row>
    <row r="255" spans="2:38" ht="33" customHeight="1" x14ac:dyDescent="0.2">
      <c r="B255" s="102" t="s">
        <v>1226</v>
      </c>
      <c r="C255" s="94" t="s">
        <v>85</v>
      </c>
      <c r="D255" s="103" t="s">
        <v>19653</v>
      </c>
      <c r="E255" s="94" t="s">
        <v>16063</v>
      </c>
      <c r="F255" s="94" t="s">
        <v>86</v>
      </c>
      <c r="G255" s="94" t="s">
        <v>2497</v>
      </c>
      <c r="H255" s="103">
        <v>2024</v>
      </c>
      <c r="I255" s="103">
        <v>2024</v>
      </c>
      <c r="J255" s="102" t="s">
        <v>6093</v>
      </c>
      <c r="K255" s="94" t="s">
        <v>6094</v>
      </c>
      <c r="L255" s="94" t="s">
        <v>6095</v>
      </c>
      <c r="M255" s="94" t="s">
        <v>6096</v>
      </c>
      <c r="N255" s="94" t="s">
        <v>6097</v>
      </c>
      <c r="O255" s="94" t="s">
        <v>89</v>
      </c>
      <c r="P255" s="94" t="s">
        <v>257</v>
      </c>
      <c r="Q255" s="94" t="s">
        <v>6098</v>
      </c>
      <c r="R255" s="94" t="s">
        <v>6099</v>
      </c>
      <c r="S255" s="94" t="s">
        <v>91</v>
      </c>
      <c r="T255" s="94" t="s">
        <v>1235</v>
      </c>
      <c r="U255" s="94" t="s">
        <v>1236</v>
      </c>
      <c r="V255" s="104" t="s">
        <v>6100</v>
      </c>
      <c r="W255" s="105" t="s">
        <v>2498</v>
      </c>
      <c r="X255" s="105" t="s">
        <v>6098</v>
      </c>
      <c r="Y255" s="105" t="s">
        <v>6101</v>
      </c>
      <c r="Z255" s="105" t="s">
        <v>6102</v>
      </c>
      <c r="AA255" s="105" t="s">
        <v>6103</v>
      </c>
      <c r="AB255" s="106">
        <v>3</v>
      </c>
      <c r="AC255" s="102">
        <v>36220</v>
      </c>
      <c r="AD255" s="94">
        <v>16000</v>
      </c>
      <c r="AE255" s="94">
        <v>0</v>
      </c>
      <c r="AF255" s="94">
        <v>0</v>
      </c>
      <c r="AG255" s="94">
        <v>0</v>
      </c>
      <c r="AH255" s="102"/>
      <c r="AI255" s="102"/>
      <c r="AJ255" s="107"/>
      <c r="AK255" s="107" t="s">
        <v>2499</v>
      </c>
      <c r="AL255" s="107"/>
    </row>
    <row r="256" spans="2:38" ht="33" customHeight="1" x14ac:dyDescent="0.2">
      <c r="B256" s="102" t="s">
        <v>1226</v>
      </c>
      <c r="C256" s="94" t="s">
        <v>85</v>
      </c>
      <c r="D256" s="103" t="s">
        <v>19654</v>
      </c>
      <c r="E256" s="94" t="s">
        <v>16083</v>
      </c>
      <c r="F256" s="94" t="s">
        <v>86</v>
      </c>
      <c r="G256" s="94" t="s">
        <v>2497</v>
      </c>
      <c r="H256" s="103">
        <v>2024</v>
      </c>
      <c r="I256" s="103">
        <v>2024</v>
      </c>
      <c r="J256" s="102" t="s">
        <v>16084</v>
      </c>
      <c r="K256" s="94" t="s">
        <v>16085</v>
      </c>
      <c r="L256" s="94" t="s">
        <v>19655</v>
      </c>
      <c r="M256" s="94" t="s">
        <v>16087</v>
      </c>
      <c r="N256" s="94" t="s">
        <v>16088</v>
      </c>
      <c r="O256" s="94" t="s">
        <v>89</v>
      </c>
      <c r="P256" s="94" t="s">
        <v>90</v>
      </c>
      <c r="Q256" s="94" t="s">
        <v>16089</v>
      </c>
      <c r="R256" s="94" t="s">
        <v>16090</v>
      </c>
      <c r="S256" s="94" t="s">
        <v>135</v>
      </c>
      <c r="T256" s="94" t="s">
        <v>1426</v>
      </c>
      <c r="U256" s="94" t="s">
        <v>1236</v>
      </c>
      <c r="V256" s="104" t="s">
        <v>19656</v>
      </c>
      <c r="W256" s="105" t="s">
        <v>19657</v>
      </c>
      <c r="X256" s="105" t="s">
        <v>16089</v>
      </c>
      <c r="Y256" s="105" t="s">
        <v>19658</v>
      </c>
      <c r="Z256" s="105" t="s">
        <v>19659</v>
      </c>
      <c r="AA256" s="105" t="s">
        <v>19660</v>
      </c>
      <c r="AB256" s="106">
        <v>3</v>
      </c>
      <c r="AC256" s="102">
        <v>18270</v>
      </c>
      <c r="AD256" s="94">
        <v>6000</v>
      </c>
      <c r="AE256" s="94">
        <v>0</v>
      </c>
      <c r="AF256" s="94">
        <v>0</v>
      </c>
      <c r="AG256" s="94">
        <v>0</v>
      </c>
      <c r="AH256" s="102"/>
      <c r="AI256" s="102"/>
      <c r="AJ256" s="107"/>
      <c r="AK256" s="107" t="s">
        <v>2499</v>
      </c>
      <c r="AL256" s="107"/>
    </row>
    <row r="257" spans="2:38" ht="33" customHeight="1" x14ac:dyDescent="0.2">
      <c r="B257" s="102" t="s">
        <v>1226</v>
      </c>
      <c r="C257" s="94" t="s">
        <v>85</v>
      </c>
      <c r="D257" s="103" t="s">
        <v>19661</v>
      </c>
      <c r="E257" s="94" t="s">
        <v>16109</v>
      </c>
      <c r="F257" s="94" t="s">
        <v>86</v>
      </c>
      <c r="G257" s="94" t="s">
        <v>2497</v>
      </c>
      <c r="H257" s="103">
        <v>2024</v>
      </c>
      <c r="I257" s="103">
        <v>2024</v>
      </c>
      <c r="J257" s="102" t="s">
        <v>6656</v>
      </c>
      <c r="K257" s="94" t="s">
        <v>6657</v>
      </c>
      <c r="L257" s="94" t="s">
        <v>6658</v>
      </c>
      <c r="M257" s="94" t="s">
        <v>6659</v>
      </c>
      <c r="N257" s="94" t="s">
        <v>6660</v>
      </c>
      <c r="O257" s="94" t="s">
        <v>89</v>
      </c>
      <c r="P257" s="94" t="s">
        <v>90</v>
      </c>
      <c r="Q257" s="94" t="s">
        <v>6661</v>
      </c>
      <c r="R257" s="94" t="s">
        <v>6662</v>
      </c>
      <c r="S257" s="94" t="s">
        <v>135</v>
      </c>
      <c r="T257" s="94" t="s">
        <v>1350</v>
      </c>
      <c r="U257" s="94" t="s">
        <v>1236</v>
      </c>
      <c r="V257" s="104" t="s">
        <v>2774</v>
      </c>
      <c r="W257" s="105" t="s">
        <v>6663</v>
      </c>
      <c r="X257" s="105" t="s">
        <v>6661</v>
      </c>
      <c r="Y257" s="105" t="s">
        <v>6664</v>
      </c>
      <c r="Z257" s="105" t="s">
        <v>6665</v>
      </c>
      <c r="AA257" s="105" t="s">
        <v>6666</v>
      </c>
      <c r="AB257" s="106">
        <v>2</v>
      </c>
      <c r="AC257" s="102">
        <v>14796</v>
      </c>
      <c r="AD257" s="94">
        <v>5500</v>
      </c>
      <c r="AE257" s="94">
        <v>0</v>
      </c>
      <c r="AF257" s="94">
        <v>0</v>
      </c>
      <c r="AG257" s="94">
        <v>0</v>
      </c>
      <c r="AH257" s="102"/>
      <c r="AI257" s="102"/>
      <c r="AJ257" s="107"/>
      <c r="AK257" s="107" t="s">
        <v>2499</v>
      </c>
      <c r="AL257" s="107"/>
    </row>
    <row r="258" spans="2:38" ht="33" customHeight="1" x14ac:dyDescent="0.2">
      <c r="B258" s="102" t="s">
        <v>1226</v>
      </c>
      <c r="C258" s="94" t="s">
        <v>85</v>
      </c>
      <c r="D258" s="103" t="s">
        <v>19662</v>
      </c>
      <c r="E258" s="94" t="s">
        <v>16123</v>
      </c>
      <c r="F258" s="94" t="s">
        <v>86</v>
      </c>
      <c r="G258" s="94" t="s">
        <v>2497</v>
      </c>
      <c r="H258" s="103">
        <v>2024</v>
      </c>
      <c r="I258" s="103">
        <v>2024</v>
      </c>
      <c r="J258" s="102" t="s">
        <v>6300</v>
      </c>
      <c r="K258" s="94" t="s">
        <v>6301</v>
      </c>
      <c r="L258" s="94" t="s">
        <v>6302</v>
      </c>
      <c r="M258" s="94" t="s">
        <v>6303</v>
      </c>
      <c r="N258" s="94" t="s">
        <v>6304</v>
      </c>
      <c r="O258" s="94" t="s">
        <v>89</v>
      </c>
      <c r="P258" s="94" t="s">
        <v>90</v>
      </c>
      <c r="Q258" s="94" t="s">
        <v>6305</v>
      </c>
      <c r="R258" s="94" t="s">
        <v>6306</v>
      </c>
      <c r="S258" s="94" t="s">
        <v>119</v>
      </c>
      <c r="T258" s="94" t="s">
        <v>1400</v>
      </c>
      <c r="U258" s="94" t="s">
        <v>1236</v>
      </c>
      <c r="V258" s="104" t="s">
        <v>6307</v>
      </c>
      <c r="W258" s="105" t="s">
        <v>2498</v>
      </c>
      <c r="X258" s="105" t="s">
        <v>6305</v>
      </c>
      <c r="Y258" s="105" t="s">
        <v>6308</v>
      </c>
      <c r="Z258" s="105" t="s">
        <v>6309</v>
      </c>
      <c r="AA258" s="105" t="s">
        <v>6310</v>
      </c>
      <c r="AB258" s="106">
        <v>4</v>
      </c>
      <c r="AC258" s="102">
        <v>27750</v>
      </c>
      <c r="AD258" s="94">
        <v>8000</v>
      </c>
      <c r="AE258" s="94">
        <v>0</v>
      </c>
      <c r="AF258" s="94">
        <v>0</v>
      </c>
      <c r="AG258" s="94">
        <v>0</v>
      </c>
      <c r="AH258" s="102"/>
      <c r="AI258" s="102"/>
      <c r="AJ258" s="107"/>
      <c r="AK258" s="107" t="s">
        <v>2499</v>
      </c>
      <c r="AL258" s="107"/>
    </row>
    <row r="259" spans="2:38" ht="33" customHeight="1" x14ac:dyDescent="0.2">
      <c r="B259" s="102" t="s">
        <v>1226</v>
      </c>
      <c r="C259" s="94" t="s">
        <v>85</v>
      </c>
      <c r="D259" s="103" t="s">
        <v>19663</v>
      </c>
      <c r="E259" s="94" t="s">
        <v>16152</v>
      </c>
      <c r="F259" s="94" t="s">
        <v>86</v>
      </c>
      <c r="G259" s="94" t="s">
        <v>2497</v>
      </c>
      <c r="H259" s="103">
        <v>2024</v>
      </c>
      <c r="I259" s="103">
        <v>2024</v>
      </c>
      <c r="J259" s="102" t="s">
        <v>6341</v>
      </c>
      <c r="K259" s="94" t="s">
        <v>6342</v>
      </c>
      <c r="L259" s="94" t="s">
        <v>6343</v>
      </c>
      <c r="M259" s="94" t="s">
        <v>6344</v>
      </c>
      <c r="N259" s="94" t="s">
        <v>6345</v>
      </c>
      <c r="O259" s="94" t="s">
        <v>89</v>
      </c>
      <c r="P259" s="94" t="s">
        <v>90</v>
      </c>
      <c r="Q259" s="94" t="s">
        <v>6346</v>
      </c>
      <c r="R259" s="94" t="s">
        <v>6347</v>
      </c>
      <c r="S259" s="94" t="s">
        <v>135</v>
      </c>
      <c r="T259" s="94" t="s">
        <v>1235</v>
      </c>
      <c r="U259" s="94" t="s">
        <v>1236</v>
      </c>
      <c r="V259" s="104" t="s">
        <v>6348</v>
      </c>
      <c r="W259" s="105" t="s">
        <v>6349</v>
      </c>
      <c r="X259" s="105" t="s">
        <v>6346</v>
      </c>
      <c r="Y259" s="105" t="s">
        <v>6350</v>
      </c>
      <c r="Z259" s="105" t="s">
        <v>6351</v>
      </c>
      <c r="AA259" s="105" t="s">
        <v>6352</v>
      </c>
      <c r="AB259" s="106">
        <v>3</v>
      </c>
      <c r="AC259" s="102">
        <v>21350</v>
      </c>
      <c r="AD259" s="94">
        <v>7500</v>
      </c>
      <c r="AE259" s="94">
        <v>0</v>
      </c>
      <c r="AF259" s="94">
        <v>0</v>
      </c>
      <c r="AG259" s="94">
        <v>0</v>
      </c>
      <c r="AH259" s="102"/>
      <c r="AI259" s="102"/>
      <c r="AJ259" s="107"/>
      <c r="AK259" s="107" t="s">
        <v>2499</v>
      </c>
      <c r="AL259" s="107"/>
    </row>
    <row r="260" spans="2:38" ht="33" customHeight="1" x14ac:dyDescent="0.2">
      <c r="B260" s="102" t="s">
        <v>1226</v>
      </c>
      <c r="C260" s="94" t="s">
        <v>85</v>
      </c>
      <c r="D260" s="103" t="s">
        <v>19664</v>
      </c>
      <c r="E260" s="94" t="s">
        <v>16172</v>
      </c>
      <c r="F260" s="94" t="s">
        <v>86</v>
      </c>
      <c r="G260" s="94" t="s">
        <v>2497</v>
      </c>
      <c r="H260" s="103">
        <v>2024</v>
      </c>
      <c r="I260" s="103">
        <v>2024</v>
      </c>
      <c r="J260" s="102" t="s">
        <v>7022</v>
      </c>
      <c r="K260" s="94" t="s">
        <v>7023</v>
      </c>
      <c r="L260" s="94" t="s">
        <v>7024</v>
      </c>
      <c r="M260" s="94" t="s">
        <v>7025</v>
      </c>
      <c r="N260" s="94" t="s">
        <v>7026</v>
      </c>
      <c r="O260" s="94" t="s">
        <v>89</v>
      </c>
      <c r="P260" s="94" t="s">
        <v>90</v>
      </c>
      <c r="Q260" s="94" t="s">
        <v>7027</v>
      </c>
      <c r="R260" s="94" t="s">
        <v>7028</v>
      </c>
      <c r="S260" s="94" t="s">
        <v>135</v>
      </c>
      <c r="T260" s="94" t="s">
        <v>6321</v>
      </c>
      <c r="U260" s="94" t="s">
        <v>1236</v>
      </c>
      <c r="V260" s="104" t="s">
        <v>7029</v>
      </c>
      <c r="W260" s="105" t="s">
        <v>2498</v>
      </c>
      <c r="X260" s="105" t="s">
        <v>7027</v>
      </c>
      <c r="Y260" s="105" t="s">
        <v>7030</v>
      </c>
      <c r="Z260" s="105" t="s">
        <v>7031</v>
      </c>
      <c r="AA260" s="105" t="s">
        <v>7032</v>
      </c>
      <c r="AB260" s="106">
        <v>3</v>
      </c>
      <c r="AC260" s="102">
        <v>31760</v>
      </c>
      <c r="AD260" s="94">
        <v>6000</v>
      </c>
      <c r="AE260" s="94">
        <v>0</v>
      </c>
      <c r="AF260" s="94">
        <v>0</v>
      </c>
      <c r="AG260" s="94">
        <v>0</v>
      </c>
      <c r="AH260" s="102"/>
      <c r="AI260" s="102"/>
      <c r="AJ260" s="107"/>
      <c r="AK260" s="107" t="s">
        <v>2499</v>
      </c>
      <c r="AL260" s="107"/>
    </row>
    <row r="261" spans="2:38" ht="33" customHeight="1" x14ac:dyDescent="0.2">
      <c r="B261" s="102" t="s">
        <v>1226</v>
      </c>
      <c r="C261" s="94" t="s">
        <v>85</v>
      </c>
      <c r="D261" s="103" t="s">
        <v>19665</v>
      </c>
      <c r="E261" s="94" t="s">
        <v>16194</v>
      </c>
      <c r="F261" s="94" t="s">
        <v>86</v>
      </c>
      <c r="G261" s="94" t="s">
        <v>2497</v>
      </c>
      <c r="H261" s="103">
        <v>2024</v>
      </c>
      <c r="I261" s="103">
        <v>2024</v>
      </c>
      <c r="J261" s="102" t="s">
        <v>6437</v>
      </c>
      <c r="K261" s="94" t="s">
        <v>6438</v>
      </c>
      <c r="L261" s="94" t="s">
        <v>6439</v>
      </c>
      <c r="M261" s="94" t="s">
        <v>6440</v>
      </c>
      <c r="N261" s="94" t="s">
        <v>6441</v>
      </c>
      <c r="O261" s="94" t="s">
        <v>89</v>
      </c>
      <c r="P261" s="94" t="s">
        <v>90</v>
      </c>
      <c r="Q261" s="94" t="s">
        <v>6442</v>
      </c>
      <c r="R261" s="94" t="s">
        <v>6443</v>
      </c>
      <c r="S261" s="94" t="s">
        <v>91</v>
      </c>
      <c r="T261" s="94" t="s">
        <v>6321</v>
      </c>
      <c r="U261" s="94" t="s">
        <v>1236</v>
      </c>
      <c r="V261" s="104" t="s">
        <v>6444</v>
      </c>
      <c r="W261" s="105" t="s">
        <v>6445</v>
      </c>
      <c r="X261" s="105" t="s">
        <v>6446</v>
      </c>
      <c r="Y261" s="105" t="s">
        <v>6447</v>
      </c>
      <c r="Z261" s="105" t="s">
        <v>6448</v>
      </c>
      <c r="AA261" s="105" t="s">
        <v>6449</v>
      </c>
      <c r="AB261" s="106">
        <v>3</v>
      </c>
      <c r="AC261" s="102">
        <v>7670</v>
      </c>
      <c r="AD261" s="94">
        <v>4500</v>
      </c>
      <c r="AE261" s="94">
        <v>0</v>
      </c>
      <c r="AF261" s="94">
        <v>0</v>
      </c>
      <c r="AG261" s="94">
        <v>0</v>
      </c>
      <c r="AH261" s="102"/>
      <c r="AI261" s="102"/>
      <c r="AJ261" s="107"/>
      <c r="AK261" s="107" t="s">
        <v>2499</v>
      </c>
      <c r="AL261" s="107"/>
    </row>
    <row r="262" spans="2:38" ht="33" customHeight="1" x14ac:dyDescent="0.2">
      <c r="B262" s="102" t="s">
        <v>1226</v>
      </c>
      <c r="C262" s="94" t="s">
        <v>85</v>
      </c>
      <c r="D262" s="103" t="s">
        <v>19666</v>
      </c>
      <c r="E262" s="94" t="s">
        <v>16212</v>
      </c>
      <c r="F262" s="94" t="s">
        <v>86</v>
      </c>
      <c r="G262" s="94" t="s">
        <v>2497</v>
      </c>
      <c r="H262" s="103">
        <v>2024</v>
      </c>
      <c r="I262" s="103">
        <v>2024</v>
      </c>
      <c r="J262" s="102" t="s">
        <v>6554</v>
      </c>
      <c r="K262" s="94" t="s">
        <v>6555</v>
      </c>
      <c r="L262" s="94" t="s">
        <v>6556</v>
      </c>
      <c r="M262" s="94" t="s">
        <v>6557</v>
      </c>
      <c r="N262" s="94" t="s">
        <v>6558</v>
      </c>
      <c r="O262" s="94" t="s">
        <v>89</v>
      </c>
      <c r="P262" s="94" t="s">
        <v>90</v>
      </c>
      <c r="Q262" s="94" t="s">
        <v>3137</v>
      </c>
      <c r="R262" s="94" t="s">
        <v>3138</v>
      </c>
      <c r="S262" s="94" t="s">
        <v>4868</v>
      </c>
      <c r="T262" s="94" t="s">
        <v>1257</v>
      </c>
      <c r="U262" s="94" t="s">
        <v>1236</v>
      </c>
      <c r="V262" s="104" t="s">
        <v>6559</v>
      </c>
      <c r="W262" s="105" t="s">
        <v>2498</v>
      </c>
      <c r="X262" s="105" t="s">
        <v>3137</v>
      </c>
      <c r="Y262" s="105" t="s">
        <v>6560</v>
      </c>
      <c r="Z262" s="105" t="s">
        <v>6561</v>
      </c>
      <c r="AA262" s="105" t="s">
        <v>6562</v>
      </c>
      <c r="AB262" s="106">
        <v>3</v>
      </c>
      <c r="AC262" s="102">
        <v>39850</v>
      </c>
      <c r="AD262" s="94">
        <v>12500</v>
      </c>
      <c r="AE262" s="94">
        <v>0</v>
      </c>
      <c r="AF262" s="94">
        <v>0</v>
      </c>
      <c r="AG262" s="94">
        <v>0</v>
      </c>
      <c r="AH262" s="102"/>
      <c r="AI262" s="102"/>
      <c r="AJ262" s="107"/>
      <c r="AK262" s="107" t="s">
        <v>2499</v>
      </c>
      <c r="AL262" s="107"/>
    </row>
    <row r="263" spans="2:38" ht="33" customHeight="1" x14ac:dyDescent="0.2">
      <c r="B263" s="102" t="s">
        <v>1226</v>
      </c>
      <c r="C263" s="94" t="s">
        <v>85</v>
      </c>
      <c r="D263" s="103" t="s">
        <v>19667</v>
      </c>
      <c r="E263" s="94" t="s">
        <v>16233</v>
      </c>
      <c r="F263" s="94" t="s">
        <v>86</v>
      </c>
      <c r="G263" s="94" t="s">
        <v>2497</v>
      </c>
      <c r="H263" s="103">
        <v>2024</v>
      </c>
      <c r="I263" s="103">
        <v>2024</v>
      </c>
      <c r="J263" s="102" t="s">
        <v>6774</v>
      </c>
      <c r="K263" s="94" t="s">
        <v>6775</v>
      </c>
      <c r="L263" s="94" t="s">
        <v>16234</v>
      </c>
      <c r="M263" s="94" t="s">
        <v>6776</v>
      </c>
      <c r="N263" s="94" t="s">
        <v>6777</v>
      </c>
      <c r="O263" s="94" t="s">
        <v>89</v>
      </c>
      <c r="P263" s="94" t="s">
        <v>257</v>
      </c>
      <c r="Q263" s="94" t="s">
        <v>3137</v>
      </c>
      <c r="R263" s="94" t="s">
        <v>3138</v>
      </c>
      <c r="S263" s="94" t="s">
        <v>91</v>
      </c>
      <c r="T263" s="94" t="s">
        <v>1257</v>
      </c>
      <c r="U263" s="94" t="s">
        <v>1236</v>
      </c>
      <c r="V263" s="104" t="s">
        <v>6778</v>
      </c>
      <c r="W263" s="105" t="s">
        <v>2498</v>
      </c>
      <c r="X263" s="105" t="s">
        <v>3137</v>
      </c>
      <c r="Y263" s="105" t="s">
        <v>3141</v>
      </c>
      <c r="Z263" s="105" t="s">
        <v>6779</v>
      </c>
      <c r="AA263" s="105" t="s">
        <v>6780</v>
      </c>
      <c r="AB263" s="106">
        <v>3</v>
      </c>
      <c r="AC263" s="102">
        <v>27350</v>
      </c>
      <c r="AD263" s="94">
        <v>13000</v>
      </c>
      <c r="AE263" s="94">
        <v>0</v>
      </c>
      <c r="AF263" s="94">
        <v>0</v>
      </c>
      <c r="AG263" s="94">
        <v>0</v>
      </c>
      <c r="AH263" s="102"/>
      <c r="AI263" s="102"/>
      <c r="AJ263" s="107"/>
      <c r="AK263" s="107" t="s">
        <v>2499</v>
      </c>
      <c r="AL263" s="107"/>
    </row>
    <row r="264" spans="2:38" ht="33" customHeight="1" x14ac:dyDescent="0.2">
      <c r="B264" s="102" t="s">
        <v>1226</v>
      </c>
      <c r="C264" s="94" t="s">
        <v>85</v>
      </c>
      <c r="D264" s="103" t="s">
        <v>19668</v>
      </c>
      <c r="E264" s="94" t="s">
        <v>16255</v>
      </c>
      <c r="F264" s="94" t="s">
        <v>86</v>
      </c>
      <c r="G264" s="94" t="s">
        <v>2497</v>
      </c>
      <c r="H264" s="103">
        <v>2024</v>
      </c>
      <c r="I264" s="103">
        <v>2024</v>
      </c>
      <c r="J264" s="102" t="s">
        <v>16256</v>
      </c>
      <c r="K264" s="94" t="s">
        <v>16257</v>
      </c>
      <c r="L264" s="94" t="s">
        <v>19669</v>
      </c>
      <c r="M264" s="94" t="s">
        <v>16259</v>
      </c>
      <c r="N264" s="94" t="s">
        <v>16260</v>
      </c>
      <c r="O264" s="94" t="s">
        <v>89</v>
      </c>
      <c r="P264" s="94" t="s">
        <v>90</v>
      </c>
      <c r="Q264" s="94" t="s">
        <v>16261</v>
      </c>
      <c r="R264" s="94" t="s">
        <v>16262</v>
      </c>
      <c r="S264" s="94" t="s">
        <v>91</v>
      </c>
      <c r="T264" s="94" t="s">
        <v>6321</v>
      </c>
      <c r="U264" s="94" t="s">
        <v>1236</v>
      </c>
      <c r="V264" s="104" t="s">
        <v>19670</v>
      </c>
      <c r="W264" s="105" t="s">
        <v>19671</v>
      </c>
      <c r="X264" s="105" t="s">
        <v>16261</v>
      </c>
      <c r="Y264" s="105" t="s">
        <v>19672</v>
      </c>
      <c r="Z264" s="105" t="s">
        <v>19673</v>
      </c>
      <c r="AA264" s="105" t="s">
        <v>19674</v>
      </c>
      <c r="AB264" s="106">
        <v>2</v>
      </c>
      <c r="AC264" s="102">
        <v>10473</v>
      </c>
      <c r="AD264" s="94">
        <v>4443</v>
      </c>
      <c r="AE264" s="94">
        <v>0</v>
      </c>
      <c r="AF264" s="94">
        <v>0</v>
      </c>
      <c r="AG264" s="94">
        <v>0</v>
      </c>
      <c r="AH264" s="102"/>
      <c r="AI264" s="102"/>
      <c r="AJ264" s="107"/>
      <c r="AK264" s="107" t="s">
        <v>2499</v>
      </c>
      <c r="AL264" s="107"/>
    </row>
    <row r="265" spans="2:38" ht="33" customHeight="1" x14ac:dyDescent="0.2">
      <c r="B265" s="102" t="s">
        <v>1226</v>
      </c>
      <c r="C265" s="94" t="s">
        <v>85</v>
      </c>
      <c r="D265" s="103" t="s">
        <v>19675</v>
      </c>
      <c r="E265" s="94" t="s">
        <v>16275</v>
      </c>
      <c r="F265" s="94" t="s">
        <v>86</v>
      </c>
      <c r="G265" s="94" t="s">
        <v>2497</v>
      </c>
      <c r="H265" s="103">
        <v>2024</v>
      </c>
      <c r="I265" s="103">
        <v>2024</v>
      </c>
      <c r="J265" s="102" t="s">
        <v>6244</v>
      </c>
      <c r="K265" s="94" t="s">
        <v>6245</v>
      </c>
      <c r="L265" s="94"/>
      <c r="M265" s="94" t="s">
        <v>6246</v>
      </c>
      <c r="N265" s="94" t="s">
        <v>6247</v>
      </c>
      <c r="O265" s="94" t="s">
        <v>89</v>
      </c>
      <c r="P265" s="94" t="s">
        <v>257</v>
      </c>
      <c r="Q265" s="94" t="s">
        <v>6248</v>
      </c>
      <c r="R265" s="94" t="s">
        <v>6249</v>
      </c>
      <c r="S265" s="94" t="s">
        <v>91</v>
      </c>
      <c r="T265" s="94" t="s">
        <v>1350</v>
      </c>
      <c r="U265" s="94" t="s">
        <v>1236</v>
      </c>
      <c r="V265" s="104" t="s">
        <v>6250</v>
      </c>
      <c r="W265" s="105" t="s">
        <v>2498</v>
      </c>
      <c r="X265" s="105" t="s">
        <v>6251</v>
      </c>
      <c r="Y265" s="105" t="s">
        <v>6252</v>
      </c>
      <c r="Z265" s="105" t="s">
        <v>6253</v>
      </c>
      <c r="AA265" s="105" t="s">
        <v>6254</v>
      </c>
      <c r="AB265" s="106">
        <v>4</v>
      </c>
      <c r="AC265" s="102">
        <v>45700</v>
      </c>
      <c r="AD265" s="94">
        <v>11750</v>
      </c>
      <c r="AE265" s="94">
        <v>0</v>
      </c>
      <c r="AF265" s="94">
        <v>0</v>
      </c>
      <c r="AG265" s="94">
        <v>0</v>
      </c>
      <c r="AH265" s="102"/>
      <c r="AI265" s="102"/>
      <c r="AJ265" s="107"/>
      <c r="AK265" s="107" t="s">
        <v>2499</v>
      </c>
      <c r="AL265" s="107"/>
    </row>
    <row r="266" spans="2:38" ht="33" customHeight="1" x14ac:dyDescent="0.2">
      <c r="B266" s="102" t="s">
        <v>1226</v>
      </c>
      <c r="C266" s="94" t="s">
        <v>85</v>
      </c>
      <c r="D266" s="103" t="s">
        <v>19676</v>
      </c>
      <c r="E266" s="94" t="s">
        <v>16300</v>
      </c>
      <c r="F266" s="94" t="s">
        <v>86</v>
      </c>
      <c r="G266" s="94" t="s">
        <v>2497</v>
      </c>
      <c r="H266" s="103">
        <v>2024</v>
      </c>
      <c r="I266" s="103">
        <v>2024</v>
      </c>
      <c r="J266" s="102" t="s">
        <v>6565</v>
      </c>
      <c r="K266" s="94" t="s">
        <v>6566</v>
      </c>
      <c r="L266" s="94" t="s">
        <v>6567</v>
      </c>
      <c r="M266" s="94" t="s">
        <v>6568</v>
      </c>
      <c r="N266" s="94" t="s">
        <v>6569</v>
      </c>
      <c r="O266" s="94" t="s">
        <v>89</v>
      </c>
      <c r="P266" s="94" t="s">
        <v>90</v>
      </c>
      <c r="Q266" s="94" t="s">
        <v>6570</v>
      </c>
      <c r="R266" s="94" t="s">
        <v>6571</v>
      </c>
      <c r="S266" s="94" t="s">
        <v>135</v>
      </c>
      <c r="T266" s="94" t="s">
        <v>6321</v>
      </c>
      <c r="U266" s="94" t="s">
        <v>1236</v>
      </c>
      <c r="V266" s="104" t="s">
        <v>6572</v>
      </c>
      <c r="W266" s="105" t="s">
        <v>2498</v>
      </c>
      <c r="X266" s="105" t="s">
        <v>6570</v>
      </c>
      <c r="Y266" s="105" t="s">
        <v>6573</v>
      </c>
      <c r="Z266" s="105" t="s">
        <v>6574</v>
      </c>
      <c r="AA266" s="105" t="s">
        <v>6575</v>
      </c>
      <c r="AB266" s="106">
        <v>2</v>
      </c>
      <c r="AC266" s="102">
        <v>5684</v>
      </c>
      <c r="AD266" s="94">
        <v>3100</v>
      </c>
      <c r="AE266" s="94">
        <v>0</v>
      </c>
      <c r="AF266" s="94">
        <v>0</v>
      </c>
      <c r="AG266" s="94">
        <v>0</v>
      </c>
      <c r="AH266" s="102"/>
      <c r="AI266" s="102"/>
      <c r="AJ266" s="107"/>
      <c r="AK266" s="107" t="s">
        <v>2499</v>
      </c>
      <c r="AL266" s="107"/>
    </row>
    <row r="267" spans="2:38" ht="33" customHeight="1" x14ac:dyDescent="0.2">
      <c r="B267" s="102" t="s">
        <v>1226</v>
      </c>
      <c r="C267" s="94" t="s">
        <v>85</v>
      </c>
      <c r="D267" s="103" t="s">
        <v>19677</v>
      </c>
      <c r="E267" s="94" t="s">
        <v>16311</v>
      </c>
      <c r="F267" s="94" t="s">
        <v>86</v>
      </c>
      <c r="G267" s="94" t="s">
        <v>2497</v>
      </c>
      <c r="H267" s="103">
        <v>2024</v>
      </c>
      <c r="I267" s="103">
        <v>2024</v>
      </c>
      <c r="J267" s="102" t="s">
        <v>10706</v>
      </c>
      <c r="K267" s="94" t="s">
        <v>10707</v>
      </c>
      <c r="L267" s="94" t="s">
        <v>10708</v>
      </c>
      <c r="M267" s="94" t="s">
        <v>10709</v>
      </c>
      <c r="N267" s="94" t="s">
        <v>10710</v>
      </c>
      <c r="O267" s="94" t="s">
        <v>89</v>
      </c>
      <c r="P267" s="94" t="s">
        <v>90</v>
      </c>
      <c r="Q267" s="94" t="s">
        <v>10711</v>
      </c>
      <c r="R267" s="94" t="s">
        <v>10712</v>
      </c>
      <c r="S267" s="94" t="s">
        <v>135</v>
      </c>
      <c r="T267" s="94" t="s">
        <v>1426</v>
      </c>
      <c r="U267" s="94" t="s">
        <v>1236</v>
      </c>
      <c r="V267" s="104" t="s">
        <v>10713</v>
      </c>
      <c r="W267" s="105" t="s">
        <v>10714</v>
      </c>
      <c r="X267" s="105" t="s">
        <v>10711</v>
      </c>
      <c r="Y267" s="105" t="s">
        <v>10715</v>
      </c>
      <c r="Z267" s="105" t="s">
        <v>10716</v>
      </c>
      <c r="AA267" s="105" t="s">
        <v>10717</v>
      </c>
      <c r="AB267" s="106">
        <v>2</v>
      </c>
      <c r="AC267" s="102">
        <v>10860</v>
      </c>
      <c r="AD267" s="94">
        <v>4000</v>
      </c>
      <c r="AE267" s="94">
        <v>0</v>
      </c>
      <c r="AF267" s="94">
        <v>0</v>
      </c>
      <c r="AG267" s="94">
        <v>0</v>
      </c>
      <c r="AH267" s="102"/>
      <c r="AI267" s="102"/>
      <c r="AJ267" s="107"/>
      <c r="AK267" s="107" t="s">
        <v>2499</v>
      </c>
      <c r="AL267" s="107"/>
    </row>
    <row r="268" spans="2:38" ht="33" customHeight="1" x14ac:dyDescent="0.2">
      <c r="B268" s="102" t="s">
        <v>1226</v>
      </c>
      <c r="C268" s="94" t="s">
        <v>85</v>
      </c>
      <c r="D268" s="103" t="s">
        <v>19678</v>
      </c>
      <c r="E268" s="94" t="s">
        <v>16324</v>
      </c>
      <c r="F268" s="94" t="s">
        <v>86</v>
      </c>
      <c r="G268" s="94" t="s">
        <v>2497</v>
      </c>
      <c r="H268" s="103">
        <v>2024</v>
      </c>
      <c r="I268" s="103">
        <v>2024</v>
      </c>
      <c r="J268" s="102" t="s">
        <v>6850</v>
      </c>
      <c r="K268" s="94" t="s">
        <v>6851</v>
      </c>
      <c r="L268" s="94" t="s">
        <v>6852</v>
      </c>
      <c r="M268" s="94" t="s">
        <v>6853</v>
      </c>
      <c r="N268" s="94" t="s">
        <v>6854</v>
      </c>
      <c r="O268" s="94" t="s">
        <v>89</v>
      </c>
      <c r="P268" s="94" t="s">
        <v>90</v>
      </c>
      <c r="Q268" s="94" t="s">
        <v>6855</v>
      </c>
      <c r="R268" s="94" t="s">
        <v>6856</v>
      </c>
      <c r="S268" s="94" t="s">
        <v>135</v>
      </c>
      <c r="T268" s="94" t="s">
        <v>6321</v>
      </c>
      <c r="U268" s="94" t="s">
        <v>1236</v>
      </c>
      <c r="V268" s="104" t="s">
        <v>6857</v>
      </c>
      <c r="W268" s="105" t="s">
        <v>2498</v>
      </c>
      <c r="X268" s="105" t="s">
        <v>6855</v>
      </c>
      <c r="Y268" s="105" t="s">
        <v>6858</v>
      </c>
      <c r="Z268" s="105" t="s">
        <v>6859</v>
      </c>
      <c r="AA268" s="105" t="s">
        <v>6860</v>
      </c>
      <c r="AB268" s="106">
        <v>2</v>
      </c>
      <c r="AC268" s="102">
        <v>10450</v>
      </c>
      <c r="AD268" s="94">
        <v>3310</v>
      </c>
      <c r="AE268" s="94">
        <v>0</v>
      </c>
      <c r="AF268" s="94">
        <v>0</v>
      </c>
      <c r="AG268" s="94">
        <v>0</v>
      </c>
      <c r="AH268" s="102"/>
      <c r="AI268" s="102"/>
      <c r="AJ268" s="107"/>
      <c r="AK268" s="107" t="s">
        <v>2499</v>
      </c>
      <c r="AL268" s="107"/>
    </row>
    <row r="269" spans="2:38" ht="33" customHeight="1" x14ac:dyDescent="0.2">
      <c r="B269" s="102" t="s">
        <v>1226</v>
      </c>
      <c r="C269" s="94" t="s">
        <v>85</v>
      </c>
      <c r="D269" s="103" t="s">
        <v>19679</v>
      </c>
      <c r="E269" s="94" t="s">
        <v>16338</v>
      </c>
      <c r="F269" s="94" t="s">
        <v>86</v>
      </c>
      <c r="G269" s="94" t="s">
        <v>2497</v>
      </c>
      <c r="H269" s="103">
        <v>2024</v>
      </c>
      <c r="I269" s="103">
        <v>2024</v>
      </c>
      <c r="J269" s="102" t="s">
        <v>6578</v>
      </c>
      <c r="K269" s="94" t="s">
        <v>6579</v>
      </c>
      <c r="L269" s="94" t="s">
        <v>6580</v>
      </c>
      <c r="M269" s="94" t="s">
        <v>6581</v>
      </c>
      <c r="N269" s="94" t="s">
        <v>6582</v>
      </c>
      <c r="O269" s="94" t="s">
        <v>89</v>
      </c>
      <c r="P269" s="94" t="s">
        <v>90</v>
      </c>
      <c r="Q269" s="94" t="s">
        <v>6583</v>
      </c>
      <c r="R269" s="94" t="s">
        <v>6584</v>
      </c>
      <c r="S269" s="94" t="s">
        <v>223</v>
      </c>
      <c r="T269" s="94" t="s">
        <v>1583</v>
      </c>
      <c r="U269" s="94" t="s">
        <v>1236</v>
      </c>
      <c r="V269" s="104" t="s">
        <v>6585</v>
      </c>
      <c r="W269" s="105" t="s">
        <v>2498</v>
      </c>
      <c r="X269" s="105" t="s">
        <v>6583</v>
      </c>
      <c r="Y269" s="105" t="s">
        <v>2887</v>
      </c>
      <c r="Z269" s="105" t="s">
        <v>6586</v>
      </c>
      <c r="AA269" s="105" t="s">
        <v>6587</v>
      </c>
      <c r="AB269" s="106">
        <v>1</v>
      </c>
      <c r="AC269" s="102">
        <v>44720</v>
      </c>
      <c r="AD269" s="94">
        <v>6400</v>
      </c>
      <c r="AE269" s="94">
        <v>0</v>
      </c>
      <c r="AF269" s="94">
        <v>0</v>
      </c>
      <c r="AG269" s="94">
        <v>0</v>
      </c>
      <c r="AH269" s="102"/>
      <c r="AI269" s="102"/>
      <c r="AJ269" s="107"/>
      <c r="AK269" s="107" t="s">
        <v>2499</v>
      </c>
      <c r="AL269" s="107"/>
    </row>
    <row r="270" spans="2:38" ht="33" customHeight="1" x14ac:dyDescent="0.2">
      <c r="B270" s="102" t="s">
        <v>1226</v>
      </c>
      <c r="C270" s="94" t="s">
        <v>85</v>
      </c>
      <c r="D270" s="103" t="s">
        <v>19680</v>
      </c>
      <c r="E270" s="94" t="s">
        <v>16346</v>
      </c>
      <c r="F270" s="94" t="s">
        <v>86</v>
      </c>
      <c r="G270" s="94" t="s">
        <v>2497</v>
      </c>
      <c r="H270" s="103">
        <v>2024</v>
      </c>
      <c r="I270" s="103">
        <v>2024</v>
      </c>
      <c r="J270" s="102" t="s">
        <v>7086</v>
      </c>
      <c r="K270" s="94" t="s">
        <v>7087</v>
      </c>
      <c r="L270" s="94"/>
      <c r="M270" s="94" t="s">
        <v>7088</v>
      </c>
      <c r="N270" s="94" t="s">
        <v>7089</v>
      </c>
      <c r="O270" s="94" t="s">
        <v>89</v>
      </c>
      <c r="P270" s="94" t="s">
        <v>257</v>
      </c>
      <c r="Q270" s="94" t="s">
        <v>7090</v>
      </c>
      <c r="R270" s="94" t="s">
        <v>7091</v>
      </c>
      <c r="S270" s="94" t="s">
        <v>91</v>
      </c>
      <c r="T270" s="94" t="s">
        <v>1314</v>
      </c>
      <c r="U270" s="94" t="s">
        <v>1236</v>
      </c>
      <c r="V270" s="104" t="s">
        <v>7092</v>
      </c>
      <c r="W270" s="105" t="s">
        <v>2498</v>
      </c>
      <c r="X270" s="105" t="s">
        <v>7093</v>
      </c>
      <c r="Y270" s="105" t="s">
        <v>7094</v>
      </c>
      <c r="Z270" s="105" t="s">
        <v>7095</v>
      </c>
      <c r="AA270" s="105" t="s">
        <v>7096</v>
      </c>
      <c r="AB270" s="106">
        <v>3</v>
      </c>
      <c r="AC270" s="102">
        <v>21255</v>
      </c>
      <c r="AD270" s="94">
        <v>8200</v>
      </c>
      <c r="AE270" s="94">
        <v>0</v>
      </c>
      <c r="AF270" s="94">
        <v>0</v>
      </c>
      <c r="AG270" s="94">
        <v>0</v>
      </c>
      <c r="AH270" s="102"/>
      <c r="AI270" s="102"/>
      <c r="AJ270" s="107"/>
      <c r="AK270" s="107" t="s">
        <v>2499</v>
      </c>
      <c r="AL270" s="107"/>
    </row>
    <row r="271" spans="2:38" ht="33" customHeight="1" x14ac:dyDescent="0.2">
      <c r="B271" s="102" t="s">
        <v>1226</v>
      </c>
      <c r="C271" s="94" t="s">
        <v>85</v>
      </c>
      <c r="D271" s="103" t="s">
        <v>19681</v>
      </c>
      <c r="E271" s="94" t="s">
        <v>16364</v>
      </c>
      <c r="F271" s="94" t="s">
        <v>86</v>
      </c>
      <c r="G271" s="94" t="s">
        <v>2497</v>
      </c>
      <c r="H271" s="103">
        <v>2024</v>
      </c>
      <c r="I271" s="103">
        <v>2024</v>
      </c>
      <c r="J271" s="102" t="s">
        <v>6863</v>
      </c>
      <c r="K271" s="94" t="s">
        <v>6864</v>
      </c>
      <c r="L271" s="94" t="s">
        <v>6865</v>
      </c>
      <c r="M271" s="94" t="s">
        <v>6866</v>
      </c>
      <c r="N271" s="94" t="s">
        <v>6867</v>
      </c>
      <c r="O271" s="94" t="s">
        <v>89</v>
      </c>
      <c r="P271" s="94" t="s">
        <v>90</v>
      </c>
      <c r="Q271" s="94" t="s">
        <v>6868</v>
      </c>
      <c r="R271" s="94" t="s">
        <v>6869</v>
      </c>
      <c r="S271" s="94" t="s">
        <v>135</v>
      </c>
      <c r="T271" s="94" t="s">
        <v>1235</v>
      </c>
      <c r="U271" s="94" t="s">
        <v>1236</v>
      </c>
      <c r="V271" s="104" t="s">
        <v>6870</v>
      </c>
      <c r="W271" s="105" t="s">
        <v>6871</v>
      </c>
      <c r="X271" s="105" t="s">
        <v>6868</v>
      </c>
      <c r="Y271" s="105" t="s">
        <v>6872</v>
      </c>
      <c r="Z271" s="105" t="s">
        <v>6873</v>
      </c>
      <c r="AA271" s="105" t="s">
        <v>6874</v>
      </c>
      <c r="AB271" s="106">
        <v>2</v>
      </c>
      <c r="AC271" s="102">
        <v>9672</v>
      </c>
      <c r="AD271" s="94">
        <v>4400</v>
      </c>
      <c r="AE271" s="94">
        <v>0</v>
      </c>
      <c r="AF271" s="94">
        <v>0</v>
      </c>
      <c r="AG271" s="94">
        <v>0</v>
      </c>
      <c r="AH271" s="102"/>
      <c r="AI271" s="102"/>
      <c r="AJ271" s="107"/>
      <c r="AK271" s="107" t="s">
        <v>2499</v>
      </c>
      <c r="AL271" s="107"/>
    </row>
    <row r="272" spans="2:38" ht="33" customHeight="1" x14ac:dyDescent="0.2">
      <c r="B272" s="102" t="s">
        <v>1226</v>
      </c>
      <c r="C272" s="94" t="s">
        <v>85</v>
      </c>
      <c r="D272" s="103" t="s">
        <v>19682</v>
      </c>
      <c r="E272" s="94" t="s">
        <v>16378</v>
      </c>
      <c r="F272" s="94" t="s">
        <v>86</v>
      </c>
      <c r="G272" s="94" t="s">
        <v>2497</v>
      </c>
      <c r="H272" s="103">
        <v>2024</v>
      </c>
      <c r="I272" s="103">
        <v>2024</v>
      </c>
      <c r="J272" s="102" t="s">
        <v>6643</v>
      </c>
      <c r="K272" s="94" t="s">
        <v>6644</v>
      </c>
      <c r="L272" s="94" t="s">
        <v>6645</v>
      </c>
      <c r="M272" s="94" t="s">
        <v>6646</v>
      </c>
      <c r="N272" s="94" t="s">
        <v>6647</v>
      </c>
      <c r="O272" s="94" t="s">
        <v>89</v>
      </c>
      <c r="P272" s="94" t="s">
        <v>90</v>
      </c>
      <c r="Q272" s="94" t="s">
        <v>6648</v>
      </c>
      <c r="R272" s="94" t="s">
        <v>6649</v>
      </c>
      <c r="S272" s="94" t="s">
        <v>135</v>
      </c>
      <c r="T272" s="94" t="s">
        <v>1426</v>
      </c>
      <c r="U272" s="94" t="s">
        <v>1236</v>
      </c>
      <c r="V272" s="104" t="s">
        <v>6650</v>
      </c>
      <c r="W272" s="105" t="s">
        <v>2498</v>
      </c>
      <c r="X272" s="105" t="s">
        <v>6648</v>
      </c>
      <c r="Y272" s="105" t="s">
        <v>6651</v>
      </c>
      <c r="Z272" s="105" t="s">
        <v>6652</v>
      </c>
      <c r="AA272" s="105" t="s">
        <v>6653</v>
      </c>
      <c r="AB272" s="106">
        <v>3</v>
      </c>
      <c r="AC272" s="102">
        <v>44943</v>
      </c>
      <c r="AD272" s="94">
        <v>5500</v>
      </c>
      <c r="AE272" s="94">
        <v>0</v>
      </c>
      <c r="AF272" s="94">
        <v>0</v>
      </c>
      <c r="AG272" s="94">
        <v>0</v>
      </c>
      <c r="AH272" s="102"/>
      <c r="AI272" s="102"/>
      <c r="AJ272" s="107"/>
      <c r="AK272" s="107" t="s">
        <v>2499</v>
      </c>
      <c r="AL272" s="107"/>
    </row>
    <row r="273" spans="2:38" ht="33" customHeight="1" x14ac:dyDescent="0.2">
      <c r="B273" s="102" t="s">
        <v>1226</v>
      </c>
      <c r="C273" s="94" t="s">
        <v>85</v>
      </c>
      <c r="D273" s="103" t="s">
        <v>19683</v>
      </c>
      <c r="E273" s="94" t="s">
        <v>16399</v>
      </c>
      <c r="F273" s="94" t="s">
        <v>86</v>
      </c>
      <c r="G273" s="94" t="s">
        <v>2497</v>
      </c>
      <c r="H273" s="103">
        <v>2024</v>
      </c>
      <c r="I273" s="103">
        <v>2024</v>
      </c>
      <c r="J273" s="102" t="s">
        <v>7110</v>
      </c>
      <c r="K273" s="94" t="s">
        <v>7111</v>
      </c>
      <c r="L273" s="94" t="s">
        <v>7112</v>
      </c>
      <c r="M273" s="94" t="s">
        <v>7113</v>
      </c>
      <c r="N273" s="94" t="s">
        <v>7114</v>
      </c>
      <c r="O273" s="94" t="s">
        <v>89</v>
      </c>
      <c r="P273" s="94" t="s">
        <v>90</v>
      </c>
      <c r="Q273" s="94" t="s">
        <v>7115</v>
      </c>
      <c r="R273" s="94" t="s">
        <v>7116</v>
      </c>
      <c r="S273" s="94" t="s">
        <v>91</v>
      </c>
      <c r="T273" s="94" t="s">
        <v>1314</v>
      </c>
      <c r="U273" s="94" t="s">
        <v>1236</v>
      </c>
      <c r="V273" s="104" t="s">
        <v>7117</v>
      </c>
      <c r="W273" s="105" t="s">
        <v>2498</v>
      </c>
      <c r="X273" s="105" t="s">
        <v>7118</v>
      </c>
      <c r="Y273" s="105" t="s">
        <v>7119</v>
      </c>
      <c r="Z273" s="105" t="s">
        <v>7120</v>
      </c>
      <c r="AA273" s="105" t="s">
        <v>7121</v>
      </c>
      <c r="AB273" s="106">
        <v>2</v>
      </c>
      <c r="AC273" s="102">
        <v>10535</v>
      </c>
      <c r="AD273" s="94">
        <v>3000</v>
      </c>
      <c r="AE273" s="94">
        <v>0</v>
      </c>
      <c r="AF273" s="94">
        <v>0</v>
      </c>
      <c r="AG273" s="94">
        <v>0</v>
      </c>
      <c r="AH273" s="102"/>
      <c r="AI273" s="102"/>
      <c r="AJ273" s="107"/>
      <c r="AK273" s="107" t="s">
        <v>2499</v>
      </c>
      <c r="AL273" s="107"/>
    </row>
    <row r="274" spans="2:38" ht="33" customHeight="1" x14ac:dyDescent="0.2">
      <c r="B274" s="102" t="s">
        <v>1226</v>
      </c>
      <c r="C274" s="94" t="s">
        <v>85</v>
      </c>
      <c r="D274" s="103" t="s">
        <v>19684</v>
      </c>
      <c r="E274" s="94" t="s">
        <v>16414</v>
      </c>
      <c r="F274" s="94" t="s">
        <v>86</v>
      </c>
      <c r="G274" s="94" t="s">
        <v>2497</v>
      </c>
      <c r="H274" s="103">
        <v>2024</v>
      </c>
      <c r="I274" s="103">
        <v>2024</v>
      </c>
      <c r="J274" s="102"/>
      <c r="K274" s="94" t="s">
        <v>6329</v>
      </c>
      <c r="L274" s="94" t="s">
        <v>6330</v>
      </c>
      <c r="M274" s="94" t="s">
        <v>6331</v>
      </c>
      <c r="N274" s="94" t="s">
        <v>6332</v>
      </c>
      <c r="O274" s="94" t="s">
        <v>89</v>
      </c>
      <c r="P274" s="94" t="s">
        <v>90</v>
      </c>
      <c r="Q274" s="94" t="s">
        <v>6333</v>
      </c>
      <c r="R274" s="94" t="s">
        <v>6334</v>
      </c>
      <c r="S274" s="94" t="s">
        <v>135</v>
      </c>
      <c r="T274" s="94" t="s">
        <v>6321</v>
      </c>
      <c r="U274" s="94" t="s">
        <v>1236</v>
      </c>
      <c r="V274" s="104" t="s">
        <v>6335</v>
      </c>
      <c r="W274" s="105" t="s">
        <v>2498</v>
      </c>
      <c r="X274" s="105" t="s">
        <v>6333</v>
      </c>
      <c r="Y274" s="105" t="s">
        <v>6336</v>
      </c>
      <c r="Z274" s="105" t="s">
        <v>6337</v>
      </c>
      <c r="AA274" s="105" t="s">
        <v>6338</v>
      </c>
      <c r="AB274" s="106">
        <v>4</v>
      </c>
      <c r="AC274" s="102">
        <v>27905</v>
      </c>
      <c r="AD274" s="94">
        <v>13100</v>
      </c>
      <c r="AE274" s="94">
        <v>0</v>
      </c>
      <c r="AF274" s="94">
        <v>0</v>
      </c>
      <c r="AG274" s="94">
        <v>0</v>
      </c>
      <c r="AH274" s="102"/>
      <c r="AI274" s="102"/>
      <c r="AJ274" s="107"/>
      <c r="AK274" s="107" t="s">
        <v>2499</v>
      </c>
      <c r="AL274" s="107"/>
    </row>
    <row r="275" spans="2:38" ht="33" customHeight="1" x14ac:dyDescent="0.2">
      <c r="B275" s="102" t="s">
        <v>1226</v>
      </c>
      <c r="C275" s="94" t="s">
        <v>85</v>
      </c>
      <c r="D275" s="103" t="s">
        <v>19685</v>
      </c>
      <c r="E275" s="94" t="s">
        <v>16443</v>
      </c>
      <c r="F275" s="94" t="s">
        <v>86</v>
      </c>
      <c r="G275" s="94" t="s">
        <v>2497</v>
      </c>
      <c r="H275" s="103">
        <v>2024</v>
      </c>
      <c r="I275" s="103">
        <v>2024</v>
      </c>
      <c r="J275" s="102" t="s">
        <v>10876</v>
      </c>
      <c r="K275" s="94" t="s">
        <v>10877</v>
      </c>
      <c r="L275" s="94" t="s">
        <v>10878</v>
      </c>
      <c r="M275" s="94" t="s">
        <v>10879</v>
      </c>
      <c r="N275" s="94" t="s">
        <v>10880</v>
      </c>
      <c r="O275" s="94" t="s">
        <v>89</v>
      </c>
      <c r="P275" s="94" t="s">
        <v>90</v>
      </c>
      <c r="Q275" s="94" t="s">
        <v>10881</v>
      </c>
      <c r="R275" s="94" t="s">
        <v>10882</v>
      </c>
      <c r="S275" s="94" t="s">
        <v>91</v>
      </c>
      <c r="T275" s="94" t="s">
        <v>1426</v>
      </c>
      <c r="U275" s="94" t="s">
        <v>1236</v>
      </c>
      <c r="V275" s="104" t="s">
        <v>10883</v>
      </c>
      <c r="W275" s="105" t="s">
        <v>2498</v>
      </c>
      <c r="X275" s="105" t="s">
        <v>10881</v>
      </c>
      <c r="Y275" s="105" t="s">
        <v>10884</v>
      </c>
      <c r="Z275" s="105" t="s">
        <v>10885</v>
      </c>
      <c r="AA275" s="105" t="s">
        <v>10886</v>
      </c>
      <c r="AB275" s="106">
        <v>3</v>
      </c>
      <c r="AC275" s="102">
        <v>13420</v>
      </c>
      <c r="AD275" s="94">
        <v>7400</v>
      </c>
      <c r="AE275" s="94">
        <v>0</v>
      </c>
      <c r="AF275" s="94">
        <v>0</v>
      </c>
      <c r="AG275" s="94">
        <v>0</v>
      </c>
      <c r="AH275" s="102"/>
      <c r="AI275" s="102"/>
      <c r="AJ275" s="107"/>
      <c r="AK275" s="107" t="s">
        <v>2499</v>
      </c>
      <c r="AL275" s="107"/>
    </row>
    <row r="276" spans="2:38" ht="33" customHeight="1" x14ac:dyDescent="0.2">
      <c r="B276" s="102" t="s">
        <v>1226</v>
      </c>
      <c r="C276" s="94" t="s">
        <v>85</v>
      </c>
      <c r="D276" s="103" t="s">
        <v>19686</v>
      </c>
      <c r="E276" s="94" t="s">
        <v>16463</v>
      </c>
      <c r="F276" s="94" t="s">
        <v>86</v>
      </c>
      <c r="G276" s="94" t="s">
        <v>2497</v>
      </c>
      <c r="H276" s="103">
        <v>2024</v>
      </c>
      <c r="I276" s="103">
        <v>2024</v>
      </c>
      <c r="J276" s="102" t="s">
        <v>6718</v>
      </c>
      <c r="K276" s="94" t="s">
        <v>6719</v>
      </c>
      <c r="L276" s="94" t="s">
        <v>6720</v>
      </c>
      <c r="M276" s="94" t="s">
        <v>6721</v>
      </c>
      <c r="N276" s="94" t="s">
        <v>6722</v>
      </c>
      <c r="O276" s="94" t="s">
        <v>89</v>
      </c>
      <c r="P276" s="94" t="s">
        <v>90</v>
      </c>
      <c r="Q276" s="94" t="s">
        <v>6723</v>
      </c>
      <c r="R276" s="94" t="s">
        <v>6724</v>
      </c>
      <c r="S276" s="94" t="s">
        <v>135</v>
      </c>
      <c r="T276" s="94" t="s">
        <v>1235</v>
      </c>
      <c r="U276" s="94" t="s">
        <v>1236</v>
      </c>
      <c r="V276" s="104" t="s">
        <v>6725</v>
      </c>
      <c r="W276" s="105" t="s">
        <v>6726</v>
      </c>
      <c r="X276" s="105" t="s">
        <v>6723</v>
      </c>
      <c r="Y276" s="105" t="s">
        <v>6727</v>
      </c>
      <c r="Z276" s="105" t="s">
        <v>6728</v>
      </c>
      <c r="AA276" s="105" t="s">
        <v>6729</v>
      </c>
      <c r="AB276" s="106">
        <v>3</v>
      </c>
      <c r="AC276" s="102">
        <v>12830</v>
      </c>
      <c r="AD276" s="94">
        <v>7500</v>
      </c>
      <c r="AE276" s="94">
        <v>0</v>
      </c>
      <c r="AF276" s="94">
        <v>0</v>
      </c>
      <c r="AG276" s="94">
        <v>0</v>
      </c>
      <c r="AH276" s="102"/>
      <c r="AI276" s="102"/>
      <c r="AJ276" s="107"/>
      <c r="AK276" s="107" t="s">
        <v>2499</v>
      </c>
      <c r="AL276" s="107"/>
    </row>
    <row r="277" spans="2:38" ht="33" customHeight="1" x14ac:dyDescent="0.2">
      <c r="B277" s="102" t="s">
        <v>1226</v>
      </c>
      <c r="C277" s="94" t="s">
        <v>85</v>
      </c>
      <c r="D277" s="103" t="s">
        <v>19687</v>
      </c>
      <c r="E277" s="94" t="s">
        <v>16482</v>
      </c>
      <c r="F277" s="94" t="s">
        <v>86</v>
      </c>
      <c r="G277" s="94" t="s">
        <v>2497</v>
      </c>
      <c r="H277" s="103">
        <v>2024</v>
      </c>
      <c r="I277" s="103">
        <v>2024</v>
      </c>
      <c r="J277" s="102" t="s">
        <v>6682</v>
      </c>
      <c r="K277" s="94" t="s">
        <v>6683</v>
      </c>
      <c r="L277" s="94"/>
      <c r="M277" s="94" t="s">
        <v>6684</v>
      </c>
      <c r="N277" s="94" t="s">
        <v>6685</v>
      </c>
      <c r="O277" s="94" t="s">
        <v>89</v>
      </c>
      <c r="P277" s="94" t="s">
        <v>90</v>
      </c>
      <c r="Q277" s="94" t="s">
        <v>6686</v>
      </c>
      <c r="R277" s="94" t="s">
        <v>6687</v>
      </c>
      <c r="S277" s="94" t="s">
        <v>135</v>
      </c>
      <c r="T277" s="94" t="s">
        <v>1426</v>
      </c>
      <c r="U277" s="94" t="s">
        <v>1236</v>
      </c>
      <c r="V277" s="104" t="s">
        <v>6688</v>
      </c>
      <c r="W277" s="105" t="s">
        <v>2498</v>
      </c>
      <c r="X277" s="105" t="s">
        <v>6686</v>
      </c>
      <c r="Y277" s="105" t="s">
        <v>6689</v>
      </c>
      <c r="Z277" s="105" t="s">
        <v>6690</v>
      </c>
      <c r="AA277" s="105" t="s">
        <v>6691</v>
      </c>
      <c r="AB277" s="106">
        <v>3</v>
      </c>
      <c r="AC277" s="102">
        <v>14980</v>
      </c>
      <c r="AD277" s="94">
        <v>5000</v>
      </c>
      <c r="AE277" s="94">
        <v>0</v>
      </c>
      <c r="AF277" s="94">
        <v>0</v>
      </c>
      <c r="AG277" s="94">
        <v>0</v>
      </c>
      <c r="AH277" s="102"/>
      <c r="AI277" s="102"/>
      <c r="AJ277" s="107"/>
      <c r="AK277" s="107" t="s">
        <v>2499</v>
      </c>
      <c r="AL277" s="107"/>
    </row>
    <row r="278" spans="2:38" ht="33" customHeight="1" x14ac:dyDescent="0.2">
      <c r="B278" s="102" t="s">
        <v>1226</v>
      </c>
      <c r="C278" s="94" t="s">
        <v>85</v>
      </c>
      <c r="D278" s="103" t="s">
        <v>19688</v>
      </c>
      <c r="E278" s="94" t="s">
        <v>16501</v>
      </c>
      <c r="F278" s="94" t="s">
        <v>86</v>
      </c>
      <c r="G278" s="94" t="s">
        <v>2497</v>
      </c>
      <c r="H278" s="103">
        <v>2024</v>
      </c>
      <c r="I278" s="103">
        <v>2024</v>
      </c>
      <c r="J278" s="102" t="s">
        <v>6168</v>
      </c>
      <c r="K278" s="94" t="s">
        <v>6169</v>
      </c>
      <c r="L278" s="94" t="s">
        <v>6170</v>
      </c>
      <c r="M278" s="94" t="s">
        <v>6171</v>
      </c>
      <c r="N278" s="94" t="s">
        <v>6172</v>
      </c>
      <c r="O278" s="94" t="s">
        <v>89</v>
      </c>
      <c r="P278" s="94" t="s">
        <v>90</v>
      </c>
      <c r="Q278" s="94" t="s">
        <v>6173</v>
      </c>
      <c r="R278" s="94" t="s">
        <v>6174</v>
      </c>
      <c r="S278" s="94" t="s">
        <v>135</v>
      </c>
      <c r="T278" s="94" t="s">
        <v>1400</v>
      </c>
      <c r="U278" s="94" t="s">
        <v>1236</v>
      </c>
      <c r="V278" s="104" t="s">
        <v>6175</v>
      </c>
      <c r="W278" s="105" t="s">
        <v>6176</v>
      </c>
      <c r="X278" s="105" t="s">
        <v>6173</v>
      </c>
      <c r="Y278" s="105" t="s">
        <v>6177</v>
      </c>
      <c r="Z278" s="105" t="s">
        <v>6178</v>
      </c>
      <c r="AA278" s="105" t="s">
        <v>6179</v>
      </c>
      <c r="AB278" s="106">
        <v>4</v>
      </c>
      <c r="AC278" s="102">
        <v>25150</v>
      </c>
      <c r="AD278" s="94">
        <v>10000</v>
      </c>
      <c r="AE278" s="94">
        <v>0</v>
      </c>
      <c r="AF278" s="94">
        <v>0</v>
      </c>
      <c r="AG278" s="94">
        <v>0</v>
      </c>
      <c r="AH278" s="102"/>
      <c r="AI278" s="102"/>
      <c r="AJ278" s="107"/>
      <c r="AK278" s="107" t="s">
        <v>2499</v>
      </c>
      <c r="AL278" s="107"/>
    </row>
    <row r="279" spans="2:38" ht="33" customHeight="1" x14ac:dyDescent="0.2">
      <c r="B279" s="102" t="s">
        <v>1226</v>
      </c>
      <c r="C279" s="94" t="s">
        <v>85</v>
      </c>
      <c r="D279" s="103" t="s">
        <v>19689</v>
      </c>
      <c r="E279" s="94" t="s">
        <v>16527</v>
      </c>
      <c r="F279" s="94" t="s">
        <v>86</v>
      </c>
      <c r="G279" s="94" t="s">
        <v>2497</v>
      </c>
      <c r="H279" s="103">
        <v>2024</v>
      </c>
      <c r="I279" s="103">
        <v>2024</v>
      </c>
      <c r="J279" s="102" t="s">
        <v>6424</v>
      </c>
      <c r="K279" s="94" t="s">
        <v>6425</v>
      </c>
      <c r="L279" s="94" t="s">
        <v>6426</v>
      </c>
      <c r="M279" s="94" t="s">
        <v>6427</v>
      </c>
      <c r="N279" s="94" t="s">
        <v>6428</v>
      </c>
      <c r="O279" s="94" t="s">
        <v>89</v>
      </c>
      <c r="P279" s="94" t="s">
        <v>90</v>
      </c>
      <c r="Q279" s="94" t="s">
        <v>6429</v>
      </c>
      <c r="R279" s="94" t="s">
        <v>6430</v>
      </c>
      <c r="S279" s="94" t="s">
        <v>135</v>
      </c>
      <c r="T279" s="94" t="s">
        <v>1350</v>
      </c>
      <c r="U279" s="94" t="s">
        <v>1236</v>
      </c>
      <c r="V279" s="104" t="s">
        <v>6431</v>
      </c>
      <c r="W279" s="105" t="s">
        <v>2498</v>
      </c>
      <c r="X279" s="105" t="s">
        <v>6429</v>
      </c>
      <c r="Y279" s="105" t="s">
        <v>6432</v>
      </c>
      <c r="Z279" s="105" t="s">
        <v>6433</v>
      </c>
      <c r="AA279" s="105" t="s">
        <v>6434</v>
      </c>
      <c r="AB279" s="106">
        <v>1</v>
      </c>
      <c r="AC279" s="102">
        <v>4150</v>
      </c>
      <c r="AD279" s="94">
        <v>2000</v>
      </c>
      <c r="AE279" s="94">
        <v>0</v>
      </c>
      <c r="AF279" s="94">
        <v>0</v>
      </c>
      <c r="AG279" s="94">
        <v>0</v>
      </c>
      <c r="AH279" s="102"/>
      <c r="AI279" s="102"/>
      <c r="AJ279" s="107"/>
      <c r="AK279" s="107" t="s">
        <v>2499</v>
      </c>
      <c r="AL279" s="107"/>
    </row>
    <row r="280" spans="2:38" ht="33" customHeight="1" x14ac:dyDescent="0.2">
      <c r="B280" s="102" t="s">
        <v>1226</v>
      </c>
      <c r="C280" s="94" t="s">
        <v>85</v>
      </c>
      <c r="D280" s="103" t="s">
        <v>19690</v>
      </c>
      <c r="E280" s="94" t="s">
        <v>16534</v>
      </c>
      <c r="F280" s="94" t="s">
        <v>86</v>
      </c>
      <c r="G280" s="94" t="s">
        <v>2497</v>
      </c>
      <c r="H280" s="103">
        <v>2024</v>
      </c>
      <c r="I280" s="103">
        <v>2024</v>
      </c>
      <c r="J280" s="102" t="s">
        <v>6943</v>
      </c>
      <c r="K280" s="94" t="s">
        <v>6944</v>
      </c>
      <c r="L280" s="94" t="s">
        <v>6945</v>
      </c>
      <c r="M280" s="94" t="s">
        <v>6946</v>
      </c>
      <c r="N280" s="94" t="s">
        <v>6947</v>
      </c>
      <c r="O280" s="94" t="s">
        <v>89</v>
      </c>
      <c r="P280" s="94" t="s">
        <v>90</v>
      </c>
      <c r="Q280" s="94" t="s">
        <v>6948</v>
      </c>
      <c r="R280" s="94" t="s">
        <v>6949</v>
      </c>
      <c r="S280" s="94" t="s">
        <v>91</v>
      </c>
      <c r="T280" s="94" t="s">
        <v>1257</v>
      </c>
      <c r="U280" s="94" t="s">
        <v>1236</v>
      </c>
      <c r="V280" s="104" t="s">
        <v>6950</v>
      </c>
      <c r="W280" s="105" t="s">
        <v>2498</v>
      </c>
      <c r="X280" s="105" t="s">
        <v>6948</v>
      </c>
      <c r="Y280" s="105" t="s">
        <v>6951</v>
      </c>
      <c r="Z280" s="105" t="s">
        <v>6952</v>
      </c>
      <c r="AA280" s="105" t="s">
        <v>6953</v>
      </c>
      <c r="AB280" s="106">
        <v>2</v>
      </c>
      <c r="AC280" s="102">
        <v>17220</v>
      </c>
      <c r="AD280" s="94">
        <v>6200</v>
      </c>
      <c r="AE280" s="94">
        <v>0</v>
      </c>
      <c r="AF280" s="94">
        <v>0</v>
      </c>
      <c r="AG280" s="94">
        <v>0</v>
      </c>
      <c r="AH280" s="102"/>
      <c r="AI280" s="102"/>
      <c r="AJ280" s="107"/>
      <c r="AK280" s="107" t="s">
        <v>2499</v>
      </c>
      <c r="AL280" s="107"/>
    </row>
    <row r="281" spans="2:38" ht="33" customHeight="1" x14ac:dyDescent="0.2">
      <c r="B281" s="102" t="s">
        <v>1226</v>
      </c>
      <c r="C281" s="94" t="s">
        <v>85</v>
      </c>
      <c r="D281" s="103" t="s">
        <v>19691</v>
      </c>
      <c r="E281" s="94" t="s">
        <v>16549</v>
      </c>
      <c r="F281" s="94" t="s">
        <v>86</v>
      </c>
      <c r="G281" s="94" t="s">
        <v>2497</v>
      </c>
      <c r="H281" s="103">
        <v>2024</v>
      </c>
      <c r="I281" s="103">
        <v>2024</v>
      </c>
      <c r="J281" s="102" t="s">
        <v>7138</v>
      </c>
      <c r="K281" s="94" t="s">
        <v>7139</v>
      </c>
      <c r="L281" s="94" t="s">
        <v>7140</v>
      </c>
      <c r="M281" s="94" t="s">
        <v>7141</v>
      </c>
      <c r="N281" s="94" t="s">
        <v>7142</v>
      </c>
      <c r="O281" s="94" t="s">
        <v>89</v>
      </c>
      <c r="P281" s="94" t="s">
        <v>90</v>
      </c>
      <c r="Q281" s="94" t="s">
        <v>7143</v>
      </c>
      <c r="R281" s="94" t="s">
        <v>7144</v>
      </c>
      <c r="S281" s="94" t="s">
        <v>91</v>
      </c>
      <c r="T281" s="94" t="s">
        <v>1400</v>
      </c>
      <c r="U281" s="94" t="s">
        <v>1236</v>
      </c>
      <c r="V281" s="104" t="s">
        <v>7145</v>
      </c>
      <c r="W281" s="105" t="s">
        <v>2498</v>
      </c>
      <c r="X281" s="105" t="s">
        <v>7143</v>
      </c>
      <c r="Y281" s="105" t="s">
        <v>7146</v>
      </c>
      <c r="Z281" s="105" t="s">
        <v>7147</v>
      </c>
      <c r="AA281" s="105" t="s">
        <v>7148</v>
      </c>
      <c r="AB281" s="106">
        <v>1</v>
      </c>
      <c r="AC281" s="102">
        <v>18430</v>
      </c>
      <c r="AD281" s="94">
        <v>3930</v>
      </c>
      <c r="AE281" s="94">
        <v>0</v>
      </c>
      <c r="AF281" s="94">
        <v>0</v>
      </c>
      <c r="AG281" s="94">
        <v>0</v>
      </c>
      <c r="AH281" s="102"/>
      <c r="AI281" s="102"/>
      <c r="AJ281" s="107"/>
      <c r="AK281" s="107" t="s">
        <v>2499</v>
      </c>
      <c r="AL281" s="107"/>
    </row>
    <row r="282" spans="2:38" ht="33" customHeight="1" x14ac:dyDescent="0.2">
      <c r="B282" s="102" t="s">
        <v>1226</v>
      </c>
      <c r="C282" s="94" t="s">
        <v>85</v>
      </c>
      <c r="D282" s="103" t="s">
        <v>19692</v>
      </c>
      <c r="E282" s="94" t="s">
        <v>16557</v>
      </c>
      <c r="F282" s="94" t="s">
        <v>86</v>
      </c>
      <c r="G282" s="94" t="s">
        <v>2497</v>
      </c>
      <c r="H282" s="103">
        <v>2024</v>
      </c>
      <c r="I282" s="103">
        <v>2024</v>
      </c>
      <c r="J282" s="102" t="s">
        <v>6315</v>
      </c>
      <c r="K282" s="94" t="s">
        <v>6316</v>
      </c>
      <c r="L282" s="94"/>
      <c r="M282" s="94" t="s">
        <v>6317</v>
      </c>
      <c r="N282" s="94" t="s">
        <v>6318</v>
      </c>
      <c r="O282" s="94" t="s">
        <v>89</v>
      </c>
      <c r="P282" s="94" t="s">
        <v>257</v>
      </c>
      <c r="Q282" s="94" t="s">
        <v>6319</v>
      </c>
      <c r="R282" s="94" t="s">
        <v>6320</v>
      </c>
      <c r="S282" s="94" t="s">
        <v>91</v>
      </c>
      <c r="T282" s="94" t="s">
        <v>6321</v>
      </c>
      <c r="U282" s="94" t="s">
        <v>1236</v>
      </c>
      <c r="V282" s="104" t="s">
        <v>6322</v>
      </c>
      <c r="W282" s="105" t="s">
        <v>6323</v>
      </c>
      <c r="X282" s="105" t="s">
        <v>6319</v>
      </c>
      <c r="Y282" s="105" t="s">
        <v>6324</v>
      </c>
      <c r="Z282" s="105" t="s">
        <v>6325</v>
      </c>
      <c r="AA282" s="105" t="s">
        <v>6326</v>
      </c>
      <c r="AB282" s="106">
        <v>4</v>
      </c>
      <c r="AC282" s="102">
        <v>31661</v>
      </c>
      <c r="AD282" s="94">
        <v>15400</v>
      </c>
      <c r="AE282" s="94">
        <v>0</v>
      </c>
      <c r="AF282" s="94">
        <v>0</v>
      </c>
      <c r="AG282" s="94">
        <v>0</v>
      </c>
      <c r="AH282" s="102"/>
      <c r="AI282" s="102"/>
      <c r="AJ282" s="107"/>
      <c r="AK282" s="107" t="s">
        <v>2499</v>
      </c>
      <c r="AL282" s="107"/>
    </row>
    <row r="283" spans="2:38" ht="33" customHeight="1" x14ac:dyDescent="0.2">
      <c r="B283" s="102" t="s">
        <v>1226</v>
      </c>
      <c r="C283" s="94" t="s">
        <v>85</v>
      </c>
      <c r="D283" s="103" t="s">
        <v>19693</v>
      </c>
      <c r="E283" s="94" t="s">
        <v>16582</v>
      </c>
      <c r="F283" s="94" t="s">
        <v>86</v>
      </c>
      <c r="G283" s="94" t="s">
        <v>2497</v>
      </c>
      <c r="H283" s="103">
        <v>2024</v>
      </c>
      <c r="I283" s="103">
        <v>2024</v>
      </c>
      <c r="J283" s="102" t="s">
        <v>6707</v>
      </c>
      <c r="K283" s="94" t="s">
        <v>6708</v>
      </c>
      <c r="L283" s="94" t="s">
        <v>6709</v>
      </c>
      <c r="M283" s="94" t="s">
        <v>6710</v>
      </c>
      <c r="N283" s="94" t="s">
        <v>6711</v>
      </c>
      <c r="O283" s="94" t="s">
        <v>89</v>
      </c>
      <c r="P283" s="94" t="s">
        <v>90</v>
      </c>
      <c r="Q283" s="94" t="s">
        <v>6468</v>
      </c>
      <c r="R283" s="94" t="s">
        <v>6469</v>
      </c>
      <c r="S283" s="94" t="s">
        <v>135</v>
      </c>
      <c r="T283" s="94" t="s">
        <v>1426</v>
      </c>
      <c r="U283" s="94" t="s">
        <v>1236</v>
      </c>
      <c r="V283" s="104" t="s">
        <v>6712</v>
      </c>
      <c r="W283" s="105" t="s">
        <v>2498</v>
      </c>
      <c r="X283" s="105" t="s">
        <v>6468</v>
      </c>
      <c r="Y283" s="105" t="s">
        <v>6713</v>
      </c>
      <c r="Z283" s="105" t="s">
        <v>6714</v>
      </c>
      <c r="AA283" s="105" t="s">
        <v>6715</v>
      </c>
      <c r="AB283" s="106">
        <v>3</v>
      </c>
      <c r="AC283" s="102">
        <v>14100</v>
      </c>
      <c r="AD283" s="94">
        <v>6000</v>
      </c>
      <c r="AE283" s="94">
        <v>0</v>
      </c>
      <c r="AF283" s="94">
        <v>0</v>
      </c>
      <c r="AG283" s="94">
        <v>0</v>
      </c>
      <c r="AH283" s="102"/>
      <c r="AI283" s="102"/>
      <c r="AJ283" s="107"/>
      <c r="AK283" s="107" t="s">
        <v>2499</v>
      </c>
      <c r="AL283" s="107"/>
    </row>
    <row r="284" spans="2:38" ht="33" customHeight="1" x14ac:dyDescent="0.2">
      <c r="B284" s="102" t="s">
        <v>1226</v>
      </c>
      <c r="C284" s="94" t="s">
        <v>85</v>
      </c>
      <c r="D284" s="103" t="s">
        <v>19694</v>
      </c>
      <c r="E284" s="94" t="s">
        <v>16601</v>
      </c>
      <c r="F284" s="94" t="s">
        <v>86</v>
      </c>
      <c r="G284" s="94" t="s">
        <v>2497</v>
      </c>
      <c r="H284" s="103">
        <v>2024</v>
      </c>
      <c r="I284" s="103">
        <v>2024</v>
      </c>
      <c r="J284" s="102" t="s">
        <v>6631</v>
      </c>
      <c r="K284" s="94" t="s">
        <v>6632</v>
      </c>
      <c r="L284" s="94" t="s">
        <v>19695</v>
      </c>
      <c r="M284" s="94" t="s">
        <v>6634</v>
      </c>
      <c r="N284" s="94" t="s">
        <v>6635</v>
      </c>
      <c r="O284" s="94" t="s">
        <v>89</v>
      </c>
      <c r="P284" s="94" t="s">
        <v>90</v>
      </c>
      <c r="Q284" s="94" t="s">
        <v>6636</v>
      </c>
      <c r="R284" s="94" t="s">
        <v>6637</v>
      </c>
      <c r="S284" s="94" t="s">
        <v>135</v>
      </c>
      <c r="T284" s="94" t="s">
        <v>1583</v>
      </c>
      <c r="U284" s="94" t="s">
        <v>1236</v>
      </c>
      <c r="V284" s="104" t="s">
        <v>6638</v>
      </c>
      <c r="W284" s="105" t="s">
        <v>2498</v>
      </c>
      <c r="X284" s="105" t="s">
        <v>6636</v>
      </c>
      <c r="Y284" s="105" t="s">
        <v>2887</v>
      </c>
      <c r="Z284" s="105" t="s">
        <v>6639</v>
      </c>
      <c r="AA284" s="105" t="s">
        <v>6640</v>
      </c>
      <c r="AB284" s="106">
        <v>2</v>
      </c>
      <c r="AC284" s="102">
        <v>32860</v>
      </c>
      <c r="AD284" s="94">
        <v>8000</v>
      </c>
      <c r="AE284" s="94">
        <v>0</v>
      </c>
      <c r="AF284" s="94">
        <v>0</v>
      </c>
      <c r="AG284" s="94">
        <v>0</v>
      </c>
      <c r="AH284" s="102"/>
      <c r="AI284" s="102"/>
      <c r="AJ284" s="107"/>
      <c r="AK284" s="107" t="s">
        <v>2499</v>
      </c>
      <c r="AL284" s="107"/>
    </row>
    <row r="285" spans="2:38" ht="33" customHeight="1" x14ac:dyDescent="0.2">
      <c r="B285" s="102" t="s">
        <v>1226</v>
      </c>
      <c r="C285" s="94" t="s">
        <v>85</v>
      </c>
      <c r="D285" s="103" t="s">
        <v>19696</v>
      </c>
      <c r="E285" s="94" t="s">
        <v>16613</v>
      </c>
      <c r="F285" s="94" t="s">
        <v>86</v>
      </c>
      <c r="G285" s="94" t="s">
        <v>2497</v>
      </c>
      <c r="H285" s="103">
        <v>2024</v>
      </c>
      <c r="I285" s="103">
        <v>2024</v>
      </c>
      <c r="J285" s="102" t="s">
        <v>6270</v>
      </c>
      <c r="K285" s="94" t="s">
        <v>6271</v>
      </c>
      <c r="L285" s="94" t="s">
        <v>6272</v>
      </c>
      <c r="M285" s="94" t="s">
        <v>6273</v>
      </c>
      <c r="N285" s="94" t="s">
        <v>6274</v>
      </c>
      <c r="O285" s="94" t="s">
        <v>89</v>
      </c>
      <c r="P285" s="94" t="s">
        <v>90</v>
      </c>
      <c r="Q285" s="94" t="s">
        <v>6275</v>
      </c>
      <c r="R285" s="94" t="s">
        <v>6276</v>
      </c>
      <c r="S285" s="94" t="s">
        <v>91</v>
      </c>
      <c r="T285" s="94" t="s">
        <v>1583</v>
      </c>
      <c r="U285" s="94" t="s">
        <v>1236</v>
      </c>
      <c r="V285" s="104" t="s">
        <v>6277</v>
      </c>
      <c r="W285" s="105" t="s">
        <v>2498</v>
      </c>
      <c r="X285" s="105" t="s">
        <v>6278</v>
      </c>
      <c r="Y285" s="105" t="s">
        <v>2887</v>
      </c>
      <c r="Z285" s="105" t="s">
        <v>6279</v>
      </c>
      <c r="AA285" s="105" t="s">
        <v>6280</v>
      </c>
      <c r="AB285" s="106">
        <v>4</v>
      </c>
      <c r="AC285" s="102">
        <v>61530</v>
      </c>
      <c r="AD285" s="94">
        <v>8500</v>
      </c>
      <c r="AE285" s="94">
        <v>0</v>
      </c>
      <c r="AF285" s="94">
        <v>0</v>
      </c>
      <c r="AG285" s="94">
        <v>0</v>
      </c>
      <c r="AH285" s="102"/>
      <c r="AI285" s="102"/>
      <c r="AJ285" s="107"/>
      <c r="AK285" s="107" t="s">
        <v>2499</v>
      </c>
      <c r="AL285" s="107"/>
    </row>
    <row r="286" spans="2:38" ht="33" customHeight="1" x14ac:dyDescent="0.2">
      <c r="B286" s="102" t="s">
        <v>1226</v>
      </c>
      <c r="C286" s="94" t="s">
        <v>85</v>
      </c>
      <c r="D286" s="103" t="s">
        <v>19697</v>
      </c>
      <c r="E286" s="94" t="s">
        <v>16636</v>
      </c>
      <c r="F286" s="94" t="s">
        <v>86</v>
      </c>
      <c r="G286" s="94" t="s">
        <v>2497</v>
      </c>
      <c r="H286" s="103">
        <v>2024</v>
      </c>
      <c r="I286" s="103">
        <v>2024</v>
      </c>
      <c r="J286" s="102" t="s">
        <v>7022</v>
      </c>
      <c r="K286" s="94" t="s">
        <v>7023</v>
      </c>
      <c r="L286" s="94" t="s">
        <v>7024</v>
      </c>
      <c r="M286" s="94" t="s">
        <v>7025</v>
      </c>
      <c r="N286" s="94" t="s">
        <v>7026</v>
      </c>
      <c r="O286" s="94" t="s">
        <v>89</v>
      </c>
      <c r="P286" s="94" t="s">
        <v>90</v>
      </c>
      <c r="Q286" s="94" t="s">
        <v>7027</v>
      </c>
      <c r="R286" s="94" t="s">
        <v>7028</v>
      </c>
      <c r="S286" s="94" t="s">
        <v>135</v>
      </c>
      <c r="T286" s="94" t="s">
        <v>6321</v>
      </c>
      <c r="U286" s="94" t="s">
        <v>1236</v>
      </c>
      <c r="V286" s="104" t="s">
        <v>7029</v>
      </c>
      <c r="W286" s="105" t="s">
        <v>2498</v>
      </c>
      <c r="X286" s="105" t="s">
        <v>7027</v>
      </c>
      <c r="Y286" s="105" t="s">
        <v>7030</v>
      </c>
      <c r="Z286" s="105" t="s">
        <v>7031</v>
      </c>
      <c r="AA286" s="105" t="s">
        <v>7032</v>
      </c>
      <c r="AB286" s="106">
        <v>1</v>
      </c>
      <c r="AC286" s="102">
        <v>753</v>
      </c>
      <c r="AD286" s="94">
        <v>400</v>
      </c>
      <c r="AE286" s="94">
        <v>0</v>
      </c>
      <c r="AF286" s="94">
        <v>0</v>
      </c>
      <c r="AG286" s="94">
        <v>0</v>
      </c>
      <c r="AH286" s="102"/>
      <c r="AI286" s="102"/>
      <c r="AJ286" s="107"/>
      <c r="AK286" s="107" t="s">
        <v>2499</v>
      </c>
      <c r="AL286" s="107"/>
    </row>
    <row r="287" spans="2:38" ht="33" customHeight="1" x14ac:dyDescent="0.2">
      <c r="B287" s="102" t="s">
        <v>1226</v>
      </c>
      <c r="C287" s="94" t="s">
        <v>85</v>
      </c>
      <c r="D287" s="103" t="s">
        <v>19698</v>
      </c>
      <c r="E287" s="94" t="s">
        <v>16643</v>
      </c>
      <c r="F287" s="94" t="s">
        <v>86</v>
      </c>
      <c r="G287" s="94" t="s">
        <v>2497</v>
      </c>
      <c r="H287" s="103">
        <v>2024</v>
      </c>
      <c r="I287" s="103">
        <v>2024</v>
      </c>
      <c r="J287" s="102" t="s">
        <v>7049</v>
      </c>
      <c r="K287" s="94" t="s">
        <v>7050</v>
      </c>
      <c r="L287" s="94" t="s">
        <v>7051</v>
      </c>
      <c r="M287" s="94" t="s">
        <v>7052</v>
      </c>
      <c r="N287" s="94" t="s">
        <v>7053</v>
      </c>
      <c r="O287" s="94" t="s">
        <v>89</v>
      </c>
      <c r="P287" s="94" t="s">
        <v>90</v>
      </c>
      <c r="Q287" s="94" t="s">
        <v>7054</v>
      </c>
      <c r="R287" s="94" t="s">
        <v>1466</v>
      </c>
      <c r="S287" s="94" t="s">
        <v>223</v>
      </c>
      <c r="T287" s="94" t="s">
        <v>1350</v>
      </c>
      <c r="U287" s="94" t="s">
        <v>1236</v>
      </c>
      <c r="V287" s="104" t="s">
        <v>7055</v>
      </c>
      <c r="W287" s="105" t="s">
        <v>7056</v>
      </c>
      <c r="X287" s="105" t="s">
        <v>7054</v>
      </c>
      <c r="Y287" s="105" t="s">
        <v>7057</v>
      </c>
      <c r="Z287" s="105" t="s">
        <v>7058</v>
      </c>
      <c r="AA287" s="105" t="s">
        <v>7059</v>
      </c>
      <c r="AB287" s="106">
        <v>1</v>
      </c>
      <c r="AC287" s="102">
        <v>4600</v>
      </c>
      <c r="AD287" s="94">
        <v>2000</v>
      </c>
      <c r="AE287" s="94">
        <v>0</v>
      </c>
      <c r="AF287" s="94">
        <v>0</v>
      </c>
      <c r="AG287" s="94">
        <v>0</v>
      </c>
      <c r="AH287" s="102"/>
      <c r="AI287" s="102"/>
      <c r="AJ287" s="107"/>
      <c r="AK287" s="107" t="s">
        <v>2499</v>
      </c>
      <c r="AL287" s="107"/>
    </row>
    <row r="288" spans="2:38" ht="33" customHeight="1" x14ac:dyDescent="0.2">
      <c r="B288" s="102" t="s">
        <v>1226</v>
      </c>
      <c r="C288" s="94" t="s">
        <v>85</v>
      </c>
      <c r="D288" s="103" t="s">
        <v>19699</v>
      </c>
      <c r="E288" s="94" t="s">
        <v>16650</v>
      </c>
      <c r="F288" s="94" t="s">
        <v>86</v>
      </c>
      <c r="G288" s="94" t="s">
        <v>2497</v>
      </c>
      <c r="H288" s="103">
        <v>2024</v>
      </c>
      <c r="I288" s="103">
        <v>2024</v>
      </c>
      <c r="J288" s="102" t="s">
        <v>6745</v>
      </c>
      <c r="K288" s="94" t="s">
        <v>6746</v>
      </c>
      <c r="L288" s="94" t="s">
        <v>6747</v>
      </c>
      <c r="M288" s="94" t="s">
        <v>6748</v>
      </c>
      <c r="N288" s="94" t="s">
        <v>6749</v>
      </c>
      <c r="O288" s="94" t="s">
        <v>89</v>
      </c>
      <c r="P288" s="94" t="s">
        <v>90</v>
      </c>
      <c r="Q288" s="94" t="s">
        <v>6750</v>
      </c>
      <c r="R288" s="94" t="s">
        <v>6751</v>
      </c>
      <c r="S288" s="94" t="s">
        <v>135</v>
      </c>
      <c r="T288" s="94" t="s">
        <v>1257</v>
      </c>
      <c r="U288" s="94" t="s">
        <v>1236</v>
      </c>
      <c r="V288" s="104" t="s">
        <v>6752</v>
      </c>
      <c r="W288" s="105" t="s">
        <v>6753</v>
      </c>
      <c r="X288" s="105" t="s">
        <v>6750</v>
      </c>
      <c r="Y288" s="105" t="s">
        <v>6754</v>
      </c>
      <c r="Z288" s="105" t="s">
        <v>6755</v>
      </c>
      <c r="AA288" s="105" t="s">
        <v>6756</v>
      </c>
      <c r="AB288" s="106">
        <v>4</v>
      </c>
      <c r="AC288" s="102">
        <v>30357</v>
      </c>
      <c r="AD288" s="94">
        <v>13500</v>
      </c>
      <c r="AE288" s="94">
        <v>0</v>
      </c>
      <c r="AF288" s="94">
        <v>0</v>
      </c>
      <c r="AG288" s="94">
        <v>0</v>
      </c>
      <c r="AH288" s="102"/>
      <c r="AI288" s="102"/>
      <c r="AJ288" s="107"/>
      <c r="AK288" s="107" t="s">
        <v>2499</v>
      </c>
      <c r="AL288" s="107"/>
    </row>
    <row r="289" spans="2:38" ht="33" customHeight="1" x14ac:dyDescent="0.2">
      <c r="B289" s="102" t="s">
        <v>1226</v>
      </c>
      <c r="C289" s="94" t="s">
        <v>85</v>
      </c>
      <c r="D289" s="103" t="s">
        <v>19700</v>
      </c>
      <c r="E289" s="94" t="s">
        <v>16677</v>
      </c>
      <c r="F289" s="94" t="s">
        <v>86</v>
      </c>
      <c r="G289" s="94" t="s">
        <v>2497</v>
      </c>
      <c r="H289" s="103">
        <v>2024</v>
      </c>
      <c r="I289" s="103">
        <v>2024</v>
      </c>
      <c r="J289" s="102" t="s">
        <v>10738</v>
      </c>
      <c r="K289" s="94" t="s">
        <v>10739</v>
      </c>
      <c r="L289" s="94" t="s">
        <v>10740</v>
      </c>
      <c r="M289" s="94" t="s">
        <v>10741</v>
      </c>
      <c r="N289" s="94" t="s">
        <v>10742</v>
      </c>
      <c r="O289" s="94" t="s">
        <v>89</v>
      </c>
      <c r="P289" s="94" t="s">
        <v>90</v>
      </c>
      <c r="Q289" s="94" t="s">
        <v>10743</v>
      </c>
      <c r="R289" s="94" t="s">
        <v>10744</v>
      </c>
      <c r="S289" s="94" t="s">
        <v>135</v>
      </c>
      <c r="T289" s="94" t="s">
        <v>1350</v>
      </c>
      <c r="U289" s="94" t="s">
        <v>1236</v>
      </c>
      <c r="V289" s="104" t="s">
        <v>10745</v>
      </c>
      <c r="W289" s="105" t="s">
        <v>10746</v>
      </c>
      <c r="X289" s="105" t="s">
        <v>10743</v>
      </c>
      <c r="Y289" s="105" t="s">
        <v>10747</v>
      </c>
      <c r="Z289" s="105" t="s">
        <v>10748</v>
      </c>
      <c r="AA289" s="105" t="s">
        <v>10749</v>
      </c>
      <c r="AB289" s="106">
        <v>3</v>
      </c>
      <c r="AC289" s="102">
        <v>44000</v>
      </c>
      <c r="AD289" s="94">
        <v>15350</v>
      </c>
      <c r="AE289" s="94">
        <v>0</v>
      </c>
      <c r="AF289" s="94">
        <v>0</v>
      </c>
      <c r="AG289" s="94">
        <v>0</v>
      </c>
      <c r="AH289" s="102"/>
      <c r="AI289" s="102"/>
      <c r="AJ289" s="107"/>
      <c r="AK289" s="107" t="s">
        <v>2499</v>
      </c>
      <c r="AL289" s="107"/>
    </row>
    <row r="290" spans="2:38" ht="33" customHeight="1" x14ac:dyDescent="0.2">
      <c r="B290" s="102" t="s">
        <v>1226</v>
      </c>
      <c r="C290" s="94" t="s">
        <v>85</v>
      </c>
      <c r="D290" s="103" t="s">
        <v>19701</v>
      </c>
      <c r="E290" s="94" t="s">
        <v>16695</v>
      </c>
      <c r="F290" s="94" t="s">
        <v>86</v>
      </c>
      <c r="G290" s="94" t="s">
        <v>2497</v>
      </c>
      <c r="H290" s="103">
        <v>2024</v>
      </c>
      <c r="I290" s="103">
        <v>2024</v>
      </c>
      <c r="J290" s="102" t="s">
        <v>6153</v>
      </c>
      <c r="K290" s="94" t="s">
        <v>6154</v>
      </c>
      <c r="L290" s="94" t="s">
        <v>6155</v>
      </c>
      <c r="M290" s="94" t="s">
        <v>6156</v>
      </c>
      <c r="N290" s="94" t="s">
        <v>6157</v>
      </c>
      <c r="O290" s="94" t="s">
        <v>89</v>
      </c>
      <c r="P290" s="94" t="s">
        <v>90</v>
      </c>
      <c r="Q290" s="94" t="s">
        <v>6158</v>
      </c>
      <c r="R290" s="94" t="s">
        <v>6159</v>
      </c>
      <c r="S290" s="94" t="s">
        <v>223</v>
      </c>
      <c r="T290" s="94" t="s">
        <v>1583</v>
      </c>
      <c r="U290" s="94" t="s">
        <v>1236</v>
      </c>
      <c r="V290" s="104" t="s">
        <v>6160</v>
      </c>
      <c r="W290" s="105" t="s">
        <v>6161</v>
      </c>
      <c r="X290" s="105" t="s">
        <v>6158</v>
      </c>
      <c r="Y290" s="105" t="s">
        <v>1583</v>
      </c>
      <c r="Z290" s="105" t="s">
        <v>6162</v>
      </c>
      <c r="AA290" s="105" t="s">
        <v>6163</v>
      </c>
      <c r="AB290" s="106">
        <v>2</v>
      </c>
      <c r="AC290" s="102">
        <v>110000</v>
      </c>
      <c r="AD290" s="94">
        <v>8000</v>
      </c>
      <c r="AE290" s="94">
        <v>0</v>
      </c>
      <c r="AF290" s="94">
        <v>0</v>
      </c>
      <c r="AG290" s="94">
        <v>0</v>
      </c>
      <c r="AH290" s="102"/>
      <c r="AI290" s="102"/>
      <c r="AJ290" s="107"/>
      <c r="AK290" s="107" t="s">
        <v>2499</v>
      </c>
      <c r="AL290" s="107"/>
    </row>
    <row r="291" spans="2:38" ht="33" customHeight="1" x14ac:dyDescent="0.2">
      <c r="B291" s="102" t="s">
        <v>1226</v>
      </c>
      <c r="C291" s="94" t="s">
        <v>85</v>
      </c>
      <c r="D291" s="103" t="s">
        <v>19702</v>
      </c>
      <c r="E291" s="94" t="s">
        <v>16708</v>
      </c>
      <c r="F291" s="94" t="s">
        <v>86</v>
      </c>
      <c r="G291" s="94" t="s">
        <v>2497</v>
      </c>
      <c r="H291" s="103">
        <v>2024</v>
      </c>
      <c r="I291" s="103">
        <v>2024</v>
      </c>
      <c r="J291" s="102" t="s">
        <v>6527</v>
      </c>
      <c r="K291" s="94" t="s">
        <v>6528</v>
      </c>
      <c r="L291" s="94" t="s">
        <v>6529</v>
      </c>
      <c r="M291" s="94" t="s">
        <v>6530</v>
      </c>
      <c r="N291" s="94" t="s">
        <v>6531</v>
      </c>
      <c r="O291" s="94" t="s">
        <v>89</v>
      </c>
      <c r="P291" s="94" t="s">
        <v>90</v>
      </c>
      <c r="Q291" s="94" t="s">
        <v>6532</v>
      </c>
      <c r="R291" s="94" t="s">
        <v>6533</v>
      </c>
      <c r="S291" s="94" t="s">
        <v>91</v>
      </c>
      <c r="T291" s="94" t="s">
        <v>1400</v>
      </c>
      <c r="U291" s="94" t="s">
        <v>1236</v>
      </c>
      <c r="V291" s="104" t="s">
        <v>6534</v>
      </c>
      <c r="W291" s="105" t="s">
        <v>2498</v>
      </c>
      <c r="X291" s="105" t="s">
        <v>6532</v>
      </c>
      <c r="Y291" s="105" t="s">
        <v>6535</v>
      </c>
      <c r="Z291" s="105" t="s">
        <v>6536</v>
      </c>
      <c r="AA291" s="105" t="s">
        <v>6537</v>
      </c>
      <c r="AB291" s="106">
        <v>2</v>
      </c>
      <c r="AC291" s="102">
        <v>17400</v>
      </c>
      <c r="AD291" s="94">
        <v>6000</v>
      </c>
      <c r="AE291" s="94">
        <v>0</v>
      </c>
      <c r="AF291" s="94">
        <v>0</v>
      </c>
      <c r="AG291" s="94">
        <v>0</v>
      </c>
      <c r="AH291" s="102"/>
      <c r="AI291" s="102"/>
      <c r="AJ291" s="107"/>
      <c r="AK291" s="107" t="s">
        <v>2499</v>
      </c>
      <c r="AL291" s="107"/>
    </row>
    <row r="292" spans="2:38" ht="33" customHeight="1" x14ac:dyDescent="0.2">
      <c r="B292" s="102" t="s">
        <v>1226</v>
      </c>
      <c r="C292" s="94" t="s">
        <v>85</v>
      </c>
      <c r="D292" s="103" t="s">
        <v>19703</v>
      </c>
      <c r="E292" s="94" t="s">
        <v>16721</v>
      </c>
      <c r="F292" s="94" t="s">
        <v>86</v>
      </c>
      <c r="G292" s="94" t="s">
        <v>2497</v>
      </c>
      <c r="H292" s="103">
        <v>2024</v>
      </c>
      <c r="I292" s="103">
        <v>2024</v>
      </c>
      <c r="J292" s="102" t="s">
        <v>7035</v>
      </c>
      <c r="K292" s="94" t="s">
        <v>7036</v>
      </c>
      <c r="L292" s="94" t="s">
        <v>7037</v>
      </c>
      <c r="M292" s="94" t="s">
        <v>7038</v>
      </c>
      <c r="N292" s="94" t="s">
        <v>7039</v>
      </c>
      <c r="O292" s="94" t="s">
        <v>89</v>
      </c>
      <c r="P292" s="94" t="s">
        <v>90</v>
      </c>
      <c r="Q292" s="94" t="s">
        <v>7040</v>
      </c>
      <c r="R292" s="94" t="s">
        <v>7041</v>
      </c>
      <c r="S292" s="94" t="s">
        <v>4868</v>
      </c>
      <c r="T292" s="94" t="s">
        <v>1314</v>
      </c>
      <c r="U292" s="94" t="s">
        <v>1236</v>
      </c>
      <c r="V292" s="104" t="s">
        <v>7042</v>
      </c>
      <c r="W292" s="105" t="s">
        <v>19704</v>
      </c>
      <c r="X292" s="105" t="s">
        <v>7040</v>
      </c>
      <c r="Y292" s="105" t="s">
        <v>7044</v>
      </c>
      <c r="Z292" s="105" t="s">
        <v>7045</v>
      </c>
      <c r="AA292" s="105" t="s">
        <v>7046</v>
      </c>
      <c r="AB292" s="106">
        <v>3</v>
      </c>
      <c r="AC292" s="102">
        <v>91000</v>
      </c>
      <c r="AD292" s="94">
        <v>60000</v>
      </c>
      <c r="AE292" s="94">
        <v>0</v>
      </c>
      <c r="AF292" s="94">
        <v>0</v>
      </c>
      <c r="AG292" s="94">
        <v>0</v>
      </c>
      <c r="AH292" s="102"/>
      <c r="AI292" s="102"/>
      <c r="AJ292" s="107"/>
      <c r="AK292" s="107" t="s">
        <v>2499</v>
      </c>
      <c r="AL292" s="107"/>
    </row>
    <row r="293" spans="2:38" ht="33" customHeight="1" x14ac:dyDescent="0.2">
      <c r="B293" s="102" t="s">
        <v>1226</v>
      </c>
      <c r="C293" s="94" t="s">
        <v>85</v>
      </c>
      <c r="D293" s="103" t="s">
        <v>19705</v>
      </c>
      <c r="E293" s="94" t="s">
        <v>16740</v>
      </c>
      <c r="F293" s="94" t="s">
        <v>86</v>
      </c>
      <c r="G293" s="94" t="s">
        <v>2497</v>
      </c>
      <c r="H293" s="103">
        <v>2024</v>
      </c>
      <c r="I293" s="103">
        <v>2024</v>
      </c>
      <c r="J293" s="102" t="s">
        <v>6489</v>
      </c>
      <c r="K293" s="94" t="s">
        <v>6490</v>
      </c>
      <c r="L293" s="94" t="s">
        <v>6491</v>
      </c>
      <c r="M293" s="94" t="s">
        <v>6492</v>
      </c>
      <c r="N293" s="94" t="s">
        <v>6493</v>
      </c>
      <c r="O293" s="94" t="s">
        <v>89</v>
      </c>
      <c r="P293" s="94" t="s">
        <v>90</v>
      </c>
      <c r="Q293" s="94" t="s">
        <v>6494</v>
      </c>
      <c r="R293" s="94" t="s">
        <v>6495</v>
      </c>
      <c r="S293" s="94" t="s">
        <v>135</v>
      </c>
      <c r="T293" s="94" t="s">
        <v>1400</v>
      </c>
      <c r="U293" s="94" t="s">
        <v>1236</v>
      </c>
      <c r="V293" s="104" t="s">
        <v>6496</v>
      </c>
      <c r="W293" s="105" t="s">
        <v>2498</v>
      </c>
      <c r="X293" s="105" t="s">
        <v>6494</v>
      </c>
      <c r="Y293" s="105" t="s">
        <v>6497</v>
      </c>
      <c r="Z293" s="105" t="s">
        <v>6498</v>
      </c>
      <c r="AA293" s="105" t="s">
        <v>6499</v>
      </c>
      <c r="AB293" s="106">
        <v>3</v>
      </c>
      <c r="AC293" s="102">
        <v>9700</v>
      </c>
      <c r="AD293" s="94">
        <v>2500</v>
      </c>
      <c r="AE293" s="94">
        <v>0</v>
      </c>
      <c r="AF293" s="94">
        <v>0</v>
      </c>
      <c r="AG293" s="94">
        <v>0</v>
      </c>
      <c r="AH293" s="102"/>
      <c r="AI293" s="102"/>
      <c r="AJ293" s="107"/>
      <c r="AK293" s="107" t="s">
        <v>2499</v>
      </c>
      <c r="AL293" s="107"/>
    </row>
    <row r="294" spans="2:38" ht="33" customHeight="1" x14ac:dyDescent="0.2">
      <c r="B294" s="102" t="s">
        <v>1226</v>
      </c>
      <c r="C294" s="94" t="s">
        <v>85</v>
      </c>
      <c r="D294" s="103" t="s">
        <v>19706</v>
      </c>
      <c r="E294" s="94" t="s">
        <v>16760</v>
      </c>
      <c r="F294" s="94" t="s">
        <v>86</v>
      </c>
      <c r="G294" s="94" t="s">
        <v>2497</v>
      </c>
      <c r="H294" s="103">
        <v>2024</v>
      </c>
      <c r="I294" s="103">
        <v>2024</v>
      </c>
      <c r="J294" s="102" t="s">
        <v>6618</v>
      </c>
      <c r="K294" s="94" t="s">
        <v>6619</v>
      </c>
      <c r="L294" s="94" t="s">
        <v>6620</v>
      </c>
      <c r="M294" s="94" t="s">
        <v>6621</v>
      </c>
      <c r="N294" s="94" t="s">
        <v>6622</v>
      </c>
      <c r="O294" s="94" t="s">
        <v>89</v>
      </c>
      <c r="P294" s="94" t="s">
        <v>90</v>
      </c>
      <c r="Q294" s="94" t="s">
        <v>6623</v>
      </c>
      <c r="R294" s="94" t="s">
        <v>6624</v>
      </c>
      <c r="S294" s="94" t="s">
        <v>135</v>
      </c>
      <c r="T294" s="94" t="s">
        <v>1257</v>
      </c>
      <c r="U294" s="94" t="s">
        <v>1236</v>
      </c>
      <c r="V294" s="104" t="s">
        <v>6625</v>
      </c>
      <c r="W294" s="105" t="s">
        <v>2498</v>
      </c>
      <c r="X294" s="105" t="s">
        <v>6623</v>
      </c>
      <c r="Y294" s="105" t="s">
        <v>6626</v>
      </c>
      <c r="Z294" s="105" t="s">
        <v>6627</v>
      </c>
      <c r="AA294" s="105" t="s">
        <v>6628</v>
      </c>
      <c r="AB294" s="106">
        <v>3</v>
      </c>
      <c r="AC294" s="102">
        <v>9636</v>
      </c>
      <c r="AD294" s="94">
        <v>4700</v>
      </c>
      <c r="AE294" s="94">
        <v>0</v>
      </c>
      <c r="AF294" s="94">
        <v>0</v>
      </c>
      <c r="AG294" s="94">
        <v>0</v>
      </c>
      <c r="AH294" s="102"/>
      <c r="AI294" s="102"/>
      <c r="AJ294" s="107"/>
      <c r="AK294" s="107" t="s">
        <v>2499</v>
      </c>
      <c r="AL294" s="107"/>
    </row>
    <row r="295" spans="2:38" ht="33" customHeight="1" x14ac:dyDescent="0.2">
      <c r="B295" s="102" t="s">
        <v>1226</v>
      </c>
      <c r="C295" s="94" t="s">
        <v>85</v>
      </c>
      <c r="D295" s="103" t="s">
        <v>19707</v>
      </c>
      <c r="E295" s="94" t="s">
        <v>16780</v>
      </c>
      <c r="F295" s="94" t="s">
        <v>86</v>
      </c>
      <c r="G295" s="94" t="s">
        <v>2497</v>
      </c>
      <c r="H295" s="103">
        <v>2024</v>
      </c>
      <c r="I295" s="103">
        <v>2024</v>
      </c>
      <c r="J295" s="102" t="s">
        <v>6810</v>
      </c>
      <c r="K295" s="94" t="s">
        <v>6811</v>
      </c>
      <c r="L295" s="94"/>
      <c r="M295" s="94" t="s">
        <v>6812</v>
      </c>
      <c r="N295" s="94" t="s">
        <v>6813</v>
      </c>
      <c r="O295" s="94" t="s">
        <v>89</v>
      </c>
      <c r="P295" s="94" t="s">
        <v>90</v>
      </c>
      <c r="Q295" s="94" t="s">
        <v>6814</v>
      </c>
      <c r="R295" s="94" t="s">
        <v>6815</v>
      </c>
      <c r="S295" s="94" t="s">
        <v>135</v>
      </c>
      <c r="T295" s="94" t="s">
        <v>1235</v>
      </c>
      <c r="U295" s="94" t="s">
        <v>1236</v>
      </c>
      <c r="V295" s="104" t="s">
        <v>6816</v>
      </c>
      <c r="W295" s="105" t="s">
        <v>2498</v>
      </c>
      <c r="X295" s="105" t="s">
        <v>6814</v>
      </c>
      <c r="Y295" s="105" t="s">
        <v>6817</v>
      </c>
      <c r="Z295" s="105" t="s">
        <v>6818</v>
      </c>
      <c r="AA295" s="105" t="s">
        <v>6819</v>
      </c>
      <c r="AB295" s="106">
        <v>2</v>
      </c>
      <c r="AC295" s="102">
        <v>22362</v>
      </c>
      <c r="AD295" s="94">
        <v>13452</v>
      </c>
      <c r="AE295" s="94">
        <v>0</v>
      </c>
      <c r="AF295" s="94">
        <v>0</v>
      </c>
      <c r="AG295" s="94">
        <v>0</v>
      </c>
      <c r="AH295" s="102"/>
      <c r="AI295" s="102"/>
      <c r="AJ295" s="107"/>
      <c r="AK295" s="107" t="s">
        <v>2499</v>
      </c>
      <c r="AL295" s="107"/>
    </row>
    <row r="296" spans="2:38" ht="33" customHeight="1" x14ac:dyDescent="0.2">
      <c r="B296" s="102" t="s">
        <v>1226</v>
      </c>
      <c r="C296" s="94" t="s">
        <v>85</v>
      </c>
      <c r="D296" s="103" t="s">
        <v>19708</v>
      </c>
      <c r="E296" s="94" t="s">
        <v>16790</v>
      </c>
      <c r="F296" s="94" t="s">
        <v>86</v>
      </c>
      <c r="G296" s="94" t="s">
        <v>2497</v>
      </c>
      <c r="H296" s="103">
        <v>2024</v>
      </c>
      <c r="I296" s="103">
        <v>2024</v>
      </c>
      <c r="J296" s="102" t="s">
        <v>6355</v>
      </c>
      <c r="K296" s="94" t="s">
        <v>6356</v>
      </c>
      <c r="L296" s="94" t="s">
        <v>6357</v>
      </c>
      <c r="M296" s="94" t="s">
        <v>6358</v>
      </c>
      <c r="N296" s="94" t="s">
        <v>6359</v>
      </c>
      <c r="O296" s="94" t="s">
        <v>89</v>
      </c>
      <c r="P296" s="94" t="s">
        <v>90</v>
      </c>
      <c r="Q296" s="94" t="s">
        <v>6360</v>
      </c>
      <c r="R296" s="94" t="s">
        <v>6361</v>
      </c>
      <c r="S296" s="94" t="s">
        <v>135</v>
      </c>
      <c r="T296" s="94" t="s">
        <v>1235</v>
      </c>
      <c r="U296" s="94" t="s">
        <v>1236</v>
      </c>
      <c r="V296" s="104" t="s">
        <v>6362</v>
      </c>
      <c r="W296" s="105" t="s">
        <v>2498</v>
      </c>
      <c r="X296" s="105" t="s">
        <v>6360</v>
      </c>
      <c r="Y296" s="105" t="s">
        <v>6363</v>
      </c>
      <c r="Z296" s="105" t="s">
        <v>6364</v>
      </c>
      <c r="AA296" s="105" t="s">
        <v>6365</v>
      </c>
      <c r="AB296" s="106">
        <v>3</v>
      </c>
      <c r="AC296" s="102">
        <v>14600</v>
      </c>
      <c r="AD296" s="94">
        <v>6000</v>
      </c>
      <c r="AE296" s="94">
        <v>0</v>
      </c>
      <c r="AF296" s="94">
        <v>0</v>
      </c>
      <c r="AG296" s="94">
        <v>0</v>
      </c>
      <c r="AH296" s="102"/>
      <c r="AI296" s="102"/>
      <c r="AJ296" s="107"/>
      <c r="AK296" s="107" t="s">
        <v>2499</v>
      </c>
      <c r="AL296" s="107"/>
    </row>
    <row r="297" spans="2:38" ht="33" customHeight="1" x14ac:dyDescent="0.2">
      <c r="B297" s="102" t="s">
        <v>1226</v>
      </c>
      <c r="C297" s="94" t="s">
        <v>85</v>
      </c>
      <c r="D297" s="103" t="s">
        <v>19709</v>
      </c>
      <c r="E297" s="94" t="s">
        <v>16811</v>
      </c>
      <c r="F297" s="94" t="s">
        <v>86</v>
      </c>
      <c r="G297" s="94" t="s">
        <v>2497</v>
      </c>
      <c r="H297" s="103">
        <v>2024</v>
      </c>
      <c r="I297" s="103">
        <v>2024</v>
      </c>
      <c r="J297" s="102" t="s">
        <v>6783</v>
      </c>
      <c r="K297" s="94" t="s">
        <v>6784</v>
      </c>
      <c r="L297" s="94" t="s">
        <v>6785</v>
      </c>
      <c r="M297" s="94" t="s">
        <v>6786</v>
      </c>
      <c r="N297" s="94" t="s">
        <v>6787</v>
      </c>
      <c r="O297" s="94" t="s">
        <v>89</v>
      </c>
      <c r="P297" s="94" t="s">
        <v>90</v>
      </c>
      <c r="Q297" s="94" t="s">
        <v>6788</v>
      </c>
      <c r="R297" s="94" t="s">
        <v>6789</v>
      </c>
      <c r="S297" s="94" t="s">
        <v>135</v>
      </c>
      <c r="T297" s="94" t="s">
        <v>1257</v>
      </c>
      <c r="U297" s="94" t="s">
        <v>1236</v>
      </c>
      <c r="V297" s="104" t="s">
        <v>6790</v>
      </c>
      <c r="W297" s="105" t="s">
        <v>2498</v>
      </c>
      <c r="X297" s="105" t="s">
        <v>6788</v>
      </c>
      <c r="Y297" s="105" t="s">
        <v>6791</v>
      </c>
      <c r="Z297" s="105" t="s">
        <v>6792</v>
      </c>
      <c r="AA297" s="105" t="s">
        <v>6793</v>
      </c>
      <c r="AB297" s="106">
        <v>3</v>
      </c>
      <c r="AC297" s="102">
        <v>16680</v>
      </c>
      <c r="AD297" s="94">
        <v>8000</v>
      </c>
      <c r="AE297" s="94">
        <v>0</v>
      </c>
      <c r="AF297" s="94">
        <v>0</v>
      </c>
      <c r="AG297" s="94">
        <v>0</v>
      </c>
      <c r="AH297" s="102"/>
      <c r="AI297" s="102"/>
      <c r="AJ297" s="107"/>
      <c r="AK297" s="107" t="s">
        <v>2499</v>
      </c>
      <c r="AL297" s="107"/>
    </row>
    <row r="298" spans="2:38" ht="33" customHeight="1" x14ac:dyDescent="0.2">
      <c r="B298" s="102" t="s">
        <v>1226</v>
      </c>
      <c r="C298" s="94" t="s">
        <v>85</v>
      </c>
      <c r="D298" s="103" t="s">
        <v>19710</v>
      </c>
      <c r="E298" s="94" t="s">
        <v>16829</v>
      </c>
      <c r="F298" s="94" t="s">
        <v>86</v>
      </c>
      <c r="G298" s="94" t="s">
        <v>2497</v>
      </c>
      <c r="H298" s="103">
        <v>2024</v>
      </c>
      <c r="I298" s="103">
        <v>2024</v>
      </c>
      <c r="J298" s="102" t="s">
        <v>6837</v>
      </c>
      <c r="K298" s="94" t="s">
        <v>6838</v>
      </c>
      <c r="L298" s="94" t="s">
        <v>6839</v>
      </c>
      <c r="M298" s="94" t="s">
        <v>6840</v>
      </c>
      <c r="N298" s="94" t="s">
        <v>6841</v>
      </c>
      <c r="O298" s="94" t="s">
        <v>89</v>
      </c>
      <c r="P298" s="94" t="s">
        <v>90</v>
      </c>
      <c r="Q298" s="94" t="s">
        <v>6842</v>
      </c>
      <c r="R298" s="94" t="s">
        <v>6843</v>
      </c>
      <c r="S298" s="94" t="s">
        <v>135</v>
      </c>
      <c r="T298" s="94" t="s">
        <v>1426</v>
      </c>
      <c r="U298" s="94" t="s">
        <v>1236</v>
      </c>
      <c r="V298" s="104" t="s">
        <v>6844</v>
      </c>
      <c r="W298" s="105" t="s">
        <v>2498</v>
      </c>
      <c r="X298" s="105" t="s">
        <v>6842</v>
      </c>
      <c r="Y298" s="105" t="s">
        <v>6845</v>
      </c>
      <c r="Z298" s="105" t="s">
        <v>6846</v>
      </c>
      <c r="AA298" s="105" t="s">
        <v>6847</v>
      </c>
      <c r="AB298" s="106">
        <v>3</v>
      </c>
      <c r="AC298" s="102">
        <v>23200</v>
      </c>
      <c r="AD298" s="94">
        <v>9100</v>
      </c>
      <c r="AE298" s="94">
        <v>0</v>
      </c>
      <c r="AF298" s="94">
        <v>0</v>
      </c>
      <c r="AG298" s="94">
        <v>0</v>
      </c>
      <c r="AH298" s="102"/>
      <c r="AI298" s="102"/>
      <c r="AJ298" s="107"/>
      <c r="AK298" s="107" t="s">
        <v>2499</v>
      </c>
      <c r="AL298" s="107"/>
    </row>
    <row r="299" spans="2:38" ht="33" customHeight="1" x14ac:dyDescent="0.2">
      <c r="B299" s="102" t="s">
        <v>1226</v>
      </c>
      <c r="C299" s="94" t="s">
        <v>85</v>
      </c>
      <c r="D299" s="103" t="s">
        <v>19711</v>
      </c>
      <c r="E299" s="94" t="s">
        <v>16851</v>
      </c>
      <c r="F299" s="94" t="s">
        <v>86</v>
      </c>
      <c r="G299" s="94" t="s">
        <v>2497</v>
      </c>
      <c r="H299" s="103">
        <v>2024</v>
      </c>
      <c r="I299" s="103">
        <v>2024</v>
      </c>
      <c r="J299" s="102" t="s">
        <v>7099</v>
      </c>
      <c r="K299" s="94" t="s">
        <v>7100</v>
      </c>
      <c r="L299" s="94"/>
      <c r="M299" s="94" t="s">
        <v>7101</v>
      </c>
      <c r="N299" s="94" t="s">
        <v>7102</v>
      </c>
      <c r="O299" s="94" t="s">
        <v>89</v>
      </c>
      <c r="P299" s="94" t="s">
        <v>257</v>
      </c>
      <c r="Q299" s="94" t="s">
        <v>1581</v>
      </c>
      <c r="R299" s="94" t="s">
        <v>1582</v>
      </c>
      <c r="S299" s="94" t="s">
        <v>91</v>
      </c>
      <c r="T299" s="94" t="s">
        <v>1583</v>
      </c>
      <c r="U299" s="94" t="s">
        <v>1236</v>
      </c>
      <c r="V299" s="104" t="s">
        <v>7103</v>
      </c>
      <c r="W299" s="105" t="s">
        <v>2498</v>
      </c>
      <c r="X299" s="105" t="s">
        <v>1581</v>
      </c>
      <c r="Y299" s="105" t="s">
        <v>2887</v>
      </c>
      <c r="Z299" s="105" t="s">
        <v>7104</v>
      </c>
      <c r="AA299" s="105" t="s">
        <v>7105</v>
      </c>
      <c r="AB299" s="106">
        <v>3</v>
      </c>
      <c r="AC299" s="102">
        <v>85800</v>
      </c>
      <c r="AD299" s="94">
        <v>33000</v>
      </c>
      <c r="AE299" s="94">
        <v>0</v>
      </c>
      <c r="AF299" s="94">
        <v>0</v>
      </c>
      <c r="AG299" s="94">
        <v>0</v>
      </c>
      <c r="AH299" s="102"/>
      <c r="AI299" s="102"/>
      <c r="AJ299" s="107"/>
      <c r="AK299" s="107" t="s">
        <v>2499</v>
      </c>
      <c r="AL299" s="107"/>
    </row>
    <row r="300" spans="2:38" ht="33" customHeight="1" x14ac:dyDescent="0.2">
      <c r="B300" s="102" t="s">
        <v>1226</v>
      </c>
      <c r="C300" s="94" t="s">
        <v>85</v>
      </c>
      <c r="D300" s="103" t="s">
        <v>19712</v>
      </c>
      <c r="E300" s="94" t="s">
        <v>16866</v>
      </c>
      <c r="F300" s="94" t="s">
        <v>86</v>
      </c>
      <c r="G300" s="94" t="s">
        <v>2497</v>
      </c>
      <c r="H300" s="103">
        <v>2024</v>
      </c>
      <c r="I300" s="103">
        <v>2024</v>
      </c>
      <c r="J300" s="102" t="s">
        <v>6889</v>
      </c>
      <c r="K300" s="94" t="s">
        <v>6890</v>
      </c>
      <c r="L300" s="94" t="s">
        <v>6891</v>
      </c>
      <c r="M300" s="94" t="s">
        <v>6892</v>
      </c>
      <c r="N300" s="94" t="s">
        <v>6893</v>
      </c>
      <c r="O300" s="94" t="s">
        <v>89</v>
      </c>
      <c r="P300" s="94" t="s">
        <v>90</v>
      </c>
      <c r="Q300" s="94" t="s">
        <v>6894</v>
      </c>
      <c r="R300" s="94" t="s">
        <v>6895</v>
      </c>
      <c r="S300" s="94" t="s">
        <v>135</v>
      </c>
      <c r="T300" s="94" t="s">
        <v>1314</v>
      </c>
      <c r="U300" s="94" t="s">
        <v>1236</v>
      </c>
      <c r="V300" s="104" t="s">
        <v>19713</v>
      </c>
      <c r="W300" s="105" t="s">
        <v>2498</v>
      </c>
      <c r="X300" s="105" t="s">
        <v>19714</v>
      </c>
      <c r="Y300" s="105" t="s">
        <v>19715</v>
      </c>
      <c r="Z300" s="105" t="s">
        <v>6898</v>
      </c>
      <c r="AA300" s="105" t="s">
        <v>6899</v>
      </c>
      <c r="AB300" s="106">
        <v>2</v>
      </c>
      <c r="AC300" s="102">
        <v>8643</v>
      </c>
      <c r="AD300" s="94">
        <v>4000</v>
      </c>
      <c r="AE300" s="94">
        <v>0</v>
      </c>
      <c r="AF300" s="94">
        <v>0</v>
      </c>
      <c r="AG300" s="94">
        <v>0</v>
      </c>
      <c r="AH300" s="102"/>
      <c r="AI300" s="102"/>
      <c r="AJ300" s="107"/>
      <c r="AK300" s="107" t="s">
        <v>2499</v>
      </c>
      <c r="AL300" s="107"/>
    </row>
    <row r="301" spans="2:38" ht="33" customHeight="1" x14ac:dyDescent="0.2">
      <c r="B301" s="102" t="s">
        <v>1226</v>
      </c>
      <c r="C301" s="94" t="s">
        <v>85</v>
      </c>
      <c r="D301" s="103" t="s">
        <v>19716</v>
      </c>
      <c r="E301" s="94" t="s">
        <v>16880</v>
      </c>
      <c r="F301" s="94" t="s">
        <v>86</v>
      </c>
      <c r="G301" s="94" t="s">
        <v>2497</v>
      </c>
      <c r="H301" s="103">
        <v>2024</v>
      </c>
      <c r="I301" s="103">
        <v>2024</v>
      </c>
      <c r="J301" s="102" t="s">
        <v>16881</v>
      </c>
      <c r="K301" s="94" t="s">
        <v>16882</v>
      </c>
      <c r="L301" s="94" t="s">
        <v>19717</v>
      </c>
      <c r="M301" s="94" t="s">
        <v>16884</v>
      </c>
      <c r="N301" s="94" t="s">
        <v>16885</v>
      </c>
      <c r="O301" s="94" t="s">
        <v>89</v>
      </c>
      <c r="P301" s="94" t="s">
        <v>90</v>
      </c>
      <c r="Q301" s="94" t="s">
        <v>1581</v>
      </c>
      <c r="R301" s="94" t="s">
        <v>1582</v>
      </c>
      <c r="S301" s="94" t="s">
        <v>135</v>
      </c>
      <c r="T301" s="94" t="s">
        <v>1583</v>
      </c>
      <c r="U301" s="94" t="s">
        <v>1236</v>
      </c>
      <c r="V301" s="104" t="s">
        <v>19718</v>
      </c>
      <c r="W301" s="105" t="s">
        <v>2498</v>
      </c>
      <c r="X301" s="105" t="s">
        <v>7013</v>
      </c>
      <c r="Y301" s="105" t="s">
        <v>7017</v>
      </c>
      <c r="Z301" s="105" t="s">
        <v>19719</v>
      </c>
      <c r="AA301" s="105" t="s">
        <v>19720</v>
      </c>
      <c r="AB301" s="106">
        <v>2</v>
      </c>
      <c r="AC301" s="102">
        <v>12380</v>
      </c>
      <c r="AD301" s="94">
        <v>6700</v>
      </c>
      <c r="AE301" s="94">
        <v>0</v>
      </c>
      <c r="AF301" s="94">
        <v>0</v>
      </c>
      <c r="AG301" s="94">
        <v>0</v>
      </c>
      <c r="AH301" s="102"/>
      <c r="AI301" s="102"/>
      <c r="AJ301" s="107"/>
      <c r="AK301" s="107" t="s">
        <v>2499</v>
      </c>
      <c r="AL301" s="107"/>
    </row>
    <row r="302" spans="2:38" ht="33" customHeight="1" x14ac:dyDescent="0.2">
      <c r="B302" s="102" t="s">
        <v>1226</v>
      </c>
      <c r="C302" s="94" t="s">
        <v>85</v>
      </c>
      <c r="D302" s="103" t="s">
        <v>19721</v>
      </c>
      <c r="E302" s="94" t="s">
        <v>16897</v>
      </c>
      <c r="F302" s="94" t="s">
        <v>86</v>
      </c>
      <c r="G302" s="94" t="s">
        <v>2497</v>
      </c>
      <c r="H302" s="103">
        <v>2024</v>
      </c>
      <c r="I302" s="103">
        <v>2024</v>
      </c>
      <c r="J302" s="102" t="s">
        <v>16898</v>
      </c>
      <c r="K302" s="94" t="s">
        <v>16899</v>
      </c>
      <c r="L302" s="94" t="s">
        <v>19722</v>
      </c>
      <c r="M302" s="94" t="s">
        <v>16901</v>
      </c>
      <c r="N302" s="94" t="s">
        <v>16902</v>
      </c>
      <c r="O302" s="94" t="s">
        <v>89</v>
      </c>
      <c r="P302" s="94" t="s">
        <v>90</v>
      </c>
      <c r="Q302" s="94" t="s">
        <v>16903</v>
      </c>
      <c r="R302" s="94" t="s">
        <v>16904</v>
      </c>
      <c r="S302" s="94" t="s">
        <v>135</v>
      </c>
      <c r="T302" s="94" t="s">
        <v>6321</v>
      </c>
      <c r="U302" s="94" t="s">
        <v>1236</v>
      </c>
      <c r="V302" s="104" t="s">
        <v>19723</v>
      </c>
      <c r="W302" s="105" t="s">
        <v>19724</v>
      </c>
      <c r="X302" s="105" t="s">
        <v>16903</v>
      </c>
      <c r="Y302" s="105" t="s">
        <v>19725</v>
      </c>
      <c r="Z302" s="105" t="s">
        <v>19726</v>
      </c>
      <c r="AA302" s="105" t="s">
        <v>19727</v>
      </c>
      <c r="AB302" s="106">
        <v>2</v>
      </c>
      <c r="AC302" s="102">
        <v>6604</v>
      </c>
      <c r="AD302" s="94">
        <v>3900</v>
      </c>
      <c r="AE302" s="94">
        <v>0</v>
      </c>
      <c r="AF302" s="94">
        <v>0</v>
      </c>
      <c r="AG302" s="94">
        <v>0</v>
      </c>
      <c r="AH302" s="102"/>
      <c r="AI302" s="102"/>
      <c r="AJ302" s="107"/>
      <c r="AK302" s="107" t="s">
        <v>2499</v>
      </c>
      <c r="AL302" s="107"/>
    </row>
    <row r="303" spans="2:38" ht="33" customHeight="1" x14ac:dyDescent="0.2">
      <c r="B303" s="102" t="s">
        <v>1226</v>
      </c>
      <c r="C303" s="94" t="s">
        <v>85</v>
      </c>
      <c r="D303" s="103" t="s">
        <v>19728</v>
      </c>
      <c r="E303" s="94" t="s">
        <v>16917</v>
      </c>
      <c r="F303" s="94" t="s">
        <v>86</v>
      </c>
      <c r="G303" s="94" t="s">
        <v>2497</v>
      </c>
      <c r="H303" s="103">
        <v>2024</v>
      </c>
      <c r="I303" s="103">
        <v>2024</v>
      </c>
      <c r="J303" s="102" t="s">
        <v>16918</v>
      </c>
      <c r="K303" s="94" t="s">
        <v>16919</v>
      </c>
      <c r="L303" s="94" t="s">
        <v>16920</v>
      </c>
      <c r="M303" s="94"/>
      <c r="N303" s="94" t="s">
        <v>16921</v>
      </c>
      <c r="O303" s="94" t="s">
        <v>89</v>
      </c>
      <c r="P303" s="94" t="s">
        <v>90</v>
      </c>
      <c r="Q303" s="94" t="s">
        <v>16922</v>
      </c>
      <c r="R303" s="94" t="s">
        <v>16923</v>
      </c>
      <c r="S303" s="94" t="s">
        <v>135</v>
      </c>
      <c r="T303" s="94" t="s">
        <v>1235</v>
      </c>
      <c r="U303" s="94" t="s">
        <v>1236</v>
      </c>
      <c r="V303" s="104" t="s">
        <v>19729</v>
      </c>
      <c r="W303" s="105" t="s">
        <v>2498</v>
      </c>
      <c r="X303" s="105" t="s">
        <v>16922</v>
      </c>
      <c r="Y303" s="105" t="s">
        <v>19730</v>
      </c>
      <c r="Z303" s="105" t="s">
        <v>19731</v>
      </c>
      <c r="AA303" s="105" t="s">
        <v>19732</v>
      </c>
      <c r="AB303" s="106">
        <v>2</v>
      </c>
      <c r="AC303" s="102">
        <v>10900</v>
      </c>
      <c r="AD303" s="94">
        <v>4000</v>
      </c>
      <c r="AE303" s="94">
        <v>0</v>
      </c>
      <c r="AF303" s="94">
        <v>0</v>
      </c>
      <c r="AG303" s="94">
        <v>0</v>
      </c>
      <c r="AH303" s="102"/>
      <c r="AI303" s="102"/>
      <c r="AJ303" s="107"/>
      <c r="AK303" s="107" t="s">
        <v>2499</v>
      </c>
      <c r="AL303" s="107"/>
    </row>
    <row r="304" spans="2:38" ht="33" customHeight="1" x14ac:dyDescent="0.2">
      <c r="B304" s="102" t="s">
        <v>1226</v>
      </c>
      <c r="C304" s="94" t="s">
        <v>85</v>
      </c>
      <c r="D304" s="103" t="s">
        <v>19733</v>
      </c>
      <c r="E304" s="94" t="s">
        <v>16936</v>
      </c>
      <c r="F304" s="94" t="s">
        <v>86</v>
      </c>
      <c r="G304" s="94" t="s">
        <v>2497</v>
      </c>
      <c r="H304" s="103">
        <v>2024</v>
      </c>
      <c r="I304" s="103">
        <v>2024</v>
      </c>
      <c r="J304" s="102" t="s">
        <v>6822</v>
      </c>
      <c r="K304" s="94" t="s">
        <v>6823</v>
      </c>
      <c r="L304" s="94" t="s">
        <v>19734</v>
      </c>
      <c r="M304" s="94" t="s">
        <v>6825</v>
      </c>
      <c r="N304" s="94" t="s">
        <v>6826</v>
      </c>
      <c r="O304" s="94" t="s">
        <v>89</v>
      </c>
      <c r="P304" s="94" t="s">
        <v>90</v>
      </c>
      <c r="Q304" s="94" t="s">
        <v>6827</v>
      </c>
      <c r="R304" s="94" t="s">
        <v>6828</v>
      </c>
      <c r="S304" s="94" t="s">
        <v>135</v>
      </c>
      <c r="T304" s="94" t="s">
        <v>6321</v>
      </c>
      <c r="U304" s="94" t="s">
        <v>1236</v>
      </c>
      <c r="V304" s="104" t="s">
        <v>6829</v>
      </c>
      <c r="W304" s="105" t="s">
        <v>2498</v>
      </c>
      <c r="X304" s="105" t="s">
        <v>6827</v>
      </c>
      <c r="Y304" s="105" t="s">
        <v>6830</v>
      </c>
      <c r="Z304" s="105" t="s">
        <v>6831</v>
      </c>
      <c r="AA304" s="105" t="s">
        <v>6832</v>
      </c>
      <c r="AB304" s="106">
        <v>2</v>
      </c>
      <c r="AC304" s="102">
        <v>11257</v>
      </c>
      <c r="AD304" s="94">
        <v>3500</v>
      </c>
      <c r="AE304" s="94">
        <v>0</v>
      </c>
      <c r="AF304" s="94">
        <v>0</v>
      </c>
      <c r="AG304" s="94">
        <v>0</v>
      </c>
      <c r="AH304" s="102"/>
      <c r="AI304" s="102"/>
      <c r="AJ304" s="107"/>
      <c r="AK304" s="107" t="s">
        <v>2499</v>
      </c>
      <c r="AL304" s="107"/>
    </row>
    <row r="305" spans="2:38" ht="33" customHeight="1" x14ac:dyDescent="0.2">
      <c r="B305" s="102" t="s">
        <v>1226</v>
      </c>
      <c r="C305" s="94" t="s">
        <v>85</v>
      </c>
      <c r="D305" s="103" t="s">
        <v>19735</v>
      </c>
      <c r="E305" s="94" t="s">
        <v>16952</v>
      </c>
      <c r="F305" s="94" t="s">
        <v>86</v>
      </c>
      <c r="G305" s="94" t="s">
        <v>2497</v>
      </c>
      <c r="H305" s="103">
        <v>2024</v>
      </c>
      <c r="I305" s="103">
        <v>2024</v>
      </c>
      <c r="J305" s="102"/>
      <c r="K305" s="94" t="s">
        <v>7062</v>
      </c>
      <c r="L305" s="94" t="s">
        <v>7063</v>
      </c>
      <c r="M305" s="94" t="s">
        <v>7064</v>
      </c>
      <c r="N305" s="94" t="s">
        <v>7065</v>
      </c>
      <c r="O305" s="94" t="s">
        <v>89</v>
      </c>
      <c r="P305" s="94" t="s">
        <v>90</v>
      </c>
      <c r="Q305" s="94" t="s">
        <v>7066</v>
      </c>
      <c r="R305" s="94" t="s">
        <v>7067</v>
      </c>
      <c r="S305" s="94" t="s">
        <v>135</v>
      </c>
      <c r="T305" s="94" t="s">
        <v>1257</v>
      </c>
      <c r="U305" s="94" t="s">
        <v>1236</v>
      </c>
      <c r="V305" s="104" t="s">
        <v>7068</v>
      </c>
      <c r="W305" s="105" t="s">
        <v>2498</v>
      </c>
      <c r="X305" s="105" t="s">
        <v>7066</v>
      </c>
      <c r="Y305" s="105" t="s">
        <v>7069</v>
      </c>
      <c r="Z305" s="105" t="s">
        <v>7070</v>
      </c>
      <c r="AA305" s="105" t="s">
        <v>7071</v>
      </c>
      <c r="AB305" s="106">
        <v>1</v>
      </c>
      <c r="AC305" s="102">
        <v>12670</v>
      </c>
      <c r="AD305" s="94">
        <v>4735</v>
      </c>
      <c r="AE305" s="94">
        <v>0</v>
      </c>
      <c r="AF305" s="94">
        <v>0</v>
      </c>
      <c r="AG305" s="94">
        <v>0</v>
      </c>
      <c r="AH305" s="102"/>
      <c r="AI305" s="102"/>
      <c r="AJ305" s="107"/>
      <c r="AK305" s="107" t="s">
        <v>2499</v>
      </c>
      <c r="AL305" s="107"/>
    </row>
    <row r="306" spans="2:38" ht="33" customHeight="1" x14ac:dyDescent="0.2">
      <c r="B306" s="102" t="s">
        <v>1226</v>
      </c>
      <c r="C306" s="94" t="s">
        <v>85</v>
      </c>
      <c r="D306" s="103" t="s">
        <v>19736</v>
      </c>
      <c r="E306" s="94" t="s">
        <v>16959</v>
      </c>
      <c r="F306" s="94" t="s">
        <v>86</v>
      </c>
      <c r="G306" s="94" t="s">
        <v>2497</v>
      </c>
      <c r="H306" s="103">
        <v>2024</v>
      </c>
      <c r="I306" s="103">
        <v>2024</v>
      </c>
      <c r="J306" s="102"/>
      <c r="K306" s="94" t="s">
        <v>7062</v>
      </c>
      <c r="L306" s="94" t="s">
        <v>7063</v>
      </c>
      <c r="M306" s="94" t="s">
        <v>7064</v>
      </c>
      <c r="N306" s="94" t="s">
        <v>7065</v>
      </c>
      <c r="O306" s="94" t="s">
        <v>89</v>
      </c>
      <c r="P306" s="94" t="s">
        <v>90</v>
      </c>
      <c r="Q306" s="94" t="s">
        <v>7066</v>
      </c>
      <c r="R306" s="94" t="s">
        <v>7067</v>
      </c>
      <c r="S306" s="94" t="s">
        <v>135</v>
      </c>
      <c r="T306" s="94" t="s">
        <v>1257</v>
      </c>
      <c r="U306" s="94" t="s">
        <v>1236</v>
      </c>
      <c r="V306" s="104" t="s">
        <v>7068</v>
      </c>
      <c r="W306" s="105" t="s">
        <v>2498</v>
      </c>
      <c r="X306" s="105" t="s">
        <v>7066</v>
      </c>
      <c r="Y306" s="105" t="s">
        <v>7069</v>
      </c>
      <c r="Z306" s="105" t="s">
        <v>7070</v>
      </c>
      <c r="AA306" s="105" t="s">
        <v>7071</v>
      </c>
      <c r="AB306" s="106">
        <v>1</v>
      </c>
      <c r="AC306" s="102">
        <v>5735</v>
      </c>
      <c r="AD306" s="94">
        <v>2170</v>
      </c>
      <c r="AE306" s="94">
        <v>0</v>
      </c>
      <c r="AF306" s="94">
        <v>0</v>
      </c>
      <c r="AG306" s="94">
        <v>0</v>
      </c>
      <c r="AH306" s="102"/>
      <c r="AI306" s="102"/>
      <c r="AJ306" s="107"/>
      <c r="AK306" s="107" t="s">
        <v>2499</v>
      </c>
      <c r="AL306" s="107"/>
    </row>
    <row r="307" spans="2:38" ht="33" customHeight="1" x14ac:dyDescent="0.2">
      <c r="B307" s="102" t="s">
        <v>1226</v>
      </c>
      <c r="C307" s="94" t="s">
        <v>85</v>
      </c>
      <c r="D307" s="103" t="s">
        <v>19737</v>
      </c>
      <c r="E307" s="94" t="s">
        <v>16965</v>
      </c>
      <c r="F307" s="94" t="s">
        <v>86</v>
      </c>
      <c r="G307" s="94" t="s">
        <v>2497</v>
      </c>
      <c r="H307" s="103">
        <v>2024</v>
      </c>
      <c r="I307" s="103">
        <v>2024</v>
      </c>
      <c r="J307" s="102" t="s">
        <v>11075</v>
      </c>
      <c r="K307" s="94" t="s">
        <v>11076</v>
      </c>
      <c r="L307" s="94" t="s">
        <v>11077</v>
      </c>
      <c r="M307" s="94" t="s">
        <v>11078</v>
      </c>
      <c r="N307" s="94" t="s">
        <v>11079</v>
      </c>
      <c r="O307" s="94" t="s">
        <v>89</v>
      </c>
      <c r="P307" s="94" t="s">
        <v>90</v>
      </c>
      <c r="Q307" s="94" t="s">
        <v>11080</v>
      </c>
      <c r="R307" s="94" t="s">
        <v>11081</v>
      </c>
      <c r="S307" s="94" t="s">
        <v>135</v>
      </c>
      <c r="T307" s="94" t="s">
        <v>1257</v>
      </c>
      <c r="U307" s="94" t="s">
        <v>1236</v>
      </c>
      <c r="V307" s="104" t="s">
        <v>11082</v>
      </c>
      <c r="W307" s="105" t="s">
        <v>2498</v>
      </c>
      <c r="X307" s="105" t="s">
        <v>11080</v>
      </c>
      <c r="Y307" s="105" t="s">
        <v>11083</v>
      </c>
      <c r="Z307" s="105" t="s">
        <v>11084</v>
      </c>
      <c r="AA307" s="105" t="s">
        <v>11085</v>
      </c>
      <c r="AB307" s="106">
        <v>4</v>
      </c>
      <c r="AC307" s="102">
        <v>12385</v>
      </c>
      <c r="AD307" s="94">
        <v>7431</v>
      </c>
      <c r="AE307" s="94">
        <v>0</v>
      </c>
      <c r="AF307" s="94">
        <v>0</v>
      </c>
      <c r="AG307" s="94">
        <v>0</v>
      </c>
      <c r="AH307" s="102"/>
      <c r="AI307" s="102"/>
      <c r="AJ307" s="107"/>
      <c r="AK307" s="107" t="s">
        <v>2499</v>
      </c>
      <c r="AL307" s="107"/>
    </row>
    <row r="308" spans="2:38" ht="33" customHeight="1" x14ac:dyDescent="0.2">
      <c r="B308" s="102" t="s">
        <v>1226</v>
      </c>
      <c r="C308" s="94" t="s">
        <v>85</v>
      </c>
      <c r="D308" s="103" t="s">
        <v>19738</v>
      </c>
      <c r="E308" s="94" t="s">
        <v>16991</v>
      </c>
      <c r="F308" s="94" t="s">
        <v>86</v>
      </c>
      <c r="G308" s="94" t="s">
        <v>2497</v>
      </c>
      <c r="H308" s="103">
        <v>2024</v>
      </c>
      <c r="I308" s="103">
        <v>2024</v>
      </c>
      <c r="J308" s="102"/>
      <c r="K308" s="94" t="s">
        <v>7062</v>
      </c>
      <c r="L308" s="94" t="s">
        <v>7063</v>
      </c>
      <c r="M308" s="94" t="s">
        <v>7064</v>
      </c>
      <c r="N308" s="94" t="s">
        <v>7065</v>
      </c>
      <c r="O308" s="94" t="s">
        <v>89</v>
      </c>
      <c r="P308" s="94" t="s">
        <v>90</v>
      </c>
      <c r="Q308" s="94" t="s">
        <v>7066</v>
      </c>
      <c r="R308" s="94" t="s">
        <v>7067</v>
      </c>
      <c r="S308" s="94" t="s">
        <v>135</v>
      </c>
      <c r="T308" s="94" t="s">
        <v>1257</v>
      </c>
      <c r="U308" s="94" t="s">
        <v>1236</v>
      </c>
      <c r="V308" s="104" t="s">
        <v>7068</v>
      </c>
      <c r="W308" s="105" t="s">
        <v>2498</v>
      </c>
      <c r="X308" s="105" t="s">
        <v>7066</v>
      </c>
      <c r="Y308" s="105" t="s">
        <v>7069</v>
      </c>
      <c r="Z308" s="105" t="s">
        <v>7070</v>
      </c>
      <c r="AA308" s="105" t="s">
        <v>7071</v>
      </c>
      <c r="AB308" s="106">
        <v>1</v>
      </c>
      <c r="AC308" s="102">
        <v>4920</v>
      </c>
      <c r="AD308" s="94">
        <v>1900</v>
      </c>
      <c r="AE308" s="94">
        <v>0</v>
      </c>
      <c r="AF308" s="94">
        <v>0</v>
      </c>
      <c r="AG308" s="94">
        <v>0</v>
      </c>
      <c r="AH308" s="102"/>
      <c r="AI308" s="102"/>
      <c r="AJ308" s="107"/>
      <c r="AK308" s="107" t="s">
        <v>2499</v>
      </c>
      <c r="AL308" s="107"/>
    </row>
    <row r="309" spans="2:38" ht="33" customHeight="1" x14ac:dyDescent="0.2">
      <c r="B309" s="102" t="s">
        <v>7149</v>
      </c>
      <c r="C309" s="94" t="s">
        <v>85</v>
      </c>
      <c r="D309" s="103" t="s">
        <v>19739</v>
      </c>
      <c r="E309" s="94" t="s">
        <v>16997</v>
      </c>
      <c r="F309" s="94" t="s">
        <v>86</v>
      </c>
      <c r="G309" s="94" t="s">
        <v>2497</v>
      </c>
      <c r="H309" s="103">
        <v>2024</v>
      </c>
      <c r="I309" s="103">
        <v>2024</v>
      </c>
      <c r="J309" s="102" t="s">
        <v>7163</v>
      </c>
      <c r="K309" s="94" t="s">
        <v>7164</v>
      </c>
      <c r="L309" s="94" t="s">
        <v>7165</v>
      </c>
      <c r="M309" s="94" t="s">
        <v>7166</v>
      </c>
      <c r="N309" s="94" t="s">
        <v>7167</v>
      </c>
      <c r="O309" s="94" t="s">
        <v>89</v>
      </c>
      <c r="P309" s="94" t="s">
        <v>90</v>
      </c>
      <c r="Q309" s="94" t="s">
        <v>7168</v>
      </c>
      <c r="R309" s="94" t="s">
        <v>7169</v>
      </c>
      <c r="S309" s="94" t="s">
        <v>135</v>
      </c>
      <c r="T309" s="94" t="s">
        <v>3323</v>
      </c>
      <c r="U309" s="94" t="s">
        <v>3323</v>
      </c>
      <c r="V309" s="104" t="s">
        <v>7170</v>
      </c>
      <c r="W309" s="105" t="s">
        <v>7171</v>
      </c>
      <c r="X309" s="105" t="s">
        <v>7172</v>
      </c>
      <c r="Y309" s="105" t="s">
        <v>7173</v>
      </c>
      <c r="Z309" s="105" t="s">
        <v>7174</v>
      </c>
      <c r="AA309" s="105" t="s">
        <v>7175</v>
      </c>
      <c r="AB309" s="106">
        <v>2</v>
      </c>
      <c r="AC309" s="102">
        <v>5400</v>
      </c>
      <c r="AD309" s="94">
        <v>3000</v>
      </c>
      <c r="AE309" s="94">
        <v>0</v>
      </c>
      <c r="AF309" s="94">
        <v>0</v>
      </c>
      <c r="AG309" s="94">
        <v>0</v>
      </c>
      <c r="AH309" s="102"/>
      <c r="AI309" s="102"/>
      <c r="AJ309" s="107"/>
      <c r="AK309" s="107" t="s">
        <v>2499</v>
      </c>
      <c r="AL309" s="107"/>
    </row>
    <row r="310" spans="2:38" ht="33" customHeight="1" x14ac:dyDescent="0.2">
      <c r="B310" s="102" t="s">
        <v>7149</v>
      </c>
      <c r="C310" s="94" t="s">
        <v>85</v>
      </c>
      <c r="D310" s="103" t="s">
        <v>19740</v>
      </c>
      <c r="E310" s="94" t="s">
        <v>17014</v>
      </c>
      <c r="F310" s="94" t="s">
        <v>86</v>
      </c>
      <c r="G310" s="94" t="s">
        <v>2497</v>
      </c>
      <c r="H310" s="103">
        <v>2024</v>
      </c>
      <c r="I310" s="103">
        <v>2024</v>
      </c>
      <c r="J310" s="102" t="s">
        <v>11096</v>
      </c>
      <c r="K310" s="94" t="s">
        <v>11097</v>
      </c>
      <c r="L310" s="94" t="s">
        <v>11098</v>
      </c>
      <c r="M310" s="94" t="s">
        <v>11099</v>
      </c>
      <c r="N310" s="94" t="s">
        <v>11100</v>
      </c>
      <c r="O310" s="94" t="s">
        <v>89</v>
      </c>
      <c r="P310" s="94" t="s">
        <v>90</v>
      </c>
      <c r="Q310" s="94" t="s">
        <v>3321</v>
      </c>
      <c r="R310" s="94" t="s">
        <v>3322</v>
      </c>
      <c r="S310" s="94" t="s">
        <v>135</v>
      </c>
      <c r="T310" s="94" t="s">
        <v>3323</v>
      </c>
      <c r="U310" s="94" t="s">
        <v>3323</v>
      </c>
      <c r="V310" s="104" t="s">
        <v>11101</v>
      </c>
      <c r="W310" s="105" t="s">
        <v>11102</v>
      </c>
      <c r="X310" s="105" t="s">
        <v>3321</v>
      </c>
      <c r="Y310" s="105" t="s">
        <v>3326</v>
      </c>
      <c r="Z310" s="105" t="s">
        <v>11103</v>
      </c>
      <c r="AA310" s="105" t="s">
        <v>11104</v>
      </c>
      <c r="AB310" s="106">
        <v>2</v>
      </c>
      <c r="AC310" s="102">
        <v>12400</v>
      </c>
      <c r="AD310" s="94">
        <v>10400</v>
      </c>
      <c r="AE310" s="94">
        <v>0</v>
      </c>
      <c r="AF310" s="94">
        <v>0</v>
      </c>
      <c r="AG310" s="94">
        <v>0</v>
      </c>
      <c r="AH310" s="102"/>
      <c r="AI310" s="102"/>
      <c r="AJ310" s="107"/>
      <c r="AK310" s="107" t="s">
        <v>2499</v>
      </c>
      <c r="AL310" s="107"/>
    </row>
    <row r="311" spans="2:38" ht="33" customHeight="1" x14ac:dyDescent="0.2">
      <c r="B311" s="102" t="s">
        <v>1628</v>
      </c>
      <c r="C311" s="94" t="s">
        <v>85</v>
      </c>
      <c r="D311" s="103" t="s">
        <v>2896</v>
      </c>
      <c r="E311" s="94" t="s">
        <v>1629</v>
      </c>
      <c r="F311" s="94" t="s">
        <v>86</v>
      </c>
      <c r="G311" s="94" t="s">
        <v>2497</v>
      </c>
      <c r="H311" s="103">
        <v>2024</v>
      </c>
      <c r="I311" s="103">
        <v>2024</v>
      </c>
      <c r="J311" s="102" t="s">
        <v>1630</v>
      </c>
      <c r="K311" s="94" t="s">
        <v>1631</v>
      </c>
      <c r="L311" s="94" t="s">
        <v>1632</v>
      </c>
      <c r="M311" s="94" t="s">
        <v>1633</v>
      </c>
      <c r="N311" s="94" t="s">
        <v>1634</v>
      </c>
      <c r="O311" s="94" t="s">
        <v>89</v>
      </c>
      <c r="P311" s="94" t="s">
        <v>90</v>
      </c>
      <c r="Q311" s="94" t="s">
        <v>1635</v>
      </c>
      <c r="R311" s="94" t="s">
        <v>1636</v>
      </c>
      <c r="S311" s="94" t="s">
        <v>119</v>
      </c>
      <c r="T311" s="94" t="s">
        <v>1637</v>
      </c>
      <c r="U311" s="94" t="s">
        <v>1637</v>
      </c>
      <c r="V311" s="104" t="s">
        <v>2897</v>
      </c>
      <c r="W311" s="105" t="s">
        <v>2498</v>
      </c>
      <c r="X311" s="105" t="s">
        <v>1635</v>
      </c>
      <c r="Y311" s="105" t="s">
        <v>2898</v>
      </c>
      <c r="Z311" s="105" t="s">
        <v>2899</v>
      </c>
      <c r="AA311" s="105" t="s">
        <v>2900</v>
      </c>
      <c r="AB311" s="106">
        <v>1</v>
      </c>
      <c r="AC311" s="102">
        <v>4000</v>
      </c>
      <c r="AD311" s="94">
        <v>4000</v>
      </c>
      <c r="AE311" s="94">
        <v>0</v>
      </c>
      <c r="AF311" s="94">
        <v>0</v>
      </c>
      <c r="AG311" s="94">
        <v>0</v>
      </c>
      <c r="AH311" s="102"/>
      <c r="AI311" s="102"/>
      <c r="AJ311" s="107"/>
      <c r="AK311" s="107" t="s">
        <v>2499</v>
      </c>
      <c r="AL311" s="107"/>
    </row>
    <row r="312" spans="2:38" ht="33" customHeight="1" x14ac:dyDescent="0.2">
      <c r="B312" s="102" t="s">
        <v>1628</v>
      </c>
      <c r="C312" s="94" t="s">
        <v>85</v>
      </c>
      <c r="D312" s="103" t="s">
        <v>2901</v>
      </c>
      <c r="E312" s="94" t="s">
        <v>1645</v>
      </c>
      <c r="F312" s="94" t="s">
        <v>86</v>
      </c>
      <c r="G312" s="94" t="s">
        <v>2497</v>
      </c>
      <c r="H312" s="103">
        <v>2024</v>
      </c>
      <c r="I312" s="103">
        <v>2024</v>
      </c>
      <c r="J312" s="102" t="s">
        <v>1646</v>
      </c>
      <c r="K312" s="94" t="s">
        <v>1647</v>
      </c>
      <c r="L312" s="94" t="s">
        <v>1648</v>
      </c>
      <c r="M312" s="94"/>
      <c r="N312" s="94" t="s">
        <v>1649</v>
      </c>
      <c r="O312" s="94" t="s">
        <v>89</v>
      </c>
      <c r="P312" s="94" t="s">
        <v>90</v>
      </c>
      <c r="Q312" s="94" t="s">
        <v>1650</v>
      </c>
      <c r="R312" s="94" t="s">
        <v>1651</v>
      </c>
      <c r="S312" s="94" t="s">
        <v>135</v>
      </c>
      <c r="T312" s="94" t="s">
        <v>1637</v>
      </c>
      <c r="U312" s="94" t="s">
        <v>1637</v>
      </c>
      <c r="V312" s="104" t="s">
        <v>2902</v>
      </c>
      <c r="W312" s="105" t="s">
        <v>2498</v>
      </c>
      <c r="X312" s="105" t="s">
        <v>1650</v>
      </c>
      <c r="Y312" s="105" t="s">
        <v>2903</v>
      </c>
      <c r="Z312" s="105" t="s">
        <v>2904</v>
      </c>
      <c r="AA312" s="105" t="s">
        <v>2905</v>
      </c>
      <c r="AB312" s="106">
        <v>1</v>
      </c>
      <c r="AC312" s="102">
        <v>4000</v>
      </c>
      <c r="AD312" s="94">
        <v>4000</v>
      </c>
      <c r="AE312" s="94">
        <v>0</v>
      </c>
      <c r="AF312" s="94">
        <v>0</v>
      </c>
      <c r="AG312" s="94">
        <v>0</v>
      </c>
      <c r="AH312" s="102"/>
      <c r="AI312" s="102"/>
      <c r="AJ312" s="107"/>
      <c r="AK312" s="107" t="s">
        <v>2499</v>
      </c>
      <c r="AL312" s="107"/>
    </row>
    <row r="313" spans="2:38" ht="33" customHeight="1" x14ac:dyDescent="0.2">
      <c r="B313" s="102" t="s">
        <v>1628</v>
      </c>
      <c r="C313" s="94" t="s">
        <v>85</v>
      </c>
      <c r="D313" s="103" t="s">
        <v>19741</v>
      </c>
      <c r="E313" s="94" t="s">
        <v>17026</v>
      </c>
      <c r="F313" s="94" t="s">
        <v>86</v>
      </c>
      <c r="G313" s="94" t="s">
        <v>2497</v>
      </c>
      <c r="H313" s="103">
        <v>2024</v>
      </c>
      <c r="I313" s="103">
        <v>2024</v>
      </c>
      <c r="J313" s="102" t="s">
        <v>17027</v>
      </c>
      <c r="K313" s="94" t="s">
        <v>17028</v>
      </c>
      <c r="L313" s="94" t="s">
        <v>17029</v>
      </c>
      <c r="M313" s="94"/>
      <c r="N313" s="94" t="s">
        <v>17030</v>
      </c>
      <c r="O313" s="94" t="s">
        <v>89</v>
      </c>
      <c r="P313" s="94" t="s">
        <v>90</v>
      </c>
      <c r="Q313" s="94" t="s">
        <v>3150</v>
      </c>
      <c r="R313" s="94" t="s">
        <v>17031</v>
      </c>
      <c r="S313" s="94" t="s">
        <v>91</v>
      </c>
      <c r="T313" s="94" t="s">
        <v>1637</v>
      </c>
      <c r="U313" s="94" t="s">
        <v>1637</v>
      </c>
      <c r="V313" s="104" t="s">
        <v>19742</v>
      </c>
      <c r="W313" s="105" t="s">
        <v>19743</v>
      </c>
      <c r="X313" s="105" t="s">
        <v>3150</v>
      </c>
      <c r="Y313" s="105" t="s">
        <v>19744</v>
      </c>
      <c r="Z313" s="105" t="s">
        <v>19745</v>
      </c>
      <c r="AA313" s="105" t="s">
        <v>19746</v>
      </c>
      <c r="AB313" s="106">
        <v>1</v>
      </c>
      <c r="AC313" s="102">
        <v>6100</v>
      </c>
      <c r="AD313" s="94">
        <v>5000</v>
      </c>
      <c r="AE313" s="94">
        <v>0</v>
      </c>
      <c r="AF313" s="94">
        <v>0</v>
      </c>
      <c r="AG313" s="94">
        <v>0</v>
      </c>
      <c r="AH313" s="102"/>
      <c r="AI313" s="102"/>
      <c r="AJ313" s="107"/>
      <c r="AK313" s="107" t="s">
        <v>2499</v>
      </c>
      <c r="AL313" s="107"/>
    </row>
    <row r="314" spans="2:38" ht="33" customHeight="1" x14ac:dyDescent="0.2">
      <c r="B314" s="102" t="s">
        <v>1628</v>
      </c>
      <c r="C314" s="94" t="s">
        <v>85</v>
      </c>
      <c r="D314" s="103" t="s">
        <v>19747</v>
      </c>
      <c r="E314" s="94" t="s">
        <v>17038</v>
      </c>
      <c r="F314" s="94" t="s">
        <v>86</v>
      </c>
      <c r="G314" s="94" t="s">
        <v>2497</v>
      </c>
      <c r="H314" s="103">
        <v>2024</v>
      </c>
      <c r="I314" s="103">
        <v>2024</v>
      </c>
      <c r="J314" s="102" t="s">
        <v>7180</v>
      </c>
      <c r="K314" s="94" t="s">
        <v>7181</v>
      </c>
      <c r="L314" s="94" t="s">
        <v>5652</v>
      </c>
      <c r="M314" s="94" t="s">
        <v>7182</v>
      </c>
      <c r="N314" s="94" t="s">
        <v>7183</v>
      </c>
      <c r="O314" s="94" t="s">
        <v>89</v>
      </c>
      <c r="P314" s="94" t="s">
        <v>90</v>
      </c>
      <c r="Q314" s="94" t="s">
        <v>3150</v>
      </c>
      <c r="R314" s="94" t="s">
        <v>3151</v>
      </c>
      <c r="S314" s="94" t="s">
        <v>135</v>
      </c>
      <c r="T314" s="94" t="s">
        <v>1637</v>
      </c>
      <c r="U314" s="94" t="s">
        <v>1637</v>
      </c>
      <c r="V314" s="104" t="s">
        <v>7184</v>
      </c>
      <c r="W314" s="105" t="s">
        <v>7185</v>
      </c>
      <c r="X314" s="105" t="s">
        <v>3150</v>
      </c>
      <c r="Y314" s="105" t="s">
        <v>3155</v>
      </c>
      <c r="Z314" s="105" t="s">
        <v>7186</v>
      </c>
      <c r="AA314" s="105" t="s">
        <v>7187</v>
      </c>
      <c r="AB314" s="106">
        <v>2</v>
      </c>
      <c r="AC314" s="102">
        <v>3600</v>
      </c>
      <c r="AD314" s="94">
        <v>2500</v>
      </c>
      <c r="AE314" s="94">
        <v>0</v>
      </c>
      <c r="AF314" s="94">
        <v>0</v>
      </c>
      <c r="AG314" s="94">
        <v>0</v>
      </c>
      <c r="AH314" s="102"/>
      <c r="AI314" s="102"/>
      <c r="AJ314" s="107"/>
      <c r="AK314" s="107" t="s">
        <v>2499</v>
      </c>
      <c r="AL314" s="107"/>
    </row>
    <row r="315" spans="2:38" ht="33" customHeight="1" x14ac:dyDescent="0.2">
      <c r="B315" s="102" t="s">
        <v>1658</v>
      </c>
      <c r="C315" s="94" t="s">
        <v>85</v>
      </c>
      <c r="D315" s="103" t="s">
        <v>2906</v>
      </c>
      <c r="E315" s="94" t="s">
        <v>1659</v>
      </c>
      <c r="F315" s="94" t="s">
        <v>86</v>
      </c>
      <c r="G315" s="94" t="s">
        <v>2497</v>
      </c>
      <c r="H315" s="103">
        <v>2024</v>
      </c>
      <c r="I315" s="103">
        <v>2024</v>
      </c>
      <c r="J315" s="102" t="s">
        <v>1660</v>
      </c>
      <c r="K315" s="94" t="s">
        <v>1661</v>
      </c>
      <c r="L315" s="94" t="s">
        <v>2907</v>
      </c>
      <c r="M315" s="94" t="s">
        <v>1663</v>
      </c>
      <c r="N315" s="94" t="s">
        <v>1664</v>
      </c>
      <c r="O315" s="94" t="s">
        <v>89</v>
      </c>
      <c r="P315" s="94" t="s">
        <v>90</v>
      </c>
      <c r="Q315" s="94" t="s">
        <v>1665</v>
      </c>
      <c r="R315" s="94" t="s">
        <v>1666</v>
      </c>
      <c r="S315" s="94" t="s">
        <v>135</v>
      </c>
      <c r="T315" s="94" t="s">
        <v>1667</v>
      </c>
      <c r="U315" s="94" t="s">
        <v>1668</v>
      </c>
      <c r="V315" s="104" t="s">
        <v>2908</v>
      </c>
      <c r="W315" s="105" t="s">
        <v>2909</v>
      </c>
      <c r="X315" s="105" t="s">
        <v>1665</v>
      </c>
      <c r="Y315" s="105" t="s">
        <v>2910</v>
      </c>
      <c r="Z315" s="105" t="s">
        <v>2911</v>
      </c>
      <c r="AA315" s="105" t="s">
        <v>2912</v>
      </c>
      <c r="AB315" s="106">
        <v>4</v>
      </c>
      <c r="AC315" s="102">
        <v>53200</v>
      </c>
      <c r="AD315" s="94">
        <v>16100</v>
      </c>
      <c r="AE315" s="94">
        <v>0</v>
      </c>
      <c r="AF315" s="94">
        <v>0</v>
      </c>
      <c r="AG315" s="94">
        <v>0</v>
      </c>
      <c r="AH315" s="102"/>
      <c r="AI315" s="102"/>
      <c r="AJ315" s="107"/>
      <c r="AK315" s="107" t="s">
        <v>2499</v>
      </c>
      <c r="AL315" s="107"/>
    </row>
    <row r="316" spans="2:38" ht="33" customHeight="1" x14ac:dyDescent="0.2">
      <c r="B316" s="102" t="s">
        <v>1658</v>
      </c>
      <c r="C316" s="94" t="s">
        <v>85</v>
      </c>
      <c r="D316" s="103" t="s">
        <v>2913</v>
      </c>
      <c r="E316" s="94" t="s">
        <v>1691</v>
      </c>
      <c r="F316" s="94" t="s">
        <v>86</v>
      </c>
      <c r="G316" s="94" t="s">
        <v>2497</v>
      </c>
      <c r="H316" s="103">
        <v>2024</v>
      </c>
      <c r="I316" s="103">
        <v>2024</v>
      </c>
      <c r="J316" s="102" t="s">
        <v>1692</v>
      </c>
      <c r="K316" s="94" t="s">
        <v>1693</v>
      </c>
      <c r="L316" s="94" t="s">
        <v>1694</v>
      </c>
      <c r="M316" s="94" t="s">
        <v>1695</v>
      </c>
      <c r="N316" s="94" t="s">
        <v>1696</v>
      </c>
      <c r="O316" s="94" t="s">
        <v>89</v>
      </c>
      <c r="P316" s="94" t="s">
        <v>257</v>
      </c>
      <c r="Q316" s="94" t="s">
        <v>1697</v>
      </c>
      <c r="R316" s="94" t="s">
        <v>1698</v>
      </c>
      <c r="S316" s="94" t="s">
        <v>91</v>
      </c>
      <c r="T316" s="94" t="s">
        <v>1699</v>
      </c>
      <c r="U316" s="94" t="s">
        <v>1668</v>
      </c>
      <c r="V316" s="104" t="s">
        <v>2914</v>
      </c>
      <c r="W316" s="105" t="s">
        <v>2498</v>
      </c>
      <c r="X316" s="105" t="s">
        <v>1697</v>
      </c>
      <c r="Y316" s="105" t="s">
        <v>2915</v>
      </c>
      <c r="Z316" s="105" t="s">
        <v>2916</v>
      </c>
      <c r="AA316" s="105" t="s">
        <v>2917</v>
      </c>
      <c r="AB316" s="106">
        <v>2</v>
      </c>
      <c r="AC316" s="102">
        <v>6100</v>
      </c>
      <c r="AD316" s="94">
        <v>3200</v>
      </c>
      <c r="AE316" s="94">
        <v>0</v>
      </c>
      <c r="AF316" s="94">
        <v>0</v>
      </c>
      <c r="AG316" s="94">
        <v>0</v>
      </c>
      <c r="AH316" s="102"/>
      <c r="AI316" s="102"/>
      <c r="AJ316" s="107"/>
      <c r="AK316" s="107" t="s">
        <v>2499</v>
      </c>
      <c r="AL316" s="107"/>
    </row>
    <row r="317" spans="2:38" ht="33" customHeight="1" x14ac:dyDescent="0.2">
      <c r="B317" s="102" t="s">
        <v>1658</v>
      </c>
      <c r="C317" s="94" t="s">
        <v>85</v>
      </c>
      <c r="D317" s="103" t="s">
        <v>2918</v>
      </c>
      <c r="E317" s="94" t="s">
        <v>1712</v>
      </c>
      <c r="F317" s="94" t="s">
        <v>86</v>
      </c>
      <c r="G317" s="94" t="s">
        <v>2497</v>
      </c>
      <c r="H317" s="103">
        <v>2024</v>
      </c>
      <c r="I317" s="103">
        <v>2024</v>
      </c>
      <c r="J317" s="102" t="s">
        <v>1713</v>
      </c>
      <c r="K317" s="94" t="s">
        <v>1714</v>
      </c>
      <c r="L317" s="94" t="s">
        <v>2919</v>
      </c>
      <c r="M317" s="94" t="s">
        <v>1716</v>
      </c>
      <c r="N317" s="94" t="s">
        <v>1717</v>
      </c>
      <c r="O317" s="94" t="s">
        <v>89</v>
      </c>
      <c r="P317" s="94" t="s">
        <v>90</v>
      </c>
      <c r="Q317" s="94" t="s">
        <v>1718</v>
      </c>
      <c r="R317" s="94" t="s">
        <v>1719</v>
      </c>
      <c r="S317" s="94" t="s">
        <v>135</v>
      </c>
      <c r="T317" s="94" t="s">
        <v>1720</v>
      </c>
      <c r="U317" s="94" t="s">
        <v>1668</v>
      </c>
      <c r="V317" s="104" t="s">
        <v>2920</v>
      </c>
      <c r="W317" s="105" t="s">
        <v>2921</v>
      </c>
      <c r="X317" s="105" t="s">
        <v>1718</v>
      </c>
      <c r="Y317" s="105" t="s">
        <v>2922</v>
      </c>
      <c r="Z317" s="105" t="s">
        <v>2923</v>
      </c>
      <c r="AA317" s="105" t="s">
        <v>2924</v>
      </c>
      <c r="AB317" s="106">
        <v>3</v>
      </c>
      <c r="AC317" s="102">
        <v>4650</v>
      </c>
      <c r="AD317" s="94">
        <v>1000</v>
      </c>
      <c r="AE317" s="94">
        <v>0</v>
      </c>
      <c r="AF317" s="94">
        <v>0</v>
      </c>
      <c r="AG317" s="94">
        <v>0</v>
      </c>
      <c r="AH317" s="102"/>
      <c r="AI317" s="102"/>
      <c r="AJ317" s="107"/>
      <c r="AK317" s="107" t="s">
        <v>2499</v>
      </c>
      <c r="AL317" s="107"/>
    </row>
    <row r="318" spans="2:38" ht="33" customHeight="1" x14ac:dyDescent="0.2">
      <c r="B318" s="102" t="s">
        <v>1658</v>
      </c>
      <c r="C318" s="94" t="s">
        <v>85</v>
      </c>
      <c r="D318" s="103" t="s">
        <v>2925</v>
      </c>
      <c r="E318" s="94" t="s">
        <v>1739</v>
      </c>
      <c r="F318" s="94" t="s">
        <v>86</v>
      </c>
      <c r="G318" s="94" t="s">
        <v>2497</v>
      </c>
      <c r="H318" s="103">
        <v>2024</v>
      </c>
      <c r="I318" s="103">
        <v>2024</v>
      </c>
      <c r="J318" s="102" t="s">
        <v>1740</v>
      </c>
      <c r="K318" s="94" t="s">
        <v>1741</v>
      </c>
      <c r="L318" s="94" t="s">
        <v>1742</v>
      </c>
      <c r="M318" s="94" t="s">
        <v>1743</v>
      </c>
      <c r="N318" s="94" t="s">
        <v>1744</v>
      </c>
      <c r="O318" s="94" t="s">
        <v>89</v>
      </c>
      <c r="P318" s="94" t="s">
        <v>90</v>
      </c>
      <c r="Q318" s="94" t="s">
        <v>1745</v>
      </c>
      <c r="R318" s="94" t="s">
        <v>1746</v>
      </c>
      <c r="S318" s="94" t="s">
        <v>135</v>
      </c>
      <c r="T318" s="94" t="s">
        <v>1747</v>
      </c>
      <c r="U318" s="94" t="s">
        <v>1668</v>
      </c>
      <c r="V318" s="104" t="s">
        <v>2926</v>
      </c>
      <c r="W318" s="105" t="s">
        <v>2498</v>
      </c>
      <c r="X318" s="105" t="s">
        <v>1745</v>
      </c>
      <c r="Y318" s="105" t="s">
        <v>2927</v>
      </c>
      <c r="Z318" s="105" t="s">
        <v>2928</v>
      </c>
      <c r="AA318" s="105" t="s">
        <v>2929</v>
      </c>
      <c r="AB318" s="106">
        <v>1</v>
      </c>
      <c r="AC318" s="102">
        <v>6441</v>
      </c>
      <c r="AD318" s="94">
        <v>2500</v>
      </c>
      <c r="AE318" s="94">
        <v>0</v>
      </c>
      <c r="AF318" s="94">
        <v>0</v>
      </c>
      <c r="AG318" s="94">
        <v>0</v>
      </c>
      <c r="AH318" s="102"/>
      <c r="AI318" s="102"/>
      <c r="AJ318" s="107"/>
      <c r="AK318" s="107" t="s">
        <v>2499</v>
      </c>
      <c r="AL318" s="107"/>
    </row>
    <row r="319" spans="2:38" ht="33" customHeight="1" x14ac:dyDescent="0.2">
      <c r="B319" s="102" t="s">
        <v>1658</v>
      </c>
      <c r="C319" s="94" t="s">
        <v>85</v>
      </c>
      <c r="D319" s="103" t="s">
        <v>2930</v>
      </c>
      <c r="E319" s="94" t="s">
        <v>1754</v>
      </c>
      <c r="F319" s="94" t="s">
        <v>86</v>
      </c>
      <c r="G319" s="94" t="s">
        <v>2497</v>
      </c>
      <c r="H319" s="103">
        <v>2024</v>
      </c>
      <c r="I319" s="103">
        <v>2024</v>
      </c>
      <c r="J319" s="102" t="s">
        <v>1755</v>
      </c>
      <c r="K319" s="94" t="s">
        <v>1756</v>
      </c>
      <c r="L319" s="94" t="s">
        <v>1757</v>
      </c>
      <c r="M319" s="94"/>
      <c r="N319" s="94" t="s">
        <v>1758</v>
      </c>
      <c r="O319" s="94" t="s">
        <v>89</v>
      </c>
      <c r="P319" s="94" t="s">
        <v>90</v>
      </c>
      <c r="Q319" s="94" t="s">
        <v>1759</v>
      </c>
      <c r="R319" s="94" t="s">
        <v>1760</v>
      </c>
      <c r="S319" s="94" t="s">
        <v>119</v>
      </c>
      <c r="T319" s="94" t="s">
        <v>1761</v>
      </c>
      <c r="U319" s="94" t="s">
        <v>1668</v>
      </c>
      <c r="V319" s="104" t="s">
        <v>2931</v>
      </c>
      <c r="W319" s="105" t="s">
        <v>2498</v>
      </c>
      <c r="X319" s="105" t="s">
        <v>1759</v>
      </c>
      <c r="Y319" s="105" t="s">
        <v>2932</v>
      </c>
      <c r="Z319" s="105" t="s">
        <v>2933</v>
      </c>
      <c r="AA319" s="105" t="s">
        <v>2934</v>
      </c>
      <c r="AB319" s="106">
        <v>2</v>
      </c>
      <c r="AC319" s="102">
        <v>91726</v>
      </c>
      <c r="AD319" s="94">
        <v>10000</v>
      </c>
      <c r="AE319" s="94">
        <v>0</v>
      </c>
      <c r="AF319" s="94">
        <v>0</v>
      </c>
      <c r="AG319" s="94">
        <v>0</v>
      </c>
      <c r="AH319" s="102"/>
      <c r="AI319" s="102"/>
      <c r="AJ319" s="107"/>
      <c r="AK319" s="107" t="s">
        <v>2499</v>
      </c>
      <c r="AL319" s="107"/>
    </row>
    <row r="320" spans="2:38" ht="33" customHeight="1" x14ac:dyDescent="0.2">
      <c r="B320" s="102" t="s">
        <v>1658</v>
      </c>
      <c r="C320" s="94" t="s">
        <v>85</v>
      </c>
      <c r="D320" s="103" t="s">
        <v>2935</v>
      </c>
      <c r="E320" s="94" t="s">
        <v>1767</v>
      </c>
      <c r="F320" s="94" t="s">
        <v>86</v>
      </c>
      <c r="G320" s="94" t="s">
        <v>2497</v>
      </c>
      <c r="H320" s="103">
        <v>2024</v>
      </c>
      <c r="I320" s="103">
        <v>2024</v>
      </c>
      <c r="J320" s="102" t="s">
        <v>1768</v>
      </c>
      <c r="K320" s="94" t="s">
        <v>1769</v>
      </c>
      <c r="L320" s="94" t="s">
        <v>1770</v>
      </c>
      <c r="M320" s="94" t="s">
        <v>1771</v>
      </c>
      <c r="N320" s="94" t="s">
        <v>1772</v>
      </c>
      <c r="O320" s="94" t="s">
        <v>89</v>
      </c>
      <c r="P320" s="94" t="s">
        <v>257</v>
      </c>
      <c r="Q320" s="94" t="s">
        <v>1773</v>
      </c>
      <c r="R320" s="94" t="s">
        <v>1774</v>
      </c>
      <c r="S320" s="94" t="s">
        <v>91</v>
      </c>
      <c r="T320" s="94" t="s">
        <v>1747</v>
      </c>
      <c r="U320" s="94" t="s">
        <v>1668</v>
      </c>
      <c r="V320" s="104" t="s">
        <v>2936</v>
      </c>
      <c r="W320" s="105" t="s">
        <v>2498</v>
      </c>
      <c r="X320" s="105" t="s">
        <v>1773</v>
      </c>
      <c r="Y320" s="105" t="s">
        <v>2937</v>
      </c>
      <c r="Z320" s="105" t="s">
        <v>2938</v>
      </c>
      <c r="AA320" s="105" t="s">
        <v>2939</v>
      </c>
      <c r="AB320" s="106">
        <v>3</v>
      </c>
      <c r="AC320" s="102">
        <v>16990</v>
      </c>
      <c r="AD320" s="94">
        <v>7900</v>
      </c>
      <c r="AE320" s="94">
        <v>0</v>
      </c>
      <c r="AF320" s="94">
        <v>0</v>
      </c>
      <c r="AG320" s="94">
        <v>0</v>
      </c>
      <c r="AH320" s="102"/>
      <c r="AI320" s="102"/>
      <c r="AJ320" s="107"/>
      <c r="AK320" s="107" t="s">
        <v>2499</v>
      </c>
      <c r="AL320" s="107"/>
    </row>
    <row r="321" spans="2:38" ht="33" customHeight="1" x14ac:dyDescent="0.2">
      <c r="B321" s="102" t="s">
        <v>1658</v>
      </c>
      <c r="C321" s="94" t="s">
        <v>85</v>
      </c>
      <c r="D321" s="103" t="s">
        <v>2940</v>
      </c>
      <c r="E321" s="94" t="s">
        <v>1792</v>
      </c>
      <c r="F321" s="94" t="s">
        <v>86</v>
      </c>
      <c r="G321" s="94" t="s">
        <v>2497</v>
      </c>
      <c r="H321" s="103">
        <v>2024</v>
      </c>
      <c r="I321" s="103">
        <v>2024</v>
      </c>
      <c r="J321" s="102" t="s">
        <v>1793</v>
      </c>
      <c r="K321" s="94" t="s">
        <v>1794</v>
      </c>
      <c r="L321" s="94" t="s">
        <v>1795</v>
      </c>
      <c r="M321" s="94" t="s">
        <v>1796</v>
      </c>
      <c r="N321" s="94" t="s">
        <v>1797</v>
      </c>
      <c r="O321" s="94" t="s">
        <v>89</v>
      </c>
      <c r="P321" s="94" t="s">
        <v>90</v>
      </c>
      <c r="Q321" s="94" t="s">
        <v>1798</v>
      </c>
      <c r="R321" s="94" t="s">
        <v>1799</v>
      </c>
      <c r="S321" s="94" t="s">
        <v>135</v>
      </c>
      <c r="T321" s="94" t="s">
        <v>1747</v>
      </c>
      <c r="U321" s="94" t="s">
        <v>1668</v>
      </c>
      <c r="V321" s="104" t="s">
        <v>2941</v>
      </c>
      <c r="W321" s="105" t="s">
        <v>2942</v>
      </c>
      <c r="X321" s="105" t="s">
        <v>1798</v>
      </c>
      <c r="Y321" s="105" t="s">
        <v>2943</v>
      </c>
      <c r="Z321" s="105" t="s">
        <v>2944</v>
      </c>
      <c r="AA321" s="105" t="s">
        <v>2945</v>
      </c>
      <c r="AB321" s="106">
        <v>3</v>
      </c>
      <c r="AC321" s="102">
        <v>39000</v>
      </c>
      <c r="AD321" s="94">
        <v>14000</v>
      </c>
      <c r="AE321" s="94">
        <v>0</v>
      </c>
      <c r="AF321" s="94">
        <v>0</v>
      </c>
      <c r="AG321" s="94">
        <v>0</v>
      </c>
      <c r="AH321" s="102"/>
      <c r="AI321" s="102"/>
      <c r="AJ321" s="107"/>
      <c r="AK321" s="107" t="s">
        <v>2499</v>
      </c>
      <c r="AL321" s="107"/>
    </row>
    <row r="322" spans="2:38" ht="33" customHeight="1" x14ac:dyDescent="0.2">
      <c r="B322" s="102" t="s">
        <v>1658</v>
      </c>
      <c r="C322" s="94" t="s">
        <v>85</v>
      </c>
      <c r="D322" s="103" t="s">
        <v>2946</v>
      </c>
      <c r="E322" s="94" t="s">
        <v>1818</v>
      </c>
      <c r="F322" s="94" t="s">
        <v>86</v>
      </c>
      <c r="G322" s="94" t="s">
        <v>2497</v>
      </c>
      <c r="H322" s="103">
        <v>2024</v>
      </c>
      <c r="I322" s="103">
        <v>2024</v>
      </c>
      <c r="J322" s="102" t="s">
        <v>1819</v>
      </c>
      <c r="K322" s="94" t="s">
        <v>1820</v>
      </c>
      <c r="L322" s="94" t="s">
        <v>2947</v>
      </c>
      <c r="M322" s="94" t="s">
        <v>1822</v>
      </c>
      <c r="N322" s="94" t="s">
        <v>1823</v>
      </c>
      <c r="O322" s="94" t="s">
        <v>89</v>
      </c>
      <c r="P322" s="94" t="s">
        <v>90</v>
      </c>
      <c r="Q322" s="94" t="s">
        <v>1824</v>
      </c>
      <c r="R322" s="94" t="s">
        <v>1825</v>
      </c>
      <c r="S322" s="94" t="s">
        <v>135</v>
      </c>
      <c r="T322" s="94" t="s">
        <v>1826</v>
      </c>
      <c r="U322" s="94" t="s">
        <v>1668</v>
      </c>
      <c r="V322" s="104" t="s">
        <v>2948</v>
      </c>
      <c r="W322" s="105" t="s">
        <v>2949</v>
      </c>
      <c r="X322" s="105" t="s">
        <v>2950</v>
      </c>
      <c r="Y322" s="105" t="s">
        <v>2951</v>
      </c>
      <c r="Z322" s="105" t="s">
        <v>2952</v>
      </c>
      <c r="AA322" s="105" t="s">
        <v>2953</v>
      </c>
      <c r="AB322" s="106">
        <v>3</v>
      </c>
      <c r="AC322" s="102">
        <v>12455</v>
      </c>
      <c r="AD322" s="94">
        <v>4150</v>
      </c>
      <c r="AE322" s="94">
        <v>0</v>
      </c>
      <c r="AF322" s="94">
        <v>0</v>
      </c>
      <c r="AG322" s="94">
        <v>0</v>
      </c>
      <c r="AH322" s="102"/>
      <c r="AI322" s="102"/>
      <c r="AJ322" s="107"/>
      <c r="AK322" s="107" t="s">
        <v>2499</v>
      </c>
      <c r="AL322" s="107"/>
    </row>
    <row r="323" spans="2:38" ht="33" customHeight="1" x14ac:dyDescent="0.2">
      <c r="B323" s="102" t="s">
        <v>1658</v>
      </c>
      <c r="C323" s="94" t="s">
        <v>85</v>
      </c>
      <c r="D323" s="103" t="s">
        <v>2954</v>
      </c>
      <c r="E323" s="94" t="s">
        <v>1841</v>
      </c>
      <c r="F323" s="94" t="s">
        <v>86</v>
      </c>
      <c r="G323" s="94" t="s">
        <v>2497</v>
      </c>
      <c r="H323" s="103">
        <v>2024</v>
      </c>
      <c r="I323" s="103">
        <v>2024</v>
      </c>
      <c r="J323" s="102" t="s">
        <v>1842</v>
      </c>
      <c r="K323" s="94" t="s">
        <v>1843</v>
      </c>
      <c r="L323" s="94" t="s">
        <v>1844</v>
      </c>
      <c r="M323" s="94" t="s">
        <v>1845</v>
      </c>
      <c r="N323" s="94" t="s">
        <v>1846</v>
      </c>
      <c r="O323" s="94" t="s">
        <v>89</v>
      </c>
      <c r="P323" s="94" t="s">
        <v>90</v>
      </c>
      <c r="Q323" s="94" t="s">
        <v>1847</v>
      </c>
      <c r="R323" s="94" t="s">
        <v>1848</v>
      </c>
      <c r="S323" s="94" t="s">
        <v>135</v>
      </c>
      <c r="T323" s="94" t="s">
        <v>1849</v>
      </c>
      <c r="U323" s="94" t="s">
        <v>1668</v>
      </c>
      <c r="V323" s="104" t="s">
        <v>2955</v>
      </c>
      <c r="W323" s="105" t="s">
        <v>2956</v>
      </c>
      <c r="X323" s="105" t="s">
        <v>1847</v>
      </c>
      <c r="Y323" s="105" t="s">
        <v>2957</v>
      </c>
      <c r="Z323" s="105" t="s">
        <v>2958</v>
      </c>
      <c r="AA323" s="105" t="s">
        <v>2959</v>
      </c>
      <c r="AB323" s="106">
        <v>2</v>
      </c>
      <c r="AC323" s="102">
        <v>12960</v>
      </c>
      <c r="AD323" s="94">
        <v>7500</v>
      </c>
      <c r="AE323" s="94">
        <v>0</v>
      </c>
      <c r="AF323" s="94">
        <v>0</v>
      </c>
      <c r="AG323" s="94">
        <v>0</v>
      </c>
      <c r="AH323" s="102"/>
      <c r="AI323" s="102"/>
      <c r="AJ323" s="107"/>
      <c r="AK323" s="107" t="s">
        <v>2499</v>
      </c>
      <c r="AL323" s="107"/>
    </row>
    <row r="324" spans="2:38" ht="33" customHeight="1" x14ac:dyDescent="0.2">
      <c r="B324" s="102" t="s">
        <v>1658</v>
      </c>
      <c r="C324" s="94" t="s">
        <v>85</v>
      </c>
      <c r="D324" s="103" t="s">
        <v>2960</v>
      </c>
      <c r="E324" s="94" t="s">
        <v>1862</v>
      </c>
      <c r="F324" s="94" t="s">
        <v>86</v>
      </c>
      <c r="G324" s="94" t="s">
        <v>2497</v>
      </c>
      <c r="H324" s="103">
        <v>2024</v>
      </c>
      <c r="I324" s="103">
        <v>2024</v>
      </c>
      <c r="J324" s="102" t="s">
        <v>1863</v>
      </c>
      <c r="K324" s="94" t="s">
        <v>1864</v>
      </c>
      <c r="L324" s="94" t="s">
        <v>2961</v>
      </c>
      <c r="M324" s="94" t="s">
        <v>1866</v>
      </c>
      <c r="N324" s="94" t="s">
        <v>1867</v>
      </c>
      <c r="O324" s="94" t="s">
        <v>89</v>
      </c>
      <c r="P324" s="94" t="s">
        <v>90</v>
      </c>
      <c r="Q324" s="94" t="s">
        <v>1868</v>
      </c>
      <c r="R324" s="94" t="s">
        <v>1869</v>
      </c>
      <c r="S324" s="94" t="s">
        <v>135</v>
      </c>
      <c r="T324" s="94" t="s">
        <v>1667</v>
      </c>
      <c r="U324" s="94" t="s">
        <v>1668</v>
      </c>
      <c r="V324" s="104" t="s">
        <v>2962</v>
      </c>
      <c r="W324" s="105" t="s">
        <v>2963</v>
      </c>
      <c r="X324" s="105" t="s">
        <v>1868</v>
      </c>
      <c r="Y324" s="105" t="s">
        <v>1885</v>
      </c>
      <c r="Z324" s="105" t="s">
        <v>2964</v>
      </c>
      <c r="AA324" s="105" t="s">
        <v>2965</v>
      </c>
      <c r="AB324" s="106">
        <v>3</v>
      </c>
      <c r="AC324" s="102">
        <v>19000</v>
      </c>
      <c r="AD324" s="94">
        <v>8350</v>
      </c>
      <c r="AE324" s="94">
        <v>0</v>
      </c>
      <c r="AF324" s="94">
        <v>0</v>
      </c>
      <c r="AG324" s="94">
        <v>0</v>
      </c>
      <c r="AH324" s="102"/>
      <c r="AI324" s="102"/>
      <c r="AJ324" s="107"/>
      <c r="AK324" s="107" t="s">
        <v>2499</v>
      </c>
      <c r="AL324" s="107"/>
    </row>
    <row r="325" spans="2:38" ht="33" customHeight="1" x14ac:dyDescent="0.2">
      <c r="B325" s="102" t="s">
        <v>1658</v>
      </c>
      <c r="C325" s="94" t="s">
        <v>85</v>
      </c>
      <c r="D325" s="103" t="s">
        <v>13157</v>
      </c>
      <c r="E325" s="94" t="s">
        <v>12533</v>
      </c>
      <c r="F325" s="94" t="s">
        <v>86</v>
      </c>
      <c r="G325" s="94" t="s">
        <v>2497</v>
      </c>
      <c r="H325" s="103">
        <v>2024</v>
      </c>
      <c r="I325" s="103">
        <v>2024</v>
      </c>
      <c r="J325" s="102" t="s">
        <v>7666</v>
      </c>
      <c r="K325" s="94" t="s">
        <v>7667</v>
      </c>
      <c r="L325" s="94" t="s">
        <v>7668</v>
      </c>
      <c r="M325" s="94" t="s">
        <v>7669</v>
      </c>
      <c r="N325" s="94" t="s">
        <v>7670</v>
      </c>
      <c r="O325" s="94" t="s">
        <v>89</v>
      </c>
      <c r="P325" s="94" t="s">
        <v>257</v>
      </c>
      <c r="Q325" s="94" t="s">
        <v>7241</v>
      </c>
      <c r="R325" s="94" t="s">
        <v>7242</v>
      </c>
      <c r="S325" s="94" t="s">
        <v>91</v>
      </c>
      <c r="T325" s="94" t="s">
        <v>7243</v>
      </c>
      <c r="U325" s="94" t="s">
        <v>1668</v>
      </c>
      <c r="V325" s="104" t="s">
        <v>7671</v>
      </c>
      <c r="W325" s="105" t="s">
        <v>7672</v>
      </c>
      <c r="X325" s="105" t="s">
        <v>7241</v>
      </c>
      <c r="Y325" s="105" t="s">
        <v>7673</v>
      </c>
      <c r="Z325" s="105" t="s">
        <v>7674</v>
      </c>
      <c r="AA325" s="105" t="s">
        <v>7675</v>
      </c>
      <c r="AB325" s="106">
        <v>4</v>
      </c>
      <c r="AC325" s="102">
        <v>44200</v>
      </c>
      <c r="AD325" s="94">
        <v>12000</v>
      </c>
      <c r="AE325" s="94">
        <v>0</v>
      </c>
      <c r="AF325" s="94">
        <v>0</v>
      </c>
      <c r="AG325" s="94">
        <v>0</v>
      </c>
      <c r="AH325" s="102"/>
      <c r="AI325" s="102"/>
      <c r="AJ325" s="107"/>
      <c r="AK325" s="107" t="s">
        <v>2499</v>
      </c>
      <c r="AL325" s="107"/>
    </row>
    <row r="326" spans="2:38" ht="33" customHeight="1" x14ac:dyDescent="0.2">
      <c r="B326" s="102" t="s">
        <v>1658</v>
      </c>
      <c r="C326" s="94" t="s">
        <v>85</v>
      </c>
      <c r="D326" s="103" t="s">
        <v>13158</v>
      </c>
      <c r="E326" s="94" t="s">
        <v>12552</v>
      </c>
      <c r="F326" s="94" t="s">
        <v>86</v>
      </c>
      <c r="G326" s="94" t="s">
        <v>2497</v>
      </c>
      <c r="H326" s="103">
        <v>2024</v>
      </c>
      <c r="I326" s="103">
        <v>2024</v>
      </c>
      <c r="J326" s="102" t="s">
        <v>12553</v>
      </c>
      <c r="K326" s="94" t="s">
        <v>12554</v>
      </c>
      <c r="L326" s="94" t="s">
        <v>12555</v>
      </c>
      <c r="M326" s="94" t="s">
        <v>12556</v>
      </c>
      <c r="N326" s="94" t="s">
        <v>12557</v>
      </c>
      <c r="O326" s="94" t="s">
        <v>89</v>
      </c>
      <c r="P326" s="94" t="s">
        <v>90</v>
      </c>
      <c r="Q326" s="94" t="s">
        <v>12558</v>
      </c>
      <c r="R326" s="94" t="s">
        <v>12559</v>
      </c>
      <c r="S326" s="94" t="s">
        <v>135</v>
      </c>
      <c r="T326" s="94" t="s">
        <v>1747</v>
      </c>
      <c r="U326" s="94" t="s">
        <v>1668</v>
      </c>
      <c r="V326" s="104" t="s">
        <v>13159</v>
      </c>
      <c r="W326" s="105" t="s">
        <v>13160</v>
      </c>
      <c r="X326" s="105" t="s">
        <v>12558</v>
      </c>
      <c r="Y326" s="105" t="s">
        <v>13161</v>
      </c>
      <c r="Z326" s="105" t="s">
        <v>13162</v>
      </c>
      <c r="AA326" s="105" t="s">
        <v>13163</v>
      </c>
      <c r="AB326" s="106">
        <v>2</v>
      </c>
      <c r="AC326" s="102">
        <v>2550</v>
      </c>
      <c r="AD326" s="94">
        <v>1500</v>
      </c>
      <c r="AE326" s="94">
        <v>0</v>
      </c>
      <c r="AF326" s="94">
        <v>0</v>
      </c>
      <c r="AG326" s="94">
        <v>0</v>
      </c>
      <c r="AH326" s="102"/>
      <c r="AI326" s="102"/>
      <c r="AJ326" s="107"/>
      <c r="AK326" s="107" t="s">
        <v>2499</v>
      </c>
      <c r="AL326" s="107"/>
    </row>
    <row r="327" spans="2:38" ht="33" customHeight="1" x14ac:dyDescent="0.2">
      <c r="B327" s="102" t="s">
        <v>1658</v>
      </c>
      <c r="C327" s="94" t="s">
        <v>85</v>
      </c>
      <c r="D327" s="103" t="s">
        <v>13164</v>
      </c>
      <c r="E327" s="94" t="s">
        <v>12572</v>
      </c>
      <c r="F327" s="94" t="s">
        <v>86</v>
      </c>
      <c r="G327" s="94" t="s">
        <v>2497</v>
      </c>
      <c r="H327" s="103">
        <v>2024</v>
      </c>
      <c r="I327" s="103">
        <v>2024</v>
      </c>
      <c r="J327" s="102" t="s">
        <v>7639</v>
      </c>
      <c r="K327" s="94" t="s">
        <v>12573</v>
      </c>
      <c r="L327" s="94" t="s">
        <v>7641</v>
      </c>
      <c r="M327" s="94"/>
      <c r="N327" s="94" t="s">
        <v>7643</v>
      </c>
      <c r="O327" s="94" t="s">
        <v>89</v>
      </c>
      <c r="P327" s="94" t="s">
        <v>90</v>
      </c>
      <c r="Q327" s="94" t="s">
        <v>7644</v>
      </c>
      <c r="R327" s="94" t="s">
        <v>7645</v>
      </c>
      <c r="S327" s="94" t="s">
        <v>135</v>
      </c>
      <c r="T327" s="94" t="s">
        <v>7362</v>
      </c>
      <c r="U327" s="94" t="s">
        <v>1668</v>
      </c>
      <c r="V327" s="104" t="s">
        <v>13165</v>
      </c>
      <c r="W327" s="105" t="s">
        <v>2498</v>
      </c>
      <c r="X327" s="105" t="s">
        <v>7644</v>
      </c>
      <c r="Y327" s="105" t="s">
        <v>7648</v>
      </c>
      <c r="Z327" s="105" t="s">
        <v>13166</v>
      </c>
      <c r="AA327" s="105" t="s">
        <v>7650</v>
      </c>
      <c r="AB327" s="106">
        <v>2</v>
      </c>
      <c r="AC327" s="102">
        <v>7500</v>
      </c>
      <c r="AD327" s="94">
        <v>3700</v>
      </c>
      <c r="AE327" s="94">
        <v>0</v>
      </c>
      <c r="AF327" s="94">
        <v>0</v>
      </c>
      <c r="AG327" s="94">
        <v>0</v>
      </c>
      <c r="AH327" s="102"/>
      <c r="AI327" s="102"/>
      <c r="AJ327" s="107"/>
      <c r="AK327" s="107" t="s">
        <v>2499</v>
      </c>
      <c r="AL327" s="107"/>
    </row>
    <row r="328" spans="2:38" ht="33" customHeight="1" x14ac:dyDescent="0.2">
      <c r="B328" s="102" t="s">
        <v>1658</v>
      </c>
      <c r="C328" s="94" t="s">
        <v>85</v>
      </c>
      <c r="D328" s="103" t="s">
        <v>13167</v>
      </c>
      <c r="E328" s="94" t="s">
        <v>12586</v>
      </c>
      <c r="F328" s="94" t="s">
        <v>86</v>
      </c>
      <c r="G328" s="94" t="s">
        <v>2497</v>
      </c>
      <c r="H328" s="103">
        <v>2024</v>
      </c>
      <c r="I328" s="103">
        <v>2024</v>
      </c>
      <c r="J328" s="102" t="s">
        <v>7382</v>
      </c>
      <c r="K328" s="94" t="s">
        <v>7383</v>
      </c>
      <c r="L328" s="94" t="s">
        <v>7384</v>
      </c>
      <c r="M328" s="94" t="s">
        <v>7385</v>
      </c>
      <c r="N328" s="94" t="s">
        <v>7386</v>
      </c>
      <c r="O328" s="94" t="s">
        <v>89</v>
      </c>
      <c r="P328" s="94" t="s">
        <v>257</v>
      </c>
      <c r="Q328" s="94" t="s">
        <v>1824</v>
      </c>
      <c r="R328" s="94" t="s">
        <v>1825</v>
      </c>
      <c r="S328" s="94" t="s">
        <v>91</v>
      </c>
      <c r="T328" s="94" t="s">
        <v>1826</v>
      </c>
      <c r="U328" s="94" t="s">
        <v>1668</v>
      </c>
      <c r="V328" s="104" t="s">
        <v>7387</v>
      </c>
      <c r="W328" s="105" t="s">
        <v>2498</v>
      </c>
      <c r="X328" s="105" t="s">
        <v>1824</v>
      </c>
      <c r="Y328" s="105" t="s">
        <v>7388</v>
      </c>
      <c r="Z328" s="105" t="s">
        <v>7389</v>
      </c>
      <c r="AA328" s="105" t="s">
        <v>7390</v>
      </c>
      <c r="AB328" s="106">
        <v>4</v>
      </c>
      <c r="AC328" s="102">
        <v>36600</v>
      </c>
      <c r="AD328" s="94">
        <v>16000</v>
      </c>
      <c r="AE328" s="94">
        <v>0</v>
      </c>
      <c r="AF328" s="94">
        <v>0</v>
      </c>
      <c r="AG328" s="94">
        <v>0</v>
      </c>
      <c r="AH328" s="102"/>
      <c r="AI328" s="102"/>
      <c r="AJ328" s="107"/>
      <c r="AK328" s="107" t="s">
        <v>2499</v>
      </c>
      <c r="AL328" s="107"/>
    </row>
    <row r="329" spans="2:38" ht="33" customHeight="1" x14ac:dyDescent="0.2">
      <c r="B329" s="102" t="s">
        <v>1658</v>
      </c>
      <c r="C329" s="94" t="s">
        <v>85</v>
      </c>
      <c r="D329" s="103" t="s">
        <v>13168</v>
      </c>
      <c r="E329" s="94" t="s">
        <v>12612</v>
      </c>
      <c r="F329" s="94" t="s">
        <v>86</v>
      </c>
      <c r="G329" s="94" t="s">
        <v>2497</v>
      </c>
      <c r="H329" s="103">
        <v>2024</v>
      </c>
      <c r="I329" s="103">
        <v>2024</v>
      </c>
      <c r="J329" s="102" t="s">
        <v>7347</v>
      </c>
      <c r="K329" s="94" t="s">
        <v>12613</v>
      </c>
      <c r="L329" s="94" t="s">
        <v>7349</v>
      </c>
      <c r="M329" s="94"/>
      <c r="N329" s="94" t="s">
        <v>7351</v>
      </c>
      <c r="O329" s="94" t="s">
        <v>89</v>
      </c>
      <c r="P329" s="94" t="s">
        <v>257</v>
      </c>
      <c r="Q329" s="94" t="s">
        <v>7338</v>
      </c>
      <c r="R329" s="94" t="s">
        <v>7339</v>
      </c>
      <c r="S329" s="94" t="s">
        <v>91</v>
      </c>
      <c r="T329" s="94" t="s">
        <v>7340</v>
      </c>
      <c r="U329" s="94" t="s">
        <v>1668</v>
      </c>
      <c r="V329" s="104" t="s">
        <v>13169</v>
      </c>
      <c r="W329" s="105" t="s">
        <v>13170</v>
      </c>
      <c r="X329" s="105" t="s">
        <v>7338</v>
      </c>
      <c r="Y329" s="105" t="s">
        <v>13171</v>
      </c>
      <c r="Z329" s="105" t="s">
        <v>13172</v>
      </c>
      <c r="AA329" s="105" t="s">
        <v>13173</v>
      </c>
      <c r="AB329" s="106">
        <v>4</v>
      </c>
      <c r="AC329" s="102">
        <v>37710</v>
      </c>
      <c r="AD329" s="94">
        <v>8500</v>
      </c>
      <c r="AE329" s="94">
        <v>0</v>
      </c>
      <c r="AF329" s="94">
        <v>0</v>
      </c>
      <c r="AG329" s="94">
        <v>0</v>
      </c>
      <c r="AH329" s="102"/>
      <c r="AI329" s="102"/>
      <c r="AJ329" s="107"/>
      <c r="AK329" s="107" t="s">
        <v>2499</v>
      </c>
      <c r="AL329" s="107"/>
    </row>
    <row r="330" spans="2:38" ht="33" customHeight="1" x14ac:dyDescent="0.2">
      <c r="B330" s="102" t="s">
        <v>1658</v>
      </c>
      <c r="C330" s="94" t="s">
        <v>85</v>
      </c>
      <c r="D330" s="103" t="s">
        <v>13174</v>
      </c>
      <c r="E330" s="94" t="s">
        <v>12636</v>
      </c>
      <c r="F330" s="94" t="s">
        <v>86</v>
      </c>
      <c r="G330" s="94" t="s">
        <v>2497</v>
      </c>
      <c r="H330" s="103">
        <v>2024</v>
      </c>
      <c r="I330" s="103">
        <v>2024</v>
      </c>
      <c r="J330" s="102" t="s">
        <v>7333</v>
      </c>
      <c r="K330" s="94" t="s">
        <v>7334</v>
      </c>
      <c r="L330" s="94" t="s">
        <v>7335</v>
      </c>
      <c r="M330" s="94" t="s">
        <v>7336</v>
      </c>
      <c r="N330" s="94" t="s">
        <v>7337</v>
      </c>
      <c r="O330" s="94" t="s">
        <v>89</v>
      </c>
      <c r="P330" s="94" t="s">
        <v>90</v>
      </c>
      <c r="Q330" s="94" t="s">
        <v>7338</v>
      </c>
      <c r="R330" s="94" t="s">
        <v>7339</v>
      </c>
      <c r="S330" s="94" t="s">
        <v>135</v>
      </c>
      <c r="T330" s="94" t="s">
        <v>7340</v>
      </c>
      <c r="U330" s="94" t="s">
        <v>1668</v>
      </c>
      <c r="V330" s="104" t="s">
        <v>7341</v>
      </c>
      <c r="W330" s="105" t="s">
        <v>2654</v>
      </c>
      <c r="X330" s="105" t="s">
        <v>7338</v>
      </c>
      <c r="Y330" s="105" t="s">
        <v>7342</v>
      </c>
      <c r="Z330" s="105" t="s">
        <v>7343</v>
      </c>
      <c r="AA330" s="105" t="s">
        <v>7344</v>
      </c>
      <c r="AB330" s="106">
        <v>3</v>
      </c>
      <c r="AC330" s="102">
        <v>31570</v>
      </c>
      <c r="AD330" s="94">
        <v>5500</v>
      </c>
      <c r="AE330" s="94">
        <v>0</v>
      </c>
      <c r="AF330" s="94">
        <v>0</v>
      </c>
      <c r="AG330" s="94">
        <v>0</v>
      </c>
      <c r="AH330" s="102"/>
      <c r="AI330" s="102"/>
      <c r="AJ330" s="107"/>
      <c r="AK330" s="107" t="s">
        <v>2499</v>
      </c>
      <c r="AL330" s="107"/>
    </row>
    <row r="331" spans="2:38" ht="33" customHeight="1" x14ac:dyDescent="0.2">
      <c r="B331" s="102" t="s">
        <v>1658</v>
      </c>
      <c r="C331" s="94" t="s">
        <v>85</v>
      </c>
      <c r="D331" s="103" t="s">
        <v>13175</v>
      </c>
      <c r="E331" s="94" t="s">
        <v>12656</v>
      </c>
      <c r="F331" s="94" t="s">
        <v>86</v>
      </c>
      <c r="G331" s="94" t="s">
        <v>2497</v>
      </c>
      <c r="H331" s="103">
        <v>2024</v>
      </c>
      <c r="I331" s="103">
        <v>2024</v>
      </c>
      <c r="J331" s="102" t="s">
        <v>7279</v>
      </c>
      <c r="K331" s="94" t="s">
        <v>7280</v>
      </c>
      <c r="L331" s="94" t="s">
        <v>7281</v>
      </c>
      <c r="M331" s="94" t="s">
        <v>7282</v>
      </c>
      <c r="N331" s="94" t="s">
        <v>7283</v>
      </c>
      <c r="O331" s="94" t="s">
        <v>89</v>
      </c>
      <c r="P331" s="94" t="s">
        <v>257</v>
      </c>
      <c r="Q331" s="94" t="s">
        <v>1868</v>
      </c>
      <c r="R331" s="94" t="s">
        <v>1869</v>
      </c>
      <c r="S331" s="94" t="s">
        <v>91</v>
      </c>
      <c r="T331" s="94" t="s">
        <v>1667</v>
      </c>
      <c r="U331" s="94" t="s">
        <v>1668</v>
      </c>
      <c r="V331" s="104" t="s">
        <v>7284</v>
      </c>
      <c r="W331" s="105" t="s">
        <v>2498</v>
      </c>
      <c r="X331" s="105" t="s">
        <v>1868</v>
      </c>
      <c r="Y331" s="105" t="s">
        <v>1885</v>
      </c>
      <c r="Z331" s="105" t="s">
        <v>7286</v>
      </c>
      <c r="AA331" s="105" t="s">
        <v>7287</v>
      </c>
      <c r="AB331" s="106">
        <v>4</v>
      </c>
      <c r="AC331" s="102">
        <v>47300</v>
      </c>
      <c r="AD331" s="94">
        <v>14000</v>
      </c>
      <c r="AE331" s="94">
        <v>0</v>
      </c>
      <c r="AF331" s="94">
        <v>0</v>
      </c>
      <c r="AG331" s="94">
        <v>0</v>
      </c>
      <c r="AH331" s="102"/>
      <c r="AI331" s="102"/>
      <c r="AJ331" s="107"/>
      <c r="AK331" s="107" t="s">
        <v>2499</v>
      </c>
      <c r="AL331" s="107"/>
    </row>
    <row r="332" spans="2:38" ht="33" customHeight="1" x14ac:dyDescent="0.2">
      <c r="B332" s="102" t="s">
        <v>1658</v>
      </c>
      <c r="C332" s="94" t="s">
        <v>85</v>
      </c>
      <c r="D332" s="103" t="s">
        <v>13176</v>
      </c>
      <c r="E332" s="94" t="s">
        <v>12681</v>
      </c>
      <c r="F332" s="94" t="s">
        <v>86</v>
      </c>
      <c r="G332" s="94" t="s">
        <v>2497</v>
      </c>
      <c r="H332" s="103">
        <v>2024</v>
      </c>
      <c r="I332" s="103">
        <v>2024</v>
      </c>
      <c r="J332" s="102" t="s">
        <v>7653</v>
      </c>
      <c r="K332" s="94" t="s">
        <v>7654</v>
      </c>
      <c r="L332" s="94" t="s">
        <v>7655</v>
      </c>
      <c r="M332" s="94" t="s">
        <v>7656</v>
      </c>
      <c r="N332" s="94" t="s">
        <v>7657</v>
      </c>
      <c r="O332" s="94" t="s">
        <v>89</v>
      </c>
      <c r="P332" s="94" t="s">
        <v>90</v>
      </c>
      <c r="Q332" s="94" t="s">
        <v>7658</v>
      </c>
      <c r="R332" s="94" t="s">
        <v>7659</v>
      </c>
      <c r="S332" s="94" t="s">
        <v>135</v>
      </c>
      <c r="T332" s="94" t="s">
        <v>1849</v>
      </c>
      <c r="U332" s="94" t="s">
        <v>1668</v>
      </c>
      <c r="V332" s="104" t="s">
        <v>7660</v>
      </c>
      <c r="W332" s="105" t="s">
        <v>2498</v>
      </c>
      <c r="X332" s="105" t="s">
        <v>7658</v>
      </c>
      <c r="Y332" s="105" t="s">
        <v>7661</v>
      </c>
      <c r="Z332" s="105" t="s">
        <v>7662</v>
      </c>
      <c r="AA332" s="105" t="s">
        <v>7663</v>
      </c>
      <c r="AB332" s="106">
        <v>2</v>
      </c>
      <c r="AC332" s="102">
        <v>3900</v>
      </c>
      <c r="AD332" s="94">
        <v>1500</v>
      </c>
      <c r="AE332" s="94">
        <v>0</v>
      </c>
      <c r="AF332" s="94">
        <v>0</v>
      </c>
      <c r="AG332" s="94">
        <v>0</v>
      </c>
      <c r="AH332" s="102"/>
      <c r="AI332" s="102"/>
      <c r="AJ332" s="107"/>
      <c r="AK332" s="107" t="s">
        <v>2499</v>
      </c>
      <c r="AL332" s="107"/>
    </row>
    <row r="333" spans="2:38" ht="33" customHeight="1" x14ac:dyDescent="0.2">
      <c r="B333" s="102" t="s">
        <v>1658</v>
      </c>
      <c r="C333" s="94" t="s">
        <v>85</v>
      </c>
      <c r="D333" s="103" t="s">
        <v>13177</v>
      </c>
      <c r="E333" s="94" t="s">
        <v>12694</v>
      </c>
      <c r="F333" s="94" t="s">
        <v>86</v>
      </c>
      <c r="G333" s="94" t="s">
        <v>2497</v>
      </c>
      <c r="H333" s="103">
        <v>2024</v>
      </c>
      <c r="I333" s="103">
        <v>2024</v>
      </c>
      <c r="J333" s="102" t="s">
        <v>7678</v>
      </c>
      <c r="K333" s="94" t="s">
        <v>7679</v>
      </c>
      <c r="L333" s="94" t="s">
        <v>7680</v>
      </c>
      <c r="M333" s="94" t="s">
        <v>7681</v>
      </c>
      <c r="N333" s="94" t="s">
        <v>7682</v>
      </c>
      <c r="O333" s="94" t="s">
        <v>89</v>
      </c>
      <c r="P333" s="94" t="s">
        <v>90</v>
      </c>
      <c r="Q333" s="94" t="s">
        <v>7412</v>
      </c>
      <c r="R333" s="94" t="s">
        <v>7413</v>
      </c>
      <c r="S333" s="94" t="s">
        <v>135</v>
      </c>
      <c r="T333" s="94" t="s">
        <v>1761</v>
      </c>
      <c r="U333" s="94" t="s">
        <v>1668</v>
      </c>
      <c r="V333" s="104" t="s">
        <v>7683</v>
      </c>
      <c r="W333" s="105" t="s">
        <v>7684</v>
      </c>
      <c r="X333" s="105" t="s">
        <v>7412</v>
      </c>
      <c r="Y333" s="105" t="s">
        <v>7415</v>
      </c>
      <c r="Z333" s="105" t="s">
        <v>7685</v>
      </c>
      <c r="AA333" s="105" t="s">
        <v>7686</v>
      </c>
      <c r="AB333" s="106">
        <v>3</v>
      </c>
      <c r="AC333" s="102">
        <v>13030</v>
      </c>
      <c r="AD333" s="94">
        <v>4200</v>
      </c>
      <c r="AE333" s="94">
        <v>0</v>
      </c>
      <c r="AF333" s="94">
        <v>0</v>
      </c>
      <c r="AG333" s="94">
        <v>0</v>
      </c>
      <c r="AH333" s="102"/>
      <c r="AI333" s="102"/>
      <c r="AJ333" s="107"/>
      <c r="AK333" s="107" t="s">
        <v>2499</v>
      </c>
      <c r="AL333" s="107"/>
    </row>
    <row r="334" spans="2:38" ht="33" customHeight="1" x14ac:dyDescent="0.2">
      <c r="B334" s="102" t="s">
        <v>1658</v>
      </c>
      <c r="C334" s="94" t="s">
        <v>85</v>
      </c>
      <c r="D334" s="103" t="s">
        <v>13178</v>
      </c>
      <c r="E334" s="94" t="s">
        <v>12715</v>
      </c>
      <c r="F334" s="94" t="s">
        <v>86</v>
      </c>
      <c r="G334" s="94" t="s">
        <v>2497</v>
      </c>
      <c r="H334" s="103">
        <v>2024</v>
      </c>
      <c r="I334" s="103">
        <v>2024</v>
      </c>
      <c r="J334" s="102" t="s">
        <v>11179</v>
      </c>
      <c r="K334" s="94" t="s">
        <v>11180</v>
      </c>
      <c r="L334" s="94" t="s">
        <v>11181</v>
      </c>
      <c r="M334" s="94" t="s">
        <v>11182</v>
      </c>
      <c r="N334" s="94" t="s">
        <v>11183</v>
      </c>
      <c r="O334" s="94" t="s">
        <v>89</v>
      </c>
      <c r="P334" s="94" t="s">
        <v>90</v>
      </c>
      <c r="Q334" s="94" t="s">
        <v>11184</v>
      </c>
      <c r="R334" s="94" t="s">
        <v>11185</v>
      </c>
      <c r="S334" s="94" t="s">
        <v>91</v>
      </c>
      <c r="T334" s="94" t="s">
        <v>7243</v>
      </c>
      <c r="U334" s="94" t="s">
        <v>1668</v>
      </c>
      <c r="V334" s="104" t="s">
        <v>11186</v>
      </c>
      <c r="W334" s="105" t="s">
        <v>2498</v>
      </c>
      <c r="X334" s="105" t="s">
        <v>11184</v>
      </c>
      <c r="Y334" s="105" t="s">
        <v>11187</v>
      </c>
      <c r="Z334" s="105" t="s">
        <v>11188</v>
      </c>
      <c r="AA334" s="105" t="s">
        <v>11189</v>
      </c>
      <c r="AB334" s="106">
        <v>2</v>
      </c>
      <c r="AC334" s="102">
        <v>22500</v>
      </c>
      <c r="AD334" s="94">
        <v>3000</v>
      </c>
      <c r="AE334" s="94">
        <v>0</v>
      </c>
      <c r="AF334" s="94">
        <v>0</v>
      </c>
      <c r="AG334" s="94">
        <v>0</v>
      </c>
      <c r="AH334" s="102"/>
      <c r="AI334" s="102"/>
      <c r="AJ334" s="107"/>
      <c r="AK334" s="107" t="s">
        <v>2499</v>
      </c>
      <c r="AL334" s="107"/>
    </row>
    <row r="335" spans="2:38" ht="33" customHeight="1" x14ac:dyDescent="0.2">
      <c r="B335" s="102" t="s">
        <v>1658</v>
      </c>
      <c r="C335" s="94" t="s">
        <v>85</v>
      </c>
      <c r="D335" s="103" t="s">
        <v>13179</v>
      </c>
      <c r="E335" s="94" t="s">
        <v>12729</v>
      </c>
      <c r="F335" s="94" t="s">
        <v>86</v>
      </c>
      <c r="G335" s="94" t="s">
        <v>2497</v>
      </c>
      <c r="H335" s="103">
        <v>2024</v>
      </c>
      <c r="I335" s="103">
        <v>2024</v>
      </c>
      <c r="J335" s="102" t="s">
        <v>7264</v>
      </c>
      <c r="K335" s="94" t="s">
        <v>7265</v>
      </c>
      <c r="L335" s="94" t="s">
        <v>7266</v>
      </c>
      <c r="M335" s="94" t="s">
        <v>7267</v>
      </c>
      <c r="N335" s="94" t="s">
        <v>7268</v>
      </c>
      <c r="O335" s="94" t="s">
        <v>89</v>
      </c>
      <c r="P335" s="94" t="s">
        <v>90</v>
      </c>
      <c r="Q335" s="94" t="s">
        <v>7269</v>
      </c>
      <c r="R335" s="94" t="s">
        <v>7270</v>
      </c>
      <c r="S335" s="94" t="s">
        <v>91</v>
      </c>
      <c r="T335" s="94" t="s">
        <v>7243</v>
      </c>
      <c r="U335" s="94" t="s">
        <v>1668</v>
      </c>
      <c r="V335" s="104" t="s">
        <v>7271</v>
      </c>
      <c r="W335" s="105" t="s">
        <v>7272</v>
      </c>
      <c r="X335" s="105" t="s">
        <v>7273</v>
      </c>
      <c r="Y335" s="105" t="s">
        <v>7274</v>
      </c>
      <c r="Z335" s="105" t="s">
        <v>7275</v>
      </c>
      <c r="AA335" s="105" t="s">
        <v>7276</v>
      </c>
      <c r="AB335" s="106">
        <v>4</v>
      </c>
      <c r="AC335" s="102">
        <v>6100</v>
      </c>
      <c r="AD335" s="94">
        <v>3500</v>
      </c>
      <c r="AE335" s="94">
        <v>0</v>
      </c>
      <c r="AF335" s="94">
        <v>0</v>
      </c>
      <c r="AG335" s="94">
        <v>0</v>
      </c>
      <c r="AH335" s="102"/>
      <c r="AI335" s="102"/>
      <c r="AJ335" s="107"/>
      <c r="AK335" s="107" t="s">
        <v>2499</v>
      </c>
      <c r="AL335" s="107"/>
    </row>
    <row r="336" spans="2:38" ht="33" customHeight="1" x14ac:dyDescent="0.2">
      <c r="B336" s="102" t="s">
        <v>1658</v>
      </c>
      <c r="C336" s="94" t="s">
        <v>85</v>
      </c>
      <c r="D336" s="103" t="s">
        <v>19748</v>
      </c>
      <c r="E336" s="94" t="s">
        <v>17061</v>
      </c>
      <c r="F336" s="94" t="s">
        <v>86</v>
      </c>
      <c r="G336" s="94" t="s">
        <v>2497</v>
      </c>
      <c r="H336" s="103">
        <v>2024</v>
      </c>
      <c r="I336" s="103">
        <v>2024</v>
      </c>
      <c r="J336" s="102" t="s">
        <v>17062</v>
      </c>
      <c r="K336" s="94" t="s">
        <v>17063</v>
      </c>
      <c r="L336" s="94" t="s">
        <v>19749</v>
      </c>
      <c r="M336" s="94" t="s">
        <v>17065</v>
      </c>
      <c r="N336" s="94" t="s">
        <v>17066</v>
      </c>
      <c r="O336" s="94" t="s">
        <v>89</v>
      </c>
      <c r="P336" s="94" t="s">
        <v>90</v>
      </c>
      <c r="Q336" s="94" t="s">
        <v>17067</v>
      </c>
      <c r="R336" s="94" t="s">
        <v>17068</v>
      </c>
      <c r="S336" s="94" t="s">
        <v>119</v>
      </c>
      <c r="T336" s="94" t="s">
        <v>1761</v>
      </c>
      <c r="U336" s="94" t="s">
        <v>1668</v>
      </c>
      <c r="V336" s="104" t="s">
        <v>19750</v>
      </c>
      <c r="W336" s="105" t="s">
        <v>2498</v>
      </c>
      <c r="X336" s="105" t="s">
        <v>17067</v>
      </c>
      <c r="Y336" s="105" t="s">
        <v>19751</v>
      </c>
      <c r="Z336" s="105" t="s">
        <v>19752</v>
      </c>
      <c r="AA336" s="105" t="s">
        <v>19753</v>
      </c>
      <c r="AB336" s="106">
        <v>3</v>
      </c>
      <c r="AC336" s="102">
        <v>3500</v>
      </c>
      <c r="AD336" s="94">
        <v>2000</v>
      </c>
      <c r="AE336" s="94">
        <v>0</v>
      </c>
      <c r="AF336" s="94">
        <v>0</v>
      </c>
      <c r="AG336" s="94">
        <v>0</v>
      </c>
      <c r="AH336" s="102"/>
      <c r="AI336" s="102"/>
      <c r="AJ336" s="107"/>
      <c r="AK336" s="107" t="s">
        <v>2499</v>
      </c>
      <c r="AL336" s="107"/>
    </row>
    <row r="337" spans="2:38" ht="33" customHeight="1" x14ac:dyDescent="0.2">
      <c r="B337" s="102" t="s">
        <v>1658</v>
      </c>
      <c r="C337" s="94" t="s">
        <v>85</v>
      </c>
      <c r="D337" s="103" t="s">
        <v>19754</v>
      </c>
      <c r="E337" s="94" t="s">
        <v>17085</v>
      </c>
      <c r="F337" s="94" t="s">
        <v>86</v>
      </c>
      <c r="G337" s="94" t="s">
        <v>2497</v>
      </c>
      <c r="H337" s="103">
        <v>2024</v>
      </c>
      <c r="I337" s="103">
        <v>2024</v>
      </c>
      <c r="J337" s="102" t="s">
        <v>7307</v>
      </c>
      <c r="K337" s="94" t="s">
        <v>17086</v>
      </c>
      <c r="L337" s="94" t="s">
        <v>7309</v>
      </c>
      <c r="M337" s="94"/>
      <c r="N337" s="94" t="s">
        <v>7311</v>
      </c>
      <c r="O337" s="94" t="s">
        <v>89</v>
      </c>
      <c r="P337" s="94" t="s">
        <v>90</v>
      </c>
      <c r="Q337" s="94" t="s">
        <v>7312</v>
      </c>
      <c r="R337" s="94" t="s">
        <v>7313</v>
      </c>
      <c r="S337" s="94" t="s">
        <v>91</v>
      </c>
      <c r="T337" s="94" t="s">
        <v>1667</v>
      </c>
      <c r="U337" s="94" t="s">
        <v>1668</v>
      </c>
      <c r="V337" s="104" t="s">
        <v>7314</v>
      </c>
      <c r="W337" s="105" t="s">
        <v>2498</v>
      </c>
      <c r="X337" s="105" t="s">
        <v>7312</v>
      </c>
      <c r="Y337" s="105" t="s">
        <v>7315</v>
      </c>
      <c r="Z337" s="105" t="s">
        <v>7316</v>
      </c>
      <c r="AA337" s="105" t="s">
        <v>7317</v>
      </c>
      <c r="AB337" s="106">
        <v>3</v>
      </c>
      <c r="AC337" s="102">
        <v>69150</v>
      </c>
      <c r="AD337" s="94">
        <v>5500</v>
      </c>
      <c r="AE337" s="94">
        <v>0</v>
      </c>
      <c r="AF337" s="94">
        <v>0</v>
      </c>
      <c r="AG337" s="94">
        <v>0</v>
      </c>
      <c r="AH337" s="102"/>
      <c r="AI337" s="102"/>
      <c r="AJ337" s="107"/>
      <c r="AK337" s="107" t="s">
        <v>2499</v>
      </c>
      <c r="AL337" s="107"/>
    </row>
    <row r="338" spans="2:38" ht="33" customHeight="1" x14ac:dyDescent="0.2">
      <c r="B338" s="102" t="s">
        <v>1658</v>
      </c>
      <c r="C338" s="94" t="s">
        <v>85</v>
      </c>
      <c r="D338" s="103" t="s">
        <v>19755</v>
      </c>
      <c r="E338" s="94" t="s">
        <v>17107</v>
      </c>
      <c r="F338" s="94" t="s">
        <v>86</v>
      </c>
      <c r="G338" s="94" t="s">
        <v>2497</v>
      </c>
      <c r="H338" s="103">
        <v>2024</v>
      </c>
      <c r="I338" s="103">
        <v>2024</v>
      </c>
      <c r="J338" s="102" t="s">
        <v>7236</v>
      </c>
      <c r="K338" s="94" t="s">
        <v>7237</v>
      </c>
      <c r="L338" s="94" t="s">
        <v>7238</v>
      </c>
      <c r="M338" s="94" t="s">
        <v>7239</v>
      </c>
      <c r="N338" s="94" t="s">
        <v>7240</v>
      </c>
      <c r="O338" s="94" t="s">
        <v>89</v>
      </c>
      <c r="P338" s="94" t="s">
        <v>90</v>
      </c>
      <c r="Q338" s="94" t="s">
        <v>7241</v>
      </c>
      <c r="R338" s="94" t="s">
        <v>7242</v>
      </c>
      <c r="S338" s="94" t="s">
        <v>135</v>
      </c>
      <c r="T338" s="94" t="s">
        <v>7243</v>
      </c>
      <c r="U338" s="94" t="s">
        <v>1668</v>
      </c>
      <c r="V338" s="104" t="s">
        <v>7244</v>
      </c>
      <c r="W338" s="105" t="s">
        <v>2498</v>
      </c>
      <c r="X338" s="105" t="s">
        <v>7245</v>
      </c>
      <c r="Y338" s="105" t="s">
        <v>7246</v>
      </c>
      <c r="Z338" s="105" t="s">
        <v>7247</v>
      </c>
      <c r="AA338" s="105" t="s">
        <v>7248</v>
      </c>
      <c r="AB338" s="106">
        <v>3</v>
      </c>
      <c r="AC338" s="102">
        <v>25200</v>
      </c>
      <c r="AD338" s="94">
        <v>8000</v>
      </c>
      <c r="AE338" s="94">
        <v>0</v>
      </c>
      <c r="AF338" s="94">
        <v>0</v>
      </c>
      <c r="AG338" s="94">
        <v>0</v>
      </c>
      <c r="AH338" s="102"/>
      <c r="AI338" s="102"/>
      <c r="AJ338" s="107"/>
      <c r="AK338" s="107" t="s">
        <v>2499</v>
      </c>
      <c r="AL338" s="107"/>
    </row>
    <row r="339" spans="2:38" ht="33" customHeight="1" x14ac:dyDescent="0.2">
      <c r="B339" s="102" t="s">
        <v>1658</v>
      </c>
      <c r="C339" s="94" t="s">
        <v>85</v>
      </c>
      <c r="D339" s="103" t="s">
        <v>19756</v>
      </c>
      <c r="E339" s="94" t="s">
        <v>17129</v>
      </c>
      <c r="F339" s="94" t="s">
        <v>86</v>
      </c>
      <c r="G339" s="94" t="s">
        <v>2497</v>
      </c>
      <c r="H339" s="103">
        <v>2024</v>
      </c>
      <c r="I339" s="103">
        <v>2024</v>
      </c>
      <c r="J339" s="102" t="s">
        <v>7520</v>
      </c>
      <c r="K339" s="94" t="s">
        <v>7521</v>
      </c>
      <c r="L339" s="94"/>
      <c r="M339" s="94" t="s">
        <v>7522</v>
      </c>
      <c r="N339" s="94" t="s">
        <v>7523</v>
      </c>
      <c r="O339" s="94" t="s">
        <v>89</v>
      </c>
      <c r="P339" s="94" t="s">
        <v>257</v>
      </c>
      <c r="Q339" s="94" t="s">
        <v>7524</v>
      </c>
      <c r="R339" s="94" t="s">
        <v>7525</v>
      </c>
      <c r="S339" s="94" t="s">
        <v>91</v>
      </c>
      <c r="T339" s="94" t="s">
        <v>7362</v>
      </c>
      <c r="U339" s="94" t="s">
        <v>1668</v>
      </c>
      <c r="V339" s="104" t="s">
        <v>7526</v>
      </c>
      <c r="W339" s="105" t="s">
        <v>2498</v>
      </c>
      <c r="X339" s="105" t="s">
        <v>7524</v>
      </c>
      <c r="Y339" s="105" t="s">
        <v>7527</v>
      </c>
      <c r="Z339" s="105" t="s">
        <v>7528</v>
      </c>
      <c r="AA339" s="105" t="s">
        <v>7529</v>
      </c>
      <c r="AB339" s="106">
        <v>3</v>
      </c>
      <c r="AC339" s="102">
        <v>14500</v>
      </c>
      <c r="AD339" s="94">
        <v>3500</v>
      </c>
      <c r="AE339" s="94">
        <v>0</v>
      </c>
      <c r="AF339" s="94">
        <v>0</v>
      </c>
      <c r="AG339" s="94">
        <v>0</v>
      </c>
      <c r="AH339" s="102"/>
      <c r="AI339" s="102"/>
      <c r="AJ339" s="107"/>
      <c r="AK339" s="107" t="s">
        <v>2499</v>
      </c>
      <c r="AL339" s="107"/>
    </row>
    <row r="340" spans="2:38" ht="33" customHeight="1" x14ac:dyDescent="0.2">
      <c r="B340" s="102" t="s">
        <v>1658</v>
      </c>
      <c r="C340" s="94" t="s">
        <v>85</v>
      </c>
      <c r="D340" s="103" t="s">
        <v>19757</v>
      </c>
      <c r="E340" s="94" t="s">
        <v>17147</v>
      </c>
      <c r="F340" s="94" t="s">
        <v>86</v>
      </c>
      <c r="G340" s="94" t="s">
        <v>2497</v>
      </c>
      <c r="H340" s="103">
        <v>2024</v>
      </c>
      <c r="I340" s="103">
        <v>2024</v>
      </c>
      <c r="J340" s="102" t="s">
        <v>7355</v>
      </c>
      <c r="K340" s="94" t="s">
        <v>7356</v>
      </c>
      <c r="L340" s="94" t="s">
        <v>7357</v>
      </c>
      <c r="M340" s="94" t="s">
        <v>7358</v>
      </c>
      <c r="N340" s="94" t="s">
        <v>7359</v>
      </c>
      <c r="O340" s="94" t="s">
        <v>89</v>
      </c>
      <c r="P340" s="94" t="s">
        <v>90</v>
      </c>
      <c r="Q340" s="94" t="s">
        <v>7360</v>
      </c>
      <c r="R340" s="94" t="s">
        <v>7361</v>
      </c>
      <c r="S340" s="94" t="s">
        <v>119</v>
      </c>
      <c r="T340" s="94" t="s">
        <v>7362</v>
      </c>
      <c r="U340" s="94" t="s">
        <v>1668</v>
      </c>
      <c r="V340" s="104" t="s">
        <v>7363</v>
      </c>
      <c r="W340" s="105" t="s">
        <v>2498</v>
      </c>
      <c r="X340" s="105" t="s">
        <v>7360</v>
      </c>
      <c r="Y340" s="105" t="s">
        <v>7364</v>
      </c>
      <c r="Z340" s="105" t="s">
        <v>7365</v>
      </c>
      <c r="AA340" s="105" t="s">
        <v>7366</v>
      </c>
      <c r="AB340" s="106">
        <v>1</v>
      </c>
      <c r="AC340" s="102">
        <v>9430</v>
      </c>
      <c r="AD340" s="94">
        <v>2700</v>
      </c>
      <c r="AE340" s="94">
        <v>0</v>
      </c>
      <c r="AF340" s="94">
        <v>0</v>
      </c>
      <c r="AG340" s="94">
        <v>0</v>
      </c>
      <c r="AH340" s="102"/>
      <c r="AI340" s="102"/>
      <c r="AJ340" s="107"/>
      <c r="AK340" s="107" t="s">
        <v>2499</v>
      </c>
      <c r="AL340" s="107"/>
    </row>
    <row r="341" spans="2:38" ht="33" customHeight="1" x14ac:dyDescent="0.2">
      <c r="B341" s="102" t="s">
        <v>1658</v>
      </c>
      <c r="C341" s="94" t="s">
        <v>85</v>
      </c>
      <c r="D341" s="103" t="s">
        <v>19758</v>
      </c>
      <c r="E341" s="94" t="s">
        <v>17155</v>
      </c>
      <c r="F341" s="94" t="s">
        <v>86</v>
      </c>
      <c r="G341" s="94" t="s">
        <v>2497</v>
      </c>
      <c r="H341" s="103">
        <v>2024</v>
      </c>
      <c r="I341" s="103">
        <v>2024</v>
      </c>
      <c r="J341" s="102" t="s">
        <v>7393</v>
      </c>
      <c r="K341" s="94" t="s">
        <v>7394</v>
      </c>
      <c r="L341" s="94" t="s">
        <v>7395</v>
      </c>
      <c r="M341" s="94" t="s">
        <v>7396</v>
      </c>
      <c r="N341" s="94" t="s">
        <v>7397</v>
      </c>
      <c r="O341" s="94" t="s">
        <v>89</v>
      </c>
      <c r="P341" s="94" t="s">
        <v>90</v>
      </c>
      <c r="Q341" s="94" t="s">
        <v>7398</v>
      </c>
      <c r="R341" s="94" t="s">
        <v>7399</v>
      </c>
      <c r="S341" s="94" t="s">
        <v>135</v>
      </c>
      <c r="T341" s="94" t="s">
        <v>1761</v>
      </c>
      <c r="U341" s="94" t="s">
        <v>1668</v>
      </c>
      <c r="V341" s="104" t="s">
        <v>7400</v>
      </c>
      <c r="W341" s="105" t="s">
        <v>7401</v>
      </c>
      <c r="X341" s="105" t="s">
        <v>7398</v>
      </c>
      <c r="Y341" s="105" t="s">
        <v>7402</v>
      </c>
      <c r="Z341" s="105" t="s">
        <v>7403</v>
      </c>
      <c r="AA341" s="105" t="s">
        <v>7404</v>
      </c>
      <c r="AB341" s="106">
        <v>3</v>
      </c>
      <c r="AC341" s="102">
        <v>27400</v>
      </c>
      <c r="AD341" s="94">
        <v>4000</v>
      </c>
      <c r="AE341" s="94">
        <v>0</v>
      </c>
      <c r="AF341" s="94">
        <v>0</v>
      </c>
      <c r="AG341" s="94">
        <v>0</v>
      </c>
      <c r="AH341" s="102"/>
      <c r="AI341" s="102"/>
      <c r="AJ341" s="107"/>
      <c r="AK341" s="107" t="s">
        <v>2499</v>
      </c>
      <c r="AL341" s="107"/>
    </row>
    <row r="342" spans="2:38" ht="33" customHeight="1" x14ac:dyDescent="0.2">
      <c r="B342" s="102" t="s">
        <v>1658</v>
      </c>
      <c r="C342" s="94" t="s">
        <v>85</v>
      </c>
      <c r="D342" s="103" t="s">
        <v>19759</v>
      </c>
      <c r="E342" s="94" t="s">
        <v>17175</v>
      </c>
      <c r="F342" s="94" t="s">
        <v>86</v>
      </c>
      <c r="G342" s="94" t="s">
        <v>2497</v>
      </c>
      <c r="H342" s="103">
        <v>2024</v>
      </c>
      <c r="I342" s="103">
        <v>2024</v>
      </c>
      <c r="J342" s="102" t="s">
        <v>7532</v>
      </c>
      <c r="K342" s="94" t="s">
        <v>7533</v>
      </c>
      <c r="L342" s="94" t="s">
        <v>19760</v>
      </c>
      <c r="M342" s="94" t="s">
        <v>7535</v>
      </c>
      <c r="N342" s="94" t="s">
        <v>7536</v>
      </c>
      <c r="O342" s="94" t="s">
        <v>89</v>
      </c>
      <c r="P342" s="94" t="s">
        <v>90</v>
      </c>
      <c r="Q342" s="94" t="s">
        <v>7537</v>
      </c>
      <c r="R342" s="94" t="s">
        <v>7538</v>
      </c>
      <c r="S342" s="94" t="s">
        <v>135</v>
      </c>
      <c r="T342" s="94" t="s">
        <v>7340</v>
      </c>
      <c r="U342" s="94" t="s">
        <v>1668</v>
      </c>
      <c r="V342" s="104" t="s">
        <v>7539</v>
      </c>
      <c r="W342" s="105" t="s">
        <v>2498</v>
      </c>
      <c r="X342" s="105" t="s">
        <v>7537</v>
      </c>
      <c r="Y342" s="105" t="s">
        <v>7540</v>
      </c>
      <c r="Z342" s="105" t="s">
        <v>7541</v>
      </c>
      <c r="AA342" s="105" t="s">
        <v>7542</v>
      </c>
      <c r="AB342" s="106">
        <v>2</v>
      </c>
      <c r="AC342" s="102">
        <v>16379</v>
      </c>
      <c r="AD342" s="94">
        <v>6500</v>
      </c>
      <c r="AE342" s="94">
        <v>0</v>
      </c>
      <c r="AF342" s="94">
        <v>0</v>
      </c>
      <c r="AG342" s="94">
        <v>0</v>
      </c>
      <c r="AH342" s="102"/>
      <c r="AI342" s="102"/>
      <c r="AJ342" s="107"/>
      <c r="AK342" s="107" t="s">
        <v>2499</v>
      </c>
      <c r="AL342" s="107"/>
    </row>
    <row r="343" spans="2:38" ht="33" customHeight="1" x14ac:dyDescent="0.2">
      <c r="B343" s="102" t="s">
        <v>1658</v>
      </c>
      <c r="C343" s="94" t="s">
        <v>85</v>
      </c>
      <c r="D343" s="103" t="s">
        <v>19761</v>
      </c>
      <c r="E343" s="94" t="s">
        <v>17188</v>
      </c>
      <c r="F343" s="94" t="s">
        <v>86</v>
      </c>
      <c r="G343" s="94" t="s">
        <v>2497</v>
      </c>
      <c r="H343" s="103">
        <v>2024</v>
      </c>
      <c r="I343" s="103">
        <v>2024</v>
      </c>
      <c r="J343" s="102" t="s">
        <v>17189</v>
      </c>
      <c r="K343" s="94" t="s">
        <v>17190</v>
      </c>
      <c r="L343" s="94" t="s">
        <v>17191</v>
      </c>
      <c r="M343" s="94"/>
      <c r="N343" s="94" t="s">
        <v>17192</v>
      </c>
      <c r="O343" s="94" t="s">
        <v>89</v>
      </c>
      <c r="P343" s="94" t="s">
        <v>90</v>
      </c>
      <c r="Q343" s="94" t="s">
        <v>17193</v>
      </c>
      <c r="R343" s="94" t="s">
        <v>17194</v>
      </c>
      <c r="S343" s="94" t="s">
        <v>119</v>
      </c>
      <c r="T343" s="94" t="s">
        <v>7340</v>
      </c>
      <c r="U343" s="94" t="s">
        <v>1668</v>
      </c>
      <c r="V343" s="104" t="s">
        <v>19762</v>
      </c>
      <c r="W343" s="105" t="s">
        <v>19763</v>
      </c>
      <c r="X343" s="105" t="s">
        <v>17193</v>
      </c>
      <c r="Y343" s="105" t="s">
        <v>19764</v>
      </c>
      <c r="Z343" s="105" t="s">
        <v>19765</v>
      </c>
      <c r="AA343" s="105" t="s">
        <v>19766</v>
      </c>
      <c r="AB343" s="106">
        <v>2</v>
      </c>
      <c r="AC343" s="102">
        <v>7840</v>
      </c>
      <c r="AD343" s="94">
        <v>3000</v>
      </c>
      <c r="AE343" s="94">
        <v>0</v>
      </c>
      <c r="AF343" s="94">
        <v>0</v>
      </c>
      <c r="AG343" s="94">
        <v>0</v>
      </c>
      <c r="AH343" s="102"/>
      <c r="AI343" s="102"/>
      <c r="AJ343" s="107"/>
      <c r="AK343" s="107" t="s">
        <v>2499</v>
      </c>
      <c r="AL343" s="107"/>
    </row>
    <row r="344" spans="2:38" ht="33" customHeight="1" x14ac:dyDescent="0.2">
      <c r="B344" s="102" t="s">
        <v>1658</v>
      </c>
      <c r="C344" s="94" t="s">
        <v>85</v>
      </c>
      <c r="D344" s="103" t="s">
        <v>19767</v>
      </c>
      <c r="E344" s="94" t="s">
        <v>17207</v>
      </c>
      <c r="F344" s="94" t="s">
        <v>86</v>
      </c>
      <c r="G344" s="94" t="s">
        <v>2497</v>
      </c>
      <c r="H344" s="103">
        <v>2024</v>
      </c>
      <c r="I344" s="103">
        <v>2024</v>
      </c>
      <c r="J344" s="102" t="s">
        <v>7369</v>
      </c>
      <c r="K344" s="94" t="s">
        <v>7370</v>
      </c>
      <c r="L344" s="94" t="s">
        <v>7371</v>
      </c>
      <c r="M344" s="94" t="s">
        <v>7372</v>
      </c>
      <c r="N344" s="94" t="s">
        <v>7373</v>
      </c>
      <c r="O344" s="94" t="s">
        <v>89</v>
      </c>
      <c r="P344" s="94" t="s">
        <v>90</v>
      </c>
      <c r="Q344" s="94" t="s">
        <v>7374</v>
      </c>
      <c r="R344" s="94" t="s">
        <v>7375</v>
      </c>
      <c r="S344" s="94" t="s">
        <v>135</v>
      </c>
      <c r="T344" s="94" t="s">
        <v>1667</v>
      </c>
      <c r="U344" s="94" t="s">
        <v>1668</v>
      </c>
      <c r="V344" s="104" t="s">
        <v>7376</v>
      </c>
      <c r="W344" s="105" t="s">
        <v>2498</v>
      </c>
      <c r="X344" s="105" t="s">
        <v>7374</v>
      </c>
      <c r="Y344" s="105" t="s">
        <v>7377</v>
      </c>
      <c r="Z344" s="105" t="s">
        <v>7378</v>
      </c>
      <c r="AA344" s="105" t="s">
        <v>7379</v>
      </c>
      <c r="AB344" s="106">
        <v>3</v>
      </c>
      <c r="AC344" s="102">
        <v>35120</v>
      </c>
      <c r="AD344" s="94">
        <v>12000</v>
      </c>
      <c r="AE344" s="94">
        <v>0</v>
      </c>
      <c r="AF344" s="94">
        <v>0</v>
      </c>
      <c r="AG344" s="94">
        <v>0</v>
      </c>
      <c r="AH344" s="102"/>
      <c r="AI344" s="102"/>
      <c r="AJ344" s="107"/>
      <c r="AK344" s="107" t="s">
        <v>2499</v>
      </c>
      <c r="AL344" s="107"/>
    </row>
    <row r="345" spans="2:38" ht="33" customHeight="1" x14ac:dyDescent="0.2">
      <c r="B345" s="102" t="s">
        <v>1658</v>
      </c>
      <c r="C345" s="94" t="s">
        <v>85</v>
      </c>
      <c r="D345" s="103" t="s">
        <v>19768</v>
      </c>
      <c r="E345" s="94" t="s">
        <v>17222</v>
      </c>
      <c r="F345" s="94" t="s">
        <v>86</v>
      </c>
      <c r="G345" s="94" t="s">
        <v>2497</v>
      </c>
      <c r="H345" s="103">
        <v>2024</v>
      </c>
      <c r="I345" s="103">
        <v>2024</v>
      </c>
      <c r="J345" s="102" t="s">
        <v>7545</v>
      </c>
      <c r="K345" s="94" t="s">
        <v>7546</v>
      </c>
      <c r="L345" s="94" t="s">
        <v>7547</v>
      </c>
      <c r="M345" s="94" t="s">
        <v>7548</v>
      </c>
      <c r="N345" s="94" t="s">
        <v>7549</v>
      </c>
      <c r="O345" s="94" t="s">
        <v>89</v>
      </c>
      <c r="P345" s="94" t="s">
        <v>90</v>
      </c>
      <c r="Q345" s="94" t="s">
        <v>7550</v>
      </c>
      <c r="R345" s="94" t="s">
        <v>7551</v>
      </c>
      <c r="S345" s="94" t="s">
        <v>135</v>
      </c>
      <c r="T345" s="94" t="s">
        <v>1761</v>
      </c>
      <c r="U345" s="94" t="s">
        <v>1668</v>
      </c>
      <c r="V345" s="104" t="s">
        <v>7552</v>
      </c>
      <c r="W345" s="105" t="s">
        <v>2498</v>
      </c>
      <c r="X345" s="105" t="s">
        <v>7550</v>
      </c>
      <c r="Y345" s="105" t="s">
        <v>7553</v>
      </c>
      <c r="Z345" s="105" t="s">
        <v>7554</v>
      </c>
      <c r="AA345" s="105" t="s">
        <v>7555</v>
      </c>
      <c r="AB345" s="106">
        <v>4</v>
      </c>
      <c r="AC345" s="102">
        <v>23700</v>
      </c>
      <c r="AD345" s="94">
        <v>9400</v>
      </c>
      <c r="AE345" s="94">
        <v>0</v>
      </c>
      <c r="AF345" s="94">
        <v>0</v>
      </c>
      <c r="AG345" s="94">
        <v>0</v>
      </c>
      <c r="AH345" s="102"/>
      <c r="AI345" s="102"/>
      <c r="AJ345" s="107"/>
      <c r="AK345" s="107" t="s">
        <v>2499</v>
      </c>
      <c r="AL345" s="107"/>
    </row>
    <row r="346" spans="2:38" ht="33" customHeight="1" x14ac:dyDescent="0.2">
      <c r="B346" s="102" t="s">
        <v>1658</v>
      </c>
      <c r="C346" s="94" t="s">
        <v>85</v>
      </c>
      <c r="D346" s="103" t="s">
        <v>19769</v>
      </c>
      <c r="E346" s="94" t="s">
        <v>17250</v>
      </c>
      <c r="F346" s="94" t="s">
        <v>86</v>
      </c>
      <c r="G346" s="94" t="s">
        <v>2497</v>
      </c>
      <c r="H346" s="103">
        <v>2024</v>
      </c>
      <c r="I346" s="103">
        <v>2024</v>
      </c>
      <c r="J346" s="102" t="s">
        <v>11111</v>
      </c>
      <c r="K346" s="94" t="s">
        <v>11112</v>
      </c>
      <c r="L346" s="94" t="s">
        <v>11113</v>
      </c>
      <c r="M346" s="94" t="s">
        <v>11114</v>
      </c>
      <c r="N346" s="94" t="s">
        <v>11115</v>
      </c>
      <c r="O346" s="94" t="s">
        <v>89</v>
      </c>
      <c r="P346" s="94" t="s">
        <v>90</v>
      </c>
      <c r="Q346" s="94" t="s">
        <v>11116</v>
      </c>
      <c r="R346" s="94" t="s">
        <v>11117</v>
      </c>
      <c r="S346" s="94" t="s">
        <v>135</v>
      </c>
      <c r="T346" s="94" t="s">
        <v>7484</v>
      </c>
      <c r="U346" s="94" t="s">
        <v>1668</v>
      </c>
      <c r="V346" s="104" t="s">
        <v>11118</v>
      </c>
      <c r="W346" s="105" t="s">
        <v>11119</v>
      </c>
      <c r="X346" s="105" t="s">
        <v>11116</v>
      </c>
      <c r="Y346" s="105" t="s">
        <v>11120</v>
      </c>
      <c r="Z346" s="105" t="s">
        <v>11121</v>
      </c>
      <c r="AA346" s="105" t="s">
        <v>11122</v>
      </c>
      <c r="AB346" s="106">
        <v>2</v>
      </c>
      <c r="AC346" s="102">
        <v>17240</v>
      </c>
      <c r="AD346" s="94">
        <v>5000</v>
      </c>
      <c r="AE346" s="94">
        <v>0</v>
      </c>
      <c r="AF346" s="94">
        <v>0</v>
      </c>
      <c r="AG346" s="94">
        <v>0</v>
      </c>
      <c r="AH346" s="102"/>
      <c r="AI346" s="102"/>
      <c r="AJ346" s="107"/>
      <c r="AK346" s="107" t="s">
        <v>2499</v>
      </c>
      <c r="AL346" s="107"/>
    </row>
    <row r="347" spans="2:38" ht="33" customHeight="1" x14ac:dyDescent="0.2">
      <c r="B347" s="102" t="s">
        <v>1658</v>
      </c>
      <c r="C347" s="94" t="s">
        <v>85</v>
      </c>
      <c r="D347" s="103" t="s">
        <v>19770</v>
      </c>
      <c r="E347" s="94" t="s">
        <v>17262</v>
      </c>
      <c r="F347" s="94" t="s">
        <v>86</v>
      </c>
      <c r="G347" s="94" t="s">
        <v>2497</v>
      </c>
      <c r="H347" s="103">
        <v>2024</v>
      </c>
      <c r="I347" s="103">
        <v>2024</v>
      </c>
      <c r="J347" s="102" t="s">
        <v>7597</v>
      </c>
      <c r="K347" s="94" t="s">
        <v>7598</v>
      </c>
      <c r="L347" s="94" t="s">
        <v>7599</v>
      </c>
      <c r="M347" s="94" t="s">
        <v>7600</v>
      </c>
      <c r="N347" s="94" t="s">
        <v>7601</v>
      </c>
      <c r="O347" s="94" t="s">
        <v>89</v>
      </c>
      <c r="P347" s="94" t="s">
        <v>90</v>
      </c>
      <c r="Q347" s="94" t="s">
        <v>7602</v>
      </c>
      <c r="R347" s="94" t="s">
        <v>7603</v>
      </c>
      <c r="S347" s="94" t="s">
        <v>135</v>
      </c>
      <c r="T347" s="94" t="s">
        <v>1849</v>
      </c>
      <c r="U347" s="94" t="s">
        <v>1668</v>
      </c>
      <c r="V347" s="104" t="s">
        <v>7604</v>
      </c>
      <c r="W347" s="105" t="s">
        <v>7605</v>
      </c>
      <c r="X347" s="105" t="s">
        <v>7602</v>
      </c>
      <c r="Y347" s="105" t="s">
        <v>7606</v>
      </c>
      <c r="Z347" s="105" t="s">
        <v>7607</v>
      </c>
      <c r="AA347" s="105" t="s">
        <v>7608</v>
      </c>
      <c r="AB347" s="106">
        <v>2</v>
      </c>
      <c r="AC347" s="102">
        <v>40000</v>
      </c>
      <c r="AD347" s="94">
        <v>4500</v>
      </c>
      <c r="AE347" s="94">
        <v>0</v>
      </c>
      <c r="AF347" s="94">
        <v>0</v>
      </c>
      <c r="AG347" s="94">
        <v>0</v>
      </c>
      <c r="AH347" s="102"/>
      <c r="AI347" s="102"/>
      <c r="AJ347" s="107"/>
      <c r="AK347" s="107" t="s">
        <v>2499</v>
      </c>
      <c r="AL347" s="107"/>
    </row>
    <row r="348" spans="2:38" ht="33" customHeight="1" x14ac:dyDescent="0.2">
      <c r="B348" s="102" t="s">
        <v>1658</v>
      </c>
      <c r="C348" s="94" t="s">
        <v>85</v>
      </c>
      <c r="D348" s="103" t="s">
        <v>19771</v>
      </c>
      <c r="E348" s="94" t="s">
        <v>17275</v>
      </c>
      <c r="F348" s="94" t="s">
        <v>86</v>
      </c>
      <c r="G348" s="94" t="s">
        <v>2497</v>
      </c>
      <c r="H348" s="103">
        <v>2024</v>
      </c>
      <c r="I348" s="103">
        <v>2024</v>
      </c>
      <c r="J348" s="102" t="s">
        <v>7806</v>
      </c>
      <c r="K348" s="94" t="s">
        <v>7807</v>
      </c>
      <c r="L348" s="94" t="s">
        <v>7808</v>
      </c>
      <c r="M348" s="94" t="s">
        <v>7809</v>
      </c>
      <c r="N348" s="94" t="s">
        <v>7810</v>
      </c>
      <c r="O348" s="94" t="s">
        <v>89</v>
      </c>
      <c r="P348" s="94" t="s">
        <v>90</v>
      </c>
      <c r="Q348" s="94" t="s">
        <v>7811</v>
      </c>
      <c r="R348" s="94" t="s">
        <v>7812</v>
      </c>
      <c r="S348" s="94" t="s">
        <v>91</v>
      </c>
      <c r="T348" s="94" t="s">
        <v>7484</v>
      </c>
      <c r="U348" s="94" t="s">
        <v>1668</v>
      </c>
      <c r="V348" s="104" t="s">
        <v>7813</v>
      </c>
      <c r="W348" s="105" t="s">
        <v>2498</v>
      </c>
      <c r="X348" s="105" t="s">
        <v>7811</v>
      </c>
      <c r="Y348" s="105" t="s">
        <v>7814</v>
      </c>
      <c r="Z348" s="105" t="s">
        <v>7815</v>
      </c>
      <c r="AA348" s="105" t="s">
        <v>7816</v>
      </c>
      <c r="AB348" s="106">
        <v>2</v>
      </c>
      <c r="AC348" s="102">
        <v>8500</v>
      </c>
      <c r="AD348" s="94">
        <v>3000</v>
      </c>
      <c r="AE348" s="94">
        <v>0</v>
      </c>
      <c r="AF348" s="94">
        <v>0</v>
      </c>
      <c r="AG348" s="94">
        <v>0</v>
      </c>
      <c r="AH348" s="102"/>
      <c r="AI348" s="102"/>
      <c r="AJ348" s="107"/>
      <c r="AK348" s="107" t="s">
        <v>2499</v>
      </c>
      <c r="AL348" s="107"/>
    </row>
    <row r="349" spans="2:38" ht="33" customHeight="1" x14ac:dyDescent="0.2">
      <c r="B349" s="102" t="s">
        <v>1658</v>
      </c>
      <c r="C349" s="94" t="s">
        <v>85</v>
      </c>
      <c r="D349" s="103" t="s">
        <v>19772</v>
      </c>
      <c r="E349" s="94" t="s">
        <v>17289</v>
      </c>
      <c r="F349" s="94" t="s">
        <v>86</v>
      </c>
      <c r="G349" s="94" t="s">
        <v>2497</v>
      </c>
      <c r="H349" s="103">
        <v>2024</v>
      </c>
      <c r="I349" s="103">
        <v>2024</v>
      </c>
      <c r="J349" s="102" t="s">
        <v>7464</v>
      </c>
      <c r="K349" s="94" t="s">
        <v>7465</v>
      </c>
      <c r="L349" s="94" t="s">
        <v>7466</v>
      </c>
      <c r="M349" s="94" t="s">
        <v>7467</v>
      </c>
      <c r="N349" s="94" t="s">
        <v>7468</v>
      </c>
      <c r="O349" s="94" t="s">
        <v>89</v>
      </c>
      <c r="P349" s="94" t="s">
        <v>90</v>
      </c>
      <c r="Q349" s="94" t="s">
        <v>7469</v>
      </c>
      <c r="R349" s="94" t="s">
        <v>7470</v>
      </c>
      <c r="S349" s="94" t="s">
        <v>135</v>
      </c>
      <c r="T349" s="94" t="s">
        <v>1667</v>
      </c>
      <c r="U349" s="94" t="s">
        <v>1668</v>
      </c>
      <c r="V349" s="104" t="s">
        <v>7471</v>
      </c>
      <c r="W349" s="105" t="s">
        <v>2498</v>
      </c>
      <c r="X349" s="105" t="s">
        <v>7469</v>
      </c>
      <c r="Y349" s="105" t="s">
        <v>7472</v>
      </c>
      <c r="Z349" s="105" t="s">
        <v>7473</v>
      </c>
      <c r="AA349" s="105" t="s">
        <v>7474</v>
      </c>
      <c r="AB349" s="106">
        <v>2</v>
      </c>
      <c r="AC349" s="102">
        <v>17964</v>
      </c>
      <c r="AD349" s="94">
        <v>4600</v>
      </c>
      <c r="AE349" s="94">
        <v>0</v>
      </c>
      <c r="AF349" s="94">
        <v>0</v>
      </c>
      <c r="AG349" s="94">
        <v>0</v>
      </c>
      <c r="AH349" s="102"/>
      <c r="AI349" s="102"/>
      <c r="AJ349" s="107"/>
      <c r="AK349" s="107" t="s">
        <v>2499</v>
      </c>
      <c r="AL349" s="107"/>
    </row>
    <row r="350" spans="2:38" ht="33" customHeight="1" x14ac:dyDescent="0.2">
      <c r="B350" s="102" t="s">
        <v>1658</v>
      </c>
      <c r="C350" s="94" t="s">
        <v>85</v>
      </c>
      <c r="D350" s="103" t="s">
        <v>19773</v>
      </c>
      <c r="E350" s="94" t="s">
        <v>17304</v>
      </c>
      <c r="F350" s="94" t="s">
        <v>86</v>
      </c>
      <c r="G350" s="94" t="s">
        <v>2497</v>
      </c>
      <c r="H350" s="103">
        <v>2024</v>
      </c>
      <c r="I350" s="103">
        <v>2024</v>
      </c>
      <c r="J350" s="102" t="s">
        <v>7407</v>
      </c>
      <c r="K350" s="94" t="s">
        <v>7408</v>
      </c>
      <c r="L350" s="94" t="s">
        <v>7409</v>
      </c>
      <c r="M350" s="94" t="s">
        <v>7410</v>
      </c>
      <c r="N350" s="94" t="s">
        <v>7411</v>
      </c>
      <c r="O350" s="94" t="s">
        <v>89</v>
      </c>
      <c r="P350" s="94" t="s">
        <v>257</v>
      </c>
      <c r="Q350" s="94" t="s">
        <v>7412</v>
      </c>
      <c r="R350" s="94" t="s">
        <v>7413</v>
      </c>
      <c r="S350" s="94" t="s">
        <v>91</v>
      </c>
      <c r="T350" s="94" t="s">
        <v>1761</v>
      </c>
      <c r="U350" s="94" t="s">
        <v>1668</v>
      </c>
      <c r="V350" s="104" t="s">
        <v>7414</v>
      </c>
      <c r="W350" s="105" t="s">
        <v>2498</v>
      </c>
      <c r="X350" s="105" t="s">
        <v>7412</v>
      </c>
      <c r="Y350" s="105" t="s">
        <v>7415</v>
      </c>
      <c r="Z350" s="105" t="s">
        <v>19774</v>
      </c>
      <c r="AA350" s="105" t="s">
        <v>7417</v>
      </c>
      <c r="AB350" s="106">
        <v>4</v>
      </c>
      <c r="AC350" s="102">
        <v>33170</v>
      </c>
      <c r="AD350" s="94">
        <v>6000</v>
      </c>
      <c r="AE350" s="94">
        <v>0</v>
      </c>
      <c r="AF350" s="94">
        <v>0</v>
      </c>
      <c r="AG350" s="94">
        <v>0</v>
      </c>
      <c r="AH350" s="102"/>
      <c r="AI350" s="102"/>
      <c r="AJ350" s="107"/>
      <c r="AK350" s="107" t="s">
        <v>2499</v>
      </c>
      <c r="AL350" s="107"/>
    </row>
    <row r="351" spans="2:38" ht="33" customHeight="1" x14ac:dyDescent="0.2">
      <c r="B351" s="102" t="s">
        <v>1658</v>
      </c>
      <c r="C351" s="94" t="s">
        <v>85</v>
      </c>
      <c r="D351" s="103" t="s">
        <v>19775</v>
      </c>
      <c r="E351" s="94" t="s">
        <v>17323</v>
      </c>
      <c r="F351" s="94" t="s">
        <v>86</v>
      </c>
      <c r="G351" s="94" t="s">
        <v>2497</v>
      </c>
      <c r="H351" s="103">
        <v>2024</v>
      </c>
      <c r="I351" s="103">
        <v>2024</v>
      </c>
      <c r="J351" s="102" t="s">
        <v>7420</v>
      </c>
      <c r="K351" s="94" t="s">
        <v>7421</v>
      </c>
      <c r="L351" s="94" t="s">
        <v>7422</v>
      </c>
      <c r="M351" s="94" t="s">
        <v>7423</v>
      </c>
      <c r="N351" s="94" t="s">
        <v>7424</v>
      </c>
      <c r="O351" s="94" t="s">
        <v>89</v>
      </c>
      <c r="P351" s="94" t="s">
        <v>90</v>
      </c>
      <c r="Q351" s="94" t="s">
        <v>7425</v>
      </c>
      <c r="R351" s="94" t="s">
        <v>7426</v>
      </c>
      <c r="S351" s="94" t="s">
        <v>135</v>
      </c>
      <c r="T351" s="94" t="s">
        <v>1667</v>
      </c>
      <c r="U351" s="94" t="s">
        <v>1668</v>
      </c>
      <c r="V351" s="104" t="s">
        <v>7427</v>
      </c>
      <c r="W351" s="105" t="s">
        <v>7428</v>
      </c>
      <c r="X351" s="105" t="s">
        <v>7425</v>
      </c>
      <c r="Y351" s="105" t="s">
        <v>7429</v>
      </c>
      <c r="Z351" s="105" t="s">
        <v>7430</v>
      </c>
      <c r="AA351" s="105" t="s">
        <v>7431</v>
      </c>
      <c r="AB351" s="106">
        <v>2</v>
      </c>
      <c r="AC351" s="102">
        <v>12550</v>
      </c>
      <c r="AD351" s="94">
        <v>3500</v>
      </c>
      <c r="AE351" s="94">
        <v>0</v>
      </c>
      <c r="AF351" s="94">
        <v>0</v>
      </c>
      <c r="AG351" s="94">
        <v>0</v>
      </c>
      <c r="AH351" s="102"/>
      <c r="AI351" s="102"/>
      <c r="AJ351" s="107"/>
      <c r="AK351" s="107" t="s">
        <v>2499</v>
      </c>
      <c r="AL351" s="107"/>
    </row>
    <row r="352" spans="2:38" ht="33" customHeight="1" x14ac:dyDescent="0.2">
      <c r="B352" s="102" t="s">
        <v>1658</v>
      </c>
      <c r="C352" s="94" t="s">
        <v>85</v>
      </c>
      <c r="D352" s="103" t="s">
        <v>19776</v>
      </c>
      <c r="E352" s="94" t="s">
        <v>17338</v>
      </c>
      <c r="F352" s="94" t="s">
        <v>86</v>
      </c>
      <c r="G352" s="94" t="s">
        <v>2497</v>
      </c>
      <c r="H352" s="103">
        <v>2024</v>
      </c>
      <c r="I352" s="103">
        <v>2024</v>
      </c>
      <c r="J352" s="102"/>
      <c r="K352" s="94" t="s">
        <v>7207</v>
      </c>
      <c r="L352" s="94" t="s">
        <v>7208</v>
      </c>
      <c r="M352" s="94" t="s">
        <v>7209</v>
      </c>
      <c r="N352" s="94" t="s">
        <v>7210</v>
      </c>
      <c r="O352" s="94" t="s">
        <v>89</v>
      </c>
      <c r="P352" s="94" t="s">
        <v>90</v>
      </c>
      <c r="Q352" s="94" t="s">
        <v>7211</v>
      </c>
      <c r="R352" s="94" t="s">
        <v>7212</v>
      </c>
      <c r="S352" s="94" t="s">
        <v>135</v>
      </c>
      <c r="T352" s="94" t="s">
        <v>1667</v>
      </c>
      <c r="U352" s="94" t="s">
        <v>1668</v>
      </c>
      <c r="V352" s="104" t="s">
        <v>7213</v>
      </c>
      <c r="W352" s="105" t="s">
        <v>2498</v>
      </c>
      <c r="X352" s="105" t="s">
        <v>7211</v>
      </c>
      <c r="Y352" s="105" t="s">
        <v>7214</v>
      </c>
      <c r="Z352" s="105" t="s">
        <v>7215</v>
      </c>
      <c r="AA352" s="105" t="s">
        <v>7216</v>
      </c>
      <c r="AB352" s="106">
        <v>2</v>
      </c>
      <c r="AC352" s="102">
        <v>5900</v>
      </c>
      <c r="AD352" s="94">
        <v>2000</v>
      </c>
      <c r="AE352" s="94">
        <v>0</v>
      </c>
      <c r="AF352" s="94">
        <v>0</v>
      </c>
      <c r="AG352" s="94">
        <v>0</v>
      </c>
      <c r="AH352" s="102"/>
      <c r="AI352" s="102"/>
      <c r="AJ352" s="107"/>
      <c r="AK352" s="107" t="s">
        <v>2499</v>
      </c>
      <c r="AL352" s="107"/>
    </row>
    <row r="353" spans="2:38" ht="33" customHeight="1" x14ac:dyDescent="0.2">
      <c r="B353" s="102" t="s">
        <v>1658</v>
      </c>
      <c r="C353" s="94" t="s">
        <v>85</v>
      </c>
      <c r="D353" s="103" t="s">
        <v>19777</v>
      </c>
      <c r="E353" s="94" t="s">
        <v>17351</v>
      </c>
      <c r="F353" s="94" t="s">
        <v>86</v>
      </c>
      <c r="G353" s="94" t="s">
        <v>2497</v>
      </c>
      <c r="H353" s="103">
        <v>2024</v>
      </c>
      <c r="I353" s="103">
        <v>2024</v>
      </c>
      <c r="J353" s="102" t="s">
        <v>7795</v>
      </c>
      <c r="K353" s="94" t="s">
        <v>7796</v>
      </c>
      <c r="L353" s="94" t="s">
        <v>7797</v>
      </c>
      <c r="M353" s="94" t="s">
        <v>7798</v>
      </c>
      <c r="N353" s="94" t="s">
        <v>7799</v>
      </c>
      <c r="O353" s="94" t="s">
        <v>89</v>
      </c>
      <c r="P353" s="94" t="s">
        <v>90</v>
      </c>
      <c r="Q353" s="94" t="s">
        <v>7241</v>
      </c>
      <c r="R353" s="94" t="s">
        <v>7242</v>
      </c>
      <c r="S353" s="94" t="s">
        <v>135</v>
      </c>
      <c r="T353" s="94" t="s">
        <v>7243</v>
      </c>
      <c r="U353" s="94" t="s">
        <v>1668</v>
      </c>
      <c r="V353" s="104" t="s">
        <v>7800</v>
      </c>
      <c r="W353" s="105" t="s">
        <v>7801</v>
      </c>
      <c r="X353" s="105" t="s">
        <v>7241</v>
      </c>
      <c r="Y353" s="105" t="s">
        <v>7673</v>
      </c>
      <c r="Z353" s="105" t="s">
        <v>7802</v>
      </c>
      <c r="AA353" s="105" t="s">
        <v>7803</v>
      </c>
      <c r="AB353" s="106">
        <v>2</v>
      </c>
      <c r="AC353" s="102">
        <v>14320</v>
      </c>
      <c r="AD353" s="94">
        <v>5000</v>
      </c>
      <c r="AE353" s="94">
        <v>0</v>
      </c>
      <c r="AF353" s="94">
        <v>0</v>
      </c>
      <c r="AG353" s="94">
        <v>0</v>
      </c>
      <c r="AH353" s="102"/>
      <c r="AI353" s="102"/>
      <c r="AJ353" s="107"/>
      <c r="AK353" s="107" t="s">
        <v>2499</v>
      </c>
      <c r="AL353" s="107"/>
    </row>
    <row r="354" spans="2:38" ht="33" customHeight="1" x14ac:dyDescent="0.2">
      <c r="B354" s="102" t="s">
        <v>1658</v>
      </c>
      <c r="C354" s="94" t="s">
        <v>85</v>
      </c>
      <c r="D354" s="103" t="s">
        <v>19778</v>
      </c>
      <c r="E354" s="94" t="s">
        <v>17367</v>
      </c>
      <c r="F354" s="94" t="s">
        <v>86</v>
      </c>
      <c r="G354" s="94" t="s">
        <v>2497</v>
      </c>
      <c r="H354" s="103">
        <v>2024</v>
      </c>
      <c r="I354" s="103">
        <v>2024</v>
      </c>
      <c r="J354" s="102" t="s">
        <v>17368</v>
      </c>
      <c r="K354" s="94" t="s">
        <v>17369</v>
      </c>
      <c r="L354" s="94" t="s">
        <v>17370</v>
      </c>
      <c r="M354" s="94" t="s">
        <v>17371</v>
      </c>
      <c r="N354" s="94" t="s">
        <v>17372</v>
      </c>
      <c r="O354" s="94" t="s">
        <v>89</v>
      </c>
      <c r="P354" s="94" t="s">
        <v>257</v>
      </c>
      <c r="Q354" s="94" t="s">
        <v>7511</v>
      </c>
      <c r="R354" s="94" t="s">
        <v>7512</v>
      </c>
      <c r="S354" s="94" t="s">
        <v>91</v>
      </c>
      <c r="T354" s="94" t="s">
        <v>7484</v>
      </c>
      <c r="U354" s="94" t="s">
        <v>1668</v>
      </c>
      <c r="V354" s="104" t="s">
        <v>19779</v>
      </c>
      <c r="W354" s="105" t="s">
        <v>5075</v>
      </c>
      <c r="X354" s="105" t="s">
        <v>7511</v>
      </c>
      <c r="Y354" s="105" t="s">
        <v>7515</v>
      </c>
      <c r="Z354" s="105" t="s">
        <v>19780</v>
      </c>
      <c r="AA354" s="105" t="s">
        <v>19781</v>
      </c>
      <c r="AB354" s="106">
        <v>3</v>
      </c>
      <c r="AC354" s="102">
        <v>10000</v>
      </c>
      <c r="AD354" s="94">
        <v>5000</v>
      </c>
      <c r="AE354" s="94">
        <v>0</v>
      </c>
      <c r="AF354" s="94">
        <v>0</v>
      </c>
      <c r="AG354" s="94">
        <v>0</v>
      </c>
      <c r="AH354" s="102"/>
      <c r="AI354" s="102"/>
      <c r="AJ354" s="107"/>
      <c r="AK354" s="107" t="s">
        <v>2499</v>
      </c>
      <c r="AL354" s="107"/>
    </row>
    <row r="355" spans="2:38" ht="33" customHeight="1" x14ac:dyDescent="0.2">
      <c r="B355" s="102" t="s">
        <v>1658</v>
      </c>
      <c r="C355" s="94" t="s">
        <v>85</v>
      </c>
      <c r="D355" s="103" t="s">
        <v>19782</v>
      </c>
      <c r="E355" s="94" t="s">
        <v>17389</v>
      </c>
      <c r="F355" s="94" t="s">
        <v>86</v>
      </c>
      <c r="G355" s="94" t="s">
        <v>2497</v>
      </c>
      <c r="H355" s="103">
        <v>2024</v>
      </c>
      <c r="I355" s="103">
        <v>2024</v>
      </c>
      <c r="J355" s="102" t="s">
        <v>7292</v>
      </c>
      <c r="K355" s="94" t="s">
        <v>7293</v>
      </c>
      <c r="L355" s="94" t="s">
        <v>7294</v>
      </c>
      <c r="M355" s="94" t="s">
        <v>7295</v>
      </c>
      <c r="N355" s="94" t="s">
        <v>7296</v>
      </c>
      <c r="O355" s="94" t="s">
        <v>89</v>
      </c>
      <c r="P355" s="94" t="s">
        <v>90</v>
      </c>
      <c r="Q355" s="94" t="s">
        <v>7297</v>
      </c>
      <c r="R355" s="94" t="s">
        <v>7298</v>
      </c>
      <c r="S355" s="94" t="s">
        <v>91</v>
      </c>
      <c r="T355" s="94" t="s">
        <v>7243</v>
      </c>
      <c r="U355" s="94" t="s">
        <v>1668</v>
      </c>
      <c r="V355" s="104" t="s">
        <v>7299</v>
      </c>
      <c r="W355" s="105" t="s">
        <v>2498</v>
      </c>
      <c r="X355" s="105" t="s">
        <v>7297</v>
      </c>
      <c r="Y355" s="105" t="s">
        <v>7300</v>
      </c>
      <c r="Z355" s="105" t="s">
        <v>7301</v>
      </c>
      <c r="AA355" s="105" t="s">
        <v>7302</v>
      </c>
      <c r="AB355" s="106">
        <v>1</v>
      </c>
      <c r="AC355" s="102">
        <v>28900</v>
      </c>
      <c r="AD355" s="94">
        <v>5000</v>
      </c>
      <c r="AE355" s="94">
        <v>0</v>
      </c>
      <c r="AF355" s="94">
        <v>0</v>
      </c>
      <c r="AG355" s="94">
        <v>0</v>
      </c>
      <c r="AH355" s="102"/>
      <c r="AI355" s="102"/>
      <c r="AJ355" s="107"/>
      <c r="AK355" s="107" t="s">
        <v>2499</v>
      </c>
      <c r="AL355" s="107"/>
    </row>
    <row r="356" spans="2:38" ht="33" customHeight="1" x14ac:dyDescent="0.2">
      <c r="B356" s="102" t="s">
        <v>1658</v>
      </c>
      <c r="C356" s="94" t="s">
        <v>85</v>
      </c>
      <c r="D356" s="103" t="s">
        <v>19783</v>
      </c>
      <c r="E356" s="94" t="s">
        <v>17397</v>
      </c>
      <c r="F356" s="94" t="s">
        <v>86</v>
      </c>
      <c r="G356" s="94" t="s">
        <v>2497</v>
      </c>
      <c r="H356" s="103">
        <v>2024</v>
      </c>
      <c r="I356" s="103">
        <v>2024</v>
      </c>
      <c r="J356" s="102" t="s">
        <v>17398</v>
      </c>
      <c r="K356" s="94" t="s">
        <v>17399</v>
      </c>
      <c r="L356" s="94" t="s">
        <v>17400</v>
      </c>
      <c r="M356" s="94" t="s">
        <v>17401</v>
      </c>
      <c r="N356" s="94" t="s">
        <v>17402</v>
      </c>
      <c r="O356" s="94" t="s">
        <v>89</v>
      </c>
      <c r="P356" s="94" t="s">
        <v>90</v>
      </c>
      <c r="Q356" s="94" t="s">
        <v>17403</v>
      </c>
      <c r="R356" s="94" t="s">
        <v>17404</v>
      </c>
      <c r="S356" s="94" t="s">
        <v>135</v>
      </c>
      <c r="T356" s="94" t="s">
        <v>7243</v>
      </c>
      <c r="U356" s="94" t="s">
        <v>1668</v>
      </c>
      <c r="V356" s="104" t="s">
        <v>19784</v>
      </c>
      <c r="W356" s="105" t="s">
        <v>2498</v>
      </c>
      <c r="X356" s="105" t="s">
        <v>17403</v>
      </c>
      <c r="Y356" s="105" t="s">
        <v>19785</v>
      </c>
      <c r="Z356" s="105" t="s">
        <v>19786</v>
      </c>
      <c r="AA356" s="105" t="s">
        <v>19787</v>
      </c>
      <c r="AB356" s="106">
        <v>4</v>
      </c>
      <c r="AC356" s="102">
        <v>13520</v>
      </c>
      <c r="AD356" s="94">
        <v>7000</v>
      </c>
      <c r="AE356" s="94">
        <v>0</v>
      </c>
      <c r="AF356" s="94">
        <v>0</v>
      </c>
      <c r="AG356" s="94">
        <v>0</v>
      </c>
      <c r="AH356" s="102"/>
      <c r="AI356" s="102"/>
      <c r="AJ356" s="107"/>
      <c r="AK356" s="107" t="s">
        <v>2499</v>
      </c>
      <c r="AL356" s="107"/>
    </row>
    <row r="357" spans="2:38" ht="33" customHeight="1" x14ac:dyDescent="0.2">
      <c r="B357" s="102" t="s">
        <v>1658</v>
      </c>
      <c r="C357" s="94" t="s">
        <v>85</v>
      </c>
      <c r="D357" s="103" t="s">
        <v>19788</v>
      </c>
      <c r="E357" s="94" t="s">
        <v>17426</v>
      </c>
      <c r="F357" s="94" t="s">
        <v>86</v>
      </c>
      <c r="G357" s="94" t="s">
        <v>2497</v>
      </c>
      <c r="H357" s="103">
        <v>2024</v>
      </c>
      <c r="I357" s="103">
        <v>2024</v>
      </c>
      <c r="J357" s="102" t="s">
        <v>11256</v>
      </c>
      <c r="K357" s="94" t="s">
        <v>11257</v>
      </c>
      <c r="L357" s="94" t="s">
        <v>11258</v>
      </c>
      <c r="M357" s="94" t="s">
        <v>11259</v>
      </c>
      <c r="N357" s="94" t="s">
        <v>11260</v>
      </c>
      <c r="O357" s="94" t="s">
        <v>89</v>
      </c>
      <c r="P357" s="94" t="s">
        <v>257</v>
      </c>
      <c r="Q357" s="94" t="s">
        <v>11261</v>
      </c>
      <c r="R357" s="94" t="s">
        <v>11262</v>
      </c>
      <c r="S357" s="94" t="s">
        <v>91</v>
      </c>
      <c r="T357" s="94" t="s">
        <v>1720</v>
      </c>
      <c r="U357" s="94" t="s">
        <v>1668</v>
      </c>
      <c r="V357" s="104" t="s">
        <v>11263</v>
      </c>
      <c r="W357" s="105" t="s">
        <v>2498</v>
      </c>
      <c r="X357" s="105" t="s">
        <v>11261</v>
      </c>
      <c r="Y357" s="105" t="s">
        <v>11264</v>
      </c>
      <c r="Z357" s="105" t="s">
        <v>11265</v>
      </c>
      <c r="AA357" s="105" t="s">
        <v>11266</v>
      </c>
      <c r="AB357" s="106">
        <v>3</v>
      </c>
      <c r="AC357" s="102">
        <v>5975</v>
      </c>
      <c r="AD357" s="94">
        <v>3400</v>
      </c>
      <c r="AE357" s="94">
        <v>0</v>
      </c>
      <c r="AF357" s="94">
        <v>0</v>
      </c>
      <c r="AG357" s="94">
        <v>0</v>
      </c>
      <c r="AH357" s="102"/>
      <c r="AI357" s="102"/>
      <c r="AJ357" s="107"/>
      <c r="AK357" s="107" t="s">
        <v>2499</v>
      </c>
      <c r="AL357" s="107"/>
    </row>
    <row r="358" spans="2:38" ht="33" customHeight="1" x14ac:dyDescent="0.2">
      <c r="B358" s="102" t="s">
        <v>1658</v>
      </c>
      <c r="C358" s="94" t="s">
        <v>85</v>
      </c>
      <c r="D358" s="103" t="s">
        <v>19789</v>
      </c>
      <c r="E358" s="94" t="s">
        <v>17442</v>
      </c>
      <c r="F358" s="94" t="s">
        <v>86</v>
      </c>
      <c r="G358" s="94" t="s">
        <v>2497</v>
      </c>
      <c r="H358" s="103">
        <v>2024</v>
      </c>
      <c r="I358" s="103">
        <v>2024</v>
      </c>
      <c r="J358" s="102" t="s">
        <v>7717</v>
      </c>
      <c r="K358" s="94" t="s">
        <v>7718</v>
      </c>
      <c r="L358" s="94" t="s">
        <v>7719</v>
      </c>
      <c r="M358" s="94" t="s">
        <v>7720</v>
      </c>
      <c r="N358" s="94" t="s">
        <v>7721</v>
      </c>
      <c r="O358" s="94" t="s">
        <v>89</v>
      </c>
      <c r="P358" s="94" t="s">
        <v>90</v>
      </c>
      <c r="Q358" s="94" t="s">
        <v>7722</v>
      </c>
      <c r="R358" s="94" t="s">
        <v>7723</v>
      </c>
      <c r="S358" s="94" t="s">
        <v>135</v>
      </c>
      <c r="T358" s="94" t="s">
        <v>1849</v>
      </c>
      <c r="U358" s="94" t="s">
        <v>1668</v>
      </c>
      <c r="V358" s="104" t="s">
        <v>7724</v>
      </c>
      <c r="W358" s="105" t="s">
        <v>2498</v>
      </c>
      <c r="X358" s="105" t="s">
        <v>7722</v>
      </c>
      <c r="Y358" s="105" t="s">
        <v>7725</v>
      </c>
      <c r="Z358" s="105" t="s">
        <v>7726</v>
      </c>
      <c r="AA358" s="105" t="s">
        <v>7727</v>
      </c>
      <c r="AB358" s="106">
        <v>2</v>
      </c>
      <c r="AC358" s="102">
        <v>6600</v>
      </c>
      <c r="AD358" s="94">
        <v>2000</v>
      </c>
      <c r="AE358" s="94">
        <v>0</v>
      </c>
      <c r="AF358" s="94">
        <v>0</v>
      </c>
      <c r="AG358" s="94">
        <v>0</v>
      </c>
      <c r="AH358" s="102"/>
      <c r="AI358" s="102"/>
      <c r="AJ358" s="107"/>
      <c r="AK358" s="107" t="s">
        <v>2499</v>
      </c>
      <c r="AL358" s="107"/>
    </row>
    <row r="359" spans="2:38" ht="33" customHeight="1" x14ac:dyDescent="0.2">
      <c r="B359" s="102" t="s">
        <v>1658</v>
      </c>
      <c r="C359" s="94" t="s">
        <v>85</v>
      </c>
      <c r="D359" s="103" t="s">
        <v>19790</v>
      </c>
      <c r="E359" s="94" t="s">
        <v>17456</v>
      </c>
      <c r="F359" s="94" t="s">
        <v>86</v>
      </c>
      <c r="G359" s="94" t="s">
        <v>2497</v>
      </c>
      <c r="H359" s="103">
        <v>2024</v>
      </c>
      <c r="I359" s="103">
        <v>2024</v>
      </c>
      <c r="J359" s="102" t="s">
        <v>7756</v>
      </c>
      <c r="K359" s="94" t="s">
        <v>7757</v>
      </c>
      <c r="L359" s="94" t="s">
        <v>7758</v>
      </c>
      <c r="M359" s="94" t="s">
        <v>7759</v>
      </c>
      <c r="N359" s="94" t="s">
        <v>7760</v>
      </c>
      <c r="O359" s="94" t="s">
        <v>89</v>
      </c>
      <c r="P359" s="94" t="s">
        <v>90</v>
      </c>
      <c r="Q359" s="94" t="s">
        <v>7761</v>
      </c>
      <c r="R359" s="94" t="s">
        <v>7762</v>
      </c>
      <c r="S359" s="94" t="s">
        <v>135</v>
      </c>
      <c r="T359" s="94" t="s">
        <v>7457</v>
      </c>
      <c r="U359" s="94" t="s">
        <v>1668</v>
      </c>
      <c r="V359" s="104" t="s">
        <v>7763</v>
      </c>
      <c r="W359" s="105" t="s">
        <v>2498</v>
      </c>
      <c r="X359" s="105" t="s">
        <v>7761</v>
      </c>
      <c r="Y359" s="105" t="s">
        <v>7764</v>
      </c>
      <c r="Z359" s="105" t="s">
        <v>7765</v>
      </c>
      <c r="AA359" s="105" t="s">
        <v>7766</v>
      </c>
      <c r="AB359" s="106">
        <v>2</v>
      </c>
      <c r="AC359" s="102">
        <v>6200</v>
      </c>
      <c r="AD359" s="94">
        <v>3000</v>
      </c>
      <c r="AE359" s="94">
        <v>0</v>
      </c>
      <c r="AF359" s="94">
        <v>0</v>
      </c>
      <c r="AG359" s="94">
        <v>0</v>
      </c>
      <c r="AH359" s="102"/>
      <c r="AI359" s="102"/>
      <c r="AJ359" s="107"/>
      <c r="AK359" s="107" t="s">
        <v>2499</v>
      </c>
      <c r="AL359" s="107"/>
    </row>
    <row r="360" spans="2:38" ht="33" customHeight="1" x14ac:dyDescent="0.2">
      <c r="B360" s="102" t="s">
        <v>1658</v>
      </c>
      <c r="C360" s="94" t="s">
        <v>85</v>
      </c>
      <c r="D360" s="103" t="s">
        <v>19791</v>
      </c>
      <c r="E360" s="94" t="s">
        <v>17469</v>
      </c>
      <c r="F360" s="94" t="s">
        <v>86</v>
      </c>
      <c r="G360" s="94" t="s">
        <v>2497</v>
      </c>
      <c r="H360" s="103">
        <v>2024</v>
      </c>
      <c r="I360" s="103">
        <v>2024</v>
      </c>
      <c r="J360" s="102" t="s">
        <v>7506</v>
      </c>
      <c r="K360" s="94" t="s">
        <v>7507</v>
      </c>
      <c r="L360" s="94" t="s">
        <v>7508</v>
      </c>
      <c r="M360" s="94" t="s">
        <v>7509</v>
      </c>
      <c r="N360" s="94" t="s">
        <v>7510</v>
      </c>
      <c r="O360" s="94" t="s">
        <v>89</v>
      </c>
      <c r="P360" s="94" t="s">
        <v>90</v>
      </c>
      <c r="Q360" s="94" t="s">
        <v>7511</v>
      </c>
      <c r="R360" s="94" t="s">
        <v>7512</v>
      </c>
      <c r="S360" s="94" t="s">
        <v>91</v>
      </c>
      <c r="T360" s="94" t="s">
        <v>7484</v>
      </c>
      <c r="U360" s="94" t="s">
        <v>1668</v>
      </c>
      <c r="V360" s="104" t="s">
        <v>7513</v>
      </c>
      <c r="W360" s="105" t="s">
        <v>2498</v>
      </c>
      <c r="X360" s="105" t="s">
        <v>7514</v>
      </c>
      <c r="Y360" s="105" t="s">
        <v>7515</v>
      </c>
      <c r="Z360" s="105" t="s">
        <v>7516</v>
      </c>
      <c r="AA360" s="105" t="s">
        <v>7517</v>
      </c>
      <c r="AB360" s="106">
        <v>2</v>
      </c>
      <c r="AC360" s="102">
        <v>11375</v>
      </c>
      <c r="AD360" s="94">
        <v>1500</v>
      </c>
      <c r="AE360" s="94">
        <v>0</v>
      </c>
      <c r="AF360" s="94">
        <v>0</v>
      </c>
      <c r="AG360" s="94">
        <v>0</v>
      </c>
      <c r="AH360" s="102"/>
      <c r="AI360" s="102"/>
      <c r="AJ360" s="107"/>
      <c r="AK360" s="107" t="s">
        <v>2499</v>
      </c>
      <c r="AL360" s="107"/>
    </row>
    <row r="361" spans="2:38" ht="33" customHeight="1" x14ac:dyDescent="0.2">
      <c r="B361" s="102" t="s">
        <v>1658</v>
      </c>
      <c r="C361" s="94" t="s">
        <v>85</v>
      </c>
      <c r="D361" s="103" t="s">
        <v>19792</v>
      </c>
      <c r="E361" s="94" t="s">
        <v>17484</v>
      </c>
      <c r="F361" s="94" t="s">
        <v>86</v>
      </c>
      <c r="G361" s="94" t="s">
        <v>2497</v>
      </c>
      <c r="H361" s="103">
        <v>2024</v>
      </c>
      <c r="I361" s="103">
        <v>2024</v>
      </c>
      <c r="J361" s="102" t="s">
        <v>7320</v>
      </c>
      <c r="K361" s="94" t="s">
        <v>7321</v>
      </c>
      <c r="L361" s="94" t="s">
        <v>7322</v>
      </c>
      <c r="M361" s="94" t="s">
        <v>7323</v>
      </c>
      <c r="N361" s="94" t="s">
        <v>7324</v>
      </c>
      <c r="O361" s="94" t="s">
        <v>89</v>
      </c>
      <c r="P361" s="94" t="s">
        <v>90</v>
      </c>
      <c r="Q361" s="94" t="s">
        <v>7325</v>
      </c>
      <c r="R361" s="94" t="s">
        <v>7326</v>
      </c>
      <c r="S361" s="94" t="s">
        <v>135</v>
      </c>
      <c r="T361" s="94" t="s">
        <v>1667</v>
      </c>
      <c r="U361" s="94" t="s">
        <v>1668</v>
      </c>
      <c r="V361" s="104" t="s">
        <v>7327</v>
      </c>
      <c r="W361" s="105" t="s">
        <v>2498</v>
      </c>
      <c r="X361" s="105" t="s">
        <v>7325</v>
      </c>
      <c r="Y361" s="105" t="s">
        <v>7328</v>
      </c>
      <c r="Z361" s="105" t="s">
        <v>7329</v>
      </c>
      <c r="AA361" s="105" t="s">
        <v>7330</v>
      </c>
      <c r="AB361" s="106">
        <v>1</v>
      </c>
      <c r="AC361" s="102">
        <v>6500</v>
      </c>
      <c r="AD361" s="94">
        <v>1500</v>
      </c>
      <c r="AE361" s="94">
        <v>0</v>
      </c>
      <c r="AF361" s="94">
        <v>0</v>
      </c>
      <c r="AG361" s="94">
        <v>0</v>
      </c>
      <c r="AH361" s="102"/>
      <c r="AI361" s="102"/>
      <c r="AJ361" s="107"/>
      <c r="AK361" s="107" t="s">
        <v>2499</v>
      </c>
      <c r="AL361" s="107"/>
    </row>
    <row r="362" spans="2:38" ht="33" customHeight="1" x14ac:dyDescent="0.2">
      <c r="B362" s="102" t="s">
        <v>1658</v>
      </c>
      <c r="C362" s="94" t="s">
        <v>85</v>
      </c>
      <c r="D362" s="103" t="s">
        <v>19793</v>
      </c>
      <c r="E362" s="94" t="s">
        <v>17491</v>
      </c>
      <c r="F362" s="94" t="s">
        <v>86</v>
      </c>
      <c r="G362" s="94" t="s">
        <v>2497</v>
      </c>
      <c r="H362" s="103">
        <v>2024</v>
      </c>
      <c r="I362" s="103">
        <v>2024</v>
      </c>
      <c r="J362" s="102" t="s">
        <v>7450</v>
      </c>
      <c r="K362" s="94" t="s">
        <v>7451</v>
      </c>
      <c r="L362" s="94" t="s">
        <v>7452</v>
      </c>
      <c r="M362" s="94" t="s">
        <v>7453</v>
      </c>
      <c r="N362" s="94" t="s">
        <v>7454</v>
      </c>
      <c r="O362" s="94" t="s">
        <v>89</v>
      </c>
      <c r="P362" s="94" t="s">
        <v>90</v>
      </c>
      <c r="Q362" s="94" t="s">
        <v>7455</v>
      </c>
      <c r="R362" s="94" t="s">
        <v>7456</v>
      </c>
      <c r="S362" s="94" t="s">
        <v>135</v>
      </c>
      <c r="T362" s="94" t="s">
        <v>7457</v>
      </c>
      <c r="U362" s="94" t="s">
        <v>1668</v>
      </c>
      <c r="V362" s="104" t="s">
        <v>7458</v>
      </c>
      <c r="W362" s="105" t="s">
        <v>2498</v>
      </c>
      <c r="X362" s="105" t="s">
        <v>7455</v>
      </c>
      <c r="Y362" s="105" t="s">
        <v>7459</v>
      </c>
      <c r="Z362" s="105" t="s">
        <v>7460</v>
      </c>
      <c r="AA362" s="105" t="s">
        <v>7461</v>
      </c>
      <c r="AB362" s="106">
        <v>3</v>
      </c>
      <c r="AC362" s="102">
        <v>3650</v>
      </c>
      <c r="AD362" s="94">
        <v>1600</v>
      </c>
      <c r="AE362" s="94">
        <v>0</v>
      </c>
      <c r="AF362" s="94">
        <v>0</v>
      </c>
      <c r="AG362" s="94">
        <v>0</v>
      </c>
      <c r="AH362" s="102"/>
      <c r="AI362" s="102"/>
      <c r="AJ362" s="107"/>
      <c r="AK362" s="107" t="s">
        <v>2499</v>
      </c>
      <c r="AL362" s="107"/>
    </row>
    <row r="363" spans="2:38" ht="33" customHeight="1" x14ac:dyDescent="0.2">
      <c r="B363" s="102" t="s">
        <v>1658</v>
      </c>
      <c r="C363" s="94" t="s">
        <v>85</v>
      </c>
      <c r="D363" s="103" t="s">
        <v>19794</v>
      </c>
      <c r="E363" s="94" t="s">
        <v>17503</v>
      </c>
      <c r="F363" s="94" t="s">
        <v>86</v>
      </c>
      <c r="G363" s="94" t="s">
        <v>2497</v>
      </c>
      <c r="H363" s="103">
        <v>2024</v>
      </c>
      <c r="I363" s="103">
        <v>2024</v>
      </c>
      <c r="J363" s="102" t="s">
        <v>7782</v>
      </c>
      <c r="K363" s="94" t="s">
        <v>7783</v>
      </c>
      <c r="L363" s="94" t="s">
        <v>7784</v>
      </c>
      <c r="M363" s="94" t="s">
        <v>7785</v>
      </c>
      <c r="N363" s="94" t="s">
        <v>7786</v>
      </c>
      <c r="O363" s="94" t="s">
        <v>89</v>
      </c>
      <c r="P363" s="94" t="s">
        <v>257</v>
      </c>
      <c r="Q363" s="94" t="s">
        <v>7787</v>
      </c>
      <c r="R363" s="94" t="s">
        <v>7788</v>
      </c>
      <c r="S363" s="94" t="s">
        <v>91</v>
      </c>
      <c r="T363" s="94" t="s">
        <v>7457</v>
      </c>
      <c r="U363" s="94" t="s">
        <v>1668</v>
      </c>
      <c r="V363" s="104" t="s">
        <v>7789</v>
      </c>
      <c r="W363" s="105" t="s">
        <v>2498</v>
      </c>
      <c r="X363" s="105" t="s">
        <v>7787</v>
      </c>
      <c r="Y363" s="105" t="s">
        <v>7790</v>
      </c>
      <c r="Z363" s="105" t="s">
        <v>7791</v>
      </c>
      <c r="AA363" s="105" t="s">
        <v>7792</v>
      </c>
      <c r="AB363" s="106">
        <v>3</v>
      </c>
      <c r="AC363" s="102">
        <v>7650</v>
      </c>
      <c r="AD363" s="94">
        <v>2000</v>
      </c>
      <c r="AE363" s="94">
        <v>0</v>
      </c>
      <c r="AF363" s="94">
        <v>0</v>
      </c>
      <c r="AG363" s="94">
        <v>0</v>
      </c>
      <c r="AH363" s="102"/>
      <c r="AI363" s="102"/>
      <c r="AJ363" s="107"/>
      <c r="AK363" s="107" t="s">
        <v>2499</v>
      </c>
      <c r="AL363" s="107"/>
    </row>
    <row r="364" spans="2:38" ht="33" customHeight="1" x14ac:dyDescent="0.2">
      <c r="B364" s="102" t="s">
        <v>1658</v>
      </c>
      <c r="C364" s="94" t="s">
        <v>85</v>
      </c>
      <c r="D364" s="103" t="s">
        <v>19795</v>
      </c>
      <c r="E364" s="94" t="s">
        <v>17518</v>
      </c>
      <c r="F364" s="94" t="s">
        <v>86</v>
      </c>
      <c r="G364" s="94" t="s">
        <v>2497</v>
      </c>
      <c r="H364" s="103">
        <v>2024</v>
      </c>
      <c r="I364" s="103">
        <v>2024</v>
      </c>
      <c r="J364" s="102" t="s">
        <v>17519</v>
      </c>
      <c r="K364" s="94" t="s">
        <v>17520</v>
      </c>
      <c r="L364" s="94" t="s">
        <v>19796</v>
      </c>
      <c r="M364" s="94" t="s">
        <v>17522</v>
      </c>
      <c r="N364" s="94" t="s">
        <v>17523</v>
      </c>
      <c r="O364" s="94" t="s">
        <v>89</v>
      </c>
      <c r="P364" s="94" t="s">
        <v>90</v>
      </c>
      <c r="Q364" s="94" t="s">
        <v>17524</v>
      </c>
      <c r="R364" s="94" t="s">
        <v>17525</v>
      </c>
      <c r="S364" s="94" t="s">
        <v>135</v>
      </c>
      <c r="T364" s="94" t="s">
        <v>7457</v>
      </c>
      <c r="U364" s="94" t="s">
        <v>1668</v>
      </c>
      <c r="V364" s="104" t="s">
        <v>19797</v>
      </c>
      <c r="W364" s="105" t="s">
        <v>2498</v>
      </c>
      <c r="X364" s="105" t="s">
        <v>17524</v>
      </c>
      <c r="Y364" s="105" t="s">
        <v>19798</v>
      </c>
      <c r="Z364" s="105" t="s">
        <v>19799</v>
      </c>
      <c r="AA364" s="105" t="s">
        <v>19800</v>
      </c>
      <c r="AB364" s="106">
        <v>4</v>
      </c>
      <c r="AC364" s="102">
        <v>11796</v>
      </c>
      <c r="AD364" s="94">
        <v>5650</v>
      </c>
      <c r="AE364" s="94">
        <v>0</v>
      </c>
      <c r="AF364" s="94">
        <v>0</v>
      </c>
      <c r="AG364" s="94">
        <v>0</v>
      </c>
      <c r="AH364" s="102"/>
      <c r="AI364" s="102"/>
      <c r="AJ364" s="107"/>
      <c r="AK364" s="107" t="s">
        <v>2499</v>
      </c>
      <c r="AL364" s="107"/>
    </row>
    <row r="365" spans="2:38" ht="33" customHeight="1" x14ac:dyDescent="0.2">
      <c r="B365" s="102" t="s">
        <v>1658</v>
      </c>
      <c r="C365" s="94" t="s">
        <v>85</v>
      </c>
      <c r="D365" s="103" t="s">
        <v>19801</v>
      </c>
      <c r="E365" s="94" t="s">
        <v>17548</v>
      </c>
      <c r="F365" s="94" t="s">
        <v>86</v>
      </c>
      <c r="G365" s="94" t="s">
        <v>2497</v>
      </c>
      <c r="H365" s="103">
        <v>2024</v>
      </c>
      <c r="I365" s="103">
        <v>2024</v>
      </c>
      <c r="J365" s="102" t="s">
        <v>7572</v>
      </c>
      <c r="K365" s="94" t="s">
        <v>7573</v>
      </c>
      <c r="L365" s="94" t="s">
        <v>7574</v>
      </c>
      <c r="M365" s="94" t="s">
        <v>7575</v>
      </c>
      <c r="N365" s="94" t="s">
        <v>7576</v>
      </c>
      <c r="O365" s="94" t="s">
        <v>89</v>
      </c>
      <c r="P365" s="94" t="s">
        <v>90</v>
      </c>
      <c r="Q365" s="94" t="s">
        <v>7326</v>
      </c>
      <c r="R365" s="94" t="s">
        <v>7577</v>
      </c>
      <c r="S365" s="94" t="s">
        <v>135</v>
      </c>
      <c r="T365" s="94" t="s">
        <v>1667</v>
      </c>
      <c r="U365" s="94" t="s">
        <v>1668</v>
      </c>
      <c r="V365" s="104" t="s">
        <v>7578</v>
      </c>
      <c r="W365" s="105" t="s">
        <v>7579</v>
      </c>
      <c r="X365" s="105" t="s">
        <v>7326</v>
      </c>
      <c r="Y365" s="105" t="s">
        <v>7580</v>
      </c>
      <c r="Z365" s="105" t="s">
        <v>7581</v>
      </c>
      <c r="AA365" s="105" t="s">
        <v>7582</v>
      </c>
      <c r="AB365" s="106">
        <v>3</v>
      </c>
      <c r="AC365" s="102">
        <v>18100</v>
      </c>
      <c r="AD365" s="94">
        <v>5000</v>
      </c>
      <c r="AE365" s="94">
        <v>0</v>
      </c>
      <c r="AF365" s="94">
        <v>0</v>
      </c>
      <c r="AG365" s="94">
        <v>0</v>
      </c>
      <c r="AH365" s="102"/>
      <c r="AI365" s="102"/>
      <c r="AJ365" s="107"/>
      <c r="AK365" s="107" t="s">
        <v>2499</v>
      </c>
      <c r="AL365" s="107"/>
    </row>
    <row r="366" spans="2:38" ht="33" customHeight="1" x14ac:dyDescent="0.2">
      <c r="B366" s="102" t="s">
        <v>1658</v>
      </c>
      <c r="C366" s="94" t="s">
        <v>85</v>
      </c>
      <c r="D366" s="103" t="s">
        <v>19802</v>
      </c>
      <c r="E366" s="94" t="s">
        <v>17568</v>
      </c>
      <c r="F366" s="94" t="s">
        <v>86</v>
      </c>
      <c r="G366" s="94" t="s">
        <v>2497</v>
      </c>
      <c r="H366" s="103">
        <v>2024</v>
      </c>
      <c r="I366" s="103">
        <v>2024</v>
      </c>
      <c r="J366" s="102" t="s">
        <v>11218</v>
      </c>
      <c r="K366" s="94" t="s">
        <v>11219</v>
      </c>
      <c r="L366" s="94" t="s">
        <v>11220</v>
      </c>
      <c r="M366" s="94" t="s">
        <v>11221</v>
      </c>
      <c r="N366" s="94" t="s">
        <v>11222</v>
      </c>
      <c r="O366" s="94" t="s">
        <v>89</v>
      </c>
      <c r="P366" s="94" t="s">
        <v>257</v>
      </c>
      <c r="Q366" s="94" t="s">
        <v>7602</v>
      </c>
      <c r="R366" s="94" t="s">
        <v>7603</v>
      </c>
      <c r="S366" s="94" t="s">
        <v>91</v>
      </c>
      <c r="T366" s="94" t="s">
        <v>1849</v>
      </c>
      <c r="U366" s="94" t="s">
        <v>1668</v>
      </c>
      <c r="V366" s="104" t="s">
        <v>19803</v>
      </c>
      <c r="W366" s="105" t="s">
        <v>19804</v>
      </c>
      <c r="X366" s="105" t="s">
        <v>19805</v>
      </c>
      <c r="Y366" s="105" t="s">
        <v>19806</v>
      </c>
      <c r="Z366" s="105" t="s">
        <v>11224</v>
      </c>
      <c r="AA366" s="105" t="s">
        <v>19807</v>
      </c>
      <c r="AB366" s="106">
        <v>4</v>
      </c>
      <c r="AC366" s="102">
        <v>23550</v>
      </c>
      <c r="AD366" s="94">
        <v>8500</v>
      </c>
      <c r="AE366" s="94">
        <v>0</v>
      </c>
      <c r="AF366" s="94">
        <v>0</v>
      </c>
      <c r="AG366" s="94">
        <v>0</v>
      </c>
      <c r="AH366" s="102"/>
      <c r="AI366" s="102"/>
      <c r="AJ366" s="107"/>
      <c r="AK366" s="107" t="s">
        <v>2499</v>
      </c>
      <c r="AL366" s="107"/>
    </row>
    <row r="367" spans="2:38" ht="33" customHeight="1" x14ac:dyDescent="0.2">
      <c r="B367" s="102" t="s">
        <v>1658</v>
      </c>
      <c r="C367" s="94" t="s">
        <v>85</v>
      </c>
      <c r="D367" s="103" t="s">
        <v>19808</v>
      </c>
      <c r="E367" s="94" t="s">
        <v>17591</v>
      </c>
      <c r="F367" s="94" t="s">
        <v>86</v>
      </c>
      <c r="G367" s="94" t="s">
        <v>2497</v>
      </c>
      <c r="H367" s="103">
        <v>2024</v>
      </c>
      <c r="I367" s="103">
        <v>2024</v>
      </c>
      <c r="J367" s="102" t="s">
        <v>7819</v>
      </c>
      <c r="K367" s="94" t="s">
        <v>7820</v>
      </c>
      <c r="L367" s="94" t="s">
        <v>7821</v>
      </c>
      <c r="M367" s="94" t="s">
        <v>7822</v>
      </c>
      <c r="N367" s="94" t="s">
        <v>7823</v>
      </c>
      <c r="O367" s="94" t="s">
        <v>89</v>
      </c>
      <c r="P367" s="94" t="s">
        <v>90</v>
      </c>
      <c r="Q367" s="94" t="s">
        <v>7824</v>
      </c>
      <c r="R367" s="94" t="s">
        <v>7825</v>
      </c>
      <c r="S367" s="94" t="s">
        <v>135</v>
      </c>
      <c r="T367" s="94" t="s">
        <v>1667</v>
      </c>
      <c r="U367" s="94" t="s">
        <v>1668</v>
      </c>
      <c r="V367" s="104" t="s">
        <v>7826</v>
      </c>
      <c r="W367" s="105" t="s">
        <v>7827</v>
      </c>
      <c r="X367" s="105" t="s">
        <v>7824</v>
      </c>
      <c r="Y367" s="105" t="s">
        <v>7828</v>
      </c>
      <c r="Z367" s="105" t="s">
        <v>7829</v>
      </c>
      <c r="AA367" s="105" t="s">
        <v>7830</v>
      </c>
      <c r="AB367" s="106">
        <v>2</v>
      </c>
      <c r="AC367" s="102">
        <v>8100</v>
      </c>
      <c r="AD367" s="94">
        <v>3000</v>
      </c>
      <c r="AE367" s="94">
        <v>0</v>
      </c>
      <c r="AF367" s="94">
        <v>0</v>
      </c>
      <c r="AG367" s="94">
        <v>0</v>
      </c>
      <c r="AH367" s="102"/>
      <c r="AI367" s="102"/>
      <c r="AJ367" s="107"/>
      <c r="AK367" s="107" t="s">
        <v>2499</v>
      </c>
      <c r="AL367" s="107"/>
    </row>
    <row r="368" spans="2:38" ht="33" customHeight="1" x14ac:dyDescent="0.2">
      <c r="B368" s="102" t="s">
        <v>1658</v>
      </c>
      <c r="C368" s="94" t="s">
        <v>85</v>
      </c>
      <c r="D368" s="103" t="s">
        <v>19809</v>
      </c>
      <c r="E368" s="94" t="s">
        <v>17605</v>
      </c>
      <c r="F368" s="94" t="s">
        <v>86</v>
      </c>
      <c r="G368" s="94" t="s">
        <v>2497</v>
      </c>
      <c r="H368" s="103">
        <v>2024</v>
      </c>
      <c r="I368" s="103">
        <v>2024</v>
      </c>
      <c r="J368" s="102" t="s">
        <v>7730</v>
      </c>
      <c r="K368" s="94" t="s">
        <v>7731</v>
      </c>
      <c r="L368" s="94" t="s">
        <v>7732</v>
      </c>
      <c r="M368" s="94" t="s">
        <v>7733</v>
      </c>
      <c r="N368" s="94" t="s">
        <v>7734</v>
      </c>
      <c r="O368" s="94" t="s">
        <v>89</v>
      </c>
      <c r="P368" s="94" t="s">
        <v>90</v>
      </c>
      <c r="Q368" s="94" t="s">
        <v>7735</v>
      </c>
      <c r="R368" s="94" t="s">
        <v>7736</v>
      </c>
      <c r="S368" s="94" t="s">
        <v>119</v>
      </c>
      <c r="T368" s="94" t="s">
        <v>1826</v>
      </c>
      <c r="U368" s="94" t="s">
        <v>1668</v>
      </c>
      <c r="V368" s="104" t="s">
        <v>7737</v>
      </c>
      <c r="W368" s="105" t="s">
        <v>2498</v>
      </c>
      <c r="X368" s="105" t="s">
        <v>7735</v>
      </c>
      <c r="Y368" s="105" t="s">
        <v>7738</v>
      </c>
      <c r="Z368" s="105" t="s">
        <v>7739</v>
      </c>
      <c r="AA368" s="105" t="s">
        <v>7740</v>
      </c>
      <c r="AB368" s="106">
        <v>3</v>
      </c>
      <c r="AC368" s="102">
        <v>10000</v>
      </c>
      <c r="AD368" s="94">
        <v>5000</v>
      </c>
      <c r="AE368" s="94">
        <v>0</v>
      </c>
      <c r="AF368" s="94">
        <v>0</v>
      </c>
      <c r="AG368" s="94">
        <v>0</v>
      </c>
      <c r="AH368" s="102"/>
      <c r="AI368" s="102"/>
      <c r="AJ368" s="107"/>
      <c r="AK368" s="107" t="s">
        <v>2499</v>
      </c>
      <c r="AL368" s="107"/>
    </row>
    <row r="369" spans="2:38" ht="33" customHeight="1" x14ac:dyDescent="0.2">
      <c r="B369" s="102" t="s">
        <v>1658</v>
      </c>
      <c r="C369" s="94" t="s">
        <v>85</v>
      </c>
      <c r="D369" s="103" t="s">
        <v>19810</v>
      </c>
      <c r="E369" s="94" t="s">
        <v>17621</v>
      </c>
      <c r="F369" s="94" t="s">
        <v>86</v>
      </c>
      <c r="G369" s="94" t="s">
        <v>2497</v>
      </c>
      <c r="H369" s="103">
        <v>2024</v>
      </c>
      <c r="I369" s="103">
        <v>2024</v>
      </c>
      <c r="J369" s="102" t="s">
        <v>7743</v>
      </c>
      <c r="K369" s="94" t="s">
        <v>7744</v>
      </c>
      <c r="L369" s="94" t="s">
        <v>7745</v>
      </c>
      <c r="M369" s="94" t="s">
        <v>7746</v>
      </c>
      <c r="N369" s="94" t="s">
        <v>7747</v>
      </c>
      <c r="O369" s="94" t="s">
        <v>89</v>
      </c>
      <c r="P369" s="94" t="s">
        <v>90</v>
      </c>
      <c r="Q369" s="94" t="s">
        <v>7748</v>
      </c>
      <c r="R369" s="94" t="s">
        <v>7749</v>
      </c>
      <c r="S369" s="94" t="s">
        <v>91</v>
      </c>
      <c r="T369" s="94" t="s">
        <v>7243</v>
      </c>
      <c r="U369" s="94" t="s">
        <v>1668</v>
      </c>
      <c r="V369" s="104" t="s">
        <v>7750</v>
      </c>
      <c r="W369" s="105" t="s">
        <v>2498</v>
      </c>
      <c r="X369" s="105" t="s">
        <v>7748</v>
      </c>
      <c r="Y369" s="105" t="s">
        <v>7751</v>
      </c>
      <c r="Z369" s="105" t="s">
        <v>7752</v>
      </c>
      <c r="AA369" s="105" t="s">
        <v>7753</v>
      </c>
      <c r="AB369" s="106">
        <v>3</v>
      </c>
      <c r="AC369" s="102">
        <v>13150</v>
      </c>
      <c r="AD369" s="94">
        <v>4500</v>
      </c>
      <c r="AE369" s="94">
        <v>0</v>
      </c>
      <c r="AF369" s="94">
        <v>0</v>
      </c>
      <c r="AG369" s="94">
        <v>0</v>
      </c>
      <c r="AH369" s="102"/>
      <c r="AI369" s="102"/>
      <c r="AJ369" s="107"/>
      <c r="AK369" s="107" t="s">
        <v>2499</v>
      </c>
      <c r="AL369" s="107"/>
    </row>
    <row r="370" spans="2:38" ht="33" customHeight="1" x14ac:dyDescent="0.2">
      <c r="B370" s="102" t="s">
        <v>1658</v>
      </c>
      <c r="C370" s="94" t="s">
        <v>85</v>
      </c>
      <c r="D370" s="103" t="s">
        <v>19811</v>
      </c>
      <c r="E370" s="94" t="s">
        <v>17639</v>
      </c>
      <c r="F370" s="94" t="s">
        <v>86</v>
      </c>
      <c r="G370" s="94" t="s">
        <v>2497</v>
      </c>
      <c r="H370" s="103">
        <v>2024</v>
      </c>
      <c r="I370" s="103">
        <v>2024</v>
      </c>
      <c r="J370" s="102" t="s">
        <v>17640</v>
      </c>
      <c r="K370" s="94" t="s">
        <v>17641</v>
      </c>
      <c r="L370" s="94" t="s">
        <v>17642</v>
      </c>
      <c r="M370" s="94"/>
      <c r="N370" s="94" t="s">
        <v>17643</v>
      </c>
      <c r="O370" s="94" t="s">
        <v>89</v>
      </c>
      <c r="P370" s="94" t="s">
        <v>90</v>
      </c>
      <c r="Q370" s="94" t="s">
        <v>7256</v>
      </c>
      <c r="R370" s="94" t="s">
        <v>7257</v>
      </c>
      <c r="S370" s="94" t="s">
        <v>223</v>
      </c>
      <c r="T370" s="94" t="s">
        <v>1747</v>
      </c>
      <c r="U370" s="94" t="s">
        <v>1668</v>
      </c>
      <c r="V370" s="104" t="s">
        <v>19812</v>
      </c>
      <c r="W370" s="105" t="s">
        <v>2498</v>
      </c>
      <c r="X370" s="105" t="s">
        <v>7256</v>
      </c>
      <c r="Y370" s="105" t="s">
        <v>7259</v>
      </c>
      <c r="Z370" s="105" t="s">
        <v>7260</v>
      </c>
      <c r="AA370" s="105" t="s">
        <v>7261</v>
      </c>
      <c r="AB370" s="106">
        <v>3</v>
      </c>
      <c r="AC370" s="102">
        <v>19600</v>
      </c>
      <c r="AD370" s="94">
        <v>5750</v>
      </c>
      <c r="AE370" s="94">
        <v>0</v>
      </c>
      <c r="AF370" s="94">
        <v>0</v>
      </c>
      <c r="AG370" s="94">
        <v>0</v>
      </c>
      <c r="AH370" s="102"/>
      <c r="AI370" s="102"/>
      <c r="AJ370" s="107"/>
      <c r="AK370" s="107" t="s">
        <v>2499</v>
      </c>
      <c r="AL370" s="107"/>
    </row>
    <row r="371" spans="2:38" ht="33" customHeight="1" x14ac:dyDescent="0.2">
      <c r="B371" s="102" t="s">
        <v>1658</v>
      </c>
      <c r="C371" s="94" t="s">
        <v>85</v>
      </c>
      <c r="D371" s="103" t="s">
        <v>19813</v>
      </c>
      <c r="E371" s="94" t="s">
        <v>17660</v>
      </c>
      <c r="F371" s="94" t="s">
        <v>86</v>
      </c>
      <c r="G371" s="94" t="s">
        <v>2497</v>
      </c>
      <c r="H371" s="103">
        <v>2024</v>
      </c>
      <c r="I371" s="103">
        <v>2024</v>
      </c>
      <c r="J371" s="102" t="s">
        <v>7611</v>
      </c>
      <c r="K371" s="94" t="s">
        <v>7612</v>
      </c>
      <c r="L371" s="94" t="s">
        <v>7613</v>
      </c>
      <c r="M371" s="94" t="s">
        <v>7614</v>
      </c>
      <c r="N371" s="94" t="s">
        <v>7615</v>
      </c>
      <c r="O371" s="94" t="s">
        <v>89</v>
      </c>
      <c r="P371" s="94" t="s">
        <v>90</v>
      </c>
      <c r="Q371" s="94" t="s">
        <v>7616</v>
      </c>
      <c r="R371" s="94" t="s">
        <v>7617</v>
      </c>
      <c r="S371" s="94" t="s">
        <v>135</v>
      </c>
      <c r="T371" s="94" t="s">
        <v>1699</v>
      </c>
      <c r="U371" s="94" t="s">
        <v>1668</v>
      </c>
      <c r="V371" s="104" t="s">
        <v>7618</v>
      </c>
      <c r="W371" s="105" t="s">
        <v>7619</v>
      </c>
      <c r="X371" s="105" t="s">
        <v>7616</v>
      </c>
      <c r="Y371" s="105" t="s">
        <v>7620</v>
      </c>
      <c r="Z371" s="105" t="s">
        <v>7621</v>
      </c>
      <c r="AA371" s="105" t="s">
        <v>7622</v>
      </c>
      <c r="AB371" s="106">
        <v>4</v>
      </c>
      <c r="AC371" s="102">
        <v>32450</v>
      </c>
      <c r="AD371" s="94">
        <v>16000</v>
      </c>
      <c r="AE371" s="94">
        <v>0</v>
      </c>
      <c r="AF371" s="94">
        <v>0</v>
      </c>
      <c r="AG371" s="94">
        <v>0</v>
      </c>
      <c r="AH371" s="102"/>
      <c r="AI371" s="102"/>
      <c r="AJ371" s="107"/>
      <c r="AK371" s="107" t="s">
        <v>2499</v>
      </c>
      <c r="AL371" s="107"/>
    </row>
    <row r="372" spans="2:38" ht="33" customHeight="1" x14ac:dyDescent="0.2">
      <c r="B372" s="102" t="s">
        <v>1887</v>
      </c>
      <c r="C372" s="94" t="s">
        <v>85</v>
      </c>
      <c r="D372" s="103" t="s">
        <v>2966</v>
      </c>
      <c r="E372" s="94" t="s">
        <v>1888</v>
      </c>
      <c r="F372" s="94" t="s">
        <v>86</v>
      </c>
      <c r="G372" s="94" t="s">
        <v>2497</v>
      </c>
      <c r="H372" s="103">
        <v>2024</v>
      </c>
      <c r="I372" s="103">
        <v>2024</v>
      </c>
      <c r="J372" s="102" t="s">
        <v>1889</v>
      </c>
      <c r="K372" s="94" t="s">
        <v>1890</v>
      </c>
      <c r="L372" s="94" t="s">
        <v>1891</v>
      </c>
      <c r="M372" s="94" t="s">
        <v>1892</v>
      </c>
      <c r="N372" s="94" t="s">
        <v>1893</v>
      </c>
      <c r="O372" s="94" t="s">
        <v>89</v>
      </c>
      <c r="P372" s="94" t="s">
        <v>90</v>
      </c>
      <c r="Q372" s="94" t="s">
        <v>1894</v>
      </c>
      <c r="R372" s="94" t="s">
        <v>1895</v>
      </c>
      <c r="S372" s="94" t="s">
        <v>91</v>
      </c>
      <c r="T372" s="94" t="s">
        <v>1896</v>
      </c>
      <c r="U372" s="94" t="s">
        <v>137</v>
      </c>
      <c r="V372" s="104" t="s">
        <v>2967</v>
      </c>
      <c r="W372" s="105" t="s">
        <v>2498</v>
      </c>
      <c r="X372" s="105" t="s">
        <v>1894</v>
      </c>
      <c r="Y372" s="105" t="s">
        <v>2968</v>
      </c>
      <c r="Z372" s="105" t="s">
        <v>2969</v>
      </c>
      <c r="AA372" s="105" t="s">
        <v>2970</v>
      </c>
      <c r="AB372" s="106">
        <v>4</v>
      </c>
      <c r="AC372" s="102">
        <v>77400</v>
      </c>
      <c r="AD372" s="94">
        <v>27500</v>
      </c>
      <c r="AE372" s="94">
        <v>0</v>
      </c>
      <c r="AF372" s="94">
        <v>0</v>
      </c>
      <c r="AG372" s="94">
        <v>0</v>
      </c>
      <c r="AH372" s="102"/>
      <c r="AI372" s="102"/>
      <c r="AJ372" s="107"/>
      <c r="AK372" s="107" t="s">
        <v>2499</v>
      </c>
      <c r="AL372" s="107"/>
    </row>
    <row r="373" spans="2:38" ht="33" customHeight="1" x14ac:dyDescent="0.2">
      <c r="B373" s="102" t="s">
        <v>1887</v>
      </c>
      <c r="C373" s="94" t="s">
        <v>85</v>
      </c>
      <c r="D373" s="103" t="s">
        <v>2971</v>
      </c>
      <c r="E373" s="94" t="s">
        <v>1919</v>
      </c>
      <c r="F373" s="94" t="s">
        <v>86</v>
      </c>
      <c r="G373" s="94" t="s">
        <v>2497</v>
      </c>
      <c r="H373" s="103">
        <v>2024</v>
      </c>
      <c r="I373" s="103">
        <v>2024</v>
      </c>
      <c r="J373" s="102" t="s">
        <v>1920</v>
      </c>
      <c r="K373" s="94" t="s">
        <v>1921</v>
      </c>
      <c r="L373" s="94" t="s">
        <v>2972</v>
      </c>
      <c r="M373" s="94"/>
      <c r="N373" s="94" t="s">
        <v>1923</v>
      </c>
      <c r="O373" s="94" t="s">
        <v>89</v>
      </c>
      <c r="P373" s="94" t="s">
        <v>90</v>
      </c>
      <c r="Q373" s="94" t="s">
        <v>1924</v>
      </c>
      <c r="R373" s="94" t="s">
        <v>1925</v>
      </c>
      <c r="S373" s="94" t="s">
        <v>135</v>
      </c>
      <c r="T373" s="94" t="s">
        <v>1926</v>
      </c>
      <c r="U373" s="94" t="s">
        <v>137</v>
      </c>
      <c r="V373" s="104" t="s">
        <v>2973</v>
      </c>
      <c r="W373" s="105" t="s">
        <v>2974</v>
      </c>
      <c r="X373" s="105" t="s">
        <v>1924</v>
      </c>
      <c r="Y373" s="105" t="s">
        <v>2975</v>
      </c>
      <c r="Z373" s="105" t="s">
        <v>2976</v>
      </c>
      <c r="AA373" s="105" t="s">
        <v>2977</v>
      </c>
      <c r="AB373" s="106">
        <v>2</v>
      </c>
      <c r="AC373" s="102">
        <v>19000</v>
      </c>
      <c r="AD373" s="94">
        <v>3000</v>
      </c>
      <c r="AE373" s="94">
        <v>0</v>
      </c>
      <c r="AF373" s="94">
        <v>0</v>
      </c>
      <c r="AG373" s="94">
        <v>0</v>
      </c>
      <c r="AH373" s="102"/>
      <c r="AI373" s="102"/>
      <c r="AJ373" s="107"/>
      <c r="AK373" s="107" t="s">
        <v>2499</v>
      </c>
      <c r="AL373" s="107"/>
    </row>
    <row r="374" spans="2:38" ht="33" customHeight="1" x14ac:dyDescent="0.2">
      <c r="B374" s="102" t="s">
        <v>1887</v>
      </c>
      <c r="C374" s="94" t="s">
        <v>85</v>
      </c>
      <c r="D374" s="103" t="s">
        <v>2978</v>
      </c>
      <c r="E374" s="94" t="s">
        <v>1938</v>
      </c>
      <c r="F374" s="94" t="s">
        <v>86</v>
      </c>
      <c r="G374" s="94" t="s">
        <v>2497</v>
      </c>
      <c r="H374" s="103">
        <v>2024</v>
      </c>
      <c r="I374" s="103">
        <v>2024</v>
      </c>
      <c r="J374" s="102" t="s">
        <v>1939</v>
      </c>
      <c r="K374" s="94" t="s">
        <v>1940</v>
      </c>
      <c r="L374" s="94" t="s">
        <v>1941</v>
      </c>
      <c r="M374" s="94" t="s">
        <v>1942</v>
      </c>
      <c r="N374" s="94" t="s">
        <v>1943</v>
      </c>
      <c r="O374" s="94" t="s">
        <v>89</v>
      </c>
      <c r="P374" s="94" t="s">
        <v>90</v>
      </c>
      <c r="Q374" s="94" t="s">
        <v>1944</v>
      </c>
      <c r="R374" s="94" t="s">
        <v>1945</v>
      </c>
      <c r="S374" s="94" t="s">
        <v>135</v>
      </c>
      <c r="T374" s="94" t="s">
        <v>1946</v>
      </c>
      <c r="U374" s="94" t="s">
        <v>137</v>
      </c>
      <c r="V374" s="104" t="s">
        <v>2979</v>
      </c>
      <c r="W374" s="105" t="s">
        <v>2498</v>
      </c>
      <c r="X374" s="105" t="s">
        <v>1944</v>
      </c>
      <c r="Y374" s="105" t="s">
        <v>2980</v>
      </c>
      <c r="Z374" s="105" t="s">
        <v>2981</v>
      </c>
      <c r="AA374" s="105" t="s">
        <v>2982</v>
      </c>
      <c r="AB374" s="106">
        <v>3</v>
      </c>
      <c r="AC374" s="102">
        <v>22820</v>
      </c>
      <c r="AD374" s="94">
        <v>6000</v>
      </c>
      <c r="AE374" s="94">
        <v>0</v>
      </c>
      <c r="AF374" s="94">
        <v>0</v>
      </c>
      <c r="AG374" s="94">
        <v>0</v>
      </c>
      <c r="AH374" s="102"/>
      <c r="AI374" s="102"/>
      <c r="AJ374" s="107"/>
      <c r="AK374" s="107" t="s">
        <v>2499</v>
      </c>
      <c r="AL374" s="107"/>
    </row>
    <row r="375" spans="2:38" ht="33" customHeight="1" x14ac:dyDescent="0.2">
      <c r="B375" s="102" t="s">
        <v>1887</v>
      </c>
      <c r="C375" s="94" t="s">
        <v>85</v>
      </c>
      <c r="D375" s="103" t="s">
        <v>2983</v>
      </c>
      <c r="E375" s="94" t="s">
        <v>1967</v>
      </c>
      <c r="F375" s="94" t="s">
        <v>86</v>
      </c>
      <c r="G375" s="94" t="s">
        <v>2497</v>
      </c>
      <c r="H375" s="103">
        <v>2024</v>
      </c>
      <c r="I375" s="103">
        <v>2024</v>
      </c>
      <c r="J375" s="102" t="s">
        <v>1968</v>
      </c>
      <c r="K375" s="94" t="s">
        <v>1969</v>
      </c>
      <c r="L375" s="94" t="s">
        <v>1970</v>
      </c>
      <c r="M375" s="94" t="s">
        <v>1971</v>
      </c>
      <c r="N375" s="94" t="s">
        <v>1972</v>
      </c>
      <c r="O375" s="94" t="s">
        <v>89</v>
      </c>
      <c r="P375" s="94" t="s">
        <v>90</v>
      </c>
      <c r="Q375" s="94" t="s">
        <v>1973</v>
      </c>
      <c r="R375" s="94" t="s">
        <v>1974</v>
      </c>
      <c r="S375" s="94" t="s">
        <v>135</v>
      </c>
      <c r="T375" s="94" t="s">
        <v>136</v>
      </c>
      <c r="U375" s="94" t="s">
        <v>137</v>
      </c>
      <c r="V375" s="104" t="s">
        <v>2984</v>
      </c>
      <c r="W375" s="105" t="s">
        <v>2985</v>
      </c>
      <c r="X375" s="105" t="s">
        <v>1973</v>
      </c>
      <c r="Y375" s="105" t="s">
        <v>2986</v>
      </c>
      <c r="Z375" s="105" t="s">
        <v>2987</v>
      </c>
      <c r="AA375" s="105" t="s">
        <v>2988</v>
      </c>
      <c r="AB375" s="106">
        <v>2</v>
      </c>
      <c r="AC375" s="102">
        <v>15695</v>
      </c>
      <c r="AD375" s="94">
        <v>8870</v>
      </c>
      <c r="AE375" s="94">
        <v>0</v>
      </c>
      <c r="AF375" s="94">
        <v>0</v>
      </c>
      <c r="AG375" s="94">
        <v>0</v>
      </c>
      <c r="AH375" s="102"/>
      <c r="AI375" s="102"/>
      <c r="AJ375" s="107"/>
      <c r="AK375" s="107" t="s">
        <v>2499</v>
      </c>
      <c r="AL375" s="107"/>
    </row>
    <row r="376" spans="2:38" ht="33" customHeight="1" x14ac:dyDescent="0.2">
      <c r="B376" s="102" t="s">
        <v>1887</v>
      </c>
      <c r="C376" s="94" t="s">
        <v>85</v>
      </c>
      <c r="D376" s="103" t="s">
        <v>2989</v>
      </c>
      <c r="E376" s="94" t="s">
        <v>1985</v>
      </c>
      <c r="F376" s="94" t="s">
        <v>86</v>
      </c>
      <c r="G376" s="94" t="s">
        <v>2497</v>
      </c>
      <c r="H376" s="103">
        <v>2024</v>
      </c>
      <c r="I376" s="103">
        <v>2024</v>
      </c>
      <c r="J376" s="102" t="s">
        <v>1986</v>
      </c>
      <c r="K376" s="94" t="s">
        <v>1987</v>
      </c>
      <c r="L376" s="94" t="s">
        <v>2990</v>
      </c>
      <c r="M376" s="94" t="s">
        <v>1989</v>
      </c>
      <c r="N376" s="94" t="s">
        <v>1990</v>
      </c>
      <c r="O376" s="94" t="s">
        <v>89</v>
      </c>
      <c r="P376" s="94" t="s">
        <v>90</v>
      </c>
      <c r="Q376" s="94" t="s">
        <v>1991</v>
      </c>
      <c r="R376" s="94" t="s">
        <v>1992</v>
      </c>
      <c r="S376" s="94" t="s">
        <v>135</v>
      </c>
      <c r="T376" s="94" t="s">
        <v>1896</v>
      </c>
      <c r="U376" s="94" t="s">
        <v>137</v>
      </c>
      <c r="V376" s="104" t="s">
        <v>2991</v>
      </c>
      <c r="W376" s="105" t="s">
        <v>2992</v>
      </c>
      <c r="X376" s="105" t="s">
        <v>1991</v>
      </c>
      <c r="Y376" s="105" t="s">
        <v>2993</v>
      </c>
      <c r="Z376" s="105" t="s">
        <v>2994</v>
      </c>
      <c r="AA376" s="105" t="s">
        <v>2995</v>
      </c>
      <c r="AB376" s="106">
        <v>2</v>
      </c>
      <c r="AC376" s="102">
        <v>19400</v>
      </c>
      <c r="AD376" s="94">
        <v>8000</v>
      </c>
      <c r="AE376" s="94">
        <v>0</v>
      </c>
      <c r="AF376" s="94">
        <v>0</v>
      </c>
      <c r="AG376" s="94">
        <v>0</v>
      </c>
      <c r="AH376" s="102"/>
      <c r="AI376" s="102"/>
      <c r="AJ376" s="107"/>
      <c r="AK376" s="107" t="s">
        <v>2499</v>
      </c>
      <c r="AL376" s="107"/>
    </row>
    <row r="377" spans="2:38" ht="33" customHeight="1" x14ac:dyDescent="0.2">
      <c r="B377" s="102" t="s">
        <v>1887</v>
      </c>
      <c r="C377" s="94" t="s">
        <v>85</v>
      </c>
      <c r="D377" s="103" t="s">
        <v>13180</v>
      </c>
      <c r="E377" s="94" t="s">
        <v>12753</v>
      </c>
      <c r="F377" s="94" t="s">
        <v>86</v>
      </c>
      <c r="G377" s="94" t="s">
        <v>2497</v>
      </c>
      <c r="H377" s="103">
        <v>2024</v>
      </c>
      <c r="I377" s="103">
        <v>2024</v>
      </c>
      <c r="J377" s="102" t="s">
        <v>7893</v>
      </c>
      <c r="K377" s="94" t="s">
        <v>7894</v>
      </c>
      <c r="L377" s="94" t="s">
        <v>7895</v>
      </c>
      <c r="M377" s="94" t="s">
        <v>7896</v>
      </c>
      <c r="N377" s="94" t="s">
        <v>7897</v>
      </c>
      <c r="O377" s="94" t="s">
        <v>89</v>
      </c>
      <c r="P377" s="94" t="s">
        <v>90</v>
      </c>
      <c r="Q377" s="94" t="s">
        <v>7898</v>
      </c>
      <c r="R377" s="94" t="s">
        <v>7899</v>
      </c>
      <c r="S377" s="94" t="s">
        <v>91</v>
      </c>
      <c r="T377" s="94" t="s">
        <v>136</v>
      </c>
      <c r="U377" s="94" t="s">
        <v>137</v>
      </c>
      <c r="V377" s="104" t="s">
        <v>7900</v>
      </c>
      <c r="W377" s="105" t="s">
        <v>7901</v>
      </c>
      <c r="X377" s="105" t="s">
        <v>7898</v>
      </c>
      <c r="Y377" s="105" t="s">
        <v>7902</v>
      </c>
      <c r="Z377" s="105" t="s">
        <v>13181</v>
      </c>
      <c r="AA377" s="105" t="s">
        <v>13182</v>
      </c>
      <c r="AB377" s="106">
        <v>3</v>
      </c>
      <c r="AC377" s="102">
        <v>15400</v>
      </c>
      <c r="AD377" s="94">
        <v>5800</v>
      </c>
      <c r="AE377" s="94">
        <v>0</v>
      </c>
      <c r="AF377" s="94">
        <v>0</v>
      </c>
      <c r="AG377" s="94">
        <v>0</v>
      </c>
      <c r="AH377" s="102"/>
      <c r="AI377" s="102"/>
      <c r="AJ377" s="107"/>
      <c r="AK377" s="107" t="s">
        <v>2499</v>
      </c>
      <c r="AL377" s="107"/>
    </row>
    <row r="378" spans="2:38" ht="33" customHeight="1" x14ac:dyDescent="0.2">
      <c r="B378" s="102" t="s">
        <v>1887</v>
      </c>
      <c r="C378" s="94" t="s">
        <v>85</v>
      </c>
      <c r="D378" s="103" t="s">
        <v>13183</v>
      </c>
      <c r="E378" s="94" t="s">
        <v>12771</v>
      </c>
      <c r="F378" s="94" t="s">
        <v>86</v>
      </c>
      <c r="G378" s="94" t="s">
        <v>2497</v>
      </c>
      <c r="H378" s="103">
        <v>2024</v>
      </c>
      <c r="I378" s="103">
        <v>2024</v>
      </c>
      <c r="J378" s="102" t="s">
        <v>7945</v>
      </c>
      <c r="K378" s="94" t="s">
        <v>7946</v>
      </c>
      <c r="L378" s="94" t="s">
        <v>7947</v>
      </c>
      <c r="M378" s="94" t="s">
        <v>7948</v>
      </c>
      <c r="N378" s="94" t="s">
        <v>7949</v>
      </c>
      <c r="O378" s="94" t="s">
        <v>89</v>
      </c>
      <c r="P378" s="94" t="s">
        <v>90</v>
      </c>
      <c r="Q378" s="94" t="s">
        <v>7950</v>
      </c>
      <c r="R378" s="94" t="s">
        <v>7951</v>
      </c>
      <c r="S378" s="94" t="s">
        <v>135</v>
      </c>
      <c r="T378" s="94" t="s">
        <v>7952</v>
      </c>
      <c r="U378" s="94" t="s">
        <v>137</v>
      </c>
      <c r="V378" s="104" t="s">
        <v>7953</v>
      </c>
      <c r="W378" s="105" t="s">
        <v>7954</v>
      </c>
      <c r="X378" s="105" t="s">
        <v>7950</v>
      </c>
      <c r="Y378" s="105" t="s">
        <v>7955</v>
      </c>
      <c r="Z378" s="105" t="s">
        <v>7956</v>
      </c>
      <c r="AA378" s="105" t="s">
        <v>7957</v>
      </c>
      <c r="AB378" s="106">
        <v>2</v>
      </c>
      <c r="AC378" s="102">
        <v>22500</v>
      </c>
      <c r="AD378" s="94">
        <v>8500</v>
      </c>
      <c r="AE378" s="94">
        <v>0</v>
      </c>
      <c r="AF378" s="94">
        <v>0</v>
      </c>
      <c r="AG378" s="94">
        <v>0</v>
      </c>
      <c r="AH378" s="102"/>
      <c r="AI378" s="102"/>
      <c r="AJ378" s="107"/>
      <c r="AK378" s="107" t="s">
        <v>2499</v>
      </c>
      <c r="AL378" s="107"/>
    </row>
    <row r="379" spans="2:38" ht="33" customHeight="1" x14ac:dyDescent="0.2">
      <c r="B379" s="102" t="s">
        <v>1887</v>
      </c>
      <c r="C379" s="94" t="s">
        <v>85</v>
      </c>
      <c r="D379" s="103" t="s">
        <v>13184</v>
      </c>
      <c r="E379" s="94" t="s">
        <v>12786</v>
      </c>
      <c r="F379" s="94" t="s">
        <v>86</v>
      </c>
      <c r="G379" s="94" t="s">
        <v>2497</v>
      </c>
      <c r="H379" s="103">
        <v>2024</v>
      </c>
      <c r="I379" s="103">
        <v>2024</v>
      </c>
      <c r="J379" s="102" t="s">
        <v>7874</v>
      </c>
      <c r="K379" s="94" t="s">
        <v>12787</v>
      </c>
      <c r="L379" s="94" t="s">
        <v>7876</v>
      </c>
      <c r="M379" s="94"/>
      <c r="N379" s="94" t="s">
        <v>7878</v>
      </c>
      <c r="O379" s="94" t="s">
        <v>89</v>
      </c>
      <c r="P379" s="94" t="s">
        <v>90</v>
      </c>
      <c r="Q379" s="94" t="s">
        <v>7879</v>
      </c>
      <c r="R379" s="94" t="s">
        <v>7880</v>
      </c>
      <c r="S379" s="94" t="s">
        <v>135</v>
      </c>
      <c r="T379" s="94" t="s">
        <v>1926</v>
      </c>
      <c r="U379" s="94" t="s">
        <v>137</v>
      </c>
      <c r="V379" s="104" t="s">
        <v>7881</v>
      </c>
      <c r="W379" s="105" t="s">
        <v>7882</v>
      </c>
      <c r="X379" s="105" t="s">
        <v>7883</v>
      </c>
      <c r="Y379" s="105" t="s">
        <v>7884</v>
      </c>
      <c r="Z379" s="105" t="s">
        <v>7885</v>
      </c>
      <c r="AA379" s="105" t="s">
        <v>7886</v>
      </c>
      <c r="AB379" s="106">
        <v>2</v>
      </c>
      <c r="AC379" s="102">
        <v>13527</v>
      </c>
      <c r="AD379" s="94">
        <v>8116</v>
      </c>
      <c r="AE379" s="94">
        <v>0</v>
      </c>
      <c r="AF379" s="94">
        <v>0</v>
      </c>
      <c r="AG379" s="94">
        <v>0</v>
      </c>
      <c r="AH379" s="102"/>
      <c r="AI379" s="102"/>
      <c r="AJ379" s="107"/>
      <c r="AK379" s="107" t="s">
        <v>2499</v>
      </c>
      <c r="AL379" s="107"/>
    </row>
    <row r="380" spans="2:38" ht="33" customHeight="1" x14ac:dyDescent="0.2">
      <c r="B380" s="102" t="s">
        <v>1887</v>
      </c>
      <c r="C380" s="94" t="s">
        <v>85</v>
      </c>
      <c r="D380" s="103" t="s">
        <v>13185</v>
      </c>
      <c r="E380" s="94" t="s">
        <v>12800</v>
      </c>
      <c r="F380" s="94" t="s">
        <v>86</v>
      </c>
      <c r="G380" s="94" t="s">
        <v>2497</v>
      </c>
      <c r="H380" s="103">
        <v>2024</v>
      </c>
      <c r="I380" s="103">
        <v>2024</v>
      </c>
      <c r="J380" s="102" t="s">
        <v>7907</v>
      </c>
      <c r="K380" s="94" t="s">
        <v>7908</v>
      </c>
      <c r="L380" s="94" t="s">
        <v>7909</v>
      </c>
      <c r="M380" s="94" t="s">
        <v>7910</v>
      </c>
      <c r="N380" s="94" t="s">
        <v>7911</v>
      </c>
      <c r="O380" s="94" t="s">
        <v>89</v>
      </c>
      <c r="P380" s="94" t="s">
        <v>90</v>
      </c>
      <c r="Q380" s="94" t="s">
        <v>7912</v>
      </c>
      <c r="R380" s="94" t="s">
        <v>1895</v>
      </c>
      <c r="S380" s="94" t="s">
        <v>135</v>
      </c>
      <c r="T380" s="94" t="s">
        <v>1896</v>
      </c>
      <c r="U380" s="94" t="s">
        <v>137</v>
      </c>
      <c r="V380" s="104" t="s">
        <v>7913</v>
      </c>
      <c r="W380" s="105" t="s">
        <v>2498</v>
      </c>
      <c r="X380" s="105" t="s">
        <v>7912</v>
      </c>
      <c r="Y380" s="105" t="s">
        <v>7914</v>
      </c>
      <c r="Z380" s="105" t="s">
        <v>7915</v>
      </c>
      <c r="AA380" s="105" t="s">
        <v>7916</v>
      </c>
      <c r="AB380" s="106">
        <v>3</v>
      </c>
      <c r="AC380" s="102">
        <v>10500</v>
      </c>
      <c r="AD380" s="94">
        <v>5000</v>
      </c>
      <c r="AE380" s="94">
        <v>0</v>
      </c>
      <c r="AF380" s="94">
        <v>0</v>
      </c>
      <c r="AG380" s="94">
        <v>0</v>
      </c>
      <c r="AH380" s="102"/>
      <c r="AI380" s="102"/>
      <c r="AJ380" s="107"/>
      <c r="AK380" s="107" t="s">
        <v>2499</v>
      </c>
      <c r="AL380" s="107"/>
    </row>
    <row r="381" spans="2:38" ht="33" customHeight="1" x14ac:dyDescent="0.2">
      <c r="B381" s="102" t="s">
        <v>1887</v>
      </c>
      <c r="C381" s="94" t="s">
        <v>85</v>
      </c>
      <c r="D381" s="103" t="s">
        <v>13186</v>
      </c>
      <c r="E381" s="94" t="s">
        <v>12819</v>
      </c>
      <c r="F381" s="94" t="s">
        <v>86</v>
      </c>
      <c r="G381" s="94" t="s">
        <v>2497</v>
      </c>
      <c r="H381" s="103">
        <v>2024</v>
      </c>
      <c r="I381" s="103">
        <v>2024</v>
      </c>
      <c r="J381" s="102" t="s">
        <v>8048</v>
      </c>
      <c r="K381" s="94" t="s">
        <v>8049</v>
      </c>
      <c r="L381" s="94" t="s">
        <v>8050</v>
      </c>
      <c r="M381" s="94" t="s">
        <v>8051</v>
      </c>
      <c r="N381" s="94" t="s">
        <v>8052</v>
      </c>
      <c r="O381" s="94" t="s">
        <v>89</v>
      </c>
      <c r="P381" s="94" t="s">
        <v>90</v>
      </c>
      <c r="Q381" s="94" t="s">
        <v>8053</v>
      </c>
      <c r="R381" s="94" t="s">
        <v>8054</v>
      </c>
      <c r="S381" s="94" t="s">
        <v>119</v>
      </c>
      <c r="T381" s="94" t="s">
        <v>1896</v>
      </c>
      <c r="U381" s="94" t="s">
        <v>137</v>
      </c>
      <c r="V381" s="104" t="s">
        <v>8055</v>
      </c>
      <c r="W381" s="105" t="s">
        <v>2498</v>
      </c>
      <c r="X381" s="105" t="s">
        <v>8053</v>
      </c>
      <c r="Y381" s="105" t="s">
        <v>8056</v>
      </c>
      <c r="Z381" s="105" t="s">
        <v>8057</v>
      </c>
      <c r="AA381" s="105" t="s">
        <v>8058</v>
      </c>
      <c r="AB381" s="106">
        <v>2</v>
      </c>
      <c r="AC381" s="102">
        <v>36280</v>
      </c>
      <c r="AD381" s="94">
        <v>7500</v>
      </c>
      <c r="AE381" s="94">
        <v>0</v>
      </c>
      <c r="AF381" s="94">
        <v>0</v>
      </c>
      <c r="AG381" s="94">
        <v>0</v>
      </c>
      <c r="AH381" s="102"/>
      <c r="AI381" s="102"/>
      <c r="AJ381" s="107"/>
      <c r="AK381" s="107" t="s">
        <v>2499</v>
      </c>
      <c r="AL381" s="107"/>
    </row>
    <row r="382" spans="2:38" ht="33" customHeight="1" x14ac:dyDescent="0.2">
      <c r="B382" s="102" t="s">
        <v>1887</v>
      </c>
      <c r="C382" s="94" t="s">
        <v>85</v>
      </c>
      <c r="D382" s="103" t="s">
        <v>19814</v>
      </c>
      <c r="E382" s="94" t="s">
        <v>17690</v>
      </c>
      <c r="F382" s="94" t="s">
        <v>86</v>
      </c>
      <c r="G382" s="94" t="s">
        <v>2497</v>
      </c>
      <c r="H382" s="103">
        <v>2024</v>
      </c>
      <c r="I382" s="103">
        <v>2024</v>
      </c>
      <c r="J382" s="102" t="s">
        <v>8270</v>
      </c>
      <c r="K382" s="94" t="s">
        <v>8271</v>
      </c>
      <c r="L382" s="94" t="s">
        <v>8272</v>
      </c>
      <c r="M382" s="94" t="s">
        <v>8273</v>
      </c>
      <c r="N382" s="94" t="s">
        <v>8274</v>
      </c>
      <c r="O382" s="94" t="s">
        <v>89</v>
      </c>
      <c r="P382" s="94" t="s">
        <v>90</v>
      </c>
      <c r="Q382" s="94" t="s">
        <v>8275</v>
      </c>
      <c r="R382" s="94" t="s">
        <v>8276</v>
      </c>
      <c r="S382" s="94" t="s">
        <v>135</v>
      </c>
      <c r="T382" s="94" t="s">
        <v>1946</v>
      </c>
      <c r="U382" s="94" t="s">
        <v>137</v>
      </c>
      <c r="V382" s="104" t="s">
        <v>8277</v>
      </c>
      <c r="W382" s="105" t="s">
        <v>2498</v>
      </c>
      <c r="X382" s="105" t="s">
        <v>8275</v>
      </c>
      <c r="Y382" s="105" t="s">
        <v>8278</v>
      </c>
      <c r="Z382" s="105" t="s">
        <v>8279</v>
      </c>
      <c r="AA382" s="105" t="s">
        <v>8280</v>
      </c>
      <c r="AB382" s="106">
        <v>2</v>
      </c>
      <c r="AC382" s="102">
        <v>9578</v>
      </c>
      <c r="AD382" s="94">
        <v>5000</v>
      </c>
      <c r="AE382" s="94">
        <v>0</v>
      </c>
      <c r="AF382" s="94">
        <v>0</v>
      </c>
      <c r="AG382" s="94">
        <v>0</v>
      </c>
      <c r="AH382" s="102"/>
      <c r="AI382" s="102"/>
      <c r="AJ382" s="107"/>
      <c r="AK382" s="107" t="s">
        <v>2499</v>
      </c>
      <c r="AL382" s="107"/>
    </row>
    <row r="383" spans="2:38" ht="33" customHeight="1" x14ac:dyDescent="0.2">
      <c r="B383" s="102" t="s">
        <v>1887</v>
      </c>
      <c r="C383" s="94" t="s">
        <v>85</v>
      </c>
      <c r="D383" s="103" t="s">
        <v>19815</v>
      </c>
      <c r="E383" s="94" t="s">
        <v>17703</v>
      </c>
      <c r="F383" s="94" t="s">
        <v>86</v>
      </c>
      <c r="G383" s="94" t="s">
        <v>2497</v>
      </c>
      <c r="H383" s="103">
        <v>2024</v>
      </c>
      <c r="I383" s="103">
        <v>2024</v>
      </c>
      <c r="J383" s="102" t="s">
        <v>7919</v>
      </c>
      <c r="K383" s="94" t="s">
        <v>7920</v>
      </c>
      <c r="L383" s="94" t="s">
        <v>7921</v>
      </c>
      <c r="M383" s="94" t="s">
        <v>7922</v>
      </c>
      <c r="N383" s="94" t="s">
        <v>7923</v>
      </c>
      <c r="O383" s="94" t="s">
        <v>89</v>
      </c>
      <c r="P383" s="94" t="s">
        <v>90</v>
      </c>
      <c r="Q383" s="94" t="s">
        <v>7924</v>
      </c>
      <c r="R383" s="94" t="s">
        <v>7925</v>
      </c>
      <c r="S383" s="94" t="s">
        <v>135</v>
      </c>
      <c r="T383" s="94" t="s">
        <v>136</v>
      </c>
      <c r="U383" s="94" t="s">
        <v>137</v>
      </c>
      <c r="V383" s="104" t="s">
        <v>7926</v>
      </c>
      <c r="W383" s="105" t="s">
        <v>2498</v>
      </c>
      <c r="X383" s="105" t="s">
        <v>7924</v>
      </c>
      <c r="Y383" s="105" t="s">
        <v>7927</v>
      </c>
      <c r="Z383" s="105" t="s">
        <v>7928</v>
      </c>
      <c r="AA383" s="105" t="s">
        <v>7929</v>
      </c>
      <c r="AB383" s="106">
        <v>2</v>
      </c>
      <c r="AC383" s="102">
        <v>14320</v>
      </c>
      <c r="AD383" s="94">
        <v>6000</v>
      </c>
      <c r="AE383" s="94">
        <v>0</v>
      </c>
      <c r="AF383" s="94">
        <v>0</v>
      </c>
      <c r="AG383" s="94">
        <v>0</v>
      </c>
      <c r="AH383" s="102"/>
      <c r="AI383" s="102"/>
      <c r="AJ383" s="107"/>
      <c r="AK383" s="107" t="s">
        <v>2499</v>
      </c>
      <c r="AL383" s="107"/>
    </row>
    <row r="384" spans="2:38" ht="33" customHeight="1" x14ac:dyDescent="0.2">
      <c r="B384" s="102" t="s">
        <v>1887</v>
      </c>
      <c r="C384" s="94" t="s">
        <v>85</v>
      </c>
      <c r="D384" s="103" t="s">
        <v>19816</v>
      </c>
      <c r="E384" s="94" t="s">
        <v>127</v>
      </c>
      <c r="F384" s="94" t="s">
        <v>86</v>
      </c>
      <c r="G384" s="94" t="s">
        <v>2497</v>
      </c>
      <c r="H384" s="103">
        <v>2024</v>
      </c>
      <c r="I384" s="103">
        <v>2024</v>
      </c>
      <c r="J384" s="102" t="s">
        <v>128</v>
      </c>
      <c r="K384" s="94" t="s">
        <v>129</v>
      </c>
      <c r="L384" s="94" t="s">
        <v>130</v>
      </c>
      <c r="M384" s="94" t="s">
        <v>131</v>
      </c>
      <c r="N384" s="94" t="s">
        <v>132</v>
      </c>
      <c r="O384" s="94" t="s">
        <v>89</v>
      </c>
      <c r="P384" s="94" t="s">
        <v>90</v>
      </c>
      <c r="Q384" s="94" t="s">
        <v>133</v>
      </c>
      <c r="R384" s="94" t="s">
        <v>134</v>
      </c>
      <c r="S384" s="94" t="s">
        <v>135</v>
      </c>
      <c r="T384" s="94" t="s">
        <v>136</v>
      </c>
      <c r="U384" s="94" t="s">
        <v>137</v>
      </c>
      <c r="V384" s="104" t="s">
        <v>2505</v>
      </c>
      <c r="W384" s="105" t="s">
        <v>2498</v>
      </c>
      <c r="X384" s="105" t="s">
        <v>133</v>
      </c>
      <c r="Y384" s="105" t="s">
        <v>2506</v>
      </c>
      <c r="Z384" s="105" t="s">
        <v>2507</v>
      </c>
      <c r="AA384" s="105" t="s">
        <v>2508</v>
      </c>
      <c r="AB384" s="106">
        <v>4</v>
      </c>
      <c r="AC384" s="102">
        <v>12604</v>
      </c>
      <c r="AD384" s="94">
        <v>4800</v>
      </c>
      <c r="AE384" s="94">
        <v>0</v>
      </c>
      <c r="AF384" s="94">
        <v>0</v>
      </c>
      <c r="AG384" s="94">
        <v>0</v>
      </c>
      <c r="AH384" s="102"/>
      <c r="AI384" s="102"/>
      <c r="AJ384" s="107"/>
      <c r="AK384" s="107" t="s">
        <v>2499</v>
      </c>
      <c r="AL384" s="107"/>
    </row>
    <row r="385" spans="2:38" ht="33" customHeight="1" x14ac:dyDescent="0.2">
      <c r="B385" s="102" t="s">
        <v>1887</v>
      </c>
      <c r="C385" s="94" t="s">
        <v>85</v>
      </c>
      <c r="D385" s="103" t="s">
        <v>19817</v>
      </c>
      <c r="E385" s="94" t="s">
        <v>17735</v>
      </c>
      <c r="F385" s="94" t="s">
        <v>86</v>
      </c>
      <c r="G385" s="94" t="s">
        <v>2497</v>
      </c>
      <c r="H385" s="103">
        <v>2024</v>
      </c>
      <c r="I385" s="103">
        <v>2024</v>
      </c>
      <c r="J385" s="102" t="s">
        <v>8063</v>
      </c>
      <c r="K385" s="94" t="s">
        <v>8064</v>
      </c>
      <c r="L385" s="94" t="s">
        <v>8065</v>
      </c>
      <c r="M385" s="94" t="s">
        <v>8066</v>
      </c>
      <c r="N385" s="94" t="s">
        <v>8067</v>
      </c>
      <c r="O385" s="94" t="s">
        <v>89</v>
      </c>
      <c r="P385" s="94" t="s">
        <v>90</v>
      </c>
      <c r="Q385" s="94" t="s">
        <v>8068</v>
      </c>
      <c r="R385" s="94" t="s">
        <v>8069</v>
      </c>
      <c r="S385" s="94" t="s">
        <v>135</v>
      </c>
      <c r="T385" s="94" t="s">
        <v>1896</v>
      </c>
      <c r="U385" s="94" t="s">
        <v>137</v>
      </c>
      <c r="V385" s="104" t="s">
        <v>8070</v>
      </c>
      <c r="W385" s="105" t="s">
        <v>8071</v>
      </c>
      <c r="X385" s="105" t="s">
        <v>8068</v>
      </c>
      <c r="Y385" s="105" t="s">
        <v>8072</v>
      </c>
      <c r="Z385" s="105" t="s">
        <v>8073</v>
      </c>
      <c r="AA385" s="105" t="s">
        <v>8074</v>
      </c>
      <c r="AB385" s="106">
        <v>4</v>
      </c>
      <c r="AC385" s="102">
        <v>46570</v>
      </c>
      <c r="AD385" s="94">
        <v>25350</v>
      </c>
      <c r="AE385" s="94">
        <v>0</v>
      </c>
      <c r="AF385" s="94">
        <v>0</v>
      </c>
      <c r="AG385" s="94">
        <v>0</v>
      </c>
      <c r="AH385" s="102"/>
      <c r="AI385" s="102"/>
      <c r="AJ385" s="107"/>
      <c r="AK385" s="107" t="s">
        <v>2499</v>
      </c>
      <c r="AL385" s="107"/>
    </row>
    <row r="386" spans="2:38" ht="33" customHeight="1" x14ac:dyDescent="0.2">
      <c r="B386" s="102" t="s">
        <v>1887</v>
      </c>
      <c r="C386" s="94" t="s">
        <v>85</v>
      </c>
      <c r="D386" s="103" t="s">
        <v>19818</v>
      </c>
      <c r="E386" s="94" t="s">
        <v>17759</v>
      </c>
      <c r="F386" s="94" t="s">
        <v>86</v>
      </c>
      <c r="G386" s="94" t="s">
        <v>2497</v>
      </c>
      <c r="H386" s="103">
        <v>2024</v>
      </c>
      <c r="I386" s="103">
        <v>2024</v>
      </c>
      <c r="J386" s="102" t="s">
        <v>8173</v>
      </c>
      <c r="K386" s="94" t="s">
        <v>17760</v>
      </c>
      <c r="L386" s="94" t="s">
        <v>19819</v>
      </c>
      <c r="M386" s="94"/>
      <c r="N386" s="94" t="s">
        <v>8177</v>
      </c>
      <c r="O386" s="94" t="s">
        <v>89</v>
      </c>
      <c r="P386" s="94" t="s">
        <v>90</v>
      </c>
      <c r="Q386" s="94" t="s">
        <v>8178</v>
      </c>
      <c r="R386" s="94" t="s">
        <v>8179</v>
      </c>
      <c r="S386" s="94" t="s">
        <v>135</v>
      </c>
      <c r="T386" s="94" t="s">
        <v>1946</v>
      </c>
      <c r="U386" s="94" t="s">
        <v>137</v>
      </c>
      <c r="V386" s="104" t="s">
        <v>8180</v>
      </c>
      <c r="W386" s="105" t="s">
        <v>2498</v>
      </c>
      <c r="X386" s="105" t="s">
        <v>8178</v>
      </c>
      <c r="Y386" s="105" t="s">
        <v>8181</v>
      </c>
      <c r="Z386" s="105" t="s">
        <v>8182</v>
      </c>
      <c r="AA386" s="105" t="s">
        <v>8183</v>
      </c>
      <c r="AB386" s="106">
        <v>2</v>
      </c>
      <c r="AC386" s="102">
        <v>16200</v>
      </c>
      <c r="AD386" s="94">
        <v>9000</v>
      </c>
      <c r="AE386" s="94">
        <v>0</v>
      </c>
      <c r="AF386" s="94">
        <v>0</v>
      </c>
      <c r="AG386" s="94">
        <v>0</v>
      </c>
      <c r="AH386" s="102"/>
      <c r="AI386" s="102"/>
      <c r="AJ386" s="107"/>
      <c r="AK386" s="107" t="s">
        <v>2499</v>
      </c>
      <c r="AL386" s="107"/>
    </row>
    <row r="387" spans="2:38" ht="33" customHeight="1" x14ac:dyDescent="0.2">
      <c r="B387" s="102" t="s">
        <v>1887</v>
      </c>
      <c r="C387" s="94" t="s">
        <v>85</v>
      </c>
      <c r="D387" s="103" t="s">
        <v>19820</v>
      </c>
      <c r="E387" s="94" t="s">
        <v>17772</v>
      </c>
      <c r="F387" s="94" t="s">
        <v>86</v>
      </c>
      <c r="G387" s="94" t="s">
        <v>2497</v>
      </c>
      <c r="H387" s="103">
        <v>2024</v>
      </c>
      <c r="I387" s="103">
        <v>2024</v>
      </c>
      <c r="J387" s="102" t="s">
        <v>8013</v>
      </c>
      <c r="K387" s="94" t="s">
        <v>8014</v>
      </c>
      <c r="L387" s="94"/>
      <c r="M387" s="94" t="s">
        <v>8015</v>
      </c>
      <c r="N387" s="94" t="s">
        <v>8016</v>
      </c>
      <c r="O387" s="94" t="s">
        <v>89</v>
      </c>
      <c r="P387" s="94" t="s">
        <v>257</v>
      </c>
      <c r="Q387" s="94" t="s">
        <v>1973</v>
      </c>
      <c r="R387" s="94" t="s">
        <v>1974</v>
      </c>
      <c r="S387" s="94" t="s">
        <v>91</v>
      </c>
      <c r="T387" s="94" t="s">
        <v>136</v>
      </c>
      <c r="U387" s="94" t="s">
        <v>137</v>
      </c>
      <c r="V387" s="104" t="s">
        <v>8017</v>
      </c>
      <c r="W387" s="105" t="s">
        <v>8018</v>
      </c>
      <c r="X387" s="105" t="s">
        <v>7965</v>
      </c>
      <c r="Y387" s="105" t="s">
        <v>7969</v>
      </c>
      <c r="Z387" s="105" t="s">
        <v>8019</v>
      </c>
      <c r="AA387" s="105" t="s">
        <v>8020</v>
      </c>
      <c r="AB387" s="106">
        <v>4</v>
      </c>
      <c r="AC387" s="102">
        <v>52900</v>
      </c>
      <c r="AD387" s="94">
        <v>15500</v>
      </c>
      <c r="AE387" s="94">
        <v>0</v>
      </c>
      <c r="AF387" s="94">
        <v>0</v>
      </c>
      <c r="AG387" s="94">
        <v>0</v>
      </c>
      <c r="AH387" s="102"/>
      <c r="AI387" s="102"/>
      <c r="AJ387" s="107"/>
      <c r="AK387" s="107" t="s">
        <v>2499</v>
      </c>
      <c r="AL387" s="107"/>
    </row>
    <row r="388" spans="2:38" ht="33" customHeight="1" x14ac:dyDescent="0.2">
      <c r="B388" s="102" t="s">
        <v>1887</v>
      </c>
      <c r="C388" s="94" t="s">
        <v>85</v>
      </c>
      <c r="D388" s="103" t="s">
        <v>19821</v>
      </c>
      <c r="E388" s="94" t="s">
        <v>17796</v>
      </c>
      <c r="F388" s="94" t="s">
        <v>86</v>
      </c>
      <c r="G388" s="94" t="s">
        <v>2497</v>
      </c>
      <c r="H388" s="103">
        <v>2024</v>
      </c>
      <c r="I388" s="103">
        <v>2024</v>
      </c>
      <c r="J388" s="102" t="s">
        <v>8225</v>
      </c>
      <c r="K388" s="94" t="s">
        <v>8226</v>
      </c>
      <c r="L388" s="94" t="s">
        <v>8227</v>
      </c>
      <c r="M388" s="94" t="s">
        <v>8228</v>
      </c>
      <c r="N388" s="94" t="s">
        <v>8229</v>
      </c>
      <c r="O388" s="94" t="s">
        <v>89</v>
      </c>
      <c r="P388" s="94" t="s">
        <v>90</v>
      </c>
      <c r="Q388" s="94" t="s">
        <v>8005</v>
      </c>
      <c r="R388" s="94" t="s">
        <v>8006</v>
      </c>
      <c r="S388" s="94" t="s">
        <v>135</v>
      </c>
      <c r="T388" s="94" t="s">
        <v>1946</v>
      </c>
      <c r="U388" s="94" t="s">
        <v>137</v>
      </c>
      <c r="V388" s="104" t="s">
        <v>8230</v>
      </c>
      <c r="W388" s="105" t="s">
        <v>2498</v>
      </c>
      <c r="X388" s="105" t="s">
        <v>8005</v>
      </c>
      <c r="Y388" s="105" t="s">
        <v>8008</v>
      </c>
      <c r="Z388" s="105" t="s">
        <v>8231</v>
      </c>
      <c r="AA388" s="105" t="s">
        <v>8232</v>
      </c>
      <c r="AB388" s="106">
        <v>2</v>
      </c>
      <c r="AC388" s="102">
        <v>37700</v>
      </c>
      <c r="AD388" s="94">
        <v>13000</v>
      </c>
      <c r="AE388" s="94">
        <v>0</v>
      </c>
      <c r="AF388" s="94">
        <v>0</v>
      </c>
      <c r="AG388" s="94">
        <v>0</v>
      </c>
      <c r="AH388" s="102"/>
      <c r="AI388" s="102"/>
      <c r="AJ388" s="107"/>
      <c r="AK388" s="107" t="s">
        <v>2499</v>
      </c>
      <c r="AL388" s="107"/>
    </row>
    <row r="389" spans="2:38" ht="33" customHeight="1" x14ac:dyDescent="0.2">
      <c r="B389" s="102" t="s">
        <v>1887</v>
      </c>
      <c r="C389" s="94" t="s">
        <v>85</v>
      </c>
      <c r="D389" s="103" t="s">
        <v>19822</v>
      </c>
      <c r="E389" s="94" t="s">
        <v>17810</v>
      </c>
      <c r="F389" s="94" t="s">
        <v>86</v>
      </c>
      <c r="G389" s="94" t="s">
        <v>2497</v>
      </c>
      <c r="H389" s="103">
        <v>2024</v>
      </c>
      <c r="I389" s="103">
        <v>2024</v>
      </c>
      <c r="J389" s="102" t="s">
        <v>8001</v>
      </c>
      <c r="K389" s="94" t="s">
        <v>17811</v>
      </c>
      <c r="L389" s="94"/>
      <c r="M389" s="94"/>
      <c r="N389" s="94" t="s">
        <v>8004</v>
      </c>
      <c r="O389" s="94" t="s">
        <v>89</v>
      </c>
      <c r="P389" s="94" t="s">
        <v>257</v>
      </c>
      <c r="Q389" s="94" t="s">
        <v>8040</v>
      </c>
      <c r="R389" s="94" t="s">
        <v>17812</v>
      </c>
      <c r="S389" s="94" t="s">
        <v>91</v>
      </c>
      <c r="T389" s="94" t="s">
        <v>1946</v>
      </c>
      <c r="U389" s="94" t="s">
        <v>137</v>
      </c>
      <c r="V389" s="104" t="s">
        <v>19823</v>
      </c>
      <c r="W389" s="105" t="s">
        <v>2498</v>
      </c>
      <c r="X389" s="105" t="s">
        <v>8040</v>
      </c>
      <c r="Y389" s="105" t="s">
        <v>19824</v>
      </c>
      <c r="Z389" s="105" t="s">
        <v>8009</v>
      </c>
      <c r="AA389" s="105" t="s">
        <v>19825</v>
      </c>
      <c r="AB389" s="106">
        <v>4</v>
      </c>
      <c r="AC389" s="102">
        <v>31930</v>
      </c>
      <c r="AD389" s="94">
        <v>12000</v>
      </c>
      <c r="AE389" s="94">
        <v>0</v>
      </c>
      <c r="AF389" s="94">
        <v>0</v>
      </c>
      <c r="AG389" s="94">
        <v>0</v>
      </c>
      <c r="AH389" s="102"/>
      <c r="AI389" s="102"/>
      <c r="AJ389" s="107"/>
      <c r="AK389" s="107" t="s">
        <v>2499</v>
      </c>
      <c r="AL389" s="107"/>
    </row>
    <row r="390" spans="2:38" ht="33" customHeight="1" x14ac:dyDescent="0.2">
      <c r="B390" s="102" t="s">
        <v>1887</v>
      </c>
      <c r="C390" s="94" t="s">
        <v>85</v>
      </c>
      <c r="D390" s="103" t="s">
        <v>19826</v>
      </c>
      <c r="E390" s="94" t="s">
        <v>17836</v>
      </c>
      <c r="F390" s="94" t="s">
        <v>86</v>
      </c>
      <c r="G390" s="94" t="s">
        <v>2497</v>
      </c>
      <c r="H390" s="103">
        <v>2024</v>
      </c>
      <c r="I390" s="103">
        <v>2024</v>
      </c>
      <c r="J390" s="102" t="s">
        <v>17837</v>
      </c>
      <c r="K390" s="94" t="s">
        <v>17838</v>
      </c>
      <c r="L390" s="94" t="s">
        <v>19827</v>
      </c>
      <c r="M390" s="94"/>
      <c r="N390" s="94" t="s">
        <v>17840</v>
      </c>
      <c r="O390" s="94" t="s">
        <v>89</v>
      </c>
      <c r="P390" s="94" t="s">
        <v>116</v>
      </c>
      <c r="Q390" s="94" t="s">
        <v>17841</v>
      </c>
      <c r="R390" s="94" t="s">
        <v>17842</v>
      </c>
      <c r="S390" s="94" t="s">
        <v>135</v>
      </c>
      <c r="T390" s="94" t="s">
        <v>1896</v>
      </c>
      <c r="U390" s="94" t="s">
        <v>137</v>
      </c>
      <c r="V390" s="104" t="s">
        <v>19828</v>
      </c>
      <c r="W390" s="105" t="s">
        <v>19829</v>
      </c>
      <c r="X390" s="105" t="s">
        <v>17841</v>
      </c>
      <c r="Y390" s="105" t="s">
        <v>19830</v>
      </c>
      <c r="Z390" s="105" t="s">
        <v>19831</v>
      </c>
      <c r="AA390" s="105" t="s">
        <v>19832</v>
      </c>
      <c r="AB390" s="106">
        <v>2</v>
      </c>
      <c r="AC390" s="102">
        <v>2000</v>
      </c>
      <c r="AD390" s="94">
        <v>2000</v>
      </c>
      <c r="AE390" s="94">
        <v>0</v>
      </c>
      <c r="AF390" s="94">
        <v>0</v>
      </c>
      <c r="AG390" s="94">
        <v>0</v>
      </c>
      <c r="AH390" s="102"/>
      <c r="AI390" s="102"/>
      <c r="AJ390" s="107"/>
      <c r="AK390" s="107" t="s">
        <v>2499</v>
      </c>
      <c r="AL390" s="107"/>
    </row>
    <row r="391" spans="2:38" ht="33" customHeight="1" x14ac:dyDescent="0.2">
      <c r="B391" s="102" t="s">
        <v>1887</v>
      </c>
      <c r="C391" s="94" t="s">
        <v>85</v>
      </c>
      <c r="D391" s="103" t="s">
        <v>19833</v>
      </c>
      <c r="E391" s="94" t="s">
        <v>17851</v>
      </c>
      <c r="F391" s="94" t="s">
        <v>86</v>
      </c>
      <c r="G391" s="94" t="s">
        <v>2497</v>
      </c>
      <c r="H391" s="103">
        <v>2024</v>
      </c>
      <c r="I391" s="103">
        <v>2024</v>
      </c>
      <c r="J391" s="102" t="s">
        <v>8283</v>
      </c>
      <c r="K391" s="94" t="s">
        <v>8284</v>
      </c>
      <c r="L391" s="94" t="s">
        <v>8285</v>
      </c>
      <c r="M391" s="94" t="s">
        <v>8286</v>
      </c>
      <c r="N391" s="94" t="s">
        <v>8287</v>
      </c>
      <c r="O391" s="94" t="s">
        <v>89</v>
      </c>
      <c r="P391" s="94" t="s">
        <v>90</v>
      </c>
      <c r="Q391" s="94" t="s">
        <v>8288</v>
      </c>
      <c r="R391" s="94" t="s">
        <v>8289</v>
      </c>
      <c r="S391" s="94" t="s">
        <v>135</v>
      </c>
      <c r="T391" s="94" t="s">
        <v>136</v>
      </c>
      <c r="U391" s="94" t="s">
        <v>137</v>
      </c>
      <c r="V391" s="104" t="s">
        <v>8290</v>
      </c>
      <c r="W391" s="105" t="s">
        <v>2498</v>
      </c>
      <c r="X391" s="105" t="s">
        <v>8288</v>
      </c>
      <c r="Y391" s="105" t="s">
        <v>8291</v>
      </c>
      <c r="Z391" s="105" t="s">
        <v>8292</v>
      </c>
      <c r="AA391" s="105" t="s">
        <v>8293</v>
      </c>
      <c r="AB391" s="106">
        <v>2</v>
      </c>
      <c r="AC391" s="102">
        <v>7276</v>
      </c>
      <c r="AD391" s="94">
        <v>4000</v>
      </c>
      <c r="AE391" s="94">
        <v>0</v>
      </c>
      <c r="AF391" s="94">
        <v>0</v>
      </c>
      <c r="AG391" s="94">
        <v>0</v>
      </c>
      <c r="AH391" s="102"/>
      <c r="AI391" s="102"/>
      <c r="AJ391" s="107"/>
      <c r="AK391" s="107" t="s">
        <v>2499</v>
      </c>
      <c r="AL391" s="107"/>
    </row>
    <row r="392" spans="2:38" ht="33" customHeight="1" x14ac:dyDescent="0.2">
      <c r="B392" s="102" t="s">
        <v>1887</v>
      </c>
      <c r="C392" s="94" t="s">
        <v>85</v>
      </c>
      <c r="D392" s="103" t="s">
        <v>19834</v>
      </c>
      <c r="E392" s="94" t="s">
        <v>17865</v>
      </c>
      <c r="F392" s="94" t="s">
        <v>86</v>
      </c>
      <c r="G392" s="94" t="s">
        <v>2497</v>
      </c>
      <c r="H392" s="103">
        <v>2024</v>
      </c>
      <c r="I392" s="103">
        <v>2024</v>
      </c>
      <c r="J392" s="102" t="s">
        <v>7932</v>
      </c>
      <c r="K392" s="94" t="s">
        <v>7933</v>
      </c>
      <c r="L392" s="94" t="s">
        <v>7934</v>
      </c>
      <c r="M392" s="94" t="s">
        <v>7935</v>
      </c>
      <c r="N392" s="94" t="s">
        <v>7936</v>
      </c>
      <c r="O392" s="94" t="s">
        <v>89</v>
      </c>
      <c r="P392" s="94" t="s">
        <v>90</v>
      </c>
      <c r="Q392" s="94" t="s">
        <v>7937</v>
      </c>
      <c r="R392" s="94" t="s">
        <v>7938</v>
      </c>
      <c r="S392" s="94" t="s">
        <v>91</v>
      </c>
      <c r="T392" s="94" t="s">
        <v>1896</v>
      </c>
      <c r="U392" s="94" t="s">
        <v>137</v>
      </c>
      <c r="V392" s="104" t="s">
        <v>7939</v>
      </c>
      <c r="W392" s="105" t="s">
        <v>2498</v>
      </c>
      <c r="X392" s="105" t="s">
        <v>7937</v>
      </c>
      <c r="Y392" s="105" t="s">
        <v>7940</v>
      </c>
      <c r="Z392" s="105" t="s">
        <v>7941</v>
      </c>
      <c r="AA392" s="105" t="s">
        <v>7942</v>
      </c>
      <c r="AB392" s="106">
        <v>1</v>
      </c>
      <c r="AC392" s="102">
        <v>7100</v>
      </c>
      <c r="AD392" s="94">
        <v>2600</v>
      </c>
      <c r="AE392" s="94">
        <v>0</v>
      </c>
      <c r="AF392" s="94">
        <v>0</v>
      </c>
      <c r="AG392" s="94">
        <v>0</v>
      </c>
      <c r="AH392" s="102"/>
      <c r="AI392" s="102"/>
      <c r="AJ392" s="107"/>
      <c r="AK392" s="107" t="s">
        <v>2499</v>
      </c>
      <c r="AL392" s="107"/>
    </row>
    <row r="393" spans="2:38" ht="33" customHeight="1" x14ac:dyDescent="0.2">
      <c r="B393" s="102" t="s">
        <v>1887</v>
      </c>
      <c r="C393" s="94" t="s">
        <v>85</v>
      </c>
      <c r="D393" s="103" t="s">
        <v>19835</v>
      </c>
      <c r="E393" s="94" t="s">
        <v>17870</v>
      </c>
      <c r="F393" s="94" t="s">
        <v>86</v>
      </c>
      <c r="G393" s="94" t="s">
        <v>2497</v>
      </c>
      <c r="H393" s="103">
        <v>2024</v>
      </c>
      <c r="I393" s="103">
        <v>2024</v>
      </c>
      <c r="J393" s="102" t="s">
        <v>8147</v>
      </c>
      <c r="K393" s="94" t="s">
        <v>8148</v>
      </c>
      <c r="L393" s="94" t="s">
        <v>8149</v>
      </c>
      <c r="M393" s="94" t="s">
        <v>8150</v>
      </c>
      <c r="N393" s="94" t="s">
        <v>8151</v>
      </c>
      <c r="O393" s="94" t="s">
        <v>89</v>
      </c>
      <c r="P393" s="94" t="s">
        <v>90</v>
      </c>
      <c r="Q393" s="94" t="s">
        <v>8152</v>
      </c>
      <c r="R393" s="94" t="s">
        <v>8153</v>
      </c>
      <c r="S393" s="94" t="s">
        <v>119</v>
      </c>
      <c r="T393" s="94" t="s">
        <v>1896</v>
      </c>
      <c r="U393" s="94" t="s">
        <v>137</v>
      </c>
      <c r="V393" s="104" t="s">
        <v>8154</v>
      </c>
      <c r="W393" s="105" t="s">
        <v>2498</v>
      </c>
      <c r="X393" s="105" t="s">
        <v>8152</v>
      </c>
      <c r="Y393" s="105" t="s">
        <v>8155</v>
      </c>
      <c r="Z393" s="105" t="s">
        <v>8156</v>
      </c>
      <c r="AA393" s="105" t="s">
        <v>8157</v>
      </c>
      <c r="AB393" s="106">
        <v>2</v>
      </c>
      <c r="AC393" s="102">
        <v>8955</v>
      </c>
      <c r="AD393" s="94">
        <v>3500</v>
      </c>
      <c r="AE393" s="94">
        <v>0</v>
      </c>
      <c r="AF393" s="94">
        <v>0</v>
      </c>
      <c r="AG393" s="94">
        <v>0</v>
      </c>
      <c r="AH393" s="102"/>
      <c r="AI393" s="102"/>
      <c r="AJ393" s="107"/>
      <c r="AK393" s="107" t="s">
        <v>2499</v>
      </c>
      <c r="AL393" s="107"/>
    </row>
    <row r="394" spans="2:38" ht="33" customHeight="1" x14ac:dyDescent="0.2">
      <c r="B394" s="102" t="s">
        <v>1887</v>
      </c>
      <c r="C394" s="94" t="s">
        <v>85</v>
      </c>
      <c r="D394" s="103" t="s">
        <v>19836</v>
      </c>
      <c r="E394" s="94" t="s">
        <v>17883</v>
      </c>
      <c r="F394" s="94" t="s">
        <v>86</v>
      </c>
      <c r="G394" s="94" t="s">
        <v>2497</v>
      </c>
      <c r="H394" s="103">
        <v>2024</v>
      </c>
      <c r="I394" s="103">
        <v>2024</v>
      </c>
      <c r="J394" s="102" t="s">
        <v>7960</v>
      </c>
      <c r="K394" s="94" t="s">
        <v>7961</v>
      </c>
      <c r="L394" s="94" t="s">
        <v>7962</v>
      </c>
      <c r="M394" s="94" t="s">
        <v>7963</v>
      </c>
      <c r="N394" s="94" t="s">
        <v>7964</v>
      </c>
      <c r="O394" s="94" t="s">
        <v>89</v>
      </c>
      <c r="P394" s="94" t="s">
        <v>90</v>
      </c>
      <c r="Q394" s="94" t="s">
        <v>7965</v>
      </c>
      <c r="R394" s="94" t="s">
        <v>7966</v>
      </c>
      <c r="S394" s="94" t="s">
        <v>223</v>
      </c>
      <c r="T394" s="94" t="s">
        <v>136</v>
      </c>
      <c r="U394" s="94" t="s">
        <v>137</v>
      </c>
      <c r="V394" s="104" t="s">
        <v>7967</v>
      </c>
      <c r="W394" s="105" t="s">
        <v>2498</v>
      </c>
      <c r="X394" s="105" t="s">
        <v>7965</v>
      </c>
      <c r="Y394" s="105" t="s">
        <v>7969</v>
      </c>
      <c r="Z394" s="105" t="s">
        <v>19837</v>
      </c>
      <c r="AA394" s="105" t="s">
        <v>7971</v>
      </c>
      <c r="AB394" s="106">
        <v>3</v>
      </c>
      <c r="AC394" s="102">
        <v>5780</v>
      </c>
      <c r="AD394" s="94">
        <v>3000</v>
      </c>
      <c r="AE394" s="94">
        <v>0</v>
      </c>
      <c r="AF394" s="94">
        <v>0</v>
      </c>
      <c r="AG394" s="94">
        <v>0</v>
      </c>
      <c r="AH394" s="102"/>
      <c r="AI394" s="102"/>
      <c r="AJ394" s="107"/>
      <c r="AK394" s="107" t="s">
        <v>2499</v>
      </c>
      <c r="AL394" s="107"/>
    </row>
    <row r="395" spans="2:38" ht="33" customHeight="1" x14ac:dyDescent="0.2">
      <c r="B395" s="102" t="s">
        <v>1887</v>
      </c>
      <c r="C395" s="94" t="s">
        <v>85</v>
      </c>
      <c r="D395" s="103" t="s">
        <v>19838</v>
      </c>
      <c r="E395" s="94" t="s">
        <v>17901</v>
      </c>
      <c r="F395" s="94" t="s">
        <v>86</v>
      </c>
      <c r="G395" s="94" t="s">
        <v>2497</v>
      </c>
      <c r="H395" s="103">
        <v>2024</v>
      </c>
      <c r="I395" s="103">
        <v>2024</v>
      </c>
      <c r="J395" s="102" t="s">
        <v>17902</v>
      </c>
      <c r="K395" s="94" t="s">
        <v>17903</v>
      </c>
      <c r="L395" s="94" t="s">
        <v>17904</v>
      </c>
      <c r="M395" s="94"/>
      <c r="N395" s="94" t="s">
        <v>17905</v>
      </c>
      <c r="O395" s="94" t="s">
        <v>89</v>
      </c>
      <c r="P395" s="94" t="s">
        <v>90</v>
      </c>
      <c r="Q395" s="94" t="s">
        <v>17906</v>
      </c>
      <c r="R395" s="94" t="s">
        <v>17907</v>
      </c>
      <c r="S395" s="94" t="s">
        <v>119</v>
      </c>
      <c r="T395" s="94" t="s">
        <v>136</v>
      </c>
      <c r="U395" s="94" t="s">
        <v>137</v>
      </c>
      <c r="V395" s="104" t="s">
        <v>19839</v>
      </c>
      <c r="W395" s="105" t="s">
        <v>2498</v>
      </c>
      <c r="X395" s="105" t="s">
        <v>19840</v>
      </c>
      <c r="Y395" s="105" t="s">
        <v>19841</v>
      </c>
      <c r="Z395" s="105" t="s">
        <v>19842</v>
      </c>
      <c r="AA395" s="105" t="s">
        <v>19843</v>
      </c>
      <c r="AB395" s="106">
        <v>1</v>
      </c>
      <c r="AC395" s="102">
        <v>3960</v>
      </c>
      <c r="AD395" s="94">
        <v>1500</v>
      </c>
      <c r="AE395" s="94">
        <v>0</v>
      </c>
      <c r="AF395" s="94">
        <v>0</v>
      </c>
      <c r="AG395" s="94">
        <v>0</v>
      </c>
      <c r="AH395" s="102"/>
      <c r="AI395" s="102"/>
      <c r="AJ395" s="107"/>
      <c r="AK395" s="107" t="s">
        <v>2499</v>
      </c>
      <c r="AL395" s="107"/>
    </row>
    <row r="396" spans="2:38" ht="33" customHeight="1" x14ac:dyDescent="0.2">
      <c r="B396" s="102" t="s">
        <v>1887</v>
      </c>
      <c r="C396" s="94" t="s">
        <v>85</v>
      </c>
      <c r="D396" s="103" t="s">
        <v>19844</v>
      </c>
      <c r="E396" s="94" t="s">
        <v>17914</v>
      </c>
      <c r="F396" s="94" t="s">
        <v>86</v>
      </c>
      <c r="G396" s="94" t="s">
        <v>2497</v>
      </c>
      <c r="H396" s="103">
        <v>2024</v>
      </c>
      <c r="I396" s="103">
        <v>2024</v>
      </c>
      <c r="J396" s="102" t="s">
        <v>17915</v>
      </c>
      <c r="K396" s="94" t="s">
        <v>17916</v>
      </c>
      <c r="L396" s="94" t="s">
        <v>17917</v>
      </c>
      <c r="M396" s="94" t="s">
        <v>17918</v>
      </c>
      <c r="N396" s="94" t="s">
        <v>17919</v>
      </c>
      <c r="O396" s="94" t="s">
        <v>89</v>
      </c>
      <c r="P396" s="94" t="s">
        <v>90</v>
      </c>
      <c r="Q396" s="94" t="s">
        <v>17920</v>
      </c>
      <c r="R396" s="94" t="s">
        <v>17921</v>
      </c>
      <c r="S396" s="94" t="s">
        <v>135</v>
      </c>
      <c r="T396" s="94" t="s">
        <v>136</v>
      </c>
      <c r="U396" s="94" t="s">
        <v>137</v>
      </c>
      <c r="V396" s="104" t="s">
        <v>19845</v>
      </c>
      <c r="W396" s="105" t="s">
        <v>19846</v>
      </c>
      <c r="X396" s="105" t="s">
        <v>17920</v>
      </c>
      <c r="Y396" s="105" t="s">
        <v>19847</v>
      </c>
      <c r="Z396" s="105" t="s">
        <v>19848</v>
      </c>
      <c r="AA396" s="105" t="s">
        <v>19849</v>
      </c>
      <c r="AB396" s="106">
        <v>2</v>
      </c>
      <c r="AC396" s="102">
        <v>3440</v>
      </c>
      <c r="AD396" s="94">
        <v>2064</v>
      </c>
      <c r="AE396" s="94">
        <v>0</v>
      </c>
      <c r="AF396" s="94">
        <v>0</v>
      </c>
      <c r="AG396" s="94">
        <v>0</v>
      </c>
      <c r="AH396" s="102"/>
      <c r="AI396" s="102"/>
      <c r="AJ396" s="107"/>
      <c r="AK396" s="107" t="s">
        <v>2499</v>
      </c>
      <c r="AL396" s="107"/>
    </row>
    <row r="397" spans="2:38" ht="33" customHeight="1" x14ac:dyDescent="0.2">
      <c r="B397" s="102" t="s">
        <v>1887</v>
      </c>
      <c r="C397" s="94" t="s">
        <v>85</v>
      </c>
      <c r="D397" s="103" t="s">
        <v>19850</v>
      </c>
      <c r="E397" s="94" t="s">
        <v>17931</v>
      </c>
      <c r="F397" s="94" t="s">
        <v>86</v>
      </c>
      <c r="G397" s="94" t="s">
        <v>2497</v>
      </c>
      <c r="H397" s="103">
        <v>2024</v>
      </c>
      <c r="I397" s="103">
        <v>2024</v>
      </c>
      <c r="J397" s="102" t="s">
        <v>8160</v>
      </c>
      <c r="K397" s="94" t="s">
        <v>8161</v>
      </c>
      <c r="L397" s="94" t="s">
        <v>8162</v>
      </c>
      <c r="M397" s="94" t="s">
        <v>8163</v>
      </c>
      <c r="N397" s="94" t="s">
        <v>8164</v>
      </c>
      <c r="O397" s="94" t="s">
        <v>89</v>
      </c>
      <c r="P397" s="94" t="s">
        <v>90</v>
      </c>
      <c r="Q397" s="94" t="s">
        <v>8165</v>
      </c>
      <c r="R397" s="94" t="s">
        <v>8166</v>
      </c>
      <c r="S397" s="94" t="s">
        <v>135</v>
      </c>
      <c r="T397" s="94" t="s">
        <v>1896</v>
      </c>
      <c r="U397" s="94" t="s">
        <v>137</v>
      </c>
      <c r="V397" s="104" t="s">
        <v>8167</v>
      </c>
      <c r="W397" s="105" t="s">
        <v>2498</v>
      </c>
      <c r="X397" s="105" t="s">
        <v>8165</v>
      </c>
      <c r="Y397" s="105" t="s">
        <v>8168</v>
      </c>
      <c r="Z397" s="105" t="s">
        <v>8169</v>
      </c>
      <c r="AA397" s="105" t="s">
        <v>8170</v>
      </c>
      <c r="AB397" s="106">
        <v>2</v>
      </c>
      <c r="AC397" s="102">
        <v>7250</v>
      </c>
      <c r="AD397" s="94">
        <v>3300</v>
      </c>
      <c r="AE397" s="94">
        <v>0</v>
      </c>
      <c r="AF397" s="94">
        <v>0</v>
      </c>
      <c r="AG397" s="94">
        <v>0</v>
      </c>
      <c r="AH397" s="102"/>
      <c r="AI397" s="102"/>
      <c r="AJ397" s="107"/>
      <c r="AK397" s="107" t="s">
        <v>2499</v>
      </c>
      <c r="AL397" s="107"/>
    </row>
    <row r="398" spans="2:38" ht="33" customHeight="1" x14ac:dyDescent="0.2">
      <c r="B398" s="102" t="s">
        <v>1887</v>
      </c>
      <c r="C398" s="94" t="s">
        <v>85</v>
      </c>
      <c r="D398" s="103" t="s">
        <v>19851</v>
      </c>
      <c r="E398" s="94" t="s">
        <v>17946</v>
      </c>
      <c r="F398" s="94" t="s">
        <v>86</v>
      </c>
      <c r="G398" s="94" t="s">
        <v>2497</v>
      </c>
      <c r="H398" s="103">
        <v>2024</v>
      </c>
      <c r="I398" s="103">
        <v>2024</v>
      </c>
      <c r="J398" s="102" t="s">
        <v>8092</v>
      </c>
      <c r="K398" s="94" t="s">
        <v>8093</v>
      </c>
      <c r="L398" s="94" t="s">
        <v>8094</v>
      </c>
      <c r="M398" s="94" t="s">
        <v>8095</v>
      </c>
      <c r="N398" s="94" t="s">
        <v>8096</v>
      </c>
      <c r="O398" s="94" t="s">
        <v>89</v>
      </c>
      <c r="P398" s="94" t="s">
        <v>90</v>
      </c>
      <c r="Q398" s="94" t="s">
        <v>8097</v>
      </c>
      <c r="R398" s="94" t="s">
        <v>8098</v>
      </c>
      <c r="S398" s="94" t="s">
        <v>135</v>
      </c>
      <c r="T398" s="94" t="s">
        <v>1896</v>
      </c>
      <c r="U398" s="94" t="s">
        <v>137</v>
      </c>
      <c r="V398" s="104" t="s">
        <v>8099</v>
      </c>
      <c r="W398" s="105" t="s">
        <v>8100</v>
      </c>
      <c r="X398" s="105" t="s">
        <v>8101</v>
      </c>
      <c r="Y398" s="105" t="s">
        <v>8102</v>
      </c>
      <c r="Z398" s="105" t="s">
        <v>8103</v>
      </c>
      <c r="AA398" s="105" t="s">
        <v>8104</v>
      </c>
      <c r="AB398" s="106">
        <v>2</v>
      </c>
      <c r="AC398" s="102">
        <v>37000</v>
      </c>
      <c r="AD398" s="94">
        <v>12000</v>
      </c>
      <c r="AE398" s="94">
        <v>0</v>
      </c>
      <c r="AF398" s="94">
        <v>0</v>
      </c>
      <c r="AG398" s="94">
        <v>0</v>
      </c>
      <c r="AH398" s="102"/>
      <c r="AI398" s="102"/>
      <c r="AJ398" s="107"/>
      <c r="AK398" s="107" t="s">
        <v>2499</v>
      </c>
      <c r="AL398" s="107"/>
    </row>
    <row r="399" spans="2:38" ht="33" customHeight="1" x14ac:dyDescent="0.2">
      <c r="B399" s="102" t="s">
        <v>1887</v>
      </c>
      <c r="C399" s="94" t="s">
        <v>85</v>
      </c>
      <c r="D399" s="103" t="s">
        <v>19852</v>
      </c>
      <c r="E399" s="94" t="s">
        <v>17958</v>
      </c>
      <c r="F399" s="94" t="s">
        <v>86</v>
      </c>
      <c r="G399" s="94" t="s">
        <v>2497</v>
      </c>
      <c r="H399" s="103">
        <v>2024</v>
      </c>
      <c r="I399" s="103">
        <v>2024</v>
      </c>
      <c r="J399" s="102" t="s">
        <v>8257</v>
      </c>
      <c r="K399" s="94" t="s">
        <v>8258</v>
      </c>
      <c r="L399" s="94" t="s">
        <v>8259</v>
      </c>
      <c r="M399" s="94" t="s">
        <v>8260</v>
      </c>
      <c r="N399" s="94" t="s">
        <v>8261</v>
      </c>
      <c r="O399" s="94" t="s">
        <v>89</v>
      </c>
      <c r="P399" s="94" t="s">
        <v>90</v>
      </c>
      <c r="Q399" s="94" t="s">
        <v>8262</v>
      </c>
      <c r="R399" s="94" t="s">
        <v>8263</v>
      </c>
      <c r="S399" s="94" t="s">
        <v>135</v>
      </c>
      <c r="T399" s="94" t="s">
        <v>1926</v>
      </c>
      <c r="U399" s="94" t="s">
        <v>137</v>
      </c>
      <c r="V399" s="104" t="s">
        <v>8264</v>
      </c>
      <c r="W399" s="105" t="s">
        <v>2498</v>
      </c>
      <c r="X399" s="105" t="s">
        <v>8262</v>
      </c>
      <c r="Y399" s="105" t="s">
        <v>8265</v>
      </c>
      <c r="Z399" s="105" t="s">
        <v>8266</v>
      </c>
      <c r="AA399" s="105" t="s">
        <v>8267</v>
      </c>
      <c r="AB399" s="106">
        <v>2</v>
      </c>
      <c r="AC399" s="102">
        <v>9690</v>
      </c>
      <c r="AD399" s="94">
        <v>4700</v>
      </c>
      <c r="AE399" s="94">
        <v>0</v>
      </c>
      <c r="AF399" s="94">
        <v>0</v>
      </c>
      <c r="AG399" s="94">
        <v>0</v>
      </c>
      <c r="AH399" s="102"/>
      <c r="AI399" s="102"/>
      <c r="AJ399" s="107"/>
      <c r="AK399" s="107" t="s">
        <v>2499</v>
      </c>
      <c r="AL399" s="107"/>
    </row>
    <row r="400" spans="2:38" ht="33" customHeight="1" x14ac:dyDescent="0.2">
      <c r="B400" s="102" t="s">
        <v>1887</v>
      </c>
      <c r="C400" s="94" t="s">
        <v>85</v>
      </c>
      <c r="D400" s="103" t="s">
        <v>19853</v>
      </c>
      <c r="E400" s="94" t="s">
        <v>17973</v>
      </c>
      <c r="F400" s="94" t="s">
        <v>86</v>
      </c>
      <c r="G400" s="94" t="s">
        <v>2497</v>
      </c>
      <c r="H400" s="103">
        <v>2024</v>
      </c>
      <c r="I400" s="103">
        <v>2024</v>
      </c>
      <c r="J400" s="102" t="s">
        <v>7988</v>
      </c>
      <c r="K400" s="94" t="s">
        <v>7989</v>
      </c>
      <c r="L400" s="94" t="s">
        <v>7990</v>
      </c>
      <c r="M400" s="94" t="s">
        <v>7991</v>
      </c>
      <c r="N400" s="94" t="s">
        <v>7992</v>
      </c>
      <c r="O400" s="94" t="s">
        <v>89</v>
      </c>
      <c r="P400" s="94" t="s">
        <v>90</v>
      </c>
      <c r="Q400" s="94" t="s">
        <v>7993</v>
      </c>
      <c r="R400" s="94" t="s">
        <v>7994</v>
      </c>
      <c r="S400" s="94" t="s">
        <v>135</v>
      </c>
      <c r="T400" s="94" t="s">
        <v>1896</v>
      </c>
      <c r="U400" s="94" t="s">
        <v>137</v>
      </c>
      <c r="V400" s="104" t="s">
        <v>7995</v>
      </c>
      <c r="W400" s="105" t="s">
        <v>2498</v>
      </c>
      <c r="X400" s="105" t="s">
        <v>7993</v>
      </c>
      <c r="Y400" s="105" t="s">
        <v>7996</v>
      </c>
      <c r="Z400" s="105" t="s">
        <v>7997</v>
      </c>
      <c r="AA400" s="105" t="s">
        <v>7998</v>
      </c>
      <c r="AB400" s="106">
        <v>2</v>
      </c>
      <c r="AC400" s="102">
        <v>22435</v>
      </c>
      <c r="AD400" s="94">
        <v>11000</v>
      </c>
      <c r="AE400" s="94">
        <v>0</v>
      </c>
      <c r="AF400" s="94">
        <v>0</v>
      </c>
      <c r="AG400" s="94">
        <v>0</v>
      </c>
      <c r="AH400" s="102"/>
      <c r="AI400" s="102"/>
      <c r="AJ400" s="107"/>
      <c r="AK400" s="107" t="s">
        <v>2499</v>
      </c>
      <c r="AL400" s="107"/>
    </row>
    <row r="401" spans="2:38" ht="33" customHeight="1" x14ac:dyDescent="0.2">
      <c r="B401" s="102" t="s">
        <v>1887</v>
      </c>
      <c r="C401" s="94" t="s">
        <v>85</v>
      </c>
      <c r="D401" s="103" t="s">
        <v>19854</v>
      </c>
      <c r="E401" s="94" t="s">
        <v>17988</v>
      </c>
      <c r="F401" s="94" t="s">
        <v>86</v>
      </c>
      <c r="G401" s="94" t="s">
        <v>2497</v>
      </c>
      <c r="H401" s="103">
        <v>2024</v>
      </c>
      <c r="I401" s="103">
        <v>2024</v>
      </c>
      <c r="J401" s="102" t="s">
        <v>7974</v>
      </c>
      <c r="K401" s="94" t="s">
        <v>7975</v>
      </c>
      <c r="L401" s="94" t="s">
        <v>7976</v>
      </c>
      <c r="M401" s="94" t="s">
        <v>7977</v>
      </c>
      <c r="N401" s="94" t="s">
        <v>7978</v>
      </c>
      <c r="O401" s="94" t="s">
        <v>89</v>
      </c>
      <c r="P401" s="94" t="s">
        <v>90</v>
      </c>
      <c r="Q401" s="94" t="s">
        <v>7979</v>
      </c>
      <c r="R401" s="94" t="s">
        <v>7980</v>
      </c>
      <c r="S401" s="94" t="s">
        <v>135</v>
      </c>
      <c r="T401" s="94" t="s">
        <v>1946</v>
      </c>
      <c r="U401" s="94" t="s">
        <v>137</v>
      </c>
      <c r="V401" s="104" t="s">
        <v>7981</v>
      </c>
      <c r="W401" s="105" t="s">
        <v>7982</v>
      </c>
      <c r="X401" s="105" t="s">
        <v>7979</v>
      </c>
      <c r="Y401" s="105" t="s">
        <v>7983</v>
      </c>
      <c r="Z401" s="105" t="s">
        <v>7984</v>
      </c>
      <c r="AA401" s="105" t="s">
        <v>7985</v>
      </c>
      <c r="AB401" s="106">
        <v>3</v>
      </c>
      <c r="AC401" s="102">
        <v>17800</v>
      </c>
      <c r="AD401" s="94">
        <v>6500</v>
      </c>
      <c r="AE401" s="94">
        <v>0</v>
      </c>
      <c r="AF401" s="94">
        <v>0</v>
      </c>
      <c r="AG401" s="94">
        <v>0</v>
      </c>
      <c r="AH401" s="102"/>
      <c r="AI401" s="102"/>
      <c r="AJ401" s="107"/>
      <c r="AK401" s="107" t="s">
        <v>2499</v>
      </c>
      <c r="AL401" s="107"/>
    </row>
    <row r="402" spans="2:38" ht="33" customHeight="1" x14ac:dyDescent="0.2">
      <c r="B402" s="102" t="s">
        <v>1887</v>
      </c>
      <c r="C402" s="94" t="s">
        <v>85</v>
      </c>
      <c r="D402" s="103" t="s">
        <v>19855</v>
      </c>
      <c r="E402" s="94" t="s">
        <v>18011</v>
      </c>
      <c r="F402" s="94" t="s">
        <v>86</v>
      </c>
      <c r="G402" s="94" t="s">
        <v>2497</v>
      </c>
      <c r="H402" s="103">
        <v>2024</v>
      </c>
      <c r="I402" s="103">
        <v>2024</v>
      </c>
      <c r="J402" s="102" t="s">
        <v>8249</v>
      </c>
      <c r="K402" s="94" t="s">
        <v>8250</v>
      </c>
      <c r="L402" s="94"/>
      <c r="M402" s="94" t="s">
        <v>8251</v>
      </c>
      <c r="N402" s="94" t="s">
        <v>8252</v>
      </c>
      <c r="O402" s="94" t="s">
        <v>89</v>
      </c>
      <c r="P402" s="94" t="s">
        <v>257</v>
      </c>
      <c r="Q402" s="94" t="s">
        <v>3164</v>
      </c>
      <c r="R402" s="94" t="s">
        <v>3165</v>
      </c>
      <c r="S402" s="94" t="s">
        <v>91</v>
      </c>
      <c r="T402" s="94" t="s">
        <v>1896</v>
      </c>
      <c r="U402" s="94" t="s">
        <v>137</v>
      </c>
      <c r="V402" s="104" t="s">
        <v>8253</v>
      </c>
      <c r="W402" s="105" t="s">
        <v>2498</v>
      </c>
      <c r="X402" s="105" t="s">
        <v>3164</v>
      </c>
      <c r="Y402" s="105" t="s">
        <v>3167</v>
      </c>
      <c r="Z402" s="105" t="s">
        <v>8254</v>
      </c>
      <c r="AA402" s="105" t="s">
        <v>3169</v>
      </c>
      <c r="AB402" s="106">
        <v>4</v>
      </c>
      <c r="AC402" s="102">
        <v>67200</v>
      </c>
      <c r="AD402" s="94">
        <v>19000</v>
      </c>
      <c r="AE402" s="94">
        <v>0</v>
      </c>
      <c r="AF402" s="94">
        <v>0</v>
      </c>
      <c r="AG402" s="94">
        <v>0</v>
      </c>
      <c r="AH402" s="102"/>
      <c r="AI402" s="102"/>
      <c r="AJ402" s="107"/>
      <c r="AK402" s="107" t="s">
        <v>2499</v>
      </c>
      <c r="AL402" s="107"/>
    </row>
    <row r="403" spans="2:38" ht="33" customHeight="1" x14ac:dyDescent="0.2">
      <c r="B403" s="102" t="s">
        <v>1887</v>
      </c>
      <c r="C403" s="94" t="s">
        <v>85</v>
      </c>
      <c r="D403" s="103" t="s">
        <v>19856</v>
      </c>
      <c r="E403" s="94" t="s">
        <v>18036</v>
      </c>
      <c r="F403" s="94" t="s">
        <v>86</v>
      </c>
      <c r="G403" s="94" t="s">
        <v>2497</v>
      </c>
      <c r="H403" s="103">
        <v>2024</v>
      </c>
      <c r="I403" s="103">
        <v>2024</v>
      </c>
      <c r="J403" s="102" t="s">
        <v>8107</v>
      </c>
      <c r="K403" s="94" t="s">
        <v>8108</v>
      </c>
      <c r="L403" s="94" t="s">
        <v>8109</v>
      </c>
      <c r="M403" s="94" t="s">
        <v>8110</v>
      </c>
      <c r="N403" s="94" t="s">
        <v>8111</v>
      </c>
      <c r="O403" s="94" t="s">
        <v>89</v>
      </c>
      <c r="P403" s="94" t="s">
        <v>90</v>
      </c>
      <c r="Q403" s="94" t="s">
        <v>8112</v>
      </c>
      <c r="R403" s="94" t="s">
        <v>8113</v>
      </c>
      <c r="S403" s="94" t="s">
        <v>119</v>
      </c>
      <c r="T403" s="94" t="s">
        <v>1896</v>
      </c>
      <c r="U403" s="94" t="s">
        <v>137</v>
      </c>
      <c r="V403" s="104" t="s">
        <v>8114</v>
      </c>
      <c r="W403" s="105" t="s">
        <v>2498</v>
      </c>
      <c r="X403" s="105" t="s">
        <v>8115</v>
      </c>
      <c r="Y403" s="105" t="s">
        <v>8116</v>
      </c>
      <c r="Z403" s="105" t="s">
        <v>8117</v>
      </c>
      <c r="AA403" s="105" t="s">
        <v>8118</v>
      </c>
      <c r="AB403" s="106">
        <v>2</v>
      </c>
      <c r="AC403" s="102">
        <v>13490</v>
      </c>
      <c r="AD403" s="94">
        <v>2203</v>
      </c>
      <c r="AE403" s="94">
        <v>0</v>
      </c>
      <c r="AF403" s="94">
        <v>0</v>
      </c>
      <c r="AG403" s="94">
        <v>0</v>
      </c>
      <c r="AH403" s="102"/>
      <c r="AI403" s="102"/>
      <c r="AJ403" s="107"/>
      <c r="AK403" s="107" t="s">
        <v>2499</v>
      </c>
      <c r="AL403" s="107"/>
    </row>
    <row r="404" spans="2:38" ht="33" customHeight="1" x14ac:dyDescent="0.2">
      <c r="B404" s="102" t="s">
        <v>1887</v>
      </c>
      <c r="C404" s="94" t="s">
        <v>85</v>
      </c>
      <c r="D404" s="103" t="s">
        <v>19857</v>
      </c>
      <c r="E404" s="94" t="s">
        <v>18046</v>
      </c>
      <c r="F404" s="94" t="s">
        <v>86</v>
      </c>
      <c r="G404" s="94" t="s">
        <v>2497</v>
      </c>
      <c r="H404" s="103">
        <v>2024</v>
      </c>
      <c r="I404" s="103">
        <v>2024</v>
      </c>
      <c r="J404" s="102" t="s">
        <v>8121</v>
      </c>
      <c r="K404" s="94" t="s">
        <v>8122</v>
      </c>
      <c r="L404" s="94" t="s">
        <v>8123</v>
      </c>
      <c r="M404" s="94" t="s">
        <v>8124</v>
      </c>
      <c r="N404" s="94" t="s">
        <v>8125</v>
      </c>
      <c r="O404" s="94" t="s">
        <v>89</v>
      </c>
      <c r="P404" s="94" t="s">
        <v>90</v>
      </c>
      <c r="Q404" s="94" t="s">
        <v>8126</v>
      </c>
      <c r="R404" s="94" t="s">
        <v>8127</v>
      </c>
      <c r="S404" s="94" t="s">
        <v>135</v>
      </c>
      <c r="T404" s="94" t="s">
        <v>1946</v>
      </c>
      <c r="U404" s="94" t="s">
        <v>137</v>
      </c>
      <c r="V404" s="104" t="s">
        <v>8128</v>
      </c>
      <c r="W404" s="105" t="s">
        <v>2498</v>
      </c>
      <c r="X404" s="105" t="s">
        <v>8126</v>
      </c>
      <c r="Y404" s="105" t="s">
        <v>8129</v>
      </c>
      <c r="Z404" s="105" t="s">
        <v>8130</v>
      </c>
      <c r="AA404" s="105" t="s">
        <v>8131</v>
      </c>
      <c r="AB404" s="106">
        <v>2</v>
      </c>
      <c r="AC404" s="102">
        <v>13845</v>
      </c>
      <c r="AD404" s="94">
        <v>5700</v>
      </c>
      <c r="AE404" s="94">
        <v>0</v>
      </c>
      <c r="AF404" s="94">
        <v>0</v>
      </c>
      <c r="AG404" s="94">
        <v>0</v>
      </c>
      <c r="AH404" s="102"/>
      <c r="AI404" s="102"/>
      <c r="AJ404" s="107"/>
      <c r="AK404" s="107" t="s">
        <v>2499</v>
      </c>
      <c r="AL404" s="107"/>
    </row>
    <row r="405" spans="2:38" ht="33" customHeight="1" x14ac:dyDescent="0.2">
      <c r="B405" s="102" t="s">
        <v>1887</v>
      </c>
      <c r="C405" s="94" t="s">
        <v>85</v>
      </c>
      <c r="D405" s="103" t="s">
        <v>19858</v>
      </c>
      <c r="E405" s="94" t="s">
        <v>18059</v>
      </c>
      <c r="F405" s="94" t="s">
        <v>86</v>
      </c>
      <c r="G405" s="94" t="s">
        <v>2497</v>
      </c>
      <c r="H405" s="103">
        <v>2024</v>
      </c>
      <c r="I405" s="103">
        <v>2024</v>
      </c>
      <c r="J405" s="102" t="s">
        <v>8077</v>
      </c>
      <c r="K405" s="94" t="s">
        <v>8078</v>
      </c>
      <c r="L405" s="94" t="s">
        <v>8079</v>
      </c>
      <c r="M405" s="94" t="s">
        <v>8080</v>
      </c>
      <c r="N405" s="94" t="s">
        <v>8081</v>
      </c>
      <c r="O405" s="94" t="s">
        <v>89</v>
      </c>
      <c r="P405" s="94" t="s">
        <v>90</v>
      </c>
      <c r="Q405" s="94" t="s">
        <v>8082</v>
      </c>
      <c r="R405" s="94" t="s">
        <v>8083</v>
      </c>
      <c r="S405" s="94" t="s">
        <v>135</v>
      </c>
      <c r="T405" s="94" t="s">
        <v>7952</v>
      </c>
      <c r="U405" s="94" t="s">
        <v>137</v>
      </c>
      <c r="V405" s="104" t="s">
        <v>8084</v>
      </c>
      <c r="W405" s="105" t="s">
        <v>2921</v>
      </c>
      <c r="X405" s="105" t="s">
        <v>8082</v>
      </c>
      <c r="Y405" s="105" t="s">
        <v>8085</v>
      </c>
      <c r="Z405" s="105" t="s">
        <v>8086</v>
      </c>
      <c r="AA405" s="105" t="s">
        <v>8087</v>
      </c>
      <c r="AB405" s="106">
        <v>2</v>
      </c>
      <c r="AC405" s="102">
        <v>8975</v>
      </c>
      <c r="AD405" s="94">
        <v>3950</v>
      </c>
      <c r="AE405" s="94">
        <v>0</v>
      </c>
      <c r="AF405" s="94">
        <v>0</v>
      </c>
      <c r="AG405" s="94">
        <v>0</v>
      </c>
      <c r="AH405" s="102"/>
      <c r="AI405" s="102"/>
      <c r="AJ405" s="107"/>
      <c r="AK405" s="107" t="s">
        <v>2499</v>
      </c>
      <c r="AL405" s="107"/>
    </row>
    <row r="406" spans="2:38" ht="33" customHeight="1" x14ac:dyDescent="0.2">
      <c r="B406" s="102" t="s">
        <v>1887</v>
      </c>
      <c r="C406" s="94" t="s">
        <v>85</v>
      </c>
      <c r="D406" s="103" t="s">
        <v>19859</v>
      </c>
      <c r="E406" s="94" t="s">
        <v>18075</v>
      </c>
      <c r="F406" s="94" t="s">
        <v>86</v>
      </c>
      <c r="G406" s="94" t="s">
        <v>2497</v>
      </c>
      <c r="H406" s="103">
        <v>2024</v>
      </c>
      <c r="I406" s="103">
        <v>2024</v>
      </c>
      <c r="J406" s="102" t="s">
        <v>8200</v>
      </c>
      <c r="K406" s="94" t="s">
        <v>8201</v>
      </c>
      <c r="L406" s="94"/>
      <c r="M406" s="94" t="s">
        <v>8202</v>
      </c>
      <c r="N406" s="94" t="s">
        <v>8203</v>
      </c>
      <c r="O406" s="94" t="s">
        <v>89</v>
      </c>
      <c r="P406" s="94" t="s">
        <v>257</v>
      </c>
      <c r="Q406" s="94" t="s">
        <v>7950</v>
      </c>
      <c r="R406" s="94" t="s">
        <v>7951</v>
      </c>
      <c r="S406" s="94" t="s">
        <v>91</v>
      </c>
      <c r="T406" s="94" t="s">
        <v>7952</v>
      </c>
      <c r="U406" s="94" t="s">
        <v>137</v>
      </c>
      <c r="V406" s="104" t="s">
        <v>8204</v>
      </c>
      <c r="W406" s="105" t="s">
        <v>8205</v>
      </c>
      <c r="X406" s="105" t="s">
        <v>8206</v>
      </c>
      <c r="Y406" s="105" t="s">
        <v>7955</v>
      </c>
      <c r="Z406" s="105" t="s">
        <v>8207</v>
      </c>
      <c r="AA406" s="105" t="s">
        <v>8208</v>
      </c>
      <c r="AB406" s="106">
        <v>4</v>
      </c>
      <c r="AC406" s="102">
        <v>44938</v>
      </c>
      <c r="AD406" s="94">
        <v>11300</v>
      </c>
      <c r="AE406" s="94">
        <v>0</v>
      </c>
      <c r="AF406" s="94">
        <v>0</v>
      </c>
      <c r="AG406" s="94">
        <v>0</v>
      </c>
      <c r="AH406" s="102"/>
      <c r="AI406" s="102"/>
      <c r="AJ406" s="107"/>
      <c r="AK406" s="107" t="s">
        <v>2499</v>
      </c>
      <c r="AL406" s="107"/>
    </row>
    <row r="407" spans="2:38" ht="33" customHeight="1" x14ac:dyDescent="0.2">
      <c r="B407" s="102" t="s">
        <v>1887</v>
      </c>
      <c r="C407" s="94" t="s">
        <v>85</v>
      </c>
      <c r="D407" s="103" t="s">
        <v>19860</v>
      </c>
      <c r="E407" s="94" t="s">
        <v>18102</v>
      </c>
      <c r="F407" s="94" t="s">
        <v>86</v>
      </c>
      <c r="G407" s="94" t="s">
        <v>2497</v>
      </c>
      <c r="H407" s="103">
        <v>2024</v>
      </c>
      <c r="I407" s="103">
        <v>2024</v>
      </c>
      <c r="J407" s="102" t="s">
        <v>8134</v>
      </c>
      <c r="K407" s="94" t="s">
        <v>8135</v>
      </c>
      <c r="L407" s="94" t="s">
        <v>8136</v>
      </c>
      <c r="M407" s="94" t="s">
        <v>8137</v>
      </c>
      <c r="N407" s="94" t="s">
        <v>8138</v>
      </c>
      <c r="O407" s="94" t="s">
        <v>89</v>
      </c>
      <c r="P407" s="94" t="s">
        <v>90</v>
      </c>
      <c r="Q407" s="94" t="s">
        <v>8139</v>
      </c>
      <c r="R407" s="94" t="s">
        <v>8140</v>
      </c>
      <c r="S407" s="94" t="s">
        <v>135</v>
      </c>
      <c r="T407" s="94" t="s">
        <v>7952</v>
      </c>
      <c r="U407" s="94" t="s">
        <v>137</v>
      </c>
      <c r="V407" s="104" t="s">
        <v>8141</v>
      </c>
      <c r="W407" s="105" t="s">
        <v>2498</v>
      </c>
      <c r="X407" s="105" t="s">
        <v>7950</v>
      </c>
      <c r="Y407" s="105" t="s">
        <v>8142</v>
      </c>
      <c r="Z407" s="105" t="s">
        <v>8143</v>
      </c>
      <c r="AA407" s="105" t="s">
        <v>8144</v>
      </c>
      <c r="AB407" s="106">
        <v>2</v>
      </c>
      <c r="AC407" s="102">
        <v>8600</v>
      </c>
      <c r="AD407" s="94">
        <v>4400</v>
      </c>
      <c r="AE407" s="94">
        <v>0</v>
      </c>
      <c r="AF407" s="94">
        <v>0</v>
      </c>
      <c r="AG407" s="94">
        <v>0</v>
      </c>
      <c r="AH407" s="102"/>
      <c r="AI407" s="102"/>
      <c r="AJ407" s="107"/>
      <c r="AK407" s="107" t="s">
        <v>2499</v>
      </c>
      <c r="AL407" s="107"/>
    </row>
    <row r="408" spans="2:38" ht="33" customHeight="1" x14ac:dyDescent="0.2">
      <c r="B408" s="102" t="s">
        <v>1887</v>
      </c>
      <c r="C408" s="94" t="s">
        <v>85</v>
      </c>
      <c r="D408" s="103" t="s">
        <v>19861</v>
      </c>
      <c r="E408" s="94" t="s">
        <v>18113</v>
      </c>
      <c r="F408" s="94" t="s">
        <v>86</v>
      </c>
      <c r="G408" s="94" t="s">
        <v>2497</v>
      </c>
      <c r="H408" s="103">
        <v>2024</v>
      </c>
      <c r="I408" s="103">
        <v>2024</v>
      </c>
      <c r="J408" s="102" t="s">
        <v>8235</v>
      </c>
      <c r="K408" s="94" t="s">
        <v>8236</v>
      </c>
      <c r="L408" s="94" t="s">
        <v>18114</v>
      </c>
      <c r="M408" s="94" t="s">
        <v>8238</v>
      </c>
      <c r="N408" s="94" t="s">
        <v>8239</v>
      </c>
      <c r="O408" s="94" t="s">
        <v>89</v>
      </c>
      <c r="P408" s="94" t="s">
        <v>90</v>
      </c>
      <c r="Q408" s="94" t="s">
        <v>8240</v>
      </c>
      <c r="R408" s="94" t="s">
        <v>8241</v>
      </c>
      <c r="S408" s="94" t="s">
        <v>119</v>
      </c>
      <c r="T408" s="94" t="s">
        <v>1896</v>
      </c>
      <c r="U408" s="94" t="s">
        <v>137</v>
      </c>
      <c r="V408" s="104" t="s">
        <v>8242</v>
      </c>
      <c r="W408" s="105" t="s">
        <v>2498</v>
      </c>
      <c r="X408" s="105" t="s">
        <v>8243</v>
      </c>
      <c r="Y408" s="105" t="s">
        <v>8244</v>
      </c>
      <c r="Z408" s="105" t="s">
        <v>8245</v>
      </c>
      <c r="AA408" s="105" t="s">
        <v>8246</v>
      </c>
      <c r="AB408" s="106">
        <v>2</v>
      </c>
      <c r="AC408" s="102">
        <v>11037</v>
      </c>
      <c r="AD408" s="94">
        <v>5477</v>
      </c>
      <c r="AE408" s="94">
        <v>0</v>
      </c>
      <c r="AF408" s="94">
        <v>0</v>
      </c>
      <c r="AG408" s="94">
        <v>0</v>
      </c>
      <c r="AH408" s="102"/>
      <c r="AI408" s="102"/>
      <c r="AJ408" s="107"/>
      <c r="AK408" s="107" t="s">
        <v>2499</v>
      </c>
      <c r="AL408" s="107"/>
    </row>
    <row r="409" spans="2:38" ht="33" customHeight="1" x14ac:dyDescent="0.2">
      <c r="B409" s="102" t="s">
        <v>1887</v>
      </c>
      <c r="C409" s="94" t="s">
        <v>85</v>
      </c>
      <c r="D409" s="103" t="s">
        <v>19862</v>
      </c>
      <c r="E409" s="94" t="s">
        <v>18121</v>
      </c>
      <c r="F409" s="94" t="s">
        <v>86</v>
      </c>
      <c r="G409" s="94" t="s">
        <v>2497</v>
      </c>
      <c r="H409" s="103">
        <v>2024</v>
      </c>
      <c r="I409" s="103">
        <v>2024</v>
      </c>
      <c r="J409" s="102" t="s">
        <v>8306</v>
      </c>
      <c r="K409" s="94" t="s">
        <v>8307</v>
      </c>
      <c r="L409" s="94" t="s">
        <v>8308</v>
      </c>
      <c r="M409" s="94" t="s">
        <v>8309</v>
      </c>
      <c r="N409" s="94" t="s">
        <v>8310</v>
      </c>
      <c r="O409" s="94" t="s">
        <v>89</v>
      </c>
      <c r="P409" s="94" t="s">
        <v>90</v>
      </c>
      <c r="Q409" s="94" t="s">
        <v>8311</v>
      </c>
      <c r="R409" s="94" t="s">
        <v>8312</v>
      </c>
      <c r="S409" s="94" t="s">
        <v>119</v>
      </c>
      <c r="T409" s="94" t="s">
        <v>1896</v>
      </c>
      <c r="U409" s="94" t="s">
        <v>137</v>
      </c>
      <c r="V409" s="104" t="s">
        <v>8313</v>
      </c>
      <c r="W409" s="105" t="s">
        <v>8314</v>
      </c>
      <c r="X409" s="105" t="s">
        <v>8311</v>
      </c>
      <c r="Y409" s="105" t="s">
        <v>8315</v>
      </c>
      <c r="Z409" s="105" t="s">
        <v>8316</v>
      </c>
      <c r="AA409" s="105" t="s">
        <v>8317</v>
      </c>
      <c r="AB409" s="106">
        <v>3</v>
      </c>
      <c r="AC409" s="102">
        <v>17496</v>
      </c>
      <c r="AD409" s="94">
        <v>7200</v>
      </c>
      <c r="AE409" s="94">
        <v>0</v>
      </c>
      <c r="AF409" s="94">
        <v>0</v>
      </c>
      <c r="AG409" s="94">
        <v>0</v>
      </c>
      <c r="AH409" s="102"/>
      <c r="AI409" s="102"/>
      <c r="AJ409" s="107"/>
      <c r="AK409" s="107" t="s">
        <v>2499</v>
      </c>
      <c r="AL409" s="107"/>
    </row>
    <row r="410" spans="2:38" ht="33" customHeight="1" x14ac:dyDescent="0.2">
      <c r="B410" s="102" t="s">
        <v>1887</v>
      </c>
      <c r="C410" s="94" t="s">
        <v>85</v>
      </c>
      <c r="D410" s="103" t="s">
        <v>19863</v>
      </c>
      <c r="E410" s="94" t="s">
        <v>18139</v>
      </c>
      <c r="F410" s="94" t="s">
        <v>86</v>
      </c>
      <c r="G410" s="94" t="s">
        <v>2497</v>
      </c>
      <c r="H410" s="103">
        <v>2024</v>
      </c>
      <c r="I410" s="103">
        <v>2024</v>
      </c>
      <c r="J410" s="102" t="s">
        <v>8023</v>
      </c>
      <c r="K410" s="94" t="s">
        <v>8024</v>
      </c>
      <c r="L410" s="94" t="s">
        <v>8025</v>
      </c>
      <c r="M410" s="94" t="s">
        <v>8026</v>
      </c>
      <c r="N410" s="94" t="s">
        <v>8027</v>
      </c>
      <c r="O410" s="94" t="s">
        <v>89</v>
      </c>
      <c r="P410" s="94" t="s">
        <v>90</v>
      </c>
      <c r="Q410" s="94" t="s">
        <v>8005</v>
      </c>
      <c r="R410" s="94" t="s">
        <v>8006</v>
      </c>
      <c r="S410" s="94" t="s">
        <v>135</v>
      </c>
      <c r="T410" s="94" t="s">
        <v>1946</v>
      </c>
      <c r="U410" s="94" t="s">
        <v>137</v>
      </c>
      <c r="V410" s="104" t="s">
        <v>8028</v>
      </c>
      <c r="W410" s="105" t="s">
        <v>8029</v>
      </c>
      <c r="X410" s="105" t="s">
        <v>8005</v>
      </c>
      <c r="Y410" s="105" t="s">
        <v>8008</v>
      </c>
      <c r="Z410" s="105" t="s">
        <v>8030</v>
      </c>
      <c r="AA410" s="105" t="s">
        <v>8031</v>
      </c>
      <c r="AB410" s="106">
        <v>2</v>
      </c>
      <c r="AC410" s="102">
        <v>21410</v>
      </c>
      <c r="AD410" s="94">
        <v>9300</v>
      </c>
      <c r="AE410" s="94">
        <v>0</v>
      </c>
      <c r="AF410" s="94">
        <v>0</v>
      </c>
      <c r="AG410" s="94">
        <v>0</v>
      </c>
      <c r="AH410" s="102"/>
      <c r="AI410" s="102"/>
      <c r="AJ410" s="107"/>
      <c r="AK410" s="107" t="s">
        <v>2499</v>
      </c>
      <c r="AL410" s="107"/>
    </row>
    <row r="411" spans="2:38" ht="33" customHeight="1" x14ac:dyDescent="0.2">
      <c r="B411" s="102" t="s">
        <v>1887</v>
      </c>
      <c r="C411" s="94" t="s">
        <v>85</v>
      </c>
      <c r="D411" s="103" t="s">
        <v>19864</v>
      </c>
      <c r="E411" s="94" t="s">
        <v>18153</v>
      </c>
      <c r="F411" s="94" t="s">
        <v>86</v>
      </c>
      <c r="G411" s="94" t="s">
        <v>2497</v>
      </c>
      <c r="H411" s="103">
        <v>2024</v>
      </c>
      <c r="I411" s="103">
        <v>2024</v>
      </c>
      <c r="J411" s="102" t="s">
        <v>8296</v>
      </c>
      <c r="K411" s="94" t="s">
        <v>8297</v>
      </c>
      <c r="L411" s="94"/>
      <c r="M411" s="94" t="s">
        <v>8298</v>
      </c>
      <c r="N411" s="94" t="s">
        <v>8299</v>
      </c>
      <c r="O411" s="94" t="s">
        <v>89</v>
      </c>
      <c r="P411" s="94" t="s">
        <v>257</v>
      </c>
      <c r="Q411" s="94" t="s">
        <v>8216</v>
      </c>
      <c r="R411" s="94" t="s">
        <v>8217</v>
      </c>
      <c r="S411" s="94" t="s">
        <v>91</v>
      </c>
      <c r="T411" s="94" t="s">
        <v>1926</v>
      </c>
      <c r="U411" s="94" t="s">
        <v>137</v>
      </c>
      <c r="V411" s="104" t="s">
        <v>8300</v>
      </c>
      <c r="W411" s="105" t="s">
        <v>2498</v>
      </c>
      <c r="X411" s="105" t="s">
        <v>8216</v>
      </c>
      <c r="Y411" s="105" t="s">
        <v>8301</v>
      </c>
      <c r="Z411" s="105" t="s">
        <v>8302</v>
      </c>
      <c r="AA411" s="105" t="s">
        <v>8303</v>
      </c>
      <c r="AB411" s="106">
        <v>4</v>
      </c>
      <c r="AC411" s="102">
        <v>46688</v>
      </c>
      <c r="AD411" s="94">
        <v>12900</v>
      </c>
      <c r="AE411" s="94">
        <v>0</v>
      </c>
      <c r="AF411" s="94">
        <v>0</v>
      </c>
      <c r="AG411" s="94">
        <v>0</v>
      </c>
      <c r="AH411" s="102"/>
      <c r="AI411" s="102"/>
      <c r="AJ411" s="107"/>
      <c r="AK411" s="107" t="s">
        <v>2499</v>
      </c>
      <c r="AL411" s="107"/>
    </row>
    <row r="412" spans="2:38" ht="33" customHeight="1" x14ac:dyDescent="0.2">
      <c r="B412" s="102" t="s">
        <v>2002</v>
      </c>
      <c r="C412" s="94" t="s">
        <v>85</v>
      </c>
      <c r="D412" s="103" t="s">
        <v>2996</v>
      </c>
      <c r="E412" s="94" t="s">
        <v>2003</v>
      </c>
      <c r="F412" s="94" t="s">
        <v>86</v>
      </c>
      <c r="G412" s="94" t="s">
        <v>2497</v>
      </c>
      <c r="H412" s="103">
        <v>2024</v>
      </c>
      <c r="I412" s="103">
        <v>2024</v>
      </c>
      <c r="J412" s="102" t="s">
        <v>2004</v>
      </c>
      <c r="K412" s="94" t="s">
        <v>2005</v>
      </c>
      <c r="L412" s="94" t="s">
        <v>2006</v>
      </c>
      <c r="M412" s="94" t="s">
        <v>2007</v>
      </c>
      <c r="N412" s="94" t="s">
        <v>2008</v>
      </c>
      <c r="O412" s="94" t="s">
        <v>89</v>
      </c>
      <c r="P412" s="94" t="s">
        <v>90</v>
      </c>
      <c r="Q412" s="94" t="s">
        <v>2009</v>
      </c>
      <c r="R412" s="94" t="s">
        <v>2010</v>
      </c>
      <c r="S412" s="94" t="s">
        <v>135</v>
      </c>
      <c r="T412" s="94" t="s">
        <v>2011</v>
      </c>
      <c r="U412" s="94" t="s">
        <v>2012</v>
      </c>
      <c r="V412" s="104" t="s">
        <v>2997</v>
      </c>
      <c r="W412" s="105" t="s">
        <v>2498</v>
      </c>
      <c r="X412" s="105" t="s">
        <v>2009</v>
      </c>
      <c r="Y412" s="105" t="s">
        <v>2998</v>
      </c>
      <c r="Z412" s="105" t="s">
        <v>2999</v>
      </c>
      <c r="AA412" s="105" t="s">
        <v>3000</v>
      </c>
      <c r="AB412" s="106">
        <v>2</v>
      </c>
      <c r="AC412" s="102">
        <v>10300</v>
      </c>
      <c r="AD412" s="94">
        <v>4200</v>
      </c>
      <c r="AE412" s="94">
        <v>0</v>
      </c>
      <c r="AF412" s="94">
        <v>0</v>
      </c>
      <c r="AG412" s="94">
        <v>0</v>
      </c>
      <c r="AH412" s="102"/>
      <c r="AI412" s="102"/>
      <c r="AJ412" s="107"/>
      <c r="AK412" s="107" t="s">
        <v>2499</v>
      </c>
      <c r="AL412" s="107"/>
    </row>
    <row r="413" spans="2:38" ht="33" customHeight="1" x14ac:dyDescent="0.2">
      <c r="B413" s="102" t="s">
        <v>2002</v>
      </c>
      <c r="C413" s="94" t="s">
        <v>85</v>
      </c>
      <c r="D413" s="103" t="s">
        <v>3001</v>
      </c>
      <c r="E413" s="94" t="s">
        <v>2025</v>
      </c>
      <c r="F413" s="94" t="s">
        <v>86</v>
      </c>
      <c r="G413" s="94" t="s">
        <v>2497</v>
      </c>
      <c r="H413" s="103">
        <v>2024</v>
      </c>
      <c r="I413" s="103">
        <v>2024</v>
      </c>
      <c r="J413" s="102" t="s">
        <v>2026</v>
      </c>
      <c r="K413" s="94" t="s">
        <v>2027</v>
      </c>
      <c r="L413" s="94" t="s">
        <v>2028</v>
      </c>
      <c r="M413" s="94" t="s">
        <v>2029</v>
      </c>
      <c r="N413" s="94" t="s">
        <v>2030</v>
      </c>
      <c r="O413" s="94" t="s">
        <v>89</v>
      </c>
      <c r="P413" s="94" t="s">
        <v>90</v>
      </c>
      <c r="Q413" s="94" t="s">
        <v>2031</v>
      </c>
      <c r="R413" s="94" t="s">
        <v>2032</v>
      </c>
      <c r="S413" s="94" t="s">
        <v>135</v>
      </c>
      <c r="T413" s="94" t="s">
        <v>2011</v>
      </c>
      <c r="U413" s="94" t="s">
        <v>2012</v>
      </c>
      <c r="V413" s="104" t="s">
        <v>3002</v>
      </c>
      <c r="W413" s="105" t="s">
        <v>3003</v>
      </c>
      <c r="X413" s="105" t="s">
        <v>3004</v>
      </c>
      <c r="Y413" s="105" t="s">
        <v>3005</v>
      </c>
      <c r="Z413" s="105" t="s">
        <v>3006</v>
      </c>
      <c r="AA413" s="105" t="s">
        <v>3007</v>
      </c>
      <c r="AB413" s="106">
        <v>2</v>
      </c>
      <c r="AC413" s="102">
        <v>3058</v>
      </c>
      <c r="AD413" s="94">
        <v>1835</v>
      </c>
      <c r="AE413" s="94">
        <v>0</v>
      </c>
      <c r="AF413" s="94">
        <v>0</v>
      </c>
      <c r="AG413" s="94">
        <v>0</v>
      </c>
      <c r="AH413" s="102"/>
      <c r="AI413" s="102"/>
      <c r="AJ413" s="107"/>
      <c r="AK413" s="107" t="s">
        <v>2499</v>
      </c>
      <c r="AL413" s="107"/>
    </row>
    <row r="414" spans="2:38" ht="33" customHeight="1" x14ac:dyDescent="0.2">
      <c r="B414" s="102" t="s">
        <v>2002</v>
      </c>
      <c r="C414" s="94" t="s">
        <v>85</v>
      </c>
      <c r="D414" s="103" t="s">
        <v>3008</v>
      </c>
      <c r="E414" s="94" t="s">
        <v>2044</v>
      </c>
      <c r="F414" s="94" t="s">
        <v>86</v>
      </c>
      <c r="G414" s="94" t="s">
        <v>2497</v>
      </c>
      <c r="H414" s="103">
        <v>2024</v>
      </c>
      <c r="I414" s="103">
        <v>2024</v>
      </c>
      <c r="J414" s="102" t="s">
        <v>2045</v>
      </c>
      <c r="K414" s="94" t="s">
        <v>2046</v>
      </c>
      <c r="L414" s="94" t="s">
        <v>3009</v>
      </c>
      <c r="M414" s="94" t="s">
        <v>2048</v>
      </c>
      <c r="N414" s="94" t="s">
        <v>2049</v>
      </c>
      <c r="O414" s="94" t="s">
        <v>89</v>
      </c>
      <c r="P414" s="94" t="s">
        <v>90</v>
      </c>
      <c r="Q414" s="94" t="s">
        <v>2050</v>
      </c>
      <c r="R414" s="94" t="s">
        <v>2051</v>
      </c>
      <c r="S414" s="94" t="s">
        <v>135</v>
      </c>
      <c r="T414" s="94" t="s">
        <v>2052</v>
      </c>
      <c r="U414" s="94" t="s">
        <v>2012</v>
      </c>
      <c r="V414" s="104" t="s">
        <v>3010</v>
      </c>
      <c r="W414" s="105" t="s">
        <v>2498</v>
      </c>
      <c r="X414" s="105" t="s">
        <v>2050</v>
      </c>
      <c r="Y414" s="105" t="s">
        <v>3011</v>
      </c>
      <c r="Z414" s="105" t="s">
        <v>3012</v>
      </c>
      <c r="AA414" s="105" t="s">
        <v>3013</v>
      </c>
      <c r="AB414" s="106">
        <v>5</v>
      </c>
      <c r="AC414" s="102">
        <v>18300</v>
      </c>
      <c r="AD414" s="94">
        <v>9000</v>
      </c>
      <c r="AE414" s="94">
        <v>0</v>
      </c>
      <c r="AF414" s="94">
        <v>0</v>
      </c>
      <c r="AG414" s="94">
        <v>0</v>
      </c>
      <c r="AH414" s="102"/>
      <c r="AI414" s="102"/>
      <c r="AJ414" s="107"/>
      <c r="AK414" s="107" t="s">
        <v>2499</v>
      </c>
      <c r="AL414" s="107"/>
    </row>
    <row r="415" spans="2:38" ht="33" customHeight="1" x14ac:dyDescent="0.2">
      <c r="B415" s="102" t="s">
        <v>2002</v>
      </c>
      <c r="C415" s="94" t="s">
        <v>85</v>
      </c>
      <c r="D415" s="103" t="s">
        <v>3014</v>
      </c>
      <c r="E415" s="94" t="s">
        <v>2080</v>
      </c>
      <c r="F415" s="94" t="s">
        <v>86</v>
      </c>
      <c r="G415" s="94" t="s">
        <v>2497</v>
      </c>
      <c r="H415" s="103">
        <v>2024</v>
      </c>
      <c r="I415" s="103">
        <v>2024</v>
      </c>
      <c r="J415" s="102" t="s">
        <v>2081</v>
      </c>
      <c r="K415" s="94" t="s">
        <v>2082</v>
      </c>
      <c r="L415" s="94" t="s">
        <v>2083</v>
      </c>
      <c r="M415" s="94" t="s">
        <v>2084</v>
      </c>
      <c r="N415" s="94" t="s">
        <v>2085</v>
      </c>
      <c r="O415" s="94" t="s">
        <v>89</v>
      </c>
      <c r="P415" s="94" t="s">
        <v>257</v>
      </c>
      <c r="Q415" s="94" t="s">
        <v>2086</v>
      </c>
      <c r="R415" s="94" t="s">
        <v>2087</v>
      </c>
      <c r="S415" s="94" t="s">
        <v>91</v>
      </c>
      <c r="T415" s="94" t="s">
        <v>2088</v>
      </c>
      <c r="U415" s="94" t="s">
        <v>2012</v>
      </c>
      <c r="V415" s="104" t="s">
        <v>3015</v>
      </c>
      <c r="W415" s="105" t="s">
        <v>3016</v>
      </c>
      <c r="X415" s="105" t="s">
        <v>2086</v>
      </c>
      <c r="Y415" s="105" t="s">
        <v>3017</v>
      </c>
      <c r="Z415" s="105" t="s">
        <v>3018</v>
      </c>
      <c r="AA415" s="105" t="s">
        <v>3019</v>
      </c>
      <c r="AB415" s="106">
        <v>3</v>
      </c>
      <c r="AC415" s="102">
        <v>11740</v>
      </c>
      <c r="AD415" s="94">
        <v>5000</v>
      </c>
      <c r="AE415" s="94">
        <v>0</v>
      </c>
      <c r="AF415" s="94">
        <v>0</v>
      </c>
      <c r="AG415" s="94">
        <v>0</v>
      </c>
      <c r="AH415" s="102"/>
      <c r="AI415" s="102"/>
      <c r="AJ415" s="107"/>
      <c r="AK415" s="107" t="s">
        <v>2499</v>
      </c>
      <c r="AL415" s="107"/>
    </row>
    <row r="416" spans="2:38" ht="33" customHeight="1" x14ac:dyDescent="0.2">
      <c r="B416" s="102" t="s">
        <v>2002</v>
      </c>
      <c r="C416" s="94" t="s">
        <v>85</v>
      </c>
      <c r="D416" s="103" t="s">
        <v>3020</v>
      </c>
      <c r="E416" s="94" t="s">
        <v>2096</v>
      </c>
      <c r="F416" s="94" t="s">
        <v>86</v>
      </c>
      <c r="G416" s="94" t="s">
        <v>2497</v>
      </c>
      <c r="H416" s="103">
        <v>2024</v>
      </c>
      <c r="I416" s="103">
        <v>2024</v>
      </c>
      <c r="J416" s="102" t="s">
        <v>2097</v>
      </c>
      <c r="K416" s="94" t="s">
        <v>2098</v>
      </c>
      <c r="L416" s="94" t="s">
        <v>3021</v>
      </c>
      <c r="M416" s="94" t="s">
        <v>2100</v>
      </c>
      <c r="N416" s="94" t="s">
        <v>2101</v>
      </c>
      <c r="O416" s="94" t="s">
        <v>89</v>
      </c>
      <c r="P416" s="94" t="s">
        <v>90</v>
      </c>
      <c r="Q416" s="94" t="s">
        <v>2102</v>
      </c>
      <c r="R416" s="94" t="s">
        <v>2103</v>
      </c>
      <c r="S416" s="94" t="s">
        <v>135</v>
      </c>
      <c r="T416" s="94" t="s">
        <v>2104</v>
      </c>
      <c r="U416" s="94" t="s">
        <v>2012</v>
      </c>
      <c r="V416" s="104" t="s">
        <v>3022</v>
      </c>
      <c r="W416" s="105" t="s">
        <v>3023</v>
      </c>
      <c r="X416" s="105" t="s">
        <v>2102</v>
      </c>
      <c r="Y416" s="105" t="s">
        <v>3024</v>
      </c>
      <c r="Z416" s="105" t="s">
        <v>3025</v>
      </c>
      <c r="AA416" s="105" t="s">
        <v>3026</v>
      </c>
      <c r="AB416" s="106">
        <v>3</v>
      </c>
      <c r="AC416" s="102">
        <v>14225</v>
      </c>
      <c r="AD416" s="94">
        <v>7780</v>
      </c>
      <c r="AE416" s="94">
        <v>0</v>
      </c>
      <c r="AF416" s="94">
        <v>0</v>
      </c>
      <c r="AG416" s="94">
        <v>0</v>
      </c>
      <c r="AH416" s="102"/>
      <c r="AI416" s="102"/>
      <c r="AJ416" s="107"/>
      <c r="AK416" s="107" t="s">
        <v>2499</v>
      </c>
      <c r="AL416" s="107"/>
    </row>
    <row r="417" spans="2:38" ht="33" customHeight="1" x14ac:dyDescent="0.2">
      <c r="B417" s="102" t="s">
        <v>2002</v>
      </c>
      <c r="C417" s="94" t="s">
        <v>85</v>
      </c>
      <c r="D417" s="103" t="s">
        <v>3027</v>
      </c>
      <c r="E417" s="94" t="s">
        <v>2125</v>
      </c>
      <c r="F417" s="94" t="s">
        <v>86</v>
      </c>
      <c r="G417" s="94" t="s">
        <v>2497</v>
      </c>
      <c r="H417" s="103">
        <v>2024</v>
      </c>
      <c r="I417" s="103">
        <v>2024</v>
      </c>
      <c r="J417" s="102" t="s">
        <v>2126</v>
      </c>
      <c r="K417" s="94" t="s">
        <v>2127</v>
      </c>
      <c r="L417" s="94" t="s">
        <v>3028</v>
      </c>
      <c r="M417" s="94" t="s">
        <v>2129</v>
      </c>
      <c r="N417" s="94" t="s">
        <v>2130</v>
      </c>
      <c r="O417" s="94" t="s">
        <v>89</v>
      </c>
      <c r="P417" s="94" t="s">
        <v>90</v>
      </c>
      <c r="Q417" s="94" t="s">
        <v>2131</v>
      </c>
      <c r="R417" s="94" t="s">
        <v>2132</v>
      </c>
      <c r="S417" s="94" t="s">
        <v>135</v>
      </c>
      <c r="T417" s="94" t="s">
        <v>2133</v>
      </c>
      <c r="U417" s="94" t="s">
        <v>2012</v>
      </c>
      <c r="V417" s="104" t="s">
        <v>3029</v>
      </c>
      <c r="W417" s="105" t="s">
        <v>2498</v>
      </c>
      <c r="X417" s="105" t="s">
        <v>2131</v>
      </c>
      <c r="Y417" s="105" t="s">
        <v>3030</v>
      </c>
      <c r="Z417" s="105" t="s">
        <v>3031</v>
      </c>
      <c r="AA417" s="105" t="s">
        <v>3032</v>
      </c>
      <c r="AB417" s="106">
        <v>4</v>
      </c>
      <c r="AC417" s="102">
        <v>29250</v>
      </c>
      <c r="AD417" s="94">
        <v>12500</v>
      </c>
      <c r="AE417" s="94">
        <v>0</v>
      </c>
      <c r="AF417" s="94">
        <v>0</v>
      </c>
      <c r="AG417" s="94">
        <v>0</v>
      </c>
      <c r="AH417" s="102"/>
      <c r="AI417" s="102"/>
      <c r="AJ417" s="107"/>
      <c r="AK417" s="107" t="s">
        <v>2499</v>
      </c>
      <c r="AL417" s="107"/>
    </row>
    <row r="418" spans="2:38" ht="33" customHeight="1" x14ac:dyDescent="0.2">
      <c r="B418" s="102" t="s">
        <v>2002</v>
      </c>
      <c r="C418" s="94" t="s">
        <v>85</v>
      </c>
      <c r="D418" s="103" t="s">
        <v>3033</v>
      </c>
      <c r="E418" s="94" t="s">
        <v>2162</v>
      </c>
      <c r="F418" s="94" t="s">
        <v>86</v>
      </c>
      <c r="G418" s="94" t="s">
        <v>2497</v>
      </c>
      <c r="H418" s="103">
        <v>2024</v>
      </c>
      <c r="I418" s="103">
        <v>2024</v>
      </c>
      <c r="J418" s="102" t="s">
        <v>2163</v>
      </c>
      <c r="K418" s="94" t="s">
        <v>2164</v>
      </c>
      <c r="L418" s="94" t="s">
        <v>3034</v>
      </c>
      <c r="M418" s="94" t="s">
        <v>2166</v>
      </c>
      <c r="N418" s="94" t="s">
        <v>2167</v>
      </c>
      <c r="O418" s="94" t="s">
        <v>89</v>
      </c>
      <c r="P418" s="94" t="s">
        <v>90</v>
      </c>
      <c r="Q418" s="94" t="s">
        <v>2168</v>
      </c>
      <c r="R418" s="94" t="s">
        <v>2169</v>
      </c>
      <c r="S418" s="94" t="s">
        <v>135</v>
      </c>
      <c r="T418" s="94" t="s">
        <v>2052</v>
      </c>
      <c r="U418" s="94" t="s">
        <v>2012</v>
      </c>
      <c r="V418" s="104" t="s">
        <v>3035</v>
      </c>
      <c r="W418" s="105" t="s">
        <v>2498</v>
      </c>
      <c r="X418" s="105" t="s">
        <v>2168</v>
      </c>
      <c r="Y418" s="105" t="s">
        <v>3036</v>
      </c>
      <c r="Z418" s="105" t="s">
        <v>3037</v>
      </c>
      <c r="AA418" s="105" t="s">
        <v>3038</v>
      </c>
      <c r="AB418" s="106">
        <v>2</v>
      </c>
      <c r="AC418" s="102">
        <v>10100</v>
      </c>
      <c r="AD418" s="94">
        <v>3000</v>
      </c>
      <c r="AE418" s="94">
        <v>0</v>
      </c>
      <c r="AF418" s="94">
        <v>0</v>
      </c>
      <c r="AG418" s="94">
        <v>0</v>
      </c>
      <c r="AH418" s="102"/>
      <c r="AI418" s="102"/>
      <c r="AJ418" s="107"/>
      <c r="AK418" s="107" t="s">
        <v>2499</v>
      </c>
      <c r="AL418" s="107"/>
    </row>
    <row r="419" spans="2:38" ht="33" customHeight="1" x14ac:dyDescent="0.2">
      <c r="B419" s="102" t="s">
        <v>2002</v>
      </c>
      <c r="C419" s="94" t="s">
        <v>85</v>
      </c>
      <c r="D419" s="103" t="s">
        <v>3039</v>
      </c>
      <c r="E419" s="94" t="s">
        <v>2183</v>
      </c>
      <c r="F419" s="94" t="s">
        <v>86</v>
      </c>
      <c r="G419" s="94" t="s">
        <v>2497</v>
      </c>
      <c r="H419" s="103">
        <v>2024</v>
      </c>
      <c r="I419" s="103">
        <v>2024</v>
      </c>
      <c r="J419" s="102" t="s">
        <v>2184</v>
      </c>
      <c r="K419" s="94" t="s">
        <v>2185</v>
      </c>
      <c r="L419" s="94"/>
      <c r="M419" s="94" t="s">
        <v>2186</v>
      </c>
      <c r="N419" s="94" t="s">
        <v>2187</v>
      </c>
      <c r="O419" s="94" t="s">
        <v>89</v>
      </c>
      <c r="P419" s="94" t="s">
        <v>257</v>
      </c>
      <c r="Q419" s="94" t="s">
        <v>2188</v>
      </c>
      <c r="R419" s="94" t="s">
        <v>2189</v>
      </c>
      <c r="S419" s="94" t="s">
        <v>91</v>
      </c>
      <c r="T419" s="94" t="s">
        <v>2190</v>
      </c>
      <c r="U419" s="94" t="s">
        <v>2012</v>
      </c>
      <c r="V419" s="104" t="s">
        <v>3040</v>
      </c>
      <c r="W419" s="105" t="s">
        <v>2498</v>
      </c>
      <c r="X419" s="105" t="s">
        <v>2188</v>
      </c>
      <c r="Y419" s="105" t="s">
        <v>3041</v>
      </c>
      <c r="Z419" s="105" t="s">
        <v>3042</v>
      </c>
      <c r="AA419" s="105" t="s">
        <v>3043</v>
      </c>
      <c r="AB419" s="106">
        <v>4</v>
      </c>
      <c r="AC419" s="102">
        <v>25500</v>
      </c>
      <c r="AD419" s="94">
        <v>8000</v>
      </c>
      <c r="AE419" s="94">
        <v>0</v>
      </c>
      <c r="AF419" s="94">
        <v>0</v>
      </c>
      <c r="AG419" s="94">
        <v>0</v>
      </c>
      <c r="AH419" s="102"/>
      <c r="AI419" s="102"/>
      <c r="AJ419" s="107"/>
      <c r="AK419" s="107" t="s">
        <v>2499</v>
      </c>
      <c r="AL419" s="107"/>
    </row>
    <row r="420" spans="2:38" ht="33" customHeight="1" x14ac:dyDescent="0.2">
      <c r="B420" s="102" t="s">
        <v>2002</v>
      </c>
      <c r="C420" s="94" t="s">
        <v>85</v>
      </c>
      <c r="D420" s="103" t="s">
        <v>13187</v>
      </c>
      <c r="E420" s="94" t="s">
        <v>12833</v>
      </c>
      <c r="F420" s="94" t="s">
        <v>86</v>
      </c>
      <c r="G420" s="94" t="s">
        <v>2497</v>
      </c>
      <c r="H420" s="103">
        <v>2024</v>
      </c>
      <c r="I420" s="103">
        <v>2024</v>
      </c>
      <c r="J420" s="102" t="s">
        <v>8406</v>
      </c>
      <c r="K420" s="94" t="s">
        <v>8407</v>
      </c>
      <c r="L420" s="94" t="s">
        <v>8408</v>
      </c>
      <c r="M420" s="94" t="s">
        <v>8409</v>
      </c>
      <c r="N420" s="94" t="s">
        <v>8410</v>
      </c>
      <c r="O420" s="94" t="s">
        <v>89</v>
      </c>
      <c r="P420" s="94" t="s">
        <v>90</v>
      </c>
      <c r="Q420" s="94" t="s">
        <v>2188</v>
      </c>
      <c r="R420" s="94" t="s">
        <v>2189</v>
      </c>
      <c r="S420" s="94" t="s">
        <v>135</v>
      </c>
      <c r="T420" s="94" t="s">
        <v>2190</v>
      </c>
      <c r="U420" s="94" t="s">
        <v>2012</v>
      </c>
      <c r="V420" s="104" t="s">
        <v>8411</v>
      </c>
      <c r="W420" s="105" t="s">
        <v>2498</v>
      </c>
      <c r="X420" s="105" t="s">
        <v>2188</v>
      </c>
      <c r="Y420" s="105" t="s">
        <v>3041</v>
      </c>
      <c r="Z420" s="105" t="s">
        <v>3042</v>
      </c>
      <c r="AA420" s="105" t="s">
        <v>3043</v>
      </c>
      <c r="AB420" s="106">
        <v>3</v>
      </c>
      <c r="AC420" s="102">
        <v>34000</v>
      </c>
      <c r="AD420" s="94">
        <v>8500</v>
      </c>
      <c r="AE420" s="94">
        <v>0</v>
      </c>
      <c r="AF420" s="94">
        <v>0</v>
      </c>
      <c r="AG420" s="94">
        <v>0</v>
      </c>
      <c r="AH420" s="102"/>
      <c r="AI420" s="102"/>
      <c r="AJ420" s="107"/>
      <c r="AK420" s="107" t="s">
        <v>2499</v>
      </c>
      <c r="AL420" s="107"/>
    </row>
    <row r="421" spans="2:38" ht="33" customHeight="1" x14ac:dyDescent="0.2">
      <c r="B421" s="102" t="s">
        <v>2002</v>
      </c>
      <c r="C421" s="94" t="s">
        <v>85</v>
      </c>
      <c r="D421" s="103" t="s">
        <v>13188</v>
      </c>
      <c r="E421" s="94" t="s">
        <v>12853</v>
      </c>
      <c r="F421" s="94" t="s">
        <v>86</v>
      </c>
      <c r="G421" s="94" t="s">
        <v>2497</v>
      </c>
      <c r="H421" s="103">
        <v>2024</v>
      </c>
      <c r="I421" s="103">
        <v>2024</v>
      </c>
      <c r="J421" s="102" t="s">
        <v>8333</v>
      </c>
      <c r="K421" s="94" t="s">
        <v>8334</v>
      </c>
      <c r="L421" s="94" t="s">
        <v>1694</v>
      </c>
      <c r="M421" s="94" t="s">
        <v>8335</v>
      </c>
      <c r="N421" s="94" t="s">
        <v>8336</v>
      </c>
      <c r="O421" s="94" t="s">
        <v>89</v>
      </c>
      <c r="P421" s="94" t="s">
        <v>257</v>
      </c>
      <c r="Q421" s="94" t="s">
        <v>8337</v>
      </c>
      <c r="R421" s="94" t="s">
        <v>8338</v>
      </c>
      <c r="S421" s="94" t="s">
        <v>91</v>
      </c>
      <c r="T421" s="94" t="s">
        <v>8339</v>
      </c>
      <c r="U421" s="94" t="s">
        <v>2012</v>
      </c>
      <c r="V421" s="104" t="s">
        <v>8340</v>
      </c>
      <c r="W421" s="105" t="s">
        <v>2498</v>
      </c>
      <c r="X421" s="105" t="s">
        <v>8337</v>
      </c>
      <c r="Y421" s="105" t="s">
        <v>8341</v>
      </c>
      <c r="Z421" s="105" t="s">
        <v>8342</v>
      </c>
      <c r="AA421" s="105" t="s">
        <v>8343</v>
      </c>
      <c r="AB421" s="106">
        <v>3</v>
      </c>
      <c r="AC421" s="102">
        <v>5000</v>
      </c>
      <c r="AD421" s="94">
        <v>2300</v>
      </c>
      <c r="AE421" s="94">
        <v>0</v>
      </c>
      <c r="AF421" s="94">
        <v>0</v>
      </c>
      <c r="AG421" s="94">
        <v>0</v>
      </c>
      <c r="AH421" s="102"/>
      <c r="AI421" s="102"/>
      <c r="AJ421" s="107"/>
      <c r="AK421" s="107" t="s">
        <v>2499</v>
      </c>
      <c r="AL421" s="107"/>
    </row>
    <row r="422" spans="2:38" ht="33" customHeight="1" x14ac:dyDescent="0.2">
      <c r="B422" s="102" t="s">
        <v>2002</v>
      </c>
      <c r="C422" s="94" t="s">
        <v>85</v>
      </c>
      <c r="D422" s="103" t="s">
        <v>13189</v>
      </c>
      <c r="E422" s="94" t="s">
        <v>12874</v>
      </c>
      <c r="F422" s="94" t="s">
        <v>86</v>
      </c>
      <c r="G422" s="94" t="s">
        <v>2497</v>
      </c>
      <c r="H422" s="103">
        <v>2024</v>
      </c>
      <c r="I422" s="103">
        <v>2024</v>
      </c>
      <c r="J422" s="102" t="s">
        <v>8362</v>
      </c>
      <c r="K422" s="94" t="s">
        <v>8363</v>
      </c>
      <c r="L422" s="94" t="s">
        <v>8364</v>
      </c>
      <c r="M422" s="94" t="s">
        <v>8365</v>
      </c>
      <c r="N422" s="94" t="s">
        <v>8366</v>
      </c>
      <c r="O422" s="94" t="s">
        <v>89</v>
      </c>
      <c r="P422" s="94" t="s">
        <v>90</v>
      </c>
      <c r="Q422" s="94" t="s">
        <v>8367</v>
      </c>
      <c r="R422" s="94" t="s">
        <v>8368</v>
      </c>
      <c r="S422" s="94" t="s">
        <v>135</v>
      </c>
      <c r="T422" s="94" t="s">
        <v>2104</v>
      </c>
      <c r="U422" s="94" t="s">
        <v>2012</v>
      </c>
      <c r="V422" s="104" t="s">
        <v>8369</v>
      </c>
      <c r="W422" s="105" t="s">
        <v>2498</v>
      </c>
      <c r="X422" s="105" t="s">
        <v>8367</v>
      </c>
      <c r="Y422" s="105" t="s">
        <v>8370</v>
      </c>
      <c r="Z422" s="105" t="s">
        <v>8371</v>
      </c>
      <c r="AA422" s="105" t="s">
        <v>8372</v>
      </c>
      <c r="AB422" s="106">
        <v>3</v>
      </c>
      <c r="AC422" s="102">
        <v>14350</v>
      </c>
      <c r="AD422" s="94">
        <v>6500</v>
      </c>
      <c r="AE422" s="94">
        <v>0</v>
      </c>
      <c r="AF422" s="94">
        <v>0</v>
      </c>
      <c r="AG422" s="94">
        <v>0</v>
      </c>
      <c r="AH422" s="102"/>
      <c r="AI422" s="102"/>
      <c r="AJ422" s="107"/>
      <c r="AK422" s="107" t="s">
        <v>2499</v>
      </c>
      <c r="AL422" s="107"/>
    </row>
    <row r="423" spans="2:38" ht="33" customHeight="1" x14ac:dyDescent="0.2">
      <c r="B423" s="102" t="s">
        <v>2002</v>
      </c>
      <c r="C423" s="94" t="s">
        <v>85</v>
      </c>
      <c r="D423" s="103" t="s">
        <v>13190</v>
      </c>
      <c r="E423" s="94" t="s">
        <v>12895</v>
      </c>
      <c r="F423" s="94" t="s">
        <v>86</v>
      </c>
      <c r="G423" s="94" t="s">
        <v>2497</v>
      </c>
      <c r="H423" s="103">
        <v>2024</v>
      </c>
      <c r="I423" s="103">
        <v>2024</v>
      </c>
      <c r="J423" s="102" t="s">
        <v>8428</v>
      </c>
      <c r="K423" s="94" t="s">
        <v>8429</v>
      </c>
      <c r="L423" s="94" t="s">
        <v>8430</v>
      </c>
      <c r="M423" s="94" t="s">
        <v>8431</v>
      </c>
      <c r="N423" s="94" t="s">
        <v>8432</v>
      </c>
      <c r="O423" s="94" t="s">
        <v>89</v>
      </c>
      <c r="P423" s="94" t="s">
        <v>90</v>
      </c>
      <c r="Q423" s="94" t="s">
        <v>8433</v>
      </c>
      <c r="R423" s="94" t="s">
        <v>8433</v>
      </c>
      <c r="S423" s="94" t="s">
        <v>135</v>
      </c>
      <c r="T423" s="94" t="s">
        <v>2011</v>
      </c>
      <c r="U423" s="94" t="s">
        <v>2012</v>
      </c>
      <c r="V423" s="104" t="s">
        <v>8434</v>
      </c>
      <c r="W423" s="105" t="s">
        <v>2498</v>
      </c>
      <c r="X423" s="105" t="s">
        <v>8433</v>
      </c>
      <c r="Y423" s="105" t="s">
        <v>8435</v>
      </c>
      <c r="Z423" s="105" t="s">
        <v>8436</v>
      </c>
      <c r="AA423" s="105" t="s">
        <v>8437</v>
      </c>
      <c r="AB423" s="106">
        <v>2</v>
      </c>
      <c r="AC423" s="102">
        <v>6000</v>
      </c>
      <c r="AD423" s="94">
        <v>3000</v>
      </c>
      <c r="AE423" s="94">
        <v>0</v>
      </c>
      <c r="AF423" s="94">
        <v>0</v>
      </c>
      <c r="AG423" s="94">
        <v>0</v>
      </c>
      <c r="AH423" s="102"/>
      <c r="AI423" s="102"/>
      <c r="AJ423" s="107"/>
      <c r="AK423" s="107" t="s">
        <v>2499</v>
      </c>
      <c r="AL423" s="107"/>
    </row>
    <row r="424" spans="2:38" ht="33" customHeight="1" x14ac:dyDescent="0.2">
      <c r="B424" s="102" t="s">
        <v>2002</v>
      </c>
      <c r="C424" s="94" t="s">
        <v>85</v>
      </c>
      <c r="D424" s="103" t="s">
        <v>13191</v>
      </c>
      <c r="E424" s="94" t="s">
        <v>12905</v>
      </c>
      <c r="F424" s="94" t="s">
        <v>86</v>
      </c>
      <c r="G424" s="94" t="s">
        <v>2497</v>
      </c>
      <c r="H424" s="103">
        <v>2024</v>
      </c>
      <c r="I424" s="103">
        <v>2024</v>
      </c>
      <c r="J424" s="102" t="s">
        <v>12906</v>
      </c>
      <c r="K424" s="94" t="s">
        <v>12907</v>
      </c>
      <c r="L424" s="94"/>
      <c r="M424" s="94" t="s">
        <v>12908</v>
      </c>
      <c r="N424" s="94" t="s">
        <v>12909</v>
      </c>
      <c r="O424" s="94" t="s">
        <v>89</v>
      </c>
      <c r="P424" s="94" t="s">
        <v>257</v>
      </c>
      <c r="Q424" s="94" t="s">
        <v>12910</v>
      </c>
      <c r="R424" s="94" t="s">
        <v>12911</v>
      </c>
      <c r="S424" s="94" t="s">
        <v>91</v>
      </c>
      <c r="T424" s="94" t="s">
        <v>8474</v>
      </c>
      <c r="U424" s="94" t="s">
        <v>2012</v>
      </c>
      <c r="V424" s="104" t="s">
        <v>13192</v>
      </c>
      <c r="W424" s="105" t="s">
        <v>13193</v>
      </c>
      <c r="X424" s="105" t="s">
        <v>12910</v>
      </c>
      <c r="Y424" s="105" t="s">
        <v>13194</v>
      </c>
      <c r="Z424" s="105" t="s">
        <v>13195</v>
      </c>
      <c r="AA424" s="105" t="s">
        <v>13196</v>
      </c>
      <c r="AB424" s="106">
        <v>2</v>
      </c>
      <c r="AC424" s="102">
        <v>11960</v>
      </c>
      <c r="AD424" s="94">
        <v>5320</v>
      </c>
      <c r="AE424" s="94">
        <v>0</v>
      </c>
      <c r="AF424" s="94">
        <v>0</v>
      </c>
      <c r="AG424" s="94">
        <v>0</v>
      </c>
      <c r="AH424" s="102"/>
      <c r="AI424" s="102"/>
      <c r="AJ424" s="107"/>
      <c r="AK424" s="107" t="s">
        <v>2499</v>
      </c>
      <c r="AL424" s="107"/>
    </row>
    <row r="425" spans="2:38" ht="33" customHeight="1" x14ac:dyDescent="0.2">
      <c r="B425" s="102" t="s">
        <v>2002</v>
      </c>
      <c r="C425" s="94" t="s">
        <v>85</v>
      </c>
      <c r="D425" s="103" t="s">
        <v>13197</v>
      </c>
      <c r="E425" s="94" t="s">
        <v>12923</v>
      </c>
      <c r="F425" s="94" t="s">
        <v>86</v>
      </c>
      <c r="G425" s="94" t="s">
        <v>2497</v>
      </c>
      <c r="H425" s="103">
        <v>2024</v>
      </c>
      <c r="I425" s="103">
        <v>2024</v>
      </c>
      <c r="J425" s="102" t="s">
        <v>8377</v>
      </c>
      <c r="K425" s="94" t="s">
        <v>8378</v>
      </c>
      <c r="L425" s="94" t="s">
        <v>8379</v>
      </c>
      <c r="M425" s="94" t="s">
        <v>8380</v>
      </c>
      <c r="N425" s="94" t="s">
        <v>8381</v>
      </c>
      <c r="O425" s="94" t="s">
        <v>89</v>
      </c>
      <c r="P425" s="94" t="s">
        <v>90</v>
      </c>
      <c r="Q425" s="94" t="s">
        <v>8382</v>
      </c>
      <c r="R425" s="94" t="s">
        <v>8383</v>
      </c>
      <c r="S425" s="94" t="s">
        <v>135</v>
      </c>
      <c r="T425" s="94" t="s">
        <v>8384</v>
      </c>
      <c r="U425" s="94" t="s">
        <v>2012</v>
      </c>
      <c r="V425" s="104" t="s">
        <v>8385</v>
      </c>
      <c r="W425" s="105" t="s">
        <v>8386</v>
      </c>
      <c r="X425" s="105" t="s">
        <v>8382</v>
      </c>
      <c r="Y425" s="105" t="s">
        <v>8387</v>
      </c>
      <c r="Z425" s="105" t="s">
        <v>8388</v>
      </c>
      <c r="AA425" s="105" t="s">
        <v>8389</v>
      </c>
      <c r="AB425" s="106">
        <v>2</v>
      </c>
      <c r="AC425" s="102">
        <v>11696</v>
      </c>
      <c r="AD425" s="94">
        <v>5600</v>
      </c>
      <c r="AE425" s="94">
        <v>0</v>
      </c>
      <c r="AF425" s="94">
        <v>0</v>
      </c>
      <c r="AG425" s="94">
        <v>0</v>
      </c>
      <c r="AH425" s="102"/>
      <c r="AI425" s="102"/>
      <c r="AJ425" s="107"/>
      <c r="AK425" s="107" t="s">
        <v>2499</v>
      </c>
      <c r="AL425" s="107"/>
    </row>
    <row r="426" spans="2:38" ht="33" customHeight="1" x14ac:dyDescent="0.2">
      <c r="B426" s="102" t="s">
        <v>2002</v>
      </c>
      <c r="C426" s="94" t="s">
        <v>85</v>
      </c>
      <c r="D426" s="103" t="s">
        <v>19865</v>
      </c>
      <c r="E426" s="94" t="s">
        <v>18195</v>
      </c>
      <c r="F426" s="94" t="s">
        <v>86</v>
      </c>
      <c r="G426" s="94" t="s">
        <v>2497</v>
      </c>
      <c r="H426" s="103">
        <v>2024</v>
      </c>
      <c r="I426" s="103">
        <v>2024</v>
      </c>
      <c r="J426" s="102" t="s">
        <v>18196</v>
      </c>
      <c r="K426" s="94" t="s">
        <v>18197</v>
      </c>
      <c r="L426" s="94" t="s">
        <v>18198</v>
      </c>
      <c r="M426" s="94"/>
      <c r="N426" s="94" t="s">
        <v>18199</v>
      </c>
      <c r="O426" s="94" t="s">
        <v>89</v>
      </c>
      <c r="P426" s="94" t="s">
        <v>90</v>
      </c>
      <c r="Q426" s="94" t="s">
        <v>18200</v>
      </c>
      <c r="R426" s="94" t="s">
        <v>18201</v>
      </c>
      <c r="S426" s="94" t="s">
        <v>119</v>
      </c>
      <c r="T426" s="94" t="s">
        <v>8568</v>
      </c>
      <c r="U426" s="94" t="s">
        <v>2012</v>
      </c>
      <c r="V426" s="104" t="s">
        <v>19866</v>
      </c>
      <c r="W426" s="105" t="s">
        <v>2498</v>
      </c>
      <c r="X426" s="105" t="s">
        <v>18200</v>
      </c>
      <c r="Y426" s="105" t="s">
        <v>19867</v>
      </c>
      <c r="Z426" s="105" t="s">
        <v>19868</v>
      </c>
      <c r="AA426" s="105" t="s">
        <v>19869</v>
      </c>
      <c r="AB426" s="106">
        <v>2</v>
      </c>
      <c r="AC426" s="102">
        <v>4600</v>
      </c>
      <c r="AD426" s="94">
        <v>2500</v>
      </c>
      <c r="AE426" s="94">
        <v>0</v>
      </c>
      <c r="AF426" s="94">
        <v>0</v>
      </c>
      <c r="AG426" s="94">
        <v>0</v>
      </c>
      <c r="AH426" s="102"/>
      <c r="AI426" s="102"/>
      <c r="AJ426" s="107"/>
      <c r="AK426" s="107" t="s">
        <v>2499</v>
      </c>
      <c r="AL426" s="107"/>
    </row>
    <row r="427" spans="2:38" ht="33" customHeight="1" x14ac:dyDescent="0.2">
      <c r="B427" s="102" t="s">
        <v>2002</v>
      </c>
      <c r="C427" s="94" t="s">
        <v>85</v>
      </c>
      <c r="D427" s="103" t="s">
        <v>19870</v>
      </c>
      <c r="E427" s="94" t="s">
        <v>18214</v>
      </c>
      <c r="F427" s="94" t="s">
        <v>86</v>
      </c>
      <c r="G427" s="94" t="s">
        <v>2497</v>
      </c>
      <c r="H427" s="103">
        <v>2024</v>
      </c>
      <c r="I427" s="103">
        <v>2024</v>
      </c>
      <c r="J427" s="102" t="s">
        <v>11412</v>
      </c>
      <c r="K427" s="94" t="s">
        <v>11413</v>
      </c>
      <c r="L427" s="94" t="s">
        <v>11414</v>
      </c>
      <c r="M427" s="94" t="s">
        <v>11415</v>
      </c>
      <c r="N427" s="94" t="s">
        <v>4157</v>
      </c>
      <c r="O427" s="94" t="s">
        <v>89</v>
      </c>
      <c r="P427" s="94" t="s">
        <v>90</v>
      </c>
      <c r="Q427" s="94" t="s">
        <v>11416</v>
      </c>
      <c r="R427" s="94" t="s">
        <v>11417</v>
      </c>
      <c r="S427" s="94" t="s">
        <v>135</v>
      </c>
      <c r="T427" s="94" t="s">
        <v>8474</v>
      </c>
      <c r="U427" s="94" t="s">
        <v>2012</v>
      </c>
      <c r="V427" s="104" t="s">
        <v>11418</v>
      </c>
      <c r="W427" s="105" t="s">
        <v>2498</v>
      </c>
      <c r="X427" s="105" t="s">
        <v>11416</v>
      </c>
      <c r="Y427" s="105" t="s">
        <v>11419</v>
      </c>
      <c r="Z427" s="105" t="s">
        <v>11420</v>
      </c>
      <c r="AA427" s="105" t="s">
        <v>11421</v>
      </c>
      <c r="AB427" s="106">
        <v>2</v>
      </c>
      <c r="AC427" s="102">
        <v>4840</v>
      </c>
      <c r="AD427" s="94">
        <v>2800</v>
      </c>
      <c r="AE427" s="94">
        <v>0</v>
      </c>
      <c r="AF427" s="94">
        <v>0</v>
      </c>
      <c r="AG427" s="94">
        <v>0</v>
      </c>
      <c r="AH427" s="102"/>
      <c r="AI427" s="102"/>
      <c r="AJ427" s="107"/>
      <c r="AK427" s="107" t="s">
        <v>2499</v>
      </c>
      <c r="AL427" s="107"/>
    </row>
    <row r="428" spans="2:38" ht="33" customHeight="1" x14ac:dyDescent="0.2">
      <c r="B428" s="102" t="s">
        <v>2002</v>
      </c>
      <c r="C428" s="94" t="s">
        <v>85</v>
      </c>
      <c r="D428" s="103" t="s">
        <v>19871</v>
      </c>
      <c r="E428" s="94" t="s">
        <v>18226</v>
      </c>
      <c r="F428" s="94" t="s">
        <v>86</v>
      </c>
      <c r="G428" s="94" t="s">
        <v>2497</v>
      </c>
      <c r="H428" s="103">
        <v>2024</v>
      </c>
      <c r="I428" s="103">
        <v>2024</v>
      </c>
      <c r="J428" s="102" t="s">
        <v>8418</v>
      </c>
      <c r="K428" s="94" t="s">
        <v>8419</v>
      </c>
      <c r="L428" s="94"/>
      <c r="M428" s="94" t="s">
        <v>8420</v>
      </c>
      <c r="N428" s="94" t="s">
        <v>8421</v>
      </c>
      <c r="O428" s="94" t="s">
        <v>89</v>
      </c>
      <c r="P428" s="94" t="s">
        <v>257</v>
      </c>
      <c r="Q428" s="94" t="s">
        <v>8422</v>
      </c>
      <c r="R428" s="94" t="s">
        <v>2103</v>
      </c>
      <c r="S428" s="94" t="s">
        <v>91</v>
      </c>
      <c r="T428" s="94" t="s">
        <v>2104</v>
      </c>
      <c r="U428" s="94" t="s">
        <v>2012</v>
      </c>
      <c r="V428" s="104" t="s">
        <v>8423</v>
      </c>
      <c r="W428" s="105" t="s">
        <v>2498</v>
      </c>
      <c r="X428" s="105" t="s">
        <v>8422</v>
      </c>
      <c r="Y428" s="105" t="s">
        <v>3024</v>
      </c>
      <c r="Z428" s="105" t="s">
        <v>8424</v>
      </c>
      <c r="AA428" s="105" t="s">
        <v>8425</v>
      </c>
      <c r="AB428" s="106">
        <v>4</v>
      </c>
      <c r="AC428" s="102">
        <v>25670</v>
      </c>
      <c r="AD428" s="94">
        <v>12000</v>
      </c>
      <c r="AE428" s="94">
        <v>0</v>
      </c>
      <c r="AF428" s="94">
        <v>0</v>
      </c>
      <c r="AG428" s="94">
        <v>0</v>
      </c>
      <c r="AH428" s="102"/>
      <c r="AI428" s="102"/>
      <c r="AJ428" s="107"/>
      <c r="AK428" s="107" t="s">
        <v>2499</v>
      </c>
      <c r="AL428" s="107"/>
    </row>
    <row r="429" spans="2:38" ht="33" customHeight="1" x14ac:dyDescent="0.2">
      <c r="B429" s="102" t="s">
        <v>2002</v>
      </c>
      <c r="C429" s="94" t="s">
        <v>85</v>
      </c>
      <c r="D429" s="103" t="s">
        <v>19872</v>
      </c>
      <c r="E429" s="94" t="s">
        <v>18251</v>
      </c>
      <c r="F429" s="94" t="s">
        <v>86</v>
      </c>
      <c r="G429" s="94" t="s">
        <v>2497</v>
      </c>
      <c r="H429" s="103">
        <v>2024</v>
      </c>
      <c r="I429" s="103">
        <v>2024</v>
      </c>
      <c r="J429" s="102" t="s">
        <v>18252</v>
      </c>
      <c r="K429" s="94" t="s">
        <v>18253</v>
      </c>
      <c r="L429" s="94" t="s">
        <v>18254</v>
      </c>
      <c r="M429" s="94"/>
      <c r="N429" s="94" t="s">
        <v>18255</v>
      </c>
      <c r="O429" s="94" t="s">
        <v>89</v>
      </c>
      <c r="P429" s="94" t="s">
        <v>90</v>
      </c>
      <c r="Q429" s="94" t="s">
        <v>18256</v>
      </c>
      <c r="R429" s="94" t="s">
        <v>18257</v>
      </c>
      <c r="S429" s="94" t="s">
        <v>135</v>
      </c>
      <c r="T429" s="94" t="s">
        <v>8339</v>
      </c>
      <c r="U429" s="94" t="s">
        <v>2012</v>
      </c>
      <c r="V429" s="104" t="s">
        <v>19873</v>
      </c>
      <c r="W429" s="105" t="s">
        <v>2498</v>
      </c>
      <c r="X429" s="105" t="s">
        <v>18256</v>
      </c>
      <c r="Y429" s="105" t="s">
        <v>19874</v>
      </c>
      <c r="Z429" s="105" t="s">
        <v>19875</v>
      </c>
      <c r="AA429" s="105" t="s">
        <v>19876</v>
      </c>
      <c r="AB429" s="106">
        <v>3</v>
      </c>
      <c r="AC429" s="102">
        <v>12600</v>
      </c>
      <c r="AD429" s="94">
        <v>7100</v>
      </c>
      <c r="AE429" s="94">
        <v>0</v>
      </c>
      <c r="AF429" s="94">
        <v>0</v>
      </c>
      <c r="AG429" s="94">
        <v>0</v>
      </c>
      <c r="AH429" s="102"/>
      <c r="AI429" s="102"/>
      <c r="AJ429" s="107"/>
      <c r="AK429" s="107" t="s">
        <v>2499</v>
      </c>
      <c r="AL429" s="107"/>
    </row>
    <row r="430" spans="2:38" ht="33" customHeight="1" x14ac:dyDescent="0.2">
      <c r="B430" s="102" t="s">
        <v>2002</v>
      </c>
      <c r="C430" s="94" t="s">
        <v>85</v>
      </c>
      <c r="D430" s="103" t="s">
        <v>19877</v>
      </c>
      <c r="E430" s="94" t="s">
        <v>18275</v>
      </c>
      <c r="F430" s="94" t="s">
        <v>86</v>
      </c>
      <c r="G430" s="94" t="s">
        <v>2497</v>
      </c>
      <c r="H430" s="103">
        <v>2024</v>
      </c>
      <c r="I430" s="103">
        <v>2024</v>
      </c>
      <c r="J430" s="102" t="s">
        <v>8612</v>
      </c>
      <c r="K430" s="94" t="s">
        <v>8613</v>
      </c>
      <c r="L430" s="94" t="s">
        <v>8614</v>
      </c>
      <c r="M430" s="94" t="s">
        <v>8615</v>
      </c>
      <c r="N430" s="94" t="s">
        <v>8616</v>
      </c>
      <c r="O430" s="94" t="s">
        <v>89</v>
      </c>
      <c r="P430" s="94" t="s">
        <v>90</v>
      </c>
      <c r="Q430" s="94" t="s">
        <v>8617</v>
      </c>
      <c r="R430" s="94" t="s">
        <v>8618</v>
      </c>
      <c r="S430" s="94" t="s">
        <v>135</v>
      </c>
      <c r="T430" s="94" t="s">
        <v>2052</v>
      </c>
      <c r="U430" s="94" t="s">
        <v>2012</v>
      </c>
      <c r="V430" s="104" t="s">
        <v>8619</v>
      </c>
      <c r="W430" s="105" t="s">
        <v>2546</v>
      </c>
      <c r="X430" s="105" t="s">
        <v>8617</v>
      </c>
      <c r="Y430" s="105" t="s">
        <v>8620</v>
      </c>
      <c r="Z430" s="105" t="s">
        <v>8621</v>
      </c>
      <c r="AA430" s="105" t="s">
        <v>8622</v>
      </c>
      <c r="AB430" s="106">
        <v>3</v>
      </c>
      <c r="AC430" s="102">
        <v>50800</v>
      </c>
      <c r="AD430" s="94">
        <v>11300</v>
      </c>
      <c r="AE430" s="94">
        <v>0</v>
      </c>
      <c r="AF430" s="94">
        <v>0</v>
      </c>
      <c r="AG430" s="94">
        <v>0</v>
      </c>
      <c r="AH430" s="102"/>
      <c r="AI430" s="102"/>
      <c r="AJ430" s="107"/>
      <c r="AK430" s="107" t="s">
        <v>2499</v>
      </c>
      <c r="AL430" s="107"/>
    </row>
    <row r="431" spans="2:38" ht="33" customHeight="1" x14ac:dyDescent="0.2">
      <c r="B431" s="102" t="s">
        <v>2002</v>
      </c>
      <c r="C431" s="94" t="s">
        <v>85</v>
      </c>
      <c r="D431" s="103" t="s">
        <v>19882</v>
      </c>
      <c r="E431" s="94" t="s">
        <v>18292</v>
      </c>
      <c r="F431" s="94" t="s">
        <v>86</v>
      </c>
      <c r="G431" s="94" t="s">
        <v>2497</v>
      </c>
      <c r="H431" s="103">
        <v>2024</v>
      </c>
      <c r="I431" s="103">
        <v>2024</v>
      </c>
      <c r="J431" s="102" t="s">
        <v>8512</v>
      </c>
      <c r="K431" s="94" t="s">
        <v>8513</v>
      </c>
      <c r="L431" s="94" t="s">
        <v>8514</v>
      </c>
      <c r="M431" s="94" t="s">
        <v>8515</v>
      </c>
      <c r="N431" s="94" t="s">
        <v>8516</v>
      </c>
      <c r="O431" s="94" t="s">
        <v>89</v>
      </c>
      <c r="P431" s="94" t="s">
        <v>90</v>
      </c>
      <c r="Q431" s="94" t="s">
        <v>8517</v>
      </c>
      <c r="R431" s="94" t="s">
        <v>8518</v>
      </c>
      <c r="S431" s="94" t="s">
        <v>135</v>
      </c>
      <c r="T431" s="94" t="s">
        <v>2133</v>
      </c>
      <c r="U431" s="94" t="s">
        <v>2012</v>
      </c>
      <c r="V431" s="104" t="s">
        <v>8519</v>
      </c>
      <c r="W431" s="105" t="s">
        <v>2498</v>
      </c>
      <c r="X431" s="105" t="s">
        <v>8517</v>
      </c>
      <c r="Y431" s="105" t="s">
        <v>8520</v>
      </c>
      <c r="Z431" s="105" t="s">
        <v>8521</v>
      </c>
      <c r="AA431" s="105" t="s">
        <v>8522</v>
      </c>
      <c r="AB431" s="106">
        <v>4</v>
      </c>
      <c r="AC431" s="102">
        <v>73960</v>
      </c>
      <c r="AD431" s="94">
        <v>17890</v>
      </c>
      <c r="AE431" s="94">
        <v>0</v>
      </c>
      <c r="AF431" s="94">
        <v>0</v>
      </c>
      <c r="AG431" s="94">
        <v>0</v>
      </c>
      <c r="AH431" s="102"/>
      <c r="AI431" s="102"/>
      <c r="AJ431" s="107"/>
      <c r="AK431" s="107" t="s">
        <v>2499</v>
      </c>
      <c r="AL431" s="107"/>
    </row>
    <row r="432" spans="2:38" ht="33" customHeight="1" x14ac:dyDescent="0.2">
      <c r="B432" s="102" t="s">
        <v>2002</v>
      </c>
      <c r="C432" s="94" t="s">
        <v>85</v>
      </c>
      <c r="D432" s="103" t="s">
        <v>19883</v>
      </c>
      <c r="E432" s="94" t="s">
        <v>18322</v>
      </c>
      <c r="F432" s="94" t="s">
        <v>86</v>
      </c>
      <c r="G432" s="94" t="s">
        <v>2497</v>
      </c>
      <c r="H432" s="103">
        <v>2024</v>
      </c>
      <c r="I432" s="103">
        <v>2024</v>
      </c>
      <c r="J432" s="102" t="s">
        <v>8599</v>
      </c>
      <c r="K432" s="94" t="s">
        <v>8600</v>
      </c>
      <c r="L432" s="94" t="s">
        <v>8601</v>
      </c>
      <c r="M432" s="94" t="s">
        <v>8602</v>
      </c>
      <c r="N432" s="94" t="s">
        <v>8603</v>
      </c>
      <c r="O432" s="94" t="s">
        <v>89</v>
      </c>
      <c r="P432" s="94" t="s">
        <v>90</v>
      </c>
      <c r="Q432" s="94" t="s">
        <v>8604</v>
      </c>
      <c r="R432" s="94" t="s">
        <v>8605</v>
      </c>
      <c r="S432" s="94" t="s">
        <v>135</v>
      </c>
      <c r="T432" s="94" t="s">
        <v>2104</v>
      </c>
      <c r="U432" s="94" t="s">
        <v>2012</v>
      </c>
      <c r="V432" s="104" t="s">
        <v>8606</v>
      </c>
      <c r="W432" s="105" t="s">
        <v>2498</v>
      </c>
      <c r="X432" s="105" t="s">
        <v>8604</v>
      </c>
      <c r="Y432" s="105" t="s">
        <v>8607</v>
      </c>
      <c r="Z432" s="105" t="s">
        <v>8608</v>
      </c>
      <c r="AA432" s="105" t="s">
        <v>8609</v>
      </c>
      <c r="AB432" s="106">
        <v>3</v>
      </c>
      <c r="AC432" s="102">
        <v>13900</v>
      </c>
      <c r="AD432" s="94">
        <v>7000</v>
      </c>
      <c r="AE432" s="94">
        <v>0</v>
      </c>
      <c r="AF432" s="94">
        <v>0</v>
      </c>
      <c r="AG432" s="94">
        <v>0</v>
      </c>
      <c r="AH432" s="102"/>
      <c r="AI432" s="102"/>
      <c r="AJ432" s="107"/>
      <c r="AK432" s="107" t="s">
        <v>2499</v>
      </c>
      <c r="AL432" s="107"/>
    </row>
    <row r="433" spans="2:38" ht="33" customHeight="1" x14ac:dyDescent="0.2">
      <c r="B433" s="102" t="s">
        <v>2002</v>
      </c>
      <c r="C433" s="94" t="s">
        <v>85</v>
      </c>
      <c r="D433" s="103" t="s">
        <v>19884</v>
      </c>
      <c r="E433" s="94" t="s">
        <v>18341</v>
      </c>
      <c r="F433" s="94" t="s">
        <v>86</v>
      </c>
      <c r="G433" s="94" t="s">
        <v>2497</v>
      </c>
      <c r="H433" s="103">
        <v>2024</v>
      </c>
      <c r="I433" s="103">
        <v>2024</v>
      </c>
      <c r="J433" s="102" t="s">
        <v>18342</v>
      </c>
      <c r="K433" s="94" t="s">
        <v>18343</v>
      </c>
      <c r="L433" s="94" t="s">
        <v>18344</v>
      </c>
      <c r="M433" s="94"/>
      <c r="N433" s="94" t="s">
        <v>18345</v>
      </c>
      <c r="O433" s="94" t="s">
        <v>89</v>
      </c>
      <c r="P433" s="94" t="s">
        <v>90</v>
      </c>
      <c r="Q433" s="94" t="s">
        <v>18346</v>
      </c>
      <c r="R433" s="94" t="s">
        <v>18347</v>
      </c>
      <c r="S433" s="94" t="s">
        <v>135</v>
      </c>
      <c r="T433" s="94" t="s">
        <v>2104</v>
      </c>
      <c r="U433" s="94" t="s">
        <v>2012</v>
      </c>
      <c r="V433" s="104" t="s">
        <v>19885</v>
      </c>
      <c r="W433" s="105" t="s">
        <v>2498</v>
      </c>
      <c r="X433" s="105" t="s">
        <v>18346</v>
      </c>
      <c r="Y433" s="105" t="s">
        <v>19886</v>
      </c>
      <c r="Z433" s="105" t="s">
        <v>19887</v>
      </c>
      <c r="AA433" s="105" t="s">
        <v>19888</v>
      </c>
      <c r="AB433" s="106">
        <v>2</v>
      </c>
      <c r="AC433" s="102">
        <v>7700</v>
      </c>
      <c r="AD433" s="94">
        <v>4500</v>
      </c>
      <c r="AE433" s="94">
        <v>0</v>
      </c>
      <c r="AF433" s="94">
        <v>0</v>
      </c>
      <c r="AG433" s="94">
        <v>0</v>
      </c>
      <c r="AH433" s="102"/>
      <c r="AI433" s="102"/>
      <c r="AJ433" s="107"/>
      <c r="AK433" s="107" t="s">
        <v>2499</v>
      </c>
      <c r="AL433" s="107"/>
    </row>
    <row r="434" spans="2:38" ht="33" customHeight="1" x14ac:dyDescent="0.2">
      <c r="B434" s="102" t="s">
        <v>2002</v>
      </c>
      <c r="C434" s="94" t="s">
        <v>85</v>
      </c>
      <c r="D434" s="103" t="s">
        <v>19889</v>
      </c>
      <c r="E434" s="94" t="s">
        <v>18360</v>
      </c>
      <c r="F434" s="94" t="s">
        <v>86</v>
      </c>
      <c r="G434" s="94" t="s">
        <v>2497</v>
      </c>
      <c r="H434" s="103">
        <v>2024</v>
      </c>
      <c r="I434" s="103">
        <v>2024</v>
      </c>
      <c r="J434" s="102" t="s">
        <v>8551</v>
      </c>
      <c r="K434" s="94" t="s">
        <v>8552</v>
      </c>
      <c r="L434" s="94"/>
      <c r="M434" s="94" t="s">
        <v>8553</v>
      </c>
      <c r="N434" s="94" t="s">
        <v>8554</v>
      </c>
      <c r="O434" s="94" t="s">
        <v>89</v>
      </c>
      <c r="P434" s="94" t="s">
        <v>257</v>
      </c>
      <c r="Q434" s="94" t="s">
        <v>8517</v>
      </c>
      <c r="R434" s="94" t="s">
        <v>8518</v>
      </c>
      <c r="S434" s="94" t="s">
        <v>91</v>
      </c>
      <c r="T434" s="94" t="s">
        <v>2133</v>
      </c>
      <c r="U434" s="94" t="s">
        <v>2012</v>
      </c>
      <c r="V434" s="104" t="s">
        <v>8555</v>
      </c>
      <c r="W434" s="105" t="s">
        <v>8556</v>
      </c>
      <c r="X434" s="105" t="s">
        <v>8517</v>
      </c>
      <c r="Y434" s="105" t="s">
        <v>8520</v>
      </c>
      <c r="Z434" s="105" t="s">
        <v>8557</v>
      </c>
      <c r="AA434" s="105" t="s">
        <v>8558</v>
      </c>
      <c r="AB434" s="106">
        <v>4</v>
      </c>
      <c r="AC434" s="102">
        <v>35400</v>
      </c>
      <c r="AD434" s="94">
        <v>7000</v>
      </c>
      <c r="AE434" s="94">
        <v>0</v>
      </c>
      <c r="AF434" s="94">
        <v>0</v>
      </c>
      <c r="AG434" s="94">
        <v>0</v>
      </c>
      <c r="AH434" s="102"/>
      <c r="AI434" s="102"/>
      <c r="AJ434" s="107"/>
      <c r="AK434" s="107" t="s">
        <v>2499</v>
      </c>
      <c r="AL434" s="107"/>
    </row>
    <row r="435" spans="2:38" ht="33" customHeight="1" x14ac:dyDescent="0.2">
      <c r="B435" s="102" t="s">
        <v>2002</v>
      </c>
      <c r="C435" s="94" t="s">
        <v>85</v>
      </c>
      <c r="D435" s="103" t="s">
        <v>19890</v>
      </c>
      <c r="E435" s="94" t="s">
        <v>18378</v>
      </c>
      <c r="F435" s="94" t="s">
        <v>86</v>
      </c>
      <c r="G435" s="94" t="s">
        <v>2497</v>
      </c>
      <c r="H435" s="103">
        <v>2024</v>
      </c>
      <c r="I435" s="103">
        <v>2024</v>
      </c>
      <c r="J435" s="102" t="s">
        <v>18379</v>
      </c>
      <c r="K435" s="94" t="s">
        <v>18380</v>
      </c>
      <c r="L435" s="94"/>
      <c r="M435" s="94"/>
      <c r="N435" s="94" t="s">
        <v>18381</v>
      </c>
      <c r="O435" s="94" t="s">
        <v>89</v>
      </c>
      <c r="P435" s="94" t="s">
        <v>257</v>
      </c>
      <c r="Q435" s="94" t="s">
        <v>2009</v>
      </c>
      <c r="R435" s="94" t="s">
        <v>2010</v>
      </c>
      <c r="S435" s="94" t="s">
        <v>91</v>
      </c>
      <c r="T435" s="94" t="s">
        <v>2011</v>
      </c>
      <c r="U435" s="94" t="s">
        <v>2012</v>
      </c>
      <c r="V435" s="104" t="s">
        <v>2997</v>
      </c>
      <c r="W435" s="105" t="s">
        <v>2498</v>
      </c>
      <c r="X435" s="105" t="s">
        <v>2009</v>
      </c>
      <c r="Y435" s="105" t="s">
        <v>19891</v>
      </c>
      <c r="Z435" s="105" t="s">
        <v>19892</v>
      </c>
      <c r="AA435" s="105" t="s">
        <v>3000</v>
      </c>
      <c r="AB435" s="106">
        <v>2</v>
      </c>
      <c r="AC435" s="102">
        <v>5200</v>
      </c>
      <c r="AD435" s="94">
        <v>3000</v>
      </c>
      <c r="AE435" s="94">
        <v>0</v>
      </c>
      <c r="AF435" s="94">
        <v>0</v>
      </c>
      <c r="AG435" s="94">
        <v>0</v>
      </c>
      <c r="AH435" s="102"/>
      <c r="AI435" s="102"/>
      <c r="AJ435" s="107"/>
      <c r="AK435" s="107" t="s">
        <v>2499</v>
      </c>
      <c r="AL435" s="107"/>
    </row>
    <row r="436" spans="2:38" ht="33" customHeight="1" x14ac:dyDescent="0.2">
      <c r="B436" s="102" t="s">
        <v>2002</v>
      </c>
      <c r="C436" s="94" t="s">
        <v>85</v>
      </c>
      <c r="D436" s="103" t="s">
        <v>19893</v>
      </c>
      <c r="E436" s="94" t="s">
        <v>18394</v>
      </c>
      <c r="F436" s="94" t="s">
        <v>86</v>
      </c>
      <c r="G436" s="94" t="s">
        <v>2497</v>
      </c>
      <c r="H436" s="103">
        <v>2024</v>
      </c>
      <c r="I436" s="103">
        <v>2024</v>
      </c>
      <c r="J436" s="102" t="s">
        <v>18395</v>
      </c>
      <c r="K436" s="94" t="s">
        <v>18396</v>
      </c>
      <c r="L436" s="94" t="s">
        <v>18397</v>
      </c>
      <c r="M436" s="94" t="s">
        <v>18398</v>
      </c>
      <c r="N436" s="94" t="s">
        <v>18399</v>
      </c>
      <c r="O436" s="94" t="s">
        <v>89</v>
      </c>
      <c r="P436" s="94" t="s">
        <v>90</v>
      </c>
      <c r="Q436" s="94" t="s">
        <v>18400</v>
      </c>
      <c r="R436" s="94" t="s">
        <v>18401</v>
      </c>
      <c r="S436" s="94" t="s">
        <v>135</v>
      </c>
      <c r="T436" s="94" t="s">
        <v>8568</v>
      </c>
      <c r="U436" s="94" t="s">
        <v>2012</v>
      </c>
      <c r="V436" s="104" t="s">
        <v>19894</v>
      </c>
      <c r="W436" s="105" t="s">
        <v>19895</v>
      </c>
      <c r="X436" s="105" t="s">
        <v>18400</v>
      </c>
      <c r="Y436" s="105" t="s">
        <v>19896</v>
      </c>
      <c r="Z436" s="105" t="s">
        <v>19897</v>
      </c>
      <c r="AA436" s="105" t="s">
        <v>19898</v>
      </c>
      <c r="AB436" s="106">
        <v>2</v>
      </c>
      <c r="AC436" s="102">
        <v>99282</v>
      </c>
      <c r="AD436" s="94">
        <v>2000</v>
      </c>
      <c r="AE436" s="94">
        <v>0</v>
      </c>
      <c r="AF436" s="94">
        <v>0</v>
      </c>
      <c r="AG436" s="94">
        <v>0</v>
      </c>
      <c r="AH436" s="102"/>
      <c r="AI436" s="102"/>
      <c r="AJ436" s="107"/>
      <c r="AK436" s="107" t="s">
        <v>2499</v>
      </c>
      <c r="AL436" s="107"/>
    </row>
    <row r="437" spans="2:38" ht="33" customHeight="1" x14ac:dyDescent="0.2">
      <c r="B437" s="102" t="s">
        <v>2002</v>
      </c>
      <c r="C437" s="94" t="s">
        <v>85</v>
      </c>
      <c r="D437" s="103" t="s">
        <v>19899</v>
      </c>
      <c r="E437" s="94" t="s">
        <v>18414</v>
      </c>
      <c r="F437" s="94" t="s">
        <v>86</v>
      </c>
      <c r="G437" s="94" t="s">
        <v>2497</v>
      </c>
      <c r="H437" s="103">
        <v>2024</v>
      </c>
      <c r="I437" s="103">
        <v>2024</v>
      </c>
      <c r="J437" s="102" t="s">
        <v>8453</v>
      </c>
      <c r="K437" s="94" t="s">
        <v>8454</v>
      </c>
      <c r="L437" s="94" t="s">
        <v>8455</v>
      </c>
      <c r="M437" s="94" t="s">
        <v>8456</v>
      </c>
      <c r="N437" s="94" t="s">
        <v>8457</v>
      </c>
      <c r="O437" s="94" t="s">
        <v>89</v>
      </c>
      <c r="P437" s="94" t="s">
        <v>90</v>
      </c>
      <c r="Q437" s="94" t="s">
        <v>8458</v>
      </c>
      <c r="R437" s="94" t="s">
        <v>8459</v>
      </c>
      <c r="S437" s="94" t="s">
        <v>135</v>
      </c>
      <c r="T437" s="94" t="s">
        <v>8355</v>
      </c>
      <c r="U437" s="94" t="s">
        <v>2012</v>
      </c>
      <c r="V437" s="104" t="s">
        <v>8460</v>
      </c>
      <c r="W437" s="105" t="s">
        <v>8461</v>
      </c>
      <c r="X437" s="105" t="s">
        <v>8458</v>
      </c>
      <c r="Y437" s="105" t="s">
        <v>8462</v>
      </c>
      <c r="Z437" s="105" t="s">
        <v>8463</v>
      </c>
      <c r="AA437" s="105" t="s">
        <v>8464</v>
      </c>
      <c r="AB437" s="106">
        <v>3</v>
      </c>
      <c r="AC437" s="102">
        <v>17816</v>
      </c>
      <c r="AD437" s="94">
        <v>7400</v>
      </c>
      <c r="AE437" s="94">
        <v>0</v>
      </c>
      <c r="AF437" s="94">
        <v>0</v>
      </c>
      <c r="AG437" s="94">
        <v>0</v>
      </c>
      <c r="AH437" s="102"/>
      <c r="AI437" s="102"/>
      <c r="AJ437" s="107"/>
      <c r="AK437" s="107" t="s">
        <v>2499</v>
      </c>
      <c r="AL437" s="107"/>
    </row>
    <row r="438" spans="2:38" ht="33" customHeight="1" x14ac:dyDescent="0.2">
      <c r="B438" s="102" t="s">
        <v>2002</v>
      </c>
      <c r="C438" s="94" t="s">
        <v>85</v>
      </c>
      <c r="D438" s="103" t="s">
        <v>19900</v>
      </c>
      <c r="E438" s="94" t="s">
        <v>18433</v>
      </c>
      <c r="F438" s="94" t="s">
        <v>86</v>
      </c>
      <c r="G438" s="94" t="s">
        <v>2497</v>
      </c>
      <c r="H438" s="103">
        <v>2024</v>
      </c>
      <c r="I438" s="103">
        <v>2024</v>
      </c>
      <c r="J438" s="102" t="s">
        <v>8654</v>
      </c>
      <c r="K438" s="94" t="s">
        <v>8655</v>
      </c>
      <c r="L438" s="94"/>
      <c r="M438" s="94" t="s">
        <v>8656</v>
      </c>
      <c r="N438" s="94" t="s">
        <v>8657</v>
      </c>
      <c r="O438" s="94" t="s">
        <v>89</v>
      </c>
      <c r="P438" s="94" t="s">
        <v>257</v>
      </c>
      <c r="Q438" s="94" t="s">
        <v>8658</v>
      </c>
      <c r="R438" s="94" t="s">
        <v>8567</v>
      </c>
      <c r="S438" s="94" t="s">
        <v>91</v>
      </c>
      <c r="T438" s="94" t="s">
        <v>8568</v>
      </c>
      <c r="U438" s="94" t="s">
        <v>2012</v>
      </c>
      <c r="V438" s="104" t="s">
        <v>8659</v>
      </c>
      <c r="W438" s="105" t="s">
        <v>8660</v>
      </c>
      <c r="X438" s="105" t="s">
        <v>8661</v>
      </c>
      <c r="Y438" s="105" t="s">
        <v>8571</v>
      </c>
      <c r="Z438" s="105" t="s">
        <v>8662</v>
      </c>
      <c r="AA438" s="105" t="s">
        <v>8663</v>
      </c>
      <c r="AB438" s="106">
        <v>3</v>
      </c>
      <c r="AC438" s="102">
        <v>17350</v>
      </c>
      <c r="AD438" s="94">
        <v>9800</v>
      </c>
      <c r="AE438" s="94">
        <v>0</v>
      </c>
      <c r="AF438" s="94">
        <v>0</v>
      </c>
      <c r="AG438" s="94">
        <v>0</v>
      </c>
      <c r="AH438" s="102"/>
      <c r="AI438" s="102"/>
      <c r="AJ438" s="107"/>
      <c r="AK438" s="107" t="s">
        <v>2499</v>
      </c>
      <c r="AL438" s="107"/>
    </row>
    <row r="439" spans="2:38" ht="33" customHeight="1" x14ac:dyDescent="0.2">
      <c r="B439" s="102" t="s">
        <v>2002</v>
      </c>
      <c r="C439" s="94" t="s">
        <v>85</v>
      </c>
      <c r="D439" s="103" t="s">
        <v>19901</v>
      </c>
      <c r="E439" s="94" t="s">
        <v>18451</v>
      </c>
      <c r="F439" s="94" t="s">
        <v>86</v>
      </c>
      <c r="G439" s="94" t="s">
        <v>2497</v>
      </c>
      <c r="H439" s="103">
        <v>2024</v>
      </c>
      <c r="I439" s="103">
        <v>2024</v>
      </c>
      <c r="J439" s="102" t="s">
        <v>8561</v>
      </c>
      <c r="K439" s="94" t="s">
        <v>8562</v>
      </c>
      <c r="L439" s="94" t="s">
        <v>8563</v>
      </c>
      <c r="M439" s="94" t="s">
        <v>8564</v>
      </c>
      <c r="N439" s="94" t="s">
        <v>8565</v>
      </c>
      <c r="O439" s="94" t="s">
        <v>89</v>
      </c>
      <c r="P439" s="94" t="s">
        <v>90</v>
      </c>
      <c r="Q439" s="94" t="s">
        <v>8566</v>
      </c>
      <c r="R439" s="94" t="s">
        <v>8567</v>
      </c>
      <c r="S439" s="94" t="s">
        <v>135</v>
      </c>
      <c r="T439" s="94" t="s">
        <v>8568</v>
      </c>
      <c r="U439" s="94" t="s">
        <v>2012</v>
      </c>
      <c r="V439" s="104" t="s">
        <v>8569</v>
      </c>
      <c r="W439" s="105" t="s">
        <v>8570</v>
      </c>
      <c r="X439" s="105" t="s">
        <v>8566</v>
      </c>
      <c r="Y439" s="105" t="s">
        <v>8571</v>
      </c>
      <c r="Z439" s="105" t="s">
        <v>8572</v>
      </c>
      <c r="AA439" s="105" t="s">
        <v>8573</v>
      </c>
      <c r="AB439" s="106">
        <v>4</v>
      </c>
      <c r="AC439" s="102">
        <v>48100</v>
      </c>
      <c r="AD439" s="94">
        <v>11500</v>
      </c>
      <c r="AE439" s="94">
        <v>0</v>
      </c>
      <c r="AF439" s="94">
        <v>0</v>
      </c>
      <c r="AG439" s="94">
        <v>0</v>
      </c>
      <c r="AH439" s="102"/>
      <c r="AI439" s="102"/>
      <c r="AJ439" s="107"/>
      <c r="AK439" s="107" t="s">
        <v>2499</v>
      </c>
      <c r="AL439" s="107"/>
    </row>
    <row r="440" spans="2:38" ht="33" customHeight="1" x14ac:dyDescent="0.2">
      <c r="B440" s="102" t="s">
        <v>2002</v>
      </c>
      <c r="C440" s="94" t="s">
        <v>85</v>
      </c>
      <c r="D440" s="103" t="s">
        <v>19902</v>
      </c>
      <c r="E440" s="94" t="s">
        <v>18475</v>
      </c>
      <c r="F440" s="94" t="s">
        <v>86</v>
      </c>
      <c r="G440" s="94" t="s">
        <v>2497</v>
      </c>
      <c r="H440" s="103">
        <v>2024</v>
      </c>
      <c r="I440" s="103">
        <v>2024</v>
      </c>
      <c r="J440" s="102"/>
      <c r="K440" s="94" t="s">
        <v>8576</v>
      </c>
      <c r="L440" s="94"/>
      <c r="M440" s="94" t="s">
        <v>8577</v>
      </c>
      <c r="N440" s="94" t="s">
        <v>8578</v>
      </c>
      <c r="O440" s="94" t="s">
        <v>89</v>
      </c>
      <c r="P440" s="94" t="s">
        <v>257</v>
      </c>
      <c r="Q440" s="94" t="s">
        <v>8458</v>
      </c>
      <c r="R440" s="94" t="s">
        <v>8459</v>
      </c>
      <c r="S440" s="94" t="s">
        <v>91</v>
      </c>
      <c r="T440" s="94" t="s">
        <v>8355</v>
      </c>
      <c r="U440" s="94" t="s">
        <v>2012</v>
      </c>
      <c r="V440" s="104" t="s">
        <v>8579</v>
      </c>
      <c r="W440" s="105" t="s">
        <v>2498</v>
      </c>
      <c r="X440" s="105" t="s">
        <v>8580</v>
      </c>
      <c r="Y440" s="105" t="s">
        <v>8581</v>
      </c>
      <c r="Z440" s="105" t="s">
        <v>8582</v>
      </c>
      <c r="AA440" s="105" t="s">
        <v>8583</v>
      </c>
      <c r="AB440" s="106">
        <v>4</v>
      </c>
      <c r="AC440" s="102">
        <v>31904</v>
      </c>
      <c r="AD440" s="94">
        <v>9000</v>
      </c>
      <c r="AE440" s="94">
        <v>0</v>
      </c>
      <c r="AF440" s="94">
        <v>0</v>
      </c>
      <c r="AG440" s="94">
        <v>0</v>
      </c>
      <c r="AH440" s="102"/>
      <c r="AI440" s="102"/>
      <c r="AJ440" s="107"/>
      <c r="AK440" s="107" t="s">
        <v>2499</v>
      </c>
      <c r="AL440" s="107"/>
    </row>
    <row r="441" spans="2:38" ht="33" customHeight="1" x14ac:dyDescent="0.2">
      <c r="B441" s="102" t="s">
        <v>2002</v>
      </c>
      <c r="C441" s="94" t="s">
        <v>85</v>
      </c>
      <c r="D441" s="103" t="s">
        <v>19903</v>
      </c>
      <c r="E441" s="94" t="s">
        <v>18498</v>
      </c>
      <c r="F441" s="94" t="s">
        <v>86</v>
      </c>
      <c r="G441" s="94" t="s">
        <v>2497</v>
      </c>
      <c r="H441" s="103">
        <v>2024</v>
      </c>
      <c r="I441" s="103">
        <v>2024</v>
      </c>
      <c r="J441" s="102" t="s">
        <v>8666</v>
      </c>
      <c r="K441" s="94" t="s">
        <v>8667</v>
      </c>
      <c r="L441" s="94"/>
      <c r="M441" s="94" t="s">
        <v>8668</v>
      </c>
      <c r="N441" s="94" t="s">
        <v>8669</v>
      </c>
      <c r="O441" s="94" t="s">
        <v>89</v>
      </c>
      <c r="P441" s="94" t="s">
        <v>257</v>
      </c>
      <c r="Q441" s="94" t="s">
        <v>8670</v>
      </c>
      <c r="R441" s="94" t="s">
        <v>8671</v>
      </c>
      <c r="S441" s="94" t="s">
        <v>91</v>
      </c>
      <c r="T441" s="94" t="s">
        <v>2052</v>
      </c>
      <c r="U441" s="94" t="s">
        <v>2012</v>
      </c>
      <c r="V441" s="104" t="s">
        <v>8672</v>
      </c>
      <c r="W441" s="105" t="s">
        <v>8673</v>
      </c>
      <c r="X441" s="105" t="s">
        <v>8670</v>
      </c>
      <c r="Y441" s="105" t="s">
        <v>8674</v>
      </c>
      <c r="Z441" s="105" t="s">
        <v>8675</v>
      </c>
      <c r="AA441" s="105" t="s">
        <v>8676</v>
      </c>
      <c r="AB441" s="106">
        <v>3</v>
      </c>
      <c r="AC441" s="102">
        <v>15800</v>
      </c>
      <c r="AD441" s="94">
        <v>5000</v>
      </c>
      <c r="AE441" s="94">
        <v>0</v>
      </c>
      <c r="AF441" s="94">
        <v>0</v>
      </c>
      <c r="AG441" s="94">
        <v>0</v>
      </c>
      <c r="AH441" s="102"/>
      <c r="AI441" s="102"/>
      <c r="AJ441" s="107"/>
      <c r="AK441" s="107" t="s">
        <v>2499</v>
      </c>
      <c r="AL441" s="107"/>
    </row>
    <row r="442" spans="2:38" ht="33" customHeight="1" x14ac:dyDescent="0.2">
      <c r="B442" s="102" t="s">
        <v>2002</v>
      </c>
      <c r="C442" s="94" t="s">
        <v>85</v>
      </c>
      <c r="D442" s="103" t="s">
        <v>19904</v>
      </c>
      <c r="E442" s="94" t="s">
        <v>18516</v>
      </c>
      <c r="F442" s="94" t="s">
        <v>86</v>
      </c>
      <c r="G442" s="94" t="s">
        <v>2497</v>
      </c>
      <c r="H442" s="103">
        <v>2024</v>
      </c>
      <c r="I442" s="103">
        <v>2024</v>
      </c>
      <c r="J442" s="102" t="s">
        <v>18517</v>
      </c>
      <c r="K442" s="94" t="s">
        <v>18518</v>
      </c>
      <c r="L442" s="94" t="s">
        <v>18519</v>
      </c>
      <c r="M442" s="94"/>
      <c r="N442" s="94" t="s">
        <v>18520</v>
      </c>
      <c r="O442" s="94" t="s">
        <v>89</v>
      </c>
      <c r="P442" s="94" t="s">
        <v>90</v>
      </c>
      <c r="Q442" s="94" t="s">
        <v>18521</v>
      </c>
      <c r="R442" s="94" t="s">
        <v>18522</v>
      </c>
      <c r="S442" s="94" t="s">
        <v>91</v>
      </c>
      <c r="T442" s="94" t="s">
        <v>8474</v>
      </c>
      <c r="U442" s="94" t="s">
        <v>2012</v>
      </c>
      <c r="V442" s="104" t="s">
        <v>19878</v>
      </c>
      <c r="W442" s="105" t="s">
        <v>2498</v>
      </c>
      <c r="X442" s="105" t="s">
        <v>18521</v>
      </c>
      <c r="Y442" s="105" t="s">
        <v>19879</v>
      </c>
      <c r="Z442" s="105" t="s">
        <v>19880</v>
      </c>
      <c r="AA442" s="105" t="s">
        <v>19881</v>
      </c>
      <c r="AB442" s="106">
        <v>2</v>
      </c>
      <c r="AC442" s="102">
        <v>2500</v>
      </c>
      <c r="AD442" s="94">
        <v>1500</v>
      </c>
      <c r="AE442" s="94">
        <v>0</v>
      </c>
      <c r="AF442" s="94">
        <v>0</v>
      </c>
      <c r="AG442" s="94">
        <v>0</v>
      </c>
      <c r="AH442" s="102"/>
      <c r="AI442" s="102"/>
      <c r="AJ442" s="107"/>
      <c r="AK442" s="107" t="s">
        <v>2499</v>
      </c>
      <c r="AL442" s="107"/>
    </row>
    <row r="443" spans="2:38" ht="33" customHeight="1" x14ac:dyDescent="0.2">
      <c r="B443" s="102" t="s">
        <v>2212</v>
      </c>
      <c r="C443" s="94" t="s">
        <v>85</v>
      </c>
      <c r="D443" s="103" t="s">
        <v>3044</v>
      </c>
      <c r="E443" s="94" t="s">
        <v>2213</v>
      </c>
      <c r="F443" s="94" t="s">
        <v>86</v>
      </c>
      <c r="G443" s="94" t="s">
        <v>2497</v>
      </c>
      <c r="H443" s="103">
        <v>2024</v>
      </c>
      <c r="I443" s="103">
        <v>2024</v>
      </c>
      <c r="J443" s="102" t="s">
        <v>2214</v>
      </c>
      <c r="K443" s="94" t="s">
        <v>2215</v>
      </c>
      <c r="L443" s="94" t="s">
        <v>2216</v>
      </c>
      <c r="M443" s="94" t="s">
        <v>2217</v>
      </c>
      <c r="N443" s="94" t="s">
        <v>2218</v>
      </c>
      <c r="O443" s="94" t="s">
        <v>89</v>
      </c>
      <c r="P443" s="94" t="s">
        <v>90</v>
      </c>
      <c r="Q443" s="94" t="s">
        <v>2219</v>
      </c>
      <c r="R443" s="94" t="s">
        <v>2220</v>
      </c>
      <c r="S443" s="94" t="s">
        <v>135</v>
      </c>
      <c r="T443" s="94" t="s">
        <v>2221</v>
      </c>
      <c r="U443" s="94" t="s">
        <v>2222</v>
      </c>
      <c r="V443" s="104" t="s">
        <v>3045</v>
      </c>
      <c r="W443" s="105" t="s">
        <v>2498</v>
      </c>
      <c r="X443" s="105" t="s">
        <v>2219</v>
      </c>
      <c r="Y443" s="105" t="s">
        <v>3046</v>
      </c>
      <c r="Z443" s="105" t="s">
        <v>3047</v>
      </c>
      <c r="AA443" s="105" t="s">
        <v>3048</v>
      </c>
      <c r="AB443" s="106">
        <v>3</v>
      </c>
      <c r="AC443" s="102">
        <v>30350</v>
      </c>
      <c r="AD443" s="94">
        <v>11500</v>
      </c>
      <c r="AE443" s="94">
        <v>0</v>
      </c>
      <c r="AF443" s="94">
        <v>0</v>
      </c>
      <c r="AG443" s="94">
        <v>0</v>
      </c>
      <c r="AH443" s="102"/>
      <c r="AI443" s="102"/>
      <c r="AJ443" s="107"/>
      <c r="AK443" s="107" t="s">
        <v>2499</v>
      </c>
      <c r="AL443" s="107"/>
    </row>
    <row r="444" spans="2:38" ht="33" customHeight="1" x14ac:dyDescent="0.2">
      <c r="B444" s="102" t="s">
        <v>2212</v>
      </c>
      <c r="C444" s="94" t="s">
        <v>85</v>
      </c>
      <c r="D444" s="103" t="s">
        <v>13198</v>
      </c>
      <c r="E444" s="94" t="s">
        <v>12939</v>
      </c>
      <c r="F444" s="94" t="s">
        <v>86</v>
      </c>
      <c r="G444" s="94" t="s">
        <v>2497</v>
      </c>
      <c r="H444" s="103">
        <v>2024</v>
      </c>
      <c r="I444" s="103">
        <v>2024</v>
      </c>
      <c r="J444" s="102" t="s">
        <v>8695</v>
      </c>
      <c r="K444" s="94" t="s">
        <v>8696</v>
      </c>
      <c r="L444" s="94" t="s">
        <v>8697</v>
      </c>
      <c r="M444" s="94" t="s">
        <v>8698</v>
      </c>
      <c r="N444" s="94" t="s">
        <v>8699</v>
      </c>
      <c r="O444" s="94" t="s">
        <v>89</v>
      </c>
      <c r="P444" s="94" t="s">
        <v>90</v>
      </c>
      <c r="Q444" s="94" t="s">
        <v>8700</v>
      </c>
      <c r="R444" s="94" t="s">
        <v>8701</v>
      </c>
      <c r="S444" s="94" t="s">
        <v>91</v>
      </c>
      <c r="T444" s="94" t="s">
        <v>8702</v>
      </c>
      <c r="U444" s="94" t="s">
        <v>2222</v>
      </c>
      <c r="V444" s="104" t="s">
        <v>8703</v>
      </c>
      <c r="W444" s="105" t="s">
        <v>2498</v>
      </c>
      <c r="X444" s="105" t="s">
        <v>8700</v>
      </c>
      <c r="Y444" s="105" t="s">
        <v>8704</v>
      </c>
      <c r="Z444" s="105" t="s">
        <v>8705</v>
      </c>
      <c r="AA444" s="105" t="s">
        <v>8706</v>
      </c>
      <c r="AB444" s="106">
        <v>2</v>
      </c>
      <c r="AC444" s="102">
        <v>7000</v>
      </c>
      <c r="AD444" s="94">
        <v>3000</v>
      </c>
      <c r="AE444" s="94">
        <v>0</v>
      </c>
      <c r="AF444" s="94">
        <v>0</v>
      </c>
      <c r="AG444" s="94">
        <v>0</v>
      </c>
      <c r="AH444" s="102"/>
      <c r="AI444" s="102"/>
      <c r="AJ444" s="107"/>
      <c r="AK444" s="107" t="s">
        <v>2499</v>
      </c>
      <c r="AL444" s="107"/>
    </row>
    <row r="445" spans="2:38" ht="33" customHeight="1" x14ac:dyDescent="0.2">
      <c r="B445" s="102" t="s">
        <v>2212</v>
      </c>
      <c r="C445" s="94" t="s">
        <v>85</v>
      </c>
      <c r="D445" s="103" t="s">
        <v>13199</v>
      </c>
      <c r="E445" s="94" t="s">
        <v>12952</v>
      </c>
      <c r="F445" s="94" t="s">
        <v>86</v>
      </c>
      <c r="G445" s="94" t="s">
        <v>2497</v>
      </c>
      <c r="H445" s="103">
        <v>2024</v>
      </c>
      <c r="I445" s="103">
        <v>2024</v>
      </c>
      <c r="J445" s="102" t="s">
        <v>8831</v>
      </c>
      <c r="K445" s="94" t="s">
        <v>8832</v>
      </c>
      <c r="L445" s="94" t="s">
        <v>8833</v>
      </c>
      <c r="M445" s="94" t="s">
        <v>8834</v>
      </c>
      <c r="N445" s="94" t="s">
        <v>8835</v>
      </c>
      <c r="O445" s="94" t="s">
        <v>89</v>
      </c>
      <c r="P445" s="94" t="s">
        <v>63</v>
      </c>
      <c r="Q445" s="94" t="s">
        <v>8836</v>
      </c>
      <c r="R445" s="94" t="s">
        <v>8837</v>
      </c>
      <c r="S445" s="94" t="s">
        <v>135</v>
      </c>
      <c r="T445" s="94" t="s">
        <v>2221</v>
      </c>
      <c r="U445" s="94" t="s">
        <v>2222</v>
      </c>
      <c r="V445" s="104" t="s">
        <v>8838</v>
      </c>
      <c r="W445" s="105" t="s">
        <v>2498</v>
      </c>
      <c r="X445" s="105" t="s">
        <v>8836</v>
      </c>
      <c r="Y445" s="105" t="s">
        <v>8839</v>
      </c>
      <c r="Z445" s="105" t="s">
        <v>8840</v>
      </c>
      <c r="AA445" s="105" t="s">
        <v>8841</v>
      </c>
      <c r="AB445" s="106">
        <v>2</v>
      </c>
      <c r="AC445" s="102">
        <v>12200</v>
      </c>
      <c r="AD445" s="94">
        <v>4000</v>
      </c>
      <c r="AE445" s="94">
        <v>0</v>
      </c>
      <c r="AF445" s="94">
        <v>0</v>
      </c>
      <c r="AG445" s="94">
        <v>0</v>
      </c>
      <c r="AH445" s="102"/>
      <c r="AI445" s="102"/>
      <c r="AJ445" s="107"/>
      <c r="AK445" s="107" t="s">
        <v>2499</v>
      </c>
      <c r="AL445" s="107"/>
    </row>
    <row r="446" spans="2:38" ht="33" customHeight="1" x14ac:dyDescent="0.2">
      <c r="B446" s="102" t="s">
        <v>2212</v>
      </c>
      <c r="C446" s="94" t="s">
        <v>85</v>
      </c>
      <c r="D446" s="103" t="s">
        <v>13200</v>
      </c>
      <c r="E446" s="94" t="s">
        <v>12965</v>
      </c>
      <c r="F446" s="94" t="s">
        <v>86</v>
      </c>
      <c r="G446" s="94" t="s">
        <v>2497</v>
      </c>
      <c r="H446" s="103">
        <v>2024</v>
      </c>
      <c r="I446" s="103">
        <v>2024</v>
      </c>
      <c r="J446" s="102" t="s">
        <v>11670</v>
      </c>
      <c r="K446" s="94" t="s">
        <v>11671</v>
      </c>
      <c r="L446" s="94" t="s">
        <v>11672</v>
      </c>
      <c r="M446" s="94" t="s">
        <v>11673</v>
      </c>
      <c r="N446" s="94" t="s">
        <v>11674</v>
      </c>
      <c r="O446" s="94" t="s">
        <v>89</v>
      </c>
      <c r="P446" s="94" t="s">
        <v>90</v>
      </c>
      <c r="Q446" s="94" t="s">
        <v>11675</v>
      </c>
      <c r="R446" s="94" t="s">
        <v>11676</v>
      </c>
      <c r="S446" s="94" t="s">
        <v>135</v>
      </c>
      <c r="T446" s="94" t="s">
        <v>8702</v>
      </c>
      <c r="U446" s="94" t="s">
        <v>2222</v>
      </c>
      <c r="V446" s="104" t="s">
        <v>11677</v>
      </c>
      <c r="W446" s="105" t="s">
        <v>11678</v>
      </c>
      <c r="X446" s="105" t="s">
        <v>11675</v>
      </c>
      <c r="Y446" s="105" t="s">
        <v>11679</v>
      </c>
      <c r="Z446" s="105" t="s">
        <v>11680</v>
      </c>
      <c r="AA446" s="105" t="s">
        <v>11681</v>
      </c>
      <c r="AB446" s="106">
        <v>2</v>
      </c>
      <c r="AC446" s="102">
        <v>8000</v>
      </c>
      <c r="AD446" s="94">
        <v>4000</v>
      </c>
      <c r="AE446" s="94">
        <v>0</v>
      </c>
      <c r="AF446" s="94">
        <v>0</v>
      </c>
      <c r="AG446" s="94">
        <v>0</v>
      </c>
      <c r="AH446" s="102"/>
      <c r="AI446" s="102"/>
      <c r="AJ446" s="107"/>
      <c r="AK446" s="107" t="s">
        <v>2499</v>
      </c>
      <c r="AL446" s="107"/>
    </row>
    <row r="447" spans="2:38" ht="33" customHeight="1" x14ac:dyDescent="0.2">
      <c r="B447" s="102" t="s">
        <v>2212</v>
      </c>
      <c r="C447" s="94" t="s">
        <v>85</v>
      </c>
      <c r="D447" s="103" t="s">
        <v>13201</v>
      </c>
      <c r="E447" s="94" t="s">
        <v>12978</v>
      </c>
      <c r="F447" s="94" t="s">
        <v>86</v>
      </c>
      <c r="G447" s="94" t="s">
        <v>2497</v>
      </c>
      <c r="H447" s="103">
        <v>2024</v>
      </c>
      <c r="I447" s="103">
        <v>2024</v>
      </c>
      <c r="J447" s="102" t="s">
        <v>8776</v>
      </c>
      <c r="K447" s="94" t="s">
        <v>8777</v>
      </c>
      <c r="L447" s="94" t="s">
        <v>8778</v>
      </c>
      <c r="M447" s="94" t="s">
        <v>8779</v>
      </c>
      <c r="N447" s="94" t="s">
        <v>8780</v>
      </c>
      <c r="O447" s="94" t="s">
        <v>89</v>
      </c>
      <c r="P447" s="94" t="s">
        <v>90</v>
      </c>
      <c r="Q447" s="94" t="s">
        <v>8781</v>
      </c>
      <c r="R447" s="94" t="s">
        <v>8782</v>
      </c>
      <c r="S447" s="94" t="s">
        <v>91</v>
      </c>
      <c r="T447" s="94" t="s">
        <v>8702</v>
      </c>
      <c r="U447" s="94" t="s">
        <v>2222</v>
      </c>
      <c r="V447" s="104" t="s">
        <v>8783</v>
      </c>
      <c r="W447" s="105" t="s">
        <v>8784</v>
      </c>
      <c r="X447" s="105" t="s">
        <v>8781</v>
      </c>
      <c r="Y447" s="105" t="s">
        <v>8785</v>
      </c>
      <c r="Z447" s="105" t="s">
        <v>8786</v>
      </c>
      <c r="AA447" s="105" t="s">
        <v>8787</v>
      </c>
      <c r="AB447" s="106">
        <v>2</v>
      </c>
      <c r="AC447" s="102">
        <v>9100</v>
      </c>
      <c r="AD447" s="94">
        <v>4500</v>
      </c>
      <c r="AE447" s="94">
        <v>0</v>
      </c>
      <c r="AF447" s="94">
        <v>0</v>
      </c>
      <c r="AG447" s="94">
        <v>0</v>
      </c>
      <c r="AH447" s="102"/>
      <c r="AI447" s="102"/>
      <c r="AJ447" s="107"/>
      <c r="AK447" s="107" t="s">
        <v>2499</v>
      </c>
      <c r="AL447" s="107"/>
    </row>
    <row r="448" spans="2:38" ht="33" customHeight="1" x14ac:dyDescent="0.2">
      <c r="B448" s="102" t="s">
        <v>2212</v>
      </c>
      <c r="C448" s="94" t="s">
        <v>85</v>
      </c>
      <c r="D448" s="103" t="s">
        <v>19905</v>
      </c>
      <c r="E448" s="94" t="s">
        <v>18535</v>
      </c>
      <c r="F448" s="94" t="s">
        <v>86</v>
      </c>
      <c r="G448" s="94" t="s">
        <v>2497</v>
      </c>
      <c r="H448" s="103">
        <v>2024</v>
      </c>
      <c r="I448" s="103">
        <v>2024</v>
      </c>
      <c r="J448" s="102" t="s">
        <v>8724</v>
      </c>
      <c r="K448" s="94" t="s">
        <v>18536</v>
      </c>
      <c r="L448" s="94" t="s">
        <v>8726</v>
      </c>
      <c r="M448" s="94"/>
      <c r="N448" s="94" t="s">
        <v>8728</v>
      </c>
      <c r="O448" s="94" t="s">
        <v>89</v>
      </c>
      <c r="P448" s="94" t="s">
        <v>90</v>
      </c>
      <c r="Q448" s="94" t="s">
        <v>8729</v>
      </c>
      <c r="R448" s="94" t="s">
        <v>8730</v>
      </c>
      <c r="S448" s="94" t="s">
        <v>135</v>
      </c>
      <c r="T448" s="94" t="s">
        <v>8731</v>
      </c>
      <c r="U448" s="94" t="s">
        <v>2222</v>
      </c>
      <c r="V448" s="104" t="s">
        <v>19906</v>
      </c>
      <c r="W448" s="105" t="s">
        <v>19907</v>
      </c>
      <c r="X448" s="105" t="s">
        <v>8729</v>
      </c>
      <c r="Y448" s="105" t="s">
        <v>8733</v>
      </c>
      <c r="Z448" s="105" t="s">
        <v>19908</v>
      </c>
      <c r="AA448" s="105" t="s">
        <v>19909</v>
      </c>
      <c r="AB448" s="106">
        <v>2</v>
      </c>
      <c r="AC448" s="102">
        <v>17950</v>
      </c>
      <c r="AD448" s="94">
        <v>8000</v>
      </c>
      <c r="AE448" s="94">
        <v>0</v>
      </c>
      <c r="AF448" s="94">
        <v>0</v>
      </c>
      <c r="AG448" s="94">
        <v>0</v>
      </c>
      <c r="AH448" s="102"/>
      <c r="AI448" s="102"/>
      <c r="AJ448" s="107"/>
      <c r="AK448" s="107" t="s">
        <v>2499</v>
      </c>
      <c r="AL448" s="107"/>
    </row>
    <row r="449" spans="2:38" ht="33" customHeight="1" x14ac:dyDescent="0.2">
      <c r="B449" s="102" t="s">
        <v>2212</v>
      </c>
      <c r="C449" s="94" t="s">
        <v>85</v>
      </c>
      <c r="D449" s="103" t="s">
        <v>19910</v>
      </c>
      <c r="E449" s="94" t="s">
        <v>18547</v>
      </c>
      <c r="F449" s="94" t="s">
        <v>86</v>
      </c>
      <c r="G449" s="94" t="s">
        <v>2497</v>
      </c>
      <c r="H449" s="103">
        <v>2024</v>
      </c>
      <c r="I449" s="103">
        <v>2024</v>
      </c>
      <c r="J449" s="102" t="s">
        <v>8804</v>
      </c>
      <c r="K449" s="94" t="s">
        <v>8805</v>
      </c>
      <c r="L449" s="94" t="s">
        <v>8806</v>
      </c>
      <c r="M449" s="94" t="s">
        <v>8807</v>
      </c>
      <c r="N449" s="94" t="s">
        <v>8808</v>
      </c>
      <c r="O449" s="94" t="s">
        <v>89</v>
      </c>
      <c r="P449" s="94" t="s">
        <v>90</v>
      </c>
      <c r="Q449" s="94" t="s">
        <v>8809</v>
      </c>
      <c r="R449" s="94" t="s">
        <v>8810</v>
      </c>
      <c r="S449" s="94" t="s">
        <v>135</v>
      </c>
      <c r="T449" s="94" t="s">
        <v>8686</v>
      </c>
      <c r="U449" s="94" t="s">
        <v>2222</v>
      </c>
      <c r="V449" s="104" t="s">
        <v>8811</v>
      </c>
      <c r="W449" s="105" t="s">
        <v>2921</v>
      </c>
      <c r="X449" s="105" t="s">
        <v>8809</v>
      </c>
      <c r="Y449" s="105" t="s">
        <v>8812</v>
      </c>
      <c r="Z449" s="105" t="s">
        <v>8813</v>
      </c>
      <c r="AA449" s="105" t="s">
        <v>8814</v>
      </c>
      <c r="AB449" s="106">
        <v>3</v>
      </c>
      <c r="AC449" s="102">
        <v>18850</v>
      </c>
      <c r="AD449" s="94">
        <v>6000</v>
      </c>
      <c r="AE449" s="94">
        <v>0</v>
      </c>
      <c r="AF449" s="94">
        <v>0</v>
      </c>
      <c r="AG449" s="94">
        <v>0</v>
      </c>
      <c r="AH449" s="102"/>
      <c r="AI449" s="102"/>
      <c r="AJ449" s="107"/>
      <c r="AK449" s="107" t="s">
        <v>2499</v>
      </c>
      <c r="AL449" s="107"/>
    </row>
    <row r="450" spans="2:38" ht="33" customHeight="1" x14ac:dyDescent="0.2">
      <c r="B450" s="102" t="s">
        <v>2212</v>
      </c>
      <c r="C450" s="94" t="s">
        <v>85</v>
      </c>
      <c r="D450" s="103" t="s">
        <v>19911</v>
      </c>
      <c r="E450" s="94" t="s">
        <v>18566</v>
      </c>
      <c r="F450" s="94" t="s">
        <v>86</v>
      </c>
      <c r="G450" s="94" t="s">
        <v>2497</v>
      </c>
      <c r="H450" s="103">
        <v>2024</v>
      </c>
      <c r="I450" s="103">
        <v>2024</v>
      </c>
      <c r="J450" s="102" t="s">
        <v>8709</v>
      </c>
      <c r="K450" s="94" t="s">
        <v>8710</v>
      </c>
      <c r="L450" s="94" t="s">
        <v>8711</v>
      </c>
      <c r="M450" s="94" t="s">
        <v>8712</v>
      </c>
      <c r="N450" s="94" t="s">
        <v>8713</v>
      </c>
      <c r="O450" s="94" t="s">
        <v>89</v>
      </c>
      <c r="P450" s="94" t="s">
        <v>90</v>
      </c>
      <c r="Q450" s="94" t="s">
        <v>8714</v>
      </c>
      <c r="R450" s="94" t="s">
        <v>8715</v>
      </c>
      <c r="S450" s="94" t="s">
        <v>135</v>
      </c>
      <c r="T450" s="94" t="s">
        <v>8686</v>
      </c>
      <c r="U450" s="94" t="s">
        <v>2222</v>
      </c>
      <c r="V450" s="104" t="s">
        <v>8716</v>
      </c>
      <c r="W450" s="105" t="s">
        <v>2498</v>
      </c>
      <c r="X450" s="105" t="s">
        <v>8714</v>
      </c>
      <c r="Y450" s="105" t="s">
        <v>8717</v>
      </c>
      <c r="Z450" s="105" t="s">
        <v>8718</v>
      </c>
      <c r="AA450" s="105" t="s">
        <v>8719</v>
      </c>
      <c r="AB450" s="106">
        <v>2</v>
      </c>
      <c r="AC450" s="102">
        <v>6700</v>
      </c>
      <c r="AD450" s="94">
        <v>2800</v>
      </c>
      <c r="AE450" s="94">
        <v>0</v>
      </c>
      <c r="AF450" s="94">
        <v>0</v>
      </c>
      <c r="AG450" s="94">
        <v>0</v>
      </c>
      <c r="AH450" s="102"/>
      <c r="AI450" s="102"/>
      <c r="AJ450" s="107"/>
      <c r="AK450" s="107" t="s">
        <v>2499</v>
      </c>
      <c r="AL450" s="107"/>
    </row>
    <row r="451" spans="2:38" ht="33" customHeight="1" x14ac:dyDescent="0.2">
      <c r="B451" s="102" t="s">
        <v>2212</v>
      </c>
      <c r="C451" s="94" t="s">
        <v>85</v>
      </c>
      <c r="D451" s="103" t="s">
        <v>19912</v>
      </c>
      <c r="E451" s="94" t="s">
        <v>18575</v>
      </c>
      <c r="F451" s="94" t="s">
        <v>86</v>
      </c>
      <c r="G451" s="94" t="s">
        <v>2497</v>
      </c>
      <c r="H451" s="103">
        <v>2024</v>
      </c>
      <c r="I451" s="103">
        <v>2024</v>
      </c>
      <c r="J451" s="102" t="s">
        <v>8870</v>
      </c>
      <c r="K451" s="94" t="s">
        <v>8871</v>
      </c>
      <c r="L451" s="94"/>
      <c r="M451" s="94" t="s">
        <v>8872</v>
      </c>
      <c r="N451" s="94" t="s">
        <v>8873</v>
      </c>
      <c r="O451" s="94" t="s">
        <v>89</v>
      </c>
      <c r="P451" s="94" t="s">
        <v>257</v>
      </c>
      <c r="Q451" s="94" t="s">
        <v>8874</v>
      </c>
      <c r="R451" s="94" t="s">
        <v>8875</v>
      </c>
      <c r="S451" s="94" t="s">
        <v>91</v>
      </c>
      <c r="T451" s="94" t="s">
        <v>8731</v>
      </c>
      <c r="U451" s="94" t="s">
        <v>2222</v>
      </c>
      <c r="V451" s="104" t="s">
        <v>8876</v>
      </c>
      <c r="W451" s="105" t="s">
        <v>2498</v>
      </c>
      <c r="X451" s="105" t="s">
        <v>8874</v>
      </c>
      <c r="Y451" s="105" t="s">
        <v>8877</v>
      </c>
      <c r="Z451" s="105" t="s">
        <v>8878</v>
      </c>
      <c r="AA451" s="105" t="s">
        <v>8879</v>
      </c>
      <c r="AB451" s="106">
        <v>2</v>
      </c>
      <c r="AC451" s="102">
        <v>6200</v>
      </c>
      <c r="AD451" s="94">
        <v>3000</v>
      </c>
      <c r="AE451" s="94">
        <v>0</v>
      </c>
      <c r="AF451" s="94">
        <v>0</v>
      </c>
      <c r="AG451" s="94">
        <v>0</v>
      </c>
      <c r="AH451" s="102"/>
      <c r="AI451" s="102"/>
      <c r="AJ451" s="107"/>
      <c r="AK451" s="107" t="s">
        <v>2499</v>
      </c>
      <c r="AL451" s="107"/>
    </row>
    <row r="452" spans="2:38" ht="33" customHeight="1" x14ac:dyDescent="0.2">
      <c r="B452" s="102" t="s">
        <v>2212</v>
      </c>
      <c r="C452" s="94" t="s">
        <v>85</v>
      </c>
      <c r="D452" s="103" t="s">
        <v>19913</v>
      </c>
      <c r="E452" s="94" t="s">
        <v>18588</v>
      </c>
      <c r="F452" s="94" t="s">
        <v>86</v>
      </c>
      <c r="G452" s="94" t="s">
        <v>2497</v>
      </c>
      <c r="H452" s="103">
        <v>2024</v>
      </c>
      <c r="I452" s="103">
        <v>2024</v>
      </c>
      <c r="J452" s="102" t="s">
        <v>8790</v>
      </c>
      <c r="K452" s="94" t="s">
        <v>8791</v>
      </c>
      <c r="L452" s="94" t="s">
        <v>8792</v>
      </c>
      <c r="M452" s="94" t="s">
        <v>8793</v>
      </c>
      <c r="N452" s="94" t="s">
        <v>8794</v>
      </c>
      <c r="O452" s="94" t="s">
        <v>89</v>
      </c>
      <c r="P452" s="94" t="s">
        <v>90</v>
      </c>
      <c r="Q452" s="94" t="s">
        <v>8795</v>
      </c>
      <c r="R452" s="94" t="s">
        <v>8796</v>
      </c>
      <c r="S452" s="94" t="s">
        <v>135</v>
      </c>
      <c r="T452" s="94" t="s">
        <v>8731</v>
      </c>
      <c r="U452" s="94" t="s">
        <v>2222</v>
      </c>
      <c r="V452" s="104" t="s">
        <v>8797</v>
      </c>
      <c r="W452" s="105" t="s">
        <v>8798</v>
      </c>
      <c r="X452" s="105" t="s">
        <v>8795</v>
      </c>
      <c r="Y452" s="105" t="s">
        <v>8799</v>
      </c>
      <c r="Z452" s="105" t="s">
        <v>8800</v>
      </c>
      <c r="AA452" s="105" t="s">
        <v>8801</v>
      </c>
      <c r="AB452" s="106">
        <v>2</v>
      </c>
      <c r="AC452" s="102">
        <v>9500</v>
      </c>
      <c r="AD452" s="94">
        <v>4000</v>
      </c>
      <c r="AE452" s="94">
        <v>0</v>
      </c>
      <c r="AF452" s="94">
        <v>0</v>
      </c>
      <c r="AG452" s="94">
        <v>0</v>
      </c>
      <c r="AH452" s="102"/>
      <c r="AI452" s="102"/>
      <c r="AJ452" s="107"/>
      <c r="AK452" s="107" t="s">
        <v>2499</v>
      </c>
      <c r="AL452" s="107"/>
    </row>
    <row r="453" spans="2:38" ht="33" customHeight="1" x14ac:dyDescent="0.2">
      <c r="B453" s="102" t="s">
        <v>2212</v>
      </c>
      <c r="C453" s="94" t="s">
        <v>85</v>
      </c>
      <c r="D453" s="103" t="s">
        <v>19914</v>
      </c>
      <c r="E453" s="94" t="s">
        <v>18604</v>
      </c>
      <c r="F453" s="94" t="s">
        <v>86</v>
      </c>
      <c r="G453" s="94" t="s">
        <v>2497</v>
      </c>
      <c r="H453" s="103">
        <v>2024</v>
      </c>
      <c r="I453" s="103">
        <v>2024</v>
      </c>
      <c r="J453" s="102" t="s">
        <v>8979</v>
      </c>
      <c r="K453" s="94" t="s">
        <v>8980</v>
      </c>
      <c r="L453" s="94" t="s">
        <v>8981</v>
      </c>
      <c r="M453" s="94" t="s">
        <v>8982</v>
      </c>
      <c r="N453" s="94" t="s">
        <v>8983</v>
      </c>
      <c r="O453" s="94" t="s">
        <v>89</v>
      </c>
      <c r="P453" s="94" t="s">
        <v>90</v>
      </c>
      <c r="Q453" s="94" t="s">
        <v>8984</v>
      </c>
      <c r="R453" s="94" t="s">
        <v>8985</v>
      </c>
      <c r="S453" s="94" t="s">
        <v>223</v>
      </c>
      <c r="T453" s="94" t="s">
        <v>2221</v>
      </c>
      <c r="U453" s="94" t="s">
        <v>2222</v>
      </c>
      <c r="V453" s="104" t="s">
        <v>8986</v>
      </c>
      <c r="W453" s="105" t="s">
        <v>8987</v>
      </c>
      <c r="X453" s="105" t="s">
        <v>8988</v>
      </c>
      <c r="Y453" s="105" t="s">
        <v>8989</v>
      </c>
      <c r="Z453" s="105" t="s">
        <v>8990</v>
      </c>
      <c r="AA453" s="105" t="s">
        <v>8991</v>
      </c>
      <c r="AB453" s="106">
        <v>3</v>
      </c>
      <c r="AC453" s="102">
        <v>16071</v>
      </c>
      <c r="AD453" s="94">
        <v>6300</v>
      </c>
      <c r="AE453" s="94">
        <v>0</v>
      </c>
      <c r="AF453" s="94">
        <v>0</v>
      </c>
      <c r="AG453" s="94">
        <v>0</v>
      </c>
      <c r="AH453" s="102"/>
      <c r="AI453" s="102"/>
      <c r="AJ453" s="107"/>
      <c r="AK453" s="107" t="s">
        <v>2499</v>
      </c>
      <c r="AL453" s="107"/>
    </row>
    <row r="454" spans="2:38" ht="33" customHeight="1" x14ac:dyDescent="0.2">
      <c r="B454" s="102" t="s">
        <v>2212</v>
      </c>
      <c r="C454" s="94" t="s">
        <v>85</v>
      </c>
      <c r="D454" s="103" t="s">
        <v>19915</v>
      </c>
      <c r="E454" s="94" t="s">
        <v>18623</v>
      </c>
      <c r="F454" s="94" t="s">
        <v>86</v>
      </c>
      <c r="G454" s="94" t="s">
        <v>2497</v>
      </c>
      <c r="H454" s="103">
        <v>2024</v>
      </c>
      <c r="I454" s="103">
        <v>2024</v>
      </c>
      <c r="J454" s="102" t="s">
        <v>8762</v>
      </c>
      <c r="K454" s="94" t="s">
        <v>8763</v>
      </c>
      <c r="L454" s="94" t="s">
        <v>8764</v>
      </c>
      <c r="M454" s="94" t="s">
        <v>8765</v>
      </c>
      <c r="N454" s="94" t="s">
        <v>8766</v>
      </c>
      <c r="O454" s="94" t="s">
        <v>89</v>
      </c>
      <c r="P454" s="94" t="s">
        <v>90</v>
      </c>
      <c r="Q454" s="94" t="s">
        <v>8767</v>
      </c>
      <c r="R454" s="94" t="s">
        <v>8768</v>
      </c>
      <c r="S454" s="94" t="s">
        <v>91</v>
      </c>
      <c r="T454" s="94" t="s">
        <v>8731</v>
      </c>
      <c r="U454" s="94" t="s">
        <v>2222</v>
      </c>
      <c r="V454" s="104" t="s">
        <v>8769</v>
      </c>
      <c r="W454" s="105" t="s">
        <v>8770</v>
      </c>
      <c r="X454" s="105" t="s">
        <v>8767</v>
      </c>
      <c r="Y454" s="105" t="s">
        <v>8771</v>
      </c>
      <c r="Z454" s="105" t="s">
        <v>8772</v>
      </c>
      <c r="AA454" s="105" t="s">
        <v>8773</v>
      </c>
      <c r="AB454" s="106">
        <v>4</v>
      </c>
      <c r="AC454" s="102">
        <v>17300</v>
      </c>
      <c r="AD454" s="94">
        <v>6000</v>
      </c>
      <c r="AE454" s="94">
        <v>0</v>
      </c>
      <c r="AF454" s="94">
        <v>0</v>
      </c>
      <c r="AG454" s="94">
        <v>0</v>
      </c>
      <c r="AH454" s="102"/>
      <c r="AI454" s="102"/>
      <c r="AJ454" s="107"/>
      <c r="AK454" s="107" t="s">
        <v>2499</v>
      </c>
      <c r="AL454" s="107"/>
    </row>
    <row r="455" spans="2:38" ht="33" customHeight="1" x14ac:dyDescent="0.2">
      <c r="B455" s="102" t="s">
        <v>2212</v>
      </c>
      <c r="C455" s="94" t="s">
        <v>85</v>
      </c>
      <c r="D455" s="103" t="s">
        <v>19916</v>
      </c>
      <c r="E455" s="94" t="s">
        <v>18644</v>
      </c>
      <c r="F455" s="94" t="s">
        <v>86</v>
      </c>
      <c r="G455" s="94" t="s">
        <v>2497</v>
      </c>
      <c r="H455" s="103">
        <v>2024</v>
      </c>
      <c r="I455" s="103">
        <v>2024</v>
      </c>
      <c r="J455" s="102" t="s">
        <v>9005</v>
      </c>
      <c r="K455" s="94" t="s">
        <v>9006</v>
      </c>
      <c r="L455" s="94" t="s">
        <v>9007</v>
      </c>
      <c r="M455" s="94" t="s">
        <v>9008</v>
      </c>
      <c r="N455" s="94" t="s">
        <v>9009</v>
      </c>
      <c r="O455" s="94" t="s">
        <v>89</v>
      </c>
      <c r="P455" s="94" t="s">
        <v>90</v>
      </c>
      <c r="Q455" s="94" t="s">
        <v>9010</v>
      </c>
      <c r="R455" s="94" t="s">
        <v>9011</v>
      </c>
      <c r="S455" s="94" t="s">
        <v>135</v>
      </c>
      <c r="T455" s="94" t="s">
        <v>2221</v>
      </c>
      <c r="U455" s="94" t="s">
        <v>2222</v>
      </c>
      <c r="V455" s="104" t="s">
        <v>9012</v>
      </c>
      <c r="W455" s="105" t="s">
        <v>9013</v>
      </c>
      <c r="X455" s="105" t="s">
        <v>9014</v>
      </c>
      <c r="Y455" s="105" t="s">
        <v>8890</v>
      </c>
      <c r="Z455" s="105" t="s">
        <v>9015</v>
      </c>
      <c r="AA455" s="105" t="s">
        <v>9016</v>
      </c>
      <c r="AB455" s="106">
        <v>5</v>
      </c>
      <c r="AC455" s="102">
        <v>15512</v>
      </c>
      <c r="AD455" s="94">
        <v>8487</v>
      </c>
      <c r="AE455" s="94">
        <v>0</v>
      </c>
      <c r="AF455" s="94">
        <v>0</v>
      </c>
      <c r="AG455" s="94">
        <v>0</v>
      </c>
      <c r="AH455" s="102"/>
      <c r="AI455" s="102"/>
      <c r="AJ455" s="107"/>
      <c r="AK455" s="107" t="s">
        <v>2499</v>
      </c>
      <c r="AL455" s="107"/>
    </row>
    <row r="456" spans="2:38" ht="33" customHeight="1" x14ac:dyDescent="0.2">
      <c r="B456" s="102" t="s">
        <v>2212</v>
      </c>
      <c r="C456" s="94" t="s">
        <v>85</v>
      </c>
      <c r="D456" s="103" t="s">
        <v>19917</v>
      </c>
      <c r="E456" s="94" t="s">
        <v>18674</v>
      </c>
      <c r="F456" s="94" t="s">
        <v>86</v>
      </c>
      <c r="G456" s="94" t="s">
        <v>2497</v>
      </c>
      <c r="H456" s="103">
        <v>2024</v>
      </c>
      <c r="I456" s="103">
        <v>2024</v>
      </c>
      <c r="J456" s="102" t="s">
        <v>8964</v>
      </c>
      <c r="K456" s="94" t="s">
        <v>8965</v>
      </c>
      <c r="L456" s="94" t="s">
        <v>8966</v>
      </c>
      <c r="M456" s="94" t="s">
        <v>8967</v>
      </c>
      <c r="N456" s="94" t="s">
        <v>8968</v>
      </c>
      <c r="O456" s="94" t="s">
        <v>89</v>
      </c>
      <c r="P456" s="94" t="s">
        <v>90</v>
      </c>
      <c r="Q456" s="94" t="s">
        <v>8969</v>
      </c>
      <c r="R456" s="94" t="s">
        <v>8970</v>
      </c>
      <c r="S456" s="94" t="s">
        <v>135</v>
      </c>
      <c r="T456" s="94" t="s">
        <v>8731</v>
      </c>
      <c r="U456" s="94" t="s">
        <v>2222</v>
      </c>
      <c r="V456" s="104" t="s">
        <v>8971</v>
      </c>
      <c r="W456" s="105" t="s">
        <v>8972</v>
      </c>
      <c r="X456" s="105" t="s">
        <v>8973</v>
      </c>
      <c r="Y456" s="105" t="s">
        <v>8974</v>
      </c>
      <c r="Z456" s="105" t="s">
        <v>19918</v>
      </c>
      <c r="AA456" s="105" t="s">
        <v>8976</v>
      </c>
      <c r="AB456" s="106">
        <v>2</v>
      </c>
      <c r="AC456" s="102">
        <v>13900</v>
      </c>
      <c r="AD456" s="94">
        <v>7500</v>
      </c>
      <c r="AE456" s="94">
        <v>0</v>
      </c>
      <c r="AF456" s="94">
        <v>0</v>
      </c>
      <c r="AG456" s="94">
        <v>0</v>
      </c>
      <c r="AH456" s="102"/>
      <c r="AI456" s="102"/>
      <c r="AJ456" s="107"/>
      <c r="AK456" s="107" t="s">
        <v>2499</v>
      </c>
      <c r="AL456" s="107"/>
    </row>
    <row r="457" spans="2:38" ht="33" customHeight="1" x14ac:dyDescent="0.2">
      <c r="B457" s="102" t="s">
        <v>2212</v>
      </c>
      <c r="C457" s="94" t="s">
        <v>85</v>
      </c>
      <c r="D457" s="103" t="s">
        <v>19919</v>
      </c>
      <c r="E457" s="94" t="s">
        <v>18687</v>
      </c>
      <c r="F457" s="94" t="s">
        <v>86</v>
      </c>
      <c r="G457" s="94" t="s">
        <v>2497</v>
      </c>
      <c r="H457" s="103">
        <v>2024</v>
      </c>
      <c r="I457" s="103">
        <v>2024</v>
      </c>
      <c r="J457" s="102" t="s">
        <v>8882</v>
      </c>
      <c r="K457" s="94" t="s">
        <v>8883</v>
      </c>
      <c r="L457" s="94" t="s">
        <v>8884</v>
      </c>
      <c r="M457" s="94" t="s">
        <v>8885</v>
      </c>
      <c r="N457" s="94" t="s">
        <v>8886</v>
      </c>
      <c r="O457" s="94" t="s">
        <v>89</v>
      </c>
      <c r="P457" s="94" t="s">
        <v>90</v>
      </c>
      <c r="Q457" s="94" t="s">
        <v>8887</v>
      </c>
      <c r="R457" s="94" t="s">
        <v>8888</v>
      </c>
      <c r="S457" s="94" t="s">
        <v>119</v>
      </c>
      <c r="T457" s="94" t="s">
        <v>2221</v>
      </c>
      <c r="U457" s="94" t="s">
        <v>2222</v>
      </c>
      <c r="V457" s="104" t="s">
        <v>8889</v>
      </c>
      <c r="W457" s="105" t="s">
        <v>2498</v>
      </c>
      <c r="X457" s="105" t="s">
        <v>8887</v>
      </c>
      <c r="Y457" s="105" t="s">
        <v>8890</v>
      </c>
      <c r="Z457" s="105" t="s">
        <v>8891</v>
      </c>
      <c r="AA457" s="105" t="s">
        <v>8892</v>
      </c>
      <c r="AB457" s="106">
        <v>1</v>
      </c>
      <c r="AC457" s="102">
        <v>36829</v>
      </c>
      <c r="AD457" s="94">
        <v>3000</v>
      </c>
      <c r="AE457" s="94">
        <v>0</v>
      </c>
      <c r="AF457" s="94">
        <v>0</v>
      </c>
      <c r="AG457" s="94">
        <v>0</v>
      </c>
      <c r="AH457" s="102"/>
      <c r="AI457" s="102"/>
      <c r="AJ457" s="107"/>
      <c r="AK457" s="107" t="s">
        <v>2499</v>
      </c>
      <c r="AL457" s="107"/>
    </row>
    <row r="458" spans="2:38" ht="33" customHeight="1" x14ac:dyDescent="0.2">
      <c r="B458" s="102" t="s">
        <v>2212</v>
      </c>
      <c r="C458" s="94" t="s">
        <v>85</v>
      </c>
      <c r="D458" s="103" t="s">
        <v>19920</v>
      </c>
      <c r="E458" s="94" t="s">
        <v>18694</v>
      </c>
      <c r="F458" s="94" t="s">
        <v>86</v>
      </c>
      <c r="G458" s="94" t="s">
        <v>2497</v>
      </c>
      <c r="H458" s="103">
        <v>2024</v>
      </c>
      <c r="I458" s="103">
        <v>2024</v>
      </c>
      <c r="J458" s="102" t="s">
        <v>8994</v>
      </c>
      <c r="K458" s="94" t="s">
        <v>8995</v>
      </c>
      <c r="L458" s="94"/>
      <c r="M458" s="94" t="s">
        <v>8996</v>
      </c>
      <c r="N458" s="94" t="s">
        <v>8997</v>
      </c>
      <c r="O458" s="94" t="s">
        <v>89</v>
      </c>
      <c r="P458" s="94" t="s">
        <v>257</v>
      </c>
      <c r="Q458" s="94" t="s">
        <v>3201</v>
      </c>
      <c r="R458" s="94" t="s">
        <v>3202</v>
      </c>
      <c r="S458" s="94" t="s">
        <v>91</v>
      </c>
      <c r="T458" s="94" t="s">
        <v>2221</v>
      </c>
      <c r="U458" s="94" t="s">
        <v>2222</v>
      </c>
      <c r="V458" s="104" t="s">
        <v>8998</v>
      </c>
      <c r="W458" s="105" t="s">
        <v>2498</v>
      </c>
      <c r="X458" s="105" t="s">
        <v>8999</v>
      </c>
      <c r="Y458" s="105" t="s">
        <v>9000</v>
      </c>
      <c r="Z458" s="105" t="s">
        <v>9001</v>
      </c>
      <c r="AA458" s="105" t="s">
        <v>9002</v>
      </c>
      <c r="AB458" s="106">
        <v>4</v>
      </c>
      <c r="AC458" s="102">
        <v>128040</v>
      </c>
      <c r="AD458" s="94">
        <v>28000</v>
      </c>
      <c r="AE458" s="94">
        <v>0</v>
      </c>
      <c r="AF458" s="94">
        <v>0</v>
      </c>
      <c r="AG458" s="94">
        <v>0</v>
      </c>
      <c r="AH458" s="102"/>
      <c r="AI458" s="102"/>
      <c r="AJ458" s="107"/>
      <c r="AK458" s="107" t="s">
        <v>2499</v>
      </c>
      <c r="AL458" s="107"/>
    </row>
    <row r="459" spans="2:38" ht="33" customHeight="1" x14ac:dyDescent="0.2">
      <c r="B459" s="102" t="s">
        <v>2212</v>
      </c>
      <c r="C459" s="94" t="s">
        <v>85</v>
      </c>
      <c r="D459" s="103" t="s">
        <v>19921</v>
      </c>
      <c r="E459" s="94" t="s">
        <v>18719</v>
      </c>
      <c r="F459" s="94" t="s">
        <v>86</v>
      </c>
      <c r="G459" s="94" t="s">
        <v>2497</v>
      </c>
      <c r="H459" s="103">
        <v>2024</v>
      </c>
      <c r="I459" s="103">
        <v>2024</v>
      </c>
      <c r="J459" s="102" t="s">
        <v>9019</v>
      </c>
      <c r="K459" s="94" t="s">
        <v>9020</v>
      </c>
      <c r="L459" s="94" t="s">
        <v>9021</v>
      </c>
      <c r="M459" s="94" t="s">
        <v>9022</v>
      </c>
      <c r="N459" s="94" t="s">
        <v>9023</v>
      </c>
      <c r="O459" s="94" t="s">
        <v>89</v>
      </c>
      <c r="P459" s="94" t="s">
        <v>90</v>
      </c>
      <c r="Q459" s="94" t="s">
        <v>9024</v>
      </c>
      <c r="R459" s="94" t="s">
        <v>8887</v>
      </c>
      <c r="S459" s="94" t="s">
        <v>135</v>
      </c>
      <c r="T459" s="94" t="s">
        <v>2221</v>
      </c>
      <c r="U459" s="94" t="s">
        <v>2222</v>
      </c>
      <c r="V459" s="104" t="s">
        <v>9025</v>
      </c>
      <c r="W459" s="105" t="s">
        <v>2546</v>
      </c>
      <c r="X459" s="105" t="s">
        <v>9024</v>
      </c>
      <c r="Y459" s="105" t="s">
        <v>9026</v>
      </c>
      <c r="Z459" s="105" t="s">
        <v>9027</v>
      </c>
      <c r="AA459" s="105" t="s">
        <v>9028</v>
      </c>
      <c r="AB459" s="106">
        <v>2</v>
      </c>
      <c r="AC459" s="102">
        <v>14000</v>
      </c>
      <c r="AD459" s="94">
        <v>6000</v>
      </c>
      <c r="AE459" s="94">
        <v>0</v>
      </c>
      <c r="AF459" s="94">
        <v>0</v>
      </c>
      <c r="AG459" s="94">
        <v>0</v>
      </c>
      <c r="AH459" s="102"/>
      <c r="AI459" s="102"/>
      <c r="AJ459" s="107"/>
      <c r="AK459" s="107" t="s">
        <v>2499</v>
      </c>
      <c r="AL459" s="107"/>
    </row>
    <row r="460" spans="2:38" ht="33" customHeight="1" x14ac:dyDescent="0.2">
      <c r="B460" s="102" t="s">
        <v>2212</v>
      </c>
      <c r="C460" s="94" t="s">
        <v>85</v>
      </c>
      <c r="D460" s="103" t="s">
        <v>19922</v>
      </c>
      <c r="E460" s="94" t="s">
        <v>18732</v>
      </c>
      <c r="F460" s="94" t="s">
        <v>86</v>
      </c>
      <c r="G460" s="94" t="s">
        <v>2497</v>
      </c>
      <c r="H460" s="103">
        <v>2024</v>
      </c>
      <c r="I460" s="103">
        <v>2024</v>
      </c>
      <c r="J460" s="102" t="s">
        <v>18733</v>
      </c>
      <c r="K460" s="94" t="s">
        <v>18734</v>
      </c>
      <c r="L460" s="94" t="s">
        <v>18735</v>
      </c>
      <c r="M460" s="94"/>
      <c r="N460" s="94" t="s">
        <v>18736</v>
      </c>
      <c r="O460" s="94" t="s">
        <v>89</v>
      </c>
      <c r="P460" s="94" t="s">
        <v>90</v>
      </c>
      <c r="Q460" s="94" t="s">
        <v>18737</v>
      </c>
      <c r="R460" s="94" t="s">
        <v>18738</v>
      </c>
      <c r="S460" s="94" t="s">
        <v>119</v>
      </c>
      <c r="T460" s="94" t="s">
        <v>2221</v>
      </c>
      <c r="U460" s="94" t="s">
        <v>2222</v>
      </c>
      <c r="V460" s="104" t="s">
        <v>19923</v>
      </c>
      <c r="W460" s="105" t="s">
        <v>2546</v>
      </c>
      <c r="X460" s="105" t="s">
        <v>18737</v>
      </c>
      <c r="Y460" s="105" t="s">
        <v>19924</v>
      </c>
      <c r="Z460" s="105" t="s">
        <v>19925</v>
      </c>
      <c r="AA460" s="105" t="s">
        <v>19926</v>
      </c>
      <c r="AB460" s="106">
        <v>2</v>
      </c>
      <c r="AC460" s="102">
        <v>33498</v>
      </c>
      <c r="AD460" s="94">
        <v>1500</v>
      </c>
      <c r="AE460" s="94">
        <v>0</v>
      </c>
      <c r="AF460" s="94">
        <v>0</v>
      </c>
      <c r="AG460" s="94">
        <v>0</v>
      </c>
      <c r="AH460" s="102"/>
      <c r="AI460" s="102"/>
      <c r="AJ460" s="107"/>
      <c r="AK460" s="107" t="s">
        <v>2499</v>
      </c>
      <c r="AL460" s="107"/>
    </row>
    <row r="461" spans="2:38" ht="33" customHeight="1" x14ac:dyDescent="0.2">
      <c r="B461" s="102" t="s">
        <v>2238</v>
      </c>
      <c r="C461" s="94" t="s">
        <v>85</v>
      </c>
      <c r="D461" s="103" t="s">
        <v>3049</v>
      </c>
      <c r="E461" s="94" t="s">
        <v>2239</v>
      </c>
      <c r="F461" s="94" t="s">
        <v>86</v>
      </c>
      <c r="G461" s="94" t="s">
        <v>2497</v>
      </c>
      <c r="H461" s="103">
        <v>2024</v>
      </c>
      <c r="I461" s="103">
        <v>2024</v>
      </c>
      <c r="J461" s="102" t="s">
        <v>2240</v>
      </c>
      <c r="K461" s="94" t="s">
        <v>2241</v>
      </c>
      <c r="L461" s="94" t="s">
        <v>2242</v>
      </c>
      <c r="M461" s="94" t="s">
        <v>2243</v>
      </c>
      <c r="N461" s="94" t="s">
        <v>2244</v>
      </c>
      <c r="O461" s="94" t="s">
        <v>89</v>
      </c>
      <c r="P461" s="94" t="s">
        <v>90</v>
      </c>
      <c r="Q461" s="94" t="s">
        <v>2245</v>
      </c>
      <c r="R461" s="94" t="s">
        <v>2246</v>
      </c>
      <c r="S461" s="94" t="s">
        <v>223</v>
      </c>
      <c r="T461" s="94" t="s">
        <v>2247</v>
      </c>
      <c r="U461" s="94" t="s">
        <v>93</v>
      </c>
      <c r="V461" s="104" t="s">
        <v>3050</v>
      </c>
      <c r="W461" s="105" t="s">
        <v>2498</v>
      </c>
      <c r="X461" s="105" t="s">
        <v>2245</v>
      </c>
      <c r="Y461" s="105" t="s">
        <v>3051</v>
      </c>
      <c r="Z461" s="105" t="s">
        <v>3052</v>
      </c>
      <c r="AA461" s="105" t="s">
        <v>3053</v>
      </c>
      <c r="AB461" s="106">
        <v>2</v>
      </c>
      <c r="AC461" s="102">
        <v>20300</v>
      </c>
      <c r="AD461" s="94">
        <v>8000</v>
      </c>
      <c r="AE461" s="94">
        <v>0</v>
      </c>
      <c r="AF461" s="94">
        <v>0</v>
      </c>
      <c r="AG461" s="94">
        <v>0</v>
      </c>
      <c r="AH461" s="102"/>
      <c r="AI461" s="102"/>
      <c r="AJ461" s="107"/>
      <c r="AK461" s="107" t="s">
        <v>2499</v>
      </c>
      <c r="AL461" s="107"/>
    </row>
    <row r="462" spans="2:38" ht="33" customHeight="1" x14ac:dyDescent="0.2">
      <c r="B462" s="102" t="s">
        <v>2238</v>
      </c>
      <c r="C462" s="94" t="s">
        <v>85</v>
      </c>
      <c r="D462" s="103" t="s">
        <v>3054</v>
      </c>
      <c r="E462" s="94" t="s">
        <v>2260</v>
      </c>
      <c r="F462" s="94" t="s">
        <v>86</v>
      </c>
      <c r="G462" s="94" t="s">
        <v>2497</v>
      </c>
      <c r="H462" s="103">
        <v>2024</v>
      </c>
      <c r="I462" s="103">
        <v>2024</v>
      </c>
      <c r="J462" s="102" t="s">
        <v>2261</v>
      </c>
      <c r="K462" s="94" t="s">
        <v>2262</v>
      </c>
      <c r="L462" s="94"/>
      <c r="M462" s="94" t="s">
        <v>2263</v>
      </c>
      <c r="N462" s="94" t="s">
        <v>2264</v>
      </c>
      <c r="O462" s="94" t="s">
        <v>89</v>
      </c>
      <c r="P462" s="94" t="s">
        <v>257</v>
      </c>
      <c r="Q462" s="94" t="s">
        <v>2265</v>
      </c>
      <c r="R462" s="94" t="s">
        <v>2266</v>
      </c>
      <c r="S462" s="94" t="s">
        <v>91</v>
      </c>
      <c r="T462" s="94" t="s">
        <v>2267</v>
      </c>
      <c r="U462" s="94" t="s">
        <v>93</v>
      </c>
      <c r="V462" s="104" t="s">
        <v>3055</v>
      </c>
      <c r="W462" s="105" t="s">
        <v>3056</v>
      </c>
      <c r="X462" s="105" t="s">
        <v>2265</v>
      </c>
      <c r="Y462" s="105" t="s">
        <v>3057</v>
      </c>
      <c r="Z462" s="105" t="s">
        <v>3058</v>
      </c>
      <c r="AA462" s="105" t="s">
        <v>3059</v>
      </c>
      <c r="AB462" s="106">
        <v>4</v>
      </c>
      <c r="AC462" s="102">
        <v>15140</v>
      </c>
      <c r="AD462" s="94">
        <v>8500</v>
      </c>
      <c r="AE462" s="94">
        <v>0</v>
      </c>
      <c r="AF462" s="94">
        <v>0</v>
      </c>
      <c r="AG462" s="94">
        <v>0</v>
      </c>
      <c r="AH462" s="102"/>
      <c r="AI462" s="102"/>
      <c r="AJ462" s="107"/>
      <c r="AK462" s="107" t="s">
        <v>2499</v>
      </c>
      <c r="AL462" s="107"/>
    </row>
    <row r="463" spans="2:38" ht="33" customHeight="1" x14ac:dyDescent="0.2">
      <c r="B463" s="102" t="s">
        <v>2238</v>
      </c>
      <c r="C463" s="94" t="s">
        <v>85</v>
      </c>
      <c r="D463" s="103" t="s">
        <v>3060</v>
      </c>
      <c r="E463" s="94" t="s">
        <v>2292</v>
      </c>
      <c r="F463" s="94" t="s">
        <v>86</v>
      </c>
      <c r="G463" s="94" t="s">
        <v>2497</v>
      </c>
      <c r="H463" s="103">
        <v>2024</v>
      </c>
      <c r="I463" s="103">
        <v>2024</v>
      </c>
      <c r="J463" s="102" t="s">
        <v>2293</v>
      </c>
      <c r="K463" s="94" t="s">
        <v>2294</v>
      </c>
      <c r="L463" s="94"/>
      <c r="M463" s="94" t="s">
        <v>2295</v>
      </c>
      <c r="N463" s="94" t="s">
        <v>2296</v>
      </c>
      <c r="O463" s="94" t="s">
        <v>89</v>
      </c>
      <c r="P463" s="94" t="s">
        <v>257</v>
      </c>
      <c r="Q463" s="94" t="s">
        <v>2297</v>
      </c>
      <c r="R463" s="94" t="s">
        <v>2298</v>
      </c>
      <c r="S463" s="94" t="s">
        <v>91</v>
      </c>
      <c r="T463" s="94" t="s">
        <v>2247</v>
      </c>
      <c r="U463" s="94" t="s">
        <v>93</v>
      </c>
      <c r="V463" s="104" t="s">
        <v>3061</v>
      </c>
      <c r="W463" s="105" t="s">
        <v>3062</v>
      </c>
      <c r="X463" s="105" t="s">
        <v>2297</v>
      </c>
      <c r="Y463" s="105" t="s">
        <v>3063</v>
      </c>
      <c r="Z463" s="105" t="s">
        <v>3064</v>
      </c>
      <c r="AA463" s="105" t="s">
        <v>3065</v>
      </c>
      <c r="AB463" s="106">
        <v>4</v>
      </c>
      <c r="AC463" s="102">
        <v>50780</v>
      </c>
      <c r="AD463" s="94">
        <v>20000</v>
      </c>
      <c r="AE463" s="94">
        <v>0</v>
      </c>
      <c r="AF463" s="94">
        <v>0</v>
      </c>
      <c r="AG463" s="94">
        <v>0</v>
      </c>
      <c r="AH463" s="102"/>
      <c r="AI463" s="102"/>
      <c r="AJ463" s="107"/>
      <c r="AK463" s="107" t="s">
        <v>2499</v>
      </c>
      <c r="AL463" s="107"/>
    </row>
    <row r="464" spans="2:38" ht="33" customHeight="1" x14ac:dyDescent="0.2">
      <c r="B464" s="102" t="s">
        <v>2238</v>
      </c>
      <c r="C464" s="94" t="s">
        <v>85</v>
      </c>
      <c r="D464" s="103" t="s">
        <v>3066</v>
      </c>
      <c r="E464" s="94" t="s">
        <v>2322</v>
      </c>
      <c r="F464" s="94" t="s">
        <v>86</v>
      </c>
      <c r="G464" s="94" t="s">
        <v>2497</v>
      </c>
      <c r="H464" s="103">
        <v>2024</v>
      </c>
      <c r="I464" s="103">
        <v>2024</v>
      </c>
      <c r="J464" s="102" t="s">
        <v>2323</v>
      </c>
      <c r="K464" s="94" t="s">
        <v>2324</v>
      </c>
      <c r="L464" s="94" t="s">
        <v>3067</v>
      </c>
      <c r="M464" s="94" t="s">
        <v>2326</v>
      </c>
      <c r="N464" s="94" t="s">
        <v>2327</v>
      </c>
      <c r="O464" s="94" t="s">
        <v>89</v>
      </c>
      <c r="P464" s="94" t="s">
        <v>90</v>
      </c>
      <c r="Q464" s="94" t="s">
        <v>2297</v>
      </c>
      <c r="R464" s="94" t="s">
        <v>2298</v>
      </c>
      <c r="S464" s="94" t="s">
        <v>135</v>
      </c>
      <c r="T464" s="94" t="s">
        <v>2247</v>
      </c>
      <c r="U464" s="94" t="s">
        <v>93</v>
      </c>
      <c r="V464" s="104" t="s">
        <v>3068</v>
      </c>
      <c r="W464" s="105" t="s">
        <v>2498</v>
      </c>
      <c r="X464" s="105" t="s">
        <v>2297</v>
      </c>
      <c r="Y464" s="105" t="s">
        <v>3063</v>
      </c>
      <c r="Z464" s="105" t="s">
        <v>3069</v>
      </c>
      <c r="AA464" s="105" t="s">
        <v>3070</v>
      </c>
      <c r="AB464" s="106">
        <v>3</v>
      </c>
      <c r="AC464" s="102">
        <v>37150</v>
      </c>
      <c r="AD464" s="94">
        <v>11000</v>
      </c>
      <c r="AE464" s="94">
        <v>0</v>
      </c>
      <c r="AF464" s="94">
        <v>0</v>
      </c>
      <c r="AG464" s="94">
        <v>0</v>
      </c>
      <c r="AH464" s="102"/>
      <c r="AI464" s="102"/>
      <c r="AJ464" s="107"/>
      <c r="AK464" s="107" t="s">
        <v>2499</v>
      </c>
      <c r="AL464" s="107"/>
    </row>
    <row r="465" spans="2:38" ht="33" customHeight="1" x14ac:dyDescent="0.2">
      <c r="B465" s="102" t="s">
        <v>2238</v>
      </c>
      <c r="C465" s="94" t="s">
        <v>85</v>
      </c>
      <c r="D465" s="103" t="s">
        <v>3071</v>
      </c>
      <c r="E465" s="94" t="s">
        <v>2344</v>
      </c>
      <c r="F465" s="94" t="s">
        <v>86</v>
      </c>
      <c r="G465" s="94" t="s">
        <v>2497</v>
      </c>
      <c r="H465" s="103">
        <v>2024</v>
      </c>
      <c r="I465" s="103">
        <v>2024</v>
      </c>
      <c r="J465" s="102" t="s">
        <v>2345</v>
      </c>
      <c r="K465" s="94" t="s">
        <v>2346</v>
      </c>
      <c r="L465" s="94" t="s">
        <v>3072</v>
      </c>
      <c r="M465" s="94" t="s">
        <v>2348</v>
      </c>
      <c r="N465" s="94" t="s">
        <v>2349</v>
      </c>
      <c r="O465" s="94" t="s">
        <v>89</v>
      </c>
      <c r="P465" s="94" t="s">
        <v>90</v>
      </c>
      <c r="Q465" s="94" t="s">
        <v>2350</v>
      </c>
      <c r="R465" s="94" t="s">
        <v>2351</v>
      </c>
      <c r="S465" s="94" t="s">
        <v>135</v>
      </c>
      <c r="T465" s="94" t="s">
        <v>2352</v>
      </c>
      <c r="U465" s="94" t="s">
        <v>93</v>
      </c>
      <c r="V465" s="104" t="s">
        <v>3073</v>
      </c>
      <c r="W465" s="105" t="s">
        <v>2498</v>
      </c>
      <c r="X465" s="105" t="s">
        <v>3074</v>
      </c>
      <c r="Y465" s="105" t="s">
        <v>3075</v>
      </c>
      <c r="Z465" s="105" t="s">
        <v>3076</v>
      </c>
      <c r="AA465" s="105" t="s">
        <v>3077</v>
      </c>
      <c r="AB465" s="106">
        <v>2</v>
      </c>
      <c r="AC465" s="102">
        <v>8145</v>
      </c>
      <c r="AD465" s="94">
        <v>4600</v>
      </c>
      <c r="AE465" s="94">
        <v>0</v>
      </c>
      <c r="AF465" s="94">
        <v>0</v>
      </c>
      <c r="AG465" s="94">
        <v>0</v>
      </c>
      <c r="AH465" s="102"/>
      <c r="AI465" s="102"/>
      <c r="AJ465" s="107"/>
      <c r="AK465" s="107" t="s">
        <v>2499</v>
      </c>
      <c r="AL465" s="107"/>
    </row>
    <row r="466" spans="2:38" ht="33" customHeight="1" x14ac:dyDescent="0.2">
      <c r="B466" s="102" t="s">
        <v>2238</v>
      </c>
      <c r="C466" s="94" t="s">
        <v>85</v>
      </c>
      <c r="D466" s="103" t="s">
        <v>3078</v>
      </c>
      <c r="E466" s="94" t="s">
        <v>2365</v>
      </c>
      <c r="F466" s="94" t="s">
        <v>86</v>
      </c>
      <c r="G466" s="94" t="s">
        <v>2497</v>
      </c>
      <c r="H466" s="103">
        <v>2024</v>
      </c>
      <c r="I466" s="103">
        <v>2024</v>
      </c>
      <c r="J466" s="102" t="s">
        <v>2366</v>
      </c>
      <c r="K466" s="94" t="s">
        <v>2367</v>
      </c>
      <c r="L466" s="94" t="s">
        <v>3079</v>
      </c>
      <c r="M466" s="94" t="s">
        <v>2369</v>
      </c>
      <c r="N466" s="94" t="s">
        <v>2370</v>
      </c>
      <c r="O466" s="94" t="s">
        <v>89</v>
      </c>
      <c r="P466" s="94" t="s">
        <v>90</v>
      </c>
      <c r="Q466" s="94" t="s">
        <v>2371</v>
      </c>
      <c r="R466" s="94" t="s">
        <v>2372</v>
      </c>
      <c r="S466" s="94" t="s">
        <v>91</v>
      </c>
      <c r="T466" s="94" t="s">
        <v>2352</v>
      </c>
      <c r="U466" s="94" t="s">
        <v>93</v>
      </c>
      <c r="V466" s="104" t="s">
        <v>3080</v>
      </c>
      <c r="W466" s="105" t="s">
        <v>2498</v>
      </c>
      <c r="X466" s="105" t="s">
        <v>2371</v>
      </c>
      <c r="Y466" s="105" t="s">
        <v>3081</v>
      </c>
      <c r="Z466" s="105" t="s">
        <v>3082</v>
      </c>
      <c r="AA466" s="105" t="s">
        <v>3083</v>
      </c>
      <c r="AB466" s="106">
        <v>2</v>
      </c>
      <c r="AC466" s="102">
        <v>11420</v>
      </c>
      <c r="AD466" s="94">
        <v>4500</v>
      </c>
      <c r="AE466" s="94">
        <v>0</v>
      </c>
      <c r="AF466" s="94">
        <v>0</v>
      </c>
      <c r="AG466" s="94">
        <v>0</v>
      </c>
      <c r="AH466" s="102"/>
      <c r="AI466" s="102"/>
      <c r="AJ466" s="107"/>
      <c r="AK466" s="107" t="s">
        <v>2499</v>
      </c>
      <c r="AL466" s="107"/>
    </row>
    <row r="467" spans="2:38" ht="33" customHeight="1" x14ac:dyDescent="0.2">
      <c r="B467" s="102" t="s">
        <v>2238</v>
      </c>
      <c r="C467" s="94" t="s">
        <v>85</v>
      </c>
      <c r="D467" s="103" t="s">
        <v>3084</v>
      </c>
      <c r="E467" s="94" t="s">
        <v>2384</v>
      </c>
      <c r="F467" s="94" t="s">
        <v>86</v>
      </c>
      <c r="G467" s="94" t="s">
        <v>2497</v>
      </c>
      <c r="H467" s="103">
        <v>2024</v>
      </c>
      <c r="I467" s="103">
        <v>2024</v>
      </c>
      <c r="J467" s="102" t="s">
        <v>2385</v>
      </c>
      <c r="K467" s="94" t="s">
        <v>2386</v>
      </c>
      <c r="L467" s="94" t="s">
        <v>2387</v>
      </c>
      <c r="M467" s="94" t="s">
        <v>2388</v>
      </c>
      <c r="N467" s="94" t="s">
        <v>2389</v>
      </c>
      <c r="O467" s="94" t="s">
        <v>89</v>
      </c>
      <c r="P467" s="94" t="s">
        <v>90</v>
      </c>
      <c r="Q467" s="94" t="s">
        <v>2390</v>
      </c>
      <c r="R467" s="94" t="s">
        <v>2391</v>
      </c>
      <c r="S467" s="94" t="s">
        <v>135</v>
      </c>
      <c r="T467" s="94" t="s">
        <v>2352</v>
      </c>
      <c r="U467" s="94" t="s">
        <v>93</v>
      </c>
      <c r="V467" s="104" t="s">
        <v>3085</v>
      </c>
      <c r="W467" s="105" t="s">
        <v>2498</v>
      </c>
      <c r="X467" s="105" t="s">
        <v>2390</v>
      </c>
      <c r="Y467" s="105" t="s">
        <v>3086</v>
      </c>
      <c r="Z467" s="105" t="s">
        <v>3087</v>
      </c>
      <c r="AA467" s="105" t="s">
        <v>3088</v>
      </c>
      <c r="AB467" s="106">
        <v>3</v>
      </c>
      <c r="AC467" s="102">
        <v>21642</v>
      </c>
      <c r="AD467" s="94">
        <v>11500</v>
      </c>
      <c r="AE467" s="94">
        <v>0</v>
      </c>
      <c r="AF467" s="94">
        <v>0</v>
      </c>
      <c r="AG467" s="94">
        <v>0</v>
      </c>
      <c r="AH467" s="102"/>
      <c r="AI467" s="102"/>
      <c r="AJ467" s="107"/>
      <c r="AK467" s="107" t="s">
        <v>2499</v>
      </c>
      <c r="AL467" s="107"/>
    </row>
    <row r="468" spans="2:38" ht="33" customHeight="1" x14ac:dyDescent="0.2">
      <c r="B468" s="102" t="s">
        <v>2238</v>
      </c>
      <c r="C468" s="94" t="s">
        <v>85</v>
      </c>
      <c r="D468" s="103" t="s">
        <v>3089</v>
      </c>
      <c r="E468" s="94" t="s">
        <v>2407</v>
      </c>
      <c r="F468" s="94" t="s">
        <v>86</v>
      </c>
      <c r="G468" s="94" t="s">
        <v>2497</v>
      </c>
      <c r="H468" s="103">
        <v>2024</v>
      </c>
      <c r="I468" s="103">
        <v>2024</v>
      </c>
      <c r="J468" s="102" t="s">
        <v>2408</v>
      </c>
      <c r="K468" s="94" t="s">
        <v>2409</v>
      </c>
      <c r="L468" s="94" t="s">
        <v>2410</v>
      </c>
      <c r="M468" s="94" t="s">
        <v>2411</v>
      </c>
      <c r="N468" s="94" t="s">
        <v>2412</v>
      </c>
      <c r="O468" s="94" t="s">
        <v>89</v>
      </c>
      <c r="P468" s="94" t="s">
        <v>90</v>
      </c>
      <c r="Q468" s="94" t="s">
        <v>2413</v>
      </c>
      <c r="R468" s="94" t="s">
        <v>2414</v>
      </c>
      <c r="S468" s="94" t="s">
        <v>135</v>
      </c>
      <c r="T468" s="94" t="s">
        <v>92</v>
      </c>
      <c r="U468" s="94" t="s">
        <v>93</v>
      </c>
      <c r="V468" s="104" t="s">
        <v>3090</v>
      </c>
      <c r="W468" s="105" t="s">
        <v>3091</v>
      </c>
      <c r="X468" s="105" t="s">
        <v>2413</v>
      </c>
      <c r="Y468" s="105" t="s">
        <v>3092</v>
      </c>
      <c r="Z468" s="105" t="s">
        <v>3093</v>
      </c>
      <c r="AA468" s="105" t="s">
        <v>3094</v>
      </c>
      <c r="AB468" s="106">
        <v>2</v>
      </c>
      <c r="AC468" s="102">
        <v>15328</v>
      </c>
      <c r="AD468" s="94">
        <v>9000</v>
      </c>
      <c r="AE468" s="94">
        <v>0</v>
      </c>
      <c r="AF468" s="94">
        <v>0</v>
      </c>
      <c r="AG468" s="94">
        <v>0</v>
      </c>
      <c r="AH468" s="102"/>
      <c r="AI468" s="102"/>
      <c r="AJ468" s="107"/>
      <c r="AK468" s="107" t="s">
        <v>2499</v>
      </c>
      <c r="AL468" s="107"/>
    </row>
    <row r="469" spans="2:38" ht="33" customHeight="1" x14ac:dyDescent="0.2">
      <c r="B469" s="102" t="s">
        <v>2238</v>
      </c>
      <c r="C469" s="94" t="s">
        <v>85</v>
      </c>
      <c r="D469" s="103" t="s">
        <v>3095</v>
      </c>
      <c r="E469" s="94" t="s">
        <v>2423</v>
      </c>
      <c r="F469" s="94" t="s">
        <v>86</v>
      </c>
      <c r="G469" s="94" t="s">
        <v>2497</v>
      </c>
      <c r="H469" s="103">
        <v>2024</v>
      </c>
      <c r="I469" s="103">
        <v>2024</v>
      </c>
      <c r="J469" s="102" t="s">
        <v>2424</v>
      </c>
      <c r="K469" s="94" t="s">
        <v>2425</v>
      </c>
      <c r="L469" s="94" t="s">
        <v>3096</v>
      </c>
      <c r="M469" s="94" t="s">
        <v>2427</v>
      </c>
      <c r="N469" s="94" t="s">
        <v>2428</v>
      </c>
      <c r="O469" s="94" t="s">
        <v>89</v>
      </c>
      <c r="P469" s="94" t="s">
        <v>90</v>
      </c>
      <c r="Q469" s="94" t="s">
        <v>2429</v>
      </c>
      <c r="R469" s="94" t="s">
        <v>2430</v>
      </c>
      <c r="S469" s="94" t="s">
        <v>135</v>
      </c>
      <c r="T469" s="94" t="s">
        <v>2352</v>
      </c>
      <c r="U469" s="94" t="s">
        <v>93</v>
      </c>
      <c r="V469" s="104" t="s">
        <v>3097</v>
      </c>
      <c r="W469" s="105" t="s">
        <v>2498</v>
      </c>
      <c r="X469" s="105" t="s">
        <v>2429</v>
      </c>
      <c r="Y469" s="105" t="s">
        <v>3098</v>
      </c>
      <c r="Z469" s="105" t="s">
        <v>3099</v>
      </c>
      <c r="AA469" s="105" t="s">
        <v>3100</v>
      </c>
      <c r="AB469" s="106">
        <v>2</v>
      </c>
      <c r="AC469" s="102">
        <v>6310</v>
      </c>
      <c r="AD469" s="94">
        <v>2500</v>
      </c>
      <c r="AE469" s="94">
        <v>0</v>
      </c>
      <c r="AF469" s="94">
        <v>0</v>
      </c>
      <c r="AG469" s="94">
        <v>0</v>
      </c>
      <c r="AH469" s="102"/>
      <c r="AI469" s="102"/>
      <c r="AJ469" s="107"/>
      <c r="AK469" s="107" t="s">
        <v>2499</v>
      </c>
      <c r="AL469" s="107"/>
    </row>
    <row r="470" spans="2:38" ht="33" customHeight="1" x14ac:dyDescent="0.2">
      <c r="B470" s="102" t="s">
        <v>2238</v>
      </c>
      <c r="C470" s="94" t="s">
        <v>85</v>
      </c>
      <c r="D470" s="103" t="s">
        <v>3101</v>
      </c>
      <c r="E470" s="94" t="s">
        <v>2443</v>
      </c>
      <c r="F470" s="94" t="s">
        <v>86</v>
      </c>
      <c r="G470" s="94" t="s">
        <v>2497</v>
      </c>
      <c r="H470" s="103">
        <v>2024</v>
      </c>
      <c r="I470" s="103">
        <v>2024</v>
      </c>
      <c r="J470" s="102" t="s">
        <v>2444</v>
      </c>
      <c r="K470" s="94" t="s">
        <v>2445</v>
      </c>
      <c r="L470" s="94" t="s">
        <v>2446</v>
      </c>
      <c r="M470" s="94" t="s">
        <v>2447</v>
      </c>
      <c r="N470" s="94" t="s">
        <v>2448</v>
      </c>
      <c r="O470" s="94" t="s">
        <v>89</v>
      </c>
      <c r="P470" s="94" t="s">
        <v>90</v>
      </c>
      <c r="Q470" s="94" t="s">
        <v>2449</v>
      </c>
      <c r="R470" s="94" t="s">
        <v>2450</v>
      </c>
      <c r="S470" s="94" t="s">
        <v>135</v>
      </c>
      <c r="T470" s="94" t="s">
        <v>92</v>
      </c>
      <c r="U470" s="94" t="s">
        <v>93</v>
      </c>
      <c r="V470" s="104" t="s">
        <v>3102</v>
      </c>
      <c r="W470" s="105" t="s">
        <v>2498</v>
      </c>
      <c r="X470" s="105" t="s">
        <v>2449</v>
      </c>
      <c r="Y470" s="105" t="s">
        <v>3103</v>
      </c>
      <c r="Z470" s="105" t="s">
        <v>3104</v>
      </c>
      <c r="AA470" s="105" t="s">
        <v>3105</v>
      </c>
      <c r="AB470" s="106">
        <v>2</v>
      </c>
      <c r="AC470" s="102">
        <v>2990</v>
      </c>
      <c r="AD470" s="94">
        <v>1500</v>
      </c>
      <c r="AE470" s="94">
        <v>0</v>
      </c>
      <c r="AF470" s="94">
        <v>0</v>
      </c>
      <c r="AG470" s="94">
        <v>0</v>
      </c>
      <c r="AH470" s="102"/>
      <c r="AI470" s="102"/>
      <c r="AJ470" s="107"/>
      <c r="AK470" s="107" t="s">
        <v>2499</v>
      </c>
      <c r="AL470" s="107"/>
    </row>
    <row r="471" spans="2:38" ht="33" customHeight="1" x14ac:dyDescent="0.2">
      <c r="B471" s="102" t="s">
        <v>2238</v>
      </c>
      <c r="C471" s="94" t="s">
        <v>85</v>
      </c>
      <c r="D471" s="103" t="s">
        <v>3106</v>
      </c>
      <c r="E471" s="94" t="s">
        <v>2454</v>
      </c>
      <c r="F471" s="94" t="s">
        <v>86</v>
      </c>
      <c r="G471" s="94" t="s">
        <v>2497</v>
      </c>
      <c r="H471" s="103">
        <v>2024</v>
      </c>
      <c r="I471" s="103">
        <v>2024</v>
      </c>
      <c r="J471" s="102" t="s">
        <v>2455</v>
      </c>
      <c r="K471" s="94" t="s">
        <v>2456</v>
      </c>
      <c r="L471" s="94" t="s">
        <v>3107</v>
      </c>
      <c r="M471" s="94" t="s">
        <v>2458</v>
      </c>
      <c r="N471" s="94" t="s">
        <v>2459</v>
      </c>
      <c r="O471" s="94" t="s">
        <v>89</v>
      </c>
      <c r="P471" s="94" t="s">
        <v>90</v>
      </c>
      <c r="Q471" s="94" t="s">
        <v>2460</v>
      </c>
      <c r="R471" s="94" t="s">
        <v>2461</v>
      </c>
      <c r="S471" s="94" t="s">
        <v>135</v>
      </c>
      <c r="T471" s="94" t="s">
        <v>2267</v>
      </c>
      <c r="U471" s="94" t="s">
        <v>93</v>
      </c>
      <c r="V471" s="104" t="s">
        <v>3108</v>
      </c>
      <c r="W471" s="105" t="s">
        <v>2498</v>
      </c>
      <c r="X471" s="105" t="s">
        <v>2460</v>
      </c>
      <c r="Y471" s="105" t="s">
        <v>3109</v>
      </c>
      <c r="Z471" s="105" t="s">
        <v>3110</v>
      </c>
      <c r="AA471" s="105" t="s">
        <v>3111</v>
      </c>
      <c r="AB471" s="106">
        <v>2</v>
      </c>
      <c r="AC471" s="102">
        <v>14460</v>
      </c>
      <c r="AD471" s="94">
        <v>4860</v>
      </c>
      <c r="AE471" s="94">
        <v>0</v>
      </c>
      <c r="AF471" s="94">
        <v>0</v>
      </c>
      <c r="AG471" s="94">
        <v>0</v>
      </c>
      <c r="AH471" s="102"/>
      <c r="AI471" s="102"/>
      <c r="AJ471" s="107"/>
      <c r="AK471" s="107" t="s">
        <v>2499</v>
      </c>
      <c r="AL471" s="107"/>
    </row>
    <row r="472" spans="2:38" ht="33" customHeight="1" x14ac:dyDescent="0.2">
      <c r="B472" s="102" t="s">
        <v>2238</v>
      </c>
      <c r="C472" s="94" t="s">
        <v>85</v>
      </c>
      <c r="D472" s="103" t="s">
        <v>13202</v>
      </c>
      <c r="E472" s="94" t="s">
        <v>12992</v>
      </c>
      <c r="F472" s="94" t="s">
        <v>86</v>
      </c>
      <c r="G472" s="94" t="s">
        <v>2497</v>
      </c>
      <c r="H472" s="103">
        <v>2024</v>
      </c>
      <c r="I472" s="103">
        <v>2024</v>
      </c>
      <c r="J472" s="102" t="s">
        <v>9110</v>
      </c>
      <c r="K472" s="94" t="s">
        <v>9111</v>
      </c>
      <c r="L472" s="94"/>
      <c r="M472" s="94" t="s">
        <v>9112</v>
      </c>
      <c r="N472" s="94" t="s">
        <v>9113</v>
      </c>
      <c r="O472" s="94" t="s">
        <v>89</v>
      </c>
      <c r="P472" s="94" t="s">
        <v>90</v>
      </c>
      <c r="Q472" s="94" t="s">
        <v>9061</v>
      </c>
      <c r="R472" s="94" t="s">
        <v>9062</v>
      </c>
      <c r="S472" s="94" t="s">
        <v>135</v>
      </c>
      <c r="T472" s="94" t="s">
        <v>92</v>
      </c>
      <c r="U472" s="94" t="s">
        <v>93</v>
      </c>
      <c r="V472" s="104" t="s">
        <v>9114</v>
      </c>
      <c r="W472" s="105" t="s">
        <v>2498</v>
      </c>
      <c r="X472" s="105" t="s">
        <v>9061</v>
      </c>
      <c r="Y472" s="105" t="s">
        <v>9115</v>
      </c>
      <c r="Z472" s="105" t="s">
        <v>9116</v>
      </c>
      <c r="AA472" s="105" t="s">
        <v>9117</v>
      </c>
      <c r="AB472" s="106">
        <v>3</v>
      </c>
      <c r="AC472" s="102">
        <v>42573</v>
      </c>
      <c r="AD472" s="94">
        <v>14500</v>
      </c>
      <c r="AE472" s="94">
        <v>0</v>
      </c>
      <c r="AF472" s="94">
        <v>0</v>
      </c>
      <c r="AG472" s="94">
        <v>0</v>
      </c>
      <c r="AH472" s="102"/>
      <c r="AI472" s="102"/>
      <c r="AJ472" s="107"/>
      <c r="AK472" s="107" t="s">
        <v>2499</v>
      </c>
      <c r="AL472" s="107"/>
    </row>
    <row r="473" spans="2:38" ht="33" customHeight="1" x14ac:dyDescent="0.2">
      <c r="B473" s="102" t="s">
        <v>2238</v>
      </c>
      <c r="C473" s="94" t="s">
        <v>85</v>
      </c>
      <c r="D473" s="103" t="s">
        <v>13203</v>
      </c>
      <c r="E473" s="94" t="s">
        <v>13008</v>
      </c>
      <c r="F473" s="94" t="s">
        <v>86</v>
      </c>
      <c r="G473" s="94" t="s">
        <v>2497</v>
      </c>
      <c r="H473" s="103">
        <v>2024</v>
      </c>
      <c r="I473" s="103">
        <v>2024</v>
      </c>
      <c r="J473" s="102" t="s">
        <v>9074</v>
      </c>
      <c r="K473" s="94" t="s">
        <v>9075</v>
      </c>
      <c r="L473" s="94" t="s">
        <v>9076</v>
      </c>
      <c r="M473" s="94" t="s">
        <v>9077</v>
      </c>
      <c r="N473" s="94" t="s">
        <v>9078</v>
      </c>
      <c r="O473" s="94" t="s">
        <v>89</v>
      </c>
      <c r="P473" s="94" t="s">
        <v>90</v>
      </c>
      <c r="Q473" s="94" t="s">
        <v>9079</v>
      </c>
      <c r="R473" s="94" t="s">
        <v>9080</v>
      </c>
      <c r="S473" s="94" t="s">
        <v>135</v>
      </c>
      <c r="T473" s="94" t="s">
        <v>9081</v>
      </c>
      <c r="U473" s="94" t="s">
        <v>93</v>
      </c>
      <c r="V473" s="104" t="s">
        <v>9082</v>
      </c>
      <c r="W473" s="105" t="s">
        <v>2498</v>
      </c>
      <c r="X473" s="105" t="s">
        <v>9079</v>
      </c>
      <c r="Y473" s="105" t="s">
        <v>9083</v>
      </c>
      <c r="Z473" s="105" t="s">
        <v>9084</v>
      </c>
      <c r="AA473" s="105" t="s">
        <v>9085</v>
      </c>
      <c r="AB473" s="106">
        <v>3</v>
      </c>
      <c r="AC473" s="102">
        <v>7600</v>
      </c>
      <c r="AD473" s="94">
        <v>4480</v>
      </c>
      <c r="AE473" s="94">
        <v>0</v>
      </c>
      <c r="AF473" s="94">
        <v>0</v>
      </c>
      <c r="AG473" s="94">
        <v>0</v>
      </c>
      <c r="AH473" s="102"/>
      <c r="AI473" s="102"/>
      <c r="AJ473" s="107"/>
      <c r="AK473" s="107" t="s">
        <v>2499</v>
      </c>
      <c r="AL473" s="107"/>
    </row>
    <row r="474" spans="2:38" ht="33" customHeight="1" x14ac:dyDescent="0.2">
      <c r="B474" s="102" t="s">
        <v>2238</v>
      </c>
      <c r="C474" s="94" t="s">
        <v>85</v>
      </c>
      <c r="D474" s="103" t="s">
        <v>13204</v>
      </c>
      <c r="E474" s="94" t="s">
        <v>13025</v>
      </c>
      <c r="F474" s="94" t="s">
        <v>86</v>
      </c>
      <c r="G474" s="94" t="s">
        <v>2497</v>
      </c>
      <c r="H474" s="103">
        <v>2024</v>
      </c>
      <c r="I474" s="103">
        <v>2024</v>
      </c>
      <c r="J474" s="102" t="s">
        <v>9257</v>
      </c>
      <c r="K474" s="94" t="s">
        <v>9258</v>
      </c>
      <c r="L474" s="94"/>
      <c r="M474" s="94" t="s">
        <v>9259</v>
      </c>
      <c r="N474" s="94" t="s">
        <v>7411</v>
      </c>
      <c r="O474" s="94" t="s">
        <v>89</v>
      </c>
      <c r="P474" s="94" t="s">
        <v>257</v>
      </c>
      <c r="Q474" s="94" t="s">
        <v>9260</v>
      </c>
      <c r="R474" s="94" t="s">
        <v>9261</v>
      </c>
      <c r="S474" s="94" t="s">
        <v>91</v>
      </c>
      <c r="T474" s="94" t="s">
        <v>9081</v>
      </c>
      <c r="U474" s="94" t="s">
        <v>93</v>
      </c>
      <c r="V474" s="104" t="s">
        <v>9262</v>
      </c>
      <c r="W474" s="105" t="s">
        <v>9263</v>
      </c>
      <c r="X474" s="105" t="s">
        <v>9264</v>
      </c>
      <c r="Y474" s="105" t="s">
        <v>9265</v>
      </c>
      <c r="Z474" s="105" t="s">
        <v>9266</v>
      </c>
      <c r="AA474" s="105" t="s">
        <v>9267</v>
      </c>
      <c r="AB474" s="106">
        <v>4</v>
      </c>
      <c r="AC474" s="102">
        <v>21850</v>
      </c>
      <c r="AD474" s="94">
        <v>12500</v>
      </c>
      <c r="AE474" s="94">
        <v>0</v>
      </c>
      <c r="AF474" s="94">
        <v>0</v>
      </c>
      <c r="AG474" s="94">
        <v>0</v>
      </c>
      <c r="AH474" s="102"/>
      <c r="AI474" s="102"/>
      <c r="AJ474" s="107"/>
      <c r="AK474" s="107" t="s">
        <v>2499</v>
      </c>
      <c r="AL474" s="107"/>
    </row>
    <row r="475" spans="2:38" ht="33" customHeight="1" x14ac:dyDescent="0.2">
      <c r="B475" s="102" t="s">
        <v>2238</v>
      </c>
      <c r="C475" s="94" t="s">
        <v>85</v>
      </c>
      <c r="D475" s="103" t="s">
        <v>13205</v>
      </c>
      <c r="E475" s="94" t="s">
        <v>13047</v>
      </c>
      <c r="F475" s="94" t="s">
        <v>86</v>
      </c>
      <c r="G475" s="94" t="s">
        <v>2497</v>
      </c>
      <c r="H475" s="103">
        <v>2024</v>
      </c>
      <c r="I475" s="103">
        <v>2024</v>
      </c>
      <c r="J475" s="102" t="s">
        <v>9145</v>
      </c>
      <c r="K475" s="94" t="s">
        <v>9146</v>
      </c>
      <c r="L475" s="94" t="s">
        <v>9147</v>
      </c>
      <c r="M475" s="94" t="s">
        <v>9148</v>
      </c>
      <c r="N475" s="94" t="s">
        <v>9149</v>
      </c>
      <c r="O475" s="94" t="s">
        <v>89</v>
      </c>
      <c r="P475" s="94" t="s">
        <v>90</v>
      </c>
      <c r="Q475" s="94" t="s">
        <v>9150</v>
      </c>
      <c r="R475" s="94" t="s">
        <v>9151</v>
      </c>
      <c r="S475" s="94" t="s">
        <v>135</v>
      </c>
      <c r="T475" s="94" t="s">
        <v>2247</v>
      </c>
      <c r="U475" s="94" t="s">
        <v>93</v>
      </c>
      <c r="V475" s="104" t="s">
        <v>9152</v>
      </c>
      <c r="W475" s="105" t="s">
        <v>2498</v>
      </c>
      <c r="X475" s="105" t="s">
        <v>9150</v>
      </c>
      <c r="Y475" s="105" t="s">
        <v>9153</v>
      </c>
      <c r="Z475" s="105" t="s">
        <v>9154</v>
      </c>
      <c r="AA475" s="105" t="s">
        <v>9155</v>
      </c>
      <c r="AB475" s="106">
        <v>3</v>
      </c>
      <c r="AC475" s="102">
        <v>9600</v>
      </c>
      <c r="AD475" s="94">
        <v>4600</v>
      </c>
      <c r="AE475" s="94">
        <v>0</v>
      </c>
      <c r="AF475" s="94">
        <v>0</v>
      </c>
      <c r="AG475" s="94">
        <v>0</v>
      </c>
      <c r="AH475" s="102"/>
      <c r="AI475" s="102"/>
      <c r="AJ475" s="107"/>
      <c r="AK475" s="107" t="s">
        <v>2499</v>
      </c>
      <c r="AL475" s="107"/>
    </row>
    <row r="476" spans="2:38" ht="33" customHeight="1" x14ac:dyDescent="0.2">
      <c r="B476" s="102" t="s">
        <v>2238</v>
      </c>
      <c r="C476" s="94" t="s">
        <v>85</v>
      </c>
      <c r="D476" s="103" t="s">
        <v>13206</v>
      </c>
      <c r="E476" s="94" t="s">
        <v>13207</v>
      </c>
      <c r="F476" s="94" t="s">
        <v>86</v>
      </c>
      <c r="G476" s="94" t="s">
        <v>2497</v>
      </c>
      <c r="H476" s="103">
        <v>2024</v>
      </c>
      <c r="I476" s="103">
        <v>2024</v>
      </c>
      <c r="J476" s="102" t="s">
        <v>9241</v>
      </c>
      <c r="K476" s="94" t="s">
        <v>9242</v>
      </c>
      <c r="L476" s="94" t="s">
        <v>9243</v>
      </c>
      <c r="M476" s="94" t="s">
        <v>9244</v>
      </c>
      <c r="N476" s="94" t="s">
        <v>9245</v>
      </c>
      <c r="O476" s="94" t="s">
        <v>89</v>
      </c>
      <c r="P476" s="94" t="s">
        <v>90</v>
      </c>
      <c r="Q476" s="94" t="s">
        <v>9246</v>
      </c>
      <c r="R476" s="94" t="s">
        <v>9247</v>
      </c>
      <c r="S476" s="94" t="s">
        <v>135</v>
      </c>
      <c r="T476" s="94" t="s">
        <v>2352</v>
      </c>
      <c r="U476" s="94" t="s">
        <v>93</v>
      </c>
      <c r="V476" s="104" t="s">
        <v>9248</v>
      </c>
      <c r="W476" s="105" t="s">
        <v>9249</v>
      </c>
      <c r="X476" s="105" t="s">
        <v>9246</v>
      </c>
      <c r="Y476" s="105" t="s">
        <v>9250</v>
      </c>
      <c r="Z476" s="105" t="s">
        <v>9251</v>
      </c>
      <c r="AA476" s="105" t="s">
        <v>9252</v>
      </c>
      <c r="AB476" s="106">
        <v>2</v>
      </c>
      <c r="AC476" s="102">
        <v>4015</v>
      </c>
      <c r="AD476" s="94">
        <v>1900</v>
      </c>
      <c r="AE476" s="94">
        <v>0</v>
      </c>
      <c r="AF476" s="94">
        <v>0</v>
      </c>
      <c r="AG476" s="94">
        <v>0</v>
      </c>
      <c r="AH476" s="102"/>
      <c r="AI476" s="102"/>
      <c r="AJ476" s="107"/>
      <c r="AK476" s="107" t="s">
        <v>2499</v>
      </c>
      <c r="AL476" s="107"/>
    </row>
    <row r="477" spans="2:38" ht="33" customHeight="1" x14ac:dyDescent="0.2">
      <c r="B477" s="102" t="s">
        <v>2238</v>
      </c>
      <c r="C477" s="94" t="s">
        <v>85</v>
      </c>
      <c r="D477" s="103" t="s">
        <v>19927</v>
      </c>
      <c r="E477" s="94" t="s">
        <v>18769</v>
      </c>
      <c r="F477" s="94" t="s">
        <v>86</v>
      </c>
      <c r="G477" s="94" t="s">
        <v>2497</v>
      </c>
      <c r="H477" s="103">
        <v>2024</v>
      </c>
      <c r="I477" s="103">
        <v>2024</v>
      </c>
      <c r="J477" s="102" t="s">
        <v>9283</v>
      </c>
      <c r="K477" s="94" t="s">
        <v>9284</v>
      </c>
      <c r="L477" s="94" t="s">
        <v>9285</v>
      </c>
      <c r="M477" s="94" t="s">
        <v>9286</v>
      </c>
      <c r="N477" s="94" t="s">
        <v>9287</v>
      </c>
      <c r="O477" s="94" t="s">
        <v>89</v>
      </c>
      <c r="P477" s="94" t="s">
        <v>90</v>
      </c>
      <c r="Q477" s="94" t="s">
        <v>9288</v>
      </c>
      <c r="R477" s="94" t="s">
        <v>9289</v>
      </c>
      <c r="S477" s="94" t="s">
        <v>135</v>
      </c>
      <c r="T477" s="94" t="s">
        <v>9081</v>
      </c>
      <c r="U477" s="94" t="s">
        <v>93</v>
      </c>
      <c r="V477" s="104" t="s">
        <v>19928</v>
      </c>
      <c r="W477" s="105" t="s">
        <v>9291</v>
      </c>
      <c r="X477" s="105" t="s">
        <v>9288</v>
      </c>
      <c r="Y477" s="105" t="s">
        <v>9292</v>
      </c>
      <c r="Z477" s="105" t="s">
        <v>9293</v>
      </c>
      <c r="AA477" s="105" t="s">
        <v>9294</v>
      </c>
      <c r="AB477" s="106">
        <v>3</v>
      </c>
      <c r="AC477" s="102">
        <v>12200</v>
      </c>
      <c r="AD477" s="94">
        <v>7320</v>
      </c>
      <c r="AE477" s="94">
        <v>0</v>
      </c>
      <c r="AF477" s="94">
        <v>0</v>
      </c>
      <c r="AG477" s="94">
        <v>0</v>
      </c>
      <c r="AH477" s="102"/>
      <c r="AI477" s="102"/>
      <c r="AJ477" s="107"/>
      <c r="AK477" s="107" t="s">
        <v>2499</v>
      </c>
      <c r="AL477" s="107"/>
    </row>
    <row r="478" spans="2:38" ht="33" customHeight="1" x14ac:dyDescent="0.2">
      <c r="B478" s="102" t="s">
        <v>2238</v>
      </c>
      <c r="C478" s="94" t="s">
        <v>85</v>
      </c>
      <c r="D478" s="103" t="s">
        <v>19929</v>
      </c>
      <c r="E478" s="94" t="s">
        <v>18787</v>
      </c>
      <c r="F478" s="94" t="s">
        <v>86</v>
      </c>
      <c r="G478" s="94" t="s">
        <v>2497</v>
      </c>
      <c r="H478" s="103">
        <v>2024</v>
      </c>
      <c r="I478" s="103">
        <v>2024</v>
      </c>
      <c r="J478" s="102" t="s">
        <v>9092</v>
      </c>
      <c r="K478" s="94" t="s">
        <v>9093</v>
      </c>
      <c r="L478" s="94" t="s">
        <v>9094</v>
      </c>
      <c r="M478" s="94" t="s">
        <v>9095</v>
      </c>
      <c r="N478" s="94" t="s">
        <v>9096</v>
      </c>
      <c r="O478" s="94" t="s">
        <v>89</v>
      </c>
      <c r="P478" s="94" t="s">
        <v>90</v>
      </c>
      <c r="Q478" s="94" t="s">
        <v>9097</v>
      </c>
      <c r="R478" s="94" t="s">
        <v>9098</v>
      </c>
      <c r="S478" s="94" t="s">
        <v>135</v>
      </c>
      <c r="T478" s="94" t="s">
        <v>9081</v>
      </c>
      <c r="U478" s="94" t="s">
        <v>93</v>
      </c>
      <c r="V478" s="104" t="s">
        <v>9099</v>
      </c>
      <c r="W478" s="105" t="s">
        <v>9100</v>
      </c>
      <c r="X478" s="105" t="s">
        <v>9097</v>
      </c>
      <c r="Y478" s="105" t="s">
        <v>9101</v>
      </c>
      <c r="Z478" s="105" t="s">
        <v>9102</v>
      </c>
      <c r="AA478" s="105" t="s">
        <v>9103</v>
      </c>
      <c r="AB478" s="106">
        <v>4</v>
      </c>
      <c r="AC478" s="102">
        <v>20100</v>
      </c>
      <c r="AD478" s="94">
        <v>11900</v>
      </c>
      <c r="AE478" s="94">
        <v>0</v>
      </c>
      <c r="AF478" s="94">
        <v>0</v>
      </c>
      <c r="AG478" s="94">
        <v>0</v>
      </c>
      <c r="AH478" s="102"/>
      <c r="AI478" s="102"/>
      <c r="AJ478" s="107"/>
      <c r="AK478" s="107" t="s">
        <v>2499</v>
      </c>
      <c r="AL478" s="107"/>
    </row>
    <row r="479" spans="2:38" ht="33" customHeight="1" x14ac:dyDescent="0.2">
      <c r="B479" s="102" t="s">
        <v>2238</v>
      </c>
      <c r="C479" s="94" t="s">
        <v>85</v>
      </c>
      <c r="D479" s="103" t="s">
        <v>19930</v>
      </c>
      <c r="E479" s="94" t="s">
        <v>18812</v>
      </c>
      <c r="F479" s="94" t="s">
        <v>86</v>
      </c>
      <c r="G479" s="94" t="s">
        <v>2497</v>
      </c>
      <c r="H479" s="103">
        <v>2024</v>
      </c>
      <c r="I479" s="103">
        <v>2024</v>
      </c>
      <c r="J479" s="102" t="s">
        <v>9353</v>
      </c>
      <c r="K479" s="94" t="s">
        <v>9354</v>
      </c>
      <c r="L479" s="94"/>
      <c r="M479" s="94" t="s">
        <v>9355</v>
      </c>
      <c r="N479" s="94" t="s">
        <v>9356</v>
      </c>
      <c r="O479" s="94" t="s">
        <v>89</v>
      </c>
      <c r="P479" s="94" t="s">
        <v>90</v>
      </c>
      <c r="Q479" s="94" t="s">
        <v>9357</v>
      </c>
      <c r="R479" s="94" t="s">
        <v>9358</v>
      </c>
      <c r="S479" s="94" t="s">
        <v>135</v>
      </c>
      <c r="T479" s="94" t="s">
        <v>2267</v>
      </c>
      <c r="U479" s="94" t="s">
        <v>93</v>
      </c>
      <c r="V479" s="104" t="s">
        <v>9359</v>
      </c>
      <c r="W479" s="105" t="s">
        <v>2498</v>
      </c>
      <c r="X479" s="105" t="s">
        <v>9357</v>
      </c>
      <c r="Y479" s="105" t="s">
        <v>9360</v>
      </c>
      <c r="Z479" s="105" t="s">
        <v>9361</v>
      </c>
      <c r="AA479" s="105" t="s">
        <v>9362</v>
      </c>
      <c r="AB479" s="106">
        <v>4</v>
      </c>
      <c r="AC479" s="102">
        <v>24050</v>
      </c>
      <c r="AD479" s="94">
        <v>14386</v>
      </c>
      <c r="AE479" s="94">
        <v>0</v>
      </c>
      <c r="AF479" s="94">
        <v>0</v>
      </c>
      <c r="AG479" s="94">
        <v>0</v>
      </c>
      <c r="AH479" s="102"/>
      <c r="AI479" s="102"/>
      <c r="AJ479" s="107"/>
      <c r="AK479" s="107" t="s">
        <v>2499</v>
      </c>
      <c r="AL479" s="107"/>
    </row>
    <row r="480" spans="2:38" ht="33" customHeight="1" x14ac:dyDescent="0.2">
      <c r="B480" s="102" t="s">
        <v>2238</v>
      </c>
      <c r="C480" s="94" t="s">
        <v>85</v>
      </c>
      <c r="D480" s="103" t="s">
        <v>19931</v>
      </c>
      <c r="E480" s="94" t="s">
        <v>18834</v>
      </c>
      <c r="F480" s="94" t="s">
        <v>86</v>
      </c>
      <c r="G480" s="94" t="s">
        <v>2497</v>
      </c>
      <c r="H480" s="103">
        <v>2024</v>
      </c>
      <c r="I480" s="103">
        <v>2024</v>
      </c>
      <c r="J480" s="102" t="s">
        <v>9297</v>
      </c>
      <c r="K480" s="94" t="s">
        <v>9298</v>
      </c>
      <c r="L480" s="94" t="s">
        <v>9299</v>
      </c>
      <c r="M480" s="94" t="s">
        <v>9300</v>
      </c>
      <c r="N480" s="94" t="s">
        <v>9301</v>
      </c>
      <c r="O480" s="94" t="s">
        <v>89</v>
      </c>
      <c r="P480" s="94" t="s">
        <v>90</v>
      </c>
      <c r="Q480" s="94" t="s">
        <v>9302</v>
      </c>
      <c r="R480" s="94" t="s">
        <v>9303</v>
      </c>
      <c r="S480" s="94" t="s">
        <v>135</v>
      </c>
      <c r="T480" s="94" t="s">
        <v>2267</v>
      </c>
      <c r="U480" s="94" t="s">
        <v>93</v>
      </c>
      <c r="V480" s="104" t="s">
        <v>9304</v>
      </c>
      <c r="W480" s="105" t="s">
        <v>9305</v>
      </c>
      <c r="X480" s="105" t="s">
        <v>9302</v>
      </c>
      <c r="Y480" s="105" t="s">
        <v>9306</v>
      </c>
      <c r="Z480" s="105" t="s">
        <v>9307</v>
      </c>
      <c r="AA480" s="105" t="s">
        <v>9308</v>
      </c>
      <c r="AB480" s="106">
        <v>4</v>
      </c>
      <c r="AC480" s="102">
        <v>12900</v>
      </c>
      <c r="AD480" s="94">
        <v>6100</v>
      </c>
      <c r="AE480" s="94">
        <v>0</v>
      </c>
      <c r="AF480" s="94">
        <v>0</v>
      </c>
      <c r="AG480" s="94">
        <v>0</v>
      </c>
      <c r="AH480" s="102"/>
      <c r="AI480" s="102"/>
      <c r="AJ480" s="107"/>
      <c r="AK480" s="107" t="s">
        <v>2499</v>
      </c>
      <c r="AL480" s="107"/>
    </row>
    <row r="481" spans="2:38" ht="33" customHeight="1" x14ac:dyDescent="0.2">
      <c r="B481" s="102" t="s">
        <v>2238</v>
      </c>
      <c r="C481" s="94" t="s">
        <v>85</v>
      </c>
      <c r="D481" s="103" t="s">
        <v>19932</v>
      </c>
      <c r="E481" s="94" t="s">
        <v>18850</v>
      </c>
      <c r="F481" s="94" t="s">
        <v>86</v>
      </c>
      <c r="G481" s="94" t="s">
        <v>2497</v>
      </c>
      <c r="H481" s="103">
        <v>2024</v>
      </c>
      <c r="I481" s="103">
        <v>2024</v>
      </c>
      <c r="J481" s="102" t="s">
        <v>18851</v>
      </c>
      <c r="K481" s="94" t="s">
        <v>18852</v>
      </c>
      <c r="L481" s="94" t="s">
        <v>18853</v>
      </c>
      <c r="M481" s="94" t="s">
        <v>18854</v>
      </c>
      <c r="N481" s="94" t="s">
        <v>18855</v>
      </c>
      <c r="O481" s="94" t="s">
        <v>89</v>
      </c>
      <c r="P481" s="94" t="s">
        <v>90</v>
      </c>
      <c r="Q481" s="94" t="s">
        <v>18856</v>
      </c>
      <c r="R481" s="94" t="s">
        <v>18857</v>
      </c>
      <c r="S481" s="94" t="s">
        <v>135</v>
      </c>
      <c r="T481" s="94" t="s">
        <v>2352</v>
      </c>
      <c r="U481" s="94" t="s">
        <v>93</v>
      </c>
      <c r="V481" s="104" t="s">
        <v>19933</v>
      </c>
      <c r="W481" s="105" t="s">
        <v>19934</v>
      </c>
      <c r="X481" s="105" t="s">
        <v>18856</v>
      </c>
      <c r="Y481" s="105" t="s">
        <v>19935</v>
      </c>
      <c r="Z481" s="105" t="s">
        <v>19936</v>
      </c>
      <c r="AA481" s="105" t="s">
        <v>19937</v>
      </c>
      <c r="AB481" s="106">
        <v>2</v>
      </c>
      <c r="AC481" s="102">
        <v>2500</v>
      </c>
      <c r="AD481" s="94">
        <v>1500</v>
      </c>
      <c r="AE481" s="94">
        <v>0</v>
      </c>
      <c r="AF481" s="94">
        <v>0</v>
      </c>
      <c r="AG481" s="94">
        <v>0</v>
      </c>
      <c r="AH481" s="102"/>
      <c r="AI481" s="102"/>
      <c r="AJ481" s="107"/>
      <c r="AK481" s="107" t="s">
        <v>2499</v>
      </c>
      <c r="AL481" s="107"/>
    </row>
    <row r="482" spans="2:38" ht="33" customHeight="1" x14ac:dyDescent="0.2">
      <c r="B482" s="102" t="s">
        <v>2238</v>
      </c>
      <c r="C482" s="94" t="s">
        <v>85</v>
      </c>
      <c r="D482" s="103" t="s">
        <v>19938</v>
      </c>
      <c r="E482" s="94" t="s">
        <v>18870</v>
      </c>
      <c r="F482" s="94" t="s">
        <v>86</v>
      </c>
      <c r="G482" s="94" t="s">
        <v>2497</v>
      </c>
      <c r="H482" s="103">
        <v>2024</v>
      </c>
      <c r="I482" s="103">
        <v>2024</v>
      </c>
      <c r="J482" s="102" t="s">
        <v>9197</v>
      </c>
      <c r="K482" s="94" t="s">
        <v>9198</v>
      </c>
      <c r="L482" s="94"/>
      <c r="M482" s="94" t="s">
        <v>9199</v>
      </c>
      <c r="N482" s="94" t="s">
        <v>9200</v>
      </c>
      <c r="O482" s="94" t="s">
        <v>89</v>
      </c>
      <c r="P482" s="94" t="s">
        <v>90</v>
      </c>
      <c r="Q482" s="94" t="s">
        <v>9201</v>
      </c>
      <c r="R482" s="94" t="s">
        <v>9202</v>
      </c>
      <c r="S482" s="94" t="s">
        <v>135</v>
      </c>
      <c r="T482" s="94" t="s">
        <v>2267</v>
      </c>
      <c r="U482" s="94" t="s">
        <v>93</v>
      </c>
      <c r="V482" s="104" t="s">
        <v>9203</v>
      </c>
      <c r="W482" s="105" t="s">
        <v>2498</v>
      </c>
      <c r="X482" s="105" t="s">
        <v>9201</v>
      </c>
      <c r="Y482" s="105" t="s">
        <v>9204</v>
      </c>
      <c r="Z482" s="105" t="s">
        <v>9205</v>
      </c>
      <c r="AA482" s="105" t="s">
        <v>9206</v>
      </c>
      <c r="AB482" s="106">
        <v>2</v>
      </c>
      <c r="AC482" s="102">
        <v>7000</v>
      </c>
      <c r="AD482" s="94">
        <v>3500</v>
      </c>
      <c r="AE482" s="94">
        <v>0</v>
      </c>
      <c r="AF482" s="94">
        <v>0</v>
      </c>
      <c r="AG482" s="94">
        <v>0</v>
      </c>
      <c r="AH482" s="102"/>
      <c r="AI482" s="102"/>
      <c r="AJ482" s="107"/>
      <c r="AK482" s="107" t="s">
        <v>2499</v>
      </c>
      <c r="AL482" s="107"/>
    </row>
    <row r="483" spans="2:38" ht="33" customHeight="1" x14ac:dyDescent="0.2">
      <c r="B483" s="102" t="s">
        <v>2238</v>
      </c>
      <c r="C483" s="94" t="s">
        <v>85</v>
      </c>
      <c r="D483" s="103" t="s">
        <v>19939</v>
      </c>
      <c r="E483" s="94" t="s">
        <v>18883</v>
      </c>
      <c r="F483" s="94" t="s">
        <v>86</v>
      </c>
      <c r="G483" s="94" t="s">
        <v>2497</v>
      </c>
      <c r="H483" s="103">
        <v>2024</v>
      </c>
      <c r="I483" s="103">
        <v>2024</v>
      </c>
      <c r="J483" s="102" t="s">
        <v>9043</v>
      </c>
      <c r="K483" s="94" t="s">
        <v>9044</v>
      </c>
      <c r="L483" s="94" t="s">
        <v>9045</v>
      </c>
      <c r="M483" s="94" t="s">
        <v>9046</v>
      </c>
      <c r="N483" s="94" t="s">
        <v>9047</v>
      </c>
      <c r="O483" s="94" t="s">
        <v>89</v>
      </c>
      <c r="P483" s="94" t="s">
        <v>90</v>
      </c>
      <c r="Q483" s="94" t="s">
        <v>9048</v>
      </c>
      <c r="R483" s="94" t="s">
        <v>9049</v>
      </c>
      <c r="S483" s="94" t="s">
        <v>135</v>
      </c>
      <c r="T483" s="94" t="s">
        <v>2267</v>
      </c>
      <c r="U483" s="94" t="s">
        <v>93</v>
      </c>
      <c r="V483" s="104" t="s">
        <v>9050</v>
      </c>
      <c r="W483" s="105" t="s">
        <v>2498</v>
      </c>
      <c r="X483" s="105" t="s">
        <v>9048</v>
      </c>
      <c r="Y483" s="105" t="s">
        <v>9051</v>
      </c>
      <c r="Z483" s="105" t="s">
        <v>9052</v>
      </c>
      <c r="AA483" s="105" t="s">
        <v>9053</v>
      </c>
      <c r="AB483" s="106">
        <v>2</v>
      </c>
      <c r="AC483" s="102">
        <v>21100</v>
      </c>
      <c r="AD483" s="94">
        <v>6000</v>
      </c>
      <c r="AE483" s="94">
        <v>0</v>
      </c>
      <c r="AF483" s="94">
        <v>0</v>
      </c>
      <c r="AG483" s="94">
        <v>0</v>
      </c>
      <c r="AH483" s="102"/>
      <c r="AI483" s="102"/>
      <c r="AJ483" s="107"/>
      <c r="AK483" s="107" t="s">
        <v>2499</v>
      </c>
      <c r="AL483" s="107"/>
    </row>
    <row r="484" spans="2:38" ht="33" customHeight="1" x14ac:dyDescent="0.2">
      <c r="B484" s="102" t="s">
        <v>2238</v>
      </c>
      <c r="C484" s="94" t="s">
        <v>85</v>
      </c>
      <c r="D484" s="103" t="s">
        <v>19940</v>
      </c>
      <c r="E484" s="94" t="s">
        <v>18898</v>
      </c>
      <c r="F484" s="94" t="s">
        <v>86</v>
      </c>
      <c r="G484" s="94" t="s">
        <v>2497</v>
      </c>
      <c r="H484" s="103">
        <v>2024</v>
      </c>
      <c r="I484" s="103">
        <v>2024</v>
      </c>
      <c r="J484" s="102" t="s">
        <v>18899</v>
      </c>
      <c r="K484" s="94" t="s">
        <v>18900</v>
      </c>
      <c r="L484" s="94" t="s">
        <v>18901</v>
      </c>
      <c r="M484" s="94" t="s">
        <v>18902</v>
      </c>
      <c r="N484" s="94" t="s">
        <v>18903</v>
      </c>
      <c r="O484" s="94" t="s">
        <v>89</v>
      </c>
      <c r="P484" s="94" t="s">
        <v>90</v>
      </c>
      <c r="Q484" s="94" t="s">
        <v>18904</v>
      </c>
      <c r="R484" s="94" t="s">
        <v>18905</v>
      </c>
      <c r="S484" s="94" t="s">
        <v>135</v>
      </c>
      <c r="T484" s="94" t="s">
        <v>2352</v>
      </c>
      <c r="U484" s="94" t="s">
        <v>93</v>
      </c>
      <c r="V484" s="104" t="s">
        <v>19941</v>
      </c>
      <c r="W484" s="105" t="s">
        <v>19942</v>
      </c>
      <c r="X484" s="105" t="s">
        <v>18904</v>
      </c>
      <c r="Y484" s="105" t="s">
        <v>19943</v>
      </c>
      <c r="Z484" s="105" t="s">
        <v>19944</v>
      </c>
      <c r="AA484" s="105" t="s">
        <v>19945</v>
      </c>
      <c r="AB484" s="106">
        <v>2</v>
      </c>
      <c r="AC484" s="102">
        <v>5339</v>
      </c>
      <c r="AD484" s="94">
        <v>3202</v>
      </c>
      <c r="AE484" s="94">
        <v>0</v>
      </c>
      <c r="AF484" s="94">
        <v>0</v>
      </c>
      <c r="AG484" s="94">
        <v>0</v>
      </c>
      <c r="AH484" s="102"/>
      <c r="AI484" s="102"/>
      <c r="AJ484" s="107"/>
      <c r="AK484" s="107" t="s">
        <v>2499</v>
      </c>
      <c r="AL484" s="107"/>
    </row>
    <row r="485" spans="2:38" ht="33" customHeight="1" x14ac:dyDescent="0.2">
      <c r="B485" s="102" t="s">
        <v>2238</v>
      </c>
      <c r="C485" s="94" t="s">
        <v>85</v>
      </c>
      <c r="D485" s="103" t="s">
        <v>19946</v>
      </c>
      <c r="E485" s="94" t="s">
        <v>18918</v>
      </c>
      <c r="F485" s="94" t="s">
        <v>86</v>
      </c>
      <c r="G485" s="94" t="s">
        <v>2497</v>
      </c>
      <c r="H485" s="103">
        <v>2024</v>
      </c>
      <c r="I485" s="103">
        <v>2024</v>
      </c>
      <c r="J485" s="102" t="s">
        <v>9311</v>
      </c>
      <c r="K485" s="94" t="s">
        <v>9312</v>
      </c>
      <c r="L485" s="94" t="s">
        <v>9313</v>
      </c>
      <c r="M485" s="94" t="s">
        <v>9314</v>
      </c>
      <c r="N485" s="94" t="s">
        <v>9315</v>
      </c>
      <c r="O485" s="94" t="s">
        <v>89</v>
      </c>
      <c r="P485" s="94" t="s">
        <v>90</v>
      </c>
      <c r="Q485" s="94" t="s">
        <v>9316</v>
      </c>
      <c r="R485" s="94" t="s">
        <v>9317</v>
      </c>
      <c r="S485" s="94" t="s">
        <v>135</v>
      </c>
      <c r="T485" s="94" t="s">
        <v>2267</v>
      </c>
      <c r="U485" s="94" t="s">
        <v>93</v>
      </c>
      <c r="V485" s="104" t="s">
        <v>9318</v>
      </c>
      <c r="W485" s="105" t="s">
        <v>2498</v>
      </c>
      <c r="X485" s="105" t="s">
        <v>9316</v>
      </c>
      <c r="Y485" s="105" t="s">
        <v>9319</v>
      </c>
      <c r="Z485" s="105" t="s">
        <v>9320</v>
      </c>
      <c r="AA485" s="105" t="s">
        <v>9321</v>
      </c>
      <c r="AB485" s="106">
        <v>3</v>
      </c>
      <c r="AC485" s="102">
        <v>17850</v>
      </c>
      <c r="AD485" s="94">
        <v>6000</v>
      </c>
      <c r="AE485" s="94">
        <v>0</v>
      </c>
      <c r="AF485" s="94">
        <v>0</v>
      </c>
      <c r="AG485" s="94">
        <v>0</v>
      </c>
      <c r="AH485" s="102"/>
      <c r="AI485" s="102"/>
      <c r="AJ485" s="107"/>
      <c r="AK485" s="107" t="s">
        <v>2499</v>
      </c>
      <c r="AL485" s="107"/>
    </row>
    <row r="486" spans="2:38" ht="33" customHeight="1" x14ac:dyDescent="0.2">
      <c r="B486" s="102" t="s">
        <v>2238</v>
      </c>
      <c r="C486" s="94" t="s">
        <v>85</v>
      </c>
      <c r="D486" s="103" t="s">
        <v>19947</v>
      </c>
      <c r="E486" s="94" t="s">
        <v>18936</v>
      </c>
      <c r="F486" s="94" t="s">
        <v>86</v>
      </c>
      <c r="G486" s="94" t="s">
        <v>2497</v>
      </c>
      <c r="H486" s="103">
        <v>2024</v>
      </c>
      <c r="I486" s="103">
        <v>2024</v>
      </c>
      <c r="J486" s="102" t="s">
        <v>18937</v>
      </c>
      <c r="K486" s="94" t="s">
        <v>18938</v>
      </c>
      <c r="L486" s="94" t="s">
        <v>18939</v>
      </c>
      <c r="M486" s="94" t="s">
        <v>18940</v>
      </c>
      <c r="N486" s="94" t="s">
        <v>18941</v>
      </c>
      <c r="O486" s="94" t="s">
        <v>89</v>
      </c>
      <c r="P486" s="94" t="s">
        <v>90</v>
      </c>
      <c r="Q486" s="94" t="s">
        <v>18942</v>
      </c>
      <c r="R486" s="94" t="s">
        <v>18943</v>
      </c>
      <c r="S486" s="94" t="s">
        <v>91</v>
      </c>
      <c r="T486" s="94" t="s">
        <v>92</v>
      </c>
      <c r="U486" s="94" t="s">
        <v>93</v>
      </c>
      <c r="V486" s="104" t="s">
        <v>19948</v>
      </c>
      <c r="W486" s="105" t="s">
        <v>2498</v>
      </c>
      <c r="X486" s="105" t="s">
        <v>18942</v>
      </c>
      <c r="Y486" s="105" t="s">
        <v>19949</v>
      </c>
      <c r="Z486" s="105" t="s">
        <v>19950</v>
      </c>
      <c r="AA486" s="105" t="s">
        <v>19951</v>
      </c>
      <c r="AB486" s="106">
        <v>2</v>
      </c>
      <c r="AC486" s="102">
        <v>6503</v>
      </c>
      <c r="AD486" s="94">
        <v>3500</v>
      </c>
      <c r="AE486" s="94">
        <v>0</v>
      </c>
      <c r="AF486" s="94">
        <v>0</v>
      </c>
      <c r="AG486" s="94">
        <v>0</v>
      </c>
      <c r="AH486" s="102"/>
      <c r="AI486" s="102"/>
      <c r="AJ486" s="107"/>
      <c r="AK486" s="107" t="s">
        <v>2499</v>
      </c>
      <c r="AL486" s="107"/>
    </row>
    <row r="487" spans="2:38" ht="33" customHeight="1" x14ac:dyDescent="0.2">
      <c r="B487" s="102" t="s">
        <v>2238</v>
      </c>
      <c r="C487" s="94" t="s">
        <v>85</v>
      </c>
      <c r="D487" s="103" t="s">
        <v>19952</v>
      </c>
      <c r="E487" s="94" t="s">
        <v>18956</v>
      </c>
      <c r="F487" s="94" t="s">
        <v>86</v>
      </c>
      <c r="G487" s="94" t="s">
        <v>2497</v>
      </c>
      <c r="H487" s="103">
        <v>2024</v>
      </c>
      <c r="I487" s="103">
        <v>2024</v>
      </c>
      <c r="J487" s="102" t="s">
        <v>9377</v>
      </c>
      <c r="K487" s="94" t="s">
        <v>9378</v>
      </c>
      <c r="L487" s="94" t="s">
        <v>9379</v>
      </c>
      <c r="M487" s="94" t="s">
        <v>9380</v>
      </c>
      <c r="N487" s="94" t="s">
        <v>9381</v>
      </c>
      <c r="O487" s="94" t="s">
        <v>89</v>
      </c>
      <c r="P487" s="94" t="s">
        <v>90</v>
      </c>
      <c r="Q487" s="94" t="s">
        <v>9382</v>
      </c>
      <c r="R487" s="94" t="s">
        <v>9383</v>
      </c>
      <c r="S487" s="94" t="s">
        <v>119</v>
      </c>
      <c r="T487" s="94" t="s">
        <v>92</v>
      </c>
      <c r="U487" s="94" t="s">
        <v>93</v>
      </c>
      <c r="V487" s="104" t="s">
        <v>19953</v>
      </c>
      <c r="W487" s="105" t="s">
        <v>9385</v>
      </c>
      <c r="X487" s="105" t="s">
        <v>9382</v>
      </c>
      <c r="Y487" s="105" t="s">
        <v>9386</v>
      </c>
      <c r="Z487" s="105" t="s">
        <v>19954</v>
      </c>
      <c r="AA487" s="105" t="s">
        <v>19955</v>
      </c>
      <c r="AB487" s="106">
        <v>4</v>
      </c>
      <c r="AC487" s="102">
        <v>20500</v>
      </c>
      <c r="AD487" s="94">
        <v>10700</v>
      </c>
      <c r="AE487" s="94">
        <v>0</v>
      </c>
      <c r="AF487" s="94">
        <v>0</v>
      </c>
      <c r="AG487" s="94">
        <v>0</v>
      </c>
      <c r="AH487" s="102"/>
      <c r="AI487" s="102"/>
      <c r="AJ487" s="107"/>
      <c r="AK487" s="107" t="s">
        <v>2499</v>
      </c>
      <c r="AL487" s="107"/>
    </row>
    <row r="488" spans="2:38" ht="33" customHeight="1" x14ac:dyDescent="0.2">
      <c r="B488" s="102" t="s">
        <v>2238</v>
      </c>
      <c r="C488" s="94" t="s">
        <v>85</v>
      </c>
      <c r="D488" s="103" t="s">
        <v>19956</v>
      </c>
      <c r="E488" s="94" t="s">
        <v>18981</v>
      </c>
      <c r="F488" s="94" t="s">
        <v>86</v>
      </c>
      <c r="G488" s="94" t="s">
        <v>2497</v>
      </c>
      <c r="H488" s="103">
        <v>2024</v>
      </c>
      <c r="I488" s="103">
        <v>2024</v>
      </c>
      <c r="J488" s="102" t="s">
        <v>11882</v>
      </c>
      <c r="K488" s="94" t="s">
        <v>18982</v>
      </c>
      <c r="L488" s="94" t="s">
        <v>19957</v>
      </c>
      <c r="M488" s="94" t="s">
        <v>18984</v>
      </c>
      <c r="N488" s="94" t="s">
        <v>11886</v>
      </c>
      <c r="O488" s="94" t="s">
        <v>89</v>
      </c>
      <c r="P488" s="94" t="s">
        <v>90</v>
      </c>
      <c r="Q488" s="94" t="s">
        <v>11887</v>
      </c>
      <c r="R488" s="94" t="s">
        <v>11888</v>
      </c>
      <c r="S488" s="94" t="s">
        <v>135</v>
      </c>
      <c r="T488" s="94" t="s">
        <v>9081</v>
      </c>
      <c r="U488" s="94" t="s">
        <v>93</v>
      </c>
      <c r="V488" s="104" t="s">
        <v>11889</v>
      </c>
      <c r="W488" s="105" t="s">
        <v>11890</v>
      </c>
      <c r="X488" s="105" t="s">
        <v>11887</v>
      </c>
      <c r="Y488" s="105" t="s">
        <v>11891</v>
      </c>
      <c r="Z488" s="105" t="s">
        <v>11892</v>
      </c>
      <c r="AA488" s="105" t="s">
        <v>11893</v>
      </c>
      <c r="AB488" s="106">
        <v>2</v>
      </c>
      <c r="AC488" s="102">
        <v>9932</v>
      </c>
      <c r="AD488" s="94">
        <v>6000</v>
      </c>
      <c r="AE488" s="94">
        <v>0</v>
      </c>
      <c r="AF488" s="94">
        <v>0</v>
      </c>
      <c r="AG488" s="94">
        <v>0</v>
      </c>
      <c r="AH488" s="102"/>
      <c r="AI488" s="102"/>
      <c r="AJ488" s="107"/>
      <c r="AK488" s="107" t="s">
        <v>2499</v>
      </c>
      <c r="AL488" s="107"/>
    </row>
    <row r="489" spans="2:38" ht="33" customHeight="1" x14ac:dyDescent="0.2">
      <c r="B489" s="102" t="s">
        <v>2238</v>
      </c>
      <c r="C489" s="94" t="s">
        <v>85</v>
      </c>
      <c r="D489" s="103" t="s">
        <v>19958</v>
      </c>
      <c r="E489" s="94" t="s">
        <v>18994</v>
      </c>
      <c r="F489" s="94" t="s">
        <v>86</v>
      </c>
      <c r="G489" s="94" t="s">
        <v>2497</v>
      </c>
      <c r="H489" s="103">
        <v>2024</v>
      </c>
      <c r="I489" s="103">
        <v>2024</v>
      </c>
      <c r="J489" s="102" t="s">
        <v>9231</v>
      </c>
      <c r="K489" s="94" t="s">
        <v>9232</v>
      </c>
      <c r="L489" s="94"/>
      <c r="M489" s="94" t="s">
        <v>9233</v>
      </c>
      <c r="N489" s="94" t="s">
        <v>9234</v>
      </c>
      <c r="O489" s="94" t="s">
        <v>89</v>
      </c>
      <c r="P489" s="94" t="s">
        <v>257</v>
      </c>
      <c r="Q489" s="94" t="s">
        <v>9235</v>
      </c>
      <c r="R489" s="94" t="s">
        <v>2351</v>
      </c>
      <c r="S489" s="94" t="s">
        <v>91</v>
      </c>
      <c r="T489" s="94" t="s">
        <v>2352</v>
      </c>
      <c r="U489" s="94" t="s">
        <v>93</v>
      </c>
      <c r="V489" s="104" t="s">
        <v>3244</v>
      </c>
      <c r="W489" s="105" t="s">
        <v>9236</v>
      </c>
      <c r="X489" s="105" t="s">
        <v>3243</v>
      </c>
      <c r="Y489" s="105" t="s">
        <v>3246</v>
      </c>
      <c r="Z489" s="105" t="s">
        <v>9237</v>
      </c>
      <c r="AA489" s="105" t="s">
        <v>9238</v>
      </c>
      <c r="AB489" s="106">
        <v>4</v>
      </c>
      <c r="AC489" s="102">
        <v>49957</v>
      </c>
      <c r="AD489" s="94">
        <v>23200</v>
      </c>
      <c r="AE489" s="94">
        <v>0</v>
      </c>
      <c r="AF489" s="94">
        <v>0</v>
      </c>
      <c r="AG489" s="94">
        <v>0</v>
      </c>
      <c r="AH489" s="102"/>
      <c r="AI489" s="102"/>
      <c r="AJ489" s="107"/>
      <c r="AK489" s="107" t="s">
        <v>2499</v>
      </c>
      <c r="AL489" s="107"/>
    </row>
    <row r="490" spans="2:38" ht="33" customHeight="1" x14ac:dyDescent="0.2">
      <c r="B490" s="102" t="s">
        <v>2238</v>
      </c>
      <c r="C490" s="94" t="s">
        <v>85</v>
      </c>
      <c r="D490" s="103" t="s">
        <v>19959</v>
      </c>
      <c r="E490" s="94" t="s">
        <v>19016</v>
      </c>
      <c r="F490" s="94" t="s">
        <v>86</v>
      </c>
      <c r="G490" s="94" t="s">
        <v>2497</v>
      </c>
      <c r="H490" s="103">
        <v>2024</v>
      </c>
      <c r="I490" s="103">
        <v>2024</v>
      </c>
      <c r="J490" s="102"/>
      <c r="K490" s="94" t="s">
        <v>11842</v>
      </c>
      <c r="L490" s="94" t="s">
        <v>11843</v>
      </c>
      <c r="M490" s="94" t="s">
        <v>11844</v>
      </c>
      <c r="N490" s="94" t="s">
        <v>11845</v>
      </c>
      <c r="O490" s="94" t="s">
        <v>89</v>
      </c>
      <c r="P490" s="94" t="s">
        <v>90</v>
      </c>
      <c r="Q490" s="94" t="s">
        <v>11846</v>
      </c>
      <c r="R490" s="94" t="s">
        <v>11847</v>
      </c>
      <c r="S490" s="94" t="s">
        <v>91</v>
      </c>
      <c r="T490" s="94" t="s">
        <v>2352</v>
      </c>
      <c r="U490" s="94" t="s">
        <v>93</v>
      </c>
      <c r="V490" s="104" t="s">
        <v>11848</v>
      </c>
      <c r="W490" s="105" t="s">
        <v>2498</v>
      </c>
      <c r="X490" s="105" t="s">
        <v>11846</v>
      </c>
      <c r="Y490" s="105" t="s">
        <v>11849</v>
      </c>
      <c r="Z490" s="105" t="s">
        <v>11850</v>
      </c>
      <c r="AA490" s="105" t="s">
        <v>11851</v>
      </c>
      <c r="AB490" s="106">
        <v>2</v>
      </c>
      <c r="AC490" s="102">
        <v>11300</v>
      </c>
      <c r="AD490" s="94">
        <v>6000</v>
      </c>
      <c r="AE490" s="94">
        <v>0</v>
      </c>
      <c r="AF490" s="94">
        <v>0</v>
      </c>
      <c r="AG490" s="94">
        <v>0</v>
      </c>
      <c r="AH490" s="102"/>
      <c r="AI490" s="102"/>
      <c r="AJ490" s="107"/>
      <c r="AK490" s="107" t="s">
        <v>2499</v>
      </c>
      <c r="AL490" s="107"/>
    </row>
    <row r="491" spans="2:38" ht="33" customHeight="1" x14ac:dyDescent="0.2">
      <c r="B491" s="102" t="s">
        <v>2238</v>
      </c>
      <c r="C491" s="94" t="s">
        <v>85</v>
      </c>
      <c r="D491" s="103" t="s">
        <v>19960</v>
      </c>
      <c r="E491" s="94" t="s">
        <v>19031</v>
      </c>
      <c r="F491" s="94" t="s">
        <v>86</v>
      </c>
      <c r="G491" s="94" t="s">
        <v>2497</v>
      </c>
      <c r="H491" s="103">
        <v>2024</v>
      </c>
      <c r="I491" s="103">
        <v>2024</v>
      </c>
      <c r="J491" s="102" t="s">
        <v>19032</v>
      </c>
      <c r="K491" s="94" t="s">
        <v>19033</v>
      </c>
      <c r="L491" s="94" t="s">
        <v>19961</v>
      </c>
      <c r="M491" s="94" t="s">
        <v>19035</v>
      </c>
      <c r="N491" s="94" t="s">
        <v>19036</v>
      </c>
      <c r="O491" s="94" t="s">
        <v>89</v>
      </c>
      <c r="P491" s="94" t="s">
        <v>90</v>
      </c>
      <c r="Q491" s="94" t="s">
        <v>19037</v>
      </c>
      <c r="R491" s="94" t="s">
        <v>19038</v>
      </c>
      <c r="S491" s="94" t="s">
        <v>135</v>
      </c>
      <c r="T491" s="94" t="s">
        <v>2247</v>
      </c>
      <c r="U491" s="94" t="s">
        <v>93</v>
      </c>
      <c r="V491" s="104" t="s">
        <v>19962</v>
      </c>
      <c r="W491" s="105" t="s">
        <v>2498</v>
      </c>
      <c r="X491" s="105" t="s">
        <v>19037</v>
      </c>
      <c r="Y491" s="105" t="s">
        <v>19963</v>
      </c>
      <c r="Z491" s="105" t="s">
        <v>19964</v>
      </c>
      <c r="AA491" s="105" t="s">
        <v>19965</v>
      </c>
      <c r="AB491" s="106">
        <v>2</v>
      </c>
      <c r="AC491" s="102">
        <v>1754</v>
      </c>
      <c r="AD491" s="94">
        <v>1049</v>
      </c>
      <c r="AE491" s="94">
        <v>0</v>
      </c>
      <c r="AF491" s="94">
        <v>0</v>
      </c>
      <c r="AG491" s="94">
        <v>0</v>
      </c>
      <c r="AH491" s="102"/>
      <c r="AI491" s="102"/>
      <c r="AJ491" s="107"/>
      <c r="AK491" s="107" t="s">
        <v>2499</v>
      </c>
      <c r="AL491" s="107"/>
    </row>
    <row r="492" spans="2:38" ht="33" customHeight="1" x14ac:dyDescent="0.2">
      <c r="B492" s="102" t="s">
        <v>2238</v>
      </c>
      <c r="C492" s="94" t="s">
        <v>85</v>
      </c>
      <c r="D492" s="103" t="s">
        <v>19966</v>
      </c>
      <c r="E492" s="94" t="s">
        <v>19050</v>
      </c>
      <c r="F492" s="94" t="s">
        <v>86</v>
      </c>
      <c r="G492" s="94" t="s">
        <v>2497</v>
      </c>
      <c r="H492" s="103">
        <v>2024</v>
      </c>
      <c r="I492" s="103">
        <v>2024</v>
      </c>
      <c r="J492" s="102" t="s">
        <v>9324</v>
      </c>
      <c r="K492" s="94" t="s">
        <v>9325</v>
      </c>
      <c r="L492" s="94" t="s">
        <v>9326</v>
      </c>
      <c r="M492" s="94" t="s">
        <v>9327</v>
      </c>
      <c r="N492" s="94" t="s">
        <v>9328</v>
      </c>
      <c r="O492" s="94" t="s">
        <v>89</v>
      </c>
      <c r="P492" s="94" t="s">
        <v>90</v>
      </c>
      <c r="Q492" s="94" t="s">
        <v>9329</v>
      </c>
      <c r="R492" s="94" t="s">
        <v>9330</v>
      </c>
      <c r="S492" s="94" t="s">
        <v>135</v>
      </c>
      <c r="T492" s="94" t="s">
        <v>9081</v>
      </c>
      <c r="U492" s="94" t="s">
        <v>93</v>
      </c>
      <c r="V492" s="104" t="s">
        <v>9331</v>
      </c>
      <c r="W492" s="105" t="s">
        <v>2654</v>
      </c>
      <c r="X492" s="105" t="s">
        <v>9329</v>
      </c>
      <c r="Y492" s="105" t="s">
        <v>9332</v>
      </c>
      <c r="Z492" s="105" t="s">
        <v>9333</v>
      </c>
      <c r="AA492" s="105" t="s">
        <v>9334</v>
      </c>
      <c r="AB492" s="106">
        <v>3</v>
      </c>
      <c r="AC492" s="102">
        <v>9470</v>
      </c>
      <c r="AD492" s="94">
        <v>4500</v>
      </c>
      <c r="AE492" s="94">
        <v>0</v>
      </c>
      <c r="AF492" s="94">
        <v>0</v>
      </c>
      <c r="AG492" s="94">
        <v>0</v>
      </c>
      <c r="AH492" s="102"/>
      <c r="AI492" s="102"/>
      <c r="AJ492" s="107"/>
      <c r="AK492" s="107" t="s">
        <v>2499</v>
      </c>
      <c r="AL492" s="107"/>
    </row>
    <row r="493" spans="2:38" ht="33" customHeight="1" x14ac:dyDescent="0.2">
      <c r="B493" s="102" t="s">
        <v>2238</v>
      </c>
      <c r="C493" s="94" t="s">
        <v>85</v>
      </c>
      <c r="D493" s="103" t="s">
        <v>19967</v>
      </c>
      <c r="E493" s="94" t="s">
        <v>19070</v>
      </c>
      <c r="F493" s="94" t="s">
        <v>86</v>
      </c>
      <c r="G493" s="94" t="s">
        <v>2497</v>
      </c>
      <c r="H493" s="103">
        <v>2024</v>
      </c>
      <c r="I493" s="103">
        <v>2024</v>
      </c>
      <c r="J493" s="102" t="s">
        <v>11769</v>
      </c>
      <c r="K493" s="94" t="s">
        <v>11770</v>
      </c>
      <c r="L493" s="94" t="s">
        <v>11771</v>
      </c>
      <c r="M493" s="94" t="s">
        <v>11772</v>
      </c>
      <c r="N493" s="94" t="s">
        <v>11773</v>
      </c>
      <c r="O493" s="94" t="s">
        <v>89</v>
      </c>
      <c r="P493" s="94" t="s">
        <v>90</v>
      </c>
      <c r="Q493" s="94" t="s">
        <v>11774</v>
      </c>
      <c r="R493" s="94" t="s">
        <v>11775</v>
      </c>
      <c r="S493" s="94" t="s">
        <v>135</v>
      </c>
      <c r="T493" s="94" t="s">
        <v>2352</v>
      </c>
      <c r="U493" s="94" t="s">
        <v>93</v>
      </c>
      <c r="V493" s="104" t="s">
        <v>11776</v>
      </c>
      <c r="W493" s="105" t="s">
        <v>2498</v>
      </c>
      <c r="X493" s="105" t="s">
        <v>11774</v>
      </c>
      <c r="Y493" s="105" t="s">
        <v>11777</v>
      </c>
      <c r="Z493" s="105" t="s">
        <v>11778</v>
      </c>
      <c r="AA493" s="105" t="s">
        <v>11779</v>
      </c>
      <c r="AB493" s="106">
        <v>2</v>
      </c>
      <c r="AC493" s="102">
        <v>19400</v>
      </c>
      <c r="AD493" s="94">
        <v>8000</v>
      </c>
      <c r="AE493" s="94">
        <v>0</v>
      </c>
      <c r="AF493" s="94">
        <v>0</v>
      </c>
      <c r="AG493" s="94">
        <v>0</v>
      </c>
      <c r="AH493" s="102"/>
      <c r="AI493" s="102"/>
      <c r="AJ493" s="107"/>
      <c r="AK493" s="107" t="s">
        <v>2499</v>
      </c>
      <c r="AL493" s="107"/>
    </row>
    <row r="494" spans="2:38" ht="33" customHeight="1" x14ac:dyDescent="0.2">
      <c r="B494" s="102" t="s">
        <v>2238</v>
      </c>
      <c r="C494" s="94" t="s">
        <v>85</v>
      </c>
      <c r="D494" s="103" t="s">
        <v>19968</v>
      </c>
      <c r="E494" s="94" t="s">
        <v>19081</v>
      </c>
      <c r="F494" s="94" t="s">
        <v>86</v>
      </c>
      <c r="G494" s="94" t="s">
        <v>2497</v>
      </c>
      <c r="H494" s="103">
        <v>2024</v>
      </c>
      <c r="I494" s="103">
        <v>2024</v>
      </c>
      <c r="J494" s="102" t="s">
        <v>9270</v>
      </c>
      <c r="K494" s="94" t="s">
        <v>9271</v>
      </c>
      <c r="L494" s="94" t="s">
        <v>9272</v>
      </c>
      <c r="M494" s="94" t="s">
        <v>9273</v>
      </c>
      <c r="N494" s="94" t="s">
        <v>9274</v>
      </c>
      <c r="O494" s="94" t="s">
        <v>89</v>
      </c>
      <c r="P494" s="94" t="s">
        <v>90</v>
      </c>
      <c r="Q494" s="94" t="s">
        <v>9125</v>
      </c>
      <c r="R494" s="94" t="s">
        <v>9275</v>
      </c>
      <c r="S494" s="94" t="s">
        <v>135</v>
      </c>
      <c r="T494" s="94" t="s">
        <v>2352</v>
      </c>
      <c r="U494" s="94" t="s">
        <v>93</v>
      </c>
      <c r="V494" s="104" t="s">
        <v>9276</v>
      </c>
      <c r="W494" s="105" t="s">
        <v>9277</v>
      </c>
      <c r="X494" s="105" t="s">
        <v>9125</v>
      </c>
      <c r="Y494" s="105" t="s">
        <v>9278</v>
      </c>
      <c r="Z494" s="105" t="s">
        <v>9279</v>
      </c>
      <c r="AA494" s="105" t="s">
        <v>9280</v>
      </c>
      <c r="AB494" s="106">
        <v>3</v>
      </c>
      <c r="AC494" s="102">
        <v>19000</v>
      </c>
      <c r="AD494" s="94">
        <v>11100</v>
      </c>
      <c r="AE494" s="94">
        <v>0</v>
      </c>
      <c r="AF494" s="94">
        <v>0</v>
      </c>
      <c r="AG494" s="94">
        <v>0</v>
      </c>
      <c r="AH494" s="102"/>
      <c r="AI494" s="102"/>
      <c r="AJ494" s="107"/>
      <c r="AK494" s="107" t="s">
        <v>2499</v>
      </c>
      <c r="AL494" s="107"/>
    </row>
    <row r="495" spans="2:38" ht="33" customHeight="1" x14ac:dyDescent="0.2">
      <c r="B495" s="102" t="s">
        <v>2238</v>
      </c>
      <c r="C495" s="94" t="s">
        <v>85</v>
      </c>
      <c r="D495" s="103" t="s">
        <v>19969</v>
      </c>
      <c r="E495" s="94" t="s">
        <v>19099</v>
      </c>
      <c r="F495" s="94" t="s">
        <v>86</v>
      </c>
      <c r="G495" s="94" t="s">
        <v>2497</v>
      </c>
      <c r="H495" s="103">
        <v>2024</v>
      </c>
      <c r="I495" s="103">
        <v>2024</v>
      </c>
      <c r="J495" s="102" t="s">
        <v>9184</v>
      </c>
      <c r="K495" s="94" t="s">
        <v>9185</v>
      </c>
      <c r="L495" s="94" t="s">
        <v>9186</v>
      </c>
      <c r="M495" s="94" t="s">
        <v>9187</v>
      </c>
      <c r="N495" s="94" t="s">
        <v>9188</v>
      </c>
      <c r="O495" s="94" t="s">
        <v>89</v>
      </c>
      <c r="P495" s="94" t="s">
        <v>90</v>
      </c>
      <c r="Q495" s="94" t="s">
        <v>9189</v>
      </c>
      <c r="R495" s="94" t="s">
        <v>9190</v>
      </c>
      <c r="S495" s="94" t="s">
        <v>135</v>
      </c>
      <c r="T495" s="94" t="s">
        <v>9081</v>
      </c>
      <c r="U495" s="94" t="s">
        <v>93</v>
      </c>
      <c r="V495" s="104" t="s">
        <v>9191</v>
      </c>
      <c r="W495" s="105" t="s">
        <v>2498</v>
      </c>
      <c r="X495" s="105" t="s">
        <v>9189</v>
      </c>
      <c r="Y495" s="105" t="s">
        <v>9192</v>
      </c>
      <c r="Z495" s="105" t="s">
        <v>9193</v>
      </c>
      <c r="AA495" s="105" t="s">
        <v>9194</v>
      </c>
      <c r="AB495" s="106">
        <v>3</v>
      </c>
      <c r="AC495" s="102">
        <v>6400</v>
      </c>
      <c r="AD495" s="94">
        <v>3700</v>
      </c>
      <c r="AE495" s="94">
        <v>0</v>
      </c>
      <c r="AF495" s="94">
        <v>0</v>
      </c>
      <c r="AG495" s="94">
        <v>0</v>
      </c>
      <c r="AH495" s="102"/>
      <c r="AI495" s="102"/>
      <c r="AJ495" s="107"/>
      <c r="AK495" s="107" t="s">
        <v>2499</v>
      </c>
      <c r="AL495" s="107"/>
    </row>
    <row r="496" spans="2:38" ht="33" customHeight="1" x14ac:dyDescent="0.2">
      <c r="B496" s="102" t="s">
        <v>2238</v>
      </c>
      <c r="C496" s="94" t="s">
        <v>85</v>
      </c>
      <c r="D496" s="103" t="s">
        <v>19970</v>
      </c>
      <c r="E496" s="94" t="s">
        <v>19115</v>
      </c>
      <c r="F496" s="94" t="s">
        <v>86</v>
      </c>
      <c r="G496" s="94" t="s">
        <v>2497</v>
      </c>
      <c r="H496" s="103">
        <v>2024</v>
      </c>
      <c r="I496" s="103">
        <v>2024</v>
      </c>
      <c r="J496" s="102" t="s">
        <v>9365</v>
      </c>
      <c r="K496" s="94" t="s">
        <v>9366</v>
      </c>
      <c r="L496" s="94" t="s">
        <v>9367</v>
      </c>
      <c r="M496" s="94" t="s">
        <v>9368</v>
      </c>
      <c r="N496" s="94" t="s">
        <v>9369</v>
      </c>
      <c r="O496" s="94" t="s">
        <v>89</v>
      </c>
      <c r="P496" s="94" t="s">
        <v>90</v>
      </c>
      <c r="Q496" s="94" t="s">
        <v>2265</v>
      </c>
      <c r="R496" s="94" t="s">
        <v>2266</v>
      </c>
      <c r="S496" s="94" t="s">
        <v>135</v>
      </c>
      <c r="T496" s="94" t="s">
        <v>2267</v>
      </c>
      <c r="U496" s="94" t="s">
        <v>93</v>
      </c>
      <c r="V496" s="104" t="s">
        <v>9370</v>
      </c>
      <c r="W496" s="105" t="s">
        <v>9371</v>
      </c>
      <c r="X496" s="105" t="s">
        <v>2265</v>
      </c>
      <c r="Y496" s="105" t="s">
        <v>9372</v>
      </c>
      <c r="Z496" s="105" t="s">
        <v>9373</v>
      </c>
      <c r="AA496" s="105" t="s">
        <v>19971</v>
      </c>
      <c r="AB496" s="106">
        <v>4</v>
      </c>
      <c r="AC496" s="102">
        <v>19600</v>
      </c>
      <c r="AD496" s="94">
        <v>5100</v>
      </c>
      <c r="AE496" s="94">
        <v>0</v>
      </c>
      <c r="AF496" s="94">
        <v>0</v>
      </c>
      <c r="AG496" s="94">
        <v>0</v>
      </c>
      <c r="AH496" s="102"/>
      <c r="AI496" s="102"/>
      <c r="AJ496" s="107"/>
      <c r="AK496" s="107" t="s">
        <v>2499</v>
      </c>
      <c r="AL496" s="107"/>
    </row>
    <row r="497" spans="2:38" ht="33" customHeight="1" x14ac:dyDescent="0.2">
      <c r="B497" s="102" t="s">
        <v>2238</v>
      </c>
      <c r="C497" s="94" t="s">
        <v>85</v>
      </c>
      <c r="D497" s="103" t="s">
        <v>19972</v>
      </c>
      <c r="E497" s="94" t="s">
        <v>19142</v>
      </c>
      <c r="F497" s="94" t="s">
        <v>86</v>
      </c>
      <c r="G497" s="94" t="s">
        <v>2497</v>
      </c>
      <c r="H497" s="103">
        <v>2024</v>
      </c>
      <c r="I497" s="103">
        <v>2024</v>
      </c>
      <c r="J497" s="102" t="s">
        <v>19143</v>
      </c>
      <c r="K497" s="94" t="s">
        <v>19144</v>
      </c>
      <c r="L497" s="94" t="s">
        <v>19973</v>
      </c>
      <c r="M497" s="94" t="s">
        <v>19146</v>
      </c>
      <c r="N497" s="94" t="s">
        <v>19147</v>
      </c>
      <c r="O497" s="94" t="s">
        <v>89</v>
      </c>
      <c r="P497" s="94" t="s">
        <v>90</v>
      </c>
      <c r="Q497" s="94" t="s">
        <v>9422</v>
      </c>
      <c r="R497" s="94" t="s">
        <v>2351</v>
      </c>
      <c r="S497" s="94" t="s">
        <v>135</v>
      </c>
      <c r="T497" s="94" t="s">
        <v>2352</v>
      </c>
      <c r="U497" s="94" t="s">
        <v>93</v>
      </c>
      <c r="V497" s="104" t="s">
        <v>19974</v>
      </c>
      <c r="W497" s="105" t="s">
        <v>2498</v>
      </c>
      <c r="X497" s="105" t="s">
        <v>9422</v>
      </c>
      <c r="Y497" s="105" t="s">
        <v>3246</v>
      </c>
      <c r="Z497" s="105" t="s">
        <v>19975</v>
      </c>
      <c r="AA497" s="105" t="s">
        <v>19976</v>
      </c>
      <c r="AB497" s="106">
        <v>3</v>
      </c>
      <c r="AC497" s="102">
        <v>17918</v>
      </c>
      <c r="AD497" s="94">
        <v>5900</v>
      </c>
      <c r="AE497" s="94">
        <v>0</v>
      </c>
      <c r="AF497" s="94">
        <v>0</v>
      </c>
      <c r="AG497" s="94">
        <v>0</v>
      </c>
      <c r="AH497" s="102"/>
      <c r="AI497" s="102"/>
      <c r="AJ497" s="107"/>
      <c r="AK497" s="107" t="s">
        <v>2499</v>
      </c>
      <c r="AL497" s="107"/>
    </row>
    <row r="498" spans="2:38" ht="33" customHeight="1" x14ac:dyDescent="0.2">
      <c r="B498" s="102" t="s">
        <v>2238</v>
      </c>
      <c r="C498" s="94" t="s">
        <v>85</v>
      </c>
      <c r="D498" s="103" t="s">
        <v>19977</v>
      </c>
      <c r="E498" s="94" t="s">
        <v>19162</v>
      </c>
      <c r="F498" s="94" t="s">
        <v>86</v>
      </c>
      <c r="G498" s="94" t="s">
        <v>2497</v>
      </c>
      <c r="H498" s="103">
        <v>2024</v>
      </c>
      <c r="I498" s="103">
        <v>2024</v>
      </c>
      <c r="J498" s="102" t="s">
        <v>9339</v>
      </c>
      <c r="K498" s="94" t="s">
        <v>9340</v>
      </c>
      <c r="L498" s="94" t="s">
        <v>9341</v>
      </c>
      <c r="M498" s="94" t="s">
        <v>9342</v>
      </c>
      <c r="N498" s="94" t="s">
        <v>9343</v>
      </c>
      <c r="O498" s="94" t="s">
        <v>89</v>
      </c>
      <c r="P498" s="94" t="s">
        <v>90</v>
      </c>
      <c r="Q498" s="94" t="s">
        <v>9344</v>
      </c>
      <c r="R498" s="94" t="s">
        <v>9345</v>
      </c>
      <c r="S498" s="94" t="s">
        <v>119</v>
      </c>
      <c r="T498" s="94" t="s">
        <v>2352</v>
      </c>
      <c r="U498" s="94" t="s">
        <v>93</v>
      </c>
      <c r="V498" s="104" t="s">
        <v>9346</v>
      </c>
      <c r="W498" s="105" t="s">
        <v>9347</v>
      </c>
      <c r="X498" s="105" t="s">
        <v>9344</v>
      </c>
      <c r="Y498" s="105" t="s">
        <v>9348</v>
      </c>
      <c r="Z498" s="105" t="s">
        <v>9349</v>
      </c>
      <c r="AA498" s="105" t="s">
        <v>9350</v>
      </c>
      <c r="AB498" s="106">
        <v>2</v>
      </c>
      <c r="AC498" s="102">
        <v>7600</v>
      </c>
      <c r="AD498" s="94">
        <v>3500</v>
      </c>
      <c r="AE498" s="94">
        <v>0</v>
      </c>
      <c r="AF498" s="94">
        <v>0</v>
      </c>
      <c r="AG498" s="94">
        <v>0</v>
      </c>
      <c r="AH498" s="102"/>
      <c r="AI498" s="102"/>
      <c r="AJ498" s="107"/>
      <c r="AK498" s="107" t="s">
        <v>2499</v>
      </c>
      <c r="AL498" s="107"/>
    </row>
    <row r="499" spans="2:38" ht="33" customHeight="1" x14ac:dyDescent="0.2">
      <c r="B499" s="102" t="s">
        <v>2238</v>
      </c>
      <c r="C499" s="94" t="s">
        <v>85</v>
      </c>
      <c r="D499" s="103" t="s">
        <v>19978</v>
      </c>
      <c r="E499" s="94" t="s">
        <v>19176</v>
      </c>
      <c r="F499" s="94" t="s">
        <v>86</v>
      </c>
      <c r="G499" s="94" t="s">
        <v>2497</v>
      </c>
      <c r="H499" s="103">
        <v>2024</v>
      </c>
      <c r="I499" s="103">
        <v>2024</v>
      </c>
      <c r="J499" s="102" t="s">
        <v>19177</v>
      </c>
      <c r="K499" s="94" t="s">
        <v>19178</v>
      </c>
      <c r="L499" s="94" t="s">
        <v>19179</v>
      </c>
      <c r="M499" s="94"/>
      <c r="N499" s="94" t="s">
        <v>19180</v>
      </c>
      <c r="O499" s="94" t="s">
        <v>89</v>
      </c>
      <c r="P499" s="94" t="s">
        <v>90</v>
      </c>
      <c r="Q499" s="94" t="s">
        <v>19181</v>
      </c>
      <c r="R499" s="94" t="s">
        <v>9357</v>
      </c>
      <c r="S499" s="94" t="s">
        <v>91</v>
      </c>
      <c r="T499" s="94" t="s">
        <v>2267</v>
      </c>
      <c r="U499" s="94" t="s">
        <v>93</v>
      </c>
      <c r="V499" s="104" t="s">
        <v>19979</v>
      </c>
      <c r="W499" s="105" t="s">
        <v>2498</v>
      </c>
      <c r="X499" s="105" t="s">
        <v>19181</v>
      </c>
      <c r="Y499" s="105" t="s">
        <v>19980</v>
      </c>
      <c r="Z499" s="105" t="s">
        <v>19981</v>
      </c>
      <c r="AA499" s="105" t="s">
        <v>19982</v>
      </c>
      <c r="AB499" s="106">
        <v>2</v>
      </c>
      <c r="AC499" s="102">
        <v>5400</v>
      </c>
      <c r="AD499" s="94">
        <v>3000</v>
      </c>
      <c r="AE499" s="94">
        <v>0</v>
      </c>
      <c r="AF499" s="94">
        <v>0</v>
      </c>
      <c r="AG499" s="94">
        <v>0</v>
      </c>
      <c r="AH499" s="102"/>
      <c r="AI499" s="102"/>
      <c r="AJ499" s="107"/>
      <c r="AK499" s="107" t="s">
        <v>2499</v>
      </c>
      <c r="AL499" s="107"/>
    </row>
    <row r="500" spans="2:38" ht="33" customHeight="1" x14ac:dyDescent="0.2">
      <c r="B500" s="102" t="s">
        <v>2238</v>
      </c>
      <c r="C500" s="94" t="s">
        <v>85</v>
      </c>
      <c r="D500" s="103" t="s">
        <v>19983</v>
      </c>
      <c r="E500" s="94" t="s">
        <v>19194</v>
      </c>
      <c r="F500" s="94" t="s">
        <v>86</v>
      </c>
      <c r="G500" s="94" t="s">
        <v>2497</v>
      </c>
      <c r="H500" s="103">
        <v>2024</v>
      </c>
      <c r="I500" s="103">
        <v>2024</v>
      </c>
      <c r="J500" s="102" t="s">
        <v>19195</v>
      </c>
      <c r="K500" s="94" t="s">
        <v>19196</v>
      </c>
      <c r="L500" s="94" t="s">
        <v>19984</v>
      </c>
      <c r="M500" s="94" t="s">
        <v>19198</v>
      </c>
      <c r="N500" s="94" t="s">
        <v>19199</v>
      </c>
      <c r="O500" s="94" t="s">
        <v>89</v>
      </c>
      <c r="P500" s="94" t="s">
        <v>90</v>
      </c>
      <c r="Q500" s="94" t="s">
        <v>19200</v>
      </c>
      <c r="R500" s="94" t="s">
        <v>19201</v>
      </c>
      <c r="S500" s="94" t="s">
        <v>135</v>
      </c>
      <c r="T500" s="94" t="s">
        <v>92</v>
      </c>
      <c r="U500" s="94" t="s">
        <v>93</v>
      </c>
      <c r="V500" s="104" t="s">
        <v>19985</v>
      </c>
      <c r="W500" s="105" t="s">
        <v>2498</v>
      </c>
      <c r="X500" s="105" t="s">
        <v>19200</v>
      </c>
      <c r="Y500" s="105" t="s">
        <v>19986</v>
      </c>
      <c r="Z500" s="105" t="s">
        <v>19987</v>
      </c>
      <c r="AA500" s="105" t="s">
        <v>19988</v>
      </c>
      <c r="AB500" s="106">
        <v>1</v>
      </c>
      <c r="AC500" s="102">
        <v>11520</v>
      </c>
      <c r="AD500" s="94">
        <v>2000</v>
      </c>
      <c r="AE500" s="94">
        <v>0</v>
      </c>
      <c r="AF500" s="94">
        <v>0</v>
      </c>
      <c r="AG500" s="94">
        <v>0</v>
      </c>
      <c r="AH500" s="102"/>
      <c r="AI500" s="102"/>
      <c r="AJ500" s="107"/>
      <c r="AK500" s="107" t="s">
        <v>2499</v>
      </c>
      <c r="AL500" s="107"/>
    </row>
    <row r="501" spans="2:38" ht="33" customHeight="1" x14ac:dyDescent="0.2">
      <c r="B501" s="102" t="s">
        <v>2238</v>
      </c>
      <c r="C501" s="94" t="s">
        <v>85</v>
      </c>
      <c r="D501" s="103" t="s">
        <v>19989</v>
      </c>
      <c r="E501" s="94" t="s">
        <v>19209</v>
      </c>
      <c r="F501" s="94" t="s">
        <v>86</v>
      </c>
      <c r="G501" s="94" t="s">
        <v>2497</v>
      </c>
      <c r="H501" s="103">
        <v>2024</v>
      </c>
      <c r="I501" s="103">
        <v>2024</v>
      </c>
      <c r="J501" s="102" t="s">
        <v>9218</v>
      </c>
      <c r="K501" s="94" t="s">
        <v>9219</v>
      </c>
      <c r="L501" s="94" t="s">
        <v>9220</v>
      </c>
      <c r="M501" s="94" t="s">
        <v>9221</v>
      </c>
      <c r="N501" s="94" t="s">
        <v>9222</v>
      </c>
      <c r="O501" s="94" t="s">
        <v>89</v>
      </c>
      <c r="P501" s="94" t="s">
        <v>90</v>
      </c>
      <c r="Q501" s="94" t="s">
        <v>9223</v>
      </c>
      <c r="R501" s="94" t="s">
        <v>9224</v>
      </c>
      <c r="S501" s="94" t="s">
        <v>135</v>
      </c>
      <c r="T501" s="94" t="s">
        <v>2352</v>
      </c>
      <c r="U501" s="94" t="s">
        <v>93</v>
      </c>
      <c r="V501" s="104" t="s">
        <v>3029</v>
      </c>
      <c r="W501" s="105" t="s">
        <v>9225</v>
      </c>
      <c r="X501" s="105" t="s">
        <v>9223</v>
      </c>
      <c r="Y501" s="105" t="s">
        <v>9226</v>
      </c>
      <c r="Z501" s="105" t="s">
        <v>19990</v>
      </c>
      <c r="AA501" s="105" t="s">
        <v>9228</v>
      </c>
      <c r="AB501" s="106">
        <v>2</v>
      </c>
      <c r="AC501" s="102">
        <v>5691</v>
      </c>
      <c r="AD501" s="94">
        <v>2436</v>
      </c>
      <c r="AE501" s="94">
        <v>0</v>
      </c>
      <c r="AF501" s="94">
        <v>0</v>
      </c>
      <c r="AG501" s="94">
        <v>0</v>
      </c>
      <c r="AH501" s="102"/>
      <c r="AI501" s="102"/>
      <c r="AJ501" s="107"/>
      <c r="AK501" s="107" t="s">
        <v>2499</v>
      </c>
      <c r="AL501" s="107"/>
    </row>
    <row r="502" spans="2:38" ht="33" customHeight="1" x14ac:dyDescent="0.2">
      <c r="B502" s="102" t="s">
        <v>2238</v>
      </c>
      <c r="C502" s="94" t="s">
        <v>85</v>
      </c>
      <c r="D502" s="103" t="s">
        <v>19991</v>
      </c>
      <c r="E502" s="94" t="s">
        <v>19221</v>
      </c>
      <c r="F502" s="94" t="s">
        <v>86</v>
      </c>
      <c r="G502" s="94" t="s">
        <v>2497</v>
      </c>
      <c r="H502" s="103">
        <v>2024</v>
      </c>
      <c r="I502" s="103">
        <v>2024</v>
      </c>
      <c r="J502" s="102" t="s">
        <v>9209</v>
      </c>
      <c r="K502" s="94" t="s">
        <v>9210</v>
      </c>
      <c r="L502" s="94"/>
      <c r="M502" s="94" t="s">
        <v>9211</v>
      </c>
      <c r="N502" s="94" t="s">
        <v>9212</v>
      </c>
      <c r="O502" s="94" t="s">
        <v>89</v>
      </c>
      <c r="P502" s="94" t="s">
        <v>257</v>
      </c>
      <c r="Q502" s="94" t="s">
        <v>9061</v>
      </c>
      <c r="R502" s="94" t="s">
        <v>9062</v>
      </c>
      <c r="S502" s="94" t="s">
        <v>91</v>
      </c>
      <c r="T502" s="94" t="s">
        <v>92</v>
      </c>
      <c r="U502" s="94" t="s">
        <v>93</v>
      </c>
      <c r="V502" s="104" t="s">
        <v>9213</v>
      </c>
      <c r="W502" s="105" t="s">
        <v>2498</v>
      </c>
      <c r="X502" s="105" t="s">
        <v>9061</v>
      </c>
      <c r="Y502" s="105" t="s">
        <v>9115</v>
      </c>
      <c r="Z502" s="105" t="s">
        <v>9214</v>
      </c>
      <c r="AA502" s="105" t="s">
        <v>9215</v>
      </c>
      <c r="AB502" s="106">
        <v>4</v>
      </c>
      <c r="AC502" s="102">
        <v>50522</v>
      </c>
      <c r="AD502" s="94">
        <v>29300</v>
      </c>
      <c r="AE502" s="94">
        <v>0</v>
      </c>
      <c r="AF502" s="94">
        <v>0</v>
      </c>
      <c r="AG502" s="94">
        <v>0</v>
      </c>
      <c r="AH502" s="102"/>
      <c r="AI502" s="102"/>
      <c r="AJ502" s="107"/>
      <c r="AK502" s="107" t="s">
        <v>2499</v>
      </c>
      <c r="AL502" s="107"/>
    </row>
    <row r="503" spans="2:38" ht="33" customHeight="1" x14ac:dyDescent="0.2">
      <c r="B503" s="102" t="s">
        <v>2238</v>
      </c>
      <c r="C503" s="94" t="s">
        <v>85</v>
      </c>
      <c r="D503" s="103" t="s">
        <v>19992</v>
      </c>
      <c r="E503" s="94" t="s">
        <v>19243</v>
      </c>
      <c r="F503" s="94" t="s">
        <v>86</v>
      </c>
      <c r="G503" s="94" t="s">
        <v>2497</v>
      </c>
      <c r="H503" s="103">
        <v>2024</v>
      </c>
      <c r="I503" s="103">
        <v>2024</v>
      </c>
      <c r="J503" s="102" t="s">
        <v>19244</v>
      </c>
      <c r="K503" s="94" t="s">
        <v>19245</v>
      </c>
      <c r="L503" s="94" t="s">
        <v>19246</v>
      </c>
      <c r="M503" s="94"/>
      <c r="N503" s="94" t="s">
        <v>19247</v>
      </c>
      <c r="O503" s="94" t="s">
        <v>89</v>
      </c>
      <c r="P503" s="94" t="s">
        <v>90</v>
      </c>
      <c r="Q503" s="94" t="s">
        <v>9264</v>
      </c>
      <c r="R503" s="94" t="s">
        <v>19248</v>
      </c>
      <c r="S503" s="94" t="s">
        <v>135</v>
      </c>
      <c r="T503" s="94" t="s">
        <v>9081</v>
      </c>
      <c r="U503" s="94" t="s">
        <v>93</v>
      </c>
      <c r="V503" s="104" t="s">
        <v>19993</v>
      </c>
      <c r="W503" s="105" t="s">
        <v>2498</v>
      </c>
      <c r="X503" s="105" t="s">
        <v>9264</v>
      </c>
      <c r="Y503" s="105" t="s">
        <v>19994</v>
      </c>
      <c r="Z503" s="105" t="s">
        <v>19995</v>
      </c>
      <c r="AA503" s="105" t="s">
        <v>19996</v>
      </c>
      <c r="AB503" s="106">
        <v>2</v>
      </c>
      <c r="AC503" s="102">
        <v>8750</v>
      </c>
      <c r="AD503" s="94">
        <v>5080</v>
      </c>
      <c r="AE503" s="94">
        <v>0</v>
      </c>
      <c r="AF503" s="94">
        <v>0</v>
      </c>
      <c r="AG503" s="94">
        <v>0</v>
      </c>
      <c r="AH503" s="102"/>
      <c r="AI503" s="102"/>
      <c r="AJ503" s="107"/>
      <c r="AK503" s="107" t="s">
        <v>2499</v>
      </c>
      <c r="AL503" s="107"/>
    </row>
    <row r="504" spans="2:38" ht="33" customHeight="1" x14ac:dyDescent="0.2">
      <c r="B504" s="102" t="s">
        <v>2238</v>
      </c>
      <c r="C504" s="94" t="s">
        <v>85</v>
      </c>
      <c r="D504" s="103" t="s">
        <v>19997</v>
      </c>
      <c r="E504" s="94" t="s">
        <v>19260</v>
      </c>
      <c r="F504" s="94" t="s">
        <v>86</v>
      </c>
      <c r="G504" s="94" t="s">
        <v>2497</v>
      </c>
      <c r="H504" s="103">
        <v>2024</v>
      </c>
      <c r="I504" s="103">
        <v>2024</v>
      </c>
      <c r="J504" s="102" t="s">
        <v>9172</v>
      </c>
      <c r="K504" s="94" t="s">
        <v>9173</v>
      </c>
      <c r="L504" s="94" t="s">
        <v>9174</v>
      </c>
      <c r="M504" s="94" t="s">
        <v>9175</v>
      </c>
      <c r="N504" s="94" t="s">
        <v>9176</v>
      </c>
      <c r="O504" s="94" t="s">
        <v>89</v>
      </c>
      <c r="P504" s="94" t="s">
        <v>90</v>
      </c>
      <c r="Q504" s="94" t="s">
        <v>9048</v>
      </c>
      <c r="R504" s="94" t="s">
        <v>9177</v>
      </c>
      <c r="S504" s="94" t="s">
        <v>135</v>
      </c>
      <c r="T504" s="94" t="s">
        <v>2267</v>
      </c>
      <c r="U504" s="94" t="s">
        <v>93</v>
      </c>
      <c r="V504" s="104" t="s">
        <v>9178</v>
      </c>
      <c r="W504" s="105" t="s">
        <v>2498</v>
      </c>
      <c r="X504" s="105" t="s">
        <v>9048</v>
      </c>
      <c r="Y504" s="105" t="s">
        <v>9179</v>
      </c>
      <c r="Z504" s="105" t="s">
        <v>9180</v>
      </c>
      <c r="AA504" s="105" t="s">
        <v>9181</v>
      </c>
      <c r="AB504" s="106">
        <v>2</v>
      </c>
      <c r="AC504" s="102">
        <v>15650</v>
      </c>
      <c r="AD504" s="94">
        <v>7900</v>
      </c>
      <c r="AE504" s="94">
        <v>0</v>
      </c>
      <c r="AF504" s="94">
        <v>0</v>
      </c>
      <c r="AG504" s="94">
        <v>0</v>
      </c>
      <c r="AH504" s="102"/>
      <c r="AI504" s="102"/>
      <c r="AJ504" s="107"/>
      <c r="AK504" s="107" t="s">
        <v>2499</v>
      </c>
      <c r="AL504" s="107"/>
    </row>
    <row r="505" spans="2:38" ht="33" customHeight="1" x14ac:dyDescent="0.2">
      <c r="B505" s="102" t="s">
        <v>2238</v>
      </c>
      <c r="C505" s="94" t="s">
        <v>85</v>
      </c>
      <c r="D505" s="103" t="s">
        <v>19998</v>
      </c>
      <c r="E505" s="94" t="s">
        <v>19274</v>
      </c>
      <c r="F505" s="94" t="s">
        <v>86</v>
      </c>
      <c r="G505" s="94" t="s">
        <v>2497</v>
      </c>
      <c r="H505" s="103">
        <v>2024</v>
      </c>
      <c r="I505" s="103">
        <v>2024</v>
      </c>
      <c r="J505" s="102" t="s">
        <v>9417</v>
      </c>
      <c r="K505" s="94" t="s">
        <v>9418</v>
      </c>
      <c r="L505" s="94" t="s">
        <v>9419</v>
      </c>
      <c r="M505" s="94" t="s">
        <v>9420</v>
      </c>
      <c r="N505" s="94" t="s">
        <v>9421</v>
      </c>
      <c r="O505" s="94" t="s">
        <v>89</v>
      </c>
      <c r="P505" s="94" t="s">
        <v>90</v>
      </c>
      <c r="Q505" s="94" t="s">
        <v>9422</v>
      </c>
      <c r="R505" s="94" t="s">
        <v>2351</v>
      </c>
      <c r="S505" s="94" t="s">
        <v>119</v>
      </c>
      <c r="T505" s="94" t="s">
        <v>2352</v>
      </c>
      <c r="U505" s="94" t="s">
        <v>93</v>
      </c>
      <c r="V505" s="104" t="s">
        <v>9423</v>
      </c>
      <c r="W505" s="105" t="s">
        <v>9424</v>
      </c>
      <c r="X505" s="105" t="s">
        <v>9422</v>
      </c>
      <c r="Y505" s="105" t="s">
        <v>9425</v>
      </c>
      <c r="Z505" s="105" t="s">
        <v>9426</v>
      </c>
      <c r="AA505" s="105" t="s">
        <v>9427</v>
      </c>
      <c r="AB505" s="106">
        <v>4</v>
      </c>
      <c r="AC505" s="102">
        <v>19305</v>
      </c>
      <c r="AD505" s="94">
        <v>8000</v>
      </c>
      <c r="AE505" s="94">
        <v>0</v>
      </c>
      <c r="AF505" s="94">
        <v>0</v>
      </c>
      <c r="AG505" s="94">
        <v>0</v>
      </c>
      <c r="AH505" s="102"/>
      <c r="AI505" s="102"/>
      <c r="AJ505" s="107"/>
      <c r="AK505" s="107" t="s">
        <v>2499</v>
      </c>
      <c r="AL505" s="107"/>
    </row>
    <row r="506" spans="2:38" ht="33" customHeight="1" x14ac:dyDescent="0.2">
      <c r="B506" s="102" t="s">
        <v>9443</v>
      </c>
      <c r="C506" s="94" t="s">
        <v>85</v>
      </c>
      <c r="D506" s="103" t="s">
        <v>13208</v>
      </c>
      <c r="E506" s="94" t="s">
        <v>13066</v>
      </c>
      <c r="F506" s="94" t="s">
        <v>86</v>
      </c>
      <c r="G506" s="94" t="s">
        <v>2497</v>
      </c>
      <c r="H506" s="103">
        <v>2024</v>
      </c>
      <c r="I506" s="103">
        <v>2024</v>
      </c>
      <c r="J506" s="102" t="s">
        <v>9472</v>
      </c>
      <c r="K506" s="94" t="s">
        <v>9473</v>
      </c>
      <c r="L506" s="94" t="s">
        <v>9474</v>
      </c>
      <c r="M506" s="94" t="s">
        <v>9475</v>
      </c>
      <c r="N506" s="94" t="s">
        <v>9476</v>
      </c>
      <c r="O506" s="94" t="s">
        <v>89</v>
      </c>
      <c r="P506" s="94" t="s">
        <v>90</v>
      </c>
      <c r="Q506" s="94" t="s">
        <v>9477</v>
      </c>
      <c r="R506" s="94" t="s">
        <v>3293</v>
      </c>
      <c r="S506" s="94" t="s">
        <v>119</v>
      </c>
      <c r="T506" s="94" t="s">
        <v>3294</v>
      </c>
      <c r="U506" s="94" t="s">
        <v>3294</v>
      </c>
      <c r="V506" s="104" t="s">
        <v>9478</v>
      </c>
      <c r="W506" s="105" t="s">
        <v>2498</v>
      </c>
      <c r="X506" s="105" t="s">
        <v>9477</v>
      </c>
      <c r="Y506" s="105" t="s">
        <v>6560</v>
      </c>
      <c r="Z506" s="105" t="s">
        <v>9479</v>
      </c>
      <c r="AA506" s="105" t="s">
        <v>9480</v>
      </c>
      <c r="AB506" s="106">
        <v>3</v>
      </c>
      <c r="AC506" s="102">
        <v>19100</v>
      </c>
      <c r="AD506" s="94">
        <v>8800</v>
      </c>
      <c r="AE506" s="94">
        <v>0</v>
      </c>
      <c r="AF506" s="94">
        <v>0</v>
      </c>
      <c r="AG506" s="94">
        <v>0</v>
      </c>
      <c r="AH506" s="102"/>
      <c r="AI506" s="102"/>
      <c r="AJ506" s="107"/>
      <c r="AK506" s="107" t="s">
        <v>2499</v>
      </c>
      <c r="AL506" s="107"/>
    </row>
    <row r="507" spans="2:38" ht="33" customHeight="1" x14ac:dyDescent="0.2">
      <c r="B507" s="102" t="s">
        <v>9443</v>
      </c>
      <c r="C507" s="94" t="s">
        <v>85</v>
      </c>
      <c r="D507" s="103" t="s">
        <v>19999</v>
      </c>
      <c r="E507" s="94" t="s">
        <v>19299</v>
      </c>
      <c r="F507" s="94" t="s">
        <v>86</v>
      </c>
      <c r="G507" s="94" t="s">
        <v>2497</v>
      </c>
      <c r="H507" s="103">
        <v>2024</v>
      </c>
      <c r="I507" s="103">
        <v>2024</v>
      </c>
      <c r="J507" s="102" t="s">
        <v>9494</v>
      </c>
      <c r="K507" s="94" t="s">
        <v>9495</v>
      </c>
      <c r="L507" s="94" t="s">
        <v>9496</v>
      </c>
      <c r="M507" s="94" t="s">
        <v>9497</v>
      </c>
      <c r="N507" s="94" t="s">
        <v>9498</v>
      </c>
      <c r="O507" s="94" t="s">
        <v>89</v>
      </c>
      <c r="P507" s="94" t="s">
        <v>90</v>
      </c>
      <c r="Q507" s="94" t="s">
        <v>9499</v>
      </c>
      <c r="R507" s="94" t="s">
        <v>9500</v>
      </c>
      <c r="S507" s="94" t="s">
        <v>135</v>
      </c>
      <c r="T507" s="94" t="s">
        <v>3294</v>
      </c>
      <c r="U507" s="94" t="s">
        <v>3294</v>
      </c>
      <c r="V507" s="104" t="s">
        <v>9501</v>
      </c>
      <c r="W507" s="105" t="s">
        <v>2498</v>
      </c>
      <c r="X507" s="105" t="s">
        <v>9499</v>
      </c>
      <c r="Y507" s="105" t="s">
        <v>9502</v>
      </c>
      <c r="Z507" s="105" t="s">
        <v>9503</v>
      </c>
      <c r="AA507" s="105" t="s">
        <v>9504</v>
      </c>
      <c r="AB507" s="106">
        <v>3</v>
      </c>
      <c r="AC507" s="102">
        <v>11900</v>
      </c>
      <c r="AD507" s="94">
        <v>7500</v>
      </c>
      <c r="AE507" s="94">
        <v>0</v>
      </c>
      <c r="AF507" s="94">
        <v>0</v>
      </c>
      <c r="AG507" s="94">
        <v>0</v>
      </c>
      <c r="AH507" s="102"/>
      <c r="AI507" s="102"/>
      <c r="AJ507" s="107"/>
      <c r="AK507" s="107" t="s">
        <v>2499</v>
      </c>
      <c r="AL507" s="107"/>
    </row>
    <row r="508" spans="2:38" ht="33" customHeight="1" x14ac:dyDescent="0.2">
      <c r="B508" s="102" t="s">
        <v>9443</v>
      </c>
      <c r="C508" s="94" t="s">
        <v>85</v>
      </c>
      <c r="D508" s="103" t="s">
        <v>20000</v>
      </c>
      <c r="E508" s="94" t="s">
        <v>19321</v>
      </c>
      <c r="F508" s="94" t="s">
        <v>86</v>
      </c>
      <c r="G508" s="94" t="s">
        <v>2497</v>
      </c>
      <c r="H508" s="103">
        <v>2024</v>
      </c>
      <c r="I508" s="103">
        <v>2024</v>
      </c>
      <c r="J508" s="102" t="s">
        <v>9483</v>
      </c>
      <c r="K508" s="94" t="s">
        <v>9484</v>
      </c>
      <c r="L508" s="94" t="s">
        <v>9485</v>
      </c>
      <c r="M508" s="94" t="s">
        <v>9486</v>
      </c>
      <c r="N508" s="94" t="s">
        <v>9487</v>
      </c>
      <c r="O508" s="94" t="s">
        <v>89</v>
      </c>
      <c r="P508" s="94" t="s">
        <v>90</v>
      </c>
      <c r="Q508" s="94" t="s">
        <v>9488</v>
      </c>
      <c r="R508" s="94" t="s">
        <v>3293</v>
      </c>
      <c r="S508" s="94" t="s">
        <v>119</v>
      </c>
      <c r="T508" s="94" t="s">
        <v>3294</v>
      </c>
      <c r="U508" s="94" t="s">
        <v>3294</v>
      </c>
      <c r="V508" s="104" t="s">
        <v>9489</v>
      </c>
      <c r="W508" s="105" t="s">
        <v>2498</v>
      </c>
      <c r="X508" s="105" t="s">
        <v>9488</v>
      </c>
      <c r="Y508" s="105" t="s">
        <v>6560</v>
      </c>
      <c r="Z508" s="105" t="s">
        <v>9490</v>
      </c>
      <c r="AA508" s="105" t="s">
        <v>9491</v>
      </c>
      <c r="AB508" s="106">
        <v>2</v>
      </c>
      <c r="AC508" s="102">
        <v>9350</v>
      </c>
      <c r="AD508" s="94">
        <v>3500</v>
      </c>
      <c r="AE508" s="94">
        <v>0</v>
      </c>
      <c r="AF508" s="94">
        <v>0</v>
      </c>
      <c r="AG508" s="94">
        <v>0</v>
      </c>
      <c r="AH508" s="102"/>
      <c r="AI508" s="102"/>
      <c r="AJ508" s="107"/>
      <c r="AK508" s="107" t="s">
        <v>2499</v>
      </c>
      <c r="AL508" s="107"/>
    </row>
    <row r="509" spans="2:38" ht="33" customHeight="1" x14ac:dyDescent="0.2">
      <c r="B509" s="102" t="s">
        <v>9443</v>
      </c>
      <c r="C509" s="94" t="s">
        <v>85</v>
      </c>
      <c r="D509" s="103" t="s">
        <v>20001</v>
      </c>
      <c r="E509" s="94" t="s">
        <v>19336</v>
      </c>
      <c r="F509" s="94" t="s">
        <v>86</v>
      </c>
      <c r="G509" s="94" t="s">
        <v>2497</v>
      </c>
      <c r="H509" s="103">
        <v>2024</v>
      </c>
      <c r="I509" s="103">
        <v>2024</v>
      </c>
      <c r="J509" s="102" t="s">
        <v>9446</v>
      </c>
      <c r="K509" s="94" t="s">
        <v>9447</v>
      </c>
      <c r="L509" s="94" t="s">
        <v>9448</v>
      </c>
      <c r="M509" s="94" t="s">
        <v>9449</v>
      </c>
      <c r="N509" s="94" t="s">
        <v>9450</v>
      </c>
      <c r="O509" s="94" t="s">
        <v>89</v>
      </c>
      <c r="P509" s="94" t="s">
        <v>90</v>
      </c>
      <c r="Q509" s="94" t="s">
        <v>9451</v>
      </c>
      <c r="R509" s="94" t="s">
        <v>9452</v>
      </c>
      <c r="S509" s="94" t="s">
        <v>119</v>
      </c>
      <c r="T509" s="94" t="s">
        <v>3294</v>
      </c>
      <c r="U509" s="94" t="s">
        <v>3294</v>
      </c>
      <c r="V509" s="104" t="s">
        <v>9453</v>
      </c>
      <c r="W509" s="105" t="s">
        <v>2498</v>
      </c>
      <c r="X509" s="105" t="s">
        <v>9451</v>
      </c>
      <c r="Y509" s="105" t="s">
        <v>9454</v>
      </c>
      <c r="Z509" s="105" t="s">
        <v>20002</v>
      </c>
      <c r="AA509" s="105" t="s">
        <v>20003</v>
      </c>
      <c r="AB509" s="106">
        <v>3</v>
      </c>
      <c r="AC509" s="102">
        <v>13070</v>
      </c>
      <c r="AD509" s="94">
        <v>6500</v>
      </c>
      <c r="AE509" s="94">
        <v>0</v>
      </c>
      <c r="AF509" s="94">
        <v>0</v>
      </c>
      <c r="AG509" s="94">
        <v>0</v>
      </c>
      <c r="AH509" s="102"/>
      <c r="AI509" s="102"/>
      <c r="AJ509" s="107"/>
      <c r="AK509" s="107" t="s">
        <v>2499</v>
      </c>
      <c r="AL509" s="107"/>
    </row>
    <row r="510" spans="2:38" ht="33" customHeight="1" x14ac:dyDescent="0.2">
      <c r="B510" s="102" t="s">
        <v>9443</v>
      </c>
      <c r="C510" s="94" t="s">
        <v>85</v>
      </c>
      <c r="D510" s="103" t="s">
        <v>20004</v>
      </c>
      <c r="E510" s="94" t="s">
        <v>19356</v>
      </c>
      <c r="F510" s="94" t="s">
        <v>86</v>
      </c>
      <c r="G510" s="94" t="s">
        <v>2497</v>
      </c>
      <c r="H510" s="103">
        <v>2024</v>
      </c>
      <c r="I510" s="103">
        <v>2024</v>
      </c>
      <c r="J510" s="102" t="s">
        <v>9458</v>
      </c>
      <c r="K510" s="94" t="s">
        <v>9459</v>
      </c>
      <c r="L510" s="94" t="s">
        <v>9460</v>
      </c>
      <c r="M510" s="94" t="s">
        <v>9461</v>
      </c>
      <c r="N510" s="94" t="s">
        <v>9462</v>
      </c>
      <c r="O510" s="94" t="s">
        <v>89</v>
      </c>
      <c r="P510" s="94" t="s">
        <v>90</v>
      </c>
      <c r="Q510" s="94" t="s">
        <v>9463</v>
      </c>
      <c r="R510" s="94" t="s">
        <v>9464</v>
      </c>
      <c r="S510" s="94" t="s">
        <v>135</v>
      </c>
      <c r="T510" s="94" t="s">
        <v>3294</v>
      </c>
      <c r="U510" s="94" t="s">
        <v>3294</v>
      </c>
      <c r="V510" s="104" t="s">
        <v>9465</v>
      </c>
      <c r="W510" s="105" t="s">
        <v>9466</v>
      </c>
      <c r="X510" s="105" t="s">
        <v>9463</v>
      </c>
      <c r="Y510" s="105" t="s">
        <v>9467</v>
      </c>
      <c r="Z510" s="105" t="s">
        <v>9468</v>
      </c>
      <c r="AA510" s="105" t="s">
        <v>9469</v>
      </c>
      <c r="AB510" s="106">
        <v>2</v>
      </c>
      <c r="AC510" s="102">
        <v>14000</v>
      </c>
      <c r="AD510" s="94">
        <v>6000</v>
      </c>
      <c r="AE510" s="94">
        <v>0</v>
      </c>
      <c r="AF510" s="94">
        <v>0</v>
      </c>
      <c r="AG510" s="94">
        <v>0</v>
      </c>
      <c r="AH510" s="102"/>
      <c r="AI510" s="102"/>
      <c r="AJ510" s="107"/>
      <c r="AK510" s="107" t="s">
        <v>2499</v>
      </c>
      <c r="AL510" s="107"/>
    </row>
    <row r="511" spans="2:38" ht="33" customHeight="1" x14ac:dyDescent="0.2">
      <c r="B511" s="102" t="s">
        <v>9443</v>
      </c>
      <c r="C511" s="94" t="s">
        <v>85</v>
      </c>
      <c r="D511" s="103" t="s">
        <v>20005</v>
      </c>
      <c r="E511" s="94" t="s">
        <v>19370</v>
      </c>
      <c r="F511" s="94" t="s">
        <v>86</v>
      </c>
      <c r="G511" s="94" t="s">
        <v>2497</v>
      </c>
      <c r="H511" s="103">
        <v>2024</v>
      </c>
      <c r="I511" s="103">
        <v>2024</v>
      </c>
      <c r="J511" s="102" t="s">
        <v>9521</v>
      </c>
      <c r="K511" s="94" t="s">
        <v>9522</v>
      </c>
      <c r="L511" s="94"/>
      <c r="M511" s="94" t="s">
        <v>9523</v>
      </c>
      <c r="N511" s="94" t="s">
        <v>9524</v>
      </c>
      <c r="O511" s="94" t="s">
        <v>89</v>
      </c>
      <c r="P511" s="94" t="s">
        <v>90</v>
      </c>
      <c r="Q511" s="94" t="s">
        <v>9525</v>
      </c>
      <c r="R511" s="94" t="s">
        <v>9526</v>
      </c>
      <c r="S511" s="94" t="s">
        <v>119</v>
      </c>
      <c r="T511" s="94" t="s">
        <v>3294</v>
      </c>
      <c r="U511" s="94" t="s">
        <v>3294</v>
      </c>
      <c r="V511" s="104" t="s">
        <v>9527</v>
      </c>
      <c r="W511" s="105" t="s">
        <v>2623</v>
      </c>
      <c r="X511" s="105" t="s">
        <v>9525</v>
      </c>
      <c r="Y511" s="105" t="s">
        <v>9528</v>
      </c>
      <c r="Z511" s="105" t="s">
        <v>20006</v>
      </c>
      <c r="AA511" s="105" t="s">
        <v>9530</v>
      </c>
      <c r="AB511" s="106">
        <v>3</v>
      </c>
      <c r="AC511" s="102">
        <v>34350</v>
      </c>
      <c r="AD511" s="94">
        <v>7000</v>
      </c>
      <c r="AE511" s="94">
        <v>0</v>
      </c>
      <c r="AF511" s="94">
        <v>0</v>
      </c>
      <c r="AG511" s="94">
        <v>0</v>
      </c>
      <c r="AH511" s="102"/>
      <c r="AI511" s="102"/>
      <c r="AJ511" s="107"/>
      <c r="AK511" s="107" t="s">
        <v>2499</v>
      </c>
      <c r="AL511" s="107"/>
    </row>
    <row r="512" spans="2:38" ht="33" customHeight="1" x14ac:dyDescent="0.2"/>
    <row r="513" ht="33" customHeight="1" x14ac:dyDescent="0.2"/>
  </sheetData>
  <sheetProtection algorithmName="SHA-512" hashValue="JYam1OIXD5LXvoghKO2Ry/b2GEJnyeE3pt8fsWRz0fxF8BXNmCBFdlur6dItzwRKeRcijliFkZ0a64vMnGz/uA==" saltValue="aEetP3bESM9OvKNnLIwQsw==" spinCount="100000" sheet="1" objects="1" scenarios="1"/>
  <autoFilter ref="B2:AL511" xr:uid="{38E4B785-FB75-4911-A4D0-A74695301B5A}"/>
  <mergeCells count="6">
    <mergeCell ref="AK1:AL1"/>
    <mergeCell ref="B1:I1"/>
    <mergeCell ref="J1:U1"/>
    <mergeCell ref="V1:AA1"/>
    <mergeCell ref="AC1:AF1"/>
    <mergeCell ref="AI1:A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C86D-B17A-446F-80A0-384AC2B09D99}">
  <dimension ref="B1:AL577"/>
  <sheetViews>
    <sheetView topLeftCell="B1" zoomScale="92" workbookViewId="0">
      <selection activeCell="L8" sqref="L8"/>
    </sheetView>
  </sheetViews>
  <sheetFormatPr baseColWidth="10" defaultRowHeight="15" x14ac:dyDescent="0.2"/>
  <cols>
    <col min="1" max="1" width="0" hidden="1" customWidth="1"/>
    <col min="2" max="2" width="10.5" customWidth="1"/>
    <col min="3" max="3" width="19" customWidth="1"/>
    <col min="4" max="4" width="15.5" customWidth="1"/>
    <col min="5" max="5" width="11.5" customWidth="1"/>
    <col min="6" max="6" width="16" customWidth="1"/>
    <col min="7" max="7" width="10.1640625" customWidth="1"/>
    <col min="8" max="9" width="7.1640625" customWidth="1"/>
    <col min="10" max="10" width="11" customWidth="1"/>
    <col min="11" max="12" width="13.5" customWidth="1"/>
    <col min="13" max="13" width="8.83203125" customWidth="1"/>
    <col min="14" max="14" width="41.6640625" customWidth="1"/>
    <col min="15" max="15" width="11.5" customWidth="1"/>
    <col min="16" max="16" width="12" customWidth="1"/>
    <col min="17" max="17" width="6.5" customWidth="1"/>
    <col min="18" max="18" width="6.33203125" customWidth="1"/>
    <col min="19" max="19" width="13.1640625" customWidth="1"/>
    <col min="20" max="21" width="13.5" customWidth="1"/>
    <col min="22" max="22" width="13.6640625" customWidth="1"/>
    <col min="23" max="23" width="14.6640625" customWidth="1"/>
    <col min="24" max="24" width="6.5" customWidth="1"/>
    <col min="25" max="25" width="12.1640625" customWidth="1"/>
    <col min="26" max="26" width="15.33203125" customWidth="1"/>
    <col min="27" max="27" width="10.83203125" customWidth="1"/>
    <col min="28" max="28" width="8.6640625" customWidth="1"/>
    <col min="29" max="29" width="9.5" customWidth="1"/>
    <col min="30" max="30" width="8" customWidth="1"/>
    <col min="31" max="31" width="8.1640625" customWidth="1"/>
    <col min="32" max="32" width="8.33203125" customWidth="1"/>
    <col min="33" max="34" width="13.5" customWidth="1"/>
    <col min="35" max="36" width="57.5" customWidth="1"/>
    <col min="37" max="37" width="21.6640625" customWidth="1"/>
    <col min="38" max="38" width="38" customWidth="1"/>
    <col min="39" max="39" width="0" hidden="1" customWidth="1"/>
    <col min="40" max="256" width="8.83203125" customWidth="1"/>
    <col min="257" max="257" width="0" hidden="1" customWidth="1"/>
    <col min="258" max="258" width="10.5" customWidth="1"/>
    <col min="259" max="259" width="19" customWidth="1"/>
    <col min="260" max="260" width="15.5" customWidth="1"/>
    <col min="261" max="261" width="11.5" customWidth="1"/>
    <col min="262" max="262" width="16" customWidth="1"/>
    <col min="263" max="263" width="10.1640625" customWidth="1"/>
    <col min="264" max="265" width="7.1640625" customWidth="1"/>
    <col min="266" max="266" width="11" customWidth="1"/>
    <col min="267" max="268" width="13.5" customWidth="1"/>
    <col min="269" max="269" width="8.83203125" customWidth="1"/>
    <col min="270" max="270" width="41.6640625" customWidth="1"/>
    <col min="271" max="271" width="11.5" customWidth="1"/>
    <col min="272" max="272" width="12" customWidth="1"/>
    <col min="273" max="273" width="6.5" customWidth="1"/>
    <col min="274" max="274" width="6.33203125" customWidth="1"/>
    <col min="275" max="275" width="13.1640625" customWidth="1"/>
    <col min="276" max="277" width="13.5" customWidth="1"/>
    <col min="278" max="278" width="13.6640625" customWidth="1"/>
    <col min="279" max="279" width="14.6640625" customWidth="1"/>
    <col min="280" max="280" width="6.5" customWidth="1"/>
    <col min="281" max="281" width="12.1640625" customWidth="1"/>
    <col min="282" max="282" width="15.33203125" customWidth="1"/>
    <col min="283" max="283" width="10.83203125" customWidth="1"/>
    <col min="284" max="284" width="8.6640625" customWidth="1"/>
    <col min="285" max="285" width="9.5" customWidth="1"/>
    <col min="286" max="286" width="8" customWidth="1"/>
    <col min="287" max="287" width="8.1640625" customWidth="1"/>
    <col min="288" max="288" width="8.33203125" customWidth="1"/>
    <col min="289" max="290" width="13.5" customWidth="1"/>
    <col min="291" max="292" width="57.5" customWidth="1"/>
    <col min="293" max="293" width="21.6640625" customWidth="1"/>
    <col min="294" max="294" width="38" customWidth="1"/>
    <col min="295" max="295" width="0" hidden="1" customWidth="1"/>
    <col min="296" max="512" width="8.83203125" customWidth="1"/>
    <col min="513" max="513" width="0" hidden="1" customWidth="1"/>
    <col min="514" max="514" width="10.5" customWidth="1"/>
    <col min="515" max="515" width="19" customWidth="1"/>
    <col min="516" max="516" width="15.5" customWidth="1"/>
    <col min="517" max="517" width="11.5" customWidth="1"/>
    <col min="518" max="518" width="16" customWidth="1"/>
    <col min="519" max="519" width="10.1640625" customWidth="1"/>
    <col min="520" max="521" width="7.1640625" customWidth="1"/>
    <col min="522" max="522" width="11" customWidth="1"/>
    <col min="523" max="524" width="13.5" customWidth="1"/>
    <col min="525" max="525" width="8.83203125" customWidth="1"/>
    <col min="526" max="526" width="41.6640625" customWidth="1"/>
    <col min="527" max="527" width="11.5" customWidth="1"/>
    <col min="528" max="528" width="12" customWidth="1"/>
    <col min="529" max="529" width="6.5" customWidth="1"/>
    <col min="530" max="530" width="6.33203125" customWidth="1"/>
    <col min="531" max="531" width="13.1640625" customWidth="1"/>
    <col min="532" max="533" width="13.5" customWidth="1"/>
    <col min="534" max="534" width="13.6640625" customWidth="1"/>
    <col min="535" max="535" width="14.6640625" customWidth="1"/>
    <col min="536" max="536" width="6.5" customWidth="1"/>
    <col min="537" max="537" width="12.1640625" customWidth="1"/>
    <col min="538" max="538" width="15.33203125" customWidth="1"/>
    <col min="539" max="539" width="10.83203125" customWidth="1"/>
    <col min="540" max="540" width="8.6640625" customWidth="1"/>
    <col min="541" max="541" width="9.5" customWidth="1"/>
    <col min="542" max="542" width="8" customWidth="1"/>
    <col min="543" max="543" width="8.1640625" customWidth="1"/>
    <col min="544" max="544" width="8.33203125" customWidth="1"/>
    <col min="545" max="546" width="13.5" customWidth="1"/>
    <col min="547" max="548" width="57.5" customWidth="1"/>
    <col min="549" max="549" width="21.6640625" customWidth="1"/>
    <col min="550" max="550" width="38" customWidth="1"/>
    <col min="551" max="551" width="0" hidden="1" customWidth="1"/>
    <col min="552" max="768" width="8.83203125" customWidth="1"/>
    <col min="769" max="769" width="0" hidden="1" customWidth="1"/>
    <col min="770" max="770" width="10.5" customWidth="1"/>
    <col min="771" max="771" width="19" customWidth="1"/>
    <col min="772" max="772" width="15.5" customWidth="1"/>
    <col min="773" max="773" width="11.5" customWidth="1"/>
    <col min="774" max="774" width="16" customWidth="1"/>
    <col min="775" max="775" width="10.1640625" customWidth="1"/>
    <col min="776" max="777" width="7.1640625" customWidth="1"/>
    <col min="778" max="778" width="11" customWidth="1"/>
    <col min="779" max="780" width="13.5" customWidth="1"/>
    <col min="781" max="781" width="8.83203125" customWidth="1"/>
    <col min="782" max="782" width="41.6640625" customWidth="1"/>
    <col min="783" max="783" width="11.5" customWidth="1"/>
    <col min="784" max="784" width="12" customWidth="1"/>
    <col min="785" max="785" width="6.5" customWidth="1"/>
    <col min="786" max="786" width="6.33203125" customWidth="1"/>
    <col min="787" max="787" width="13.1640625" customWidth="1"/>
    <col min="788" max="789" width="13.5" customWidth="1"/>
    <col min="790" max="790" width="13.6640625" customWidth="1"/>
    <col min="791" max="791" width="14.6640625" customWidth="1"/>
    <col min="792" max="792" width="6.5" customWidth="1"/>
    <col min="793" max="793" width="12.1640625" customWidth="1"/>
    <col min="794" max="794" width="15.33203125" customWidth="1"/>
    <col min="795" max="795" width="10.83203125" customWidth="1"/>
    <col min="796" max="796" width="8.6640625" customWidth="1"/>
    <col min="797" max="797" width="9.5" customWidth="1"/>
    <col min="798" max="798" width="8" customWidth="1"/>
    <col min="799" max="799" width="8.1640625" customWidth="1"/>
    <col min="800" max="800" width="8.33203125" customWidth="1"/>
    <col min="801" max="802" width="13.5" customWidth="1"/>
    <col min="803" max="804" width="57.5" customWidth="1"/>
    <col min="805" max="805" width="21.6640625" customWidth="1"/>
    <col min="806" max="806" width="38" customWidth="1"/>
    <col min="807" max="807" width="0" hidden="1" customWidth="1"/>
    <col min="808" max="1024" width="8.83203125" customWidth="1"/>
    <col min="1025" max="1025" width="0" hidden="1" customWidth="1"/>
    <col min="1026" max="1026" width="10.5" customWidth="1"/>
    <col min="1027" max="1027" width="19" customWidth="1"/>
    <col min="1028" max="1028" width="15.5" customWidth="1"/>
    <col min="1029" max="1029" width="11.5" customWidth="1"/>
    <col min="1030" max="1030" width="16" customWidth="1"/>
    <col min="1031" max="1031" width="10.1640625" customWidth="1"/>
    <col min="1032" max="1033" width="7.1640625" customWidth="1"/>
    <col min="1034" max="1034" width="11" customWidth="1"/>
    <col min="1035" max="1036" width="13.5" customWidth="1"/>
    <col min="1037" max="1037" width="8.83203125" customWidth="1"/>
    <col min="1038" max="1038" width="41.6640625" customWidth="1"/>
    <col min="1039" max="1039" width="11.5" customWidth="1"/>
    <col min="1040" max="1040" width="12" customWidth="1"/>
    <col min="1041" max="1041" width="6.5" customWidth="1"/>
    <col min="1042" max="1042" width="6.33203125" customWidth="1"/>
    <col min="1043" max="1043" width="13.1640625" customWidth="1"/>
    <col min="1044" max="1045" width="13.5" customWidth="1"/>
    <col min="1046" max="1046" width="13.6640625" customWidth="1"/>
    <col min="1047" max="1047" width="14.6640625" customWidth="1"/>
    <col min="1048" max="1048" width="6.5" customWidth="1"/>
    <col min="1049" max="1049" width="12.1640625" customWidth="1"/>
    <col min="1050" max="1050" width="15.33203125" customWidth="1"/>
    <col min="1051" max="1051" width="10.83203125" customWidth="1"/>
    <col min="1052" max="1052" width="8.6640625" customWidth="1"/>
    <col min="1053" max="1053" width="9.5" customWidth="1"/>
    <col min="1054" max="1054" width="8" customWidth="1"/>
    <col min="1055" max="1055" width="8.1640625" customWidth="1"/>
    <col min="1056" max="1056" width="8.33203125" customWidth="1"/>
    <col min="1057" max="1058" width="13.5" customWidth="1"/>
    <col min="1059" max="1060" width="57.5" customWidth="1"/>
    <col min="1061" max="1061" width="21.6640625" customWidth="1"/>
    <col min="1062" max="1062" width="38" customWidth="1"/>
    <col min="1063" max="1063" width="0" hidden="1" customWidth="1"/>
    <col min="1064" max="1280" width="8.83203125" customWidth="1"/>
    <col min="1281" max="1281" width="0" hidden="1" customWidth="1"/>
    <col min="1282" max="1282" width="10.5" customWidth="1"/>
    <col min="1283" max="1283" width="19" customWidth="1"/>
    <col min="1284" max="1284" width="15.5" customWidth="1"/>
    <col min="1285" max="1285" width="11.5" customWidth="1"/>
    <col min="1286" max="1286" width="16" customWidth="1"/>
    <col min="1287" max="1287" width="10.1640625" customWidth="1"/>
    <col min="1288" max="1289" width="7.1640625" customWidth="1"/>
    <col min="1290" max="1290" width="11" customWidth="1"/>
    <col min="1291" max="1292" width="13.5" customWidth="1"/>
    <col min="1293" max="1293" width="8.83203125" customWidth="1"/>
    <col min="1294" max="1294" width="41.6640625" customWidth="1"/>
    <col min="1295" max="1295" width="11.5" customWidth="1"/>
    <col min="1296" max="1296" width="12" customWidth="1"/>
    <col min="1297" max="1297" width="6.5" customWidth="1"/>
    <col min="1298" max="1298" width="6.33203125" customWidth="1"/>
    <col min="1299" max="1299" width="13.1640625" customWidth="1"/>
    <col min="1300" max="1301" width="13.5" customWidth="1"/>
    <col min="1302" max="1302" width="13.6640625" customWidth="1"/>
    <col min="1303" max="1303" width="14.6640625" customWidth="1"/>
    <col min="1304" max="1304" width="6.5" customWidth="1"/>
    <col min="1305" max="1305" width="12.1640625" customWidth="1"/>
    <col min="1306" max="1306" width="15.33203125" customWidth="1"/>
    <col min="1307" max="1307" width="10.83203125" customWidth="1"/>
    <col min="1308" max="1308" width="8.6640625" customWidth="1"/>
    <col min="1309" max="1309" width="9.5" customWidth="1"/>
    <col min="1310" max="1310" width="8" customWidth="1"/>
    <col min="1311" max="1311" width="8.1640625" customWidth="1"/>
    <col min="1312" max="1312" width="8.33203125" customWidth="1"/>
    <col min="1313" max="1314" width="13.5" customWidth="1"/>
    <col min="1315" max="1316" width="57.5" customWidth="1"/>
    <col min="1317" max="1317" width="21.6640625" customWidth="1"/>
    <col min="1318" max="1318" width="38" customWidth="1"/>
    <col min="1319" max="1319" width="0" hidden="1" customWidth="1"/>
    <col min="1320" max="1536" width="8.83203125" customWidth="1"/>
    <col min="1537" max="1537" width="0" hidden="1" customWidth="1"/>
    <col min="1538" max="1538" width="10.5" customWidth="1"/>
    <col min="1539" max="1539" width="19" customWidth="1"/>
    <col min="1540" max="1540" width="15.5" customWidth="1"/>
    <col min="1541" max="1541" width="11.5" customWidth="1"/>
    <col min="1542" max="1542" width="16" customWidth="1"/>
    <col min="1543" max="1543" width="10.1640625" customWidth="1"/>
    <col min="1544" max="1545" width="7.1640625" customWidth="1"/>
    <col min="1546" max="1546" width="11" customWidth="1"/>
    <col min="1547" max="1548" width="13.5" customWidth="1"/>
    <col min="1549" max="1549" width="8.83203125" customWidth="1"/>
    <col min="1550" max="1550" width="41.6640625" customWidth="1"/>
    <col min="1551" max="1551" width="11.5" customWidth="1"/>
    <col min="1552" max="1552" width="12" customWidth="1"/>
    <col min="1553" max="1553" width="6.5" customWidth="1"/>
    <col min="1554" max="1554" width="6.33203125" customWidth="1"/>
    <col min="1555" max="1555" width="13.1640625" customWidth="1"/>
    <col min="1556" max="1557" width="13.5" customWidth="1"/>
    <col min="1558" max="1558" width="13.6640625" customWidth="1"/>
    <col min="1559" max="1559" width="14.6640625" customWidth="1"/>
    <col min="1560" max="1560" width="6.5" customWidth="1"/>
    <col min="1561" max="1561" width="12.1640625" customWidth="1"/>
    <col min="1562" max="1562" width="15.33203125" customWidth="1"/>
    <col min="1563" max="1563" width="10.83203125" customWidth="1"/>
    <col min="1564" max="1564" width="8.6640625" customWidth="1"/>
    <col min="1565" max="1565" width="9.5" customWidth="1"/>
    <col min="1566" max="1566" width="8" customWidth="1"/>
    <col min="1567" max="1567" width="8.1640625" customWidth="1"/>
    <col min="1568" max="1568" width="8.33203125" customWidth="1"/>
    <col min="1569" max="1570" width="13.5" customWidth="1"/>
    <col min="1571" max="1572" width="57.5" customWidth="1"/>
    <col min="1573" max="1573" width="21.6640625" customWidth="1"/>
    <col min="1574" max="1574" width="38" customWidth="1"/>
    <col min="1575" max="1575" width="0" hidden="1" customWidth="1"/>
    <col min="1576" max="1792" width="8.83203125" customWidth="1"/>
    <col min="1793" max="1793" width="0" hidden="1" customWidth="1"/>
    <col min="1794" max="1794" width="10.5" customWidth="1"/>
    <col min="1795" max="1795" width="19" customWidth="1"/>
    <col min="1796" max="1796" width="15.5" customWidth="1"/>
    <col min="1797" max="1797" width="11.5" customWidth="1"/>
    <col min="1798" max="1798" width="16" customWidth="1"/>
    <col min="1799" max="1799" width="10.1640625" customWidth="1"/>
    <col min="1800" max="1801" width="7.1640625" customWidth="1"/>
    <col min="1802" max="1802" width="11" customWidth="1"/>
    <col min="1803" max="1804" width="13.5" customWidth="1"/>
    <col min="1805" max="1805" width="8.83203125" customWidth="1"/>
    <col min="1806" max="1806" width="41.6640625" customWidth="1"/>
    <col min="1807" max="1807" width="11.5" customWidth="1"/>
    <col min="1808" max="1808" width="12" customWidth="1"/>
    <col min="1809" max="1809" width="6.5" customWidth="1"/>
    <col min="1810" max="1810" width="6.33203125" customWidth="1"/>
    <col min="1811" max="1811" width="13.1640625" customWidth="1"/>
    <col min="1812" max="1813" width="13.5" customWidth="1"/>
    <col min="1814" max="1814" width="13.6640625" customWidth="1"/>
    <col min="1815" max="1815" width="14.6640625" customWidth="1"/>
    <col min="1816" max="1816" width="6.5" customWidth="1"/>
    <col min="1817" max="1817" width="12.1640625" customWidth="1"/>
    <col min="1818" max="1818" width="15.33203125" customWidth="1"/>
    <col min="1819" max="1819" width="10.83203125" customWidth="1"/>
    <col min="1820" max="1820" width="8.6640625" customWidth="1"/>
    <col min="1821" max="1821" width="9.5" customWidth="1"/>
    <col min="1822" max="1822" width="8" customWidth="1"/>
    <col min="1823" max="1823" width="8.1640625" customWidth="1"/>
    <col min="1824" max="1824" width="8.33203125" customWidth="1"/>
    <col min="1825" max="1826" width="13.5" customWidth="1"/>
    <col min="1827" max="1828" width="57.5" customWidth="1"/>
    <col min="1829" max="1829" width="21.6640625" customWidth="1"/>
    <col min="1830" max="1830" width="38" customWidth="1"/>
    <col min="1831" max="1831" width="0" hidden="1" customWidth="1"/>
    <col min="1832" max="2048" width="8.83203125" customWidth="1"/>
    <col min="2049" max="2049" width="0" hidden="1" customWidth="1"/>
    <col min="2050" max="2050" width="10.5" customWidth="1"/>
    <col min="2051" max="2051" width="19" customWidth="1"/>
    <col min="2052" max="2052" width="15.5" customWidth="1"/>
    <col min="2053" max="2053" width="11.5" customWidth="1"/>
    <col min="2054" max="2054" width="16" customWidth="1"/>
    <col min="2055" max="2055" width="10.1640625" customWidth="1"/>
    <col min="2056" max="2057" width="7.1640625" customWidth="1"/>
    <col min="2058" max="2058" width="11" customWidth="1"/>
    <col min="2059" max="2060" width="13.5" customWidth="1"/>
    <col min="2061" max="2061" width="8.83203125" customWidth="1"/>
    <col min="2062" max="2062" width="41.6640625" customWidth="1"/>
    <col min="2063" max="2063" width="11.5" customWidth="1"/>
    <col min="2064" max="2064" width="12" customWidth="1"/>
    <col min="2065" max="2065" width="6.5" customWidth="1"/>
    <col min="2066" max="2066" width="6.33203125" customWidth="1"/>
    <col min="2067" max="2067" width="13.1640625" customWidth="1"/>
    <col min="2068" max="2069" width="13.5" customWidth="1"/>
    <col min="2070" max="2070" width="13.6640625" customWidth="1"/>
    <col min="2071" max="2071" width="14.6640625" customWidth="1"/>
    <col min="2072" max="2072" width="6.5" customWidth="1"/>
    <col min="2073" max="2073" width="12.1640625" customWidth="1"/>
    <col min="2074" max="2074" width="15.33203125" customWidth="1"/>
    <col min="2075" max="2075" width="10.83203125" customWidth="1"/>
    <col min="2076" max="2076" width="8.6640625" customWidth="1"/>
    <col min="2077" max="2077" width="9.5" customWidth="1"/>
    <col min="2078" max="2078" width="8" customWidth="1"/>
    <col min="2079" max="2079" width="8.1640625" customWidth="1"/>
    <col min="2080" max="2080" width="8.33203125" customWidth="1"/>
    <col min="2081" max="2082" width="13.5" customWidth="1"/>
    <col min="2083" max="2084" width="57.5" customWidth="1"/>
    <col min="2085" max="2085" width="21.6640625" customWidth="1"/>
    <col min="2086" max="2086" width="38" customWidth="1"/>
    <col min="2087" max="2087" width="0" hidden="1" customWidth="1"/>
    <col min="2088" max="2304" width="8.83203125" customWidth="1"/>
    <col min="2305" max="2305" width="0" hidden="1" customWidth="1"/>
    <col min="2306" max="2306" width="10.5" customWidth="1"/>
    <col min="2307" max="2307" width="19" customWidth="1"/>
    <col min="2308" max="2308" width="15.5" customWidth="1"/>
    <col min="2309" max="2309" width="11.5" customWidth="1"/>
    <col min="2310" max="2310" width="16" customWidth="1"/>
    <col min="2311" max="2311" width="10.1640625" customWidth="1"/>
    <col min="2312" max="2313" width="7.1640625" customWidth="1"/>
    <col min="2314" max="2314" width="11" customWidth="1"/>
    <col min="2315" max="2316" width="13.5" customWidth="1"/>
    <col min="2317" max="2317" width="8.83203125" customWidth="1"/>
    <col min="2318" max="2318" width="41.6640625" customWidth="1"/>
    <col min="2319" max="2319" width="11.5" customWidth="1"/>
    <col min="2320" max="2320" width="12" customWidth="1"/>
    <col min="2321" max="2321" width="6.5" customWidth="1"/>
    <col min="2322" max="2322" width="6.33203125" customWidth="1"/>
    <col min="2323" max="2323" width="13.1640625" customWidth="1"/>
    <col min="2324" max="2325" width="13.5" customWidth="1"/>
    <col min="2326" max="2326" width="13.6640625" customWidth="1"/>
    <col min="2327" max="2327" width="14.6640625" customWidth="1"/>
    <col min="2328" max="2328" width="6.5" customWidth="1"/>
    <col min="2329" max="2329" width="12.1640625" customWidth="1"/>
    <col min="2330" max="2330" width="15.33203125" customWidth="1"/>
    <col min="2331" max="2331" width="10.83203125" customWidth="1"/>
    <col min="2332" max="2332" width="8.6640625" customWidth="1"/>
    <col min="2333" max="2333" width="9.5" customWidth="1"/>
    <col min="2334" max="2334" width="8" customWidth="1"/>
    <col min="2335" max="2335" width="8.1640625" customWidth="1"/>
    <col min="2336" max="2336" width="8.33203125" customWidth="1"/>
    <col min="2337" max="2338" width="13.5" customWidth="1"/>
    <col min="2339" max="2340" width="57.5" customWidth="1"/>
    <col min="2341" max="2341" width="21.6640625" customWidth="1"/>
    <col min="2342" max="2342" width="38" customWidth="1"/>
    <col min="2343" max="2343" width="0" hidden="1" customWidth="1"/>
    <col min="2344" max="2560" width="8.83203125" customWidth="1"/>
    <col min="2561" max="2561" width="0" hidden="1" customWidth="1"/>
    <col min="2562" max="2562" width="10.5" customWidth="1"/>
    <col min="2563" max="2563" width="19" customWidth="1"/>
    <col min="2564" max="2564" width="15.5" customWidth="1"/>
    <col min="2565" max="2565" width="11.5" customWidth="1"/>
    <col min="2566" max="2566" width="16" customWidth="1"/>
    <col min="2567" max="2567" width="10.1640625" customWidth="1"/>
    <col min="2568" max="2569" width="7.1640625" customWidth="1"/>
    <col min="2570" max="2570" width="11" customWidth="1"/>
    <col min="2571" max="2572" width="13.5" customWidth="1"/>
    <col min="2573" max="2573" width="8.83203125" customWidth="1"/>
    <col min="2574" max="2574" width="41.6640625" customWidth="1"/>
    <col min="2575" max="2575" width="11.5" customWidth="1"/>
    <col min="2576" max="2576" width="12" customWidth="1"/>
    <col min="2577" max="2577" width="6.5" customWidth="1"/>
    <col min="2578" max="2578" width="6.33203125" customWidth="1"/>
    <col min="2579" max="2579" width="13.1640625" customWidth="1"/>
    <col min="2580" max="2581" width="13.5" customWidth="1"/>
    <col min="2582" max="2582" width="13.6640625" customWidth="1"/>
    <col min="2583" max="2583" width="14.6640625" customWidth="1"/>
    <col min="2584" max="2584" width="6.5" customWidth="1"/>
    <col min="2585" max="2585" width="12.1640625" customWidth="1"/>
    <col min="2586" max="2586" width="15.33203125" customWidth="1"/>
    <col min="2587" max="2587" width="10.83203125" customWidth="1"/>
    <col min="2588" max="2588" width="8.6640625" customWidth="1"/>
    <col min="2589" max="2589" width="9.5" customWidth="1"/>
    <col min="2590" max="2590" width="8" customWidth="1"/>
    <col min="2591" max="2591" width="8.1640625" customWidth="1"/>
    <col min="2592" max="2592" width="8.33203125" customWidth="1"/>
    <col min="2593" max="2594" width="13.5" customWidth="1"/>
    <col min="2595" max="2596" width="57.5" customWidth="1"/>
    <col min="2597" max="2597" width="21.6640625" customWidth="1"/>
    <col min="2598" max="2598" width="38" customWidth="1"/>
    <col min="2599" max="2599" width="0" hidden="1" customWidth="1"/>
    <col min="2600" max="2816" width="8.83203125" customWidth="1"/>
    <col min="2817" max="2817" width="0" hidden="1" customWidth="1"/>
    <col min="2818" max="2818" width="10.5" customWidth="1"/>
    <col min="2819" max="2819" width="19" customWidth="1"/>
    <col min="2820" max="2820" width="15.5" customWidth="1"/>
    <col min="2821" max="2821" width="11.5" customWidth="1"/>
    <col min="2822" max="2822" width="16" customWidth="1"/>
    <col min="2823" max="2823" width="10.1640625" customWidth="1"/>
    <col min="2824" max="2825" width="7.1640625" customWidth="1"/>
    <col min="2826" max="2826" width="11" customWidth="1"/>
    <col min="2827" max="2828" width="13.5" customWidth="1"/>
    <col min="2829" max="2829" width="8.83203125" customWidth="1"/>
    <col min="2830" max="2830" width="41.6640625" customWidth="1"/>
    <col min="2831" max="2831" width="11.5" customWidth="1"/>
    <col min="2832" max="2832" width="12" customWidth="1"/>
    <col min="2833" max="2833" width="6.5" customWidth="1"/>
    <col min="2834" max="2834" width="6.33203125" customWidth="1"/>
    <col min="2835" max="2835" width="13.1640625" customWidth="1"/>
    <col min="2836" max="2837" width="13.5" customWidth="1"/>
    <col min="2838" max="2838" width="13.6640625" customWidth="1"/>
    <col min="2839" max="2839" width="14.6640625" customWidth="1"/>
    <col min="2840" max="2840" width="6.5" customWidth="1"/>
    <col min="2841" max="2841" width="12.1640625" customWidth="1"/>
    <col min="2842" max="2842" width="15.33203125" customWidth="1"/>
    <col min="2843" max="2843" width="10.83203125" customWidth="1"/>
    <col min="2844" max="2844" width="8.6640625" customWidth="1"/>
    <col min="2845" max="2845" width="9.5" customWidth="1"/>
    <col min="2846" max="2846" width="8" customWidth="1"/>
    <col min="2847" max="2847" width="8.1640625" customWidth="1"/>
    <col min="2848" max="2848" width="8.33203125" customWidth="1"/>
    <col min="2849" max="2850" width="13.5" customWidth="1"/>
    <col min="2851" max="2852" width="57.5" customWidth="1"/>
    <col min="2853" max="2853" width="21.6640625" customWidth="1"/>
    <col min="2854" max="2854" width="38" customWidth="1"/>
    <col min="2855" max="2855" width="0" hidden="1" customWidth="1"/>
    <col min="2856" max="3072" width="8.83203125" customWidth="1"/>
    <col min="3073" max="3073" width="0" hidden="1" customWidth="1"/>
    <col min="3074" max="3074" width="10.5" customWidth="1"/>
    <col min="3075" max="3075" width="19" customWidth="1"/>
    <col min="3076" max="3076" width="15.5" customWidth="1"/>
    <col min="3077" max="3077" width="11.5" customWidth="1"/>
    <col min="3078" max="3078" width="16" customWidth="1"/>
    <col min="3079" max="3079" width="10.1640625" customWidth="1"/>
    <col min="3080" max="3081" width="7.1640625" customWidth="1"/>
    <col min="3082" max="3082" width="11" customWidth="1"/>
    <col min="3083" max="3084" width="13.5" customWidth="1"/>
    <col min="3085" max="3085" width="8.83203125" customWidth="1"/>
    <col min="3086" max="3086" width="41.6640625" customWidth="1"/>
    <col min="3087" max="3087" width="11.5" customWidth="1"/>
    <col min="3088" max="3088" width="12" customWidth="1"/>
    <col min="3089" max="3089" width="6.5" customWidth="1"/>
    <col min="3090" max="3090" width="6.33203125" customWidth="1"/>
    <col min="3091" max="3091" width="13.1640625" customWidth="1"/>
    <col min="3092" max="3093" width="13.5" customWidth="1"/>
    <col min="3094" max="3094" width="13.6640625" customWidth="1"/>
    <col min="3095" max="3095" width="14.6640625" customWidth="1"/>
    <col min="3096" max="3096" width="6.5" customWidth="1"/>
    <col min="3097" max="3097" width="12.1640625" customWidth="1"/>
    <col min="3098" max="3098" width="15.33203125" customWidth="1"/>
    <col min="3099" max="3099" width="10.83203125" customWidth="1"/>
    <col min="3100" max="3100" width="8.6640625" customWidth="1"/>
    <col min="3101" max="3101" width="9.5" customWidth="1"/>
    <col min="3102" max="3102" width="8" customWidth="1"/>
    <col min="3103" max="3103" width="8.1640625" customWidth="1"/>
    <col min="3104" max="3104" width="8.33203125" customWidth="1"/>
    <col min="3105" max="3106" width="13.5" customWidth="1"/>
    <col min="3107" max="3108" width="57.5" customWidth="1"/>
    <col min="3109" max="3109" width="21.6640625" customWidth="1"/>
    <col min="3110" max="3110" width="38" customWidth="1"/>
    <col min="3111" max="3111" width="0" hidden="1" customWidth="1"/>
    <col min="3112" max="3328" width="8.83203125" customWidth="1"/>
    <col min="3329" max="3329" width="0" hidden="1" customWidth="1"/>
    <col min="3330" max="3330" width="10.5" customWidth="1"/>
    <col min="3331" max="3331" width="19" customWidth="1"/>
    <col min="3332" max="3332" width="15.5" customWidth="1"/>
    <col min="3333" max="3333" width="11.5" customWidth="1"/>
    <col min="3334" max="3334" width="16" customWidth="1"/>
    <col min="3335" max="3335" width="10.1640625" customWidth="1"/>
    <col min="3336" max="3337" width="7.1640625" customWidth="1"/>
    <col min="3338" max="3338" width="11" customWidth="1"/>
    <col min="3339" max="3340" width="13.5" customWidth="1"/>
    <col min="3341" max="3341" width="8.83203125" customWidth="1"/>
    <col min="3342" max="3342" width="41.6640625" customWidth="1"/>
    <col min="3343" max="3343" width="11.5" customWidth="1"/>
    <col min="3344" max="3344" width="12" customWidth="1"/>
    <col min="3345" max="3345" width="6.5" customWidth="1"/>
    <col min="3346" max="3346" width="6.33203125" customWidth="1"/>
    <col min="3347" max="3347" width="13.1640625" customWidth="1"/>
    <col min="3348" max="3349" width="13.5" customWidth="1"/>
    <col min="3350" max="3350" width="13.6640625" customWidth="1"/>
    <col min="3351" max="3351" width="14.6640625" customWidth="1"/>
    <col min="3352" max="3352" width="6.5" customWidth="1"/>
    <col min="3353" max="3353" width="12.1640625" customWidth="1"/>
    <col min="3354" max="3354" width="15.33203125" customWidth="1"/>
    <col min="3355" max="3355" width="10.83203125" customWidth="1"/>
    <col min="3356" max="3356" width="8.6640625" customWidth="1"/>
    <col min="3357" max="3357" width="9.5" customWidth="1"/>
    <col min="3358" max="3358" width="8" customWidth="1"/>
    <col min="3359" max="3359" width="8.1640625" customWidth="1"/>
    <col min="3360" max="3360" width="8.33203125" customWidth="1"/>
    <col min="3361" max="3362" width="13.5" customWidth="1"/>
    <col min="3363" max="3364" width="57.5" customWidth="1"/>
    <col min="3365" max="3365" width="21.6640625" customWidth="1"/>
    <col min="3366" max="3366" width="38" customWidth="1"/>
    <col min="3367" max="3367" width="0" hidden="1" customWidth="1"/>
    <col min="3368" max="3584" width="8.83203125" customWidth="1"/>
    <col min="3585" max="3585" width="0" hidden="1" customWidth="1"/>
    <col min="3586" max="3586" width="10.5" customWidth="1"/>
    <col min="3587" max="3587" width="19" customWidth="1"/>
    <col min="3588" max="3588" width="15.5" customWidth="1"/>
    <col min="3589" max="3589" width="11.5" customWidth="1"/>
    <col min="3590" max="3590" width="16" customWidth="1"/>
    <col min="3591" max="3591" width="10.1640625" customWidth="1"/>
    <col min="3592" max="3593" width="7.1640625" customWidth="1"/>
    <col min="3594" max="3594" width="11" customWidth="1"/>
    <col min="3595" max="3596" width="13.5" customWidth="1"/>
    <col min="3597" max="3597" width="8.83203125" customWidth="1"/>
    <col min="3598" max="3598" width="41.6640625" customWidth="1"/>
    <col min="3599" max="3599" width="11.5" customWidth="1"/>
    <col min="3600" max="3600" width="12" customWidth="1"/>
    <col min="3601" max="3601" width="6.5" customWidth="1"/>
    <col min="3602" max="3602" width="6.33203125" customWidth="1"/>
    <col min="3603" max="3603" width="13.1640625" customWidth="1"/>
    <col min="3604" max="3605" width="13.5" customWidth="1"/>
    <col min="3606" max="3606" width="13.6640625" customWidth="1"/>
    <col min="3607" max="3607" width="14.6640625" customWidth="1"/>
    <col min="3608" max="3608" width="6.5" customWidth="1"/>
    <col min="3609" max="3609" width="12.1640625" customWidth="1"/>
    <col min="3610" max="3610" width="15.33203125" customWidth="1"/>
    <col min="3611" max="3611" width="10.83203125" customWidth="1"/>
    <col min="3612" max="3612" width="8.6640625" customWidth="1"/>
    <col min="3613" max="3613" width="9.5" customWidth="1"/>
    <col min="3614" max="3614" width="8" customWidth="1"/>
    <col min="3615" max="3615" width="8.1640625" customWidth="1"/>
    <col min="3616" max="3616" width="8.33203125" customWidth="1"/>
    <col min="3617" max="3618" width="13.5" customWidth="1"/>
    <col min="3619" max="3620" width="57.5" customWidth="1"/>
    <col min="3621" max="3621" width="21.6640625" customWidth="1"/>
    <col min="3622" max="3622" width="38" customWidth="1"/>
    <col min="3623" max="3623" width="0" hidden="1" customWidth="1"/>
    <col min="3624" max="3840" width="8.83203125" customWidth="1"/>
    <col min="3841" max="3841" width="0" hidden="1" customWidth="1"/>
    <col min="3842" max="3842" width="10.5" customWidth="1"/>
    <col min="3843" max="3843" width="19" customWidth="1"/>
    <col min="3844" max="3844" width="15.5" customWidth="1"/>
    <col min="3845" max="3845" width="11.5" customWidth="1"/>
    <col min="3846" max="3846" width="16" customWidth="1"/>
    <col min="3847" max="3847" width="10.1640625" customWidth="1"/>
    <col min="3848" max="3849" width="7.1640625" customWidth="1"/>
    <col min="3850" max="3850" width="11" customWidth="1"/>
    <col min="3851" max="3852" width="13.5" customWidth="1"/>
    <col min="3853" max="3853" width="8.83203125" customWidth="1"/>
    <col min="3854" max="3854" width="41.6640625" customWidth="1"/>
    <col min="3855" max="3855" width="11.5" customWidth="1"/>
    <col min="3856" max="3856" width="12" customWidth="1"/>
    <col min="3857" max="3857" width="6.5" customWidth="1"/>
    <col min="3858" max="3858" width="6.33203125" customWidth="1"/>
    <col min="3859" max="3859" width="13.1640625" customWidth="1"/>
    <col min="3860" max="3861" width="13.5" customWidth="1"/>
    <col min="3862" max="3862" width="13.6640625" customWidth="1"/>
    <col min="3863" max="3863" width="14.6640625" customWidth="1"/>
    <col min="3864" max="3864" width="6.5" customWidth="1"/>
    <col min="3865" max="3865" width="12.1640625" customWidth="1"/>
    <col min="3866" max="3866" width="15.33203125" customWidth="1"/>
    <col min="3867" max="3867" width="10.83203125" customWidth="1"/>
    <col min="3868" max="3868" width="8.6640625" customWidth="1"/>
    <col min="3869" max="3869" width="9.5" customWidth="1"/>
    <col min="3870" max="3870" width="8" customWidth="1"/>
    <col min="3871" max="3871" width="8.1640625" customWidth="1"/>
    <col min="3872" max="3872" width="8.33203125" customWidth="1"/>
    <col min="3873" max="3874" width="13.5" customWidth="1"/>
    <col min="3875" max="3876" width="57.5" customWidth="1"/>
    <col min="3877" max="3877" width="21.6640625" customWidth="1"/>
    <col min="3878" max="3878" width="38" customWidth="1"/>
    <col min="3879" max="3879" width="0" hidden="1" customWidth="1"/>
    <col min="3880" max="4096" width="8.83203125" customWidth="1"/>
    <col min="4097" max="4097" width="0" hidden="1" customWidth="1"/>
    <col min="4098" max="4098" width="10.5" customWidth="1"/>
    <col min="4099" max="4099" width="19" customWidth="1"/>
    <col min="4100" max="4100" width="15.5" customWidth="1"/>
    <col min="4101" max="4101" width="11.5" customWidth="1"/>
    <col min="4102" max="4102" width="16" customWidth="1"/>
    <col min="4103" max="4103" width="10.1640625" customWidth="1"/>
    <col min="4104" max="4105" width="7.1640625" customWidth="1"/>
    <col min="4106" max="4106" width="11" customWidth="1"/>
    <col min="4107" max="4108" width="13.5" customWidth="1"/>
    <col min="4109" max="4109" width="8.83203125" customWidth="1"/>
    <col min="4110" max="4110" width="41.6640625" customWidth="1"/>
    <col min="4111" max="4111" width="11.5" customWidth="1"/>
    <col min="4112" max="4112" width="12" customWidth="1"/>
    <col min="4113" max="4113" width="6.5" customWidth="1"/>
    <col min="4114" max="4114" width="6.33203125" customWidth="1"/>
    <col min="4115" max="4115" width="13.1640625" customWidth="1"/>
    <col min="4116" max="4117" width="13.5" customWidth="1"/>
    <col min="4118" max="4118" width="13.6640625" customWidth="1"/>
    <col min="4119" max="4119" width="14.6640625" customWidth="1"/>
    <col min="4120" max="4120" width="6.5" customWidth="1"/>
    <col min="4121" max="4121" width="12.1640625" customWidth="1"/>
    <col min="4122" max="4122" width="15.33203125" customWidth="1"/>
    <col min="4123" max="4123" width="10.83203125" customWidth="1"/>
    <col min="4124" max="4124" width="8.6640625" customWidth="1"/>
    <col min="4125" max="4125" width="9.5" customWidth="1"/>
    <col min="4126" max="4126" width="8" customWidth="1"/>
    <col min="4127" max="4127" width="8.1640625" customWidth="1"/>
    <col min="4128" max="4128" width="8.33203125" customWidth="1"/>
    <col min="4129" max="4130" width="13.5" customWidth="1"/>
    <col min="4131" max="4132" width="57.5" customWidth="1"/>
    <col min="4133" max="4133" width="21.6640625" customWidth="1"/>
    <col min="4134" max="4134" width="38" customWidth="1"/>
    <col min="4135" max="4135" width="0" hidden="1" customWidth="1"/>
    <col min="4136" max="4352" width="8.83203125" customWidth="1"/>
    <col min="4353" max="4353" width="0" hidden="1" customWidth="1"/>
    <col min="4354" max="4354" width="10.5" customWidth="1"/>
    <col min="4355" max="4355" width="19" customWidth="1"/>
    <col min="4356" max="4356" width="15.5" customWidth="1"/>
    <col min="4357" max="4357" width="11.5" customWidth="1"/>
    <col min="4358" max="4358" width="16" customWidth="1"/>
    <col min="4359" max="4359" width="10.1640625" customWidth="1"/>
    <col min="4360" max="4361" width="7.1640625" customWidth="1"/>
    <col min="4362" max="4362" width="11" customWidth="1"/>
    <col min="4363" max="4364" width="13.5" customWidth="1"/>
    <col min="4365" max="4365" width="8.83203125" customWidth="1"/>
    <col min="4366" max="4366" width="41.6640625" customWidth="1"/>
    <col min="4367" max="4367" width="11.5" customWidth="1"/>
    <col min="4368" max="4368" width="12" customWidth="1"/>
    <col min="4369" max="4369" width="6.5" customWidth="1"/>
    <col min="4370" max="4370" width="6.33203125" customWidth="1"/>
    <col min="4371" max="4371" width="13.1640625" customWidth="1"/>
    <col min="4372" max="4373" width="13.5" customWidth="1"/>
    <col min="4374" max="4374" width="13.6640625" customWidth="1"/>
    <col min="4375" max="4375" width="14.6640625" customWidth="1"/>
    <col min="4376" max="4376" width="6.5" customWidth="1"/>
    <col min="4377" max="4377" width="12.1640625" customWidth="1"/>
    <col min="4378" max="4378" width="15.33203125" customWidth="1"/>
    <col min="4379" max="4379" width="10.83203125" customWidth="1"/>
    <col min="4380" max="4380" width="8.6640625" customWidth="1"/>
    <col min="4381" max="4381" width="9.5" customWidth="1"/>
    <col min="4382" max="4382" width="8" customWidth="1"/>
    <col min="4383" max="4383" width="8.1640625" customWidth="1"/>
    <col min="4384" max="4384" width="8.33203125" customWidth="1"/>
    <col min="4385" max="4386" width="13.5" customWidth="1"/>
    <col min="4387" max="4388" width="57.5" customWidth="1"/>
    <col min="4389" max="4389" width="21.6640625" customWidth="1"/>
    <col min="4390" max="4390" width="38" customWidth="1"/>
    <col min="4391" max="4391" width="0" hidden="1" customWidth="1"/>
    <col min="4392" max="4608" width="8.83203125" customWidth="1"/>
    <col min="4609" max="4609" width="0" hidden="1" customWidth="1"/>
    <col min="4610" max="4610" width="10.5" customWidth="1"/>
    <col min="4611" max="4611" width="19" customWidth="1"/>
    <col min="4612" max="4612" width="15.5" customWidth="1"/>
    <col min="4613" max="4613" width="11.5" customWidth="1"/>
    <col min="4614" max="4614" width="16" customWidth="1"/>
    <col min="4615" max="4615" width="10.1640625" customWidth="1"/>
    <col min="4616" max="4617" width="7.1640625" customWidth="1"/>
    <col min="4618" max="4618" width="11" customWidth="1"/>
    <col min="4619" max="4620" width="13.5" customWidth="1"/>
    <col min="4621" max="4621" width="8.83203125" customWidth="1"/>
    <col min="4622" max="4622" width="41.6640625" customWidth="1"/>
    <col min="4623" max="4623" width="11.5" customWidth="1"/>
    <col min="4624" max="4624" width="12" customWidth="1"/>
    <col min="4625" max="4625" width="6.5" customWidth="1"/>
    <col min="4626" max="4626" width="6.33203125" customWidth="1"/>
    <col min="4627" max="4627" width="13.1640625" customWidth="1"/>
    <col min="4628" max="4629" width="13.5" customWidth="1"/>
    <col min="4630" max="4630" width="13.6640625" customWidth="1"/>
    <col min="4631" max="4631" width="14.6640625" customWidth="1"/>
    <col min="4632" max="4632" width="6.5" customWidth="1"/>
    <col min="4633" max="4633" width="12.1640625" customWidth="1"/>
    <col min="4634" max="4634" width="15.33203125" customWidth="1"/>
    <col min="4635" max="4635" width="10.83203125" customWidth="1"/>
    <col min="4636" max="4636" width="8.6640625" customWidth="1"/>
    <col min="4637" max="4637" width="9.5" customWidth="1"/>
    <col min="4638" max="4638" width="8" customWidth="1"/>
    <col min="4639" max="4639" width="8.1640625" customWidth="1"/>
    <col min="4640" max="4640" width="8.33203125" customWidth="1"/>
    <col min="4641" max="4642" width="13.5" customWidth="1"/>
    <col min="4643" max="4644" width="57.5" customWidth="1"/>
    <col min="4645" max="4645" width="21.6640625" customWidth="1"/>
    <col min="4646" max="4646" width="38" customWidth="1"/>
    <col min="4647" max="4647" width="0" hidden="1" customWidth="1"/>
    <col min="4648" max="4864" width="8.83203125" customWidth="1"/>
    <col min="4865" max="4865" width="0" hidden="1" customWidth="1"/>
    <col min="4866" max="4866" width="10.5" customWidth="1"/>
    <col min="4867" max="4867" width="19" customWidth="1"/>
    <col min="4868" max="4868" width="15.5" customWidth="1"/>
    <col min="4869" max="4869" width="11.5" customWidth="1"/>
    <col min="4870" max="4870" width="16" customWidth="1"/>
    <col min="4871" max="4871" width="10.1640625" customWidth="1"/>
    <col min="4872" max="4873" width="7.1640625" customWidth="1"/>
    <col min="4874" max="4874" width="11" customWidth="1"/>
    <col min="4875" max="4876" width="13.5" customWidth="1"/>
    <col min="4877" max="4877" width="8.83203125" customWidth="1"/>
    <col min="4878" max="4878" width="41.6640625" customWidth="1"/>
    <col min="4879" max="4879" width="11.5" customWidth="1"/>
    <col min="4880" max="4880" width="12" customWidth="1"/>
    <col min="4881" max="4881" width="6.5" customWidth="1"/>
    <col min="4882" max="4882" width="6.33203125" customWidth="1"/>
    <col min="4883" max="4883" width="13.1640625" customWidth="1"/>
    <col min="4884" max="4885" width="13.5" customWidth="1"/>
    <col min="4886" max="4886" width="13.6640625" customWidth="1"/>
    <col min="4887" max="4887" width="14.6640625" customWidth="1"/>
    <col min="4888" max="4888" width="6.5" customWidth="1"/>
    <col min="4889" max="4889" width="12.1640625" customWidth="1"/>
    <col min="4890" max="4890" width="15.33203125" customWidth="1"/>
    <col min="4891" max="4891" width="10.83203125" customWidth="1"/>
    <col min="4892" max="4892" width="8.6640625" customWidth="1"/>
    <col min="4893" max="4893" width="9.5" customWidth="1"/>
    <col min="4894" max="4894" width="8" customWidth="1"/>
    <col min="4895" max="4895" width="8.1640625" customWidth="1"/>
    <col min="4896" max="4896" width="8.33203125" customWidth="1"/>
    <col min="4897" max="4898" width="13.5" customWidth="1"/>
    <col min="4899" max="4900" width="57.5" customWidth="1"/>
    <col min="4901" max="4901" width="21.6640625" customWidth="1"/>
    <col min="4902" max="4902" width="38" customWidth="1"/>
    <col min="4903" max="4903" width="0" hidden="1" customWidth="1"/>
    <col min="4904" max="5120" width="8.83203125" customWidth="1"/>
    <col min="5121" max="5121" width="0" hidden="1" customWidth="1"/>
    <col min="5122" max="5122" width="10.5" customWidth="1"/>
    <col min="5123" max="5123" width="19" customWidth="1"/>
    <col min="5124" max="5124" width="15.5" customWidth="1"/>
    <col min="5125" max="5125" width="11.5" customWidth="1"/>
    <col min="5126" max="5126" width="16" customWidth="1"/>
    <col min="5127" max="5127" width="10.1640625" customWidth="1"/>
    <col min="5128" max="5129" width="7.1640625" customWidth="1"/>
    <col min="5130" max="5130" width="11" customWidth="1"/>
    <col min="5131" max="5132" width="13.5" customWidth="1"/>
    <col min="5133" max="5133" width="8.83203125" customWidth="1"/>
    <col min="5134" max="5134" width="41.6640625" customWidth="1"/>
    <col min="5135" max="5135" width="11.5" customWidth="1"/>
    <col min="5136" max="5136" width="12" customWidth="1"/>
    <col min="5137" max="5137" width="6.5" customWidth="1"/>
    <col min="5138" max="5138" width="6.33203125" customWidth="1"/>
    <col min="5139" max="5139" width="13.1640625" customWidth="1"/>
    <col min="5140" max="5141" width="13.5" customWidth="1"/>
    <col min="5142" max="5142" width="13.6640625" customWidth="1"/>
    <col min="5143" max="5143" width="14.6640625" customWidth="1"/>
    <col min="5144" max="5144" width="6.5" customWidth="1"/>
    <col min="5145" max="5145" width="12.1640625" customWidth="1"/>
    <col min="5146" max="5146" width="15.33203125" customWidth="1"/>
    <col min="5147" max="5147" width="10.83203125" customWidth="1"/>
    <col min="5148" max="5148" width="8.6640625" customWidth="1"/>
    <col min="5149" max="5149" width="9.5" customWidth="1"/>
    <col min="5150" max="5150" width="8" customWidth="1"/>
    <col min="5151" max="5151" width="8.1640625" customWidth="1"/>
    <col min="5152" max="5152" width="8.33203125" customWidth="1"/>
    <col min="5153" max="5154" width="13.5" customWidth="1"/>
    <col min="5155" max="5156" width="57.5" customWidth="1"/>
    <col min="5157" max="5157" width="21.6640625" customWidth="1"/>
    <col min="5158" max="5158" width="38" customWidth="1"/>
    <col min="5159" max="5159" width="0" hidden="1" customWidth="1"/>
    <col min="5160" max="5376" width="8.83203125" customWidth="1"/>
    <col min="5377" max="5377" width="0" hidden="1" customWidth="1"/>
    <col min="5378" max="5378" width="10.5" customWidth="1"/>
    <col min="5379" max="5379" width="19" customWidth="1"/>
    <col min="5380" max="5380" width="15.5" customWidth="1"/>
    <col min="5381" max="5381" width="11.5" customWidth="1"/>
    <col min="5382" max="5382" width="16" customWidth="1"/>
    <col min="5383" max="5383" width="10.1640625" customWidth="1"/>
    <col min="5384" max="5385" width="7.1640625" customWidth="1"/>
    <col min="5386" max="5386" width="11" customWidth="1"/>
    <col min="5387" max="5388" width="13.5" customWidth="1"/>
    <col min="5389" max="5389" width="8.83203125" customWidth="1"/>
    <col min="5390" max="5390" width="41.6640625" customWidth="1"/>
    <col min="5391" max="5391" width="11.5" customWidth="1"/>
    <col min="5392" max="5392" width="12" customWidth="1"/>
    <col min="5393" max="5393" width="6.5" customWidth="1"/>
    <col min="5394" max="5394" width="6.33203125" customWidth="1"/>
    <col min="5395" max="5395" width="13.1640625" customWidth="1"/>
    <col min="5396" max="5397" width="13.5" customWidth="1"/>
    <col min="5398" max="5398" width="13.6640625" customWidth="1"/>
    <col min="5399" max="5399" width="14.6640625" customWidth="1"/>
    <col min="5400" max="5400" width="6.5" customWidth="1"/>
    <col min="5401" max="5401" width="12.1640625" customWidth="1"/>
    <col min="5402" max="5402" width="15.33203125" customWidth="1"/>
    <col min="5403" max="5403" width="10.83203125" customWidth="1"/>
    <col min="5404" max="5404" width="8.6640625" customWidth="1"/>
    <col min="5405" max="5405" width="9.5" customWidth="1"/>
    <col min="5406" max="5406" width="8" customWidth="1"/>
    <col min="5407" max="5407" width="8.1640625" customWidth="1"/>
    <col min="5408" max="5408" width="8.33203125" customWidth="1"/>
    <col min="5409" max="5410" width="13.5" customWidth="1"/>
    <col min="5411" max="5412" width="57.5" customWidth="1"/>
    <col min="5413" max="5413" width="21.6640625" customWidth="1"/>
    <col min="5414" max="5414" width="38" customWidth="1"/>
    <col min="5415" max="5415" width="0" hidden="1" customWidth="1"/>
    <col min="5416" max="5632" width="8.83203125" customWidth="1"/>
    <col min="5633" max="5633" width="0" hidden="1" customWidth="1"/>
    <col min="5634" max="5634" width="10.5" customWidth="1"/>
    <col min="5635" max="5635" width="19" customWidth="1"/>
    <col min="5636" max="5636" width="15.5" customWidth="1"/>
    <col min="5637" max="5637" width="11.5" customWidth="1"/>
    <col min="5638" max="5638" width="16" customWidth="1"/>
    <col min="5639" max="5639" width="10.1640625" customWidth="1"/>
    <col min="5640" max="5641" width="7.1640625" customWidth="1"/>
    <col min="5642" max="5642" width="11" customWidth="1"/>
    <col min="5643" max="5644" width="13.5" customWidth="1"/>
    <col min="5645" max="5645" width="8.83203125" customWidth="1"/>
    <col min="5646" max="5646" width="41.6640625" customWidth="1"/>
    <col min="5647" max="5647" width="11.5" customWidth="1"/>
    <col min="5648" max="5648" width="12" customWidth="1"/>
    <col min="5649" max="5649" width="6.5" customWidth="1"/>
    <col min="5650" max="5650" width="6.33203125" customWidth="1"/>
    <col min="5651" max="5651" width="13.1640625" customWidth="1"/>
    <col min="5652" max="5653" width="13.5" customWidth="1"/>
    <col min="5654" max="5654" width="13.6640625" customWidth="1"/>
    <col min="5655" max="5655" width="14.6640625" customWidth="1"/>
    <col min="5656" max="5656" width="6.5" customWidth="1"/>
    <col min="5657" max="5657" width="12.1640625" customWidth="1"/>
    <col min="5658" max="5658" width="15.33203125" customWidth="1"/>
    <col min="5659" max="5659" width="10.83203125" customWidth="1"/>
    <col min="5660" max="5660" width="8.6640625" customWidth="1"/>
    <col min="5661" max="5661" width="9.5" customWidth="1"/>
    <col min="5662" max="5662" width="8" customWidth="1"/>
    <col min="5663" max="5663" width="8.1640625" customWidth="1"/>
    <col min="5664" max="5664" width="8.33203125" customWidth="1"/>
    <col min="5665" max="5666" width="13.5" customWidth="1"/>
    <col min="5667" max="5668" width="57.5" customWidth="1"/>
    <col min="5669" max="5669" width="21.6640625" customWidth="1"/>
    <col min="5670" max="5670" width="38" customWidth="1"/>
    <col min="5671" max="5671" width="0" hidden="1" customWidth="1"/>
    <col min="5672" max="5888" width="8.83203125" customWidth="1"/>
    <col min="5889" max="5889" width="0" hidden="1" customWidth="1"/>
    <col min="5890" max="5890" width="10.5" customWidth="1"/>
    <col min="5891" max="5891" width="19" customWidth="1"/>
    <col min="5892" max="5892" width="15.5" customWidth="1"/>
    <col min="5893" max="5893" width="11.5" customWidth="1"/>
    <col min="5894" max="5894" width="16" customWidth="1"/>
    <col min="5895" max="5895" width="10.1640625" customWidth="1"/>
    <col min="5896" max="5897" width="7.1640625" customWidth="1"/>
    <col min="5898" max="5898" width="11" customWidth="1"/>
    <col min="5899" max="5900" width="13.5" customWidth="1"/>
    <col min="5901" max="5901" width="8.83203125" customWidth="1"/>
    <col min="5902" max="5902" width="41.6640625" customWidth="1"/>
    <col min="5903" max="5903" width="11.5" customWidth="1"/>
    <col min="5904" max="5904" width="12" customWidth="1"/>
    <col min="5905" max="5905" width="6.5" customWidth="1"/>
    <col min="5906" max="5906" width="6.33203125" customWidth="1"/>
    <col min="5907" max="5907" width="13.1640625" customWidth="1"/>
    <col min="5908" max="5909" width="13.5" customWidth="1"/>
    <col min="5910" max="5910" width="13.6640625" customWidth="1"/>
    <col min="5911" max="5911" width="14.6640625" customWidth="1"/>
    <col min="5912" max="5912" width="6.5" customWidth="1"/>
    <col min="5913" max="5913" width="12.1640625" customWidth="1"/>
    <col min="5914" max="5914" width="15.33203125" customWidth="1"/>
    <col min="5915" max="5915" width="10.83203125" customWidth="1"/>
    <col min="5916" max="5916" width="8.6640625" customWidth="1"/>
    <col min="5917" max="5917" width="9.5" customWidth="1"/>
    <col min="5918" max="5918" width="8" customWidth="1"/>
    <col min="5919" max="5919" width="8.1640625" customWidth="1"/>
    <col min="5920" max="5920" width="8.33203125" customWidth="1"/>
    <col min="5921" max="5922" width="13.5" customWidth="1"/>
    <col min="5923" max="5924" width="57.5" customWidth="1"/>
    <col min="5925" max="5925" width="21.6640625" customWidth="1"/>
    <col min="5926" max="5926" width="38" customWidth="1"/>
    <col min="5927" max="5927" width="0" hidden="1" customWidth="1"/>
    <col min="5928" max="6144" width="8.83203125" customWidth="1"/>
    <col min="6145" max="6145" width="0" hidden="1" customWidth="1"/>
    <col min="6146" max="6146" width="10.5" customWidth="1"/>
    <col min="6147" max="6147" width="19" customWidth="1"/>
    <col min="6148" max="6148" width="15.5" customWidth="1"/>
    <col min="6149" max="6149" width="11.5" customWidth="1"/>
    <col min="6150" max="6150" width="16" customWidth="1"/>
    <col min="6151" max="6151" width="10.1640625" customWidth="1"/>
    <col min="6152" max="6153" width="7.1640625" customWidth="1"/>
    <col min="6154" max="6154" width="11" customWidth="1"/>
    <col min="6155" max="6156" width="13.5" customWidth="1"/>
    <col min="6157" max="6157" width="8.83203125" customWidth="1"/>
    <col min="6158" max="6158" width="41.6640625" customWidth="1"/>
    <col min="6159" max="6159" width="11.5" customWidth="1"/>
    <col min="6160" max="6160" width="12" customWidth="1"/>
    <col min="6161" max="6161" width="6.5" customWidth="1"/>
    <col min="6162" max="6162" width="6.33203125" customWidth="1"/>
    <col min="6163" max="6163" width="13.1640625" customWidth="1"/>
    <col min="6164" max="6165" width="13.5" customWidth="1"/>
    <col min="6166" max="6166" width="13.6640625" customWidth="1"/>
    <col min="6167" max="6167" width="14.6640625" customWidth="1"/>
    <col min="6168" max="6168" width="6.5" customWidth="1"/>
    <col min="6169" max="6169" width="12.1640625" customWidth="1"/>
    <col min="6170" max="6170" width="15.33203125" customWidth="1"/>
    <col min="6171" max="6171" width="10.83203125" customWidth="1"/>
    <col min="6172" max="6172" width="8.6640625" customWidth="1"/>
    <col min="6173" max="6173" width="9.5" customWidth="1"/>
    <col min="6174" max="6174" width="8" customWidth="1"/>
    <col min="6175" max="6175" width="8.1640625" customWidth="1"/>
    <col min="6176" max="6176" width="8.33203125" customWidth="1"/>
    <col min="6177" max="6178" width="13.5" customWidth="1"/>
    <col min="6179" max="6180" width="57.5" customWidth="1"/>
    <col min="6181" max="6181" width="21.6640625" customWidth="1"/>
    <col min="6182" max="6182" width="38" customWidth="1"/>
    <col min="6183" max="6183" width="0" hidden="1" customWidth="1"/>
    <col min="6184" max="6400" width="8.83203125" customWidth="1"/>
    <col min="6401" max="6401" width="0" hidden="1" customWidth="1"/>
    <col min="6402" max="6402" width="10.5" customWidth="1"/>
    <col min="6403" max="6403" width="19" customWidth="1"/>
    <col min="6404" max="6404" width="15.5" customWidth="1"/>
    <col min="6405" max="6405" width="11.5" customWidth="1"/>
    <col min="6406" max="6406" width="16" customWidth="1"/>
    <col min="6407" max="6407" width="10.1640625" customWidth="1"/>
    <col min="6408" max="6409" width="7.1640625" customWidth="1"/>
    <col min="6410" max="6410" width="11" customWidth="1"/>
    <col min="6411" max="6412" width="13.5" customWidth="1"/>
    <col min="6413" max="6413" width="8.83203125" customWidth="1"/>
    <col min="6414" max="6414" width="41.6640625" customWidth="1"/>
    <col min="6415" max="6415" width="11.5" customWidth="1"/>
    <col min="6416" max="6416" width="12" customWidth="1"/>
    <col min="6417" max="6417" width="6.5" customWidth="1"/>
    <col min="6418" max="6418" width="6.33203125" customWidth="1"/>
    <col min="6419" max="6419" width="13.1640625" customWidth="1"/>
    <col min="6420" max="6421" width="13.5" customWidth="1"/>
    <col min="6422" max="6422" width="13.6640625" customWidth="1"/>
    <col min="6423" max="6423" width="14.6640625" customWidth="1"/>
    <col min="6424" max="6424" width="6.5" customWidth="1"/>
    <col min="6425" max="6425" width="12.1640625" customWidth="1"/>
    <col min="6426" max="6426" width="15.33203125" customWidth="1"/>
    <col min="6427" max="6427" width="10.83203125" customWidth="1"/>
    <col min="6428" max="6428" width="8.6640625" customWidth="1"/>
    <col min="6429" max="6429" width="9.5" customWidth="1"/>
    <col min="6430" max="6430" width="8" customWidth="1"/>
    <col min="6431" max="6431" width="8.1640625" customWidth="1"/>
    <col min="6432" max="6432" width="8.33203125" customWidth="1"/>
    <col min="6433" max="6434" width="13.5" customWidth="1"/>
    <col min="6435" max="6436" width="57.5" customWidth="1"/>
    <col min="6437" max="6437" width="21.6640625" customWidth="1"/>
    <col min="6438" max="6438" width="38" customWidth="1"/>
    <col min="6439" max="6439" width="0" hidden="1" customWidth="1"/>
    <col min="6440" max="6656" width="8.83203125" customWidth="1"/>
    <col min="6657" max="6657" width="0" hidden="1" customWidth="1"/>
    <col min="6658" max="6658" width="10.5" customWidth="1"/>
    <col min="6659" max="6659" width="19" customWidth="1"/>
    <col min="6660" max="6660" width="15.5" customWidth="1"/>
    <col min="6661" max="6661" width="11.5" customWidth="1"/>
    <col min="6662" max="6662" width="16" customWidth="1"/>
    <col min="6663" max="6663" width="10.1640625" customWidth="1"/>
    <col min="6664" max="6665" width="7.1640625" customWidth="1"/>
    <col min="6666" max="6666" width="11" customWidth="1"/>
    <col min="6667" max="6668" width="13.5" customWidth="1"/>
    <col min="6669" max="6669" width="8.83203125" customWidth="1"/>
    <col min="6670" max="6670" width="41.6640625" customWidth="1"/>
    <col min="6671" max="6671" width="11.5" customWidth="1"/>
    <col min="6672" max="6672" width="12" customWidth="1"/>
    <col min="6673" max="6673" width="6.5" customWidth="1"/>
    <col min="6674" max="6674" width="6.33203125" customWidth="1"/>
    <col min="6675" max="6675" width="13.1640625" customWidth="1"/>
    <col min="6676" max="6677" width="13.5" customWidth="1"/>
    <col min="6678" max="6678" width="13.6640625" customWidth="1"/>
    <col min="6679" max="6679" width="14.6640625" customWidth="1"/>
    <col min="6680" max="6680" width="6.5" customWidth="1"/>
    <col min="6681" max="6681" width="12.1640625" customWidth="1"/>
    <col min="6682" max="6682" width="15.33203125" customWidth="1"/>
    <col min="6683" max="6683" width="10.83203125" customWidth="1"/>
    <col min="6684" max="6684" width="8.6640625" customWidth="1"/>
    <col min="6685" max="6685" width="9.5" customWidth="1"/>
    <col min="6686" max="6686" width="8" customWidth="1"/>
    <col min="6687" max="6687" width="8.1640625" customWidth="1"/>
    <col min="6688" max="6688" width="8.33203125" customWidth="1"/>
    <col min="6689" max="6690" width="13.5" customWidth="1"/>
    <col min="6691" max="6692" width="57.5" customWidth="1"/>
    <col min="6693" max="6693" width="21.6640625" customWidth="1"/>
    <col min="6694" max="6694" width="38" customWidth="1"/>
    <col min="6695" max="6695" width="0" hidden="1" customWidth="1"/>
    <col min="6696" max="6912" width="8.83203125" customWidth="1"/>
    <col min="6913" max="6913" width="0" hidden="1" customWidth="1"/>
    <col min="6914" max="6914" width="10.5" customWidth="1"/>
    <col min="6915" max="6915" width="19" customWidth="1"/>
    <col min="6916" max="6916" width="15.5" customWidth="1"/>
    <col min="6917" max="6917" width="11.5" customWidth="1"/>
    <col min="6918" max="6918" width="16" customWidth="1"/>
    <col min="6919" max="6919" width="10.1640625" customWidth="1"/>
    <col min="6920" max="6921" width="7.1640625" customWidth="1"/>
    <col min="6922" max="6922" width="11" customWidth="1"/>
    <col min="6923" max="6924" width="13.5" customWidth="1"/>
    <col min="6925" max="6925" width="8.83203125" customWidth="1"/>
    <col min="6926" max="6926" width="41.6640625" customWidth="1"/>
    <col min="6927" max="6927" width="11.5" customWidth="1"/>
    <col min="6928" max="6928" width="12" customWidth="1"/>
    <col min="6929" max="6929" width="6.5" customWidth="1"/>
    <col min="6930" max="6930" width="6.33203125" customWidth="1"/>
    <col min="6931" max="6931" width="13.1640625" customWidth="1"/>
    <col min="6932" max="6933" width="13.5" customWidth="1"/>
    <col min="6934" max="6934" width="13.6640625" customWidth="1"/>
    <col min="6935" max="6935" width="14.6640625" customWidth="1"/>
    <col min="6936" max="6936" width="6.5" customWidth="1"/>
    <col min="6937" max="6937" width="12.1640625" customWidth="1"/>
    <col min="6938" max="6938" width="15.33203125" customWidth="1"/>
    <col min="6939" max="6939" width="10.83203125" customWidth="1"/>
    <col min="6940" max="6940" width="8.6640625" customWidth="1"/>
    <col min="6941" max="6941" width="9.5" customWidth="1"/>
    <col min="6942" max="6942" width="8" customWidth="1"/>
    <col min="6943" max="6943" width="8.1640625" customWidth="1"/>
    <col min="6944" max="6944" width="8.33203125" customWidth="1"/>
    <col min="6945" max="6946" width="13.5" customWidth="1"/>
    <col min="6947" max="6948" width="57.5" customWidth="1"/>
    <col min="6949" max="6949" width="21.6640625" customWidth="1"/>
    <col min="6950" max="6950" width="38" customWidth="1"/>
    <col min="6951" max="6951" width="0" hidden="1" customWidth="1"/>
    <col min="6952" max="7168" width="8.83203125" customWidth="1"/>
    <col min="7169" max="7169" width="0" hidden="1" customWidth="1"/>
    <col min="7170" max="7170" width="10.5" customWidth="1"/>
    <col min="7171" max="7171" width="19" customWidth="1"/>
    <col min="7172" max="7172" width="15.5" customWidth="1"/>
    <col min="7173" max="7173" width="11.5" customWidth="1"/>
    <col min="7174" max="7174" width="16" customWidth="1"/>
    <col min="7175" max="7175" width="10.1640625" customWidth="1"/>
    <col min="7176" max="7177" width="7.1640625" customWidth="1"/>
    <col min="7178" max="7178" width="11" customWidth="1"/>
    <col min="7179" max="7180" width="13.5" customWidth="1"/>
    <col min="7181" max="7181" width="8.83203125" customWidth="1"/>
    <col min="7182" max="7182" width="41.6640625" customWidth="1"/>
    <col min="7183" max="7183" width="11.5" customWidth="1"/>
    <col min="7184" max="7184" width="12" customWidth="1"/>
    <col min="7185" max="7185" width="6.5" customWidth="1"/>
    <col min="7186" max="7186" width="6.33203125" customWidth="1"/>
    <col min="7187" max="7187" width="13.1640625" customWidth="1"/>
    <col min="7188" max="7189" width="13.5" customWidth="1"/>
    <col min="7190" max="7190" width="13.6640625" customWidth="1"/>
    <col min="7191" max="7191" width="14.6640625" customWidth="1"/>
    <col min="7192" max="7192" width="6.5" customWidth="1"/>
    <col min="7193" max="7193" width="12.1640625" customWidth="1"/>
    <col min="7194" max="7194" width="15.33203125" customWidth="1"/>
    <col min="7195" max="7195" width="10.83203125" customWidth="1"/>
    <col min="7196" max="7196" width="8.6640625" customWidth="1"/>
    <col min="7197" max="7197" width="9.5" customWidth="1"/>
    <col min="7198" max="7198" width="8" customWidth="1"/>
    <col min="7199" max="7199" width="8.1640625" customWidth="1"/>
    <col min="7200" max="7200" width="8.33203125" customWidth="1"/>
    <col min="7201" max="7202" width="13.5" customWidth="1"/>
    <col min="7203" max="7204" width="57.5" customWidth="1"/>
    <col min="7205" max="7205" width="21.6640625" customWidth="1"/>
    <col min="7206" max="7206" width="38" customWidth="1"/>
    <col min="7207" max="7207" width="0" hidden="1" customWidth="1"/>
    <col min="7208" max="7424" width="8.83203125" customWidth="1"/>
    <col min="7425" max="7425" width="0" hidden="1" customWidth="1"/>
    <col min="7426" max="7426" width="10.5" customWidth="1"/>
    <col min="7427" max="7427" width="19" customWidth="1"/>
    <col min="7428" max="7428" width="15.5" customWidth="1"/>
    <col min="7429" max="7429" width="11.5" customWidth="1"/>
    <col min="7430" max="7430" width="16" customWidth="1"/>
    <col min="7431" max="7431" width="10.1640625" customWidth="1"/>
    <col min="7432" max="7433" width="7.1640625" customWidth="1"/>
    <col min="7434" max="7434" width="11" customWidth="1"/>
    <col min="7435" max="7436" width="13.5" customWidth="1"/>
    <col min="7437" max="7437" width="8.83203125" customWidth="1"/>
    <col min="7438" max="7438" width="41.6640625" customWidth="1"/>
    <col min="7439" max="7439" width="11.5" customWidth="1"/>
    <col min="7440" max="7440" width="12" customWidth="1"/>
    <col min="7441" max="7441" width="6.5" customWidth="1"/>
    <col min="7442" max="7442" width="6.33203125" customWidth="1"/>
    <col min="7443" max="7443" width="13.1640625" customWidth="1"/>
    <col min="7444" max="7445" width="13.5" customWidth="1"/>
    <col min="7446" max="7446" width="13.6640625" customWidth="1"/>
    <col min="7447" max="7447" width="14.6640625" customWidth="1"/>
    <col min="7448" max="7448" width="6.5" customWidth="1"/>
    <col min="7449" max="7449" width="12.1640625" customWidth="1"/>
    <col min="7450" max="7450" width="15.33203125" customWidth="1"/>
    <col min="7451" max="7451" width="10.83203125" customWidth="1"/>
    <col min="7452" max="7452" width="8.6640625" customWidth="1"/>
    <col min="7453" max="7453" width="9.5" customWidth="1"/>
    <col min="7454" max="7454" width="8" customWidth="1"/>
    <col min="7455" max="7455" width="8.1640625" customWidth="1"/>
    <col min="7456" max="7456" width="8.33203125" customWidth="1"/>
    <col min="7457" max="7458" width="13.5" customWidth="1"/>
    <col min="7459" max="7460" width="57.5" customWidth="1"/>
    <col min="7461" max="7461" width="21.6640625" customWidth="1"/>
    <col min="7462" max="7462" width="38" customWidth="1"/>
    <col min="7463" max="7463" width="0" hidden="1" customWidth="1"/>
    <col min="7464" max="7680" width="8.83203125" customWidth="1"/>
    <col min="7681" max="7681" width="0" hidden="1" customWidth="1"/>
    <col min="7682" max="7682" width="10.5" customWidth="1"/>
    <col min="7683" max="7683" width="19" customWidth="1"/>
    <col min="7684" max="7684" width="15.5" customWidth="1"/>
    <col min="7685" max="7685" width="11.5" customWidth="1"/>
    <col min="7686" max="7686" width="16" customWidth="1"/>
    <col min="7687" max="7687" width="10.1640625" customWidth="1"/>
    <col min="7688" max="7689" width="7.1640625" customWidth="1"/>
    <col min="7690" max="7690" width="11" customWidth="1"/>
    <col min="7691" max="7692" width="13.5" customWidth="1"/>
    <col min="7693" max="7693" width="8.83203125" customWidth="1"/>
    <col min="7694" max="7694" width="41.6640625" customWidth="1"/>
    <col min="7695" max="7695" width="11.5" customWidth="1"/>
    <col min="7696" max="7696" width="12" customWidth="1"/>
    <col min="7697" max="7697" width="6.5" customWidth="1"/>
    <col min="7698" max="7698" width="6.33203125" customWidth="1"/>
    <col min="7699" max="7699" width="13.1640625" customWidth="1"/>
    <col min="7700" max="7701" width="13.5" customWidth="1"/>
    <col min="7702" max="7702" width="13.6640625" customWidth="1"/>
    <col min="7703" max="7703" width="14.6640625" customWidth="1"/>
    <col min="7704" max="7704" width="6.5" customWidth="1"/>
    <col min="7705" max="7705" width="12.1640625" customWidth="1"/>
    <col min="7706" max="7706" width="15.33203125" customWidth="1"/>
    <col min="7707" max="7707" width="10.83203125" customWidth="1"/>
    <col min="7708" max="7708" width="8.6640625" customWidth="1"/>
    <col min="7709" max="7709" width="9.5" customWidth="1"/>
    <col min="7710" max="7710" width="8" customWidth="1"/>
    <col min="7711" max="7711" width="8.1640625" customWidth="1"/>
    <col min="7712" max="7712" width="8.33203125" customWidth="1"/>
    <col min="7713" max="7714" width="13.5" customWidth="1"/>
    <col min="7715" max="7716" width="57.5" customWidth="1"/>
    <col min="7717" max="7717" width="21.6640625" customWidth="1"/>
    <col min="7718" max="7718" width="38" customWidth="1"/>
    <col min="7719" max="7719" width="0" hidden="1" customWidth="1"/>
    <col min="7720" max="7936" width="8.83203125" customWidth="1"/>
    <col min="7937" max="7937" width="0" hidden="1" customWidth="1"/>
    <col min="7938" max="7938" width="10.5" customWidth="1"/>
    <col min="7939" max="7939" width="19" customWidth="1"/>
    <col min="7940" max="7940" width="15.5" customWidth="1"/>
    <col min="7941" max="7941" width="11.5" customWidth="1"/>
    <col min="7942" max="7942" width="16" customWidth="1"/>
    <col min="7943" max="7943" width="10.1640625" customWidth="1"/>
    <col min="7944" max="7945" width="7.1640625" customWidth="1"/>
    <col min="7946" max="7946" width="11" customWidth="1"/>
    <col min="7947" max="7948" width="13.5" customWidth="1"/>
    <col min="7949" max="7949" width="8.83203125" customWidth="1"/>
    <col min="7950" max="7950" width="41.6640625" customWidth="1"/>
    <col min="7951" max="7951" width="11.5" customWidth="1"/>
    <col min="7952" max="7952" width="12" customWidth="1"/>
    <col min="7953" max="7953" width="6.5" customWidth="1"/>
    <col min="7954" max="7954" width="6.33203125" customWidth="1"/>
    <col min="7955" max="7955" width="13.1640625" customWidth="1"/>
    <col min="7956" max="7957" width="13.5" customWidth="1"/>
    <col min="7958" max="7958" width="13.6640625" customWidth="1"/>
    <col min="7959" max="7959" width="14.6640625" customWidth="1"/>
    <col min="7960" max="7960" width="6.5" customWidth="1"/>
    <col min="7961" max="7961" width="12.1640625" customWidth="1"/>
    <col min="7962" max="7962" width="15.33203125" customWidth="1"/>
    <col min="7963" max="7963" width="10.83203125" customWidth="1"/>
    <col min="7964" max="7964" width="8.6640625" customWidth="1"/>
    <col min="7965" max="7965" width="9.5" customWidth="1"/>
    <col min="7966" max="7966" width="8" customWidth="1"/>
    <col min="7967" max="7967" width="8.1640625" customWidth="1"/>
    <col min="7968" max="7968" width="8.33203125" customWidth="1"/>
    <col min="7969" max="7970" width="13.5" customWidth="1"/>
    <col min="7971" max="7972" width="57.5" customWidth="1"/>
    <col min="7973" max="7973" width="21.6640625" customWidth="1"/>
    <col min="7974" max="7974" width="38" customWidth="1"/>
    <col min="7975" max="7975" width="0" hidden="1" customWidth="1"/>
    <col min="7976" max="8192" width="8.83203125" customWidth="1"/>
    <col min="8193" max="8193" width="0" hidden="1" customWidth="1"/>
    <col min="8194" max="8194" width="10.5" customWidth="1"/>
    <col min="8195" max="8195" width="19" customWidth="1"/>
    <col min="8196" max="8196" width="15.5" customWidth="1"/>
    <col min="8197" max="8197" width="11.5" customWidth="1"/>
    <col min="8198" max="8198" width="16" customWidth="1"/>
    <col min="8199" max="8199" width="10.1640625" customWidth="1"/>
    <col min="8200" max="8201" width="7.1640625" customWidth="1"/>
    <col min="8202" max="8202" width="11" customWidth="1"/>
    <col min="8203" max="8204" width="13.5" customWidth="1"/>
    <col min="8205" max="8205" width="8.83203125" customWidth="1"/>
    <col min="8206" max="8206" width="41.6640625" customWidth="1"/>
    <col min="8207" max="8207" width="11.5" customWidth="1"/>
    <col min="8208" max="8208" width="12" customWidth="1"/>
    <col min="8209" max="8209" width="6.5" customWidth="1"/>
    <col min="8210" max="8210" width="6.33203125" customWidth="1"/>
    <col min="8211" max="8211" width="13.1640625" customWidth="1"/>
    <col min="8212" max="8213" width="13.5" customWidth="1"/>
    <col min="8214" max="8214" width="13.6640625" customWidth="1"/>
    <col min="8215" max="8215" width="14.6640625" customWidth="1"/>
    <col min="8216" max="8216" width="6.5" customWidth="1"/>
    <col min="8217" max="8217" width="12.1640625" customWidth="1"/>
    <col min="8218" max="8218" width="15.33203125" customWidth="1"/>
    <col min="8219" max="8219" width="10.83203125" customWidth="1"/>
    <col min="8220" max="8220" width="8.6640625" customWidth="1"/>
    <col min="8221" max="8221" width="9.5" customWidth="1"/>
    <col min="8222" max="8222" width="8" customWidth="1"/>
    <col min="8223" max="8223" width="8.1640625" customWidth="1"/>
    <col min="8224" max="8224" width="8.33203125" customWidth="1"/>
    <col min="8225" max="8226" width="13.5" customWidth="1"/>
    <col min="8227" max="8228" width="57.5" customWidth="1"/>
    <col min="8229" max="8229" width="21.6640625" customWidth="1"/>
    <col min="8230" max="8230" width="38" customWidth="1"/>
    <col min="8231" max="8231" width="0" hidden="1" customWidth="1"/>
    <col min="8232" max="8448" width="8.83203125" customWidth="1"/>
    <col min="8449" max="8449" width="0" hidden="1" customWidth="1"/>
    <col min="8450" max="8450" width="10.5" customWidth="1"/>
    <col min="8451" max="8451" width="19" customWidth="1"/>
    <col min="8452" max="8452" width="15.5" customWidth="1"/>
    <col min="8453" max="8453" width="11.5" customWidth="1"/>
    <col min="8454" max="8454" width="16" customWidth="1"/>
    <col min="8455" max="8455" width="10.1640625" customWidth="1"/>
    <col min="8456" max="8457" width="7.1640625" customWidth="1"/>
    <col min="8458" max="8458" width="11" customWidth="1"/>
    <col min="8459" max="8460" width="13.5" customWidth="1"/>
    <col min="8461" max="8461" width="8.83203125" customWidth="1"/>
    <col min="8462" max="8462" width="41.6640625" customWidth="1"/>
    <col min="8463" max="8463" width="11.5" customWidth="1"/>
    <col min="8464" max="8464" width="12" customWidth="1"/>
    <col min="8465" max="8465" width="6.5" customWidth="1"/>
    <col min="8466" max="8466" width="6.33203125" customWidth="1"/>
    <col min="8467" max="8467" width="13.1640625" customWidth="1"/>
    <col min="8468" max="8469" width="13.5" customWidth="1"/>
    <col min="8470" max="8470" width="13.6640625" customWidth="1"/>
    <col min="8471" max="8471" width="14.6640625" customWidth="1"/>
    <col min="8472" max="8472" width="6.5" customWidth="1"/>
    <col min="8473" max="8473" width="12.1640625" customWidth="1"/>
    <col min="8474" max="8474" width="15.33203125" customWidth="1"/>
    <col min="8475" max="8475" width="10.83203125" customWidth="1"/>
    <col min="8476" max="8476" width="8.6640625" customWidth="1"/>
    <col min="8477" max="8477" width="9.5" customWidth="1"/>
    <col min="8478" max="8478" width="8" customWidth="1"/>
    <col min="8479" max="8479" width="8.1640625" customWidth="1"/>
    <col min="8480" max="8480" width="8.33203125" customWidth="1"/>
    <col min="8481" max="8482" width="13.5" customWidth="1"/>
    <col min="8483" max="8484" width="57.5" customWidth="1"/>
    <col min="8485" max="8485" width="21.6640625" customWidth="1"/>
    <col min="8486" max="8486" width="38" customWidth="1"/>
    <col min="8487" max="8487" width="0" hidden="1" customWidth="1"/>
    <col min="8488" max="8704" width="8.83203125" customWidth="1"/>
    <col min="8705" max="8705" width="0" hidden="1" customWidth="1"/>
    <col min="8706" max="8706" width="10.5" customWidth="1"/>
    <col min="8707" max="8707" width="19" customWidth="1"/>
    <col min="8708" max="8708" width="15.5" customWidth="1"/>
    <col min="8709" max="8709" width="11.5" customWidth="1"/>
    <col min="8710" max="8710" width="16" customWidth="1"/>
    <col min="8711" max="8711" width="10.1640625" customWidth="1"/>
    <col min="8712" max="8713" width="7.1640625" customWidth="1"/>
    <col min="8714" max="8714" width="11" customWidth="1"/>
    <col min="8715" max="8716" width="13.5" customWidth="1"/>
    <col min="8717" max="8717" width="8.83203125" customWidth="1"/>
    <col min="8718" max="8718" width="41.6640625" customWidth="1"/>
    <col min="8719" max="8719" width="11.5" customWidth="1"/>
    <col min="8720" max="8720" width="12" customWidth="1"/>
    <col min="8721" max="8721" width="6.5" customWidth="1"/>
    <col min="8722" max="8722" width="6.33203125" customWidth="1"/>
    <col min="8723" max="8723" width="13.1640625" customWidth="1"/>
    <col min="8724" max="8725" width="13.5" customWidth="1"/>
    <col min="8726" max="8726" width="13.6640625" customWidth="1"/>
    <col min="8727" max="8727" width="14.6640625" customWidth="1"/>
    <col min="8728" max="8728" width="6.5" customWidth="1"/>
    <col min="8729" max="8729" width="12.1640625" customWidth="1"/>
    <col min="8730" max="8730" width="15.33203125" customWidth="1"/>
    <col min="8731" max="8731" width="10.83203125" customWidth="1"/>
    <col min="8732" max="8732" width="8.6640625" customWidth="1"/>
    <col min="8733" max="8733" width="9.5" customWidth="1"/>
    <col min="8734" max="8734" width="8" customWidth="1"/>
    <col min="8735" max="8735" width="8.1640625" customWidth="1"/>
    <col min="8736" max="8736" width="8.33203125" customWidth="1"/>
    <col min="8737" max="8738" width="13.5" customWidth="1"/>
    <col min="8739" max="8740" width="57.5" customWidth="1"/>
    <col min="8741" max="8741" width="21.6640625" customWidth="1"/>
    <col min="8742" max="8742" width="38" customWidth="1"/>
    <col min="8743" max="8743" width="0" hidden="1" customWidth="1"/>
    <col min="8744" max="8960" width="8.83203125" customWidth="1"/>
    <col min="8961" max="8961" width="0" hidden="1" customWidth="1"/>
    <col min="8962" max="8962" width="10.5" customWidth="1"/>
    <col min="8963" max="8963" width="19" customWidth="1"/>
    <col min="8964" max="8964" width="15.5" customWidth="1"/>
    <col min="8965" max="8965" width="11.5" customWidth="1"/>
    <col min="8966" max="8966" width="16" customWidth="1"/>
    <col min="8967" max="8967" width="10.1640625" customWidth="1"/>
    <col min="8968" max="8969" width="7.1640625" customWidth="1"/>
    <col min="8970" max="8970" width="11" customWidth="1"/>
    <col min="8971" max="8972" width="13.5" customWidth="1"/>
    <col min="8973" max="8973" width="8.83203125" customWidth="1"/>
    <col min="8974" max="8974" width="41.6640625" customWidth="1"/>
    <col min="8975" max="8975" width="11.5" customWidth="1"/>
    <col min="8976" max="8976" width="12" customWidth="1"/>
    <col min="8977" max="8977" width="6.5" customWidth="1"/>
    <col min="8978" max="8978" width="6.33203125" customWidth="1"/>
    <col min="8979" max="8979" width="13.1640625" customWidth="1"/>
    <col min="8980" max="8981" width="13.5" customWidth="1"/>
    <col min="8982" max="8982" width="13.6640625" customWidth="1"/>
    <col min="8983" max="8983" width="14.6640625" customWidth="1"/>
    <col min="8984" max="8984" width="6.5" customWidth="1"/>
    <col min="8985" max="8985" width="12.1640625" customWidth="1"/>
    <col min="8986" max="8986" width="15.33203125" customWidth="1"/>
    <col min="8987" max="8987" width="10.83203125" customWidth="1"/>
    <col min="8988" max="8988" width="8.6640625" customWidth="1"/>
    <col min="8989" max="8989" width="9.5" customWidth="1"/>
    <col min="8990" max="8990" width="8" customWidth="1"/>
    <col min="8991" max="8991" width="8.1640625" customWidth="1"/>
    <col min="8992" max="8992" width="8.33203125" customWidth="1"/>
    <col min="8993" max="8994" width="13.5" customWidth="1"/>
    <col min="8995" max="8996" width="57.5" customWidth="1"/>
    <col min="8997" max="8997" width="21.6640625" customWidth="1"/>
    <col min="8998" max="8998" width="38" customWidth="1"/>
    <col min="8999" max="8999" width="0" hidden="1" customWidth="1"/>
    <col min="9000" max="9216" width="8.83203125" customWidth="1"/>
    <col min="9217" max="9217" width="0" hidden="1" customWidth="1"/>
    <col min="9218" max="9218" width="10.5" customWidth="1"/>
    <col min="9219" max="9219" width="19" customWidth="1"/>
    <col min="9220" max="9220" width="15.5" customWidth="1"/>
    <col min="9221" max="9221" width="11.5" customWidth="1"/>
    <col min="9222" max="9222" width="16" customWidth="1"/>
    <col min="9223" max="9223" width="10.1640625" customWidth="1"/>
    <col min="9224" max="9225" width="7.1640625" customWidth="1"/>
    <col min="9226" max="9226" width="11" customWidth="1"/>
    <col min="9227" max="9228" width="13.5" customWidth="1"/>
    <col min="9229" max="9229" width="8.83203125" customWidth="1"/>
    <col min="9230" max="9230" width="41.6640625" customWidth="1"/>
    <col min="9231" max="9231" width="11.5" customWidth="1"/>
    <col min="9232" max="9232" width="12" customWidth="1"/>
    <col min="9233" max="9233" width="6.5" customWidth="1"/>
    <col min="9234" max="9234" width="6.33203125" customWidth="1"/>
    <col min="9235" max="9235" width="13.1640625" customWidth="1"/>
    <col min="9236" max="9237" width="13.5" customWidth="1"/>
    <col min="9238" max="9238" width="13.6640625" customWidth="1"/>
    <col min="9239" max="9239" width="14.6640625" customWidth="1"/>
    <col min="9240" max="9240" width="6.5" customWidth="1"/>
    <col min="9241" max="9241" width="12.1640625" customWidth="1"/>
    <col min="9242" max="9242" width="15.33203125" customWidth="1"/>
    <col min="9243" max="9243" width="10.83203125" customWidth="1"/>
    <col min="9244" max="9244" width="8.6640625" customWidth="1"/>
    <col min="9245" max="9245" width="9.5" customWidth="1"/>
    <col min="9246" max="9246" width="8" customWidth="1"/>
    <col min="9247" max="9247" width="8.1640625" customWidth="1"/>
    <col min="9248" max="9248" width="8.33203125" customWidth="1"/>
    <col min="9249" max="9250" width="13.5" customWidth="1"/>
    <col min="9251" max="9252" width="57.5" customWidth="1"/>
    <col min="9253" max="9253" width="21.6640625" customWidth="1"/>
    <col min="9254" max="9254" width="38" customWidth="1"/>
    <col min="9255" max="9255" width="0" hidden="1" customWidth="1"/>
    <col min="9256" max="9472" width="8.83203125" customWidth="1"/>
    <col min="9473" max="9473" width="0" hidden="1" customWidth="1"/>
    <col min="9474" max="9474" width="10.5" customWidth="1"/>
    <col min="9475" max="9475" width="19" customWidth="1"/>
    <col min="9476" max="9476" width="15.5" customWidth="1"/>
    <col min="9477" max="9477" width="11.5" customWidth="1"/>
    <col min="9478" max="9478" width="16" customWidth="1"/>
    <col min="9479" max="9479" width="10.1640625" customWidth="1"/>
    <col min="9480" max="9481" width="7.1640625" customWidth="1"/>
    <col min="9482" max="9482" width="11" customWidth="1"/>
    <col min="9483" max="9484" width="13.5" customWidth="1"/>
    <col min="9485" max="9485" width="8.83203125" customWidth="1"/>
    <col min="9486" max="9486" width="41.6640625" customWidth="1"/>
    <col min="9487" max="9487" width="11.5" customWidth="1"/>
    <col min="9488" max="9488" width="12" customWidth="1"/>
    <col min="9489" max="9489" width="6.5" customWidth="1"/>
    <col min="9490" max="9490" width="6.33203125" customWidth="1"/>
    <col min="9491" max="9491" width="13.1640625" customWidth="1"/>
    <col min="9492" max="9493" width="13.5" customWidth="1"/>
    <col min="9494" max="9494" width="13.6640625" customWidth="1"/>
    <col min="9495" max="9495" width="14.6640625" customWidth="1"/>
    <col min="9496" max="9496" width="6.5" customWidth="1"/>
    <col min="9497" max="9497" width="12.1640625" customWidth="1"/>
    <col min="9498" max="9498" width="15.33203125" customWidth="1"/>
    <col min="9499" max="9499" width="10.83203125" customWidth="1"/>
    <col min="9500" max="9500" width="8.6640625" customWidth="1"/>
    <col min="9501" max="9501" width="9.5" customWidth="1"/>
    <col min="9502" max="9502" width="8" customWidth="1"/>
    <col min="9503" max="9503" width="8.1640625" customWidth="1"/>
    <col min="9504" max="9504" width="8.33203125" customWidth="1"/>
    <col min="9505" max="9506" width="13.5" customWidth="1"/>
    <col min="9507" max="9508" width="57.5" customWidth="1"/>
    <col min="9509" max="9509" width="21.6640625" customWidth="1"/>
    <col min="9510" max="9510" width="38" customWidth="1"/>
    <col min="9511" max="9511" width="0" hidden="1" customWidth="1"/>
    <col min="9512" max="9728" width="8.83203125" customWidth="1"/>
    <col min="9729" max="9729" width="0" hidden="1" customWidth="1"/>
    <col min="9730" max="9730" width="10.5" customWidth="1"/>
    <col min="9731" max="9731" width="19" customWidth="1"/>
    <col min="9732" max="9732" width="15.5" customWidth="1"/>
    <col min="9733" max="9733" width="11.5" customWidth="1"/>
    <col min="9734" max="9734" width="16" customWidth="1"/>
    <col min="9735" max="9735" width="10.1640625" customWidth="1"/>
    <col min="9736" max="9737" width="7.1640625" customWidth="1"/>
    <col min="9738" max="9738" width="11" customWidth="1"/>
    <col min="9739" max="9740" width="13.5" customWidth="1"/>
    <col min="9741" max="9741" width="8.83203125" customWidth="1"/>
    <col min="9742" max="9742" width="41.6640625" customWidth="1"/>
    <col min="9743" max="9743" width="11.5" customWidth="1"/>
    <col min="9744" max="9744" width="12" customWidth="1"/>
    <col min="9745" max="9745" width="6.5" customWidth="1"/>
    <col min="9746" max="9746" width="6.33203125" customWidth="1"/>
    <col min="9747" max="9747" width="13.1640625" customWidth="1"/>
    <col min="9748" max="9749" width="13.5" customWidth="1"/>
    <col min="9750" max="9750" width="13.6640625" customWidth="1"/>
    <col min="9751" max="9751" width="14.6640625" customWidth="1"/>
    <col min="9752" max="9752" width="6.5" customWidth="1"/>
    <col min="9753" max="9753" width="12.1640625" customWidth="1"/>
    <col min="9754" max="9754" width="15.33203125" customWidth="1"/>
    <col min="9755" max="9755" width="10.83203125" customWidth="1"/>
    <col min="9756" max="9756" width="8.6640625" customWidth="1"/>
    <col min="9757" max="9757" width="9.5" customWidth="1"/>
    <col min="9758" max="9758" width="8" customWidth="1"/>
    <col min="9759" max="9759" width="8.1640625" customWidth="1"/>
    <col min="9760" max="9760" width="8.33203125" customWidth="1"/>
    <col min="9761" max="9762" width="13.5" customWidth="1"/>
    <col min="9763" max="9764" width="57.5" customWidth="1"/>
    <col min="9765" max="9765" width="21.6640625" customWidth="1"/>
    <col min="9766" max="9766" width="38" customWidth="1"/>
    <col min="9767" max="9767" width="0" hidden="1" customWidth="1"/>
    <col min="9768" max="9984" width="8.83203125" customWidth="1"/>
    <col min="9985" max="9985" width="0" hidden="1" customWidth="1"/>
    <col min="9986" max="9986" width="10.5" customWidth="1"/>
    <col min="9987" max="9987" width="19" customWidth="1"/>
    <col min="9988" max="9988" width="15.5" customWidth="1"/>
    <col min="9989" max="9989" width="11.5" customWidth="1"/>
    <col min="9990" max="9990" width="16" customWidth="1"/>
    <col min="9991" max="9991" width="10.1640625" customWidth="1"/>
    <col min="9992" max="9993" width="7.1640625" customWidth="1"/>
    <col min="9994" max="9994" width="11" customWidth="1"/>
    <col min="9995" max="9996" width="13.5" customWidth="1"/>
    <col min="9997" max="9997" width="8.83203125" customWidth="1"/>
    <col min="9998" max="9998" width="41.6640625" customWidth="1"/>
    <col min="9999" max="9999" width="11.5" customWidth="1"/>
    <col min="10000" max="10000" width="12" customWidth="1"/>
    <col min="10001" max="10001" width="6.5" customWidth="1"/>
    <col min="10002" max="10002" width="6.33203125" customWidth="1"/>
    <col min="10003" max="10003" width="13.1640625" customWidth="1"/>
    <col min="10004" max="10005" width="13.5" customWidth="1"/>
    <col min="10006" max="10006" width="13.6640625" customWidth="1"/>
    <col min="10007" max="10007" width="14.6640625" customWidth="1"/>
    <col min="10008" max="10008" width="6.5" customWidth="1"/>
    <col min="10009" max="10009" width="12.1640625" customWidth="1"/>
    <col min="10010" max="10010" width="15.33203125" customWidth="1"/>
    <col min="10011" max="10011" width="10.83203125" customWidth="1"/>
    <col min="10012" max="10012" width="8.6640625" customWidth="1"/>
    <col min="10013" max="10013" width="9.5" customWidth="1"/>
    <col min="10014" max="10014" width="8" customWidth="1"/>
    <col min="10015" max="10015" width="8.1640625" customWidth="1"/>
    <col min="10016" max="10016" width="8.33203125" customWidth="1"/>
    <col min="10017" max="10018" width="13.5" customWidth="1"/>
    <col min="10019" max="10020" width="57.5" customWidth="1"/>
    <col min="10021" max="10021" width="21.6640625" customWidth="1"/>
    <col min="10022" max="10022" width="38" customWidth="1"/>
    <col min="10023" max="10023" width="0" hidden="1" customWidth="1"/>
    <col min="10024" max="10240" width="8.83203125" customWidth="1"/>
    <col min="10241" max="10241" width="0" hidden="1" customWidth="1"/>
    <col min="10242" max="10242" width="10.5" customWidth="1"/>
    <col min="10243" max="10243" width="19" customWidth="1"/>
    <col min="10244" max="10244" width="15.5" customWidth="1"/>
    <col min="10245" max="10245" width="11.5" customWidth="1"/>
    <col min="10246" max="10246" width="16" customWidth="1"/>
    <col min="10247" max="10247" width="10.1640625" customWidth="1"/>
    <col min="10248" max="10249" width="7.1640625" customWidth="1"/>
    <col min="10250" max="10250" width="11" customWidth="1"/>
    <col min="10251" max="10252" width="13.5" customWidth="1"/>
    <col min="10253" max="10253" width="8.83203125" customWidth="1"/>
    <col min="10254" max="10254" width="41.6640625" customWidth="1"/>
    <col min="10255" max="10255" width="11.5" customWidth="1"/>
    <col min="10256" max="10256" width="12" customWidth="1"/>
    <col min="10257" max="10257" width="6.5" customWidth="1"/>
    <col min="10258" max="10258" width="6.33203125" customWidth="1"/>
    <col min="10259" max="10259" width="13.1640625" customWidth="1"/>
    <col min="10260" max="10261" width="13.5" customWidth="1"/>
    <col min="10262" max="10262" width="13.6640625" customWidth="1"/>
    <col min="10263" max="10263" width="14.6640625" customWidth="1"/>
    <col min="10264" max="10264" width="6.5" customWidth="1"/>
    <col min="10265" max="10265" width="12.1640625" customWidth="1"/>
    <col min="10266" max="10266" width="15.33203125" customWidth="1"/>
    <col min="10267" max="10267" width="10.83203125" customWidth="1"/>
    <col min="10268" max="10268" width="8.6640625" customWidth="1"/>
    <col min="10269" max="10269" width="9.5" customWidth="1"/>
    <col min="10270" max="10270" width="8" customWidth="1"/>
    <col min="10271" max="10271" width="8.1640625" customWidth="1"/>
    <col min="10272" max="10272" width="8.33203125" customWidth="1"/>
    <col min="10273" max="10274" width="13.5" customWidth="1"/>
    <col min="10275" max="10276" width="57.5" customWidth="1"/>
    <col min="10277" max="10277" width="21.6640625" customWidth="1"/>
    <col min="10278" max="10278" width="38" customWidth="1"/>
    <col min="10279" max="10279" width="0" hidden="1" customWidth="1"/>
    <col min="10280" max="10496" width="8.83203125" customWidth="1"/>
    <col min="10497" max="10497" width="0" hidden="1" customWidth="1"/>
    <col min="10498" max="10498" width="10.5" customWidth="1"/>
    <col min="10499" max="10499" width="19" customWidth="1"/>
    <col min="10500" max="10500" width="15.5" customWidth="1"/>
    <col min="10501" max="10501" width="11.5" customWidth="1"/>
    <col min="10502" max="10502" width="16" customWidth="1"/>
    <col min="10503" max="10503" width="10.1640625" customWidth="1"/>
    <col min="10504" max="10505" width="7.1640625" customWidth="1"/>
    <col min="10506" max="10506" width="11" customWidth="1"/>
    <col min="10507" max="10508" width="13.5" customWidth="1"/>
    <col min="10509" max="10509" width="8.83203125" customWidth="1"/>
    <col min="10510" max="10510" width="41.6640625" customWidth="1"/>
    <col min="10511" max="10511" width="11.5" customWidth="1"/>
    <col min="10512" max="10512" width="12" customWidth="1"/>
    <col min="10513" max="10513" width="6.5" customWidth="1"/>
    <col min="10514" max="10514" width="6.33203125" customWidth="1"/>
    <col min="10515" max="10515" width="13.1640625" customWidth="1"/>
    <col min="10516" max="10517" width="13.5" customWidth="1"/>
    <col min="10518" max="10518" width="13.6640625" customWidth="1"/>
    <col min="10519" max="10519" width="14.6640625" customWidth="1"/>
    <col min="10520" max="10520" width="6.5" customWidth="1"/>
    <col min="10521" max="10521" width="12.1640625" customWidth="1"/>
    <col min="10522" max="10522" width="15.33203125" customWidth="1"/>
    <col min="10523" max="10523" width="10.83203125" customWidth="1"/>
    <col min="10524" max="10524" width="8.6640625" customWidth="1"/>
    <col min="10525" max="10525" width="9.5" customWidth="1"/>
    <col min="10526" max="10526" width="8" customWidth="1"/>
    <col min="10527" max="10527" width="8.1640625" customWidth="1"/>
    <col min="10528" max="10528" width="8.33203125" customWidth="1"/>
    <col min="10529" max="10530" width="13.5" customWidth="1"/>
    <col min="10531" max="10532" width="57.5" customWidth="1"/>
    <col min="10533" max="10533" width="21.6640625" customWidth="1"/>
    <col min="10534" max="10534" width="38" customWidth="1"/>
    <col min="10535" max="10535" width="0" hidden="1" customWidth="1"/>
    <col min="10536" max="10752" width="8.83203125" customWidth="1"/>
    <col min="10753" max="10753" width="0" hidden="1" customWidth="1"/>
    <col min="10754" max="10754" width="10.5" customWidth="1"/>
    <col min="10755" max="10755" width="19" customWidth="1"/>
    <col min="10756" max="10756" width="15.5" customWidth="1"/>
    <col min="10757" max="10757" width="11.5" customWidth="1"/>
    <col min="10758" max="10758" width="16" customWidth="1"/>
    <col min="10759" max="10759" width="10.1640625" customWidth="1"/>
    <col min="10760" max="10761" width="7.1640625" customWidth="1"/>
    <col min="10762" max="10762" width="11" customWidth="1"/>
    <col min="10763" max="10764" width="13.5" customWidth="1"/>
    <col min="10765" max="10765" width="8.83203125" customWidth="1"/>
    <col min="10766" max="10766" width="41.6640625" customWidth="1"/>
    <col min="10767" max="10767" width="11.5" customWidth="1"/>
    <col min="10768" max="10768" width="12" customWidth="1"/>
    <col min="10769" max="10769" width="6.5" customWidth="1"/>
    <col min="10770" max="10770" width="6.33203125" customWidth="1"/>
    <col min="10771" max="10771" width="13.1640625" customWidth="1"/>
    <col min="10772" max="10773" width="13.5" customWidth="1"/>
    <col min="10774" max="10774" width="13.6640625" customWidth="1"/>
    <col min="10775" max="10775" width="14.6640625" customWidth="1"/>
    <col min="10776" max="10776" width="6.5" customWidth="1"/>
    <col min="10777" max="10777" width="12.1640625" customWidth="1"/>
    <col min="10778" max="10778" width="15.33203125" customWidth="1"/>
    <col min="10779" max="10779" width="10.83203125" customWidth="1"/>
    <col min="10780" max="10780" width="8.6640625" customWidth="1"/>
    <col min="10781" max="10781" width="9.5" customWidth="1"/>
    <col min="10782" max="10782" width="8" customWidth="1"/>
    <col min="10783" max="10783" width="8.1640625" customWidth="1"/>
    <col min="10784" max="10784" width="8.33203125" customWidth="1"/>
    <col min="10785" max="10786" width="13.5" customWidth="1"/>
    <col min="10787" max="10788" width="57.5" customWidth="1"/>
    <col min="10789" max="10789" width="21.6640625" customWidth="1"/>
    <col min="10790" max="10790" width="38" customWidth="1"/>
    <col min="10791" max="10791" width="0" hidden="1" customWidth="1"/>
    <col min="10792" max="11008" width="8.83203125" customWidth="1"/>
    <col min="11009" max="11009" width="0" hidden="1" customWidth="1"/>
    <col min="11010" max="11010" width="10.5" customWidth="1"/>
    <col min="11011" max="11011" width="19" customWidth="1"/>
    <col min="11012" max="11012" width="15.5" customWidth="1"/>
    <col min="11013" max="11013" width="11.5" customWidth="1"/>
    <col min="11014" max="11014" width="16" customWidth="1"/>
    <col min="11015" max="11015" width="10.1640625" customWidth="1"/>
    <col min="11016" max="11017" width="7.1640625" customWidth="1"/>
    <col min="11018" max="11018" width="11" customWidth="1"/>
    <col min="11019" max="11020" width="13.5" customWidth="1"/>
    <col min="11021" max="11021" width="8.83203125" customWidth="1"/>
    <col min="11022" max="11022" width="41.6640625" customWidth="1"/>
    <col min="11023" max="11023" width="11.5" customWidth="1"/>
    <col min="11024" max="11024" width="12" customWidth="1"/>
    <col min="11025" max="11025" width="6.5" customWidth="1"/>
    <col min="11026" max="11026" width="6.33203125" customWidth="1"/>
    <col min="11027" max="11027" width="13.1640625" customWidth="1"/>
    <col min="11028" max="11029" width="13.5" customWidth="1"/>
    <col min="11030" max="11030" width="13.6640625" customWidth="1"/>
    <col min="11031" max="11031" width="14.6640625" customWidth="1"/>
    <col min="11032" max="11032" width="6.5" customWidth="1"/>
    <col min="11033" max="11033" width="12.1640625" customWidth="1"/>
    <col min="11034" max="11034" width="15.33203125" customWidth="1"/>
    <col min="11035" max="11035" width="10.83203125" customWidth="1"/>
    <col min="11036" max="11036" width="8.6640625" customWidth="1"/>
    <col min="11037" max="11037" width="9.5" customWidth="1"/>
    <col min="11038" max="11038" width="8" customWidth="1"/>
    <col min="11039" max="11039" width="8.1640625" customWidth="1"/>
    <col min="11040" max="11040" width="8.33203125" customWidth="1"/>
    <col min="11041" max="11042" width="13.5" customWidth="1"/>
    <col min="11043" max="11044" width="57.5" customWidth="1"/>
    <col min="11045" max="11045" width="21.6640625" customWidth="1"/>
    <col min="11046" max="11046" width="38" customWidth="1"/>
    <col min="11047" max="11047" width="0" hidden="1" customWidth="1"/>
    <col min="11048" max="11264" width="8.83203125" customWidth="1"/>
    <col min="11265" max="11265" width="0" hidden="1" customWidth="1"/>
    <col min="11266" max="11266" width="10.5" customWidth="1"/>
    <col min="11267" max="11267" width="19" customWidth="1"/>
    <col min="11268" max="11268" width="15.5" customWidth="1"/>
    <col min="11269" max="11269" width="11.5" customWidth="1"/>
    <col min="11270" max="11270" width="16" customWidth="1"/>
    <col min="11271" max="11271" width="10.1640625" customWidth="1"/>
    <col min="11272" max="11273" width="7.1640625" customWidth="1"/>
    <col min="11274" max="11274" width="11" customWidth="1"/>
    <col min="11275" max="11276" width="13.5" customWidth="1"/>
    <col min="11277" max="11277" width="8.83203125" customWidth="1"/>
    <col min="11278" max="11278" width="41.6640625" customWidth="1"/>
    <col min="11279" max="11279" width="11.5" customWidth="1"/>
    <col min="11280" max="11280" width="12" customWidth="1"/>
    <col min="11281" max="11281" width="6.5" customWidth="1"/>
    <col min="11282" max="11282" width="6.33203125" customWidth="1"/>
    <col min="11283" max="11283" width="13.1640625" customWidth="1"/>
    <col min="11284" max="11285" width="13.5" customWidth="1"/>
    <col min="11286" max="11286" width="13.6640625" customWidth="1"/>
    <col min="11287" max="11287" width="14.6640625" customWidth="1"/>
    <col min="11288" max="11288" width="6.5" customWidth="1"/>
    <col min="11289" max="11289" width="12.1640625" customWidth="1"/>
    <col min="11290" max="11290" width="15.33203125" customWidth="1"/>
    <col min="11291" max="11291" width="10.83203125" customWidth="1"/>
    <col min="11292" max="11292" width="8.6640625" customWidth="1"/>
    <col min="11293" max="11293" width="9.5" customWidth="1"/>
    <col min="11294" max="11294" width="8" customWidth="1"/>
    <col min="11295" max="11295" width="8.1640625" customWidth="1"/>
    <col min="11296" max="11296" width="8.33203125" customWidth="1"/>
    <col min="11297" max="11298" width="13.5" customWidth="1"/>
    <col min="11299" max="11300" width="57.5" customWidth="1"/>
    <col min="11301" max="11301" width="21.6640625" customWidth="1"/>
    <col min="11302" max="11302" width="38" customWidth="1"/>
    <col min="11303" max="11303" width="0" hidden="1" customWidth="1"/>
    <col min="11304" max="11520" width="8.83203125" customWidth="1"/>
    <col min="11521" max="11521" width="0" hidden="1" customWidth="1"/>
    <col min="11522" max="11522" width="10.5" customWidth="1"/>
    <col min="11523" max="11523" width="19" customWidth="1"/>
    <col min="11524" max="11524" width="15.5" customWidth="1"/>
    <col min="11525" max="11525" width="11.5" customWidth="1"/>
    <col min="11526" max="11526" width="16" customWidth="1"/>
    <col min="11527" max="11527" width="10.1640625" customWidth="1"/>
    <col min="11528" max="11529" width="7.1640625" customWidth="1"/>
    <col min="11530" max="11530" width="11" customWidth="1"/>
    <col min="11531" max="11532" width="13.5" customWidth="1"/>
    <col min="11533" max="11533" width="8.83203125" customWidth="1"/>
    <col min="11534" max="11534" width="41.6640625" customWidth="1"/>
    <col min="11535" max="11535" width="11.5" customWidth="1"/>
    <col min="11536" max="11536" width="12" customWidth="1"/>
    <col min="11537" max="11537" width="6.5" customWidth="1"/>
    <col min="11538" max="11538" width="6.33203125" customWidth="1"/>
    <col min="11539" max="11539" width="13.1640625" customWidth="1"/>
    <col min="11540" max="11541" width="13.5" customWidth="1"/>
    <col min="11542" max="11542" width="13.6640625" customWidth="1"/>
    <col min="11543" max="11543" width="14.6640625" customWidth="1"/>
    <col min="11544" max="11544" width="6.5" customWidth="1"/>
    <col min="11545" max="11545" width="12.1640625" customWidth="1"/>
    <col min="11546" max="11546" width="15.33203125" customWidth="1"/>
    <col min="11547" max="11547" width="10.83203125" customWidth="1"/>
    <col min="11548" max="11548" width="8.6640625" customWidth="1"/>
    <col min="11549" max="11549" width="9.5" customWidth="1"/>
    <col min="11550" max="11550" width="8" customWidth="1"/>
    <col min="11551" max="11551" width="8.1640625" customWidth="1"/>
    <col min="11552" max="11552" width="8.33203125" customWidth="1"/>
    <col min="11553" max="11554" width="13.5" customWidth="1"/>
    <col min="11555" max="11556" width="57.5" customWidth="1"/>
    <col min="11557" max="11557" width="21.6640625" customWidth="1"/>
    <col min="11558" max="11558" width="38" customWidth="1"/>
    <col min="11559" max="11559" width="0" hidden="1" customWidth="1"/>
    <col min="11560" max="11776" width="8.83203125" customWidth="1"/>
    <col min="11777" max="11777" width="0" hidden="1" customWidth="1"/>
    <col min="11778" max="11778" width="10.5" customWidth="1"/>
    <col min="11779" max="11779" width="19" customWidth="1"/>
    <col min="11780" max="11780" width="15.5" customWidth="1"/>
    <col min="11781" max="11781" width="11.5" customWidth="1"/>
    <col min="11782" max="11782" width="16" customWidth="1"/>
    <col min="11783" max="11783" width="10.1640625" customWidth="1"/>
    <col min="11784" max="11785" width="7.1640625" customWidth="1"/>
    <col min="11786" max="11786" width="11" customWidth="1"/>
    <col min="11787" max="11788" width="13.5" customWidth="1"/>
    <col min="11789" max="11789" width="8.83203125" customWidth="1"/>
    <col min="11790" max="11790" width="41.6640625" customWidth="1"/>
    <col min="11791" max="11791" width="11.5" customWidth="1"/>
    <col min="11792" max="11792" width="12" customWidth="1"/>
    <col min="11793" max="11793" width="6.5" customWidth="1"/>
    <col min="11794" max="11794" width="6.33203125" customWidth="1"/>
    <col min="11795" max="11795" width="13.1640625" customWidth="1"/>
    <col min="11796" max="11797" width="13.5" customWidth="1"/>
    <col min="11798" max="11798" width="13.6640625" customWidth="1"/>
    <col min="11799" max="11799" width="14.6640625" customWidth="1"/>
    <col min="11800" max="11800" width="6.5" customWidth="1"/>
    <col min="11801" max="11801" width="12.1640625" customWidth="1"/>
    <col min="11802" max="11802" width="15.33203125" customWidth="1"/>
    <col min="11803" max="11803" width="10.83203125" customWidth="1"/>
    <col min="11804" max="11804" width="8.6640625" customWidth="1"/>
    <col min="11805" max="11805" width="9.5" customWidth="1"/>
    <col min="11806" max="11806" width="8" customWidth="1"/>
    <col min="11807" max="11807" width="8.1640625" customWidth="1"/>
    <col min="11808" max="11808" width="8.33203125" customWidth="1"/>
    <col min="11809" max="11810" width="13.5" customWidth="1"/>
    <col min="11811" max="11812" width="57.5" customWidth="1"/>
    <col min="11813" max="11813" width="21.6640625" customWidth="1"/>
    <col min="11814" max="11814" width="38" customWidth="1"/>
    <col min="11815" max="11815" width="0" hidden="1" customWidth="1"/>
    <col min="11816" max="12032" width="8.83203125" customWidth="1"/>
    <col min="12033" max="12033" width="0" hidden="1" customWidth="1"/>
    <col min="12034" max="12034" width="10.5" customWidth="1"/>
    <col min="12035" max="12035" width="19" customWidth="1"/>
    <col min="12036" max="12036" width="15.5" customWidth="1"/>
    <col min="12037" max="12037" width="11.5" customWidth="1"/>
    <col min="12038" max="12038" width="16" customWidth="1"/>
    <col min="12039" max="12039" width="10.1640625" customWidth="1"/>
    <col min="12040" max="12041" width="7.1640625" customWidth="1"/>
    <col min="12042" max="12042" width="11" customWidth="1"/>
    <col min="12043" max="12044" width="13.5" customWidth="1"/>
    <col min="12045" max="12045" width="8.83203125" customWidth="1"/>
    <col min="12046" max="12046" width="41.6640625" customWidth="1"/>
    <col min="12047" max="12047" width="11.5" customWidth="1"/>
    <col min="12048" max="12048" width="12" customWidth="1"/>
    <col min="12049" max="12049" width="6.5" customWidth="1"/>
    <col min="12050" max="12050" width="6.33203125" customWidth="1"/>
    <col min="12051" max="12051" width="13.1640625" customWidth="1"/>
    <col min="12052" max="12053" width="13.5" customWidth="1"/>
    <col min="12054" max="12054" width="13.6640625" customWidth="1"/>
    <col min="12055" max="12055" width="14.6640625" customWidth="1"/>
    <col min="12056" max="12056" width="6.5" customWidth="1"/>
    <col min="12057" max="12057" width="12.1640625" customWidth="1"/>
    <col min="12058" max="12058" width="15.33203125" customWidth="1"/>
    <col min="12059" max="12059" width="10.83203125" customWidth="1"/>
    <col min="12060" max="12060" width="8.6640625" customWidth="1"/>
    <col min="12061" max="12061" width="9.5" customWidth="1"/>
    <col min="12062" max="12062" width="8" customWidth="1"/>
    <col min="12063" max="12063" width="8.1640625" customWidth="1"/>
    <col min="12064" max="12064" width="8.33203125" customWidth="1"/>
    <col min="12065" max="12066" width="13.5" customWidth="1"/>
    <col min="12067" max="12068" width="57.5" customWidth="1"/>
    <col min="12069" max="12069" width="21.6640625" customWidth="1"/>
    <col min="12070" max="12070" width="38" customWidth="1"/>
    <col min="12071" max="12071" width="0" hidden="1" customWidth="1"/>
    <col min="12072" max="12288" width="8.83203125" customWidth="1"/>
    <col min="12289" max="12289" width="0" hidden="1" customWidth="1"/>
    <col min="12290" max="12290" width="10.5" customWidth="1"/>
    <col min="12291" max="12291" width="19" customWidth="1"/>
    <col min="12292" max="12292" width="15.5" customWidth="1"/>
    <col min="12293" max="12293" width="11.5" customWidth="1"/>
    <col min="12294" max="12294" width="16" customWidth="1"/>
    <col min="12295" max="12295" width="10.1640625" customWidth="1"/>
    <col min="12296" max="12297" width="7.1640625" customWidth="1"/>
    <col min="12298" max="12298" width="11" customWidth="1"/>
    <col min="12299" max="12300" width="13.5" customWidth="1"/>
    <col min="12301" max="12301" width="8.83203125" customWidth="1"/>
    <col min="12302" max="12302" width="41.6640625" customWidth="1"/>
    <col min="12303" max="12303" width="11.5" customWidth="1"/>
    <col min="12304" max="12304" width="12" customWidth="1"/>
    <col min="12305" max="12305" width="6.5" customWidth="1"/>
    <col min="12306" max="12306" width="6.33203125" customWidth="1"/>
    <col min="12307" max="12307" width="13.1640625" customWidth="1"/>
    <col min="12308" max="12309" width="13.5" customWidth="1"/>
    <col min="12310" max="12310" width="13.6640625" customWidth="1"/>
    <col min="12311" max="12311" width="14.6640625" customWidth="1"/>
    <col min="12312" max="12312" width="6.5" customWidth="1"/>
    <col min="12313" max="12313" width="12.1640625" customWidth="1"/>
    <col min="12314" max="12314" width="15.33203125" customWidth="1"/>
    <col min="12315" max="12315" width="10.83203125" customWidth="1"/>
    <col min="12316" max="12316" width="8.6640625" customWidth="1"/>
    <col min="12317" max="12317" width="9.5" customWidth="1"/>
    <col min="12318" max="12318" width="8" customWidth="1"/>
    <col min="12319" max="12319" width="8.1640625" customWidth="1"/>
    <col min="12320" max="12320" width="8.33203125" customWidth="1"/>
    <col min="12321" max="12322" width="13.5" customWidth="1"/>
    <col min="12323" max="12324" width="57.5" customWidth="1"/>
    <col min="12325" max="12325" width="21.6640625" customWidth="1"/>
    <col min="12326" max="12326" width="38" customWidth="1"/>
    <col min="12327" max="12327" width="0" hidden="1" customWidth="1"/>
    <col min="12328" max="12544" width="8.83203125" customWidth="1"/>
    <col min="12545" max="12545" width="0" hidden="1" customWidth="1"/>
    <col min="12546" max="12546" width="10.5" customWidth="1"/>
    <col min="12547" max="12547" width="19" customWidth="1"/>
    <col min="12548" max="12548" width="15.5" customWidth="1"/>
    <col min="12549" max="12549" width="11.5" customWidth="1"/>
    <col min="12550" max="12550" width="16" customWidth="1"/>
    <col min="12551" max="12551" width="10.1640625" customWidth="1"/>
    <col min="12552" max="12553" width="7.1640625" customWidth="1"/>
    <col min="12554" max="12554" width="11" customWidth="1"/>
    <col min="12555" max="12556" width="13.5" customWidth="1"/>
    <col min="12557" max="12557" width="8.83203125" customWidth="1"/>
    <col min="12558" max="12558" width="41.6640625" customWidth="1"/>
    <col min="12559" max="12559" width="11.5" customWidth="1"/>
    <col min="12560" max="12560" width="12" customWidth="1"/>
    <col min="12561" max="12561" width="6.5" customWidth="1"/>
    <col min="12562" max="12562" width="6.33203125" customWidth="1"/>
    <col min="12563" max="12563" width="13.1640625" customWidth="1"/>
    <col min="12564" max="12565" width="13.5" customWidth="1"/>
    <col min="12566" max="12566" width="13.6640625" customWidth="1"/>
    <col min="12567" max="12567" width="14.6640625" customWidth="1"/>
    <col min="12568" max="12568" width="6.5" customWidth="1"/>
    <col min="12569" max="12569" width="12.1640625" customWidth="1"/>
    <col min="12570" max="12570" width="15.33203125" customWidth="1"/>
    <col min="12571" max="12571" width="10.83203125" customWidth="1"/>
    <col min="12572" max="12572" width="8.6640625" customWidth="1"/>
    <col min="12573" max="12573" width="9.5" customWidth="1"/>
    <col min="12574" max="12574" width="8" customWidth="1"/>
    <col min="12575" max="12575" width="8.1640625" customWidth="1"/>
    <col min="12576" max="12576" width="8.33203125" customWidth="1"/>
    <col min="12577" max="12578" width="13.5" customWidth="1"/>
    <col min="12579" max="12580" width="57.5" customWidth="1"/>
    <col min="12581" max="12581" width="21.6640625" customWidth="1"/>
    <col min="12582" max="12582" width="38" customWidth="1"/>
    <col min="12583" max="12583" width="0" hidden="1" customWidth="1"/>
    <col min="12584" max="12800" width="8.83203125" customWidth="1"/>
    <col min="12801" max="12801" width="0" hidden="1" customWidth="1"/>
    <col min="12802" max="12802" width="10.5" customWidth="1"/>
    <col min="12803" max="12803" width="19" customWidth="1"/>
    <col min="12804" max="12804" width="15.5" customWidth="1"/>
    <col min="12805" max="12805" width="11.5" customWidth="1"/>
    <col min="12806" max="12806" width="16" customWidth="1"/>
    <col min="12807" max="12807" width="10.1640625" customWidth="1"/>
    <col min="12808" max="12809" width="7.1640625" customWidth="1"/>
    <col min="12810" max="12810" width="11" customWidth="1"/>
    <col min="12811" max="12812" width="13.5" customWidth="1"/>
    <col min="12813" max="12813" width="8.83203125" customWidth="1"/>
    <col min="12814" max="12814" width="41.6640625" customWidth="1"/>
    <col min="12815" max="12815" width="11.5" customWidth="1"/>
    <col min="12816" max="12816" width="12" customWidth="1"/>
    <col min="12817" max="12817" width="6.5" customWidth="1"/>
    <col min="12818" max="12818" width="6.33203125" customWidth="1"/>
    <col min="12819" max="12819" width="13.1640625" customWidth="1"/>
    <col min="12820" max="12821" width="13.5" customWidth="1"/>
    <col min="12822" max="12822" width="13.6640625" customWidth="1"/>
    <col min="12823" max="12823" width="14.6640625" customWidth="1"/>
    <col min="12824" max="12824" width="6.5" customWidth="1"/>
    <col min="12825" max="12825" width="12.1640625" customWidth="1"/>
    <col min="12826" max="12826" width="15.33203125" customWidth="1"/>
    <col min="12827" max="12827" width="10.83203125" customWidth="1"/>
    <col min="12828" max="12828" width="8.6640625" customWidth="1"/>
    <col min="12829" max="12829" width="9.5" customWidth="1"/>
    <col min="12830" max="12830" width="8" customWidth="1"/>
    <col min="12831" max="12831" width="8.1640625" customWidth="1"/>
    <col min="12832" max="12832" width="8.33203125" customWidth="1"/>
    <col min="12833" max="12834" width="13.5" customWidth="1"/>
    <col min="12835" max="12836" width="57.5" customWidth="1"/>
    <col min="12837" max="12837" width="21.6640625" customWidth="1"/>
    <col min="12838" max="12838" width="38" customWidth="1"/>
    <col min="12839" max="12839" width="0" hidden="1" customWidth="1"/>
    <col min="12840" max="13056" width="8.83203125" customWidth="1"/>
    <col min="13057" max="13057" width="0" hidden="1" customWidth="1"/>
    <col min="13058" max="13058" width="10.5" customWidth="1"/>
    <col min="13059" max="13059" width="19" customWidth="1"/>
    <col min="13060" max="13060" width="15.5" customWidth="1"/>
    <col min="13061" max="13061" width="11.5" customWidth="1"/>
    <col min="13062" max="13062" width="16" customWidth="1"/>
    <col min="13063" max="13063" width="10.1640625" customWidth="1"/>
    <col min="13064" max="13065" width="7.1640625" customWidth="1"/>
    <col min="13066" max="13066" width="11" customWidth="1"/>
    <col min="13067" max="13068" width="13.5" customWidth="1"/>
    <col min="13069" max="13069" width="8.83203125" customWidth="1"/>
    <col min="13070" max="13070" width="41.6640625" customWidth="1"/>
    <col min="13071" max="13071" width="11.5" customWidth="1"/>
    <col min="13072" max="13072" width="12" customWidth="1"/>
    <col min="13073" max="13073" width="6.5" customWidth="1"/>
    <col min="13074" max="13074" width="6.33203125" customWidth="1"/>
    <col min="13075" max="13075" width="13.1640625" customWidth="1"/>
    <col min="13076" max="13077" width="13.5" customWidth="1"/>
    <col min="13078" max="13078" width="13.6640625" customWidth="1"/>
    <col min="13079" max="13079" width="14.6640625" customWidth="1"/>
    <col min="13080" max="13080" width="6.5" customWidth="1"/>
    <col min="13081" max="13081" width="12.1640625" customWidth="1"/>
    <col min="13082" max="13082" width="15.33203125" customWidth="1"/>
    <col min="13083" max="13083" width="10.83203125" customWidth="1"/>
    <col min="13084" max="13084" width="8.6640625" customWidth="1"/>
    <col min="13085" max="13085" width="9.5" customWidth="1"/>
    <col min="13086" max="13086" width="8" customWidth="1"/>
    <col min="13087" max="13087" width="8.1640625" customWidth="1"/>
    <col min="13088" max="13088" width="8.33203125" customWidth="1"/>
    <col min="13089" max="13090" width="13.5" customWidth="1"/>
    <col min="13091" max="13092" width="57.5" customWidth="1"/>
    <col min="13093" max="13093" width="21.6640625" customWidth="1"/>
    <col min="13094" max="13094" width="38" customWidth="1"/>
    <col min="13095" max="13095" width="0" hidden="1" customWidth="1"/>
    <col min="13096" max="13312" width="8.83203125" customWidth="1"/>
    <col min="13313" max="13313" width="0" hidden="1" customWidth="1"/>
    <col min="13314" max="13314" width="10.5" customWidth="1"/>
    <col min="13315" max="13315" width="19" customWidth="1"/>
    <col min="13316" max="13316" width="15.5" customWidth="1"/>
    <col min="13317" max="13317" width="11.5" customWidth="1"/>
    <col min="13318" max="13318" width="16" customWidth="1"/>
    <col min="13319" max="13319" width="10.1640625" customWidth="1"/>
    <col min="13320" max="13321" width="7.1640625" customWidth="1"/>
    <col min="13322" max="13322" width="11" customWidth="1"/>
    <col min="13323" max="13324" width="13.5" customWidth="1"/>
    <col min="13325" max="13325" width="8.83203125" customWidth="1"/>
    <col min="13326" max="13326" width="41.6640625" customWidth="1"/>
    <col min="13327" max="13327" width="11.5" customWidth="1"/>
    <col min="13328" max="13328" width="12" customWidth="1"/>
    <col min="13329" max="13329" width="6.5" customWidth="1"/>
    <col min="13330" max="13330" width="6.33203125" customWidth="1"/>
    <col min="13331" max="13331" width="13.1640625" customWidth="1"/>
    <col min="13332" max="13333" width="13.5" customWidth="1"/>
    <col min="13334" max="13334" width="13.6640625" customWidth="1"/>
    <col min="13335" max="13335" width="14.6640625" customWidth="1"/>
    <col min="13336" max="13336" width="6.5" customWidth="1"/>
    <col min="13337" max="13337" width="12.1640625" customWidth="1"/>
    <col min="13338" max="13338" width="15.33203125" customWidth="1"/>
    <col min="13339" max="13339" width="10.83203125" customWidth="1"/>
    <col min="13340" max="13340" width="8.6640625" customWidth="1"/>
    <col min="13341" max="13341" width="9.5" customWidth="1"/>
    <col min="13342" max="13342" width="8" customWidth="1"/>
    <col min="13343" max="13343" width="8.1640625" customWidth="1"/>
    <col min="13344" max="13344" width="8.33203125" customWidth="1"/>
    <col min="13345" max="13346" width="13.5" customWidth="1"/>
    <col min="13347" max="13348" width="57.5" customWidth="1"/>
    <col min="13349" max="13349" width="21.6640625" customWidth="1"/>
    <col min="13350" max="13350" width="38" customWidth="1"/>
    <col min="13351" max="13351" width="0" hidden="1" customWidth="1"/>
    <col min="13352" max="13568" width="8.83203125" customWidth="1"/>
    <col min="13569" max="13569" width="0" hidden="1" customWidth="1"/>
    <col min="13570" max="13570" width="10.5" customWidth="1"/>
    <col min="13571" max="13571" width="19" customWidth="1"/>
    <col min="13572" max="13572" width="15.5" customWidth="1"/>
    <col min="13573" max="13573" width="11.5" customWidth="1"/>
    <col min="13574" max="13574" width="16" customWidth="1"/>
    <col min="13575" max="13575" width="10.1640625" customWidth="1"/>
    <col min="13576" max="13577" width="7.1640625" customWidth="1"/>
    <col min="13578" max="13578" width="11" customWidth="1"/>
    <col min="13579" max="13580" width="13.5" customWidth="1"/>
    <col min="13581" max="13581" width="8.83203125" customWidth="1"/>
    <col min="13582" max="13582" width="41.6640625" customWidth="1"/>
    <col min="13583" max="13583" width="11.5" customWidth="1"/>
    <col min="13584" max="13584" width="12" customWidth="1"/>
    <col min="13585" max="13585" width="6.5" customWidth="1"/>
    <col min="13586" max="13586" width="6.33203125" customWidth="1"/>
    <col min="13587" max="13587" width="13.1640625" customWidth="1"/>
    <col min="13588" max="13589" width="13.5" customWidth="1"/>
    <col min="13590" max="13590" width="13.6640625" customWidth="1"/>
    <col min="13591" max="13591" width="14.6640625" customWidth="1"/>
    <col min="13592" max="13592" width="6.5" customWidth="1"/>
    <col min="13593" max="13593" width="12.1640625" customWidth="1"/>
    <col min="13594" max="13594" width="15.33203125" customWidth="1"/>
    <col min="13595" max="13595" width="10.83203125" customWidth="1"/>
    <col min="13596" max="13596" width="8.6640625" customWidth="1"/>
    <col min="13597" max="13597" width="9.5" customWidth="1"/>
    <col min="13598" max="13598" width="8" customWidth="1"/>
    <col min="13599" max="13599" width="8.1640625" customWidth="1"/>
    <col min="13600" max="13600" width="8.33203125" customWidth="1"/>
    <col min="13601" max="13602" width="13.5" customWidth="1"/>
    <col min="13603" max="13604" width="57.5" customWidth="1"/>
    <col min="13605" max="13605" width="21.6640625" customWidth="1"/>
    <col min="13606" max="13606" width="38" customWidth="1"/>
    <col min="13607" max="13607" width="0" hidden="1" customWidth="1"/>
    <col min="13608" max="13824" width="8.83203125" customWidth="1"/>
    <col min="13825" max="13825" width="0" hidden="1" customWidth="1"/>
    <col min="13826" max="13826" width="10.5" customWidth="1"/>
    <col min="13827" max="13827" width="19" customWidth="1"/>
    <col min="13828" max="13828" width="15.5" customWidth="1"/>
    <col min="13829" max="13829" width="11.5" customWidth="1"/>
    <col min="13830" max="13830" width="16" customWidth="1"/>
    <col min="13831" max="13831" width="10.1640625" customWidth="1"/>
    <col min="13832" max="13833" width="7.1640625" customWidth="1"/>
    <col min="13834" max="13834" width="11" customWidth="1"/>
    <col min="13835" max="13836" width="13.5" customWidth="1"/>
    <col min="13837" max="13837" width="8.83203125" customWidth="1"/>
    <col min="13838" max="13838" width="41.6640625" customWidth="1"/>
    <col min="13839" max="13839" width="11.5" customWidth="1"/>
    <col min="13840" max="13840" width="12" customWidth="1"/>
    <col min="13841" max="13841" width="6.5" customWidth="1"/>
    <col min="13842" max="13842" width="6.33203125" customWidth="1"/>
    <col min="13843" max="13843" width="13.1640625" customWidth="1"/>
    <col min="13844" max="13845" width="13.5" customWidth="1"/>
    <col min="13846" max="13846" width="13.6640625" customWidth="1"/>
    <col min="13847" max="13847" width="14.6640625" customWidth="1"/>
    <col min="13848" max="13848" width="6.5" customWidth="1"/>
    <col min="13849" max="13849" width="12.1640625" customWidth="1"/>
    <col min="13850" max="13850" width="15.33203125" customWidth="1"/>
    <col min="13851" max="13851" width="10.83203125" customWidth="1"/>
    <col min="13852" max="13852" width="8.6640625" customWidth="1"/>
    <col min="13853" max="13853" width="9.5" customWidth="1"/>
    <col min="13854" max="13854" width="8" customWidth="1"/>
    <col min="13855" max="13855" width="8.1640625" customWidth="1"/>
    <col min="13856" max="13856" width="8.33203125" customWidth="1"/>
    <col min="13857" max="13858" width="13.5" customWidth="1"/>
    <col min="13859" max="13860" width="57.5" customWidth="1"/>
    <col min="13861" max="13861" width="21.6640625" customWidth="1"/>
    <col min="13862" max="13862" width="38" customWidth="1"/>
    <col min="13863" max="13863" width="0" hidden="1" customWidth="1"/>
    <col min="13864" max="14080" width="8.83203125" customWidth="1"/>
    <col min="14081" max="14081" width="0" hidden="1" customWidth="1"/>
    <col min="14082" max="14082" width="10.5" customWidth="1"/>
    <col min="14083" max="14083" width="19" customWidth="1"/>
    <col min="14084" max="14084" width="15.5" customWidth="1"/>
    <col min="14085" max="14085" width="11.5" customWidth="1"/>
    <col min="14086" max="14086" width="16" customWidth="1"/>
    <col min="14087" max="14087" width="10.1640625" customWidth="1"/>
    <col min="14088" max="14089" width="7.1640625" customWidth="1"/>
    <col min="14090" max="14090" width="11" customWidth="1"/>
    <col min="14091" max="14092" width="13.5" customWidth="1"/>
    <col min="14093" max="14093" width="8.83203125" customWidth="1"/>
    <col min="14094" max="14094" width="41.6640625" customWidth="1"/>
    <col min="14095" max="14095" width="11.5" customWidth="1"/>
    <col min="14096" max="14096" width="12" customWidth="1"/>
    <col min="14097" max="14097" width="6.5" customWidth="1"/>
    <col min="14098" max="14098" width="6.33203125" customWidth="1"/>
    <col min="14099" max="14099" width="13.1640625" customWidth="1"/>
    <col min="14100" max="14101" width="13.5" customWidth="1"/>
    <col min="14102" max="14102" width="13.6640625" customWidth="1"/>
    <col min="14103" max="14103" width="14.6640625" customWidth="1"/>
    <col min="14104" max="14104" width="6.5" customWidth="1"/>
    <col min="14105" max="14105" width="12.1640625" customWidth="1"/>
    <col min="14106" max="14106" width="15.33203125" customWidth="1"/>
    <col min="14107" max="14107" width="10.83203125" customWidth="1"/>
    <col min="14108" max="14108" width="8.6640625" customWidth="1"/>
    <col min="14109" max="14109" width="9.5" customWidth="1"/>
    <col min="14110" max="14110" width="8" customWidth="1"/>
    <col min="14111" max="14111" width="8.1640625" customWidth="1"/>
    <col min="14112" max="14112" width="8.33203125" customWidth="1"/>
    <col min="14113" max="14114" width="13.5" customWidth="1"/>
    <col min="14115" max="14116" width="57.5" customWidth="1"/>
    <col min="14117" max="14117" width="21.6640625" customWidth="1"/>
    <col min="14118" max="14118" width="38" customWidth="1"/>
    <col min="14119" max="14119" width="0" hidden="1" customWidth="1"/>
    <col min="14120" max="14336" width="8.83203125" customWidth="1"/>
    <col min="14337" max="14337" width="0" hidden="1" customWidth="1"/>
    <col min="14338" max="14338" width="10.5" customWidth="1"/>
    <col min="14339" max="14339" width="19" customWidth="1"/>
    <col min="14340" max="14340" width="15.5" customWidth="1"/>
    <col min="14341" max="14341" width="11.5" customWidth="1"/>
    <col min="14342" max="14342" width="16" customWidth="1"/>
    <col min="14343" max="14343" width="10.1640625" customWidth="1"/>
    <col min="14344" max="14345" width="7.1640625" customWidth="1"/>
    <col min="14346" max="14346" width="11" customWidth="1"/>
    <col min="14347" max="14348" width="13.5" customWidth="1"/>
    <col min="14349" max="14349" width="8.83203125" customWidth="1"/>
    <col min="14350" max="14350" width="41.6640625" customWidth="1"/>
    <col min="14351" max="14351" width="11.5" customWidth="1"/>
    <col min="14352" max="14352" width="12" customWidth="1"/>
    <col min="14353" max="14353" width="6.5" customWidth="1"/>
    <col min="14354" max="14354" width="6.33203125" customWidth="1"/>
    <col min="14355" max="14355" width="13.1640625" customWidth="1"/>
    <col min="14356" max="14357" width="13.5" customWidth="1"/>
    <col min="14358" max="14358" width="13.6640625" customWidth="1"/>
    <col min="14359" max="14359" width="14.6640625" customWidth="1"/>
    <col min="14360" max="14360" width="6.5" customWidth="1"/>
    <col min="14361" max="14361" width="12.1640625" customWidth="1"/>
    <col min="14362" max="14362" width="15.33203125" customWidth="1"/>
    <col min="14363" max="14363" width="10.83203125" customWidth="1"/>
    <col min="14364" max="14364" width="8.6640625" customWidth="1"/>
    <col min="14365" max="14365" width="9.5" customWidth="1"/>
    <col min="14366" max="14366" width="8" customWidth="1"/>
    <col min="14367" max="14367" width="8.1640625" customWidth="1"/>
    <col min="14368" max="14368" width="8.33203125" customWidth="1"/>
    <col min="14369" max="14370" width="13.5" customWidth="1"/>
    <col min="14371" max="14372" width="57.5" customWidth="1"/>
    <col min="14373" max="14373" width="21.6640625" customWidth="1"/>
    <col min="14374" max="14374" width="38" customWidth="1"/>
    <col min="14375" max="14375" width="0" hidden="1" customWidth="1"/>
    <col min="14376" max="14592" width="8.83203125" customWidth="1"/>
    <col min="14593" max="14593" width="0" hidden="1" customWidth="1"/>
    <col min="14594" max="14594" width="10.5" customWidth="1"/>
    <col min="14595" max="14595" width="19" customWidth="1"/>
    <col min="14596" max="14596" width="15.5" customWidth="1"/>
    <col min="14597" max="14597" width="11.5" customWidth="1"/>
    <col min="14598" max="14598" width="16" customWidth="1"/>
    <col min="14599" max="14599" width="10.1640625" customWidth="1"/>
    <col min="14600" max="14601" width="7.1640625" customWidth="1"/>
    <col min="14602" max="14602" width="11" customWidth="1"/>
    <col min="14603" max="14604" width="13.5" customWidth="1"/>
    <col min="14605" max="14605" width="8.83203125" customWidth="1"/>
    <col min="14606" max="14606" width="41.6640625" customWidth="1"/>
    <col min="14607" max="14607" width="11.5" customWidth="1"/>
    <col min="14608" max="14608" width="12" customWidth="1"/>
    <col min="14609" max="14609" width="6.5" customWidth="1"/>
    <col min="14610" max="14610" width="6.33203125" customWidth="1"/>
    <col min="14611" max="14611" width="13.1640625" customWidth="1"/>
    <col min="14612" max="14613" width="13.5" customWidth="1"/>
    <col min="14614" max="14614" width="13.6640625" customWidth="1"/>
    <col min="14615" max="14615" width="14.6640625" customWidth="1"/>
    <col min="14616" max="14616" width="6.5" customWidth="1"/>
    <col min="14617" max="14617" width="12.1640625" customWidth="1"/>
    <col min="14618" max="14618" width="15.33203125" customWidth="1"/>
    <col min="14619" max="14619" width="10.83203125" customWidth="1"/>
    <col min="14620" max="14620" width="8.6640625" customWidth="1"/>
    <col min="14621" max="14621" width="9.5" customWidth="1"/>
    <col min="14622" max="14622" width="8" customWidth="1"/>
    <col min="14623" max="14623" width="8.1640625" customWidth="1"/>
    <col min="14624" max="14624" width="8.33203125" customWidth="1"/>
    <col min="14625" max="14626" width="13.5" customWidth="1"/>
    <col min="14627" max="14628" width="57.5" customWidth="1"/>
    <col min="14629" max="14629" width="21.6640625" customWidth="1"/>
    <col min="14630" max="14630" width="38" customWidth="1"/>
    <col min="14631" max="14631" width="0" hidden="1" customWidth="1"/>
    <col min="14632" max="14848" width="8.83203125" customWidth="1"/>
    <col min="14849" max="14849" width="0" hidden="1" customWidth="1"/>
    <col min="14850" max="14850" width="10.5" customWidth="1"/>
    <col min="14851" max="14851" width="19" customWidth="1"/>
    <col min="14852" max="14852" width="15.5" customWidth="1"/>
    <col min="14853" max="14853" width="11.5" customWidth="1"/>
    <col min="14854" max="14854" width="16" customWidth="1"/>
    <col min="14855" max="14855" width="10.1640625" customWidth="1"/>
    <col min="14856" max="14857" width="7.1640625" customWidth="1"/>
    <col min="14858" max="14858" width="11" customWidth="1"/>
    <col min="14859" max="14860" width="13.5" customWidth="1"/>
    <col min="14861" max="14861" width="8.83203125" customWidth="1"/>
    <col min="14862" max="14862" width="41.6640625" customWidth="1"/>
    <col min="14863" max="14863" width="11.5" customWidth="1"/>
    <col min="14864" max="14864" width="12" customWidth="1"/>
    <col min="14865" max="14865" width="6.5" customWidth="1"/>
    <col min="14866" max="14866" width="6.33203125" customWidth="1"/>
    <col min="14867" max="14867" width="13.1640625" customWidth="1"/>
    <col min="14868" max="14869" width="13.5" customWidth="1"/>
    <col min="14870" max="14870" width="13.6640625" customWidth="1"/>
    <col min="14871" max="14871" width="14.6640625" customWidth="1"/>
    <col min="14872" max="14872" width="6.5" customWidth="1"/>
    <col min="14873" max="14873" width="12.1640625" customWidth="1"/>
    <col min="14874" max="14874" width="15.33203125" customWidth="1"/>
    <col min="14875" max="14875" width="10.83203125" customWidth="1"/>
    <col min="14876" max="14876" width="8.6640625" customWidth="1"/>
    <col min="14877" max="14877" width="9.5" customWidth="1"/>
    <col min="14878" max="14878" width="8" customWidth="1"/>
    <col min="14879" max="14879" width="8.1640625" customWidth="1"/>
    <col min="14880" max="14880" width="8.33203125" customWidth="1"/>
    <col min="14881" max="14882" width="13.5" customWidth="1"/>
    <col min="14883" max="14884" width="57.5" customWidth="1"/>
    <col min="14885" max="14885" width="21.6640625" customWidth="1"/>
    <col min="14886" max="14886" width="38" customWidth="1"/>
    <col min="14887" max="14887" width="0" hidden="1" customWidth="1"/>
    <col min="14888" max="15104" width="8.83203125" customWidth="1"/>
    <col min="15105" max="15105" width="0" hidden="1" customWidth="1"/>
    <col min="15106" max="15106" width="10.5" customWidth="1"/>
    <col min="15107" max="15107" width="19" customWidth="1"/>
    <col min="15108" max="15108" width="15.5" customWidth="1"/>
    <col min="15109" max="15109" width="11.5" customWidth="1"/>
    <col min="15110" max="15110" width="16" customWidth="1"/>
    <col min="15111" max="15111" width="10.1640625" customWidth="1"/>
    <col min="15112" max="15113" width="7.1640625" customWidth="1"/>
    <col min="15114" max="15114" width="11" customWidth="1"/>
    <col min="15115" max="15116" width="13.5" customWidth="1"/>
    <col min="15117" max="15117" width="8.83203125" customWidth="1"/>
    <col min="15118" max="15118" width="41.6640625" customWidth="1"/>
    <col min="15119" max="15119" width="11.5" customWidth="1"/>
    <col min="15120" max="15120" width="12" customWidth="1"/>
    <col min="15121" max="15121" width="6.5" customWidth="1"/>
    <col min="15122" max="15122" width="6.33203125" customWidth="1"/>
    <col min="15123" max="15123" width="13.1640625" customWidth="1"/>
    <col min="15124" max="15125" width="13.5" customWidth="1"/>
    <col min="15126" max="15126" width="13.6640625" customWidth="1"/>
    <col min="15127" max="15127" width="14.6640625" customWidth="1"/>
    <col min="15128" max="15128" width="6.5" customWidth="1"/>
    <col min="15129" max="15129" width="12.1640625" customWidth="1"/>
    <col min="15130" max="15130" width="15.33203125" customWidth="1"/>
    <col min="15131" max="15131" width="10.83203125" customWidth="1"/>
    <col min="15132" max="15132" width="8.6640625" customWidth="1"/>
    <col min="15133" max="15133" width="9.5" customWidth="1"/>
    <col min="15134" max="15134" width="8" customWidth="1"/>
    <col min="15135" max="15135" width="8.1640625" customWidth="1"/>
    <col min="15136" max="15136" width="8.33203125" customWidth="1"/>
    <col min="15137" max="15138" width="13.5" customWidth="1"/>
    <col min="15139" max="15140" width="57.5" customWidth="1"/>
    <col min="15141" max="15141" width="21.6640625" customWidth="1"/>
    <col min="15142" max="15142" width="38" customWidth="1"/>
    <col min="15143" max="15143" width="0" hidden="1" customWidth="1"/>
    <col min="15144" max="15360" width="8.83203125" customWidth="1"/>
    <col min="15361" max="15361" width="0" hidden="1" customWidth="1"/>
    <col min="15362" max="15362" width="10.5" customWidth="1"/>
    <col min="15363" max="15363" width="19" customWidth="1"/>
    <col min="15364" max="15364" width="15.5" customWidth="1"/>
    <col min="15365" max="15365" width="11.5" customWidth="1"/>
    <col min="15366" max="15366" width="16" customWidth="1"/>
    <col min="15367" max="15367" width="10.1640625" customWidth="1"/>
    <col min="15368" max="15369" width="7.1640625" customWidth="1"/>
    <col min="15370" max="15370" width="11" customWidth="1"/>
    <col min="15371" max="15372" width="13.5" customWidth="1"/>
    <col min="15373" max="15373" width="8.83203125" customWidth="1"/>
    <col min="15374" max="15374" width="41.6640625" customWidth="1"/>
    <col min="15375" max="15375" width="11.5" customWidth="1"/>
    <col min="15376" max="15376" width="12" customWidth="1"/>
    <col min="15377" max="15377" width="6.5" customWidth="1"/>
    <col min="15378" max="15378" width="6.33203125" customWidth="1"/>
    <col min="15379" max="15379" width="13.1640625" customWidth="1"/>
    <col min="15380" max="15381" width="13.5" customWidth="1"/>
    <col min="15382" max="15382" width="13.6640625" customWidth="1"/>
    <col min="15383" max="15383" width="14.6640625" customWidth="1"/>
    <col min="15384" max="15384" width="6.5" customWidth="1"/>
    <col min="15385" max="15385" width="12.1640625" customWidth="1"/>
    <col min="15386" max="15386" width="15.33203125" customWidth="1"/>
    <col min="15387" max="15387" width="10.83203125" customWidth="1"/>
    <col min="15388" max="15388" width="8.6640625" customWidth="1"/>
    <col min="15389" max="15389" width="9.5" customWidth="1"/>
    <col min="15390" max="15390" width="8" customWidth="1"/>
    <col min="15391" max="15391" width="8.1640625" customWidth="1"/>
    <col min="15392" max="15392" width="8.33203125" customWidth="1"/>
    <col min="15393" max="15394" width="13.5" customWidth="1"/>
    <col min="15395" max="15396" width="57.5" customWidth="1"/>
    <col min="15397" max="15397" width="21.6640625" customWidth="1"/>
    <col min="15398" max="15398" width="38" customWidth="1"/>
    <col min="15399" max="15399" width="0" hidden="1" customWidth="1"/>
    <col min="15400" max="15616" width="8.83203125" customWidth="1"/>
    <col min="15617" max="15617" width="0" hidden="1" customWidth="1"/>
    <col min="15618" max="15618" width="10.5" customWidth="1"/>
    <col min="15619" max="15619" width="19" customWidth="1"/>
    <col min="15620" max="15620" width="15.5" customWidth="1"/>
    <col min="15621" max="15621" width="11.5" customWidth="1"/>
    <col min="15622" max="15622" width="16" customWidth="1"/>
    <col min="15623" max="15623" width="10.1640625" customWidth="1"/>
    <col min="15624" max="15625" width="7.1640625" customWidth="1"/>
    <col min="15626" max="15626" width="11" customWidth="1"/>
    <col min="15627" max="15628" width="13.5" customWidth="1"/>
    <col min="15629" max="15629" width="8.83203125" customWidth="1"/>
    <col min="15630" max="15630" width="41.6640625" customWidth="1"/>
    <col min="15631" max="15631" width="11.5" customWidth="1"/>
    <col min="15632" max="15632" width="12" customWidth="1"/>
    <col min="15633" max="15633" width="6.5" customWidth="1"/>
    <col min="15634" max="15634" width="6.33203125" customWidth="1"/>
    <col min="15635" max="15635" width="13.1640625" customWidth="1"/>
    <col min="15636" max="15637" width="13.5" customWidth="1"/>
    <col min="15638" max="15638" width="13.6640625" customWidth="1"/>
    <col min="15639" max="15639" width="14.6640625" customWidth="1"/>
    <col min="15640" max="15640" width="6.5" customWidth="1"/>
    <col min="15641" max="15641" width="12.1640625" customWidth="1"/>
    <col min="15642" max="15642" width="15.33203125" customWidth="1"/>
    <col min="15643" max="15643" width="10.83203125" customWidth="1"/>
    <col min="15644" max="15644" width="8.6640625" customWidth="1"/>
    <col min="15645" max="15645" width="9.5" customWidth="1"/>
    <col min="15646" max="15646" width="8" customWidth="1"/>
    <col min="15647" max="15647" width="8.1640625" customWidth="1"/>
    <col min="15648" max="15648" width="8.33203125" customWidth="1"/>
    <col min="15649" max="15650" width="13.5" customWidth="1"/>
    <col min="15651" max="15652" width="57.5" customWidth="1"/>
    <col min="15653" max="15653" width="21.6640625" customWidth="1"/>
    <col min="15654" max="15654" width="38" customWidth="1"/>
    <col min="15655" max="15655" width="0" hidden="1" customWidth="1"/>
    <col min="15656" max="15872" width="8.83203125" customWidth="1"/>
    <col min="15873" max="15873" width="0" hidden="1" customWidth="1"/>
    <col min="15874" max="15874" width="10.5" customWidth="1"/>
    <col min="15875" max="15875" width="19" customWidth="1"/>
    <col min="15876" max="15876" width="15.5" customWidth="1"/>
    <col min="15877" max="15877" width="11.5" customWidth="1"/>
    <col min="15878" max="15878" width="16" customWidth="1"/>
    <col min="15879" max="15879" width="10.1640625" customWidth="1"/>
    <col min="15880" max="15881" width="7.1640625" customWidth="1"/>
    <col min="15882" max="15882" width="11" customWidth="1"/>
    <col min="15883" max="15884" width="13.5" customWidth="1"/>
    <col min="15885" max="15885" width="8.83203125" customWidth="1"/>
    <col min="15886" max="15886" width="41.6640625" customWidth="1"/>
    <col min="15887" max="15887" width="11.5" customWidth="1"/>
    <col min="15888" max="15888" width="12" customWidth="1"/>
    <col min="15889" max="15889" width="6.5" customWidth="1"/>
    <col min="15890" max="15890" width="6.33203125" customWidth="1"/>
    <col min="15891" max="15891" width="13.1640625" customWidth="1"/>
    <col min="15892" max="15893" width="13.5" customWidth="1"/>
    <col min="15894" max="15894" width="13.6640625" customWidth="1"/>
    <col min="15895" max="15895" width="14.6640625" customWidth="1"/>
    <col min="15896" max="15896" width="6.5" customWidth="1"/>
    <col min="15897" max="15897" width="12.1640625" customWidth="1"/>
    <col min="15898" max="15898" width="15.33203125" customWidth="1"/>
    <col min="15899" max="15899" width="10.83203125" customWidth="1"/>
    <col min="15900" max="15900" width="8.6640625" customWidth="1"/>
    <col min="15901" max="15901" width="9.5" customWidth="1"/>
    <col min="15902" max="15902" width="8" customWidth="1"/>
    <col min="15903" max="15903" width="8.1640625" customWidth="1"/>
    <col min="15904" max="15904" width="8.33203125" customWidth="1"/>
    <col min="15905" max="15906" width="13.5" customWidth="1"/>
    <col min="15907" max="15908" width="57.5" customWidth="1"/>
    <col min="15909" max="15909" width="21.6640625" customWidth="1"/>
    <col min="15910" max="15910" width="38" customWidth="1"/>
    <col min="15911" max="15911" width="0" hidden="1" customWidth="1"/>
    <col min="15912" max="16128" width="8.83203125" customWidth="1"/>
    <col min="16129" max="16129" width="0" hidden="1" customWidth="1"/>
    <col min="16130" max="16130" width="10.5" customWidth="1"/>
    <col min="16131" max="16131" width="19" customWidth="1"/>
    <col min="16132" max="16132" width="15.5" customWidth="1"/>
    <col min="16133" max="16133" width="11.5" customWidth="1"/>
    <col min="16134" max="16134" width="16" customWidth="1"/>
    <col min="16135" max="16135" width="10.1640625" customWidth="1"/>
    <col min="16136" max="16137" width="7.1640625" customWidth="1"/>
    <col min="16138" max="16138" width="11" customWidth="1"/>
    <col min="16139" max="16140" width="13.5" customWidth="1"/>
    <col min="16141" max="16141" width="8.83203125" customWidth="1"/>
    <col min="16142" max="16142" width="41.6640625" customWidth="1"/>
    <col min="16143" max="16143" width="11.5" customWidth="1"/>
    <col min="16144" max="16144" width="12" customWidth="1"/>
    <col min="16145" max="16145" width="6.5" customWidth="1"/>
    <col min="16146" max="16146" width="6.33203125" customWidth="1"/>
    <col min="16147" max="16147" width="13.1640625" customWidth="1"/>
    <col min="16148" max="16149" width="13.5" customWidth="1"/>
    <col min="16150" max="16150" width="13.6640625" customWidth="1"/>
    <col min="16151" max="16151" width="14.6640625" customWidth="1"/>
    <col min="16152" max="16152" width="6.5" customWidth="1"/>
    <col min="16153" max="16153" width="12.1640625" customWidth="1"/>
    <col min="16154" max="16154" width="15.33203125" customWidth="1"/>
    <col min="16155" max="16155" width="10.83203125" customWidth="1"/>
    <col min="16156" max="16156" width="8.6640625" customWidth="1"/>
    <col min="16157" max="16157" width="9.5" customWidth="1"/>
    <col min="16158" max="16158" width="8" customWidth="1"/>
    <col min="16159" max="16159" width="8.1640625" customWidth="1"/>
    <col min="16160" max="16160" width="8.33203125" customWidth="1"/>
    <col min="16161" max="16162" width="13.5" customWidth="1"/>
    <col min="16163" max="16164" width="57.5" customWidth="1"/>
    <col min="16165" max="16165" width="21.6640625" customWidth="1"/>
    <col min="16166" max="16166" width="38" customWidth="1"/>
    <col min="16167" max="16167" width="0" hidden="1" customWidth="1"/>
    <col min="16168" max="16384" width="8.83203125" customWidth="1"/>
  </cols>
  <sheetData>
    <row r="1" spans="2:38" ht="22.25" customHeight="1" x14ac:dyDescent="0.2">
      <c r="B1" s="126" t="s">
        <v>2474</v>
      </c>
      <c r="C1" s="127"/>
      <c r="D1" s="127"/>
      <c r="E1" s="127"/>
      <c r="F1" s="127"/>
      <c r="G1" s="127"/>
      <c r="H1" s="127"/>
      <c r="I1" s="128"/>
      <c r="J1" s="129" t="s">
        <v>89</v>
      </c>
      <c r="K1" s="127"/>
      <c r="L1" s="127"/>
      <c r="M1" s="127"/>
      <c r="N1" s="127"/>
      <c r="O1" s="127"/>
      <c r="P1" s="127"/>
      <c r="Q1" s="127"/>
      <c r="R1" s="127"/>
      <c r="S1" s="127"/>
      <c r="T1" s="127"/>
      <c r="U1" s="128"/>
      <c r="V1" s="129" t="s">
        <v>2475</v>
      </c>
      <c r="W1" s="127"/>
      <c r="X1" s="127"/>
      <c r="Y1" s="127"/>
      <c r="Z1" s="127"/>
      <c r="AA1" s="128"/>
      <c r="AB1" s="108" t="s">
        <v>2476</v>
      </c>
      <c r="AC1" s="129" t="s">
        <v>2477</v>
      </c>
      <c r="AD1" s="127"/>
      <c r="AE1" s="127"/>
      <c r="AF1" s="128"/>
      <c r="AG1" s="108"/>
      <c r="AH1" s="109" t="s">
        <v>28</v>
      </c>
      <c r="AI1" s="124" t="s">
        <v>2478</v>
      </c>
      <c r="AJ1" s="125"/>
      <c r="AK1" s="124" t="s">
        <v>2479</v>
      </c>
      <c r="AL1" s="125"/>
    </row>
    <row r="2" spans="2:38" ht="22.25" customHeight="1" thickBot="1" x14ac:dyDescent="0.25">
      <c r="B2" s="97" t="s">
        <v>32</v>
      </c>
      <c r="C2" s="98" t="s">
        <v>33</v>
      </c>
      <c r="D2" s="98" t="s">
        <v>2480</v>
      </c>
      <c r="E2" s="98" t="s">
        <v>35</v>
      </c>
      <c r="F2" s="98" t="s">
        <v>2481</v>
      </c>
      <c r="G2" s="98" t="s">
        <v>37</v>
      </c>
      <c r="H2" s="98" t="s">
        <v>2482</v>
      </c>
      <c r="I2" s="98" t="s">
        <v>2483</v>
      </c>
      <c r="J2" s="97" t="s">
        <v>41</v>
      </c>
      <c r="K2" s="98" t="s">
        <v>42</v>
      </c>
      <c r="L2" s="98" t="s">
        <v>43</v>
      </c>
      <c r="M2" s="98" t="s">
        <v>44</v>
      </c>
      <c r="N2" s="98" t="s">
        <v>45</v>
      </c>
      <c r="O2" s="98" t="s">
        <v>2484</v>
      </c>
      <c r="P2" s="98" t="s">
        <v>2485</v>
      </c>
      <c r="Q2" s="98" t="s">
        <v>2486</v>
      </c>
      <c r="R2" s="98" t="s">
        <v>49</v>
      </c>
      <c r="S2" s="98" t="s">
        <v>2487</v>
      </c>
      <c r="T2" s="98" t="s">
        <v>51</v>
      </c>
      <c r="U2" s="98" t="s">
        <v>52</v>
      </c>
      <c r="V2" s="99" t="s">
        <v>2488</v>
      </c>
      <c r="W2" s="100" t="s">
        <v>2489</v>
      </c>
      <c r="X2" s="100" t="s">
        <v>2486</v>
      </c>
      <c r="Y2" s="100" t="s">
        <v>2490</v>
      </c>
      <c r="Z2" s="100" t="s">
        <v>2491</v>
      </c>
      <c r="AA2" s="100" t="s">
        <v>2492</v>
      </c>
      <c r="AB2" s="97" t="s">
        <v>2493</v>
      </c>
      <c r="AC2" s="97" t="s">
        <v>2494</v>
      </c>
      <c r="AD2" s="98" t="s">
        <v>74</v>
      </c>
      <c r="AE2" s="98" t="s">
        <v>75</v>
      </c>
      <c r="AF2" s="98" t="s">
        <v>76</v>
      </c>
      <c r="AG2" s="98" t="s">
        <v>77</v>
      </c>
      <c r="AH2" s="97" t="s">
        <v>2495</v>
      </c>
      <c r="AI2" s="97" t="s">
        <v>2474</v>
      </c>
      <c r="AJ2" s="101" t="s">
        <v>28</v>
      </c>
      <c r="AK2" s="101" t="s">
        <v>2496</v>
      </c>
      <c r="AL2" s="101" t="s">
        <v>2478</v>
      </c>
    </row>
    <row r="3" spans="2:38" ht="22.25" customHeight="1" x14ac:dyDescent="0.2">
      <c r="B3" s="102" t="s">
        <v>84</v>
      </c>
      <c r="C3" s="94" t="s">
        <v>85</v>
      </c>
      <c r="D3" s="103" t="s">
        <v>3114</v>
      </c>
      <c r="E3" s="94" t="s">
        <v>3115</v>
      </c>
      <c r="F3" s="94" t="s">
        <v>3116</v>
      </c>
      <c r="G3" s="94" t="s">
        <v>2497</v>
      </c>
      <c r="H3" s="103">
        <v>2023</v>
      </c>
      <c r="I3" s="103">
        <v>2023</v>
      </c>
      <c r="J3" s="102" t="s">
        <v>112</v>
      </c>
      <c r="K3" s="94" t="s">
        <v>113</v>
      </c>
      <c r="L3" s="94"/>
      <c r="M3" s="94" t="s">
        <v>114</v>
      </c>
      <c r="N3" s="94" t="s">
        <v>115</v>
      </c>
      <c r="O3" s="94" t="s">
        <v>89</v>
      </c>
      <c r="P3" s="94" t="s">
        <v>116</v>
      </c>
      <c r="Q3" s="94" t="s">
        <v>117</v>
      </c>
      <c r="R3" s="94" t="s">
        <v>118</v>
      </c>
      <c r="S3" s="94" t="s">
        <v>119</v>
      </c>
      <c r="T3" s="94" t="s">
        <v>120</v>
      </c>
      <c r="U3" s="94" t="s">
        <v>121</v>
      </c>
      <c r="V3" s="104" t="s">
        <v>2500</v>
      </c>
      <c r="W3" s="105" t="s">
        <v>2501</v>
      </c>
      <c r="X3" s="105" t="s">
        <v>117</v>
      </c>
      <c r="Y3" s="105" t="s">
        <v>2502</v>
      </c>
      <c r="Z3" s="105" t="s">
        <v>2503</v>
      </c>
      <c r="AA3" s="105" t="s">
        <v>2504</v>
      </c>
      <c r="AB3" s="106">
        <v>6</v>
      </c>
      <c r="AC3" s="102">
        <v>151500</v>
      </c>
      <c r="AD3" s="94">
        <v>28000</v>
      </c>
      <c r="AE3" s="94">
        <v>17989</v>
      </c>
      <c r="AF3" s="94">
        <v>17989</v>
      </c>
      <c r="AG3" s="94">
        <v>0</v>
      </c>
      <c r="AH3" s="102" t="s">
        <v>3117</v>
      </c>
      <c r="AI3" s="102"/>
      <c r="AJ3" s="107"/>
      <c r="AK3" s="107" t="s">
        <v>3118</v>
      </c>
      <c r="AL3" s="107"/>
    </row>
    <row r="4" spans="2:38" ht="22.25" customHeight="1" x14ac:dyDescent="0.2">
      <c r="B4" s="102" t="s">
        <v>84</v>
      </c>
      <c r="C4" s="94" t="s">
        <v>85</v>
      </c>
      <c r="D4" s="103" t="s">
        <v>3119</v>
      </c>
      <c r="E4" s="94" t="s">
        <v>3120</v>
      </c>
      <c r="F4" s="94" t="s">
        <v>3116</v>
      </c>
      <c r="G4" s="94" t="s">
        <v>2497</v>
      </c>
      <c r="H4" s="103">
        <v>2023</v>
      </c>
      <c r="I4" s="103">
        <v>2023</v>
      </c>
      <c r="J4" s="102" t="s">
        <v>3121</v>
      </c>
      <c r="K4" s="94" t="s">
        <v>3122</v>
      </c>
      <c r="L4" s="94"/>
      <c r="M4" s="94" t="s">
        <v>3123</v>
      </c>
      <c r="N4" s="94" t="s">
        <v>3124</v>
      </c>
      <c r="O4" s="94" t="s">
        <v>89</v>
      </c>
      <c r="P4" s="94" t="s">
        <v>116</v>
      </c>
      <c r="Q4" s="94" t="s">
        <v>3125</v>
      </c>
      <c r="R4" s="94" t="s">
        <v>3126</v>
      </c>
      <c r="S4" s="94" t="s">
        <v>119</v>
      </c>
      <c r="T4" s="94" t="s">
        <v>1002</v>
      </c>
      <c r="U4" s="94" t="s">
        <v>1003</v>
      </c>
      <c r="V4" s="104" t="s">
        <v>3127</v>
      </c>
      <c r="W4" s="105" t="s">
        <v>2498</v>
      </c>
      <c r="X4" s="105" t="s">
        <v>3125</v>
      </c>
      <c r="Y4" s="105" t="s">
        <v>3128</v>
      </c>
      <c r="Z4" s="105" t="s">
        <v>3129</v>
      </c>
      <c r="AA4" s="105" t="s">
        <v>3130</v>
      </c>
      <c r="AB4" s="106">
        <v>6</v>
      </c>
      <c r="AC4" s="102">
        <v>105740</v>
      </c>
      <c r="AD4" s="94">
        <v>32800</v>
      </c>
      <c r="AE4" s="94">
        <v>24841</v>
      </c>
      <c r="AF4" s="94">
        <v>24841</v>
      </c>
      <c r="AG4" s="94">
        <v>0</v>
      </c>
      <c r="AH4" s="102" t="s">
        <v>3117</v>
      </c>
      <c r="AI4" s="102"/>
      <c r="AJ4" s="107"/>
      <c r="AK4" s="107" t="s">
        <v>3118</v>
      </c>
      <c r="AL4" s="107"/>
    </row>
    <row r="5" spans="2:38" ht="22.25" customHeight="1" x14ac:dyDescent="0.2">
      <c r="B5" s="102" t="s">
        <v>84</v>
      </c>
      <c r="C5" s="94" t="s">
        <v>85</v>
      </c>
      <c r="D5" s="103" t="s">
        <v>3131</v>
      </c>
      <c r="E5" s="94" t="s">
        <v>3132</v>
      </c>
      <c r="F5" s="94" t="s">
        <v>3116</v>
      </c>
      <c r="G5" s="94" t="s">
        <v>2497</v>
      </c>
      <c r="H5" s="103">
        <v>2023</v>
      </c>
      <c r="I5" s="103">
        <v>2023</v>
      </c>
      <c r="J5" s="102" t="s">
        <v>3133</v>
      </c>
      <c r="K5" s="94" t="s">
        <v>3134</v>
      </c>
      <c r="L5" s="94"/>
      <c r="M5" s="94" t="s">
        <v>3135</v>
      </c>
      <c r="N5" s="94" t="s">
        <v>3136</v>
      </c>
      <c r="O5" s="94" t="s">
        <v>89</v>
      </c>
      <c r="P5" s="94" t="s">
        <v>116</v>
      </c>
      <c r="Q5" s="94" t="s">
        <v>3137</v>
      </c>
      <c r="R5" s="94" t="s">
        <v>3138</v>
      </c>
      <c r="S5" s="94" t="s">
        <v>119</v>
      </c>
      <c r="T5" s="94" t="s">
        <v>1257</v>
      </c>
      <c r="U5" s="94" t="s">
        <v>1236</v>
      </c>
      <c r="V5" s="104" t="s">
        <v>3139</v>
      </c>
      <c r="W5" s="105" t="s">
        <v>3140</v>
      </c>
      <c r="X5" s="105" t="s">
        <v>3137</v>
      </c>
      <c r="Y5" s="105" t="s">
        <v>3141</v>
      </c>
      <c r="Z5" s="105" t="s">
        <v>3142</v>
      </c>
      <c r="AA5" s="105" t="s">
        <v>3143</v>
      </c>
      <c r="AB5" s="106">
        <v>4</v>
      </c>
      <c r="AC5" s="102">
        <v>155771</v>
      </c>
      <c r="AD5" s="94">
        <v>39000</v>
      </c>
      <c r="AE5" s="94">
        <v>26699</v>
      </c>
      <c r="AF5" s="94">
        <v>26699</v>
      </c>
      <c r="AG5" s="94">
        <v>0</v>
      </c>
      <c r="AH5" s="102" t="s">
        <v>3117</v>
      </c>
      <c r="AI5" s="102"/>
      <c r="AJ5" s="107"/>
      <c r="AK5" s="107" t="s">
        <v>3118</v>
      </c>
      <c r="AL5" s="107"/>
    </row>
    <row r="6" spans="2:38" ht="22.25" customHeight="1" x14ac:dyDescent="0.2">
      <c r="B6" s="102" t="s">
        <v>84</v>
      </c>
      <c r="C6" s="94" t="s">
        <v>85</v>
      </c>
      <c r="D6" s="103" t="s">
        <v>3144</v>
      </c>
      <c r="E6" s="94" t="s">
        <v>3145</v>
      </c>
      <c r="F6" s="94" t="s">
        <v>3116</v>
      </c>
      <c r="G6" s="94" t="s">
        <v>2497</v>
      </c>
      <c r="H6" s="103">
        <v>2023</v>
      </c>
      <c r="I6" s="103">
        <v>2023</v>
      </c>
      <c r="J6" s="102" t="s">
        <v>3146</v>
      </c>
      <c r="K6" s="94" t="s">
        <v>3147</v>
      </c>
      <c r="L6" s="94"/>
      <c r="M6" s="94" t="s">
        <v>3148</v>
      </c>
      <c r="N6" s="94" t="s">
        <v>3149</v>
      </c>
      <c r="O6" s="94" t="s">
        <v>89</v>
      </c>
      <c r="P6" s="94" t="s">
        <v>116</v>
      </c>
      <c r="Q6" s="94" t="s">
        <v>3150</v>
      </c>
      <c r="R6" s="94" t="s">
        <v>3151</v>
      </c>
      <c r="S6" s="94" t="s">
        <v>119</v>
      </c>
      <c r="T6" s="94" t="s">
        <v>1637</v>
      </c>
      <c r="U6" s="94" t="s">
        <v>1637</v>
      </c>
      <c r="V6" s="104" t="s">
        <v>3152</v>
      </c>
      <c r="W6" s="105" t="s">
        <v>3153</v>
      </c>
      <c r="X6" s="105" t="s">
        <v>3154</v>
      </c>
      <c r="Y6" s="105" t="s">
        <v>3155</v>
      </c>
      <c r="Z6" s="105" t="s">
        <v>3156</v>
      </c>
      <c r="AA6" s="105" t="s">
        <v>3157</v>
      </c>
      <c r="AB6" s="106">
        <v>4</v>
      </c>
      <c r="AC6" s="102">
        <v>22500</v>
      </c>
      <c r="AD6" s="94">
        <v>10000</v>
      </c>
      <c r="AE6" s="94">
        <v>8100</v>
      </c>
      <c r="AF6" s="94">
        <v>8100</v>
      </c>
      <c r="AG6" s="94">
        <v>0</v>
      </c>
      <c r="AH6" s="102"/>
      <c r="AI6" s="102"/>
      <c r="AJ6" s="107"/>
      <c r="AK6" s="107" t="s">
        <v>3118</v>
      </c>
      <c r="AL6" s="107"/>
    </row>
    <row r="7" spans="2:38" ht="22.25" customHeight="1" x14ac:dyDescent="0.2">
      <c r="B7" s="102" t="s">
        <v>84</v>
      </c>
      <c r="C7" s="94" t="s">
        <v>85</v>
      </c>
      <c r="D7" s="103" t="s">
        <v>3158</v>
      </c>
      <c r="E7" s="94" t="s">
        <v>3159</v>
      </c>
      <c r="F7" s="94" t="s">
        <v>3116</v>
      </c>
      <c r="G7" s="94" t="s">
        <v>2497</v>
      </c>
      <c r="H7" s="103">
        <v>2023</v>
      </c>
      <c r="I7" s="103">
        <v>2023</v>
      </c>
      <c r="J7" s="102" t="s">
        <v>3160</v>
      </c>
      <c r="K7" s="94" t="s">
        <v>3161</v>
      </c>
      <c r="L7" s="94"/>
      <c r="M7" s="94" t="s">
        <v>3162</v>
      </c>
      <c r="N7" s="94" t="s">
        <v>3163</v>
      </c>
      <c r="O7" s="94" t="s">
        <v>89</v>
      </c>
      <c r="P7" s="94" t="s">
        <v>116</v>
      </c>
      <c r="Q7" s="94" t="s">
        <v>3164</v>
      </c>
      <c r="R7" s="94" t="s">
        <v>3165</v>
      </c>
      <c r="S7" s="94" t="s">
        <v>119</v>
      </c>
      <c r="T7" s="94" t="s">
        <v>1896</v>
      </c>
      <c r="U7" s="94" t="s">
        <v>137</v>
      </c>
      <c r="V7" s="104" t="s">
        <v>3166</v>
      </c>
      <c r="W7" s="105" t="s">
        <v>2498</v>
      </c>
      <c r="X7" s="105" t="s">
        <v>3164</v>
      </c>
      <c r="Y7" s="105" t="s">
        <v>3167</v>
      </c>
      <c r="Z7" s="105" t="s">
        <v>3168</v>
      </c>
      <c r="AA7" s="105" t="s">
        <v>3169</v>
      </c>
      <c r="AB7" s="106">
        <v>6</v>
      </c>
      <c r="AC7" s="102">
        <v>126173</v>
      </c>
      <c r="AD7" s="94">
        <v>36000</v>
      </c>
      <c r="AE7" s="94">
        <v>19689</v>
      </c>
      <c r="AF7" s="94">
        <v>19689</v>
      </c>
      <c r="AG7" s="94">
        <v>0</v>
      </c>
      <c r="AH7" s="102"/>
      <c r="AI7" s="102"/>
      <c r="AJ7" s="107"/>
      <c r="AK7" s="107" t="s">
        <v>3118</v>
      </c>
      <c r="AL7" s="107"/>
    </row>
    <row r="8" spans="2:38" ht="22.25" customHeight="1" x14ac:dyDescent="0.2">
      <c r="B8" s="102" t="s">
        <v>84</v>
      </c>
      <c r="C8" s="94" t="s">
        <v>85</v>
      </c>
      <c r="D8" s="103" t="s">
        <v>3170</v>
      </c>
      <c r="E8" s="94" t="s">
        <v>3171</v>
      </c>
      <c r="F8" s="94" t="s">
        <v>3116</v>
      </c>
      <c r="G8" s="94" t="s">
        <v>2497</v>
      </c>
      <c r="H8" s="103">
        <v>2023</v>
      </c>
      <c r="I8" s="103">
        <v>2023</v>
      </c>
      <c r="J8" s="102" t="s">
        <v>3172</v>
      </c>
      <c r="K8" s="94" t="s">
        <v>3173</v>
      </c>
      <c r="L8" s="94" t="s">
        <v>3174</v>
      </c>
      <c r="M8" s="94" t="s">
        <v>3175</v>
      </c>
      <c r="N8" s="94" t="s">
        <v>3176</v>
      </c>
      <c r="O8" s="94" t="s">
        <v>89</v>
      </c>
      <c r="P8" s="94" t="s">
        <v>116</v>
      </c>
      <c r="Q8" s="94" t="s">
        <v>3177</v>
      </c>
      <c r="R8" s="94" t="s">
        <v>3178</v>
      </c>
      <c r="S8" s="94" t="s">
        <v>119</v>
      </c>
      <c r="T8" s="94" t="s">
        <v>3179</v>
      </c>
      <c r="U8" s="94" t="s">
        <v>687</v>
      </c>
      <c r="V8" s="104" t="s">
        <v>3180</v>
      </c>
      <c r="W8" s="105" t="s">
        <v>2498</v>
      </c>
      <c r="X8" s="105" t="s">
        <v>3177</v>
      </c>
      <c r="Y8" s="105" t="s">
        <v>3181</v>
      </c>
      <c r="Z8" s="105" t="s">
        <v>3182</v>
      </c>
      <c r="AA8" s="105" t="s">
        <v>3183</v>
      </c>
      <c r="AB8" s="106">
        <v>6</v>
      </c>
      <c r="AC8" s="102">
        <v>153849</v>
      </c>
      <c r="AD8" s="94">
        <v>28500</v>
      </c>
      <c r="AE8" s="94">
        <v>24593</v>
      </c>
      <c r="AF8" s="94">
        <v>24593</v>
      </c>
      <c r="AG8" s="94">
        <v>0</v>
      </c>
      <c r="AH8" s="102"/>
      <c r="AI8" s="102"/>
      <c r="AJ8" s="107"/>
      <c r="AK8" s="107" t="s">
        <v>3118</v>
      </c>
      <c r="AL8" s="107"/>
    </row>
    <row r="9" spans="2:38" ht="22.25" customHeight="1" x14ac:dyDescent="0.2">
      <c r="B9" s="102" t="s">
        <v>84</v>
      </c>
      <c r="C9" s="94" t="s">
        <v>85</v>
      </c>
      <c r="D9" s="103" t="s">
        <v>3184</v>
      </c>
      <c r="E9" s="94" t="s">
        <v>3185</v>
      </c>
      <c r="F9" s="94" t="s">
        <v>3116</v>
      </c>
      <c r="G9" s="94" t="s">
        <v>2497</v>
      </c>
      <c r="H9" s="103">
        <v>2023</v>
      </c>
      <c r="I9" s="103">
        <v>2023</v>
      </c>
      <c r="J9" s="102" t="s">
        <v>3186</v>
      </c>
      <c r="K9" s="94" t="s">
        <v>3187</v>
      </c>
      <c r="L9" s="94" t="s">
        <v>3188</v>
      </c>
      <c r="M9" s="94" t="s">
        <v>3189</v>
      </c>
      <c r="N9" s="94" t="s">
        <v>3190</v>
      </c>
      <c r="O9" s="94" t="s">
        <v>89</v>
      </c>
      <c r="P9" s="94" t="s">
        <v>116</v>
      </c>
      <c r="Q9" s="94" t="s">
        <v>1665</v>
      </c>
      <c r="R9" s="94" t="s">
        <v>1666</v>
      </c>
      <c r="S9" s="94" t="s">
        <v>119</v>
      </c>
      <c r="T9" s="94" t="s">
        <v>1667</v>
      </c>
      <c r="U9" s="94" t="s">
        <v>1668</v>
      </c>
      <c r="V9" s="104" t="s">
        <v>3191</v>
      </c>
      <c r="W9" s="105" t="s">
        <v>2498</v>
      </c>
      <c r="X9" s="105" t="s">
        <v>1665</v>
      </c>
      <c r="Y9" s="105" t="s">
        <v>2910</v>
      </c>
      <c r="Z9" s="105" t="s">
        <v>3192</v>
      </c>
      <c r="AA9" s="105" t="s">
        <v>3193</v>
      </c>
      <c r="AB9" s="106">
        <v>7</v>
      </c>
      <c r="AC9" s="102">
        <v>225070</v>
      </c>
      <c r="AD9" s="94">
        <v>49340</v>
      </c>
      <c r="AE9" s="94">
        <v>34310</v>
      </c>
      <c r="AF9" s="94">
        <v>34310</v>
      </c>
      <c r="AG9" s="94">
        <v>0</v>
      </c>
      <c r="AH9" s="102" t="s">
        <v>3117</v>
      </c>
      <c r="AI9" s="102"/>
      <c r="AJ9" s="107"/>
      <c r="AK9" s="107" t="s">
        <v>3118</v>
      </c>
      <c r="AL9" s="107"/>
    </row>
    <row r="10" spans="2:38" ht="22.25" customHeight="1" x14ac:dyDescent="0.2">
      <c r="B10" s="102" t="s">
        <v>84</v>
      </c>
      <c r="C10" s="94" t="s">
        <v>85</v>
      </c>
      <c r="D10" s="103" t="s">
        <v>3194</v>
      </c>
      <c r="E10" s="94" t="s">
        <v>3195</v>
      </c>
      <c r="F10" s="94" t="s">
        <v>3116</v>
      </c>
      <c r="G10" s="94" t="s">
        <v>2497</v>
      </c>
      <c r="H10" s="103">
        <v>2023</v>
      </c>
      <c r="I10" s="103">
        <v>2023</v>
      </c>
      <c r="J10" s="102" t="s">
        <v>3196</v>
      </c>
      <c r="K10" s="94" t="s">
        <v>3197</v>
      </c>
      <c r="L10" s="94" t="s">
        <v>3198</v>
      </c>
      <c r="M10" s="94" t="s">
        <v>3199</v>
      </c>
      <c r="N10" s="94" t="s">
        <v>3200</v>
      </c>
      <c r="O10" s="94" t="s">
        <v>89</v>
      </c>
      <c r="P10" s="94" t="s">
        <v>116</v>
      </c>
      <c r="Q10" s="94" t="s">
        <v>3201</v>
      </c>
      <c r="R10" s="94" t="s">
        <v>3202</v>
      </c>
      <c r="S10" s="94" t="s">
        <v>119</v>
      </c>
      <c r="T10" s="94" t="s">
        <v>2221</v>
      </c>
      <c r="U10" s="94" t="s">
        <v>2222</v>
      </c>
      <c r="V10" s="104" t="s">
        <v>3203</v>
      </c>
      <c r="W10" s="105" t="s">
        <v>3204</v>
      </c>
      <c r="X10" s="105" t="s">
        <v>3201</v>
      </c>
      <c r="Y10" s="105" t="s">
        <v>3205</v>
      </c>
      <c r="Z10" s="105" t="s">
        <v>3206</v>
      </c>
      <c r="AA10" s="105" t="s">
        <v>3207</v>
      </c>
      <c r="AB10" s="106">
        <v>7</v>
      </c>
      <c r="AC10" s="102">
        <v>223010</v>
      </c>
      <c r="AD10" s="94">
        <v>46000</v>
      </c>
      <c r="AE10" s="94">
        <v>32026</v>
      </c>
      <c r="AF10" s="94">
        <v>32026</v>
      </c>
      <c r="AG10" s="94">
        <v>0</v>
      </c>
      <c r="AH10" s="102"/>
      <c r="AI10" s="102"/>
      <c r="AJ10" s="107"/>
      <c r="AK10" s="107" t="s">
        <v>3118</v>
      </c>
      <c r="AL10" s="107"/>
    </row>
    <row r="11" spans="2:38" ht="22.25" customHeight="1" x14ac:dyDescent="0.2">
      <c r="B11" s="102" t="s">
        <v>84</v>
      </c>
      <c r="C11" s="94" t="s">
        <v>85</v>
      </c>
      <c r="D11" s="103" t="s">
        <v>3208</v>
      </c>
      <c r="E11" s="94" t="s">
        <v>3209</v>
      </c>
      <c r="F11" s="94" t="s">
        <v>3116</v>
      </c>
      <c r="G11" s="94" t="s">
        <v>2497</v>
      </c>
      <c r="H11" s="103">
        <v>2023</v>
      </c>
      <c r="I11" s="103">
        <v>2023</v>
      </c>
      <c r="J11" s="102" t="s">
        <v>3210</v>
      </c>
      <c r="K11" s="94" t="s">
        <v>3211</v>
      </c>
      <c r="L11" s="94" t="s">
        <v>3212</v>
      </c>
      <c r="M11" s="94" t="s">
        <v>3213</v>
      </c>
      <c r="N11" s="94" t="s">
        <v>3214</v>
      </c>
      <c r="O11" s="94" t="s">
        <v>89</v>
      </c>
      <c r="P11" s="94" t="s">
        <v>116</v>
      </c>
      <c r="Q11" s="94" t="s">
        <v>3215</v>
      </c>
      <c r="R11" s="94" t="s">
        <v>3216</v>
      </c>
      <c r="S11" s="94" t="s">
        <v>119</v>
      </c>
      <c r="T11" s="94" t="s">
        <v>3217</v>
      </c>
      <c r="U11" s="94" t="s">
        <v>909</v>
      </c>
      <c r="V11" s="104" t="s">
        <v>3218</v>
      </c>
      <c r="W11" s="105" t="s">
        <v>3219</v>
      </c>
      <c r="X11" s="105" t="s">
        <v>3215</v>
      </c>
      <c r="Y11" s="105" t="s">
        <v>3220</v>
      </c>
      <c r="Z11" s="105" t="s">
        <v>3221</v>
      </c>
      <c r="AA11" s="105" t="s">
        <v>3222</v>
      </c>
      <c r="AB11" s="106">
        <v>6</v>
      </c>
      <c r="AC11" s="102">
        <v>1040850</v>
      </c>
      <c r="AD11" s="94">
        <v>55000</v>
      </c>
      <c r="AE11" s="94">
        <v>39150</v>
      </c>
      <c r="AF11" s="94">
        <v>39150</v>
      </c>
      <c r="AG11" s="94">
        <v>0</v>
      </c>
      <c r="AH11" s="102"/>
      <c r="AI11" s="102"/>
      <c r="AJ11" s="107"/>
      <c r="AK11" s="107" t="s">
        <v>3118</v>
      </c>
      <c r="AL11" s="107"/>
    </row>
    <row r="12" spans="2:38" ht="22.25" customHeight="1" x14ac:dyDescent="0.2">
      <c r="B12" s="102" t="s">
        <v>84</v>
      </c>
      <c r="C12" s="94" t="s">
        <v>85</v>
      </c>
      <c r="D12" s="103" t="s">
        <v>3223</v>
      </c>
      <c r="E12" s="94" t="s">
        <v>3224</v>
      </c>
      <c r="F12" s="94" t="s">
        <v>3116</v>
      </c>
      <c r="G12" s="94" t="s">
        <v>2497</v>
      </c>
      <c r="H12" s="103">
        <v>2023</v>
      </c>
      <c r="I12" s="103">
        <v>2023</v>
      </c>
      <c r="J12" s="102" t="s">
        <v>3225</v>
      </c>
      <c r="K12" s="94" t="s">
        <v>3226</v>
      </c>
      <c r="L12" s="94"/>
      <c r="M12" s="94" t="s">
        <v>3227</v>
      </c>
      <c r="N12" s="94" t="s">
        <v>3228</v>
      </c>
      <c r="O12" s="94" t="s">
        <v>89</v>
      </c>
      <c r="P12" s="94" t="s">
        <v>116</v>
      </c>
      <c r="Q12" s="94" t="s">
        <v>3229</v>
      </c>
      <c r="R12" s="94" t="s">
        <v>3230</v>
      </c>
      <c r="S12" s="94" t="s">
        <v>119</v>
      </c>
      <c r="T12" s="94" t="s">
        <v>3231</v>
      </c>
      <c r="U12" s="94" t="s">
        <v>3231</v>
      </c>
      <c r="V12" s="104" t="s">
        <v>3232</v>
      </c>
      <c r="W12" s="105" t="s">
        <v>3233</v>
      </c>
      <c r="X12" s="105" t="s">
        <v>3229</v>
      </c>
      <c r="Y12" s="105" t="s">
        <v>3234</v>
      </c>
      <c r="Z12" s="105" t="s">
        <v>3235</v>
      </c>
      <c r="AA12" s="105" t="s">
        <v>3236</v>
      </c>
      <c r="AB12" s="106">
        <v>5</v>
      </c>
      <c r="AC12" s="102">
        <v>34075</v>
      </c>
      <c r="AD12" s="94">
        <v>10372</v>
      </c>
      <c r="AE12" s="94">
        <v>8300</v>
      </c>
      <c r="AF12" s="94">
        <v>8300</v>
      </c>
      <c r="AG12" s="94">
        <v>0</v>
      </c>
      <c r="AH12" s="102"/>
      <c r="AI12" s="102"/>
      <c r="AJ12" s="107"/>
      <c r="AK12" s="107" t="s">
        <v>3118</v>
      </c>
      <c r="AL12" s="107"/>
    </row>
    <row r="13" spans="2:38" ht="22.25" customHeight="1" x14ac:dyDescent="0.2">
      <c r="B13" s="102" t="s">
        <v>84</v>
      </c>
      <c r="C13" s="94" t="s">
        <v>85</v>
      </c>
      <c r="D13" s="103" t="s">
        <v>3237</v>
      </c>
      <c r="E13" s="94" t="s">
        <v>3238</v>
      </c>
      <c r="F13" s="94" t="s">
        <v>3116</v>
      </c>
      <c r="G13" s="94" t="s">
        <v>2497</v>
      </c>
      <c r="H13" s="103">
        <v>2023</v>
      </c>
      <c r="I13" s="103">
        <v>2023</v>
      </c>
      <c r="J13" s="102" t="s">
        <v>3239</v>
      </c>
      <c r="K13" s="94" t="s">
        <v>3240</v>
      </c>
      <c r="L13" s="94"/>
      <c r="M13" s="94" t="s">
        <v>3241</v>
      </c>
      <c r="N13" s="94" t="s">
        <v>3242</v>
      </c>
      <c r="O13" s="94" t="s">
        <v>89</v>
      </c>
      <c r="P13" s="94" t="s">
        <v>116</v>
      </c>
      <c r="Q13" s="94" t="s">
        <v>3243</v>
      </c>
      <c r="R13" s="94" t="s">
        <v>2351</v>
      </c>
      <c r="S13" s="94" t="s">
        <v>119</v>
      </c>
      <c r="T13" s="94" t="s">
        <v>2352</v>
      </c>
      <c r="U13" s="94" t="s">
        <v>93</v>
      </c>
      <c r="V13" s="104" t="s">
        <v>3244</v>
      </c>
      <c r="W13" s="105" t="s">
        <v>3245</v>
      </c>
      <c r="X13" s="105" t="s">
        <v>3243</v>
      </c>
      <c r="Y13" s="105" t="s">
        <v>3246</v>
      </c>
      <c r="Z13" s="105" t="s">
        <v>3247</v>
      </c>
      <c r="AA13" s="105" t="s">
        <v>3248</v>
      </c>
      <c r="AB13" s="106">
        <v>7</v>
      </c>
      <c r="AC13" s="102">
        <v>268060</v>
      </c>
      <c r="AD13" s="94">
        <v>48000</v>
      </c>
      <c r="AE13" s="94">
        <v>38323</v>
      </c>
      <c r="AF13" s="94">
        <v>38323</v>
      </c>
      <c r="AG13" s="94">
        <v>0</v>
      </c>
      <c r="AH13" s="102" t="s">
        <v>3117</v>
      </c>
      <c r="AI13" s="102"/>
      <c r="AJ13" s="107"/>
      <c r="AK13" s="107" t="s">
        <v>3118</v>
      </c>
      <c r="AL13" s="107"/>
    </row>
    <row r="14" spans="2:38" ht="22.25" customHeight="1" x14ac:dyDescent="0.2">
      <c r="B14" s="102" t="s">
        <v>84</v>
      </c>
      <c r="C14" s="94" t="s">
        <v>85</v>
      </c>
      <c r="D14" s="103" t="s">
        <v>3249</v>
      </c>
      <c r="E14" s="94" t="s">
        <v>3250</v>
      </c>
      <c r="F14" s="94" t="s">
        <v>3116</v>
      </c>
      <c r="G14" s="94" t="s">
        <v>2497</v>
      </c>
      <c r="H14" s="103">
        <v>2023</v>
      </c>
      <c r="I14" s="103">
        <v>2023</v>
      </c>
      <c r="J14" s="102" t="s">
        <v>3251</v>
      </c>
      <c r="K14" s="94" t="s">
        <v>3252</v>
      </c>
      <c r="L14" s="94"/>
      <c r="M14" s="94" t="s">
        <v>3253</v>
      </c>
      <c r="N14" s="94" t="s">
        <v>3254</v>
      </c>
      <c r="O14" s="94" t="s">
        <v>89</v>
      </c>
      <c r="P14" s="94" t="s">
        <v>116</v>
      </c>
      <c r="Q14" s="94" t="s">
        <v>3255</v>
      </c>
      <c r="R14" s="94" t="s">
        <v>3256</v>
      </c>
      <c r="S14" s="94" t="s">
        <v>119</v>
      </c>
      <c r="T14" s="94" t="s">
        <v>2052</v>
      </c>
      <c r="U14" s="94" t="s">
        <v>2012</v>
      </c>
      <c r="V14" s="104" t="s">
        <v>3257</v>
      </c>
      <c r="W14" s="105" t="s">
        <v>3258</v>
      </c>
      <c r="X14" s="105" t="s">
        <v>3255</v>
      </c>
      <c r="Y14" s="105" t="s">
        <v>3259</v>
      </c>
      <c r="Z14" s="105" t="s">
        <v>3260</v>
      </c>
      <c r="AA14" s="105" t="s">
        <v>3261</v>
      </c>
      <c r="AB14" s="106">
        <v>5</v>
      </c>
      <c r="AC14" s="102">
        <v>389163</v>
      </c>
      <c r="AD14" s="94">
        <v>74000</v>
      </c>
      <c r="AE14" s="94">
        <v>36486</v>
      </c>
      <c r="AF14" s="94">
        <v>36486</v>
      </c>
      <c r="AG14" s="94">
        <v>0</v>
      </c>
      <c r="AH14" s="102"/>
      <c r="AI14" s="102"/>
      <c r="AJ14" s="107"/>
      <c r="AK14" s="107" t="s">
        <v>3118</v>
      </c>
      <c r="AL14" s="107"/>
    </row>
    <row r="15" spans="2:38" ht="22.25" customHeight="1" x14ac:dyDescent="0.2">
      <c r="B15" s="102" t="s">
        <v>84</v>
      </c>
      <c r="C15" s="94" t="s">
        <v>85</v>
      </c>
      <c r="D15" s="103" t="s">
        <v>3262</v>
      </c>
      <c r="E15" s="94" t="s">
        <v>3263</v>
      </c>
      <c r="F15" s="94" t="s">
        <v>3116</v>
      </c>
      <c r="G15" s="94" t="s">
        <v>2497</v>
      </c>
      <c r="H15" s="103">
        <v>2023</v>
      </c>
      <c r="I15" s="103">
        <v>2023</v>
      </c>
      <c r="J15" s="102" t="s">
        <v>3264</v>
      </c>
      <c r="K15" s="94" t="s">
        <v>3265</v>
      </c>
      <c r="L15" s="94"/>
      <c r="M15" s="94" t="s">
        <v>3266</v>
      </c>
      <c r="N15" s="94" t="s">
        <v>3267</v>
      </c>
      <c r="O15" s="94" t="s">
        <v>89</v>
      </c>
      <c r="P15" s="94" t="s">
        <v>116</v>
      </c>
      <c r="Q15" s="94" t="s">
        <v>3268</v>
      </c>
      <c r="R15" s="94" t="s">
        <v>3269</v>
      </c>
      <c r="S15" s="94" t="s">
        <v>119</v>
      </c>
      <c r="T15" s="94" t="s">
        <v>665</v>
      </c>
      <c r="U15" s="94" t="s">
        <v>600</v>
      </c>
      <c r="V15" s="104" t="s">
        <v>3270</v>
      </c>
      <c r="W15" s="105" t="s">
        <v>2498</v>
      </c>
      <c r="X15" s="105" t="s">
        <v>3268</v>
      </c>
      <c r="Y15" s="105" t="s">
        <v>3271</v>
      </c>
      <c r="Z15" s="105" t="s">
        <v>3272</v>
      </c>
      <c r="AA15" s="105" t="s">
        <v>3273</v>
      </c>
      <c r="AB15" s="106">
        <v>7</v>
      </c>
      <c r="AC15" s="102">
        <v>235446</v>
      </c>
      <c r="AD15" s="94">
        <v>40000</v>
      </c>
      <c r="AE15" s="94">
        <v>25063</v>
      </c>
      <c r="AF15" s="94">
        <v>25063</v>
      </c>
      <c r="AG15" s="94">
        <v>0</v>
      </c>
      <c r="AH15" s="102"/>
      <c r="AI15" s="102"/>
      <c r="AJ15" s="107"/>
      <c r="AK15" s="107" t="s">
        <v>3118</v>
      </c>
      <c r="AL15" s="107"/>
    </row>
    <row r="16" spans="2:38" ht="22.25" customHeight="1" x14ac:dyDescent="0.2">
      <c r="B16" s="102" t="s">
        <v>84</v>
      </c>
      <c r="C16" s="94" t="s">
        <v>85</v>
      </c>
      <c r="D16" s="103" t="s">
        <v>3274</v>
      </c>
      <c r="E16" s="94" t="s">
        <v>3275</v>
      </c>
      <c r="F16" s="94" t="s">
        <v>3116</v>
      </c>
      <c r="G16" s="94" t="s">
        <v>2497</v>
      </c>
      <c r="H16" s="103">
        <v>2023</v>
      </c>
      <c r="I16" s="103">
        <v>2023</v>
      </c>
      <c r="J16" s="102" t="s">
        <v>3276</v>
      </c>
      <c r="K16" s="94" t="s">
        <v>3277</v>
      </c>
      <c r="L16" s="94" t="s">
        <v>3278</v>
      </c>
      <c r="M16" s="94" t="s">
        <v>3279</v>
      </c>
      <c r="N16" s="94" t="s">
        <v>3280</v>
      </c>
      <c r="O16" s="94" t="s">
        <v>89</v>
      </c>
      <c r="P16" s="94" t="s">
        <v>116</v>
      </c>
      <c r="Q16" s="94" t="s">
        <v>552</v>
      </c>
      <c r="R16" s="94" t="s">
        <v>553</v>
      </c>
      <c r="S16" s="94" t="s">
        <v>119</v>
      </c>
      <c r="T16" s="94" t="s">
        <v>531</v>
      </c>
      <c r="U16" s="94" t="s">
        <v>482</v>
      </c>
      <c r="V16" s="104" t="s">
        <v>3281</v>
      </c>
      <c r="W16" s="105" t="s">
        <v>2498</v>
      </c>
      <c r="X16" s="105" t="s">
        <v>552</v>
      </c>
      <c r="Y16" s="105" t="s">
        <v>3282</v>
      </c>
      <c r="Z16" s="105" t="s">
        <v>3283</v>
      </c>
      <c r="AA16" s="105" t="s">
        <v>3284</v>
      </c>
      <c r="AB16" s="106">
        <v>6</v>
      </c>
      <c r="AC16" s="102">
        <v>138930</v>
      </c>
      <c r="AD16" s="94">
        <v>38000</v>
      </c>
      <c r="AE16" s="94">
        <v>21000</v>
      </c>
      <c r="AF16" s="94">
        <v>21000</v>
      </c>
      <c r="AG16" s="94">
        <v>0</v>
      </c>
      <c r="AH16" s="102"/>
      <c r="AI16" s="102"/>
      <c r="AJ16" s="107"/>
      <c r="AK16" s="107" t="s">
        <v>3118</v>
      </c>
      <c r="AL16" s="107"/>
    </row>
    <row r="17" spans="2:38" ht="22.25" customHeight="1" x14ac:dyDescent="0.2">
      <c r="B17" s="102" t="s">
        <v>84</v>
      </c>
      <c r="C17" s="94" t="s">
        <v>85</v>
      </c>
      <c r="D17" s="103" t="s">
        <v>3285</v>
      </c>
      <c r="E17" s="94" t="s">
        <v>3286</v>
      </c>
      <c r="F17" s="94" t="s">
        <v>3116</v>
      </c>
      <c r="G17" s="94" t="s">
        <v>2497</v>
      </c>
      <c r="H17" s="103">
        <v>2023</v>
      </c>
      <c r="I17" s="103">
        <v>2023</v>
      </c>
      <c r="J17" s="102" t="s">
        <v>3287</v>
      </c>
      <c r="K17" s="94" t="s">
        <v>3288</v>
      </c>
      <c r="L17" s="94" t="s">
        <v>3289</v>
      </c>
      <c r="M17" s="94" t="s">
        <v>3290</v>
      </c>
      <c r="N17" s="94" t="s">
        <v>3291</v>
      </c>
      <c r="O17" s="94" t="s">
        <v>89</v>
      </c>
      <c r="P17" s="94" t="s">
        <v>116</v>
      </c>
      <c r="Q17" s="94" t="s">
        <v>3292</v>
      </c>
      <c r="R17" s="94" t="s">
        <v>3293</v>
      </c>
      <c r="S17" s="94" t="s">
        <v>119</v>
      </c>
      <c r="T17" s="94" t="s">
        <v>3294</v>
      </c>
      <c r="U17" s="94" t="s">
        <v>3294</v>
      </c>
      <c r="V17" s="104" t="s">
        <v>3295</v>
      </c>
      <c r="W17" s="105" t="s">
        <v>3296</v>
      </c>
      <c r="X17" s="105" t="s">
        <v>3292</v>
      </c>
      <c r="Y17" s="105" t="s">
        <v>3297</v>
      </c>
      <c r="Z17" s="105" t="s">
        <v>3298</v>
      </c>
      <c r="AA17" s="105" t="s">
        <v>3299</v>
      </c>
      <c r="AB17" s="106">
        <v>5</v>
      </c>
      <c r="AC17" s="102">
        <v>41393</v>
      </c>
      <c r="AD17" s="94">
        <v>15280</v>
      </c>
      <c r="AE17" s="94">
        <v>14850</v>
      </c>
      <c r="AF17" s="94">
        <v>14850</v>
      </c>
      <c r="AG17" s="94">
        <v>0</v>
      </c>
      <c r="AH17" s="102"/>
      <c r="AI17" s="102"/>
      <c r="AJ17" s="107"/>
      <c r="AK17" s="107" t="s">
        <v>3118</v>
      </c>
      <c r="AL17" s="107"/>
    </row>
    <row r="18" spans="2:38" ht="22.25" customHeight="1" x14ac:dyDescent="0.2">
      <c r="B18" s="102" t="s">
        <v>84</v>
      </c>
      <c r="C18" s="94" t="s">
        <v>85</v>
      </c>
      <c r="D18" s="103" t="s">
        <v>3300</v>
      </c>
      <c r="E18" s="94" t="s">
        <v>3301</v>
      </c>
      <c r="F18" s="94" t="s">
        <v>3116</v>
      </c>
      <c r="G18" s="94" t="s">
        <v>2497</v>
      </c>
      <c r="H18" s="103">
        <v>2023</v>
      </c>
      <c r="I18" s="103">
        <v>2023</v>
      </c>
      <c r="J18" s="102" t="s">
        <v>3302</v>
      </c>
      <c r="K18" s="94" t="s">
        <v>3303</v>
      </c>
      <c r="L18" s="94"/>
      <c r="M18" s="94" t="s">
        <v>3304</v>
      </c>
      <c r="N18" s="94" t="s">
        <v>3305</v>
      </c>
      <c r="O18" s="94" t="s">
        <v>89</v>
      </c>
      <c r="P18" s="94" t="s">
        <v>116</v>
      </c>
      <c r="Q18" s="94" t="s">
        <v>3306</v>
      </c>
      <c r="R18" s="94" t="s">
        <v>3307</v>
      </c>
      <c r="S18" s="94" t="s">
        <v>119</v>
      </c>
      <c r="T18" s="94" t="s">
        <v>3308</v>
      </c>
      <c r="U18" s="94" t="s">
        <v>3308</v>
      </c>
      <c r="V18" s="104" t="s">
        <v>3309</v>
      </c>
      <c r="W18" s="105" t="s">
        <v>3310</v>
      </c>
      <c r="X18" s="105" t="s">
        <v>3311</v>
      </c>
      <c r="Y18" s="105" t="s">
        <v>3312</v>
      </c>
      <c r="Z18" s="105" t="s">
        <v>3313</v>
      </c>
      <c r="AA18" s="105" t="s">
        <v>3314</v>
      </c>
      <c r="AB18" s="106">
        <v>3</v>
      </c>
      <c r="AC18" s="102">
        <v>52000</v>
      </c>
      <c r="AD18" s="94">
        <v>41000</v>
      </c>
      <c r="AE18" s="94">
        <v>6061</v>
      </c>
      <c r="AF18" s="94">
        <v>6061</v>
      </c>
      <c r="AG18" s="94">
        <v>0</v>
      </c>
      <c r="AH18" s="102"/>
      <c r="AI18" s="102"/>
      <c r="AJ18" s="107"/>
      <c r="AK18" s="107" t="s">
        <v>3118</v>
      </c>
      <c r="AL18" s="107"/>
    </row>
    <row r="19" spans="2:38" ht="22.25" customHeight="1" x14ac:dyDescent="0.2">
      <c r="B19" s="102" t="s">
        <v>84</v>
      </c>
      <c r="C19" s="94" t="s">
        <v>85</v>
      </c>
      <c r="D19" s="103" t="s">
        <v>3315</v>
      </c>
      <c r="E19" s="94" t="s">
        <v>3316</v>
      </c>
      <c r="F19" s="94" t="s">
        <v>3116</v>
      </c>
      <c r="G19" s="94" t="s">
        <v>2497</v>
      </c>
      <c r="H19" s="103">
        <v>2023</v>
      </c>
      <c r="I19" s="103">
        <v>2023</v>
      </c>
      <c r="J19" s="102" t="s">
        <v>3317</v>
      </c>
      <c r="K19" s="94" t="s">
        <v>3318</v>
      </c>
      <c r="L19" s="94"/>
      <c r="M19" s="94" t="s">
        <v>3319</v>
      </c>
      <c r="N19" s="94" t="s">
        <v>3320</v>
      </c>
      <c r="O19" s="94" t="s">
        <v>89</v>
      </c>
      <c r="P19" s="94" t="s">
        <v>116</v>
      </c>
      <c r="Q19" s="94" t="s">
        <v>3321</v>
      </c>
      <c r="R19" s="94" t="s">
        <v>3322</v>
      </c>
      <c r="S19" s="94" t="s">
        <v>119</v>
      </c>
      <c r="T19" s="94" t="s">
        <v>3323</v>
      </c>
      <c r="U19" s="94" t="s">
        <v>3323</v>
      </c>
      <c r="V19" s="104" t="s">
        <v>3324</v>
      </c>
      <c r="W19" s="105" t="s">
        <v>3325</v>
      </c>
      <c r="X19" s="105" t="s">
        <v>3321</v>
      </c>
      <c r="Y19" s="105" t="s">
        <v>3326</v>
      </c>
      <c r="Z19" s="105" t="s">
        <v>3327</v>
      </c>
      <c r="AA19" s="105" t="s">
        <v>3328</v>
      </c>
      <c r="AB19" s="106">
        <v>4</v>
      </c>
      <c r="AC19" s="102">
        <v>37800</v>
      </c>
      <c r="AD19" s="94">
        <v>19400</v>
      </c>
      <c r="AE19" s="94">
        <v>9000</v>
      </c>
      <c r="AF19" s="94">
        <v>9000</v>
      </c>
      <c r="AG19" s="94">
        <v>0</v>
      </c>
      <c r="AH19" s="102"/>
      <c r="AI19" s="102"/>
      <c r="AJ19" s="107"/>
      <c r="AK19" s="107" t="s">
        <v>3118</v>
      </c>
      <c r="AL19" s="107"/>
    </row>
    <row r="20" spans="2:38" ht="22.25" customHeight="1" x14ac:dyDescent="0.2">
      <c r="B20" s="102" t="s">
        <v>143</v>
      </c>
      <c r="C20" s="94" t="s">
        <v>85</v>
      </c>
      <c r="D20" s="103" t="s">
        <v>3329</v>
      </c>
      <c r="E20" s="94" t="s">
        <v>3330</v>
      </c>
      <c r="F20" s="94" t="s">
        <v>3116</v>
      </c>
      <c r="G20" s="94" t="s">
        <v>2497</v>
      </c>
      <c r="H20" s="103">
        <v>2023</v>
      </c>
      <c r="I20" s="103">
        <v>2023</v>
      </c>
      <c r="J20" s="102" t="s">
        <v>3331</v>
      </c>
      <c r="K20" s="94" t="s">
        <v>3332</v>
      </c>
      <c r="L20" s="94" t="s">
        <v>3333</v>
      </c>
      <c r="M20" s="94" t="s">
        <v>3334</v>
      </c>
      <c r="N20" s="94" t="s">
        <v>3335</v>
      </c>
      <c r="O20" s="94" t="s">
        <v>89</v>
      </c>
      <c r="P20" s="94" t="s">
        <v>90</v>
      </c>
      <c r="Q20" s="94" t="s">
        <v>3336</v>
      </c>
      <c r="R20" s="94" t="s">
        <v>3337</v>
      </c>
      <c r="S20" s="94" t="s">
        <v>91</v>
      </c>
      <c r="T20" s="94" t="s">
        <v>3338</v>
      </c>
      <c r="U20" s="94" t="s">
        <v>121</v>
      </c>
      <c r="V20" s="104" t="s">
        <v>3339</v>
      </c>
      <c r="W20" s="105" t="s">
        <v>2498</v>
      </c>
      <c r="X20" s="105" t="s">
        <v>3336</v>
      </c>
      <c r="Y20" s="105" t="s">
        <v>3340</v>
      </c>
      <c r="Z20" s="105" t="s">
        <v>3341</v>
      </c>
      <c r="AA20" s="105" t="s">
        <v>3342</v>
      </c>
      <c r="AB20" s="106">
        <v>2</v>
      </c>
      <c r="AC20" s="102">
        <v>18900</v>
      </c>
      <c r="AD20" s="94">
        <v>6000</v>
      </c>
      <c r="AE20" s="94">
        <v>2000</v>
      </c>
      <c r="AF20" s="94">
        <v>2000</v>
      </c>
      <c r="AG20" s="94">
        <v>0</v>
      </c>
      <c r="AH20" s="102" t="s">
        <v>3117</v>
      </c>
      <c r="AI20" s="102"/>
      <c r="AJ20" s="107"/>
      <c r="AK20" s="107" t="s">
        <v>3118</v>
      </c>
      <c r="AL20" s="107"/>
    </row>
    <row r="21" spans="2:38" ht="22.25" customHeight="1" x14ac:dyDescent="0.2">
      <c r="B21" s="102" t="s">
        <v>143</v>
      </c>
      <c r="C21" s="94" t="s">
        <v>85</v>
      </c>
      <c r="D21" s="103" t="s">
        <v>3343</v>
      </c>
      <c r="E21" s="94" t="s">
        <v>3344</v>
      </c>
      <c r="F21" s="94" t="s">
        <v>3116</v>
      </c>
      <c r="G21" s="94" t="s">
        <v>2497</v>
      </c>
      <c r="H21" s="103">
        <v>2023</v>
      </c>
      <c r="I21" s="103">
        <v>2023</v>
      </c>
      <c r="J21" s="102" t="s">
        <v>3345</v>
      </c>
      <c r="K21" s="94" t="s">
        <v>3346</v>
      </c>
      <c r="L21" s="94"/>
      <c r="M21" s="94" t="s">
        <v>3347</v>
      </c>
      <c r="N21" s="94" t="s">
        <v>3348</v>
      </c>
      <c r="O21" s="94" t="s">
        <v>89</v>
      </c>
      <c r="P21" s="94" t="s">
        <v>257</v>
      </c>
      <c r="Q21" s="94" t="s">
        <v>3349</v>
      </c>
      <c r="R21" s="94" t="s">
        <v>342</v>
      </c>
      <c r="S21" s="94" t="s">
        <v>91</v>
      </c>
      <c r="T21" s="94" t="s">
        <v>224</v>
      </c>
      <c r="U21" s="94" t="s">
        <v>121</v>
      </c>
      <c r="V21" s="104" t="s">
        <v>3350</v>
      </c>
      <c r="W21" s="105" t="s">
        <v>3351</v>
      </c>
      <c r="X21" s="105" t="s">
        <v>3352</v>
      </c>
      <c r="Y21" s="105" t="s">
        <v>3353</v>
      </c>
      <c r="Z21" s="105" t="s">
        <v>3354</v>
      </c>
      <c r="AA21" s="105" t="s">
        <v>3355</v>
      </c>
      <c r="AB21" s="106">
        <v>4</v>
      </c>
      <c r="AC21" s="102">
        <v>69900</v>
      </c>
      <c r="AD21" s="94">
        <v>20000</v>
      </c>
      <c r="AE21" s="94">
        <v>5000</v>
      </c>
      <c r="AF21" s="94">
        <v>5000</v>
      </c>
      <c r="AG21" s="94">
        <v>0</v>
      </c>
      <c r="AH21" s="102" t="s">
        <v>3117</v>
      </c>
      <c r="AI21" s="102"/>
      <c r="AJ21" s="107"/>
      <c r="AK21" s="107" t="s">
        <v>3118</v>
      </c>
      <c r="AL21" s="107"/>
    </row>
    <row r="22" spans="2:38" ht="22.25" customHeight="1" x14ac:dyDescent="0.2">
      <c r="B22" s="102" t="s">
        <v>143</v>
      </c>
      <c r="C22" s="94" t="s">
        <v>85</v>
      </c>
      <c r="D22" s="103" t="s">
        <v>3356</v>
      </c>
      <c r="E22" s="94" t="s">
        <v>3357</v>
      </c>
      <c r="F22" s="94" t="s">
        <v>3116</v>
      </c>
      <c r="G22" s="94" t="s">
        <v>2497</v>
      </c>
      <c r="H22" s="103">
        <v>2023</v>
      </c>
      <c r="I22" s="103">
        <v>2023</v>
      </c>
      <c r="J22" s="102" t="s">
        <v>145</v>
      </c>
      <c r="K22" s="94" t="s">
        <v>146</v>
      </c>
      <c r="L22" s="94" t="s">
        <v>2510</v>
      </c>
      <c r="M22" s="94" t="s">
        <v>148</v>
      </c>
      <c r="N22" s="94" t="s">
        <v>149</v>
      </c>
      <c r="O22" s="94" t="s">
        <v>89</v>
      </c>
      <c r="P22" s="94" t="s">
        <v>90</v>
      </c>
      <c r="Q22" s="94" t="s">
        <v>150</v>
      </c>
      <c r="R22" s="94" t="s">
        <v>151</v>
      </c>
      <c r="S22" s="94" t="s">
        <v>135</v>
      </c>
      <c r="T22" s="94" t="s">
        <v>152</v>
      </c>
      <c r="U22" s="94" t="s">
        <v>121</v>
      </c>
      <c r="V22" s="104" t="s">
        <v>2511</v>
      </c>
      <c r="W22" s="105" t="s">
        <v>2498</v>
      </c>
      <c r="X22" s="105" t="s">
        <v>150</v>
      </c>
      <c r="Y22" s="105" t="s">
        <v>2512</v>
      </c>
      <c r="Z22" s="105" t="s">
        <v>2513</v>
      </c>
      <c r="AA22" s="105" t="s">
        <v>2514</v>
      </c>
      <c r="AB22" s="106">
        <v>1</v>
      </c>
      <c r="AC22" s="102">
        <v>8500</v>
      </c>
      <c r="AD22" s="94">
        <v>4000</v>
      </c>
      <c r="AE22" s="94">
        <v>2000</v>
      </c>
      <c r="AF22" s="94">
        <v>2000</v>
      </c>
      <c r="AG22" s="94">
        <v>0</v>
      </c>
      <c r="AH22" s="102" t="s">
        <v>3117</v>
      </c>
      <c r="AI22" s="102"/>
      <c r="AJ22" s="107"/>
      <c r="AK22" s="107" t="s">
        <v>3118</v>
      </c>
      <c r="AL22" s="107"/>
    </row>
    <row r="23" spans="2:38" ht="22.25" customHeight="1" x14ac:dyDescent="0.2">
      <c r="B23" s="102" t="s">
        <v>143</v>
      </c>
      <c r="C23" s="94" t="s">
        <v>85</v>
      </c>
      <c r="D23" s="103" t="s">
        <v>3358</v>
      </c>
      <c r="E23" s="94" t="s">
        <v>3359</v>
      </c>
      <c r="F23" s="94" t="s">
        <v>3116</v>
      </c>
      <c r="G23" s="94" t="s">
        <v>2497</v>
      </c>
      <c r="H23" s="103">
        <v>2023</v>
      </c>
      <c r="I23" s="103">
        <v>2023</v>
      </c>
      <c r="J23" s="102" t="s">
        <v>336</v>
      </c>
      <c r="K23" s="94" t="s">
        <v>337</v>
      </c>
      <c r="L23" s="94" t="s">
        <v>2557</v>
      </c>
      <c r="M23" s="94" t="s">
        <v>339</v>
      </c>
      <c r="N23" s="94" t="s">
        <v>340</v>
      </c>
      <c r="O23" s="94" t="s">
        <v>89</v>
      </c>
      <c r="P23" s="94" t="s">
        <v>90</v>
      </c>
      <c r="Q23" s="94" t="s">
        <v>341</v>
      </c>
      <c r="R23" s="94" t="s">
        <v>342</v>
      </c>
      <c r="S23" s="94" t="s">
        <v>135</v>
      </c>
      <c r="T23" s="94" t="s">
        <v>224</v>
      </c>
      <c r="U23" s="94" t="s">
        <v>121</v>
      </c>
      <c r="V23" s="104" t="s">
        <v>2558</v>
      </c>
      <c r="W23" s="105" t="s">
        <v>2498</v>
      </c>
      <c r="X23" s="105" t="s">
        <v>341</v>
      </c>
      <c r="Y23" s="105" t="s">
        <v>2559</v>
      </c>
      <c r="Z23" s="105" t="s">
        <v>2560</v>
      </c>
      <c r="AA23" s="105" t="s">
        <v>2561</v>
      </c>
      <c r="AB23" s="106">
        <v>3</v>
      </c>
      <c r="AC23" s="102">
        <v>38500</v>
      </c>
      <c r="AD23" s="94">
        <v>8500</v>
      </c>
      <c r="AE23" s="94">
        <v>1500</v>
      </c>
      <c r="AF23" s="94">
        <v>1500</v>
      </c>
      <c r="AG23" s="94">
        <v>0</v>
      </c>
      <c r="AH23" s="102" t="s">
        <v>3117</v>
      </c>
      <c r="AI23" s="102"/>
      <c r="AJ23" s="107"/>
      <c r="AK23" s="107" t="s">
        <v>3118</v>
      </c>
      <c r="AL23" s="107"/>
    </row>
    <row r="24" spans="2:38" ht="22.25" customHeight="1" x14ac:dyDescent="0.2">
      <c r="B24" s="102" t="s">
        <v>143</v>
      </c>
      <c r="C24" s="94" t="s">
        <v>85</v>
      </c>
      <c r="D24" s="103" t="s">
        <v>3360</v>
      </c>
      <c r="E24" s="94" t="s">
        <v>3361</v>
      </c>
      <c r="F24" s="94" t="s">
        <v>3116</v>
      </c>
      <c r="G24" s="94" t="s">
        <v>2497</v>
      </c>
      <c r="H24" s="103">
        <v>2023</v>
      </c>
      <c r="I24" s="103">
        <v>2023</v>
      </c>
      <c r="J24" s="102" t="s">
        <v>217</v>
      </c>
      <c r="K24" s="94" t="s">
        <v>218</v>
      </c>
      <c r="L24" s="94"/>
      <c r="M24" s="94" t="s">
        <v>219</v>
      </c>
      <c r="N24" s="94" t="s">
        <v>220</v>
      </c>
      <c r="O24" s="94" t="s">
        <v>89</v>
      </c>
      <c r="P24" s="94" t="s">
        <v>90</v>
      </c>
      <c r="Q24" s="94" t="s">
        <v>221</v>
      </c>
      <c r="R24" s="94" t="s">
        <v>222</v>
      </c>
      <c r="S24" s="94" t="s">
        <v>223</v>
      </c>
      <c r="T24" s="94" t="s">
        <v>224</v>
      </c>
      <c r="U24" s="94" t="s">
        <v>121</v>
      </c>
      <c r="V24" s="104" t="s">
        <v>2528</v>
      </c>
      <c r="W24" s="105" t="s">
        <v>2498</v>
      </c>
      <c r="X24" s="105" t="s">
        <v>221</v>
      </c>
      <c r="Y24" s="105" t="s">
        <v>2529</v>
      </c>
      <c r="Z24" s="105" t="s">
        <v>2530</v>
      </c>
      <c r="AA24" s="105" t="s">
        <v>2531</v>
      </c>
      <c r="AB24" s="106">
        <v>1</v>
      </c>
      <c r="AC24" s="102">
        <v>6700</v>
      </c>
      <c r="AD24" s="94">
        <v>1500</v>
      </c>
      <c r="AE24" s="94">
        <v>1500</v>
      </c>
      <c r="AF24" s="94">
        <v>1500</v>
      </c>
      <c r="AG24" s="94">
        <v>0</v>
      </c>
      <c r="AH24" s="102" t="s">
        <v>3117</v>
      </c>
      <c r="AI24" s="102"/>
      <c r="AJ24" s="107"/>
      <c r="AK24" s="107" t="s">
        <v>3118</v>
      </c>
      <c r="AL24" s="107"/>
    </row>
    <row r="25" spans="2:38" ht="22.25" customHeight="1" x14ac:dyDescent="0.2">
      <c r="B25" s="102" t="s">
        <v>143</v>
      </c>
      <c r="C25" s="94" t="s">
        <v>85</v>
      </c>
      <c r="D25" s="103" t="s">
        <v>3362</v>
      </c>
      <c r="E25" s="94" t="s">
        <v>3363</v>
      </c>
      <c r="F25" s="94" t="s">
        <v>3116</v>
      </c>
      <c r="G25" s="94" t="s">
        <v>2497</v>
      </c>
      <c r="H25" s="103">
        <v>2023</v>
      </c>
      <c r="I25" s="103">
        <v>2023</v>
      </c>
      <c r="J25" s="102" t="s">
        <v>3364</v>
      </c>
      <c r="K25" s="94" t="s">
        <v>3365</v>
      </c>
      <c r="L25" s="94" t="s">
        <v>3366</v>
      </c>
      <c r="M25" s="94" t="s">
        <v>3367</v>
      </c>
      <c r="N25" s="94" t="s">
        <v>3368</v>
      </c>
      <c r="O25" s="94" t="s">
        <v>89</v>
      </c>
      <c r="P25" s="94" t="s">
        <v>90</v>
      </c>
      <c r="Q25" s="94" t="s">
        <v>3369</v>
      </c>
      <c r="R25" s="94" t="s">
        <v>3370</v>
      </c>
      <c r="S25" s="94" t="s">
        <v>119</v>
      </c>
      <c r="T25" s="94" t="s">
        <v>120</v>
      </c>
      <c r="U25" s="94" t="s">
        <v>121</v>
      </c>
      <c r="V25" s="104" t="s">
        <v>3371</v>
      </c>
      <c r="W25" s="105" t="s">
        <v>2498</v>
      </c>
      <c r="X25" s="105" t="s">
        <v>3369</v>
      </c>
      <c r="Y25" s="105" t="s">
        <v>3372</v>
      </c>
      <c r="Z25" s="105" t="s">
        <v>3373</v>
      </c>
      <c r="AA25" s="105" t="s">
        <v>3374</v>
      </c>
      <c r="AB25" s="106">
        <v>3</v>
      </c>
      <c r="AC25" s="102">
        <v>20000</v>
      </c>
      <c r="AD25" s="94">
        <v>6500</v>
      </c>
      <c r="AE25" s="94">
        <v>1500</v>
      </c>
      <c r="AF25" s="94">
        <v>1500</v>
      </c>
      <c r="AG25" s="94">
        <v>0</v>
      </c>
      <c r="AH25" s="102" t="s">
        <v>3117</v>
      </c>
      <c r="AI25" s="102"/>
      <c r="AJ25" s="107"/>
      <c r="AK25" s="107" t="s">
        <v>3118</v>
      </c>
      <c r="AL25" s="107"/>
    </row>
    <row r="26" spans="2:38" ht="22.25" customHeight="1" x14ac:dyDescent="0.2">
      <c r="B26" s="102" t="s">
        <v>143</v>
      </c>
      <c r="C26" s="94" t="s">
        <v>85</v>
      </c>
      <c r="D26" s="103" t="s">
        <v>3375</v>
      </c>
      <c r="E26" s="94" t="s">
        <v>3376</v>
      </c>
      <c r="F26" s="94" t="s">
        <v>3116</v>
      </c>
      <c r="G26" s="94" t="s">
        <v>2497</v>
      </c>
      <c r="H26" s="103">
        <v>2023</v>
      </c>
      <c r="I26" s="103">
        <v>2023</v>
      </c>
      <c r="J26" s="102" t="s">
        <v>3377</v>
      </c>
      <c r="K26" s="94" t="s">
        <v>3378</v>
      </c>
      <c r="L26" s="94" t="s">
        <v>3379</v>
      </c>
      <c r="M26" s="94" t="s">
        <v>3380</v>
      </c>
      <c r="N26" s="94" t="s">
        <v>3381</v>
      </c>
      <c r="O26" s="94" t="s">
        <v>89</v>
      </c>
      <c r="P26" s="94" t="s">
        <v>90</v>
      </c>
      <c r="Q26" s="94" t="s">
        <v>3382</v>
      </c>
      <c r="R26" s="94" t="s">
        <v>3383</v>
      </c>
      <c r="S26" s="94" t="s">
        <v>135</v>
      </c>
      <c r="T26" s="94" t="s">
        <v>120</v>
      </c>
      <c r="U26" s="94" t="s">
        <v>121</v>
      </c>
      <c r="V26" s="104" t="s">
        <v>2774</v>
      </c>
      <c r="W26" s="105" t="s">
        <v>2498</v>
      </c>
      <c r="X26" s="105" t="s">
        <v>3382</v>
      </c>
      <c r="Y26" s="105" t="s">
        <v>3384</v>
      </c>
      <c r="Z26" s="105" t="s">
        <v>3385</v>
      </c>
      <c r="AA26" s="105" t="s">
        <v>3386</v>
      </c>
      <c r="AB26" s="106">
        <v>3</v>
      </c>
      <c r="AC26" s="102">
        <v>24400</v>
      </c>
      <c r="AD26" s="94">
        <v>5400</v>
      </c>
      <c r="AE26" s="94">
        <v>2200</v>
      </c>
      <c r="AF26" s="94">
        <v>2200</v>
      </c>
      <c r="AG26" s="94">
        <v>0</v>
      </c>
      <c r="AH26" s="102" t="s">
        <v>3117</v>
      </c>
      <c r="AI26" s="102"/>
      <c r="AJ26" s="107"/>
      <c r="AK26" s="107" t="s">
        <v>3118</v>
      </c>
      <c r="AL26" s="107"/>
    </row>
    <row r="27" spans="2:38" ht="22.25" customHeight="1" x14ac:dyDescent="0.2">
      <c r="B27" s="102" t="s">
        <v>143</v>
      </c>
      <c r="C27" s="94" t="s">
        <v>85</v>
      </c>
      <c r="D27" s="103" t="s">
        <v>3387</v>
      </c>
      <c r="E27" s="94" t="s">
        <v>3388</v>
      </c>
      <c r="F27" s="94" t="s">
        <v>3116</v>
      </c>
      <c r="G27" s="94" t="s">
        <v>2497</v>
      </c>
      <c r="H27" s="103">
        <v>2023</v>
      </c>
      <c r="I27" s="103">
        <v>2023</v>
      </c>
      <c r="J27" s="102" t="s">
        <v>3389</v>
      </c>
      <c r="K27" s="94" t="s">
        <v>3390</v>
      </c>
      <c r="L27" s="94" t="s">
        <v>3391</v>
      </c>
      <c r="M27" s="94" t="s">
        <v>3392</v>
      </c>
      <c r="N27" s="94" t="s">
        <v>3393</v>
      </c>
      <c r="O27" s="94" t="s">
        <v>89</v>
      </c>
      <c r="P27" s="94" t="s">
        <v>90</v>
      </c>
      <c r="Q27" s="94" t="s">
        <v>3394</v>
      </c>
      <c r="R27" s="94" t="s">
        <v>3395</v>
      </c>
      <c r="S27" s="94" t="s">
        <v>135</v>
      </c>
      <c r="T27" s="94" t="s">
        <v>152</v>
      </c>
      <c r="U27" s="94" t="s">
        <v>121</v>
      </c>
      <c r="V27" s="104" t="s">
        <v>3396</v>
      </c>
      <c r="W27" s="105" t="s">
        <v>3397</v>
      </c>
      <c r="X27" s="105" t="s">
        <v>3394</v>
      </c>
      <c r="Y27" s="105" t="s">
        <v>3398</v>
      </c>
      <c r="Z27" s="105" t="s">
        <v>3399</v>
      </c>
      <c r="AA27" s="105" t="s">
        <v>3400</v>
      </c>
      <c r="AB27" s="106">
        <v>2</v>
      </c>
      <c r="AC27" s="102">
        <v>29700</v>
      </c>
      <c r="AD27" s="94">
        <v>11000</v>
      </c>
      <c r="AE27" s="94">
        <v>3000</v>
      </c>
      <c r="AF27" s="94">
        <v>3000</v>
      </c>
      <c r="AG27" s="94">
        <v>0</v>
      </c>
      <c r="AH27" s="102"/>
      <c r="AI27" s="102"/>
      <c r="AJ27" s="107"/>
      <c r="AK27" s="107" t="s">
        <v>3118</v>
      </c>
      <c r="AL27" s="107"/>
    </row>
    <row r="28" spans="2:38" ht="22.25" customHeight="1" x14ac:dyDescent="0.2">
      <c r="B28" s="102" t="s">
        <v>143</v>
      </c>
      <c r="C28" s="94" t="s">
        <v>85</v>
      </c>
      <c r="D28" s="103" t="s">
        <v>3401</v>
      </c>
      <c r="E28" s="94" t="s">
        <v>3402</v>
      </c>
      <c r="F28" s="94" t="s">
        <v>3116</v>
      </c>
      <c r="G28" s="94" t="s">
        <v>2497</v>
      </c>
      <c r="H28" s="103">
        <v>2023</v>
      </c>
      <c r="I28" s="103">
        <v>2023</v>
      </c>
      <c r="J28" s="102" t="s">
        <v>3403</v>
      </c>
      <c r="K28" s="94" t="s">
        <v>3404</v>
      </c>
      <c r="L28" s="94"/>
      <c r="M28" s="94" t="s">
        <v>3405</v>
      </c>
      <c r="N28" s="94" t="s">
        <v>3406</v>
      </c>
      <c r="O28" s="94" t="s">
        <v>89</v>
      </c>
      <c r="P28" s="94" t="s">
        <v>90</v>
      </c>
      <c r="Q28" s="94" t="s">
        <v>3407</v>
      </c>
      <c r="R28" s="94" t="s">
        <v>3408</v>
      </c>
      <c r="S28" s="94" t="s">
        <v>135</v>
      </c>
      <c r="T28" s="94" t="s">
        <v>3338</v>
      </c>
      <c r="U28" s="94" t="s">
        <v>121</v>
      </c>
      <c r="V28" s="104" t="s">
        <v>3409</v>
      </c>
      <c r="W28" s="105" t="s">
        <v>2498</v>
      </c>
      <c r="X28" s="105" t="s">
        <v>3410</v>
      </c>
      <c r="Y28" s="105" t="s">
        <v>3411</v>
      </c>
      <c r="Z28" s="105" t="s">
        <v>3412</v>
      </c>
      <c r="AA28" s="105" t="s">
        <v>3413</v>
      </c>
      <c r="AB28" s="106">
        <v>3</v>
      </c>
      <c r="AC28" s="102">
        <v>47450</v>
      </c>
      <c r="AD28" s="94">
        <v>14500</v>
      </c>
      <c r="AE28" s="94">
        <v>3000</v>
      </c>
      <c r="AF28" s="94">
        <v>3000</v>
      </c>
      <c r="AG28" s="94">
        <v>0</v>
      </c>
      <c r="AH28" s="102"/>
      <c r="AI28" s="102"/>
      <c r="AJ28" s="107"/>
      <c r="AK28" s="107" t="s">
        <v>3118</v>
      </c>
      <c r="AL28" s="107"/>
    </row>
    <row r="29" spans="2:38" ht="22.25" customHeight="1" x14ac:dyDescent="0.2">
      <c r="B29" s="102" t="s">
        <v>143</v>
      </c>
      <c r="C29" s="94" t="s">
        <v>85</v>
      </c>
      <c r="D29" s="103" t="s">
        <v>3414</v>
      </c>
      <c r="E29" s="94" t="s">
        <v>3415</v>
      </c>
      <c r="F29" s="94" t="s">
        <v>3116</v>
      </c>
      <c r="G29" s="94" t="s">
        <v>2497</v>
      </c>
      <c r="H29" s="103">
        <v>2023</v>
      </c>
      <c r="I29" s="103">
        <v>2023</v>
      </c>
      <c r="J29" s="102" t="s">
        <v>3416</v>
      </c>
      <c r="K29" s="94" t="s">
        <v>3417</v>
      </c>
      <c r="L29" s="94" t="s">
        <v>3418</v>
      </c>
      <c r="M29" s="94" t="s">
        <v>3419</v>
      </c>
      <c r="N29" s="94" t="s">
        <v>3420</v>
      </c>
      <c r="O29" s="94" t="s">
        <v>89</v>
      </c>
      <c r="P29" s="94" t="s">
        <v>90</v>
      </c>
      <c r="Q29" s="94" t="s">
        <v>3421</v>
      </c>
      <c r="R29" s="94" t="s">
        <v>3422</v>
      </c>
      <c r="S29" s="94" t="s">
        <v>91</v>
      </c>
      <c r="T29" s="94" t="s">
        <v>3423</v>
      </c>
      <c r="U29" s="94" t="s">
        <v>121</v>
      </c>
      <c r="V29" s="104" t="s">
        <v>3424</v>
      </c>
      <c r="W29" s="105" t="s">
        <v>2498</v>
      </c>
      <c r="X29" s="105" t="s">
        <v>3421</v>
      </c>
      <c r="Y29" s="105" t="s">
        <v>3425</v>
      </c>
      <c r="Z29" s="105" t="s">
        <v>3426</v>
      </c>
      <c r="AA29" s="105" t="s">
        <v>3427</v>
      </c>
      <c r="AB29" s="106">
        <v>2</v>
      </c>
      <c r="AC29" s="102">
        <v>16750</v>
      </c>
      <c r="AD29" s="94">
        <v>2470</v>
      </c>
      <c r="AE29" s="94">
        <v>1400</v>
      </c>
      <c r="AF29" s="94">
        <v>1400</v>
      </c>
      <c r="AG29" s="94">
        <v>0</v>
      </c>
      <c r="AH29" s="102" t="s">
        <v>3117</v>
      </c>
      <c r="AI29" s="102"/>
      <c r="AJ29" s="107"/>
      <c r="AK29" s="107" t="s">
        <v>3118</v>
      </c>
      <c r="AL29" s="107"/>
    </row>
    <row r="30" spans="2:38" ht="22.25" customHeight="1" x14ac:dyDescent="0.2">
      <c r="B30" s="102" t="s">
        <v>143</v>
      </c>
      <c r="C30" s="94" t="s">
        <v>85</v>
      </c>
      <c r="D30" s="103" t="s">
        <v>3428</v>
      </c>
      <c r="E30" s="94" t="s">
        <v>3429</v>
      </c>
      <c r="F30" s="94" t="s">
        <v>3116</v>
      </c>
      <c r="G30" s="94" t="s">
        <v>2497</v>
      </c>
      <c r="H30" s="103">
        <v>2023</v>
      </c>
      <c r="I30" s="103">
        <v>2023</v>
      </c>
      <c r="J30" s="102" t="s">
        <v>3430</v>
      </c>
      <c r="K30" s="94" t="s">
        <v>3431</v>
      </c>
      <c r="L30" s="94" t="s">
        <v>3432</v>
      </c>
      <c r="M30" s="94" t="s">
        <v>3433</v>
      </c>
      <c r="N30" s="94" t="s">
        <v>3434</v>
      </c>
      <c r="O30" s="94" t="s">
        <v>89</v>
      </c>
      <c r="P30" s="94" t="s">
        <v>90</v>
      </c>
      <c r="Q30" s="94" t="s">
        <v>3435</v>
      </c>
      <c r="R30" s="94" t="s">
        <v>3436</v>
      </c>
      <c r="S30" s="94" t="s">
        <v>135</v>
      </c>
      <c r="T30" s="94" t="s">
        <v>3338</v>
      </c>
      <c r="U30" s="94" t="s">
        <v>121</v>
      </c>
      <c r="V30" s="104" t="s">
        <v>3437</v>
      </c>
      <c r="W30" s="105" t="s">
        <v>3438</v>
      </c>
      <c r="X30" s="105" t="s">
        <v>3435</v>
      </c>
      <c r="Y30" s="105" t="s">
        <v>3439</v>
      </c>
      <c r="Z30" s="105" t="s">
        <v>3440</v>
      </c>
      <c r="AA30" s="105" t="s">
        <v>3441</v>
      </c>
      <c r="AB30" s="106">
        <v>2</v>
      </c>
      <c r="AC30" s="102">
        <v>35200</v>
      </c>
      <c r="AD30" s="94">
        <v>11500</v>
      </c>
      <c r="AE30" s="94">
        <v>2000</v>
      </c>
      <c r="AF30" s="94">
        <v>2000</v>
      </c>
      <c r="AG30" s="94">
        <v>0</v>
      </c>
      <c r="AH30" s="102"/>
      <c r="AI30" s="102"/>
      <c r="AJ30" s="107"/>
      <c r="AK30" s="107" t="s">
        <v>3118</v>
      </c>
      <c r="AL30" s="107"/>
    </row>
    <row r="31" spans="2:38" ht="22.25" customHeight="1" x14ac:dyDescent="0.2">
      <c r="B31" s="102" t="s">
        <v>143</v>
      </c>
      <c r="C31" s="94" t="s">
        <v>85</v>
      </c>
      <c r="D31" s="103" t="s">
        <v>3442</v>
      </c>
      <c r="E31" s="94" t="s">
        <v>3443</v>
      </c>
      <c r="F31" s="94" t="s">
        <v>3116</v>
      </c>
      <c r="G31" s="94" t="s">
        <v>2497</v>
      </c>
      <c r="H31" s="103">
        <v>2023</v>
      </c>
      <c r="I31" s="103">
        <v>2023</v>
      </c>
      <c r="J31" s="102" t="s">
        <v>194</v>
      </c>
      <c r="K31" s="94" t="s">
        <v>195</v>
      </c>
      <c r="L31" s="94" t="s">
        <v>196</v>
      </c>
      <c r="M31" s="94" t="s">
        <v>197</v>
      </c>
      <c r="N31" s="94" t="s">
        <v>198</v>
      </c>
      <c r="O31" s="94" t="s">
        <v>89</v>
      </c>
      <c r="P31" s="94" t="s">
        <v>90</v>
      </c>
      <c r="Q31" s="94" t="s">
        <v>199</v>
      </c>
      <c r="R31" s="94" t="s">
        <v>200</v>
      </c>
      <c r="S31" s="94" t="s">
        <v>119</v>
      </c>
      <c r="T31" s="94" t="s">
        <v>201</v>
      </c>
      <c r="U31" s="94" t="s">
        <v>121</v>
      </c>
      <c r="V31" s="104" t="s">
        <v>2521</v>
      </c>
      <c r="W31" s="105" t="s">
        <v>2522</v>
      </c>
      <c r="X31" s="105" t="s">
        <v>2523</v>
      </c>
      <c r="Y31" s="105" t="s">
        <v>2524</v>
      </c>
      <c r="Z31" s="105" t="s">
        <v>2525</v>
      </c>
      <c r="AA31" s="105" t="s">
        <v>2526</v>
      </c>
      <c r="AB31" s="106">
        <v>1</v>
      </c>
      <c r="AC31" s="102">
        <v>11600</v>
      </c>
      <c r="AD31" s="94">
        <v>3000</v>
      </c>
      <c r="AE31" s="94">
        <v>1500</v>
      </c>
      <c r="AF31" s="94">
        <v>1500</v>
      </c>
      <c r="AG31" s="94">
        <v>0</v>
      </c>
      <c r="AH31" s="102" t="s">
        <v>3117</v>
      </c>
      <c r="AI31" s="102"/>
      <c r="AJ31" s="107"/>
      <c r="AK31" s="107" t="s">
        <v>3118</v>
      </c>
      <c r="AL31" s="107"/>
    </row>
    <row r="32" spans="2:38" ht="22.25" customHeight="1" x14ac:dyDescent="0.2">
      <c r="B32" s="102" t="s">
        <v>143</v>
      </c>
      <c r="C32" s="94" t="s">
        <v>85</v>
      </c>
      <c r="D32" s="103" t="s">
        <v>3444</v>
      </c>
      <c r="E32" s="94" t="s">
        <v>3445</v>
      </c>
      <c r="F32" s="94" t="s">
        <v>472</v>
      </c>
      <c r="G32" s="94" t="s">
        <v>2497</v>
      </c>
      <c r="H32" s="103">
        <v>2023</v>
      </c>
      <c r="I32" s="103">
        <v>2023</v>
      </c>
      <c r="J32" s="102" t="s">
        <v>3446</v>
      </c>
      <c r="K32" s="94" t="s">
        <v>3447</v>
      </c>
      <c r="L32" s="94" t="s">
        <v>3448</v>
      </c>
      <c r="M32" s="94"/>
      <c r="N32" s="94" t="s">
        <v>3449</v>
      </c>
      <c r="O32" s="94" t="s">
        <v>89</v>
      </c>
      <c r="P32" s="94" t="s">
        <v>90</v>
      </c>
      <c r="Q32" s="94" t="s">
        <v>3450</v>
      </c>
      <c r="R32" s="94" t="s">
        <v>3451</v>
      </c>
      <c r="S32" s="94" t="s">
        <v>91</v>
      </c>
      <c r="T32" s="94" t="s">
        <v>3452</v>
      </c>
      <c r="U32" s="94" t="s">
        <v>121</v>
      </c>
      <c r="V32" s="104" t="s">
        <v>3453</v>
      </c>
      <c r="W32" s="105" t="s">
        <v>2498</v>
      </c>
      <c r="X32" s="105" t="s">
        <v>3450</v>
      </c>
      <c r="Y32" s="105" t="s">
        <v>3454</v>
      </c>
      <c r="Z32" s="105" t="s">
        <v>3455</v>
      </c>
      <c r="AA32" s="105" t="s">
        <v>3456</v>
      </c>
      <c r="AB32" s="106">
        <v>1</v>
      </c>
      <c r="AC32" s="102">
        <v>8448</v>
      </c>
      <c r="AD32" s="94">
        <v>2000</v>
      </c>
      <c r="AE32" s="94">
        <v>0</v>
      </c>
      <c r="AF32" s="94">
        <v>0</v>
      </c>
      <c r="AG32" s="94">
        <v>0</v>
      </c>
      <c r="AH32" s="102"/>
      <c r="AI32" s="102"/>
      <c r="AJ32" s="107"/>
      <c r="AK32" s="107" t="s">
        <v>2499</v>
      </c>
      <c r="AL32" s="107"/>
    </row>
    <row r="33" spans="2:38" ht="22.25" customHeight="1" x14ac:dyDescent="0.2">
      <c r="B33" s="102" t="s">
        <v>143</v>
      </c>
      <c r="C33" s="94" t="s">
        <v>85</v>
      </c>
      <c r="D33" s="103" t="s">
        <v>3457</v>
      </c>
      <c r="E33" s="94" t="s">
        <v>3458</v>
      </c>
      <c r="F33" s="94" t="s">
        <v>3116</v>
      </c>
      <c r="G33" s="94" t="s">
        <v>2497</v>
      </c>
      <c r="H33" s="103">
        <v>2023</v>
      </c>
      <c r="I33" s="103">
        <v>2023</v>
      </c>
      <c r="J33" s="102" t="s">
        <v>253</v>
      </c>
      <c r="K33" s="94" t="s">
        <v>254</v>
      </c>
      <c r="L33" s="94"/>
      <c r="M33" s="94" t="s">
        <v>255</v>
      </c>
      <c r="N33" s="94" t="s">
        <v>256</v>
      </c>
      <c r="O33" s="94" t="s">
        <v>89</v>
      </c>
      <c r="P33" s="94" t="s">
        <v>257</v>
      </c>
      <c r="Q33" s="94" t="s">
        <v>258</v>
      </c>
      <c r="R33" s="94" t="s">
        <v>259</v>
      </c>
      <c r="S33" s="94" t="s">
        <v>91</v>
      </c>
      <c r="T33" s="94" t="s">
        <v>260</v>
      </c>
      <c r="U33" s="94" t="s">
        <v>121</v>
      </c>
      <c r="V33" s="104" t="s">
        <v>2539</v>
      </c>
      <c r="W33" s="105" t="s">
        <v>2540</v>
      </c>
      <c r="X33" s="105" t="s">
        <v>258</v>
      </c>
      <c r="Y33" s="105" t="s">
        <v>2541</v>
      </c>
      <c r="Z33" s="105" t="s">
        <v>2542</v>
      </c>
      <c r="AA33" s="105" t="s">
        <v>2543</v>
      </c>
      <c r="AB33" s="106">
        <v>4</v>
      </c>
      <c r="AC33" s="102">
        <v>35630</v>
      </c>
      <c r="AD33" s="94">
        <v>12500</v>
      </c>
      <c r="AE33" s="94">
        <v>7800</v>
      </c>
      <c r="AF33" s="94">
        <v>7800</v>
      </c>
      <c r="AG33" s="94">
        <v>0</v>
      </c>
      <c r="AH33" s="102" t="s">
        <v>3117</v>
      </c>
      <c r="AI33" s="102"/>
      <c r="AJ33" s="107"/>
      <c r="AK33" s="107" t="s">
        <v>3118</v>
      </c>
      <c r="AL33" s="107"/>
    </row>
    <row r="34" spans="2:38" ht="22.25" customHeight="1" x14ac:dyDescent="0.2">
      <c r="B34" s="102" t="s">
        <v>143</v>
      </c>
      <c r="C34" s="94" t="s">
        <v>85</v>
      </c>
      <c r="D34" s="103" t="s">
        <v>3459</v>
      </c>
      <c r="E34" s="94" t="s">
        <v>3460</v>
      </c>
      <c r="F34" s="94" t="s">
        <v>3116</v>
      </c>
      <c r="G34" s="94" t="s">
        <v>2497</v>
      </c>
      <c r="H34" s="103">
        <v>2023</v>
      </c>
      <c r="I34" s="103">
        <v>2023</v>
      </c>
      <c r="J34" s="102" t="s">
        <v>3461</v>
      </c>
      <c r="K34" s="94" t="s">
        <v>3462</v>
      </c>
      <c r="L34" s="94" t="s">
        <v>3463</v>
      </c>
      <c r="M34" s="94" t="s">
        <v>3464</v>
      </c>
      <c r="N34" s="94" t="s">
        <v>3465</v>
      </c>
      <c r="O34" s="94" t="s">
        <v>89</v>
      </c>
      <c r="P34" s="94" t="s">
        <v>90</v>
      </c>
      <c r="Q34" s="94" t="s">
        <v>3466</v>
      </c>
      <c r="R34" s="94" t="s">
        <v>3467</v>
      </c>
      <c r="S34" s="94" t="s">
        <v>135</v>
      </c>
      <c r="T34" s="94" t="s">
        <v>120</v>
      </c>
      <c r="U34" s="94" t="s">
        <v>121</v>
      </c>
      <c r="V34" s="104" t="s">
        <v>3468</v>
      </c>
      <c r="W34" s="105" t="s">
        <v>2498</v>
      </c>
      <c r="X34" s="105" t="s">
        <v>3466</v>
      </c>
      <c r="Y34" s="105" t="s">
        <v>3469</v>
      </c>
      <c r="Z34" s="105" t="s">
        <v>3470</v>
      </c>
      <c r="AA34" s="105" t="s">
        <v>3471</v>
      </c>
      <c r="AB34" s="106">
        <v>2</v>
      </c>
      <c r="AC34" s="102">
        <v>6200</v>
      </c>
      <c r="AD34" s="94">
        <v>3000</v>
      </c>
      <c r="AE34" s="94">
        <v>1500</v>
      </c>
      <c r="AF34" s="94">
        <v>1500</v>
      </c>
      <c r="AG34" s="94">
        <v>0</v>
      </c>
      <c r="AH34" s="102"/>
      <c r="AI34" s="102"/>
      <c r="AJ34" s="107"/>
      <c r="AK34" s="107" t="s">
        <v>3118</v>
      </c>
      <c r="AL34" s="107"/>
    </row>
    <row r="35" spans="2:38" ht="22.25" customHeight="1" x14ac:dyDescent="0.2">
      <c r="B35" s="102" t="s">
        <v>143</v>
      </c>
      <c r="C35" s="94" t="s">
        <v>85</v>
      </c>
      <c r="D35" s="103" t="s">
        <v>3472</v>
      </c>
      <c r="E35" s="94" t="s">
        <v>3473</v>
      </c>
      <c r="F35" s="94" t="s">
        <v>3116</v>
      </c>
      <c r="G35" s="94" t="s">
        <v>2497</v>
      </c>
      <c r="H35" s="103">
        <v>2023</v>
      </c>
      <c r="I35" s="103">
        <v>2023</v>
      </c>
      <c r="J35" s="102" t="s">
        <v>3474</v>
      </c>
      <c r="K35" s="94" t="s">
        <v>3475</v>
      </c>
      <c r="L35" s="94" t="s">
        <v>3476</v>
      </c>
      <c r="M35" s="94" t="s">
        <v>3477</v>
      </c>
      <c r="N35" s="94" t="s">
        <v>3478</v>
      </c>
      <c r="O35" s="94" t="s">
        <v>89</v>
      </c>
      <c r="P35" s="94" t="s">
        <v>90</v>
      </c>
      <c r="Q35" s="94" t="s">
        <v>3479</v>
      </c>
      <c r="R35" s="94" t="s">
        <v>3480</v>
      </c>
      <c r="S35" s="94" t="s">
        <v>91</v>
      </c>
      <c r="T35" s="94" t="s">
        <v>3338</v>
      </c>
      <c r="U35" s="94" t="s">
        <v>121</v>
      </c>
      <c r="V35" s="104" t="s">
        <v>3481</v>
      </c>
      <c r="W35" s="105" t="s">
        <v>3482</v>
      </c>
      <c r="X35" s="105" t="s">
        <v>3483</v>
      </c>
      <c r="Y35" s="105" t="s">
        <v>3484</v>
      </c>
      <c r="Z35" s="105" t="s">
        <v>3485</v>
      </c>
      <c r="AA35" s="105" t="s">
        <v>3486</v>
      </c>
      <c r="AB35" s="106">
        <v>2</v>
      </c>
      <c r="AC35" s="102">
        <v>24200</v>
      </c>
      <c r="AD35" s="94">
        <v>11500</v>
      </c>
      <c r="AE35" s="94">
        <v>1500</v>
      </c>
      <c r="AF35" s="94">
        <v>1500</v>
      </c>
      <c r="AG35" s="94">
        <v>0</v>
      </c>
      <c r="AH35" s="102" t="s">
        <v>3117</v>
      </c>
      <c r="AI35" s="102"/>
      <c r="AJ35" s="107"/>
      <c r="AK35" s="107" t="s">
        <v>3118</v>
      </c>
      <c r="AL35" s="107"/>
    </row>
    <row r="36" spans="2:38" ht="22.25" customHeight="1" x14ac:dyDescent="0.2">
      <c r="B36" s="102" t="s">
        <v>143</v>
      </c>
      <c r="C36" s="94" t="s">
        <v>85</v>
      </c>
      <c r="D36" s="103" t="s">
        <v>3487</v>
      </c>
      <c r="E36" s="94" t="s">
        <v>3488</v>
      </c>
      <c r="F36" s="94" t="s">
        <v>3116</v>
      </c>
      <c r="G36" s="94" t="s">
        <v>2497</v>
      </c>
      <c r="H36" s="103">
        <v>2023</v>
      </c>
      <c r="I36" s="103">
        <v>2023</v>
      </c>
      <c r="J36" s="102" t="s">
        <v>3489</v>
      </c>
      <c r="K36" s="94" t="s">
        <v>3490</v>
      </c>
      <c r="L36" s="94" t="s">
        <v>3491</v>
      </c>
      <c r="M36" s="94" t="s">
        <v>3492</v>
      </c>
      <c r="N36" s="94" t="s">
        <v>3493</v>
      </c>
      <c r="O36" s="94" t="s">
        <v>89</v>
      </c>
      <c r="P36" s="94" t="s">
        <v>90</v>
      </c>
      <c r="Q36" s="94" t="s">
        <v>3494</v>
      </c>
      <c r="R36" s="94" t="s">
        <v>3495</v>
      </c>
      <c r="S36" s="94" t="s">
        <v>135</v>
      </c>
      <c r="T36" s="94" t="s">
        <v>3338</v>
      </c>
      <c r="U36" s="94" t="s">
        <v>121</v>
      </c>
      <c r="V36" s="104" t="s">
        <v>3496</v>
      </c>
      <c r="W36" s="105" t="s">
        <v>3497</v>
      </c>
      <c r="X36" s="105" t="s">
        <v>3494</v>
      </c>
      <c r="Y36" s="105" t="s">
        <v>3498</v>
      </c>
      <c r="Z36" s="105" t="s">
        <v>3499</v>
      </c>
      <c r="AA36" s="105" t="s">
        <v>3500</v>
      </c>
      <c r="AB36" s="106">
        <v>1</v>
      </c>
      <c r="AC36" s="102">
        <v>15000</v>
      </c>
      <c r="AD36" s="94">
        <v>4000</v>
      </c>
      <c r="AE36" s="94">
        <v>1500</v>
      </c>
      <c r="AF36" s="94">
        <v>1500</v>
      </c>
      <c r="AG36" s="94">
        <v>0</v>
      </c>
      <c r="AH36" s="102" t="s">
        <v>3117</v>
      </c>
      <c r="AI36" s="102"/>
      <c r="AJ36" s="107"/>
      <c r="AK36" s="107" t="s">
        <v>3118</v>
      </c>
      <c r="AL36" s="107"/>
    </row>
    <row r="37" spans="2:38" ht="22.25" customHeight="1" x14ac:dyDescent="0.2">
      <c r="B37" s="102" t="s">
        <v>143</v>
      </c>
      <c r="C37" s="94" t="s">
        <v>85</v>
      </c>
      <c r="D37" s="103" t="s">
        <v>3501</v>
      </c>
      <c r="E37" s="94" t="s">
        <v>3502</v>
      </c>
      <c r="F37" s="94" t="s">
        <v>3116</v>
      </c>
      <c r="G37" s="94" t="s">
        <v>2497</v>
      </c>
      <c r="H37" s="103">
        <v>2023</v>
      </c>
      <c r="I37" s="103">
        <v>2023</v>
      </c>
      <c r="J37" s="102" t="s">
        <v>233</v>
      </c>
      <c r="K37" s="94" t="s">
        <v>234</v>
      </c>
      <c r="L37" s="94" t="s">
        <v>235</v>
      </c>
      <c r="M37" s="94" t="s">
        <v>236</v>
      </c>
      <c r="N37" s="94" t="s">
        <v>237</v>
      </c>
      <c r="O37" s="94" t="s">
        <v>89</v>
      </c>
      <c r="P37" s="94" t="s">
        <v>90</v>
      </c>
      <c r="Q37" s="94" t="s">
        <v>238</v>
      </c>
      <c r="R37" s="94" t="s">
        <v>239</v>
      </c>
      <c r="S37" s="94" t="s">
        <v>91</v>
      </c>
      <c r="T37" s="94" t="s">
        <v>240</v>
      </c>
      <c r="U37" s="94" t="s">
        <v>121</v>
      </c>
      <c r="V37" s="104" t="s">
        <v>2533</v>
      </c>
      <c r="W37" s="105" t="s">
        <v>2534</v>
      </c>
      <c r="X37" s="105" t="s">
        <v>238</v>
      </c>
      <c r="Y37" s="105" t="s">
        <v>2535</v>
      </c>
      <c r="Z37" s="105" t="s">
        <v>2536</v>
      </c>
      <c r="AA37" s="105" t="s">
        <v>2537</v>
      </c>
      <c r="AB37" s="106">
        <v>2</v>
      </c>
      <c r="AC37" s="102">
        <v>8496</v>
      </c>
      <c r="AD37" s="94">
        <v>2250</v>
      </c>
      <c r="AE37" s="94">
        <v>1000</v>
      </c>
      <c r="AF37" s="94">
        <v>1000</v>
      </c>
      <c r="AG37" s="94">
        <v>0</v>
      </c>
      <c r="AH37" s="102" t="s">
        <v>3117</v>
      </c>
      <c r="AI37" s="102"/>
      <c r="AJ37" s="107"/>
      <c r="AK37" s="107" t="s">
        <v>3118</v>
      </c>
      <c r="AL37" s="107"/>
    </row>
    <row r="38" spans="2:38" ht="22.25" customHeight="1" x14ac:dyDescent="0.2">
      <c r="B38" s="102" t="s">
        <v>143</v>
      </c>
      <c r="C38" s="94" t="s">
        <v>85</v>
      </c>
      <c r="D38" s="103" t="s">
        <v>3503</v>
      </c>
      <c r="E38" s="94" t="s">
        <v>3504</v>
      </c>
      <c r="F38" s="94" t="s">
        <v>3505</v>
      </c>
      <c r="G38" s="94" t="s">
        <v>2497</v>
      </c>
      <c r="H38" s="103">
        <v>2023</v>
      </c>
      <c r="I38" s="103">
        <v>2023</v>
      </c>
      <c r="J38" s="102" t="s">
        <v>3506</v>
      </c>
      <c r="K38" s="94" t="s">
        <v>3507</v>
      </c>
      <c r="L38" s="94" t="s">
        <v>3508</v>
      </c>
      <c r="M38" s="94" t="s">
        <v>3509</v>
      </c>
      <c r="N38" s="94" t="s">
        <v>3510</v>
      </c>
      <c r="O38" s="94" t="s">
        <v>89</v>
      </c>
      <c r="P38" s="94" t="s">
        <v>90</v>
      </c>
      <c r="Q38" s="94" t="s">
        <v>3511</v>
      </c>
      <c r="R38" s="94" t="s">
        <v>3512</v>
      </c>
      <c r="S38" s="94" t="s">
        <v>91</v>
      </c>
      <c r="T38" s="94" t="s">
        <v>260</v>
      </c>
      <c r="U38" s="94" t="s">
        <v>121</v>
      </c>
      <c r="V38" s="104" t="s">
        <v>3513</v>
      </c>
      <c r="W38" s="105" t="s">
        <v>2498</v>
      </c>
      <c r="X38" s="105" t="s">
        <v>3511</v>
      </c>
      <c r="Y38" s="105" t="s">
        <v>3514</v>
      </c>
      <c r="Z38" s="105" t="s">
        <v>3515</v>
      </c>
      <c r="AA38" s="105" t="s">
        <v>3516</v>
      </c>
      <c r="AB38" s="106">
        <v>1</v>
      </c>
      <c r="AC38" s="102">
        <v>3400</v>
      </c>
      <c r="AD38" s="94">
        <v>1500</v>
      </c>
      <c r="AE38" s="94">
        <v>0</v>
      </c>
      <c r="AF38" s="94">
        <v>0</v>
      </c>
      <c r="AG38" s="94">
        <v>0</v>
      </c>
      <c r="AH38" s="102"/>
      <c r="AI38" s="102"/>
      <c r="AJ38" s="107"/>
      <c r="AK38" s="107" t="s">
        <v>3118</v>
      </c>
      <c r="AL38" s="107"/>
    </row>
    <row r="39" spans="2:38" ht="22.25" customHeight="1" x14ac:dyDescent="0.2">
      <c r="B39" s="102" t="s">
        <v>143</v>
      </c>
      <c r="C39" s="94" t="s">
        <v>85</v>
      </c>
      <c r="D39" s="103" t="s">
        <v>3517</v>
      </c>
      <c r="E39" s="94" t="s">
        <v>3518</v>
      </c>
      <c r="F39" s="94" t="s">
        <v>3116</v>
      </c>
      <c r="G39" s="94" t="s">
        <v>2497</v>
      </c>
      <c r="H39" s="103">
        <v>2023</v>
      </c>
      <c r="I39" s="103">
        <v>2023</v>
      </c>
      <c r="J39" s="102" t="s">
        <v>3519</v>
      </c>
      <c r="K39" s="94" t="s">
        <v>3520</v>
      </c>
      <c r="L39" s="94" t="s">
        <v>3521</v>
      </c>
      <c r="M39" s="94" t="s">
        <v>3522</v>
      </c>
      <c r="N39" s="94" t="s">
        <v>3523</v>
      </c>
      <c r="O39" s="94" t="s">
        <v>89</v>
      </c>
      <c r="P39" s="94" t="s">
        <v>90</v>
      </c>
      <c r="Q39" s="94" t="s">
        <v>3524</v>
      </c>
      <c r="R39" s="94" t="s">
        <v>3525</v>
      </c>
      <c r="S39" s="94" t="s">
        <v>135</v>
      </c>
      <c r="T39" s="94" t="s">
        <v>293</v>
      </c>
      <c r="U39" s="94" t="s">
        <v>121</v>
      </c>
      <c r="V39" s="104" t="s">
        <v>3526</v>
      </c>
      <c r="W39" s="105" t="s">
        <v>2623</v>
      </c>
      <c r="X39" s="105" t="s">
        <v>3524</v>
      </c>
      <c r="Y39" s="105" t="s">
        <v>3527</v>
      </c>
      <c r="Z39" s="105" t="s">
        <v>3528</v>
      </c>
      <c r="AA39" s="105" t="s">
        <v>3529</v>
      </c>
      <c r="AB39" s="106">
        <v>2</v>
      </c>
      <c r="AC39" s="102">
        <v>13573</v>
      </c>
      <c r="AD39" s="94">
        <v>5850</v>
      </c>
      <c r="AE39" s="94">
        <v>2100</v>
      </c>
      <c r="AF39" s="94">
        <v>2100</v>
      </c>
      <c r="AG39" s="94">
        <v>0</v>
      </c>
      <c r="AH39" s="102"/>
      <c r="AI39" s="102"/>
      <c r="AJ39" s="107"/>
      <c r="AK39" s="107" t="s">
        <v>3118</v>
      </c>
      <c r="AL39" s="107"/>
    </row>
    <row r="40" spans="2:38" ht="22.25" customHeight="1" x14ac:dyDescent="0.2">
      <c r="B40" s="102" t="s">
        <v>143</v>
      </c>
      <c r="C40" s="94" t="s">
        <v>85</v>
      </c>
      <c r="D40" s="103" t="s">
        <v>3530</v>
      </c>
      <c r="E40" s="94" t="s">
        <v>3531</v>
      </c>
      <c r="F40" s="94" t="s">
        <v>3116</v>
      </c>
      <c r="G40" s="94" t="s">
        <v>2497</v>
      </c>
      <c r="H40" s="103">
        <v>2023</v>
      </c>
      <c r="I40" s="103">
        <v>2023</v>
      </c>
      <c r="J40" s="102" t="s">
        <v>166</v>
      </c>
      <c r="K40" s="94" t="s">
        <v>167</v>
      </c>
      <c r="L40" s="94" t="s">
        <v>168</v>
      </c>
      <c r="M40" s="94" t="s">
        <v>169</v>
      </c>
      <c r="N40" s="94" t="s">
        <v>170</v>
      </c>
      <c r="O40" s="94" t="s">
        <v>89</v>
      </c>
      <c r="P40" s="94" t="s">
        <v>90</v>
      </c>
      <c r="Q40" s="94" t="s">
        <v>171</v>
      </c>
      <c r="R40" s="94" t="s">
        <v>172</v>
      </c>
      <c r="S40" s="94" t="s">
        <v>135</v>
      </c>
      <c r="T40" s="94" t="s">
        <v>120</v>
      </c>
      <c r="U40" s="94" t="s">
        <v>121</v>
      </c>
      <c r="V40" s="104" t="s">
        <v>2516</v>
      </c>
      <c r="W40" s="105" t="s">
        <v>2498</v>
      </c>
      <c r="X40" s="105" t="s">
        <v>171</v>
      </c>
      <c r="Y40" s="105" t="s">
        <v>2517</v>
      </c>
      <c r="Z40" s="105" t="s">
        <v>2518</v>
      </c>
      <c r="AA40" s="105" t="s">
        <v>2519</v>
      </c>
      <c r="AB40" s="106">
        <v>3</v>
      </c>
      <c r="AC40" s="102">
        <v>13625</v>
      </c>
      <c r="AD40" s="94">
        <v>5650</v>
      </c>
      <c r="AE40" s="94">
        <v>2900</v>
      </c>
      <c r="AF40" s="94">
        <v>2900</v>
      </c>
      <c r="AG40" s="94">
        <v>0</v>
      </c>
      <c r="AH40" s="102" t="s">
        <v>3117</v>
      </c>
      <c r="AI40" s="102"/>
      <c r="AJ40" s="107"/>
      <c r="AK40" s="107" t="s">
        <v>3118</v>
      </c>
      <c r="AL40" s="107"/>
    </row>
    <row r="41" spans="2:38" ht="22.25" customHeight="1" x14ac:dyDescent="0.2">
      <c r="B41" s="102" t="s">
        <v>143</v>
      </c>
      <c r="C41" s="94" t="s">
        <v>85</v>
      </c>
      <c r="D41" s="103" t="s">
        <v>3532</v>
      </c>
      <c r="E41" s="94" t="s">
        <v>3533</v>
      </c>
      <c r="F41" s="94" t="s">
        <v>3116</v>
      </c>
      <c r="G41" s="94" t="s">
        <v>2497</v>
      </c>
      <c r="H41" s="103">
        <v>2023</v>
      </c>
      <c r="I41" s="103">
        <v>2023</v>
      </c>
      <c r="J41" s="102" t="s">
        <v>3534</v>
      </c>
      <c r="K41" s="94" t="s">
        <v>3535</v>
      </c>
      <c r="L41" s="94"/>
      <c r="M41" s="94" t="s">
        <v>3536</v>
      </c>
      <c r="N41" s="94" t="s">
        <v>3537</v>
      </c>
      <c r="O41" s="94" t="s">
        <v>89</v>
      </c>
      <c r="P41" s="94" t="s">
        <v>257</v>
      </c>
      <c r="Q41" s="94" t="s">
        <v>3538</v>
      </c>
      <c r="R41" s="94" t="s">
        <v>3539</v>
      </c>
      <c r="S41" s="94" t="s">
        <v>91</v>
      </c>
      <c r="T41" s="94" t="s">
        <v>3338</v>
      </c>
      <c r="U41" s="94" t="s">
        <v>121</v>
      </c>
      <c r="V41" s="104" t="s">
        <v>3540</v>
      </c>
      <c r="W41" s="105" t="s">
        <v>2498</v>
      </c>
      <c r="X41" s="105" t="s">
        <v>3541</v>
      </c>
      <c r="Y41" s="105" t="s">
        <v>3542</v>
      </c>
      <c r="Z41" s="105" t="s">
        <v>3543</v>
      </c>
      <c r="AA41" s="105" t="s">
        <v>3544</v>
      </c>
      <c r="AB41" s="106">
        <v>4</v>
      </c>
      <c r="AC41" s="102">
        <v>63000</v>
      </c>
      <c r="AD41" s="94">
        <v>16000</v>
      </c>
      <c r="AE41" s="94">
        <v>6300</v>
      </c>
      <c r="AF41" s="94">
        <v>6300</v>
      </c>
      <c r="AG41" s="94">
        <v>0</v>
      </c>
      <c r="AH41" s="102"/>
      <c r="AI41" s="102"/>
      <c r="AJ41" s="107"/>
      <c r="AK41" s="107" t="s">
        <v>3118</v>
      </c>
      <c r="AL41" s="107"/>
    </row>
    <row r="42" spans="2:38" ht="22.25" customHeight="1" x14ac:dyDescent="0.2">
      <c r="B42" s="102" t="s">
        <v>143</v>
      </c>
      <c r="C42" s="94" t="s">
        <v>85</v>
      </c>
      <c r="D42" s="103" t="s">
        <v>3545</v>
      </c>
      <c r="E42" s="94" t="s">
        <v>3546</v>
      </c>
      <c r="F42" s="94" t="s">
        <v>3116</v>
      </c>
      <c r="G42" s="94" t="s">
        <v>2497</v>
      </c>
      <c r="H42" s="103">
        <v>2023</v>
      </c>
      <c r="I42" s="103">
        <v>2023</v>
      </c>
      <c r="J42" s="102" t="s">
        <v>286</v>
      </c>
      <c r="K42" s="94" t="s">
        <v>287</v>
      </c>
      <c r="L42" s="94" t="s">
        <v>288</v>
      </c>
      <c r="M42" s="94" t="s">
        <v>289</v>
      </c>
      <c r="N42" s="94" t="s">
        <v>290</v>
      </c>
      <c r="O42" s="94" t="s">
        <v>89</v>
      </c>
      <c r="P42" s="94" t="s">
        <v>90</v>
      </c>
      <c r="Q42" s="94" t="s">
        <v>291</v>
      </c>
      <c r="R42" s="94" t="s">
        <v>292</v>
      </c>
      <c r="S42" s="94" t="s">
        <v>135</v>
      </c>
      <c r="T42" s="94" t="s">
        <v>293</v>
      </c>
      <c r="U42" s="94" t="s">
        <v>121</v>
      </c>
      <c r="V42" s="104" t="s">
        <v>2545</v>
      </c>
      <c r="W42" s="105" t="s">
        <v>2546</v>
      </c>
      <c r="X42" s="105" t="s">
        <v>2547</v>
      </c>
      <c r="Y42" s="105" t="s">
        <v>2548</v>
      </c>
      <c r="Z42" s="105" t="s">
        <v>2549</v>
      </c>
      <c r="AA42" s="105" t="s">
        <v>2550</v>
      </c>
      <c r="AB42" s="106">
        <v>2</v>
      </c>
      <c r="AC42" s="102">
        <v>12580</v>
      </c>
      <c r="AD42" s="94">
        <v>3130</v>
      </c>
      <c r="AE42" s="94">
        <v>1500</v>
      </c>
      <c r="AF42" s="94">
        <v>1500</v>
      </c>
      <c r="AG42" s="94">
        <v>0</v>
      </c>
      <c r="AH42" s="102" t="s">
        <v>3117</v>
      </c>
      <c r="AI42" s="102"/>
      <c r="AJ42" s="107"/>
      <c r="AK42" s="107" t="s">
        <v>3118</v>
      </c>
      <c r="AL42" s="107"/>
    </row>
    <row r="43" spans="2:38" ht="22.25" customHeight="1" x14ac:dyDescent="0.2">
      <c r="B43" s="102" t="s">
        <v>143</v>
      </c>
      <c r="C43" s="94" t="s">
        <v>85</v>
      </c>
      <c r="D43" s="103" t="s">
        <v>3547</v>
      </c>
      <c r="E43" s="94" t="s">
        <v>3548</v>
      </c>
      <c r="F43" s="94" t="s">
        <v>3116</v>
      </c>
      <c r="G43" s="94" t="s">
        <v>2497</v>
      </c>
      <c r="H43" s="103">
        <v>2023</v>
      </c>
      <c r="I43" s="103">
        <v>2023</v>
      </c>
      <c r="J43" s="102" t="s">
        <v>433</v>
      </c>
      <c r="K43" s="94" t="s">
        <v>434</v>
      </c>
      <c r="L43" s="94" t="s">
        <v>2579</v>
      </c>
      <c r="M43" s="94" t="s">
        <v>436</v>
      </c>
      <c r="N43" s="94" t="s">
        <v>437</v>
      </c>
      <c r="O43" s="94" t="s">
        <v>89</v>
      </c>
      <c r="P43" s="94" t="s">
        <v>90</v>
      </c>
      <c r="Q43" s="94" t="s">
        <v>438</v>
      </c>
      <c r="R43" s="94" t="s">
        <v>439</v>
      </c>
      <c r="S43" s="94" t="s">
        <v>135</v>
      </c>
      <c r="T43" s="94" t="s">
        <v>293</v>
      </c>
      <c r="U43" s="94" t="s">
        <v>121</v>
      </c>
      <c r="V43" s="104" t="s">
        <v>2580</v>
      </c>
      <c r="W43" s="105" t="s">
        <v>2498</v>
      </c>
      <c r="X43" s="105" t="s">
        <v>438</v>
      </c>
      <c r="Y43" s="105" t="s">
        <v>2581</v>
      </c>
      <c r="Z43" s="105" t="s">
        <v>2582</v>
      </c>
      <c r="AA43" s="105" t="s">
        <v>2583</v>
      </c>
      <c r="AB43" s="106">
        <v>1</v>
      </c>
      <c r="AC43" s="102">
        <v>4377</v>
      </c>
      <c r="AD43" s="94">
        <v>1500</v>
      </c>
      <c r="AE43" s="94">
        <v>1500</v>
      </c>
      <c r="AF43" s="94">
        <v>1500</v>
      </c>
      <c r="AG43" s="94">
        <v>0</v>
      </c>
      <c r="AH43" s="102" t="s">
        <v>3117</v>
      </c>
      <c r="AI43" s="102"/>
      <c r="AJ43" s="107"/>
      <c r="AK43" s="107" t="s">
        <v>3118</v>
      </c>
      <c r="AL43" s="107"/>
    </row>
    <row r="44" spans="2:38" ht="22.25" customHeight="1" x14ac:dyDescent="0.2">
      <c r="B44" s="102" t="s">
        <v>143</v>
      </c>
      <c r="C44" s="94" t="s">
        <v>85</v>
      </c>
      <c r="D44" s="103" t="s">
        <v>3549</v>
      </c>
      <c r="E44" s="94" t="s">
        <v>3550</v>
      </c>
      <c r="F44" s="94" t="s">
        <v>3116</v>
      </c>
      <c r="G44" s="94" t="s">
        <v>2497</v>
      </c>
      <c r="H44" s="103">
        <v>2023</v>
      </c>
      <c r="I44" s="103">
        <v>2023</v>
      </c>
      <c r="J44" s="102" t="s">
        <v>3551</v>
      </c>
      <c r="K44" s="94" t="s">
        <v>3552</v>
      </c>
      <c r="L44" s="94"/>
      <c r="M44" s="94" t="s">
        <v>3553</v>
      </c>
      <c r="N44" s="94" t="s">
        <v>3554</v>
      </c>
      <c r="O44" s="94" t="s">
        <v>89</v>
      </c>
      <c r="P44" s="94" t="s">
        <v>257</v>
      </c>
      <c r="Q44" s="94" t="s">
        <v>3555</v>
      </c>
      <c r="R44" s="94" t="s">
        <v>3556</v>
      </c>
      <c r="S44" s="94" t="s">
        <v>91</v>
      </c>
      <c r="T44" s="94" t="s">
        <v>3557</v>
      </c>
      <c r="U44" s="94" t="s">
        <v>121</v>
      </c>
      <c r="V44" s="104" t="s">
        <v>3558</v>
      </c>
      <c r="W44" s="105" t="s">
        <v>2546</v>
      </c>
      <c r="X44" s="105" t="s">
        <v>3555</v>
      </c>
      <c r="Y44" s="105" t="s">
        <v>3559</v>
      </c>
      <c r="Z44" s="105" t="s">
        <v>3560</v>
      </c>
      <c r="AA44" s="105" t="s">
        <v>3561</v>
      </c>
      <c r="AB44" s="106">
        <v>4</v>
      </c>
      <c r="AC44" s="102">
        <v>63700</v>
      </c>
      <c r="AD44" s="94">
        <v>18000</v>
      </c>
      <c r="AE44" s="94">
        <v>4500</v>
      </c>
      <c r="AF44" s="94">
        <v>4500</v>
      </c>
      <c r="AG44" s="94">
        <v>0</v>
      </c>
      <c r="AH44" s="102" t="s">
        <v>3117</v>
      </c>
      <c r="AI44" s="102"/>
      <c r="AJ44" s="107"/>
      <c r="AK44" s="107" t="s">
        <v>3118</v>
      </c>
      <c r="AL44" s="107"/>
    </row>
    <row r="45" spans="2:38" ht="22.25" customHeight="1" x14ac:dyDescent="0.2">
      <c r="B45" s="102" t="s">
        <v>143</v>
      </c>
      <c r="C45" s="94" t="s">
        <v>85</v>
      </c>
      <c r="D45" s="103" t="s">
        <v>3562</v>
      </c>
      <c r="E45" s="94" t="s">
        <v>3563</v>
      </c>
      <c r="F45" s="94" t="s">
        <v>3116</v>
      </c>
      <c r="G45" s="94" t="s">
        <v>2497</v>
      </c>
      <c r="H45" s="103">
        <v>2023</v>
      </c>
      <c r="I45" s="103">
        <v>2023</v>
      </c>
      <c r="J45" s="102" t="s">
        <v>3564</v>
      </c>
      <c r="K45" s="94" t="s">
        <v>3565</v>
      </c>
      <c r="L45" s="94" t="s">
        <v>3566</v>
      </c>
      <c r="M45" s="94" t="s">
        <v>3567</v>
      </c>
      <c r="N45" s="94" t="s">
        <v>3568</v>
      </c>
      <c r="O45" s="94" t="s">
        <v>89</v>
      </c>
      <c r="P45" s="94" t="s">
        <v>90</v>
      </c>
      <c r="Q45" s="94" t="s">
        <v>3569</v>
      </c>
      <c r="R45" s="94" t="s">
        <v>3570</v>
      </c>
      <c r="S45" s="94" t="s">
        <v>91</v>
      </c>
      <c r="T45" s="94" t="s">
        <v>3452</v>
      </c>
      <c r="U45" s="94" t="s">
        <v>121</v>
      </c>
      <c r="V45" s="104" t="s">
        <v>3571</v>
      </c>
      <c r="W45" s="105" t="s">
        <v>2498</v>
      </c>
      <c r="X45" s="105" t="s">
        <v>3569</v>
      </c>
      <c r="Y45" s="105" t="s">
        <v>3572</v>
      </c>
      <c r="Z45" s="105" t="s">
        <v>3573</v>
      </c>
      <c r="AA45" s="105" t="s">
        <v>3574</v>
      </c>
      <c r="AB45" s="106">
        <v>2</v>
      </c>
      <c r="AC45" s="102">
        <v>7550</v>
      </c>
      <c r="AD45" s="94">
        <v>3000</v>
      </c>
      <c r="AE45" s="94">
        <v>1000</v>
      </c>
      <c r="AF45" s="94">
        <v>1000</v>
      </c>
      <c r="AG45" s="94">
        <v>0</v>
      </c>
      <c r="AH45" s="102" t="s">
        <v>3117</v>
      </c>
      <c r="AI45" s="102"/>
      <c r="AJ45" s="107"/>
      <c r="AK45" s="107" t="s">
        <v>3118</v>
      </c>
      <c r="AL45" s="107"/>
    </row>
    <row r="46" spans="2:38" ht="22.25" customHeight="1" x14ac:dyDescent="0.2">
      <c r="B46" s="102" t="s">
        <v>143</v>
      </c>
      <c r="C46" s="94" t="s">
        <v>85</v>
      </c>
      <c r="D46" s="103" t="s">
        <v>3575</v>
      </c>
      <c r="E46" s="94" t="s">
        <v>3576</v>
      </c>
      <c r="F46" s="94" t="s">
        <v>3116</v>
      </c>
      <c r="G46" s="94" t="s">
        <v>2497</v>
      </c>
      <c r="H46" s="103">
        <v>2023</v>
      </c>
      <c r="I46" s="103">
        <v>2023</v>
      </c>
      <c r="J46" s="102" t="s">
        <v>3577</v>
      </c>
      <c r="K46" s="94" t="s">
        <v>3578</v>
      </c>
      <c r="L46" s="94" t="s">
        <v>3579</v>
      </c>
      <c r="M46" s="94" t="s">
        <v>3580</v>
      </c>
      <c r="N46" s="94" t="s">
        <v>3581</v>
      </c>
      <c r="O46" s="94" t="s">
        <v>89</v>
      </c>
      <c r="P46" s="94" t="s">
        <v>90</v>
      </c>
      <c r="Q46" s="94" t="s">
        <v>2523</v>
      </c>
      <c r="R46" s="94" t="s">
        <v>3582</v>
      </c>
      <c r="S46" s="94" t="s">
        <v>135</v>
      </c>
      <c r="T46" s="94" t="s">
        <v>201</v>
      </c>
      <c r="U46" s="94" t="s">
        <v>121</v>
      </c>
      <c r="V46" s="104" t="s">
        <v>3583</v>
      </c>
      <c r="W46" s="105" t="s">
        <v>3584</v>
      </c>
      <c r="X46" s="105" t="s">
        <v>2523</v>
      </c>
      <c r="Y46" s="105" t="s">
        <v>2524</v>
      </c>
      <c r="Z46" s="105" t="s">
        <v>3585</v>
      </c>
      <c r="AA46" s="105" t="s">
        <v>3586</v>
      </c>
      <c r="AB46" s="106">
        <v>1</v>
      </c>
      <c r="AC46" s="102">
        <v>12000</v>
      </c>
      <c r="AD46" s="94">
        <v>2500</v>
      </c>
      <c r="AE46" s="94">
        <v>2499</v>
      </c>
      <c r="AF46" s="94">
        <v>2499</v>
      </c>
      <c r="AG46" s="94">
        <v>0</v>
      </c>
      <c r="AH46" s="102"/>
      <c r="AI46" s="102"/>
      <c r="AJ46" s="107"/>
      <c r="AK46" s="107" t="s">
        <v>3118</v>
      </c>
      <c r="AL46" s="107"/>
    </row>
    <row r="47" spans="2:38" ht="22.25" customHeight="1" x14ac:dyDescent="0.2">
      <c r="B47" s="102" t="s">
        <v>143</v>
      </c>
      <c r="C47" s="94" t="s">
        <v>85</v>
      </c>
      <c r="D47" s="103" t="s">
        <v>3587</v>
      </c>
      <c r="E47" s="94" t="s">
        <v>3588</v>
      </c>
      <c r="F47" s="94" t="s">
        <v>3116</v>
      </c>
      <c r="G47" s="94" t="s">
        <v>2497</v>
      </c>
      <c r="H47" s="103">
        <v>2023</v>
      </c>
      <c r="I47" s="103">
        <v>2023</v>
      </c>
      <c r="J47" s="102" t="s">
        <v>3589</v>
      </c>
      <c r="K47" s="94" t="s">
        <v>3590</v>
      </c>
      <c r="L47" s="94" t="s">
        <v>3591</v>
      </c>
      <c r="M47" s="94" t="s">
        <v>3592</v>
      </c>
      <c r="N47" s="94" t="s">
        <v>3593</v>
      </c>
      <c r="O47" s="94" t="s">
        <v>89</v>
      </c>
      <c r="P47" s="94" t="s">
        <v>90</v>
      </c>
      <c r="Q47" s="94" t="s">
        <v>3594</v>
      </c>
      <c r="R47" s="94" t="s">
        <v>3595</v>
      </c>
      <c r="S47" s="94" t="s">
        <v>91</v>
      </c>
      <c r="T47" s="94" t="s">
        <v>260</v>
      </c>
      <c r="U47" s="94" t="s">
        <v>121</v>
      </c>
      <c r="V47" s="104" t="s">
        <v>3596</v>
      </c>
      <c r="W47" s="105" t="s">
        <v>2498</v>
      </c>
      <c r="X47" s="105" t="s">
        <v>3597</v>
      </c>
      <c r="Y47" s="105" t="s">
        <v>3598</v>
      </c>
      <c r="Z47" s="105" t="s">
        <v>3599</v>
      </c>
      <c r="AA47" s="105" t="s">
        <v>3600</v>
      </c>
      <c r="AB47" s="106">
        <v>1</v>
      </c>
      <c r="AC47" s="102">
        <v>15545</v>
      </c>
      <c r="AD47" s="94">
        <v>3000</v>
      </c>
      <c r="AE47" s="94">
        <v>1500</v>
      </c>
      <c r="AF47" s="94">
        <v>1500</v>
      </c>
      <c r="AG47" s="94">
        <v>0</v>
      </c>
      <c r="AH47" s="102"/>
      <c r="AI47" s="102"/>
      <c r="AJ47" s="107"/>
      <c r="AK47" s="107" t="s">
        <v>3118</v>
      </c>
      <c r="AL47" s="107"/>
    </row>
    <row r="48" spans="2:38" ht="22.25" customHeight="1" x14ac:dyDescent="0.2">
      <c r="B48" s="102" t="s">
        <v>143</v>
      </c>
      <c r="C48" s="94" t="s">
        <v>85</v>
      </c>
      <c r="D48" s="103" t="s">
        <v>3601</v>
      </c>
      <c r="E48" s="94" t="s">
        <v>3602</v>
      </c>
      <c r="F48" s="94" t="s">
        <v>3116</v>
      </c>
      <c r="G48" s="94" t="s">
        <v>2497</v>
      </c>
      <c r="H48" s="103">
        <v>2023</v>
      </c>
      <c r="I48" s="103">
        <v>2023</v>
      </c>
      <c r="J48" s="102" t="s">
        <v>3603</v>
      </c>
      <c r="K48" s="94" t="s">
        <v>3604</v>
      </c>
      <c r="L48" s="94" t="s">
        <v>3605</v>
      </c>
      <c r="M48" s="94" t="s">
        <v>3606</v>
      </c>
      <c r="N48" s="94" t="s">
        <v>3607</v>
      </c>
      <c r="O48" s="94" t="s">
        <v>89</v>
      </c>
      <c r="P48" s="94" t="s">
        <v>90</v>
      </c>
      <c r="Q48" s="94" t="s">
        <v>3608</v>
      </c>
      <c r="R48" s="94" t="s">
        <v>3609</v>
      </c>
      <c r="S48" s="94" t="s">
        <v>135</v>
      </c>
      <c r="T48" s="94" t="s">
        <v>224</v>
      </c>
      <c r="U48" s="94" t="s">
        <v>121</v>
      </c>
      <c r="V48" s="104" t="s">
        <v>3610</v>
      </c>
      <c r="W48" s="105" t="s">
        <v>3611</v>
      </c>
      <c r="X48" s="105" t="s">
        <v>3608</v>
      </c>
      <c r="Y48" s="105" t="s">
        <v>3612</v>
      </c>
      <c r="Z48" s="105" t="s">
        <v>3613</v>
      </c>
      <c r="AA48" s="105" t="s">
        <v>3614</v>
      </c>
      <c r="AB48" s="106">
        <v>2</v>
      </c>
      <c r="AC48" s="102">
        <v>6000</v>
      </c>
      <c r="AD48" s="94">
        <v>3000</v>
      </c>
      <c r="AE48" s="94">
        <v>1500</v>
      </c>
      <c r="AF48" s="94">
        <v>1500</v>
      </c>
      <c r="AG48" s="94">
        <v>0</v>
      </c>
      <c r="AH48" s="102"/>
      <c r="AI48" s="102"/>
      <c r="AJ48" s="107"/>
      <c r="AK48" s="107" t="s">
        <v>3118</v>
      </c>
      <c r="AL48" s="107"/>
    </row>
    <row r="49" spans="2:38" ht="22.25" customHeight="1" x14ac:dyDescent="0.2">
      <c r="B49" s="102" t="s">
        <v>143</v>
      </c>
      <c r="C49" s="94" t="s">
        <v>85</v>
      </c>
      <c r="D49" s="103" t="s">
        <v>3615</v>
      </c>
      <c r="E49" s="94" t="s">
        <v>3616</v>
      </c>
      <c r="F49" s="94" t="s">
        <v>3116</v>
      </c>
      <c r="G49" s="94" t="s">
        <v>2497</v>
      </c>
      <c r="H49" s="103">
        <v>2023</v>
      </c>
      <c r="I49" s="103">
        <v>2023</v>
      </c>
      <c r="J49" s="102" t="s">
        <v>3617</v>
      </c>
      <c r="K49" s="94" t="s">
        <v>3618</v>
      </c>
      <c r="L49" s="94" t="s">
        <v>3619</v>
      </c>
      <c r="M49" s="94" t="s">
        <v>3620</v>
      </c>
      <c r="N49" s="94" t="s">
        <v>3621</v>
      </c>
      <c r="O49" s="94" t="s">
        <v>89</v>
      </c>
      <c r="P49" s="94" t="s">
        <v>90</v>
      </c>
      <c r="Q49" s="94" t="s">
        <v>3622</v>
      </c>
      <c r="R49" s="94" t="s">
        <v>3623</v>
      </c>
      <c r="S49" s="94" t="s">
        <v>135</v>
      </c>
      <c r="T49" s="94" t="s">
        <v>260</v>
      </c>
      <c r="U49" s="94" t="s">
        <v>121</v>
      </c>
      <c r="V49" s="104" t="s">
        <v>3624</v>
      </c>
      <c r="W49" s="105" t="s">
        <v>3625</v>
      </c>
      <c r="X49" s="105" t="s">
        <v>3626</v>
      </c>
      <c r="Y49" s="105" t="s">
        <v>3627</v>
      </c>
      <c r="Z49" s="105" t="s">
        <v>3628</v>
      </c>
      <c r="AA49" s="105" t="s">
        <v>3629</v>
      </c>
      <c r="AB49" s="106">
        <v>3</v>
      </c>
      <c r="AC49" s="102">
        <v>23900</v>
      </c>
      <c r="AD49" s="94">
        <v>6300</v>
      </c>
      <c r="AE49" s="94">
        <v>2850</v>
      </c>
      <c r="AF49" s="94">
        <v>2850</v>
      </c>
      <c r="AG49" s="94">
        <v>0</v>
      </c>
      <c r="AH49" s="102" t="s">
        <v>3117</v>
      </c>
      <c r="AI49" s="102"/>
      <c r="AJ49" s="107"/>
      <c r="AK49" s="107" t="s">
        <v>3118</v>
      </c>
      <c r="AL49" s="107"/>
    </row>
    <row r="50" spans="2:38" ht="22.25" customHeight="1" x14ac:dyDescent="0.2">
      <c r="B50" s="102" t="s">
        <v>143</v>
      </c>
      <c r="C50" s="94" t="s">
        <v>85</v>
      </c>
      <c r="D50" s="103" t="s">
        <v>3630</v>
      </c>
      <c r="E50" s="94" t="s">
        <v>3631</v>
      </c>
      <c r="F50" s="94" t="s">
        <v>3116</v>
      </c>
      <c r="G50" s="94" t="s">
        <v>2497</v>
      </c>
      <c r="H50" s="103">
        <v>2023</v>
      </c>
      <c r="I50" s="103">
        <v>2023</v>
      </c>
      <c r="J50" s="102" t="s">
        <v>384</v>
      </c>
      <c r="K50" s="94" t="s">
        <v>385</v>
      </c>
      <c r="L50" s="94"/>
      <c r="M50" s="94" t="s">
        <v>386</v>
      </c>
      <c r="N50" s="94" t="s">
        <v>387</v>
      </c>
      <c r="O50" s="94" t="s">
        <v>89</v>
      </c>
      <c r="P50" s="94" t="s">
        <v>257</v>
      </c>
      <c r="Q50" s="94" t="s">
        <v>150</v>
      </c>
      <c r="R50" s="94" t="s">
        <v>151</v>
      </c>
      <c r="S50" s="94" t="s">
        <v>91</v>
      </c>
      <c r="T50" s="94" t="s">
        <v>152</v>
      </c>
      <c r="U50" s="94" t="s">
        <v>121</v>
      </c>
      <c r="V50" s="104" t="s">
        <v>2568</v>
      </c>
      <c r="W50" s="105" t="s">
        <v>2498</v>
      </c>
      <c r="X50" s="105" t="s">
        <v>150</v>
      </c>
      <c r="Y50" s="105" t="s">
        <v>2512</v>
      </c>
      <c r="Z50" s="105" t="s">
        <v>2569</v>
      </c>
      <c r="AA50" s="105" t="s">
        <v>2570</v>
      </c>
      <c r="AB50" s="106">
        <v>4</v>
      </c>
      <c r="AC50" s="102">
        <v>28930</v>
      </c>
      <c r="AD50" s="94">
        <v>10500</v>
      </c>
      <c r="AE50" s="94">
        <v>4000</v>
      </c>
      <c r="AF50" s="94">
        <v>4000</v>
      </c>
      <c r="AG50" s="94">
        <v>0</v>
      </c>
      <c r="AH50" s="102" t="s">
        <v>3117</v>
      </c>
      <c r="AI50" s="102"/>
      <c r="AJ50" s="107"/>
      <c r="AK50" s="107" t="s">
        <v>3118</v>
      </c>
      <c r="AL50" s="107"/>
    </row>
    <row r="51" spans="2:38" ht="22.25" customHeight="1" x14ac:dyDescent="0.2">
      <c r="B51" s="102" t="s">
        <v>143</v>
      </c>
      <c r="C51" s="94" t="s">
        <v>85</v>
      </c>
      <c r="D51" s="103" t="s">
        <v>3632</v>
      </c>
      <c r="E51" s="94" t="s">
        <v>3633</v>
      </c>
      <c r="F51" s="94" t="s">
        <v>3505</v>
      </c>
      <c r="G51" s="94" t="s">
        <v>2497</v>
      </c>
      <c r="H51" s="103">
        <v>2023</v>
      </c>
      <c r="I51" s="103">
        <v>2023</v>
      </c>
      <c r="J51" s="102" t="s">
        <v>3634</v>
      </c>
      <c r="K51" s="94" t="s">
        <v>3635</v>
      </c>
      <c r="L51" s="94"/>
      <c r="M51" s="94" t="s">
        <v>3636</v>
      </c>
      <c r="N51" s="94" t="s">
        <v>3637</v>
      </c>
      <c r="O51" s="94" t="s">
        <v>89</v>
      </c>
      <c r="P51" s="94" t="s">
        <v>90</v>
      </c>
      <c r="Q51" s="94" t="s">
        <v>3638</v>
      </c>
      <c r="R51" s="94" t="s">
        <v>3639</v>
      </c>
      <c r="S51" s="94" t="s">
        <v>135</v>
      </c>
      <c r="T51" s="94" t="s">
        <v>240</v>
      </c>
      <c r="U51" s="94" t="s">
        <v>121</v>
      </c>
      <c r="V51" s="104" t="s">
        <v>3640</v>
      </c>
      <c r="W51" s="105" t="s">
        <v>2498</v>
      </c>
      <c r="X51" s="105" t="s">
        <v>3638</v>
      </c>
      <c r="Y51" s="105" t="s">
        <v>3641</v>
      </c>
      <c r="Z51" s="105" t="s">
        <v>3642</v>
      </c>
      <c r="AA51" s="105" t="s">
        <v>3643</v>
      </c>
      <c r="AB51" s="106">
        <v>1</v>
      </c>
      <c r="AC51" s="102">
        <v>17000</v>
      </c>
      <c r="AD51" s="94">
        <v>1500</v>
      </c>
      <c r="AE51" s="94">
        <v>0</v>
      </c>
      <c r="AF51" s="94">
        <v>0</v>
      </c>
      <c r="AG51" s="94">
        <v>0</v>
      </c>
      <c r="AH51" s="102"/>
      <c r="AI51" s="102"/>
      <c r="AJ51" s="107"/>
      <c r="AK51" s="107" t="s">
        <v>3118</v>
      </c>
      <c r="AL51" s="107"/>
    </row>
    <row r="52" spans="2:38" ht="22.25" customHeight="1" x14ac:dyDescent="0.2">
      <c r="B52" s="102" t="s">
        <v>143</v>
      </c>
      <c r="C52" s="94" t="s">
        <v>85</v>
      </c>
      <c r="D52" s="103" t="s">
        <v>3644</v>
      </c>
      <c r="E52" s="94" t="s">
        <v>3645</v>
      </c>
      <c r="F52" s="94" t="s">
        <v>3116</v>
      </c>
      <c r="G52" s="94" t="s">
        <v>2497</v>
      </c>
      <c r="H52" s="103">
        <v>2023</v>
      </c>
      <c r="I52" s="103">
        <v>2023</v>
      </c>
      <c r="J52" s="102" t="s">
        <v>3646</v>
      </c>
      <c r="K52" s="94" t="s">
        <v>3647</v>
      </c>
      <c r="L52" s="94" t="s">
        <v>3648</v>
      </c>
      <c r="M52" s="94" t="s">
        <v>3649</v>
      </c>
      <c r="N52" s="94" t="s">
        <v>3650</v>
      </c>
      <c r="O52" s="94" t="s">
        <v>89</v>
      </c>
      <c r="P52" s="94" t="s">
        <v>90</v>
      </c>
      <c r="Q52" s="94" t="s">
        <v>3651</v>
      </c>
      <c r="R52" s="94" t="s">
        <v>3652</v>
      </c>
      <c r="S52" s="94" t="s">
        <v>135</v>
      </c>
      <c r="T52" s="94" t="s">
        <v>201</v>
      </c>
      <c r="U52" s="94" t="s">
        <v>121</v>
      </c>
      <c r="V52" s="104" t="s">
        <v>3653</v>
      </c>
      <c r="W52" s="105" t="s">
        <v>2498</v>
      </c>
      <c r="X52" s="105" t="s">
        <v>3651</v>
      </c>
      <c r="Y52" s="105" t="s">
        <v>3654</v>
      </c>
      <c r="Z52" s="105" t="s">
        <v>3655</v>
      </c>
      <c r="AA52" s="105" t="s">
        <v>3656</v>
      </c>
      <c r="AB52" s="106">
        <v>2</v>
      </c>
      <c r="AC52" s="102">
        <v>12800</v>
      </c>
      <c r="AD52" s="94">
        <v>4000</v>
      </c>
      <c r="AE52" s="94">
        <v>1500</v>
      </c>
      <c r="AF52" s="94">
        <v>1500</v>
      </c>
      <c r="AG52" s="94">
        <v>0</v>
      </c>
      <c r="AH52" s="102"/>
      <c r="AI52" s="102"/>
      <c r="AJ52" s="107"/>
      <c r="AK52" s="107" t="s">
        <v>3118</v>
      </c>
      <c r="AL52" s="107"/>
    </row>
    <row r="53" spans="2:38" ht="22.25" customHeight="1" x14ac:dyDescent="0.2">
      <c r="B53" s="102" t="s">
        <v>143</v>
      </c>
      <c r="C53" s="94" t="s">
        <v>85</v>
      </c>
      <c r="D53" s="103" t="s">
        <v>3657</v>
      </c>
      <c r="E53" s="94" t="s">
        <v>3658</v>
      </c>
      <c r="F53" s="94" t="s">
        <v>3116</v>
      </c>
      <c r="G53" s="94" t="s">
        <v>2497</v>
      </c>
      <c r="H53" s="103">
        <v>2023</v>
      </c>
      <c r="I53" s="103">
        <v>2023</v>
      </c>
      <c r="J53" s="102" t="s">
        <v>3659</v>
      </c>
      <c r="K53" s="94" t="s">
        <v>3660</v>
      </c>
      <c r="L53" s="94" t="s">
        <v>3661</v>
      </c>
      <c r="M53" s="94" t="s">
        <v>3662</v>
      </c>
      <c r="N53" s="94" t="s">
        <v>3663</v>
      </c>
      <c r="O53" s="94" t="s">
        <v>89</v>
      </c>
      <c r="P53" s="94" t="s">
        <v>90</v>
      </c>
      <c r="Q53" s="94" t="s">
        <v>3538</v>
      </c>
      <c r="R53" s="94" t="s">
        <v>3480</v>
      </c>
      <c r="S53" s="94" t="s">
        <v>135</v>
      </c>
      <c r="T53" s="94" t="s">
        <v>3338</v>
      </c>
      <c r="U53" s="94" t="s">
        <v>121</v>
      </c>
      <c r="V53" s="104" t="s">
        <v>3664</v>
      </c>
      <c r="W53" s="105" t="s">
        <v>2498</v>
      </c>
      <c r="X53" s="105" t="s">
        <v>3538</v>
      </c>
      <c r="Y53" s="105" t="s">
        <v>3665</v>
      </c>
      <c r="Z53" s="105" t="s">
        <v>3666</v>
      </c>
      <c r="AA53" s="105" t="s">
        <v>3667</v>
      </c>
      <c r="AB53" s="106">
        <v>4</v>
      </c>
      <c r="AC53" s="102">
        <v>60060</v>
      </c>
      <c r="AD53" s="94">
        <v>20000</v>
      </c>
      <c r="AE53" s="94">
        <v>2600</v>
      </c>
      <c r="AF53" s="94">
        <v>2600</v>
      </c>
      <c r="AG53" s="94">
        <v>0</v>
      </c>
      <c r="AH53" s="102" t="s">
        <v>3117</v>
      </c>
      <c r="AI53" s="102"/>
      <c r="AJ53" s="107"/>
      <c r="AK53" s="107" t="s">
        <v>3118</v>
      </c>
      <c r="AL53" s="107"/>
    </row>
    <row r="54" spans="2:38" ht="22.25" customHeight="1" x14ac:dyDescent="0.2">
      <c r="B54" s="102" t="s">
        <v>143</v>
      </c>
      <c r="C54" s="94" t="s">
        <v>85</v>
      </c>
      <c r="D54" s="103" t="s">
        <v>3668</v>
      </c>
      <c r="E54" s="94" t="s">
        <v>3669</v>
      </c>
      <c r="F54" s="94" t="s">
        <v>3116</v>
      </c>
      <c r="G54" s="94" t="s">
        <v>2497</v>
      </c>
      <c r="H54" s="103">
        <v>2023</v>
      </c>
      <c r="I54" s="103">
        <v>2023</v>
      </c>
      <c r="J54" s="102" t="s">
        <v>3670</v>
      </c>
      <c r="K54" s="94" t="s">
        <v>3671</v>
      </c>
      <c r="L54" s="94" t="s">
        <v>3672</v>
      </c>
      <c r="M54" s="94" t="s">
        <v>3673</v>
      </c>
      <c r="N54" s="94" t="s">
        <v>3674</v>
      </c>
      <c r="O54" s="94" t="s">
        <v>89</v>
      </c>
      <c r="P54" s="94" t="s">
        <v>90</v>
      </c>
      <c r="Q54" s="94" t="s">
        <v>3541</v>
      </c>
      <c r="R54" s="94" t="s">
        <v>3675</v>
      </c>
      <c r="S54" s="94" t="s">
        <v>223</v>
      </c>
      <c r="T54" s="94" t="s">
        <v>3338</v>
      </c>
      <c r="U54" s="94" t="s">
        <v>121</v>
      </c>
      <c r="V54" s="104" t="s">
        <v>3676</v>
      </c>
      <c r="W54" s="105" t="s">
        <v>3677</v>
      </c>
      <c r="X54" s="105" t="s">
        <v>3541</v>
      </c>
      <c r="Y54" s="105" t="s">
        <v>3678</v>
      </c>
      <c r="Z54" s="105" t="s">
        <v>3679</v>
      </c>
      <c r="AA54" s="105" t="s">
        <v>3680</v>
      </c>
      <c r="AB54" s="106">
        <v>3</v>
      </c>
      <c r="AC54" s="102">
        <v>39100</v>
      </c>
      <c r="AD54" s="94">
        <v>10000</v>
      </c>
      <c r="AE54" s="94">
        <v>1500</v>
      </c>
      <c r="AF54" s="94">
        <v>1500</v>
      </c>
      <c r="AG54" s="94">
        <v>0</v>
      </c>
      <c r="AH54" s="102" t="s">
        <v>3117</v>
      </c>
      <c r="AI54" s="102"/>
      <c r="AJ54" s="107"/>
      <c r="AK54" s="107" t="s">
        <v>3118</v>
      </c>
      <c r="AL54" s="107"/>
    </row>
    <row r="55" spans="2:38" ht="22.25" customHeight="1" x14ac:dyDescent="0.2">
      <c r="B55" s="102" t="s">
        <v>143</v>
      </c>
      <c r="C55" s="94" t="s">
        <v>85</v>
      </c>
      <c r="D55" s="103" t="s">
        <v>3681</v>
      </c>
      <c r="E55" s="94" t="s">
        <v>3682</v>
      </c>
      <c r="F55" s="94" t="s">
        <v>3116</v>
      </c>
      <c r="G55" s="94" t="s">
        <v>2497</v>
      </c>
      <c r="H55" s="103">
        <v>2023</v>
      </c>
      <c r="I55" s="103">
        <v>2023</v>
      </c>
      <c r="J55" s="102" t="s">
        <v>3683</v>
      </c>
      <c r="K55" s="94" t="s">
        <v>3684</v>
      </c>
      <c r="L55" s="94" t="s">
        <v>3685</v>
      </c>
      <c r="M55" s="94" t="s">
        <v>3686</v>
      </c>
      <c r="N55" s="94" t="s">
        <v>3687</v>
      </c>
      <c r="O55" s="94" t="s">
        <v>89</v>
      </c>
      <c r="P55" s="94" t="s">
        <v>90</v>
      </c>
      <c r="Q55" s="94" t="s">
        <v>3688</v>
      </c>
      <c r="R55" s="94" t="s">
        <v>3689</v>
      </c>
      <c r="S55" s="94" t="s">
        <v>135</v>
      </c>
      <c r="T55" s="94" t="s">
        <v>201</v>
      </c>
      <c r="U55" s="94" t="s">
        <v>121</v>
      </c>
      <c r="V55" s="104" t="s">
        <v>3690</v>
      </c>
      <c r="W55" s="105" t="s">
        <v>3691</v>
      </c>
      <c r="X55" s="105" t="s">
        <v>3688</v>
      </c>
      <c r="Y55" s="105" t="s">
        <v>3692</v>
      </c>
      <c r="Z55" s="105" t="s">
        <v>3693</v>
      </c>
      <c r="AA55" s="105" t="s">
        <v>3694</v>
      </c>
      <c r="AB55" s="106">
        <v>2</v>
      </c>
      <c r="AC55" s="102">
        <v>17650</v>
      </c>
      <c r="AD55" s="94">
        <v>6500</v>
      </c>
      <c r="AE55" s="94">
        <v>2500</v>
      </c>
      <c r="AF55" s="94">
        <v>2500</v>
      </c>
      <c r="AG55" s="94">
        <v>0</v>
      </c>
      <c r="AH55" s="102" t="s">
        <v>3117</v>
      </c>
      <c r="AI55" s="102"/>
      <c r="AJ55" s="107"/>
      <c r="AK55" s="107" t="s">
        <v>3118</v>
      </c>
      <c r="AL55" s="107"/>
    </row>
    <row r="56" spans="2:38" ht="22.25" customHeight="1" x14ac:dyDescent="0.2">
      <c r="B56" s="102" t="s">
        <v>143</v>
      </c>
      <c r="C56" s="94" t="s">
        <v>85</v>
      </c>
      <c r="D56" s="103" t="s">
        <v>3695</v>
      </c>
      <c r="E56" s="94" t="s">
        <v>3696</v>
      </c>
      <c r="F56" s="94" t="s">
        <v>3116</v>
      </c>
      <c r="G56" s="94" t="s">
        <v>2497</v>
      </c>
      <c r="H56" s="103">
        <v>2023</v>
      </c>
      <c r="I56" s="103">
        <v>2023</v>
      </c>
      <c r="J56" s="102" t="s">
        <v>3697</v>
      </c>
      <c r="K56" s="94" t="s">
        <v>3698</v>
      </c>
      <c r="L56" s="94" t="s">
        <v>3699</v>
      </c>
      <c r="M56" s="94" t="s">
        <v>3700</v>
      </c>
      <c r="N56" s="94" t="s">
        <v>3701</v>
      </c>
      <c r="O56" s="94" t="s">
        <v>89</v>
      </c>
      <c r="P56" s="94" t="s">
        <v>90</v>
      </c>
      <c r="Q56" s="94" t="s">
        <v>3702</v>
      </c>
      <c r="R56" s="94" t="s">
        <v>3703</v>
      </c>
      <c r="S56" s="94" t="s">
        <v>91</v>
      </c>
      <c r="T56" s="94" t="s">
        <v>201</v>
      </c>
      <c r="U56" s="94" t="s">
        <v>121</v>
      </c>
      <c r="V56" s="104" t="s">
        <v>3704</v>
      </c>
      <c r="W56" s="105" t="s">
        <v>2534</v>
      </c>
      <c r="X56" s="105" t="s">
        <v>3702</v>
      </c>
      <c r="Y56" s="105" t="s">
        <v>3705</v>
      </c>
      <c r="Z56" s="105" t="s">
        <v>3706</v>
      </c>
      <c r="AA56" s="105" t="s">
        <v>3707</v>
      </c>
      <c r="AB56" s="106">
        <v>1</v>
      </c>
      <c r="AC56" s="102">
        <v>2970</v>
      </c>
      <c r="AD56" s="94">
        <v>1500</v>
      </c>
      <c r="AE56" s="94">
        <v>1000</v>
      </c>
      <c r="AF56" s="94">
        <v>1000</v>
      </c>
      <c r="AG56" s="94">
        <v>0</v>
      </c>
      <c r="AH56" s="102"/>
      <c r="AI56" s="102"/>
      <c r="AJ56" s="107"/>
      <c r="AK56" s="107" t="s">
        <v>3118</v>
      </c>
      <c r="AL56" s="107"/>
    </row>
    <row r="57" spans="2:38" ht="22.25" customHeight="1" x14ac:dyDescent="0.2">
      <c r="B57" s="102" t="s">
        <v>143</v>
      </c>
      <c r="C57" s="94" t="s">
        <v>85</v>
      </c>
      <c r="D57" s="103" t="s">
        <v>3708</v>
      </c>
      <c r="E57" s="94" t="s">
        <v>3709</v>
      </c>
      <c r="F57" s="94" t="s">
        <v>3116</v>
      </c>
      <c r="G57" s="94" t="s">
        <v>2497</v>
      </c>
      <c r="H57" s="103">
        <v>2023</v>
      </c>
      <c r="I57" s="103">
        <v>2023</v>
      </c>
      <c r="J57" s="102" t="s">
        <v>3710</v>
      </c>
      <c r="K57" s="94" t="s">
        <v>3711</v>
      </c>
      <c r="L57" s="94" t="s">
        <v>3712</v>
      </c>
      <c r="M57" s="94" t="s">
        <v>3713</v>
      </c>
      <c r="N57" s="94" t="s">
        <v>3714</v>
      </c>
      <c r="O57" s="94" t="s">
        <v>89</v>
      </c>
      <c r="P57" s="94" t="s">
        <v>90</v>
      </c>
      <c r="Q57" s="94" t="s">
        <v>3555</v>
      </c>
      <c r="R57" s="94" t="s">
        <v>3556</v>
      </c>
      <c r="S57" s="94" t="s">
        <v>135</v>
      </c>
      <c r="T57" s="94" t="s">
        <v>3557</v>
      </c>
      <c r="U57" s="94" t="s">
        <v>121</v>
      </c>
      <c r="V57" s="104" t="s">
        <v>3715</v>
      </c>
      <c r="W57" s="105" t="s">
        <v>3716</v>
      </c>
      <c r="X57" s="105" t="s">
        <v>3555</v>
      </c>
      <c r="Y57" s="105" t="s">
        <v>3717</v>
      </c>
      <c r="Z57" s="105" t="s">
        <v>3718</v>
      </c>
      <c r="AA57" s="105" t="s">
        <v>3719</v>
      </c>
      <c r="AB57" s="106">
        <v>1</v>
      </c>
      <c r="AC57" s="102">
        <v>13600</v>
      </c>
      <c r="AD57" s="94">
        <v>5000</v>
      </c>
      <c r="AE57" s="94">
        <v>1500</v>
      </c>
      <c r="AF57" s="94">
        <v>1500</v>
      </c>
      <c r="AG57" s="94">
        <v>0</v>
      </c>
      <c r="AH57" s="102" t="s">
        <v>3117</v>
      </c>
      <c r="AI57" s="102"/>
      <c r="AJ57" s="107"/>
      <c r="AK57" s="107" t="s">
        <v>3118</v>
      </c>
      <c r="AL57" s="107"/>
    </row>
    <row r="58" spans="2:38" ht="22.25" customHeight="1" x14ac:dyDescent="0.2">
      <c r="B58" s="102" t="s">
        <v>143</v>
      </c>
      <c r="C58" s="94" t="s">
        <v>85</v>
      </c>
      <c r="D58" s="103" t="s">
        <v>3720</v>
      </c>
      <c r="E58" s="94" t="s">
        <v>3721</v>
      </c>
      <c r="F58" s="94" t="s">
        <v>3116</v>
      </c>
      <c r="G58" s="94" t="s">
        <v>2497</v>
      </c>
      <c r="H58" s="103">
        <v>2023</v>
      </c>
      <c r="I58" s="103">
        <v>2023</v>
      </c>
      <c r="J58" s="102" t="s">
        <v>363</v>
      </c>
      <c r="K58" s="94" t="s">
        <v>364</v>
      </c>
      <c r="L58" s="94" t="s">
        <v>365</v>
      </c>
      <c r="M58" s="94" t="s">
        <v>366</v>
      </c>
      <c r="N58" s="94" t="s">
        <v>367</v>
      </c>
      <c r="O58" s="94" t="s">
        <v>89</v>
      </c>
      <c r="P58" s="94" t="s">
        <v>90</v>
      </c>
      <c r="Q58" s="94" t="s">
        <v>368</v>
      </c>
      <c r="R58" s="94" t="s">
        <v>369</v>
      </c>
      <c r="S58" s="94" t="s">
        <v>135</v>
      </c>
      <c r="T58" s="94" t="s">
        <v>293</v>
      </c>
      <c r="U58" s="94" t="s">
        <v>121</v>
      </c>
      <c r="V58" s="104" t="s">
        <v>2563</v>
      </c>
      <c r="W58" s="105" t="s">
        <v>2498</v>
      </c>
      <c r="X58" s="105" t="s">
        <v>368</v>
      </c>
      <c r="Y58" s="105" t="s">
        <v>2564</v>
      </c>
      <c r="Z58" s="105" t="s">
        <v>2565</v>
      </c>
      <c r="AA58" s="105" t="s">
        <v>2566</v>
      </c>
      <c r="AB58" s="106">
        <v>1</v>
      </c>
      <c r="AC58" s="102">
        <v>10500</v>
      </c>
      <c r="AD58" s="94">
        <v>4100</v>
      </c>
      <c r="AE58" s="94">
        <v>1500</v>
      </c>
      <c r="AF58" s="94">
        <v>1500</v>
      </c>
      <c r="AG58" s="94">
        <v>0</v>
      </c>
      <c r="AH58" s="102" t="s">
        <v>3117</v>
      </c>
      <c r="AI58" s="102"/>
      <c r="AJ58" s="107"/>
      <c r="AK58" s="107" t="s">
        <v>3118</v>
      </c>
      <c r="AL58" s="107"/>
    </row>
    <row r="59" spans="2:38" ht="22.25" customHeight="1" x14ac:dyDescent="0.2">
      <c r="B59" s="102" t="s">
        <v>143</v>
      </c>
      <c r="C59" s="94" t="s">
        <v>85</v>
      </c>
      <c r="D59" s="103" t="s">
        <v>3722</v>
      </c>
      <c r="E59" s="94" t="s">
        <v>3723</v>
      </c>
      <c r="F59" s="94" t="s">
        <v>3116</v>
      </c>
      <c r="G59" s="94" t="s">
        <v>2497</v>
      </c>
      <c r="H59" s="103">
        <v>2023</v>
      </c>
      <c r="I59" s="103">
        <v>2023</v>
      </c>
      <c r="J59" s="102" t="s">
        <v>3724</v>
      </c>
      <c r="K59" s="94" t="s">
        <v>3725</v>
      </c>
      <c r="L59" s="94" t="s">
        <v>3726</v>
      </c>
      <c r="M59" s="94" t="s">
        <v>3727</v>
      </c>
      <c r="N59" s="94" t="s">
        <v>3728</v>
      </c>
      <c r="O59" s="94" t="s">
        <v>89</v>
      </c>
      <c r="P59" s="94" t="s">
        <v>90</v>
      </c>
      <c r="Q59" s="94" t="s">
        <v>3729</v>
      </c>
      <c r="R59" s="94" t="s">
        <v>3730</v>
      </c>
      <c r="S59" s="94" t="s">
        <v>223</v>
      </c>
      <c r="T59" s="94" t="s">
        <v>260</v>
      </c>
      <c r="U59" s="94" t="s">
        <v>121</v>
      </c>
      <c r="V59" s="104" t="s">
        <v>3731</v>
      </c>
      <c r="W59" s="105" t="s">
        <v>2498</v>
      </c>
      <c r="X59" s="105" t="s">
        <v>3729</v>
      </c>
      <c r="Y59" s="105" t="s">
        <v>3732</v>
      </c>
      <c r="Z59" s="105" t="s">
        <v>3733</v>
      </c>
      <c r="AA59" s="105" t="s">
        <v>3734</v>
      </c>
      <c r="AB59" s="106">
        <v>3</v>
      </c>
      <c r="AC59" s="102">
        <v>23518</v>
      </c>
      <c r="AD59" s="94">
        <v>12300</v>
      </c>
      <c r="AE59" s="94">
        <v>1500</v>
      </c>
      <c r="AF59" s="94">
        <v>1500</v>
      </c>
      <c r="AG59" s="94">
        <v>0</v>
      </c>
      <c r="AH59" s="102"/>
      <c r="AI59" s="102"/>
      <c r="AJ59" s="107"/>
      <c r="AK59" s="107" t="s">
        <v>3118</v>
      </c>
      <c r="AL59" s="107"/>
    </row>
    <row r="60" spans="2:38" ht="22.25" customHeight="1" x14ac:dyDescent="0.2">
      <c r="B60" s="102" t="s">
        <v>143</v>
      </c>
      <c r="C60" s="94" t="s">
        <v>85</v>
      </c>
      <c r="D60" s="103" t="s">
        <v>3735</v>
      </c>
      <c r="E60" s="94" t="s">
        <v>3736</v>
      </c>
      <c r="F60" s="94" t="s">
        <v>3116</v>
      </c>
      <c r="G60" s="94" t="s">
        <v>2497</v>
      </c>
      <c r="H60" s="103">
        <v>2023</v>
      </c>
      <c r="I60" s="103">
        <v>2023</v>
      </c>
      <c r="J60" s="102" t="s">
        <v>3737</v>
      </c>
      <c r="K60" s="94" t="s">
        <v>3738</v>
      </c>
      <c r="L60" s="94" t="s">
        <v>3739</v>
      </c>
      <c r="M60" s="94" t="s">
        <v>3740</v>
      </c>
      <c r="N60" s="94" t="s">
        <v>3741</v>
      </c>
      <c r="O60" s="94" t="s">
        <v>89</v>
      </c>
      <c r="P60" s="94" t="s">
        <v>90</v>
      </c>
      <c r="Q60" s="94" t="s">
        <v>3742</v>
      </c>
      <c r="R60" s="94" t="s">
        <v>3743</v>
      </c>
      <c r="S60" s="94" t="s">
        <v>135</v>
      </c>
      <c r="T60" s="94" t="s">
        <v>224</v>
      </c>
      <c r="U60" s="94" t="s">
        <v>121</v>
      </c>
      <c r="V60" s="104" t="s">
        <v>3744</v>
      </c>
      <c r="W60" s="105" t="s">
        <v>3745</v>
      </c>
      <c r="X60" s="105" t="s">
        <v>3742</v>
      </c>
      <c r="Y60" s="105" t="s">
        <v>3746</v>
      </c>
      <c r="Z60" s="105" t="s">
        <v>3747</v>
      </c>
      <c r="AA60" s="105" t="s">
        <v>3748</v>
      </c>
      <c r="AB60" s="106">
        <v>3</v>
      </c>
      <c r="AC60" s="102">
        <v>19500</v>
      </c>
      <c r="AD60" s="94">
        <v>6500</v>
      </c>
      <c r="AE60" s="94">
        <v>1500</v>
      </c>
      <c r="AF60" s="94">
        <v>1500</v>
      </c>
      <c r="AG60" s="94">
        <v>0</v>
      </c>
      <c r="AH60" s="102"/>
      <c r="AI60" s="102"/>
      <c r="AJ60" s="107"/>
      <c r="AK60" s="107" t="s">
        <v>3118</v>
      </c>
      <c r="AL60" s="107"/>
    </row>
    <row r="61" spans="2:38" ht="22.25" customHeight="1" x14ac:dyDescent="0.2">
      <c r="B61" s="102" t="s">
        <v>143</v>
      </c>
      <c r="C61" s="94" t="s">
        <v>85</v>
      </c>
      <c r="D61" s="103" t="s">
        <v>3749</v>
      </c>
      <c r="E61" s="94" t="s">
        <v>3750</v>
      </c>
      <c r="F61" s="94" t="s">
        <v>3116</v>
      </c>
      <c r="G61" s="94" t="s">
        <v>2497</v>
      </c>
      <c r="H61" s="103">
        <v>2023</v>
      </c>
      <c r="I61" s="103">
        <v>2023</v>
      </c>
      <c r="J61" s="102" t="s">
        <v>308</v>
      </c>
      <c r="K61" s="94" t="s">
        <v>309</v>
      </c>
      <c r="L61" s="94" t="s">
        <v>310</v>
      </c>
      <c r="M61" s="94" t="s">
        <v>311</v>
      </c>
      <c r="N61" s="94" t="s">
        <v>312</v>
      </c>
      <c r="O61" s="94" t="s">
        <v>89</v>
      </c>
      <c r="P61" s="94" t="s">
        <v>90</v>
      </c>
      <c r="Q61" s="94" t="s">
        <v>313</v>
      </c>
      <c r="R61" s="94" t="s">
        <v>314</v>
      </c>
      <c r="S61" s="94" t="s">
        <v>91</v>
      </c>
      <c r="T61" s="94" t="s">
        <v>224</v>
      </c>
      <c r="U61" s="94" t="s">
        <v>121</v>
      </c>
      <c r="V61" s="104" t="s">
        <v>2552</v>
      </c>
      <c r="W61" s="105" t="s">
        <v>2498</v>
      </c>
      <c r="X61" s="105" t="s">
        <v>313</v>
      </c>
      <c r="Y61" s="105" t="s">
        <v>2553</v>
      </c>
      <c r="Z61" s="105" t="s">
        <v>2554</v>
      </c>
      <c r="AA61" s="105" t="s">
        <v>2555</v>
      </c>
      <c r="AB61" s="106">
        <v>3</v>
      </c>
      <c r="AC61" s="102">
        <v>11125</v>
      </c>
      <c r="AD61" s="94">
        <v>4500</v>
      </c>
      <c r="AE61" s="94">
        <v>1500</v>
      </c>
      <c r="AF61" s="94">
        <v>1500</v>
      </c>
      <c r="AG61" s="94">
        <v>0</v>
      </c>
      <c r="AH61" s="102"/>
      <c r="AI61" s="102"/>
      <c r="AJ61" s="107"/>
      <c r="AK61" s="107" t="s">
        <v>3118</v>
      </c>
      <c r="AL61" s="107"/>
    </row>
    <row r="62" spans="2:38" ht="22.25" customHeight="1" x14ac:dyDescent="0.2">
      <c r="B62" s="102" t="s">
        <v>143</v>
      </c>
      <c r="C62" s="94" t="s">
        <v>85</v>
      </c>
      <c r="D62" s="103" t="s">
        <v>3751</v>
      </c>
      <c r="E62" s="94" t="s">
        <v>3752</v>
      </c>
      <c r="F62" s="94" t="s">
        <v>3116</v>
      </c>
      <c r="G62" s="94" t="s">
        <v>2497</v>
      </c>
      <c r="H62" s="103">
        <v>2023</v>
      </c>
      <c r="I62" s="103">
        <v>2023</v>
      </c>
      <c r="J62" s="102" t="s">
        <v>3753</v>
      </c>
      <c r="K62" s="94" t="s">
        <v>3754</v>
      </c>
      <c r="L62" s="94"/>
      <c r="M62" s="94" t="s">
        <v>3755</v>
      </c>
      <c r="N62" s="94" t="s">
        <v>3756</v>
      </c>
      <c r="O62" s="94" t="s">
        <v>89</v>
      </c>
      <c r="P62" s="94" t="s">
        <v>257</v>
      </c>
      <c r="Q62" s="94" t="s">
        <v>3757</v>
      </c>
      <c r="R62" s="94" t="s">
        <v>3689</v>
      </c>
      <c r="S62" s="94" t="s">
        <v>91</v>
      </c>
      <c r="T62" s="94" t="s">
        <v>201</v>
      </c>
      <c r="U62" s="94" t="s">
        <v>121</v>
      </c>
      <c r="V62" s="104" t="s">
        <v>3758</v>
      </c>
      <c r="W62" s="105" t="s">
        <v>3759</v>
      </c>
      <c r="X62" s="105" t="s">
        <v>3757</v>
      </c>
      <c r="Y62" s="105" t="s">
        <v>3692</v>
      </c>
      <c r="Z62" s="105" t="s">
        <v>3760</v>
      </c>
      <c r="AA62" s="105" t="s">
        <v>3761</v>
      </c>
      <c r="AB62" s="106">
        <v>4</v>
      </c>
      <c r="AC62" s="102">
        <v>13700</v>
      </c>
      <c r="AD62" s="94">
        <v>6700</v>
      </c>
      <c r="AE62" s="94">
        <v>4000</v>
      </c>
      <c r="AF62" s="94">
        <v>4000</v>
      </c>
      <c r="AG62" s="94">
        <v>0</v>
      </c>
      <c r="AH62" s="102"/>
      <c r="AI62" s="102"/>
      <c r="AJ62" s="107"/>
      <c r="AK62" s="107" t="s">
        <v>3118</v>
      </c>
      <c r="AL62" s="107"/>
    </row>
    <row r="63" spans="2:38" ht="22.25" customHeight="1" x14ac:dyDescent="0.2">
      <c r="B63" s="102" t="s">
        <v>143</v>
      </c>
      <c r="C63" s="94" t="s">
        <v>85</v>
      </c>
      <c r="D63" s="103" t="s">
        <v>3762</v>
      </c>
      <c r="E63" s="94" t="s">
        <v>3763</v>
      </c>
      <c r="F63" s="94" t="s">
        <v>3116</v>
      </c>
      <c r="G63" s="94" t="s">
        <v>2497</v>
      </c>
      <c r="H63" s="103">
        <v>2023</v>
      </c>
      <c r="I63" s="103">
        <v>2023</v>
      </c>
      <c r="J63" s="102" t="s">
        <v>3764</v>
      </c>
      <c r="K63" s="94" t="s">
        <v>3765</v>
      </c>
      <c r="L63" s="94" t="s">
        <v>3766</v>
      </c>
      <c r="M63" s="94" t="s">
        <v>3767</v>
      </c>
      <c r="N63" s="94" t="s">
        <v>3768</v>
      </c>
      <c r="O63" s="94" t="s">
        <v>89</v>
      </c>
      <c r="P63" s="94" t="s">
        <v>90</v>
      </c>
      <c r="Q63" s="94" t="s">
        <v>3769</v>
      </c>
      <c r="R63" s="94" t="s">
        <v>3770</v>
      </c>
      <c r="S63" s="94" t="s">
        <v>223</v>
      </c>
      <c r="T63" s="94" t="s">
        <v>3423</v>
      </c>
      <c r="U63" s="94" t="s">
        <v>121</v>
      </c>
      <c r="V63" s="104" t="s">
        <v>3771</v>
      </c>
      <c r="W63" s="105" t="s">
        <v>3772</v>
      </c>
      <c r="X63" s="105" t="s">
        <v>3769</v>
      </c>
      <c r="Y63" s="105" t="s">
        <v>3773</v>
      </c>
      <c r="Z63" s="105" t="s">
        <v>3774</v>
      </c>
      <c r="AA63" s="105" t="s">
        <v>3775</v>
      </c>
      <c r="AB63" s="106">
        <v>1</v>
      </c>
      <c r="AC63" s="102">
        <v>7400</v>
      </c>
      <c r="AD63" s="94">
        <v>2000</v>
      </c>
      <c r="AE63" s="94">
        <v>1500</v>
      </c>
      <c r="AF63" s="94">
        <v>1500</v>
      </c>
      <c r="AG63" s="94">
        <v>0</v>
      </c>
      <c r="AH63" s="102" t="s">
        <v>472</v>
      </c>
      <c r="AI63" s="102"/>
      <c r="AJ63" s="107"/>
      <c r="AK63" s="107" t="s">
        <v>3118</v>
      </c>
      <c r="AL63" s="107"/>
    </row>
    <row r="64" spans="2:38" ht="22.25" customHeight="1" x14ac:dyDescent="0.2">
      <c r="B64" s="102" t="s">
        <v>143</v>
      </c>
      <c r="C64" s="94" t="s">
        <v>85</v>
      </c>
      <c r="D64" s="103" t="s">
        <v>3776</v>
      </c>
      <c r="E64" s="94" t="s">
        <v>3777</v>
      </c>
      <c r="F64" s="94" t="s">
        <v>3116</v>
      </c>
      <c r="G64" s="94" t="s">
        <v>2497</v>
      </c>
      <c r="H64" s="103">
        <v>2023</v>
      </c>
      <c r="I64" s="103">
        <v>2023</v>
      </c>
      <c r="J64" s="102" t="s">
        <v>3778</v>
      </c>
      <c r="K64" s="94" t="s">
        <v>3779</v>
      </c>
      <c r="L64" s="94" t="s">
        <v>3780</v>
      </c>
      <c r="M64" s="94" t="s">
        <v>3781</v>
      </c>
      <c r="N64" s="94" t="s">
        <v>3782</v>
      </c>
      <c r="O64" s="94" t="s">
        <v>89</v>
      </c>
      <c r="P64" s="94" t="s">
        <v>90</v>
      </c>
      <c r="Q64" s="94" t="s">
        <v>3783</v>
      </c>
      <c r="R64" s="94" t="s">
        <v>3784</v>
      </c>
      <c r="S64" s="94" t="s">
        <v>135</v>
      </c>
      <c r="T64" s="94" t="s">
        <v>260</v>
      </c>
      <c r="U64" s="94" t="s">
        <v>121</v>
      </c>
      <c r="V64" s="104" t="s">
        <v>3785</v>
      </c>
      <c r="W64" s="105" t="s">
        <v>3786</v>
      </c>
      <c r="X64" s="105" t="s">
        <v>3783</v>
      </c>
      <c r="Y64" s="105" t="s">
        <v>3787</v>
      </c>
      <c r="Z64" s="105" t="s">
        <v>3788</v>
      </c>
      <c r="AA64" s="105" t="s">
        <v>3789</v>
      </c>
      <c r="AB64" s="106">
        <v>3</v>
      </c>
      <c r="AC64" s="102">
        <v>102798</v>
      </c>
      <c r="AD64" s="94">
        <v>15200</v>
      </c>
      <c r="AE64" s="94">
        <v>2500</v>
      </c>
      <c r="AF64" s="94">
        <v>2500</v>
      </c>
      <c r="AG64" s="94">
        <v>0</v>
      </c>
      <c r="AH64" s="102"/>
      <c r="AI64" s="102"/>
      <c r="AJ64" s="107"/>
      <c r="AK64" s="107" t="s">
        <v>3118</v>
      </c>
      <c r="AL64" s="107"/>
    </row>
    <row r="65" spans="2:38" ht="22.25" customHeight="1" x14ac:dyDescent="0.2">
      <c r="B65" s="102" t="s">
        <v>143</v>
      </c>
      <c r="C65" s="94" t="s">
        <v>85</v>
      </c>
      <c r="D65" s="103" t="s">
        <v>3790</v>
      </c>
      <c r="E65" s="94" t="s">
        <v>3791</v>
      </c>
      <c r="F65" s="94" t="s">
        <v>3116</v>
      </c>
      <c r="G65" s="94" t="s">
        <v>2497</v>
      </c>
      <c r="H65" s="103">
        <v>2023</v>
      </c>
      <c r="I65" s="103">
        <v>2023</v>
      </c>
      <c r="J65" s="102" t="s">
        <v>3792</v>
      </c>
      <c r="K65" s="94" t="s">
        <v>3793</v>
      </c>
      <c r="L65" s="94" t="s">
        <v>3794</v>
      </c>
      <c r="M65" s="94" t="s">
        <v>3795</v>
      </c>
      <c r="N65" s="94" t="s">
        <v>3796</v>
      </c>
      <c r="O65" s="94" t="s">
        <v>89</v>
      </c>
      <c r="P65" s="94" t="s">
        <v>90</v>
      </c>
      <c r="Q65" s="94" t="s">
        <v>3797</v>
      </c>
      <c r="R65" s="94" t="s">
        <v>3798</v>
      </c>
      <c r="S65" s="94" t="s">
        <v>91</v>
      </c>
      <c r="T65" s="94" t="s">
        <v>260</v>
      </c>
      <c r="U65" s="94" t="s">
        <v>121</v>
      </c>
      <c r="V65" s="104" t="s">
        <v>3799</v>
      </c>
      <c r="W65" s="105" t="s">
        <v>2498</v>
      </c>
      <c r="X65" s="105" t="s">
        <v>3797</v>
      </c>
      <c r="Y65" s="105" t="s">
        <v>3800</v>
      </c>
      <c r="Z65" s="105" t="s">
        <v>3801</v>
      </c>
      <c r="AA65" s="105" t="s">
        <v>3802</v>
      </c>
      <c r="AB65" s="106">
        <v>3</v>
      </c>
      <c r="AC65" s="102">
        <v>5300</v>
      </c>
      <c r="AD65" s="94">
        <v>2000</v>
      </c>
      <c r="AE65" s="94">
        <v>1500</v>
      </c>
      <c r="AF65" s="94">
        <v>1500</v>
      </c>
      <c r="AG65" s="94">
        <v>0</v>
      </c>
      <c r="AH65" s="102"/>
      <c r="AI65" s="102"/>
      <c r="AJ65" s="107"/>
      <c r="AK65" s="107" t="s">
        <v>3118</v>
      </c>
      <c r="AL65" s="107"/>
    </row>
    <row r="66" spans="2:38" ht="22.25" customHeight="1" x14ac:dyDescent="0.2">
      <c r="B66" s="102" t="s">
        <v>143</v>
      </c>
      <c r="C66" s="94" t="s">
        <v>85</v>
      </c>
      <c r="D66" s="103" t="s">
        <v>3803</v>
      </c>
      <c r="E66" s="94" t="s">
        <v>3804</v>
      </c>
      <c r="F66" s="94" t="s">
        <v>3116</v>
      </c>
      <c r="G66" s="94" t="s">
        <v>2497</v>
      </c>
      <c r="H66" s="103">
        <v>2023</v>
      </c>
      <c r="I66" s="103">
        <v>2023</v>
      </c>
      <c r="J66" s="102" t="s">
        <v>3805</v>
      </c>
      <c r="K66" s="94" t="s">
        <v>3806</v>
      </c>
      <c r="L66" s="94" t="s">
        <v>3807</v>
      </c>
      <c r="M66" s="94" t="s">
        <v>3808</v>
      </c>
      <c r="N66" s="94" t="s">
        <v>3809</v>
      </c>
      <c r="O66" s="94" t="s">
        <v>89</v>
      </c>
      <c r="P66" s="94" t="s">
        <v>257</v>
      </c>
      <c r="Q66" s="94" t="s">
        <v>3810</v>
      </c>
      <c r="R66" s="94" t="s">
        <v>3811</v>
      </c>
      <c r="S66" s="94" t="s">
        <v>91</v>
      </c>
      <c r="T66" s="94" t="s">
        <v>120</v>
      </c>
      <c r="U66" s="94" t="s">
        <v>121</v>
      </c>
      <c r="V66" s="104" t="s">
        <v>3812</v>
      </c>
      <c r="W66" s="105" t="s">
        <v>3813</v>
      </c>
      <c r="X66" s="105" t="s">
        <v>3810</v>
      </c>
      <c r="Y66" s="105" t="s">
        <v>2502</v>
      </c>
      <c r="Z66" s="105" t="s">
        <v>3814</v>
      </c>
      <c r="AA66" s="105" t="s">
        <v>3815</v>
      </c>
      <c r="AB66" s="106">
        <v>4</v>
      </c>
      <c r="AC66" s="102">
        <v>36430</v>
      </c>
      <c r="AD66" s="94">
        <v>16915</v>
      </c>
      <c r="AE66" s="94">
        <v>4500</v>
      </c>
      <c r="AF66" s="94">
        <v>4500</v>
      </c>
      <c r="AG66" s="94">
        <v>0</v>
      </c>
      <c r="AH66" s="102"/>
      <c r="AI66" s="102"/>
      <c r="AJ66" s="107"/>
      <c r="AK66" s="107" t="s">
        <v>3118</v>
      </c>
      <c r="AL66" s="107"/>
    </row>
    <row r="67" spans="2:38" ht="22.25" customHeight="1" x14ac:dyDescent="0.2">
      <c r="B67" s="102" t="s">
        <v>143</v>
      </c>
      <c r="C67" s="94" t="s">
        <v>85</v>
      </c>
      <c r="D67" s="103" t="s">
        <v>3816</v>
      </c>
      <c r="E67" s="94" t="s">
        <v>3817</v>
      </c>
      <c r="F67" s="94" t="s">
        <v>3116</v>
      </c>
      <c r="G67" s="94" t="s">
        <v>2497</v>
      </c>
      <c r="H67" s="103">
        <v>2023</v>
      </c>
      <c r="I67" s="103">
        <v>2023</v>
      </c>
      <c r="J67" s="102" t="s">
        <v>3818</v>
      </c>
      <c r="K67" s="94" t="s">
        <v>3819</v>
      </c>
      <c r="L67" s="94" t="s">
        <v>3820</v>
      </c>
      <c r="M67" s="94" t="s">
        <v>3821</v>
      </c>
      <c r="N67" s="94" t="s">
        <v>3822</v>
      </c>
      <c r="O67" s="94" t="s">
        <v>89</v>
      </c>
      <c r="P67" s="94" t="s">
        <v>90</v>
      </c>
      <c r="Q67" s="94" t="s">
        <v>117</v>
      </c>
      <c r="R67" s="94" t="s">
        <v>118</v>
      </c>
      <c r="S67" s="94" t="s">
        <v>119</v>
      </c>
      <c r="T67" s="94" t="s">
        <v>120</v>
      </c>
      <c r="U67" s="94" t="s">
        <v>121</v>
      </c>
      <c r="V67" s="104" t="s">
        <v>3823</v>
      </c>
      <c r="W67" s="105" t="s">
        <v>2498</v>
      </c>
      <c r="X67" s="105" t="s">
        <v>117</v>
      </c>
      <c r="Y67" s="105" t="s">
        <v>2502</v>
      </c>
      <c r="Z67" s="105" t="s">
        <v>3824</v>
      </c>
      <c r="AA67" s="105" t="s">
        <v>3825</v>
      </c>
      <c r="AB67" s="106">
        <v>3</v>
      </c>
      <c r="AC67" s="102">
        <v>78360</v>
      </c>
      <c r="AD67" s="94">
        <v>25000</v>
      </c>
      <c r="AE67" s="94">
        <v>2500</v>
      </c>
      <c r="AF67" s="94">
        <v>2500</v>
      </c>
      <c r="AG67" s="94">
        <v>0</v>
      </c>
      <c r="AH67" s="102"/>
      <c r="AI67" s="102"/>
      <c r="AJ67" s="107"/>
      <c r="AK67" s="107" t="s">
        <v>3118</v>
      </c>
      <c r="AL67" s="107"/>
    </row>
    <row r="68" spans="2:38" ht="22.25" customHeight="1" x14ac:dyDescent="0.2">
      <c r="B68" s="102" t="s">
        <v>143</v>
      </c>
      <c r="C68" s="94" t="s">
        <v>85</v>
      </c>
      <c r="D68" s="103" t="s">
        <v>3826</v>
      </c>
      <c r="E68" s="94" t="s">
        <v>3827</v>
      </c>
      <c r="F68" s="94" t="s">
        <v>3116</v>
      </c>
      <c r="G68" s="94" t="s">
        <v>2497</v>
      </c>
      <c r="H68" s="103">
        <v>2023</v>
      </c>
      <c r="I68" s="103">
        <v>2023</v>
      </c>
      <c r="J68" s="102" t="s">
        <v>3828</v>
      </c>
      <c r="K68" s="94" t="s">
        <v>3829</v>
      </c>
      <c r="L68" s="94" t="s">
        <v>3830</v>
      </c>
      <c r="M68" s="94" t="s">
        <v>3831</v>
      </c>
      <c r="N68" s="94" t="s">
        <v>3832</v>
      </c>
      <c r="O68" s="94" t="s">
        <v>89</v>
      </c>
      <c r="P68" s="94" t="s">
        <v>90</v>
      </c>
      <c r="Q68" s="94" t="s">
        <v>3833</v>
      </c>
      <c r="R68" s="94" t="s">
        <v>3834</v>
      </c>
      <c r="S68" s="94" t="s">
        <v>135</v>
      </c>
      <c r="T68" s="94" t="s">
        <v>120</v>
      </c>
      <c r="U68" s="94" t="s">
        <v>121</v>
      </c>
      <c r="V68" s="104" t="s">
        <v>3835</v>
      </c>
      <c r="W68" s="105" t="s">
        <v>2498</v>
      </c>
      <c r="X68" s="105" t="s">
        <v>3833</v>
      </c>
      <c r="Y68" s="105" t="s">
        <v>2502</v>
      </c>
      <c r="Z68" s="105" t="s">
        <v>3836</v>
      </c>
      <c r="AA68" s="105" t="s">
        <v>3837</v>
      </c>
      <c r="AB68" s="106">
        <v>3</v>
      </c>
      <c r="AC68" s="102">
        <v>17500</v>
      </c>
      <c r="AD68" s="94">
        <v>6000</v>
      </c>
      <c r="AE68" s="94">
        <v>1500</v>
      </c>
      <c r="AF68" s="94">
        <v>1500</v>
      </c>
      <c r="AG68" s="94">
        <v>0</v>
      </c>
      <c r="AH68" s="102"/>
      <c r="AI68" s="102"/>
      <c r="AJ68" s="107"/>
      <c r="AK68" s="107" t="s">
        <v>3118</v>
      </c>
      <c r="AL68" s="107"/>
    </row>
    <row r="69" spans="2:38" ht="22.25" customHeight="1" x14ac:dyDescent="0.2">
      <c r="B69" s="102" t="s">
        <v>143</v>
      </c>
      <c r="C69" s="94" t="s">
        <v>85</v>
      </c>
      <c r="D69" s="103" t="s">
        <v>3838</v>
      </c>
      <c r="E69" s="94" t="s">
        <v>3839</v>
      </c>
      <c r="F69" s="94" t="s">
        <v>3116</v>
      </c>
      <c r="G69" s="94" t="s">
        <v>2497</v>
      </c>
      <c r="H69" s="103">
        <v>2023</v>
      </c>
      <c r="I69" s="103">
        <v>2023</v>
      </c>
      <c r="J69" s="102" t="s">
        <v>3840</v>
      </c>
      <c r="K69" s="94" t="s">
        <v>3841</v>
      </c>
      <c r="L69" s="94" t="s">
        <v>3842</v>
      </c>
      <c r="M69" s="94" t="s">
        <v>3843</v>
      </c>
      <c r="N69" s="94" t="s">
        <v>3844</v>
      </c>
      <c r="O69" s="94" t="s">
        <v>89</v>
      </c>
      <c r="P69" s="94" t="s">
        <v>90</v>
      </c>
      <c r="Q69" s="94" t="s">
        <v>3845</v>
      </c>
      <c r="R69" s="94" t="s">
        <v>3846</v>
      </c>
      <c r="S69" s="94" t="s">
        <v>135</v>
      </c>
      <c r="T69" s="94" t="s">
        <v>260</v>
      </c>
      <c r="U69" s="94" t="s">
        <v>121</v>
      </c>
      <c r="V69" s="104" t="s">
        <v>3847</v>
      </c>
      <c r="W69" s="105" t="s">
        <v>2498</v>
      </c>
      <c r="X69" s="105" t="s">
        <v>3845</v>
      </c>
      <c r="Y69" s="105" t="s">
        <v>3848</v>
      </c>
      <c r="Z69" s="105" t="s">
        <v>3849</v>
      </c>
      <c r="AA69" s="105" t="s">
        <v>3850</v>
      </c>
      <c r="AB69" s="106">
        <v>2</v>
      </c>
      <c r="AC69" s="102">
        <v>5700</v>
      </c>
      <c r="AD69" s="94">
        <v>2000</v>
      </c>
      <c r="AE69" s="94">
        <v>1500</v>
      </c>
      <c r="AF69" s="94">
        <v>1500</v>
      </c>
      <c r="AG69" s="94">
        <v>0</v>
      </c>
      <c r="AH69" s="102"/>
      <c r="AI69" s="102"/>
      <c r="AJ69" s="107"/>
      <c r="AK69" s="107" t="s">
        <v>3118</v>
      </c>
      <c r="AL69" s="107"/>
    </row>
    <row r="70" spans="2:38" ht="22.25" customHeight="1" x14ac:dyDescent="0.2">
      <c r="B70" s="102" t="s">
        <v>143</v>
      </c>
      <c r="C70" s="94" t="s">
        <v>85</v>
      </c>
      <c r="D70" s="103" t="s">
        <v>3851</v>
      </c>
      <c r="E70" s="94" t="s">
        <v>3852</v>
      </c>
      <c r="F70" s="94" t="s">
        <v>3116</v>
      </c>
      <c r="G70" s="94" t="s">
        <v>2497</v>
      </c>
      <c r="H70" s="103">
        <v>2023</v>
      </c>
      <c r="I70" s="103">
        <v>2023</v>
      </c>
      <c r="J70" s="102" t="s">
        <v>3853</v>
      </c>
      <c r="K70" s="94" t="s">
        <v>3854</v>
      </c>
      <c r="L70" s="94" t="s">
        <v>3855</v>
      </c>
      <c r="M70" s="94" t="s">
        <v>3856</v>
      </c>
      <c r="N70" s="94" t="s">
        <v>3857</v>
      </c>
      <c r="O70" s="94" t="s">
        <v>89</v>
      </c>
      <c r="P70" s="94" t="s">
        <v>90</v>
      </c>
      <c r="Q70" s="94" t="s">
        <v>3858</v>
      </c>
      <c r="R70" s="94" t="s">
        <v>3859</v>
      </c>
      <c r="S70" s="94" t="s">
        <v>135</v>
      </c>
      <c r="T70" s="94" t="s">
        <v>3423</v>
      </c>
      <c r="U70" s="94" t="s">
        <v>121</v>
      </c>
      <c r="V70" s="104" t="s">
        <v>3860</v>
      </c>
      <c r="W70" s="105" t="s">
        <v>2498</v>
      </c>
      <c r="X70" s="105" t="s">
        <v>3858</v>
      </c>
      <c r="Y70" s="105" t="s">
        <v>3861</v>
      </c>
      <c r="Z70" s="105" t="s">
        <v>3862</v>
      </c>
      <c r="AA70" s="105" t="s">
        <v>3863</v>
      </c>
      <c r="AB70" s="106">
        <v>1</v>
      </c>
      <c r="AC70" s="102">
        <v>3900</v>
      </c>
      <c r="AD70" s="94">
        <v>2000</v>
      </c>
      <c r="AE70" s="94">
        <v>1500</v>
      </c>
      <c r="AF70" s="94">
        <v>1500</v>
      </c>
      <c r="AG70" s="94">
        <v>0</v>
      </c>
      <c r="AH70" s="102"/>
      <c r="AI70" s="102"/>
      <c r="AJ70" s="107"/>
      <c r="AK70" s="107" t="s">
        <v>3118</v>
      </c>
      <c r="AL70" s="107"/>
    </row>
    <row r="71" spans="2:38" ht="22.25" customHeight="1" x14ac:dyDescent="0.2">
      <c r="B71" s="102" t="s">
        <v>143</v>
      </c>
      <c r="C71" s="94" t="s">
        <v>85</v>
      </c>
      <c r="D71" s="103" t="s">
        <v>3864</v>
      </c>
      <c r="E71" s="94" t="s">
        <v>3865</v>
      </c>
      <c r="F71" s="94" t="s">
        <v>3116</v>
      </c>
      <c r="G71" s="94" t="s">
        <v>2497</v>
      </c>
      <c r="H71" s="103">
        <v>2023</v>
      </c>
      <c r="I71" s="103">
        <v>2023</v>
      </c>
      <c r="J71" s="102" t="s">
        <v>3866</v>
      </c>
      <c r="K71" s="94" t="s">
        <v>3867</v>
      </c>
      <c r="L71" s="94" t="s">
        <v>3868</v>
      </c>
      <c r="M71" s="94" t="s">
        <v>3869</v>
      </c>
      <c r="N71" s="94" t="s">
        <v>3870</v>
      </c>
      <c r="O71" s="94" t="s">
        <v>89</v>
      </c>
      <c r="P71" s="94" t="s">
        <v>90</v>
      </c>
      <c r="Q71" s="94" t="s">
        <v>3871</v>
      </c>
      <c r="R71" s="94" t="s">
        <v>3872</v>
      </c>
      <c r="S71" s="94" t="s">
        <v>119</v>
      </c>
      <c r="T71" s="94" t="s">
        <v>120</v>
      </c>
      <c r="U71" s="94" t="s">
        <v>121</v>
      </c>
      <c r="V71" s="104" t="s">
        <v>3873</v>
      </c>
      <c r="W71" s="105" t="s">
        <v>2498</v>
      </c>
      <c r="X71" s="105" t="s">
        <v>3874</v>
      </c>
      <c r="Y71" s="105" t="s">
        <v>3875</v>
      </c>
      <c r="Z71" s="105" t="s">
        <v>3876</v>
      </c>
      <c r="AA71" s="105" t="s">
        <v>3877</v>
      </c>
      <c r="AB71" s="106">
        <v>2</v>
      </c>
      <c r="AC71" s="102">
        <v>10760</v>
      </c>
      <c r="AD71" s="94">
        <v>3610</v>
      </c>
      <c r="AE71" s="94">
        <v>1500</v>
      </c>
      <c r="AF71" s="94">
        <v>1500</v>
      </c>
      <c r="AG71" s="94">
        <v>0</v>
      </c>
      <c r="AH71" s="102"/>
      <c r="AI71" s="102"/>
      <c r="AJ71" s="107"/>
      <c r="AK71" s="107" t="s">
        <v>3118</v>
      </c>
      <c r="AL71" s="107"/>
    </row>
    <row r="72" spans="2:38" ht="22.25" customHeight="1" x14ac:dyDescent="0.2">
      <c r="B72" s="102" t="s">
        <v>143</v>
      </c>
      <c r="C72" s="94" t="s">
        <v>85</v>
      </c>
      <c r="D72" s="103" t="s">
        <v>3878</v>
      </c>
      <c r="E72" s="94" t="s">
        <v>3879</v>
      </c>
      <c r="F72" s="94" t="s">
        <v>3505</v>
      </c>
      <c r="G72" s="94" t="s">
        <v>2497</v>
      </c>
      <c r="H72" s="103">
        <v>2023</v>
      </c>
      <c r="I72" s="103">
        <v>2023</v>
      </c>
      <c r="J72" s="102" t="s">
        <v>3880</v>
      </c>
      <c r="K72" s="94" t="s">
        <v>3881</v>
      </c>
      <c r="L72" s="94" t="s">
        <v>3882</v>
      </c>
      <c r="M72" s="94" t="s">
        <v>3883</v>
      </c>
      <c r="N72" s="94" t="s">
        <v>3884</v>
      </c>
      <c r="O72" s="94" t="s">
        <v>89</v>
      </c>
      <c r="P72" s="94" t="s">
        <v>90</v>
      </c>
      <c r="Q72" s="94" t="s">
        <v>3885</v>
      </c>
      <c r="R72" s="94" t="s">
        <v>3886</v>
      </c>
      <c r="S72" s="94" t="s">
        <v>135</v>
      </c>
      <c r="T72" s="94" t="s">
        <v>260</v>
      </c>
      <c r="U72" s="94" t="s">
        <v>121</v>
      </c>
      <c r="V72" s="104" t="s">
        <v>3887</v>
      </c>
      <c r="W72" s="105" t="s">
        <v>3888</v>
      </c>
      <c r="X72" s="105" t="s">
        <v>3885</v>
      </c>
      <c r="Y72" s="105" t="s">
        <v>3889</v>
      </c>
      <c r="Z72" s="105" t="s">
        <v>3890</v>
      </c>
      <c r="AA72" s="105" t="s">
        <v>3891</v>
      </c>
      <c r="AB72" s="106">
        <v>2</v>
      </c>
      <c r="AC72" s="102">
        <v>7200</v>
      </c>
      <c r="AD72" s="94">
        <v>3200</v>
      </c>
      <c r="AE72" s="94">
        <v>0</v>
      </c>
      <c r="AF72" s="94">
        <v>0</v>
      </c>
      <c r="AG72" s="94">
        <v>0</v>
      </c>
      <c r="AH72" s="102"/>
      <c r="AI72" s="102"/>
      <c r="AJ72" s="107"/>
      <c r="AK72" s="107" t="s">
        <v>3118</v>
      </c>
      <c r="AL72" s="107"/>
    </row>
    <row r="73" spans="2:38" ht="22.25" customHeight="1" x14ac:dyDescent="0.2">
      <c r="B73" s="102" t="s">
        <v>143</v>
      </c>
      <c r="C73" s="94" t="s">
        <v>85</v>
      </c>
      <c r="D73" s="103" t="s">
        <v>3892</v>
      </c>
      <c r="E73" s="94" t="s">
        <v>3893</v>
      </c>
      <c r="F73" s="94" t="s">
        <v>3505</v>
      </c>
      <c r="G73" s="94" t="s">
        <v>2497</v>
      </c>
      <c r="H73" s="103">
        <v>2023</v>
      </c>
      <c r="I73" s="103">
        <v>2023</v>
      </c>
      <c r="J73" s="102" t="s">
        <v>3894</v>
      </c>
      <c r="K73" s="94" t="s">
        <v>3895</v>
      </c>
      <c r="L73" s="94" t="s">
        <v>3896</v>
      </c>
      <c r="M73" s="94" t="s">
        <v>3897</v>
      </c>
      <c r="N73" s="94" t="s">
        <v>3898</v>
      </c>
      <c r="O73" s="94" t="s">
        <v>89</v>
      </c>
      <c r="P73" s="94" t="s">
        <v>90</v>
      </c>
      <c r="Q73" s="94" t="s">
        <v>3899</v>
      </c>
      <c r="R73" s="94" t="s">
        <v>3900</v>
      </c>
      <c r="S73" s="94" t="s">
        <v>135</v>
      </c>
      <c r="T73" s="94" t="s">
        <v>201</v>
      </c>
      <c r="U73" s="94" t="s">
        <v>121</v>
      </c>
      <c r="V73" s="104" t="s">
        <v>3901</v>
      </c>
      <c r="W73" s="105" t="s">
        <v>2498</v>
      </c>
      <c r="X73" s="105" t="s">
        <v>3899</v>
      </c>
      <c r="Y73" s="105" t="s">
        <v>3902</v>
      </c>
      <c r="Z73" s="105" t="s">
        <v>3903</v>
      </c>
      <c r="AA73" s="105" t="s">
        <v>3904</v>
      </c>
      <c r="AB73" s="106">
        <v>1</v>
      </c>
      <c r="AC73" s="102">
        <v>3000</v>
      </c>
      <c r="AD73" s="94">
        <v>1500</v>
      </c>
      <c r="AE73" s="94">
        <v>0</v>
      </c>
      <c r="AF73" s="94">
        <v>0</v>
      </c>
      <c r="AG73" s="94">
        <v>0</v>
      </c>
      <c r="AH73" s="102"/>
      <c r="AI73" s="102"/>
      <c r="AJ73" s="107"/>
      <c r="AK73" s="107" t="s">
        <v>3118</v>
      </c>
      <c r="AL73" s="107"/>
    </row>
    <row r="74" spans="2:38" ht="22.25" customHeight="1" x14ac:dyDescent="0.2">
      <c r="B74" s="102" t="s">
        <v>143</v>
      </c>
      <c r="C74" s="94" t="s">
        <v>85</v>
      </c>
      <c r="D74" s="103" t="s">
        <v>3905</v>
      </c>
      <c r="E74" s="94" t="s">
        <v>3906</v>
      </c>
      <c r="F74" s="94" t="s">
        <v>3116</v>
      </c>
      <c r="G74" s="94" t="s">
        <v>2497</v>
      </c>
      <c r="H74" s="103">
        <v>2023</v>
      </c>
      <c r="I74" s="103">
        <v>2023</v>
      </c>
      <c r="J74" s="102" t="s">
        <v>3907</v>
      </c>
      <c r="K74" s="94" t="s">
        <v>3908</v>
      </c>
      <c r="L74" s="94" t="s">
        <v>3909</v>
      </c>
      <c r="M74" s="94" t="s">
        <v>3910</v>
      </c>
      <c r="N74" s="94" t="s">
        <v>3911</v>
      </c>
      <c r="O74" s="94" t="s">
        <v>89</v>
      </c>
      <c r="P74" s="94" t="s">
        <v>90</v>
      </c>
      <c r="Q74" s="94" t="s">
        <v>3912</v>
      </c>
      <c r="R74" s="94" t="s">
        <v>3480</v>
      </c>
      <c r="S74" s="94" t="s">
        <v>135</v>
      </c>
      <c r="T74" s="94" t="s">
        <v>3338</v>
      </c>
      <c r="U74" s="94" t="s">
        <v>121</v>
      </c>
      <c r="V74" s="104" t="s">
        <v>3913</v>
      </c>
      <c r="W74" s="105" t="s">
        <v>2498</v>
      </c>
      <c r="X74" s="105" t="s">
        <v>3912</v>
      </c>
      <c r="Y74" s="105" t="s">
        <v>3914</v>
      </c>
      <c r="Z74" s="105" t="s">
        <v>3915</v>
      </c>
      <c r="AA74" s="105" t="s">
        <v>3916</v>
      </c>
      <c r="AB74" s="106">
        <v>2</v>
      </c>
      <c r="AC74" s="102">
        <v>70400</v>
      </c>
      <c r="AD74" s="94">
        <v>20000</v>
      </c>
      <c r="AE74" s="94">
        <v>2000</v>
      </c>
      <c r="AF74" s="94">
        <v>2000</v>
      </c>
      <c r="AG74" s="94">
        <v>0</v>
      </c>
      <c r="AH74" s="102"/>
      <c r="AI74" s="102"/>
      <c r="AJ74" s="107"/>
      <c r="AK74" s="107" t="s">
        <v>3118</v>
      </c>
      <c r="AL74" s="107"/>
    </row>
    <row r="75" spans="2:38" ht="22.25" customHeight="1" x14ac:dyDescent="0.2">
      <c r="B75" s="102" t="s">
        <v>143</v>
      </c>
      <c r="C75" s="94" t="s">
        <v>85</v>
      </c>
      <c r="D75" s="103" t="s">
        <v>3917</v>
      </c>
      <c r="E75" s="94" t="s">
        <v>3918</v>
      </c>
      <c r="F75" s="94" t="s">
        <v>3116</v>
      </c>
      <c r="G75" s="94" t="s">
        <v>2497</v>
      </c>
      <c r="H75" s="103">
        <v>2023</v>
      </c>
      <c r="I75" s="103">
        <v>2023</v>
      </c>
      <c r="J75" s="102" t="s">
        <v>3919</v>
      </c>
      <c r="K75" s="94" t="s">
        <v>3920</v>
      </c>
      <c r="L75" s="94" t="s">
        <v>3921</v>
      </c>
      <c r="M75" s="94" t="s">
        <v>3922</v>
      </c>
      <c r="N75" s="94" t="s">
        <v>3923</v>
      </c>
      <c r="O75" s="94" t="s">
        <v>89</v>
      </c>
      <c r="P75" s="94" t="s">
        <v>90</v>
      </c>
      <c r="Q75" s="94" t="s">
        <v>3924</v>
      </c>
      <c r="R75" s="94" t="s">
        <v>3925</v>
      </c>
      <c r="S75" s="94" t="s">
        <v>135</v>
      </c>
      <c r="T75" s="94" t="s">
        <v>260</v>
      </c>
      <c r="U75" s="94" t="s">
        <v>121</v>
      </c>
      <c r="V75" s="104" t="s">
        <v>3926</v>
      </c>
      <c r="W75" s="105" t="s">
        <v>2498</v>
      </c>
      <c r="X75" s="105" t="s">
        <v>3924</v>
      </c>
      <c r="Y75" s="105" t="s">
        <v>3927</v>
      </c>
      <c r="Z75" s="105" t="s">
        <v>3928</v>
      </c>
      <c r="AA75" s="105" t="s">
        <v>3929</v>
      </c>
      <c r="AB75" s="106">
        <v>2</v>
      </c>
      <c r="AC75" s="102">
        <v>18184</v>
      </c>
      <c r="AD75" s="94">
        <v>7117</v>
      </c>
      <c r="AE75" s="94">
        <v>1500</v>
      </c>
      <c r="AF75" s="94">
        <v>1500</v>
      </c>
      <c r="AG75" s="94">
        <v>0</v>
      </c>
      <c r="AH75" s="102" t="s">
        <v>3117</v>
      </c>
      <c r="AI75" s="102"/>
      <c r="AJ75" s="107"/>
      <c r="AK75" s="107" t="s">
        <v>3118</v>
      </c>
      <c r="AL75" s="107"/>
    </row>
    <row r="76" spans="2:38" ht="22.25" customHeight="1" x14ac:dyDescent="0.2">
      <c r="B76" s="102" t="s">
        <v>143</v>
      </c>
      <c r="C76" s="94" t="s">
        <v>85</v>
      </c>
      <c r="D76" s="103" t="s">
        <v>3930</v>
      </c>
      <c r="E76" s="94" t="s">
        <v>3931</v>
      </c>
      <c r="F76" s="94" t="s">
        <v>3505</v>
      </c>
      <c r="G76" s="94" t="s">
        <v>2497</v>
      </c>
      <c r="H76" s="103">
        <v>2023</v>
      </c>
      <c r="I76" s="103">
        <v>2023</v>
      </c>
      <c r="J76" s="102" t="s">
        <v>3932</v>
      </c>
      <c r="K76" s="94" t="s">
        <v>3933</v>
      </c>
      <c r="L76" s="94" t="s">
        <v>3934</v>
      </c>
      <c r="M76" s="94" t="s">
        <v>3935</v>
      </c>
      <c r="N76" s="94" t="s">
        <v>3936</v>
      </c>
      <c r="O76" s="94" t="s">
        <v>89</v>
      </c>
      <c r="P76" s="94" t="s">
        <v>90</v>
      </c>
      <c r="Q76" s="94" t="s">
        <v>3937</v>
      </c>
      <c r="R76" s="94" t="s">
        <v>3938</v>
      </c>
      <c r="S76" s="94" t="s">
        <v>135</v>
      </c>
      <c r="T76" s="94" t="s">
        <v>260</v>
      </c>
      <c r="U76" s="94" t="s">
        <v>121</v>
      </c>
      <c r="V76" s="104" t="s">
        <v>3939</v>
      </c>
      <c r="W76" s="105" t="s">
        <v>3940</v>
      </c>
      <c r="X76" s="105" t="s">
        <v>3937</v>
      </c>
      <c r="Y76" s="105" t="s">
        <v>3941</v>
      </c>
      <c r="Z76" s="105" t="s">
        <v>3942</v>
      </c>
      <c r="AA76" s="105" t="s">
        <v>3943</v>
      </c>
      <c r="AB76" s="106">
        <v>2</v>
      </c>
      <c r="AC76" s="102">
        <v>5011</v>
      </c>
      <c r="AD76" s="94">
        <v>3000</v>
      </c>
      <c r="AE76" s="94">
        <v>0</v>
      </c>
      <c r="AF76" s="94">
        <v>0</v>
      </c>
      <c r="AG76" s="94">
        <v>0</v>
      </c>
      <c r="AH76" s="102"/>
      <c r="AI76" s="102"/>
      <c r="AJ76" s="107"/>
      <c r="AK76" s="107" t="s">
        <v>3118</v>
      </c>
      <c r="AL76" s="107"/>
    </row>
    <row r="77" spans="2:38" ht="22.25" customHeight="1" x14ac:dyDescent="0.2">
      <c r="B77" s="102" t="s">
        <v>143</v>
      </c>
      <c r="C77" s="94" t="s">
        <v>85</v>
      </c>
      <c r="D77" s="103" t="s">
        <v>3944</v>
      </c>
      <c r="E77" s="94" t="s">
        <v>3945</v>
      </c>
      <c r="F77" s="94" t="s">
        <v>3116</v>
      </c>
      <c r="G77" s="94" t="s">
        <v>2497</v>
      </c>
      <c r="H77" s="103">
        <v>2023</v>
      </c>
      <c r="I77" s="103">
        <v>2023</v>
      </c>
      <c r="J77" s="102" t="s">
        <v>3946</v>
      </c>
      <c r="K77" s="94" t="s">
        <v>3947</v>
      </c>
      <c r="L77" s="94"/>
      <c r="M77" s="94" t="s">
        <v>3948</v>
      </c>
      <c r="N77" s="94" t="s">
        <v>3949</v>
      </c>
      <c r="O77" s="94" t="s">
        <v>89</v>
      </c>
      <c r="P77" s="94" t="s">
        <v>257</v>
      </c>
      <c r="Q77" s="94" t="s">
        <v>3524</v>
      </c>
      <c r="R77" s="94" t="s">
        <v>3525</v>
      </c>
      <c r="S77" s="94" t="s">
        <v>91</v>
      </c>
      <c r="T77" s="94" t="s">
        <v>293</v>
      </c>
      <c r="U77" s="94" t="s">
        <v>121</v>
      </c>
      <c r="V77" s="104" t="s">
        <v>3950</v>
      </c>
      <c r="W77" s="105" t="s">
        <v>2498</v>
      </c>
      <c r="X77" s="105" t="s">
        <v>3524</v>
      </c>
      <c r="Y77" s="105" t="s">
        <v>3527</v>
      </c>
      <c r="Z77" s="105" t="s">
        <v>3951</v>
      </c>
      <c r="AA77" s="105" t="s">
        <v>3952</v>
      </c>
      <c r="AB77" s="106">
        <v>3</v>
      </c>
      <c r="AC77" s="102">
        <v>9600</v>
      </c>
      <c r="AD77" s="94">
        <v>3000</v>
      </c>
      <c r="AE77" s="94">
        <v>2000</v>
      </c>
      <c r="AF77" s="94">
        <v>2000</v>
      </c>
      <c r="AG77" s="94">
        <v>0</v>
      </c>
      <c r="AH77" s="102"/>
      <c r="AI77" s="102"/>
      <c r="AJ77" s="107"/>
      <c r="AK77" s="107" t="s">
        <v>3118</v>
      </c>
      <c r="AL77" s="107"/>
    </row>
    <row r="78" spans="2:38" ht="22.25" customHeight="1" x14ac:dyDescent="0.2">
      <c r="B78" s="102" t="s">
        <v>143</v>
      </c>
      <c r="C78" s="94" t="s">
        <v>85</v>
      </c>
      <c r="D78" s="103" t="s">
        <v>3953</v>
      </c>
      <c r="E78" s="94" t="s">
        <v>3954</v>
      </c>
      <c r="F78" s="94" t="s">
        <v>3116</v>
      </c>
      <c r="G78" s="94" t="s">
        <v>2497</v>
      </c>
      <c r="H78" s="103">
        <v>2023</v>
      </c>
      <c r="I78" s="103">
        <v>2023</v>
      </c>
      <c r="J78" s="102" t="s">
        <v>3955</v>
      </c>
      <c r="K78" s="94" t="s">
        <v>3956</v>
      </c>
      <c r="L78" s="94" t="s">
        <v>3957</v>
      </c>
      <c r="M78" s="94" t="s">
        <v>3958</v>
      </c>
      <c r="N78" s="94" t="s">
        <v>3959</v>
      </c>
      <c r="O78" s="94" t="s">
        <v>89</v>
      </c>
      <c r="P78" s="94" t="s">
        <v>90</v>
      </c>
      <c r="Q78" s="94" t="s">
        <v>3960</v>
      </c>
      <c r="R78" s="94" t="s">
        <v>3961</v>
      </c>
      <c r="S78" s="94" t="s">
        <v>135</v>
      </c>
      <c r="T78" s="94" t="s">
        <v>260</v>
      </c>
      <c r="U78" s="94" t="s">
        <v>121</v>
      </c>
      <c r="V78" s="104" t="s">
        <v>3962</v>
      </c>
      <c r="W78" s="105" t="s">
        <v>2546</v>
      </c>
      <c r="X78" s="105" t="s">
        <v>3960</v>
      </c>
      <c r="Y78" s="105" t="s">
        <v>3963</v>
      </c>
      <c r="Z78" s="105" t="s">
        <v>3964</v>
      </c>
      <c r="AA78" s="105" t="s">
        <v>3965</v>
      </c>
      <c r="AB78" s="106">
        <v>4</v>
      </c>
      <c r="AC78" s="102">
        <v>4570</v>
      </c>
      <c r="AD78" s="94">
        <v>2030</v>
      </c>
      <c r="AE78" s="94">
        <v>1500</v>
      </c>
      <c r="AF78" s="94">
        <v>1500</v>
      </c>
      <c r="AG78" s="94">
        <v>0</v>
      </c>
      <c r="AH78" s="102"/>
      <c r="AI78" s="102"/>
      <c r="AJ78" s="107"/>
      <c r="AK78" s="107" t="s">
        <v>3118</v>
      </c>
      <c r="AL78" s="107"/>
    </row>
    <row r="79" spans="2:38" ht="22.25" customHeight="1" x14ac:dyDescent="0.2">
      <c r="B79" s="102" t="s">
        <v>143</v>
      </c>
      <c r="C79" s="94" t="s">
        <v>85</v>
      </c>
      <c r="D79" s="103" t="s">
        <v>3966</v>
      </c>
      <c r="E79" s="94" t="s">
        <v>3967</v>
      </c>
      <c r="F79" s="94" t="s">
        <v>3505</v>
      </c>
      <c r="G79" s="94" t="s">
        <v>2497</v>
      </c>
      <c r="H79" s="103">
        <v>2023</v>
      </c>
      <c r="I79" s="103">
        <v>2023</v>
      </c>
      <c r="J79" s="102" t="s">
        <v>3968</v>
      </c>
      <c r="K79" s="94" t="s">
        <v>3969</v>
      </c>
      <c r="L79" s="94" t="s">
        <v>3970</v>
      </c>
      <c r="M79" s="94" t="s">
        <v>3971</v>
      </c>
      <c r="N79" s="94" t="s">
        <v>3972</v>
      </c>
      <c r="O79" s="94" t="s">
        <v>89</v>
      </c>
      <c r="P79" s="94" t="s">
        <v>90</v>
      </c>
      <c r="Q79" s="94" t="s">
        <v>3973</v>
      </c>
      <c r="R79" s="94" t="s">
        <v>3974</v>
      </c>
      <c r="S79" s="94" t="s">
        <v>135</v>
      </c>
      <c r="T79" s="94" t="s">
        <v>120</v>
      </c>
      <c r="U79" s="94" t="s">
        <v>121</v>
      </c>
      <c r="V79" s="104" t="s">
        <v>3975</v>
      </c>
      <c r="W79" s="105" t="s">
        <v>2498</v>
      </c>
      <c r="X79" s="105" t="s">
        <v>3973</v>
      </c>
      <c r="Y79" s="105" t="s">
        <v>3976</v>
      </c>
      <c r="Z79" s="105" t="s">
        <v>3977</v>
      </c>
      <c r="AA79" s="105" t="s">
        <v>3978</v>
      </c>
      <c r="AB79" s="106">
        <v>2</v>
      </c>
      <c r="AC79" s="102">
        <v>2085</v>
      </c>
      <c r="AD79" s="94">
        <v>3500</v>
      </c>
      <c r="AE79" s="94">
        <v>0</v>
      </c>
      <c r="AF79" s="94">
        <v>0</v>
      </c>
      <c r="AG79" s="94">
        <v>0</v>
      </c>
      <c r="AH79" s="102"/>
      <c r="AI79" s="102"/>
      <c r="AJ79" s="107"/>
      <c r="AK79" s="107" t="s">
        <v>3118</v>
      </c>
      <c r="AL79" s="107"/>
    </row>
    <row r="80" spans="2:38" ht="22.25" customHeight="1" x14ac:dyDescent="0.2">
      <c r="B80" s="102" t="s">
        <v>471</v>
      </c>
      <c r="C80" s="94" t="s">
        <v>85</v>
      </c>
      <c r="D80" s="103" t="s">
        <v>3979</v>
      </c>
      <c r="E80" s="94" t="s">
        <v>3980</v>
      </c>
      <c r="F80" s="94" t="s">
        <v>3116</v>
      </c>
      <c r="G80" s="94" t="s">
        <v>2497</v>
      </c>
      <c r="H80" s="103">
        <v>2023</v>
      </c>
      <c r="I80" s="103">
        <v>2023</v>
      </c>
      <c r="J80" s="102" t="s">
        <v>3981</v>
      </c>
      <c r="K80" s="94" t="s">
        <v>3982</v>
      </c>
      <c r="L80" s="94" t="s">
        <v>3983</v>
      </c>
      <c r="M80" s="94" t="s">
        <v>3984</v>
      </c>
      <c r="N80" s="94" t="s">
        <v>3985</v>
      </c>
      <c r="O80" s="94" t="s">
        <v>89</v>
      </c>
      <c r="P80" s="94" t="s">
        <v>90</v>
      </c>
      <c r="Q80" s="94" t="s">
        <v>3986</v>
      </c>
      <c r="R80" s="94" t="s">
        <v>3987</v>
      </c>
      <c r="S80" s="94" t="s">
        <v>91</v>
      </c>
      <c r="T80" s="94" t="s">
        <v>481</v>
      </c>
      <c r="U80" s="94" t="s">
        <v>482</v>
      </c>
      <c r="V80" s="104" t="s">
        <v>3988</v>
      </c>
      <c r="W80" s="105" t="s">
        <v>2498</v>
      </c>
      <c r="X80" s="105" t="s">
        <v>3986</v>
      </c>
      <c r="Y80" s="105" t="s">
        <v>3989</v>
      </c>
      <c r="Z80" s="105" t="s">
        <v>3990</v>
      </c>
      <c r="AA80" s="105" t="s">
        <v>3991</v>
      </c>
      <c r="AB80" s="106">
        <v>1</v>
      </c>
      <c r="AC80" s="102">
        <v>6500</v>
      </c>
      <c r="AD80" s="94">
        <v>2500</v>
      </c>
      <c r="AE80" s="94">
        <v>1500</v>
      </c>
      <c r="AF80" s="94">
        <v>1500</v>
      </c>
      <c r="AG80" s="94">
        <v>0</v>
      </c>
      <c r="AH80" s="102" t="s">
        <v>3117</v>
      </c>
      <c r="AI80" s="102"/>
      <c r="AJ80" s="107"/>
      <c r="AK80" s="107" t="s">
        <v>3118</v>
      </c>
      <c r="AL80" s="107"/>
    </row>
    <row r="81" spans="2:38" ht="22.25" customHeight="1" x14ac:dyDescent="0.2">
      <c r="B81" s="102" t="s">
        <v>471</v>
      </c>
      <c r="C81" s="94" t="s">
        <v>85</v>
      </c>
      <c r="D81" s="103" t="s">
        <v>3992</v>
      </c>
      <c r="E81" s="94" t="s">
        <v>3993</v>
      </c>
      <c r="F81" s="94" t="s">
        <v>3116</v>
      </c>
      <c r="G81" s="94" t="s">
        <v>2497</v>
      </c>
      <c r="H81" s="103">
        <v>2023</v>
      </c>
      <c r="I81" s="103">
        <v>2023</v>
      </c>
      <c r="J81" s="102" t="s">
        <v>3994</v>
      </c>
      <c r="K81" s="94" t="s">
        <v>3995</v>
      </c>
      <c r="L81" s="94" t="s">
        <v>3996</v>
      </c>
      <c r="M81" s="94" t="s">
        <v>3997</v>
      </c>
      <c r="N81" s="94" t="s">
        <v>3998</v>
      </c>
      <c r="O81" s="94" t="s">
        <v>89</v>
      </c>
      <c r="P81" s="94" t="s">
        <v>90</v>
      </c>
      <c r="Q81" s="94" t="s">
        <v>3999</v>
      </c>
      <c r="R81" s="94" t="s">
        <v>4000</v>
      </c>
      <c r="S81" s="94" t="s">
        <v>135</v>
      </c>
      <c r="T81" s="94" t="s">
        <v>4001</v>
      </c>
      <c r="U81" s="94" t="s">
        <v>482</v>
      </c>
      <c r="V81" s="104" t="s">
        <v>4002</v>
      </c>
      <c r="W81" s="105" t="s">
        <v>2498</v>
      </c>
      <c r="X81" s="105" t="s">
        <v>3999</v>
      </c>
      <c r="Y81" s="105" t="s">
        <v>4003</v>
      </c>
      <c r="Z81" s="105" t="s">
        <v>4004</v>
      </c>
      <c r="AA81" s="105" t="s">
        <v>4005</v>
      </c>
      <c r="AB81" s="106">
        <v>1</v>
      </c>
      <c r="AC81" s="102">
        <v>6830</v>
      </c>
      <c r="AD81" s="94">
        <v>2950</v>
      </c>
      <c r="AE81" s="94">
        <v>2200</v>
      </c>
      <c r="AF81" s="94">
        <v>2200</v>
      </c>
      <c r="AG81" s="94">
        <v>0</v>
      </c>
      <c r="AH81" s="102" t="s">
        <v>3117</v>
      </c>
      <c r="AI81" s="102"/>
      <c r="AJ81" s="107"/>
      <c r="AK81" s="107" t="s">
        <v>3118</v>
      </c>
      <c r="AL81" s="107"/>
    </row>
    <row r="82" spans="2:38" ht="22.25" customHeight="1" x14ac:dyDescent="0.2">
      <c r="B82" s="102" t="s">
        <v>471</v>
      </c>
      <c r="C82" s="94" t="s">
        <v>85</v>
      </c>
      <c r="D82" s="103" t="s">
        <v>4006</v>
      </c>
      <c r="E82" s="94" t="s">
        <v>4007</v>
      </c>
      <c r="F82" s="94" t="s">
        <v>3116</v>
      </c>
      <c r="G82" s="94" t="s">
        <v>2497</v>
      </c>
      <c r="H82" s="103">
        <v>2023</v>
      </c>
      <c r="I82" s="103">
        <v>2023</v>
      </c>
      <c r="J82" s="102" t="s">
        <v>567</v>
      </c>
      <c r="K82" s="94" t="s">
        <v>568</v>
      </c>
      <c r="L82" s="94" t="s">
        <v>569</v>
      </c>
      <c r="M82" s="94" t="s">
        <v>570</v>
      </c>
      <c r="N82" s="94" t="s">
        <v>571</v>
      </c>
      <c r="O82" s="94" t="s">
        <v>89</v>
      </c>
      <c r="P82" s="94" t="s">
        <v>257</v>
      </c>
      <c r="Q82" s="94" t="s">
        <v>572</v>
      </c>
      <c r="R82" s="94" t="s">
        <v>573</v>
      </c>
      <c r="S82" s="94" t="s">
        <v>91</v>
      </c>
      <c r="T82" s="94" t="s">
        <v>574</v>
      </c>
      <c r="U82" s="94" t="s">
        <v>482</v>
      </c>
      <c r="V82" s="104" t="s">
        <v>2622</v>
      </c>
      <c r="W82" s="105" t="s">
        <v>2623</v>
      </c>
      <c r="X82" s="105" t="s">
        <v>572</v>
      </c>
      <c r="Y82" s="105" t="s">
        <v>2624</v>
      </c>
      <c r="Z82" s="105" t="s">
        <v>2625</v>
      </c>
      <c r="AA82" s="105" t="s">
        <v>2626</v>
      </c>
      <c r="AB82" s="106">
        <v>4</v>
      </c>
      <c r="AC82" s="102">
        <v>30846</v>
      </c>
      <c r="AD82" s="94">
        <v>7500</v>
      </c>
      <c r="AE82" s="94">
        <v>4450</v>
      </c>
      <c r="AF82" s="94">
        <v>4450</v>
      </c>
      <c r="AG82" s="94">
        <v>0</v>
      </c>
      <c r="AH82" s="102" t="s">
        <v>3117</v>
      </c>
      <c r="AI82" s="102"/>
      <c r="AJ82" s="107"/>
      <c r="AK82" s="107" t="s">
        <v>3118</v>
      </c>
      <c r="AL82" s="107"/>
    </row>
    <row r="83" spans="2:38" ht="22.25" customHeight="1" x14ac:dyDescent="0.2">
      <c r="B83" s="102" t="s">
        <v>471</v>
      </c>
      <c r="C83" s="94" t="s">
        <v>85</v>
      </c>
      <c r="D83" s="103" t="s">
        <v>4008</v>
      </c>
      <c r="E83" s="94" t="s">
        <v>4009</v>
      </c>
      <c r="F83" s="94" t="s">
        <v>3116</v>
      </c>
      <c r="G83" s="94" t="s">
        <v>2497</v>
      </c>
      <c r="H83" s="103">
        <v>2023</v>
      </c>
      <c r="I83" s="103">
        <v>2023</v>
      </c>
      <c r="J83" s="102" t="s">
        <v>535</v>
      </c>
      <c r="K83" s="94" t="s">
        <v>536</v>
      </c>
      <c r="L83" s="94" t="s">
        <v>537</v>
      </c>
      <c r="M83" s="94" t="s">
        <v>538</v>
      </c>
      <c r="N83" s="94" t="s">
        <v>539</v>
      </c>
      <c r="O83" s="94" t="s">
        <v>89</v>
      </c>
      <c r="P83" s="94" t="s">
        <v>90</v>
      </c>
      <c r="Q83" s="94" t="s">
        <v>540</v>
      </c>
      <c r="R83" s="94" t="s">
        <v>541</v>
      </c>
      <c r="S83" s="94" t="s">
        <v>135</v>
      </c>
      <c r="T83" s="94" t="s">
        <v>514</v>
      </c>
      <c r="U83" s="94" t="s">
        <v>482</v>
      </c>
      <c r="V83" s="104" t="s">
        <v>2609</v>
      </c>
      <c r="W83" s="105" t="s">
        <v>2610</v>
      </c>
      <c r="X83" s="105" t="s">
        <v>540</v>
      </c>
      <c r="Y83" s="105" t="s">
        <v>2611</v>
      </c>
      <c r="Z83" s="105" t="s">
        <v>2612</v>
      </c>
      <c r="AA83" s="105" t="s">
        <v>2613</v>
      </c>
      <c r="AB83" s="106">
        <v>1</v>
      </c>
      <c r="AC83" s="102">
        <v>5600</v>
      </c>
      <c r="AD83" s="94">
        <v>1500</v>
      </c>
      <c r="AE83" s="94">
        <v>1500</v>
      </c>
      <c r="AF83" s="94">
        <v>1500</v>
      </c>
      <c r="AG83" s="94">
        <v>0</v>
      </c>
      <c r="AH83" s="102" t="s">
        <v>3117</v>
      </c>
      <c r="AI83" s="102"/>
      <c r="AJ83" s="107"/>
      <c r="AK83" s="107" t="s">
        <v>3118</v>
      </c>
      <c r="AL83" s="107"/>
    </row>
    <row r="84" spans="2:38" ht="22.25" customHeight="1" x14ac:dyDescent="0.2">
      <c r="B84" s="102" t="s">
        <v>471</v>
      </c>
      <c r="C84" s="94" t="s">
        <v>85</v>
      </c>
      <c r="D84" s="103" t="s">
        <v>4010</v>
      </c>
      <c r="E84" s="94" t="s">
        <v>4011</v>
      </c>
      <c r="F84" s="94" t="s">
        <v>3116</v>
      </c>
      <c r="G84" s="94" t="s">
        <v>2497</v>
      </c>
      <c r="H84" s="103">
        <v>2023</v>
      </c>
      <c r="I84" s="103">
        <v>2023</v>
      </c>
      <c r="J84" s="102" t="s">
        <v>4012</v>
      </c>
      <c r="K84" s="94" t="s">
        <v>4013</v>
      </c>
      <c r="L84" s="94" t="s">
        <v>4014</v>
      </c>
      <c r="M84" s="94" t="s">
        <v>4015</v>
      </c>
      <c r="N84" s="94" t="s">
        <v>4016</v>
      </c>
      <c r="O84" s="94" t="s">
        <v>89</v>
      </c>
      <c r="P84" s="94" t="s">
        <v>90</v>
      </c>
      <c r="Q84" s="94" t="s">
        <v>4017</v>
      </c>
      <c r="R84" s="94" t="s">
        <v>4018</v>
      </c>
      <c r="S84" s="94" t="s">
        <v>119</v>
      </c>
      <c r="T84" s="94" t="s">
        <v>481</v>
      </c>
      <c r="U84" s="94" t="s">
        <v>482</v>
      </c>
      <c r="V84" s="104" t="s">
        <v>4019</v>
      </c>
      <c r="W84" s="105" t="s">
        <v>2498</v>
      </c>
      <c r="X84" s="105" t="s">
        <v>4017</v>
      </c>
      <c r="Y84" s="105" t="s">
        <v>4020</v>
      </c>
      <c r="Z84" s="105" t="s">
        <v>4021</v>
      </c>
      <c r="AA84" s="105" t="s">
        <v>4022</v>
      </c>
      <c r="AB84" s="106">
        <v>2</v>
      </c>
      <c r="AC84" s="102">
        <v>30275</v>
      </c>
      <c r="AD84" s="94">
        <v>6000</v>
      </c>
      <c r="AE84" s="94">
        <v>4000</v>
      </c>
      <c r="AF84" s="94">
        <v>4000</v>
      </c>
      <c r="AG84" s="94">
        <v>0</v>
      </c>
      <c r="AH84" s="102" t="s">
        <v>3117</v>
      </c>
      <c r="AI84" s="102"/>
      <c r="AJ84" s="107"/>
      <c r="AK84" s="107" t="s">
        <v>3118</v>
      </c>
      <c r="AL84" s="107"/>
    </row>
    <row r="85" spans="2:38" ht="22.25" customHeight="1" x14ac:dyDescent="0.2">
      <c r="B85" s="102" t="s">
        <v>471</v>
      </c>
      <c r="C85" s="94" t="s">
        <v>85</v>
      </c>
      <c r="D85" s="103" t="s">
        <v>4023</v>
      </c>
      <c r="E85" s="94" t="s">
        <v>4024</v>
      </c>
      <c r="F85" s="94" t="s">
        <v>3116</v>
      </c>
      <c r="G85" s="94" t="s">
        <v>2497</v>
      </c>
      <c r="H85" s="103">
        <v>2023</v>
      </c>
      <c r="I85" s="103">
        <v>2023</v>
      </c>
      <c r="J85" s="102" t="s">
        <v>4025</v>
      </c>
      <c r="K85" s="94" t="s">
        <v>4026</v>
      </c>
      <c r="L85" s="94" t="s">
        <v>4027</v>
      </c>
      <c r="M85" s="94" t="s">
        <v>4028</v>
      </c>
      <c r="N85" s="94" t="s">
        <v>4029</v>
      </c>
      <c r="O85" s="94" t="s">
        <v>89</v>
      </c>
      <c r="P85" s="94" t="s">
        <v>90</v>
      </c>
      <c r="Q85" s="94" t="s">
        <v>4030</v>
      </c>
      <c r="R85" s="94" t="s">
        <v>4031</v>
      </c>
      <c r="S85" s="94" t="s">
        <v>91</v>
      </c>
      <c r="T85" s="94" t="s">
        <v>4032</v>
      </c>
      <c r="U85" s="94" t="s">
        <v>482</v>
      </c>
      <c r="V85" s="104" t="s">
        <v>4033</v>
      </c>
      <c r="W85" s="105" t="s">
        <v>4034</v>
      </c>
      <c r="X85" s="105" t="s">
        <v>4030</v>
      </c>
      <c r="Y85" s="105" t="s">
        <v>4035</v>
      </c>
      <c r="Z85" s="105" t="s">
        <v>4036</v>
      </c>
      <c r="AA85" s="105" t="s">
        <v>4037</v>
      </c>
      <c r="AB85" s="106">
        <v>3</v>
      </c>
      <c r="AC85" s="102">
        <v>12700</v>
      </c>
      <c r="AD85" s="94">
        <v>2800</v>
      </c>
      <c r="AE85" s="94">
        <v>1860</v>
      </c>
      <c r="AF85" s="94">
        <v>1860</v>
      </c>
      <c r="AG85" s="94">
        <v>0</v>
      </c>
      <c r="AH85" s="102"/>
      <c r="AI85" s="102"/>
      <c r="AJ85" s="107"/>
      <c r="AK85" s="107" t="s">
        <v>3118</v>
      </c>
      <c r="AL85" s="107"/>
    </row>
    <row r="86" spans="2:38" ht="22.25" customHeight="1" x14ac:dyDescent="0.2">
      <c r="B86" s="102" t="s">
        <v>471</v>
      </c>
      <c r="C86" s="94" t="s">
        <v>85</v>
      </c>
      <c r="D86" s="103" t="s">
        <v>4038</v>
      </c>
      <c r="E86" s="94" t="s">
        <v>4039</v>
      </c>
      <c r="F86" s="94" t="s">
        <v>3116</v>
      </c>
      <c r="G86" s="94" t="s">
        <v>2497</v>
      </c>
      <c r="H86" s="103">
        <v>2023</v>
      </c>
      <c r="I86" s="103">
        <v>2023</v>
      </c>
      <c r="J86" s="102" t="s">
        <v>4040</v>
      </c>
      <c r="K86" s="94" t="s">
        <v>4041</v>
      </c>
      <c r="L86" s="94" t="s">
        <v>4042</v>
      </c>
      <c r="M86" s="94" t="s">
        <v>4043</v>
      </c>
      <c r="N86" s="94" t="s">
        <v>4044</v>
      </c>
      <c r="O86" s="94" t="s">
        <v>89</v>
      </c>
      <c r="P86" s="94" t="s">
        <v>90</v>
      </c>
      <c r="Q86" s="94" t="s">
        <v>4045</v>
      </c>
      <c r="R86" s="94" t="s">
        <v>4046</v>
      </c>
      <c r="S86" s="94" t="s">
        <v>135</v>
      </c>
      <c r="T86" s="94" t="s">
        <v>4047</v>
      </c>
      <c r="U86" s="94" t="s">
        <v>482</v>
      </c>
      <c r="V86" s="104" t="s">
        <v>4048</v>
      </c>
      <c r="W86" s="105" t="s">
        <v>2498</v>
      </c>
      <c r="X86" s="105" t="s">
        <v>4045</v>
      </c>
      <c r="Y86" s="105" t="s">
        <v>4049</v>
      </c>
      <c r="Z86" s="105" t="s">
        <v>4050</v>
      </c>
      <c r="AA86" s="105" t="s">
        <v>4051</v>
      </c>
      <c r="AB86" s="106">
        <v>1</v>
      </c>
      <c r="AC86" s="102">
        <v>5297</v>
      </c>
      <c r="AD86" s="94">
        <v>1200</v>
      </c>
      <c r="AE86" s="94">
        <v>1200</v>
      </c>
      <c r="AF86" s="94">
        <v>1200</v>
      </c>
      <c r="AG86" s="94">
        <v>0</v>
      </c>
      <c r="AH86" s="102" t="s">
        <v>3117</v>
      </c>
      <c r="AI86" s="102"/>
      <c r="AJ86" s="107"/>
      <c r="AK86" s="107" t="s">
        <v>3118</v>
      </c>
      <c r="AL86" s="107"/>
    </row>
    <row r="87" spans="2:38" ht="22.25" customHeight="1" x14ac:dyDescent="0.2">
      <c r="B87" s="102" t="s">
        <v>471</v>
      </c>
      <c r="C87" s="94" t="s">
        <v>85</v>
      </c>
      <c r="D87" s="103" t="s">
        <v>4052</v>
      </c>
      <c r="E87" s="94" t="s">
        <v>4053</v>
      </c>
      <c r="F87" s="94" t="s">
        <v>3116</v>
      </c>
      <c r="G87" s="94" t="s">
        <v>2497</v>
      </c>
      <c r="H87" s="103">
        <v>2023</v>
      </c>
      <c r="I87" s="103">
        <v>2023</v>
      </c>
      <c r="J87" s="102" t="s">
        <v>507</v>
      </c>
      <c r="K87" s="94" t="s">
        <v>508</v>
      </c>
      <c r="L87" s="94" t="s">
        <v>2597</v>
      </c>
      <c r="M87" s="94" t="s">
        <v>510</v>
      </c>
      <c r="N87" s="94" t="s">
        <v>511</v>
      </c>
      <c r="O87" s="94" t="s">
        <v>89</v>
      </c>
      <c r="P87" s="94" t="s">
        <v>90</v>
      </c>
      <c r="Q87" s="94" t="s">
        <v>512</v>
      </c>
      <c r="R87" s="94" t="s">
        <v>513</v>
      </c>
      <c r="S87" s="94" t="s">
        <v>135</v>
      </c>
      <c r="T87" s="94" t="s">
        <v>514</v>
      </c>
      <c r="U87" s="94" t="s">
        <v>482</v>
      </c>
      <c r="V87" s="104" t="s">
        <v>2598</v>
      </c>
      <c r="W87" s="105" t="s">
        <v>2498</v>
      </c>
      <c r="X87" s="105" t="s">
        <v>512</v>
      </c>
      <c r="Y87" s="105" t="s">
        <v>2599</v>
      </c>
      <c r="Z87" s="105" t="s">
        <v>2600</v>
      </c>
      <c r="AA87" s="105" t="s">
        <v>2601</v>
      </c>
      <c r="AB87" s="106">
        <v>2</v>
      </c>
      <c r="AC87" s="102">
        <v>8750</v>
      </c>
      <c r="AD87" s="94">
        <v>3000</v>
      </c>
      <c r="AE87" s="94">
        <v>1600</v>
      </c>
      <c r="AF87" s="94">
        <v>1600</v>
      </c>
      <c r="AG87" s="94">
        <v>0</v>
      </c>
      <c r="AH87" s="102" t="s">
        <v>3117</v>
      </c>
      <c r="AI87" s="102"/>
      <c r="AJ87" s="107"/>
      <c r="AK87" s="107" t="s">
        <v>3118</v>
      </c>
      <c r="AL87" s="107"/>
    </row>
    <row r="88" spans="2:38" ht="22.25" customHeight="1" x14ac:dyDescent="0.2">
      <c r="B88" s="102" t="s">
        <v>471</v>
      </c>
      <c r="C88" s="94" t="s">
        <v>85</v>
      </c>
      <c r="D88" s="103" t="s">
        <v>4054</v>
      </c>
      <c r="E88" s="94" t="s">
        <v>4055</v>
      </c>
      <c r="F88" s="94" t="s">
        <v>3116</v>
      </c>
      <c r="G88" s="94" t="s">
        <v>2497</v>
      </c>
      <c r="H88" s="103">
        <v>2023</v>
      </c>
      <c r="I88" s="103">
        <v>2023</v>
      </c>
      <c r="J88" s="102" t="s">
        <v>4056</v>
      </c>
      <c r="K88" s="94" t="s">
        <v>4057</v>
      </c>
      <c r="L88" s="94"/>
      <c r="M88" s="94" t="s">
        <v>4058</v>
      </c>
      <c r="N88" s="94" t="s">
        <v>4059</v>
      </c>
      <c r="O88" s="94" t="s">
        <v>89</v>
      </c>
      <c r="P88" s="94" t="s">
        <v>257</v>
      </c>
      <c r="Q88" s="94" t="s">
        <v>4060</v>
      </c>
      <c r="R88" s="94" t="s">
        <v>4061</v>
      </c>
      <c r="S88" s="94" t="s">
        <v>91</v>
      </c>
      <c r="T88" s="94" t="s">
        <v>4001</v>
      </c>
      <c r="U88" s="94" t="s">
        <v>482</v>
      </c>
      <c r="V88" s="104" t="s">
        <v>4062</v>
      </c>
      <c r="W88" s="105" t="s">
        <v>2498</v>
      </c>
      <c r="X88" s="105" t="s">
        <v>4060</v>
      </c>
      <c r="Y88" s="105" t="s">
        <v>4063</v>
      </c>
      <c r="Z88" s="105" t="s">
        <v>4064</v>
      </c>
      <c r="AA88" s="105" t="s">
        <v>4065</v>
      </c>
      <c r="AB88" s="106">
        <v>4</v>
      </c>
      <c r="AC88" s="102">
        <v>28000</v>
      </c>
      <c r="AD88" s="94">
        <v>12500</v>
      </c>
      <c r="AE88" s="94">
        <v>3500</v>
      </c>
      <c r="AF88" s="94">
        <v>3500</v>
      </c>
      <c r="AG88" s="94">
        <v>0</v>
      </c>
      <c r="AH88" s="102" t="s">
        <v>3117</v>
      </c>
      <c r="AI88" s="102"/>
      <c r="AJ88" s="107"/>
      <c r="AK88" s="107" t="s">
        <v>3118</v>
      </c>
      <c r="AL88" s="107"/>
    </row>
    <row r="89" spans="2:38" ht="22.25" customHeight="1" x14ac:dyDescent="0.2">
      <c r="B89" s="102" t="s">
        <v>471</v>
      </c>
      <c r="C89" s="94" t="s">
        <v>85</v>
      </c>
      <c r="D89" s="103" t="s">
        <v>4066</v>
      </c>
      <c r="E89" s="94" t="s">
        <v>4067</v>
      </c>
      <c r="F89" s="94" t="s">
        <v>3116</v>
      </c>
      <c r="G89" s="94" t="s">
        <v>2497</v>
      </c>
      <c r="H89" s="103">
        <v>2023</v>
      </c>
      <c r="I89" s="103">
        <v>2023</v>
      </c>
      <c r="J89" s="102" t="s">
        <v>4068</v>
      </c>
      <c r="K89" s="94" t="s">
        <v>4069</v>
      </c>
      <c r="L89" s="94" t="s">
        <v>4070</v>
      </c>
      <c r="M89" s="94" t="s">
        <v>4071</v>
      </c>
      <c r="N89" s="94" t="s">
        <v>4072</v>
      </c>
      <c r="O89" s="94" t="s">
        <v>89</v>
      </c>
      <c r="P89" s="94" t="s">
        <v>90</v>
      </c>
      <c r="Q89" s="94" t="s">
        <v>4073</v>
      </c>
      <c r="R89" s="94" t="s">
        <v>4074</v>
      </c>
      <c r="S89" s="94" t="s">
        <v>135</v>
      </c>
      <c r="T89" s="94" t="s">
        <v>4075</v>
      </c>
      <c r="U89" s="94" t="s">
        <v>482</v>
      </c>
      <c r="V89" s="104" t="s">
        <v>4076</v>
      </c>
      <c r="W89" s="105" t="s">
        <v>2498</v>
      </c>
      <c r="X89" s="105" t="s">
        <v>4073</v>
      </c>
      <c r="Y89" s="105" t="s">
        <v>4077</v>
      </c>
      <c r="Z89" s="105" t="s">
        <v>4078</v>
      </c>
      <c r="AA89" s="105" t="s">
        <v>4079</v>
      </c>
      <c r="AB89" s="106">
        <v>3</v>
      </c>
      <c r="AC89" s="102">
        <v>20790</v>
      </c>
      <c r="AD89" s="94">
        <v>8900</v>
      </c>
      <c r="AE89" s="94">
        <v>2100</v>
      </c>
      <c r="AF89" s="94">
        <v>2100</v>
      </c>
      <c r="AG89" s="94">
        <v>0</v>
      </c>
      <c r="AH89" s="102"/>
      <c r="AI89" s="102"/>
      <c r="AJ89" s="107"/>
      <c r="AK89" s="107" t="s">
        <v>3118</v>
      </c>
      <c r="AL89" s="107"/>
    </row>
    <row r="90" spans="2:38" ht="22.25" customHeight="1" x14ac:dyDescent="0.2">
      <c r="B90" s="102" t="s">
        <v>471</v>
      </c>
      <c r="C90" s="94" t="s">
        <v>85</v>
      </c>
      <c r="D90" s="103" t="s">
        <v>4080</v>
      </c>
      <c r="E90" s="94" t="s">
        <v>4081</v>
      </c>
      <c r="F90" s="94" t="s">
        <v>3116</v>
      </c>
      <c r="G90" s="94" t="s">
        <v>2497</v>
      </c>
      <c r="H90" s="103">
        <v>2023</v>
      </c>
      <c r="I90" s="103">
        <v>2023</v>
      </c>
      <c r="J90" s="102" t="s">
        <v>4082</v>
      </c>
      <c r="K90" s="94" t="s">
        <v>4083</v>
      </c>
      <c r="L90" s="94" t="s">
        <v>4084</v>
      </c>
      <c r="M90" s="94" t="s">
        <v>4085</v>
      </c>
      <c r="N90" s="94" t="s">
        <v>4086</v>
      </c>
      <c r="O90" s="94" t="s">
        <v>89</v>
      </c>
      <c r="P90" s="94" t="s">
        <v>90</v>
      </c>
      <c r="Q90" s="94" t="s">
        <v>4087</v>
      </c>
      <c r="R90" s="94" t="s">
        <v>4088</v>
      </c>
      <c r="S90" s="94" t="s">
        <v>91</v>
      </c>
      <c r="T90" s="94" t="s">
        <v>574</v>
      </c>
      <c r="U90" s="94" t="s">
        <v>482</v>
      </c>
      <c r="V90" s="104" t="s">
        <v>4089</v>
      </c>
      <c r="W90" s="105" t="s">
        <v>4090</v>
      </c>
      <c r="X90" s="105" t="s">
        <v>4087</v>
      </c>
      <c r="Y90" s="105" t="s">
        <v>4091</v>
      </c>
      <c r="Z90" s="105" t="s">
        <v>4092</v>
      </c>
      <c r="AA90" s="105" t="s">
        <v>4093</v>
      </c>
      <c r="AB90" s="106">
        <v>2</v>
      </c>
      <c r="AC90" s="102">
        <v>7775</v>
      </c>
      <c r="AD90" s="94">
        <v>3000</v>
      </c>
      <c r="AE90" s="94">
        <v>2400</v>
      </c>
      <c r="AF90" s="94">
        <v>2400</v>
      </c>
      <c r="AG90" s="94">
        <v>0</v>
      </c>
      <c r="AH90" s="102"/>
      <c r="AI90" s="102"/>
      <c r="AJ90" s="107"/>
      <c r="AK90" s="107" t="s">
        <v>3118</v>
      </c>
      <c r="AL90" s="107"/>
    </row>
    <row r="91" spans="2:38" ht="22.25" customHeight="1" x14ac:dyDescent="0.2">
      <c r="B91" s="102" t="s">
        <v>471</v>
      </c>
      <c r="C91" s="94" t="s">
        <v>85</v>
      </c>
      <c r="D91" s="103" t="s">
        <v>4094</v>
      </c>
      <c r="E91" s="94" t="s">
        <v>4095</v>
      </c>
      <c r="F91" s="94" t="s">
        <v>3116</v>
      </c>
      <c r="G91" s="94" t="s">
        <v>2497</v>
      </c>
      <c r="H91" s="103">
        <v>2023</v>
      </c>
      <c r="I91" s="103">
        <v>2023</v>
      </c>
      <c r="J91" s="102" t="s">
        <v>4096</v>
      </c>
      <c r="K91" s="94" t="s">
        <v>4097</v>
      </c>
      <c r="L91" s="94" t="s">
        <v>4098</v>
      </c>
      <c r="M91" s="94" t="s">
        <v>4099</v>
      </c>
      <c r="N91" s="94" t="s">
        <v>4100</v>
      </c>
      <c r="O91" s="94" t="s">
        <v>89</v>
      </c>
      <c r="P91" s="94" t="s">
        <v>90</v>
      </c>
      <c r="Q91" s="94" t="s">
        <v>4060</v>
      </c>
      <c r="R91" s="94" t="s">
        <v>4061</v>
      </c>
      <c r="S91" s="94" t="s">
        <v>135</v>
      </c>
      <c r="T91" s="94" t="s">
        <v>4001</v>
      </c>
      <c r="U91" s="94" t="s">
        <v>482</v>
      </c>
      <c r="V91" s="104" t="s">
        <v>4101</v>
      </c>
      <c r="W91" s="105" t="s">
        <v>4102</v>
      </c>
      <c r="X91" s="105" t="s">
        <v>4060</v>
      </c>
      <c r="Y91" s="105" t="s">
        <v>4063</v>
      </c>
      <c r="Z91" s="105" t="s">
        <v>4103</v>
      </c>
      <c r="AA91" s="105" t="s">
        <v>4104</v>
      </c>
      <c r="AB91" s="106">
        <v>2</v>
      </c>
      <c r="AC91" s="102">
        <v>34730</v>
      </c>
      <c r="AD91" s="94">
        <v>11640</v>
      </c>
      <c r="AE91" s="94">
        <v>1700</v>
      </c>
      <c r="AF91" s="94">
        <v>1700</v>
      </c>
      <c r="AG91" s="94">
        <v>0</v>
      </c>
      <c r="AH91" s="102" t="s">
        <v>3117</v>
      </c>
      <c r="AI91" s="102"/>
      <c r="AJ91" s="107"/>
      <c r="AK91" s="107" t="s">
        <v>3118</v>
      </c>
      <c r="AL91" s="107"/>
    </row>
    <row r="92" spans="2:38" ht="22.25" customHeight="1" x14ac:dyDescent="0.2">
      <c r="B92" s="102" t="s">
        <v>471</v>
      </c>
      <c r="C92" s="94" t="s">
        <v>85</v>
      </c>
      <c r="D92" s="103" t="s">
        <v>4105</v>
      </c>
      <c r="E92" s="94" t="s">
        <v>4106</v>
      </c>
      <c r="F92" s="94" t="s">
        <v>3116</v>
      </c>
      <c r="G92" s="94" t="s">
        <v>2497</v>
      </c>
      <c r="H92" s="103">
        <v>2023</v>
      </c>
      <c r="I92" s="103">
        <v>2023</v>
      </c>
      <c r="J92" s="102" t="s">
        <v>4107</v>
      </c>
      <c r="K92" s="94" t="s">
        <v>4108</v>
      </c>
      <c r="L92" s="94" t="s">
        <v>4109</v>
      </c>
      <c r="M92" s="94" t="s">
        <v>4110</v>
      </c>
      <c r="N92" s="94" t="s">
        <v>4111</v>
      </c>
      <c r="O92" s="94" t="s">
        <v>89</v>
      </c>
      <c r="P92" s="94" t="s">
        <v>90</v>
      </c>
      <c r="Q92" s="94" t="s">
        <v>4112</v>
      </c>
      <c r="R92" s="94" t="s">
        <v>4113</v>
      </c>
      <c r="S92" s="94" t="s">
        <v>119</v>
      </c>
      <c r="T92" s="94" t="s">
        <v>4001</v>
      </c>
      <c r="U92" s="94" t="s">
        <v>482</v>
      </c>
      <c r="V92" s="104" t="s">
        <v>4114</v>
      </c>
      <c r="W92" s="105" t="s">
        <v>2498</v>
      </c>
      <c r="X92" s="105" t="s">
        <v>4112</v>
      </c>
      <c r="Y92" s="105" t="s">
        <v>4115</v>
      </c>
      <c r="Z92" s="105" t="s">
        <v>4116</v>
      </c>
      <c r="AA92" s="105" t="s">
        <v>4117</v>
      </c>
      <c r="AB92" s="106">
        <v>2</v>
      </c>
      <c r="AC92" s="102">
        <v>5950</v>
      </c>
      <c r="AD92" s="94">
        <v>2500</v>
      </c>
      <c r="AE92" s="94">
        <v>1600</v>
      </c>
      <c r="AF92" s="94">
        <v>1600</v>
      </c>
      <c r="AG92" s="94">
        <v>0</v>
      </c>
      <c r="AH92" s="102"/>
      <c r="AI92" s="102"/>
      <c r="AJ92" s="107"/>
      <c r="AK92" s="107" t="s">
        <v>3118</v>
      </c>
      <c r="AL92" s="107"/>
    </row>
    <row r="93" spans="2:38" ht="22.25" customHeight="1" x14ac:dyDescent="0.2">
      <c r="B93" s="102" t="s">
        <v>471</v>
      </c>
      <c r="C93" s="94" t="s">
        <v>85</v>
      </c>
      <c r="D93" s="103" t="s">
        <v>4118</v>
      </c>
      <c r="E93" s="94" t="s">
        <v>4119</v>
      </c>
      <c r="F93" s="94" t="s">
        <v>3116</v>
      </c>
      <c r="G93" s="94" t="s">
        <v>2497</v>
      </c>
      <c r="H93" s="103">
        <v>2023</v>
      </c>
      <c r="I93" s="103">
        <v>2023</v>
      </c>
      <c r="J93" s="102" t="s">
        <v>4120</v>
      </c>
      <c r="K93" s="94" t="s">
        <v>4121</v>
      </c>
      <c r="L93" s="94"/>
      <c r="M93" s="94" t="s">
        <v>4122</v>
      </c>
      <c r="N93" s="94" t="s">
        <v>4123</v>
      </c>
      <c r="O93" s="94" t="s">
        <v>89</v>
      </c>
      <c r="P93" s="94" t="s">
        <v>257</v>
      </c>
      <c r="Q93" s="94" t="s">
        <v>512</v>
      </c>
      <c r="R93" s="94" t="s">
        <v>513</v>
      </c>
      <c r="S93" s="94" t="s">
        <v>91</v>
      </c>
      <c r="T93" s="94" t="s">
        <v>514</v>
      </c>
      <c r="U93" s="94" t="s">
        <v>482</v>
      </c>
      <c r="V93" s="104" t="s">
        <v>4124</v>
      </c>
      <c r="W93" s="105" t="s">
        <v>4125</v>
      </c>
      <c r="X93" s="105" t="s">
        <v>512</v>
      </c>
      <c r="Y93" s="105" t="s">
        <v>2599</v>
      </c>
      <c r="Z93" s="105" t="s">
        <v>4126</v>
      </c>
      <c r="AA93" s="105" t="s">
        <v>4127</v>
      </c>
      <c r="AB93" s="106">
        <v>3</v>
      </c>
      <c r="AC93" s="102">
        <v>22850</v>
      </c>
      <c r="AD93" s="94">
        <v>7200</v>
      </c>
      <c r="AE93" s="94">
        <v>4700</v>
      </c>
      <c r="AF93" s="94">
        <v>4700</v>
      </c>
      <c r="AG93" s="94">
        <v>0</v>
      </c>
      <c r="AH93" s="102"/>
      <c r="AI93" s="102"/>
      <c r="AJ93" s="107"/>
      <c r="AK93" s="107" t="s">
        <v>3118</v>
      </c>
      <c r="AL93" s="107"/>
    </row>
    <row r="94" spans="2:38" ht="22.25" customHeight="1" x14ac:dyDescent="0.2">
      <c r="B94" s="102" t="s">
        <v>471</v>
      </c>
      <c r="C94" s="94" t="s">
        <v>85</v>
      </c>
      <c r="D94" s="103" t="s">
        <v>4128</v>
      </c>
      <c r="E94" s="94" t="s">
        <v>4129</v>
      </c>
      <c r="F94" s="94" t="s">
        <v>3116</v>
      </c>
      <c r="G94" s="94" t="s">
        <v>2497</v>
      </c>
      <c r="H94" s="103">
        <v>2023</v>
      </c>
      <c r="I94" s="103">
        <v>2023</v>
      </c>
      <c r="J94" s="102" t="s">
        <v>4130</v>
      </c>
      <c r="K94" s="94" t="s">
        <v>4131</v>
      </c>
      <c r="L94" s="94" t="s">
        <v>4132</v>
      </c>
      <c r="M94" s="94" t="s">
        <v>4133</v>
      </c>
      <c r="N94" s="94" t="s">
        <v>4134</v>
      </c>
      <c r="O94" s="94" t="s">
        <v>89</v>
      </c>
      <c r="P94" s="94" t="s">
        <v>90</v>
      </c>
      <c r="Q94" s="94" t="s">
        <v>4135</v>
      </c>
      <c r="R94" s="94" t="s">
        <v>4136</v>
      </c>
      <c r="S94" s="94" t="s">
        <v>135</v>
      </c>
      <c r="T94" s="94" t="s">
        <v>4032</v>
      </c>
      <c r="U94" s="94" t="s">
        <v>482</v>
      </c>
      <c r="V94" s="104" t="s">
        <v>4137</v>
      </c>
      <c r="W94" s="105" t="s">
        <v>2498</v>
      </c>
      <c r="X94" s="105" t="s">
        <v>4135</v>
      </c>
      <c r="Y94" s="105" t="s">
        <v>4138</v>
      </c>
      <c r="Z94" s="105" t="s">
        <v>4139</v>
      </c>
      <c r="AA94" s="105" t="s">
        <v>4140</v>
      </c>
      <c r="AB94" s="106">
        <v>3</v>
      </c>
      <c r="AC94" s="102">
        <v>12900</v>
      </c>
      <c r="AD94" s="94">
        <v>3200</v>
      </c>
      <c r="AE94" s="94">
        <v>2320</v>
      </c>
      <c r="AF94" s="94">
        <v>2320</v>
      </c>
      <c r="AG94" s="94">
        <v>0</v>
      </c>
      <c r="AH94" s="102"/>
      <c r="AI94" s="102"/>
      <c r="AJ94" s="107"/>
      <c r="AK94" s="107" t="s">
        <v>3118</v>
      </c>
      <c r="AL94" s="107"/>
    </row>
    <row r="95" spans="2:38" ht="22.25" customHeight="1" x14ac:dyDescent="0.2">
      <c r="B95" s="102" t="s">
        <v>471</v>
      </c>
      <c r="C95" s="94" t="s">
        <v>85</v>
      </c>
      <c r="D95" s="103" t="s">
        <v>4141</v>
      </c>
      <c r="E95" s="94" t="s">
        <v>4142</v>
      </c>
      <c r="F95" s="94" t="s">
        <v>3116</v>
      </c>
      <c r="G95" s="94" t="s">
        <v>2497</v>
      </c>
      <c r="H95" s="103">
        <v>2023</v>
      </c>
      <c r="I95" s="103">
        <v>2023</v>
      </c>
      <c r="J95" s="102" t="s">
        <v>4143</v>
      </c>
      <c r="K95" s="94" t="s">
        <v>4144</v>
      </c>
      <c r="L95" s="94" t="s">
        <v>4145</v>
      </c>
      <c r="M95" s="94" t="s">
        <v>4146</v>
      </c>
      <c r="N95" s="94" t="s">
        <v>4147</v>
      </c>
      <c r="O95" s="94" t="s">
        <v>89</v>
      </c>
      <c r="P95" s="94" t="s">
        <v>257</v>
      </c>
      <c r="Q95" s="94" t="s">
        <v>552</v>
      </c>
      <c r="R95" s="94" t="s">
        <v>553</v>
      </c>
      <c r="S95" s="94" t="s">
        <v>91</v>
      </c>
      <c r="T95" s="94" t="s">
        <v>531</v>
      </c>
      <c r="U95" s="94" t="s">
        <v>482</v>
      </c>
      <c r="V95" s="104" t="s">
        <v>4148</v>
      </c>
      <c r="W95" s="105" t="s">
        <v>2498</v>
      </c>
      <c r="X95" s="105" t="s">
        <v>552</v>
      </c>
      <c r="Y95" s="105" t="s">
        <v>3282</v>
      </c>
      <c r="Z95" s="105" t="s">
        <v>4149</v>
      </c>
      <c r="AA95" s="105" t="s">
        <v>4150</v>
      </c>
      <c r="AB95" s="106">
        <v>4</v>
      </c>
      <c r="AC95" s="102">
        <v>26777</v>
      </c>
      <c r="AD95" s="94">
        <v>6900</v>
      </c>
      <c r="AE95" s="94">
        <v>6900</v>
      </c>
      <c r="AF95" s="94">
        <v>6900</v>
      </c>
      <c r="AG95" s="94">
        <v>0</v>
      </c>
      <c r="AH95" s="102"/>
      <c r="AI95" s="102"/>
      <c r="AJ95" s="107"/>
      <c r="AK95" s="107" t="s">
        <v>3118</v>
      </c>
      <c r="AL95" s="107"/>
    </row>
    <row r="96" spans="2:38" ht="22.25" customHeight="1" x14ac:dyDescent="0.2">
      <c r="B96" s="102" t="s">
        <v>471</v>
      </c>
      <c r="C96" s="94" t="s">
        <v>85</v>
      </c>
      <c r="D96" s="103" t="s">
        <v>4151</v>
      </c>
      <c r="E96" s="94" t="s">
        <v>4152</v>
      </c>
      <c r="F96" s="94" t="s">
        <v>3116</v>
      </c>
      <c r="G96" s="94" t="s">
        <v>2497</v>
      </c>
      <c r="H96" s="103">
        <v>2023</v>
      </c>
      <c r="I96" s="103">
        <v>2023</v>
      </c>
      <c r="J96" s="102" t="s">
        <v>4153</v>
      </c>
      <c r="K96" s="94" t="s">
        <v>4154</v>
      </c>
      <c r="L96" s="94" t="s">
        <v>4155</v>
      </c>
      <c r="M96" s="94" t="s">
        <v>4156</v>
      </c>
      <c r="N96" s="94" t="s">
        <v>4157</v>
      </c>
      <c r="O96" s="94" t="s">
        <v>89</v>
      </c>
      <c r="P96" s="94" t="s">
        <v>90</v>
      </c>
      <c r="Q96" s="94" t="s">
        <v>4158</v>
      </c>
      <c r="R96" s="94" t="s">
        <v>4159</v>
      </c>
      <c r="S96" s="94" t="s">
        <v>135</v>
      </c>
      <c r="T96" s="94" t="s">
        <v>4075</v>
      </c>
      <c r="U96" s="94" t="s">
        <v>482</v>
      </c>
      <c r="V96" s="104" t="s">
        <v>4160</v>
      </c>
      <c r="W96" s="105" t="s">
        <v>2498</v>
      </c>
      <c r="X96" s="105" t="s">
        <v>4158</v>
      </c>
      <c r="Y96" s="105" t="s">
        <v>4161</v>
      </c>
      <c r="Z96" s="105" t="s">
        <v>4162</v>
      </c>
      <c r="AA96" s="105" t="s">
        <v>4163</v>
      </c>
      <c r="AB96" s="106">
        <v>2</v>
      </c>
      <c r="AC96" s="102">
        <v>15620</v>
      </c>
      <c r="AD96" s="94">
        <v>6050</v>
      </c>
      <c r="AE96" s="94">
        <v>1600</v>
      </c>
      <c r="AF96" s="94">
        <v>1600</v>
      </c>
      <c r="AG96" s="94">
        <v>0</v>
      </c>
      <c r="AH96" s="102"/>
      <c r="AI96" s="102"/>
      <c r="AJ96" s="107"/>
      <c r="AK96" s="107" t="s">
        <v>3118</v>
      </c>
      <c r="AL96" s="107"/>
    </row>
    <row r="97" spans="2:38" ht="22.25" customHeight="1" x14ac:dyDescent="0.2">
      <c r="B97" s="102" t="s">
        <v>471</v>
      </c>
      <c r="C97" s="94" t="s">
        <v>85</v>
      </c>
      <c r="D97" s="103" t="s">
        <v>4164</v>
      </c>
      <c r="E97" s="94" t="s">
        <v>4165</v>
      </c>
      <c r="F97" s="94" t="s">
        <v>3116</v>
      </c>
      <c r="G97" s="94" t="s">
        <v>2497</v>
      </c>
      <c r="H97" s="103">
        <v>2023</v>
      </c>
      <c r="I97" s="103">
        <v>2023</v>
      </c>
      <c r="J97" s="102" t="s">
        <v>474</v>
      </c>
      <c r="K97" s="94" t="s">
        <v>475</v>
      </c>
      <c r="L97" s="94" t="s">
        <v>476</v>
      </c>
      <c r="M97" s="94" t="s">
        <v>477</v>
      </c>
      <c r="N97" s="94" t="s">
        <v>478</v>
      </c>
      <c r="O97" s="94" t="s">
        <v>89</v>
      </c>
      <c r="P97" s="94" t="s">
        <v>90</v>
      </c>
      <c r="Q97" s="94" t="s">
        <v>479</v>
      </c>
      <c r="R97" s="94" t="s">
        <v>480</v>
      </c>
      <c r="S97" s="94" t="s">
        <v>119</v>
      </c>
      <c r="T97" s="94" t="s">
        <v>481</v>
      </c>
      <c r="U97" s="94" t="s">
        <v>482</v>
      </c>
      <c r="V97" s="104" t="s">
        <v>2592</v>
      </c>
      <c r="W97" s="105" t="s">
        <v>2498</v>
      </c>
      <c r="X97" s="105" t="s">
        <v>479</v>
      </c>
      <c r="Y97" s="105" t="s">
        <v>2593</v>
      </c>
      <c r="Z97" s="105" t="s">
        <v>2594</v>
      </c>
      <c r="AA97" s="105" t="s">
        <v>2595</v>
      </c>
      <c r="AB97" s="106">
        <v>4</v>
      </c>
      <c r="AC97" s="102">
        <v>29536</v>
      </c>
      <c r="AD97" s="94">
        <v>11000</v>
      </c>
      <c r="AE97" s="94">
        <v>2700</v>
      </c>
      <c r="AF97" s="94">
        <v>2700</v>
      </c>
      <c r="AG97" s="94">
        <v>0</v>
      </c>
      <c r="AH97" s="102" t="s">
        <v>3117</v>
      </c>
      <c r="AI97" s="102"/>
      <c r="AJ97" s="107"/>
      <c r="AK97" s="107" t="s">
        <v>3118</v>
      </c>
      <c r="AL97" s="107"/>
    </row>
    <row r="98" spans="2:38" ht="22.25" customHeight="1" x14ac:dyDescent="0.2">
      <c r="B98" s="102" t="s">
        <v>471</v>
      </c>
      <c r="C98" s="94" t="s">
        <v>85</v>
      </c>
      <c r="D98" s="103" t="s">
        <v>4166</v>
      </c>
      <c r="E98" s="94" t="s">
        <v>4167</v>
      </c>
      <c r="F98" s="94" t="s">
        <v>472</v>
      </c>
      <c r="G98" s="94" t="s">
        <v>2497</v>
      </c>
      <c r="H98" s="103">
        <v>2023</v>
      </c>
      <c r="I98" s="103">
        <v>2023</v>
      </c>
      <c r="J98" s="102" t="s">
        <v>4168</v>
      </c>
      <c r="K98" s="94" t="s">
        <v>4169</v>
      </c>
      <c r="L98" s="94" t="s">
        <v>4170</v>
      </c>
      <c r="M98" s="94" t="s">
        <v>4171</v>
      </c>
      <c r="N98" s="94" t="s">
        <v>4172</v>
      </c>
      <c r="O98" s="94" t="s">
        <v>89</v>
      </c>
      <c r="P98" s="94" t="s">
        <v>90</v>
      </c>
      <c r="Q98" s="94" t="s">
        <v>4173</v>
      </c>
      <c r="R98" s="94" t="s">
        <v>4174</v>
      </c>
      <c r="S98" s="94" t="s">
        <v>135</v>
      </c>
      <c r="T98" s="94" t="s">
        <v>4047</v>
      </c>
      <c r="U98" s="94" t="s">
        <v>482</v>
      </c>
      <c r="V98" s="104" t="s">
        <v>4175</v>
      </c>
      <c r="W98" s="105" t="s">
        <v>2921</v>
      </c>
      <c r="X98" s="105" t="s">
        <v>4173</v>
      </c>
      <c r="Y98" s="105" t="s">
        <v>4176</v>
      </c>
      <c r="Z98" s="105" t="s">
        <v>4177</v>
      </c>
      <c r="AA98" s="105" t="s">
        <v>4178</v>
      </c>
      <c r="AB98" s="106">
        <v>2</v>
      </c>
      <c r="AC98" s="102">
        <v>7700</v>
      </c>
      <c r="AD98" s="94">
        <v>3700</v>
      </c>
      <c r="AE98" s="94">
        <v>0</v>
      </c>
      <c r="AF98" s="94">
        <v>0</v>
      </c>
      <c r="AG98" s="94">
        <v>0</v>
      </c>
      <c r="AH98" s="102"/>
      <c r="AI98" s="102"/>
      <c r="AJ98" s="107"/>
      <c r="AK98" s="107" t="s">
        <v>2499</v>
      </c>
      <c r="AL98" s="107"/>
    </row>
    <row r="99" spans="2:38" ht="22.25" customHeight="1" x14ac:dyDescent="0.2">
      <c r="B99" s="102" t="s">
        <v>471</v>
      </c>
      <c r="C99" s="94" t="s">
        <v>85</v>
      </c>
      <c r="D99" s="103" t="s">
        <v>4179</v>
      </c>
      <c r="E99" s="94" t="s">
        <v>4180</v>
      </c>
      <c r="F99" s="94" t="s">
        <v>3116</v>
      </c>
      <c r="G99" s="94" t="s">
        <v>2497</v>
      </c>
      <c r="H99" s="103">
        <v>2023</v>
      </c>
      <c r="I99" s="103">
        <v>2023</v>
      </c>
      <c r="J99" s="102" t="s">
        <v>4181</v>
      </c>
      <c r="K99" s="94" t="s">
        <v>4182</v>
      </c>
      <c r="L99" s="94" t="s">
        <v>4183</v>
      </c>
      <c r="M99" s="94" t="s">
        <v>4184</v>
      </c>
      <c r="N99" s="94" t="s">
        <v>4185</v>
      </c>
      <c r="O99" s="94" t="s">
        <v>89</v>
      </c>
      <c r="P99" s="94" t="s">
        <v>90</v>
      </c>
      <c r="Q99" s="94" t="s">
        <v>4186</v>
      </c>
      <c r="R99" s="94" t="s">
        <v>4187</v>
      </c>
      <c r="S99" s="94" t="s">
        <v>91</v>
      </c>
      <c r="T99" s="94" t="s">
        <v>4032</v>
      </c>
      <c r="U99" s="94" t="s">
        <v>482</v>
      </c>
      <c r="V99" s="104" t="s">
        <v>4188</v>
      </c>
      <c r="W99" s="105" t="s">
        <v>4189</v>
      </c>
      <c r="X99" s="105" t="s">
        <v>4186</v>
      </c>
      <c r="Y99" s="105" t="s">
        <v>4190</v>
      </c>
      <c r="Z99" s="105" t="s">
        <v>4191</v>
      </c>
      <c r="AA99" s="105" t="s">
        <v>4192</v>
      </c>
      <c r="AB99" s="106">
        <v>1</v>
      </c>
      <c r="AC99" s="102">
        <v>11040</v>
      </c>
      <c r="AD99" s="94">
        <v>1500</v>
      </c>
      <c r="AE99" s="94">
        <v>1200</v>
      </c>
      <c r="AF99" s="94">
        <v>1200</v>
      </c>
      <c r="AG99" s="94">
        <v>0</v>
      </c>
      <c r="AH99" s="102"/>
      <c r="AI99" s="102"/>
      <c r="AJ99" s="107"/>
      <c r="AK99" s="107" t="s">
        <v>3118</v>
      </c>
      <c r="AL99" s="107"/>
    </row>
    <row r="100" spans="2:38" ht="22.25" customHeight="1" x14ac:dyDescent="0.2">
      <c r="B100" s="102" t="s">
        <v>471</v>
      </c>
      <c r="C100" s="94" t="s">
        <v>85</v>
      </c>
      <c r="D100" s="103" t="s">
        <v>4193</v>
      </c>
      <c r="E100" s="94" t="s">
        <v>4194</v>
      </c>
      <c r="F100" s="94" t="s">
        <v>3116</v>
      </c>
      <c r="G100" s="94" t="s">
        <v>2497</v>
      </c>
      <c r="H100" s="103">
        <v>2023</v>
      </c>
      <c r="I100" s="103">
        <v>2023</v>
      </c>
      <c r="J100" s="102" t="s">
        <v>4195</v>
      </c>
      <c r="K100" s="94" t="s">
        <v>4196</v>
      </c>
      <c r="L100" s="94" t="s">
        <v>4197</v>
      </c>
      <c r="M100" s="94" t="s">
        <v>4198</v>
      </c>
      <c r="N100" s="94" t="s">
        <v>4199</v>
      </c>
      <c r="O100" s="94" t="s">
        <v>89</v>
      </c>
      <c r="P100" s="94" t="s">
        <v>257</v>
      </c>
      <c r="Q100" s="94" t="s">
        <v>4200</v>
      </c>
      <c r="R100" s="94" t="s">
        <v>4201</v>
      </c>
      <c r="S100" s="94" t="s">
        <v>91</v>
      </c>
      <c r="T100" s="94" t="s">
        <v>4047</v>
      </c>
      <c r="U100" s="94" t="s">
        <v>482</v>
      </c>
      <c r="V100" s="104" t="s">
        <v>4202</v>
      </c>
      <c r="W100" s="105" t="s">
        <v>2498</v>
      </c>
      <c r="X100" s="105" t="s">
        <v>4200</v>
      </c>
      <c r="Y100" s="105" t="s">
        <v>4203</v>
      </c>
      <c r="Z100" s="105" t="s">
        <v>4204</v>
      </c>
      <c r="AA100" s="105" t="s">
        <v>4205</v>
      </c>
      <c r="AB100" s="106">
        <v>4</v>
      </c>
      <c r="AC100" s="102">
        <v>13215</v>
      </c>
      <c r="AD100" s="94">
        <v>4180</v>
      </c>
      <c r="AE100" s="94">
        <v>2992</v>
      </c>
      <c r="AF100" s="94">
        <v>2992</v>
      </c>
      <c r="AG100" s="94">
        <v>0</v>
      </c>
      <c r="AH100" s="102"/>
      <c r="AI100" s="102"/>
      <c r="AJ100" s="107"/>
      <c r="AK100" s="107" t="s">
        <v>3118</v>
      </c>
      <c r="AL100" s="107"/>
    </row>
    <row r="101" spans="2:38" ht="22.25" customHeight="1" x14ac:dyDescent="0.2">
      <c r="B101" s="102" t="s">
        <v>471</v>
      </c>
      <c r="C101" s="94" t="s">
        <v>85</v>
      </c>
      <c r="D101" s="103" t="s">
        <v>4206</v>
      </c>
      <c r="E101" s="94" t="s">
        <v>4207</v>
      </c>
      <c r="F101" s="94" t="s">
        <v>3116</v>
      </c>
      <c r="G101" s="94" t="s">
        <v>2497</v>
      </c>
      <c r="H101" s="103">
        <v>2023</v>
      </c>
      <c r="I101" s="103">
        <v>2023</v>
      </c>
      <c r="J101" s="102" t="s">
        <v>4208</v>
      </c>
      <c r="K101" s="94" t="s">
        <v>4209</v>
      </c>
      <c r="L101" s="94" t="s">
        <v>4210</v>
      </c>
      <c r="M101" s="94" t="s">
        <v>4211</v>
      </c>
      <c r="N101" s="94" t="s">
        <v>4212</v>
      </c>
      <c r="O101" s="94" t="s">
        <v>89</v>
      </c>
      <c r="P101" s="94" t="s">
        <v>90</v>
      </c>
      <c r="Q101" s="94" t="s">
        <v>4213</v>
      </c>
      <c r="R101" s="94" t="s">
        <v>4214</v>
      </c>
      <c r="S101" s="94" t="s">
        <v>135</v>
      </c>
      <c r="T101" s="94" t="s">
        <v>531</v>
      </c>
      <c r="U101" s="94" t="s">
        <v>482</v>
      </c>
      <c r="V101" s="104" t="s">
        <v>4215</v>
      </c>
      <c r="W101" s="105" t="s">
        <v>4216</v>
      </c>
      <c r="X101" s="105" t="s">
        <v>4217</v>
      </c>
      <c r="Y101" s="105" t="s">
        <v>4218</v>
      </c>
      <c r="Z101" s="105" t="s">
        <v>4219</v>
      </c>
      <c r="AA101" s="105" t="s">
        <v>4220</v>
      </c>
      <c r="AB101" s="106">
        <v>1</v>
      </c>
      <c r="AC101" s="102">
        <v>22160</v>
      </c>
      <c r="AD101" s="94">
        <v>2000</v>
      </c>
      <c r="AE101" s="94">
        <v>1000</v>
      </c>
      <c r="AF101" s="94">
        <v>1000</v>
      </c>
      <c r="AG101" s="94">
        <v>0</v>
      </c>
      <c r="AH101" s="102" t="s">
        <v>472</v>
      </c>
      <c r="AI101" s="102"/>
      <c r="AJ101" s="107"/>
      <c r="AK101" s="107" t="s">
        <v>3118</v>
      </c>
      <c r="AL101" s="107"/>
    </row>
    <row r="102" spans="2:38" ht="22.25" customHeight="1" x14ac:dyDescent="0.2">
      <c r="B102" s="102" t="s">
        <v>471</v>
      </c>
      <c r="C102" s="94" t="s">
        <v>85</v>
      </c>
      <c r="D102" s="103" t="s">
        <v>4221</v>
      </c>
      <c r="E102" s="94" t="s">
        <v>4222</v>
      </c>
      <c r="F102" s="94" t="s">
        <v>3116</v>
      </c>
      <c r="G102" s="94" t="s">
        <v>2497</v>
      </c>
      <c r="H102" s="103">
        <v>2023</v>
      </c>
      <c r="I102" s="103">
        <v>2023</v>
      </c>
      <c r="J102" s="102" t="s">
        <v>4223</v>
      </c>
      <c r="K102" s="94" t="s">
        <v>4224</v>
      </c>
      <c r="L102" s="94" t="s">
        <v>4225</v>
      </c>
      <c r="M102" s="94" t="s">
        <v>4226</v>
      </c>
      <c r="N102" s="94" t="s">
        <v>4227</v>
      </c>
      <c r="O102" s="94" t="s">
        <v>89</v>
      </c>
      <c r="P102" s="94" t="s">
        <v>90</v>
      </c>
      <c r="Q102" s="94" t="s">
        <v>4228</v>
      </c>
      <c r="R102" s="94" t="s">
        <v>4229</v>
      </c>
      <c r="S102" s="94" t="s">
        <v>135</v>
      </c>
      <c r="T102" s="94" t="s">
        <v>514</v>
      </c>
      <c r="U102" s="94" t="s">
        <v>482</v>
      </c>
      <c r="V102" s="104" t="s">
        <v>4230</v>
      </c>
      <c r="W102" s="105" t="s">
        <v>2498</v>
      </c>
      <c r="X102" s="105" t="s">
        <v>4231</v>
      </c>
      <c r="Y102" s="105" t="s">
        <v>4232</v>
      </c>
      <c r="Z102" s="105" t="s">
        <v>4233</v>
      </c>
      <c r="AA102" s="105" t="s">
        <v>4234</v>
      </c>
      <c r="AB102" s="106">
        <v>2</v>
      </c>
      <c r="AC102" s="102">
        <v>12570</v>
      </c>
      <c r="AD102" s="94">
        <v>5000</v>
      </c>
      <c r="AE102" s="94">
        <v>2700</v>
      </c>
      <c r="AF102" s="94">
        <v>2700</v>
      </c>
      <c r="AG102" s="94">
        <v>0</v>
      </c>
      <c r="AH102" s="102" t="s">
        <v>3117</v>
      </c>
      <c r="AI102" s="102"/>
      <c r="AJ102" s="107"/>
      <c r="AK102" s="107" t="s">
        <v>3118</v>
      </c>
      <c r="AL102" s="107"/>
    </row>
    <row r="103" spans="2:38" ht="22.25" customHeight="1" x14ac:dyDescent="0.2">
      <c r="B103" s="102" t="s">
        <v>471</v>
      </c>
      <c r="C103" s="94" t="s">
        <v>85</v>
      </c>
      <c r="D103" s="103" t="s">
        <v>4235</v>
      </c>
      <c r="E103" s="94" t="s">
        <v>4236</v>
      </c>
      <c r="F103" s="94" t="s">
        <v>3116</v>
      </c>
      <c r="G103" s="94" t="s">
        <v>2497</v>
      </c>
      <c r="H103" s="103">
        <v>2023</v>
      </c>
      <c r="I103" s="103">
        <v>2023</v>
      </c>
      <c r="J103" s="102" t="s">
        <v>4237</v>
      </c>
      <c r="K103" s="94" t="s">
        <v>4238</v>
      </c>
      <c r="L103" s="94" t="s">
        <v>4239</v>
      </c>
      <c r="M103" s="94" t="s">
        <v>4240</v>
      </c>
      <c r="N103" s="94" t="s">
        <v>4241</v>
      </c>
      <c r="O103" s="94" t="s">
        <v>89</v>
      </c>
      <c r="P103" s="94" t="s">
        <v>90</v>
      </c>
      <c r="Q103" s="94" t="s">
        <v>4242</v>
      </c>
      <c r="R103" s="94" t="s">
        <v>4243</v>
      </c>
      <c r="S103" s="94" t="s">
        <v>135</v>
      </c>
      <c r="T103" s="94" t="s">
        <v>531</v>
      </c>
      <c r="U103" s="94" t="s">
        <v>482</v>
      </c>
      <c r="V103" s="104" t="s">
        <v>4244</v>
      </c>
      <c r="W103" s="105" t="s">
        <v>4245</v>
      </c>
      <c r="X103" s="105" t="s">
        <v>4242</v>
      </c>
      <c r="Y103" s="105" t="s">
        <v>4246</v>
      </c>
      <c r="Z103" s="105" t="s">
        <v>4247</v>
      </c>
      <c r="AA103" s="105" t="s">
        <v>4248</v>
      </c>
      <c r="AB103" s="106">
        <v>2</v>
      </c>
      <c r="AC103" s="102">
        <v>21470</v>
      </c>
      <c r="AD103" s="94">
        <v>3900</v>
      </c>
      <c r="AE103" s="94">
        <v>3240</v>
      </c>
      <c r="AF103" s="94">
        <v>3240</v>
      </c>
      <c r="AG103" s="94">
        <v>0</v>
      </c>
      <c r="AH103" s="102"/>
      <c r="AI103" s="102"/>
      <c r="AJ103" s="107"/>
      <c r="AK103" s="107" t="s">
        <v>3118</v>
      </c>
      <c r="AL103" s="107"/>
    </row>
    <row r="104" spans="2:38" ht="22.25" customHeight="1" x14ac:dyDescent="0.2">
      <c r="B104" s="102" t="s">
        <v>471</v>
      </c>
      <c r="C104" s="94" t="s">
        <v>85</v>
      </c>
      <c r="D104" s="103" t="s">
        <v>4249</v>
      </c>
      <c r="E104" s="94" t="s">
        <v>4250</v>
      </c>
      <c r="F104" s="94" t="s">
        <v>3116</v>
      </c>
      <c r="G104" s="94" t="s">
        <v>2497</v>
      </c>
      <c r="H104" s="103">
        <v>2023</v>
      </c>
      <c r="I104" s="103">
        <v>2023</v>
      </c>
      <c r="J104" s="102" t="s">
        <v>4251</v>
      </c>
      <c r="K104" s="94" t="s">
        <v>4252</v>
      </c>
      <c r="L104" s="94"/>
      <c r="M104" s="94" t="s">
        <v>4253</v>
      </c>
      <c r="N104" s="94" t="s">
        <v>4254</v>
      </c>
      <c r="O104" s="94" t="s">
        <v>89</v>
      </c>
      <c r="P104" s="94" t="s">
        <v>257</v>
      </c>
      <c r="Q104" s="94" t="s">
        <v>4255</v>
      </c>
      <c r="R104" s="94" t="s">
        <v>4256</v>
      </c>
      <c r="S104" s="94" t="s">
        <v>91</v>
      </c>
      <c r="T104" s="94" t="s">
        <v>4032</v>
      </c>
      <c r="U104" s="94" t="s">
        <v>482</v>
      </c>
      <c r="V104" s="104" t="s">
        <v>4257</v>
      </c>
      <c r="W104" s="105" t="s">
        <v>4258</v>
      </c>
      <c r="X104" s="105" t="s">
        <v>4259</v>
      </c>
      <c r="Y104" s="105" t="s">
        <v>4260</v>
      </c>
      <c r="Z104" s="105" t="s">
        <v>4261</v>
      </c>
      <c r="AA104" s="105" t="s">
        <v>4262</v>
      </c>
      <c r="AB104" s="106">
        <v>4</v>
      </c>
      <c r="AC104" s="102">
        <v>30900</v>
      </c>
      <c r="AD104" s="94">
        <v>9000</v>
      </c>
      <c r="AE104" s="94">
        <v>4600</v>
      </c>
      <c r="AF104" s="94">
        <v>4600</v>
      </c>
      <c r="AG104" s="94">
        <v>0</v>
      </c>
      <c r="AH104" s="102"/>
      <c r="AI104" s="102"/>
      <c r="AJ104" s="107"/>
      <c r="AK104" s="107" t="s">
        <v>3118</v>
      </c>
      <c r="AL104" s="107"/>
    </row>
    <row r="105" spans="2:38" ht="22.25" customHeight="1" x14ac:dyDescent="0.2">
      <c r="B105" s="102" t="s">
        <v>471</v>
      </c>
      <c r="C105" s="94" t="s">
        <v>85</v>
      </c>
      <c r="D105" s="103" t="s">
        <v>4263</v>
      </c>
      <c r="E105" s="94" t="s">
        <v>4264</v>
      </c>
      <c r="F105" s="94" t="s">
        <v>3116</v>
      </c>
      <c r="G105" s="94" t="s">
        <v>2497</v>
      </c>
      <c r="H105" s="103">
        <v>2023</v>
      </c>
      <c r="I105" s="103">
        <v>2023</v>
      </c>
      <c r="J105" s="102" t="s">
        <v>4265</v>
      </c>
      <c r="K105" s="94" t="s">
        <v>4266</v>
      </c>
      <c r="L105" s="94" t="s">
        <v>4267</v>
      </c>
      <c r="M105" s="94" t="s">
        <v>4268</v>
      </c>
      <c r="N105" s="94" t="s">
        <v>4269</v>
      </c>
      <c r="O105" s="94" t="s">
        <v>89</v>
      </c>
      <c r="P105" s="94" t="s">
        <v>90</v>
      </c>
      <c r="Q105" s="94" t="s">
        <v>4270</v>
      </c>
      <c r="R105" s="94" t="s">
        <v>4271</v>
      </c>
      <c r="S105" s="94" t="s">
        <v>223</v>
      </c>
      <c r="T105" s="94" t="s">
        <v>531</v>
      </c>
      <c r="U105" s="94" t="s">
        <v>482</v>
      </c>
      <c r="V105" s="104" t="s">
        <v>4272</v>
      </c>
      <c r="W105" s="105" t="s">
        <v>4273</v>
      </c>
      <c r="X105" s="105" t="s">
        <v>4270</v>
      </c>
      <c r="Y105" s="105" t="s">
        <v>4274</v>
      </c>
      <c r="Z105" s="105" t="s">
        <v>4275</v>
      </c>
      <c r="AA105" s="105" t="s">
        <v>4276</v>
      </c>
      <c r="AB105" s="106">
        <v>2</v>
      </c>
      <c r="AC105" s="102">
        <v>9819</v>
      </c>
      <c r="AD105" s="94">
        <v>3900</v>
      </c>
      <c r="AE105" s="94">
        <v>2140</v>
      </c>
      <c r="AF105" s="94">
        <v>2140</v>
      </c>
      <c r="AG105" s="94">
        <v>0</v>
      </c>
      <c r="AH105" s="102"/>
      <c r="AI105" s="102"/>
      <c r="AJ105" s="107"/>
      <c r="AK105" s="107" t="s">
        <v>3118</v>
      </c>
      <c r="AL105" s="107"/>
    </row>
    <row r="106" spans="2:38" ht="22.25" customHeight="1" x14ac:dyDescent="0.2">
      <c r="B106" s="102" t="s">
        <v>471</v>
      </c>
      <c r="C106" s="94" t="s">
        <v>85</v>
      </c>
      <c r="D106" s="103" t="s">
        <v>4277</v>
      </c>
      <c r="E106" s="94" t="s">
        <v>4278</v>
      </c>
      <c r="F106" s="94" t="s">
        <v>3116</v>
      </c>
      <c r="G106" s="94" t="s">
        <v>2497</v>
      </c>
      <c r="H106" s="103">
        <v>2023</v>
      </c>
      <c r="I106" s="103">
        <v>2023</v>
      </c>
      <c r="J106" s="102" t="s">
        <v>4279</v>
      </c>
      <c r="K106" s="94" t="s">
        <v>4280</v>
      </c>
      <c r="L106" s="94" t="s">
        <v>4281</v>
      </c>
      <c r="M106" s="94" t="s">
        <v>4282</v>
      </c>
      <c r="N106" s="94" t="s">
        <v>4283</v>
      </c>
      <c r="O106" s="94" t="s">
        <v>89</v>
      </c>
      <c r="P106" s="94" t="s">
        <v>90</v>
      </c>
      <c r="Q106" s="94" t="s">
        <v>4284</v>
      </c>
      <c r="R106" s="94" t="s">
        <v>4285</v>
      </c>
      <c r="S106" s="94" t="s">
        <v>135</v>
      </c>
      <c r="T106" s="94" t="s">
        <v>514</v>
      </c>
      <c r="U106" s="94" t="s">
        <v>482</v>
      </c>
      <c r="V106" s="104" t="s">
        <v>4286</v>
      </c>
      <c r="W106" s="105" t="s">
        <v>2498</v>
      </c>
      <c r="X106" s="105" t="s">
        <v>4284</v>
      </c>
      <c r="Y106" s="105" t="s">
        <v>4287</v>
      </c>
      <c r="Z106" s="105" t="s">
        <v>4288</v>
      </c>
      <c r="AA106" s="105" t="s">
        <v>4289</v>
      </c>
      <c r="AB106" s="106">
        <v>1</v>
      </c>
      <c r="AC106" s="102">
        <v>8745</v>
      </c>
      <c r="AD106" s="94">
        <v>2500</v>
      </c>
      <c r="AE106" s="94">
        <v>2200</v>
      </c>
      <c r="AF106" s="94">
        <v>2200</v>
      </c>
      <c r="AG106" s="94">
        <v>0</v>
      </c>
      <c r="AH106" s="102"/>
      <c r="AI106" s="102"/>
      <c r="AJ106" s="107"/>
      <c r="AK106" s="107" t="s">
        <v>3118</v>
      </c>
      <c r="AL106" s="107"/>
    </row>
    <row r="107" spans="2:38" ht="22.25" customHeight="1" x14ac:dyDescent="0.2">
      <c r="B107" s="102" t="s">
        <v>471</v>
      </c>
      <c r="C107" s="94" t="s">
        <v>85</v>
      </c>
      <c r="D107" s="103" t="s">
        <v>4290</v>
      </c>
      <c r="E107" s="94" t="s">
        <v>4291</v>
      </c>
      <c r="F107" s="94" t="s">
        <v>3116</v>
      </c>
      <c r="G107" s="94" t="s">
        <v>2497</v>
      </c>
      <c r="H107" s="103">
        <v>2023</v>
      </c>
      <c r="I107" s="103">
        <v>2023</v>
      </c>
      <c r="J107" s="102" t="s">
        <v>4292</v>
      </c>
      <c r="K107" s="94" t="s">
        <v>4293</v>
      </c>
      <c r="L107" s="94" t="s">
        <v>4294</v>
      </c>
      <c r="M107" s="94" t="s">
        <v>4295</v>
      </c>
      <c r="N107" s="94" t="s">
        <v>4296</v>
      </c>
      <c r="O107" s="94" t="s">
        <v>89</v>
      </c>
      <c r="P107" s="94" t="s">
        <v>90</v>
      </c>
      <c r="Q107" s="94" t="s">
        <v>552</v>
      </c>
      <c r="R107" s="94" t="s">
        <v>553</v>
      </c>
      <c r="S107" s="94" t="s">
        <v>135</v>
      </c>
      <c r="T107" s="94" t="s">
        <v>531</v>
      </c>
      <c r="U107" s="94" t="s">
        <v>482</v>
      </c>
      <c r="V107" s="104" t="s">
        <v>4297</v>
      </c>
      <c r="W107" s="105" t="s">
        <v>2498</v>
      </c>
      <c r="X107" s="105" t="s">
        <v>552</v>
      </c>
      <c r="Y107" s="105" t="s">
        <v>3282</v>
      </c>
      <c r="Z107" s="105" t="s">
        <v>4298</v>
      </c>
      <c r="AA107" s="105" t="s">
        <v>4299</v>
      </c>
      <c r="AB107" s="106">
        <v>1</v>
      </c>
      <c r="AC107" s="102">
        <v>5200</v>
      </c>
      <c r="AD107" s="94">
        <v>2000</v>
      </c>
      <c r="AE107" s="94">
        <v>1000</v>
      </c>
      <c r="AF107" s="94">
        <v>1000</v>
      </c>
      <c r="AG107" s="94">
        <v>0</v>
      </c>
      <c r="AH107" s="102"/>
      <c r="AI107" s="102"/>
      <c r="AJ107" s="107"/>
      <c r="AK107" s="107" t="s">
        <v>3118</v>
      </c>
      <c r="AL107" s="107"/>
    </row>
    <row r="108" spans="2:38" ht="22.25" customHeight="1" x14ac:dyDescent="0.2">
      <c r="B108" s="102" t="s">
        <v>471</v>
      </c>
      <c r="C108" s="94" t="s">
        <v>85</v>
      </c>
      <c r="D108" s="103" t="s">
        <v>4300</v>
      </c>
      <c r="E108" s="94" t="s">
        <v>4301</v>
      </c>
      <c r="F108" s="94" t="s">
        <v>3116</v>
      </c>
      <c r="G108" s="94" t="s">
        <v>2497</v>
      </c>
      <c r="H108" s="103">
        <v>2023</v>
      </c>
      <c r="I108" s="103">
        <v>2023</v>
      </c>
      <c r="J108" s="102" t="s">
        <v>4302</v>
      </c>
      <c r="K108" s="94" t="s">
        <v>4303</v>
      </c>
      <c r="L108" s="94" t="s">
        <v>4304</v>
      </c>
      <c r="M108" s="94" t="s">
        <v>4305</v>
      </c>
      <c r="N108" s="94" t="s">
        <v>4306</v>
      </c>
      <c r="O108" s="94" t="s">
        <v>89</v>
      </c>
      <c r="P108" s="94" t="s">
        <v>90</v>
      </c>
      <c r="Q108" s="94" t="s">
        <v>4307</v>
      </c>
      <c r="R108" s="94" t="s">
        <v>4308</v>
      </c>
      <c r="S108" s="94" t="s">
        <v>135</v>
      </c>
      <c r="T108" s="94" t="s">
        <v>574</v>
      </c>
      <c r="U108" s="94" t="s">
        <v>482</v>
      </c>
      <c r="V108" s="104" t="s">
        <v>2774</v>
      </c>
      <c r="W108" s="105" t="s">
        <v>4309</v>
      </c>
      <c r="X108" s="105" t="s">
        <v>4307</v>
      </c>
      <c r="Y108" s="105" t="s">
        <v>4310</v>
      </c>
      <c r="Z108" s="105" t="s">
        <v>4311</v>
      </c>
      <c r="AA108" s="105" t="s">
        <v>4312</v>
      </c>
      <c r="AB108" s="106">
        <v>3</v>
      </c>
      <c r="AC108" s="102">
        <v>13850</v>
      </c>
      <c r="AD108" s="94">
        <v>4500</v>
      </c>
      <c r="AE108" s="94">
        <v>2350</v>
      </c>
      <c r="AF108" s="94">
        <v>2350</v>
      </c>
      <c r="AG108" s="94">
        <v>0</v>
      </c>
      <c r="AH108" s="102"/>
      <c r="AI108" s="102"/>
      <c r="AJ108" s="107"/>
      <c r="AK108" s="107" t="s">
        <v>3118</v>
      </c>
      <c r="AL108" s="107"/>
    </row>
    <row r="109" spans="2:38" ht="22.25" customHeight="1" x14ac:dyDescent="0.2">
      <c r="B109" s="102" t="s">
        <v>471</v>
      </c>
      <c r="C109" s="94" t="s">
        <v>85</v>
      </c>
      <c r="D109" s="103" t="s">
        <v>4313</v>
      </c>
      <c r="E109" s="94" t="s">
        <v>4314</v>
      </c>
      <c r="F109" s="94" t="s">
        <v>3116</v>
      </c>
      <c r="G109" s="94" t="s">
        <v>2497</v>
      </c>
      <c r="H109" s="103">
        <v>2023</v>
      </c>
      <c r="I109" s="103">
        <v>2023</v>
      </c>
      <c r="J109" s="102" t="s">
        <v>525</v>
      </c>
      <c r="K109" s="94" t="s">
        <v>526</v>
      </c>
      <c r="L109" s="94" t="s">
        <v>2602</v>
      </c>
      <c r="M109" s="94" t="s">
        <v>527</v>
      </c>
      <c r="N109" s="94" t="s">
        <v>528</v>
      </c>
      <c r="O109" s="94" t="s">
        <v>89</v>
      </c>
      <c r="P109" s="94" t="s">
        <v>90</v>
      </c>
      <c r="Q109" s="94" t="s">
        <v>529</v>
      </c>
      <c r="R109" s="94" t="s">
        <v>530</v>
      </c>
      <c r="S109" s="94" t="s">
        <v>223</v>
      </c>
      <c r="T109" s="94" t="s">
        <v>531</v>
      </c>
      <c r="U109" s="94" t="s">
        <v>482</v>
      </c>
      <c r="V109" s="104" t="s">
        <v>2603</v>
      </c>
      <c r="W109" s="105" t="s">
        <v>2604</v>
      </c>
      <c r="X109" s="105" t="s">
        <v>529</v>
      </c>
      <c r="Y109" s="105" t="s">
        <v>2605</v>
      </c>
      <c r="Z109" s="105" t="s">
        <v>2606</v>
      </c>
      <c r="AA109" s="105" t="s">
        <v>2607</v>
      </c>
      <c r="AB109" s="106">
        <v>1</v>
      </c>
      <c r="AC109" s="102">
        <v>4950</v>
      </c>
      <c r="AD109" s="94">
        <v>2000</v>
      </c>
      <c r="AE109" s="94">
        <v>1000</v>
      </c>
      <c r="AF109" s="94">
        <v>1000</v>
      </c>
      <c r="AG109" s="94">
        <v>0</v>
      </c>
      <c r="AH109" s="102" t="s">
        <v>3117</v>
      </c>
      <c r="AI109" s="102"/>
      <c r="AJ109" s="107"/>
      <c r="AK109" s="107" t="s">
        <v>3118</v>
      </c>
      <c r="AL109" s="107"/>
    </row>
    <row r="110" spans="2:38" ht="22.25" customHeight="1" x14ac:dyDescent="0.2">
      <c r="B110" s="102" t="s">
        <v>471</v>
      </c>
      <c r="C110" s="94" t="s">
        <v>85</v>
      </c>
      <c r="D110" s="103" t="s">
        <v>4315</v>
      </c>
      <c r="E110" s="94" t="s">
        <v>4316</v>
      </c>
      <c r="F110" s="94" t="s">
        <v>3116</v>
      </c>
      <c r="G110" s="94" t="s">
        <v>2497</v>
      </c>
      <c r="H110" s="103">
        <v>2023</v>
      </c>
      <c r="I110" s="103">
        <v>2023</v>
      </c>
      <c r="J110" s="102" t="s">
        <v>4317</v>
      </c>
      <c r="K110" s="94" t="s">
        <v>4318</v>
      </c>
      <c r="L110" s="94" t="s">
        <v>4319</v>
      </c>
      <c r="M110" s="94" t="s">
        <v>4320</v>
      </c>
      <c r="N110" s="94" t="s">
        <v>4321</v>
      </c>
      <c r="O110" s="94" t="s">
        <v>89</v>
      </c>
      <c r="P110" s="94" t="s">
        <v>90</v>
      </c>
      <c r="Q110" s="94" t="s">
        <v>4322</v>
      </c>
      <c r="R110" s="94" t="s">
        <v>4323</v>
      </c>
      <c r="S110" s="94" t="s">
        <v>119</v>
      </c>
      <c r="T110" s="94" t="s">
        <v>481</v>
      </c>
      <c r="U110" s="94" t="s">
        <v>482</v>
      </c>
      <c r="V110" s="104" t="s">
        <v>4324</v>
      </c>
      <c r="W110" s="105" t="s">
        <v>2498</v>
      </c>
      <c r="X110" s="105" t="s">
        <v>4322</v>
      </c>
      <c r="Y110" s="105" t="s">
        <v>4325</v>
      </c>
      <c r="Z110" s="105" t="s">
        <v>4326</v>
      </c>
      <c r="AA110" s="105" t="s">
        <v>4327</v>
      </c>
      <c r="AB110" s="106">
        <v>3</v>
      </c>
      <c r="AC110" s="102">
        <v>9305</v>
      </c>
      <c r="AD110" s="94">
        <v>3450</v>
      </c>
      <c r="AE110" s="94">
        <v>1950</v>
      </c>
      <c r="AF110" s="94">
        <v>1950</v>
      </c>
      <c r="AG110" s="94">
        <v>0</v>
      </c>
      <c r="AH110" s="102" t="s">
        <v>472</v>
      </c>
      <c r="AI110" s="102"/>
      <c r="AJ110" s="107"/>
      <c r="AK110" s="107" t="s">
        <v>3118</v>
      </c>
      <c r="AL110" s="107"/>
    </row>
    <row r="111" spans="2:38" ht="22.25" customHeight="1" x14ac:dyDescent="0.2">
      <c r="B111" s="102" t="s">
        <v>471</v>
      </c>
      <c r="C111" s="94" t="s">
        <v>85</v>
      </c>
      <c r="D111" s="103" t="s">
        <v>4328</v>
      </c>
      <c r="E111" s="94" t="s">
        <v>4329</v>
      </c>
      <c r="F111" s="94" t="s">
        <v>3505</v>
      </c>
      <c r="G111" s="94" t="s">
        <v>2497</v>
      </c>
      <c r="H111" s="103">
        <v>2023</v>
      </c>
      <c r="I111" s="103">
        <v>2023</v>
      </c>
      <c r="J111" s="102" t="s">
        <v>4330</v>
      </c>
      <c r="K111" s="94" t="s">
        <v>4331</v>
      </c>
      <c r="L111" s="94"/>
      <c r="M111" s="94" t="s">
        <v>4332</v>
      </c>
      <c r="N111" s="94" t="s">
        <v>4333</v>
      </c>
      <c r="O111" s="94" t="s">
        <v>89</v>
      </c>
      <c r="P111" s="94" t="s">
        <v>257</v>
      </c>
      <c r="Q111" s="94" t="s">
        <v>4334</v>
      </c>
      <c r="R111" s="94" t="s">
        <v>4335</v>
      </c>
      <c r="S111" s="94" t="s">
        <v>91</v>
      </c>
      <c r="T111" s="94" t="s">
        <v>481</v>
      </c>
      <c r="U111" s="94" t="s">
        <v>482</v>
      </c>
      <c r="V111" s="104" t="s">
        <v>4336</v>
      </c>
      <c r="W111" s="105" t="s">
        <v>4337</v>
      </c>
      <c r="X111" s="105" t="s">
        <v>4334</v>
      </c>
      <c r="Y111" s="105" t="s">
        <v>4338</v>
      </c>
      <c r="Z111" s="105" t="s">
        <v>4339</v>
      </c>
      <c r="AA111" s="105" t="s">
        <v>4340</v>
      </c>
      <c r="AB111" s="106">
        <v>4</v>
      </c>
      <c r="AC111" s="102">
        <v>49300</v>
      </c>
      <c r="AD111" s="94">
        <v>15000</v>
      </c>
      <c r="AE111" s="94">
        <v>0</v>
      </c>
      <c r="AF111" s="94">
        <v>0</v>
      </c>
      <c r="AG111" s="94">
        <v>0</v>
      </c>
      <c r="AH111" s="102"/>
      <c r="AI111" s="102"/>
      <c r="AJ111" s="107"/>
      <c r="AK111" s="107" t="s">
        <v>3118</v>
      </c>
      <c r="AL111" s="107"/>
    </row>
    <row r="112" spans="2:38" ht="22.25" customHeight="1" x14ac:dyDescent="0.2">
      <c r="B112" s="102" t="s">
        <v>471</v>
      </c>
      <c r="C112" s="94" t="s">
        <v>85</v>
      </c>
      <c r="D112" s="103" t="s">
        <v>4341</v>
      </c>
      <c r="E112" s="94" t="s">
        <v>4342</v>
      </c>
      <c r="F112" s="94" t="s">
        <v>3116</v>
      </c>
      <c r="G112" s="94" t="s">
        <v>2497</v>
      </c>
      <c r="H112" s="103">
        <v>2023</v>
      </c>
      <c r="I112" s="103">
        <v>2023</v>
      </c>
      <c r="J112" s="102" t="s">
        <v>4343</v>
      </c>
      <c r="K112" s="94" t="s">
        <v>4344</v>
      </c>
      <c r="L112" s="94" t="s">
        <v>4345</v>
      </c>
      <c r="M112" s="94" t="s">
        <v>4346</v>
      </c>
      <c r="N112" s="94" t="s">
        <v>4347</v>
      </c>
      <c r="O112" s="94" t="s">
        <v>89</v>
      </c>
      <c r="P112" s="94" t="s">
        <v>257</v>
      </c>
      <c r="Q112" s="94" t="s">
        <v>4348</v>
      </c>
      <c r="R112" s="94" t="s">
        <v>4349</v>
      </c>
      <c r="S112" s="94" t="s">
        <v>91</v>
      </c>
      <c r="T112" s="94" t="s">
        <v>4075</v>
      </c>
      <c r="U112" s="94" t="s">
        <v>482</v>
      </c>
      <c r="V112" s="104" t="s">
        <v>4350</v>
      </c>
      <c r="W112" s="105" t="s">
        <v>4351</v>
      </c>
      <c r="X112" s="105" t="s">
        <v>4158</v>
      </c>
      <c r="Y112" s="105" t="s">
        <v>4161</v>
      </c>
      <c r="Z112" s="105" t="s">
        <v>4352</v>
      </c>
      <c r="AA112" s="105" t="s">
        <v>4353</v>
      </c>
      <c r="AB112" s="106">
        <v>4</v>
      </c>
      <c r="AC112" s="102">
        <v>45792</v>
      </c>
      <c r="AD112" s="94">
        <v>7500</v>
      </c>
      <c r="AE112" s="94">
        <v>2700</v>
      </c>
      <c r="AF112" s="94">
        <v>2700</v>
      </c>
      <c r="AG112" s="94">
        <v>0</v>
      </c>
      <c r="AH112" s="102"/>
      <c r="AI112" s="102"/>
      <c r="AJ112" s="107"/>
      <c r="AK112" s="107" t="s">
        <v>3118</v>
      </c>
      <c r="AL112" s="107"/>
    </row>
    <row r="113" spans="2:38" ht="22.25" customHeight="1" x14ac:dyDescent="0.2">
      <c r="B113" s="102" t="s">
        <v>591</v>
      </c>
      <c r="C113" s="94" t="s">
        <v>85</v>
      </c>
      <c r="D113" s="103" t="s">
        <v>4354</v>
      </c>
      <c r="E113" s="94" t="s">
        <v>4355</v>
      </c>
      <c r="F113" s="94" t="s">
        <v>3116</v>
      </c>
      <c r="G113" s="94" t="s">
        <v>2497</v>
      </c>
      <c r="H113" s="103">
        <v>2023</v>
      </c>
      <c r="I113" s="103">
        <v>2023</v>
      </c>
      <c r="J113" s="102" t="s">
        <v>4356</v>
      </c>
      <c r="K113" s="94" t="s">
        <v>4357</v>
      </c>
      <c r="L113" s="94"/>
      <c r="M113" s="94" t="s">
        <v>4358</v>
      </c>
      <c r="N113" s="94" t="s">
        <v>4359</v>
      </c>
      <c r="O113" s="94" t="s">
        <v>89</v>
      </c>
      <c r="P113" s="94" t="s">
        <v>257</v>
      </c>
      <c r="Q113" s="94" t="s">
        <v>4360</v>
      </c>
      <c r="R113" s="94" t="s">
        <v>4361</v>
      </c>
      <c r="S113" s="94" t="s">
        <v>91</v>
      </c>
      <c r="T113" s="94" t="s">
        <v>4362</v>
      </c>
      <c r="U113" s="94" t="s">
        <v>600</v>
      </c>
      <c r="V113" s="104" t="s">
        <v>4363</v>
      </c>
      <c r="W113" s="105" t="s">
        <v>2498</v>
      </c>
      <c r="X113" s="105" t="s">
        <v>4364</v>
      </c>
      <c r="Y113" s="105" t="s">
        <v>4365</v>
      </c>
      <c r="Z113" s="105" t="s">
        <v>4366</v>
      </c>
      <c r="AA113" s="105" t="s">
        <v>4367</v>
      </c>
      <c r="AB113" s="106">
        <v>4</v>
      </c>
      <c r="AC113" s="102">
        <v>16750</v>
      </c>
      <c r="AD113" s="94">
        <v>7300</v>
      </c>
      <c r="AE113" s="94">
        <v>4482</v>
      </c>
      <c r="AF113" s="94">
        <v>4482</v>
      </c>
      <c r="AG113" s="94">
        <v>0</v>
      </c>
      <c r="AH113" s="102"/>
      <c r="AI113" s="102"/>
      <c r="AJ113" s="107"/>
      <c r="AK113" s="107" t="s">
        <v>3118</v>
      </c>
      <c r="AL113" s="107"/>
    </row>
    <row r="114" spans="2:38" ht="22.25" customHeight="1" x14ac:dyDescent="0.2">
      <c r="B114" s="102" t="s">
        <v>591</v>
      </c>
      <c r="C114" s="94" t="s">
        <v>85</v>
      </c>
      <c r="D114" s="103" t="s">
        <v>4368</v>
      </c>
      <c r="E114" s="94" t="s">
        <v>4369</v>
      </c>
      <c r="F114" s="94" t="s">
        <v>3116</v>
      </c>
      <c r="G114" s="94" t="s">
        <v>2497</v>
      </c>
      <c r="H114" s="103">
        <v>2023</v>
      </c>
      <c r="I114" s="103">
        <v>2023</v>
      </c>
      <c r="J114" s="102" t="s">
        <v>4370</v>
      </c>
      <c r="K114" s="94" t="s">
        <v>4371</v>
      </c>
      <c r="L114" s="94"/>
      <c r="M114" s="94" t="s">
        <v>4372</v>
      </c>
      <c r="N114" s="94" t="s">
        <v>4373</v>
      </c>
      <c r="O114" s="94" t="s">
        <v>89</v>
      </c>
      <c r="P114" s="94" t="s">
        <v>257</v>
      </c>
      <c r="Q114" s="94" t="s">
        <v>4374</v>
      </c>
      <c r="R114" s="94" t="s">
        <v>664</v>
      </c>
      <c r="S114" s="94" t="s">
        <v>91</v>
      </c>
      <c r="T114" s="94" t="s">
        <v>665</v>
      </c>
      <c r="U114" s="94" t="s">
        <v>600</v>
      </c>
      <c r="V114" s="104" t="s">
        <v>4375</v>
      </c>
      <c r="W114" s="105" t="s">
        <v>2498</v>
      </c>
      <c r="X114" s="105" t="s">
        <v>663</v>
      </c>
      <c r="Y114" s="105" t="s">
        <v>2648</v>
      </c>
      <c r="Z114" s="105" t="s">
        <v>4376</v>
      </c>
      <c r="AA114" s="105" t="s">
        <v>4377</v>
      </c>
      <c r="AB114" s="106">
        <v>4</v>
      </c>
      <c r="AC114" s="102">
        <v>26190</v>
      </c>
      <c r="AD114" s="94">
        <v>11800</v>
      </c>
      <c r="AE114" s="94">
        <v>10217</v>
      </c>
      <c r="AF114" s="94">
        <v>10217</v>
      </c>
      <c r="AG114" s="94">
        <v>0</v>
      </c>
      <c r="AH114" s="102"/>
      <c r="AI114" s="102"/>
      <c r="AJ114" s="107"/>
      <c r="AK114" s="107" t="s">
        <v>3118</v>
      </c>
      <c r="AL114" s="107"/>
    </row>
    <row r="115" spans="2:38" ht="22.25" customHeight="1" x14ac:dyDescent="0.2">
      <c r="B115" s="102" t="s">
        <v>591</v>
      </c>
      <c r="C115" s="94" t="s">
        <v>85</v>
      </c>
      <c r="D115" s="103" t="s">
        <v>4378</v>
      </c>
      <c r="E115" s="94" t="s">
        <v>4379</v>
      </c>
      <c r="F115" s="94" t="s">
        <v>3116</v>
      </c>
      <c r="G115" s="94" t="s">
        <v>2497</v>
      </c>
      <c r="H115" s="103">
        <v>2023</v>
      </c>
      <c r="I115" s="103">
        <v>2023</v>
      </c>
      <c r="J115" s="102" t="s">
        <v>4380</v>
      </c>
      <c r="K115" s="94" t="s">
        <v>4381</v>
      </c>
      <c r="L115" s="94" t="s">
        <v>4382</v>
      </c>
      <c r="M115" s="94" t="s">
        <v>4383</v>
      </c>
      <c r="N115" s="94" t="s">
        <v>4384</v>
      </c>
      <c r="O115" s="94" t="s">
        <v>89</v>
      </c>
      <c r="P115" s="94" t="s">
        <v>90</v>
      </c>
      <c r="Q115" s="94" t="s">
        <v>4385</v>
      </c>
      <c r="R115" s="94" t="s">
        <v>4386</v>
      </c>
      <c r="S115" s="94" t="s">
        <v>119</v>
      </c>
      <c r="T115" s="94" t="s">
        <v>614</v>
      </c>
      <c r="U115" s="94" t="s">
        <v>600</v>
      </c>
      <c r="V115" s="104" t="s">
        <v>4387</v>
      </c>
      <c r="W115" s="105" t="s">
        <v>2498</v>
      </c>
      <c r="X115" s="105" t="s">
        <v>4388</v>
      </c>
      <c r="Y115" s="105" t="s">
        <v>4389</v>
      </c>
      <c r="Z115" s="105" t="s">
        <v>4390</v>
      </c>
      <c r="AA115" s="105" t="s">
        <v>4391</v>
      </c>
      <c r="AB115" s="106">
        <v>2</v>
      </c>
      <c r="AC115" s="102">
        <v>9550</v>
      </c>
      <c r="AD115" s="94">
        <v>3500</v>
      </c>
      <c r="AE115" s="94">
        <v>1900</v>
      </c>
      <c r="AF115" s="94">
        <v>1900</v>
      </c>
      <c r="AG115" s="94">
        <v>0</v>
      </c>
      <c r="AH115" s="102" t="s">
        <v>3117</v>
      </c>
      <c r="AI115" s="102"/>
      <c r="AJ115" s="107"/>
      <c r="AK115" s="107" t="s">
        <v>3118</v>
      </c>
      <c r="AL115" s="107"/>
    </row>
    <row r="116" spans="2:38" ht="22.25" customHeight="1" x14ac:dyDescent="0.2">
      <c r="B116" s="102" t="s">
        <v>591</v>
      </c>
      <c r="C116" s="94" t="s">
        <v>85</v>
      </c>
      <c r="D116" s="103" t="s">
        <v>4392</v>
      </c>
      <c r="E116" s="94" t="s">
        <v>4393</v>
      </c>
      <c r="F116" s="94" t="s">
        <v>3116</v>
      </c>
      <c r="G116" s="94" t="s">
        <v>2497</v>
      </c>
      <c r="H116" s="103">
        <v>2023</v>
      </c>
      <c r="I116" s="103">
        <v>2023</v>
      </c>
      <c r="J116" s="102" t="s">
        <v>4394</v>
      </c>
      <c r="K116" s="94" t="s">
        <v>4395</v>
      </c>
      <c r="L116" s="94" t="s">
        <v>4396</v>
      </c>
      <c r="M116" s="94" t="s">
        <v>4397</v>
      </c>
      <c r="N116" s="94" t="s">
        <v>4398</v>
      </c>
      <c r="O116" s="94" t="s">
        <v>89</v>
      </c>
      <c r="P116" s="94" t="s">
        <v>90</v>
      </c>
      <c r="Q116" s="94" t="s">
        <v>4399</v>
      </c>
      <c r="R116" s="94" t="s">
        <v>4400</v>
      </c>
      <c r="S116" s="94" t="s">
        <v>135</v>
      </c>
      <c r="T116" s="94" t="s">
        <v>599</v>
      </c>
      <c r="U116" s="94" t="s">
        <v>600</v>
      </c>
      <c r="V116" s="104" t="s">
        <v>4401</v>
      </c>
      <c r="W116" s="105" t="s">
        <v>4402</v>
      </c>
      <c r="X116" s="105" t="s">
        <v>4399</v>
      </c>
      <c r="Y116" s="105" t="s">
        <v>4403</v>
      </c>
      <c r="Z116" s="105" t="s">
        <v>4404</v>
      </c>
      <c r="AA116" s="105" t="s">
        <v>4405</v>
      </c>
      <c r="AB116" s="106">
        <v>1</v>
      </c>
      <c r="AC116" s="102">
        <v>7400</v>
      </c>
      <c r="AD116" s="94">
        <v>1500</v>
      </c>
      <c r="AE116" s="94">
        <v>1500</v>
      </c>
      <c r="AF116" s="94">
        <v>1500</v>
      </c>
      <c r="AG116" s="94">
        <v>0</v>
      </c>
      <c r="AH116" s="102" t="s">
        <v>3117</v>
      </c>
      <c r="AI116" s="102"/>
      <c r="AJ116" s="107"/>
      <c r="AK116" s="107" t="s">
        <v>3118</v>
      </c>
      <c r="AL116" s="107"/>
    </row>
    <row r="117" spans="2:38" ht="22.25" customHeight="1" x14ac:dyDescent="0.2">
      <c r="B117" s="102" t="s">
        <v>591</v>
      </c>
      <c r="C117" s="94" t="s">
        <v>85</v>
      </c>
      <c r="D117" s="103" t="s">
        <v>4406</v>
      </c>
      <c r="E117" s="94" t="s">
        <v>4407</v>
      </c>
      <c r="F117" s="94" t="s">
        <v>3116</v>
      </c>
      <c r="G117" s="94" t="s">
        <v>2497</v>
      </c>
      <c r="H117" s="103">
        <v>2023</v>
      </c>
      <c r="I117" s="103">
        <v>2023</v>
      </c>
      <c r="J117" s="102" t="s">
        <v>659</v>
      </c>
      <c r="K117" s="94" t="s">
        <v>660</v>
      </c>
      <c r="L117" s="94" t="s">
        <v>2645</v>
      </c>
      <c r="M117" s="94" t="s">
        <v>661</v>
      </c>
      <c r="N117" s="94" t="s">
        <v>662</v>
      </c>
      <c r="O117" s="94" t="s">
        <v>89</v>
      </c>
      <c r="P117" s="94" t="s">
        <v>90</v>
      </c>
      <c r="Q117" s="94" t="s">
        <v>663</v>
      </c>
      <c r="R117" s="94" t="s">
        <v>664</v>
      </c>
      <c r="S117" s="94" t="s">
        <v>135</v>
      </c>
      <c r="T117" s="94" t="s">
        <v>665</v>
      </c>
      <c r="U117" s="94" t="s">
        <v>600</v>
      </c>
      <c r="V117" s="104" t="s">
        <v>2646</v>
      </c>
      <c r="W117" s="105" t="s">
        <v>2647</v>
      </c>
      <c r="X117" s="105" t="s">
        <v>663</v>
      </c>
      <c r="Y117" s="105" t="s">
        <v>2648</v>
      </c>
      <c r="Z117" s="105" t="s">
        <v>2649</v>
      </c>
      <c r="AA117" s="105" t="s">
        <v>2650</v>
      </c>
      <c r="AB117" s="106">
        <v>2</v>
      </c>
      <c r="AC117" s="102">
        <v>45150</v>
      </c>
      <c r="AD117" s="94">
        <v>6000</v>
      </c>
      <c r="AE117" s="94">
        <v>1500</v>
      </c>
      <c r="AF117" s="94">
        <v>1500</v>
      </c>
      <c r="AG117" s="94">
        <v>0</v>
      </c>
      <c r="AH117" s="102" t="s">
        <v>3117</v>
      </c>
      <c r="AI117" s="102"/>
      <c r="AJ117" s="107"/>
      <c r="AK117" s="107" t="s">
        <v>3118</v>
      </c>
      <c r="AL117" s="107"/>
    </row>
    <row r="118" spans="2:38" ht="22.25" customHeight="1" x14ac:dyDescent="0.2">
      <c r="B118" s="102" t="s">
        <v>591</v>
      </c>
      <c r="C118" s="94" t="s">
        <v>85</v>
      </c>
      <c r="D118" s="103" t="s">
        <v>4408</v>
      </c>
      <c r="E118" s="94" t="s">
        <v>4409</v>
      </c>
      <c r="F118" s="94" t="s">
        <v>3116</v>
      </c>
      <c r="G118" s="94" t="s">
        <v>2497</v>
      </c>
      <c r="H118" s="103">
        <v>2023</v>
      </c>
      <c r="I118" s="103">
        <v>2023</v>
      </c>
      <c r="J118" s="102" t="s">
        <v>4410</v>
      </c>
      <c r="K118" s="94" t="s">
        <v>4411</v>
      </c>
      <c r="L118" s="94" t="s">
        <v>4412</v>
      </c>
      <c r="M118" s="94" t="s">
        <v>4413</v>
      </c>
      <c r="N118" s="94" t="s">
        <v>4414</v>
      </c>
      <c r="O118" s="94" t="s">
        <v>89</v>
      </c>
      <c r="P118" s="94" t="s">
        <v>90</v>
      </c>
      <c r="Q118" s="94" t="s">
        <v>4415</v>
      </c>
      <c r="R118" s="94" t="s">
        <v>4416</v>
      </c>
      <c r="S118" s="94" t="s">
        <v>91</v>
      </c>
      <c r="T118" s="94" t="s">
        <v>599</v>
      </c>
      <c r="U118" s="94" t="s">
        <v>600</v>
      </c>
      <c r="V118" s="104" t="s">
        <v>4417</v>
      </c>
      <c r="W118" s="105" t="s">
        <v>2498</v>
      </c>
      <c r="X118" s="105" t="s">
        <v>4415</v>
      </c>
      <c r="Y118" s="105" t="s">
        <v>4418</v>
      </c>
      <c r="Z118" s="105" t="s">
        <v>4419</v>
      </c>
      <c r="AA118" s="105" t="s">
        <v>4420</v>
      </c>
      <c r="AB118" s="106">
        <v>3</v>
      </c>
      <c r="AC118" s="102">
        <v>42910</v>
      </c>
      <c r="AD118" s="94">
        <v>12180</v>
      </c>
      <c r="AE118" s="94">
        <v>2554</v>
      </c>
      <c r="AF118" s="94">
        <v>2554</v>
      </c>
      <c r="AG118" s="94">
        <v>0</v>
      </c>
      <c r="AH118" s="102" t="s">
        <v>3117</v>
      </c>
      <c r="AI118" s="102"/>
      <c r="AJ118" s="107"/>
      <c r="AK118" s="107" t="s">
        <v>3118</v>
      </c>
      <c r="AL118" s="107"/>
    </row>
    <row r="119" spans="2:38" ht="22.25" customHeight="1" x14ac:dyDescent="0.2">
      <c r="B119" s="102" t="s">
        <v>591</v>
      </c>
      <c r="C119" s="94" t="s">
        <v>85</v>
      </c>
      <c r="D119" s="103" t="s">
        <v>4421</v>
      </c>
      <c r="E119" s="94" t="s">
        <v>4422</v>
      </c>
      <c r="F119" s="94" t="s">
        <v>3116</v>
      </c>
      <c r="G119" s="94" t="s">
        <v>2497</v>
      </c>
      <c r="H119" s="103">
        <v>2023</v>
      </c>
      <c r="I119" s="103">
        <v>2023</v>
      </c>
      <c r="J119" s="102" t="s">
        <v>4423</v>
      </c>
      <c r="K119" s="94" t="s">
        <v>4424</v>
      </c>
      <c r="L119" s="94" t="s">
        <v>4425</v>
      </c>
      <c r="M119" s="94" t="s">
        <v>4426</v>
      </c>
      <c r="N119" s="94" t="s">
        <v>4427</v>
      </c>
      <c r="O119" s="94" t="s">
        <v>89</v>
      </c>
      <c r="P119" s="94" t="s">
        <v>90</v>
      </c>
      <c r="Q119" s="94" t="s">
        <v>2635</v>
      </c>
      <c r="R119" s="94" t="s">
        <v>4428</v>
      </c>
      <c r="S119" s="94" t="s">
        <v>223</v>
      </c>
      <c r="T119" s="94" t="s">
        <v>614</v>
      </c>
      <c r="U119" s="94" t="s">
        <v>600</v>
      </c>
      <c r="V119" s="104" t="s">
        <v>4429</v>
      </c>
      <c r="W119" s="105" t="s">
        <v>2498</v>
      </c>
      <c r="X119" s="105" t="s">
        <v>2635</v>
      </c>
      <c r="Y119" s="105" t="s">
        <v>4430</v>
      </c>
      <c r="Z119" s="105" t="s">
        <v>4431</v>
      </c>
      <c r="AA119" s="105" t="s">
        <v>4432</v>
      </c>
      <c r="AB119" s="106">
        <v>3</v>
      </c>
      <c r="AC119" s="102">
        <v>14672</v>
      </c>
      <c r="AD119" s="94">
        <v>5800</v>
      </c>
      <c r="AE119" s="94">
        <v>1700</v>
      </c>
      <c r="AF119" s="94">
        <v>1700</v>
      </c>
      <c r="AG119" s="94">
        <v>0</v>
      </c>
      <c r="AH119" s="102" t="s">
        <v>3117</v>
      </c>
      <c r="AI119" s="102"/>
      <c r="AJ119" s="107"/>
      <c r="AK119" s="107" t="s">
        <v>3118</v>
      </c>
      <c r="AL119" s="107"/>
    </row>
    <row r="120" spans="2:38" ht="22.25" customHeight="1" x14ac:dyDescent="0.2">
      <c r="B120" s="102" t="s">
        <v>591</v>
      </c>
      <c r="C120" s="94" t="s">
        <v>85</v>
      </c>
      <c r="D120" s="103" t="s">
        <v>4433</v>
      </c>
      <c r="E120" s="94" t="s">
        <v>4434</v>
      </c>
      <c r="F120" s="94" t="s">
        <v>3116</v>
      </c>
      <c r="G120" s="94" t="s">
        <v>2497</v>
      </c>
      <c r="H120" s="103">
        <v>2023</v>
      </c>
      <c r="I120" s="103">
        <v>2023</v>
      </c>
      <c r="J120" s="102" t="s">
        <v>4435</v>
      </c>
      <c r="K120" s="94" t="s">
        <v>4436</v>
      </c>
      <c r="L120" s="94" t="s">
        <v>4437</v>
      </c>
      <c r="M120" s="94" t="s">
        <v>4438</v>
      </c>
      <c r="N120" s="94" t="s">
        <v>4439</v>
      </c>
      <c r="O120" s="94" t="s">
        <v>89</v>
      </c>
      <c r="P120" s="94" t="s">
        <v>90</v>
      </c>
      <c r="Q120" s="94" t="s">
        <v>4364</v>
      </c>
      <c r="R120" s="94" t="s">
        <v>4440</v>
      </c>
      <c r="S120" s="94" t="s">
        <v>135</v>
      </c>
      <c r="T120" s="94" t="s">
        <v>4362</v>
      </c>
      <c r="U120" s="94" t="s">
        <v>600</v>
      </c>
      <c r="V120" s="104" t="s">
        <v>4441</v>
      </c>
      <c r="W120" s="105" t="s">
        <v>4442</v>
      </c>
      <c r="X120" s="105" t="s">
        <v>4364</v>
      </c>
      <c r="Y120" s="105" t="s">
        <v>4443</v>
      </c>
      <c r="Z120" s="105" t="s">
        <v>4444</v>
      </c>
      <c r="AA120" s="105" t="s">
        <v>4445</v>
      </c>
      <c r="AB120" s="106">
        <v>2</v>
      </c>
      <c r="AC120" s="102">
        <v>9400</v>
      </c>
      <c r="AD120" s="94">
        <v>2400</v>
      </c>
      <c r="AE120" s="94">
        <v>1500</v>
      </c>
      <c r="AF120" s="94">
        <v>1500</v>
      </c>
      <c r="AG120" s="94">
        <v>0</v>
      </c>
      <c r="AH120" s="102" t="s">
        <v>3117</v>
      </c>
      <c r="AI120" s="102"/>
      <c r="AJ120" s="107"/>
      <c r="AK120" s="107" t="s">
        <v>3118</v>
      </c>
      <c r="AL120" s="107"/>
    </row>
    <row r="121" spans="2:38" ht="22.25" customHeight="1" x14ac:dyDescent="0.2">
      <c r="B121" s="102" t="s">
        <v>591</v>
      </c>
      <c r="C121" s="94" t="s">
        <v>85</v>
      </c>
      <c r="D121" s="103" t="s">
        <v>4446</v>
      </c>
      <c r="E121" s="94" t="s">
        <v>4447</v>
      </c>
      <c r="F121" s="94" t="s">
        <v>3116</v>
      </c>
      <c r="G121" s="94" t="s">
        <v>2497</v>
      </c>
      <c r="H121" s="103">
        <v>2023</v>
      </c>
      <c r="I121" s="103">
        <v>2023</v>
      </c>
      <c r="J121" s="102" t="s">
        <v>4448</v>
      </c>
      <c r="K121" s="94" t="s">
        <v>4449</v>
      </c>
      <c r="L121" s="94" t="s">
        <v>4450</v>
      </c>
      <c r="M121" s="94" t="s">
        <v>4451</v>
      </c>
      <c r="N121" s="94" t="s">
        <v>4452</v>
      </c>
      <c r="O121" s="94" t="s">
        <v>89</v>
      </c>
      <c r="P121" s="94" t="s">
        <v>90</v>
      </c>
      <c r="Q121" s="94" t="s">
        <v>4453</v>
      </c>
      <c r="R121" s="94" t="s">
        <v>664</v>
      </c>
      <c r="S121" s="94" t="s">
        <v>135</v>
      </c>
      <c r="T121" s="94" t="s">
        <v>665</v>
      </c>
      <c r="U121" s="94" t="s">
        <v>600</v>
      </c>
      <c r="V121" s="104" t="s">
        <v>4454</v>
      </c>
      <c r="W121" s="105" t="s">
        <v>4455</v>
      </c>
      <c r="X121" s="105" t="s">
        <v>4456</v>
      </c>
      <c r="Y121" s="105" t="s">
        <v>2648</v>
      </c>
      <c r="Z121" s="105" t="s">
        <v>4457</v>
      </c>
      <c r="AA121" s="105" t="s">
        <v>4458</v>
      </c>
      <c r="AB121" s="106">
        <v>3</v>
      </c>
      <c r="AC121" s="102">
        <v>6240</v>
      </c>
      <c r="AD121" s="94">
        <v>2470</v>
      </c>
      <c r="AE121" s="94">
        <v>1500</v>
      </c>
      <c r="AF121" s="94">
        <v>1500</v>
      </c>
      <c r="AG121" s="94">
        <v>0</v>
      </c>
      <c r="AH121" s="102"/>
      <c r="AI121" s="102"/>
      <c r="AJ121" s="107"/>
      <c r="AK121" s="107" t="s">
        <v>3118</v>
      </c>
      <c r="AL121" s="107"/>
    </row>
    <row r="122" spans="2:38" ht="22.25" customHeight="1" x14ac:dyDescent="0.2">
      <c r="B122" s="102" t="s">
        <v>591</v>
      </c>
      <c r="C122" s="94" t="s">
        <v>85</v>
      </c>
      <c r="D122" s="103" t="s">
        <v>4459</v>
      </c>
      <c r="E122" s="94" t="s">
        <v>4460</v>
      </c>
      <c r="F122" s="94" t="s">
        <v>3116</v>
      </c>
      <c r="G122" s="94" t="s">
        <v>2497</v>
      </c>
      <c r="H122" s="103">
        <v>2023</v>
      </c>
      <c r="I122" s="103">
        <v>2023</v>
      </c>
      <c r="J122" s="102" t="s">
        <v>4461</v>
      </c>
      <c r="K122" s="94" t="s">
        <v>4462</v>
      </c>
      <c r="L122" s="94" t="s">
        <v>4463</v>
      </c>
      <c r="M122" s="94" t="s">
        <v>4464</v>
      </c>
      <c r="N122" s="94" t="s">
        <v>4465</v>
      </c>
      <c r="O122" s="94" t="s">
        <v>89</v>
      </c>
      <c r="P122" s="94" t="s">
        <v>90</v>
      </c>
      <c r="Q122" s="94" t="s">
        <v>4466</v>
      </c>
      <c r="R122" s="94" t="s">
        <v>4467</v>
      </c>
      <c r="S122" s="94" t="s">
        <v>135</v>
      </c>
      <c r="T122" s="94" t="s">
        <v>614</v>
      </c>
      <c r="U122" s="94" t="s">
        <v>600</v>
      </c>
      <c r="V122" s="104" t="s">
        <v>4468</v>
      </c>
      <c r="W122" s="105" t="s">
        <v>2498</v>
      </c>
      <c r="X122" s="105" t="s">
        <v>4466</v>
      </c>
      <c r="Y122" s="105" t="s">
        <v>4469</v>
      </c>
      <c r="Z122" s="105"/>
      <c r="AA122" s="105"/>
      <c r="AB122" s="106">
        <v>2</v>
      </c>
      <c r="AC122" s="102">
        <v>6000</v>
      </c>
      <c r="AD122" s="94">
        <v>3000</v>
      </c>
      <c r="AE122" s="94">
        <v>1500</v>
      </c>
      <c r="AF122" s="94">
        <v>1500</v>
      </c>
      <c r="AG122" s="94">
        <v>0</v>
      </c>
      <c r="AH122" s="102"/>
      <c r="AI122" s="102"/>
      <c r="AJ122" s="107"/>
      <c r="AK122" s="107" t="s">
        <v>3118</v>
      </c>
      <c r="AL122" s="107"/>
    </row>
    <row r="123" spans="2:38" ht="22.25" customHeight="1" x14ac:dyDescent="0.2">
      <c r="B123" s="102" t="s">
        <v>591</v>
      </c>
      <c r="C123" s="94" t="s">
        <v>85</v>
      </c>
      <c r="D123" s="103" t="s">
        <v>4470</v>
      </c>
      <c r="E123" s="94" t="s">
        <v>4471</v>
      </c>
      <c r="F123" s="94" t="s">
        <v>3116</v>
      </c>
      <c r="G123" s="94" t="s">
        <v>2497</v>
      </c>
      <c r="H123" s="103">
        <v>2023</v>
      </c>
      <c r="I123" s="103">
        <v>2023</v>
      </c>
      <c r="J123" s="102" t="s">
        <v>4472</v>
      </c>
      <c r="K123" s="94" t="s">
        <v>4473</v>
      </c>
      <c r="L123" s="94"/>
      <c r="M123" s="94" t="s">
        <v>4474</v>
      </c>
      <c r="N123" s="94" t="s">
        <v>4475</v>
      </c>
      <c r="O123" s="94" t="s">
        <v>89</v>
      </c>
      <c r="P123" s="94" t="s">
        <v>257</v>
      </c>
      <c r="Q123" s="94" t="s">
        <v>4476</v>
      </c>
      <c r="R123" s="94" t="s">
        <v>4477</v>
      </c>
      <c r="S123" s="94" t="s">
        <v>91</v>
      </c>
      <c r="T123" s="94" t="s">
        <v>599</v>
      </c>
      <c r="U123" s="94" t="s">
        <v>600</v>
      </c>
      <c r="V123" s="104" t="s">
        <v>4478</v>
      </c>
      <c r="W123" s="105" t="s">
        <v>2498</v>
      </c>
      <c r="X123" s="105" t="s">
        <v>4476</v>
      </c>
      <c r="Y123" s="105" t="s">
        <v>4479</v>
      </c>
      <c r="Z123" s="105" t="s">
        <v>4480</v>
      </c>
      <c r="AA123" s="105" t="s">
        <v>4481</v>
      </c>
      <c r="AB123" s="106">
        <v>4</v>
      </c>
      <c r="AC123" s="102">
        <v>23000</v>
      </c>
      <c r="AD123" s="94">
        <v>10100</v>
      </c>
      <c r="AE123" s="94">
        <v>6048</v>
      </c>
      <c r="AF123" s="94">
        <v>6048</v>
      </c>
      <c r="AG123" s="94">
        <v>0</v>
      </c>
      <c r="AH123" s="102" t="s">
        <v>3117</v>
      </c>
      <c r="AI123" s="102"/>
      <c r="AJ123" s="107"/>
      <c r="AK123" s="107" t="s">
        <v>3118</v>
      </c>
      <c r="AL123" s="107"/>
    </row>
    <row r="124" spans="2:38" ht="22.25" customHeight="1" x14ac:dyDescent="0.2">
      <c r="B124" s="102" t="s">
        <v>591</v>
      </c>
      <c r="C124" s="94" t="s">
        <v>85</v>
      </c>
      <c r="D124" s="103" t="s">
        <v>4482</v>
      </c>
      <c r="E124" s="94" t="s">
        <v>4483</v>
      </c>
      <c r="F124" s="94" t="s">
        <v>3116</v>
      </c>
      <c r="G124" s="94" t="s">
        <v>2497</v>
      </c>
      <c r="H124" s="103">
        <v>2023</v>
      </c>
      <c r="I124" s="103">
        <v>2023</v>
      </c>
      <c r="J124" s="102" t="s">
        <v>608</v>
      </c>
      <c r="K124" s="94" t="s">
        <v>609</v>
      </c>
      <c r="L124" s="94"/>
      <c r="M124" s="94" t="s">
        <v>610</v>
      </c>
      <c r="N124" s="94" t="s">
        <v>611</v>
      </c>
      <c r="O124" s="94" t="s">
        <v>89</v>
      </c>
      <c r="P124" s="94" t="s">
        <v>257</v>
      </c>
      <c r="Q124" s="94" t="s">
        <v>612</v>
      </c>
      <c r="R124" s="94" t="s">
        <v>613</v>
      </c>
      <c r="S124" s="94" t="s">
        <v>91</v>
      </c>
      <c r="T124" s="94" t="s">
        <v>614</v>
      </c>
      <c r="U124" s="94" t="s">
        <v>600</v>
      </c>
      <c r="V124" s="104" t="s">
        <v>2634</v>
      </c>
      <c r="W124" s="105" t="s">
        <v>2498</v>
      </c>
      <c r="X124" s="105" t="s">
        <v>2635</v>
      </c>
      <c r="Y124" s="105" t="s">
        <v>2636</v>
      </c>
      <c r="Z124" s="105" t="s">
        <v>2637</v>
      </c>
      <c r="AA124" s="105" t="s">
        <v>2638</v>
      </c>
      <c r="AB124" s="106">
        <v>4</v>
      </c>
      <c r="AC124" s="102">
        <v>26000</v>
      </c>
      <c r="AD124" s="94">
        <v>12000</v>
      </c>
      <c r="AE124" s="94">
        <v>9677</v>
      </c>
      <c r="AF124" s="94">
        <v>9677</v>
      </c>
      <c r="AG124" s="94">
        <v>0</v>
      </c>
      <c r="AH124" s="102" t="s">
        <v>3117</v>
      </c>
      <c r="AI124" s="102"/>
      <c r="AJ124" s="107"/>
      <c r="AK124" s="107" t="s">
        <v>3118</v>
      </c>
      <c r="AL124" s="107"/>
    </row>
    <row r="125" spans="2:38" ht="22.25" customHeight="1" x14ac:dyDescent="0.2">
      <c r="B125" s="102" t="s">
        <v>591</v>
      </c>
      <c r="C125" s="94" t="s">
        <v>85</v>
      </c>
      <c r="D125" s="103" t="s">
        <v>4484</v>
      </c>
      <c r="E125" s="94" t="s">
        <v>4485</v>
      </c>
      <c r="F125" s="94" t="s">
        <v>3116</v>
      </c>
      <c r="G125" s="94" t="s">
        <v>2497</v>
      </c>
      <c r="H125" s="103">
        <v>2023</v>
      </c>
      <c r="I125" s="103">
        <v>2023</v>
      </c>
      <c r="J125" s="102" t="s">
        <v>4486</v>
      </c>
      <c r="K125" s="94" t="s">
        <v>4487</v>
      </c>
      <c r="L125" s="94" t="s">
        <v>4488</v>
      </c>
      <c r="M125" s="94" t="s">
        <v>4489</v>
      </c>
      <c r="N125" s="94" t="s">
        <v>4490</v>
      </c>
      <c r="O125" s="94" t="s">
        <v>89</v>
      </c>
      <c r="P125" s="94" t="s">
        <v>90</v>
      </c>
      <c r="Q125" s="94" t="s">
        <v>4491</v>
      </c>
      <c r="R125" s="94" t="s">
        <v>4492</v>
      </c>
      <c r="S125" s="94" t="s">
        <v>135</v>
      </c>
      <c r="T125" s="94" t="s">
        <v>614</v>
      </c>
      <c r="U125" s="94" t="s">
        <v>600</v>
      </c>
      <c r="V125" s="104" t="s">
        <v>4493</v>
      </c>
      <c r="W125" s="105" t="s">
        <v>4494</v>
      </c>
      <c r="X125" s="105" t="s">
        <v>4491</v>
      </c>
      <c r="Y125" s="105" t="s">
        <v>4495</v>
      </c>
      <c r="Z125" s="105" t="s">
        <v>4496</v>
      </c>
      <c r="AA125" s="105" t="s">
        <v>4497</v>
      </c>
      <c r="AB125" s="106">
        <v>2</v>
      </c>
      <c r="AC125" s="102">
        <v>7850</v>
      </c>
      <c r="AD125" s="94">
        <v>3800</v>
      </c>
      <c r="AE125" s="94">
        <v>1500</v>
      </c>
      <c r="AF125" s="94">
        <v>1500</v>
      </c>
      <c r="AG125" s="94">
        <v>0</v>
      </c>
      <c r="AH125" s="102"/>
      <c r="AI125" s="102"/>
      <c r="AJ125" s="107"/>
      <c r="AK125" s="107" t="s">
        <v>3118</v>
      </c>
      <c r="AL125" s="107"/>
    </row>
    <row r="126" spans="2:38" ht="22.25" customHeight="1" x14ac:dyDescent="0.2">
      <c r="B126" s="102" t="s">
        <v>591</v>
      </c>
      <c r="C126" s="94" t="s">
        <v>85</v>
      </c>
      <c r="D126" s="103" t="s">
        <v>4498</v>
      </c>
      <c r="E126" s="94" t="s">
        <v>4499</v>
      </c>
      <c r="F126" s="94" t="s">
        <v>3116</v>
      </c>
      <c r="G126" s="94" t="s">
        <v>2497</v>
      </c>
      <c r="H126" s="103">
        <v>2023</v>
      </c>
      <c r="I126" s="103">
        <v>2023</v>
      </c>
      <c r="J126" s="102" t="s">
        <v>4500</v>
      </c>
      <c r="K126" s="94" t="s">
        <v>4501</v>
      </c>
      <c r="L126" s="94" t="s">
        <v>4502</v>
      </c>
      <c r="M126" s="94" t="s">
        <v>4503</v>
      </c>
      <c r="N126" s="94" t="s">
        <v>4504</v>
      </c>
      <c r="O126" s="94" t="s">
        <v>89</v>
      </c>
      <c r="P126" s="94" t="s">
        <v>90</v>
      </c>
      <c r="Q126" s="94" t="s">
        <v>4505</v>
      </c>
      <c r="R126" s="94" t="s">
        <v>4506</v>
      </c>
      <c r="S126" s="94" t="s">
        <v>135</v>
      </c>
      <c r="T126" s="94" t="s">
        <v>665</v>
      </c>
      <c r="U126" s="94" t="s">
        <v>600</v>
      </c>
      <c r="V126" s="104" t="s">
        <v>4507</v>
      </c>
      <c r="W126" s="105" t="s">
        <v>2498</v>
      </c>
      <c r="X126" s="105" t="s">
        <v>4505</v>
      </c>
      <c r="Y126" s="105" t="s">
        <v>4508</v>
      </c>
      <c r="Z126" s="105" t="s">
        <v>4509</v>
      </c>
      <c r="AA126" s="105" t="s">
        <v>4510</v>
      </c>
      <c r="AB126" s="106">
        <v>4</v>
      </c>
      <c r="AC126" s="102">
        <v>18000</v>
      </c>
      <c r="AD126" s="94">
        <v>9000</v>
      </c>
      <c r="AE126" s="94">
        <v>2054</v>
      </c>
      <c r="AF126" s="94">
        <v>2054</v>
      </c>
      <c r="AG126" s="94">
        <v>0</v>
      </c>
      <c r="AH126" s="102"/>
      <c r="AI126" s="102"/>
      <c r="AJ126" s="107"/>
      <c r="AK126" s="107" t="s">
        <v>3118</v>
      </c>
      <c r="AL126" s="107"/>
    </row>
    <row r="127" spans="2:38" ht="22.25" customHeight="1" x14ac:dyDescent="0.2">
      <c r="B127" s="102" t="s">
        <v>591</v>
      </c>
      <c r="C127" s="94" t="s">
        <v>85</v>
      </c>
      <c r="D127" s="103" t="s">
        <v>4511</v>
      </c>
      <c r="E127" s="94" t="s">
        <v>4512</v>
      </c>
      <c r="F127" s="94" t="s">
        <v>3116</v>
      </c>
      <c r="G127" s="94" t="s">
        <v>2497</v>
      </c>
      <c r="H127" s="103">
        <v>2023</v>
      </c>
      <c r="I127" s="103">
        <v>2023</v>
      </c>
      <c r="J127" s="102" t="s">
        <v>4513</v>
      </c>
      <c r="K127" s="94" t="s">
        <v>4514</v>
      </c>
      <c r="L127" s="94" t="s">
        <v>4515</v>
      </c>
      <c r="M127" s="94" t="s">
        <v>4516</v>
      </c>
      <c r="N127" s="94" t="s">
        <v>4517</v>
      </c>
      <c r="O127" s="94" t="s">
        <v>89</v>
      </c>
      <c r="P127" s="94" t="s">
        <v>90</v>
      </c>
      <c r="Q127" s="94" t="s">
        <v>4518</v>
      </c>
      <c r="R127" s="94" t="s">
        <v>4519</v>
      </c>
      <c r="S127" s="94" t="s">
        <v>135</v>
      </c>
      <c r="T127" s="94" t="s">
        <v>4362</v>
      </c>
      <c r="U127" s="94" t="s">
        <v>600</v>
      </c>
      <c r="V127" s="104" t="s">
        <v>4520</v>
      </c>
      <c r="W127" s="105" t="s">
        <v>2498</v>
      </c>
      <c r="X127" s="105" t="s">
        <v>4518</v>
      </c>
      <c r="Y127" s="105" t="s">
        <v>4521</v>
      </c>
      <c r="Z127" s="105" t="s">
        <v>4522</v>
      </c>
      <c r="AA127" s="105" t="s">
        <v>4523</v>
      </c>
      <c r="AB127" s="106">
        <v>1</v>
      </c>
      <c r="AC127" s="102">
        <v>6327</v>
      </c>
      <c r="AD127" s="94">
        <v>3000</v>
      </c>
      <c r="AE127" s="94">
        <v>1500</v>
      </c>
      <c r="AF127" s="94">
        <v>1500</v>
      </c>
      <c r="AG127" s="94">
        <v>0</v>
      </c>
      <c r="AH127" s="102"/>
      <c r="AI127" s="102"/>
      <c r="AJ127" s="107"/>
      <c r="AK127" s="107" t="s">
        <v>3118</v>
      </c>
      <c r="AL127" s="107"/>
    </row>
    <row r="128" spans="2:38" ht="22.25" customHeight="1" x14ac:dyDescent="0.2">
      <c r="B128" s="102" t="s">
        <v>591</v>
      </c>
      <c r="C128" s="94" t="s">
        <v>85</v>
      </c>
      <c r="D128" s="103" t="s">
        <v>4524</v>
      </c>
      <c r="E128" s="94" t="s">
        <v>4525</v>
      </c>
      <c r="F128" s="94" t="s">
        <v>3116</v>
      </c>
      <c r="G128" s="94" t="s">
        <v>2497</v>
      </c>
      <c r="H128" s="103">
        <v>2023</v>
      </c>
      <c r="I128" s="103">
        <v>2023</v>
      </c>
      <c r="J128" s="102" t="s">
        <v>4526</v>
      </c>
      <c r="K128" s="94" t="s">
        <v>4527</v>
      </c>
      <c r="L128" s="94" t="s">
        <v>4528</v>
      </c>
      <c r="M128" s="94" t="s">
        <v>4529</v>
      </c>
      <c r="N128" s="94" t="s">
        <v>4530</v>
      </c>
      <c r="O128" s="94" t="s">
        <v>89</v>
      </c>
      <c r="P128" s="94" t="s">
        <v>90</v>
      </c>
      <c r="Q128" s="94" t="s">
        <v>4531</v>
      </c>
      <c r="R128" s="94" t="s">
        <v>4532</v>
      </c>
      <c r="S128" s="94" t="s">
        <v>91</v>
      </c>
      <c r="T128" s="94" t="s">
        <v>665</v>
      </c>
      <c r="U128" s="94" t="s">
        <v>600</v>
      </c>
      <c r="V128" s="104" t="s">
        <v>4533</v>
      </c>
      <c r="W128" s="105" t="s">
        <v>2498</v>
      </c>
      <c r="X128" s="105" t="s">
        <v>4531</v>
      </c>
      <c r="Y128" s="105" t="s">
        <v>4534</v>
      </c>
      <c r="Z128" s="105" t="s">
        <v>4535</v>
      </c>
      <c r="AA128" s="105" t="s">
        <v>4536</v>
      </c>
      <c r="AB128" s="106">
        <v>4</v>
      </c>
      <c r="AC128" s="102">
        <v>26400</v>
      </c>
      <c r="AD128" s="94">
        <v>12500</v>
      </c>
      <c r="AE128" s="94">
        <v>2554</v>
      </c>
      <c r="AF128" s="94">
        <v>2554</v>
      </c>
      <c r="AG128" s="94">
        <v>0</v>
      </c>
      <c r="AH128" s="102" t="s">
        <v>3117</v>
      </c>
      <c r="AI128" s="102"/>
      <c r="AJ128" s="107"/>
      <c r="AK128" s="107" t="s">
        <v>3118</v>
      </c>
      <c r="AL128" s="107"/>
    </row>
    <row r="129" spans="2:38" ht="22.25" customHeight="1" x14ac:dyDescent="0.2">
      <c r="B129" s="102" t="s">
        <v>591</v>
      </c>
      <c r="C129" s="94" t="s">
        <v>85</v>
      </c>
      <c r="D129" s="103" t="s">
        <v>4537</v>
      </c>
      <c r="E129" s="94" t="s">
        <v>4538</v>
      </c>
      <c r="F129" s="94" t="s">
        <v>3116</v>
      </c>
      <c r="G129" s="94" t="s">
        <v>2497</v>
      </c>
      <c r="H129" s="103">
        <v>2023</v>
      </c>
      <c r="I129" s="103">
        <v>2023</v>
      </c>
      <c r="J129" s="102" t="s">
        <v>4539</v>
      </c>
      <c r="K129" s="94" t="s">
        <v>4540</v>
      </c>
      <c r="L129" s="94" t="s">
        <v>4541</v>
      </c>
      <c r="M129" s="94" t="s">
        <v>4542</v>
      </c>
      <c r="N129" s="94" t="s">
        <v>4543</v>
      </c>
      <c r="O129" s="94" t="s">
        <v>89</v>
      </c>
      <c r="P129" s="94" t="s">
        <v>90</v>
      </c>
      <c r="Q129" s="94" t="s">
        <v>4544</v>
      </c>
      <c r="R129" s="94" t="s">
        <v>4545</v>
      </c>
      <c r="S129" s="94" t="s">
        <v>223</v>
      </c>
      <c r="T129" s="94" t="s">
        <v>599</v>
      </c>
      <c r="U129" s="94" t="s">
        <v>600</v>
      </c>
      <c r="V129" s="104" t="s">
        <v>4546</v>
      </c>
      <c r="W129" s="105" t="s">
        <v>4547</v>
      </c>
      <c r="X129" s="105" t="s">
        <v>4544</v>
      </c>
      <c r="Y129" s="105" t="s">
        <v>4548</v>
      </c>
      <c r="Z129" s="105" t="s">
        <v>4549</v>
      </c>
      <c r="AA129" s="105" t="s">
        <v>4550</v>
      </c>
      <c r="AB129" s="106">
        <v>3</v>
      </c>
      <c r="AC129" s="102">
        <v>8747</v>
      </c>
      <c r="AD129" s="94">
        <v>3968</v>
      </c>
      <c r="AE129" s="94">
        <v>1500</v>
      </c>
      <c r="AF129" s="94">
        <v>1500</v>
      </c>
      <c r="AG129" s="94">
        <v>0</v>
      </c>
      <c r="AH129" s="102"/>
      <c r="AI129" s="102"/>
      <c r="AJ129" s="107"/>
      <c r="AK129" s="107" t="s">
        <v>3118</v>
      </c>
      <c r="AL129" s="107"/>
    </row>
    <row r="130" spans="2:38" ht="22.25" customHeight="1" x14ac:dyDescent="0.2">
      <c r="B130" s="102" t="s">
        <v>591</v>
      </c>
      <c r="C130" s="94" t="s">
        <v>85</v>
      </c>
      <c r="D130" s="103" t="s">
        <v>4551</v>
      </c>
      <c r="E130" s="94" t="s">
        <v>4552</v>
      </c>
      <c r="F130" s="94" t="s">
        <v>3116</v>
      </c>
      <c r="G130" s="94" t="s">
        <v>2497</v>
      </c>
      <c r="H130" s="103">
        <v>2023</v>
      </c>
      <c r="I130" s="103">
        <v>2023</v>
      </c>
      <c r="J130" s="102" t="s">
        <v>4553</v>
      </c>
      <c r="K130" s="94" t="s">
        <v>4554</v>
      </c>
      <c r="L130" s="94" t="s">
        <v>4555</v>
      </c>
      <c r="M130" s="94" t="s">
        <v>4556</v>
      </c>
      <c r="N130" s="94" t="s">
        <v>4557</v>
      </c>
      <c r="O130" s="94" t="s">
        <v>89</v>
      </c>
      <c r="P130" s="94" t="s">
        <v>90</v>
      </c>
      <c r="Q130" s="94" t="s">
        <v>4558</v>
      </c>
      <c r="R130" s="94" t="s">
        <v>4559</v>
      </c>
      <c r="S130" s="94" t="s">
        <v>135</v>
      </c>
      <c r="T130" s="94" t="s">
        <v>614</v>
      </c>
      <c r="U130" s="94" t="s">
        <v>600</v>
      </c>
      <c r="V130" s="104" t="s">
        <v>4560</v>
      </c>
      <c r="W130" s="105" t="s">
        <v>2498</v>
      </c>
      <c r="X130" s="105" t="s">
        <v>4558</v>
      </c>
      <c r="Y130" s="105" t="s">
        <v>4561</v>
      </c>
      <c r="Z130" s="105" t="s">
        <v>4562</v>
      </c>
      <c r="AA130" s="105" t="s">
        <v>4563</v>
      </c>
      <c r="AB130" s="106">
        <v>3</v>
      </c>
      <c r="AC130" s="102">
        <v>15160</v>
      </c>
      <c r="AD130" s="94">
        <v>6200</v>
      </c>
      <c r="AE130" s="94">
        <v>1700</v>
      </c>
      <c r="AF130" s="94">
        <v>1700</v>
      </c>
      <c r="AG130" s="94">
        <v>0</v>
      </c>
      <c r="AH130" s="102" t="s">
        <v>3117</v>
      </c>
      <c r="AI130" s="102"/>
      <c r="AJ130" s="107"/>
      <c r="AK130" s="107" t="s">
        <v>3118</v>
      </c>
      <c r="AL130" s="107"/>
    </row>
    <row r="131" spans="2:38" ht="22.25" customHeight="1" x14ac:dyDescent="0.2">
      <c r="B131" s="102" t="s">
        <v>591</v>
      </c>
      <c r="C131" s="94" t="s">
        <v>85</v>
      </c>
      <c r="D131" s="103" t="s">
        <v>4564</v>
      </c>
      <c r="E131" s="94" t="s">
        <v>4565</v>
      </c>
      <c r="F131" s="94" t="s">
        <v>3116</v>
      </c>
      <c r="G131" s="94" t="s">
        <v>2497</v>
      </c>
      <c r="H131" s="103">
        <v>2023</v>
      </c>
      <c r="I131" s="103">
        <v>2023</v>
      </c>
      <c r="J131" s="102" t="s">
        <v>4566</v>
      </c>
      <c r="K131" s="94" t="s">
        <v>4567</v>
      </c>
      <c r="L131" s="94" t="s">
        <v>4568</v>
      </c>
      <c r="M131" s="94" t="s">
        <v>4569</v>
      </c>
      <c r="N131" s="94" t="s">
        <v>4570</v>
      </c>
      <c r="O131" s="94" t="s">
        <v>89</v>
      </c>
      <c r="P131" s="94" t="s">
        <v>90</v>
      </c>
      <c r="Q131" s="94" t="s">
        <v>4571</v>
      </c>
      <c r="R131" s="94" t="s">
        <v>4572</v>
      </c>
      <c r="S131" s="94" t="s">
        <v>119</v>
      </c>
      <c r="T131" s="94" t="s">
        <v>614</v>
      </c>
      <c r="U131" s="94" t="s">
        <v>600</v>
      </c>
      <c r="V131" s="104" t="s">
        <v>4573</v>
      </c>
      <c r="W131" s="105" t="s">
        <v>2498</v>
      </c>
      <c r="X131" s="105" t="s">
        <v>4571</v>
      </c>
      <c r="Y131" s="105" t="s">
        <v>4574</v>
      </c>
      <c r="Z131" s="105" t="s">
        <v>4575</v>
      </c>
      <c r="AA131" s="105" t="s">
        <v>4576</v>
      </c>
      <c r="AB131" s="106">
        <v>1</v>
      </c>
      <c r="AC131" s="102">
        <v>3830</v>
      </c>
      <c r="AD131" s="94">
        <v>1915</v>
      </c>
      <c r="AE131" s="94">
        <v>1915</v>
      </c>
      <c r="AF131" s="94">
        <v>1915</v>
      </c>
      <c r="AG131" s="94">
        <v>0</v>
      </c>
      <c r="AH131" s="102"/>
      <c r="AI131" s="102"/>
      <c r="AJ131" s="107"/>
      <c r="AK131" s="107" t="s">
        <v>3118</v>
      </c>
      <c r="AL131" s="107"/>
    </row>
    <row r="132" spans="2:38" ht="22.25" customHeight="1" x14ac:dyDescent="0.2">
      <c r="B132" s="102" t="s">
        <v>591</v>
      </c>
      <c r="C132" s="94" t="s">
        <v>85</v>
      </c>
      <c r="D132" s="103" t="s">
        <v>4577</v>
      </c>
      <c r="E132" s="94" t="s">
        <v>4578</v>
      </c>
      <c r="F132" s="94" t="s">
        <v>3116</v>
      </c>
      <c r="G132" s="94" t="s">
        <v>2497</v>
      </c>
      <c r="H132" s="103">
        <v>2023</v>
      </c>
      <c r="I132" s="103">
        <v>2023</v>
      </c>
      <c r="J132" s="102" t="s">
        <v>4579</v>
      </c>
      <c r="K132" s="94" t="s">
        <v>4580</v>
      </c>
      <c r="L132" s="94" t="s">
        <v>4581</v>
      </c>
      <c r="M132" s="94" t="s">
        <v>4582</v>
      </c>
      <c r="N132" s="94" t="s">
        <v>4583</v>
      </c>
      <c r="O132" s="94" t="s">
        <v>89</v>
      </c>
      <c r="P132" s="94" t="s">
        <v>90</v>
      </c>
      <c r="Q132" s="94" t="s">
        <v>4584</v>
      </c>
      <c r="R132" s="94" t="s">
        <v>4585</v>
      </c>
      <c r="S132" s="94" t="s">
        <v>91</v>
      </c>
      <c r="T132" s="94" t="s">
        <v>599</v>
      </c>
      <c r="U132" s="94" t="s">
        <v>600</v>
      </c>
      <c r="V132" s="104" t="s">
        <v>4586</v>
      </c>
      <c r="W132" s="105" t="s">
        <v>2498</v>
      </c>
      <c r="X132" s="105" t="s">
        <v>4587</v>
      </c>
      <c r="Y132" s="105" t="s">
        <v>4588</v>
      </c>
      <c r="Z132" s="105" t="s">
        <v>4589</v>
      </c>
      <c r="AA132" s="105" t="s">
        <v>4590</v>
      </c>
      <c r="AB132" s="106">
        <v>3</v>
      </c>
      <c r="AC132" s="102">
        <v>103900</v>
      </c>
      <c r="AD132" s="94">
        <v>10000</v>
      </c>
      <c r="AE132" s="94">
        <v>1700</v>
      </c>
      <c r="AF132" s="94">
        <v>1700</v>
      </c>
      <c r="AG132" s="94">
        <v>0</v>
      </c>
      <c r="AH132" s="102"/>
      <c r="AI132" s="102"/>
      <c r="AJ132" s="107"/>
      <c r="AK132" s="107" t="s">
        <v>3118</v>
      </c>
      <c r="AL132" s="107"/>
    </row>
    <row r="133" spans="2:38" ht="22.25" customHeight="1" x14ac:dyDescent="0.2">
      <c r="B133" s="102" t="s">
        <v>591</v>
      </c>
      <c r="C133" s="94" t="s">
        <v>85</v>
      </c>
      <c r="D133" s="103" t="s">
        <v>4591</v>
      </c>
      <c r="E133" s="94" t="s">
        <v>4592</v>
      </c>
      <c r="F133" s="94" t="s">
        <v>472</v>
      </c>
      <c r="G133" s="94" t="s">
        <v>2497</v>
      </c>
      <c r="H133" s="103">
        <v>2023</v>
      </c>
      <c r="I133" s="103">
        <v>2023</v>
      </c>
      <c r="J133" s="102" t="s">
        <v>4593</v>
      </c>
      <c r="K133" s="94" t="s">
        <v>4594</v>
      </c>
      <c r="L133" s="94" t="s">
        <v>4595</v>
      </c>
      <c r="M133" s="94" t="s">
        <v>4596</v>
      </c>
      <c r="N133" s="94" t="s">
        <v>4597</v>
      </c>
      <c r="O133" s="94" t="s">
        <v>89</v>
      </c>
      <c r="P133" s="94" t="s">
        <v>90</v>
      </c>
      <c r="Q133" s="94" t="s">
        <v>4598</v>
      </c>
      <c r="R133" s="94" t="s">
        <v>4599</v>
      </c>
      <c r="S133" s="94" t="s">
        <v>135</v>
      </c>
      <c r="T133" s="94" t="s">
        <v>665</v>
      </c>
      <c r="U133" s="94" t="s">
        <v>600</v>
      </c>
      <c r="V133" s="104" t="s">
        <v>4600</v>
      </c>
      <c r="W133" s="105" t="s">
        <v>2498</v>
      </c>
      <c r="X133" s="105" t="s">
        <v>4598</v>
      </c>
      <c r="Y133" s="105" t="s">
        <v>4601</v>
      </c>
      <c r="Z133" s="105" t="s">
        <v>4602</v>
      </c>
      <c r="AA133" s="105" t="s">
        <v>4603</v>
      </c>
      <c r="AB133" s="106">
        <v>1</v>
      </c>
      <c r="AC133" s="102">
        <v>1000</v>
      </c>
      <c r="AD133" s="94">
        <v>1000</v>
      </c>
      <c r="AE133" s="94">
        <v>0</v>
      </c>
      <c r="AF133" s="94">
        <v>0</v>
      </c>
      <c r="AG133" s="94">
        <v>0</v>
      </c>
      <c r="AH133" s="102"/>
      <c r="AI133" s="102"/>
      <c r="AJ133" s="107"/>
      <c r="AK133" s="107" t="s">
        <v>2499</v>
      </c>
      <c r="AL133" s="107"/>
    </row>
    <row r="134" spans="2:38" ht="22.25" customHeight="1" x14ac:dyDescent="0.2">
      <c r="B134" s="102" t="s">
        <v>591</v>
      </c>
      <c r="C134" s="94" t="s">
        <v>85</v>
      </c>
      <c r="D134" s="103" t="s">
        <v>4604</v>
      </c>
      <c r="E134" s="94" t="s">
        <v>4605</v>
      </c>
      <c r="F134" s="94" t="s">
        <v>3116</v>
      </c>
      <c r="G134" s="94" t="s">
        <v>2497</v>
      </c>
      <c r="H134" s="103">
        <v>2023</v>
      </c>
      <c r="I134" s="103">
        <v>2023</v>
      </c>
      <c r="J134" s="102" t="s">
        <v>4606</v>
      </c>
      <c r="K134" s="94" t="s">
        <v>4607</v>
      </c>
      <c r="L134" s="94" t="s">
        <v>4608</v>
      </c>
      <c r="M134" s="94" t="s">
        <v>4609</v>
      </c>
      <c r="N134" s="94" t="s">
        <v>4610</v>
      </c>
      <c r="O134" s="94" t="s">
        <v>89</v>
      </c>
      <c r="P134" s="94" t="s">
        <v>90</v>
      </c>
      <c r="Q134" s="94" t="s">
        <v>4611</v>
      </c>
      <c r="R134" s="94" t="s">
        <v>4612</v>
      </c>
      <c r="S134" s="94" t="s">
        <v>135</v>
      </c>
      <c r="T134" s="94" t="s">
        <v>4362</v>
      </c>
      <c r="U134" s="94" t="s">
        <v>600</v>
      </c>
      <c r="V134" s="104" t="s">
        <v>4613</v>
      </c>
      <c r="W134" s="105" t="s">
        <v>2498</v>
      </c>
      <c r="X134" s="105" t="s">
        <v>4611</v>
      </c>
      <c r="Y134" s="105" t="s">
        <v>4614</v>
      </c>
      <c r="Z134" s="105" t="s">
        <v>4615</v>
      </c>
      <c r="AA134" s="105" t="s">
        <v>4616</v>
      </c>
      <c r="AB134" s="106">
        <v>1</v>
      </c>
      <c r="AC134" s="102">
        <v>9500</v>
      </c>
      <c r="AD134" s="94">
        <v>2000</v>
      </c>
      <c r="AE134" s="94">
        <v>1700</v>
      </c>
      <c r="AF134" s="94">
        <v>1700</v>
      </c>
      <c r="AG134" s="94">
        <v>0</v>
      </c>
      <c r="AH134" s="102"/>
      <c r="AI134" s="102"/>
      <c r="AJ134" s="107"/>
      <c r="AK134" s="107" t="s">
        <v>3118</v>
      </c>
      <c r="AL134" s="107"/>
    </row>
    <row r="135" spans="2:38" ht="22.25" customHeight="1" x14ac:dyDescent="0.2">
      <c r="B135" s="102" t="s">
        <v>591</v>
      </c>
      <c r="C135" s="94" t="s">
        <v>85</v>
      </c>
      <c r="D135" s="103" t="s">
        <v>4617</v>
      </c>
      <c r="E135" s="94" t="s">
        <v>4618</v>
      </c>
      <c r="F135" s="94" t="s">
        <v>3116</v>
      </c>
      <c r="G135" s="94" t="s">
        <v>2497</v>
      </c>
      <c r="H135" s="103">
        <v>2023</v>
      </c>
      <c r="I135" s="103">
        <v>2023</v>
      </c>
      <c r="J135" s="102" t="s">
        <v>4619</v>
      </c>
      <c r="K135" s="94" t="s">
        <v>4620</v>
      </c>
      <c r="L135" s="94" t="s">
        <v>4621</v>
      </c>
      <c r="M135" s="94" t="s">
        <v>4622</v>
      </c>
      <c r="N135" s="94" t="s">
        <v>4623</v>
      </c>
      <c r="O135" s="94" t="s">
        <v>89</v>
      </c>
      <c r="P135" s="94" t="s">
        <v>90</v>
      </c>
      <c r="Q135" s="94" t="s">
        <v>4388</v>
      </c>
      <c r="R135" s="94" t="s">
        <v>4624</v>
      </c>
      <c r="S135" s="94" t="s">
        <v>135</v>
      </c>
      <c r="T135" s="94" t="s">
        <v>614</v>
      </c>
      <c r="U135" s="94" t="s">
        <v>600</v>
      </c>
      <c r="V135" s="104" t="s">
        <v>4625</v>
      </c>
      <c r="W135" s="105" t="s">
        <v>2498</v>
      </c>
      <c r="X135" s="105" t="s">
        <v>4388</v>
      </c>
      <c r="Y135" s="105" t="s">
        <v>4626</v>
      </c>
      <c r="Z135" s="105" t="s">
        <v>4627</v>
      </c>
      <c r="AA135" s="105" t="s">
        <v>4628</v>
      </c>
      <c r="AB135" s="106">
        <v>3</v>
      </c>
      <c r="AC135" s="102">
        <v>16500</v>
      </c>
      <c r="AD135" s="94">
        <v>6700</v>
      </c>
      <c r="AE135" s="94">
        <v>1628</v>
      </c>
      <c r="AF135" s="94">
        <v>1628</v>
      </c>
      <c r="AG135" s="94">
        <v>0</v>
      </c>
      <c r="AH135" s="102" t="s">
        <v>3117</v>
      </c>
      <c r="AI135" s="102"/>
      <c r="AJ135" s="107"/>
      <c r="AK135" s="107" t="s">
        <v>3118</v>
      </c>
      <c r="AL135" s="107"/>
    </row>
    <row r="136" spans="2:38" ht="22.25" customHeight="1" x14ac:dyDescent="0.2">
      <c r="B136" s="102" t="s">
        <v>591</v>
      </c>
      <c r="C136" s="94" t="s">
        <v>85</v>
      </c>
      <c r="D136" s="103" t="s">
        <v>4629</v>
      </c>
      <c r="E136" s="94" t="s">
        <v>4630</v>
      </c>
      <c r="F136" s="94" t="s">
        <v>3505</v>
      </c>
      <c r="G136" s="94" t="s">
        <v>2497</v>
      </c>
      <c r="H136" s="103">
        <v>2023</v>
      </c>
      <c r="I136" s="103">
        <v>2023</v>
      </c>
      <c r="J136" s="102" t="s">
        <v>4631</v>
      </c>
      <c r="K136" s="94" t="s">
        <v>4632</v>
      </c>
      <c r="L136" s="94" t="s">
        <v>4633</v>
      </c>
      <c r="M136" s="94" t="s">
        <v>4634</v>
      </c>
      <c r="N136" s="94" t="s">
        <v>4635</v>
      </c>
      <c r="O136" s="94" t="s">
        <v>89</v>
      </c>
      <c r="P136" s="94" t="s">
        <v>90</v>
      </c>
      <c r="Q136" s="94" t="s">
        <v>4636</v>
      </c>
      <c r="R136" s="94" t="s">
        <v>4637</v>
      </c>
      <c r="S136" s="94" t="s">
        <v>119</v>
      </c>
      <c r="T136" s="94" t="s">
        <v>599</v>
      </c>
      <c r="U136" s="94" t="s">
        <v>600</v>
      </c>
      <c r="V136" s="104" t="s">
        <v>4638</v>
      </c>
      <c r="W136" s="105" t="s">
        <v>2498</v>
      </c>
      <c r="X136" s="105" t="s">
        <v>4636</v>
      </c>
      <c r="Y136" s="105" t="s">
        <v>4639</v>
      </c>
      <c r="Z136" s="105" t="s">
        <v>4640</v>
      </c>
      <c r="AA136" s="105" t="s">
        <v>4641</v>
      </c>
      <c r="AB136" s="106">
        <v>1</v>
      </c>
      <c r="AC136" s="102">
        <v>3312</v>
      </c>
      <c r="AD136" s="94">
        <v>1245</v>
      </c>
      <c r="AE136" s="94">
        <v>0</v>
      </c>
      <c r="AF136" s="94">
        <v>0</v>
      </c>
      <c r="AG136" s="94">
        <v>0</v>
      </c>
      <c r="AH136" s="102"/>
      <c r="AI136" s="102"/>
      <c r="AJ136" s="107"/>
      <c r="AK136" s="107" t="s">
        <v>3118</v>
      </c>
      <c r="AL136" s="107"/>
    </row>
    <row r="137" spans="2:38" ht="22.25" customHeight="1" x14ac:dyDescent="0.2">
      <c r="B137" s="102" t="s">
        <v>591</v>
      </c>
      <c r="C137" s="94" t="s">
        <v>85</v>
      </c>
      <c r="D137" s="103" t="s">
        <v>4642</v>
      </c>
      <c r="E137" s="94" t="s">
        <v>4643</v>
      </c>
      <c r="F137" s="94" t="s">
        <v>3116</v>
      </c>
      <c r="G137" s="94" t="s">
        <v>2497</v>
      </c>
      <c r="H137" s="103">
        <v>2023</v>
      </c>
      <c r="I137" s="103">
        <v>2023</v>
      </c>
      <c r="J137" s="102" t="s">
        <v>4593</v>
      </c>
      <c r="K137" s="94" t="s">
        <v>4594</v>
      </c>
      <c r="L137" s="94" t="s">
        <v>4595</v>
      </c>
      <c r="M137" s="94" t="s">
        <v>4596</v>
      </c>
      <c r="N137" s="94" t="s">
        <v>4597</v>
      </c>
      <c r="O137" s="94" t="s">
        <v>89</v>
      </c>
      <c r="P137" s="94" t="s">
        <v>90</v>
      </c>
      <c r="Q137" s="94" t="s">
        <v>4598</v>
      </c>
      <c r="R137" s="94" t="s">
        <v>4599</v>
      </c>
      <c r="S137" s="94" t="s">
        <v>135</v>
      </c>
      <c r="T137" s="94" t="s">
        <v>665</v>
      </c>
      <c r="U137" s="94" t="s">
        <v>600</v>
      </c>
      <c r="V137" s="104" t="s">
        <v>4600</v>
      </c>
      <c r="W137" s="105" t="s">
        <v>2498</v>
      </c>
      <c r="X137" s="105" t="s">
        <v>4598</v>
      </c>
      <c r="Y137" s="105" t="s">
        <v>4601</v>
      </c>
      <c r="Z137" s="105" t="s">
        <v>4602</v>
      </c>
      <c r="AA137" s="105" t="s">
        <v>4603</v>
      </c>
      <c r="AB137" s="106">
        <v>2</v>
      </c>
      <c r="AC137" s="102">
        <v>5000</v>
      </c>
      <c r="AD137" s="94">
        <v>2500</v>
      </c>
      <c r="AE137" s="94">
        <v>1500</v>
      </c>
      <c r="AF137" s="94">
        <v>1500</v>
      </c>
      <c r="AG137" s="94">
        <v>0</v>
      </c>
      <c r="AH137" s="102"/>
      <c r="AI137" s="102"/>
      <c r="AJ137" s="107"/>
      <c r="AK137" s="107" t="s">
        <v>3118</v>
      </c>
      <c r="AL137" s="107"/>
    </row>
    <row r="138" spans="2:38" ht="22.25" customHeight="1" x14ac:dyDescent="0.2">
      <c r="B138" s="102" t="s">
        <v>591</v>
      </c>
      <c r="C138" s="94" t="s">
        <v>85</v>
      </c>
      <c r="D138" s="103" t="s">
        <v>4644</v>
      </c>
      <c r="E138" s="94" t="s">
        <v>4645</v>
      </c>
      <c r="F138" s="94" t="s">
        <v>3116</v>
      </c>
      <c r="G138" s="94" t="s">
        <v>2497</v>
      </c>
      <c r="H138" s="103">
        <v>2023</v>
      </c>
      <c r="I138" s="103">
        <v>2023</v>
      </c>
      <c r="J138" s="102" t="s">
        <v>4646</v>
      </c>
      <c r="K138" s="94" t="s">
        <v>4647</v>
      </c>
      <c r="L138" s="94" t="s">
        <v>4648</v>
      </c>
      <c r="M138" s="94" t="s">
        <v>4649</v>
      </c>
      <c r="N138" s="94" t="s">
        <v>4650</v>
      </c>
      <c r="O138" s="94" t="s">
        <v>89</v>
      </c>
      <c r="P138" s="94" t="s">
        <v>90</v>
      </c>
      <c r="Q138" s="94" t="s">
        <v>4651</v>
      </c>
      <c r="R138" s="94" t="s">
        <v>4652</v>
      </c>
      <c r="S138" s="94" t="s">
        <v>223</v>
      </c>
      <c r="T138" s="94" t="s">
        <v>614</v>
      </c>
      <c r="U138" s="94" t="s">
        <v>600</v>
      </c>
      <c r="V138" s="104" t="s">
        <v>4653</v>
      </c>
      <c r="W138" s="105" t="s">
        <v>4654</v>
      </c>
      <c r="X138" s="105" t="s">
        <v>4651</v>
      </c>
      <c r="Y138" s="105" t="s">
        <v>4655</v>
      </c>
      <c r="Z138" s="105" t="s">
        <v>4656</v>
      </c>
      <c r="AA138" s="105" t="s">
        <v>4657</v>
      </c>
      <c r="AB138" s="106">
        <v>3</v>
      </c>
      <c r="AC138" s="102">
        <v>16100</v>
      </c>
      <c r="AD138" s="94">
        <v>7000</v>
      </c>
      <c r="AE138" s="94">
        <v>1700</v>
      </c>
      <c r="AF138" s="94">
        <v>1700</v>
      </c>
      <c r="AG138" s="94">
        <v>0</v>
      </c>
      <c r="AH138" s="102"/>
      <c r="AI138" s="102"/>
      <c r="AJ138" s="107"/>
      <c r="AK138" s="107" t="s">
        <v>3118</v>
      </c>
      <c r="AL138" s="107"/>
    </row>
    <row r="139" spans="2:38" ht="22.25" customHeight="1" x14ac:dyDescent="0.2">
      <c r="B139" s="102" t="s">
        <v>591</v>
      </c>
      <c r="C139" s="94" t="s">
        <v>85</v>
      </c>
      <c r="D139" s="103" t="s">
        <v>4658</v>
      </c>
      <c r="E139" s="94" t="s">
        <v>4659</v>
      </c>
      <c r="F139" s="94" t="s">
        <v>3116</v>
      </c>
      <c r="G139" s="94" t="s">
        <v>2497</v>
      </c>
      <c r="H139" s="103">
        <v>2023</v>
      </c>
      <c r="I139" s="103">
        <v>2023</v>
      </c>
      <c r="J139" s="102" t="s">
        <v>4660</v>
      </c>
      <c r="K139" s="94" t="s">
        <v>4661</v>
      </c>
      <c r="L139" s="94" t="s">
        <v>4662</v>
      </c>
      <c r="M139" s="94" t="s">
        <v>4663</v>
      </c>
      <c r="N139" s="94" t="s">
        <v>4664</v>
      </c>
      <c r="O139" s="94" t="s">
        <v>89</v>
      </c>
      <c r="P139" s="94" t="s">
        <v>90</v>
      </c>
      <c r="Q139" s="94" t="s">
        <v>4665</v>
      </c>
      <c r="R139" s="94" t="s">
        <v>4666</v>
      </c>
      <c r="S139" s="94" t="s">
        <v>119</v>
      </c>
      <c r="T139" s="94" t="s">
        <v>665</v>
      </c>
      <c r="U139" s="94" t="s">
        <v>600</v>
      </c>
      <c r="V139" s="104" t="s">
        <v>4667</v>
      </c>
      <c r="W139" s="105" t="s">
        <v>2498</v>
      </c>
      <c r="X139" s="105" t="s">
        <v>4665</v>
      </c>
      <c r="Y139" s="105" t="s">
        <v>4668</v>
      </c>
      <c r="Z139" s="105" t="s">
        <v>4669</v>
      </c>
      <c r="AA139" s="105" t="s">
        <v>4670</v>
      </c>
      <c r="AB139" s="106">
        <v>1</v>
      </c>
      <c r="AC139" s="102">
        <v>3980</v>
      </c>
      <c r="AD139" s="94">
        <v>1500</v>
      </c>
      <c r="AE139" s="94">
        <v>1500</v>
      </c>
      <c r="AF139" s="94">
        <v>1500</v>
      </c>
      <c r="AG139" s="94">
        <v>0</v>
      </c>
      <c r="AH139" s="102" t="s">
        <v>3117</v>
      </c>
      <c r="AI139" s="102"/>
      <c r="AJ139" s="107"/>
      <c r="AK139" s="107" t="s">
        <v>3118</v>
      </c>
      <c r="AL139" s="107"/>
    </row>
    <row r="140" spans="2:38" ht="22.25" customHeight="1" x14ac:dyDescent="0.2">
      <c r="B140" s="102" t="s">
        <v>591</v>
      </c>
      <c r="C140" s="94" t="s">
        <v>85</v>
      </c>
      <c r="D140" s="103" t="s">
        <v>4671</v>
      </c>
      <c r="E140" s="94" t="s">
        <v>4672</v>
      </c>
      <c r="F140" s="94" t="s">
        <v>3116</v>
      </c>
      <c r="G140" s="94" t="s">
        <v>2497</v>
      </c>
      <c r="H140" s="103">
        <v>2023</v>
      </c>
      <c r="I140" s="103">
        <v>2023</v>
      </c>
      <c r="J140" s="102" t="s">
        <v>4673</v>
      </c>
      <c r="K140" s="94" t="s">
        <v>4674</v>
      </c>
      <c r="L140" s="94" t="s">
        <v>4675</v>
      </c>
      <c r="M140" s="94" t="s">
        <v>4676</v>
      </c>
      <c r="N140" s="94" t="s">
        <v>4677</v>
      </c>
      <c r="O140" s="94" t="s">
        <v>89</v>
      </c>
      <c r="P140" s="94" t="s">
        <v>90</v>
      </c>
      <c r="Q140" s="94" t="s">
        <v>4678</v>
      </c>
      <c r="R140" s="94" t="s">
        <v>4679</v>
      </c>
      <c r="S140" s="94" t="s">
        <v>135</v>
      </c>
      <c r="T140" s="94" t="s">
        <v>4362</v>
      </c>
      <c r="U140" s="94" t="s">
        <v>600</v>
      </c>
      <c r="V140" s="104" t="s">
        <v>4680</v>
      </c>
      <c r="W140" s="105" t="s">
        <v>4681</v>
      </c>
      <c r="X140" s="105" t="s">
        <v>4678</v>
      </c>
      <c r="Y140" s="105" t="s">
        <v>4682</v>
      </c>
      <c r="Z140" s="105" t="s">
        <v>4683</v>
      </c>
      <c r="AA140" s="105" t="s">
        <v>4684</v>
      </c>
      <c r="AB140" s="106">
        <v>2</v>
      </c>
      <c r="AC140" s="102">
        <v>9120</v>
      </c>
      <c r="AD140" s="94">
        <v>4000</v>
      </c>
      <c r="AE140" s="94">
        <v>1500</v>
      </c>
      <c r="AF140" s="94">
        <v>1500</v>
      </c>
      <c r="AG140" s="94">
        <v>0</v>
      </c>
      <c r="AH140" s="102"/>
      <c r="AI140" s="102"/>
      <c r="AJ140" s="107"/>
      <c r="AK140" s="107" t="s">
        <v>3118</v>
      </c>
      <c r="AL140" s="107"/>
    </row>
    <row r="141" spans="2:38" ht="22.25" customHeight="1" x14ac:dyDescent="0.2">
      <c r="B141" s="102" t="s">
        <v>591</v>
      </c>
      <c r="C141" s="94" t="s">
        <v>85</v>
      </c>
      <c r="D141" s="103" t="s">
        <v>4685</v>
      </c>
      <c r="E141" s="94" t="s">
        <v>4686</v>
      </c>
      <c r="F141" s="94" t="s">
        <v>3116</v>
      </c>
      <c r="G141" s="94" t="s">
        <v>2497</v>
      </c>
      <c r="H141" s="103">
        <v>2023</v>
      </c>
      <c r="I141" s="103">
        <v>2023</v>
      </c>
      <c r="J141" s="102" t="s">
        <v>4687</v>
      </c>
      <c r="K141" s="94" t="s">
        <v>4688</v>
      </c>
      <c r="L141" s="94" t="s">
        <v>4689</v>
      </c>
      <c r="M141" s="94" t="s">
        <v>4690</v>
      </c>
      <c r="N141" s="94" t="s">
        <v>4691</v>
      </c>
      <c r="O141" s="94" t="s">
        <v>89</v>
      </c>
      <c r="P141" s="94" t="s">
        <v>90</v>
      </c>
      <c r="Q141" s="94" t="s">
        <v>4692</v>
      </c>
      <c r="R141" s="94" t="s">
        <v>4693</v>
      </c>
      <c r="S141" s="94" t="s">
        <v>135</v>
      </c>
      <c r="T141" s="94" t="s">
        <v>599</v>
      </c>
      <c r="U141" s="94" t="s">
        <v>600</v>
      </c>
      <c r="V141" s="104" t="s">
        <v>4694</v>
      </c>
      <c r="W141" s="105" t="s">
        <v>4695</v>
      </c>
      <c r="X141" s="105" t="s">
        <v>4692</v>
      </c>
      <c r="Y141" s="105" t="s">
        <v>4696</v>
      </c>
      <c r="Z141" s="105" t="s">
        <v>4697</v>
      </c>
      <c r="AA141" s="105" t="s">
        <v>4698</v>
      </c>
      <c r="AB141" s="106">
        <v>2</v>
      </c>
      <c r="AC141" s="102">
        <v>13000</v>
      </c>
      <c r="AD141" s="94">
        <v>6500</v>
      </c>
      <c r="AE141" s="94">
        <v>1660</v>
      </c>
      <c r="AF141" s="94">
        <v>1660</v>
      </c>
      <c r="AG141" s="94">
        <v>0</v>
      </c>
      <c r="AH141" s="102"/>
      <c r="AI141" s="102"/>
      <c r="AJ141" s="107"/>
      <c r="AK141" s="107" t="s">
        <v>3118</v>
      </c>
      <c r="AL141" s="107"/>
    </row>
    <row r="142" spans="2:38" ht="22.25" customHeight="1" x14ac:dyDescent="0.2">
      <c r="B142" s="102" t="s">
        <v>591</v>
      </c>
      <c r="C142" s="94" t="s">
        <v>85</v>
      </c>
      <c r="D142" s="103" t="s">
        <v>4699</v>
      </c>
      <c r="E142" s="94" t="s">
        <v>4700</v>
      </c>
      <c r="F142" s="94" t="s">
        <v>3116</v>
      </c>
      <c r="G142" s="94" t="s">
        <v>2497</v>
      </c>
      <c r="H142" s="103">
        <v>2023</v>
      </c>
      <c r="I142" s="103">
        <v>2023</v>
      </c>
      <c r="J142" s="102" t="s">
        <v>4701</v>
      </c>
      <c r="K142" s="94" t="s">
        <v>4702</v>
      </c>
      <c r="L142" s="94"/>
      <c r="M142" s="94" t="s">
        <v>4703</v>
      </c>
      <c r="N142" s="94" t="s">
        <v>4704</v>
      </c>
      <c r="O142" s="94" t="s">
        <v>89</v>
      </c>
      <c r="P142" s="94" t="s">
        <v>90</v>
      </c>
      <c r="Q142" s="94" t="s">
        <v>4705</v>
      </c>
      <c r="R142" s="94" t="s">
        <v>4706</v>
      </c>
      <c r="S142" s="94" t="s">
        <v>119</v>
      </c>
      <c r="T142" s="94" t="s">
        <v>614</v>
      </c>
      <c r="U142" s="94" t="s">
        <v>600</v>
      </c>
      <c r="V142" s="104" t="s">
        <v>4707</v>
      </c>
      <c r="W142" s="105" t="s">
        <v>4708</v>
      </c>
      <c r="X142" s="105" t="s">
        <v>4705</v>
      </c>
      <c r="Y142" s="105" t="s">
        <v>4709</v>
      </c>
      <c r="Z142" s="105" t="s">
        <v>4710</v>
      </c>
      <c r="AA142" s="105" t="s">
        <v>4711</v>
      </c>
      <c r="AB142" s="106">
        <v>2</v>
      </c>
      <c r="AC142" s="102">
        <v>4730</v>
      </c>
      <c r="AD142" s="94">
        <v>2250</v>
      </c>
      <c r="AE142" s="94">
        <v>1500</v>
      </c>
      <c r="AF142" s="94">
        <v>1500</v>
      </c>
      <c r="AG142" s="94">
        <v>0</v>
      </c>
      <c r="AH142" s="102"/>
      <c r="AI142" s="102"/>
      <c r="AJ142" s="107"/>
      <c r="AK142" s="107" t="s">
        <v>3118</v>
      </c>
      <c r="AL142" s="107"/>
    </row>
    <row r="143" spans="2:38" ht="22.25" customHeight="1" x14ac:dyDescent="0.2">
      <c r="B143" s="102" t="s">
        <v>591</v>
      </c>
      <c r="C143" s="94" t="s">
        <v>85</v>
      </c>
      <c r="D143" s="103" t="s">
        <v>4712</v>
      </c>
      <c r="E143" s="94" t="s">
        <v>4713</v>
      </c>
      <c r="F143" s="94" t="s">
        <v>3116</v>
      </c>
      <c r="G143" s="94" t="s">
        <v>2497</v>
      </c>
      <c r="H143" s="103">
        <v>2023</v>
      </c>
      <c r="I143" s="103">
        <v>2023</v>
      </c>
      <c r="J143" s="102" t="s">
        <v>4714</v>
      </c>
      <c r="K143" s="94" t="s">
        <v>4715</v>
      </c>
      <c r="L143" s="94" t="s">
        <v>4716</v>
      </c>
      <c r="M143" s="94" t="s">
        <v>4717</v>
      </c>
      <c r="N143" s="94" t="s">
        <v>4718</v>
      </c>
      <c r="O143" s="94" t="s">
        <v>89</v>
      </c>
      <c r="P143" s="94" t="s">
        <v>90</v>
      </c>
      <c r="Q143" s="94" t="s">
        <v>4719</v>
      </c>
      <c r="R143" s="94" t="s">
        <v>4720</v>
      </c>
      <c r="S143" s="94" t="s">
        <v>135</v>
      </c>
      <c r="T143" s="94" t="s">
        <v>614</v>
      </c>
      <c r="U143" s="94" t="s">
        <v>600</v>
      </c>
      <c r="V143" s="104" t="s">
        <v>4721</v>
      </c>
      <c r="W143" s="105" t="s">
        <v>4722</v>
      </c>
      <c r="X143" s="105" t="s">
        <v>4719</v>
      </c>
      <c r="Y143" s="105" t="s">
        <v>4723</v>
      </c>
      <c r="Z143" s="105" t="s">
        <v>4724</v>
      </c>
      <c r="AA143" s="105" t="s">
        <v>4725</v>
      </c>
      <c r="AB143" s="106">
        <v>3</v>
      </c>
      <c r="AC143" s="102">
        <v>15132</v>
      </c>
      <c r="AD143" s="94">
        <v>7266</v>
      </c>
      <c r="AE143" s="94">
        <v>2054</v>
      </c>
      <c r="AF143" s="94">
        <v>2054</v>
      </c>
      <c r="AG143" s="94">
        <v>0</v>
      </c>
      <c r="AH143" s="102"/>
      <c r="AI143" s="102"/>
      <c r="AJ143" s="107"/>
      <c r="AK143" s="107" t="s">
        <v>3118</v>
      </c>
      <c r="AL143" s="107"/>
    </row>
    <row r="144" spans="2:38" ht="22.25" customHeight="1" x14ac:dyDescent="0.2">
      <c r="B144" s="102" t="s">
        <v>591</v>
      </c>
      <c r="C144" s="94" t="s">
        <v>85</v>
      </c>
      <c r="D144" s="103" t="s">
        <v>4726</v>
      </c>
      <c r="E144" s="94" t="s">
        <v>4727</v>
      </c>
      <c r="F144" s="94" t="s">
        <v>3116</v>
      </c>
      <c r="G144" s="94" t="s">
        <v>2497</v>
      </c>
      <c r="H144" s="103">
        <v>2023</v>
      </c>
      <c r="I144" s="103">
        <v>2023</v>
      </c>
      <c r="J144" s="102" t="s">
        <v>4728</v>
      </c>
      <c r="K144" s="94" t="s">
        <v>4729</v>
      </c>
      <c r="L144" s="94" t="s">
        <v>4730</v>
      </c>
      <c r="M144" s="94" t="s">
        <v>4731</v>
      </c>
      <c r="N144" s="94" t="s">
        <v>4732</v>
      </c>
      <c r="O144" s="94" t="s">
        <v>89</v>
      </c>
      <c r="P144" s="94" t="s">
        <v>90</v>
      </c>
      <c r="Q144" s="94" t="s">
        <v>4733</v>
      </c>
      <c r="R144" s="94" t="s">
        <v>4734</v>
      </c>
      <c r="S144" s="94" t="s">
        <v>135</v>
      </c>
      <c r="T144" s="94" t="s">
        <v>665</v>
      </c>
      <c r="U144" s="94" t="s">
        <v>600</v>
      </c>
      <c r="V144" s="104" t="s">
        <v>4735</v>
      </c>
      <c r="W144" s="105" t="s">
        <v>2498</v>
      </c>
      <c r="X144" s="105" t="s">
        <v>4733</v>
      </c>
      <c r="Y144" s="105" t="s">
        <v>4736</v>
      </c>
      <c r="Z144" s="105" t="s">
        <v>4737</v>
      </c>
      <c r="AA144" s="105" t="s">
        <v>4738</v>
      </c>
      <c r="AB144" s="106">
        <v>3</v>
      </c>
      <c r="AC144" s="102">
        <v>18000</v>
      </c>
      <c r="AD144" s="94">
        <v>8500</v>
      </c>
      <c r="AE144" s="94">
        <v>2499</v>
      </c>
      <c r="AF144" s="94">
        <v>2499</v>
      </c>
      <c r="AG144" s="94">
        <v>0</v>
      </c>
      <c r="AH144" s="102"/>
      <c r="AI144" s="102"/>
      <c r="AJ144" s="107"/>
      <c r="AK144" s="107" t="s">
        <v>3118</v>
      </c>
      <c r="AL144" s="107"/>
    </row>
    <row r="145" spans="2:38" ht="22.25" customHeight="1" x14ac:dyDescent="0.2">
      <c r="B145" s="102" t="s">
        <v>677</v>
      </c>
      <c r="C145" s="94" t="s">
        <v>85</v>
      </c>
      <c r="D145" s="103" t="s">
        <v>4739</v>
      </c>
      <c r="E145" s="94" t="s">
        <v>4740</v>
      </c>
      <c r="F145" s="94" t="s">
        <v>3116</v>
      </c>
      <c r="G145" s="94" t="s">
        <v>2497</v>
      </c>
      <c r="H145" s="103">
        <v>2023</v>
      </c>
      <c r="I145" s="103">
        <v>2023</v>
      </c>
      <c r="J145" s="102" t="s">
        <v>725</v>
      </c>
      <c r="K145" s="94" t="s">
        <v>726</v>
      </c>
      <c r="L145" s="94" t="s">
        <v>2664</v>
      </c>
      <c r="M145" s="94" t="s">
        <v>728</v>
      </c>
      <c r="N145" s="94" t="s">
        <v>729</v>
      </c>
      <c r="O145" s="94" t="s">
        <v>89</v>
      </c>
      <c r="P145" s="94" t="s">
        <v>90</v>
      </c>
      <c r="Q145" s="94" t="s">
        <v>730</v>
      </c>
      <c r="R145" s="94" t="s">
        <v>731</v>
      </c>
      <c r="S145" s="94" t="s">
        <v>135</v>
      </c>
      <c r="T145" s="94" t="s">
        <v>732</v>
      </c>
      <c r="U145" s="94" t="s">
        <v>687</v>
      </c>
      <c r="V145" s="104" t="s">
        <v>2665</v>
      </c>
      <c r="W145" s="105" t="s">
        <v>2498</v>
      </c>
      <c r="X145" s="105" t="s">
        <v>730</v>
      </c>
      <c r="Y145" s="105" t="s">
        <v>2666</v>
      </c>
      <c r="Z145" s="105" t="s">
        <v>2667</v>
      </c>
      <c r="AA145" s="105" t="s">
        <v>2668</v>
      </c>
      <c r="AB145" s="106">
        <v>4</v>
      </c>
      <c r="AC145" s="102">
        <v>14350</v>
      </c>
      <c r="AD145" s="94">
        <v>3750</v>
      </c>
      <c r="AE145" s="94">
        <v>1500</v>
      </c>
      <c r="AF145" s="94">
        <v>1500</v>
      </c>
      <c r="AG145" s="94">
        <v>0</v>
      </c>
      <c r="AH145" s="102" t="s">
        <v>3117</v>
      </c>
      <c r="AI145" s="102"/>
      <c r="AJ145" s="107"/>
      <c r="AK145" s="107" t="s">
        <v>3118</v>
      </c>
      <c r="AL145" s="107"/>
    </row>
    <row r="146" spans="2:38" ht="22.25" customHeight="1" x14ac:dyDescent="0.2">
      <c r="B146" s="102" t="s">
        <v>677</v>
      </c>
      <c r="C146" s="94" t="s">
        <v>85</v>
      </c>
      <c r="D146" s="103" t="s">
        <v>4741</v>
      </c>
      <c r="E146" s="94" t="s">
        <v>4742</v>
      </c>
      <c r="F146" s="94" t="s">
        <v>3116</v>
      </c>
      <c r="G146" s="94" t="s">
        <v>2497</v>
      </c>
      <c r="H146" s="103">
        <v>2023</v>
      </c>
      <c r="I146" s="103">
        <v>2023</v>
      </c>
      <c r="J146" s="102" t="s">
        <v>874</v>
      </c>
      <c r="K146" s="94" t="s">
        <v>875</v>
      </c>
      <c r="L146" s="94"/>
      <c r="M146" s="94" t="s">
        <v>876</v>
      </c>
      <c r="N146" s="94" t="s">
        <v>877</v>
      </c>
      <c r="O146" s="94" t="s">
        <v>89</v>
      </c>
      <c r="P146" s="94" t="s">
        <v>257</v>
      </c>
      <c r="Q146" s="94" t="s">
        <v>684</v>
      </c>
      <c r="R146" s="94" t="s">
        <v>685</v>
      </c>
      <c r="S146" s="94" t="s">
        <v>91</v>
      </c>
      <c r="T146" s="94" t="s">
        <v>686</v>
      </c>
      <c r="U146" s="94" t="s">
        <v>687</v>
      </c>
      <c r="V146" s="104" t="s">
        <v>2701</v>
      </c>
      <c r="W146" s="105" t="s">
        <v>2498</v>
      </c>
      <c r="X146" s="105" t="s">
        <v>684</v>
      </c>
      <c r="Y146" s="105" t="s">
        <v>2655</v>
      </c>
      <c r="Z146" s="105" t="s">
        <v>2702</v>
      </c>
      <c r="AA146" s="105" t="s">
        <v>2703</v>
      </c>
      <c r="AB146" s="106">
        <v>4</v>
      </c>
      <c r="AC146" s="102">
        <v>26000</v>
      </c>
      <c r="AD146" s="94">
        <v>6700</v>
      </c>
      <c r="AE146" s="94">
        <v>5300</v>
      </c>
      <c r="AF146" s="94">
        <v>5300</v>
      </c>
      <c r="AG146" s="94">
        <v>0</v>
      </c>
      <c r="AH146" s="102" t="s">
        <v>3117</v>
      </c>
      <c r="AI146" s="102"/>
      <c r="AJ146" s="107"/>
      <c r="AK146" s="107" t="s">
        <v>3118</v>
      </c>
      <c r="AL146" s="107"/>
    </row>
    <row r="147" spans="2:38" ht="22.25" customHeight="1" x14ac:dyDescent="0.2">
      <c r="B147" s="102" t="s">
        <v>677</v>
      </c>
      <c r="C147" s="94" t="s">
        <v>85</v>
      </c>
      <c r="D147" s="103" t="s">
        <v>4743</v>
      </c>
      <c r="E147" s="94" t="s">
        <v>4744</v>
      </c>
      <c r="F147" s="94" t="s">
        <v>3116</v>
      </c>
      <c r="G147" s="94" t="s">
        <v>2497</v>
      </c>
      <c r="H147" s="103">
        <v>2023</v>
      </c>
      <c r="I147" s="103">
        <v>2023</v>
      </c>
      <c r="J147" s="102" t="s">
        <v>754</v>
      </c>
      <c r="K147" s="94" t="s">
        <v>755</v>
      </c>
      <c r="L147" s="94" t="s">
        <v>756</v>
      </c>
      <c r="M147" s="94" t="s">
        <v>757</v>
      </c>
      <c r="N147" s="94" t="s">
        <v>758</v>
      </c>
      <c r="O147" s="94" t="s">
        <v>89</v>
      </c>
      <c r="P147" s="94" t="s">
        <v>257</v>
      </c>
      <c r="Q147" s="94" t="s">
        <v>759</v>
      </c>
      <c r="R147" s="94" t="s">
        <v>760</v>
      </c>
      <c r="S147" s="94" t="s">
        <v>91</v>
      </c>
      <c r="T147" s="94" t="s">
        <v>732</v>
      </c>
      <c r="U147" s="94" t="s">
        <v>687</v>
      </c>
      <c r="V147" s="104" t="s">
        <v>2670</v>
      </c>
      <c r="W147" s="105" t="s">
        <v>2498</v>
      </c>
      <c r="X147" s="105" t="s">
        <v>759</v>
      </c>
      <c r="Y147" s="105" t="s">
        <v>2671</v>
      </c>
      <c r="Z147" s="105" t="s">
        <v>2672</v>
      </c>
      <c r="AA147" s="105" t="s">
        <v>2673</v>
      </c>
      <c r="AB147" s="106">
        <v>4</v>
      </c>
      <c r="AC147" s="102">
        <v>37850</v>
      </c>
      <c r="AD147" s="94">
        <v>8500</v>
      </c>
      <c r="AE147" s="94">
        <v>5200</v>
      </c>
      <c r="AF147" s="94">
        <v>5200</v>
      </c>
      <c r="AG147" s="94">
        <v>0</v>
      </c>
      <c r="AH147" s="102" t="s">
        <v>3117</v>
      </c>
      <c r="AI147" s="102"/>
      <c r="AJ147" s="107"/>
      <c r="AK147" s="107" t="s">
        <v>3118</v>
      </c>
      <c r="AL147" s="107"/>
    </row>
    <row r="148" spans="2:38" ht="22.25" customHeight="1" x14ac:dyDescent="0.2">
      <c r="B148" s="102" t="s">
        <v>677</v>
      </c>
      <c r="C148" s="94" t="s">
        <v>85</v>
      </c>
      <c r="D148" s="103" t="s">
        <v>4745</v>
      </c>
      <c r="E148" s="94" t="s">
        <v>4746</v>
      </c>
      <c r="F148" s="94" t="s">
        <v>3116</v>
      </c>
      <c r="G148" s="94" t="s">
        <v>2497</v>
      </c>
      <c r="H148" s="103">
        <v>2023</v>
      </c>
      <c r="I148" s="103">
        <v>2023</v>
      </c>
      <c r="J148" s="102" t="s">
        <v>679</v>
      </c>
      <c r="K148" s="94" t="s">
        <v>680</v>
      </c>
      <c r="L148" s="94" t="s">
        <v>2652</v>
      </c>
      <c r="M148" s="94" t="s">
        <v>682</v>
      </c>
      <c r="N148" s="94" t="s">
        <v>683</v>
      </c>
      <c r="O148" s="94" t="s">
        <v>89</v>
      </c>
      <c r="P148" s="94" t="s">
        <v>90</v>
      </c>
      <c r="Q148" s="94" t="s">
        <v>684</v>
      </c>
      <c r="R148" s="94" t="s">
        <v>685</v>
      </c>
      <c r="S148" s="94" t="s">
        <v>135</v>
      </c>
      <c r="T148" s="94" t="s">
        <v>686</v>
      </c>
      <c r="U148" s="94" t="s">
        <v>687</v>
      </c>
      <c r="V148" s="104" t="s">
        <v>2653</v>
      </c>
      <c r="W148" s="105" t="s">
        <v>2654</v>
      </c>
      <c r="X148" s="105" t="s">
        <v>684</v>
      </c>
      <c r="Y148" s="105" t="s">
        <v>2655</v>
      </c>
      <c r="Z148" s="105" t="s">
        <v>2656</v>
      </c>
      <c r="AA148" s="105" t="s">
        <v>2657</v>
      </c>
      <c r="AB148" s="106">
        <v>3</v>
      </c>
      <c r="AC148" s="102">
        <v>16220</v>
      </c>
      <c r="AD148" s="94">
        <v>4500</v>
      </c>
      <c r="AE148" s="94">
        <v>1700</v>
      </c>
      <c r="AF148" s="94">
        <v>1700</v>
      </c>
      <c r="AG148" s="94">
        <v>0</v>
      </c>
      <c r="AH148" s="102" t="s">
        <v>3117</v>
      </c>
      <c r="AI148" s="102"/>
      <c r="AJ148" s="107"/>
      <c r="AK148" s="107" t="s">
        <v>3118</v>
      </c>
      <c r="AL148" s="107"/>
    </row>
    <row r="149" spans="2:38" ht="22.25" customHeight="1" x14ac:dyDescent="0.2">
      <c r="B149" s="102" t="s">
        <v>677</v>
      </c>
      <c r="C149" s="94" t="s">
        <v>85</v>
      </c>
      <c r="D149" s="103" t="s">
        <v>4747</v>
      </c>
      <c r="E149" s="94" t="s">
        <v>4748</v>
      </c>
      <c r="F149" s="94" t="s">
        <v>3116</v>
      </c>
      <c r="G149" s="94" t="s">
        <v>2497</v>
      </c>
      <c r="H149" s="103">
        <v>2023</v>
      </c>
      <c r="I149" s="103">
        <v>2023</v>
      </c>
      <c r="J149" s="102" t="s">
        <v>781</v>
      </c>
      <c r="K149" s="94" t="s">
        <v>782</v>
      </c>
      <c r="L149" s="94" t="s">
        <v>2675</v>
      </c>
      <c r="M149" s="94" t="s">
        <v>784</v>
      </c>
      <c r="N149" s="94" t="s">
        <v>785</v>
      </c>
      <c r="O149" s="94" t="s">
        <v>89</v>
      </c>
      <c r="P149" s="94" t="s">
        <v>90</v>
      </c>
      <c r="Q149" s="94" t="s">
        <v>786</v>
      </c>
      <c r="R149" s="94" t="s">
        <v>787</v>
      </c>
      <c r="S149" s="94" t="s">
        <v>91</v>
      </c>
      <c r="T149" s="94" t="s">
        <v>732</v>
      </c>
      <c r="U149" s="94" t="s">
        <v>687</v>
      </c>
      <c r="V149" s="104" t="s">
        <v>2676</v>
      </c>
      <c r="W149" s="105" t="s">
        <v>2677</v>
      </c>
      <c r="X149" s="105" t="s">
        <v>786</v>
      </c>
      <c r="Y149" s="105" t="s">
        <v>2678</v>
      </c>
      <c r="Z149" s="105" t="s">
        <v>2679</v>
      </c>
      <c r="AA149" s="105" t="s">
        <v>2680</v>
      </c>
      <c r="AB149" s="106">
        <v>1</v>
      </c>
      <c r="AC149" s="102">
        <v>3050</v>
      </c>
      <c r="AD149" s="94">
        <v>1500</v>
      </c>
      <c r="AE149" s="94">
        <v>1000</v>
      </c>
      <c r="AF149" s="94">
        <v>1000</v>
      </c>
      <c r="AG149" s="94">
        <v>0</v>
      </c>
      <c r="AH149" s="102" t="s">
        <v>3117</v>
      </c>
      <c r="AI149" s="102"/>
      <c r="AJ149" s="107"/>
      <c r="AK149" s="107" t="s">
        <v>3118</v>
      </c>
      <c r="AL149" s="107"/>
    </row>
    <row r="150" spans="2:38" ht="22.25" customHeight="1" x14ac:dyDescent="0.2">
      <c r="B150" s="102" t="s">
        <v>677</v>
      </c>
      <c r="C150" s="94" t="s">
        <v>85</v>
      </c>
      <c r="D150" s="103" t="s">
        <v>4749</v>
      </c>
      <c r="E150" s="94" t="s">
        <v>4750</v>
      </c>
      <c r="F150" s="94" t="s">
        <v>3116</v>
      </c>
      <c r="G150" s="94" t="s">
        <v>2497</v>
      </c>
      <c r="H150" s="103">
        <v>2023</v>
      </c>
      <c r="I150" s="103">
        <v>2023</v>
      </c>
      <c r="J150" s="102" t="s">
        <v>824</v>
      </c>
      <c r="K150" s="94" t="s">
        <v>825</v>
      </c>
      <c r="L150" s="94" t="s">
        <v>826</v>
      </c>
      <c r="M150" s="94" t="s">
        <v>827</v>
      </c>
      <c r="N150" s="94" t="s">
        <v>828</v>
      </c>
      <c r="O150" s="94" t="s">
        <v>89</v>
      </c>
      <c r="P150" s="94" t="s">
        <v>90</v>
      </c>
      <c r="Q150" s="94" t="s">
        <v>829</v>
      </c>
      <c r="R150" s="94" t="s">
        <v>830</v>
      </c>
      <c r="S150" s="94" t="s">
        <v>135</v>
      </c>
      <c r="T150" s="94" t="s">
        <v>716</v>
      </c>
      <c r="U150" s="94" t="s">
        <v>687</v>
      </c>
      <c r="V150" s="104" t="s">
        <v>2689</v>
      </c>
      <c r="W150" s="105" t="s">
        <v>2690</v>
      </c>
      <c r="X150" s="105" t="s">
        <v>829</v>
      </c>
      <c r="Y150" s="105" t="s">
        <v>2691</v>
      </c>
      <c r="Z150" s="105" t="s">
        <v>2692</v>
      </c>
      <c r="AA150" s="105" t="s">
        <v>2693</v>
      </c>
      <c r="AB150" s="106">
        <v>3</v>
      </c>
      <c r="AC150" s="102">
        <v>4000</v>
      </c>
      <c r="AD150" s="94">
        <v>2000</v>
      </c>
      <c r="AE150" s="94">
        <v>1500</v>
      </c>
      <c r="AF150" s="94">
        <v>1500</v>
      </c>
      <c r="AG150" s="94">
        <v>0</v>
      </c>
      <c r="AH150" s="102" t="s">
        <v>3117</v>
      </c>
      <c r="AI150" s="102"/>
      <c r="AJ150" s="107"/>
      <c r="AK150" s="107" t="s">
        <v>3118</v>
      </c>
      <c r="AL150" s="107"/>
    </row>
    <row r="151" spans="2:38" ht="22.25" customHeight="1" x14ac:dyDescent="0.2">
      <c r="B151" s="102" t="s">
        <v>677</v>
      </c>
      <c r="C151" s="94" t="s">
        <v>85</v>
      </c>
      <c r="D151" s="103" t="s">
        <v>4751</v>
      </c>
      <c r="E151" s="94" t="s">
        <v>4752</v>
      </c>
      <c r="F151" s="94" t="s">
        <v>3116</v>
      </c>
      <c r="G151" s="94" t="s">
        <v>2497</v>
      </c>
      <c r="H151" s="103">
        <v>2023</v>
      </c>
      <c r="I151" s="103">
        <v>2023</v>
      </c>
      <c r="J151" s="102" t="s">
        <v>4753</v>
      </c>
      <c r="K151" s="94" t="s">
        <v>4754</v>
      </c>
      <c r="L151" s="94" t="s">
        <v>4755</v>
      </c>
      <c r="M151" s="94" t="s">
        <v>4756</v>
      </c>
      <c r="N151" s="94" t="s">
        <v>4757</v>
      </c>
      <c r="O151" s="94" t="s">
        <v>89</v>
      </c>
      <c r="P151" s="94" t="s">
        <v>90</v>
      </c>
      <c r="Q151" s="94" t="s">
        <v>4758</v>
      </c>
      <c r="R151" s="94" t="s">
        <v>4759</v>
      </c>
      <c r="S151" s="94" t="s">
        <v>135</v>
      </c>
      <c r="T151" s="94" t="s">
        <v>3179</v>
      </c>
      <c r="U151" s="94" t="s">
        <v>687</v>
      </c>
      <c r="V151" s="104" t="s">
        <v>4760</v>
      </c>
      <c r="W151" s="105" t="s">
        <v>4761</v>
      </c>
      <c r="X151" s="105" t="s">
        <v>4758</v>
      </c>
      <c r="Y151" s="105" t="s">
        <v>4762</v>
      </c>
      <c r="Z151" s="105" t="s">
        <v>4763</v>
      </c>
      <c r="AA151" s="105" t="s">
        <v>4764</v>
      </c>
      <c r="AB151" s="106">
        <v>1</v>
      </c>
      <c r="AC151" s="102">
        <v>2060</v>
      </c>
      <c r="AD151" s="94">
        <v>1000</v>
      </c>
      <c r="AE151" s="94">
        <v>1000</v>
      </c>
      <c r="AF151" s="94">
        <v>1000</v>
      </c>
      <c r="AG151" s="94">
        <v>0</v>
      </c>
      <c r="AH151" s="102" t="s">
        <v>3117</v>
      </c>
      <c r="AI151" s="102"/>
      <c r="AJ151" s="107"/>
      <c r="AK151" s="107" t="s">
        <v>3118</v>
      </c>
      <c r="AL151" s="107"/>
    </row>
    <row r="152" spans="2:38" ht="22.25" customHeight="1" x14ac:dyDescent="0.2">
      <c r="B152" s="102" t="s">
        <v>677</v>
      </c>
      <c r="C152" s="94" t="s">
        <v>85</v>
      </c>
      <c r="D152" s="103" t="s">
        <v>4765</v>
      </c>
      <c r="E152" s="94" t="s">
        <v>4766</v>
      </c>
      <c r="F152" s="94" t="s">
        <v>3116</v>
      </c>
      <c r="G152" s="94" t="s">
        <v>2497</v>
      </c>
      <c r="H152" s="103">
        <v>2023</v>
      </c>
      <c r="I152" s="103">
        <v>2023</v>
      </c>
      <c r="J152" s="102" t="s">
        <v>4767</v>
      </c>
      <c r="K152" s="94" t="s">
        <v>4768</v>
      </c>
      <c r="L152" s="94" t="s">
        <v>4769</v>
      </c>
      <c r="M152" s="94" t="s">
        <v>4770</v>
      </c>
      <c r="N152" s="94" t="s">
        <v>4771</v>
      </c>
      <c r="O152" s="94" t="s">
        <v>89</v>
      </c>
      <c r="P152" s="94" t="s">
        <v>90</v>
      </c>
      <c r="Q152" s="94" t="s">
        <v>4772</v>
      </c>
      <c r="R152" s="94" t="s">
        <v>4773</v>
      </c>
      <c r="S152" s="94" t="s">
        <v>223</v>
      </c>
      <c r="T152" s="94" t="s">
        <v>716</v>
      </c>
      <c r="U152" s="94" t="s">
        <v>687</v>
      </c>
      <c r="V152" s="104" t="s">
        <v>4774</v>
      </c>
      <c r="W152" s="105" t="s">
        <v>2498</v>
      </c>
      <c r="X152" s="105" t="s">
        <v>4772</v>
      </c>
      <c r="Y152" s="105" t="s">
        <v>4775</v>
      </c>
      <c r="Z152" s="105" t="s">
        <v>4776</v>
      </c>
      <c r="AA152" s="105" t="s">
        <v>4777</v>
      </c>
      <c r="AB152" s="106">
        <v>3</v>
      </c>
      <c r="AC152" s="102">
        <v>82800</v>
      </c>
      <c r="AD152" s="94">
        <v>18500</v>
      </c>
      <c r="AE152" s="94">
        <v>4900</v>
      </c>
      <c r="AF152" s="94">
        <v>4900</v>
      </c>
      <c r="AG152" s="94">
        <v>0</v>
      </c>
      <c r="AH152" s="102"/>
      <c r="AI152" s="102"/>
      <c r="AJ152" s="107"/>
      <c r="AK152" s="107" t="s">
        <v>3118</v>
      </c>
      <c r="AL152" s="107"/>
    </row>
    <row r="153" spans="2:38" ht="22.25" customHeight="1" x14ac:dyDescent="0.2">
      <c r="B153" s="102" t="s">
        <v>677</v>
      </c>
      <c r="C153" s="94" t="s">
        <v>85</v>
      </c>
      <c r="D153" s="103" t="s">
        <v>4778</v>
      </c>
      <c r="E153" s="94" t="s">
        <v>4779</v>
      </c>
      <c r="F153" s="94" t="s">
        <v>3116</v>
      </c>
      <c r="G153" s="94" t="s">
        <v>2497</v>
      </c>
      <c r="H153" s="103">
        <v>2023</v>
      </c>
      <c r="I153" s="103">
        <v>2023</v>
      </c>
      <c r="J153" s="102" t="s">
        <v>796</v>
      </c>
      <c r="K153" s="94" t="s">
        <v>797</v>
      </c>
      <c r="L153" s="94" t="s">
        <v>2682</v>
      </c>
      <c r="M153" s="94" t="s">
        <v>799</v>
      </c>
      <c r="N153" s="94" t="s">
        <v>800</v>
      </c>
      <c r="O153" s="94" t="s">
        <v>89</v>
      </c>
      <c r="P153" s="94" t="s">
        <v>90</v>
      </c>
      <c r="Q153" s="94" t="s">
        <v>801</v>
      </c>
      <c r="R153" s="94" t="s">
        <v>802</v>
      </c>
      <c r="S153" s="94" t="s">
        <v>135</v>
      </c>
      <c r="T153" s="94" t="s">
        <v>803</v>
      </c>
      <c r="U153" s="94" t="s">
        <v>687</v>
      </c>
      <c r="V153" s="104" t="s">
        <v>2683</v>
      </c>
      <c r="W153" s="105" t="s">
        <v>2498</v>
      </c>
      <c r="X153" s="105" t="s">
        <v>2684</v>
      </c>
      <c r="Y153" s="105" t="s">
        <v>2685</v>
      </c>
      <c r="Z153" s="105" t="s">
        <v>2686</v>
      </c>
      <c r="AA153" s="105" t="s">
        <v>2687</v>
      </c>
      <c r="AB153" s="106">
        <v>3</v>
      </c>
      <c r="AC153" s="102">
        <v>52885</v>
      </c>
      <c r="AD153" s="94">
        <v>10500</v>
      </c>
      <c r="AE153" s="94">
        <v>1700</v>
      </c>
      <c r="AF153" s="94">
        <v>1700</v>
      </c>
      <c r="AG153" s="94">
        <v>0</v>
      </c>
      <c r="AH153" s="102" t="s">
        <v>3117</v>
      </c>
      <c r="AI153" s="102"/>
      <c r="AJ153" s="107"/>
      <c r="AK153" s="107" t="s">
        <v>3118</v>
      </c>
      <c r="AL153" s="107"/>
    </row>
    <row r="154" spans="2:38" ht="22.25" customHeight="1" x14ac:dyDescent="0.2">
      <c r="B154" s="102" t="s">
        <v>677</v>
      </c>
      <c r="C154" s="94" t="s">
        <v>85</v>
      </c>
      <c r="D154" s="103" t="s">
        <v>4780</v>
      </c>
      <c r="E154" s="94" t="s">
        <v>4781</v>
      </c>
      <c r="F154" s="94" t="s">
        <v>3505</v>
      </c>
      <c r="G154" s="94" t="s">
        <v>2497</v>
      </c>
      <c r="H154" s="103">
        <v>2023</v>
      </c>
      <c r="I154" s="103">
        <v>2023</v>
      </c>
      <c r="J154" s="102" t="s">
        <v>4782</v>
      </c>
      <c r="K154" s="94" t="s">
        <v>4783</v>
      </c>
      <c r="L154" s="94" t="s">
        <v>4784</v>
      </c>
      <c r="M154" s="94" t="s">
        <v>4785</v>
      </c>
      <c r="N154" s="94" t="s">
        <v>4786</v>
      </c>
      <c r="O154" s="94" t="s">
        <v>89</v>
      </c>
      <c r="P154" s="94" t="s">
        <v>90</v>
      </c>
      <c r="Q154" s="94" t="s">
        <v>849</v>
      </c>
      <c r="R154" s="94" t="s">
        <v>850</v>
      </c>
      <c r="S154" s="94" t="s">
        <v>91</v>
      </c>
      <c r="T154" s="94" t="s">
        <v>716</v>
      </c>
      <c r="U154" s="94" t="s">
        <v>687</v>
      </c>
      <c r="V154" s="104" t="s">
        <v>4787</v>
      </c>
      <c r="W154" s="105" t="s">
        <v>2498</v>
      </c>
      <c r="X154" s="105" t="s">
        <v>849</v>
      </c>
      <c r="Y154" s="105" t="s">
        <v>4788</v>
      </c>
      <c r="Z154" s="105" t="s">
        <v>4789</v>
      </c>
      <c r="AA154" s="105" t="s">
        <v>4790</v>
      </c>
      <c r="AB154" s="106">
        <v>2</v>
      </c>
      <c r="AC154" s="102">
        <v>6500</v>
      </c>
      <c r="AD154" s="94">
        <v>1500</v>
      </c>
      <c r="AE154" s="94">
        <v>0</v>
      </c>
      <c r="AF154" s="94">
        <v>0</v>
      </c>
      <c r="AG154" s="94">
        <v>0</v>
      </c>
      <c r="AH154" s="102"/>
      <c r="AI154" s="102"/>
      <c r="AJ154" s="107"/>
      <c r="AK154" s="107" t="s">
        <v>3118</v>
      </c>
      <c r="AL154" s="107"/>
    </row>
    <row r="155" spans="2:38" ht="22.25" customHeight="1" x14ac:dyDescent="0.2">
      <c r="B155" s="102" t="s">
        <v>677</v>
      </c>
      <c r="C155" s="94" t="s">
        <v>85</v>
      </c>
      <c r="D155" s="103" t="s">
        <v>4791</v>
      </c>
      <c r="E155" s="94" t="s">
        <v>4792</v>
      </c>
      <c r="F155" s="94" t="s">
        <v>3116</v>
      </c>
      <c r="G155" s="94" t="s">
        <v>2497</v>
      </c>
      <c r="H155" s="103">
        <v>2023</v>
      </c>
      <c r="I155" s="103">
        <v>2023</v>
      </c>
      <c r="J155" s="102" t="s">
        <v>4793</v>
      </c>
      <c r="K155" s="94" t="s">
        <v>4794</v>
      </c>
      <c r="L155" s="94" t="s">
        <v>4795</v>
      </c>
      <c r="M155" s="94" t="s">
        <v>4796</v>
      </c>
      <c r="N155" s="94" t="s">
        <v>4797</v>
      </c>
      <c r="O155" s="94" t="s">
        <v>89</v>
      </c>
      <c r="P155" s="94" t="s">
        <v>90</v>
      </c>
      <c r="Q155" s="94" t="s">
        <v>4798</v>
      </c>
      <c r="R155" s="94" t="s">
        <v>4799</v>
      </c>
      <c r="S155" s="94" t="s">
        <v>119</v>
      </c>
      <c r="T155" s="94" t="s">
        <v>4800</v>
      </c>
      <c r="U155" s="94" t="s">
        <v>687</v>
      </c>
      <c r="V155" s="104" t="s">
        <v>4801</v>
      </c>
      <c r="W155" s="105" t="s">
        <v>2498</v>
      </c>
      <c r="X155" s="105" t="s">
        <v>4802</v>
      </c>
      <c r="Y155" s="105" t="s">
        <v>4803</v>
      </c>
      <c r="Z155" s="105" t="s">
        <v>4804</v>
      </c>
      <c r="AA155" s="105" t="s">
        <v>4805</v>
      </c>
      <c r="AB155" s="106">
        <v>1</v>
      </c>
      <c r="AC155" s="102">
        <v>3550</v>
      </c>
      <c r="AD155" s="94">
        <v>1700</v>
      </c>
      <c r="AE155" s="94">
        <v>1000</v>
      </c>
      <c r="AF155" s="94">
        <v>1000</v>
      </c>
      <c r="AG155" s="94">
        <v>0</v>
      </c>
      <c r="AH155" s="102"/>
      <c r="AI155" s="102"/>
      <c r="AJ155" s="107"/>
      <c r="AK155" s="107" t="s">
        <v>3118</v>
      </c>
      <c r="AL155" s="107"/>
    </row>
    <row r="156" spans="2:38" ht="22.25" customHeight="1" x14ac:dyDescent="0.2">
      <c r="B156" s="102" t="s">
        <v>677</v>
      </c>
      <c r="C156" s="94" t="s">
        <v>85</v>
      </c>
      <c r="D156" s="103" t="s">
        <v>4806</v>
      </c>
      <c r="E156" s="94" t="s">
        <v>4807</v>
      </c>
      <c r="F156" s="94" t="s">
        <v>3116</v>
      </c>
      <c r="G156" s="94" t="s">
        <v>2497</v>
      </c>
      <c r="H156" s="103">
        <v>2023</v>
      </c>
      <c r="I156" s="103">
        <v>2023</v>
      </c>
      <c r="J156" s="102" t="s">
        <v>4808</v>
      </c>
      <c r="K156" s="94" t="s">
        <v>4809</v>
      </c>
      <c r="L156" s="94" t="s">
        <v>4810</v>
      </c>
      <c r="M156" s="94" t="s">
        <v>4811</v>
      </c>
      <c r="N156" s="94" t="s">
        <v>4812</v>
      </c>
      <c r="O156" s="94" t="s">
        <v>89</v>
      </c>
      <c r="P156" s="94" t="s">
        <v>90</v>
      </c>
      <c r="Q156" s="94" t="s">
        <v>4813</v>
      </c>
      <c r="R156" s="94" t="s">
        <v>4814</v>
      </c>
      <c r="S156" s="94" t="s">
        <v>119</v>
      </c>
      <c r="T156" s="94" t="s">
        <v>3179</v>
      </c>
      <c r="U156" s="94" t="s">
        <v>687</v>
      </c>
      <c r="V156" s="104" t="s">
        <v>4815</v>
      </c>
      <c r="W156" s="105" t="s">
        <v>2498</v>
      </c>
      <c r="X156" s="105" t="s">
        <v>4813</v>
      </c>
      <c r="Y156" s="105" t="s">
        <v>4816</v>
      </c>
      <c r="Z156" s="105" t="s">
        <v>4817</v>
      </c>
      <c r="AA156" s="105" t="s">
        <v>4818</v>
      </c>
      <c r="AB156" s="106">
        <v>1</v>
      </c>
      <c r="AC156" s="102">
        <v>6900</v>
      </c>
      <c r="AD156" s="94">
        <v>1700</v>
      </c>
      <c r="AE156" s="94">
        <v>1500</v>
      </c>
      <c r="AF156" s="94">
        <v>1500</v>
      </c>
      <c r="AG156" s="94">
        <v>0</v>
      </c>
      <c r="AH156" s="102" t="s">
        <v>3117</v>
      </c>
      <c r="AI156" s="102"/>
      <c r="AJ156" s="107"/>
      <c r="AK156" s="107" t="s">
        <v>3118</v>
      </c>
      <c r="AL156" s="107"/>
    </row>
    <row r="157" spans="2:38" ht="22.25" customHeight="1" x14ac:dyDescent="0.2">
      <c r="B157" s="102" t="s">
        <v>677</v>
      </c>
      <c r="C157" s="94" t="s">
        <v>85</v>
      </c>
      <c r="D157" s="103" t="s">
        <v>4819</v>
      </c>
      <c r="E157" s="94" t="s">
        <v>4820</v>
      </c>
      <c r="F157" s="94" t="s">
        <v>3505</v>
      </c>
      <c r="G157" s="94" t="s">
        <v>2497</v>
      </c>
      <c r="H157" s="103">
        <v>2023</v>
      </c>
      <c r="I157" s="103">
        <v>2023</v>
      </c>
      <c r="J157" s="102" t="s">
        <v>4821</v>
      </c>
      <c r="K157" s="94" t="s">
        <v>4822</v>
      </c>
      <c r="L157" s="94" t="s">
        <v>4823</v>
      </c>
      <c r="M157" s="94" t="s">
        <v>4824</v>
      </c>
      <c r="N157" s="94" t="s">
        <v>4825</v>
      </c>
      <c r="O157" s="94" t="s">
        <v>89</v>
      </c>
      <c r="P157" s="94" t="s">
        <v>90</v>
      </c>
      <c r="Q157" s="94" t="s">
        <v>4826</v>
      </c>
      <c r="R157" s="94" t="s">
        <v>4827</v>
      </c>
      <c r="S157" s="94" t="s">
        <v>135</v>
      </c>
      <c r="T157" s="94" t="s">
        <v>716</v>
      </c>
      <c r="U157" s="94" t="s">
        <v>687</v>
      </c>
      <c r="V157" s="104" t="s">
        <v>4828</v>
      </c>
      <c r="W157" s="105" t="s">
        <v>4829</v>
      </c>
      <c r="X157" s="105" t="s">
        <v>4826</v>
      </c>
      <c r="Y157" s="105" t="s">
        <v>4830</v>
      </c>
      <c r="Z157" s="105" t="s">
        <v>4831</v>
      </c>
      <c r="AA157" s="105" t="s">
        <v>4832</v>
      </c>
      <c r="AB157" s="106">
        <v>1</v>
      </c>
      <c r="AC157" s="102">
        <v>4050</v>
      </c>
      <c r="AD157" s="94">
        <v>2000</v>
      </c>
      <c r="AE157" s="94">
        <v>0</v>
      </c>
      <c r="AF157" s="94">
        <v>0</v>
      </c>
      <c r="AG157" s="94">
        <v>0</v>
      </c>
      <c r="AH157" s="102"/>
      <c r="AI157" s="102"/>
      <c r="AJ157" s="107"/>
      <c r="AK157" s="107" t="s">
        <v>3118</v>
      </c>
      <c r="AL157" s="107"/>
    </row>
    <row r="158" spans="2:38" ht="22.25" customHeight="1" x14ac:dyDescent="0.2">
      <c r="B158" s="102" t="s">
        <v>677</v>
      </c>
      <c r="C158" s="94" t="s">
        <v>85</v>
      </c>
      <c r="D158" s="103" t="s">
        <v>4833</v>
      </c>
      <c r="E158" s="94" t="s">
        <v>4834</v>
      </c>
      <c r="F158" s="94" t="s">
        <v>3116</v>
      </c>
      <c r="G158" s="94" t="s">
        <v>2497</v>
      </c>
      <c r="H158" s="103">
        <v>2023</v>
      </c>
      <c r="I158" s="103">
        <v>2023</v>
      </c>
      <c r="J158" s="102" t="s">
        <v>844</v>
      </c>
      <c r="K158" s="94" t="s">
        <v>845</v>
      </c>
      <c r="L158" s="94" t="s">
        <v>846</v>
      </c>
      <c r="M158" s="94" t="s">
        <v>847</v>
      </c>
      <c r="N158" s="94" t="s">
        <v>848</v>
      </c>
      <c r="O158" s="94" t="s">
        <v>89</v>
      </c>
      <c r="P158" s="94" t="s">
        <v>257</v>
      </c>
      <c r="Q158" s="94" t="s">
        <v>849</v>
      </c>
      <c r="R158" s="94" t="s">
        <v>850</v>
      </c>
      <c r="S158" s="94" t="s">
        <v>91</v>
      </c>
      <c r="T158" s="94" t="s">
        <v>716</v>
      </c>
      <c r="U158" s="94" t="s">
        <v>687</v>
      </c>
      <c r="V158" s="104" t="s">
        <v>2695</v>
      </c>
      <c r="W158" s="105" t="s">
        <v>2696</v>
      </c>
      <c r="X158" s="105" t="s">
        <v>849</v>
      </c>
      <c r="Y158" s="105" t="s">
        <v>2697</v>
      </c>
      <c r="Z158" s="105" t="s">
        <v>2698</v>
      </c>
      <c r="AA158" s="105" t="s">
        <v>2699</v>
      </c>
      <c r="AB158" s="106">
        <v>4</v>
      </c>
      <c r="AC158" s="102">
        <v>77400</v>
      </c>
      <c r="AD158" s="94">
        <v>22800</v>
      </c>
      <c r="AE158" s="94">
        <v>5800</v>
      </c>
      <c r="AF158" s="94">
        <v>5800</v>
      </c>
      <c r="AG158" s="94">
        <v>0</v>
      </c>
      <c r="AH158" s="102" t="s">
        <v>3117</v>
      </c>
      <c r="AI158" s="102"/>
      <c r="AJ158" s="107"/>
      <c r="AK158" s="107" t="s">
        <v>3118</v>
      </c>
      <c r="AL158" s="107"/>
    </row>
    <row r="159" spans="2:38" ht="22.25" customHeight="1" x14ac:dyDescent="0.2">
      <c r="B159" s="102" t="s">
        <v>677</v>
      </c>
      <c r="C159" s="94" t="s">
        <v>85</v>
      </c>
      <c r="D159" s="103" t="s">
        <v>4835</v>
      </c>
      <c r="E159" s="94" t="s">
        <v>4836</v>
      </c>
      <c r="F159" s="94" t="s">
        <v>3116</v>
      </c>
      <c r="G159" s="94" t="s">
        <v>2497</v>
      </c>
      <c r="H159" s="103">
        <v>2023</v>
      </c>
      <c r="I159" s="103">
        <v>2023</v>
      </c>
      <c r="J159" s="102" t="s">
        <v>4837</v>
      </c>
      <c r="K159" s="94" t="s">
        <v>4838</v>
      </c>
      <c r="L159" s="94"/>
      <c r="M159" s="94" t="s">
        <v>4839</v>
      </c>
      <c r="N159" s="94" t="s">
        <v>4840</v>
      </c>
      <c r="O159" s="94" t="s">
        <v>89</v>
      </c>
      <c r="P159" s="94" t="s">
        <v>257</v>
      </c>
      <c r="Q159" s="94" t="s">
        <v>4841</v>
      </c>
      <c r="R159" s="94" t="s">
        <v>4814</v>
      </c>
      <c r="S159" s="94" t="s">
        <v>91</v>
      </c>
      <c r="T159" s="94" t="s">
        <v>3179</v>
      </c>
      <c r="U159" s="94" t="s">
        <v>687</v>
      </c>
      <c r="V159" s="104" t="s">
        <v>4842</v>
      </c>
      <c r="W159" s="105" t="s">
        <v>4843</v>
      </c>
      <c r="X159" s="105" t="s">
        <v>4813</v>
      </c>
      <c r="Y159" s="105" t="s">
        <v>4844</v>
      </c>
      <c r="Z159" s="105" t="s">
        <v>4845</v>
      </c>
      <c r="AA159" s="105" t="s">
        <v>4764</v>
      </c>
      <c r="AB159" s="106">
        <v>4</v>
      </c>
      <c r="AC159" s="102">
        <v>21280</v>
      </c>
      <c r="AD159" s="94">
        <v>7300</v>
      </c>
      <c r="AE159" s="94">
        <v>6200</v>
      </c>
      <c r="AF159" s="94">
        <v>6200</v>
      </c>
      <c r="AG159" s="94">
        <v>0</v>
      </c>
      <c r="AH159" s="102" t="s">
        <v>3117</v>
      </c>
      <c r="AI159" s="102"/>
      <c r="AJ159" s="107"/>
      <c r="AK159" s="107" t="s">
        <v>3118</v>
      </c>
      <c r="AL159" s="107"/>
    </row>
    <row r="160" spans="2:38" ht="22.25" customHeight="1" x14ac:dyDescent="0.2">
      <c r="B160" s="102" t="s">
        <v>677</v>
      </c>
      <c r="C160" s="94" t="s">
        <v>85</v>
      </c>
      <c r="D160" s="103" t="s">
        <v>4846</v>
      </c>
      <c r="E160" s="94" t="s">
        <v>4847</v>
      </c>
      <c r="F160" s="94" t="s">
        <v>3116</v>
      </c>
      <c r="G160" s="94" t="s">
        <v>2497</v>
      </c>
      <c r="H160" s="103">
        <v>2023</v>
      </c>
      <c r="I160" s="103">
        <v>2023</v>
      </c>
      <c r="J160" s="102" t="s">
        <v>4848</v>
      </c>
      <c r="K160" s="94" t="s">
        <v>4849</v>
      </c>
      <c r="L160" s="94" t="s">
        <v>4850</v>
      </c>
      <c r="M160" s="94" t="s">
        <v>4851</v>
      </c>
      <c r="N160" s="94" t="s">
        <v>4852</v>
      </c>
      <c r="O160" s="94" t="s">
        <v>89</v>
      </c>
      <c r="P160" s="94" t="s">
        <v>90</v>
      </c>
      <c r="Q160" s="94" t="s">
        <v>4853</v>
      </c>
      <c r="R160" s="94" t="s">
        <v>4854</v>
      </c>
      <c r="S160" s="94" t="s">
        <v>135</v>
      </c>
      <c r="T160" s="94" t="s">
        <v>3179</v>
      </c>
      <c r="U160" s="94" t="s">
        <v>687</v>
      </c>
      <c r="V160" s="104" t="s">
        <v>4855</v>
      </c>
      <c r="W160" s="105" t="s">
        <v>2498</v>
      </c>
      <c r="X160" s="105" t="s">
        <v>4853</v>
      </c>
      <c r="Y160" s="105" t="s">
        <v>4856</v>
      </c>
      <c r="Z160" s="105" t="s">
        <v>4857</v>
      </c>
      <c r="AA160" s="105" t="s">
        <v>4858</v>
      </c>
      <c r="AB160" s="106">
        <v>3</v>
      </c>
      <c r="AC160" s="102">
        <v>16975</v>
      </c>
      <c r="AD160" s="94">
        <v>7000</v>
      </c>
      <c r="AE160" s="94">
        <v>1500</v>
      </c>
      <c r="AF160" s="94">
        <v>1500</v>
      </c>
      <c r="AG160" s="94">
        <v>0</v>
      </c>
      <c r="AH160" s="102"/>
      <c r="AI160" s="102"/>
      <c r="AJ160" s="107"/>
      <c r="AK160" s="107" t="s">
        <v>3118</v>
      </c>
      <c r="AL160" s="107"/>
    </row>
    <row r="161" spans="2:38" ht="22.25" customHeight="1" x14ac:dyDescent="0.2">
      <c r="B161" s="102" t="s">
        <v>677</v>
      </c>
      <c r="C161" s="94" t="s">
        <v>85</v>
      </c>
      <c r="D161" s="103" t="s">
        <v>4859</v>
      </c>
      <c r="E161" s="94" t="s">
        <v>4860</v>
      </c>
      <c r="F161" s="94" t="s">
        <v>3116</v>
      </c>
      <c r="G161" s="94" t="s">
        <v>2497</v>
      </c>
      <c r="H161" s="103">
        <v>2023</v>
      </c>
      <c r="I161" s="103">
        <v>2023</v>
      </c>
      <c r="J161" s="102" t="s">
        <v>4861</v>
      </c>
      <c r="K161" s="94" t="s">
        <v>4862</v>
      </c>
      <c r="L161" s="94" t="s">
        <v>4863</v>
      </c>
      <c r="M161" s="94" t="s">
        <v>4864</v>
      </c>
      <c r="N161" s="94" t="s">
        <v>4865</v>
      </c>
      <c r="O161" s="94" t="s">
        <v>89</v>
      </c>
      <c r="P161" s="94" t="s">
        <v>90</v>
      </c>
      <c r="Q161" s="94" t="s">
        <v>4866</v>
      </c>
      <c r="R161" s="94" t="s">
        <v>4867</v>
      </c>
      <c r="S161" s="94" t="s">
        <v>4868</v>
      </c>
      <c r="T161" s="94" t="s">
        <v>4800</v>
      </c>
      <c r="U161" s="94" t="s">
        <v>687</v>
      </c>
      <c r="V161" s="104" t="s">
        <v>4869</v>
      </c>
      <c r="W161" s="105" t="s">
        <v>4870</v>
      </c>
      <c r="X161" s="105" t="s">
        <v>4871</v>
      </c>
      <c r="Y161" s="105" t="s">
        <v>4872</v>
      </c>
      <c r="Z161" s="105" t="s">
        <v>4873</v>
      </c>
      <c r="AA161" s="105" t="s">
        <v>4874</v>
      </c>
      <c r="AB161" s="106">
        <v>2</v>
      </c>
      <c r="AC161" s="102">
        <v>20275</v>
      </c>
      <c r="AD161" s="94">
        <v>6900</v>
      </c>
      <c r="AE161" s="94">
        <v>1800</v>
      </c>
      <c r="AF161" s="94">
        <v>1800</v>
      </c>
      <c r="AG161" s="94">
        <v>0</v>
      </c>
      <c r="AH161" s="102"/>
      <c r="AI161" s="102"/>
      <c r="AJ161" s="107"/>
      <c r="AK161" s="107" t="s">
        <v>3118</v>
      </c>
      <c r="AL161" s="107"/>
    </row>
    <row r="162" spans="2:38" ht="22.25" customHeight="1" x14ac:dyDescent="0.2">
      <c r="B162" s="102" t="s">
        <v>677</v>
      </c>
      <c r="C162" s="94" t="s">
        <v>85</v>
      </c>
      <c r="D162" s="103" t="s">
        <v>4875</v>
      </c>
      <c r="E162" s="94" t="s">
        <v>4876</v>
      </c>
      <c r="F162" s="94" t="s">
        <v>3116</v>
      </c>
      <c r="G162" s="94" t="s">
        <v>2497</v>
      </c>
      <c r="H162" s="103">
        <v>2023</v>
      </c>
      <c r="I162" s="103">
        <v>2023</v>
      </c>
      <c r="J162" s="102" t="s">
        <v>4877</v>
      </c>
      <c r="K162" s="94" t="s">
        <v>4878</v>
      </c>
      <c r="L162" s="94" t="s">
        <v>4879</v>
      </c>
      <c r="M162" s="94" t="s">
        <v>4880</v>
      </c>
      <c r="N162" s="94" t="s">
        <v>4881</v>
      </c>
      <c r="O162" s="94" t="s">
        <v>89</v>
      </c>
      <c r="P162" s="94" t="s">
        <v>90</v>
      </c>
      <c r="Q162" s="94" t="s">
        <v>801</v>
      </c>
      <c r="R162" s="94" t="s">
        <v>802</v>
      </c>
      <c r="S162" s="94" t="s">
        <v>135</v>
      </c>
      <c r="T162" s="94" t="s">
        <v>803</v>
      </c>
      <c r="U162" s="94" t="s">
        <v>687</v>
      </c>
      <c r="V162" s="104" t="s">
        <v>4882</v>
      </c>
      <c r="W162" s="105" t="s">
        <v>4883</v>
      </c>
      <c r="X162" s="105" t="s">
        <v>4884</v>
      </c>
      <c r="Y162" s="105" t="s">
        <v>4885</v>
      </c>
      <c r="Z162" s="105" t="s">
        <v>4886</v>
      </c>
      <c r="AA162" s="105" t="s">
        <v>4887</v>
      </c>
      <c r="AB162" s="106">
        <v>3</v>
      </c>
      <c r="AC162" s="102">
        <v>30130</v>
      </c>
      <c r="AD162" s="94">
        <v>13000</v>
      </c>
      <c r="AE162" s="94">
        <v>1500</v>
      </c>
      <c r="AF162" s="94">
        <v>1500</v>
      </c>
      <c r="AG162" s="94">
        <v>0</v>
      </c>
      <c r="AH162" s="102"/>
      <c r="AI162" s="102"/>
      <c r="AJ162" s="107"/>
      <c r="AK162" s="107" t="s">
        <v>3118</v>
      </c>
      <c r="AL162" s="107"/>
    </row>
    <row r="163" spans="2:38" ht="22.25" customHeight="1" x14ac:dyDescent="0.2">
      <c r="B163" s="102" t="s">
        <v>677</v>
      </c>
      <c r="C163" s="94" t="s">
        <v>85</v>
      </c>
      <c r="D163" s="103" t="s">
        <v>4888</v>
      </c>
      <c r="E163" s="94" t="s">
        <v>4889</v>
      </c>
      <c r="F163" s="94" t="s">
        <v>3116</v>
      </c>
      <c r="G163" s="94" t="s">
        <v>2497</v>
      </c>
      <c r="H163" s="103">
        <v>2023</v>
      </c>
      <c r="I163" s="103">
        <v>2023</v>
      </c>
      <c r="J163" s="102" t="s">
        <v>4890</v>
      </c>
      <c r="K163" s="94" t="s">
        <v>4891</v>
      </c>
      <c r="L163" s="94" t="s">
        <v>4892</v>
      </c>
      <c r="M163" s="94" t="s">
        <v>4893</v>
      </c>
      <c r="N163" s="94" t="s">
        <v>4894</v>
      </c>
      <c r="O163" s="94" t="s">
        <v>89</v>
      </c>
      <c r="P163" s="94" t="s">
        <v>90</v>
      </c>
      <c r="Q163" s="94" t="s">
        <v>4895</v>
      </c>
      <c r="R163" s="94" t="s">
        <v>4896</v>
      </c>
      <c r="S163" s="94" t="s">
        <v>135</v>
      </c>
      <c r="T163" s="94" t="s">
        <v>716</v>
      </c>
      <c r="U163" s="94" t="s">
        <v>687</v>
      </c>
      <c r="V163" s="104" t="s">
        <v>4897</v>
      </c>
      <c r="W163" s="105" t="s">
        <v>2498</v>
      </c>
      <c r="X163" s="105" t="s">
        <v>4895</v>
      </c>
      <c r="Y163" s="105" t="s">
        <v>4898</v>
      </c>
      <c r="Z163" s="105" t="s">
        <v>4899</v>
      </c>
      <c r="AA163" s="105" t="s">
        <v>4900</v>
      </c>
      <c r="AB163" s="106">
        <v>4</v>
      </c>
      <c r="AC163" s="102">
        <v>47700</v>
      </c>
      <c r="AD163" s="94">
        <v>8750</v>
      </c>
      <c r="AE163" s="94">
        <v>1500</v>
      </c>
      <c r="AF163" s="94">
        <v>1500</v>
      </c>
      <c r="AG163" s="94">
        <v>0</v>
      </c>
      <c r="AH163" s="102"/>
      <c r="AI163" s="102"/>
      <c r="AJ163" s="107"/>
      <c r="AK163" s="107" t="s">
        <v>3118</v>
      </c>
      <c r="AL163" s="107"/>
    </row>
    <row r="164" spans="2:38" ht="22.25" customHeight="1" x14ac:dyDescent="0.2">
      <c r="B164" s="102" t="s">
        <v>677</v>
      </c>
      <c r="C164" s="94" t="s">
        <v>85</v>
      </c>
      <c r="D164" s="103" t="s">
        <v>4901</v>
      </c>
      <c r="E164" s="94" t="s">
        <v>4902</v>
      </c>
      <c r="F164" s="94" t="s">
        <v>3116</v>
      </c>
      <c r="G164" s="94" t="s">
        <v>2497</v>
      </c>
      <c r="H164" s="103">
        <v>2023</v>
      </c>
      <c r="I164" s="103">
        <v>2023</v>
      </c>
      <c r="J164" s="102" t="s">
        <v>4903</v>
      </c>
      <c r="K164" s="94" t="s">
        <v>4904</v>
      </c>
      <c r="L164" s="94" t="s">
        <v>4905</v>
      </c>
      <c r="M164" s="94" t="s">
        <v>4906</v>
      </c>
      <c r="N164" s="94" t="s">
        <v>4907</v>
      </c>
      <c r="O164" s="94" t="s">
        <v>89</v>
      </c>
      <c r="P164" s="94" t="s">
        <v>90</v>
      </c>
      <c r="Q164" s="94" t="s">
        <v>4908</v>
      </c>
      <c r="R164" s="94" t="s">
        <v>4909</v>
      </c>
      <c r="S164" s="94" t="s">
        <v>135</v>
      </c>
      <c r="T164" s="94" t="s">
        <v>803</v>
      </c>
      <c r="U164" s="94" t="s">
        <v>687</v>
      </c>
      <c r="V164" s="104" t="s">
        <v>4910</v>
      </c>
      <c r="W164" s="105" t="s">
        <v>2534</v>
      </c>
      <c r="X164" s="105" t="s">
        <v>4908</v>
      </c>
      <c r="Y164" s="105" t="s">
        <v>4911</v>
      </c>
      <c r="Z164" s="105"/>
      <c r="AA164" s="105"/>
      <c r="AB164" s="106">
        <v>1</v>
      </c>
      <c r="AC164" s="102">
        <v>11400</v>
      </c>
      <c r="AD164" s="94">
        <v>3000</v>
      </c>
      <c r="AE164" s="94">
        <v>1500</v>
      </c>
      <c r="AF164" s="94">
        <v>1500</v>
      </c>
      <c r="AG164" s="94">
        <v>0</v>
      </c>
      <c r="AH164" s="102"/>
      <c r="AI164" s="102"/>
      <c r="AJ164" s="107"/>
      <c r="AK164" s="107" t="s">
        <v>3118</v>
      </c>
      <c r="AL164" s="107"/>
    </row>
    <row r="165" spans="2:38" ht="22.25" customHeight="1" x14ac:dyDescent="0.2">
      <c r="B165" s="102" t="s">
        <v>677</v>
      </c>
      <c r="C165" s="94" t="s">
        <v>85</v>
      </c>
      <c r="D165" s="103" t="s">
        <v>4912</v>
      </c>
      <c r="E165" s="94" t="s">
        <v>4913</v>
      </c>
      <c r="F165" s="94" t="s">
        <v>3116</v>
      </c>
      <c r="G165" s="94" t="s">
        <v>2497</v>
      </c>
      <c r="H165" s="103">
        <v>2023</v>
      </c>
      <c r="I165" s="103">
        <v>2023</v>
      </c>
      <c r="J165" s="102" t="s">
        <v>4914</v>
      </c>
      <c r="K165" s="94" t="s">
        <v>4915</v>
      </c>
      <c r="L165" s="94" t="s">
        <v>4916</v>
      </c>
      <c r="M165" s="94" t="s">
        <v>4917</v>
      </c>
      <c r="N165" s="94" t="s">
        <v>4918</v>
      </c>
      <c r="O165" s="94" t="s">
        <v>89</v>
      </c>
      <c r="P165" s="94" t="s">
        <v>90</v>
      </c>
      <c r="Q165" s="94" t="s">
        <v>4919</v>
      </c>
      <c r="R165" s="94" t="s">
        <v>4920</v>
      </c>
      <c r="S165" s="94" t="s">
        <v>135</v>
      </c>
      <c r="T165" s="94" t="s">
        <v>716</v>
      </c>
      <c r="U165" s="94" t="s">
        <v>687</v>
      </c>
      <c r="V165" s="104" t="s">
        <v>4921</v>
      </c>
      <c r="W165" s="105" t="s">
        <v>4922</v>
      </c>
      <c r="X165" s="105" t="s">
        <v>4919</v>
      </c>
      <c r="Y165" s="105" t="s">
        <v>4923</v>
      </c>
      <c r="Z165" s="105" t="s">
        <v>4924</v>
      </c>
      <c r="AA165" s="105" t="s">
        <v>4925</v>
      </c>
      <c r="AB165" s="106">
        <v>3</v>
      </c>
      <c r="AC165" s="102">
        <v>41095</v>
      </c>
      <c r="AD165" s="94">
        <v>11500</v>
      </c>
      <c r="AE165" s="94">
        <v>1900</v>
      </c>
      <c r="AF165" s="94">
        <v>1900</v>
      </c>
      <c r="AG165" s="94">
        <v>0</v>
      </c>
      <c r="AH165" s="102"/>
      <c r="AI165" s="102"/>
      <c r="AJ165" s="107"/>
      <c r="AK165" s="107" t="s">
        <v>3118</v>
      </c>
      <c r="AL165" s="107"/>
    </row>
    <row r="166" spans="2:38" ht="22.25" customHeight="1" x14ac:dyDescent="0.2">
      <c r="B166" s="102" t="s">
        <v>677</v>
      </c>
      <c r="C166" s="94" t="s">
        <v>85</v>
      </c>
      <c r="D166" s="103" t="s">
        <v>4926</v>
      </c>
      <c r="E166" s="94" t="s">
        <v>4927</v>
      </c>
      <c r="F166" s="94" t="s">
        <v>3505</v>
      </c>
      <c r="G166" s="94" t="s">
        <v>2497</v>
      </c>
      <c r="H166" s="103">
        <v>2023</v>
      </c>
      <c r="I166" s="103">
        <v>2023</v>
      </c>
      <c r="J166" s="102" t="s">
        <v>709</v>
      </c>
      <c r="K166" s="94" t="s">
        <v>710</v>
      </c>
      <c r="L166" s="94" t="s">
        <v>711</v>
      </c>
      <c r="M166" s="94" t="s">
        <v>712</v>
      </c>
      <c r="N166" s="94" t="s">
        <v>713</v>
      </c>
      <c r="O166" s="94" t="s">
        <v>89</v>
      </c>
      <c r="P166" s="94" t="s">
        <v>90</v>
      </c>
      <c r="Q166" s="94" t="s">
        <v>714</v>
      </c>
      <c r="R166" s="94" t="s">
        <v>715</v>
      </c>
      <c r="S166" s="94" t="s">
        <v>135</v>
      </c>
      <c r="T166" s="94" t="s">
        <v>716</v>
      </c>
      <c r="U166" s="94" t="s">
        <v>687</v>
      </c>
      <c r="V166" s="104" t="s">
        <v>2659</v>
      </c>
      <c r="W166" s="105" t="s">
        <v>2498</v>
      </c>
      <c r="X166" s="105" t="s">
        <v>714</v>
      </c>
      <c r="Y166" s="105" t="s">
        <v>2660</v>
      </c>
      <c r="Z166" s="105" t="s">
        <v>2661</v>
      </c>
      <c r="AA166" s="105" t="s">
        <v>2662</v>
      </c>
      <c r="AB166" s="106">
        <v>1</v>
      </c>
      <c r="AC166" s="102">
        <v>2000</v>
      </c>
      <c r="AD166" s="94">
        <v>1000</v>
      </c>
      <c r="AE166" s="94">
        <v>0</v>
      </c>
      <c r="AF166" s="94">
        <v>0</v>
      </c>
      <c r="AG166" s="94">
        <v>0</v>
      </c>
      <c r="AH166" s="102"/>
      <c r="AI166" s="102"/>
      <c r="AJ166" s="107"/>
      <c r="AK166" s="107" t="s">
        <v>3118</v>
      </c>
      <c r="AL166" s="107"/>
    </row>
    <row r="167" spans="2:38" ht="22.25" customHeight="1" x14ac:dyDescent="0.2">
      <c r="B167" s="102" t="s">
        <v>677</v>
      </c>
      <c r="C167" s="94" t="s">
        <v>85</v>
      </c>
      <c r="D167" s="103" t="s">
        <v>4928</v>
      </c>
      <c r="E167" s="94" t="s">
        <v>4929</v>
      </c>
      <c r="F167" s="94" t="s">
        <v>3116</v>
      </c>
      <c r="G167" s="94" t="s">
        <v>2497</v>
      </c>
      <c r="H167" s="103">
        <v>2023</v>
      </c>
      <c r="I167" s="103">
        <v>2023</v>
      </c>
      <c r="J167" s="102" t="s">
        <v>4930</v>
      </c>
      <c r="K167" s="94" t="s">
        <v>4931</v>
      </c>
      <c r="L167" s="94"/>
      <c r="M167" s="94" t="s">
        <v>4932</v>
      </c>
      <c r="N167" s="94" t="s">
        <v>4933</v>
      </c>
      <c r="O167" s="94" t="s">
        <v>89</v>
      </c>
      <c r="P167" s="94" t="s">
        <v>90</v>
      </c>
      <c r="Q167" s="94" t="s">
        <v>759</v>
      </c>
      <c r="R167" s="94" t="s">
        <v>760</v>
      </c>
      <c r="S167" s="94" t="s">
        <v>135</v>
      </c>
      <c r="T167" s="94" t="s">
        <v>732</v>
      </c>
      <c r="U167" s="94" t="s">
        <v>687</v>
      </c>
      <c r="V167" s="104" t="s">
        <v>4934</v>
      </c>
      <c r="W167" s="105" t="s">
        <v>2498</v>
      </c>
      <c r="X167" s="105" t="s">
        <v>4935</v>
      </c>
      <c r="Y167" s="105" t="s">
        <v>4936</v>
      </c>
      <c r="Z167" s="105" t="s">
        <v>4937</v>
      </c>
      <c r="AA167" s="105" t="s">
        <v>4938</v>
      </c>
      <c r="AB167" s="106">
        <v>2</v>
      </c>
      <c r="AC167" s="102">
        <v>8370</v>
      </c>
      <c r="AD167" s="94">
        <v>3000</v>
      </c>
      <c r="AE167" s="94">
        <v>1500</v>
      </c>
      <c r="AF167" s="94">
        <v>1500</v>
      </c>
      <c r="AG167" s="94">
        <v>0</v>
      </c>
      <c r="AH167" s="102"/>
      <c r="AI167" s="102"/>
      <c r="AJ167" s="107"/>
      <c r="AK167" s="107" t="s">
        <v>3118</v>
      </c>
      <c r="AL167" s="107"/>
    </row>
    <row r="168" spans="2:38" ht="22.25" customHeight="1" x14ac:dyDescent="0.2">
      <c r="B168" s="102" t="s">
        <v>677</v>
      </c>
      <c r="C168" s="94" t="s">
        <v>85</v>
      </c>
      <c r="D168" s="103" t="s">
        <v>4939</v>
      </c>
      <c r="E168" s="94" t="s">
        <v>4940</v>
      </c>
      <c r="F168" s="94" t="s">
        <v>3116</v>
      </c>
      <c r="G168" s="94" t="s">
        <v>2497</v>
      </c>
      <c r="H168" s="103">
        <v>2023</v>
      </c>
      <c r="I168" s="103">
        <v>2023</v>
      </c>
      <c r="J168" s="102" t="s">
        <v>4941</v>
      </c>
      <c r="K168" s="94" t="s">
        <v>4942</v>
      </c>
      <c r="L168" s="94" t="s">
        <v>4943</v>
      </c>
      <c r="M168" s="94" t="s">
        <v>4944</v>
      </c>
      <c r="N168" s="94" t="s">
        <v>4945</v>
      </c>
      <c r="O168" s="94" t="s">
        <v>89</v>
      </c>
      <c r="P168" s="94" t="s">
        <v>90</v>
      </c>
      <c r="Q168" s="94" t="s">
        <v>4946</v>
      </c>
      <c r="R168" s="94" t="s">
        <v>4947</v>
      </c>
      <c r="S168" s="94" t="s">
        <v>91</v>
      </c>
      <c r="T168" s="94" t="s">
        <v>716</v>
      </c>
      <c r="U168" s="94" t="s">
        <v>687</v>
      </c>
      <c r="V168" s="104" t="s">
        <v>4948</v>
      </c>
      <c r="W168" s="105" t="s">
        <v>2498</v>
      </c>
      <c r="X168" s="105" t="s">
        <v>4946</v>
      </c>
      <c r="Y168" s="105" t="s">
        <v>4949</v>
      </c>
      <c r="Z168" s="105" t="s">
        <v>4950</v>
      </c>
      <c r="AA168" s="105" t="s">
        <v>4951</v>
      </c>
      <c r="AB168" s="106">
        <v>2</v>
      </c>
      <c r="AC168" s="102">
        <v>17800</v>
      </c>
      <c r="AD168" s="94">
        <v>3000</v>
      </c>
      <c r="AE168" s="94">
        <v>1500</v>
      </c>
      <c r="AF168" s="94">
        <v>1500</v>
      </c>
      <c r="AG168" s="94">
        <v>0</v>
      </c>
      <c r="AH168" s="102"/>
      <c r="AI168" s="102"/>
      <c r="AJ168" s="107"/>
      <c r="AK168" s="107" t="s">
        <v>3118</v>
      </c>
      <c r="AL168" s="107"/>
    </row>
    <row r="169" spans="2:38" ht="22.25" customHeight="1" x14ac:dyDescent="0.2">
      <c r="B169" s="102" t="s">
        <v>677</v>
      </c>
      <c r="C169" s="94" t="s">
        <v>85</v>
      </c>
      <c r="D169" s="103" t="s">
        <v>4952</v>
      </c>
      <c r="E169" s="94" t="s">
        <v>4953</v>
      </c>
      <c r="F169" s="94" t="s">
        <v>3116</v>
      </c>
      <c r="G169" s="94" t="s">
        <v>2497</v>
      </c>
      <c r="H169" s="103">
        <v>2023</v>
      </c>
      <c r="I169" s="103">
        <v>2023</v>
      </c>
      <c r="J169" s="102" t="s">
        <v>4954</v>
      </c>
      <c r="K169" s="94" t="s">
        <v>4955</v>
      </c>
      <c r="L169" s="94"/>
      <c r="M169" s="94" t="s">
        <v>4956</v>
      </c>
      <c r="N169" s="94" t="s">
        <v>4957</v>
      </c>
      <c r="O169" s="94" t="s">
        <v>89</v>
      </c>
      <c r="P169" s="94" t="s">
        <v>257</v>
      </c>
      <c r="Q169" s="94" t="s">
        <v>4871</v>
      </c>
      <c r="R169" s="94" t="s">
        <v>4867</v>
      </c>
      <c r="S169" s="94" t="s">
        <v>91</v>
      </c>
      <c r="T169" s="94" t="s">
        <v>4800</v>
      </c>
      <c r="U169" s="94" t="s">
        <v>687</v>
      </c>
      <c r="V169" s="104" t="s">
        <v>4958</v>
      </c>
      <c r="W169" s="105" t="s">
        <v>4959</v>
      </c>
      <c r="X169" s="105" t="s">
        <v>4871</v>
      </c>
      <c r="Y169" s="105" t="s">
        <v>4872</v>
      </c>
      <c r="Z169" s="105"/>
      <c r="AA169" s="105"/>
      <c r="AB169" s="106">
        <v>4</v>
      </c>
      <c r="AC169" s="102">
        <v>23200</v>
      </c>
      <c r="AD169" s="94">
        <v>5600</v>
      </c>
      <c r="AE169" s="94">
        <v>4800</v>
      </c>
      <c r="AF169" s="94">
        <v>4800</v>
      </c>
      <c r="AG169" s="94">
        <v>0</v>
      </c>
      <c r="AH169" s="102"/>
      <c r="AI169" s="102"/>
      <c r="AJ169" s="107"/>
      <c r="AK169" s="107" t="s">
        <v>3118</v>
      </c>
      <c r="AL169" s="107"/>
    </row>
    <row r="170" spans="2:38" ht="22.25" customHeight="1" x14ac:dyDescent="0.2">
      <c r="B170" s="102" t="s">
        <v>677</v>
      </c>
      <c r="C170" s="94" t="s">
        <v>85</v>
      </c>
      <c r="D170" s="103" t="s">
        <v>4960</v>
      </c>
      <c r="E170" s="94" t="s">
        <v>4961</v>
      </c>
      <c r="F170" s="94" t="s">
        <v>3116</v>
      </c>
      <c r="G170" s="94" t="s">
        <v>2497</v>
      </c>
      <c r="H170" s="103">
        <v>2023</v>
      </c>
      <c r="I170" s="103">
        <v>2023</v>
      </c>
      <c r="J170" s="102" t="s">
        <v>4962</v>
      </c>
      <c r="K170" s="94" t="s">
        <v>4963</v>
      </c>
      <c r="L170" s="94" t="s">
        <v>4964</v>
      </c>
      <c r="M170" s="94" t="s">
        <v>4965</v>
      </c>
      <c r="N170" s="94" t="s">
        <v>4966</v>
      </c>
      <c r="O170" s="94" t="s">
        <v>89</v>
      </c>
      <c r="P170" s="94" t="s">
        <v>90</v>
      </c>
      <c r="Q170" s="94" t="s">
        <v>4967</v>
      </c>
      <c r="R170" s="94" t="s">
        <v>4968</v>
      </c>
      <c r="S170" s="94" t="s">
        <v>135</v>
      </c>
      <c r="T170" s="94" t="s">
        <v>3179</v>
      </c>
      <c r="U170" s="94" t="s">
        <v>687</v>
      </c>
      <c r="V170" s="104" t="s">
        <v>4969</v>
      </c>
      <c r="W170" s="105" t="s">
        <v>4970</v>
      </c>
      <c r="X170" s="105" t="s">
        <v>4967</v>
      </c>
      <c r="Y170" s="105" t="s">
        <v>4971</v>
      </c>
      <c r="Z170" s="105" t="s">
        <v>4972</v>
      </c>
      <c r="AA170" s="105" t="s">
        <v>4973</v>
      </c>
      <c r="AB170" s="106">
        <v>3</v>
      </c>
      <c r="AC170" s="102">
        <v>26950</v>
      </c>
      <c r="AD170" s="94">
        <v>8100</v>
      </c>
      <c r="AE170" s="94">
        <v>2000</v>
      </c>
      <c r="AF170" s="94">
        <v>2000</v>
      </c>
      <c r="AG170" s="94">
        <v>0</v>
      </c>
      <c r="AH170" s="102"/>
      <c r="AI170" s="102"/>
      <c r="AJ170" s="107"/>
      <c r="AK170" s="107" t="s">
        <v>3118</v>
      </c>
      <c r="AL170" s="107"/>
    </row>
    <row r="171" spans="2:38" ht="22.25" customHeight="1" x14ac:dyDescent="0.2">
      <c r="B171" s="102" t="s">
        <v>677</v>
      </c>
      <c r="C171" s="94" t="s">
        <v>85</v>
      </c>
      <c r="D171" s="103" t="s">
        <v>4974</v>
      </c>
      <c r="E171" s="94" t="s">
        <v>4975</v>
      </c>
      <c r="F171" s="94" t="s">
        <v>3116</v>
      </c>
      <c r="G171" s="94" t="s">
        <v>2497</v>
      </c>
      <c r="H171" s="103">
        <v>2023</v>
      </c>
      <c r="I171" s="103">
        <v>2023</v>
      </c>
      <c r="J171" s="102" t="s">
        <v>4976</v>
      </c>
      <c r="K171" s="94" t="s">
        <v>4977</v>
      </c>
      <c r="L171" s="94" t="s">
        <v>4978</v>
      </c>
      <c r="M171" s="94" t="s">
        <v>4979</v>
      </c>
      <c r="N171" s="94" t="s">
        <v>4980</v>
      </c>
      <c r="O171" s="94" t="s">
        <v>89</v>
      </c>
      <c r="P171" s="94" t="s">
        <v>90</v>
      </c>
      <c r="Q171" s="94" t="s">
        <v>4981</v>
      </c>
      <c r="R171" s="94" t="s">
        <v>4982</v>
      </c>
      <c r="S171" s="94" t="s">
        <v>223</v>
      </c>
      <c r="T171" s="94" t="s">
        <v>803</v>
      </c>
      <c r="U171" s="94" t="s">
        <v>687</v>
      </c>
      <c r="V171" s="104" t="s">
        <v>4983</v>
      </c>
      <c r="W171" s="105" t="s">
        <v>4984</v>
      </c>
      <c r="X171" s="105" t="s">
        <v>4981</v>
      </c>
      <c r="Y171" s="105" t="s">
        <v>4985</v>
      </c>
      <c r="Z171" s="105" t="s">
        <v>4986</v>
      </c>
      <c r="AA171" s="105" t="s">
        <v>4987</v>
      </c>
      <c r="AB171" s="106">
        <v>1</v>
      </c>
      <c r="AC171" s="102">
        <v>15000</v>
      </c>
      <c r="AD171" s="94">
        <v>5000</v>
      </c>
      <c r="AE171" s="94">
        <v>1900</v>
      </c>
      <c r="AF171" s="94">
        <v>1900</v>
      </c>
      <c r="AG171" s="94">
        <v>0</v>
      </c>
      <c r="AH171" s="102"/>
      <c r="AI171" s="102"/>
      <c r="AJ171" s="107"/>
      <c r="AK171" s="107" t="s">
        <v>3118</v>
      </c>
      <c r="AL171" s="107"/>
    </row>
    <row r="172" spans="2:38" ht="22.25" customHeight="1" x14ac:dyDescent="0.2">
      <c r="B172" s="102" t="s">
        <v>677</v>
      </c>
      <c r="C172" s="94" t="s">
        <v>85</v>
      </c>
      <c r="D172" s="103" t="s">
        <v>4988</v>
      </c>
      <c r="E172" s="94" t="s">
        <v>4989</v>
      </c>
      <c r="F172" s="94" t="s">
        <v>3116</v>
      </c>
      <c r="G172" s="94" t="s">
        <v>2497</v>
      </c>
      <c r="H172" s="103">
        <v>2023</v>
      </c>
      <c r="I172" s="103">
        <v>2023</v>
      </c>
      <c r="J172" s="102" t="s">
        <v>4990</v>
      </c>
      <c r="K172" s="94" t="s">
        <v>4991</v>
      </c>
      <c r="L172" s="94" t="s">
        <v>4992</v>
      </c>
      <c r="M172" s="94" t="s">
        <v>4993</v>
      </c>
      <c r="N172" s="94" t="s">
        <v>4994</v>
      </c>
      <c r="O172" s="94" t="s">
        <v>89</v>
      </c>
      <c r="P172" s="94" t="s">
        <v>90</v>
      </c>
      <c r="Q172" s="94" t="s">
        <v>4995</v>
      </c>
      <c r="R172" s="94" t="s">
        <v>4996</v>
      </c>
      <c r="S172" s="94" t="s">
        <v>135</v>
      </c>
      <c r="T172" s="94" t="s">
        <v>716</v>
      </c>
      <c r="U172" s="94" t="s">
        <v>687</v>
      </c>
      <c r="V172" s="104" t="s">
        <v>4997</v>
      </c>
      <c r="W172" s="105" t="s">
        <v>2498</v>
      </c>
      <c r="X172" s="105" t="s">
        <v>4995</v>
      </c>
      <c r="Y172" s="105" t="s">
        <v>4998</v>
      </c>
      <c r="Z172" s="105" t="s">
        <v>4999</v>
      </c>
      <c r="AA172" s="105" t="s">
        <v>5000</v>
      </c>
      <c r="AB172" s="106">
        <v>3</v>
      </c>
      <c r="AC172" s="102">
        <v>23875</v>
      </c>
      <c r="AD172" s="94">
        <v>4000</v>
      </c>
      <c r="AE172" s="94">
        <v>1500</v>
      </c>
      <c r="AF172" s="94">
        <v>1500</v>
      </c>
      <c r="AG172" s="94">
        <v>0</v>
      </c>
      <c r="AH172" s="102"/>
      <c r="AI172" s="102"/>
      <c r="AJ172" s="107"/>
      <c r="AK172" s="107" t="s">
        <v>3118</v>
      </c>
      <c r="AL172" s="107"/>
    </row>
    <row r="173" spans="2:38" ht="22.25" customHeight="1" x14ac:dyDescent="0.2">
      <c r="B173" s="102" t="s">
        <v>677</v>
      </c>
      <c r="C173" s="94" t="s">
        <v>85</v>
      </c>
      <c r="D173" s="103" t="s">
        <v>5001</v>
      </c>
      <c r="E173" s="94" t="s">
        <v>5002</v>
      </c>
      <c r="F173" s="94" t="s">
        <v>3116</v>
      </c>
      <c r="G173" s="94" t="s">
        <v>2497</v>
      </c>
      <c r="H173" s="103">
        <v>2023</v>
      </c>
      <c r="I173" s="103">
        <v>2023</v>
      </c>
      <c r="J173" s="102" t="s">
        <v>5003</v>
      </c>
      <c r="K173" s="94" t="s">
        <v>5004</v>
      </c>
      <c r="L173" s="94" t="s">
        <v>5005</v>
      </c>
      <c r="M173" s="94" t="s">
        <v>5006</v>
      </c>
      <c r="N173" s="94" t="s">
        <v>5007</v>
      </c>
      <c r="O173" s="94" t="s">
        <v>89</v>
      </c>
      <c r="P173" s="94" t="s">
        <v>90</v>
      </c>
      <c r="Q173" s="94" t="s">
        <v>5008</v>
      </c>
      <c r="R173" s="94" t="s">
        <v>5009</v>
      </c>
      <c r="S173" s="94" t="s">
        <v>223</v>
      </c>
      <c r="T173" s="94" t="s">
        <v>3179</v>
      </c>
      <c r="U173" s="94" t="s">
        <v>687</v>
      </c>
      <c r="V173" s="104" t="s">
        <v>5010</v>
      </c>
      <c r="W173" s="105" t="s">
        <v>2498</v>
      </c>
      <c r="X173" s="105" t="s">
        <v>5008</v>
      </c>
      <c r="Y173" s="105" t="s">
        <v>5011</v>
      </c>
      <c r="Z173" s="105" t="s">
        <v>5012</v>
      </c>
      <c r="AA173" s="105" t="s">
        <v>5013</v>
      </c>
      <c r="AB173" s="106">
        <v>1</v>
      </c>
      <c r="AC173" s="102">
        <v>15135</v>
      </c>
      <c r="AD173" s="94">
        <v>1500</v>
      </c>
      <c r="AE173" s="94">
        <v>1500</v>
      </c>
      <c r="AF173" s="94">
        <v>1500</v>
      </c>
      <c r="AG173" s="94">
        <v>0</v>
      </c>
      <c r="AH173" s="102" t="s">
        <v>3117</v>
      </c>
      <c r="AI173" s="102"/>
      <c r="AJ173" s="107"/>
      <c r="AK173" s="107" t="s">
        <v>3118</v>
      </c>
      <c r="AL173" s="107"/>
    </row>
    <row r="174" spans="2:38" ht="22.25" customHeight="1" x14ac:dyDescent="0.2">
      <c r="B174" s="102" t="s">
        <v>677</v>
      </c>
      <c r="C174" s="94" t="s">
        <v>85</v>
      </c>
      <c r="D174" s="103" t="s">
        <v>5014</v>
      </c>
      <c r="E174" s="94" t="s">
        <v>5015</v>
      </c>
      <c r="F174" s="94" t="s">
        <v>3116</v>
      </c>
      <c r="G174" s="94" t="s">
        <v>2497</v>
      </c>
      <c r="H174" s="103">
        <v>2023</v>
      </c>
      <c r="I174" s="103">
        <v>2023</v>
      </c>
      <c r="J174" s="102" t="s">
        <v>5016</v>
      </c>
      <c r="K174" s="94" t="s">
        <v>5017</v>
      </c>
      <c r="L174" s="94" t="s">
        <v>5018</v>
      </c>
      <c r="M174" s="94" t="s">
        <v>5019</v>
      </c>
      <c r="N174" s="94" t="s">
        <v>5020</v>
      </c>
      <c r="O174" s="94" t="s">
        <v>89</v>
      </c>
      <c r="P174" s="94" t="s">
        <v>90</v>
      </c>
      <c r="Q174" s="94" t="s">
        <v>5021</v>
      </c>
      <c r="R174" s="94" t="s">
        <v>5022</v>
      </c>
      <c r="S174" s="94" t="s">
        <v>135</v>
      </c>
      <c r="T174" s="94" t="s">
        <v>686</v>
      </c>
      <c r="U174" s="94" t="s">
        <v>687</v>
      </c>
      <c r="V174" s="104" t="s">
        <v>1656</v>
      </c>
      <c r="W174" s="105" t="s">
        <v>5023</v>
      </c>
      <c r="X174" s="105" t="s">
        <v>5021</v>
      </c>
      <c r="Y174" s="105" t="s">
        <v>5024</v>
      </c>
      <c r="Z174" s="105" t="s">
        <v>5025</v>
      </c>
      <c r="AA174" s="105" t="s">
        <v>5026</v>
      </c>
      <c r="AB174" s="106">
        <v>2</v>
      </c>
      <c r="AC174" s="102">
        <v>16300</v>
      </c>
      <c r="AD174" s="94">
        <v>5000</v>
      </c>
      <c r="AE174" s="94">
        <v>1300</v>
      </c>
      <c r="AF174" s="94">
        <v>1300</v>
      </c>
      <c r="AG174" s="94">
        <v>0</v>
      </c>
      <c r="AH174" s="102"/>
      <c r="AI174" s="102"/>
      <c r="AJ174" s="107"/>
      <c r="AK174" s="107" t="s">
        <v>3118</v>
      </c>
      <c r="AL174" s="107"/>
    </row>
    <row r="175" spans="2:38" ht="22.25" customHeight="1" x14ac:dyDescent="0.2">
      <c r="B175" s="102" t="s">
        <v>677</v>
      </c>
      <c r="C175" s="94" t="s">
        <v>85</v>
      </c>
      <c r="D175" s="103" t="s">
        <v>5027</v>
      </c>
      <c r="E175" s="94" t="s">
        <v>5028</v>
      </c>
      <c r="F175" s="94" t="s">
        <v>3116</v>
      </c>
      <c r="G175" s="94" t="s">
        <v>2497</v>
      </c>
      <c r="H175" s="103">
        <v>2023</v>
      </c>
      <c r="I175" s="103">
        <v>2023</v>
      </c>
      <c r="J175" s="102" t="s">
        <v>5029</v>
      </c>
      <c r="K175" s="94" t="s">
        <v>5030</v>
      </c>
      <c r="L175" s="94" t="s">
        <v>5031</v>
      </c>
      <c r="M175" s="94" t="s">
        <v>5032</v>
      </c>
      <c r="N175" s="94" t="s">
        <v>5033</v>
      </c>
      <c r="O175" s="94" t="s">
        <v>89</v>
      </c>
      <c r="P175" s="94" t="s">
        <v>90</v>
      </c>
      <c r="Q175" s="94" t="s">
        <v>5034</v>
      </c>
      <c r="R175" s="94" t="s">
        <v>5035</v>
      </c>
      <c r="S175" s="94" t="s">
        <v>135</v>
      </c>
      <c r="T175" s="94" t="s">
        <v>716</v>
      </c>
      <c r="U175" s="94" t="s">
        <v>687</v>
      </c>
      <c r="V175" s="104" t="s">
        <v>5036</v>
      </c>
      <c r="W175" s="105" t="s">
        <v>5037</v>
      </c>
      <c r="X175" s="105" t="s">
        <v>5034</v>
      </c>
      <c r="Y175" s="105" t="s">
        <v>5038</v>
      </c>
      <c r="Z175" s="105" t="s">
        <v>5039</v>
      </c>
      <c r="AA175" s="105" t="s">
        <v>5040</v>
      </c>
      <c r="AB175" s="106">
        <v>4</v>
      </c>
      <c r="AC175" s="102">
        <v>47300</v>
      </c>
      <c r="AD175" s="94">
        <v>12500</v>
      </c>
      <c r="AE175" s="94">
        <v>4550</v>
      </c>
      <c r="AF175" s="94">
        <v>4550</v>
      </c>
      <c r="AG175" s="94">
        <v>0</v>
      </c>
      <c r="AH175" s="102"/>
      <c r="AI175" s="102"/>
      <c r="AJ175" s="107"/>
      <c r="AK175" s="107" t="s">
        <v>3118</v>
      </c>
      <c r="AL175" s="107"/>
    </row>
    <row r="176" spans="2:38" ht="22.25" customHeight="1" x14ac:dyDescent="0.2">
      <c r="B176" s="102" t="s">
        <v>677</v>
      </c>
      <c r="C176" s="94" t="s">
        <v>85</v>
      </c>
      <c r="D176" s="103" t="s">
        <v>5041</v>
      </c>
      <c r="E176" s="94" t="s">
        <v>5042</v>
      </c>
      <c r="F176" s="94" t="s">
        <v>3116</v>
      </c>
      <c r="G176" s="94" t="s">
        <v>2497</v>
      </c>
      <c r="H176" s="103">
        <v>2023</v>
      </c>
      <c r="I176" s="103">
        <v>2023</v>
      </c>
      <c r="J176" s="102" t="s">
        <v>5043</v>
      </c>
      <c r="K176" s="94" t="s">
        <v>5044</v>
      </c>
      <c r="L176" s="94" t="s">
        <v>5045</v>
      </c>
      <c r="M176" s="94" t="s">
        <v>5046</v>
      </c>
      <c r="N176" s="94" t="s">
        <v>5047</v>
      </c>
      <c r="O176" s="94" t="s">
        <v>89</v>
      </c>
      <c r="P176" s="94" t="s">
        <v>90</v>
      </c>
      <c r="Q176" s="94" t="s">
        <v>5048</v>
      </c>
      <c r="R176" s="94" t="s">
        <v>5049</v>
      </c>
      <c r="S176" s="94" t="s">
        <v>135</v>
      </c>
      <c r="T176" s="94" t="s">
        <v>686</v>
      </c>
      <c r="U176" s="94" t="s">
        <v>687</v>
      </c>
      <c r="V176" s="104" t="s">
        <v>5050</v>
      </c>
      <c r="W176" s="105" t="s">
        <v>5051</v>
      </c>
      <c r="X176" s="105" t="s">
        <v>5048</v>
      </c>
      <c r="Y176" s="105" t="s">
        <v>5052</v>
      </c>
      <c r="Z176" s="105" t="s">
        <v>5053</v>
      </c>
      <c r="AA176" s="105" t="s">
        <v>5054</v>
      </c>
      <c r="AB176" s="106">
        <v>4</v>
      </c>
      <c r="AC176" s="102">
        <v>16565</v>
      </c>
      <c r="AD176" s="94">
        <v>8000</v>
      </c>
      <c r="AE176" s="94">
        <v>2100</v>
      </c>
      <c r="AF176" s="94">
        <v>2100</v>
      </c>
      <c r="AG176" s="94">
        <v>0</v>
      </c>
      <c r="AH176" s="102"/>
      <c r="AI176" s="102"/>
      <c r="AJ176" s="107"/>
      <c r="AK176" s="107" t="s">
        <v>3118</v>
      </c>
      <c r="AL176" s="107"/>
    </row>
    <row r="177" spans="2:38" ht="22.25" customHeight="1" x14ac:dyDescent="0.2">
      <c r="B177" s="102" t="s">
        <v>677</v>
      </c>
      <c r="C177" s="94" t="s">
        <v>85</v>
      </c>
      <c r="D177" s="103" t="s">
        <v>5055</v>
      </c>
      <c r="E177" s="94" t="s">
        <v>5056</v>
      </c>
      <c r="F177" s="94" t="s">
        <v>3116</v>
      </c>
      <c r="G177" s="94" t="s">
        <v>2497</v>
      </c>
      <c r="H177" s="103">
        <v>2023</v>
      </c>
      <c r="I177" s="103">
        <v>2023</v>
      </c>
      <c r="J177" s="102" t="s">
        <v>5057</v>
      </c>
      <c r="K177" s="94" t="s">
        <v>5058</v>
      </c>
      <c r="L177" s="94" t="s">
        <v>5059</v>
      </c>
      <c r="M177" s="94" t="s">
        <v>5060</v>
      </c>
      <c r="N177" s="94" t="s">
        <v>5061</v>
      </c>
      <c r="O177" s="94" t="s">
        <v>89</v>
      </c>
      <c r="P177" s="94" t="s">
        <v>90</v>
      </c>
      <c r="Q177" s="94" t="s">
        <v>5062</v>
      </c>
      <c r="R177" s="94" t="s">
        <v>5063</v>
      </c>
      <c r="S177" s="94" t="s">
        <v>135</v>
      </c>
      <c r="T177" s="94" t="s">
        <v>3179</v>
      </c>
      <c r="U177" s="94" t="s">
        <v>687</v>
      </c>
      <c r="V177" s="104" t="s">
        <v>5064</v>
      </c>
      <c r="W177" s="105" t="s">
        <v>2498</v>
      </c>
      <c r="X177" s="105" t="s">
        <v>5062</v>
      </c>
      <c r="Y177" s="105" t="s">
        <v>5065</v>
      </c>
      <c r="Z177" s="105" t="s">
        <v>5066</v>
      </c>
      <c r="AA177" s="105" t="s">
        <v>5067</v>
      </c>
      <c r="AB177" s="106">
        <v>3</v>
      </c>
      <c r="AC177" s="102">
        <v>20500</v>
      </c>
      <c r="AD177" s="94">
        <v>5000</v>
      </c>
      <c r="AE177" s="94">
        <v>1800</v>
      </c>
      <c r="AF177" s="94">
        <v>1800</v>
      </c>
      <c r="AG177" s="94">
        <v>0</v>
      </c>
      <c r="AH177" s="102"/>
      <c r="AI177" s="102"/>
      <c r="AJ177" s="107"/>
      <c r="AK177" s="107" t="s">
        <v>3118</v>
      </c>
      <c r="AL177" s="107"/>
    </row>
    <row r="178" spans="2:38" ht="22.25" customHeight="1" x14ac:dyDescent="0.2">
      <c r="B178" s="102" t="s">
        <v>677</v>
      </c>
      <c r="C178" s="94" t="s">
        <v>85</v>
      </c>
      <c r="D178" s="103" t="s">
        <v>5068</v>
      </c>
      <c r="E178" s="94" t="s">
        <v>5069</v>
      </c>
      <c r="F178" s="94" t="s">
        <v>3116</v>
      </c>
      <c r="G178" s="94" t="s">
        <v>2497</v>
      </c>
      <c r="H178" s="103">
        <v>2023</v>
      </c>
      <c r="I178" s="103">
        <v>2023</v>
      </c>
      <c r="J178" s="102" t="s">
        <v>5070</v>
      </c>
      <c r="K178" s="94" t="s">
        <v>5071</v>
      </c>
      <c r="L178" s="94"/>
      <c r="M178" s="94" t="s">
        <v>5072</v>
      </c>
      <c r="N178" s="94" t="s">
        <v>5073</v>
      </c>
      <c r="O178" s="94" t="s">
        <v>89</v>
      </c>
      <c r="P178" s="94" t="s">
        <v>257</v>
      </c>
      <c r="Q178" s="94" t="s">
        <v>4981</v>
      </c>
      <c r="R178" s="94" t="s">
        <v>4982</v>
      </c>
      <c r="S178" s="94" t="s">
        <v>91</v>
      </c>
      <c r="T178" s="94" t="s">
        <v>803</v>
      </c>
      <c r="U178" s="94" t="s">
        <v>687</v>
      </c>
      <c r="V178" s="104" t="s">
        <v>5074</v>
      </c>
      <c r="W178" s="105" t="s">
        <v>5075</v>
      </c>
      <c r="X178" s="105" t="s">
        <v>4981</v>
      </c>
      <c r="Y178" s="105" t="s">
        <v>4985</v>
      </c>
      <c r="Z178" s="105" t="s">
        <v>5076</v>
      </c>
      <c r="AA178" s="105" t="s">
        <v>5077</v>
      </c>
      <c r="AB178" s="106">
        <v>3</v>
      </c>
      <c r="AC178" s="102">
        <v>19456</v>
      </c>
      <c r="AD178" s="94">
        <v>8000</v>
      </c>
      <c r="AE178" s="94">
        <v>6165</v>
      </c>
      <c r="AF178" s="94">
        <v>6165</v>
      </c>
      <c r="AG178" s="94">
        <v>0</v>
      </c>
      <c r="AH178" s="102"/>
      <c r="AI178" s="102"/>
      <c r="AJ178" s="107"/>
      <c r="AK178" s="107" t="s">
        <v>3118</v>
      </c>
      <c r="AL178" s="107"/>
    </row>
    <row r="179" spans="2:38" ht="22.25" customHeight="1" x14ac:dyDescent="0.2">
      <c r="B179" s="102" t="s">
        <v>677</v>
      </c>
      <c r="C179" s="94" t="s">
        <v>85</v>
      </c>
      <c r="D179" s="103" t="s">
        <v>5078</v>
      </c>
      <c r="E179" s="94" t="s">
        <v>5079</v>
      </c>
      <c r="F179" s="94" t="s">
        <v>3505</v>
      </c>
      <c r="G179" s="94" t="s">
        <v>2497</v>
      </c>
      <c r="H179" s="103">
        <v>2023</v>
      </c>
      <c r="I179" s="103">
        <v>2023</v>
      </c>
      <c r="J179" s="102" t="s">
        <v>5080</v>
      </c>
      <c r="K179" s="94" t="s">
        <v>5081</v>
      </c>
      <c r="L179" s="94" t="s">
        <v>5082</v>
      </c>
      <c r="M179" s="94" t="s">
        <v>5083</v>
      </c>
      <c r="N179" s="94" t="s">
        <v>5084</v>
      </c>
      <c r="O179" s="94" t="s">
        <v>89</v>
      </c>
      <c r="P179" s="94" t="s">
        <v>90</v>
      </c>
      <c r="Q179" s="94" t="s">
        <v>5085</v>
      </c>
      <c r="R179" s="94" t="s">
        <v>5086</v>
      </c>
      <c r="S179" s="94" t="s">
        <v>91</v>
      </c>
      <c r="T179" s="94" t="s">
        <v>686</v>
      </c>
      <c r="U179" s="94" t="s">
        <v>687</v>
      </c>
      <c r="V179" s="104" t="s">
        <v>5087</v>
      </c>
      <c r="W179" s="105" t="s">
        <v>5088</v>
      </c>
      <c r="X179" s="105" t="s">
        <v>5085</v>
      </c>
      <c r="Y179" s="105" t="s">
        <v>5089</v>
      </c>
      <c r="Z179" s="105" t="s">
        <v>5090</v>
      </c>
      <c r="AA179" s="105" t="s">
        <v>5091</v>
      </c>
      <c r="AB179" s="106">
        <v>1</v>
      </c>
      <c r="AC179" s="102">
        <v>8150</v>
      </c>
      <c r="AD179" s="94">
        <v>1200</v>
      </c>
      <c r="AE179" s="94">
        <v>0</v>
      </c>
      <c r="AF179" s="94">
        <v>0</v>
      </c>
      <c r="AG179" s="94">
        <v>0</v>
      </c>
      <c r="AH179" s="102"/>
      <c r="AI179" s="102"/>
      <c r="AJ179" s="107"/>
      <c r="AK179" s="107" t="s">
        <v>3118</v>
      </c>
      <c r="AL179" s="107"/>
    </row>
    <row r="180" spans="2:38" ht="22.25" customHeight="1" x14ac:dyDescent="0.2">
      <c r="B180" s="102" t="s">
        <v>677</v>
      </c>
      <c r="C180" s="94" t="s">
        <v>85</v>
      </c>
      <c r="D180" s="103" t="s">
        <v>5092</v>
      </c>
      <c r="E180" s="94" t="s">
        <v>5093</v>
      </c>
      <c r="F180" s="94" t="s">
        <v>3505</v>
      </c>
      <c r="G180" s="94" t="s">
        <v>2497</v>
      </c>
      <c r="H180" s="103">
        <v>2023</v>
      </c>
      <c r="I180" s="103">
        <v>2023</v>
      </c>
      <c r="J180" s="102" t="s">
        <v>5094</v>
      </c>
      <c r="K180" s="94" t="s">
        <v>5095</v>
      </c>
      <c r="L180" s="94" t="s">
        <v>5096</v>
      </c>
      <c r="M180" s="94" t="s">
        <v>5097</v>
      </c>
      <c r="N180" s="94" t="s">
        <v>5098</v>
      </c>
      <c r="O180" s="94" t="s">
        <v>89</v>
      </c>
      <c r="P180" s="94" t="s">
        <v>90</v>
      </c>
      <c r="Q180" s="94" t="s">
        <v>5099</v>
      </c>
      <c r="R180" s="94" t="s">
        <v>5100</v>
      </c>
      <c r="S180" s="94" t="s">
        <v>91</v>
      </c>
      <c r="T180" s="94" t="s">
        <v>716</v>
      </c>
      <c r="U180" s="94" t="s">
        <v>687</v>
      </c>
      <c r="V180" s="104" t="s">
        <v>5101</v>
      </c>
      <c r="W180" s="105" t="s">
        <v>2498</v>
      </c>
      <c r="X180" s="105" t="s">
        <v>5099</v>
      </c>
      <c r="Y180" s="105" t="s">
        <v>5102</v>
      </c>
      <c r="Z180" s="105" t="s">
        <v>5103</v>
      </c>
      <c r="AA180" s="105" t="s">
        <v>5104</v>
      </c>
      <c r="AB180" s="106">
        <v>1</v>
      </c>
      <c r="AC180" s="102">
        <v>2400</v>
      </c>
      <c r="AD180" s="94">
        <v>1000</v>
      </c>
      <c r="AE180" s="94">
        <v>0</v>
      </c>
      <c r="AF180" s="94">
        <v>0</v>
      </c>
      <c r="AG180" s="94">
        <v>0</v>
      </c>
      <c r="AH180" s="102"/>
      <c r="AI180" s="102"/>
      <c r="AJ180" s="107"/>
      <c r="AK180" s="107" t="s">
        <v>3118</v>
      </c>
      <c r="AL180" s="107"/>
    </row>
    <row r="181" spans="2:38" ht="22.25" customHeight="1" x14ac:dyDescent="0.2">
      <c r="B181" s="102" t="s">
        <v>677</v>
      </c>
      <c r="C181" s="94" t="s">
        <v>85</v>
      </c>
      <c r="D181" s="103" t="s">
        <v>5105</v>
      </c>
      <c r="E181" s="94" t="s">
        <v>5106</v>
      </c>
      <c r="F181" s="94" t="s">
        <v>3116</v>
      </c>
      <c r="G181" s="94" t="s">
        <v>2497</v>
      </c>
      <c r="H181" s="103">
        <v>2023</v>
      </c>
      <c r="I181" s="103">
        <v>2023</v>
      </c>
      <c r="J181" s="102" t="s">
        <v>5107</v>
      </c>
      <c r="K181" s="94" t="s">
        <v>5108</v>
      </c>
      <c r="L181" s="94" t="s">
        <v>5109</v>
      </c>
      <c r="M181" s="94" t="s">
        <v>5110</v>
      </c>
      <c r="N181" s="94" t="s">
        <v>5111</v>
      </c>
      <c r="O181" s="94" t="s">
        <v>89</v>
      </c>
      <c r="P181" s="94" t="s">
        <v>90</v>
      </c>
      <c r="Q181" s="94" t="s">
        <v>5112</v>
      </c>
      <c r="R181" s="94" t="s">
        <v>5113</v>
      </c>
      <c r="S181" s="94" t="s">
        <v>91</v>
      </c>
      <c r="T181" s="94" t="s">
        <v>4800</v>
      </c>
      <c r="U181" s="94" t="s">
        <v>687</v>
      </c>
      <c r="V181" s="104" t="s">
        <v>5114</v>
      </c>
      <c r="W181" s="105" t="s">
        <v>2498</v>
      </c>
      <c r="X181" s="105" t="s">
        <v>5112</v>
      </c>
      <c r="Y181" s="105" t="s">
        <v>5115</v>
      </c>
      <c r="Z181" s="105" t="s">
        <v>5116</v>
      </c>
      <c r="AA181" s="105" t="s">
        <v>5117</v>
      </c>
      <c r="AB181" s="106">
        <v>1</v>
      </c>
      <c r="AC181" s="102">
        <v>4050</v>
      </c>
      <c r="AD181" s="94">
        <v>2000</v>
      </c>
      <c r="AE181" s="94">
        <v>1500</v>
      </c>
      <c r="AF181" s="94">
        <v>1500</v>
      </c>
      <c r="AG181" s="94">
        <v>0</v>
      </c>
      <c r="AH181" s="102"/>
      <c r="AI181" s="102"/>
      <c r="AJ181" s="107"/>
      <c r="AK181" s="107" t="s">
        <v>3118</v>
      </c>
      <c r="AL181" s="107"/>
    </row>
    <row r="182" spans="2:38" ht="22.25" customHeight="1" x14ac:dyDescent="0.2">
      <c r="B182" s="102" t="s">
        <v>677</v>
      </c>
      <c r="C182" s="94" t="s">
        <v>85</v>
      </c>
      <c r="D182" s="103" t="s">
        <v>5118</v>
      </c>
      <c r="E182" s="94" t="s">
        <v>5119</v>
      </c>
      <c r="F182" s="94" t="s">
        <v>3116</v>
      </c>
      <c r="G182" s="94" t="s">
        <v>2497</v>
      </c>
      <c r="H182" s="103">
        <v>2023</v>
      </c>
      <c r="I182" s="103">
        <v>2023</v>
      </c>
      <c r="J182" s="102" t="s">
        <v>5120</v>
      </c>
      <c r="K182" s="94" t="s">
        <v>5121</v>
      </c>
      <c r="L182" s="94" t="s">
        <v>5122</v>
      </c>
      <c r="M182" s="94" t="s">
        <v>5123</v>
      </c>
      <c r="N182" s="94" t="s">
        <v>5124</v>
      </c>
      <c r="O182" s="94" t="s">
        <v>89</v>
      </c>
      <c r="P182" s="94" t="s">
        <v>90</v>
      </c>
      <c r="Q182" s="94" t="s">
        <v>5125</v>
      </c>
      <c r="R182" s="94" t="s">
        <v>5126</v>
      </c>
      <c r="S182" s="94" t="s">
        <v>135</v>
      </c>
      <c r="T182" s="94" t="s">
        <v>732</v>
      </c>
      <c r="U182" s="94" t="s">
        <v>687</v>
      </c>
      <c r="V182" s="104" t="s">
        <v>5127</v>
      </c>
      <c r="W182" s="105" t="s">
        <v>2498</v>
      </c>
      <c r="X182" s="105" t="s">
        <v>5125</v>
      </c>
      <c r="Y182" s="105" t="s">
        <v>5128</v>
      </c>
      <c r="Z182" s="105" t="s">
        <v>5129</v>
      </c>
      <c r="AA182" s="105" t="s">
        <v>5130</v>
      </c>
      <c r="AB182" s="106">
        <v>4</v>
      </c>
      <c r="AC182" s="102">
        <v>27225</v>
      </c>
      <c r="AD182" s="94">
        <v>6750</v>
      </c>
      <c r="AE182" s="94">
        <v>1614</v>
      </c>
      <c r="AF182" s="94">
        <v>1614</v>
      </c>
      <c r="AG182" s="94">
        <v>0</v>
      </c>
      <c r="AH182" s="102" t="s">
        <v>3117</v>
      </c>
      <c r="AI182" s="102"/>
      <c r="AJ182" s="107"/>
      <c r="AK182" s="107" t="s">
        <v>3118</v>
      </c>
      <c r="AL182" s="107"/>
    </row>
    <row r="183" spans="2:38" ht="22.25" customHeight="1" x14ac:dyDescent="0.2">
      <c r="B183" s="102" t="s">
        <v>677</v>
      </c>
      <c r="C183" s="94" t="s">
        <v>85</v>
      </c>
      <c r="D183" s="103" t="s">
        <v>5131</v>
      </c>
      <c r="E183" s="94" t="s">
        <v>5132</v>
      </c>
      <c r="F183" s="94" t="s">
        <v>3116</v>
      </c>
      <c r="G183" s="94" t="s">
        <v>2497</v>
      </c>
      <c r="H183" s="103">
        <v>2023</v>
      </c>
      <c r="I183" s="103">
        <v>2023</v>
      </c>
      <c r="J183" s="102" t="s">
        <v>5133</v>
      </c>
      <c r="K183" s="94" t="s">
        <v>5134</v>
      </c>
      <c r="L183" s="94" t="s">
        <v>5135</v>
      </c>
      <c r="M183" s="94" t="s">
        <v>5136</v>
      </c>
      <c r="N183" s="94" t="s">
        <v>5137</v>
      </c>
      <c r="O183" s="94" t="s">
        <v>89</v>
      </c>
      <c r="P183" s="94" t="s">
        <v>90</v>
      </c>
      <c r="Q183" s="94" t="s">
        <v>5138</v>
      </c>
      <c r="R183" s="94" t="s">
        <v>5139</v>
      </c>
      <c r="S183" s="94" t="s">
        <v>91</v>
      </c>
      <c r="T183" s="94" t="s">
        <v>4800</v>
      </c>
      <c r="U183" s="94" t="s">
        <v>687</v>
      </c>
      <c r="V183" s="104" t="s">
        <v>5140</v>
      </c>
      <c r="W183" s="105" t="s">
        <v>2498</v>
      </c>
      <c r="X183" s="105" t="s">
        <v>5138</v>
      </c>
      <c r="Y183" s="105" t="s">
        <v>5141</v>
      </c>
      <c r="Z183" s="105" t="s">
        <v>5142</v>
      </c>
      <c r="AA183" s="105" t="s">
        <v>5143</v>
      </c>
      <c r="AB183" s="106">
        <v>4</v>
      </c>
      <c r="AC183" s="102">
        <v>3955</v>
      </c>
      <c r="AD183" s="94">
        <v>1850</v>
      </c>
      <c r="AE183" s="94">
        <v>1500</v>
      </c>
      <c r="AF183" s="94">
        <v>1500</v>
      </c>
      <c r="AG183" s="94">
        <v>0</v>
      </c>
      <c r="AH183" s="102"/>
      <c r="AI183" s="102"/>
      <c r="AJ183" s="107"/>
      <c r="AK183" s="107" t="s">
        <v>3118</v>
      </c>
      <c r="AL183" s="107"/>
    </row>
    <row r="184" spans="2:38" ht="22.25" customHeight="1" x14ac:dyDescent="0.2">
      <c r="B184" s="102" t="s">
        <v>677</v>
      </c>
      <c r="C184" s="94" t="s">
        <v>85</v>
      </c>
      <c r="D184" s="103" t="s">
        <v>5144</v>
      </c>
      <c r="E184" s="94" t="s">
        <v>5145</v>
      </c>
      <c r="F184" s="94" t="s">
        <v>3116</v>
      </c>
      <c r="G184" s="94" t="s">
        <v>2497</v>
      </c>
      <c r="H184" s="103">
        <v>2023</v>
      </c>
      <c r="I184" s="103">
        <v>2023</v>
      </c>
      <c r="J184" s="102" t="s">
        <v>5146</v>
      </c>
      <c r="K184" s="94" t="s">
        <v>5147</v>
      </c>
      <c r="L184" s="94" t="s">
        <v>5148</v>
      </c>
      <c r="M184" s="94" t="s">
        <v>5149</v>
      </c>
      <c r="N184" s="94" t="s">
        <v>5150</v>
      </c>
      <c r="O184" s="94" t="s">
        <v>89</v>
      </c>
      <c r="P184" s="94" t="s">
        <v>90</v>
      </c>
      <c r="Q184" s="94" t="s">
        <v>5151</v>
      </c>
      <c r="R184" s="94" t="s">
        <v>5152</v>
      </c>
      <c r="S184" s="94" t="s">
        <v>135</v>
      </c>
      <c r="T184" s="94" t="s">
        <v>4800</v>
      </c>
      <c r="U184" s="94" t="s">
        <v>687</v>
      </c>
      <c r="V184" s="104" t="s">
        <v>5153</v>
      </c>
      <c r="W184" s="105" t="s">
        <v>5154</v>
      </c>
      <c r="X184" s="105" t="s">
        <v>5151</v>
      </c>
      <c r="Y184" s="105" t="s">
        <v>5155</v>
      </c>
      <c r="Z184" s="105" t="s">
        <v>5156</v>
      </c>
      <c r="AA184" s="105" t="s">
        <v>5157</v>
      </c>
      <c r="AB184" s="106">
        <v>2</v>
      </c>
      <c r="AC184" s="102">
        <v>2130</v>
      </c>
      <c r="AD184" s="94">
        <v>1050</v>
      </c>
      <c r="AE184" s="94">
        <v>1050</v>
      </c>
      <c r="AF184" s="94">
        <v>1050</v>
      </c>
      <c r="AG184" s="94">
        <v>0</v>
      </c>
      <c r="AH184" s="102"/>
      <c r="AI184" s="102"/>
      <c r="AJ184" s="107"/>
      <c r="AK184" s="107" t="s">
        <v>3118</v>
      </c>
      <c r="AL184" s="107"/>
    </row>
    <row r="185" spans="2:38" ht="22.25" customHeight="1" x14ac:dyDescent="0.2">
      <c r="B185" s="102" t="s">
        <v>677</v>
      </c>
      <c r="C185" s="94" t="s">
        <v>85</v>
      </c>
      <c r="D185" s="103" t="s">
        <v>5158</v>
      </c>
      <c r="E185" s="94" t="s">
        <v>5159</v>
      </c>
      <c r="F185" s="94" t="s">
        <v>3116</v>
      </c>
      <c r="G185" s="94" t="s">
        <v>2497</v>
      </c>
      <c r="H185" s="103">
        <v>2023</v>
      </c>
      <c r="I185" s="103">
        <v>2023</v>
      </c>
      <c r="J185" s="102" t="s">
        <v>5160</v>
      </c>
      <c r="K185" s="94" t="s">
        <v>5161</v>
      </c>
      <c r="L185" s="94" t="s">
        <v>5162</v>
      </c>
      <c r="M185" s="94" t="s">
        <v>5163</v>
      </c>
      <c r="N185" s="94" t="s">
        <v>5164</v>
      </c>
      <c r="O185" s="94" t="s">
        <v>89</v>
      </c>
      <c r="P185" s="94" t="s">
        <v>90</v>
      </c>
      <c r="Q185" s="94" t="s">
        <v>5165</v>
      </c>
      <c r="R185" s="94" t="s">
        <v>5166</v>
      </c>
      <c r="S185" s="94" t="s">
        <v>135</v>
      </c>
      <c r="T185" s="94" t="s">
        <v>803</v>
      </c>
      <c r="U185" s="94" t="s">
        <v>687</v>
      </c>
      <c r="V185" s="104" t="s">
        <v>5167</v>
      </c>
      <c r="W185" s="105" t="s">
        <v>2498</v>
      </c>
      <c r="X185" s="105" t="s">
        <v>5165</v>
      </c>
      <c r="Y185" s="105" t="s">
        <v>5168</v>
      </c>
      <c r="Z185" s="105" t="s">
        <v>5169</v>
      </c>
      <c r="AA185" s="105" t="s">
        <v>5170</v>
      </c>
      <c r="AB185" s="106">
        <v>1</v>
      </c>
      <c r="AC185" s="102">
        <v>3500</v>
      </c>
      <c r="AD185" s="94">
        <v>1700</v>
      </c>
      <c r="AE185" s="94">
        <v>1700</v>
      </c>
      <c r="AF185" s="94">
        <v>1700</v>
      </c>
      <c r="AG185" s="94">
        <v>0</v>
      </c>
      <c r="AH185" s="102"/>
      <c r="AI185" s="102"/>
      <c r="AJ185" s="107"/>
      <c r="AK185" s="107" t="s">
        <v>3118</v>
      </c>
      <c r="AL185" s="107"/>
    </row>
    <row r="186" spans="2:38" ht="22.25" customHeight="1" x14ac:dyDescent="0.2">
      <c r="B186" s="102" t="s">
        <v>900</v>
      </c>
      <c r="C186" s="94" t="s">
        <v>85</v>
      </c>
      <c r="D186" s="103" t="s">
        <v>5171</v>
      </c>
      <c r="E186" s="94" t="s">
        <v>5172</v>
      </c>
      <c r="F186" s="94" t="s">
        <v>3116</v>
      </c>
      <c r="G186" s="94" t="s">
        <v>2497</v>
      </c>
      <c r="H186" s="103">
        <v>2023</v>
      </c>
      <c r="I186" s="103">
        <v>2023</v>
      </c>
      <c r="J186" s="102"/>
      <c r="K186" s="94" t="s">
        <v>5173</v>
      </c>
      <c r="L186" s="94" t="s">
        <v>5174</v>
      </c>
      <c r="M186" s="94" t="s">
        <v>5175</v>
      </c>
      <c r="N186" s="94" t="s">
        <v>5176</v>
      </c>
      <c r="O186" s="94" t="s">
        <v>89</v>
      </c>
      <c r="P186" s="94" t="s">
        <v>90</v>
      </c>
      <c r="Q186" s="94" t="s">
        <v>5177</v>
      </c>
      <c r="R186" s="94" t="s">
        <v>5178</v>
      </c>
      <c r="S186" s="94" t="s">
        <v>119</v>
      </c>
      <c r="T186" s="94" t="s">
        <v>921</v>
      </c>
      <c r="U186" s="94" t="s">
        <v>909</v>
      </c>
      <c r="V186" s="104" t="s">
        <v>5179</v>
      </c>
      <c r="W186" s="105" t="s">
        <v>2498</v>
      </c>
      <c r="X186" s="105" t="s">
        <v>5180</v>
      </c>
      <c r="Y186" s="105" t="s">
        <v>5181</v>
      </c>
      <c r="Z186" s="105" t="s">
        <v>5182</v>
      </c>
      <c r="AA186" s="105" t="s">
        <v>5183</v>
      </c>
      <c r="AB186" s="106">
        <v>1</v>
      </c>
      <c r="AC186" s="102">
        <v>3246</v>
      </c>
      <c r="AD186" s="94">
        <v>1500</v>
      </c>
      <c r="AE186" s="94">
        <v>1500</v>
      </c>
      <c r="AF186" s="94">
        <v>1500</v>
      </c>
      <c r="AG186" s="94">
        <v>0</v>
      </c>
      <c r="AH186" s="102" t="s">
        <v>3117</v>
      </c>
      <c r="AI186" s="102"/>
      <c r="AJ186" s="107"/>
      <c r="AK186" s="107" t="s">
        <v>3118</v>
      </c>
      <c r="AL186" s="107"/>
    </row>
    <row r="187" spans="2:38" ht="22.25" customHeight="1" x14ac:dyDescent="0.2">
      <c r="B187" s="102" t="s">
        <v>900</v>
      </c>
      <c r="C187" s="94" t="s">
        <v>85</v>
      </c>
      <c r="D187" s="103" t="s">
        <v>5184</v>
      </c>
      <c r="E187" s="94" t="s">
        <v>5185</v>
      </c>
      <c r="F187" s="94" t="s">
        <v>3116</v>
      </c>
      <c r="G187" s="94" t="s">
        <v>2497</v>
      </c>
      <c r="H187" s="103">
        <v>2023</v>
      </c>
      <c r="I187" s="103">
        <v>2023</v>
      </c>
      <c r="J187" s="102" t="s">
        <v>5186</v>
      </c>
      <c r="K187" s="94" t="s">
        <v>5187</v>
      </c>
      <c r="L187" s="94" t="s">
        <v>5188</v>
      </c>
      <c r="M187" s="94" t="s">
        <v>5189</v>
      </c>
      <c r="N187" s="94" t="s">
        <v>5190</v>
      </c>
      <c r="O187" s="94" t="s">
        <v>89</v>
      </c>
      <c r="P187" s="94" t="s">
        <v>90</v>
      </c>
      <c r="Q187" s="94" t="s">
        <v>5191</v>
      </c>
      <c r="R187" s="94" t="s">
        <v>5192</v>
      </c>
      <c r="S187" s="94" t="s">
        <v>119</v>
      </c>
      <c r="T187" s="94" t="s">
        <v>946</v>
      </c>
      <c r="U187" s="94" t="s">
        <v>909</v>
      </c>
      <c r="V187" s="104" t="s">
        <v>5193</v>
      </c>
      <c r="W187" s="105" t="s">
        <v>2498</v>
      </c>
      <c r="X187" s="105" t="s">
        <v>5191</v>
      </c>
      <c r="Y187" s="105" t="s">
        <v>5194</v>
      </c>
      <c r="Z187" s="105" t="s">
        <v>5195</v>
      </c>
      <c r="AA187" s="105" t="s">
        <v>5196</v>
      </c>
      <c r="AB187" s="106">
        <v>4</v>
      </c>
      <c r="AC187" s="102">
        <v>51800</v>
      </c>
      <c r="AD187" s="94">
        <v>8500</v>
      </c>
      <c r="AE187" s="94">
        <v>5000</v>
      </c>
      <c r="AF187" s="94">
        <v>5000</v>
      </c>
      <c r="AG187" s="94">
        <v>0</v>
      </c>
      <c r="AH187" s="102" t="s">
        <v>3117</v>
      </c>
      <c r="AI187" s="102"/>
      <c r="AJ187" s="107"/>
      <c r="AK187" s="107" t="s">
        <v>3118</v>
      </c>
      <c r="AL187" s="107"/>
    </row>
    <row r="188" spans="2:38" ht="22.25" customHeight="1" x14ac:dyDescent="0.2">
      <c r="B188" s="102" t="s">
        <v>900</v>
      </c>
      <c r="C188" s="94" t="s">
        <v>85</v>
      </c>
      <c r="D188" s="103" t="s">
        <v>5197</v>
      </c>
      <c r="E188" s="94" t="s">
        <v>5198</v>
      </c>
      <c r="F188" s="94" t="s">
        <v>3505</v>
      </c>
      <c r="G188" s="94" t="s">
        <v>2497</v>
      </c>
      <c r="H188" s="103">
        <v>2023</v>
      </c>
      <c r="I188" s="103">
        <v>2023</v>
      </c>
      <c r="J188" s="102" t="s">
        <v>5199</v>
      </c>
      <c r="K188" s="94" t="s">
        <v>5200</v>
      </c>
      <c r="L188" s="94" t="s">
        <v>5201</v>
      </c>
      <c r="M188" s="94" t="s">
        <v>5202</v>
      </c>
      <c r="N188" s="94" t="s">
        <v>5203</v>
      </c>
      <c r="O188" s="94" t="s">
        <v>89</v>
      </c>
      <c r="P188" s="94" t="s">
        <v>90</v>
      </c>
      <c r="Q188" s="94" t="s">
        <v>5204</v>
      </c>
      <c r="R188" s="94" t="s">
        <v>5205</v>
      </c>
      <c r="S188" s="94" t="s">
        <v>135</v>
      </c>
      <c r="T188" s="94" t="s">
        <v>908</v>
      </c>
      <c r="U188" s="94" t="s">
        <v>909</v>
      </c>
      <c r="V188" s="104" t="s">
        <v>5206</v>
      </c>
      <c r="W188" s="105" t="s">
        <v>5207</v>
      </c>
      <c r="X188" s="105" t="s">
        <v>5204</v>
      </c>
      <c r="Y188" s="105" t="s">
        <v>5208</v>
      </c>
      <c r="Z188" s="105" t="s">
        <v>5209</v>
      </c>
      <c r="AA188" s="105" t="s">
        <v>5210</v>
      </c>
      <c r="AB188" s="106">
        <v>1</v>
      </c>
      <c r="AC188" s="102">
        <v>4000</v>
      </c>
      <c r="AD188" s="94">
        <v>2000</v>
      </c>
      <c r="AE188" s="94">
        <v>0</v>
      </c>
      <c r="AF188" s="94">
        <v>0</v>
      </c>
      <c r="AG188" s="94">
        <v>0</v>
      </c>
      <c r="AH188" s="102"/>
      <c r="AI188" s="102"/>
      <c r="AJ188" s="107"/>
      <c r="AK188" s="107" t="s">
        <v>3118</v>
      </c>
      <c r="AL188" s="107"/>
    </row>
    <row r="189" spans="2:38" ht="22.25" customHeight="1" x14ac:dyDescent="0.2">
      <c r="B189" s="102" t="s">
        <v>900</v>
      </c>
      <c r="C189" s="94" t="s">
        <v>85</v>
      </c>
      <c r="D189" s="103" t="s">
        <v>5211</v>
      </c>
      <c r="E189" s="94" t="s">
        <v>5212</v>
      </c>
      <c r="F189" s="94" t="s">
        <v>3505</v>
      </c>
      <c r="G189" s="94" t="s">
        <v>2497</v>
      </c>
      <c r="H189" s="103">
        <v>2023</v>
      </c>
      <c r="I189" s="103">
        <v>2023</v>
      </c>
      <c r="J189" s="102"/>
      <c r="K189" s="94" t="s">
        <v>915</v>
      </c>
      <c r="L189" s="94" t="s">
        <v>2710</v>
      </c>
      <c r="M189" s="94" t="s">
        <v>917</v>
      </c>
      <c r="N189" s="94" t="s">
        <v>918</v>
      </c>
      <c r="O189" s="94" t="s">
        <v>89</v>
      </c>
      <c r="P189" s="94" t="s">
        <v>90</v>
      </c>
      <c r="Q189" s="94" t="s">
        <v>919</v>
      </c>
      <c r="R189" s="94" t="s">
        <v>920</v>
      </c>
      <c r="S189" s="94" t="s">
        <v>119</v>
      </c>
      <c r="T189" s="94" t="s">
        <v>921</v>
      </c>
      <c r="U189" s="94" t="s">
        <v>909</v>
      </c>
      <c r="V189" s="104" t="s">
        <v>2711</v>
      </c>
      <c r="W189" s="105" t="s">
        <v>2712</v>
      </c>
      <c r="X189" s="105" t="s">
        <v>2713</v>
      </c>
      <c r="Y189" s="105" t="s">
        <v>2714</v>
      </c>
      <c r="Z189" s="105" t="s">
        <v>2715</v>
      </c>
      <c r="AA189" s="105" t="s">
        <v>2716</v>
      </c>
      <c r="AB189" s="106">
        <v>3</v>
      </c>
      <c r="AC189" s="102">
        <v>18425</v>
      </c>
      <c r="AD189" s="94">
        <v>8925</v>
      </c>
      <c r="AE189" s="94">
        <v>0</v>
      </c>
      <c r="AF189" s="94">
        <v>0</v>
      </c>
      <c r="AG189" s="94">
        <v>0</v>
      </c>
      <c r="AH189" s="102"/>
      <c r="AI189" s="102"/>
      <c r="AJ189" s="107"/>
      <c r="AK189" s="107" t="s">
        <v>3118</v>
      </c>
      <c r="AL189" s="107"/>
    </row>
    <row r="190" spans="2:38" ht="22.25" customHeight="1" x14ac:dyDescent="0.2">
      <c r="B190" s="102" t="s">
        <v>900</v>
      </c>
      <c r="C190" s="94" t="s">
        <v>85</v>
      </c>
      <c r="D190" s="103" t="s">
        <v>5213</v>
      </c>
      <c r="E190" s="94" t="s">
        <v>5214</v>
      </c>
      <c r="F190" s="94" t="s">
        <v>3116</v>
      </c>
      <c r="G190" s="94" t="s">
        <v>2497</v>
      </c>
      <c r="H190" s="103">
        <v>2023</v>
      </c>
      <c r="I190" s="103">
        <v>2023</v>
      </c>
      <c r="J190" s="102" t="s">
        <v>939</v>
      </c>
      <c r="K190" s="94" t="s">
        <v>940</v>
      </c>
      <c r="L190" s="94" t="s">
        <v>2718</v>
      </c>
      <c r="M190" s="94" t="s">
        <v>942</v>
      </c>
      <c r="N190" s="94" t="s">
        <v>943</v>
      </c>
      <c r="O190" s="94" t="s">
        <v>89</v>
      </c>
      <c r="P190" s="94" t="s">
        <v>90</v>
      </c>
      <c r="Q190" s="94" t="s">
        <v>944</v>
      </c>
      <c r="R190" s="94" t="s">
        <v>945</v>
      </c>
      <c r="S190" s="94" t="s">
        <v>135</v>
      </c>
      <c r="T190" s="94" t="s">
        <v>946</v>
      </c>
      <c r="U190" s="94" t="s">
        <v>909</v>
      </c>
      <c r="V190" s="104" t="s">
        <v>2719</v>
      </c>
      <c r="W190" s="105" t="s">
        <v>2498</v>
      </c>
      <c r="X190" s="105" t="s">
        <v>944</v>
      </c>
      <c r="Y190" s="105" t="s">
        <v>2720</v>
      </c>
      <c r="Z190" s="105" t="s">
        <v>2721</v>
      </c>
      <c r="AA190" s="105" t="s">
        <v>2722</v>
      </c>
      <c r="AB190" s="106">
        <v>3</v>
      </c>
      <c r="AC190" s="102">
        <v>11510</v>
      </c>
      <c r="AD190" s="94">
        <v>5600</v>
      </c>
      <c r="AE190" s="94">
        <v>3300</v>
      </c>
      <c r="AF190" s="94">
        <v>3300</v>
      </c>
      <c r="AG190" s="94">
        <v>0</v>
      </c>
      <c r="AH190" s="102" t="s">
        <v>3117</v>
      </c>
      <c r="AI190" s="102"/>
      <c r="AJ190" s="107"/>
      <c r="AK190" s="107" t="s">
        <v>3118</v>
      </c>
      <c r="AL190" s="107"/>
    </row>
    <row r="191" spans="2:38" ht="22.25" customHeight="1" x14ac:dyDescent="0.2">
      <c r="B191" s="102" t="s">
        <v>900</v>
      </c>
      <c r="C191" s="94" t="s">
        <v>85</v>
      </c>
      <c r="D191" s="103" t="s">
        <v>5215</v>
      </c>
      <c r="E191" s="94" t="s">
        <v>5216</v>
      </c>
      <c r="F191" s="94" t="s">
        <v>3116</v>
      </c>
      <c r="G191" s="94" t="s">
        <v>2497</v>
      </c>
      <c r="H191" s="103">
        <v>2023</v>
      </c>
      <c r="I191" s="103">
        <v>2023</v>
      </c>
      <c r="J191" s="102" t="s">
        <v>5217</v>
      </c>
      <c r="K191" s="94" t="s">
        <v>5218</v>
      </c>
      <c r="L191" s="94"/>
      <c r="M191" s="94" t="s">
        <v>5219</v>
      </c>
      <c r="N191" s="94" t="s">
        <v>5220</v>
      </c>
      <c r="O191" s="94" t="s">
        <v>89</v>
      </c>
      <c r="P191" s="94" t="s">
        <v>257</v>
      </c>
      <c r="Q191" s="94" t="s">
        <v>5221</v>
      </c>
      <c r="R191" s="94" t="s">
        <v>5222</v>
      </c>
      <c r="S191" s="94" t="s">
        <v>91</v>
      </c>
      <c r="T191" s="94" t="s">
        <v>5223</v>
      </c>
      <c r="U191" s="94" t="s">
        <v>909</v>
      </c>
      <c r="V191" s="104" t="s">
        <v>5224</v>
      </c>
      <c r="W191" s="105" t="s">
        <v>2498</v>
      </c>
      <c r="X191" s="105" t="s">
        <v>5221</v>
      </c>
      <c r="Y191" s="105" t="s">
        <v>5225</v>
      </c>
      <c r="Z191" s="105" t="s">
        <v>5226</v>
      </c>
      <c r="AA191" s="105" t="s">
        <v>5227</v>
      </c>
      <c r="AB191" s="106">
        <v>4</v>
      </c>
      <c r="AC191" s="102">
        <v>17700</v>
      </c>
      <c r="AD191" s="94">
        <v>7100</v>
      </c>
      <c r="AE191" s="94">
        <v>3700</v>
      </c>
      <c r="AF191" s="94">
        <v>3700</v>
      </c>
      <c r="AG191" s="94">
        <v>0</v>
      </c>
      <c r="AH191" s="102"/>
      <c r="AI191" s="102"/>
      <c r="AJ191" s="107"/>
      <c r="AK191" s="107" t="s">
        <v>3118</v>
      </c>
      <c r="AL191" s="107"/>
    </row>
    <row r="192" spans="2:38" ht="22.25" customHeight="1" x14ac:dyDescent="0.2">
      <c r="B192" s="102" t="s">
        <v>900</v>
      </c>
      <c r="C192" s="94" t="s">
        <v>85</v>
      </c>
      <c r="D192" s="103" t="s">
        <v>5228</v>
      </c>
      <c r="E192" s="94" t="s">
        <v>5229</v>
      </c>
      <c r="F192" s="94" t="s">
        <v>3505</v>
      </c>
      <c r="G192" s="94" t="s">
        <v>2497</v>
      </c>
      <c r="H192" s="103">
        <v>2023</v>
      </c>
      <c r="I192" s="103">
        <v>2023</v>
      </c>
      <c r="J192" s="102" t="s">
        <v>5230</v>
      </c>
      <c r="K192" s="94" t="s">
        <v>5231</v>
      </c>
      <c r="L192" s="94" t="s">
        <v>5232</v>
      </c>
      <c r="M192" s="94" t="s">
        <v>5233</v>
      </c>
      <c r="N192" s="94" t="s">
        <v>5234</v>
      </c>
      <c r="O192" s="94" t="s">
        <v>89</v>
      </c>
      <c r="P192" s="94" t="s">
        <v>90</v>
      </c>
      <c r="Q192" s="94" t="s">
        <v>5235</v>
      </c>
      <c r="R192" s="94" t="s">
        <v>5236</v>
      </c>
      <c r="S192" s="94" t="s">
        <v>135</v>
      </c>
      <c r="T192" s="94" t="s">
        <v>3217</v>
      </c>
      <c r="U192" s="94" t="s">
        <v>909</v>
      </c>
      <c r="V192" s="104" t="s">
        <v>5237</v>
      </c>
      <c r="W192" s="105" t="s">
        <v>5238</v>
      </c>
      <c r="X192" s="105" t="s">
        <v>5235</v>
      </c>
      <c r="Y192" s="105" t="s">
        <v>5239</v>
      </c>
      <c r="Z192" s="105" t="s">
        <v>5240</v>
      </c>
      <c r="AA192" s="105" t="s">
        <v>5241</v>
      </c>
      <c r="AB192" s="106">
        <v>1</v>
      </c>
      <c r="AC192" s="102">
        <v>3000</v>
      </c>
      <c r="AD192" s="94">
        <v>1500</v>
      </c>
      <c r="AE192" s="94">
        <v>0</v>
      </c>
      <c r="AF192" s="94">
        <v>0</v>
      </c>
      <c r="AG192" s="94">
        <v>0</v>
      </c>
      <c r="AH192" s="102"/>
      <c r="AI192" s="102"/>
      <c r="AJ192" s="107"/>
      <c r="AK192" s="107" t="s">
        <v>3118</v>
      </c>
      <c r="AL192" s="107"/>
    </row>
    <row r="193" spans="2:38" ht="22.25" customHeight="1" x14ac:dyDescent="0.2">
      <c r="B193" s="102" t="s">
        <v>900</v>
      </c>
      <c r="C193" s="94" t="s">
        <v>85</v>
      </c>
      <c r="D193" s="103" t="s">
        <v>5242</v>
      </c>
      <c r="E193" s="94" t="s">
        <v>5243</v>
      </c>
      <c r="F193" s="94" t="s">
        <v>3116</v>
      </c>
      <c r="G193" s="94" t="s">
        <v>2497</v>
      </c>
      <c r="H193" s="103">
        <v>2023</v>
      </c>
      <c r="I193" s="103">
        <v>2023</v>
      </c>
      <c r="J193" s="102" t="s">
        <v>5244</v>
      </c>
      <c r="K193" s="94" t="s">
        <v>5245</v>
      </c>
      <c r="L193" s="94" t="s">
        <v>5246</v>
      </c>
      <c r="M193" s="94" t="s">
        <v>5247</v>
      </c>
      <c r="N193" s="94" t="s">
        <v>5248</v>
      </c>
      <c r="O193" s="94" t="s">
        <v>89</v>
      </c>
      <c r="P193" s="94" t="s">
        <v>90</v>
      </c>
      <c r="Q193" s="94" t="s">
        <v>5249</v>
      </c>
      <c r="R193" s="94" t="s">
        <v>5250</v>
      </c>
      <c r="S193" s="94" t="s">
        <v>91</v>
      </c>
      <c r="T193" s="94" t="s">
        <v>5251</v>
      </c>
      <c r="U193" s="94" t="s">
        <v>909</v>
      </c>
      <c r="V193" s="104" t="s">
        <v>5252</v>
      </c>
      <c r="W193" s="105" t="s">
        <v>2498</v>
      </c>
      <c r="X193" s="105" t="s">
        <v>5249</v>
      </c>
      <c r="Y193" s="105" t="s">
        <v>5253</v>
      </c>
      <c r="Z193" s="105" t="s">
        <v>5254</v>
      </c>
      <c r="AA193" s="105" t="s">
        <v>5255</v>
      </c>
      <c r="AB193" s="106">
        <v>2</v>
      </c>
      <c r="AC193" s="102">
        <v>19970</v>
      </c>
      <c r="AD193" s="94">
        <v>9900</v>
      </c>
      <c r="AE193" s="94">
        <v>2300</v>
      </c>
      <c r="AF193" s="94">
        <v>2300</v>
      </c>
      <c r="AG193" s="94">
        <v>0</v>
      </c>
      <c r="AH193" s="102"/>
      <c r="AI193" s="102"/>
      <c r="AJ193" s="107"/>
      <c r="AK193" s="107" t="s">
        <v>3118</v>
      </c>
      <c r="AL193" s="107"/>
    </row>
    <row r="194" spans="2:38" ht="22.25" customHeight="1" x14ac:dyDescent="0.2">
      <c r="B194" s="102" t="s">
        <v>900</v>
      </c>
      <c r="C194" s="94" t="s">
        <v>85</v>
      </c>
      <c r="D194" s="103" t="s">
        <v>5256</v>
      </c>
      <c r="E194" s="94" t="s">
        <v>5257</v>
      </c>
      <c r="F194" s="94" t="s">
        <v>3116</v>
      </c>
      <c r="G194" s="94" t="s">
        <v>2497</v>
      </c>
      <c r="H194" s="103">
        <v>2023</v>
      </c>
      <c r="I194" s="103">
        <v>2023</v>
      </c>
      <c r="J194" s="102"/>
      <c r="K194" s="94" t="s">
        <v>5258</v>
      </c>
      <c r="L194" s="94" t="s">
        <v>5259</v>
      </c>
      <c r="M194" s="94" t="s">
        <v>5260</v>
      </c>
      <c r="N194" s="94" t="s">
        <v>5261</v>
      </c>
      <c r="O194" s="94" t="s">
        <v>89</v>
      </c>
      <c r="P194" s="94" t="s">
        <v>90</v>
      </c>
      <c r="Q194" s="94" t="s">
        <v>5262</v>
      </c>
      <c r="R194" s="94" t="s">
        <v>5263</v>
      </c>
      <c r="S194" s="94" t="s">
        <v>135</v>
      </c>
      <c r="T194" s="94" t="s">
        <v>975</v>
      </c>
      <c r="U194" s="94" t="s">
        <v>909</v>
      </c>
      <c r="V194" s="104" t="s">
        <v>5264</v>
      </c>
      <c r="W194" s="105" t="s">
        <v>5265</v>
      </c>
      <c r="X194" s="105" t="s">
        <v>5262</v>
      </c>
      <c r="Y194" s="105" t="s">
        <v>5266</v>
      </c>
      <c r="Z194" s="105" t="s">
        <v>5267</v>
      </c>
      <c r="AA194" s="105" t="s">
        <v>5268</v>
      </c>
      <c r="AB194" s="106">
        <v>1</v>
      </c>
      <c r="AC194" s="102">
        <v>28700</v>
      </c>
      <c r="AD194" s="94">
        <v>6000</v>
      </c>
      <c r="AE194" s="94">
        <v>1500</v>
      </c>
      <c r="AF194" s="94">
        <v>1500</v>
      </c>
      <c r="AG194" s="94">
        <v>0</v>
      </c>
      <c r="AH194" s="102"/>
      <c r="AI194" s="102"/>
      <c r="AJ194" s="107"/>
      <c r="AK194" s="107" t="s">
        <v>3118</v>
      </c>
      <c r="AL194" s="107"/>
    </row>
    <row r="195" spans="2:38" ht="22.25" customHeight="1" x14ac:dyDescent="0.2">
      <c r="B195" s="102" t="s">
        <v>900</v>
      </c>
      <c r="C195" s="94" t="s">
        <v>85</v>
      </c>
      <c r="D195" s="103" t="s">
        <v>5269</v>
      </c>
      <c r="E195" s="94" t="s">
        <v>5270</v>
      </c>
      <c r="F195" s="94" t="s">
        <v>3116</v>
      </c>
      <c r="G195" s="94" t="s">
        <v>2497</v>
      </c>
      <c r="H195" s="103">
        <v>2023</v>
      </c>
      <c r="I195" s="103">
        <v>2023</v>
      </c>
      <c r="J195" s="102" t="s">
        <v>5271</v>
      </c>
      <c r="K195" s="94" t="s">
        <v>5272</v>
      </c>
      <c r="L195" s="94"/>
      <c r="M195" s="94" t="s">
        <v>5273</v>
      </c>
      <c r="N195" s="94" t="s">
        <v>5274</v>
      </c>
      <c r="O195" s="94" t="s">
        <v>89</v>
      </c>
      <c r="P195" s="94" t="s">
        <v>257</v>
      </c>
      <c r="Q195" s="94" t="s">
        <v>5249</v>
      </c>
      <c r="R195" s="94" t="s">
        <v>5250</v>
      </c>
      <c r="S195" s="94" t="s">
        <v>91</v>
      </c>
      <c r="T195" s="94" t="s">
        <v>5251</v>
      </c>
      <c r="U195" s="94" t="s">
        <v>909</v>
      </c>
      <c r="V195" s="104" t="s">
        <v>5275</v>
      </c>
      <c r="W195" s="105" t="s">
        <v>2498</v>
      </c>
      <c r="X195" s="105" t="s">
        <v>5249</v>
      </c>
      <c r="Y195" s="105" t="s">
        <v>5253</v>
      </c>
      <c r="Z195" s="105" t="s">
        <v>5276</v>
      </c>
      <c r="AA195" s="105" t="s">
        <v>5277</v>
      </c>
      <c r="AB195" s="106">
        <v>3</v>
      </c>
      <c r="AC195" s="102">
        <v>15200</v>
      </c>
      <c r="AD195" s="94">
        <v>7600</v>
      </c>
      <c r="AE195" s="94">
        <v>3205</v>
      </c>
      <c r="AF195" s="94">
        <v>3205</v>
      </c>
      <c r="AG195" s="94">
        <v>0</v>
      </c>
      <c r="AH195" s="102"/>
      <c r="AI195" s="102"/>
      <c r="AJ195" s="107"/>
      <c r="AK195" s="107" t="s">
        <v>3118</v>
      </c>
      <c r="AL195" s="107"/>
    </row>
    <row r="196" spans="2:38" ht="22.25" customHeight="1" x14ac:dyDescent="0.2">
      <c r="B196" s="102" t="s">
        <v>900</v>
      </c>
      <c r="C196" s="94" t="s">
        <v>85</v>
      </c>
      <c r="D196" s="103" t="s">
        <v>5278</v>
      </c>
      <c r="E196" s="94" t="s">
        <v>5279</v>
      </c>
      <c r="F196" s="94" t="s">
        <v>3116</v>
      </c>
      <c r="G196" s="94" t="s">
        <v>2497</v>
      </c>
      <c r="H196" s="103">
        <v>2023</v>
      </c>
      <c r="I196" s="103">
        <v>2023</v>
      </c>
      <c r="J196" s="102"/>
      <c r="K196" s="94" t="s">
        <v>5280</v>
      </c>
      <c r="L196" s="94" t="s">
        <v>5281</v>
      </c>
      <c r="M196" s="94" t="s">
        <v>5282</v>
      </c>
      <c r="N196" s="94" t="s">
        <v>5283</v>
      </c>
      <c r="O196" s="94" t="s">
        <v>89</v>
      </c>
      <c r="P196" s="94" t="s">
        <v>90</v>
      </c>
      <c r="Q196" s="94" t="s">
        <v>5284</v>
      </c>
      <c r="R196" s="94" t="s">
        <v>5285</v>
      </c>
      <c r="S196" s="94" t="s">
        <v>135</v>
      </c>
      <c r="T196" s="94" t="s">
        <v>5286</v>
      </c>
      <c r="U196" s="94" t="s">
        <v>909</v>
      </c>
      <c r="V196" s="104" t="s">
        <v>5287</v>
      </c>
      <c r="W196" s="105" t="s">
        <v>5288</v>
      </c>
      <c r="X196" s="105" t="s">
        <v>5289</v>
      </c>
      <c r="Y196" s="105" t="s">
        <v>5290</v>
      </c>
      <c r="Z196" s="105" t="s">
        <v>5291</v>
      </c>
      <c r="AA196" s="105" t="s">
        <v>5292</v>
      </c>
      <c r="AB196" s="106">
        <v>1</v>
      </c>
      <c r="AC196" s="102">
        <v>5850</v>
      </c>
      <c r="AD196" s="94">
        <v>1800</v>
      </c>
      <c r="AE196" s="94">
        <v>1500</v>
      </c>
      <c r="AF196" s="94">
        <v>1500</v>
      </c>
      <c r="AG196" s="94">
        <v>0</v>
      </c>
      <c r="AH196" s="102" t="s">
        <v>3117</v>
      </c>
      <c r="AI196" s="102"/>
      <c r="AJ196" s="107"/>
      <c r="AK196" s="107" t="s">
        <v>3118</v>
      </c>
      <c r="AL196" s="107"/>
    </row>
    <row r="197" spans="2:38" ht="22.25" customHeight="1" x14ac:dyDescent="0.2">
      <c r="B197" s="102" t="s">
        <v>900</v>
      </c>
      <c r="C197" s="94" t="s">
        <v>85</v>
      </c>
      <c r="D197" s="103" t="s">
        <v>5293</v>
      </c>
      <c r="E197" s="94" t="s">
        <v>5294</v>
      </c>
      <c r="F197" s="94" t="s">
        <v>3116</v>
      </c>
      <c r="G197" s="94" t="s">
        <v>2497</v>
      </c>
      <c r="H197" s="103">
        <v>2023</v>
      </c>
      <c r="I197" s="103">
        <v>2023</v>
      </c>
      <c r="J197" s="102"/>
      <c r="K197" s="94" t="s">
        <v>5295</v>
      </c>
      <c r="L197" s="94" t="s">
        <v>5296</v>
      </c>
      <c r="M197" s="94" t="s">
        <v>5297</v>
      </c>
      <c r="N197" s="94" t="s">
        <v>5298</v>
      </c>
      <c r="O197" s="94" t="s">
        <v>5299</v>
      </c>
      <c r="P197" s="94" t="s">
        <v>90</v>
      </c>
      <c r="Q197" s="94" t="s">
        <v>5262</v>
      </c>
      <c r="R197" s="94" t="s">
        <v>5300</v>
      </c>
      <c r="S197" s="94" t="s">
        <v>135</v>
      </c>
      <c r="T197" s="94" t="s">
        <v>975</v>
      </c>
      <c r="U197" s="94" t="s">
        <v>909</v>
      </c>
      <c r="V197" s="104" t="s">
        <v>5301</v>
      </c>
      <c r="W197" s="105" t="s">
        <v>2498</v>
      </c>
      <c r="X197" s="105" t="s">
        <v>5262</v>
      </c>
      <c r="Y197" s="105" t="s">
        <v>5302</v>
      </c>
      <c r="Z197" s="105" t="s">
        <v>5303</v>
      </c>
      <c r="AA197" s="105" t="s">
        <v>5304</v>
      </c>
      <c r="AB197" s="106">
        <v>3</v>
      </c>
      <c r="AC197" s="102">
        <v>21000</v>
      </c>
      <c r="AD197" s="94">
        <v>5900</v>
      </c>
      <c r="AE197" s="94">
        <v>1500</v>
      </c>
      <c r="AF197" s="94">
        <v>1500</v>
      </c>
      <c r="AG197" s="94">
        <v>0</v>
      </c>
      <c r="AH197" s="102" t="s">
        <v>3117</v>
      </c>
      <c r="AI197" s="102"/>
      <c r="AJ197" s="107"/>
      <c r="AK197" s="107" t="s">
        <v>3118</v>
      </c>
      <c r="AL197" s="107"/>
    </row>
    <row r="198" spans="2:38" ht="22.25" customHeight="1" x14ac:dyDescent="0.2">
      <c r="B198" s="102" t="s">
        <v>900</v>
      </c>
      <c r="C198" s="94" t="s">
        <v>85</v>
      </c>
      <c r="D198" s="103" t="s">
        <v>5305</v>
      </c>
      <c r="E198" s="94" t="s">
        <v>5306</v>
      </c>
      <c r="F198" s="94" t="s">
        <v>3116</v>
      </c>
      <c r="G198" s="94" t="s">
        <v>2497</v>
      </c>
      <c r="H198" s="103">
        <v>2023</v>
      </c>
      <c r="I198" s="103">
        <v>2023</v>
      </c>
      <c r="J198" s="102"/>
      <c r="K198" s="94" t="s">
        <v>969</v>
      </c>
      <c r="L198" s="94" t="s">
        <v>970</v>
      </c>
      <c r="M198" s="94" t="s">
        <v>971</v>
      </c>
      <c r="N198" s="94" t="s">
        <v>972</v>
      </c>
      <c r="O198" s="94" t="s">
        <v>89</v>
      </c>
      <c r="P198" s="94" t="s">
        <v>90</v>
      </c>
      <c r="Q198" s="94" t="s">
        <v>973</v>
      </c>
      <c r="R198" s="94" t="s">
        <v>974</v>
      </c>
      <c r="S198" s="94" t="s">
        <v>223</v>
      </c>
      <c r="T198" s="94" t="s">
        <v>975</v>
      </c>
      <c r="U198" s="94" t="s">
        <v>909</v>
      </c>
      <c r="V198" s="104" t="s">
        <v>2724</v>
      </c>
      <c r="W198" s="105" t="s">
        <v>2498</v>
      </c>
      <c r="X198" s="105" t="s">
        <v>973</v>
      </c>
      <c r="Y198" s="105" t="s">
        <v>2725</v>
      </c>
      <c r="Z198" s="105" t="s">
        <v>2726</v>
      </c>
      <c r="AA198" s="105" t="s">
        <v>2727</v>
      </c>
      <c r="AB198" s="106">
        <v>3</v>
      </c>
      <c r="AC198" s="102">
        <v>35570</v>
      </c>
      <c r="AD198" s="94">
        <v>9300</v>
      </c>
      <c r="AE198" s="94">
        <v>6500</v>
      </c>
      <c r="AF198" s="94">
        <v>6500</v>
      </c>
      <c r="AG198" s="94">
        <v>0</v>
      </c>
      <c r="AH198" s="102" t="s">
        <v>3117</v>
      </c>
      <c r="AI198" s="102"/>
      <c r="AJ198" s="107"/>
      <c r="AK198" s="107" t="s">
        <v>3118</v>
      </c>
      <c r="AL198" s="107"/>
    </row>
    <row r="199" spans="2:38" ht="22.25" customHeight="1" x14ac:dyDescent="0.2">
      <c r="B199" s="102" t="s">
        <v>900</v>
      </c>
      <c r="C199" s="94" t="s">
        <v>85</v>
      </c>
      <c r="D199" s="103" t="s">
        <v>5307</v>
      </c>
      <c r="E199" s="94" t="s">
        <v>5308</v>
      </c>
      <c r="F199" s="94" t="s">
        <v>3116</v>
      </c>
      <c r="G199" s="94" t="s">
        <v>2497</v>
      </c>
      <c r="H199" s="103">
        <v>2023</v>
      </c>
      <c r="I199" s="103">
        <v>2023</v>
      </c>
      <c r="J199" s="102"/>
      <c r="K199" s="94" t="s">
        <v>5309</v>
      </c>
      <c r="L199" s="94" t="s">
        <v>5310</v>
      </c>
      <c r="M199" s="94" t="s">
        <v>5311</v>
      </c>
      <c r="N199" s="94" t="s">
        <v>5312</v>
      </c>
      <c r="O199" s="94" t="s">
        <v>89</v>
      </c>
      <c r="P199" s="94" t="s">
        <v>90</v>
      </c>
      <c r="Q199" s="94" t="s">
        <v>5313</v>
      </c>
      <c r="R199" s="94" t="s">
        <v>5314</v>
      </c>
      <c r="S199" s="94" t="s">
        <v>91</v>
      </c>
      <c r="T199" s="94" t="s">
        <v>5286</v>
      </c>
      <c r="U199" s="94" t="s">
        <v>909</v>
      </c>
      <c r="V199" s="104" t="s">
        <v>5315</v>
      </c>
      <c r="W199" s="105" t="s">
        <v>2498</v>
      </c>
      <c r="X199" s="105" t="s">
        <v>5313</v>
      </c>
      <c r="Y199" s="105" t="s">
        <v>5316</v>
      </c>
      <c r="Z199" s="105" t="s">
        <v>5317</v>
      </c>
      <c r="AA199" s="105" t="s">
        <v>5318</v>
      </c>
      <c r="AB199" s="106">
        <v>3</v>
      </c>
      <c r="AC199" s="102">
        <v>75000</v>
      </c>
      <c r="AD199" s="94">
        <v>28000</v>
      </c>
      <c r="AE199" s="94">
        <v>6600</v>
      </c>
      <c r="AF199" s="94">
        <v>6600</v>
      </c>
      <c r="AG199" s="94">
        <v>0</v>
      </c>
      <c r="AH199" s="102"/>
      <c r="AI199" s="102"/>
      <c r="AJ199" s="107"/>
      <c r="AK199" s="107" t="s">
        <v>3118</v>
      </c>
      <c r="AL199" s="107"/>
    </row>
    <row r="200" spans="2:38" ht="22.25" customHeight="1" x14ac:dyDescent="0.2">
      <c r="B200" s="102" t="s">
        <v>900</v>
      </c>
      <c r="C200" s="94" t="s">
        <v>85</v>
      </c>
      <c r="D200" s="103" t="s">
        <v>5319</v>
      </c>
      <c r="E200" s="94" t="s">
        <v>5320</v>
      </c>
      <c r="F200" s="94" t="s">
        <v>3116</v>
      </c>
      <c r="G200" s="94" t="s">
        <v>2497</v>
      </c>
      <c r="H200" s="103">
        <v>2023</v>
      </c>
      <c r="I200" s="103">
        <v>2023</v>
      </c>
      <c r="J200" s="102" t="s">
        <v>5321</v>
      </c>
      <c r="K200" s="94" t="s">
        <v>5322</v>
      </c>
      <c r="L200" s="94"/>
      <c r="M200" s="94" t="s">
        <v>5323</v>
      </c>
      <c r="N200" s="94" t="s">
        <v>5324</v>
      </c>
      <c r="O200" s="94" t="s">
        <v>89</v>
      </c>
      <c r="P200" s="94" t="s">
        <v>90</v>
      </c>
      <c r="Q200" s="94" t="s">
        <v>5325</v>
      </c>
      <c r="R200" s="94" t="s">
        <v>5326</v>
      </c>
      <c r="S200" s="94" t="s">
        <v>135</v>
      </c>
      <c r="T200" s="94" t="s">
        <v>3217</v>
      </c>
      <c r="U200" s="94" t="s">
        <v>909</v>
      </c>
      <c r="V200" s="104" t="s">
        <v>5327</v>
      </c>
      <c r="W200" s="105" t="s">
        <v>2498</v>
      </c>
      <c r="X200" s="105" t="s">
        <v>5328</v>
      </c>
      <c r="Y200" s="105" t="s">
        <v>5329</v>
      </c>
      <c r="Z200" s="105" t="s">
        <v>5330</v>
      </c>
      <c r="AA200" s="105" t="s">
        <v>5331</v>
      </c>
      <c r="AB200" s="106">
        <v>3</v>
      </c>
      <c r="AC200" s="102">
        <v>77900</v>
      </c>
      <c r="AD200" s="94">
        <v>27100</v>
      </c>
      <c r="AE200" s="94">
        <v>4600</v>
      </c>
      <c r="AF200" s="94">
        <v>4600</v>
      </c>
      <c r="AG200" s="94">
        <v>0</v>
      </c>
      <c r="AH200" s="102" t="s">
        <v>3117</v>
      </c>
      <c r="AI200" s="102"/>
      <c r="AJ200" s="107"/>
      <c r="AK200" s="107" t="s">
        <v>3118</v>
      </c>
      <c r="AL200" s="107"/>
    </row>
    <row r="201" spans="2:38" ht="22.25" customHeight="1" x14ac:dyDescent="0.2">
      <c r="B201" s="102" t="s">
        <v>900</v>
      </c>
      <c r="C201" s="94" t="s">
        <v>85</v>
      </c>
      <c r="D201" s="103" t="s">
        <v>5332</v>
      </c>
      <c r="E201" s="94" t="s">
        <v>5333</v>
      </c>
      <c r="F201" s="94" t="s">
        <v>3116</v>
      </c>
      <c r="G201" s="94" t="s">
        <v>2497</v>
      </c>
      <c r="H201" s="103">
        <v>2023</v>
      </c>
      <c r="I201" s="103">
        <v>2023</v>
      </c>
      <c r="J201" s="102" t="s">
        <v>5334</v>
      </c>
      <c r="K201" s="94" t="s">
        <v>5335</v>
      </c>
      <c r="L201" s="94" t="s">
        <v>5336</v>
      </c>
      <c r="M201" s="94" t="s">
        <v>5337</v>
      </c>
      <c r="N201" s="94" t="s">
        <v>5338</v>
      </c>
      <c r="O201" s="94" t="s">
        <v>89</v>
      </c>
      <c r="P201" s="94" t="s">
        <v>90</v>
      </c>
      <c r="Q201" s="94" t="s">
        <v>5339</v>
      </c>
      <c r="R201" s="94" t="s">
        <v>5340</v>
      </c>
      <c r="S201" s="94" t="s">
        <v>135</v>
      </c>
      <c r="T201" s="94" t="s">
        <v>946</v>
      </c>
      <c r="U201" s="94" t="s">
        <v>909</v>
      </c>
      <c r="V201" s="104" t="s">
        <v>5341</v>
      </c>
      <c r="W201" s="105" t="s">
        <v>2498</v>
      </c>
      <c r="X201" s="105" t="s">
        <v>5339</v>
      </c>
      <c r="Y201" s="105" t="s">
        <v>5342</v>
      </c>
      <c r="Z201" s="105" t="s">
        <v>5343</v>
      </c>
      <c r="AA201" s="105" t="s">
        <v>5344</v>
      </c>
      <c r="AB201" s="106">
        <v>2</v>
      </c>
      <c r="AC201" s="102">
        <v>18780</v>
      </c>
      <c r="AD201" s="94">
        <v>6500</v>
      </c>
      <c r="AE201" s="94">
        <v>1500</v>
      </c>
      <c r="AF201" s="94">
        <v>1500</v>
      </c>
      <c r="AG201" s="94">
        <v>0</v>
      </c>
      <c r="AH201" s="102"/>
      <c r="AI201" s="102"/>
      <c r="AJ201" s="107"/>
      <c r="AK201" s="107" t="s">
        <v>3118</v>
      </c>
      <c r="AL201" s="107"/>
    </row>
    <row r="202" spans="2:38" ht="22.25" customHeight="1" x14ac:dyDescent="0.2">
      <c r="B202" s="102" t="s">
        <v>900</v>
      </c>
      <c r="C202" s="94" t="s">
        <v>85</v>
      </c>
      <c r="D202" s="103" t="s">
        <v>5345</v>
      </c>
      <c r="E202" s="94" t="s">
        <v>5346</v>
      </c>
      <c r="F202" s="94" t="s">
        <v>3116</v>
      </c>
      <c r="G202" s="94" t="s">
        <v>2497</v>
      </c>
      <c r="H202" s="103">
        <v>2023</v>
      </c>
      <c r="I202" s="103">
        <v>2023</v>
      </c>
      <c r="J202" s="102" t="s">
        <v>5347</v>
      </c>
      <c r="K202" s="94" t="s">
        <v>5348</v>
      </c>
      <c r="L202" s="94"/>
      <c r="M202" s="94" t="s">
        <v>5349</v>
      </c>
      <c r="N202" s="94" t="s">
        <v>5350</v>
      </c>
      <c r="O202" s="94" t="s">
        <v>89</v>
      </c>
      <c r="P202" s="94" t="s">
        <v>257</v>
      </c>
      <c r="Q202" s="94" t="s">
        <v>3215</v>
      </c>
      <c r="R202" s="94" t="s">
        <v>3216</v>
      </c>
      <c r="S202" s="94" t="s">
        <v>91</v>
      </c>
      <c r="T202" s="94" t="s">
        <v>3217</v>
      </c>
      <c r="U202" s="94" t="s">
        <v>909</v>
      </c>
      <c r="V202" s="104" t="s">
        <v>5351</v>
      </c>
      <c r="W202" s="105" t="s">
        <v>5352</v>
      </c>
      <c r="X202" s="105" t="s">
        <v>3215</v>
      </c>
      <c r="Y202" s="105" t="s">
        <v>5353</v>
      </c>
      <c r="Z202" s="105" t="s">
        <v>5354</v>
      </c>
      <c r="AA202" s="105" t="s">
        <v>5355</v>
      </c>
      <c r="AB202" s="106">
        <v>4</v>
      </c>
      <c r="AC202" s="102">
        <v>32950</v>
      </c>
      <c r="AD202" s="94">
        <v>11000</v>
      </c>
      <c r="AE202" s="94">
        <v>7500</v>
      </c>
      <c r="AF202" s="94">
        <v>7500</v>
      </c>
      <c r="AG202" s="94">
        <v>0</v>
      </c>
      <c r="AH202" s="102"/>
      <c r="AI202" s="102"/>
      <c r="AJ202" s="107"/>
      <c r="AK202" s="107" t="s">
        <v>3118</v>
      </c>
      <c r="AL202" s="107"/>
    </row>
    <row r="203" spans="2:38" ht="22.25" customHeight="1" x14ac:dyDescent="0.2">
      <c r="B203" s="102" t="s">
        <v>900</v>
      </c>
      <c r="C203" s="94" t="s">
        <v>85</v>
      </c>
      <c r="D203" s="103" t="s">
        <v>5356</v>
      </c>
      <c r="E203" s="94" t="s">
        <v>5357</v>
      </c>
      <c r="F203" s="94" t="s">
        <v>3116</v>
      </c>
      <c r="G203" s="94" t="s">
        <v>2497</v>
      </c>
      <c r="H203" s="103">
        <v>2023</v>
      </c>
      <c r="I203" s="103">
        <v>2023</v>
      </c>
      <c r="J203" s="102" t="s">
        <v>5358</v>
      </c>
      <c r="K203" s="94" t="s">
        <v>5359</v>
      </c>
      <c r="L203" s="94" t="s">
        <v>5360</v>
      </c>
      <c r="M203" s="94" t="s">
        <v>5361</v>
      </c>
      <c r="N203" s="94" t="s">
        <v>5362</v>
      </c>
      <c r="O203" s="94" t="s">
        <v>89</v>
      </c>
      <c r="P203" s="94" t="s">
        <v>90</v>
      </c>
      <c r="Q203" s="94" t="s">
        <v>5363</v>
      </c>
      <c r="R203" s="94" t="s">
        <v>5364</v>
      </c>
      <c r="S203" s="94" t="s">
        <v>119</v>
      </c>
      <c r="T203" s="94" t="s">
        <v>3217</v>
      </c>
      <c r="U203" s="94" t="s">
        <v>909</v>
      </c>
      <c r="V203" s="104" t="s">
        <v>5365</v>
      </c>
      <c r="W203" s="105" t="s">
        <v>2498</v>
      </c>
      <c r="X203" s="105" t="s">
        <v>5363</v>
      </c>
      <c r="Y203" s="105" t="s">
        <v>5366</v>
      </c>
      <c r="Z203" s="105" t="s">
        <v>5367</v>
      </c>
      <c r="AA203" s="105" t="s">
        <v>5368</v>
      </c>
      <c r="AB203" s="106">
        <v>1</v>
      </c>
      <c r="AC203" s="102">
        <v>3100</v>
      </c>
      <c r="AD203" s="94">
        <v>1500</v>
      </c>
      <c r="AE203" s="94">
        <v>1500</v>
      </c>
      <c r="AF203" s="94">
        <v>1500</v>
      </c>
      <c r="AG203" s="94">
        <v>0</v>
      </c>
      <c r="AH203" s="102"/>
      <c r="AI203" s="102"/>
      <c r="AJ203" s="107"/>
      <c r="AK203" s="107" t="s">
        <v>3118</v>
      </c>
      <c r="AL203" s="107"/>
    </row>
    <row r="204" spans="2:38" ht="22.25" customHeight="1" x14ac:dyDescent="0.2">
      <c r="B204" s="102" t="s">
        <v>900</v>
      </c>
      <c r="C204" s="94" t="s">
        <v>85</v>
      </c>
      <c r="D204" s="103" t="s">
        <v>5369</v>
      </c>
      <c r="E204" s="94" t="s">
        <v>5370</v>
      </c>
      <c r="F204" s="94" t="s">
        <v>3505</v>
      </c>
      <c r="G204" s="94" t="s">
        <v>2497</v>
      </c>
      <c r="H204" s="103">
        <v>2023</v>
      </c>
      <c r="I204" s="103">
        <v>2023</v>
      </c>
      <c r="J204" s="102"/>
      <c r="K204" s="94" t="s">
        <v>5371</v>
      </c>
      <c r="L204" s="94"/>
      <c r="M204" s="94" t="s">
        <v>5372</v>
      </c>
      <c r="N204" s="94" t="s">
        <v>5373</v>
      </c>
      <c r="O204" s="94" t="s">
        <v>89</v>
      </c>
      <c r="P204" s="94" t="s">
        <v>90</v>
      </c>
      <c r="Q204" s="94" t="s">
        <v>5374</v>
      </c>
      <c r="R204" s="94" t="s">
        <v>5375</v>
      </c>
      <c r="S204" s="94" t="s">
        <v>91</v>
      </c>
      <c r="T204" s="94" t="s">
        <v>975</v>
      </c>
      <c r="U204" s="94" t="s">
        <v>909</v>
      </c>
      <c r="V204" s="104" t="s">
        <v>5376</v>
      </c>
      <c r="W204" s="105" t="s">
        <v>2498</v>
      </c>
      <c r="X204" s="105" t="s">
        <v>5374</v>
      </c>
      <c r="Y204" s="105" t="s">
        <v>5377</v>
      </c>
      <c r="Z204" s="105" t="s">
        <v>5378</v>
      </c>
      <c r="AA204" s="105" t="s">
        <v>5379</v>
      </c>
      <c r="AB204" s="106">
        <v>1</v>
      </c>
      <c r="AC204" s="102">
        <v>8750</v>
      </c>
      <c r="AD204" s="94">
        <v>4000</v>
      </c>
      <c r="AE204" s="94">
        <v>0</v>
      </c>
      <c r="AF204" s="94">
        <v>0</v>
      </c>
      <c r="AG204" s="94">
        <v>0</v>
      </c>
      <c r="AH204" s="102"/>
      <c r="AI204" s="102"/>
      <c r="AJ204" s="107"/>
      <c r="AK204" s="107" t="s">
        <v>3118</v>
      </c>
      <c r="AL204" s="107"/>
    </row>
    <row r="205" spans="2:38" ht="22.25" customHeight="1" x14ac:dyDescent="0.2">
      <c r="B205" s="102" t="s">
        <v>900</v>
      </c>
      <c r="C205" s="94" t="s">
        <v>85</v>
      </c>
      <c r="D205" s="103" t="s">
        <v>5380</v>
      </c>
      <c r="E205" s="94" t="s">
        <v>5381</v>
      </c>
      <c r="F205" s="94" t="s">
        <v>3116</v>
      </c>
      <c r="G205" s="94" t="s">
        <v>2497</v>
      </c>
      <c r="H205" s="103">
        <v>2023</v>
      </c>
      <c r="I205" s="103">
        <v>2023</v>
      </c>
      <c r="J205" s="102" t="s">
        <v>5382</v>
      </c>
      <c r="K205" s="94" t="s">
        <v>5383</v>
      </c>
      <c r="L205" s="94" t="s">
        <v>5384</v>
      </c>
      <c r="M205" s="94" t="s">
        <v>5385</v>
      </c>
      <c r="N205" s="94" t="s">
        <v>5386</v>
      </c>
      <c r="O205" s="94" t="s">
        <v>89</v>
      </c>
      <c r="P205" s="94" t="s">
        <v>90</v>
      </c>
      <c r="Q205" s="94" t="s">
        <v>5387</v>
      </c>
      <c r="R205" s="94" t="s">
        <v>5388</v>
      </c>
      <c r="S205" s="94" t="s">
        <v>135</v>
      </c>
      <c r="T205" s="94" t="s">
        <v>5223</v>
      </c>
      <c r="U205" s="94" t="s">
        <v>909</v>
      </c>
      <c r="V205" s="104" t="s">
        <v>5389</v>
      </c>
      <c r="W205" s="105" t="s">
        <v>2498</v>
      </c>
      <c r="X205" s="105" t="s">
        <v>5387</v>
      </c>
      <c r="Y205" s="105" t="s">
        <v>5390</v>
      </c>
      <c r="Z205" s="105" t="s">
        <v>5391</v>
      </c>
      <c r="AA205" s="105" t="s">
        <v>5392</v>
      </c>
      <c r="AB205" s="106">
        <v>3</v>
      </c>
      <c r="AC205" s="102">
        <v>12600</v>
      </c>
      <c r="AD205" s="94">
        <v>5000</v>
      </c>
      <c r="AE205" s="94">
        <v>1500</v>
      </c>
      <c r="AF205" s="94">
        <v>1500</v>
      </c>
      <c r="AG205" s="94">
        <v>0</v>
      </c>
      <c r="AH205" s="102" t="s">
        <v>3117</v>
      </c>
      <c r="AI205" s="102"/>
      <c r="AJ205" s="107"/>
      <c r="AK205" s="107" t="s">
        <v>3118</v>
      </c>
      <c r="AL205" s="107"/>
    </row>
    <row r="206" spans="2:38" ht="22.25" customHeight="1" x14ac:dyDescent="0.2">
      <c r="B206" s="102" t="s">
        <v>900</v>
      </c>
      <c r="C206" s="94" t="s">
        <v>85</v>
      </c>
      <c r="D206" s="103" t="s">
        <v>5393</v>
      </c>
      <c r="E206" s="94" t="s">
        <v>5394</v>
      </c>
      <c r="F206" s="94" t="s">
        <v>3116</v>
      </c>
      <c r="G206" s="94" t="s">
        <v>2497</v>
      </c>
      <c r="H206" s="103">
        <v>2023</v>
      </c>
      <c r="I206" s="103">
        <v>2023</v>
      </c>
      <c r="J206" s="102"/>
      <c r="K206" s="94" t="s">
        <v>5395</v>
      </c>
      <c r="L206" s="94"/>
      <c r="M206" s="94" t="s">
        <v>5396</v>
      </c>
      <c r="N206" s="94" t="s">
        <v>5397</v>
      </c>
      <c r="O206" s="94" t="s">
        <v>89</v>
      </c>
      <c r="P206" s="94" t="s">
        <v>257</v>
      </c>
      <c r="Q206" s="94" t="s">
        <v>5398</v>
      </c>
      <c r="R206" s="94" t="s">
        <v>5399</v>
      </c>
      <c r="S206" s="94" t="s">
        <v>91</v>
      </c>
      <c r="T206" s="94" t="s">
        <v>975</v>
      </c>
      <c r="U206" s="94" t="s">
        <v>909</v>
      </c>
      <c r="V206" s="104" t="s">
        <v>5400</v>
      </c>
      <c r="W206" s="105" t="s">
        <v>5401</v>
      </c>
      <c r="X206" s="105" t="s">
        <v>5398</v>
      </c>
      <c r="Y206" s="105" t="s">
        <v>5402</v>
      </c>
      <c r="Z206" s="105" t="s">
        <v>5403</v>
      </c>
      <c r="AA206" s="105" t="s">
        <v>5404</v>
      </c>
      <c r="AB206" s="106">
        <v>4</v>
      </c>
      <c r="AC206" s="102">
        <v>32450</v>
      </c>
      <c r="AD206" s="94">
        <v>11500</v>
      </c>
      <c r="AE206" s="94">
        <v>8300</v>
      </c>
      <c r="AF206" s="94">
        <v>8300</v>
      </c>
      <c r="AG206" s="94">
        <v>0</v>
      </c>
      <c r="AH206" s="102"/>
      <c r="AI206" s="102"/>
      <c r="AJ206" s="107"/>
      <c r="AK206" s="107" t="s">
        <v>3118</v>
      </c>
      <c r="AL206" s="107"/>
    </row>
    <row r="207" spans="2:38" ht="22.25" customHeight="1" x14ac:dyDescent="0.2">
      <c r="B207" s="102" t="s">
        <v>900</v>
      </c>
      <c r="C207" s="94" t="s">
        <v>85</v>
      </c>
      <c r="D207" s="103" t="s">
        <v>5405</v>
      </c>
      <c r="E207" s="94" t="s">
        <v>5406</v>
      </c>
      <c r="F207" s="94" t="s">
        <v>3116</v>
      </c>
      <c r="G207" s="94" t="s">
        <v>2497</v>
      </c>
      <c r="H207" s="103">
        <v>2023</v>
      </c>
      <c r="I207" s="103">
        <v>2023</v>
      </c>
      <c r="J207" s="102" t="s">
        <v>5407</v>
      </c>
      <c r="K207" s="94" t="s">
        <v>5408</v>
      </c>
      <c r="L207" s="94" t="s">
        <v>5409</v>
      </c>
      <c r="M207" s="94" t="s">
        <v>5410</v>
      </c>
      <c r="N207" s="94" t="s">
        <v>5411</v>
      </c>
      <c r="O207" s="94" t="s">
        <v>89</v>
      </c>
      <c r="P207" s="94" t="s">
        <v>90</v>
      </c>
      <c r="Q207" s="94" t="s">
        <v>5412</v>
      </c>
      <c r="R207" s="94" t="s">
        <v>5413</v>
      </c>
      <c r="S207" s="94" t="s">
        <v>119</v>
      </c>
      <c r="T207" s="94" t="s">
        <v>3217</v>
      </c>
      <c r="U207" s="94" t="s">
        <v>909</v>
      </c>
      <c r="V207" s="104" t="s">
        <v>5414</v>
      </c>
      <c r="W207" s="105" t="s">
        <v>5415</v>
      </c>
      <c r="X207" s="105" t="s">
        <v>5416</v>
      </c>
      <c r="Y207" s="105" t="s">
        <v>5417</v>
      </c>
      <c r="Z207" s="105" t="s">
        <v>5418</v>
      </c>
      <c r="AA207" s="105" t="s">
        <v>5419</v>
      </c>
      <c r="AB207" s="106">
        <v>2</v>
      </c>
      <c r="AC207" s="102">
        <v>6260</v>
      </c>
      <c r="AD207" s="94">
        <v>1500</v>
      </c>
      <c r="AE207" s="94">
        <v>1500</v>
      </c>
      <c r="AF207" s="94">
        <v>1500</v>
      </c>
      <c r="AG207" s="94">
        <v>0</v>
      </c>
      <c r="AH207" s="102" t="s">
        <v>3117</v>
      </c>
      <c r="AI207" s="102"/>
      <c r="AJ207" s="107"/>
      <c r="AK207" s="107" t="s">
        <v>3118</v>
      </c>
      <c r="AL207" s="107"/>
    </row>
    <row r="208" spans="2:38" ht="22.25" customHeight="1" x14ac:dyDescent="0.2">
      <c r="B208" s="102" t="s">
        <v>900</v>
      </c>
      <c r="C208" s="94" t="s">
        <v>85</v>
      </c>
      <c r="D208" s="103" t="s">
        <v>5420</v>
      </c>
      <c r="E208" s="94" t="s">
        <v>5421</v>
      </c>
      <c r="F208" s="94" t="s">
        <v>3116</v>
      </c>
      <c r="G208" s="94" t="s">
        <v>2497</v>
      </c>
      <c r="H208" s="103">
        <v>2023</v>
      </c>
      <c r="I208" s="103">
        <v>2023</v>
      </c>
      <c r="J208" s="102" t="s">
        <v>5422</v>
      </c>
      <c r="K208" s="94" t="s">
        <v>5423</v>
      </c>
      <c r="L208" s="94"/>
      <c r="M208" s="94" t="s">
        <v>5424</v>
      </c>
      <c r="N208" s="94" t="s">
        <v>5425</v>
      </c>
      <c r="O208" s="94" t="s">
        <v>89</v>
      </c>
      <c r="P208" s="94" t="s">
        <v>257</v>
      </c>
      <c r="Q208" s="94" t="s">
        <v>5426</v>
      </c>
      <c r="R208" s="94" t="s">
        <v>5427</v>
      </c>
      <c r="S208" s="94" t="s">
        <v>91</v>
      </c>
      <c r="T208" s="94" t="s">
        <v>946</v>
      </c>
      <c r="U208" s="94" t="s">
        <v>909</v>
      </c>
      <c r="V208" s="104" t="s">
        <v>5428</v>
      </c>
      <c r="W208" s="105" t="s">
        <v>2498</v>
      </c>
      <c r="X208" s="105" t="s">
        <v>5426</v>
      </c>
      <c r="Y208" s="105" t="s">
        <v>5429</v>
      </c>
      <c r="Z208" s="105" t="s">
        <v>5430</v>
      </c>
      <c r="AA208" s="105" t="s">
        <v>5431</v>
      </c>
      <c r="AB208" s="106">
        <v>4</v>
      </c>
      <c r="AC208" s="102">
        <v>55430</v>
      </c>
      <c r="AD208" s="94">
        <v>15000</v>
      </c>
      <c r="AE208" s="94">
        <v>4900</v>
      </c>
      <c r="AF208" s="94">
        <v>4900</v>
      </c>
      <c r="AG208" s="94">
        <v>0</v>
      </c>
      <c r="AH208" s="102"/>
      <c r="AI208" s="102"/>
      <c r="AJ208" s="107"/>
      <c r="AK208" s="107" t="s">
        <v>3118</v>
      </c>
      <c r="AL208" s="107"/>
    </row>
    <row r="209" spans="2:38" ht="22.25" customHeight="1" x14ac:dyDescent="0.2">
      <c r="B209" s="102" t="s">
        <v>900</v>
      </c>
      <c r="C209" s="94" t="s">
        <v>85</v>
      </c>
      <c r="D209" s="103" t="s">
        <v>5432</v>
      </c>
      <c r="E209" s="94" t="s">
        <v>5433</v>
      </c>
      <c r="F209" s="94" t="s">
        <v>3116</v>
      </c>
      <c r="G209" s="94" t="s">
        <v>2497</v>
      </c>
      <c r="H209" s="103">
        <v>2023</v>
      </c>
      <c r="I209" s="103">
        <v>2023</v>
      </c>
      <c r="J209" s="102" t="s">
        <v>5434</v>
      </c>
      <c r="K209" s="94" t="s">
        <v>5435</v>
      </c>
      <c r="L209" s="94" t="s">
        <v>5436</v>
      </c>
      <c r="M209" s="94" t="s">
        <v>5437</v>
      </c>
      <c r="N209" s="94" t="s">
        <v>5438</v>
      </c>
      <c r="O209" s="94" t="s">
        <v>89</v>
      </c>
      <c r="P209" s="94" t="s">
        <v>257</v>
      </c>
      <c r="Q209" s="94" t="s">
        <v>5439</v>
      </c>
      <c r="R209" s="94" t="s">
        <v>5440</v>
      </c>
      <c r="S209" s="94" t="s">
        <v>91</v>
      </c>
      <c r="T209" s="94" t="s">
        <v>5441</v>
      </c>
      <c r="U209" s="94" t="s">
        <v>909</v>
      </c>
      <c r="V209" s="104" t="s">
        <v>5442</v>
      </c>
      <c r="W209" s="105" t="s">
        <v>5443</v>
      </c>
      <c r="X209" s="105" t="s">
        <v>5439</v>
      </c>
      <c r="Y209" s="105" t="s">
        <v>5444</v>
      </c>
      <c r="Z209" s="105" t="s">
        <v>5445</v>
      </c>
      <c r="AA209" s="105" t="s">
        <v>5446</v>
      </c>
      <c r="AB209" s="106">
        <v>4</v>
      </c>
      <c r="AC209" s="102">
        <v>16400</v>
      </c>
      <c r="AD209" s="94">
        <v>6500</v>
      </c>
      <c r="AE209" s="94">
        <v>4700</v>
      </c>
      <c r="AF209" s="94">
        <v>4700</v>
      </c>
      <c r="AG209" s="94">
        <v>0</v>
      </c>
      <c r="AH209" s="102"/>
      <c r="AI209" s="102"/>
      <c r="AJ209" s="107"/>
      <c r="AK209" s="107" t="s">
        <v>3118</v>
      </c>
      <c r="AL209" s="107"/>
    </row>
    <row r="210" spans="2:38" ht="22.25" customHeight="1" x14ac:dyDescent="0.2">
      <c r="B210" s="102" t="s">
        <v>900</v>
      </c>
      <c r="C210" s="94" t="s">
        <v>85</v>
      </c>
      <c r="D210" s="103" t="s">
        <v>5447</v>
      </c>
      <c r="E210" s="94" t="s">
        <v>5448</v>
      </c>
      <c r="F210" s="94" t="s">
        <v>3116</v>
      </c>
      <c r="G210" s="94" t="s">
        <v>2497</v>
      </c>
      <c r="H210" s="103">
        <v>2023</v>
      </c>
      <c r="I210" s="103">
        <v>2023</v>
      </c>
      <c r="J210" s="102" t="s">
        <v>5449</v>
      </c>
      <c r="K210" s="94" t="s">
        <v>5450</v>
      </c>
      <c r="L210" s="94" t="s">
        <v>5451</v>
      </c>
      <c r="M210" s="94" t="s">
        <v>5452</v>
      </c>
      <c r="N210" s="94" t="s">
        <v>5453</v>
      </c>
      <c r="O210" s="94" t="s">
        <v>89</v>
      </c>
      <c r="P210" s="94" t="s">
        <v>90</v>
      </c>
      <c r="Q210" s="94" t="s">
        <v>5454</v>
      </c>
      <c r="R210" s="94" t="s">
        <v>5455</v>
      </c>
      <c r="S210" s="94" t="s">
        <v>135</v>
      </c>
      <c r="T210" s="94" t="s">
        <v>5441</v>
      </c>
      <c r="U210" s="94" t="s">
        <v>909</v>
      </c>
      <c r="V210" s="104" t="s">
        <v>5456</v>
      </c>
      <c r="W210" s="105" t="s">
        <v>2654</v>
      </c>
      <c r="X210" s="105" t="s">
        <v>5454</v>
      </c>
      <c r="Y210" s="105" t="s">
        <v>5457</v>
      </c>
      <c r="Z210" s="105" t="s">
        <v>5458</v>
      </c>
      <c r="AA210" s="105" t="s">
        <v>5459</v>
      </c>
      <c r="AB210" s="106">
        <v>3</v>
      </c>
      <c r="AC210" s="102">
        <v>34312</v>
      </c>
      <c r="AD210" s="94">
        <v>8585</v>
      </c>
      <c r="AE210" s="94">
        <v>4300</v>
      </c>
      <c r="AF210" s="94">
        <v>4300</v>
      </c>
      <c r="AG210" s="94">
        <v>0</v>
      </c>
      <c r="AH210" s="102"/>
      <c r="AI210" s="102"/>
      <c r="AJ210" s="107"/>
      <c r="AK210" s="107" t="s">
        <v>3118</v>
      </c>
      <c r="AL210" s="107"/>
    </row>
    <row r="211" spans="2:38" ht="22.25" customHeight="1" x14ac:dyDescent="0.2">
      <c r="B211" s="102" t="s">
        <v>900</v>
      </c>
      <c r="C211" s="94" t="s">
        <v>85</v>
      </c>
      <c r="D211" s="103" t="s">
        <v>5460</v>
      </c>
      <c r="E211" s="94" t="s">
        <v>5461</v>
      </c>
      <c r="F211" s="94" t="s">
        <v>3116</v>
      </c>
      <c r="G211" s="94" t="s">
        <v>2497</v>
      </c>
      <c r="H211" s="103">
        <v>2023</v>
      </c>
      <c r="I211" s="103">
        <v>2023</v>
      </c>
      <c r="J211" s="102"/>
      <c r="K211" s="94" t="s">
        <v>5462</v>
      </c>
      <c r="L211" s="94" t="s">
        <v>5463</v>
      </c>
      <c r="M211" s="94" t="s">
        <v>5464</v>
      </c>
      <c r="N211" s="94" t="s">
        <v>5465</v>
      </c>
      <c r="O211" s="94" t="s">
        <v>89</v>
      </c>
      <c r="P211" s="94" t="s">
        <v>90</v>
      </c>
      <c r="Q211" s="94" t="s">
        <v>5466</v>
      </c>
      <c r="R211" s="94" t="s">
        <v>5467</v>
      </c>
      <c r="S211" s="94" t="s">
        <v>135</v>
      </c>
      <c r="T211" s="94" t="s">
        <v>975</v>
      </c>
      <c r="U211" s="94" t="s">
        <v>909</v>
      </c>
      <c r="V211" s="104" t="s">
        <v>5468</v>
      </c>
      <c r="W211" s="105" t="s">
        <v>5469</v>
      </c>
      <c r="X211" s="105" t="s">
        <v>5466</v>
      </c>
      <c r="Y211" s="105" t="s">
        <v>5470</v>
      </c>
      <c r="Z211" s="105" t="s">
        <v>5471</v>
      </c>
      <c r="AA211" s="105" t="s">
        <v>5472</v>
      </c>
      <c r="AB211" s="106">
        <v>4</v>
      </c>
      <c r="AC211" s="102">
        <v>64720</v>
      </c>
      <c r="AD211" s="94">
        <v>26500</v>
      </c>
      <c r="AE211" s="94">
        <v>9200</v>
      </c>
      <c r="AF211" s="94">
        <v>9200</v>
      </c>
      <c r="AG211" s="94">
        <v>0</v>
      </c>
      <c r="AH211" s="102"/>
      <c r="AI211" s="102"/>
      <c r="AJ211" s="107"/>
      <c r="AK211" s="107" t="s">
        <v>3118</v>
      </c>
      <c r="AL211" s="107"/>
    </row>
    <row r="212" spans="2:38" ht="22.25" customHeight="1" x14ac:dyDescent="0.2">
      <c r="B212" s="102" t="s">
        <v>900</v>
      </c>
      <c r="C212" s="94" t="s">
        <v>85</v>
      </c>
      <c r="D212" s="103" t="s">
        <v>5473</v>
      </c>
      <c r="E212" s="94" t="s">
        <v>5474</v>
      </c>
      <c r="F212" s="94" t="s">
        <v>3116</v>
      </c>
      <c r="G212" s="94" t="s">
        <v>2497</v>
      </c>
      <c r="H212" s="103">
        <v>2023</v>
      </c>
      <c r="I212" s="103">
        <v>2023</v>
      </c>
      <c r="J212" s="102"/>
      <c r="K212" s="94" t="s">
        <v>5475</v>
      </c>
      <c r="L212" s="94" t="s">
        <v>5476</v>
      </c>
      <c r="M212" s="94" t="s">
        <v>5477</v>
      </c>
      <c r="N212" s="94" t="s">
        <v>5478</v>
      </c>
      <c r="O212" s="94" t="s">
        <v>89</v>
      </c>
      <c r="P212" s="94" t="s">
        <v>90</v>
      </c>
      <c r="Q212" s="94" t="s">
        <v>5479</v>
      </c>
      <c r="R212" s="94" t="s">
        <v>5480</v>
      </c>
      <c r="S212" s="94" t="s">
        <v>4868</v>
      </c>
      <c r="T212" s="94" t="s">
        <v>975</v>
      </c>
      <c r="U212" s="94" t="s">
        <v>909</v>
      </c>
      <c r="V212" s="104" t="s">
        <v>5481</v>
      </c>
      <c r="W212" s="105" t="s">
        <v>5482</v>
      </c>
      <c r="X212" s="105" t="s">
        <v>5479</v>
      </c>
      <c r="Y212" s="105" t="s">
        <v>5483</v>
      </c>
      <c r="Z212" s="105" t="s">
        <v>5484</v>
      </c>
      <c r="AA212" s="105" t="s">
        <v>5485</v>
      </c>
      <c r="AB212" s="106">
        <v>4</v>
      </c>
      <c r="AC212" s="102">
        <v>384200</v>
      </c>
      <c r="AD212" s="94">
        <v>28000</v>
      </c>
      <c r="AE212" s="94">
        <v>8500</v>
      </c>
      <c r="AF212" s="94">
        <v>8500</v>
      </c>
      <c r="AG212" s="94">
        <v>0</v>
      </c>
      <c r="AH212" s="102" t="s">
        <v>3117</v>
      </c>
      <c r="AI212" s="102"/>
      <c r="AJ212" s="107"/>
      <c r="AK212" s="107" t="s">
        <v>3118</v>
      </c>
      <c r="AL212" s="107"/>
    </row>
    <row r="213" spans="2:38" ht="22.25" customHeight="1" x14ac:dyDescent="0.2">
      <c r="B213" s="102" t="s">
        <v>900</v>
      </c>
      <c r="C213" s="94" t="s">
        <v>85</v>
      </c>
      <c r="D213" s="103" t="s">
        <v>5486</v>
      </c>
      <c r="E213" s="94" t="s">
        <v>5487</v>
      </c>
      <c r="F213" s="94" t="s">
        <v>3116</v>
      </c>
      <c r="G213" s="94" t="s">
        <v>2497</v>
      </c>
      <c r="H213" s="103">
        <v>2023</v>
      </c>
      <c r="I213" s="103">
        <v>2023</v>
      </c>
      <c r="J213" s="102"/>
      <c r="K213" s="94" t="s">
        <v>5488</v>
      </c>
      <c r="L213" s="94" t="s">
        <v>5489</v>
      </c>
      <c r="M213" s="94" t="s">
        <v>5490</v>
      </c>
      <c r="N213" s="94" t="s">
        <v>5491</v>
      </c>
      <c r="O213" s="94" t="s">
        <v>89</v>
      </c>
      <c r="P213" s="94" t="s">
        <v>90</v>
      </c>
      <c r="Q213" s="94" t="s">
        <v>5492</v>
      </c>
      <c r="R213" s="94" t="s">
        <v>5493</v>
      </c>
      <c r="S213" s="94" t="s">
        <v>119</v>
      </c>
      <c r="T213" s="94" t="s">
        <v>5286</v>
      </c>
      <c r="U213" s="94" t="s">
        <v>909</v>
      </c>
      <c r="V213" s="104" t="s">
        <v>5494</v>
      </c>
      <c r="W213" s="105" t="s">
        <v>2498</v>
      </c>
      <c r="X213" s="105" t="s">
        <v>5492</v>
      </c>
      <c r="Y213" s="105" t="s">
        <v>5495</v>
      </c>
      <c r="Z213" s="105"/>
      <c r="AA213" s="105"/>
      <c r="AB213" s="106">
        <v>1</v>
      </c>
      <c r="AC213" s="102">
        <v>8500</v>
      </c>
      <c r="AD213" s="94">
        <v>4000</v>
      </c>
      <c r="AE213" s="94">
        <v>2000</v>
      </c>
      <c r="AF213" s="94">
        <v>2000</v>
      </c>
      <c r="AG213" s="94">
        <v>0</v>
      </c>
      <c r="AH213" s="102"/>
      <c r="AI213" s="102"/>
      <c r="AJ213" s="107"/>
      <c r="AK213" s="107" t="s">
        <v>3118</v>
      </c>
      <c r="AL213" s="107"/>
    </row>
    <row r="214" spans="2:38" ht="22.25" customHeight="1" x14ac:dyDescent="0.2">
      <c r="B214" s="102" t="s">
        <v>900</v>
      </c>
      <c r="C214" s="94" t="s">
        <v>85</v>
      </c>
      <c r="D214" s="103" t="s">
        <v>5496</v>
      </c>
      <c r="E214" s="94" t="s">
        <v>5497</v>
      </c>
      <c r="F214" s="94" t="s">
        <v>3116</v>
      </c>
      <c r="G214" s="94" t="s">
        <v>2497</v>
      </c>
      <c r="H214" s="103">
        <v>2023</v>
      </c>
      <c r="I214" s="103">
        <v>2023</v>
      </c>
      <c r="J214" s="102"/>
      <c r="K214" s="94" t="s">
        <v>5498</v>
      </c>
      <c r="L214" s="94" t="s">
        <v>5499</v>
      </c>
      <c r="M214" s="94" t="s">
        <v>5500</v>
      </c>
      <c r="N214" s="94" t="s">
        <v>5501</v>
      </c>
      <c r="O214" s="94" t="s">
        <v>89</v>
      </c>
      <c r="P214" s="94" t="s">
        <v>90</v>
      </c>
      <c r="Q214" s="94" t="s">
        <v>5492</v>
      </c>
      <c r="R214" s="94" t="s">
        <v>5493</v>
      </c>
      <c r="S214" s="94" t="s">
        <v>135</v>
      </c>
      <c r="T214" s="94" t="s">
        <v>5286</v>
      </c>
      <c r="U214" s="94" t="s">
        <v>909</v>
      </c>
      <c r="V214" s="104" t="s">
        <v>5502</v>
      </c>
      <c r="W214" s="105" t="s">
        <v>2498</v>
      </c>
      <c r="X214" s="105" t="s">
        <v>5492</v>
      </c>
      <c r="Y214" s="105" t="s">
        <v>5495</v>
      </c>
      <c r="Z214" s="105" t="s">
        <v>5503</v>
      </c>
      <c r="AA214" s="105" t="s">
        <v>5504</v>
      </c>
      <c r="AB214" s="106">
        <v>2</v>
      </c>
      <c r="AC214" s="102">
        <v>17480</v>
      </c>
      <c r="AD214" s="94">
        <v>7700</v>
      </c>
      <c r="AE214" s="94">
        <v>4700</v>
      </c>
      <c r="AF214" s="94">
        <v>4700</v>
      </c>
      <c r="AG214" s="94">
        <v>0</v>
      </c>
      <c r="AH214" s="102"/>
      <c r="AI214" s="102"/>
      <c r="AJ214" s="107"/>
      <c r="AK214" s="107" t="s">
        <v>3118</v>
      </c>
      <c r="AL214" s="107"/>
    </row>
    <row r="215" spans="2:38" ht="22.25" customHeight="1" x14ac:dyDescent="0.2">
      <c r="B215" s="102" t="s">
        <v>900</v>
      </c>
      <c r="C215" s="94" t="s">
        <v>85</v>
      </c>
      <c r="D215" s="103" t="s">
        <v>5505</v>
      </c>
      <c r="E215" s="94" t="s">
        <v>5506</v>
      </c>
      <c r="F215" s="94" t="s">
        <v>3116</v>
      </c>
      <c r="G215" s="94" t="s">
        <v>2497</v>
      </c>
      <c r="H215" s="103">
        <v>2023</v>
      </c>
      <c r="I215" s="103">
        <v>2023</v>
      </c>
      <c r="J215" s="102" t="s">
        <v>5507</v>
      </c>
      <c r="K215" s="94" t="s">
        <v>5508</v>
      </c>
      <c r="L215" s="94" t="s">
        <v>5509</v>
      </c>
      <c r="M215" s="94" t="s">
        <v>5510</v>
      </c>
      <c r="N215" s="94" t="s">
        <v>5511</v>
      </c>
      <c r="O215" s="94" t="s">
        <v>89</v>
      </c>
      <c r="P215" s="94" t="s">
        <v>90</v>
      </c>
      <c r="Q215" s="94" t="s">
        <v>5512</v>
      </c>
      <c r="R215" s="94" t="s">
        <v>5513</v>
      </c>
      <c r="S215" s="94" t="s">
        <v>135</v>
      </c>
      <c r="T215" s="94" t="s">
        <v>3217</v>
      </c>
      <c r="U215" s="94" t="s">
        <v>909</v>
      </c>
      <c r="V215" s="104" t="s">
        <v>5514</v>
      </c>
      <c r="W215" s="105" t="s">
        <v>5515</v>
      </c>
      <c r="X215" s="105" t="s">
        <v>5512</v>
      </c>
      <c r="Y215" s="105" t="s">
        <v>5516</v>
      </c>
      <c r="Z215" s="105" t="s">
        <v>5517</v>
      </c>
      <c r="AA215" s="105" t="s">
        <v>5518</v>
      </c>
      <c r="AB215" s="106">
        <v>3</v>
      </c>
      <c r="AC215" s="102">
        <v>38900</v>
      </c>
      <c r="AD215" s="94">
        <v>17000</v>
      </c>
      <c r="AE215" s="94">
        <v>4000</v>
      </c>
      <c r="AF215" s="94">
        <v>4000</v>
      </c>
      <c r="AG215" s="94">
        <v>0</v>
      </c>
      <c r="AH215" s="102" t="s">
        <v>3117</v>
      </c>
      <c r="AI215" s="102"/>
      <c r="AJ215" s="107"/>
      <c r="AK215" s="107" t="s">
        <v>3118</v>
      </c>
      <c r="AL215" s="107"/>
    </row>
    <row r="216" spans="2:38" ht="22.25" customHeight="1" x14ac:dyDescent="0.2">
      <c r="B216" s="102" t="s">
        <v>900</v>
      </c>
      <c r="C216" s="94" t="s">
        <v>85</v>
      </c>
      <c r="D216" s="103" t="s">
        <v>5519</v>
      </c>
      <c r="E216" s="94" t="s">
        <v>5520</v>
      </c>
      <c r="F216" s="94" t="s">
        <v>3116</v>
      </c>
      <c r="G216" s="94" t="s">
        <v>2497</v>
      </c>
      <c r="H216" s="103">
        <v>2023</v>
      </c>
      <c r="I216" s="103">
        <v>2023</v>
      </c>
      <c r="J216" s="102" t="s">
        <v>5521</v>
      </c>
      <c r="K216" s="94" t="s">
        <v>5522</v>
      </c>
      <c r="L216" s="94" t="s">
        <v>5523</v>
      </c>
      <c r="M216" s="94" t="s">
        <v>5524</v>
      </c>
      <c r="N216" s="94" t="s">
        <v>5525</v>
      </c>
      <c r="O216" s="94" t="s">
        <v>89</v>
      </c>
      <c r="P216" s="94" t="s">
        <v>90</v>
      </c>
      <c r="Q216" s="94" t="s">
        <v>5526</v>
      </c>
      <c r="R216" s="94" t="s">
        <v>5527</v>
      </c>
      <c r="S216" s="94" t="s">
        <v>135</v>
      </c>
      <c r="T216" s="94" t="s">
        <v>908</v>
      </c>
      <c r="U216" s="94" t="s">
        <v>909</v>
      </c>
      <c r="V216" s="104" t="s">
        <v>5528</v>
      </c>
      <c r="W216" s="105" t="s">
        <v>2498</v>
      </c>
      <c r="X216" s="105" t="s">
        <v>5526</v>
      </c>
      <c r="Y216" s="105" t="s">
        <v>5529</v>
      </c>
      <c r="Z216" s="105" t="s">
        <v>5530</v>
      </c>
      <c r="AA216" s="105" t="s">
        <v>5531</v>
      </c>
      <c r="AB216" s="106">
        <v>3</v>
      </c>
      <c r="AC216" s="102">
        <v>27451</v>
      </c>
      <c r="AD216" s="94">
        <v>7500</v>
      </c>
      <c r="AE216" s="94">
        <v>1500</v>
      </c>
      <c r="AF216" s="94">
        <v>1500</v>
      </c>
      <c r="AG216" s="94">
        <v>0</v>
      </c>
      <c r="AH216" s="102" t="s">
        <v>3117</v>
      </c>
      <c r="AI216" s="102"/>
      <c r="AJ216" s="107"/>
      <c r="AK216" s="107" t="s">
        <v>3118</v>
      </c>
      <c r="AL216" s="107"/>
    </row>
    <row r="217" spans="2:38" ht="22.25" customHeight="1" x14ac:dyDescent="0.2">
      <c r="B217" s="102" t="s">
        <v>900</v>
      </c>
      <c r="C217" s="94" t="s">
        <v>85</v>
      </c>
      <c r="D217" s="103" t="s">
        <v>5532</v>
      </c>
      <c r="E217" s="94" t="s">
        <v>5533</v>
      </c>
      <c r="F217" s="94" t="s">
        <v>3116</v>
      </c>
      <c r="G217" s="94" t="s">
        <v>2497</v>
      </c>
      <c r="H217" s="103">
        <v>2023</v>
      </c>
      <c r="I217" s="103">
        <v>2023</v>
      </c>
      <c r="J217" s="102" t="s">
        <v>5534</v>
      </c>
      <c r="K217" s="94" t="s">
        <v>5535</v>
      </c>
      <c r="L217" s="94" t="s">
        <v>5536</v>
      </c>
      <c r="M217" s="94" t="s">
        <v>5537</v>
      </c>
      <c r="N217" s="94" t="s">
        <v>5538</v>
      </c>
      <c r="O217" s="94" t="s">
        <v>89</v>
      </c>
      <c r="P217" s="94" t="s">
        <v>90</v>
      </c>
      <c r="Q217" s="94" t="s">
        <v>5363</v>
      </c>
      <c r="R217" s="94" t="s">
        <v>5539</v>
      </c>
      <c r="S217" s="94" t="s">
        <v>119</v>
      </c>
      <c r="T217" s="94" t="s">
        <v>3217</v>
      </c>
      <c r="U217" s="94" t="s">
        <v>909</v>
      </c>
      <c r="V217" s="104" t="s">
        <v>5540</v>
      </c>
      <c r="W217" s="105" t="s">
        <v>5541</v>
      </c>
      <c r="X217" s="105" t="s">
        <v>5363</v>
      </c>
      <c r="Y217" s="105" t="s">
        <v>5542</v>
      </c>
      <c r="Z217" s="105" t="s">
        <v>5543</v>
      </c>
      <c r="AA217" s="105" t="s">
        <v>5544</v>
      </c>
      <c r="AB217" s="106">
        <v>4</v>
      </c>
      <c r="AC217" s="102">
        <v>18800</v>
      </c>
      <c r="AD217" s="94">
        <v>5500</v>
      </c>
      <c r="AE217" s="94">
        <v>3000</v>
      </c>
      <c r="AF217" s="94">
        <v>3000</v>
      </c>
      <c r="AG217" s="94">
        <v>0</v>
      </c>
      <c r="AH217" s="102" t="s">
        <v>3117</v>
      </c>
      <c r="AI217" s="102"/>
      <c r="AJ217" s="107"/>
      <c r="AK217" s="107" t="s">
        <v>3118</v>
      </c>
      <c r="AL217" s="107"/>
    </row>
    <row r="218" spans="2:38" ht="22.25" customHeight="1" x14ac:dyDescent="0.2">
      <c r="B218" s="102" t="s">
        <v>900</v>
      </c>
      <c r="C218" s="94" t="s">
        <v>85</v>
      </c>
      <c r="D218" s="103" t="s">
        <v>5545</v>
      </c>
      <c r="E218" s="94" t="s">
        <v>5546</v>
      </c>
      <c r="F218" s="94" t="s">
        <v>3116</v>
      </c>
      <c r="G218" s="94" t="s">
        <v>2497</v>
      </c>
      <c r="H218" s="103">
        <v>2023</v>
      </c>
      <c r="I218" s="103">
        <v>2023</v>
      </c>
      <c r="J218" s="102"/>
      <c r="K218" s="94" t="s">
        <v>5547</v>
      </c>
      <c r="L218" s="94" t="s">
        <v>5548</v>
      </c>
      <c r="M218" s="94" t="s">
        <v>5549</v>
      </c>
      <c r="N218" s="94" t="s">
        <v>5550</v>
      </c>
      <c r="O218" s="94" t="s">
        <v>89</v>
      </c>
      <c r="P218" s="94" t="s">
        <v>257</v>
      </c>
      <c r="Q218" s="94" t="s">
        <v>5551</v>
      </c>
      <c r="R218" s="94" t="s">
        <v>5493</v>
      </c>
      <c r="S218" s="94" t="s">
        <v>91</v>
      </c>
      <c r="T218" s="94" t="s">
        <v>5286</v>
      </c>
      <c r="U218" s="94" t="s">
        <v>909</v>
      </c>
      <c r="V218" s="104" t="s">
        <v>5552</v>
      </c>
      <c r="W218" s="105" t="s">
        <v>5553</v>
      </c>
      <c r="X218" s="105" t="s">
        <v>5554</v>
      </c>
      <c r="Y218" s="105" t="s">
        <v>5495</v>
      </c>
      <c r="Z218" s="105" t="s">
        <v>5555</v>
      </c>
      <c r="AA218" s="105" t="s">
        <v>5556</v>
      </c>
      <c r="AB218" s="106">
        <v>4</v>
      </c>
      <c r="AC218" s="102">
        <v>40750</v>
      </c>
      <c r="AD218" s="94">
        <v>12000</v>
      </c>
      <c r="AE218" s="94">
        <v>8300</v>
      </c>
      <c r="AF218" s="94">
        <v>8300</v>
      </c>
      <c r="AG218" s="94">
        <v>0</v>
      </c>
      <c r="AH218" s="102"/>
      <c r="AI218" s="102"/>
      <c r="AJ218" s="107"/>
      <c r="AK218" s="107" t="s">
        <v>3118</v>
      </c>
      <c r="AL218" s="107"/>
    </row>
    <row r="219" spans="2:38" ht="22.25" customHeight="1" x14ac:dyDescent="0.2">
      <c r="B219" s="102" t="s">
        <v>900</v>
      </c>
      <c r="C219" s="94" t="s">
        <v>85</v>
      </c>
      <c r="D219" s="103" t="s">
        <v>5557</v>
      </c>
      <c r="E219" s="94" t="s">
        <v>5558</v>
      </c>
      <c r="F219" s="94" t="s">
        <v>3505</v>
      </c>
      <c r="G219" s="94" t="s">
        <v>2497</v>
      </c>
      <c r="H219" s="103">
        <v>2023</v>
      </c>
      <c r="I219" s="103">
        <v>2023</v>
      </c>
      <c r="J219" s="102"/>
      <c r="K219" s="94" t="s">
        <v>5559</v>
      </c>
      <c r="L219" s="94"/>
      <c r="M219" s="94" t="s">
        <v>5560</v>
      </c>
      <c r="N219" s="94" t="s">
        <v>5561</v>
      </c>
      <c r="O219" s="94" t="s">
        <v>89</v>
      </c>
      <c r="P219" s="94" t="s">
        <v>90</v>
      </c>
      <c r="Q219" s="94" t="s">
        <v>5562</v>
      </c>
      <c r="R219" s="94" t="s">
        <v>5563</v>
      </c>
      <c r="S219" s="94" t="s">
        <v>135</v>
      </c>
      <c r="T219" s="94" t="s">
        <v>5286</v>
      </c>
      <c r="U219" s="94" t="s">
        <v>909</v>
      </c>
      <c r="V219" s="104" t="s">
        <v>5564</v>
      </c>
      <c r="W219" s="105" t="s">
        <v>2498</v>
      </c>
      <c r="X219" s="105" t="s">
        <v>5562</v>
      </c>
      <c r="Y219" s="105" t="s">
        <v>5565</v>
      </c>
      <c r="Z219" s="105" t="s">
        <v>5566</v>
      </c>
      <c r="AA219" s="105" t="s">
        <v>5567</v>
      </c>
      <c r="AB219" s="106">
        <v>3</v>
      </c>
      <c r="AC219" s="102">
        <v>142300</v>
      </c>
      <c r="AD219" s="94">
        <v>7500</v>
      </c>
      <c r="AE219" s="94">
        <v>0</v>
      </c>
      <c r="AF219" s="94">
        <v>0</v>
      </c>
      <c r="AG219" s="94">
        <v>0</v>
      </c>
      <c r="AH219" s="102"/>
      <c r="AI219" s="102"/>
      <c r="AJ219" s="107"/>
      <c r="AK219" s="107" t="s">
        <v>3118</v>
      </c>
      <c r="AL219" s="107"/>
    </row>
    <row r="220" spans="2:38" ht="22.25" customHeight="1" x14ac:dyDescent="0.2">
      <c r="B220" s="102" t="s">
        <v>900</v>
      </c>
      <c r="C220" s="94" t="s">
        <v>85</v>
      </c>
      <c r="D220" s="103" t="s">
        <v>5568</v>
      </c>
      <c r="E220" s="94" t="s">
        <v>5569</v>
      </c>
      <c r="F220" s="94" t="s">
        <v>3116</v>
      </c>
      <c r="G220" s="94" t="s">
        <v>2497</v>
      </c>
      <c r="H220" s="103">
        <v>2023</v>
      </c>
      <c r="I220" s="103">
        <v>2023</v>
      </c>
      <c r="J220" s="102"/>
      <c r="K220" s="94" t="s">
        <v>5570</v>
      </c>
      <c r="L220" s="94" t="s">
        <v>5571</v>
      </c>
      <c r="M220" s="94" t="s">
        <v>5572</v>
      </c>
      <c r="N220" s="94" t="s">
        <v>5573</v>
      </c>
      <c r="O220" s="94" t="s">
        <v>89</v>
      </c>
      <c r="P220" s="94" t="s">
        <v>90</v>
      </c>
      <c r="Q220" s="94" t="s">
        <v>5574</v>
      </c>
      <c r="R220" s="94" t="s">
        <v>5575</v>
      </c>
      <c r="S220" s="94" t="s">
        <v>135</v>
      </c>
      <c r="T220" s="94" t="s">
        <v>975</v>
      </c>
      <c r="U220" s="94" t="s">
        <v>909</v>
      </c>
      <c r="V220" s="104" t="s">
        <v>5576</v>
      </c>
      <c r="W220" s="105" t="s">
        <v>2498</v>
      </c>
      <c r="X220" s="105" t="s">
        <v>5574</v>
      </c>
      <c r="Y220" s="105" t="s">
        <v>5577</v>
      </c>
      <c r="Z220" s="105" t="s">
        <v>5578</v>
      </c>
      <c r="AA220" s="105" t="s">
        <v>5579</v>
      </c>
      <c r="AB220" s="106">
        <v>3</v>
      </c>
      <c r="AC220" s="102">
        <v>11530</v>
      </c>
      <c r="AD220" s="94">
        <v>5100</v>
      </c>
      <c r="AE220" s="94">
        <v>1500</v>
      </c>
      <c r="AF220" s="94">
        <v>1500</v>
      </c>
      <c r="AG220" s="94">
        <v>0</v>
      </c>
      <c r="AH220" s="102"/>
      <c r="AI220" s="102"/>
      <c r="AJ220" s="107"/>
      <c r="AK220" s="107" t="s">
        <v>3118</v>
      </c>
      <c r="AL220" s="107"/>
    </row>
    <row r="221" spans="2:38" ht="22.25" customHeight="1" x14ac:dyDescent="0.2">
      <c r="B221" s="102" t="s">
        <v>5580</v>
      </c>
      <c r="C221" s="94" t="s">
        <v>85</v>
      </c>
      <c r="D221" s="103" t="s">
        <v>5581</v>
      </c>
      <c r="E221" s="94" t="s">
        <v>5582</v>
      </c>
      <c r="F221" s="94" t="s">
        <v>3116</v>
      </c>
      <c r="G221" s="94" t="s">
        <v>2497</v>
      </c>
      <c r="H221" s="103">
        <v>2023</v>
      </c>
      <c r="I221" s="103">
        <v>2023</v>
      </c>
      <c r="J221" s="102" t="s">
        <v>5583</v>
      </c>
      <c r="K221" s="94" t="s">
        <v>5584</v>
      </c>
      <c r="L221" s="94" t="s">
        <v>5585</v>
      </c>
      <c r="M221" s="94" t="s">
        <v>5586</v>
      </c>
      <c r="N221" s="94" t="s">
        <v>5587</v>
      </c>
      <c r="O221" s="94" t="s">
        <v>89</v>
      </c>
      <c r="P221" s="94" t="s">
        <v>90</v>
      </c>
      <c r="Q221" s="94" t="s">
        <v>5588</v>
      </c>
      <c r="R221" s="94" t="s">
        <v>5589</v>
      </c>
      <c r="S221" s="94" t="s">
        <v>135</v>
      </c>
      <c r="T221" s="94" t="s">
        <v>3308</v>
      </c>
      <c r="U221" s="94" t="s">
        <v>3308</v>
      </c>
      <c r="V221" s="104" t="s">
        <v>5590</v>
      </c>
      <c r="W221" s="105" t="s">
        <v>2498</v>
      </c>
      <c r="X221" s="105" t="s">
        <v>5588</v>
      </c>
      <c r="Y221" s="105" t="s">
        <v>5591</v>
      </c>
      <c r="Z221" s="105" t="s">
        <v>5592</v>
      </c>
      <c r="AA221" s="105" t="s">
        <v>5593</v>
      </c>
      <c r="AB221" s="106">
        <v>1</v>
      </c>
      <c r="AC221" s="102">
        <v>4450</v>
      </c>
      <c r="AD221" s="94">
        <v>2350</v>
      </c>
      <c r="AE221" s="94">
        <v>1600</v>
      </c>
      <c r="AF221" s="94">
        <v>1600</v>
      </c>
      <c r="AG221" s="94">
        <v>0</v>
      </c>
      <c r="AH221" s="102"/>
      <c r="AI221" s="102"/>
      <c r="AJ221" s="107"/>
      <c r="AK221" s="107" t="s">
        <v>3118</v>
      </c>
      <c r="AL221" s="107"/>
    </row>
    <row r="222" spans="2:38" ht="22.25" customHeight="1" x14ac:dyDescent="0.2">
      <c r="B222" s="102" t="s">
        <v>5580</v>
      </c>
      <c r="C222" s="94" t="s">
        <v>85</v>
      </c>
      <c r="D222" s="103" t="s">
        <v>5594</v>
      </c>
      <c r="E222" s="94" t="s">
        <v>5595</v>
      </c>
      <c r="F222" s="94" t="s">
        <v>3116</v>
      </c>
      <c r="G222" s="94" t="s">
        <v>2497</v>
      </c>
      <c r="H222" s="103">
        <v>2023</v>
      </c>
      <c r="I222" s="103">
        <v>2023</v>
      </c>
      <c r="J222" s="102" t="s">
        <v>5596</v>
      </c>
      <c r="K222" s="94" t="s">
        <v>5597</v>
      </c>
      <c r="L222" s="94" t="s">
        <v>5598</v>
      </c>
      <c r="M222" s="94" t="s">
        <v>5599</v>
      </c>
      <c r="N222" s="94" t="s">
        <v>5600</v>
      </c>
      <c r="O222" s="94" t="s">
        <v>89</v>
      </c>
      <c r="P222" s="94" t="s">
        <v>90</v>
      </c>
      <c r="Q222" s="94" t="s">
        <v>3306</v>
      </c>
      <c r="R222" s="94" t="s">
        <v>3307</v>
      </c>
      <c r="S222" s="94" t="s">
        <v>119</v>
      </c>
      <c r="T222" s="94" t="s">
        <v>3308</v>
      </c>
      <c r="U222" s="94" t="s">
        <v>3308</v>
      </c>
      <c r="V222" s="104" t="s">
        <v>5601</v>
      </c>
      <c r="W222" s="105" t="s">
        <v>5602</v>
      </c>
      <c r="X222" s="105" t="s">
        <v>3306</v>
      </c>
      <c r="Y222" s="105" t="s">
        <v>5603</v>
      </c>
      <c r="Z222" s="105" t="s">
        <v>5604</v>
      </c>
      <c r="AA222" s="105" t="s">
        <v>5605</v>
      </c>
      <c r="AB222" s="106">
        <v>2</v>
      </c>
      <c r="AC222" s="102">
        <v>12500</v>
      </c>
      <c r="AD222" s="94">
        <v>10500</v>
      </c>
      <c r="AE222" s="94">
        <v>5500</v>
      </c>
      <c r="AF222" s="94">
        <v>5500</v>
      </c>
      <c r="AG222" s="94">
        <v>0</v>
      </c>
      <c r="AH222" s="102"/>
      <c r="AI222" s="102"/>
      <c r="AJ222" s="107"/>
      <c r="AK222" s="107" t="s">
        <v>3118</v>
      </c>
      <c r="AL222" s="107"/>
    </row>
    <row r="223" spans="2:38" ht="22.25" customHeight="1" x14ac:dyDescent="0.2">
      <c r="B223" s="102" t="s">
        <v>5580</v>
      </c>
      <c r="C223" s="94" t="s">
        <v>85</v>
      </c>
      <c r="D223" s="103" t="s">
        <v>5606</v>
      </c>
      <c r="E223" s="94" t="s">
        <v>5607</v>
      </c>
      <c r="F223" s="94" t="s">
        <v>3116</v>
      </c>
      <c r="G223" s="94" t="s">
        <v>2497</v>
      </c>
      <c r="H223" s="103">
        <v>2023</v>
      </c>
      <c r="I223" s="103">
        <v>2023</v>
      </c>
      <c r="J223" s="102" t="s">
        <v>5608</v>
      </c>
      <c r="K223" s="94" t="s">
        <v>5609</v>
      </c>
      <c r="L223" s="94" t="s">
        <v>5610</v>
      </c>
      <c r="M223" s="94" t="s">
        <v>5611</v>
      </c>
      <c r="N223" s="94" t="s">
        <v>5612</v>
      </c>
      <c r="O223" s="94" t="s">
        <v>89</v>
      </c>
      <c r="P223" s="94" t="s">
        <v>90</v>
      </c>
      <c r="Q223" s="94" t="s">
        <v>5613</v>
      </c>
      <c r="R223" s="94" t="s">
        <v>5614</v>
      </c>
      <c r="S223" s="94" t="s">
        <v>135</v>
      </c>
      <c r="T223" s="94" t="s">
        <v>3308</v>
      </c>
      <c r="U223" s="94" t="s">
        <v>3308</v>
      </c>
      <c r="V223" s="104" t="s">
        <v>5615</v>
      </c>
      <c r="W223" s="105" t="s">
        <v>5616</v>
      </c>
      <c r="X223" s="105" t="s">
        <v>5613</v>
      </c>
      <c r="Y223" s="105" t="s">
        <v>5617</v>
      </c>
      <c r="Z223" s="105" t="s">
        <v>5618</v>
      </c>
      <c r="AA223" s="105" t="s">
        <v>5619</v>
      </c>
      <c r="AB223" s="106">
        <v>1</v>
      </c>
      <c r="AC223" s="102">
        <v>9640</v>
      </c>
      <c r="AD223" s="94">
        <v>6500</v>
      </c>
      <c r="AE223" s="94">
        <v>4000</v>
      </c>
      <c r="AF223" s="94">
        <v>4000</v>
      </c>
      <c r="AG223" s="94">
        <v>0</v>
      </c>
      <c r="AH223" s="102"/>
      <c r="AI223" s="102"/>
      <c r="AJ223" s="107"/>
      <c r="AK223" s="107" t="s">
        <v>3118</v>
      </c>
      <c r="AL223" s="107"/>
    </row>
    <row r="224" spans="2:38" ht="22.25" customHeight="1" x14ac:dyDescent="0.2">
      <c r="B224" s="102" t="s">
        <v>5580</v>
      </c>
      <c r="C224" s="94" t="s">
        <v>85</v>
      </c>
      <c r="D224" s="103" t="s">
        <v>5620</v>
      </c>
      <c r="E224" s="94" t="s">
        <v>5621</v>
      </c>
      <c r="F224" s="94" t="s">
        <v>3116</v>
      </c>
      <c r="G224" s="94" t="s">
        <v>2497</v>
      </c>
      <c r="H224" s="103">
        <v>2023</v>
      </c>
      <c r="I224" s="103">
        <v>2023</v>
      </c>
      <c r="J224" s="102" t="s">
        <v>5622</v>
      </c>
      <c r="K224" s="94" t="s">
        <v>5623</v>
      </c>
      <c r="L224" s="94" t="s">
        <v>5624</v>
      </c>
      <c r="M224" s="94" t="s">
        <v>5625</v>
      </c>
      <c r="N224" s="94" t="s">
        <v>5626</v>
      </c>
      <c r="O224" s="94" t="s">
        <v>89</v>
      </c>
      <c r="P224" s="94" t="s">
        <v>90</v>
      </c>
      <c r="Q224" s="94" t="s">
        <v>5627</v>
      </c>
      <c r="R224" s="94" t="s">
        <v>5628</v>
      </c>
      <c r="S224" s="94" t="s">
        <v>135</v>
      </c>
      <c r="T224" s="94" t="s">
        <v>3308</v>
      </c>
      <c r="U224" s="94" t="s">
        <v>3308</v>
      </c>
      <c r="V224" s="104" t="s">
        <v>5629</v>
      </c>
      <c r="W224" s="105" t="s">
        <v>5630</v>
      </c>
      <c r="X224" s="105" t="s">
        <v>5627</v>
      </c>
      <c r="Y224" s="105" t="s">
        <v>5631</v>
      </c>
      <c r="Z224" s="105" t="s">
        <v>5632</v>
      </c>
      <c r="AA224" s="105" t="s">
        <v>5633</v>
      </c>
      <c r="AB224" s="106">
        <v>4</v>
      </c>
      <c r="AC224" s="102">
        <v>198550</v>
      </c>
      <c r="AD224" s="94">
        <v>11500</v>
      </c>
      <c r="AE224" s="94">
        <v>6300</v>
      </c>
      <c r="AF224" s="94">
        <v>6300</v>
      </c>
      <c r="AG224" s="94">
        <v>0</v>
      </c>
      <c r="AH224" s="102" t="s">
        <v>3117</v>
      </c>
      <c r="AI224" s="102"/>
      <c r="AJ224" s="107"/>
      <c r="AK224" s="107" t="s">
        <v>3118</v>
      </c>
      <c r="AL224" s="107"/>
    </row>
    <row r="225" spans="2:38" ht="22.25" customHeight="1" x14ac:dyDescent="0.2">
      <c r="B225" s="102" t="s">
        <v>5634</v>
      </c>
      <c r="C225" s="94" t="s">
        <v>85</v>
      </c>
      <c r="D225" s="103" t="s">
        <v>5635</v>
      </c>
      <c r="E225" s="94" t="s">
        <v>5636</v>
      </c>
      <c r="F225" s="94" t="s">
        <v>3116</v>
      </c>
      <c r="G225" s="94" t="s">
        <v>2497</v>
      </c>
      <c r="H225" s="103">
        <v>2023</v>
      </c>
      <c r="I225" s="103">
        <v>2023</v>
      </c>
      <c r="J225" s="102" t="s">
        <v>5637</v>
      </c>
      <c r="K225" s="94" t="s">
        <v>5638</v>
      </c>
      <c r="L225" s="94" t="s">
        <v>5639</v>
      </c>
      <c r="M225" s="94" t="s">
        <v>5640</v>
      </c>
      <c r="N225" s="94" t="s">
        <v>5641</v>
      </c>
      <c r="O225" s="94" t="s">
        <v>89</v>
      </c>
      <c r="P225" s="94" t="s">
        <v>90</v>
      </c>
      <c r="Q225" s="94" t="s">
        <v>5642</v>
      </c>
      <c r="R225" s="94" t="s">
        <v>5643</v>
      </c>
      <c r="S225" s="94" t="s">
        <v>119</v>
      </c>
      <c r="T225" s="94" t="s">
        <v>3231</v>
      </c>
      <c r="U225" s="94" t="s">
        <v>3231</v>
      </c>
      <c r="V225" s="104" t="s">
        <v>5644</v>
      </c>
      <c r="W225" s="105" t="s">
        <v>2498</v>
      </c>
      <c r="X225" s="105" t="s">
        <v>5642</v>
      </c>
      <c r="Y225" s="105" t="s">
        <v>5645</v>
      </c>
      <c r="Z225" s="105" t="s">
        <v>5646</v>
      </c>
      <c r="AA225" s="105" t="s">
        <v>5647</v>
      </c>
      <c r="AB225" s="106">
        <v>3</v>
      </c>
      <c r="AC225" s="102">
        <v>30600</v>
      </c>
      <c r="AD225" s="94">
        <v>10000</v>
      </c>
      <c r="AE225" s="94">
        <v>6000</v>
      </c>
      <c r="AF225" s="94">
        <v>6000</v>
      </c>
      <c r="AG225" s="94">
        <v>0</v>
      </c>
      <c r="AH225" s="102"/>
      <c r="AI225" s="102"/>
      <c r="AJ225" s="107"/>
      <c r="AK225" s="107" t="s">
        <v>3118</v>
      </c>
      <c r="AL225" s="107"/>
    </row>
    <row r="226" spans="2:38" ht="22.25" customHeight="1" x14ac:dyDescent="0.2">
      <c r="B226" s="102" t="s">
        <v>5634</v>
      </c>
      <c r="C226" s="94" t="s">
        <v>85</v>
      </c>
      <c r="D226" s="103" t="s">
        <v>5648</v>
      </c>
      <c r="E226" s="94" t="s">
        <v>5649</v>
      </c>
      <c r="F226" s="94" t="s">
        <v>3116</v>
      </c>
      <c r="G226" s="94" t="s">
        <v>2497</v>
      </c>
      <c r="H226" s="103">
        <v>2023</v>
      </c>
      <c r="I226" s="103">
        <v>2023</v>
      </c>
      <c r="J226" s="102" t="s">
        <v>5650</v>
      </c>
      <c r="K226" s="94" t="s">
        <v>5651</v>
      </c>
      <c r="L226" s="94" t="s">
        <v>5652</v>
      </c>
      <c r="M226" s="94" t="s">
        <v>5653</v>
      </c>
      <c r="N226" s="94" t="s">
        <v>5654</v>
      </c>
      <c r="O226" s="94" t="s">
        <v>89</v>
      </c>
      <c r="P226" s="94" t="s">
        <v>90</v>
      </c>
      <c r="Q226" s="94" t="s">
        <v>5655</v>
      </c>
      <c r="R226" s="94" t="s">
        <v>3230</v>
      </c>
      <c r="S226" s="94" t="s">
        <v>135</v>
      </c>
      <c r="T226" s="94" t="s">
        <v>3231</v>
      </c>
      <c r="U226" s="94" t="s">
        <v>3231</v>
      </c>
      <c r="V226" s="104" t="s">
        <v>5656</v>
      </c>
      <c r="W226" s="105" t="s">
        <v>2498</v>
      </c>
      <c r="X226" s="105" t="s">
        <v>5655</v>
      </c>
      <c r="Y226" s="105" t="s">
        <v>3234</v>
      </c>
      <c r="Z226" s="105" t="s">
        <v>5657</v>
      </c>
      <c r="AA226" s="105" t="s">
        <v>5658</v>
      </c>
      <c r="AB226" s="106">
        <v>3</v>
      </c>
      <c r="AC226" s="102">
        <v>6720</v>
      </c>
      <c r="AD226" s="94">
        <v>6200</v>
      </c>
      <c r="AE226" s="94">
        <v>4000</v>
      </c>
      <c r="AF226" s="94">
        <v>4000</v>
      </c>
      <c r="AG226" s="94">
        <v>0</v>
      </c>
      <c r="AH226" s="102"/>
      <c r="AI226" s="102"/>
      <c r="AJ226" s="107"/>
      <c r="AK226" s="107" t="s">
        <v>3118</v>
      </c>
      <c r="AL226" s="107"/>
    </row>
    <row r="227" spans="2:38" ht="22.25" customHeight="1" x14ac:dyDescent="0.2">
      <c r="B227" s="102" t="s">
        <v>994</v>
      </c>
      <c r="C227" s="94" t="s">
        <v>85</v>
      </c>
      <c r="D227" s="103" t="s">
        <v>5659</v>
      </c>
      <c r="E227" s="94" t="s">
        <v>5660</v>
      </c>
      <c r="F227" s="94" t="s">
        <v>3116</v>
      </c>
      <c r="G227" s="94" t="s">
        <v>2497</v>
      </c>
      <c r="H227" s="103">
        <v>2023</v>
      </c>
      <c r="I227" s="103">
        <v>2023</v>
      </c>
      <c r="J227" s="102" t="s">
        <v>1126</v>
      </c>
      <c r="K227" s="94" t="s">
        <v>1127</v>
      </c>
      <c r="L227" s="94" t="s">
        <v>1128</v>
      </c>
      <c r="M227" s="94" t="s">
        <v>1129</v>
      </c>
      <c r="N227" s="94" t="s">
        <v>1130</v>
      </c>
      <c r="O227" s="94" t="s">
        <v>89</v>
      </c>
      <c r="P227" s="94" t="s">
        <v>90</v>
      </c>
      <c r="Q227" s="94" t="s">
        <v>1131</v>
      </c>
      <c r="R227" s="94" t="s">
        <v>1132</v>
      </c>
      <c r="S227" s="94" t="s">
        <v>119</v>
      </c>
      <c r="T227" s="94" t="s">
        <v>1102</v>
      </c>
      <c r="U227" s="94" t="s">
        <v>1003</v>
      </c>
      <c r="V227" s="104" t="s">
        <v>2768</v>
      </c>
      <c r="W227" s="105" t="s">
        <v>2498</v>
      </c>
      <c r="X227" s="105" t="s">
        <v>2769</v>
      </c>
      <c r="Y227" s="105" t="s">
        <v>2770</v>
      </c>
      <c r="Z227" s="105" t="s">
        <v>2771</v>
      </c>
      <c r="AA227" s="105" t="s">
        <v>2772</v>
      </c>
      <c r="AB227" s="106">
        <v>3</v>
      </c>
      <c r="AC227" s="102">
        <v>8460</v>
      </c>
      <c r="AD227" s="94">
        <v>2400</v>
      </c>
      <c r="AE227" s="94">
        <v>1500</v>
      </c>
      <c r="AF227" s="94">
        <v>1500</v>
      </c>
      <c r="AG227" s="94">
        <v>0</v>
      </c>
      <c r="AH227" s="102" t="s">
        <v>3117</v>
      </c>
      <c r="AI227" s="102"/>
      <c r="AJ227" s="107"/>
      <c r="AK227" s="107" t="s">
        <v>3118</v>
      </c>
      <c r="AL227" s="107"/>
    </row>
    <row r="228" spans="2:38" ht="22.25" customHeight="1" x14ac:dyDescent="0.2">
      <c r="B228" s="102" t="s">
        <v>994</v>
      </c>
      <c r="C228" s="94" t="s">
        <v>85</v>
      </c>
      <c r="D228" s="103" t="s">
        <v>5661</v>
      </c>
      <c r="E228" s="94" t="s">
        <v>5662</v>
      </c>
      <c r="F228" s="94" t="s">
        <v>3116</v>
      </c>
      <c r="G228" s="94" t="s">
        <v>2497</v>
      </c>
      <c r="H228" s="103">
        <v>2023</v>
      </c>
      <c r="I228" s="103">
        <v>2023</v>
      </c>
      <c r="J228" s="102" t="s">
        <v>1095</v>
      </c>
      <c r="K228" s="94" t="s">
        <v>1096</v>
      </c>
      <c r="L228" s="94" t="s">
        <v>2762</v>
      </c>
      <c r="M228" s="94" t="s">
        <v>1098</v>
      </c>
      <c r="N228" s="94" t="s">
        <v>1099</v>
      </c>
      <c r="O228" s="94" t="s">
        <v>89</v>
      </c>
      <c r="P228" s="94" t="s">
        <v>90</v>
      </c>
      <c r="Q228" s="94" t="s">
        <v>1100</v>
      </c>
      <c r="R228" s="94" t="s">
        <v>1101</v>
      </c>
      <c r="S228" s="94" t="s">
        <v>135</v>
      </c>
      <c r="T228" s="94" t="s">
        <v>1102</v>
      </c>
      <c r="U228" s="94" t="s">
        <v>1003</v>
      </c>
      <c r="V228" s="104" t="s">
        <v>2763</v>
      </c>
      <c r="W228" s="105" t="s">
        <v>2498</v>
      </c>
      <c r="X228" s="105" t="s">
        <v>1100</v>
      </c>
      <c r="Y228" s="105" t="s">
        <v>2764</v>
      </c>
      <c r="Z228" s="105" t="s">
        <v>2765</v>
      </c>
      <c r="AA228" s="105" t="s">
        <v>2766</v>
      </c>
      <c r="AB228" s="106">
        <v>2</v>
      </c>
      <c r="AC228" s="102">
        <v>22000</v>
      </c>
      <c r="AD228" s="94">
        <v>10000</v>
      </c>
      <c r="AE228" s="94">
        <v>5100</v>
      </c>
      <c r="AF228" s="94">
        <v>5100</v>
      </c>
      <c r="AG228" s="94">
        <v>0</v>
      </c>
      <c r="AH228" s="102" t="s">
        <v>3117</v>
      </c>
      <c r="AI228" s="102"/>
      <c r="AJ228" s="107"/>
      <c r="AK228" s="107" t="s">
        <v>3118</v>
      </c>
      <c r="AL228" s="107"/>
    </row>
    <row r="229" spans="2:38" ht="22.25" customHeight="1" x14ac:dyDescent="0.2">
      <c r="B229" s="102" t="s">
        <v>994</v>
      </c>
      <c r="C229" s="94" t="s">
        <v>85</v>
      </c>
      <c r="D229" s="103" t="s">
        <v>5663</v>
      </c>
      <c r="E229" s="94" t="s">
        <v>5664</v>
      </c>
      <c r="F229" s="94" t="s">
        <v>3116</v>
      </c>
      <c r="G229" s="94" t="s">
        <v>2497</v>
      </c>
      <c r="H229" s="103">
        <v>2023</v>
      </c>
      <c r="I229" s="103">
        <v>2023</v>
      </c>
      <c r="J229" s="102" t="s">
        <v>5665</v>
      </c>
      <c r="K229" s="94" t="s">
        <v>5666</v>
      </c>
      <c r="L229" s="94" t="s">
        <v>5667</v>
      </c>
      <c r="M229" s="94" t="s">
        <v>5668</v>
      </c>
      <c r="N229" s="94" t="s">
        <v>5669</v>
      </c>
      <c r="O229" s="94" t="s">
        <v>89</v>
      </c>
      <c r="P229" s="94" t="s">
        <v>90</v>
      </c>
      <c r="Q229" s="94" t="s">
        <v>5670</v>
      </c>
      <c r="R229" s="94" t="s">
        <v>5671</v>
      </c>
      <c r="S229" s="94" t="s">
        <v>135</v>
      </c>
      <c r="T229" s="94" t="s">
        <v>1028</v>
      </c>
      <c r="U229" s="94" t="s">
        <v>1003</v>
      </c>
      <c r="V229" s="104" t="s">
        <v>5672</v>
      </c>
      <c r="W229" s="105" t="s">
        <v>2921</v>
      </c>
      <c r="X229" s="105" t="s">
        <v>5670</v>
      </c>
      <c r="Y229" s="105" t="s">
        <v>5673</v>
      </c>
      <c r="Z229" s="105" t="s">
        <v>5674</v>
      </c>
      <c r="AA229" s="105" t="s">
        <v>5675</v>
      </c>
      <c r="AB229" s="106">
        <v>1</v>
      </c>
      <c r="AC229" s="102">
        <v>5100</v>
      </c>
      <c r="AD229" s="94">
        <v>2000</v>
      </c>
      <c r="AE229" s="94">
        <v>1500</v>
      </c>
      <c r="AF229" s="94">
        <v>1500</v>
      </c>
      <c r="AG229" s="94">
        <v>0</v>
      </c>
      <c r="AH229" s="102"/>
      <c r="AI229" s="102"/>
      <c r="AJ229" s="107"/>
      <c r="AK229" s="107" t="s">
        <v>3118</v>
      </c>
      <c r="AL229" s="107"/>
    </row>
    <row r="230" spans="2:38" ht="22.25" customHeight="1" x14ac:dyDescent="0.2">
      <c r="B230" s="102" t="s">
        <v>994</v>
      </c>
      <c r="C230" s="94" t="s">
        <v>85</v>
      </c>
      <c r="D230" s="103" t="s">
        <v>5676</v>
      </c>
      <c r="E230" s="94" t="s">
        <v>5677</v>
      </c>
      <c r="F230" s="94" t="s">
        <v>3116</v>
      </c>
      <c r="G230" s="94" t="s">
        <v>2497</v>
      </c>
      <c r="H230" s="103">
        <v>2023</v>
      </c>
      <c r="I230" s="103">
        <v>2023</v>
      </c>
      <c r="J230" s="102" t="s">
        <v>5678</v>
      </c>
      <c r="K230" s="94" t="s">
        <v>5679</v>
      </c>
      <c r="L230" s="94" t="s">
        <v>5680</v>
      </c>
      <c r="M230" s="94" t="s">
        <v>5681</v>
      </c>
      <c r="N230" s="94" t="s">
        <v>5682</v>
      </c>
      <c r="O230" s="94" t="s">
        <v>89</v>
      </c>
      <c r="P230" s="94" t="s">
        <v>90</v>
      </c>
      <c r="Q230" s="94" t="s">
        <v>5683</v>
      </c>
      <c r="R230" s="94" t="s">
        <v>5684</v>
      </c>
      <c r="S230" s="94" t="s">
        <v>135</v>
      </c>
      <c r="T230" s="94" t="s">
        <v>1002</v>
      </c>
      <c r="U230" s="94" t="s">
        <v>1003</v>
      </c>
      <c r="V230" s="104" t="s">
        <v>5685</v>
      </c>
      <c r="W230" s="105" t="s">
        <v>5686</v>
      </c>
      <c r="X230" s="105" t="s">
        <v>5683</v>
      </c>
      <c r="Y230" s="105" t="s">
        <v>5687</v>
      </c>
      <c r="Z230" s="105" t="s">
        <v>5688</v>
      </c>
      <c r="AA230" s="105" t="s">
        <v>5689</v>
      </c>
      <c r="AB230" s="106">
        <v>3</v>
      </c>
      <c r="AC230" s="102">
        <v>43450</v>
      </c>
      <c r="AD230" s="94">
        <v>9000</v>
      </c>
      <c r="AE230" s="94">
        <v>3400</v>
      </c>
      <c r="AF230" s="94">
        <v>3400</v>
      </c>
      <c r="AG230" s="94">
        <v>0</v>
      </c>
      <c r="AH230" s="102"/>
      <c r="AI230" s="102"/>
      <c r="AJ230" s="107"/>
      <c r="AK230" s="107" t="s">
        <v>3118</v>
      </c>
      <c r="AL230" s="107"/>
    </row>
    <row r="231" spans="2:38" ht="22.25" customHeight="1" x14ac:dyDescent="0.2">
      <c r="B231" s="102" t="s">
        <v>994</v>
      </c>
      <c r="C231" s="94" t="s">
        <v>85</v>
      </c>
      <c r="D231" s="103" t="s">
        <v>5690</v>
      </c>
      <c r="E231" s="94" t="s">
        <v>5691</v>
      </c>
      <c r="F231" s="94" t="s">
        <v>3116</v>
      </c>
      <c r="G231" s="94" t="s">
        <v>2497</v>
      </c>
      <c r="H231" s="103">
        <v>2023</v>
      </c>
      <c r="I231" s="103">
        <v>2023</v>
      </c>
      <c r="J231" s="102" t="s">
        <v>5692</v>
      </c>
      <c r="K231" s="94" t="s">
        <v>5693</v>
      </c>
      <c r="L231" s="94" t="s">
        <v>5694</v>
      </c>
      <c r="M231" s="94" t="s">
        <v>5695</v>
      </c>
      <c r="N231" s="94" t="s">
        <v>5696</v>
      </c>
      <c r="O231" s="94" t="s">
        <v>89</v>
      </c>
      <c r="P231" s="94" t="s">
        <v>90</v>
      </c>
      <c r="Q231" s="94" t="s">
        <v>5697</v>
      </c>
      <c r="R231" s="94" t="s">
        <v>5698</v>
      </c>
      <c r="S231" s="94" t="s">
        <v>91</v>
      </c>
      <c r="T231" s="94" t="s">
        <v>1028</v>
      </c>
      <c r="U231" s="94" t="s">
        <v>1003</v>
      </c>
      <c r="V231" s="104" t="s">
        <v>5699</v>
      </c>
      <c r="W231" s="105" t="s">
        <v>2498</v>
      </c>
      <c r="X231" s="105" t="s">
        <v>5697</v>
      </c>
      <c r="Y231" s="105" t="s">
        <v>5700</v>
      </c>
      <c r="Z231" s="105" t="s">
        <v>5701</v>
      </c>
      <c r="AA231" s="105" t="s">
        <v>5702</v>
      </c>
      <c r="AB231" s="106">
        <v>2</v>
      </c>
      <c r="AC231" s="102">
        <v>21850</v>
      </c>
      <c r="AD231" s="94">
        <v>10350</v>
      </c>
      <c r="AE231" s="94">
        <v>2500</v>
      </c>
      <c r="AF231" s="94">
        <v>2500</v>
      </c>
      <c r="AG231" s="94">
        <v>0</v>
      </c>
      <c r="AH231" s="102" t="s">
        <v>3117</v>
      </c>
      <c r="AI231" s="102"/>
      <c r="AJ231" s="107"/>
      <c r="AK231" s="107" t="s">
        <v>3118</v>
      </c>
      <c r="AL231" s="107"/>
    </row>
    <row r="232" spans="2:38" ht="22.25" customHeight="1" x14ac:dyDescent="0.2">
      <c r="B232" s="102" t="s">
        <v>994</v>
      </c>
      <c r="C232" s="94" t="s">
        <v>85</v>
      </c>
      <c r="D232" s="103" t="s">
        <v>5703</v>
      </c>
      <c r="E232" s="94" t="s">
        <v>5704</v>
      </c>
      <c r="F232" s="94" t="s">
        <v>3505</v>
      </c>
      <c r="G232" s="94" t="s">
        <v>2497</v>
      </c>
      <c r="H232" s="103">
        <v>2023</v>
      </c>
      <c r="I232" s="103">
        <v>2023</v>
      </c>
      <c r="J232" s="102" t="s">
        <v>5705</v>
      </c>
      <c r="K232" s="94" t="s">
        <v>5706</v>
      </c>
      <c r="L232" s="94" t="s">
        <v>5707</v>
      </c>
      <c r="M232" s="94" t="s">
        <v>5708</v>
      </c>
      <c r="N232" s="94" t="s">
        <v>5709</v>
      </c>
      <c r="O232" s="94" t="s">
        <v>89</v>
      </c>
      <c r="P232" s="94" t="s">
        <v>90</v>
      </c>
      <c r="Q232" s="94" t="s">
        <v>5710</v>
      </c>
      <c r="R232" s="94" t="s">
        <v>5711</v>
      </c>
      <c r="S232" s="94" t="s">
        <v>135</v>
      </c>
      <c r="T232" s="94" t="s">
        <v>1028</v>
      </c>
      <c r="U232" s="94" t="s">
        <v>1003</v>
      </c>
      <c r="V232" s="104" t="s">
        <v>5712</v>
      </c>
      <c r="W232" s="105" t="s">
        <v>5713</v>
      </c>
      <c r="X232" s="105" t="s">
        <v>5710</v>
      </c>
      <c r="Y232" s="105" t="s">
        <v>5714</v>
      </c>
      <c r="Z232" s="105" t="s">
        <v>5715</v>
      </c>
      <c r="AA232" s="105" t="s">
        <v>5716</v>
      </c>
      <c r="AB232" s="106">
        <v>1</v>
      </c>
      <c r="AC232" s="102">
        <v>2750</v>
      </c>
      <c r="AD232" s="94">
        <v>2000</v>
      </c>
      <c r="AE232" s="94">
        <v>0</v>
      </c>
      <c r="AF232" s="94">
        <v>0</v>
      </c>
      <c r="AG232" s="94">
        <v>0</v>
      </c>
      <c r="AH232" s="102"/>
      <c r="AI232" s="102"/>
      <c r="AJ232" s="107"/>
      <c r="AK232" s="107" t="s">
        <v>3118</v>
      </c>
      <c r="AL232" s="107"/>
    </row>
    <row r="233" spans="2:38" ht="22.25" customHeight="1" x14ac:dyDescent="0.2">
      <c r="B233" s="102" t="s">
        <v>994</v>
      </c>
      <c r="C233" s="94" t="s">
        <v>85</v>
      </c>
      <c r="D233" s="103" t="s">
        <v>5717</v>
      </c>
      <c r="E233" s="94" t="s">
        <v>5718</v>
      </c>
      <c r="F233" s="94" t="s">
        <v>3116</v>
      </c>
      <c r="G233" s="94" t="s">
        <v>2497</v>
      </c>
      <c r="H233" s="103">
        <v>2023</v>
      </c>
      <c r="I233" s="103">
        <v>2023</v>
      </c>
      <c r="J233" s="102" t="s">
        <v>5719</v>
      </c>
      <c r="K233" s="94" t="s">
        <v>5720</v>
      </c>
      <c r="L233" s="94"/>
      <c r="M233" s="94" t="s">
        <v>5721</v>
      </c>
      <c r="N233" s="94" t="s">
        <v>5722</v>
      </c>
      <c r="O233" s="94" t="s">
        <v>89</v>
      </c>
      <c r="P233" s="94" t="s">
        <v>257</v>
      </c>
      <c r="Q233" s="94" t="s">
        <v>5723</v>
      </c>
      <c r="R233" s="94" t="s">
        <v>5724</v>
      </c>
      <c r="S233" s="94" t="s">
        <v>91</v>
      </c>
      <c r="T233" s="94" t="s">
        <v>5725</v>
      </c>
      <c r="U233" s="94" t="s">
        <v>1003</v>
      </c>
      <c r="V233" s="104" t="s">
        <v>5726</v>
      </c>
      <c r="W233" s="105" t="s">
        <v>2498</v>
      </c>
      <c r="X233" s="105" t="s">
        <v>5727</v>
      </c>
      <c r="Y233" s="105" t="s">
        <v>5728</v>
      </c>
      <c r="Z233" s="105" t="s">
        <v>5729</v>
      </c>
      <c r="AA233" s="105" t="s">
        <v>5730</v>
      </c>
      <c r="AB233" s="106">
        <v>3</v>
      </c>
      <c r="AC233" s="102">
        <v>21000</v>
      </c>
      <c r="AD233" s="94">
        <v>7000</v>
      </c>
      <c r="AE233" s="94">
        <v>5200</v>
      </c>
      <c r="AF233" s="94">
        <v>5200</v>
      </c>
      <c r="AG233" s="94">
        <v>0</v>
      </c>
      <c r="AH233" s="102"/>
      <c r="AI233" s="102"/>
      <c r="AJ233" s="107"/>
      <c r="AK233" s="107" t="s">
        <v>3118</v>
      </c>
      <c r="AL233" s="107"/>
    </row>
    <row r="234" spans="2:38" ht="22.25" customHeight="1" x14ac:dyDescent="0.2">
      <c r="B234" s="102" t="s">
        <v>994</v>
      </c>
      <c r="C234" s="94" t="s">
        <v>85</v>
      </c>
      <c r="D234" s="103" t="s">
        <v>5731</v>
      </c>
      <c r="E234" s="94" t="s">
        <v>5732</v>
      </c>
      <c r="F234" s="94" t="s">
        <v>3116</v>
      </c>
      <c r="G234" s="94" t="s">
        <v>2497</v>
      </c>
      <c r="H234" s="103">
        <v>2023</v>
      </c>
      <c r="I234" s="103">
        <v>2023</v>
      </c>
      <c r="J234" s="102" t="s">
        <v>1159</v>
      </c>
      <c r="K234" s="94" t="s">
        <v>1160</v>
      </c>
      <c r="L234" s="94" t="s">
        <v>1161</v>
      </c>
      <c r="M234" s="94" t="s">
        <v>1162</v>
      </c>
      <c r="N234" s="94" t="s">
        <v>1163</v>
      </c>
      <c r="O234" s="94" t="s">
        <v>89</v>
      </c>
      <c r="P234" s="94" t="s">
        <v>90</v>
      </c>
      <c r="Q234" s="94" t="s">
        <v>1164</v>
      </c>
      <c r="R234" s="94" t="s">
        <v>1165</v>
      </c>
      <c r="S234" s="94" t="s">
        <v>135</v>
      </c>
      <c r="T234" s="94" t="s">
        <v>1166</v>
      </c>
      <c r="U234" s="94" t="s">
        <v>1003</v>
      </c>
      <c r="V234" s="104" t="s">
        <v>2774</v>
      </c>
      <c r="W234" s="105" t="s">
        <v>2498</v>
      </c>
      <c r="X234" s="105" t="s">
        <v>1164</v>
      </c>
      <c r="Y234" s="105" t="s">
        <v>2775</v>
      </c>
      <c r="Z234" s="105" t="s">
        <v>2776</v>
      </c>
      <c r="AA234" s="105" t="s">
        <v>2777</v>
      </c>
      <c r="AB234" s="106">
        <v>2</v>
      </c>
      <c r="AC234" s="102">
        <v>21200</v>
      </c>
      <c r="AD234" s="94">
        <v>7000</v>
      </c>
      <c r="AE234" s="94">
        <v>2500</v>
      </c>
      <c r="AF234" s="94">
        <v>2500</v>
      </c>
      <c r="AG234" s="94">
        <v>0</v>
      </c>
      <c r="AH234" s="102" t="s">
        <v>3117</v>
      </c>
      <c r="AI234" s="102"/>
      <c r="AJ234" s="107"/>
      <c r="AK234" s="107" t="s">
        <v>3118</v>
      </c>
      <c r="AL234" s="107"/>
    </row>
    <row r="235" spans="2:38" ht="22.25" customHeight="1" x14ac:dyDescent="0.2">
      <c r="B235" s="102" t="s">
        <v>994</v>
      </c>
      <c r="C235" s="94" t="s">
        <v>85</v>
      </c>
      <c r="D235" s="103" t="s">
        <v>5733</v>
      </c>
      <c r="E235" s="94" t="s">
        <v>5734</v>
      </c>
      <c r="F235" s="94" t="s">
        <v>3116</v>
      </c>
      <c r="G235" s="94" t="s">
        <v>2497</v>
      </c>
      <c r="H235" s="103">
        <v>2023</v>
      </c>
      <c r="I235" s="103">
        <v>2023</v>
      </c>
      <c r="J235" s="102" t="s">
        <v>5735</v>
      </c>
      <c r="K235" s="94" t="s">
        <v>5736</v>
      </c>
      <c r="L235" s="94" t="s">
        <v>5737</v>
      </c>
      <c r="M235" s="94" t="s">
        <v>5738</v>
      </c>
      <c r="N235" s="94" t="s">
        <v>5739</v>
      </c>
      <c r="O235" s="94" t="s">
        <v>89</v>
      </c>
      <c r="P235" s="94" t="s">
        <v>90</v>
      </c>
      <c r="Q235" s="94" t="s">
        <v>5740</v>
      </c>
      <c r="R235" s="94" t="s">
        <v>5741</v>
      </c>
      <c r="S235" s="94" t="s">
        <v>135</v>
      </c>
      <c r="T235" s="94" t="s">
        <v>1002</v>
      </c>
      <c r="U235" s="94" t="s">
        <v>1003</v>
      </c>
      <c r="V235" s="104" t="s">
        <v>5742</v>
      </c>
      <c r="W235" s="105" t="s">
        <v>2498</v>
      </c>
      <c r="X235" s="105" t="s">
        <v>5740</v>
      </c>
      <c r="Y235" s="105" t="s">
        <v>5743</v>
      </c>
      <c r="Z235" s="105" t="s">
        <v>5744</v>
      </c>
      <c r="AA235" s="105" t="s">
        <v>5745</v>
      </c>
      <c r="AB235" s="106">
        <v>1</v>
      </c>
      <c r="AC235" s="102">
        <v>14390</v>
      </c>
      <c r="AD235" s="94">
        <v>7195</v>
      </c>
      <c r="AE235" s="94">
        <v>2500</v>
      </c>
      <c r="AF235" s="94">
        <v>2500</v>
      </c>
      <c r="AG235" s="94">
        <v>0</v>
      </c>
      <c r="AH235" s="102"/>
      <c r="AI235" s="102"/>
      <c r="AJ235" s="107"/>
      <c r="AK235" s="107" t="s">
        <v>3118</v>
      </c>
      <c r="AL235" s="107"/>
    </row>
    <row r="236" spans="2:38" ht="22.25" customHeight="1" x14ac:dyDescent="0.2">
      <c r="B236" s="102" t="s">
        <v>994</v>
      </c>
      <c r="C236" s="94" t="s">
        <v>85</v>
      </c>
      <c r="D236" s="103" t="s">
        <v>5746</v>
      </c>
      <c r="E236" s="94" t="s">
        <v>5747</v>
      </c>
      <c r="F236" s="94" t="s">
        <v>3116</v>
      </c>
      <c r="G236" s="94" t="s">
        <v>2497</v>
      </c>
      <c r="H236" s="103">
        <v>2023</v>
      </c>
      <c r="I236" s="103">
        <v>2023</v>
      </c>
      <c r="J236" s="102" t="s">
        <v>1042</v>
      </c>
      <c r="K236" s="94" t="s">
        <v>1043</v>
      </c>
      <c r="L236" s="94" t="s">
        <v>1044</v>
      </c>
      <c r="M236" s="94" t="s">
        <v>1045</v>
      </c>
      <c r="N236" s="94" t="s">
        <v>1046</v>
      </c>
      <c r="O236" s="94" t="s">
        <v>89</v>
      </c>
      <c r="P236" s="94" t="s">
        <v>90</v>
      </c>
      <c r="Q236" s="94" t="s">
        <v>1047</v>
      </c>
      <c r="R236" s="94" t="s">
        <v>1048</v>
      </c>
      <c r="S236" s="94" t="s">
        <v>135</v>
      </c>
      <c r="T236" s="94" t="s">
        <v>1028</v>
      </c>
      <c r="U236" s="94" t="s">
        <v>1003</v>
      </c>
      <c r="V236" s="104" t="s">
        <v>2741</v>
      </c>
      <c r="W236" s="105" t="s">
        <v>2742</v>
      </c>
      <c r="X236" s="105" t="s">
        <v>1047</v>
      </c>
      <c r="Y236" s="105" t="s">
        <v>2743</v>
      </c>
      <c r="Z236" s="105" t="s">
        <v>2744</v>
      </c>
      <c r="AA236" s="105" t="s">
        <v>2745</v>
      </c>
      <c r="AB236" s="106">
        <v>2</v>
      </c>
      <c r="AC236" s="102">
        <v>14400</v>
      </c>
      <c r="AD236" s="94">
        <v>4000</v>
      </c>
      <c r="AE236" s="94">
        <v>2500</v>
      </c>
      <c r="AF236" s="94">
        <v>2500</v>
      </c>
      <c r="AG236" s="94">
        <v>0</v>
      </c>
      <c r="AH236" s="102" t="s">
        <v>3117</v>
      </c>
      <c r="AI236" s="102"/>
      <c r="AJ236" s="107"/>
      <c r="AK236" s="107" t="s">
        <v>3118</v>
      </c>
      <c r="AL236" s="107"/>
    </row>
    <row r="237" spans="2:38" ht="22.25" customHeight="1" x14ac:dyDescent="0.2">
      <c r="B237" s="102" t="s">
        <v>994</v>
      </c>
      <c r="C237" s="94" t="s">
        <v>85</v>
      </c>
      <c r="D237" s="103" t="s">
        <v>5748</v>
      </c>
      <c r="E237" s="94" t="s">
        <v>5749</v>
      </c>
      <c r="F237" s="94" t="s">
        <v>3116</v>
      </c>
      <c r="G237" s="94" t="s">
        <v>2497</v>
      </c>
      <c r="H237" s="103">
        <v>2023</v>
      </c>
      <c r="I237" s="103">
        <v>2023</v>
      </c>
      <c r="J237" s="102" t="s">
        <v>1202</v>
      </c>
      <c r="K237" s="94" t="s">
        <v>1203</v>
      </c>
      <c r="L237" s="94"/>
      <c r="M237" s="94" t="s">
        <v>1204</v>
      </c>
      <c r="N237" s="94" t="s">
        <v>1205</v>
      </c>
      <c r="O237" s="94" t="s">
        <v>89</v>
      </c>
      <c r="P237" s="94" t="s">
        <v>257</v>
      </c>
      <c r="Q237" s="94" t="s">
        <v>1206</v>
      </c>
      <c r="R237" s="94" t="s">
        <v>1207</v>
      </c>
      <c r="S237" s="94" t="s">
        <v>91</v>
      </c>
      <c r="T237" s="94" t="s">
        <v>1166</v>
      </c>
      <c r="U237" s="94" t="s">
        <v>1003</v>
      </c>
      <c r="V237" s="104" t="s">
        <v>2785</v>
      </c>
      <c r="W237" s="105" t="s">
        <v>2786</v>
      </c>
      <c r="X237" s="105" t="s">
        <v>1206</v>
      </c>
      <c r="Y237" s="105" t="s">
        <v>2787</v>
      </c>
      <c r="Z237" s="105" t="s">
        <v>2788</v>
      </c>
      <c r="AA237" s="105" t="s">
        <v>2777</v>
      </c>
      <c r="AB237" s="106">
        <v>3</v>
      </c>
      <c r="AC237" s="102">
        <v>30775</v>
      </c>
      <c r="AD237" s="94">
        <v>10000</v>
      </c>
      <c r="AE237" s="94">
        <v>7500</v>
      </c>
      <c r="AF237" s="94">
        <v>7500</v>
      </c>
      <c r="AG237" s="94">
        <v>0</v>
      </c>
      <c r="AH237" s="102" t="s">
        <v>3117</v>
      </c>
      <c r="AI237" s="102"/>
      <c r="AJ237" s="107"/>
      <c r="AK237" s="107" t="s">
        <v>3118</v>
      </c>
      <c r="AL237" s="107"/>
    </row>
    <row r="238" spans="2:38" ht="22.25" customHeight="1" x14ac:dyDescent="0.2">
      <c r="B238" s="102" t="s">
        <v>994</v>
      </c>
      <c r="C238" s="94" t="s">
        <v>85</v>
      </c>
      <c r="D238" s="103" t="s">
        <v>5750</v>
      </c>
      <c r="E238" s="94" t="s">
        <v>5751</v>
      </c>
      <c r="F238" s="94" t="s">
        <v>3116</v>
      </c>
      <c r="G238" s="94" t="s">
        <v>2497</v>
      </c>
      <c r="H238" s="103">
        <v>2023</v>
      </c>
      <c r="I238" s="103">
        <v>2023</v>
      </c>
      <c r="J238" s="102" t="s">
        <v>1021</v>
      </c>
      <c r="K238" s="94" t="s">
        <v>1022</v>
      </c>
      <c r="L238" s="94" t="s">
        <v>1023</v>
      </c>
      <c r="M238" s="94" t="s">
        <v>1024</v>
      </c>
      <c r="N238" s="94" t="s">
        <v>1025</v>
      </c>
      <c r="O238" s="94" t="s">
        <v>89</v>
      </c>
      <c r="P238" s="94" t="s">
        <v>90</v>
      </c>
      <c r="Q238" s="94" t="s">
        <v>1026</v>
      </c>
      <c r="R238" s="94" t="s">
        <v>1027</v>
      </c>
      <c r="S238" s="94" t="s">
        <v>119</v>
      </c>
      <c r="T238" s="94" t="s">
        <v>1028</v>
      </c>
      <c r="U238" s="94" t="s">
        <v>1003</v>
      </c>
      <c r="V238" s="104" t="s">
        <v>2735</v>
      </c>
      <c r="W238" s="105" t="s">
        <v>2498</v>
      </c>
      <c r="X238" s="105" t="s">
        <v>2736</v>
      </c>
      <c r="Y238" s="105" t="s">
        <v>2737</v>
      </c>
      <c r="Z238" s="105" t="s">
        <v>2738</v>
      </c>
      <c r="AA238" s="105" t="s">
        <v>2739</v>
      </c>
      <c r="AB238" s="106">
        <v>1</v>
      </c>
      <c r="AC238" s="102">
        <v>8050</v>
      </c>
      <c r="AD238" s="94">
        <v>3000</v>
      </c>
      <c r="AE238" s="94">
        <v>1500</v>
      </c>
      <c r="AF238" s="94">
        <v>1500</v>
      </c>
      <c r="AG238" s="94">
        <v>0</v>
      </c>
      <c r="AH238" s="102" t="s">
        <v>3117</v>
      </c>
      <c r="AI238" s="102"/>
      <c r="AJ238" s="107"/>
      <c r="AK238" s="107" t="s">
        <v>3118</v>
      </c>
      <c r="AL238" s="107"/>
    </row>
    <row r="239" spans="2:38" ht="22.25" customHeight="1" x14ac:dyDescent="0.2">
      <c r="B239" s="102" t="s">
        <v>994</v>
      </c>
      <c r="C239" s="94" t="s">
        <v>85</v>
      </c>
      <c r="D239" s="103" t="s">
        <v>5752</v>
      </c>
      <c r="E239" s="94" t="s">
        <v>5753</v>
      </c>
      <c r="F239" s="94" t="s">
        <v>3505</v>
      </c>
      <c r="G239" s="94" t="s">
        <v>2497</v>
      </c>
      <c r="H239" s="103">
        <v>2023</v>
      </c>
      <c r="I239" s="103">
        <v>2023</v>
      </c>
      <c r="J239" s="102" t="s">
        <v>1059</v>
      </c>
      <c r="K239" s="94" t="s">
        <v>1060</v>
      </c>
      <c r="L239" s="94" t="s">
        <v>1061</v>
      </c>
      <c r="M239" s="94" t="s">
        <v>1062</v>
      </c>
      <c r="N239" s="94" t="s">
        <v>1063</v>
      </c>
      <c r="O239" s="94" t="s">
        <v>89</v>
      </c>
      <c r="P239" s="94" t="s">
        <v>90</v>
      </c>
      <c r="Q239" s="94" t="s">
        <v>1064</v>
      </c>
      <c r="R239" s="94" t="s">
        <v>1065</v>
      </c>
      <c r="S239" s="94" t="s">
        <v>119</v>
      </c>
      <c r="T239" s="94" t="s">
        <v>1028</v>
      </c>
      <c r="U239" s="94" t="s">
        <v>1003</v>
      </c>
      <c r="V239" s="104" t="s">
        <v>2746</v>
      </c>
      <c r="W239" s="105" t="s">
        <v>2747</v>
      </c>
      <c r="X239" s="105" t="s">
        <v>1064</v>
      </c>
      <c r="Y239" s="105" t="s">
        <v>2748</v>
      </c>
      <c r="Z239" s="105" t="s">
        <v>2749</v>
      </c>
      <c r="AA239" s="105" t="s">
        <v>2750</v>
      </c>
      <c r="AB239" s="106">
        <v>1</v>
      </c>
      <c r="AC239" s="102">
        <v>3150</v>
      </c>
      <c r="AD239" s="94">
        <v>1500</v>
      </c>
      <c r="AE239" s="94">
        <v>0</v>
      </c>
      <c r="AF239" s="94">
        <v>0</v>
      </c>
      <c r="AG239" s="94">
        <v>0</v>
      </c>
      <c r="AH239" s="102"/>
      <c r="AI239" s="102"/>
      <c r="AJ239" s="107"/>
      <c r="AK239" s="107" t="s">
        <v>3118</v>
      </c>
      <c r="AL239" s="107"/>
    </row>
    <row r="240" spans="2:38" ht="22.25" customHeight="1" x14ac:dyDescent="0.2">
      <c r="B240" s="102" t="s">
        <v>994</v>
      </c>
      <c r="C240" s="94" t="s">
        <v>85</v>
      </c>
      <c r="D240" s="103" t="s">
        <v>5754</v>
      </c>
      <c r="E240" s="94" t="s">
        <v>5755</v>
      </c>
      <c r="F240" s="94" t="s">
        <v>3505</v>
      </c>
      <c r="G240" s="94" t="s">
        <v>2497</v>
      </c>
      <c r="H240" s="103">
        <v>2023</v>
      </c>
      <c r="I240" s="103">
        <v>2023</v>
      </c>
      <c r="J240" s="102" t="s">
        <v>1069</v>
      </c>
      <c r="K240" s="94" t="s">
        <v>1070</v>
      </c>
      <c r="L240" s="94" t="s">
        <v>1071</v>
      </c>
      <c r="M240" s="94" t="s">
        <v>1072</v>
      </c>
      <c r="N240" s="94" t="s">
        <v>1073</v>
      </c>
      <c r="O240" s="94" t="s">
        <v>89</v>
      </c>
      <c r="P240" s="94" t="s">
        <v>90</v>
      </c>
      <c r="Q240" s="94" t="s">
        <v>1064</v>
      </c>
      <c r="R240" s="94" t="s">
        <v>1074</v>
      </c>
      <c r="S240" s="94" t="s">
        <v>91</v>
      </c>
      <c r="T240" s="94" t="s">
        <v>1028</v>
      </c>
      <c r="U240" s="94" t="s">
        <v>1003</v>
      </c>
      <c r="V240" s="104" t="s">
        <v>2752</v>
      </c>
      <c r="W240" s="105" t="s">
        <v>2498</v>
      </c>
      <c r="X240" s="105" t="s">
        <v>1064</v>
      </c>
      <c r="Y240" s="105" t="s">
        <v>2753</v>
      </c>
      <c r="Z240" s="105" t="s">
        <v>2754</v>
      </c>
      <c r="AA240" s="105" t="s">
        <v>2755</v>
      </c>
      <c r="AB240" s="106">
        <v>1</v>
      </c>
      <c r="AC240" s="102">
        <v>3150</v>
      </c>
      <c r="AD240" s="94">
        <v>1500</v>
      </c>
      <c r="AE240" s="94">
        <v>0</v>
      </c>
      <c r="AF240" s="94">
        <v>0</v>
      </c>
      <c r="AG240" s="94">
        <v>0</v>
      </c>
      <c r="AH240" s="102"/>
      <c r="AI240" s="102"/>
      <c r="AJ240" s="107"/>
      <c r="AK240" s="107" t="s">
        <v>3118</v>
      </c>
      <c r="AL240" s="107"/>
    </row>
    <row r="241" spans="2:38" ht="22.25" customHeight="1" x14ac:dyDescent="0.2">
      <c r="B241" s="102" t="s">
        <v>994</v>
      </c>
      <c r="C241" s="94" t="s">
        <v>85</v>
      </c>
      <c r="D241" s="103" t="s">
        <v>5756</v>
      </c>
      <c r="E241" s="94" t="s">
        <v>5757</v>
      </c>
      <c r="F241" s="94" t="s">
        <v>3116</v>
      </c>
      <c r="G241" s="94" t="s">
        <v>2497</v>
      </c>
      <c r="H241" s="103">
        <v>2023</v>
      </c>
      <c r="I241" s="103">
        <v>2023</v>
      </c>
      <c r="J241" s="102" t="s">
        <v>5758</v>
      </c>
      <c r="K241" s="94" t="s">
        <v>5759</v>
      </c>
      <c r="L241" s="94" t="s">
        <v>5760</v>
      </c>
      <c r="M241" s="94" t="s">
        <v>5761</v>
      </c>
      <c r="N241" s="94" t="s">
        <v>5762</v>
      </c>
      <c r="O241" s="94" t="s">
        <v>89</v>
      </c>
      <c r="P241" s="94" t="s">
        <v>90</v>
      </c>
      <c r="Q241" s="94" t="s">
        <v>5723</v>
      </c>
      <c r="R241" s="94" t="s">
        <v>5724</v>
      </c>
      <c r="S241" s="94" t="s">
        <v>135</v>
      </c>
      <c r="T241" s="94" t="s">
        <v>5725</v>
      </c>
      <c r="U241" s="94" t="s">
        <v>1003</v>
      </c>
      <c r="V241" s="104" t="s">
        <v>5763</v>
      </c>
      <c r="W241" s="105" t="s">
        <v>5764</v>
      </c>
      <c r="X241" s="105" t="s">
        <v>5765</v>
      </c>
      <c r="Y241" s="105" t="s">
        <v>5766</v>
      </c>
      <c r="Z241" s="105" t="s">
        <v>5767</v>
      </c>
      <c r="AA241" s="105" t="s">
        <v>5768</v>
      </c>
      <c r="AB241" s="106">
        <v>2</v>
      </c>
      <c r="AC241" s="102">
        <v>21574</v>
      </c>
      <c r="AD241" s="94">
        <v>10787</v>
      </c>
      <c r="AE241" s="94">
        <v>5265</v>
      </c>
      <c r="AF241" s="94">
        <v>5265</v>
      </c>
      <c r="AG241" s="94">
        <v>0</v>
      </c>
      <c r="AH241" s="102"/>
      <c r="AI241" s="102"/>
      <c r="AJ241" s="107"/>
      <c r="AK241" s="107" t="s">
        <v>3118</v>
      </c>
      <c r="AL241" s="107"/>
    </row>
    <row r="242" spans="2:38" ht="22.25" customHeight="1" x14ac:dyDescent="0.2">
      <c r="B242" s="102" t="s">
        <v>994</v>
      </c>
      <c r="C242" s="94" t="s">
        <v>85</v>
      </c>
      <c r="D242" s="103" t="s">
        <v>5769</v>
      </c>
      <c r="E242" s="94" t="s">
        <v>5770</v>
      </c>
      <c r="F242" s="94" t="s">
        <v>3116</v>
      </c>
      <c r="G242" s="94" t="s">
        <v>2497</v>
      </c>
      <c r="H242" s="103">
        <v>2023</v>
      </c>
      <c r="I242" s="103">
        <v>2023</v>
      </c>
      <c r="J242" s="102" t="s">
        <v>5771</v>
      </c>
      <c r="K242" s="94" t="s">
        <v>5772</v>
      </c>
      <c r="L242" s="94" t="s">
        <v>5773</v>
      </c>
      <c r="M242" s="94" t="s">
        <v>5774</v>
      </c>
      <c r="N242" s="94" t="s">
        <v>5775</v>
      </c>
      <c r="O242" s="94" t="s">
        <v>89</v>
      </c>
      <c r="P242" s="94" t="s">
        <v>90</v>
      </c>
      <c r="Q242" s="94" t="s">
        <v>5776</v>
      </c>
      <c r="R242" s="94" t="s">
        <v>5777</v>
      </c>
      <c r="S242" s="94" t="s">
        <v>119</v>
      </c>
      <c r="T242" s="94" t="s">
        <v>1166</v>
      </c>
      <c r="U242" s="94" t="s">
        <v>1003</v>
      </c>
      <c r="V242" s="104" t="s">
        <v>5778</v>
      </c>
      <c r="W242" s="105" t="s">
        <v>2498</v>
      </c>
      <c r="X242" s="105" t="s">
        <v>5779</v>
      </c>
      <c r="Y242" s="105" t="s">
        <v>5780</v>
      </c>
      <c r="Z242" s="105" t="s">
        <v>5781</v>
      </c>
      <c r="AA242" s="105" t="s">
        <v>5782</v>
      </c>
      <c r="AB242" s="106">
        <v>3</v>
      </c>
      <c r="AC242" s="102">
        <v>38425</v>
      </c>
      <c r="AD242" s="94">
        <v>14500</v>
      </c>
      <c r="AE242" s="94">
        <v>3400</v>
      </c>
      <c r="AF242" s="94">
        <v>3400</v>
      </c>
      <c r="AG242" s="94">
        <v>0</v>
      </c>
      <c r="AH242" s="102"/>
      <c r="AI242" s="102"/>
      <c r="AJ242" s="107"/>
      <c r="AK242" s="107" t="s">
        <v>3118</v>
      </c>
      <c r="AL242" s="107"/>
    </row>
    <row r="243" spans="2:38" ht="22.25" customHeight="1" x14ac:dyDescent="0.2">
      <c r="B243" s="102" t="s">
        <v>994</v>
      </c>
      <c r="C243" s="94" t="s">
        <v>85</v>
      </c>
      <c r="D243" s="103" t="s">
        <v>5783</v>
      </c>
      <c r="E243" s="94" t="s">
        <v>5784</v>
      </c>
      <c r="F243" s="94" t="s">
        <v>3116</v>
      </c>
      <c r="G243" s="94" t="s">
        <v>2497</v>
      </c>
      <c r="H243" s="103">
        <v>2023</v>
      </c>
      <c r="I243" s="103">
        <v>2023</v>
      </c>
      <c r="J243" s="102" t="s">
        <v>5785</v>
      </c>
      <c r="K243" s="94" t="s">
        <v>5786</v>
      </c>
      <c r="L243" s="94" t="s">
        <v>5787</v>
      </c>
      <c r="M243" s="94" t="s">
        <v>5788</v>
      </c>
      <c r="N243" s="94" t="s">
        <v>5789</v>
      </c>
      <c r="O243" s="94" t="s">
        <v>89</v>
      </c>
      <c r="P243" s="94" t="s">
        <v>90</v>
      </c>
      <c r="Q243" s="94" t="s">
        <v>5790</v>
      </c>
      <c r="R243" s="94" t="s">
        <v>5791</v>
      </c>
      <c r="S243" s="94" t="s">
        <v>135</v>
      </c>
      <c r="T243" s="94" t="s">
        <v>1002</v>
      </c>
      <c r="U243" s="94" t="s">
        <v>1003</v>
      </c>
      <c r="V243" s="104" t="s">
        <v>5792</v>
      </c>
      <c r="W243" s="105" t="s">
        <v>2498</v>
      </c>
      <c r="X243" s="105" t="s">
        <v>5790</v>
      </c>
      <c r="Y243" s="105" t="s">
        <v>5793</v>
      </c>
      <c r="Z243" s="105" t="s">
        <v>5794</v>
      </c>
      <c r="AA243" s="105" t="s">
        <v>5795</v>
      </c>
      <c r="AB243" s="106">
        <v>1</v>
      </c>
      <c r="AC243" s="102">
        <v>5000</v>
      </c>
      <c r="AD243" s="94">
        <v>2500</v>
      </c>
      <c r="AE243" s="94">
        <v>1500</v>
      </c>
      <c r="AF243" s="94">
        <v>1500</v>
      </c>
      <c r="AG243" s="94">
        <v>0</v>
      </c>
      <c r="AH243" s="102"/>
      <c r="AI243" s="102"/>
      <c r="AJ243" s="107"/>
      <c r="AK243" s="107" t="s">
        <v>3118</v>
      </c>
      <c r="AL243" s="107"/>
    </row>
    <row r="244" spans="2:38" ht="22.25" customHeight="1" x14ac:dyDescent="0.2">
      <c r="B244" s="102" t="s">
        <v>994</v>
      </c>
      <c r="C244" s="94" t="s">
        <v>85</v>
      </c>
      <c r="D244" s="103" t="s">
        <v>5796</v>
      </c>
      <c r="E244" s="94" t="s">
        <v>5797</v>
      </c>
      <c r="F244" s="94" t="s">
        <v>3116</v>
      </c>
      <c r="G244" s="94" t="s">
        <v>2497</v>
      </c>
      <c r="H244" s="103">
        <v>2023</v>
      </c>
      <c r="I244" s="103">
        <v>2023</v>
      </c>
      <c r="J244" s="102" t="s">
        <v>1078</v>
      </c>
      <c r="K244" s="94" t="s">
        <v>1079</v>
      </c>
      <c r="L244" s="94" t="s">
        <v>1080</v>
      </c>
      <c r="M244" s="94" t="s">
        <v>1081</v>
      </c>
      <c r="N244" s="94" t="s">
        <v>1082</v>
      </c>
      <c r="O244" s="94" t="s">
        <v>89</v>
      </c>
      <c r="P244" s="94" t="s">
        <v>90</v>
      </c>
      <c r="Q244" s="94" t="s">
        <v>1083</v>
      </c>
      <c r="R244" s="94" t="s">
        <v>1084</v>
      </c>
      <c r="S244" s="94" t="s">
        <v>135</v>
      </c>
      <c r="T244" s="94" t="s">
        <v>1002</v>
      </c>
      <c r="U244" s="94" t="s">
        <v>1003</v>
      </c>
      <c r="V244" s="104" t="s">
        <v>2757</v>
      </c>
      <c r="W244" s="105" t="s">
        <v>2498</v>
      </c>
      <c r="X244" s="105" t="s">
        <v>1083</v>
      </c>
      <c r="Y244" s="105" t="s">
        <v>2758</v>
      </c>
      <c r="Z244" s="105" t="s">
        <v>2759</v>
      </c>
      <c r="AA244" s="105" t="s">
        <v>2760</v>
      </c>
      <c r="AB244" s="106">
        <v>1</v>
      </c>
      <c r="AC244" s="102">
        <v>9550</v>
      </c>
      <c r="AD244" s="94">
        <v>4700</v>
      </c>
      <c r="AE244" s="94">
        <v>2500</v>
      </c>
      <c r="AF244" s="94">
        <v>2500</v>
      </c>
      <c r="AG244" s="94">
        <v>0</v>
      </c>
      <c r="AH244" s="102" t="s">
        <v>3117</v>
      </c>
      <c r="AI244" s="102"/>
      <c r="AJ244" s="107"/>
      <c r="AK244" s="107" t="s">
        <v>3118</v>
      </c>
      <c r="AL244" s="107"/>
    </row>
    <row r="245" spans="2:38" ht="22.25" customHeight="1" x14ac:dyDescent="0.2">
      <c r="B245" s="102" t="s">
        <v>994</v>
      </c>
      <c r="C245" s="94" t="s">
        <v>85</v>
      </c>
      <c r="D245" s="103" t="s">
        <v>5798</v>
      </c>
      <c r="E245" s="94" t="s">
        <v>5799</v>
      </c>
      <c r="F245" s="94" t="s">
        <v>3116</v>
      </c>
      <c r="G245" s="94" t="s">
        <v>2497</v>
      </c>
      <c r="H245" s="103">
        <v>2023</v>
      </c>
      <c r="I245" s="103">
        <v>2023</v>
      </c>
      <c r="J245" s="102" t="s">
        <v>5800</v>
      </c>
      <c r="K245" s="94" t="s">
        <v>5801</v>
      </c>
      <c r="L245" s="94" t="s">
        <v>5802</v>
      </c>
      <c r="M245" s="94" t="s">
        <v>5803</v>
      </c>
      <c r="N245" s="94" t="s">
        <v>5804</v>
      </c>
      <c r="O245" s="94" t="s">
        <v>89</v>
      </c>
      <c r="P245" s="94" t="s">
        <v>90</v>
      </c>
      <c r="Q245" s="94" t="s">
        <v>5805</v>
      </c>
      <c r="R245" s="94" t="s">
        <v>5806</v>
      </c>
      <c r="S245" s="94" t="s">
        <v>135</v>
      </c>
      <c r="T245" s="94" t="s">
        <v>1002</v>
      </c>
      <c r="U245" s="94" t="s">
        <v>1003</v>
      </c>
      <c r="V245" s="104" t="s">
        <v>5807</v>
      </c>
      <c r="W245" s="105" t="s">
        <v>5808</v>
      </c>
      <c r="X245" s="105" t="s">
        <v>5809</v>
      </c>
      <c r="Y245" s="105" t="s">
        <v>5810</v>
      </c>
      <c r="Z245" s="105" t="s">
        <v>5811</v>
      </c>
      <c r="AA245" s="105" t="s">
        <v>5812</v>
      </c>
      <c r="AB245" s="106">
        <v>3</v>
      </c>
      <c r="AC245" s="102">
        <v>32600</v>
      </c>
      <c r="AD245" s="94">
        <v>11000</v>
      </c>
      <c r="AE245" s="94">
        <v>3700</v>
      </c>
      <c r="AF245" s="94">
        <v>3700</v>
      </c>
      <c r="AG245" s="94">
        <v>0</v>
      </c>
      <c r="AH245" s="102" t="s">
        <v>3117</v>
      </c>
      <c r="AI245" s="102"/>
      <c r="AJ245" s="107"/>
      <c r="AK245" s="107" t="s">
        <v>3118</v>
      </c>
      <c r="AL245" s="107"/>
    </row>
    <row r="246" spans="2:38" ht="22.25" customHeight="1" x14ac:dyDescent="0.2">
      <c r="B246" s="102" t="s">
        <v>994</v>
      </c>
      <c r="C246" s="94" t="s">
        <v>85</v>
      </c>
      <c r="D246" s="103" t="s">
        <v>5813</v>
      </c>
      <c r="E246" s="94" t="s">
        <v>5814</v>
      </c>
      <c r="F246" s="94" t="s">
        <v>3116</v>
      </c>
      <c r="G246" s="94" t="s">
        <v>2497</v>
      </c>
      <c r="H246" s="103">
        <v>2023</v>
      </c>
      <c r="I246" s="103">
        <v>2023</v>
      </c>
      <c r="J246" s="102" t="s">
        <v>5815</v>
      </c>
      <c r="K246" s="94" t="s">
        <v>5816</v>
      </c>
      <c r="L246" s="94"/>
      <c r="M246" s="94" t="s">
        <v>5817</v>
      </c>
      <c r="N246" s="94" t="s">
        <v>5818</v>
      </c>
      <c r="O246" s="94" t="s">
        <v>89</v>
      </c>
      <c r="P246" s="94" t="s">
        <v>90</v>
      </c>
      <c r="Q246" s="94" t="s">
        <v>5819</v>
      </c>
      <c r="R246" s="94" t="s">
        <v>5820</v>
      </c>
      <c r="S246" s="94" t="s">
        <v>135</v>
      </c>
      <c r="T246" s="94" t="s">
        <v>1028</v>
      </c>
      <c r="U246" s="94" t="s">
        <v>1003</v>
      </c>
      <c r="V246" s="104" t="s">
        <v>5821</v>
      </c>
      <c r="W246" s="105" t="s">
        <v>5822</v>
      </c>
      <c r="X246" s="105" t="s">
        <v>5823</v>
      </c>
      <c r="Y246" s="105" t="s">
        <v>5824</v>
      </c>
      <c r="Z246" s="105" t="s">
        <v>5825</v>
      </c>
      <c r="AA246" s="105" t="s">
        <v>5826</v>
      </c>
      <c r="AB246" s="106">
        <v>2</v>
      </c>
      <c r="AC246" s="102">
        <v>16990</v>
      </c>
      <c r="AD246" s="94">
        <v>5000</v>
      </c>
      <c r="AE246" s="94">
        <v>2500</v>
      </c>
      <c r="AF246" s="94">
        <v>2500</v>
      </c>
      <c r="AG246" s="94">
        <v>0</v>
      </c>
      <c r="AH246" s="102"/>
      <c r="AI246" s="102"/>
      <c r="AJ246" s="107"/>
      <c r="AK246" s="107" t="s">
        <v>3118</v>
      </c>
      <c r="AL246" s="107"/>
    </row>
    <row r="247" spans="2:38" ht="22.25" customHeight="1" x14ac:dyDescent="0.2">
      <c r="B247" s="102" t="s">
        <v>994</v>
      </c>
      <c r="C247" s="94" t="s">
        <v>85</v>
      </c>
      <c r="D247" s="103" t="s">
        <v>5827</v>
      </c>
      <c r="E247" s="94" t="s">
        <v>5828</v>
      </c>
      <c r="F247" s="94" t="s">
        <v>3116</v>
      </c>
      <c r="G247" s="94" t="s">
        <v>2497</v>
      </c>
      <c r="H247" s="103">
        <v>2023</v>
      </c>
      <c r="I247" s="103">
        <v>2023</v>
      </c>
      <c r="J247" s="102" t="s">
        <v>996</v>
      </c>
      <c r="K247" s="94" t="s">
        <v>997</v>
      </c>
      <c r="L247" s="94"/>
      <c r="M247" s="94" t="s">
        <v>998</v>
      </c>
      <c r="N247" s="94" t="s">
        <v>999</v>
      </c>
      <c r="O247" s="94" t="s">
        <v>89</v>
      </c>
      <c r="P247" s="94" t="s">
        <v>90</v>
      </c>
      <c r="Q247" s="94" t="s">
        <v>1000</v>
      </c>
      <c r="R247" s="94" t="s">
        <v>1001</v>
      </c>
      <c r="S247" s="94" t="s">
        <v>223</v>
      </c>
      <c r="T247" s="94" t="s">
        <v>1002</v>
      </c>
      <c r="U247" s="94" t="s">
        <v>1003</v>
      </c>
      <c r="V247" s="104" t="s">
        <v>2729</v>
      </c>
      <c r="W247" s="105" t="s">
        <v>2498</v>
      </c>
      <c r="X247" s="105" t="s">
        <v>2730</v>
      </c>
      <c r="Y247" s="105" t="s">
        <v>2731</v>
      </c>
      <c r="Z247" s="105" t="s">
        <v>2732</v>
      </c>
      <c r="AA247" s="105" t="s">
        <v>2733</v>
      </c>
      <c r="AB247" s="106">
        <v>3</v>
      </c>
      <c r="AC247" s="102">
        <v>15680</v>
      </c>
      <c r="AD247" s="94">
        <v>6000</v>
      </c>
      <c r="AE247" s="94">
        <v>2500</v>
      </c>
      <c r="AF247" s="94">
        <v>2500</v>
      </c>
      <c r="AG247" s="94">
        <v>0</v>
      </c>
      <c r="AH247" s="102" t="s">
        <v>3117</v>
      </c>
      <c r="AI247" s="102"/>
      <c r="AJ247" s="107"/>
      <c r="AK247" s="107" t="s">
        <v>3118</v>
      </c>
      <c r="AL247" s="107"/>
    </row>
    <row r="248" spans="2:38" ht="22.25" customHeight="1" x14ac:dyDescent="0.2">
      <c r="B248" s="102" t="s">
        <v>994</v>
      </c>
      <c r="C248" s="94" t="s">
        <v>85</v>
      </c>
      <c r="D248" s="103" t="s">
        <v>5829</v>
      </c>
      <c r="E248" s="94" t="s">
        <v>5830</v>
      </c>
      <c r="F248" s="94" t="s">
        <v>3116</v>
      </c>
      <c r="G248" s="94" t="s">
        <v>2497</v>
      </c>
      <c r="H248" s="103">
        <v>2023</v>
      </c>
      <c r="I248" s="103">
        <v>2023</v>
      </c>
      <c r="J248" s="102" t="s">
        <v>5831</v>
      </c>
      <c r="K248" s="94" t="s">
        <v>5832</v>
      </c>
      <c r="L248" s="94"/>
      <c r="M248" s="94" t="s">
        <v>5833</v>
      </c>
      <c r="N248" s="94" t="s">
        <v>5834</v>
      </c>
      <c r="O248" s="94" t="s">
        <v>89</v>
      </c>
      <c r="P248" s="94" t="s">
        <v>257</v>
      </c>
      <c r="Q248" s="94" t="s">
        <v>5835</v>
      </c>
      <c r="R248" s="94" t="s">
        <v>5836</v>
      </c>
      <c r="S248" s="94" t="s">
        <v>91</v>
      </c>
      <c r="T248" s="94" t="s">
        <v>1102</v>
      </c>
      <c r="U248" s="94" t="s">
        <v>1003</v>
      </c>
      <c r="V248" s="104" t="s">
        <v>5837</v>
      </c>
      <c r="W248" s="105" t="s">
        <v>5838</v>
      </c>
      <c r="X248" s="105" t="s">
        <v>1100</v>
      </c>
      <c r="Y248" s="105" t="s">
        <v>2764</v>
      </c>
      <c r="Z248" s="105" t="s">
        <v>5839</v>
      </c>
      <c r="AA248" s="105" t="s">
        <v>5840</v>
      </c>
      <c r="AB248" s="106">
        <v>2</v>
      </c>
      <c r="AC248" s="102">
        <v>28000</v>
      </c>
      <c r="AD248" s="94">
        <v>4000</v>
      </c>
      <c r="AE248" s="94">
        <v>3500</v>
      </c>
      <c r="AF248" s="94">
        <v>3500</v>
      </c>
      <c r="AG248" s="94">
        <v>0</v>
      </c>
      <c r="AH248" s="102"/>
      <c r="AI248" s="102"/>
      <c r="AJ248" s="107"/>
      <c r="AK248" s="107" t="s">
        <v>3118</v>
      </c>
      <c r="AL248" s="107"/>
    </row>
    <row r="249" spans="2:38" ht="22.25" customHeight="1" x14ac:dyDescent="0.2">
      <c r="B249" s="102" t="s">
        <v>994</v>
      </c>
      <c r="C249" s="94" t="s">
        <v>85</v>
      </c>
      <c r="D249" s="103" t="s">
        <v>5841</v>
      </c>
      <c r="E249" s="94" t="s">
        <v>5842</v>
      </c>
      <c r="F249" s="94" t="s">
        <v>3116</v>
      </c>
      <c r="G249" s="94" t="s">
        <v>2497</v>
      </c>
      <c r="H249" s="103">
        <v>2023</v>
      </c>
      <c r="I249" s="103">
        <v>2023</v>
      </c>
      <c r="J249" s="102" t="s">
        <v>5843</v>
      </c>
      <c r="K249" s="94" t="s">
        <v>5844</v>
      </c>
      <c r="L249" s="94" t="s">
        <v>5845</v>
      </c>
      <c r="M249" s="94" t="s">
        <v>5846</v>
      </c>
      <c r="N249" s="94" t="s">
        <v>5847</v>
      </c>
      <c r="O249" s="94" t="s">
        <v>89</v>
      </c>
      <c r="P249" s="94" t="s">
        <v>90</v>
      </c>
      <c r="Q249" s="94" t="s">
        <v>5740</v>
      </c>
      <c r="R249" s="94" t="s">
        <v>5741</v>
      </c>
      <c r="S249" s="94" t="s">
        <v>223</v>
      </c>
      <c r="T249" s="94" t="s">
        <v>1002</v>
      </c>
      <c r="U249" s="94" t="s">
        <v>1003</v>
      </c>
      <c r="V249" s="104" t="s">
        <v>5848</v>
      </c>
      <c r="W249" s="105" t="s">
        <v>5849</v>
      </c>
      <c r="X249" s="105" t="s">
        <v>5850</v>
      </c>
      <c r="Y249" s="105" t="s">
        <v>5851</v>
      </c>
      <c r="Z249" s="105" t="s">
        <v>5852</v>
      </c>
      <c r="AA249" s="105" t="s">
        <v>5853</v>
      </c>
      <c r="AB249" s="106">
        <v>1</v>
      </c>
      <c r="AC249" s="102">
        <v>12920</v>
      </c>
      <c r="AD249" s="94">
        <v>6460</v>
      </c>
      <c r="AE249" s="94">
        <v>3400</v>
      </c>
      <c r="AF249" s="94">
        <v>3400</v>
      </c>
      <c r="AG249" s="94">
        <v>0</v>
      </c>
      <c r="AH249" s="102"/>
      <c r="AI249" s="102"/>
      <c r="AJ249" s="107"/>
      <c r="AK249" s="107" t="s">
        <v>3118</v>
      </c>
      <c r="AL249" s="107"/>
    </row>
    <row r="250" spans="2:38" ht="22.25" customHeight="1" x14ac:dyDescent="0.2">
      <c r="B250" s="102" t="s">
        <v>994</v>
      </c>
      <c r="C250" s="94" t="s">
        <v>85</v>
      </c>
      <c r="D250" s="103" t="s">
        <v>5854</v>
      </c>
      <c r="E250" s="94" t="s">
        <v>5855</v>
      </c>
      <c r="F250" s="94" t="s">
        <v>3116</v>
      </c>
      <c r="G250" s="94" t="s">
        <v>2497</v>
      </c>
      <c r="H250" s="103">
        <v>2023</v>
      </c>
      <c r="I250" s="103">
        <v>2023</v>
      </c>
      <c r="J250" s="102" t="s">
        <v>1181</v>
      </c>
      <c r="K250" s="94" t="s">
        <v>1182</v>
      </c>
      <c r="L250" s="94" t="s">
        <v>2779</v>
      </c>
      <c r="M250" s="94" t="s">
        <v>1184</v>
      </c>
      <c r="N250" s="94" t="s">
        <v>1185</v>
      </c>
      <c r="O250" s="94" t="s">
        <v>89</v>
      </c>
      <c r="P250" s="94" t="s">
        <v>90</v>
      </c>
      <c r="Q250" s="94" t="s">
        <v>1186</v>
      </c>
      <c r="R250" s="94" t="s">
        <v>1187</v>
      </c>
      <c r="S250" s="94" t="s">
        <v>119</v>
      </c>
      <c r="T250" s="94" t="s">
        <v>1002</v>
      </c>
      <c r="U250" s="94" t="s">
        <v>1003</v>
      </c>
      <c r="V250" s="104" t="s">
        <v>2780</v>
      </c>
      <c r="W250" s="105" t="s">
        <v>2498</v>
      </c>
      <c r="X250" s="105" t="s">
        <v>1186</v>
      </c>
      <c r="Y250" s="105" t="s">
        <v>2781</v>
      </c>
      <c r="Z250" s="105" t="s">
        <v>2782</v>
      </c>
      <c r="AA250" s="105" t="s">
        <v>2783</v>
      </c>
      <c r="AB250" s="106">
        <v>2</v>
      </c>
      <c r="AC250" s="102">
        <v>15420</v>
      </c>
      <c r="AD250" s="94">
        <v>7710</v>
      </c>
      <c r="AE250" s="94">
        <v>4450</v>
      </c>
      <c r="AF250" s="94">
        <v>4450</v>
      </c>
      <c r="AG250" s="94">
        <v>0</v>
      </c>
      <c r="AH250" s="102" t="s">
        <v>3117</v>
      </c>
      <c r="AI250" s="102"/>
      <c r="AJ250" s="107"/>
      <c r="AK250" s="107" t="s">
        <v>3118</v>
      </c>
      <c r="AL250" s="107"/>
    </row>
    <row r="251" spans="2:38" ht="22.25" customHeight="1" x14ac:dyDescent="0.2">
      <c r="B251" s="102" t="s">
        <v>994</v>
      </c>
      <c r="C251" s="94" t="s">
        <v>85</v>
      </c>
      <c r="D251" s="103" t="s">
        <v>5856</v>
      </c>
      <c r="E251" s="94" t="s">
        <v>5857</v>
      </c>
      <c r="F251" s="94" t="s">
        <v>3116</v>
      </c>
      <c r="G251" s="94" t="s">
        <v>2497</v>
      </c>
      <c r="H251" s="103">
        <v>2023</v>
      </c>
      <c r="I251" s="103">
        <v>2023</v>
      </c>
      <c r="J251" s="102" t="s">
        <v>5858</v>
      </c>
      <c r="K251" s="94" t="s">
        <v>5859</v>
      </c>
      <c r="L251" s="94" t="s">
        <v>5860</v>
      </c>
      <c r="M251" s="94" t="s">
        <v>5861</v>
      </c>
      <c r="N251" s="94" t="s">
        <v>5862</v>
      </c>
      <c r="O251" s="94" t="s">
        <v>89</v>
      </c>
      <c r="P251" s="94" t="s">
        <v>90</v>
      </c>
      <c r="Q251" s="94" t="s">
        <v>5863</v>
      </c>
      <c r="R251" s="94" t="s">
        <v>5864</v>
      </c>
      <c r="S251" s="94" t="s">
        <v>119</v>
      </c>
      <c r="T251" s="94" t="s">
        <v>1002</v>
      </c>
      <c r="U251" s="94" t="s">
        <v>1003</v>
      </c>
      <c r="V251" s="104" t="s">
        <v>5865</v>
      </c>
      <c r="W251" s="105" t="s">
        <v>2498</v>
      </c>
      <c r="X251" s="105" t="s">
        <v>5863</v>
      </c>
      <c r="Y251" s="105" t="s">
        <v>5866</v>
      </c>
      <c r="Z251" s="105" t="s">
        <v>5867</v>
      </c>
      <c r="AA251" s="105" t="s">
        <v>5868</v>
      </c>
      <c r="AB251" s="106">
        <v>2</v>
      </c>
      <c r="AC251" s="102">
        <v>14360</v>
      </c>
      <c r="AD251" s="94">
        <v>6660</v>
      </c>
      <c r="AE251" s="94">
        <v>3400</v>
      </c>
      <c r="AF251" s="94">
        <v>3400</v>
      </c>
      <c r="AG251" s="94">
        <v>0</v>
      </c>
      <c r="AH251" s="102" t="s">
        <v>3117</v>
      </c>
      <c r="AI251" s="102"/>
      <c r="AJ251" s="107"/>
      <c r="AK251" s="107" t="s">
        <v>3118</v>
      </c>
      <c r="AL251" s="107"/>
    </row>
    <row r="252" spans="2:38" ht="22.25" customHeight="1" x14ac:dyDescent="0.2">
      <c r="B252" s="102" t="s">
        <v>994</v>
      </c>
      <c r="C252" s="94" t="s">
        <v>85</v>
      </c>
      <c r="D252" s="103" t="s">
        <v>5869</v>
      </c>
      <c r="E252" s="94" t="s">
        <v>5870</v>
      </c>
      <c r="F252" s="94" t="s">
        <v>3116</v>
      </c>
      <c r="G252" s="94" t="s">
        <v>2497</v>
      </c>
      <c r="H252" s="103">
        <v>2023</v>
      </c>
      <c r="I252" s="103">
        <v>2023</v>
      </c>
      <c r="J252" s="102"/>
      <c r="K252" s="94" t="s">
        <v>5871</v>
      </c>
      <c r="L252" s="94"/>
      <c r="M252" s="94" t="s">
        <v>5872</v>
      </c>
      <c r="N252" s="94" t="s">
        <v>5873</v>
      </c>
      <c r="O252" s="94" t="s">
        <v>89</v>
      </c>
      <c r="P252" s="94" t="s">
        <v>90</v>
      </c>
      <c r="Q252" s="94" t="s">
        <v>5874</v>
      </c>
      <c r="R252" s="94" t="s">
        <v>5875</v>
      </c>
      <c r="S252" s="94" t="s">
        <v>135</v>
      </c>
      <c r="T252" s="94" t="s">
        <v>1028</v>
      </c>
      <c r="U252" s="94" t="s">
        <v>1003</v>
      </c>
      <c r="V252" s="104" t="s">
        <v>5876</v>
      </c>
      <c r="W252" s="105" t="s">
        <v>2498</v>
      </c>
      <c r="X252" s="105" t="s">
        <v>5877</v>
      </c>
      <c r="Y252" s="105" t="s">
        <v>5878</v>
      </c>
      <c r="Z252" s="105" t="s">
        <v>5879</v>
      </c>
      <c r="AA252" s="105" t="s">
        <v>5880</v>
      </c>
      <c r="AB252" s="106">
        <v>2</v>
      </c>
      <c r="AC252" s="102">
        <v>10020</v>
      </c>
      <c r="AD252" s="94">
        <v>4000</v>
      </c>
      <c r="AE252" s="94">
        <v>1500</v>
      </c>
      <c r="AF252" s="94">
        <v>1500</v>
      </c>
      <c r="AG252" s="94">
        <v>0</v>
      </c>
      <c r="AH252" s="102"/>
      <c r="AI252" s="102"/>
      <c r="AJ252" s="107"/>
      <c r="AK252" s="107" t="s">
        <v>3118</v>
      </c>
      <c r="AL252" s="107"/>
    </row>
    <row r="253" spans="2:38" ht="22.25" customHeight="1" x14ac:dyDescent="0.2">
      <c r="B253" s="102" t="s">
        <v>994</v>
      </c>
      <c r="C253" s="94" t="s">
        <v>85</v>
      </c>
      <c r="D253" s="103" t="s">
        <v>5881</v>
      </c>
      <c r="E253" s="94" t="s">
        <v>5882</v>
      </c>
      <c r="F253" s="94" t="s">
        <v>3116</v>
      </c>
      <c r="G253" s="94" t="s">
        <v>2497</v>
      </c>
      <c r="H253" s="103">
        <v>2023</v>
      </c>
      <c r="I253" s="103">
        <v>2023</v>
      </c>
      <c r="J253" s="102" t="s">
        <v>5883</v>
      </c>
      <c r="K253" s="94" t="s">
        <v>5884</v>
      </c>
      <c r="L253" s="94" t="s">
        <v>5885</v>
      </c>
      <c r="M253" s="94" t="s">
        <v>5886</v>
      </c>
      <c r="N253" s="94" t="s">
        <v>5887</v>
      </c>
      <c r="O253" s="94" t="s">
        <v>89</v>
      </c>
      <c r="P253" s="94" t="s">
        <v>90</v>
      </c>
      <c r="Q253" s="94" t="s">
        <v>5888</v>
      </c>
      <c r="R253" s="94" t="s">
        <v>5889</v>
      </c>
      <c r="S253" s="94" t="s">
        <v>135</v>
      </c>
      <c r="T253" s="94" t="s">
        <v>1028</v>
      </c>
      <c r="U253" s="94" t="s">
        <v>1003</v>
      </c>
      <c r="V253" s="104" t="s">
        <v>5890</v>
      </c>
      <c r="W253" s="105" t="s">
        <v>5891</v>
      </c>
      <c r="X253" s="105" t="s">
        <v>5888</v>
      </c>
      <c r="Y253" s="105" t="s">
        <v>5892</v>
      </c>
      <c r="Z253" s="105" t="s">
        <v>5893</v>
      </c>
      <c r="AA253" s="105" t="s">
        <v>5894</v>
      </c>
      <c r="AB253" s="106">
        <v>1</v>
      </c>
      <c r="AC253" s="102">
        <v>8000</v>
      </c>
      <c r="AD253" s="94">
        <v>4000</v>
      </c>
      <c r="AE253" s="94">
        <v>1500</v>
      </c>
      <c r="AF253" s="94">
        <v>1500</v>
      </c>
      <c r="AG253" s="94">
        <v>0</v>
      </c>
      <c r="AH253" s="102"/>
      <c r="AI253" s="102"/>
      <c r="AJ253" s="107"/>
      <c r="AK253" s="107" t="s">
        <v>3118</v>
      </c>
      <c r="AL253" s="107"/>
    </row>
    <row r="254" spans="2:38" ht="22.25" customHeight="1" x14ac:dyDescent="0.2">
      <c r="B254" s="102" t="s">
        <v>994</v>
      </c>
      <c r="C254" s="94" t="s">
        <v>85</v>
      </c>
      <c r="D254" s="103" t="s">
        <v>5895</v>
      </c>
      <c r="E254" s="94" t="s">
        <v>5896</v>
      </c>
      <c r="F254" s="94" t="s">
        <v>3116</v>
      </c>
      <c r="G254" s="94" t="s">
        <v>2497</v>
      </c>
      <c r="H254" s="103">
        <v>2023</v>
      </c>
      <c r="I254" s="103">
        <v>2023</v>
      </c>
      <c r="J254" s="102" t="s">
        <v>5897</v>
      </c>
      <c r="K254" s="94" t="s">
        <v>5898</v>
      </c>
      <c r="L254" s="94"/>
      <c r="M254" s="94" t="s">
        <v>5899</v>
      </c>
      <c r="N254" s="94" t="s">
        <v>5900</v>
      </c>
      <c r="O254" s="94" t="s">
        <v>89</v>
      </c>
      <c r="P254" s="94" t="s">
        <v>257</v>
      </c>
      <c r="Q254" s="94" t="s">
        <v>5901</v>
      </c>
      <c r="R254" s="94" t="s">
        <v>5902</v>
      </c>
      <c r="S254" s="94" t="s">
        <v>91</v>
      </c>
      <c r="T254" s="94" t="s">
        <v>1028</v>
      </c>
      <c r="U254" s="94" t="s">
        <v>1003</v>
      </c>
      <c r="V254" s="104" t="s">
        <v>5903</v>
      </c>
      <c r="W254" s="105" t="s">
        <v>5904</v>
      </c>
      <c r="X254" s="105" t="s">
        <v>5901</v>
      </c>
      <c r="Y254" s="105" t="s">
        <v>5905</v>
      </c>
      <c r="Z254" s="105" t="s">
        <v>5906</v>
      </c>
      <c r="AA254" s="105" t="s">
        <v>5907</v>
      </c>
      <c r="AB254" s="106">
        <v>2</v>
      </c>
      <c r="AC254" s="102">
        <v>25010</v>
      </c>
      <c r="AD254" s="94">
        <v>11000</v>
      </c>
      <c r="AE254" s="94">
        <v>9200</v>
      </c>
      <c r="AF254" s="94">
        <v>9200</v>
      </c>
      <c r="AG254" s="94">
        <v>0</v>
      </c>
      <c r="AH254" s="102"/>
      <c r="AI254" s="102"/>
      <c r="AJ254" s="107"/>
      <c r="AK254" s="107" t="s">
        <v>3118</v>
      </c>
      <c r="AL254" s="107"/>
    </row>
    <row r="255" spans="2:38" ht="22.25" customHeight="1" x14ac:dyDescent="0.2">
      <c r="B255" s="102" t="s">
        <v>994</v>
      </c>
      <c r="C255" s="94" t="s">
        <v>85</v>
      </c>
      <c r="D255" s="103" t="s">
        <v>5908</v>
      </c>
      <c r="E255" s="94" t="s">
        <v>5909</v>
      </c>
      <c r="F255" s="94" t="s">
        <v>3505</v>
      </c>
      <c r="G255" s="94" t="s">
        <v>2497</v>
      </c>
      <c r="H255" s="103">
        <v>2023</v>
      </c>
      <c r="I255" s="103">
        <v>2023</v>
      </c>
      <c r="J255" s="102" t="s">
        <v>5910</v>
      </c>
      <c r="K255" s="94" t="s">
        <v>5911</v>
      </c>
      <c r="L255" s="94" t="s">
        <v>5912</v>
      </c>
      <c r="M255" s="94" t="s">
        <v>5913</v>
      </c>
      <c r="N255" s="94" t="s">
        <v>5914</v>
      </c>
      <c r="O255" s="94" t="s">
        <v>89</v>
      </c>
      <c r="P255" s="94" t="s">
        <v>90</v>
      </c>
      <c r="Q255" s="94" t="s">
        <v>5915</v>
      </c>
      <c r="R255" s="94" t="s">
        <v>5916</v>
      </c>
      <c r="S255" s="94" t="s">
        <v>4868</v>
      </c>
      <c r="T255" s="94" t="s">
        <v>1002</v>
      </c>
      <c r="U255" s="94" t="s">
        <v>1003</v>
      </c>
      <c r="V255" s="104" t="s">
        <v>5917</v>
      </c>
      <c r="W255" s="105" t="s">
        <v>2498</v>
      </c>
      <c r="X255" s="105" t="s">
        <v>5915</v>
      </c>
      <c r="Y255" s="105" t="s">
        <v>5918</v>
      </c>
      <c r="Z255" s="105" t="s">
        <v>5919</v>
      </c>
      <c r="AA255" s="105" t="s">
        <v>5920</v>
      </c>
      <c r="AB255" s="106">
        <v>2</v>
      </c>
      <c r="AC255" s="102">
        <v>12660</v>
      </c>
      <c r="AD255" s="94">
        <v>6330</v>
      </c>
      <c r="AE255" s="94">
        <v>0</v>
      </c>
      <c r="AF255" s="94">
        <v>0</v>
      </c>
      <c r="AG255" s="94">
        <v>0</v>
      </c>
      <c r="AH255" s="102"/>
      <c r="AI255" s="102"/>
      <c r="AJ255" s="107"/>
      <c r="AK255" s="107" t="s">
        <v>3118</v>
      </c>
      <c r="AL255" s="107"/>
    </row>
    <row r="256" spans="2:38" ht="22.25" customHeight="1" x14ac:dyDescent="0.2">
      <c r="B256" s="102" t="s">
        <v>994</v>
      </c>
      <c r="C256" s="94" t="s">
        <v>85</v>
      </c>
      <c r="D256" s="103" t="s">
        <v>5921</v>
      </c>
      <c r="E256" s="94" t="s">
        <v>5922</v>
      </c>
      <c r="F256" s="94" t="s">
        <v>3505</v>
      </c>
      <c r="G256" s="94" t="s">
        <v>2497</v>
      </c>
      <c r="H256" s="103">
        <v>2023</v>
      </c>
      <c r="I256" s="103">
        <v>2023</v>
      </c>
      <c r="J256" s="102" t="s">
        <v>5923</v>
      </c>
      <c r="K256" s="94" t="s">
        <v>5924</v>
      </c>
      <c r="L256" s="94" t="s">
        <v>5925</v>
      </c>
      <c r="M256" s="94" t="s">
        <v>5926</v>
      </c>
      <c r="N256" s="94" t="s">
        <v>5927</v>
      </c>
      <c r="O256" s="94" t="s">
        <v>89</v>
      </c>
      <c r="P256" s="94" t="s">
        <v>90</v>
      </c>
      <c r="Q256" s="94" t="s">
        <v>3125</v>
      </c>
      <c r="R256" s="94" t="s">
        <v>3126</v>
      </c>
      <c r="S256" s="94" t="s">
        <v>135</v>
      </c>
      <c r="T256" s="94" t="s">
        <v>1002</v>
      </c>
      <c r="U256" s="94" t="s">
        <v>1003</v>
      </c>
      <c r="V256" s="104" t="s">
        <v>5928</v>
      </c>
      <c r="W256" s="105" t="s">
        <v>5929</v>
      </c>
      <c r="X256" s="105" t="s">
        <v>5930</v>
      </c>
      <c r="Y256" s="105" t="s">
        <v>5931</v>
      </c>
      <c r="Z256" s="105" t="s">
        <v>5932</v>
      </c>
      <c r="AA256" s="105" t="s">
        <v>5933</v>
      </c>
      <c r="AB256" s="106">
        <v>1</v>
      </c>
      <c r="AC256" s="102">
        <v>4690</v>
      </c>
      <c r="AD256" s="94">
        <v>2250</v>
      </c>
      <c r="AE256" s="94">
        <v>0</v>
      </c>
      <c r="AF256" s="94">
        <v>0</v>
      </c>
      <c r="AG256" s="94">
        <v>0</v>
      </c>
      <c r="AH256" s="102"/>
      <c r="AI256" s="102"/>
      <c r="AJ256" s="107"/>
      <c r="AK256" s="107" t="s">
        <v>3118</v>
      </c>
      <c r="AL256" s="107"/>
    </row>
    <row r="257" spans="2:38" ht="22.25" customHeight="1" x14ac:dyDescent="0.2">
      <c r="B257" s="102" t="s">
        <v>994</v>
      </c>
      <c r="C257" s="94" t="s">
        <v>85</v>
      </c>
      <c r="D257" s="103" t="s">
        <v>5934</v>
      </c>
      <c r="E257" s="94" t="s">
        <v>5935</v>
      </c>
      <c r="F257" s="94" t="s">
        <v>3505</v>
      </c>
      <c r="G257" s="94" t="s">
        <v>2497</v>
      </c>
      <c r="H257" s="103">
        <v>2023</v>
      </c>
      <c r="I257" s="103">
        <v>2023</v>
      </c>
      <c r="J257" s="102" t="s">
        <v>5936</v>
      </c>
      <c r="K257" s="94" t="s">
        <v>5937</v>
      </c>
      <c r="L257" s="94" t="s">
        <v>5938</v>
      </c>
      <c r="M257" s="94" t="s">
        <v>5939</v>
      </c>
      <c r="N257" s="94" t="s">
        <v>5940</v>
      </c>
      <c r="O257" s="94" t="s">
        <v>89</v>
      </c>
      <c r="P257" s="94" t="s">
        <v>90</v>
      </c>
      <c r="Q257" s="94" t="s">
        <v>5941</v>
      </c>
      <c r="R257" s="94" t="s">
        <v>5942</v>
      </c>
      <c r="S257" s="94" t="s">
        <v>135</v>
      </c>
      <c r="T257" s="94" t="s">
        <v>1002</v>
      </c>
      <c r="U257" s="94" t="s">
        <v>1003</v>
      </c>
      <c r="V257" s="104" t="s">
        <v>5943</v>
      </c>
      <c r="W257" s="105" t="s">
        <v>2498</v>
      </c>
      <c r="X257" s="105" t="s">
        <v>5941</v>
      </c>
      <c r="Y257" s="105" t="s">
        <v>5944</v>
      </c>
      <c r="Z257" s="105" t="s">
        <v>5945</v>
      </c>
      <c r="AA257" s="105" t="s">
        <v>5946</v>
      </c>
      <c r="AB257" s="106">
        <v>1</v>
      </c>
      <c r="AC257" s="102">
        <v>6400</v>
      </c>
      <c r="AD257" s="94">
        <v>3000</v>
      </c>
      <c r="AE257" s="94">
        <v>0</v>
      </c>
      <c r="AF257" s="94">
        <v>0</v>
      </c>
      <c r="AG257" s="94">
        <v>0</v>
      </c>
      <c r="AH257" s="102"/>
      <c r="AI257" s="102"/>
      <c r="AJ257" s="107"/>
      <c r="AK257" s="107" t="s">
        <v>3118</v>
      </c>
      <c r="AL257" s="107"/>
    </row>
    <row r="258" spans="2:38" ht="22.25" customHeight="1" x14ac:dyDescent="0.2">
      <c r="B258" s="102" t="s">
        <v>994</v>
      </c>
      <c r="C258" s="94" t="s">
        <v>85</v>
      </c>
      <c r="D258" s="103" t="s">
        <v>5947</v>
      </c>
      <c r="E258" s="94" t="s">
        <v>5948</v>
      </c>
      <c r="F258" s="94" t="s">
        <v>3116</v>
      </c>
      <c r="G258" s="94" t="s">
        <v>2497</v>
      </c>
      <c r="H258" s="103">
        <v>2023</v>
      </c>
      <c r="I258" s="103">
        <v>2023</v>
      </c>
      <c r="J258" s="102" t="s">
        <v>5949</v>
      </c>
      <c r="K258" s="94" t="s">
        <v>5950</v>
      </c>
      <c r="L258" s="94" t="s">
        <v>5951</v>
      </c>
      <c r="M258" s="94" t="s">
        <v>5952</v>
      </c>
      <c r="N258" s="94" t="s">
        <v>5953</v>
      </c>
      <c r="O258" s="94" t="s">
        <v>89</v>
      </c>
      <c r="P258" s="94" t="s">
        <v>90</v>
      </c>
      <c r="Q258" s="94" t="s">
        <v>5954</v>
      </c>
      <c r="R258" s="94" t="s">
        <v>5955</v>
      </c>
      <c r="S258" s="94" t="s">
        <v>91</v>
      </c>
      <c r="T258" s="94" t="s">
        <v>5725</v>
      </c>
      <c r="U258" s="94" t="s">
        <v>1003</v>
      </c>
      <c r="V258" s="104" t="s">
        <v>5956</v>
      </c>
      <c r="W258" s="105" t="s">
        <v>5957</v>
      </c>
      <c r="X258" s="105" t="s">
        <v>5954</v>
      </c>
      <c r="Y258" s="105" t="s">
        <v>5958</v>
      </c>
      <c r="Z258" s="105" t="s">
        <v>5959</v>
      </c>
      <c r="AA258" s="105" t="s">
        <v>5960</v>
      </c>
      <c r="AB258" s="106">
        <v>1</v>
      </c>
      <c r="AC258" s="102">
        <v>11347</v>
      </c>
      <c r="AD258" s="94">
        <v>1760</v>
      </c>
      <c r="AE258" s="94">
        <v>1500</v>
      </c>
      <c r="AF258" s="94">
        <v>1500</v>
      </c>
      <c r="AG258" s="94">
        <v>0</v>
      </c>
      <c r="AH258" s="102"/>
      <c r="AI258" s="102"/>
      <c r="AJ258" s="107"/>
      <c r="AK258" s="107" t="s">
        <v>3118</v>
      </c>
      <c r="AL258" s="107"/>
    </row>
    <row r="259" spans="2:38" ht="22.25" customHeight="1" x14ac:dyDescent="0.2">
      <c r="B259" s="102" t="s">
        <v>994</v>
      </c>
      <c r="C259" s="94" t="s">
        <v>85</v>
      </c>
      <c r="D259" s="103" t="s">
        <v>5961</v>
      </c>
      <c r="E259" s="94" t="s">
        <v>5962</v>
      </c>
      <c r="F259" s="94" t="s">
        <v>3116</v>
      </c>
      <c r="G259" s="94" t="s">
        <v>2497</v>
      </c>
      <c r="H259" s="103">
        <v>2023</v>
      </c>
      <c r="I259" s="103">
        <v>2023</v>
      </c>
      <c r="J259" s="102" t="s">
        <v>5963</v>
      </c>
      <c r="K259" s="94" t="s">
        <v>5964</v>
      </c>
      <c r="L259" s="94"/>
      <c r="M259" s="94" t="s">
        <v>5965</v>
      </c>
      <c r="N259" s="94" t="s">
        <v>5966</v>
      </c>
      <c r="O259" s="94" t="s">
        <v>89</v>
      </c>
      <c r="P259" s="94" t="s">
        <v>257</v>
      </c>
      <c r="Q259" s="94" t="s">
        <v>5967</v>
      </c>
      <c r="R259" s="94" t="s">
        <v>5968</v>
      </c>
      <c r="S259" s="94" t="s">
        <v>91</v>
      </c>
      <c r="T259" s="94" t="s">
        <v>1002</v>
      </c>
      <c r="U259" s="94" t="s">
        <v>1003</v>
      </c>
      <c r="V259" s="104" t="s">
        <v>5969</v>
      </c>
      <c r="W259" s="105" t="s">
        <v>2498</v>
      </c>
      <c r="X259" s="105" t="s">
        <v>5967</v>
      </c>
      <c r="Y259" s="105" t="s">
        <v>5970</v>
      </c>
      <c r="Z259" s="105" t="s">
        <v>5971</v>
      </c>
      <c r="AA259" s="105" t="s">
        <v>5972</v>
      </c>
      <c r="AB259" s="106">
        <v>4</v>
      </c>
      <c r="AC259" s="102">
        <v>149850</v>
      </c>
      <c r="AD259" s="94">
        <v>40000</v>
      </c>
      <c r="AE259" s="94">
        <v>31320</v>
      </c>
      <c r="AF259" s="94">
        <v>31320</v>
      </c>
      <c r="AG259" s="94">
        <v>0</v>
      </c>
      <c r="AH259" s="102"/>
      <c r="AI259" s="102"/>
      <c r="AJ259" s="107"/>
      <c r="AK259" s="107" t="s">
        <v>3118</v>
      </c>
      <c r="AL259" s="107"/>
    </row>
    <row r="260" spans="2:38" ht="22.25" customHeight="1" x14ac:dyDescent="0.2">
      <c r="B260" s="102" t="s">
        <v>994</v>
      </c>
      <c r="C260" s="94" t="s">
        <v>85</v>
      </c>
      <c r="D260" s="103" t="s">
        <v>5973</v>
      </c>
      <c r="E260" s="94" t="s">
        <v>5974</v>
      </c>
      <c r="F260" s="94" t="s">
        <v>3116</v>
      </c>
      <c r="G260" s="94" t="s">
        <v>2497</v>
      </c>
      <c r="H260" s="103">
        <v>2023</v>
      </c>
      <c r="I260" s="103">
        <v>2023</v>
      </c>
      <c r="J260" s="102" t="s">
        <v>5975</v>
      </c>
      <c r="K260" s="94" t="s">
        <v>5976</v>
      </c>
      <c r="L260" s="94" t="s">
        <v>5977</v>
      </c>
      <c r="M260" s="94" t="s">
        <v>5978</v>
      </c>
      <c r="N260" s="94" t="s">
        <v>5979</v>
      </c>
      <c r="O260" s="94" t="s">
        <v>89</v>
      </c>
      <c r="P260" s="94" t="s">
        <v>90</v>
      </c>
      <c r="Q260" s="94" t="s">
        <v>5980</v>
      </c>
      <c r="R260" s="94" t="s">
        <v>5981</v>
      </c>
      <c r="S260" s="94" t="s">
        <v>119</v>
      </c>
      <c r="T260" s="94" t="s">
        <v>1002</v>
      </c>
      <c r="U260" s="94" t="s">
        <v>1003</v>
      </c>
      <c r="V260" s="104" t="s">
        <v>3029</v>
      </c>
      <c r="W260" s="105" t="s">
        <v>2498</v>
      </c>
      <c r="X260" s="105" t="s">
        <v>5980</v>
      </c>
      <c r="Y260" s="105" t="s">
        <v>5982</v>
      </c>
      <c r="Z260" s="105" t="s">
        <v>5983</v>
      </c>
      <c r="AA260" s="105" t="s">
        <v>5984</v>
      </c>
      <c r="AB260" s="106">
        <v>2</v>
      </c>
      <c r="AC260" s="102">
        <v>9900</v>
      </c>
      <c r="AD260" s="94">
        <v>4700</v>
      </c>
      <c r="AE260" s="94">
        <v>3400</v>
      </c>
      <c r="AF260" s="94">
        <v>3400</v>
      </c>
      <c r="AG260" s="94">
        <v>0</v>
      </c>
      <c r="AH260" s="102"/>
      <c r="AI260" s="102"/>
      <c r="AJ260" s="107"/>
      <c r="AK260" s="107" t="s">
        <v>3118</v>
      </c>
      <c r="AL260" s="107"/>
    </row>
    <row r="261" spans="2:38" ht="22.25" customHeight="1" x14ac:dyDescent="0.2">
      <c r="B261" s="102" t="s">
        <v>994</v>
      </c>
      <c r="C261" s="94" t="s">
        <v>85</v>
      </c>
      <c r="D261" s="103" t="s">
        <v>5985</v>
      </c>
      <c r="E261" s="94" t="s">
        <v>5986</v>
      </c>
      <c r="F261" s="94" t="s">
        <v>3116</v>
      </c>
      <c r="G261" s="94" t="s">
        <v>2497</v>
      </c>
      <c r="H261" s="103">
        <v>2023</v>
      </c>
      <c r="I261" s="103">
        <v>2023</v>
      </c>
      <c r="J261" s="102" t="s">
        <v>5987</v>
      </c>
      <c r="K261" s="94" t="s">
        <v>5988</v>
      </c>
      <c r="L261" s="94" t="s">
        <v>5989</v>
      </c>
      <c r="M261" s="94" t="s">
        <v>5990</v>
      </c>
      <c r="N261" s="94" t="s">
        <v>5991</v>
      </c>
      <c r="O261" s="94" t="s">
        <v>89</v>
      </c>
      <c r="P261" s="94" t="s">
        <v>90</v>
      </c>
      <c r="Q261" s="94" t="s">
        <v>5992</v>
      </c>
      <c r="R261" s="94" t="s">
        <v>5993</v>
      </c>
      <c r="S261" s="94" t="s">
        <v>223</v>
      </c>
      <c r="T261" s="94" t="s">
        <v>1028</v>
      </c>
      <c r="U261" s="94" t="s">
        <v>1003</v>
      </c>
      <c r="V261" s="104" t="s">
        <v>5994</v>
      </c>
      <c r="W261" s="105" t="s">
        <v>2498</v>
      </c>
      <c r="X261" s="105" t="s">
        <v>5995</v>
      </c>
      <c r="Y261" s="105" t="s">
        <v>5996</v>
      </c>
      <c r="Z261" s="105" t="s">
        <v>5997</v>
      </c>
      <c r="AA261" s="105" t="s">
        <v>5998</v>
      </c>
      <c r="AB261" s="106">
        <v>3</v>
      </c>
      <c r="AC261" s="102">
        <v>22650</v>
      </c>
      <c r="AD261" s="94">
        <v>7000</v>
      </c>
      <c r="AE261" s="94">
        <v>3650</v>
      </c>
      <c r="AF261" s="94">
        <v>3650</v>
      </c>
      <c r="AG261" s="94">
        <v>0</v>
      </c>
      <c r="AH261" s="102"/>
      <c r="AI261" s="102"/>
      <c r="AJ261" s="107"/>
      <c r="AK261" s="107" t="s">
        <v>3118</v>
      </c>
      <c r="AL261" s="107"/>
    </row>
    <row r="262" spans="2:38" ht="22.25" customHeight="1" x14ac:dyDescent="0.2">
      <c r="B262" s="102" t="s">
        <v>994</v>
      </c>
      <c r="C262" s="94" t="s">
        <v>85</v>
      </c>
      <c r="D262" s="103" t="s">
        <v>5999</v>
      </c>
      <c r="E262" s="94" t="s">
        <v>6000</v>
      </c>
      <c r="F262" s="94" t="s">
        <v>3505</v>
      </c>
      <c r="G262" s="94" t="s">
        <v>2497</v>
      </c>
      <c r="H262" s="103">
        <v>2023</v>
      </c>
      <c r="I262" s="103">
        <v>2023</v>
      </c>
      <c r="J262" s="102" t="s">
        <v>6001</v>
      </c>
      <c r="K262" s="94" t="s">
        <v>6002</v>
      </c>
      <c r="L262" s="94"/>
      <c r="M262" s="94" t="s">
        <v>6003</v>
      </c>
      <c r="N262" s="94" t="s">
        <v>6004</v>
      </c>
      <c r="O262" s="94" t="s">
        <v>89</v>
      </c>
      <c r="P262" s="94" t="s">
        <v>90</v>
      </c>
      <c r="Q262" s="94" t="s">
        <v>6005</v>
      </c>
      <c r="R262" s="94" t="s">
        <v>6006</v>
      </c>
      <c r="S262" s="94" t="s">
        <v>135</v>
      </c>
      <c r="T262" s="94" t="s">
        <v>1002</v>
      </c>
      <c r="U262" s="94" t="s">
        <v>1003</v>
      </c>
      <c r="V262" s="104" t="s">
        <v>6007</v>
      </c>
      <c r="W262" s="105" t="s">
        <v>2498</v>
      </c>
      <c r="X262" s="105" t="s">
        <v>6008</v>
      </c>
      <c r="Y262" s="105" t="s">
        <v>6009</v>
      </c>
      <c r="Z262" s="105" t="s">
        <v>6010</v>
      </c>
      <c r="AA262" s="105" t="s">
        <v>6011</v>
      </c>
      <c r="AB262" s="106">
        <v>1</v>
      </c>
      <c r="AC262" s="102">
        <v>5000</v>
      </c>
      <c r="AD262" s="94">
        <v>2300</v>
      </c>
      <c r="AE262" s="94">
        <v>0</v>
      </c>
      <c r="AF262" s="94">
        <v>0</v>
      </c>
      <c r="AG262" s="94">
        <v>0</v>
      </c>
      <c r="AH262" s="102"/>
      <c r="AI262" s="102"/>
      <c r="AJ262" s="107"/>
      <c r="AK262" s="107" t="s">
        <v>3118</v>
      </c>
      <c r="AL262" s="107"/>
    </row>
    <row r="263" spans="2:38" ht="22.25" customHeight="1" x14ac:dyDescent="0.2">
      <c r="B263" s="102" t="s">
        <v>994</v>
      </c>
      <c r="C263" s="94" t="s">
        <v>85</v>
      </c>
      <c r="D263" s="103" t="s">
        <v>6012</v>
      </c>
      <c r="E263" s="94" t="s">
        <v>6013</v>
      </c>
      <c r="F263" s="94" t="s">
        <v>3116</v>
      </c>
      <c r="G263" s="94" t="s">
        <v>2497</v>
      </c>
      <c r="H263" s="103">
        <v>2023</v>
      </c>
      <c r="I263" s="103">
        <v>2023</v>
      </c>
      <c r="J263" s="102" t="s">
        <v>6014</v>
      </c>
      <c r="K263" s="94" t="s">
        <v>6015</v>
      </c>
      <c r="L263" s="94" t="s">
        <v>6016</v>
      </c>
      <c r="M263" s="94" t="s">
        <v>6017</v>
      </c>
      <c r="N263" s="94" t="s">
        <v>6018</v>
      </c>
      <c r="O263" s="94" t="s">
        <v>89</v>
      </c>
      <c r="P263" s="94" t="s">
        <v>90</v>
      </c>
      <c r="Q263" s="94" t="s">
        <v>6019</v>
      </c>
      <c r="R263" s="94" t="s">
        <v>5916</v>
      </c>
      <c r="S263" s="94" t="s">
        <v>135</v>
      </c>
      <c r="T263" s="94" t="s">
        <v>1002</v>
      </c>
      <c r="U263" s="94" t="s">
        <v>1003</v>
      </c>
      <c r="V263" s="104" t="s">
        <v>6020</v>
      </c>
      <c r="W263" s="105" t="s">
        <v>2498</v>
      </c>
      <c r="X263" s="105" t="s">
        <v>6019</v>
      </c>
      <c r="Y263" s="105" t="s">
        <v>5918</v>
      </c>
      <c r="Z263" s="105" t="s">
        <v>6021</v>
      </c>
      <c r="AA263" s="105" t="s">
        <v>6022</v>
      </c>
      <c r="AB263" s="106">
        <v>3</v>
      </c>
      <c r="AC263" s="102">
        <v>86188</v>
      </c>
      <c r="AD263" s="94">
        <v>17000</v>
      </c>
      <c r="AE263" s="94">
        <v>5270</v>
      </c>
      <c r="AF263" s="94">
        <v>5270</v>
      </c>
      <c r="AG263" s="94">
        <v>0</v>
      </c>
      <c r="AH263" s="102"/>
      <c r="AI263" s="102"/>
      <c r="AJ263" s="107"/>
      <c r="AK263" s="107" t="s">
        <v>3118</v>
      </c>
      <c r="AL263" s="107"/>
    </row>
    <row r="264" spans="2:38" ht="22.25" customHeight="1" x14ac:dyDescent="0.2">
      <c r="B264" s="102" t="s">
        <v>994</v>
      </c>
      <c r="C264" s="94" t="s">
        <v>85</v>
      </c>
      <c r="D264" s="103" t="s">
        <v>6023</v>
      </c>
      <c r="E264" s="94" t="s">
        <v>6024</v>
      </c>
      <c r="F264" s="94" t="s">
        <v>3116</v>
      </c>
      <c r="G264" s="94" t="s">
        <v>2497</v>
      </c>
      <c r="H264" s="103">
        <v>2023</v>
      </c>
      <c r="I264" s="103">
        <v>2023</v>
      </c>
      <c r="J264" s="102" t="s">
        <v>6025</v>
      </c>
      <c r="K264" s="94" t="s">
        <v>6026</v>
      </c>
      <c r="L264" s="94" t="s">
        <v>6027</v>
      </c>
      <c r="M264" s="94" t="s">
        <v>6028</v>
      </c>
      <c r="N264" s="94" t="s">
        <v>6029</v>
      </c>
      <c r="O264" s="94" t="s">
        <v>89</v>
      </c>
      <c r="P264" s="94" t="s">
        <v>90</v>
      </c>
      <c r="Q264" s="94" t="s">
        <v>6030</v>
      </c>
      <c r="R264" s="94" t="s">
        <v>6031</v>
      </c>
      <c r="S264" s="94" t="s">
        <v>135</v>
      </c>
      <c r="T264" s="94" t="s">
        <v>1002</v>
      </c>
      <c r="U264" s="94" t="s">
        <v>1003</v>
      </c>
      <c r="V264" s="104" t="s">
        <v>6032</v>
      </c>
      <c r="W264" s="105" t="s">
        <v>6033</v>
      </c>
      <c r="X264" s="105" t="s">
        <v>6030</v>
      </c>
      <c r="Y264" s="105" t="s">
        <v>6034</v>
      </c>
      <c r="Z264" s="105" t="s">
        <v>6035</v>
      </c>
      <c r="AA264" s="105" t="s">
        <v>6036</v>
      </c>
      <c r="AB264" s="106">
        <v>2</v>
      </c>
      <c r="AC264" s="102">
        <v>9000</v>
      </c>
      <c r="AD264" s="94">
        <v>4500</v>
      </c>
      <c r="AE264" s="94">
        <v>3400</v>
      </c>
      <c r="AF264" s="94">
        <v>3400</v>
      </c>
      <c r="AG264" s="94">
        <v>0</v>
      </c>
      <c r="AH264" s="102"/>
      <c r="AI264" s="102"/>
      <c r="AJ264" s="107"/>
      <c r="AK264" s="107" t="s">
        <v>3118</v>
      </c>
      <c r="AL264" s="107"/>
    </row>
    <row r="265" spans="2:38" ht="22.25" customHeight="1" x14ac:dyDescent="0.2">
      <c r="B265" s="102" t="s">
        <v>994</v>
      </c>
      <c r="C265" s="94" t="s">
        <v>85</v>
      </c>
      <c r="D265" s="103" t="s">
        <v>6037</v>
      </c>
      <c r="E265" s="94" t="s">
        <v>6038</v>
      </c>
      <c r="F265" s="94" t="s">
        <v>3116</v>
      </c>
      <c r="G265" s="94" t="s">
        <v>2497</v>
      </c>
      <c r="H265" s="103">
        <v>2023</v>
      </c>
      <c r="I265" s="103">
        <v>2023</v>
      </c>
      <c r="J265" s="102" t="s">
        <v>6039</v>
      </c>
      <c r="K265" s="94" t="s">
        <v>6040</v>
      </c>
      <c r="L265" s="94" t="s">
        <v>6041</v>
      </c>
      <c r="M265" s="94" t="s">
        <v>6042</v>
      </c>
      <c r="N265" s="94" t="s">
        <v>6043</v>
      </c>
      <c r="O265" s="94" t="s">
        <v>89</v>
      </c>
      <c r="P265" s="94" t="s">
        <v>90</v>
      </c>
      <c r="Q265" s="94" t="s">
        <v>6044</v>
      </c>
      <c r="R265" s="94" t="s">
        <v>6045</v>
      </c>
      <c r="S265" s="94" t="s">
        <v>135</v>
      </c>
      <c r="T265" s="94" t="s">
        <v>1166</v>
      </c>
      <c r="U265" s="94" t="s">
        <v>1003</v>
      </c>
      <c r="V265" s="104" t="s">
        <v>6046</v>
      </c>
      <c r="W265" s="105" t="s">
        <v>2498</v>
      </c>
      <c r="X265" s="105" t="s">
        <v>6044</v>
      </c>
      <c r="Y265" s="105" t="s">
        <v>6047</v>
      </c>
      <c r="Z265" s="105" t="s">
        <v>6048</v>
      </c>
      <c r="AA265" s="105" t="s">
        <v>6049</v>
      </c>
      <c r="AB265" s="106">
        <v>2</v>
      </c>
      <c r="AC265" s="102">
        <v>16480</v>
      </c>
      <c r="AD265" s="94">
        <v>5000</v>
      </c>
      <c r="AE265" s="94">
        <v>2500</v>
      </c>
      <c r="AF265" s="94">
        <v>2500</v>
      </c>
      <c r="AG265" s="94">
        <v>0</v>
      </c>
      <c r="AH265" s="102" t="s">
        <v>3117</v>
      </c>
      <c r="AI265" s="102"/>
      <c r="AJ265" s="107"/>
      <c r="AK265" s="107" t="s">
        <v>3118</v>
      </c>
      <c r="AL265" s="107"/>
    </row>
    <row r="266" spans="2:38" ht="22.25" customHeight="1" x14ac:dyDescent="0.2">
      <c r="B266" s="102" t="s">
        <v>994</v>
      </c>
      <c r="C266" s="94" t="s">
        <v>85</v>
      </c>
      <c r="D266" s="103" t="s">
        <v>6050</v>
      </c>
      <c r="E266" s="94" t="s">
        <v>6051</v>
      </c>
      <c r="F266" s="94" t="s">
        <v>3505</v>
      </c>
      <c r="G266" s="94" t="s">
        <v>2497</v>
      </c>
      <c r="H266" s="103">
        <v>2023</v>
      </c>
      <c r="I266" s="103">
        <v>2023</v>
      </c>
      <c r="J266" s="102" t="s">
        <v>6052</v>
      </c>
      <c r="K266" s="94" t="s">
        <v>6053</v>
      </c>
      <c r="L266" s="94" t="s">
        <v>6054</v>
      </c>
      <c r="M266" s="94" t="s">
        <v>6055</v>
      </c>
      <c r="N266" s="94" t="s">
        <v>6056</v>
      </c>
      <c r="O266" s="94" t="s">
        <v>89</v>
      </c>
      <c r="P266" s="94" t="s">
        <v>90</v>
      </c>
      <c r="Q266" s="94" t="s">
        <v>6057</v>
      </c>
      <c r="R266" s="94" t="s">
        <v>6058</v>
      </c>
      <c r="S266" s="94" t="s">
        <v>135</v>
      </c>
      <c r="T266" s="94" t="s">
        <v>1002</v>
      </c>
      <c r="U266" s="94" t="s">
        <v>1003</v>
      </c>
      <c r="V266" s="104" t="s">
        <v>6059</v>
      </c>
      <c r="W266" s="105" t="s">
        <v>2498</v>
      </c>
      <c r="X266" s="105" t="s">
        <v>6057</v>
      </c>
      <c r="Y266" s="105" t="s">
        <v>6060</v>
      </c>
      <c r="Z266" s="105" t="s">
        <v>6061</v>
      </c>
      <c r="AA266" s="105" t="s">
        <v>6062</v>
      </c>
      <c r="AB266" s="106">
        <v>1</v>
      </c>
      <c r="AC266" s="102">
        <v>36572</v>
      </c>
      <c r="AD266" s="94">
        <v>3000</v>
      </c>
      <c r="AE266" s="94">
        <v>0</v>
      </c>
      <c r="AF266" s="94">
        <v>0</v>
      </c>
      <c r="AG266" s="94">
        <v>0</v>
      </c>
      <c r="AH266" s="102"/>
      <c r="AI266" s="102"/>
      <c r="AJ266" s="107"/>
      <c r="AK266" s="107" t="s">
        <v>3118</v>
      </c>
      <c r="AL266" s="107"/>
    </row>
    <row r="267" spans="2:38" ht="22.25" customHeight="1" x14ac:dyDescent="0.2">
      <c r="B267" s="102" t="s">
        <v>994</v>
      </c>
      <c r="C267" s="94" t="s">
        <v>85</v>
      </c>
      <c r="D267" s="103" t="s">
        <v>6063</v>
      </c>
      <c r="E267" s="94" t="s">
        <v>6064</v>
      </c>
      <c r="F267" s="94" t="s">
        <v>3116</v>
      </c>
      <c r="G267" s="94" t="s">
        <v>2497</v>
      </c>
      <c r="H267" s="103">
        <v>2023</v>
      </c>
      <c r="I267" s="103">
        <v>2023</v>
      </c>
      <c r="J267" s="102" t="s">
        <v>6065</v>
      </c>
      <c r="K267" s="94" t="s">
        <v>6066</v>
      </c>
      <c r="L267" s="94"/>
      <c r="M267" s="94" t="s">
        <v>6067</v>
      </c>
      <c r="N267" s="94" t="s">
        <v>6068</v>
      </c>
      <c r="O267" s="94" t="s">
        <v>89</v>
      </c>
      <c r="P267" s="94" t="s">
        <v>90</v>
      </c>
      <c r="Q267" s="94" t="s">
        <v>6069</v>
      </c>
      <c r="R267" s="94" t="s">
        <v>6070</v>
      </c>
      <c r="S267" s="94" t="s">
        <v>135</v>
      </c>
      <c r="T267" s="94" t="s">
        <v>5725</v>
      </c>
      <c r="U267" s="94" t="s">
        <v>1003</v>
      </c>
      <c r="V267" s="104" t="s">
        <v>6071</v>
      </c>
      <c r="W267" s="105" t="s">
        <v>6072</v>
      </c>
      <c r="X267" s="105" t="s">
        <v>6073</v>
      </c>
      <c r="Y267" s="105" t="s">
        <v>6074</v>
      </c>
      <c r="Z267" s="105" t="s">
        <v>6075</v>
      </c>
      <c r="AA267" s="105" t="s">
        <v>6076</v>
      </c>
      <c r="AB267" s="106">
        <v>3</v>
      </c>
      <c r="AC267" s="102">
        <v>67450</v>
      </c>
      <c r="AD267" s="94">
        <v>23000</v>
      </c>
      <c r="AE267" s="94">
        <v>3625</v>
      </c>
      <c r="AF267" s="94">
        <v>3625</v>
      </c>
      <c r="AG267" s="94">
        <v>0</v>
      </c>
      <c r="AH267" s="102"/>
      <c r="AI267" s="102"/>
      <c r="AJ267" s="107"/>
      <c r="AK267" s="107" t="s">
        <v>3118</v>
      </c>
      <c r="AL267" s="107"/>
    </row>
    <row r="268" spans="2:38" ht="22.25" customHeight="1" x14ac:dyDescent="0.2">
      <c r="B268" s="102" t="s">
        <v>1226</v>
      </c>
      <c r="C268" s="94" t="s">
        <v>85</v>
      </c>
      <c r="D268" s="103" t="s">
        <v>6077</v>
      </c>
      <c r="E268" s="94" t="s">
        <v>6078</v>
      </c>
      <c r="F268" s="94" t="s">
        <v>3116</v>
      </c>
      <c r="G268" s="94" t="s">
        <v>2497</v>
      </c>
      <c r="H268" s="103">
        <v>2023</v>
      </c>
      <c r="I268" s="103">
        <v>2023</v>
      </c>
      <c r="J268" s="102" t="s">
        <v>6079</v>
      </c>
      <c r="K268" s="94" t="s">
        <v>6080</v>
      </c>
      <c r="L268" s="94" t="s">
        <v>6081</v>
      </c>
      <c r="M268" s="94" t="s">
        <v>6082</v>
      </c>
      <c r="N268" s="94" t="s">
        <v>6083</v>
      </c>
      <c r="O268" s="94" t="s">
        <v>89</v>
      </c>
      <c r="P268" s="94" t="s">
        <v>90</v>
      </c>
      <c r="Q268" s="94" t="s">
        <v>6084</v>
      </c>
      <c r="R268" s="94" t="s">
        <v>6085</v>
      </c>
      <c r="S268" s="94" t="s">
        <v>135</v>
      </c>
      <c r="T268" s="94" t="s">
        <v>1350</v>
      </c>
      <c r="U268" s="94" t="s">
        <v>1236</v>
      </c>
      <c r="V268" s="104" t="s">
        <v>6086</v>
      </c>
      <c r="W268" s="105" t="s">
        <v>6087</v>
      </c>
      <c r="X268" s="105" t="s">
        <v>6084</v>
      </c>
      <c r="Y268" s="105" t="s">
        <v>6088</v>
      </c>
      <c r="Z268" s="105" t="s">
        <v>6089</v>
      </c>
      <c r="AA268" s="105" t="s">
        <v>6090</v>
      </c>
      <c r="AB268" s="106">
        <v>3</v>
      </c>
      <c r="AC268" s="102">
        <v>121950</v>
      </c>
      <c r="AD268" s="94">
        <v>15000</v>
      </c>
      <c r="AE268" s="94">
        <v>1500</v>
      </c>
      <c r="AF268" s="94">
        <v>1500</v>
      </c>
      <c r="AG268" s="94">
        <v>0</v>
      </c>
      <c r="AH268" s="102"/>
      <c r="AI268" s="102"/>
      <c r="AJ268" s="107"/>
      <c r="AK268" s="107" t="s">
        <v>3118</v>
      </c>
      <c r="AL268" s="107"/>
    </row>
    <row r="269" spans="2:38" ht="22.25" customHeight="1" x14ac:dyDescent="0.2">
      <c r="B269" s="102" t="s">
        <v>1226</v>
      </c>
      <c r="C269" s="94" t="s">
        <v>85</v>
      </c>
      <c r="D269" s="103" t="s">
        <v>6091</v>
      </c>
      <c r="E269" s="94" t="s">
        <v>6092</v>
      </c>
      <c r="F269" s="94" t="s">
        <v>3116</v>
      </c>
      <c r="G269" s="94" t="s">
        <v>2497</v>
      </c>
      <c r="H269" s="103">
        <v>2023</v>
      </c>
      <c r="I269" s="103">
        <v>2023</v>
      </c>
      <c r="J269" s="102" t="s">
        <v>6093</v>
      </c>
      <c r="K269" s="94" t="s">
        <v>6094</v>
      </c>
      <c r="L269" s="94" t="s">
        <v>6095</v>
      </c>
      <c r="M269" s="94" t="s">
        <v>6096</v>
      </c>
      <c r="N269" s="94" t="s">
        <v>6097</v>
      </c>
      <c r="O269" s="94" t="s">
        <v>89</v>
      </c>
      <c r="P269" s="94" t="s">
        <v>257</v>
      </c>
      <c r="Q269" s="94" t="s">
        <v>6098</v>
      </c>
      <c r="R269" s="94" t="s">
        <v>6099</v>
      </c>
      <c r="S269" s="94" t="s">
        <v>91</v>
      </c>
      <c r="T269" s="94" t="s">
        <v>1235</v>
      </c>
      <c r="U269" s="94" t="s">
        <v>1236</v>
      </c>
      <c r="V269" s="104" t="s">
        <v>6100</v>
      </c>
      <c r="W269" s="105" t="s">
        <v>2498</v>
      </c>
      <c r="X269" s="105" t="s">
        <v>6098</v>
      </c>
      <c r="Y269" s="105" t="s">
        <v>6101</v>
      </c>
      <c r="Z269" s="105" t="s">
        <v>6102</v>
      </c>
      <c r="AA269" s="105" t="s">
        <v>6103</v>
      </c>
      <c r="AB269" s="106">
        <v>4</v>
      </c>
      <c r="AC269" s="102">
        <v>48920</v>
      </c>
      <c r="AD269" s="94">
        <v>15500</v>
      </c>
      <c r="AE269" s="94">
        <v>8467</v>
      </c>
      <c r="AF269" s="94">
        <v>8467</v>
      </c>
      <c r="AG269" s="94">
        <v>0</v>
      </c>
      <c r="AH269" s="102"/>
      <c r="AI269" s="102"/>
      <c r="AJ269" s="107"/>
      <c r="AK269" s="107" t="s">
        <v>3118</v>
      </c>
      <c r="AL269" s="107"/>
    </row>
    <row r="270" spans="2:38" ht="22.25" customHeight="1" x14ac:dyDescent="0.2">
      <c r="B270" s="102" t="s">
        <v>1226</v>
      </c>
      <c r="C270" s="94" t="s">
        <v>85</v>
      </c>
      <c r="D270" s="103" t="s">
        <v>6104</v>
      </c>
      <c r="E270" s="94" t="s">
        <v>6105</v>
      </c>
      <c r="F270" s="94" t="s">
        <v>3116</v>
      </c>
      <c r="G270" s="94" t="s">
        <v>2497</v>
      </c>
      <c r="H270" s="103">
        <v>2023</v>
      </c>
      <c r="I270" s="103">
        <v>2023</v>
      </c>
      <c r="J270" s="102" t="s">
        <v>6106</v>
      </c>
      <c r="K270" s="94" t="s">
        <v>6107</v>
      </c>
      <c r="L270" s="94" t="s">
        <v>6108</v>
      </c>
      <c r="M270" s="94" t="s">
        <v>6109</v>
      </c>
      <c r="N270" s="94" t="s">
        <v>6110</v>
      </c>
      <c r="O270" s="94" t="s">
        <v>89</v>
      </c>
      <c r="P270" s="94" t="s">
        <v>90</v>
      </c>
      <c r="Q270" s="94" t="s">
        <v>6111</v>
      </c>
      <c r="R270" s="94" t="s">
        <v>6112</v>
      </c>
      <c r="S270" s="94" t="s">
        <v>91</v>
      </c>
      <c r="T270" s="94" t="s">
        <v>1400</v>
      </c>
      <c r="U270" s="94" t="s">
        <v>1236</v>
      </c>
      <c r="V270" s="104" t="s">
        <v>6113</v>
      </c>
      <c r="W270" s="105" t="s">
        <v>2498</v>
      </c>
      <c r="X270" s="105" t="s">
        <v>6111</v>
      </c>
      <c r="Y270" s="105" t="s">
        <v>6114</v>
      </c>
      <c r="Z270" s="105" t="s">
        <v>6115</v>
      </c>
      <c r="AA270" s="105" t="s">
        <v>6116</v>
      </c>
      <c r="AB270" s="106">
        <v>1</v>
      </c>
      <c r="AC270" s="102">
        <v>3000</v>
      </c>
      <c r="AD270" s="94">
        <v>1500</v>
      </c>
      <c r="AE270" s="94">
        <v>1500</v>
      </c>
      <c r="AF270" s="94">
        <v>1500</v>
      </c>
      <c r="AG270" s="94">
        <v>0</v>
      </c>
      <c r="AH270" s="102"/>
      <c r="AI270" s="102"/>
      <c r="AJ270" s="107"/>
      <c r="AK270" s="107" t="s">
        <v>3118</v>
      </c>
      <c r="AL270" s="107"/>
    </row>
    <row r="271" spans="2:38" ht="22.25" customHeight="1" x14ac:dyDescent="0.2">
      <c r="B271" s="102" t="s">
        <v>1226</v>
      </c>
      <c r="C271" s="94" t="s">
        <v>85</v>
      </c>
      <c r="D271" s="103" t="s">
        <v>6117</v>
      </c>
      <c r="E271" s="94" t="s">
        <v>6118</v>
      </c>
      <c r="F271" s="94" t="s">
        <v>3116</v>
      </c>
      <c r="G271" s="94" t="s">
        <v>2497</v>
      </c>
      <c r="H271" s="103">
        <v>2023</v>
      </c>
      <c r="I271" s="103">
        <v>2023</v>
      </c>
      <c r="J271" s="102" t="s">
        <v>1393</v>
      </c>
      <c r="K271" s="94" t="s">
        <v>1394</v>
      </c>
      <c r="L271" s="94" t="s">
        <v>2834</v>
      </c>
      <c r="M271" s="94" t="s">
        <v>1396</v>
      </c>
      <c r="N271" s="94" t="s">
        <v>1397</v>
      </c>
      <c r="O271" s="94" t="s">
        <v>89</v>
      </c>
      <c r="P271" s="94" t="s">
        <v>90</v>
      </c>
      <c r="Q271" s="94" t="s">
        <v>1398</v>
      </c>
      <c r="R271" s="94" t="s">
        <v>1399</v>
      </c>
      <c r="S271" s="94" t="s">
        <v>135</v>
      </c>
      <c r="T271" s="94" t="s">
        <v>1400</v>
      </c>
      <c r="U271" s="94" t="s">
        <v>1236</v>
      </c>
      <c r="V271" s="104" t="s">
        <v>2835</v>
      </c>
      <c r="W271" s="105" t="s">
        <v>2836</v>
      </c>
      <c r="X271" s="105" t="s">
        <v>1398</v>
      </c>
      <c r="Y271" s="105" t="s">
        <v>2837</v>
      </c>
      <c r="Z271" s="105" t="s">
        <v>2838</v>
      </c>
      <c r="AA271" s="105" t="s">
        <v>2839</v>
      </c>
      <c r="AB271" s="106">
        <v>2</v>
      </c>
      <c r="AC271" s="102">
        <v>10200</v>
      </c>
      <c r="AD271" s="94">
        <v>4000</v>
      </c>
      <c r="AE271" s="94">
        <v>1500</v>
      </c>
      <c r="AF271" s="94">
        <v>1500</v>
      </c>
      <c r="AG271" s="94">
        <v>0</v>
      </c>
      <c r="AH271" s="102" t="s">
        <v>3117</v>
      </c>
      <c r="AI271" s="102"/>
      <c r="AJ271" s="107"/>
      <c r="AK271" s="107" t="s">
        <v>3118</v>
      </c>
      <c r="AL271" s="107"/>
    </row>
    <row r="272" spans="2:38" ht="22.25" customHeight="1" x14ac:dyDescent="0.2">
      <c r="B272" s="102" t="s">
        <v>1226</v>
      </c>
      <c r="C272" s="94" t="s">
        <v>85</v>
      </c>
      <c r="D272" s="103" t="s">
        <v>6119</v>
      </c>
      <c r="E272" s="94" t="s">
        <v>6120</v>
      </c>
      <c r="F272" s="94" t="s">
        <v>3116</v>
      </c>
      <c r="G272" s="94" t="s">
        <v>2497</v>
      </c>
      <c r="H272" s="103">
        <v>2023</v>
      </c>
      <c r="I272" s="103">
        <v>2023</v>
      </c>
      <c r="J272" s="102" t="s">
        <v>1576</v>
      </c>
      <c r="K272" s="94" t="s">
        <v>1577</v>
      </c>
      <c r="L272" s="94" t="s">
        <v>1578</v>
      </c>
      <c r="M272" s="94" t="s">
        <v>1579</v>
      </c>
      <c r="N272" s="94" t="s">
        <v>1580</v>
      </c>
      <c r="O272" s="94" t="s">
        <v>89</v>
      </c>
      <c r="P272" s="94" t="s">
        <v>90</v>
      </c>
      <c r="Q272" s="94" t="s">
        <v>1581</v>
      </c>
      <c r="R272" s="94" t="s">
        <v>1582</v>
      </c>
      <c r="S272" s="94" t="s">
        <v>135</v>
      </c>
      <c r="T272" s="94" t="s">
        <v>1583</v>
      </c>
      <c r="U272" s="94" t="s">
        <v>1236</v>
      </c>
      <c r="V272" s="104" t="s">
        <v>2886</v>
      </c>
      <c r="W272" s="105" t="s">
        <v>2498</v>
      </c>
      <c r="X272" s="105" t="s">
        <v>1581</v>
      </c>
      <c r="Y272" s="105" t="s">
        <v>2887</v>
      </c>
      <c r="Z272" s="105" t="s">
        <v>2888</v>
      </c>
      <c r="AA272" s="105" t="s">
        <v>2889</v>
      </c>
      <c r="AB272" s="106">
        <v>3</v>
      </c>
      <c r="AC272" s="102">
        <v>95000</v>
      </c>
      <c r="AD272" s="94">
        <v>18000</v>
      </c>
      <c r="AE272" s="94">
        <v>2600</v>
      </c>
      <c r="AF272" s="94">
        <v>2600</v>
      </c>
      <c r="AG272" s="94">
        <v>0</v>
      </c>
      <c r="AH272" s="102" t="s">
        <v>3117</v>
      </c>
      <c r="AI272" s="102"/>
      <c r="AJ272" s="107"/>
      <c r="AK272" s="107" t="s">
        <v>3118</v>
      </c>
      <c r="AL272" s="107"/>
    </row>
    <row r="273" spans="2:38" ht="22.25" customHeight="1" x14ac:dyDescent="0.2">
      <c r="B273" s="102" t="s">
        <v>1226</v>
      </c>
      <c r="C273" s="94" t="s">
        <v>85</v>
      </c>
      <c r="D273" s="103" t="s">
        <v>6121</v>
      </c>
      <c r="E273" s="94" t="s">
        <v>6122</v>
      </c>
      <c r="F273" s="94" t="s">
        <v>3116</v>
      </c>
      <c r="G273" s="94" t="s">
        <v>2497</v>
      </c>
      <c r="H273" s="103">
        <v>2023</v>
      </c>
      <c r="I273" s="103">
        <v>2023</v>
      </c>
      <c r="J273" s="102" t="s">
        <v>6123</v>
      </c>
      <c r="K273" s="94" t="s">
        <v>6124</v>
      </c>
      <c r="L273" s="94" t="s">
        <v>6125</v>
      </c>
      <c r="M273" s="94" t="s">
        <v>6126</v>
      </c>
      <c r="N273" s="94" t="s">
        <v>6127</v>
      </c>
      <c r="O273" s="94" t="s">
        <v>89</v>
      </c>
      <c r="P273" s="94" t="s">
        <v>90</v>
      </c>
      <c r="Q273" s="94" t="s">
        <v>6128</v>
      </c>
      <c r="R273" s="94" t="s">
        <v>6129</v>
      </c>
      <c r="S273" s="94" t="s">
        <v>135</v>
      </c>
      <c r="T273" s="94" t="s">
        <v>1400</v>
      </c>
      <c r="U273" s="94" t="s">
        <v>1236</v>
      </c>
      <c r="V273" s="104" t="s">
        <v>6130</v>
      </c>
      <c r="W273" s="105" t="s">
        <v>2498</v>
      </c>
      <c r="X273" s="105" t="s">
        <v>6131</v>
      </c>
      <c r="Y273" s="105" t="s">
        <v>6132</v>
      </c>
      <c r="Z273" s="105" t="s">
        <v>6133</v>
      </c>
      <c r="AA273" s="105" t="s">
        <v>6134</v>
      </c>
      <c r="AB273" s="106">
        <v>2</v>
      </c>
      <c r="AC273" s="102">
        <v>12076</v>
      </c>
      <c r="AD273" s="94">
        <v>5800</v>
      </c>
      <c r="AE273" s="94">
        <v>1715</v>
      </c>
      <c r="AF273" s="94">
        <v>1715</v>
      </c>
      <c r="AG273" s="94">
        <v>0</v>
      </c>
      <c r="AH273" s="102"/>
      <c r="AI273" s="102"/>
      <c r="AJ273" s="107"/>
      <c r="AK273" s="107" t="s">
        <v>3118</v>
      </c>
      <c r="AL273" s="107"/>
    </row>
    <row r="274" spans="2:38" ht="22.25" customHeight="1" x14ac:dyDescent="0.2">
      <c r="B274" s="102" t="s">
        <v>1226</v>
      </c>
      <c r="C274" s="94" t="s">
        <v>85</v>
      </c>
      <c r="D274" s="103" t="s">
        <v>6135</v>
      </c>
      <c r="E274" s="94" t="s">
        <v>6136</v>
      </c>
      <c r="F274" s="94" t="s">
        <v>3116</v>
      </c>
      <c r="G274" s="94" t="s">
        <v>2497</v>
      </c>
      <c r="H274" s="103">
        <v>2023</v>
      </c>
      <c r="I274" s="103">
        <v>2023</v>
      </c>
      <c r="J274" s="102" t="s">
        <v>6137</v>
      </c>
      <c r="K274" s="94" t="s">
        <v>6138</v>
      </c>
      <c r="L274" s="94" t="s">
        <v>6139</v>
      </c>
      <c r="M274" s="94" t="s">
        <v>6140</v>
      </c>
      <c r="N274" s="94" t="s">
        <v>6141</v>
      </c>
      <c r="O274" s="94" t="s">
        <v>89</v>
      </c>
      <c r="P274" s="94" t="s">
        <v>90</v>
      </c>
      <c r="Q274" s="94" t="s">
        <v>6142</v>
      </c>
      <c r="R274" s="94" t="s">
        <v>6143</v>
      </c>
      <c r="S274" s="94" t="s">
        <v>135</v>
      </c>
      <c r="T274" s="94" t="s">
        <v>1314</v>
      </c>
      <c r="U274" s="94" t="s">
        <v>1236</v>
      </c>
      <c r="V274" s="104" t="s">
        <v>6144</v>
      </c>
      <c r="W274" s="105" t="s">
        <v>2498</v>
      </c>
      <c r="X274" s="105" t="s">
        <v>6145</v>
      </c>
      <c r="Y274" s="105" t="s">
        <v>6146</v>
      </c>
      <c r="Z274" s="105" t="s">
        <v>6147</v>
      </c>
      <c r="AA274" s="105" t="s">
        <v>6148</v>
      </c>
      <c r="AB274" s="106">
        <v>2</v>
      </c>
      <c r="AC274" s="102">
        <v>10400</v>
      </c>
      <c r="AD274" s="94">
        <v>4500</v>
      </c>
      <c r="AE274" s="94">
        <v>1500</v>
      </c>
      <c r="AF274" s="94">
        <v>1500</v>
      </c>
      <c r="AG274" s="94">
        <v>0</v>
      </c>
      <c r="AH274" s="102" t="s">
        <v>3117</v>
      </c>
      <c r="AI274" s="102"/>
      <c r="AJ274" s="107"/>
      <c r="AK274" s="107" t="s">
        <v>3118</v>
      </c>
      <c r="AL274" s="107"/>
    </row>
    <row r="275" spans="2:38" ht="22.25" customHeight="1" x14ac:dyDescent="0.2">
      <c r="B275" s="102" t="s">
        <v>1226</v>
      </c>
      <c r="C275" s="94" t="s">
        <v>85</v>
      </c>
      <c r="D275" s="103" t="s">
        <v>6149</v>
      </c>
      <c r="E275" s="94" t="s">
        <v>6150</v>
      </c>
      <c r="F275" s="94" t="s">
        <v>3116</v>
      </c>
      <c r="G275" s="94" t="s">
        <v>2497</v>
      </c>
      <c r="H275" s="103">
        <v>2023</v>
      </c>
      <c r="I275" s="103">
        <v>2023</v>
      </c>
      <c r="J275" s="102" t="s">
        <v>1366</v>
      </c>
      <c r="K275" s="94" t="s">
        <v>1367</v>
      </c>
      <c r="L275" s="94" t="s">
        <v>2827</v>
      </c>
      <c r="M275" s="94" t="s">
        <v>1369</v>
      </c>
      <c r="N275" s="94" t="s">
        <v>1370</v>
      </c>
      <c r="O275" s="94" t="s">
        <v>89</v>
      </c>
      <c r="P275" s="94" t="s">
        <v>90</v>
      </c>
      <c r="Q275" s="94" t="s">
        <v>1371</v>
      </c>
      <c r="R275" s="94" t="s">
        <v>1372</v>
      </c>
      <c r="S275" s="94" t="s">
        <v>135</v>
      </c>
      <c r="T275" s="94" t="s">
        <v>1314</v>
      </c>
      <c r="U275" s="94" t="s">
        <v>1236</v>
      </c>
      <c r="V275" s="104" t="s">
        <v>2828</v>
      </c>
      <c r="W275" s="105" t="s">
        <v>2498</v>
      </c>
      <c r="X275" s="105" t="s">
        <v>2829</v>
      </c>
      <c r="Y275" s="105" t="s">
        <v>2830</v>
      </c>
      <c r="Z275" s="105" t="s">
        <v>2831</v>
      </c>
      <c r="AA275" s="105" t="s">
        <v>2832</v>
      </c>
      <c r="AB275" s="106">
        <v>1</v>
      </c>
      <c r="AC275" s="102">
        <v>15100</v>
      </c>
      <c r="AD275" s="94">
        <v>3500</v>
      </c>
      <c r="AE275" s="94">
        <v>1500</v>
      </c>
      <c r="AF275" s="94">
        <v>1500</v>
      </c>
      <c r="AG275" s="94">
        <v>0</v>
      </c>
      <c r="AH275" s="102" t="s">
        <v>3117</v>
      </c>
      <c r="AI275" s="102"/>
      <c r="AJ275" s="107"/>
      <c r="AK275" s="107" t="s">
        <v>3118</v>
      </c>
      <c r="AL275" s="107"/>
    </row>
    <row r="276" spans="2:38" ht="22.25" customHeight="1" x14ac:dyDescent="0.2">
      <c r="B276" s="102" t="s">
        <v>1226</v>
      </c>
      <c r="C276" s="94" t="s">
        <v>85</v>
      </c>
      <c r="D276" s="103" t="s">
        <v>6151</v>
      </c>
      <c r="E276" s="94" t="s">
        <v>6152</v>
      </c>
      <c r="F276" s="94" t="s">
        <v>3116</v>
      </c>
      <c r="G276" s="94" t="s">
        <v>2497</v>
      </c>
      <c r="H276" s="103">
        <v>2023</v>
      </c>
      <c r="I276" s="103">
        <v>2023</v>
      </c>
      <c r="J276" s="102" t="s">
        <v>6153</v>
      </c>
      <c r="K276" s="94" t="s">
        <v>6154</v>
      </c>
      <c r="L276" s="94" t="s">
        <v>6155</v>
      </c>
      <c r="M276" s="94" t="s">
        <v>6156</v>
      </c>
      <c r="N276" s="94" t="s">
        <v>6157</v>
      </c>
      <c r="O276" s="94" t="s">
        <v>89</v>
      </c>
      <c r="P276" s="94" t="s">
        <v>90</v>
      </c>
      <c r="Q276" s="94" t="s">
        <v>6158</v>
      </c>
      <c r="R276" s="94" t="s">
        <v>6159</v>
      </c>
      <c r="S276" s="94" t="s">
        <v>223</v>
      </c>
      <c r="T276" s="94" t="s">
        <v>1583</v>
      </c>
      <c r="U276" s="94" t="s">
        <v>1236</v>
      </c>
      <c r="V276" s="104" t="s">
        <v>6160</v>
      </c>
      <c r="W276" s="105" t="s">
        <v>6161</v>
      </c>
      <c r="X276" s="105" t="s">
        <v>6158</v>
      </c>
      <c r="Y276" s="105" t="s">
        <v>1583</v>
      </c>
      <c r="Z276" s="105" t="s">
        <v>6162</v>
      </c>
      <c r="AA276" s="105" t="s">
        <v>6163</v>
      </c>
      <c r="AB276" s="106">
        <v>2</v>
      </c>
      <c r="AC276" s="102">
        <v>101000</v>
      </c>
      <c r="AD276" s="94">
        <v>6000</v>
      </c>
      <c r="AE276" s="94">
        <v>1700</v>
      </c>
      <c r="AF276" s="94">
        <v>1700</v>
      </c>
      <c r="AG276" s="94">
        <v>0</v>
      </c>
      <c r="AH276" s="102" t="s">
        <v>3117</v>
      </c>
      <c r="AI276" s="102"/>
      <c r="AJ276" s="107"/>
      <c r="AK276" s="107" t="s">
        <v>3118</v>
      </c>
      <c r="AL276" s="107"/>
    </row>
    <row r="277" spans="2:38" ht="22.25" customHeight="1" x14ac:dyDescent="0.2">
      <c r="B277" s="102" t="s">
        <v>1226</v>
      </c>
      <c r="C277" s="94" t="s">
        <v>85</v>
      </c>
      <c r="D277" s="103" t="s">
        <v>6164</v>
      </c>
      <c r="E277" s="94" t="s">
        <v>6165</v>
      </c>
      <c r="F277" s="94" t="s">
        <v>3116</v>
      </c>
      <c r="G277" s="94" t="s">
        <v>2497</v>
      </c>
      <c r="H277" s="103">
        <v>2023</v>
      </c>
      <c r="I277" s="103">
        <v>2023</v>
      </c>
      <c r="J277" s="102" t="s">
        <v>1343</v>
      </c>
      <c r="K277" s="94" t="s">
        <v>1344</v>
      </c>
      <c r="L277" s="94" t="s">
        <v>1345</v>
      </c>
      <c r="M277" s="94" t="s">
        <v>1346</v>
      </c>
      <c r="N277" s="94" t="s">
        <v>1347</v>
      </c>
      <c r="O277" s="94" t="s">
        <v>89</v>
      </c>
      <c r="P277" s="94" t="s">
        <v>90</v>
      </c>
      <c r="Q277" s="94" t="s">
        <v>1348</v>
      </c>
      <c r="R277" s="94" t="s">
        <v>1349</v>
      </c>
      <c r="S277" s="94" t="s">
        <v>135</v>
      </c>
      <c r="T277" s="94" t="s">
        <v>1350</v>
      </c>
      <c r="U277" s="94" t="s">
        <v>1236</v>
      </c>
      <c r="V277" s="104" t="s">
        <v>2822</v>
      </c>
      <c r="W277" s="105" t="s">
        <v>2498</v>
      </c>
      <c r="X277" s="105" t="s">
        <v>1348</v>
      </c>
      <c r="Y277" s="105" t="s">
        <v>2823</v>
      </c>
      <c r="Z277" s="105" t="s">
        <v>2824</v>
      </c>
      <c r="AA277" s="105" t="s">
        <v>2825</v>
      </c>
      <c r="AB277" s="106">
        <v>2</v>
      </c>
      <c r="AC277" s="102">
        <v>12150</v>
      </c>
      <c r="AD277" s="94">
        <v>1500</v>
      </c>
      <c r="AE277" s="94">
        <v>1500</v>
      </c>
      <c r="AF277" s="94">
        <v>1500</v>
      </c>
      <c r="AG277" s="94">
        <v>0</v>
      </c>
      <c r="AH277" s="102" t="s">
        <v>3117</v>
      </c>
      <c r="AI277" s="102"/>
      <c r="AJ277" s="107"/>
      <c r="AK277" s="107" t="s">
        <v>3118</v>
      </c>
      <c r="AL277" s="107"/>
    </row>
    <row r="278" spans="2:38" ht="22.25" customHeight="1" x14ac:dyDescent="0.2">
      <c r="B278" s="102" t="s">
        <v>1226</v>
      </c>
      <c r="C278" s="94" t="s">
        <v>85</v>
      </c>
      <c r="D278" s="103" t="s">
        <v>6166</v>
      </c>
      <c r="E278" s="94" t="s">
        <v>6167</v>
      </c>
      <c r="F278" s="94" t="s">
        <v>3116</v>
      </c>
      <c r="G278" s="94" t="s">
        <v>2497</v>
      </c>
      <c r="H278" s="103">
        <v>2023</v>
      </c>
      <c r="I278" s="103">
        <v>2023</v>
      </c>
      <c r="J278" s="102" t="s">
        <v>6168</v>
      </c>
      <c r="K278" s="94" t="s">
        <v>6169</v>
      </c>
      <c r="L278" s="94" t="s">
        <v>6170</v>
      </c>
      <c r="M278" s="94" t="s">
        <v>6171</v>
      </c>
      <c r="N278" s="94" t="s">
        <v>6172</v>
      </c>
      <c r="O278" s="94" t="s">
        <v>89</v>
      </c>
      <c r="P278" s="94" t="s">
        <v>90</v>
      </c>
      <c r="Q278" s="94" t="s">
        <v>6173</v>
      </c>
      <c r="R278" s="94" t="s">
        <v>6174</v>
      </c>
      <c r="S278" s="94" t="s">
        <v>135</v>
      </c>
      <c r="T278" s="94" t="s">
        <v>1400</v>
      </c>
      <c r="U278" s="94" t="s">
        <v>1236</v>
      </c>
      <c r="V278" s="104" t="s">
        <v>6175</v>
      </c>
      <c r="W278" s="105" t="s">
        <v>6176</v>
      </c>
      <c r="X278" s="105" t="s">
        <v>6173</v>
      </c>
      <c r="Y278" s="105" t="s">
        <v>6177</v>
      </c>
      <c r="Z278" s="105" t="s">
        <v>6178</v>
      </c>
      <c r="AA278" s="105" t="s">
        <v>6179</v>
      </c>
      <c r="AB278" s="106">
        <v>3</v>
      </c>
      <c r="AC278" s="102">
        <v>22470</v>
      </c>
      <c r="AD278" s="94">
        <v>8500</v>
      </c>
      <c r="AE278" s="94">
        <v>4500</v>
      </c>
      <c r="AF278" s="94">
        <v>4500</v>
      </c>
      <c r="AG278" s="94">
        <v>0</v>
      </c>
      <c r="AH278" s="102" t="s">
        <v>3117</v>
      </c>
      <c r="AI278" s="102"/>
      <c r="AJ278" s="107"/>
      <c r="AK278" s="107" t="s">
        <v>3118</v>
      </c>
      <c r="AL278" s="107"/>
    </row>
    <row r="279" spans="2:38" ht="22.25" customHeight="1" x14ac:dyDescent="0.2">
      <c r="B279" s="102" t="s">
        <v>1226</v>
      </c>
      <c r="C279" s="94" t="s">
        <v>85</v>
      </c>
      <c r="D279" s="103" t="s">
        <v>6180</v>
      </c>
      <c r="E279" s="94" t="s">
        <v>6181</v>
      </c>
      <c r="F279" s="94" t="s">
        <v>3116</v>
      </c>
      <c r="G279" s="94" t="s">
        <v>2497</v>
      </c>
      <c r="H279" s="103">
        <v>2023</v>
      </c>
      <c r="I279" s="103">
        <v>2023</v>
      </c>
      <c r="J279" s="102" t="s">
        <v>6182</v>
      </c>
      <c r="K279" s="94" t="s">
        <v>6183</v>
      </c>
      <c r="L279" s="94" t="s">
        <v>6184</v>
      </c>
      <c r="M279" s="94" t="s">
        <v>6185</v>
      </c>
      <c r="N279" s="94" t="s">
        <v>6186</v>
      </c>
      <c r="O279" s="94" t="s">
        <v>89</v>
      </c>
      <c r="P279" s="94" t="s">
        <v>90</v>
      </c>
      <c r="Q279" s="94" t="s">
        <v>6187</v>
      </c>
      <c r="R279" s="94" t="s">
        <v>6188</v>
      </c>
      <c r="S279" s="94" t="s">
        <v>135</v>
      </c>
      <c r="T279" s="94" t="s">
        <v>1235</v>
      </c>
      <c r="U279" s="94" t="s">
        <v>1236</v>
      </c>
      <c r="V279" s="104" t="s">
        <v>6189</v>
      </c>
      <c r="W279" s="105" t="s">
        <v>6190</v>
      </c>
      <c r="X279" s="105" t="s">
        <v>6187</v>
      </c>
      <c r="Y279" s="105" t="s">
        <v>6191</v>
      </c>
      <c r="Z279" s="105" t="s">
        <v>6192</v>
      </c>
      <c r="AA279" s="105" t="s">
        <v>6193</v>
      </c>
      <c r="AB279" s="106">
        <v>2</v>
      </c>
      <c r="AC279" s="102">
        <v>9000</v>
      </c>
      <c r="AD279" s="94">
        <v>4000</v>
      </c>
      <c r="AE279" s="94">
        <v>1500</v>
      </c>
      <c r="AF279" s="94">
        <v>1500</v>
      </c>
      <c r="AG279" s="94">
        <v>0</v>
      </c>
      <c r="AH279" s="102"/>
      <c r="AI279" s="102"/>
      <c r="AJ279" s="107"/>
      <c r="AK279" s="107" t="s">
        <v>3118</v>
      </c>
      <c r="AL279" s="107"/>
    </row>
    <row r="280" spans="2:38" ht="22.25" customHeight="1" x14ac:dyDescent="0.2">
      <c r="B280" s="102" t="s">
        <v>1226</v>
      </c>
      <c r="C280" s="94" t="s">
        <v>85</v>
      </c>
      <c r="D280" s="103" t="s">
        <v>6194</v>
      </c>
      <c r="E280" s="94" t="s">
        <v>6195</v>
      </c>
      <c r="F280" s="94" t="s">
        <v>3116</v>
      </c>
      <c r="G280" s="94" t="s">
        <v>2497</v>
      </c>
      <c r="H280" s="103">
        <v>2023</v>
      </c>
      <c r="I280" s="103">
        <v>2023</v>
      </c>
      <c r="J280" s="102" t="s">
        <v>6196</v>
      </c>
      <c r="K280" s="94" t="s">
        <v>6197</v>
      </c>
      <c r="L280" s="94" t="s">
        <v>6198</v>
      </c>
      <c r="M280" s="94" t="s">
        <v>6199</v>
      </c>
      <c r="N280" s="94" t="s">
        <v>6200</v>
      </c>
      <c r="O280" s="94" t="s">
        <v>89</v>
      </c>
      <c r="P280" s="94" t="s">
        <v>90</v>
      </c>
      <c r="Q280" s="94" t="s">
        <v>6201</v>
      </c>
      <c r="R280" s="94" t="s">
        <v>6202</v>
      </c>
      <c r="S280" s="94" t="s">
        <v>135</v>
      </c>
      <c r="T280" s="94" t="s">
        <v>1350</v>
      </c>
      <c r="U280" s="94" t="s">
        <v>1236</v>
      </c>
      <c r="V280" s="104" t="s">
        <v>6203</v>
      </c>
      <c r="W280" s="105" t="s">
        <v>2498</v>
      </c>
      <c r="X280" s="105" t="s">
        <v>6201</v>
      </c>
      <c r="Y280" s="105" t="s">
        <v>6204</v>
      </c>
      <c r="Z280" s="105" t="s">
        <v>6205</v>
      </c>
      <c r="AA280" s="105" t="s">
        <v>6206</v>
      </c>
      <c r="AB280" s="106">
        <v>2</v>
      </c>
      <c r="AC280" s="102">
        <v>6230</v>
      </c>
      <c r="AD280" s="94">
        <v>3500</v>
      </c>
      <c r="AE280" s="94">
        <v>1500</v>
      </c>
      <c r="AF280" s="94">
        <v>1500</v>
      </c>
      <c r="AG280" s="94">
        <v>0</v>
      </c>
      <c r="AH280" s="102" t="s">
        <v>3117</v>
      </c>
      <c r="AI280" s="102"/>
      <c r="AJ280" s="107"/>
      <c r="AK280" s="107" t="s">
        <v>3118</v>
      </c>
      <c r="AL280" s="107"/>
    </row>
    <row r="281" spans="2:38" ht="22.25" customHeight="1" x14ac:dyDescent="0.2">
      <c r="B281" s="102" t="s">
        <v>1226</v>
      </c>
      <c r="C281" s="94" t="s">
        <v>85</v>
      </c>
      <c r="D281" s="103" t="s">
        <v>6207</v>
      </c>
      <c r="E281" s="94" t="s">
        <v>6208</v>
      </c>
      <c r="F281" s="94" t="s">
        <v>3116</v>
      </c>
      <c r="G281" s="94" t="s">
        <v>2497</v>
      </c>
      <c r="H281" s="103">
        <v>2023</v>
      </c>
      <c r="I281" s="103">
        <v>2023</v>
      </c>
      <c r="J281" s="102" t="s">
        <v>1271</v>
      </c>
      <c r="K281" s="94" t="s">
        <v>1272</v>
      </c>
      <c r="L281" s="94" t="s">
        <v>2802</v>
      </c>
      <c r="M281" s="94" t="s">
        <v>1274</v>
      </c>
      <c r="N281" s="94" t="s">
        <v>1275</v>
      </c>
      <c r="O281" s="94" t="s">
        <v>89</v>
      </c>
      <c r="P281" s="94" t="s">
        <v>90</v>
      </c>
      <c r="Q281" s="94" t="s">
        <v>1276</v>
      </c>
      <c r="R281" s="94" t="s">
        <v>1277</v>
      </c>
      <c r="S281" s="94" t="s">
        <v>135</v>
      </c>
      <c r="T281" s="94" t="s">
        <v>1257</v>
      </c>
      <c r="U281" s="94" t="s">
        <v>1236</v>
      </c>
      <c r="V281" s="104" t="s">
        <v>2803</v>
      </c>
      <c r="W281" s="105" t="s">
        <v>2804</v>
      </c>
      <c r="X281" s="105" t="s">
        <v>1276</v>
      </c>
      <c r="Y281" s="105" t="s">
        <v>2805</v>
      </c>
      <c r="Z281" s="105" t="s">
        <v>2806</v>
      </c>
      <c r="AA281" s="105" t="s">
        <v>2807</v>
      </c>
      <c r="AB281" s="106">
        <v>4</v>
      </c>
      <c r="AC281" s="102">
        <v>53840</v>
      </c>
      <c r="AD281" s="94">
        <v>20500</v>
      </c>
      <c r="AE281" s="94">
        <v>4550</v>
      </c>
      <c r="AF281" s="94">
        <v>4550</v>
      </c>
      <c r="AG281" s="94">
        <v>0</v>
      </c>
      <c r="AH281" s="102" t="s">
        <v>3117</v>
      </c>
      <c r="AI281" s="102"/>
      <c r="AJ281" s="107"/>
      <c r="AK281" s="107" t="s">
        <v>3118</v>
      </c>
      <c r="AL281" s="107"/>
    </row>
    <row r="282" spans="2:38" ht="22.25" customHeight="1" x14ac:dyDescent="0.2">
      <c r="B282" s="102" t="s">
        <v>1226</v>
      </c>
      <c r="C282" s="94" t="s">
        <v>85</v>
      </c>
      <c r="D282" s="103" t="s">
        <v>6209</v>
      </c>
      <c r="E282" s="94" t="s">
        <v>6210</v>
      </c>
      <c r="F282" s="94" t="s">
        <v>3116</v>
      </c>
      <c r="G282" s="94" t="s">
        <v>2497</v>
      </c>
      <c r="H282" s="103">
        <v>2023</v>
      </c>
      <c r="I282" s="103">
        <v>2023</v>
      </c>
      <c r="J282" s="102" t="s">
        <v>1419</v>
      </c>
      <c r="K282" s="94" t="s">
        <v>1420</v>
      </c>
      <c r="L282" s="94" t="s">
        <v>1421</v>
      </c>
      <c r="M282" s="94" t="s">
        <v>1422</v>
      </c>
      <c r="N282" s="94" t="s">
        <v>1423</v>
      </c>
      <c r="O282" s="94" t="s">
        <v>89</v>
      </c>
      <c r="P282" s="94" t="s">
        <v>90</v>
      </c>
      <c r="Q282" s="94" t="s">
        <v>1424</v>
      </c>
      <c r="R282" s="94" t="s">
        <v>1425</v>
      </c>
      <c r="S282" s="94" t="s">
        <v>223</v>
      </c>
      <c r="T282" s="94" t="s">
        <v>1426</v>
      </c>
      <c r="U282" s="94" t="s">
        <v>1236</v>
      </c>
      <c r="V282" s="104" t="s">
        <v>2841</v>
      </c>
      <c r="W282" s="105" t="s">
        <v>2842</v>
      </c>
      <c r="X282" s="105" t="s">
        <v>1424</v>
      </c>
      <c r="Y282" s="105" t="s">
        <v>2843</v>
      </c>
      <c r="Z282" s="105" t="s">
        <v>2844</v>
      </c>
      <c r="AA282" s="105" t="s">
        <v>2845</v>
      </c>
      <c r="AB282" s="106">
        <v>3</v>
      </c>
      <c r="AC282" s="102">
        <v>14380</v>
      </c>
      <c r="AD282" s="94">
        <v>6000</v>
      </c>
      <c r="AE282" s="94">
        <v>4000</v>
      </c>
      <c r="AF282" s="94">
        <v>4000</v>
      </c>
      <c r="AG282" s="94">
        <v>0</v>
      </c>
      <c r="AH282" s="102" t="s">
        <v>3117</v>
      </c>
      <c r="AI282" s="102"/>
      <c r="AJ282" s="107"/>
      <c r="AK282" s="107" t="s">
        <v>3118</v>
      </c>
      <c r="AL282" s="107"/>
    </row>
    <row r="283" spans="2:38" ht="22.25" customHeight="1" x14ac:dyDescent="0.2">
      <c r="B283" s="102" t="s">
        <v>1226</v>
      </c>
      <c r="C283" s="94" t="s">
        <v>85</v>
      </c>
      <c r="D283" s="103" t="s">
        <v>6211</v>
      </c>
      <c r="E283" s="94" t="s">
        <v>6212</v>
      </c>
      <c r="F283" s="94" t="s">
        <v>3116</v>
      </c>
      <c r="G283" s="94" t="s">
        <v>2497</v>
      </c>
      <c r="H283" s="103">
        <v>2023</v>
      </c>
      <c r="I283" s="103">
        <v>2023</v>
      </c>
      <c r="J283" s="102" t="s">
        <v>1228</v>
      </c>
      <c r="K283" s="94" t="s">
        <v>1229</v>
      </c>
      <c r="L283" s="94" t="s">
        <v>2790</v>
      </c>
      <c r="M283" s="94" t="s">
        <v>1231</v>
      </c>
      <c r="N283" s="94" t="s">
        <v>1232</v>
      </c>
      <c r="O283" s="94" t="s">
        <v>89</v>
      </c>
      <c r="P283" s="94" t="s">
        <v>90</v>
      </c>
      <c r="Q283" s="94" t="s">
        <v>1233</v>
      </c>
      <c r="R283" s="94" t="s">
        <v>1234</v>
      </c>
      <c r="S283" s="94" t="s">
        <v>135</v>
      </c>
      <c r="T283" s="94" t="s">
        <v>1235</v>
      </c>
      <c r="U283" s="94" t="s">
        <v>1236</v>
      </c>
      <c r="V283" s="104" t="s">
        <v>2791</v>
      </c>
      <c r="W283" s="105" t="s">
        <v>2498</v>
      </c>
      <c r="X283" s="105" t="s">
        <v>1233</v>
      </c>
      <c r="Y283" s="105" t="s">
        <v>2792</v>
      </c>
      <c r="Z283" s="105" t="s">
        <v>2793</v>
      </c>
      <c r="AA283" s="105" t="s">
        <v>2794</v>
      </c>
      <c r="AB283" s="106">
        <v>1</v>
      </c>
      <c r="AC283" s="102">
        <v>3000</v>
      </c>
      <c r="AD283" s="94">
        <v>1500</v>
      </c>
      <c r="AE283" s="94">
        <v>1500</v>
      </c>
      <c r="AF283" s="94">
        <v>1500</v>
      </c>
      <c r="AG283" s="94">
        <v>0</v>
      </c>
      <c r="AH283" s="102"/>
      <c r="AI283" s="102"/>
      <c r="AJ283" s="107"/>
      <c r="AK283" s="107" t="s">
        <v>3118</v>
      </c>
      <c r="AL283" s="107"/>
    </row>
    <row r="284" spans="2:38" ht="22.25" customHeight="1" x14ac:dyDescent="0.2">
      <c r="B284" s="102" t="s">
        <v>1226</v>
      </c>
      <c r="C284" s="94" t="s">
        <v>85</v>
      </c>
      <c r="D284" s="103" t="s">
        <v>6213</v>
      </c>
      <c r="E284" s="94" t="s">
        <v>6214</v>
      </c>
      <c r="F284" s="94" t="s">
        <v>3505</v>
      </c>
      <c r="G284" s="94" t="s">
        <v>2497</v>
      </c>
      <c r="H284" s="103">
        <v>2023</v>
      </c>
      <c r="I284" s="103">
        <v>2023</v>
      </c>
      <c r="J284" s="102" t="s">
        <v>6215</v>
      </c>
      <c r="K284" s="94" t="s">
        <v>6216</v>
      </c>
      <c r="L284" s="94" t="s">
        <v>6217</v>
      </c>
      <c r="M284" s="94" t="s">
        <v>6218</v>
      </c>
      <c r="N284" s="94" t="s">
        <v>6219</v>
      </c>
      <c r="O284" s="94" t="s">
        <v>89</v>
      </c>
      <c r="P284" s="94" t="s">
        <v>90</v>
      </c>
      <c r="Q284" s="94" t="s">
        <v>6220</v>
      </c>
      <c r="R284" s="94" t="s">
        <v>6221</v>
      </c>
      <c r="S284" s="94" t="s">
        <v>119</v>
      </c>
      <c r="T284" s="94" t="s">
        <v>1235</v>
      </c>
      <c r="U284" s="94" t="s">
        <v>1236</v>
      </c>
      <c r="V284" s="104" t="s">
        <v>6222</v>
      </c>
      <c r="W284" s="105" t="s">
        <v>6223</v>
      </c>
      <c r="X284" s="105" t="s">
        <v>6224</v>
      </c>
      <c r="Y284" s="105" t="s">
        <v>6225</v>
      </c>
      <c r="Z284" s="105" t="s">
        <v>6226</v>
      </c>
      <c r="AA284" s="105" t="s">
        <v>6227</v>
      </c>
      <c r="AB284" s="106">
        <v>1</v>
      </c>
      <c r="AC284" s="102">
        <v>3200</v>
      </c>
      <c r="AD284" s="94">
        <v>1500</v>
      </c>
      <c r="AE284" s="94">
        <v>0</v>
      </c>
      <c r="AF284" s="94">
        <v>0</v>
      </c>
      <c r="AG284" s="94">
        <v>0</v>
      </c>
      <c r="AH284" s="102"/>
      <c r="AI284" s="102"/>
      <c r="AJ284" s="107"/>
      <c r="AK284" s="107" t="s">
        <v>3118</v>
      </c>
      <c r="AL284" s="107"/>
    </row>
    <row r="285" spans="2:38" ht="22.25" customHeight="1" x14ac:dyDescent="0.2">
      <c r="B285" s="102" t="s">
        <v>1226</v>
      </c>
      <c r="C285" s="94" t="s">
        <v>85</v>
      </c>
      <c r="D285" s="103" t="s">
        <v>6228</v>
      </c>
      <c r="E285" s="94" t="s">
        <v>6229</v>
      </c>
      <c r="F285" s="94" t="s">
        <v>3116</v>
      </c>
      <c r="G285" s="94" t="s">
        <v>2497</v>
      </c>
      <c r="H285" s="103">
        <v>2023</v>
      </c>
      <c r="I285" s="103">
        <v>2023</v>
      </c>
      <c r="J285" s="102" t="s">
        <v>1461</v>
      </c>
      <c r="K285" s="94" t="s">
        <v>1462</v>
      </c>
      <c r="L285" s="94" t="s">
        <v>2853</v>
      </c>
      <c r="M285" s="94" t="s">
        <v>1464</v>
      </c>
      <c r="N285" s="94" t="s">
        <v>1465</v>
      </c>
      <c r="O285" s="94" t="s">
        <v>89</v>
      </c>
      <c r="P285" s="94" t="s">
        <v>90</v>
      </c>
      <c r="Q285" s="94" t="s">
        <v>1466</v>
      </c>
      <c r="R285" s="94" t="s">
        <v>1467</v>
      </c>
      <c r="S285" s="94" t="s">
        <v>135</v>
      </c>
      <c r="T285" s="94" t="s">
        <v>1350</v>
      </c>
      <c r="U285" s="94" t="s">
        <v>1236</v>
      </c>
      <c r="V285" s="104" t="s">
        <v>2854</v>
      </c>
      <c r="W285" s="105" t="s">
        <v>2855</v>
      </c>
      <c r="X285" s="105" t="s">
        <v>2856</v>
      </c>
      <c r="Y285" s="105" t="s">
        <v>2857</v>
      </c>
      <c r="Z285" s="105" t="s">
        <v>2858</v>
      </c>
      <c r="AA285" s="105" t="s">
        <v>2859</v>
      </c>
      <c r="AB285" s="106">
        <v>2</v>
      </c>
      <c r="AC285" s="102">
        <v>7770</v>
      </c>
      <c r="AD285" s="94">
        <v>3885</v>
      </c>
      <c r="AE285" s="94">
        <v>1500</v>
      </c>
      <c r="AF285" s="94">
        <v>1500</v>
      </c>
      <c r="AG285" s="94">
        <v>0</v>
      </c>
      <c r="AH285" s="102" t="s">
        <v>3117</v>
      </c>
      <c r="AI285" s="102"/>
      <c r="AJ285" s="107"/>
      <c r="AK285" s="107" t="s">
        <v>3118</v>
      </c>
      <c r="AL285" s="107"/>
    </row>
    <row r="286" spans="2:38" ht="22.25" customHeight="1" x14ac:dyDescent="0.2">
      <c r="B286" s="102" t="s">
        <v>1226</v>
      </c>
      <c r="C286" s="94" t="s">
        <v>85</v>
      </c>
      <c r="D286" s="103" t="s">
        <v>6230</v>
      </c>
      <c r="E286" s="94" t="s">
        <v>6231</v>
      </c>
      <c r="F286" s="94" t="s">
        <v>3116</v>
      </c>
      <c r="G286" s="94" t="s">
        <v>2497</v>
      </c>
      <c r="H286" s="103">
        <v>2023</v>
      </c>
      <c r="I286" s="103">
        <v>2023</v>
      </c>
      <c r="J286" s="102" t="s">
        <v>6232</v>
      </c>
      <c r="K286" s="94" t="s">
        <v>6233</v>
      </c>
      <c r="L286" s="94" t="s">
        <v>6234</v>
      </c>
      <c r="M286" s="94" t="s">
        <v>6235</v>
      </c>
      <c r="N286" s="94" t="s">
        <v>6236</v>
      </c>
      <c r="O286" s="94" t="s">
        <v>89</v>
      </c>
      <c r="P286" s="94" t="s">
        <v>90</v>
      </c>
      <c r="Q286" s="94" t="s">
        <v>6237</v>
      </c>
      <c r="R286" s="94" t="s">
        <v>6238</v>
      </c>
      <c r="S286" s="94" t="s">
        <v>91</v>
      </c>
      <c r="T286" s="94" t="s">
        <v>1350</v>
      </c>
      <c r="U286" s="94" t="s">
        <v>1236</v>
      </c>
      <c r="V286" s="104" t="s">
        <v>5206</v>
      </c>
      <c r="W286" s="105" t="s">
        <v>2498</v>
      </c>
      <c r="X286" s="105" t="s">
        <v>6237</v>
      </c>
      <c r="Y286" s="105" t="s">
        <v>6239</v>
      </c>
      <c r="Z286" s="105" t="s">
        <v>6240</v>
      </c>
      <c r="AA286" s="105" t="s">
        <v>6241</v>
      </c>
      <c r="AB286" s="106">
        <v>2</v>
      </c>
      <c r="AC286" s="102">
        <v>16495</v>
      </c>
      <c r="AD286" s="94">
        <v>9095</v>
      </c>
      <c r="AE286" s="94">
        <v>1500</v>
      </c>
      <c r="AF286" s="94">
        <v>1500</v>
      </c>
      <c r="AG286" s="94">
        <v>0</v>
      </c>
      <c r="AH286" s="102" t="s">
        <v>3117</v>
      </c>
      <c r="AI286" s="102"/>
      <c r="AJ286" s="107"/>
      <c r="AK286" s="107" t="s">
        <v>3118</v>
      </c>
      <c r="AL286" s="107"/>
    </row>
    <row r="287" spans="2:38" ht="22.25" customHeight="1" x14ac:dyDescent="0.2">
      <c r="B287" s="102" t="s">
        <v>1226</v>
      </c>
      <c r="C287" s="94" t="s">
        <v>85</v>
      </c>
      <c r="D287" s="103" t="s">
        <v>6242</v>
      </c>
      <c r="E287" s="94" t="s">
        <v>6243</v>
      </c>
      <c r="F287" s="94" t="s">
        <v>3116</v>
      </c>
      <c r="G287" s="94" t="s">
        <v>2497</v>
      </c>
      <c r="H287" s="103">
        <v>2023</v>
      </c>
      <c r="I287" s="103">
        <v>2023</v>
      </c>
      <c r="J287" s="102" t="s">
        <v>6244</v>
      </c>
      <c r="K287" s="94" t="s">
        <v>6245</v>
      </c>
      <c r="L287" s="94"/>
      <c r="M287" s="94" t="s">
        <v>6246</v>
      </c>
      <c r="N287" s="94" t="s">
        <v>6247</v>
      </c>
      <c r="O287" s="94" t="s">
        <v>89</v>
      </c>
      <c r="P287" s="94" t="s">
        <v>257</v>
      </c>
      <c r="Q287" s="94" t="s">
        <v>6248</v>
      </c>
      <c r="R287" s="94" t="s">
        <v>6249</v>
      </c>
      <c r="S287" s="94" t="s">
        <v>91</v>
      </c>
      <c r="T287" s="94" t="s">
        <v>1350</v>
      </c>
      <c r="U287" s="94" t="s">
        <v>1236</v>
      </c>
      <c r="V287" s="104" t="s">
        <v>6250</v>
      </c>
      <c r="W287" s="105" t="s">
        <v>2498</v>
      </c>
      <c r="X287" s="105" t="s">
        <v>6251</v>
      </c>
      <c r="Y287" s="105" t="s">
        <v>6252</v>
      </c>
      <c r="Z287" s="105" t="s">
        <v>6253</v>
      </c>
      <c r="AA287" s="105" t="s">
        <v>6254</v>
      </c>
      <c r="AB287" s="106">
        <v>3</v>
      </c>
      <c r="AC287" s="102">
        <v>36850</v>
      </c>
      <c r="AD287" s="94">
        <v>13250</v>
      </c>
      <c r="AE287" s="94">
        <v>11869</v>
      </c>
      <c r="AF287" s="94">
        <v>11869</v>
      </c>
      <c r="AG287" s="94">
        <v>0</v>
      </c>
      <c r="AH287" s="102" t="s">
        <v>3117</v>
      </c>
      <c r="AI287" s="102"/>
      <c r="AJ287" s="107"/>
      <c r="AK287" s="107" t="s">
        <v>3118</v>
      </c>
      <c r="AL287" s="107"/>
    </row>
    <row r="288" spans="2:38" ht="22.25" customHeight="1" x14ac:dyDescent="0.2">
      <c r="B288" s="102" t="s">
        <v>1226</v>
      </c>
      <c r="C288" s="94" t="s">
        <v>85</v>
      </c>
      <c r="D288" s="103" t="s">
        <v>6255</v>
      </c>
      <c r="E288" s="94" t="s">
        <v>6256</v>
      </c>
      <c r="F288" s="94" t="s">
        <v>3505</v>
      </c>
      <c r="G288" s="94" t="s">
        <v>2497</v>
      </c>
      <c r="H288" s="103">
        <v>2023</v>
      </c>
      <c r="I288" s="103">
        <v>2023</v>
      </c>
      <c r="J288" s="102" t="s">
        <v>6257</v>
      </c>
      <c r="K288" s="94" t="s">
        <v>6258</v>
      </c>
      <c r="L288" s="94" t="s">
        <v>6259</v>
      </c>
      <c r="M288" s="94" t="s">
        <v>6260</v>
      </c>
      <c r="N288" s="94" t="s">
        <v>6261</v>
      </c>
      <c r="O288" s="94" t="s">
        <v>89</v>
      </c>
      <c r="P288" s="94" t="s">
        <v>90</v>
      </c>
      <c r="Q288" s="94" t="s">
        <v>6262</v>
      </c>
      <c r="R288" s="94" t="s">
        <v>6263</v>
      </c>
      <c r="S288" s="94" t="s">
        <v>135</v>
      </c>
      <c r="T288" s="94" t="s">
        <v>1235</v>
      </c>
      <c r="U288" s="94" t="s">
        <v>1236</v>
      </c>
      <c r="V288" s="104" t="s">
        <v>6264</v>
      </c>
      <c r="W288" s="105" t="s">
        <v>2498</v>
      </c>
      <c r="X288" s="105" t="s">
        <v>6262</v>
      </c>
      <c r="Y288" s="105" t="s">
        <v>6265</v>
      </c>
      <c r="Z288" s="105" t="s">
        <v>6266</v>
      </c>
      <c r="AA288" s="105" t="s">
        <v>6267</v>
      </c>
      <c r="AB288" s="106">
        <v>1</v>
      </c>
      <c r="AC288" s="102">
        <v>10870</v>
      </c>
      <c r="AD288" s="94">
        <v>5000</v>
      </c>
      <c r="AE288" s="94">
        <v>0</v>
      </c>
      <c r="AF288" s="94">
        <v>0</v>
      </c>
      <c r="AG288" s="94">
        <v>0</v>
      </c>
      <c r="AH288" s="102"/>
      <c r="AI288" s="102"/>
      <c r="AJ288" s="107"/>
      <c r="AK288" s="107" t="s">
        <v>3118</v>
      </c>
      <c r="AL288" s="107"/>
    </row>
    <row r="289" spans="2:38" ht="22.25" customHeight="1" x14ac:dyDescent="0.2">
      <c r="B289" s="102" t="s">
        <v>1226</v>
      </c>
      <c r="C289" s="94" t="s">
        <v>85</v>
      </c>
      <c r="D289" s="103" t="s">
        <v>6268</v>
      </c>
      <c r="E289" s="94" t="s">
        <v>6269</v>
      </c>
      <c r="F289" s="94" t="s">
        <v>3116</v>
      </c>
      <c r="G289" s="94" t="s">
        <v>2497</v>
      </c>
      <c r="H289" s="103">
        <v>2023</v>
      </c>
      <c r="I289" s="103">
        <v>2023</v>
      </c>
      <c r="J289" s="102" t="s">
        <v>6270</v>
      </c>
      <c r="K289" s="94" t="s">
        <v>6271</v>
      </c>
      <c r="L289" s="94" t="s">
        <v>6272</v>
      </c>
      <c r="M289" s="94" t="s">
        <v>6273</v>
      </c>
      <c r="N289" s="94" t="s">
        <v>6274</v>
      </c>
      <c r="O289" s="94" t="s">
        <v>89</v>
      </c>
      <c r="P289" s="94" t="s">
        <v>90</v>
      </c>
      <c r="Q289" s="94" t="s">
        <v>6275</v>
      </c>
      <c r="R289" s="94" t="s">
        <v>6276</v>
      </c>
      <c r="S289" s="94" t="s">
        <v>91</v>
      </c>
      <c r="T289" s="94" t="s">
        <v>1583</v>
      </c>
      <c r="U289" s="94" t="s">
        <v>1236</v>
      </c>
      <c r="V289" s="104" t="s">
        <v>6277</v>
      </c>
      <c r="W289" s="105" t="s">
        <v>2498</v>
      </c>
      <c r="X289" s="105" t="s">
        <v>6278</v>
      </c>
      <c r="Y289" s="105" t="s">
        <v>2887</v>
      </c>
      <c r="Z289" s="105" t="s">
        <v>6279</v>
      </c>
      <c r="AA289" s="105" t="s">
        <v>6280</v>
      </c>
      <c r="AB289" s="106">
        <v>3</v>
      </c>
      <c r="AC289" s="102">
        <v>51350</v>
      </c>
      <c r="AD289" s="94">
        <v>5300</v>
      </c>
      <c r="AE289" s="94">
        <v>2666</v>
      </c>
      <c r="AF289" s="94">
        <v>2666</v>
      </c>
      <c r="AG289" s="94">
        <v>0</v>
      </c>
      <c r="AH289" s="102" t="s">
        <v>3117</v>
      </c>
      <c r="AI289" s="102"/>
      <c r="AJ289" s="107"/>
      <c r="AK289" s="107" t="s">
        <v>3118</v>
      </c>
      <c r="AL289" s="107"/>
    </row>
    <row r="290" spans="2:38" ht="22.25" customHeight="1" x14ac:dyDescent="0.2">
      <c r="B290" s="102" t="s">
        <v>1226</v>
      </c>
      <c r="C290" s="94" t="s">
        <v>85</v>
      </c>
      <c r="D290" s="103" t="s">
        <v>6281</v>
      </c>
      <c r="E290" s="94" t="s">
        <v>6282</v>
      </c>
      <c r="F290" s="94" t="s">
        <v>3116</v>
      </c>
      <c r="G290" s="94" t="s">
        <v>2497</v>
      </c>
      <c r="H290" s="103">
        <v>2023</v>
      </c>
      <c r="I290" s="103">
        <v>2023</v>
      </c>
      <c r="J290" s="102" t="s">
        <v>1550</v>
      </c>
      <c r="K290" s="94" t="s">
        <v>1551</v>
      </c>
      <c r="L290" s="94"/>
      <c r="M290" s="94" t="s">
        <v>1552</v>
      </c>
      <c r="N290" s="94" t="s">
        <v>1553</v>
      </c>
      <c r="O290" s="94" t="s">
        <v>89</v>
      </c>
      <c r="P290" s="94" t="s">
        <v>257</v>
      </c>
      <c r="Q290" s="94" t="s">
        <v>1554</v>
      </c>
      <c r="R290" s="94" t="s">
        <v>1555</v>
      </c>
      <c r="S290" s="94" t="s">
        <v>91</v>
      </c>
      <c r="T290" s="94" t="s">
        <v>1400</v>
      </c>
      <c r="U290" s="94" t="s">
        <v>1236</v>
      </c>
      <c r="V290" s="104" t="s">
        <v>2880</v>
      </c>
      <c r="W290" s="105" t="s">
        <v>2881</v>
      </c>
      <c r="X290" s="105" t="s">
        <v>1554</v>
      </c>
      <c r="Y290" s="105" t="s">
        <v>2882</v>
      </c>
      <c r="Z290" s="105" t="s">
        <v>2883</v>
      </c>
      <c r="AA290" s="105" t="s">
        <v>2884</v>
      </c>
      <c r="AB290" s="106">
        <v>4</v>
      </c>
      <c r="AC290" s="102">
        <v>46700</v>
      </c>
      <c r="AD290" s="94">
        <v>13000</v>
      </c>
      <c r="AE290" s="94">
        <v>11927</v>
      </c>
      <c r="AF290" s="94">
        <v>11927</v>
      </c>
      <c r="AG290" s="94">
        <v>0</v>
      </c>
      <c r="AH290" s="102" t="s">
        <v>3117</v>
      </c>
      <c r="AI290" s="102"/>
      <c r="AJ290" s="107"/>
      <c r="AK290" s="107" t="s">
        <v>3118</v>
      </c>
      <c r="AL290" s="107"/>
    </row>
    <row r="291" spans="2:38" ht="22.25" customHeight="1" x14ac:dyDescent="0.2">
      <c r="B291" s="102" t="s">
        <v>1226</v>
      </c>
      <c r="C291" s="94" t="s">
        <v>85</v>
      </c>
      <c r="D291" s="103" t="s">
        <v>6283</v>
      </c>
      <c r="E291" s="94" t="s">
        <v>6284</v>
      </c>
      <c r="F291" s="94" t="s">
        <v>3116</v>
      </c>
      <c r="G291" s="94" t="s">
        <v>2497</v>
      </c>
      <c r="H291" s="103">
        <v>2023</v>
      </c>
      <c r="I291" s="103">
        <v>2023</v>
      </c>
      <c r="J291" s="102" t="s">
        <v>6285</v>
      </c>
      <c r="K291" s="94" t="s">
        <v>6286</v>
      </c>
      <c r="L291" s="94" t="s">
        <v>6287</v>
      </c>
      <c r="M291" s="94" t="s">
        <v>6288</v>
      </c>
      <c r="N291" s="94" t="s">
        <v>6289</v>
      </c>
      <c r="O291" s="94" t="s">
        <v>89</v>
      </c>
      <c r="P291" s="94" t="s">
        <v>90</v>
      </c>
      <c r="Q291" s="94" t="s">
        <v>6290</v>
      </c>
      <c r="R291" s="94" t="s">
        <v>6291</v>
      </c>
      <c r="S291" s="94" t="s">
        <v>135</v>
      </c>
      <c r="T291" s="94" t="s">
        <v>1400</v>
      </c>
      <c r="U291" s="94" t="s">
        <v>1236</v>
      </c>
      <c r="V291" s="104" t="s">
        <v>6292</v>
      </c>
      <c r="W291" s="105" t="s">
        <v>6293</v>
      </c>
      <c r="X291" s="105" t="s">
        <v>6294</v>
      </c>
      <c r="Y291" s="105" t="s">
        <v>6295</v>
      </c>
      <c r="Z291" s="105" t="s">
        <v>6296</v>
      </c>
      <c r="AA291" s="105" t="s">
        <v>6297</v>
      </c>
      <c r="AB291" s="106">
        <v>3</v>
      </c>
      <c r="AC291" s="102">
        <v>10970</v>
      </c>
      <c r="AD291" s="94">
        <v>6000</v>
      </c>
      <c r="AE291" s="94">
        <v>1500</v>
      </c>
      <c r="AF291" s="94">
        <v>1500</v>
      </c>
      <c r="AG291" s="94">
        <v>0</v>
      </c>
      <c r="AH291" s="102" t="s">
        <v>3117</v>
      </c>
      <c r="AI291" s="102"/>
      <c r="AJ291" s="107"/>
      <c r="AK291" s="107" t="s">
        <v>3118</v>
      </c>
      <c r="AL291" s="107"/>
    </row>
    <row r="292" spans="2:38" ht="22.25" customHeight="1" x14ac:dyDescent="0.2">
      <c r="B292" s="102" t="s">
        <v>1226</v>
      </c>
      <c r="C292" s="94" t="s">
        <v>85</v>
      </c>
      <c r="D292" s="103" t="s">
        <v>6298</v>
      </c>
      <c r="E292" s="94" t="s">
        <v>6299</v>
      </c>
      <c r="F292" s="94" t="s">
        <v>3116</v>
      </c>
      <c r="G292" s="94" t="s">
        <v>2497</v>
      </c>
      <c r="H292" s="103">
        <v>2023</v>
      </c>
      <c r="I292" s="103">
        <v>2023</v>
      </c>
      <c r="J292" s="102" t="s">
        <v>6300</v>
      </c>
      <c r="K292" s="94" t="s">
        <v>6301</v>
      </c>
      <c r="L292" s="94" t="s">
        <v>6302</v>
      </c>
      <c r="M292" s="94" t="s">
        <v>6303</v>
      </c>
      <c r="N292" s="94" t="s">
        <v>6304</v>
      </c>
      <c r="O292" s="94" t="s">
        <v>89</v>
      </c>
      <c r="P292" s="94" t="s">
        <v>90</v>
      </c>
      <c r="Q292" s="94" t="s">
        <v>6305</v>
      </c>
      <c r="R292" s="94" t="s">
        <v>6306</v>
      </c>
      <c r="S292" s="94" t="s">
        <v>119</v>
      </c>
      <c r="T292" s="94" t="s">
        <v>1400</v>
      </c>
      <c r="U292" s="94" t="s">
        <v>1236</v>
      </c>
      <c r="V292" s="104" t="s">
        <v>6307</v>
      </c>
      <c r="W292" s="105" t="s">
        <v>2498</v>
      </c>
      <c r="X292" s="105" t="s">
        <v>6305</v>
      </c>
      <c r="Y292" s="105" t="s">
        <v>6308</v>
      </c>
      <c r="Z292" s="105" t="s">
        <v>6309</v>
      </c>
      <c r="AA292" s="105" t="s">
        <v>6310</v>
      </c>
      <c r="AB292" s="106">
        <v>3</v>
      </c>
      <c r="AC292" s="102">
        <v>15250</v>
      </c>
      <c r="AD292" s="94">
        <v>6000</v>
      </c>
      <c r="AE292" s="94">
        <v>2250</v>
      </c>
      <c r="AF292" s="94">
        <v>2250</v>
      </c>
      <c r="AG292" s="94">
        <v>0</v>
      </c>
      <c r="AH292" s="102"/>
      <c r="AI292" s="102"/>
      <c r="AJ292" s="107"/>
      <c r="AK292" s="107" t="s">
        <v>3118</v>
      </c>
      <c r="AL292" s="107"/>
    </row>
    <row r="293" spans="2:38" ht="22.25" customHeight="1" x14ac:dyDescent="0.2">
      <c r="B293" s="102" t="s">
        <v>1226</v>
      </c>
      <c r="C293" s="94" t="s">
        <v>85</v>
      </c>
      <c r="D293" s="103" t="s">
        <v>6311</v>
      </c>
      <c r="E293" s="94" t="s">
        <v>6312</v>
      </c>
      <c r="F293" s="94" t="s">
        <v>472</v>
      </c>
      <c r="G293" s="94" t="s">
        <v>2497</v>
      </c>
      <c r="H293" s="103">
        <v>2023</v>
      </c>
      <c r="I293" s="103">
        <v>2023</v>
      </c>
      <c r="J293" s="102" t="s">
        <v>1393</v>
      </c>
      <c r="K293" s="94" t="s">
        <v>1394</v>
      </c>
      <c r="L293" s="94" t="s">
        <v>2834</v>
      </c>
      <c r="M293" s="94" t="s">
        <v>1396</v>
      </c>
      <c r="N293" s="94" t="s">
        <v>1397</v>
      </c>
      <c r="O293" s="94" t="s">
        <v>89</v>
      </c>
      <c r="P293" s="94" t="s">
        <v>90</v>
      </c>
      <c r="Q293" s="94" t="s">
        <v>1398</v>
      </c>
      <c r="R293" s="94" t="s">
        <v>1399</v>
      </c>
      <c r="S293" s="94" t="s">
        <v>135</v>
      </c>
      <c r="T293" s="94" t="s">
        <v>1400</v>
      </c>
      <c r="U293" s="94" t="s">
        <v>1236</v>
      </c>
      <c r="V293" s="104" t="s">
        <v>2835</v>
      </c>
      <c r="W293" s="105" t="s">
        <v>2836</v>
      </c>
      <c r="X293" s="105" t="s">
        <v>1398</v>
      </c>
      <c r="Y293" s="105" t="s">
        <v>2837</v>
      </c>
      <c r="Z293" s="105" t="s">
        <v>2838</v>
      </c>
      <c r="AA293" s="105" t="s">
        <v>2839</v>
      </c>
      <c r="AB293" s="106">
        <v>1</v>
      </c>
      <c r="AC293" s="102">
        <v>5200</v>
      </c>
      <c r="AD293" s="94">
        <v>2000</v>
      </c>
      <c r="AE293" s="94">
        <v>0</v>
      </c>
      <c r="AF293" s="94">
        <v>0</v>
      </c>
      <c r="AG293" s="94">
        <v>0</v>
      </c>
      <c r="AH293" s="102"/>
      <c r="AI293" s="102"/>
      <c r="AJ293" s="107"/>
      <c r="AK293" s="107" t="s">
        <v>2499</v>
      </c>
      <c r="AL293" s="107"/>
    </row>
    <row r="294" spans="2:38" ht="22.25" customHeight="1" x14ac:dyDescent="0.2">
      <c r="B294" s="102" t="s">
        <v>1226</v>
      </c>
      <c r="C294" s="94" t="s">
        <v>85</v>
      </c>
      <c r="D294" s="103" t="s">
        <v>6313</v>
      </c>
      <c r="E294" s="94" t="s">
        <v>6314</v>
      </c>
      <c r="F294" s="94" t="s">
        <v>3116</v>
      </c>
      <c r="G294" s="94" t="s">
        <v>2497</v>
      </c>
      <c r="H294" s="103">
        <v>2023</v>
      </c>
      <c r="I294" s="103">
        <v>2023</v>
      </c>
      <c r="J294" s="102" t="s">
        <v>6315</v>
      </c>
      <c r="K294" s="94" t="s">
        <v>6316</v>
      </c>
      <c r="L294" s="94"/>
      <c r="M294" s="94" t="s">
        <v>6317</v>
      </c>
      <c r="N294" s="94" t="s">
        <v>6318</v>
      </c>
      <c r="O294" s="94" t="s">
        <v>89</v>
      </c>
      <c r="P294" s="94" t="s">
        <v>257</v>
      </c>
      <c r="Q294" s="94" t="s">
        <v>6319</v>
      </c>
      <c r="R294" s="94" t="s">
        <v>6320</v>
      </c>
      <c r="S294" s="94" t="s">
        <v>91</v>
      </c>
      <c r="T294" s="94" t="s">
        <v>6321</v>
      </c>
      <c r="U294" s="94" t="s">
        <v>1236</v>
      </c>
      <c r="V294" s="104" t="s">
        <v>6322</v>
      </c>
      <c r="W294" s="105" t="s">
        <v>6323</v>
      </c>
      <c r="X294" s="105" t="s">
        <v>6319</v>
      </c>
      <c r="Y294" s="105" t="s">
        <v>6324</v>
      </c>
      <c r="Z294" s="105" t="s">
        <v>6325</v>
      </c>
      <c r="AA294" s="105" t="s">
        <v>6326</v>
      </c>
      <c r="AB294" s="106">
        <v>4</v>
      </c>
      <c r="AC294" s="102">
        <v>38341</v>
      </c>
      <c r="AD294" s="94">
        <v>18500</v>
      </c>
      <c r="AE294" s="94">
        <v>13061</v>
      </c>
      <c r="AF294" s="94">
        <v>13061</v>
      </c>
      <c r="AG294" s="94">
        <v>0</v>
      </c>
      <c r="AH294" s="102"/>
      <c r="AI294" s="102"/>
      <c r="AJ294" s="107"/>
      <c r="AK294" s="107" t="s">
        <v>3118</v>
      </c>
      <c r="AL294" s="107"/>
    </row>
    <row r="295" spans="2:38" ht="22.25" customHeight="1" x14ac:dyDescent="0.2">
      <c r="B295" s="102" t="s">
        <v>1226</v>
      </c>
      <c r="C295" s="94" t="s">
        <v>85</v>
      </c>
      <c r="D295" s="103" t="s">
        <v>6327</v>
      </c>
      <c r="E295" s="94" t="s">
        <v>6328</v>
      </c>
      <c r="F295" s="94" t="s">
        <v>3116</v>
      </c>
      <c r="G295" s="94" t="s">
        <v>2497</v>
      </c>
      <c r="H295" s="103">
        <v>2023</v>
      </c>
      <c r="I295" s="103">
        <v>2023</v>
      </c>
      <c r="J295" s="102"/>
      <c r="K295" s="94" t="s">
        <v>6329</v>
      </c>
      <c r="L295" s="94" t="s">
        <v>6330</v>
      </c>
      <c r="M295" s="94" t="s">
        <v>6331</v>
      </c>
      <c r="N295" s="94" t="s">
        <v>6332</v>
      </c>
      <c r="O295" s="94" t="s">
        <v>89</v>
      </c>
      <c r="P295" s="94" t="s">
        <v>90</v>
      </c>
      <c r="Q295" s="94" t="s">
        <v>6333</v>
      </c>
      <c r="R295" s="94" t="s">
        <v>6334</v>
      </c>
      <c r="S295" s="94" t="s">
        <v>135</v>
      </c>
      <c r="T295" s="94" t="s">
        <v>6321</v>
      </c>
      <c r="U295" s="94" t="s">
        <v>1236</v>
      </c>
      <c r="V295" s="104" t="s">
        <v>6335</v>
      </c>
      <c r="W295" s="105" t="s">
        <v>2498</v>
      </c>
      <c r="X295" s="105" t="s">
        <v>6333</v>
      </c>
      <c r="Y295" s="105" t="s">
        <v>6336</v>
      </c>
      <c r="Z295" s="105" t="s">
        <v>6337</v>
      </c>
      <c r="AA295" s="105" t="s">
        <v>6338</v>
      </c>
      <c r="AB295" s="106">
        <v>4</v>
      </c>
      <c r="AC295" s="102">
        <v>31190</v>
      </c>
      <c r="AD295" s="94">
        <v>13300</v>
      </c>
      <c r="AE295" s="94">
        <v>2300</v>
      </c>
      <c r="AF295" s="94">
        <v>2300</v>
      </c>
      <c r="AG295" s="94">
        <v>0</v>
      </c>
      <c r="AH295" s="102"/>
      <c r="AI295" s="102"/>
      <c r="AJ295" s="107"/>
      <c r="AK295" s="107" t="s">
        <v>3118</v>
      </c>
      <c r="AL295" s="107"/>
    </row>
    <row r="296" spans="2:38" ht="22.25" customHeight="1" x14ac:dyDescent="0.2">
      <c r="B296" s="102" t="s">
        <v>1226</v>
      </c>
      <c r="C296" s="94" t="s">
        <v>85</v>
      </c>
      <c r="D296" s="103" t="s">
        <v>6339</v>
      </c>
      <c r="E296" s="94" t="s">
        <v>6340</v>
      </c>
      <c r="F296" s="94" t="s">
        <v>3116</v>
      </c>
      <c r="G296" s="94" t="s">
        <v>2497</v>
      </c>
      <c r="H296" s="103">
        <v>2023</v>
      </c>
      <c r="I296" s="103">
        <v>2023</v>
      </c>
      <c r="J296" s="102" t="s">
        <v>6341</v>
      </c>
      <c r="K296" s="94" t="s">
        <v>6342</v>
      </c>
      <c r="L296" s="94" t="s">
        <v>6343</v>
      </c>
      <c r="M296" s="94" t="s">
        <v>6344</v>
      </c>
      <c r="N296" s="94" t="s">
        <v>6345</v>
      </c>
      <c r="O296" s="94" t="s">
        <v>89</v>
      </c>
      <c r="P296" s="94" t="s">
        <v>90</v>
      </c>
      <c r="Q296" s="94" t="s">
        <v>6346</v>
      </c>
      <c r="R296" s="94" t="s">
        <v>6347</v>
      </c>
      <c r="S296" s="94" t="s">
        <v>135</v>
      </c>
      <c r="T296" s="94" t="s">
        <v>1235</v>
      </c>
      <c r="U296" s="94" t="s">
        <v>1236</v>
      </c>
      <c r="V296" s="104" t="s">
        <v>6348</v>
      </c>
      <c r="W296" s="105" t="s">
        <v>6349</v>
      </c>
      <c r="X296" s="105" t="s">
        <v>6346</v>
      </c>
      <c r="Y296" s="105" t="s">
        <v>6350</v>
      </c>
      <c r="Z296" s="105" t="s">
        <v>6351</v>
      </c>
      <c r="AA296" s="105" t="s">
        <v>6352</v>
      </c>
      <c r="AB296" s="106">
        <v>3</v>
      </c>
      <c r="AC296" s="102">
        <v>52400</v>
      </c>
      <c r="AD296" s="94">
        <v>14000</v>
      </c>
      <c r="AE296" s="94">
        <v>4000</v>
      </c>
      <c r="AF296" s="94">
        <v>4000</v>
      </c>
      <c r="AG296" s="94">
        <v>0</v>
      </c>
      <c r="AH296" s="102"/>
      <c r="AI296" s="102"/>
      <c r="AJ296" s="107"/>
      <c r="AK296" s="107" t="s">
        <v>3118</v>
      </c>
      <c r="AL296" s="107"/>
    </row>
    <row r="297" spans="2:38" ht="22.25" customHeight="1" x14ac:dyDescent="0.2">
      <c r="B297" s="102" t="s">
        <v>1226</v>
      </c>
      <c r="C297" s="94" t="s">
        <v>85</v>
      </c>
      <c r="D297" s="103" t="s">
        <v>6353</v>
      </c>
      <c r="E297" s="94" t="s">
        <v>6354</v>
      </c>
      <c r="F297" s="94" t="s">
        <v>3116</v>
      </c>
      <c r="G297" s="94" t="s">
        <v>2497</v>
      </c>
      <c r="H297" s="103">
        <v>2023</v>
      </c>
      <c r="I297" s="103">
        <v>2023</v>
      </c>
      <c r="J297" s="102" t="s">
        <v>6355</v>
      </c>
      <c r="K297" s="94" t="s">
        <v>6356</v>
      </c>
      <c r="L297" s="94" t="s">
        <v>6357</v>
      </c>
      <c r="M297" s="94" t="s">
        <v>6358</v>
      </c>
      <c r="N297" s="94" t="s">
        <v>6359</v>
      </c>
      <c r="O297" s="94" t="s">
        <v>89</v>
      </c>
      <c r="P297" s="94" t="s">
        <v>90</v>
      </c>
      <c r="Q297" s="94" t="s">
        <v>6360</v>
      </c>
      <c r="R297" s="94" t="s">
        <v>6361</v>
      </c>
      <c r="S297" s="94" t="s">
        <v>135</v>
      </c>
      <c r="T297" s="94" t="s">
        <v>1235</v>
      </c>
      <c r="U297" s="94" t="s">
        <v>1236</v>
      </c>
      <c r="V297" s="104" t="s">
        <v>6362</v>
      </c>
      <c r="W297" s="105" t="s">
        <v>2498</v>
      </c>
      <c r="X297" s="105" t="s">
        <v>6360</v>
      </c>
      <c r="Y297" s="105" t="s">
        <v>6363</v>
      </c>
      <c r="Z297" s="105" t="s">
        <v>6364</v>
      </c>
      <c r="AA297" s="105" t="s">
        <v>6365</v>
      </c>
      <c r="AB297" s="106">
        <v>2</v>
      </c>
      <c r="AC297" s="102">
        <v>9600</v>
      </c>
      <c r="AD297" s="94">
        <v>3500</v>
      </c>
      <c r="AE297" s="94">
        <v>1500</v>
      </c>
      <c r="AF297" s="94">
        <v>1500</v>
      </c>
      <c r="AG297" s="94">
        <v>0</v>
      </c>
      <c r="AH297" s="102"/>
      <c r="AI297" s="102"/>
      <c r="AJ297" s="107"/>
      <c r="AK297" s="107" t="s">
        <v>3118</v>
      </c>
      <c r="AL297" s="107"/>
    </row>
    <row r="298" spans="2:38" ht="22.25" customHeight="1" x14ac:dyDescent="0.2">
      <c r="B298" s="102" t="s">
        <v>1226</v>
      </c>
      <c r="C298" s="94" t="s">
        <v>85</v>
      </c>
      <c r="D298" s="103" t="s">
        <v>6366</v>
      </c>
      <c r="E298" s="94" t="s">
        <v>6367</v>
      </c>
      <c r="F298" s="94" t="s">
        <v>3116</v>
      </c>
      <c r="G298" s="94" t="s">
        <v>2497</v>
      </c>
      <c r="H298" s="103">
        <v>2023</v>
      </c>
      <c r="I298" s="103">
        <v>2023</v>
      </c>
      <c r="J298" s="102" t="s">
        <v>6368</v>
      </c>
      <c r="K298" s="94" t="s">
        <v>6369</v>
      </c>
      <c r="L298" s="94" t="s">
        <v>6370</v>
      </c>
      <c r="M298" s="94" t="s">
        <v>6371</v>
      </c>
      <c r="N298" s="94" t="s">
        <v>6372</v>
      </c>
      <c r="O298" s="94" t="s">
        <v>89</v>
      </c>
      <c r="P298" s="94" t="s">
        <v>90</v>
      </c>
      <c r="Q298" s="94" t="s">
        <v>6373</v>
      </c>
      <c r="R298" s="94" t="s">
        <v>6374</v>
      </c>
      <c r="S298" s="94" t="s">
        <v>223</v>
      </c>
      <c r="T298" s="94" t="s">
        <v>1235</v>
      </c>
      <c r="U298" s="94" t="s">
        <v>1236</v>
      </c>
      <c r="V298" s="104" t="s">
        <v>6375</v>
      </c>
      <c r="W298" s="105" t="s">
        <v>2498</v>
      </c>
      <c r="X298" s="105" t="s">
        <v>6373</v>
      </c>
      <c r="Y298" s="105" t="s">
        <v>6376</v>
      </c>
      <c r="Z298" s="105" t="s">
        <v>6377</v>
      </c>
      <c r="AA298" s="105" t="s">
        <v>6378</v>
      </c>
      <c r="AB298" s="106">
        <v>3</v>
      </c>
      <c r="AC298" s="102">
        <v>7050</v>
      </c>
      <c r="AD298" s="94">
        <v>2070</v>
      </c>
      <c r="AE298" s="94">
        <v>1500</v>
      </c>
      <c r="AF298" s="94">
        <v>1500</v>
      </c>
      <c r="AG298" s="94">
        <v>0</v>
      </c>
      <c r="AH298" s="102"/>
      <c r="AI298" s="102"/>
      <c r="AJ298" s="107"/>
      <c r="AK298" s="107" t="s">
        <v>3118</v>
      </c>
      <c r="AL298" s="107"/>
    </row>
    <row r="299" spans="2:38" ht="22.25" customHeight="1" x14ac:dyDescent="0.2">
      <c r="B299" s="102" t="s">
        <v>1226</v>
      </c>
      <c r="C299" s="94" t="s">
        <v>85</v>
      </c>
      <c r="D299" s="103" t="s">
        <v>6379</v>
      </c>
      <c r="E299" s="94" t="s">
        <v>6380</v>
      </c>
      <c r="F299" s="94" t="s">
        <v>3116</v>
      </c>
      <c r="G299" s="94" t="s">
        <v>2497</v>
      </c>
      <c r="H299" s="103">
        <v>2023</v>
      </c>
      <c r="I299" s="103">
        <v>2023</v>
      </c>
      <c r="J299" s="102" t="s">
        <v>6381</v>
      </c>
      <c r="K299" s="94" t="s">
        <v>6382</v>
      </c>
      <c r="L299" s="94" t="s">
        <v>6383</v>
      </c>
      <c r="M299" s="94" t="s">
        <v>6384</v>
      </c>
      <c r="N299" s="94" t="s">
        <v>6385</v>
      </c>
      <c r="O299" s="94" t="s">
        <v>89</v>
      </c>
      <c r="P299" s="94" t="s">
        <v>90</v>
      </c>
      <c r="Q299" s="94" t="s">
        <v>6386</v>
      </c>
      <c r="R299" s="94" t="s">
        <v>6387</v>
      </c>
      <c r="S299" s="94" t="s">
        <v>91</v>
      </c>
      <c r="T299" s="94" t="s">
        <v>1235</v>
      </c>
      <c r="U299" s="94" t="s">
        <v>1236</v>
      </c>
      <c r="V299" s="104" t="s">
        <v>6388</v>
      </c>
      <c r="W299" s="105" t="s">
        <v>6389</v>
      </c>
      <c r="X299" s="105" t="s">
        <v>6386</v>
      </c>
      <c r="Y299" s="105" t="s">
        <v>6390</v>
      </c>
      <c r="Z299" s="105" t="s">
        <v>6391</v>
      </c>
      <c r="AA299" s="105" t="s">
        <v>6392</v>
      </c>
      <c r="AB299" s="106">
        <v>3</v>
      </c>
      <c r="AC299" s="102">
        <v>22580</v>
      </c>
      <c r="AD299" s="94">
        <v>9000</v>
      </c>
      <c r="AE299" s="94">
        <v>1500</v>
      </c>
      <c r="AF299" s="94">
        <v>1500</v>
      </c>
      <c r="AG299" s="94">
        <v>0</v>
      </c>
      <c r="AH299" s="102"/>
      <c r="AI299" s="102"/>
      <c r="AJ299" s="107"/>
      <c r="AK299" s="107" t="s">
        <v>3118</v>
      </c>
      <c r="AL299" s="107"/>
    </row>
    <row r="300" spans="2:38" ht="22.25" customHeight="1" x14ac:dyDescent="0.2">
      <c r="B300" s="102" t="s">
        <v>1226</v>
      </c>
      <c r="C300" s="94" t="s">
        <v>85</v>
      </c>
      <c r="D300" s="103" t="s">
        <v>6393</v>
      </c>
      <c r="E300" s="94" t="s">
        <v>6394</v>
      </c>
      <c r="F300" s="94" t="s">
        <v>3116</v>
      </c>
      <c r="G300" s="94" t="s">
        <v>2497</v>
      </c>
      <c r="H300" s="103">
        <v>2023</v>
      </c>
      <c r="I300" s="103">
        <v>2023</v>
      </c>
      <c r="J300" s="102" t="s">
        <v>1501</v>
      </c>
      <c r="K300" s="94" t="s">
        <v>1502</v>
      </c>
      <c r="L300" s="94" t="s">
        <v>2867</v>
      </c>
      <c r="M300" s="94" t="s">
        <v>1503</v>
      </c>
      <c r="N300" s="94" t="s">
        <v>1504</v>
      </c>
      <c r="O300" s="94" t="s">
        <v>89</v>
      </c>
      <c r="P300" s="94" t="s">
        <v>90</v>
      </c>
      <c r="Q300" s="94" t="s">
        <v>1505</v>
      </c>
      <c r="R300" s="94" t="s">
        <v>1506</v>
      </c>
      <c r="S300" s="94" t="s">
        <v>135</v>
      </c>
      <c r="T300" s="94" t="s">
        <v>1426</v>
      </c>
      <c r="U300" s="94" t="s">
        <v>1236</v>
      </c>
      <c r="V300" s="104" t="s">
        <v>2868</v>
      </c>
      <c r="W300" s="105" t="s">
        <v>2869</v>
      </c>
      <c r="X300" s="105" t="s">
        <v>1505</v>
      </c>
      <c r="Y300" s="105" t="s">
        <v>2870</v>
      </c>
      <c r="Z300" s="105" t="s">
        <v>2871</v>
      </c>
      <c r="AA300" s="105" t="s">
        <v>2872</v>
      </c>
      <c r="AB300" s="106">
        <v>3</v>
      </c>
      <c r="AC300" s="102">
        <v>45910</v>
      </c>
      <c r="AD300" s="94">
        <v>12000</v>
      </c>
      <c r="AE300" s="94">
        <v>1500</v>
      </c>
      <c r="AF300" s="94">
        <v>1500</v>
      </c>
      <c r="AG300" s="94">
        <v>0</v>
      </c>
      <c r="AH300" s="102" t="s">
        <v>3117</v>
      </c>
      <c r="AI300" s="102"/>
      <c r="AJ300" s="107"/>
      <c r="AK300" s="107" t="s">
        <v>3118</v>
      </c>
      <c r="AL300" s="107"/>
    </row>
    <row r="301" spans="2:38" ht="22.25" customHeight="1" x14ac:dyDescent="0.2">
      <c r="B301" s="102" t="s">
        <v>1226</v>
      </c>
      <c r="C301" s="94" t="s">
        <v>85</v>
      </c>
      <c r="D301" s="103" t="s">
        <v>6395</v>
      </c>
      <c r="E301" s="94" t="s">
        <v>6396</v>
      </c>
      <c r="F301" s="94" t="s">
        <v>3116</v>
      </c>
      <c r="G301" s="94" t="s">
        <v>2497</v>
      </c>
      <c r="H301" s="103">
        <v>2023</v>
      </c>
      <c r="I301" s="103">
        <v>2023</v>
      </c>
      <c r="J301" s="102" t="s">
        <v>6397</v>
      </c>
      <c r="K301" s="94" t="s">
        <v>6398</v>
      </c>
      <c r="L301" s="94" t="s">
        <v>6399</v>
      </c>
      <c r="M301" s="94" t="s">
        <v>6400</v>
      </c>
      <c r="N301" s="94" t="s">
        <v>6401</v>
      </c>
      <c r="O301" s="94" t="s">
        <v>89</v>
      </c>
      <c r="P301" s="94" t="s">
        <v>90</v>
      </c>
      <c r="Q301" s="94" t="s">
        <v>6402</v>
      </c>
      <c r="R301" s="94" t="s">
        <v>6403</v>
      </c>
      <c r="S301" s="94" t="s">
        <v>91</v>
      </c>
      <c r="T301" s="94" t="s">
        <v>6321</v>
      </c>
      <c r="U301" s="94" t="s">
        <v>1236</v>
      </c>
      <c r="V301" s="104" t="s">
        <v>6404</v>
      </c>
      <c r="W301" s="105" t="s">
        <v>6405</v>
      </c>
      <c r="X301" s="105" t="s">
        <v>6402</v>
      </c>
      <c r="Y301" s="105" t="s">
        <v>6406</v>
      </c>
      <c r="Z301" s="105" t="s">
        <v>6407</v>
      </c>
      <c r="AA301" s="105" t="s">
        <v>6408</v>
      </c>
      <c r="AB301" s="106">
        <v>1</v>
      </c>
      <c r="AC301" s="102">
        <v>3350</v>
      </c>
      <c r="AD301" s="94">
        <v>1500</v>
      </c>
      <c r="AE301" s="94">
        <v>1500</v>
      </c>
      <c r="AF301" s="94">
        <v>1500</v>
      </c>
      <c r="AG301" s="94">
        <v>0</v>
      </c>
      <c r="AH301" s="102"/>
      <c r="AI301" s="102"/>
      <c r="AJ301" s="107"/>
      <c r="AK301" s="107" t="s">
        <v>3118</v>
      </c>
      <c r="AL301" s="107"/>
    </row>
    <row r="302" spans="2:38" ht="22.25" customHeight="1" x14ac:dyDescent="0.2">
      <c r="B302" s="102" t="s">
        <v>1226</v>
      </c>
      <c r="C302" s="94" t="s">
        <v>85</v>
      </c>
      <c r="D302" s="103" t="s">
        <v>6409</v>
      </c>
      <c r="E302" s="94" t="s">
        <v>6410</v>
      </c>
      <c r="F302" s="94" t="s">
        <v>3505</v>
      </c>
      <c r="G302" s="94" t="s">
        <v>2497</v>
      </c>
      <c r="H302" s="103">
        <v>2023</v>
      </c>
      <c r="I302" s="103">
        <v>2023</v>
      </c>
      <c r="J302" s="102" t="s">
        <v>6411</v>
      </c>
      <c r="K302" s="94" t="s">
        <v>6412</v>
      </c>
      <c r="L302" s="94" t="s">
        <v>6413</v>
      </c>
      <c r="M302" s="94" t="s">
        <v>6414</v>
      </c>
      <c r="N302" s="94" t="s">
        <v>6415</v>
      </c>
      <c r="O302" s="94" t="s">
        <v>89</v>
      </c>
      <c r="P302" s="94" t="s">
        <v>90</v>
      </c>
      <c r="Q302" s="94" t="s">
        <v>6416</v>
      </c>
      <c r="R302" s="94" t="s">
        <v>6417</v>
      </c>
      <c r="S302" s="94" t="s">
        <v>135</v>
      </c>
      <c r="T302" s="94" t="s">
        <v>1350</v>
      </c>
      <c r="U302" s="94" t="s">
        <v>1236</v>
      </c>
      <c r="V302" s="104" t="s">
        <v>6418</v>
      </c>
      <c r="W302" s="105" t="s">
        <v>2498</v>
      </c>
      <c r="X302" s="105" t="s">
        <v>6416</v>
      </c>
      <c r="Y302" s="105" t="s">
        <v>6419</v>
      </c>
      <c r="Z302" s="105" t="s">
        <v>6420</v>
      </c>
      <c r="AA302" s="105" t="s">
        <v>6421</v>
      </c>
      <c r="AB302" s="106">
        <v>1</v>
      </c>
      <c r="AC302" s="102">
        <v>3000</v>
      </c>
      <c r="AD302" s="94">
        <v>1500</v>
      </c>
      <c r="AE302" s="94">
        <v>0</v>
      </c>
      <c r="AF302" s="94">
        <v>0</v>
      </c>
      <c r="AG302" s="94">
        <v>0</v>
      </c>
      <c r="AH302" s="102"/>
      <c r="AI302" s="102"/>
      <c r="AJ302" s="107"/>
      <c r="AK302" s="107" t="s">
        <v>3118</v>
      </c>
      <c r="AL302" s="107"/>
    </row>
    <row r="303" spans="2:38" ht="22.25" customHeight="1" x14ac:dyDescent="0.2">
      <c r="B303" s="102" t="s">
        <v>1226</v>
      </c>
      <c r="C303" s="94" t="s">
        <v>85</v>
      </c>
      <c r="D303" s="103" t="s">
        <v>6422</v>
      </c>
      <c r="E303" s="94" t="s">
        <v>6423</v>
      </c>
      <c r="F303" s="94" t="s">
        <v>3116</v>
      </c>
      <c r="G303" s="94" t="s">
        <v>2497</v>
      </c>
      <c r="H303" s="103">
        <v>2023</v>
      </c>
      <c r="I303" s="103">
        <v>2023</v>
      </c>
      <c r="J303" s="102" t="s">
        <v>6424</v>
      </c>
      <c r="K303" s="94" t="s">
        <v>6425</v>
      </c>
      <c r="L303" s="94" t="s">
        <v>6426</v>
      </c>
      <c r="M303" s="94" t="s">
        <v>6427</v>
      </c>
      <c r="N303" s="94" t="s">
        <v>6428</v>
      </c>
      <c r="O303" s="94" t="s">
        <v>89</v>
      </c>
      <c r="P303" s="94" t="s">
        <v>90</v>
      </c>
      <c r="Q303" s="94" t="s">
        <v>6429</v>
      </c>
      <c r="R303" s="94" t="s">
        <v>6430</v>
      </c>
      <c r="S303" s="94" t="s">
        <v>135</v>
      </c>
      <c r="T303" s="94" t="s">
        <v>1350</v>
      </c>
      <c r="U303" s="94" t="s">
        <v>1236</v>
      </c>
      <c r="V303" s="104" t="s">
        <v>6431</v>
      </c>
      <c r="W303" s="105" t="s">
        <v>2498</v>
      </c>
      <c r="X303" s="105" t="s">
        <v>6429</v>
      </c>
      <c r="Y303" s="105" t="s">
        <v>6432</v>
      </c>
      <c r="Z303" s="105" t="s">
        <v>6433</v>
      </c>
      <c r="AA303" s="105" t="s">
        <v>6434</v>
      </c>
      <c r="AB303" s="106">
        <v>1</v>
      </c>
      <c r="AC303" s="102">
        <v>4150</v>
      </c>
      <c r="AD303" s="94">
        <v>2000</v>
      </c>
      <c r="AE303" s="94">
        <v>1500</v>
      </c>
      <c r="AF303" s="94">
        <v>1500</v>
      </c>
      <c r="AG303" s="94">
        <v>0</v>
      </c>
      <c r="AH303" s="102"/>
      <c r="AI303" s="102"/>
      <c r="AJ303" s="107"/>
      <c r="AK303" s="107" t="s">
        <v>3118</v>
      </c>
      <c r="AL303" s="107"/>
    </row>
    <row r="304" spans="2:38" ht="22.25" customHeight="1" x14ac:dyDescent="0.2">
      <c r="B304" s="102" t="s">
        <v>1226</v>
      </c>
      <c r="C304" s="94" t="s">
        <v>85</v>
      </c>
      <c r="D304" s="103" t="s">
        <v>6435</v>
      </c>
      <c r="E304" s="94" t="s">
        <v>6436</v>
      </c>
      <c r="F304" s="94" t="s">
        <v>3116</v>
      </c>
      <c r="G304" s="94" t="s">
        <v>2497</v>
      </c>
      <c r="H304" s="103">
        <v>2023</v>
      </c>
      <c r="I304" s="103">
        <v>2023</v>
      </c>
      <c r="J304" s="102" t="s">
        <v>6437</v>
      </c>
      <c r="K304" s="94" t="s">
        <v>6438</v>
      </c>
      <c r="L304" s="94" t="s">
        <v>6439</v>
      </c>
      <c r="M304" s="94" t="s">
        <v>6440</v>
      </c>
      <c r="N304" s="94" t="s">
        <v>6441</v>
      </c>
      <c r="O304" s="94" t="s">
        <v>89</v>
      </c>
      <c r="P304" s="94" t="s">
        <v>90</v>
      </c>
      <c r="Q304" s="94" t="s">
        <v>6442</v>
      </c>
      <c r="R304" s="94" t="s">
        <v>6443</v>
      </c>
      <c r="S304" s="94" t="s">
        <v>91</v>
      </c>
      <c r="T304" s="94" t="s">
        <v>6321</v>
      </c>
      <c r="U304" s="94" t="s">
        <v>1236</v>
      </c>
      <c r="V304" s="104" t="s">
        <v>6444</v>
      </c>
      <c r="W304" s="105" t="s">
        <v>6445</v>
      </c>
      <c r="X304" s="105" t="s">
        <v>6446</v>
      </c>
      <c r="Y304" s="105" t="s">
        <v>6447</v>
      </c>
      <c r="Z304" s="105" t="s">
        <v>6448</v>
      </c>
      <c r="AA304" s="105" t="s">
        <v>6449</v>
      </c>
      <c r="AB304" s="106">
        <v>2</v>
      </c>
      <c r="AC304" s="102">
        <v>5370</v>
      </c>
      <c r="AD304" s="94">
        <v>2570</v>
      </c>
      <c r="AE304" s="94">
        <v>1500</v>
      </c>
      <c r="AF304" s="94">
        <v>1500</v>
      </c>
      <c r="AG304" s="94">
        <v>0</v>
      </c>
      <c r="AH304" s="102"/>
      <c r="AI304" s="102"/>
      <c r="AJ304" s="107"/>
      <c r="AK304" s="107" t="s">
        <v>3118</v>
      </c>
      <c r="AL304" s="107"/>
    </row>
    <row r="305" spans="2:38" ht="22.25" customHeight="1" x14ac:dyDescent="0.2">
      <c r="B305" s="102" t="s">
        <v>1226</v>
      </c>
      <c r="C305" s="94" t="s">
        <v>85</v>
      </c>
      <c r="D305" s="103" t="s">
        <v>6450</v>
      </c>
      <c r="E305" s="94" t="s">
        <v>6451</v>
      </c>
      <c r="F305" s="94" t="s">
        <v>3116</v>
      </c>
      <c r="G305" s="94" t="s">
        <v>2497</v>
      </c>
      <c r="H305" s="103">
        <v>2023</v>
      </c>
      <c r="I305" s="103">
        <v>2023</v>
      </c>
      <c r="J305" s="102" t="s">
        <v>6452</v>
      </c>
      <c r="K305" s="94" t="s">
        <v>6453</v>
      </c>
      <c r="L305" s="94"/>
      <c r="M305" s="94" t="s">
        <v>6454</v>
      </c>
      <c r="N305" s="94" t="s">
        <v>6455</v>
      </c>
      <c r="O305" s="94" t="s">
        <v>89</v>
      </c>
      <c r="P305" s="94" t="s">
        <v>90</v>
      </c>
      <c r="Q305" s="94" t="s">
        <v>6456</v>
      </c>
      <c r="R305" s="94" t="s">
        <v>6457</v>
      </c>
      <c r="S305" s="94" t="s">
        <v>135</v>
      </c>
      <c r="T305" s="94" t="s">
        <v>1426</v>
      </c>
      <c r="U305" s="94" t="s">
        <v>1236</v>
      </c>
      <c r="V305" s="104" t="s">
        <v>6458</v>
      </c>
      <c r="W305" s="105" t="s">
        <v>2498</v>
      </c>
      <c r="X305" s="105" t="s">
        <v>6456</v>
      </c>
      <c r="Y305" s="105" t="s">
        <v>6459</v>
      </c>
      <c r="Z305" s="105" t="s">
        <v>6460</v>
      </c>
      <c r="AA305" s="105" t="s">
        <v>6461</v>
      </c>
      <c r="AB305" s="106">
        <v>3</v>
      </c>
      <c r="AC305" s="102">
        <v>32555</v>
      </c>
      <c r="AD305" s="94">
        <v>7500</v>
      </c>
      <c r="AE305" s="94">
        <v>3000</v>
      </c>
      <c r="AF305" s="94">
        <v>3000</v>
      </c>
      <c r="AG305" s="94">
        <v>0</v>
      </c>
      <c r="AH305" s="102"/>
      <c r="AI305" s="102"/>
      <c r="AJ305" s="107"/>
      <c r="AK305" s="107" t="s">
        <v>3118</v>
      </c>
      <c r="AL305" s="107"/>
    </row>
    <row r="306" spans="2:38" ht="22.25" customHeight="1" x14ac:dyDescent="0.2">
      <c r="B306" s="102" t="s">
        <v>1226</v>
      </c>
      <c r="C306" s="94" t="s">
        <v>85</v>
      </c>
      <c r="D306" s="103" t="s">
        <v>6462</v>
      </c>
      <c r="E306" s="94" t="s">
        <v>6463</v>
      </c>
      <c r="F306" s="94" t="s">
        <v>3116</v>
      </c>
      <c r="G306" s="94" t="s">
        <v>2497</v>
      </c>
      <c r="H306" s="103">
        <v>2023</v>
      </c>
      <c r="I306" s="103">
        <v>2023</v>
      </c>
      <c r="J306" s="102" t="s">
        <v>6464</v>
      </c>
      <c r="K306" s="94" t="s">
        <v>6465</v>
      </c>
      <c r="L306" s="94"/>
      <c r="M306" s="94" t="s">
        <v>6466</v>
      </c>
      <c r="N306" s="94" t="s">
        <v>6467</v>
      </c>
      <c r="O306" s="94" t="s">
        <v>89</v>
      </c>
      <c r="P306" s="94" t="s">
        <v>257</v>
      </c>
      <c r="Q306" s="94" t="s">
        <v>6468</v>
      </c>
      <c r="R306" s="94" t="s">
        <v>6469</v>
      </c>
      <c r="S306" s="94" t="s">
        <v>91</v>
      </c>
      <c r="T306" s="94" t="s">
        <v>1426</v>
      </c>
      <c r="U306" s="94" t="s">
        <v>1236</v>
      </c>
      <c r="V306" s="104" t="s">
        <v>6470</v>
      </c>
      <c r="W306" s="105" t="s">
        <v>2498</v>
      </c>
      <c r="X306" s="105" t="s">
        <v>3137</v>
      </c>
      <c r="Y306" s="105" t="s">
        <v>6471</v>
      </c>
      <c r="Z306" s="105" t="s">
        <v>6472</v>
      </c>
      <c r="AA306" s="105" t="s">
        <v>6473</v>
      </c>
      <c r="AB306" s="106">
        <v>4</v>
      </c>
      <c r="AC306" s="102">
        <v>83102</v>
      </c>
      <c r="AD306" s="94">
        <v>35000</v>
      </c>
      <c r="AE306" s="94">
        <v>14941</v>
      </c>
      <c r="AF306" s="94">
        <v>14941</v>
      </c>
      <c r="AG306" s="94">
        <v>0</v>
      </c>
      <c r="AH306" s="102"/>
      <c r="AI306" s="102"/>
      <c r="AJ306" s="107"/>
      <c r="AK306" s="107" t="s">
        <v>3118</v>
      </c>
      <c r="AL306" s="107"/>
    </row>
    <row r="307" spans="2:38" ht="22.25" customHeight="1" x14ac:dyDescent="0.2">
      <c r="B307" s="102" t="s">
        <v>1226</v>
      </c>
      <c r="C307" s="94" t="s">
        <v>85</v>
      </c>
      <c r="D307" s="103" t="s">
        <v>6474</v>
      </c>
      <c r="E307" s="94" t="s">
        <v>6475</v>
      </c>
      <c r="F307" s="94" t="s">
        <v>3116</v>
      </c>
      <c r="G307" s="94" t="s">
        <v>2497</v>
      </c>
      <c r="H307" s="103">
        <v>2023</v>
      </c>
      <c r="I307" s="103">
        <v>2023</v>
      </c>
      <c r="J307" s="102" t="s">
        <v>6476</v>
      </c>
      <c r="K307" s="94" t="s">
        <v>6477</v>
      </c>
      <c r="L307" s="94" t="s">
        <v>6478</v>
      </c>
      <c r="M307" s="94" t="s">
        <v>6479</v>
      </c>
      <c r="N307" s="94" t="s">
        <v>6480</v>
      </c>
      <c r="O307" s="94" t="s">
        <v>89</v>
      </c>
      <c r="P307" s="94" t="s">
        <v>90</v>
      </c>
      <c r="Q307" s="94" t="s">
        <v>6481</v>
      </c>
      <c r="R307" s="94" t="s">
        <v>6482</v>
      </c>
      <c r="S307" s="94" t="s">
        <v>135</v>
      </c>
      <c r="T307" s="94" t="s">
        <v>1426</v>
      </c>
      <c r="U307" s="94" t="s">
        <v>1236</v>
      </c>
      <c r="V307" s="104" t="s">
        <v>6483</v>
      </c>
      <c r="W307" s="105" t="s">
        <v>2498</v>
      </c>
      <c r="X307" s="105" t="s">
        <v>6481</v>
      </c>
      <c r="Y307" s="105" t="s">
        <v>6484</v>
      </c>
      <c r="Z307" s="105" t="s">
        <v>6485</v>
      </c>
      <c r="AA307" s="105" t="s">
        <v>6486</v>
      </c>
      <c r="AB307" s="106">
        <v>1</v>
      </c>
      <c r="AC307" s="102">
        <v>14370</v>
      </c>
      <c r="AD307" s="94">
        <v>7185</v>
      </c>
      <c r="AE307" s="94">
        <v>1500</v>
      </c>
      <c r="AF307" s="94">
        <v>1500</v>
      </c>
      <c r="AG307" s="94">
        <v>0</v>
      </c>
      <c r="AH307" s="102"/>
      <c r="AI307" s="102"/>
      <c r="AJ307" s="107"/>
      <c r="AK307" s="107" t="s">
        <v>3118</v>
      </c>
      <c r="AL307" s="107"/>
    </row>
    <row r="308" spans="2:38" ht="22.25" customHeight="1" x14ac:dyDescent="0.2">
      <c r="B308" s="102" t="s">
        <v>1226</v>
      </c>
      <c r="C308" s="94" t="s">
        <v>85</v>
      </c>
      <c r="D308" s="103" t="s">
        <v>6487</v>
      </c>
      <c r="E308" s="94" t="s">
        <v>6488</v>
      </c>
      <c r="F308" s="94" t="s">
        <v>3116</v>
      </c>
      <c r="G308" s="94" t="s">
        <v>2497</v>
      </c>
      <c r="H308" s="103">
        <v>2023</v>
      </c>
      <c r="I308" s="103">
        <v>2023</v>
      </c>
      <c r="J308" s="102" t="s">
        <v>6489</v>
      </c>
      <c r="K308" s="94" t="s">
        <v>6490</v>
      </c>
      <c r="L308" s="94" t="s">
        <v>6491</v>
      </c>
      <c r="M308" s="94" t="s">
        <v>6492</v>
      </c>
      <c r="N308" s="94" t="s">
        <v>6493</v>
      </c>
      <c r="O308" s="94" t="s">
        <v>89</v>
      </c>
      <c r="P308" s="94" t="s">
        <v>90</v>
      </c>
      <c r="Q308" s="94" t="s">
        <v>6494</v>
      </c>
      <c r="R308" s="94" t="s">
        <v>6495</v>
      </c>
      <c r="S308" s="94" t="s">
        <v>135</v>
      </c>
      <c r="T308" s="94" t="s">
        <v>1400</v>
      </c>
      <c r="U308" s="94" t="s">
        <v>1236</v>
      </c>
      <c r="V308" s="104" t="s">
        <v>6496</v>
      </c>
      <c r="W308" s="105" t="s">
        <v>2498</v>
      </c>
      <c r="X308" s="105" t="s">
        <v>6494</v>
      </c>
      <c r="Y308" s="105" t="s">
        <v>6497</v>
      </c>
      <c r="Z308" s="105" t="s">
        <v>6498</v>
      </c>
      <c r="AA308" s="105" t="s">
        <v>6499</v>
      </c>
      <c r="AB308" s="106">
        <v>3</v>
      </c>
      <c r="AC308" s="102">
        <v>8300</v>
      </c>
      <c r="AD308" s="94">
        <v>2500</v>
      </c>
      <c r="AE308" s="94">
        <v>1500</v>
      </c>
      <c r="AF308" s="94">
        <v>1500</v>
      </c>
      <c r="AG308" s="94">
        <v>0</v>
      </c>
      <c r="AH308" s="102"/>
      <c r="AI308" s="102"/>
      <c r="AJ308" s="107"/>
      <c r="AK308" s="107" t="s">
        <v>3118</v>
      </c>
      <c r="AL308" s="107"/>
    </row>
    <row r="309" spans="2:38" ht="22.25" customHeight="1" x14ac:dyDescent="0.2">
      <c r="B309" s="102" t="s">
        <v>1226</v>
      </c>
      <c r="C309" s="94" t="s">
        <v>85</v>
      </c>
      <c r="D309" s="103" t="s">
        <v>6500</v>
      </c>
      <c r="E309" s="94" t="s">
        <v>6501</v>
      </c>
      <c r="F309" s="94" t="s">
        <v>3116</v>
      </c>
      <c r="G309" s="94" t="s">
        <v>2497</v>
      </c>
      <c r="H309" s="103">
        <v>2023</v>
      </c>
      <c r="I309" s="103">
        <v>2023</v>
      </c>
      <c r="J309" s="102" t="s">
        <v>6502</v>
      </c>
      <c r="K309" s="94" t="s">
        <v>6503</v>
      </c>
      <c r="L309" s="94" t="s">
        <v>6504</v>
      </c>
      <c r="M309" s="94" t="s">
        <v>6505</v>
      </c>
      <c r="N309" s="94" t="s">
        <v>6506</v>
      </c>
      <c r="O309" s="94" t="s">
        <v>89</v>
      </c>
      <c r="P309" s="94" t="s">
        <v>90</v>
      </c>
      <c r="Q309" s="94" t="s">
        <v>6278</v>
      </c>
      <c r="R309" s="94" t="s">
        <v>6507</v>
      </c>
      <c r="S309" s="94" t="s">
        <v>135</v>
      </c>
      <c r="T309" s="94" t="s">
        <v>1583</v>
      </c>
      <c r="U309" s="94" t="s">
        <v>1236</v>
      </c>
      <c r="V309" s="104" t="s">
        <v>6508</v>
      </c>
      <c r="W309" s="105" t="s">
        <v>2498</v>
      </c>
      <c r="X309" s="105" t="s">
        <v>6278</v>
      </c>
      <c r="Y309" s="105" t="s">
        <v>2887</v>
      </c>
      <c r="Z309" s="105" t="s">
        <v>6509</v>
      </c>
      <c r="AA309" s="105" t="s">
        <v>6510</v>
      </c>
      <c r="AB309" s="106">
        <v>4</v>
      </c>
      <c r="AC309" s="102">
        <v>35710</v>
      </c>
      <c r="AD309" s="94">
        <v>11000</v>
      </c>
      <c r="AE309" s="94">
        <v>2600</v>
      </c>
      <c r="AF309" s="94">
        <v>2600</v>
      </c>
      <c r="AG309" s="94">
        <v>0</v>
      </c>
      <c r="AH309" s="102"/>
      <c r="AI309" s="102"/>
      <c r="AJ309" s="107"/>
      <c r="AK309" s="107" t="s">
        <v>3118</v>
      </c>
      <c r="AL309" s="107"/>
    </row>
    <row r="310" spans="2:38" ht="22.25" customHeight="1" x14ac:dyDescent="0.2">
      <c r="B310" s="102" t="s">
        <v>1226</v>
      </c>
      <c r="C310" s="94" t="s">
        <v>85</v>
      </c>
      <c r="D310" s="103" t="s">
        <v>6511</v>
      </c>
      <c r="E310" s="94" t="s">
        <v>6512</v>
      </c>
      <c r="F310" s="94" t="s">
        <v>3116</v>
      </c>
      <c r="G310" s="94" t="s">
        <v>2497</v>
      </c>
      <c r="H310" s="103">
        <v>2023</v>
      </c>
      <c r="I310" s="103">
        <v>2023</v>
      </c>
      <c r="J310" s="102" t="s">
        <v>1320</v>
      </c>
      <c r="K310" s="94" t="s">
        <v>1321</v>
      </c>
      <c r="L310" s="94" t="s">
        <v>2815</v>
      </c>
      <c r="M310" s="94" t="s">
        <v>1323</v>
      </c>
      <c r="N310" s="94" t="s">
        <v>1324</v>
      </c>
      <c r="O310" s="94" t="s">
        <v>89</v>
      </c>
      <c r="P310" s="94" t="s">
        <v>90</v>
      </c>
      <c r="Q310" s="94" t="s">
        <v>1325</v>
      </c>
      <c r="R310" s="94" t="s">
        <v>1326</v>
      </c>
      <c r="S310" s="94" t="s">
        <v>135</v>
      </c>
      <c r="T310" s="94" t="s">
        <v>1235</v>
      </c>
      <c r="U310" s="94" t="s">
        <v>1236</v>
      </c>
      <c r="V310" s="104" t="s">
        <v>2816</v>
      </c>
      <c r="W310" s="105" t="s">
        <v>2498</v>
      </c>
      <c r="X310" s="105" t="s">
        <v>1325</v>
      </c>
      <c r="Y310" s="105" t="s">
        <v>2817</v>
      </c>
      <c r="Z310" s="105" t="s">
        <v>2818</v>
      </c>
      <c r="AA310" s="105" t="s">
        <v>2819</v>
      </c>
      <c r="AB310" s="106">
        <v>1</v>
      </c>
      <c r="AC310" s="102">
        <v>6500</v>
      </c>
      <c r="AD310" s="94">
        <v>2500</v>
      </c>
      <c r="AE310" s="94">
        <v>1793</v>
      </c>
      <c r="AF310" s="94">
        <v>1793</v>
      </c>
      <c r="AG310" s="94">
        <v>0</v>
      </c>
      <c r="AH310" s="102" t="s">
        <v>3117</v>
      </c>
      <c r="AI310" s="102"/>
      <c r="AJ310" s="107"/>
      <c r="AK310" s="107" t="s">
        <v>3118</v>
      </c>
      <c r="AL310" s="107"/>
    </row>
    <row r="311" spans="2:38" ht="22.25" customHeight="1" x14ac:dyDescent="0.2">
      <c r="B311" s="102" t="s">
        <v>1226</v>
      </c>
      <c r="C311" s="94" t="s">
        <v>85</v>
      </c>
      <c r="D311" s="103" t="s">
        <v>6513</v>
      </c>
      <c r="E311" s="94" t="s">
        <v>6514</v>
      </c>
      <c r="F311" s="94" t="s">
        <v>3116</v>
      </c>
      <c r="G311" s="94" t="s">
        <v>2497</v>
      </c>
      <c r="H311" s="103">
        <v>2023</v>
      </c>
      <c r="I311" s="103">
        <v>2023</v>
      </c>
      <c r="J311" s="102" t="s">
        <v>6515</v>
      </c>
      <c r="K311" s="94" t="s">
        <v>6516</v>
      </c>
      <c r="L311" s="94" t="s">
        <v>6517</v>
      </c>
      <c r="M311" s="94" t="s">
        <v>6518</v>
      </c>
      <c r="N311" s="94" t="s">
        <v>6519</v>
      </c>
      <c r="O311" s="94" t="s">
        <v>89</v>
      </c>
      <c r="P311" s="94" t="s">
        <v>90</v>
      </c>
      <c r="Q311" s="94" t="s">
        <v>6520</v>
      </c>
      <c r="R311" s="94" t="s">
        <v>6521</v>
      </c>
      <c r="S311" s="94" t="s">
        <v>135</v>
      </c>
      <c r="T311" s="94" t="s">
        <v>6321</v>
      </c>
      <c r="U311" s="94" t="s">
        <v>1236</v>
      </c>
      <c r="V311" s="104" t="s">
        <v>6522</v>
      </c>
      <c r="W311" s="105" t="s">
        <v>2498</v>
      </c>
      <c r="X311" s="105" t="s">
        <v>6402</v>
      </c>
      <c r="Y311" s="105" t="s">
        <v>6406</v>
      </c>
      <c r="Z311" s="105" t="s">
        <v>6523</v>
      </c>
      <c r="AA311" s="105" t="s">
        <v>6524</v>
      </c>
      <c r="AB311" s="106">
        <v>3</v>
      </c>
      <c r="AC311" s="102">
        <v>26000</v>
      </c>
      <c r="AD311" s="94">
        <v>13000</v>
      </c>
      <c r="AE311" s="94">
        <v>2050</v>
      </c>
      <c r="AF311" s="94">
        <v>2050</v>
      </c>
      <c r="AG311" s="94">
        <v>0</v>
      </c>
      <c r="AH311" s="102"/>
      <c r="AI311" s="102"/>
      <c r="AJ311" s="107"/>
      <c r="AK311" s="107" t="s">
        <v>3118</v>
      </c>
      <c r="AL311" s="107"/>
    </row>
    <row r="312" spans="2:38" ht="22.25" customHeight="1" x14ac:dyDescent="0.2">
      <c r="B312" s="102" t="s">
        <v>1226</v>
      </c>
      <c r="C312" s="94" t="s">
        <v>85</v>
      </c>
      <c r="D312" s="103" t="s">
        <v>6525</v>
      </c>
      <c r="E312" s="94" t="s">
        <v>6526</v>
      </c>
      <c r="F312" s="94" t="s">
        <v>3116</v>
      </c>
      <c r="G312" s="94" t="s">
        <v>2497</v>
      </c>
      <c r="H312" s="103">
        <v>2023</v>
      </c>
      <c r="I312" s="103">
        <v>2023</v>
      </c>
      <c r="J312" s="102" t="s">
        <v>6527</v>
      </c>
      <c r="K312" s="94" t="s">
        <v>6528</v>
      </c>
      <c r="L312" s="94" t="s">
        <v>6529</v>
      </c>
      <c r="M312" s="94" t="s">
        <v>6530</v>
      </c>
      <c r="N312" s="94" t="s">
        <v>6531</v>
      </c>
      <c r="O312" s="94" t="s">
        <v>89</v>
      </c>
      <c r="P312" s="94" t="s">
        <v>90</v>
      </c>
      <c r="Q312" s="94" t="s">
        <v>6532</v>
      </c>
      <c r="R312" s="94" t="s">
        <v>6533</v>
      </c>
      <c r="S312" s="94" t="s">
        <v>91</v>
      </c>
      <c r="T312" s="94" t="s">
        <v>1400</v>
      </c>
      <c r="U312" s="94" t="s">
        <v>1236</v>
      </c>
      <c r="V312" s="104" t="s">
        <v>6534</v>
      </c>
      <c r="W312" s="105" t="s">
        <v>2498</v>
      </c>
      <c r="X312" s="105" t="s">
        <v>6532</v>
      </c>
      <c r="Y312" s="105" t="s">
        <v>6535</v>
      </c>
      <c r="Z312" s="105" t="s">
        <v>6536</v>
      </c>
      <c r="AA312" s="105" t="s">
        <v>6537</v>
      </c>
      <c r="AB312" s="106">
        <v>3</v>
      </c>
      <c r="AC312" s="102">
        <v>26000</v>
      </c>
      <c r="AD312" s="94">
        <v>9000</v>
      </c>
      <c r="AE312" s="94">
        <v>1500</v>
      </c>
      <c r="AF312" s="94">
        <v>1500</v>
      </c>
      <c r="AG312" s="94">
        <v>0</v>
      </c>
      <c r="AH312" s="102"/>
      <c r="AI312" s="102"/>
      <c r="AJ312" s="107"/>
      <c r="AK312" s="107" t="s">
        <v>3118</v>
      </c>
      <c r="AL312" s="107"/>
    </row>
    <row r="313" spans="2:38" ht="22.25" customHeight="1" x14ac:dyDescent="0.2">
      <c r="B313" s="102" t="s">
        <v>1226</v>
      </c>
      <c r="C313" s="94" t="s">
        <v>85</v>
      </c>
      <c r="D313" s="103" t="s">
        <v>6538</v>
      </c>
      <c r="E313" s="94" t="s">
        <v>6539</v>
      </c>
      <c r="F313" s="94" t="s">
        <v>3505</v>
      </c>
      <c r="G313" s="94" t="s">
        <v>2497</v>
      </c>
      <c r="H313" s="103">
        <v>2023</v>
      </c>
      <c r="I313" s="103">
        <v>2023</v>
      </c>
      <c r="J313" s="102" t="s">
        <v>6540</v>
      </c>
      <c r="K313" s="94" t="s">
        <v>6541</v>
      </c>
      <c r="L313" s="94" t="s">
        <v>6542</v>
      </c>
      <c r="M313" s="94" t="s">
        <v>6543</v>
      </c>
      <c r="N313" s="94" t="s">
        <v>6544</v>
      </c>
      <c r="O313" s="94" t="s">
        <v>89</v>
      </c>
      <c r="P313" s="94" t="s">
        <v>90</v>
      </c>
      <c r="Q313" s="94" t="s">
        <v>6545</v>
      </c>
      <c r="R313" s="94" t="s">
        <v>6546</v>
      </c>
      <c r="S313" s="94" t="s">
        <v>135</v>
      </c>
      <c r="T313" s="94" t="s">
        <v>1314</v>
      </c>
      <c r="U313" s="94" t="s">
        <v>1236</v>
      </c>
      <c r="V313" s="104" t="s">
        <v>6547</v>
      </c>
      <c r="W313" s="105" t="s">
        <v>6548</v>
      </c>
      <c r="X313" s="105" t="s">
        <v>6545</v>
      </c>
      <c r="Y313" s="105" t="s">
        <v>6549</v>
      </c>
      <c r="Z313" s="105" t="s">
        <v>6550</v>
      </c>
      <c r="AA313" s="105" t="s">
        <v>6551</v>
      </c>
      <c r="AB313" s="106">
        <v>2</v>
      </c>
      <c r="AC313" s="102">
        <v>9674</v>
      </c>
      <c r="AD313" s="94">
        <v>4400</v>
      </c>
      <c r="AE313" s="94">
        <v>0</v>
      </c>
      <c r="AF313" s="94">
        <v>0</v>
      </c>
      <c r="AG313" s="94">
        <v>0</v>
      </c>
      <c r="AH313" s="102"/>
      <c r="AI313" s="102"/>
      <c r="AJ313" s="107"/>
      <c r="AK313" s="107" t="s">
        <v>3118</v>
      </c>
      <c r="AL313" s="107"/>
    </row>
    <row r="314" spans="2:38" ht="22.25" customHeight="1" x14ac:dyDescent="0.2">
      <c r="B314" s="102" t="s">
        <v>1226</v>
      </c>
      <c r="C314" s="94" t="s">
        <v>85</v>
      </c>
      <c r="D314" s="103" t="s">
        <v>6552</v>
      </c>
      <c r="E314" s="94" t="s">
        <v>6553</v>
      </c>
      <c r="F314" s="94" t="s">
        <v>3116</v>
      </c>
      <c r="G314" s="94" t="s">
        <v>2497</v>
      </c>
      <c r="H314" s="103">
        <v>2023</v>
      </c>
      <c r="I314" s="103">
        <v>2023</v>
      </c>
      <c r="J314" s="102" t="s">
        <v>6554</v>
      </c>
      <c r="K314" s="94" t="s">
        <v>6555</v>
      </c>
      <c r="L314" s="94" t="s">
        <v>6556</v>
      </c>
      <c r="M314" s="94" t="s">
        <v>6557</v>
      </c>
      <c r="N314" s="94" t="s">
        <v>6558</v>
      </c>
      <c r="O314" s="94" t="s">
        <v>89</v>
      </c>
      <c r="P314" s="94" t="s">
        <v>90</v>
      </c>
      <c r="Q314" s="94" t="s">
        <v>3137</v>
      </c>
      <c r="R314" s="94" t="s">
        <v>3138</v>
      </c>
      <c r="S314" s="94" t="s">
        <v>4868</v>
      </c>
      <c r="T314" s="94" t="s">
        <v>1257</v>
      </c>
      <c r="U314" s="94" t="s">
        <v>1236</v>
      </c>
      <c r="V314" s="104" t="s">
        <v>6559</v>
      </c>
      <c r="W314" s="105" t="s">
        <v>2498</v>
      </c>
      <c r="X314" s="105" t="s">
        <v>3137</v>
      </c>
      <c r="Y314" s="105" t="s">
        <v>6560</v>
      </c>
      <c r="Z314" s="105" t="s">
        <v>6561</v>
      </c>
      <c r="AA314" s="105" t="s">
        <v>6562</v>
      </c>
      <c r="AB314" s="106">
        <v>4</v>
      </c>
      <c r="AC314" s="102">
        <v>50000</v>
      </c>
      <c r="AD314" s="94">
        <v>15000</v>
      </c>
      <c r="AE314" s="94">
        <v>3600</v>
      </c>
      <c r="AF314" s="94">
        <v>3600</v>
      </c>
      <c r="AG314" s="94">
        <v>0</v>
      </c>
      <c r="AH314" s="102" t="s">
        <v>3117</v>
      </c>
      <c r="AI314" s="102"/>
      <c r="AJ314" s="107"/>
      <c r="AK314" s="107" t="s">
        <v>3118</v>
      </c>
      <c r="AL314" s="107"/>
    </row>
    <row r="315" spans="2:38" ht="22.25" customHeight="1" x14ac:dyDescent="0.2">
      <c r="B315" s="102" t="s">
        <v>1226</v>
      </c>
      <c r="C315" s="94" t="s">
        <v>85</v>
      </c>
      <c r="D315" s="103" t="s">
        <v>6563</v>
      </c>
      <c r="E315" s="94" t="s">
        <v>6564</v>
      </c>
      <c r="F315" s="94" t="s">
        <v>3116</v>
      </c>
      <c r="G315" s="94" t="s">
        <v>2497</v>
      </c>
      <c r="H315" s="103">
        <v>2023</v>
      </c>
      <c r="I315" s="103">
        <v>2023</v>
      </c>
      <c r="J315" s="102" t="s">
        <v>6565</v>
      </c>
      <c r="K315" s="94" t="s">
        <v>6566</v>
      </c>
      <c r="L315" s="94" t="s">
        <v>6567</v>
      </c>
      <c r="M315" s="94" t="s">
        <v>6568</v>
      </c>
      <c r="N315" s="94" t="s">
        <v>6569</v>
      </c>
      <c r="O315" s="94" t="s">
        <v>89</v>
      </c>
      <c r="P315" s="94" t="s">
        <v>90</v>
      </c>
      <c r="Q315" s="94" t="s">
        <v>6570</v>
      </c>
      <c r="R315" s="94" t="s">
        <v>6571</v>
      </c>
      <c r="S315" s="94" t="s">
        <v>135</v>
      </c>
      <c r="T315" s="94" t="s">
        <v>6321</v>
      </c>
      <c r="U315" s="94" t="s">
        <v>1236</v>
      </c>
      <c r="V315" s="104" t="s">
        <v>6572</v>
      </c>
      <c r="W315" s="105" t="s">
        <v>2498</v>
      </c>
      <c r="X315" s="105" t="s">
        <v>6570</v>
      </c>
      <c r="Y315" s="105" t="s">
        <v>6573</v>
      </c>
      <c r="Z315" s="105" t="s">
        <v>6574</v>
      </c>
      <c r="AA315" s="105" t="s">
        <v>6575</v>
      </c>
      <c r="AB315" s="106">
        <v>1</v>
      </c>
      <c r="AC315" s="102">
        <v>5555</v>
      </c>
      <c r="AD315" s="94">
        <v>2000</v>
      </c>
      <c r="AE315" s="94">
        <v>1500</v>
      </c>
      <c r="AF315" s="94">
        <v>1500</v>
      </c>
      <c r="AG315" s="94">
        <v>0</v>
      </c>
      <c r="AH315" s="102"/>
      <c r="AI315" s="102"/>
      <c r="AJ315" s="107"/>
      <c r="AK315" s="107" t="s">
        <v>3118</v>
      </c>
      <c r="AL315" s="107"/>
    </row>
    <row r="316" spans="2:38" ht="22.25" customHeight="1" x14ac:dyDescent="0.2">
      <c r="B316" s="102" t="s">
        <v>1226</v>
      </c>
      <c r="C316" s="94" t="s">
        <v>85</v>
      </c>
      <c r="D316" s="103" t="s">
        <v>6576</v>
      </c>
      <c r="E316" s="94" t="s">
        <v>6577</v>
      </c>
      <c r="F316" s="94" t="s">
        <v>3116</v>
      </c>
      <c r="G316" s="94" t="s">
        <v>2497</v>
      </c>
      <c r="H316" s="103">
        <v>2023</v>
      </c>
      <c r="I316" s="103">
        <v>2023</v>
      </c>
      <c r="J316" s="102" t="s">
        <v>6578</v>
      </c>
      <c r="K316" s="94" t="s">
        <v>6579</v>
      </c>
      <c r="L316" s="94" t="s">
        <v>6580</v>
      </c>
      <c r="M316" s="94" t="s">
        <v>6581</v>
      </c>
      <c r="N316" s="94" t="s">
        <v>6582</v>
      </c>
      <c r="O316" s="94" t="s">
        <v>89</v>
      </c>
      <c r="P316" s="94" t="s">
        <v>90</v>
      </c>
      <c r="Q316" s="94" t="s">
        <v>6583</v>
      </c>
      <c r="R316" s="94" t="s">
        <v>6584</v>
      </c>
      <c r="S316" s="94" t="s">
        <v>223</v>
      </c>
      <c r="T316" s="94" t="s">
        <v>1583</v>
      </c>
      <c r="U316" s="94" t="s">
        <v>1236</v>
      </c>
      <c r="V316" s="104" t="s">
        <v>6585</v>
      </c>
      <c r="W316" s="105" t="s">
        <v>2498</v>
      </c>
      <c r="X316" s="105" t="s">
        <v>6583</v>
      </c>
      <c r="Y316" s="105" t="s">
        <v>2887</v>
      </c>
      <c r="Z316" s="105" t="s">
        <v>6586</v>
      </c>
      <c r="AA316" s="105" t="s">
        <v>6587</v>
      </c>
      <c r="AB316" s="106">
        <v>1</v>
      </c>
      <c r="AC316" s="102">
        <v>34500</v>
      </c>
      <c r="AD316" s="94">
        <v>1500</v>
      </c>
      <c r="AE316" s="94">
        <v>1500</v>
      </c>
      <c r="AF316" s="94">
        <v>1500</v>
      </c>
      <c r="AG316" s="94">
        <v>0</v>
      </c>
      <c r="AH316" s="102"/>
      <c r="AI316" s="102"/>
      <c r="AJ316" s="107"/>
      <c r="AK316" s="107" t="s">
        <v>3118</v>
      </c>
      <c r="AL316" s="107"/>
    </row>
    <row r="317" spans="2:38" ht="22.25" customHeight="1" x14ac:dyDescent="0.2">
      <c r="B317" s="102" t="s">
        <v>1226</v>
      </c>
      <c r="C317" s="94" t="s">
        <v>85</v>
      </c>
      <c r="D317" s="103" t="s">
        <v>6588</v>
      </c>
      <c r="E317" s="94" t="s">
        <v>6589</v>
      </c>
      <c r="F317" s="94" t="s">
        <v>3116</v>
      </c>
      <c r="G317" s="94" t="s">
        <v>2497</v>
      </c>
      <c r="H317" s="103">
        <v>2023</v>
      </c>
      <c r="I317" s="103">
        <v>2023</v>
      </c>
      <c r="J317" s="102" t="s">
        <v>6590</v>
      </c>
      <c r="K317" s="94" t="s">
        <v>6591</v>
      </c>
      <c r="L317" s="94" t="s">
        <v>6592</v>
      </c>
      <c r="M317" s="94" t="s">
        <v>6593</v>
      </c>
      <c r="N317" s="94" t="s">
        <v>6594</v>
      </c>
      <c r="O317" s="94" t="s">
        <v>89</v>
      </c>
      <c r="P317" s="94" t="s">
        <v>90</v>
      </c>
      <c r="Q317" s="94" t="s">
        <v>6595</v>
      </c>
      <c r="R317" s="94" t="s">
        <v>6596</v>
      </c>
      <c r="S317" s="94" t="s">
        <v>135</v>
      </c>
      <c r="T317" s="94" t="s">
        <v>1400</v>
      </c>
      <c r="U317" s="94" t="s">
        <v>1236</v>
      </c>
      <c r="V317" s="104" t="s">
        <v>6597</v>
      </c>
      <c r="W317" s="105" t="s">
        <v>6598</v>
      </c>
      <c r="X317" s="105" t="s">
        <v>6595</v>
      </c>
      <c r="Y317" s="105" t="s">
        <v>6599</v>
      </c>
      <c r="Z317" s="105" t="s">
        <v>6600</v>
      </c>
      <c r="AA317" s="105" t="s">
        <v>6601</v>
      </c>
      <c r="AB317" s="106">
        <v>1</v>
      </c>
      <c r="AC317" s="102">
        <v>9360</v>
      </c>
      <c r="AD317" s="94">
        <v>2116</v>
      </c>
      <c r="AE317" s="94">
        <v>1500</v>
      </c>
      <c r="AF317" s="94">
        <v>1500</v>
      </c>
      <c r="AG317" s="94">
        <v>0</v>
      </c>
      <c r="AH317" s="102"/>
      <c r="AI317" s="102"/>
      <c r="AJ317" s="107"/>
      <c r="AK317" s="107" t="s">
        <v>3118</v>
      </c>
      <c r="AL317" s="107"/>
    </row>
    <row r="318" spans="2:38" ht="22.25" customHeight="1" x14ac:dyDescent="0.2">
      <c r="B318" s="102" t="s">
        <v>1226</v>
      </c>
      <c r="C318" s="94" t="s">
        <v>85</v>
      </c>
      <c r="D318" s="103" t="s">
        <v>6602</v>
      </c>
      <c r="E318" s="94" t="s">
        <v>6603</v>
      </c>
      <c r="F318" s="94" t="s">
        <v>3505</v>
      </c>
      <c r="G318" s="94" t="s">
        <v>2497</v>
      </c>
      <c r="H318" s="103">
        <v>2023</v>
      </c>
      <c r="I318" s="103">
        <v>2023</v>
      </c>
      <c r="J318" s="102" t="s">
        <v>6604</v>
      </c>
      <c r="K318" s="94" t="s">
        <v>6605</v>
      </c>
      <c r="L318" s="94" t="s">
        <v>6606</v>
      </c>
      <c r="M318" s="94" t="s">
        <v>6607</v>
      </c>
      <c r="N318" s="94" t="s">
        <v>6608</v>
      </c>
      <c r="O318" s="94" t="s">
        <v>89</v>
      </c>
      <c r="P318" s="94" t="s">
        <v>90</v>
      </c>
      <c r="Q318" s="94" t="s">
        <v>6609</v>
      </c>
      <c r="R318" s="94" t="s">
        <v>6610</v>
      </c>
      <c r="S318" s="94" t="s">
        <v>91</v>
      </c>
      <c r="T318" s="94" t="s">
        <v>1235</v>
      </c>
      <c r="U318" s="94" t="s">
        <v>1236</v>
      </c>
      <c r="V318" s="104" t="s">
        <v>6611</v>
      </c>
      <c r="W318" s="105" t="s">
        <v>6612</v>
      </c>
      <c r="X318" s="105" t="s">
        <v>6609</v>
      </c>
      <c r="Y318" s="105" t="s">
        <v>6613</v>
      </c>
      <c r="Z318" s="105" t="s">
        <v>6614</v>
      </c>
      <c r="AA318" s="105" t="s">
        <v>6615</v>
      </c>
      <c r="AB318" s="106">
        <v>1</v>
      </c>
      <c r="AC318" s="102">
        <v>48360</v>
      </c>
      <c r="AD318" s="94">
        <v>3000</v>
      </c>
      <c r="AE318" s="94">
        <v>0</v>
      </c>
      <c r="AF318" s="94">
        <v>0</v>
      </c>
      <c r="AG318" s="94">
        <v>0</v>
      </c>
      <c r="AH318" s="102"/>
      <c r="AI318" s="102"/>
      <c r="AJ318" s="107"/>
      <c r="AK318" s="107" t="s">
        <v>3118</v>
      </c>
      <c r="AL318" s="107"/>
    </row>
    <row r="319" spans="2:38" ht="22.25" customHeight="1" x14ac:dyDescent="0.2">
      <c r="B319" s="102" t="s">
        <v>1226</v>
      </c>
      <c r="C319" s="94" t="s">
        <v>85</v>
      </c>
      <c r="D319" s="103" t="s">
        <v>6616</v>
      </c>
      <c r="E319" s="94" t="s">
        <v>6617</v>
      </c>
      <c r="F319" s="94" t="s">
        <v>3116</v>
      </c>
      <c r="G319" s="94" t="s">
        <v>2497</v>
      </c>
      <c r="H319" s="103">
        <v>2023</v>
      </c>
      <c r="I319" s="103">
        <v>2023</v>
      </c>
      <c r="J319" s="102" t="s">
        <v>6618</v>
      </c>
      <c r="K319" s="94" t="s">
        <v>6619</v>
      </c>
      <c r="L319" s="94" t="s">
        <v>6620</v>
      </c>
      <c r="M319" s="94" t="s">
        <v>6621</v>
      </c>
      <c r="N319" s="94" t="s">
        <v>6622</v>
      </c>
      <c r="O319" s="94" t="s">
        <v>89</v>
      </c>
      <c r="P319" s="94" t="s">
        <v>90</v>
      </c>
      <c r="Q319" s="94" t="s">
        <v>6623</v>
      </c>
      <c r="R319" s="94" t="s">
        <v>6624</v>
      </c>
      <c r="S319" s="94" t="s">
        <v>135</v>
      </c>
      <c r="T319" s="94" t="s">
        <v>1257</v>
      </c>
      <c r="U319" s="94" t="s">
        <v>1236</v>
      </c>
      <c r="V319" s="104" t="s">
        <v>6625</v>
      </c>
      <c r="W319" s="105" t="s">
        <v>2498</v>
      </c>
      <c r="X319" s="105" t="s">
        <v>6623</v>
      </c>
      <c r="Y319" s="105" t="s">
        <v>6626</v>
      </c>
      <c r="Z319" s="105" t="s">
        <v>6627</v>
      </c>
      <c r="AA319" s="105" t="s">
        <v>6628</v>
      </c>
      <c r="AB319" s="106">
        <v>3</v>
      </c>
      <c r="AC319" s="102">
        <v>11620</v>
      </c>
      <c r="AD319" s="94">
        <v>5620</v>
      </c>
      <c r="AE319" s="94">
        <v>3200</v>
      </c>
      <c r="AF319" s="94">
        <v>3200</v>
      </c>
      <c r="AG319" s="94">
        <v>0</v>
      </c>
      <c r="AH319" s="102"/>
      <c r="AI319" s="102"/>
      <c r="AJ319" s="107"/>
      <c r="AK319" s="107" t="s">
        <v>3118</v>
      </c>
      <c r="AL319" s="107"/>
    </row>
    <row r="320" spans="2:38" ht="22.25" customHeight="1" x14ac:dyDescent="0.2">
      <c r="B320" s="102" t="s">
        <v>1226</v>
      </c>
      <c r="C320" s="94" t="s">
        <v>85</v>
      </c>
      <c r="D320" s="103" t="s">
        <v>6629</v>
      </c>
      <c r="E320" s="94" t="s">
        <v>6630</v>
      </c>
      <c r="F320" s="94" t="s">
        <v>3116</v>
      </c>
      <c r="G320" s="94" t="s">
        <v>2497</v>
      </c>
      <c r="H320" s="103">
        <v>2023</v>
      </c>
      <c r="I320" s="103">
        <v>2023</v>
      </c>
      <c r="J320" s="102" t="s">
        <v>6631</v>
      </c>
      <c r="K320" s="94" t="s">
        <v>6632</v>
      </c>
      <c r="L320" s="94" t="s">
        <v>6633</v>
      </c>
      <c r="M320" s="94" t="s">
        <v>6634</v>
      </c>
      <c r="N320" s="94" t="s">
        <v>6635</v>
      </c>
      <c r="O320" s="94" t="s">
        <v>89</v>
      </c>
      <c r="P320" s="94" t="s">
        <v>90</v>
      </c>
      <c r="Q320" s="94" t="s">
        <v>6636</v>
      </c>
      <c r="R320" s="94" t="s">
        <v>6637</v>
      </c>
      <c r="S320" s="94" t="s">
        <v>135</v>
      </c>
      <c r="T320" s="94" t="s">
        <v>1583</v>
      </c>
      <c r="U320" s="94" t="s">
        <v>1236</v>
      </c>
      <c r="V320" s="104" t="s">
        <v>6638</v>
      </c>
      <c r="W320" s="105" t="s">
        <v>2498</v>
      </c>
      <c r="X320" s="105" t="s">
        <v>6636</v>
      </c>
      <c r="Y320" s="105" t="s">
        <v>2887</v>
      </c>
      <c r="Z320" s="105" t="s">
        <v>6639</v>
      </c>
      <c r="AA320" s="105" t="s">
        <v>6640</v>
      </c>
      <c r="AB320" s="106">
        <v>3</v>
      </c>
      <c r="AC320" s="102">
        <v>49290</v>
      </c>
      <c r="AD320" s="94">
        <v>12000</v>
      </c>
      <c r="AE320" s="94">
        <v>1500</v>
      </c>
      <c r="AF320" s="94">
        <v>1500</v>
      </c>
      <c r="AG320" s="94">
        <v>0</v>
      </c>
      <c r="AH320" s="102" t="s">
        <v>3117</v>
      </c>
      <c r="AI320" s="102"/>
      <c r="AJ320" s="107"/>
      <c r="AK320" s="107" t="s">
        <v>3118</v>
      </c>
      <c r="AL320" s="107"/>
    </row>
    <row r="321" spans="2:38" ht="22.25" customHeight="1" x14ac:dyDescent="0.2">
      <c r="B321" s="102" t="s">
        <v>1226</v>
      </c>
      <c r="C321" s="94" t="s">
        <v>85</v>
      </c>
      <c r="D321" s="103" t="s">
        <v>6641</v>
      </c>
      <c r="E321" s="94" t="s">
        <v>6642</v>
      </c>
      <c r="F321" s="94" t="s">
        <v>3505</v>
      </c>
      <c r="G321" s="94" t="s">
        <v>2497</v>
      </c>
      <c r="H321" s="103">
        <v>2023</v>
      </c>
      <c r="I321" s="103">
        <v>2023</v>
      </c>
      <c r="J321" s="102" t="s">
        <v>6643</v>
      </c>
      <c r="K321" s="94" t="s">
        <v>6644</v>
      </c>
      <c r="L321" s="94" t="s">
        <v>6645</v>
      </c>
      <c r="M321" s="94" t="s">
        <v>6646</v>
      </c>
      <c r="N321" s="94" t="s">
        <v>6647</v>
      </c>
      <c r="O321" s="94" t="s">
        <v>89</v>
      </c>
      <c r="P321" s="94" t="s">
        <v>90</v>
      </c>
      <c r="Q321" s="94" t="s">
        <v>6648</v>
      </c>
      <c r="R321" s="94" t="s">
        <v>6649</v>
      </c>
      <c r="S321" s="94" t="s">
        <v>135</v>
      </c>
      <c r="T321" s="94" t="s">
        <v>1426</v>
      </c>
      <c r="U321" s="94" t="s">
        <v>1236</v>
      </c>
      <c r="V321" s="104" t="s">
        <v>6650</v>
      </c>
      <c r="W321" s="105" t="s">
        <v>2498</v>
      </c>
      <c r="X321" s="105" t="s">
        <v>6648</v>
      </c>
      <c r="Y321" s="105" t="s">
        <v>6651</v>
      </c>
      <c r="Z321" s="105" t="s">
        <v>6652</v>
      </c>
      <c r="AA321" s="105" t="s">
        <v>6653</v>
      </c>
      <c r="AB321" s="106">
        <v>2</v>
      </c>
      <c r="AC321" s="102">
        <v>35350</v>
      </c>
      <c r="AD321" s="94">
        <v>4500</v>
      </c>
      <c r="AE321" s="94">
        <v>0</v>
      </c>
      <c r="AF321" s="94">
        <v>0</v>
      </c>
      <c r="AG321" s="94">
        <v>0</v>
      </c>
      <c r="AH321" s="102"/>
      <c r="AI321" s="102"/>
      <c r="AJ321" s="107"/>
      <c r="AK321" s="107" t="s">
        <v>3118</v>
      </c>
      <c r="AL321" s="107"/>
    </row>
    <row r="322" spans="2:38" ht="22.25" customHeight="1" x14ac:dyDescent="0.2">
      <c r="B322" s="102" t="s">
        <v>1226</v>
      </c>
      <c r="C322" s="94" t="s">
        <v>85</v>
      </c>
      <c r="D322" s="103" t="s">
        <v>6654</v>
      </c>
      <c r="E322" s="94" t="s">
        <v>6655</v>
      </c>
      <c r="F322" s="94" t="s">
        <v>3116</v>
      </c>
      <c r="G322" s="94" t="s">
        <v>2497</v>
      </c>
      <c r="H322" s="103">
        <v>2023</v>
      </c>
      <c r="I322" s="103">
        <v>2023</v>
      </c>
      <c r="J322" s="102" t="s">
        <v>6656</v>
      </c>
      <c r="K322" s="94" t="s">
        <v>6657</v>
      </c>
      <c r="L322" s="94" t="s">
        <v>6658</v>
      </c>
      <c r="M322" s="94" t="s">
        <v>6659</v>
      </c>
      <c r="N322" s="94" t="s">
        <v>6660</v>
      </c>
      <c r="O322" s="94" t="s">
        <v>89</v>
      </c>
      <c r="P322" s="94" t="s">
        <v>90</v>
      </c>
      <c r="Q322" s="94" t="s">
        <v>6661</v>
      </c>
      <c r="R322" s="94" t="s">
        <v>6662</v>
      </c>
      <c r="S322" s="94" t="s">
        <v>135</v>
      </c>
      <c r="T322" s="94" t="s">
        <v>1350</v>
      </c>
      <c r="U322" s="94" t="s">
        <v>1236</v>
      </c>
      <c r="V322" s="104" t="s">
        <v>2774</v>
      </c>
      <c r="W322" s="105" t="s">
        <v>6663</v>
      </c>
      <c r="X322" s="105" t="s">
        <v>6661</v>
      </c>
      <c r="Y322" s="105" t="s">
        <v>6664</v>
      </c>
      <c r="Z322" s="105" t="s">
        <v>6665</v>
      </c>
      <c r="AA322" s="105" t="s">
        <v>6666</v>
      </c>
      <c r="AB322" s="106">
        <v>2</v>
      </c>
      <c r="AC322" s="102">
        <v>14946</v>
      </c>
      <c r="AD322" s="94">
        <v>7200</v>
      </c>
      <c r="AE322" s="94">
        <v>1500</v>
      </c>
      <c r="AF322" s="94">
        <v>1500</v>
      </c>
      <c r="AG322" s="94">
        <v>0</v>
      </c>
      <c r="AH322" s="102"/>
      <c r="AI322" s="102"/>
      <c r="AJ322" s="107"/>
      <c r="AK322" s="107" t="s">
        <v>3118</v>
      </c>
      <c r="AL322" s="107"/>
    </row>
    <row r="323" spans="2:38" ht="22.25" customHeight="1" x14ac:dyDescent="0.2">
      <c r="B323" s="102" t="s">
        <v>1226</v>
      </c>
      <c r="C323" s="94" t="s">
        <v>85</v>
      </c>
      <c r="D323" s="103" t="s">
        <v>6667</v>
      </c>
      <c r="E323" s="94" t="s">
        <v>6668</v>
      </c>
      <c r="F323" s="94" t="s">
        <v>3116</v>
      </c>
      <c r="G323" s="94" t="s">
        <v>2497</v>
      </c>
      <c r="H323" s="103">
        <v>2023</v>
      </c>
      <c r="I323" s="103">
        <v>2023</v>
      </c>
      <c r="J323" s="102" t="s">
        <v>6669</v>
      </c>
      <c r="K323" s="94" t="s">
        <v>6670</v>
      </c>
      <c r="L323" s="94" t="s">
        <v>6671</v>
      </c>
      <c r="M323" s="94" t="s">
        <v>6672</v>
      </c>
      <c r="N323" s="94" t="s">
        <v>6673</v>
      </c>
      <c r="O323" s="94" t="s">
        <v>89</v>
      </c>
      <c r="P323" s="94" t="s">
        <v>90</v>
      </c>
      <c r="Q323" s="94" t="s">
        <v>6674</v>
      </c>
      <c r="R323" s="94" t="s">
        <v>6675</v>
      </c>
      <c r="S323" s="94" t="s">
        <v>91</v>
      </c>
      <c r="T323" s="94" t="s">
        <v>1235</v>
      </c>
      <c r="U323" s="94" t="s">
        <v>1236</v>
      </c>
      <c r="V323" s="104" t="s">
        <v>6676</v>
      </c>
      <c r="W323" s="105" t="s">
        <v>2498</v>
      </c>
      <c r="X323" s="105" t="s">
        <v>6674</v>
      </c>
      <c r="Y323" s="105" t="s">
        <v>6677</v>
      </c>
      <c r="Z323" s="105" t="s">
        <v>6678</v>
      </c>
      <c r="AA323" s="105" t="s">
        <v>6679</v>
      </c>
      <c r="AB323" s="106">
        <v>2</v>
      </c>
      <c r="AC323" s="102">
        <v>5740</v>
      </c>
      <c r="AD323" s="94">
        <v>2600</v>
      </c>
      <c r="AE323" s="94">
        <v>1500</v>
      </c>
      <c r="AF323" s="94">
        <v>1500</v>
      </c>
      <c r="AG323" s="94">
        <v>0</v>
      </c>
      <c r="AH323" s="102" t="s">
        <v>3117</v>
      </c>
      <c r="AI323" s="102"/>
      <c r="AJ323" s="107"/>
      <c r="AK323" s="107" t="s">
        <v>3118</v>
      </c>
      <c r="AL323" s="107"/>
    </row>
    <row r="324" spans="2:38" ht="22.25" customHeight="1" x14ac:dyDescent="0.2">
      <c r="B324" s="102" t="s">
        <v>1226</v>
      </c>
      <c r="C324" s="94" t="s">
        <v>85</v>
      </c>
      <c r="D324" s="103" t="s">
        <v>6680</v>
      </c>
      <c r="E324" s="94" t="s">
        <v>6681</v>
      </c>
      <c r="F324" s="94" t="s">
        <v>3116</v>
      </c>
      <c r="G324" s="94" t="s">
        <v>2497</v>
      </c>
      <c r="H324" s="103">
        <v>2023</v>
      </c>
      <c r="I324" s="103">
        <v>2023</v>
      </c>
      <c r="J324" s="102" t="s">
        <v>6682</v>
      </c>
      <c r="K324" s="94" t="s">
        <v>6683</v>
      </c>
      <c r="L324" s="94"/>
      <c r="M324" s="94" t="s">
        <v>6684</v>
      </c>
      <c r="N324" s="94" t="s">
        <v>6685</v>
      </c>
      <c r="O324" s="94" t="s">
        <v>89</v>
      </c>
      <c r="P324" s="94" t="s">
        <v>90</v>
      </c>
      <c r="Q324" s="94" t="s">
        <v>6686</v>
      </c>
      <c r="R324" s="94" t="s">
        <v>6687</v>
      </c>
      <c r="S324" s="94" t="s">
        <v>135</v>
      </c>
      <c r="T324" s="94" t="s">
        <v>1426</v>
      </c>
      <c r="U324" s="94" t="s">
        <v>1236</v>
      </c>
      <c r="V324" s="104" t="s">
        <v>6688</v>
      </c>
      <c r="W324" s="105" t="s">
        <v>2498</v>
      </c>
      <c r="X324" s="105" t="s">
        <v>6686</v>
      </c>
      <c r="Y324" s="105" t="s">
        <v>6689</v>
      </c>
      <c r="Z324" s="105" t="s">
        <v>6690</v>
      </c>
      <c r="AA324" s="105" t="s">
        <v>6691</v>
      </c>
      <c r="AB324" s="106">
        <v>2</v>
      </c>
      <c r="AC324" s="102">
        <v>11553</v>
      </c>
      <c r="AD324" s="94">
        <v>3500</v>
      </c>
      <c r="AE324" s="94">
        <v>1500</v>
      </c>
      <c r="AF324" s="94">
        <v>1500</v>
      </c>
      <c r="AG324" s="94">
        <v>0</v>
      </c>
      <c r="AH324" s="102"/>
      <c r="AI324" s="102"/>
      <c r="AJ324" s="107"/>
      <c r="AK324" s="107" t="s">
        <v>3118</v>
      </c>
      <c r="AL324" s="107"/>
    </row>
    <row r="325" spans="2:38" ht="22.25" customHeight="1" x14ac:dyDescent="0.2">
      <c r="B325" s="102" t="s">
        <v>1226</v>
      </c>
      <c r="C325" s="94" t="s">
        <v>85</v>
      </c>
      <c r="D325" s="103" t="s">
        <v>6692</v>
      </c>
      <c r="E325" s="94" t="s">
        <v>6693</v>
      </c>
      <c r="F325" s="94" t="s">
        <v>3116</v>
      </c>
      <c r="G325" s="94" t="s">
        <v>2497</v>
      </c>
      <c r="H325" s="103">
        <v>2023</v>
      </c>
      <c r="I325" s="103">
        <v>2023</v>
      </c>
      <c r="J325" s="102"/>
      <c r="K325" s="94" t="s">
        <v>6694</v>
      </c>
      <c r="L325" s="94" t="s">
        <v>6695</v>
      </c>
      <c r="M325" s="94" t="s">
        <v>6696</v>
      </c>
      <c r="N325" s="94" t="s">
        <v>6697</v>
      </c>
      <c r="O325" s="94" t="s">
        <v>89</v>
      </c>
      <c r="P325" s="94" t="s">
        <v>90</v>
      </c>
      <c r="Q325" s="94" t="s">
        <v>6698</v>
      </c>
      <c r="R325" s="94" t="s">
        <v>6699</v>
      </c>
      <c r="S325" s="94" t="s">
        <v>135</v>
      </c>
      <c r="T325" s="94" t="s">
        <v>1235</v>
      </c>
      <c r="U325" s="94" t="s">
        <v>1236</v>
      </c>
      <c r="V325" s="104" t="s">
        <v>6700</v>
      </c>
      <c r="W325" s="105" t="s">
        <v>2498</v>
      </c>
      <c r="X325" s="105" t="s">
        <v>6701</v>
      </c>
      <c r="Y325" s="105" t="s">
        <v>6702</v>
      </c>
      <c r="Z325" s="105" t="s">
        <v>6703</v>
      </c>
      <c r="AA325" s="105" t="s">
        <v>6704</v>
      </c>
      <c r="AB325" s="106">
        <v>1</v>
      </c>
      <c r="AC325" s="102">
        <v>4950</v>
      </c>
      <c r="AD325" s="94">
        <v>1500</v>
      </c>
      <c r="AE325" s="94">
        <v>1500</v>
      </c>
      <c r="AF325" s="94">
        <v>1500</v>
      </c>
      <c r="AG325" s="94">
        <v>0</v>
      </c>
      <c r="AH325" s="102"/>
      <c r="AI325" s="102"/>
      <c r="AJ325" s="107"/>
      <c r="AK325" s="107" t="s">
        <v>3118</v>
      </c>
      <c r="AL325" s="107"/>
    </row>
    <row r="326" spans="2:38" ht="22.25" customHeight="1" x14ac:dyDescent="0.2">
      <c r="B326" s="102" t="s">
        <v>1226</v>
      </c>
      <c r="C326" s="94" t="s">
        <v>85</v>
      </c>
      <c r="D326" s="103" t="s">
        <v>6705</v>
      </c>
      <c r="E326" s="94" t="s">
        <v>6706</v>
      </c>
      <c r="F326" s="94" t="s">
        <v>3116</v>
      </c>
      <c r="G326" s="94" t="s">
        <v>2497</v>
      </c>
      <c r="H326" s="103">
        <v>2023</v>
      </c>
      <c r="I326" s="103">
        <v>2023</v>
      </c>
      <c r="J326" s="102" t="s">
        <v>6707</v>
      </c>
      <c r="K326" s="94" t="s">
        <v>6708</v>
      </c>
      <c r="L326" s="94" t="s">
        <v>6709</v>
      </c>
      <c r="M326" s="94" t="s">
        <v>6710</v>
      </c>
      <c r="N326" s="94" t="s">
        <v>6711</v>
      </c>
      <c r="O326" s="94" t="s">
        <v>89</v>
      </c>
      <c r="P326" s="94" t="s">
        <v>90</v>
      </c>
      <c r="Q326" s="94" t="s">
        <v>6468</v>
      </c>
      <c r="R326" s="94" t="s">
        <v>6469</v>
      </c>
      <c r="S326" s="94" t="s">
        <v>135</v>
      </c>
      <c r="T326" s="94" t="s">
        <v>1426</v>
      </c>
      <c r="U326" s="94" t="s">
        <v>1236</v>
      </c>
      <c r="V326" s="104" t="s">
        <v>6712</v>
      </c>
      <c r="W326" s="105" t="s">
        <v>2498</v>
      </c>
      <c r="X326" s="105" t="s">
        <v>6468</v>
      </c>
      <c r="Y326" s="105" t="s">
        <v>6713</v>
      </c>
      <c r="Z326" s="105" t="s">
        <v>6714</v>
      </c>
      <c r="AA326" s="105" t="s">
        <v>6715</v>
      </c>
      <c r="AB326" s="106">
        <v>1</v>
      </c>
      <c r="AC326" s="102">
        <v>5600</v>
      </c>
      <c r="AD326" s="94">
        <v>2500</v>
      </c>
      <c r="AE326" s="94">
        <v>1500</v>
      </c>
      <c r="AF326" s="94">
        <v>1500</v>
      </c>
      <c r="AG326" s="94">
        <v>0</v>
      </c>
      <c r="AH326" s="102"/>
      <c r="AI326" s="102"/>
      <c r="AJ326" s="107"/>
      <c r="AK326" s="107" t="s">
        <v>3118</v>
      </c>
      <c r="AL326" s="107"/>
    </row>
    <row r="327" spans="2:38" ht="22.25" customHeight="1" x14ac:dyDescent="0.2">
      <c r="B327" s="102" t="s">
        <v>1226</v>
      </c>
      <c r="C327" s="94" t="s">
        <v>85</v>
      </c>
      <c r="D327" s="103" t="s">
        <v>6716</v>
      </c>
      <c r="E327" s="94" t="s">
        <v>6717</v>
      </c>
      <c r="F327" s="94" t="s">
        <v>3116</v>
      </c>
      <c r="G327" s="94" t="s">
        <v>2497</v>
      </c>
      <c r="H327" s="103">
        <v>2023</v>
      </c>
      <c r="I327" s="103">
        <v>2023</v>
      </c>
      <c r="J327" s="102" t="s">
        <v>6718</v>
      </c>
      <c r="K327" s="94" t="s">
        <v>6719</v>
      </c>
      <c r="L327" s="94" t="s">
        <v>6720</v>
      </c>
      <c r="M327" s="94" t="s">
        <v>6721</v>
      </c>
      <c r="N327" s="94" t="s">
        <v>6722</v>
      </c>
      <c r="O327" s="94" t="s">
        <v>89</v>
      </c>
      <c r="P327" s="94" t="s">
        <v>90</v>
      </c>
      <c r="Q327" s="94" t="s">
        <v>6723</v>
      </c>
      <c r="R327" s="94" t="s">
        <v>6724</v>
      </c>
      <c r="S327" s="94" t="s">
        <v>135</v>
      </c>
      <c r="T327" s="94" t="s">
        <v>1235</v>
      </c>
      <c r="U327" s="94" t="s">
        <v>1236</v>
      </c>
      <c r="V327" s="104" t="s">
        <v>6725</v>
      </c>
      <c r="W327" s="105" t="s">
        <v>6726</v>
      </c>
      <c r="X327" s="105" t="s">
        <v>6723</v>
      </c>
      <c r="Y327" s="105" t="s">
        <v>6727</v>
      </c>
      <c r="Z327" s="105" t="s">
        <v>6728</v>
      </c>
      <c r="AA327" s="105" t="s">
        <v>6729</v>
      </c>
      <c r="AB327" s="106">
        <v>2</v>
      </c>
      <c r="AC327" s="102">
        <v>7150</v>
      </c>
      <c r="AD327" s="94">
        <v>3000</v>
      </c>
      <c r="AE327" s="94">
        <v>1500</v>
      </c>
      <c r="AF327" s="94">
        <v>1500</v>
      </c>
      <c r="AG327" s="94">
        <v>0</v>
      </c>
      <c r="AH327" s="102"/>
      <c r="AI327" s="102"/>
      <c r="AJ327" s="107"/>
      <c r="AK327" s="107" t="s">
        <v>3118</v>
      </c>
      <c r="AL327" s="107"/>
    </row>
    <row r="328" spans="2:38" ht="22.25" customHeight="1" x14ac:dyDescent="0.2">
      <c r="B328" s="102" t="s">
        <v>1226</v>
      </c>
      <c r="C328" s="94" t="s">
        <v>85</v>
      </c>
      <c r="D328" s="103" t="s">
        <v>6730</v>
      </c>
      <c r="E328" s="94" t="s">
        <v>6731</v>
      </c>
      <c r="F328" s="94" t="s">
        <v>3116</v>
      </c>
      <c r="G328" s="94" t="s">
        <v>2497</v>
      </c>
      <c r="H328" s="103">
        <v>2023</v>
      </c>
      <c r="I328" s="103">
        <v>2023</v>
      </c>
      <c r="J328" s="102" t="s">
        <v>6732</v>
      </c>
      <c r="K328" s="94" t="s">
        <v>6733</v>
      </c>
      <c r="L328" s="94" t="s">
        <v>6734</v>
      </c>
      <c r="M328" s="94" t="s">
        <v>6735</v>
      </c>
      <c r="N328" s="94" t="s">
        <v>6736</v>
      </c>
      <c r="O328" s="94" t="s">
        <v>89</v>
      </c>
      <c r="P328" s="94" t="s">
        <v>90</v>
      </c>
      <c r="Q328" s="94" t="s">
        <v>6737</v>
      </c>
      <c r="R328" s="94" t="s">
        <v>6738</v>
      </c>
      <c r="S328" s="94" t="s">
        <v>119</v>
      </c>
      <c r="T328" s="94" t="s">
        <v>1235</v>
      </c>
      <c r="U328" s="94" t="s">
        <v>1236</v>
      </c>
      <c r="V328" s="104" t="s">
        <v>6739</v>
      </c>
      <c r="W328" s="105" t="s">
        <v>2498</v>
      </c>
      <c r="X328" s="105" t="s">
        <v>6737</v>
      </c>
      <c r="Y328" s="105" t="s">
        <v>6740</v>
      </c>
      <c r="Z328" s="105" t="s">
        <v>6741</v>
      </c>
      <c r="AA328" s="105" t="s">
        <v>6742</v>
      </c>
      <c r="AB328" s="106">
        <v>1</v>
      </c>
      <c r="AC328" s="102">
        <v>4000</v>
      </c>
      <c r="AD328" s="94">
        <v>2000</v>
      </c>
      <c r="AE328" s="94">
        <v>1500</v>
      </c>
      <c r="AF328" s="94">
        <v>1500</v>
      </c>
      <c r="AG328" s="94">
        <v>0</v>
      </c>
      <c r="AH328" s="102"/>
      <c r="AI328" s="102"/>
      <c r="AJ328" s="107"/>
      <c r="AK328" s="107" t="s">
        <v>3118</v>
      </c>
      <c r="AL328" s="107"/>
    </row>
    <row r="329" spans="2:38" ht="22.25" customHeight="1" x14ac:dyDescent="0.2">
      <c r="B329" s="102" t="s">
        <v>1226</v>
      </c>
      <c r="C329" s="94" t="s">
        <v>85</v>
      </c>
      <c r="D329" s="103" t="s">
        <v>6743</v>
      </c>
      <c r="E329" s="94" t="s">
        <v>6744</v>
      </c>
      <c r="F329" s="94" t="s">
        <v>3116</v>
      </c>
      <c r="G329" s="94" t="s">
        <v>2497</v>
      </c>
      <c r="H329" s="103">
        <v>2023</v>
      </c>
      <c r="I329" s="103">
        <v>2023</v>
      </c>
      <c r="J329" s="102" t="s">
        <v>6745</v>
      </c>
      <c r="K329" s="94" t="s">
        <v>6746</v>
      </c>
      <c r="L329" s="94" t="s">
        <v>6747</v>
      </c>
      <c r="M329" s="94" t="s">
        <v>6748</v>
      </c>
      <c r="N329" s="94" t="s">
        <v>6749</v>
      </c>
      <c r="O329" s="94" t="s">
        <v>89</v>
      </c>
      <c r="P329" s="94" t="s">
        <v>90</v>
      </c>
      <c r="Q329" s="94" t="s">
        <v>6750</v>
      </c>
      <c r="R329" s="94" t="s">
        <v>6751</v>
      </c>
      <c r="S329" s="94" t="s">
        <v>135</v>
      </c>
      <c r="T329" s="94" t="s">
        <v>1257</v>
      </c>
      <c r="U329" s="94" t="s">
        <v>1236</v>
      </c>
      <c r="V329" s="104" t="s">
        <v>6752</v>
      </c>
      <c r="W329" s="105" t="s">
        <v>6753</v>
      </c>
      <c r="X329" s="105" t="s">
        <v>6750</v>
      </c>
      <c r="Y329" s="105" t="s">
        <v>6754</v>
      </c>
      <c r="Z329" s="105" t="s">
        <v>6755</v>
      </c>
      <c r="AA329" s="105" t="s">
        <v>6756</v>
      </c>
      <c r="AB329" s="106">
        <v>3</v>
      </c>
      <c r="AC329" s="102">
        <v>25048</v>
      </c>
      <c r="AD329" s="94">
        <v>11000</v>
      </c>
      <c r="AE329" s="94">
        <v>4550</v>
      </c>
      <c r="AF329" s="94">
        <v>4550</v>
      </c>
      <c r="AG329" s="94">
        <v>0</v>
      </c>
      <c r="AH329" s="102"/>
      <c r="AI329" s="102"/>
      <c r="AJ329" s="107"/>
      <c r="AK329" s="107" t="s">
        <v>3118</v>
      </c>
      <c r="AL329" s="107"/>
    </row>
    <row r="330" spans="2:38" ht="22.25" customHeight="1" x14ac:dyDescent="0.2">
      <c r="B330" s="102" t="s">
        <v>1226</v>
      </c>
      <c r="C330" s="94" t="s">
        <v>85</v>
      </c>
      <c r="D330" s="103" t="s">
        <v>6757</v>
      </c>
      <c r="E330" s="94" t="s">
        <v>6758</v>
      </c>
      <c r="F330" s="94" t="s">
        <v>3505</v>
      </c>
      <c r="G330" s="94" t="s">
        <v>2497</v>
      </c>
      <c r="H330" s="103">
        <v>2023</v>
      </c>
      <c r="I330" s="103">
        <v>2023</v>
      </c>
      <c r="J330" s="102" t="s">
        <v>1475</v>
      </c>
      <c r="K330" s="94" t="s">
        <v>1476</v>
      </c>
      <c r="L330" s="94" t="s">
        <v>1477</v>
      </c>
      <c r="M330" s="94" t="s">
        <v>1478</v>
      </c>
      <c r="N330" s="94" t="s">
        <v>1479</v>
      </c>
      <c r="O330" s="94" t="s">
        <v>89</v>
      </c>
      <c r="P330" s="94" t="s">
        <v>90</v>
      </c>
      <c r="Q330" s="94" t="s">
        <v>1480</v>
      </c>
      <c r="R330" s="94" t="s">
        <v>1481</v>
      </c>
      <c r="S330" s="94" t="s">
        <v>223</v>
      </c>
      <c r="T330" s="94" t="s">
        <v>1350</v>
      </c>
      <c r="U330" s="94" t="s">
        <v>1236</v>
      </c>
      <c r="V330" s="104" t="s">
        <v>2861</v>
      </c>
      <c r="W330" s="105" t="s">
        <v>2862</v>
      </c>
      <c r="X330" s="105" t="s">
        <v>1480</v>
      </c>
      <c r="Y330" s="105" t="s">
        <v>2863</v>
      </c>
      <c r="Z330" s="105" t="s">
        <v>2864</v>
      </c>
      <c r="AA330" s="105" t="s">
        <v>2865</v>
      </c>
      <c r="AB330" s="106">
        <v>1</v>
      </c>
      <c r="AC330" s="102">
        <v>3725</v>
      </c>
      <c r="AD330" s="94">
        <v>1600</v>
      </c>
      <c r="AE330" s="94">
        <v>0</v>
      </c>
      <c r="AF330" s="94">
        <v>0</v>
      </c>
      <c r="AG330" s="94">
        <v>0</v>
      </c>
      <c r="AH330" s="102"/>
      <c r="AI330" s="102"/>
      <c r="AJ330" s="107"/>
      <c r="AK330" s="107" t="s">
        <v>3118</v>
      </c>
      <c r="AL330" s="107"/>
    </row>
    <row r="331" spans="2:38" ht="22.25" customHeight="1" x14ac:dyDescent="0.2">
      <c r="B331" s="102" t="s">
        <v>1226</v>
      </c>
      <c r="C331" s="94" t="s">
        <v>85</v>
      </c>
      <c r="D331" s="103" t="s">
        <v>6759</v>
      </c>
      <c r="E331" s="94" t="s">
        <v>6760</v>
      </c>
      <c r="F331" s="94" t="s">
        <v>3116</v>
      </c>
      <c r="G331" s="94" t="s">
        <v>2497</v>
      </c>
      <c r="H331" s="103">
        <v>2023</v>
      </c>
      <c r="I331" s="103">
        <v>2023</v>
      </c>
      <c r="J331" s="102" t="s">
        <v>6761</v>
      </c>
      <c r="K331" s="94" t="s">
        <v>6762</v>
      </c>
      <c r="L331" s="94" t="s">
        <v>6763</v>
      </c>
      <c r="M331" s="94" t="s">
        <v>6764</v>
      </c>
      <c r="N331" s="94" t="s">
        <v>6765</v>
      </c>
      <c r="O331" s="94" t="s">
        <v>89</v>
      </c>
      <c r="P331" s="94" t="s">
        <v>90</v>
      </c>
      <c r="Q331" s="94" t="s">
        <v>6766</v>
      </c>
      <c r="R331" s="94" t="s">
        <v>6767</v>
      </c>
      <c r="S331" s="94" t="s">
        <v>135</v>
      </c>
      <c r="T331" s="94" t="s">
        <v>1400</v>
      </c>
      <c r="U331" s="94" t="s">
        <v>1236</v>
      </c>
      <c r="V331" s="104" t="s">
        <v>6768</v>
      </c>
      <c r="W331" s="105" t="s">
        <v>2498</v>
      </c>
      <c r="X331" s="105" t="s">
        <v>6766</v>
      </c>
      <c r="Y331" s="105" t="s">
        <v>6769</v>
      </c>
      <c r="Z331" s="105" t="s">
        <v>6770</v>
      </c>
      <c r="AA331" s="105" t="s">
        <v>6771</v>
      </c>
      <c r="AB331" s="106">
        <v>2</v>
      </c>
      <c r="AC331" s="102">
        <v>6650</v>
      </c>
      <c r="AD331" s="94">
        <v>3500</v>
      </c>
      <c r="AE331" s="94">
        <v>1500</v>
      </c>
      <c r="AF331" s="94">
        <v>1500</v>
      </c>
      <c r="AG331" s="94">
        <v>0</v>
      </c>
      <c r="AH331" s="102"/>
      <c r="AI331" s="102"/>
      <c r="AJ331" s="107"/>
      <c r="AK331" s="107" t="s">
        <v>3118</v>
      </c>
      <c r="AL331" s="107"/>
    </row>
    <row r="332" spans="2:38" ht="22.25" customHeight="1" x14ac:dyDescent="0.2">
      <c r="B332" s="102" t="s">
        <v>1226</v>
      </c>
      <c r="C332" s="94" t="s">
        <v>85</v>
      </c>
      <c r="D332" s="103" t="s">
        <v>6772</v>
      </c>
      <c r="E332" s="94" t="s">
        <v>6773</v>
      </c>
      <c r="F332" s="94" t="s">
        <v>3116</v>
      </c>
      <c r="G332" s="94" t="s">
        <v>2497</v>
      </c>
      <c r="H332" s="103">
        <v>2023</v>
      </c>
      <c r="I332" s="103">
        <v>2023</v>
      </c>
      <c r="J332" s="102" t="s">
        <v>6774</v>
      </c>
      <c r="K332" s="94" t="s">
        <v>6775</v>
      </c>
      <c r="L332" s="94"/>
      <c r="M332" s="94" t="s">
        <v>6776</v>
      </c>
      <c r="N332" s="94" t="s">
        <v>6777</v>
      </c>
      <c r="O332" s="94" t="s">
        <v>89</v>
      </c>
      <c r="P332" s="94" t="s">
        <v>257</v>
      </c>
      <c r="Q332" s="94" t="s">
        <v>3137</v>
      </c>
      <c r="R332" s="94" t="s">
        <v>3138</v>
      </c>
      <c r="S332" s="94" t="s">
        <v>91</v>
      </c>
      <c r="T332" s="94" t="s">
        <v>1257</v>
      </c>
      <c r="U332" s="94" t="s">
        <v>1236</v>
      </c>
      <c r="V332" s="104" t="s">
        <v>6778</v>
      </c>
      <c r="W332" s="105" t="s">
        <v>2498</v>
      </c>
      <c r="X332" s="105" t="s">
        <v>3137</v>
      </c>
      <c r="Y332" s="105" t="s">
        <v>3141</v>
      </c>
      <c r="Z332" s="105" t="s">
        <v>6779</v>
      </c>
      <c r="AA332" s="105" t="s">
        <v>6780</v>
      </c>
      <c r="AB332" s="106">
        <v>4</v>
      </c>
      <c r="AC332" s="102">
        <v>45950</v>
      </c>
      <c r="AD332" s="94">
        <v>18000</v>
      </c>
      <c r="AE332" s="94">
        <v>14061</v>
      </c>
      <c r="AF332" s="94">
        <v>14061</v>
      </c>
      <c r="AG332" s="94">
        <v>0</v>
      </c>
      <c r="AH332" s="102"/>
      <c r="AI332" s="102"/>
      <c r="AJ332" s="107"/>
      <c r="AK332" s="107" t="s">
        <v>3118</v>
      </c>
      <c r="AL332" s="107"/>
    </row>
    <row r="333" spans="2:38" ht="22.25" customHeight="1" x14ac:dyDescent="0.2">
      <c r="B333" s="102" t="s">
        <v>1226</v>
      </c>
      <c r="C333" s="94" t="s">
        <v>85</v>
      </c>
      <c r="D333" s="103" t="s">
        <v>6781</v>
      </c>
      <c r="E333" s="94" t="s">
        <v>6782</v>
      </c>
      <c r="F333" s="94" t="s">
        <v>3116</v>
      </c>
      <c r="G333" s="94" t="s">
        <v>2497</v>
      </c>
      <c r="H333" s="103">
        <v>2023</v>
      </c>
      <c r="I333" s="103">
        <v>2023</v>
      </c>
      <c r="J333" s="102" t="s">
        <v>6783</v>
      </c>
      <c r="K333" s="94" t="s">
        <v>6784</v>
      </c>
      <c r="L333" s="94" t="s">
        <v>6785</v>
      </c>
      <c r="M333" s="94" t="s">
        <v>6786</v>
      </c>
      <c r="N333" s="94" t="s">
        <v>6787</v>
      </c>
      <c r="O333" s="94" t="s">
        <v>89</v>
      </c>
      <c r="P333" s="94" t="s">
        <v>90</v>
      </c>
      <c r="Q333" s="94" t="s">
        <v>6788</v>
      </c>
      <c r="R333" s="94" t="s">
        <v>6789</v>
      </c>
      <c r="S333" s="94" t="s">
        <v>135</v>
      </c>
      <c r="T333" s="94" t="s">
        <v>1257</v>
      </c>
      <c r="U333" s="94" t="s">
        <v>1236</v>
      </c>
      <c r="V333" s="104" t="s">
        <v>6790</v>
      </c>
      <c r="W333" s="105" t="s">
        <v>2498</v>
      </c>
      <c r="X333" s="105" t="s">
        <v>6788</v>
      </c>
      <c r="Y333" s="105" t="s">
        <v>6791</v>
      </c>
      <c r="Z333" s="105" t="s">
        <v>6792</v>
      </c>
      <c r="AA333" s="105" t="s">
        <v>6793</v>
      </c>
      <c r="AB333" s="106">
        <v>3</v>
      </c>
      <c r="AC333" s="102">
        <v>18830</v>
      </c>
      <c r="AD333" s="94">
        <v>8500</v>
      </c>
      <c r="AE333" s="94">
        <v>2700</v>
      </c>
      <c r="AF333" s="94">
        <v>2700</v>
      </c>
      <c r="AG333" s="94">
        <v>0</v>
      </c>
      <c r="AH333" s="102"/>
      <c r="AI333" s="102"/>
      <c r="AJ333" s="107"/>
      <c r="AK333" s="107" t="s">
        <v>3118</v>
      </c>
      <c r="AL333" s="107"/>
    </row>
    <row r="334" spans="2:38" ht="22.25" customHeight="1" x14ac:dyDescent="0.2">
      <c r="B334" s="102" t="s">
        <v>1226</v>
      </c>
      <c r="C334" s="94" t="s">
        <v>85</v>
      </c>
      <c r="D334" s="103" t="s">
        <v>6794</v>
      </c>
      <c r="E334" s="94" t="s">
        <v>6795</v>
      </c>
      <c r="F334" s="94" t="s">
        <v>3116</v>
      </c>
      <c r="G334" s="94" t="s">
        <v>2497</v>
      </c>
      <c r="H334" s="103">
        <v>2023</v>
      </c>
      <c r="I334" s="103">
        <v>2023</v>
      </c>
      <c r="J334" s="102" t="s">
        <v>6796</v>
      </c>
      <c r="K334" s="94" t="s">
        <v>6797</v>
      </c>
      <c r="L334" s="94" t="s">
        <v>6798</v>
      </c>
      <c r="M334" s="94" t="s">
        <v>6799</v>
      </c>
      <c r="N334" s="94" t="s">
        <v>6800</v>
      </c>
      <c r="O334" s="94" t="s">
        <v>89</v>
      </c>
      <c r="P334" s="94" t="s">
        <v>90</v>
      </c>
      <c r="Q334" s="94" t="s">
        <v>6801</v>
      </c>
      <c r="R334" s="94" t="s">
        <v>6802</v>
      </c>
      <c r="S334" s="94" t="s">
        <v>135</v>
      </c>
      <c r="T334" s="94" t="s">
        <v>1350</v>
      </c>
      <c r="U334" s="94" t="s">
        <v>1236</v>
      </c>
      <c r="V334" s="104" t="s">
        <v>6803</v>
      </c>
      <c r="W334" s="105" t="s">
        <v>2498</v>
      </c>
      <c r="X334" s="105" t="s">
        <v>6804</v>
      </c>
      <c r="Y334" s="105" t="s">
        <v>6805</v>
      </c>
      <c r="Z334" s="105" t="s">
        <v>6806</v>
      </c>
      <c r="AA334" s="105" t="s">
        <v>6807</v>
      </c>
      <c r="AB334" s="106">
        <v>1</v>
      </c>
      <c r="AC334" s="102">
        <v>5500</v>
      </c>
      <c r="AD334" s="94">
        <v>2000</v>
      </c>
      <c r="AE334" s="94">
        <v>1500</v>
      </c>
      <c r="AF334" s="94">
        <v>1500</v>
      </c>
      <c r="AG334" s="94">
        <v>0</v>
      </c>
      <c r="AH334" s="102"/>
      <c r="AI334" s="102"/>
      <c r="AJ334" s="107"/>
      <c r="AK334" s="107" t="s">
        <v>3118</v>
      </c>
      <c r="AL334" s="107"/>
    </row>
    <row r="335" spans="2:38" ht="22.25" customHeight="1" x14ac:dyDescent="0.2">
      <c r="B335" s="102" t="s">
        <v>1226</v>
      </c>
      <c r="C335" s="94" t="s">
        <v>85</v>
      </c>
      <c r="D335" s="103" t="s">
        <v>6808</v>
      </c>
      <c r="E335" s="94" t="s">
        <v>6809</v>
      </c>
      <c r="F335" s="94" t="s">
        <v>3116</v>
      </c>
      <c r="G335" s="94" t="s">
        <v>2497</v>
      </c>
      <c r="H335" s="103">
        <v>2023</v>
      </c>
      <c r="I335" s="103">
        <v>2023</v>
      </c>
      <c r="J335" s="102" t="s">
        <v>6810</v>
      </c>
      <c r="K335" s="94" t="s">
        <v>6811</v>
      </c>
      <c r="L335" s="94"/>
      <c r="M335" s="94" t="s">
        <v>6812</v>
      </c>
      <c r="N335" s="94" t="s">
        <v>6813</v>
      </c>
      <c r="O335" s="94" t="s">
        <v>89</v>
      </c>
      <c r="P335" s="94" t="s">
        <v>90</v>
      </c>
      <c r="Q335" s="94" t="s">
        <v>6814</v>
      </c>
      <c r="R335" s="94" t="s">
        <v>6815</v>
      </c>
      <c r="S335" s="94" t="s">
        <v>135</v>
      </c>
      <c r="T335" s="94" t="s">
        <v>1235</v>
      </c>
      <c r="U335" s="94" t="s">
        <v>1236</v>
      </c>
      <c r="V335" s="104" t="s">
        <v>6816</v>
      </c>
      <c r="W335" s="105" t="s">
        <v>2498</v>
      </c>
      <c r="X335" s="105" t="s">
        <v>6814</v>
      </c>
      <c r="Y335" s="105" t="s">
        <v>6817</v>
      </c>
      <c r="Z335" s="105" t="s">
        <v>6818</v>
      </c>
      <c r="AA335" s="105" t="s">
        <v>6819</v>
      </c>
      <c r="AB335" s="106">
        <v>3</v>
      </c>
      <c r="AC335" s="102">
        <v>40712</v>
      </c>
      <c r="AD335" s="94">
        <v>20452</v>
      </c>
      <c r="AE335" s="94">
        <v>1500</v>
      </c>
      <c r="AF335" s="94">
        <v>1500</v>
      </c>
      <c r="AG335" s="94">
        <v>0</v>
      </c>
      <c r="AH335" s="102"/>
      <c r="AI335" s="102"/>
      <c r="AJ335" s="107"/>
      <c r="AK335" s="107" t="s">
        <v>3118</v>
      </c>
      <c r="AL335" s="107"/>
    </row>
    <row r="336" spans="2:38" ht="22.25" customHeight="1" x14ac:dyDescent="0.2">
      <c r="B336" s="102" t="s">
        <v>1226</v>
      </c>
      <c r="C336" s="94" t="s">
        <v>85</v>
      </c>
      <c r="D336" s="103" t="s">
        <v>6820</v>
      </c>
      <c r="E336" s="94" t="s">
        <v>6821</v>
      </c>
      <c r="F336" s="94" t="s">
        <v>3116</v>
      </c>
      <c r="G336" s="94" t="s">
        <v>2497</v>
      </c>
      <c r="H336" s="103">
        <v>2023</v>
      </c>
      <c r="I336" s="103">
        <v>2023</v>
      </c>
      <c r="J336" s="102" t="s">
        <v>6822</v>
      </c>
      <c r="K336" s="94" t="s">
        <v>6823</v>
      </c>
      <c r="L336" s="94" t="s">
        <v>6824</v>
      </c>
      <c r="M336" s="94" t="s">
        <v>6825</v>
      </c>
      <c r="N336" s="94" t="s">
        <v>6826</v>
      </c>
      <c r="O336" s="94" t="s">
        <v>89</v>
      </c>
      <c r="P336" s="94" t="s">
        <v>90</v>
      </c>
      <c r="Q336" s="94" t="s">
        <v>6827</v>
      </c>
      <c r="R336" s="94" t="s">
        <v>6828</v>
      </c>
      <c r="S336" s="94" t="s">
        <v>135</v>
      </c>
      <c r="T336" s="94" t="s">
        <v>6321</v>
      </c>
      <c r="U336" s="94" t="s">
        <v>1236</v>
      </c>
      <c r="V336" s="104" t="s">
        <v>6829</v>
      </c>
      <c r="W336" s="105" t="s">
        <v>2498</v>
      </c>
      <c r="X336" s="105" t="s">
        <v>6827</v>
      </c>
      <c r="Y336" s="105" t="s">
        <v>6830</v>
      </c>
      <c r="Z336" s="105" t="s">
        <v>6831</v>
      </c>
      <c r="AA336" s="105" t="s">
        <v>6832</v>
      </c>
      <c r="AB336" s="106">
        <v>3</v>
      </c>
      <c r="AC336" s="102">
        <v>15207</v>
      </c>
      <c r="AD336" s="94">
        <v>5000</v>
      </c>
      <c r="AE336" s="94">
        <v>1888</v>
      </c>
      <c r="AF336" s="94">
        <v>1888</v>
      </c>
      <c r="AG336" s="94">
        <v>0</v>
      </c>
      <c r="AH336" s="102" t="s">
        <v>3117</v>
      </c>
      <c r="AI336" s="102"/>
      <c r="AJ336" s="107"/>
      <c r="AK336" s="107" t="s">
        <v>3118</v>
      </c>
      <c r="AL336" s="107"/>
    </row>
    <row r="337" spans="2:38" ht="22.25" customHeight="1" x14ac:dyDescent="0.2">
      <c r="B337" s="102" t="s">
        <v>1226</v>
      </c>
      <c r="C337" s="94" t="s">
        <v>85</v>
      </c>
      <c r="D337" s="103" t="s">
        <v>6833</v>
      </c>
      <c r="E337" s="94" t="s">
        <v>6834</v>
      </c>
      <c r="F337" s="94" t="s">
        <v>3116</v>
      </c>
      <c r="G337" s="94" t="s">
        <v>2497</v>
      </c>
      <c r="H337" s="103">
        <v>2023</v>
      </c>
      <c r="I337" s="103">
        <v>2023</v>
      </c>
      <c r="J337" s="102" t="s">
        <v>1603</v>
      </c>
      <c r="K337" s="94" t="s">
        <v>1604</v>
      </c>
      <c r="L337" s="94" t="s">
        <v>2891</v>
      </c>
      <c r="M337" s="94" t="s">
        <v>1605</v>
      </c>
      <c r="N337" s="94" t="s">
        <v>1606</v>
      </c>
      <c r="O337" s="94" t="s">
        <v>89</v>
      </c>
      <c r="P337" s="94" t="s">
        <v>90</v>
      </c>
      <c r="Q337" s="94" t="s">
        <v>1607</v>
      </c>
      <c r="R337" s="94" t="s">
        <v>1608</v>
      </c>
      <c r="S337" s="94" t="s">
        <v>135</v>
      </c>
      <c r="T337" s="94" t="s">
        <v>1426</v>
      </c>
      <c r="U337" s="94" t="s">
        <v>1236</v>
      </c>
      <c r="V337" s="104" t="s">
        <v>2892</v>
      </c>
      <c r="W337" s="105" t="s">
        <v>2498</v>
      </c>
      <c r="X337" s="105" t="s">
        <v>1607</v>
      </c>
      <c r="Y337" s="105" t="s">
        <v>2893</v>
      </c>
      <c r="Z337" s="105" t="s">
        <v>2894</v>
      </c>
      <c r="AA337" s="105" t="s">
        <v>2895</v>
      </c>
      <c r="AB337" s="106">
        <v>3</v>
      </c>
      <c r="AC337" s="102">
        <v>21705</v>
      </c>
      <c r="AD337" s="94">
        <v>7910</v>
      </c>
      <c r="AE337" s="94">
        <v>3554</v>
      </c>
      <c r="AF337" s="94">
        <v>3554</v>
      </c>
      <c r="AG337" s="94">
        <v>0</v>
      </c>
      <c r="AH337" s="102"/>
      <c r="AI337" s="102"/>
      <c r="AJ337" s="107"/>
      <c r="AK337" s="107" t="s">
        <v>3118</v>
      </c>
      <c r="AL337" s="107"/>
    </row>
    <row r="338" spans="2:38" ht="22.25" customHeight="1" x14ac:dyDescent="0.2">
      <c r="B338" s="102" t="s">
        <v>1226</v>
      </c>
      <c r="C338" s="94" t="s">
        <v>85</v>
      </c>
      <c r="D338" s="103" t="s">
        <v>6835</v>
      </c>
      <c r="E338" s="94" t="s">
        <v>6836</v>
      </c>
      <c r="F338" s="94" t="s">
        <v>3116</v>
      </c>
      <c r="G338" s="94" t="s">
        <v>2497</v>
      </c>
      <c r="H338" s="103">
        <v>2023</v>
      </c>
      <c r="I338" s="103">
        <v>2023</v>
      </c>
      <c r="J338" s="102" t="s">
        <v>6837</v>
      </c>
      <c r="K338" s="94" t="s">
        <v>6838</v>
      </c>
      <c r="L338" s="94" t="s">
        <v>6839</v>
      </c>
      <c r="M338" s="94" t="s">
        <v>6840</v>
      </c>
      <c r="N338" s="94" t="s">
        <v>6841</v>
      </c>
      <c r="O338" s="94" t="s">
        <v>89</v>
      </c>
      <c r="P338" s="94" t="s">
        <v>90</v>
      </c>
      <c r="Q338" s="94" t="s">
        <v>6842</v>
      </c>
      <c r="R338" s="94" t="s">
        <v>6843</v>
      </c>
      <c r="S338" s="94" t="s">
        <v>135</v>
      </c>
      <c r="T338" s="94" t="s">
        <v>1426</v>
      </c>
      <c r="U338" s="94" t="s">
        <v>1236</v>
      </c>
      <c r="V338" s="104" t="s">
        <v>6844</v>
      </c>
      <c r="W338" s="105" t="s">
        <v>2498</v>
      </c>
      <c r="X338" s="105" t="s">
        <v>6842</v>
      </c>
      <c r="Y338" s="105" t="s">
        <v>6845</v>
      </c>
      <c r="Z338" s="105" t="s">
        <v>6846</v>
      </c>
      <c r="AA338" s="105" t="s">
        <v>6847</v>
      </c>
      <c r="AB338" s="106">
        <v>4</v>
      </c>
      <c r="AC338" s="102">
        <v>28700</v>
      </c>
      <c r="AD338" s="94">
        <v>6725</v>
      </c>
      <c r="AE338" s="94">
        <v>4125</v>
      </c>
      <c r="AF338" s="94">
        <v>4125</v>
      </c>
      <c r="AG338" s="94">
        <v>0</v>
      </c>
      <c r="AH338" s="102"/>
      <c r="AI338" s="102"/>
      <c r="AJ338" s="107"/>
      <c r="AK338" s="107" t="s">
        <v>3118</v>
      </c>
      <c r="AL338" s="107"/>
    </row>
    <row r="339" spans="2:38" ht="22.25" customHeight="1" x14ac:dyDescent="0.2">
      <c r="B339" s="102" t="s">
        <v>1226</v>
      </c>
      <c r="C339" s="94" t="s">
        <v>85</v>
      </c>
      <c r="D339" s="103" t="s">
        <v>6848</v>
      </c>
      <c r="E339" s="94" t="s">
        <v>6849</v>
      </c>
      <c r="F339" s="94" t="s">
        <v>3116</v>
      </c>
      <c r="G339" s="94" t="s">
        <v>2497</v>
      </c>
      <c r="H339" s="103">
        <v>2023</v>
      </c>
      <c r="I339" s="103">
        <v>2023</v>
      </c>
      <c r="J339" s="102" t="s">
        <v>6850</v>
      </c>
      <c r="K339" s="94" t="s">
        <v>6851</v>
      </c>
      <c r="L339" s="94" t="s">
        <v>6852</v>
      </c>
      <c r="M339" s="94" t="s">
        <v>6853</v>
      </c>
      <c r="N339" s="94" t="s">
        <v>6854</v>
      </c>
      <c r="O339" s="94" t="s">
        <v>89</v>
      </c>
      <c r="P339" s="94" t="s">
        <v>90</v>
      </c>
      <c r="Q339" s="94" t="s">
        <v>6855</v>
      </c>
      <c r="R339" s="94" t="s">
        <v>6856</v>
      </c>
      <c r="S339" s="94" t="s">
        <v>135</v>
      </c>
      <c r="T339" s="94" t="s">
        <v>6321</v>
      </c>
      <c r="U339" s="94" t="s">
        <v>1236</v>
      </c>
      <c r="V339" s="104" t="s">
        <v>6857</v>
      </c>
      <c r="W339" s="105" t="s">
        <v>2498</v>
      </c>
      <c r="X339" s="105" t="s">
        <v>6855</v>
      </c>
      <c r="Y339" s="105" t="s">
        <v>6858</v>
      </c>
      <c r="Z339" s="105" t="s">
        <v>6859</v>
      </c>
      <c r="AA339" s="105" t="s">
        <v>6860</v>
      </c>
      <c r="AB339" s="106">
        <v>2</v>
      </c>
      <c r="AC339" s="102">
        <v>12400</v>
      </c>
      <c r="AD339" s="94">
        <v>6200</v>
      </c>
      <c r="AE339" s="94">
        <v>2100</v>
      </c>
      <c r="AF339" s="94">
        <v>2100</v>
      </c>
      <c r="AG339" s="94">
        <v>0</v>
      </c>
      <c r="AH339" s="102"/>
      <c r="AI339" s="102"/>
      <c r="AJ339" s="107"/>
      <c r="AK339" s="107" t="s">
        <v>3118</v>
      </c>
      <c r="AL339" s="107"/>
    </row>
    <row r="340" spans="2:38" ht="22.25" customHeight="1" x14ac:dyDescent="0.2">
      <c r="B340" s="102" t="s">
        <v>1226</v>
      </c>
      <c r="C340" s="94" t="s">
        <v>85</v>
      </c>
      <c r="D340" s="103" t="s">
        <v>6861</v>
      </c>
      <c r="E340" s="94" t="s">
        <v>6862</v>
      </c>
      <c r="F340" s="94" t="s">
        <v>3116</v>
      </c>
      <c r="G340" s="94" t="s">
        <v>2497</v>
      </c>
      <c r="H340" s="103">
        <v>2023</v>
      </c>
      <c r="I340" s="103">
        <v>2023</v>
      </c>
      <c r="J340" s="102" t="s">
        <v>6863</v>
      </c>
      <c r="K340" s="94" t="s">
        <v>6864</v>
      </c>
      <c r="L340" s="94" t="s">
        <v>6865</v>
      </c>
      <c r="M340" s="94" t="s">
        <v>6866</v>
      </c>
      <c r="N340" s="94" t="s">
        <v>6867</v>
      </c>
      <c r="O340" s="94" t="s">
        <v>89</v>
      </c>
      <c r="P340" s="94" t="s">
        <v>90</v>
      </c>
      <c r="Q340" s="94" t="s">
        <v>6868</v>
      </c>
      <c r="R340" s="94" t="s">
        <v>6869</v>
      </c>
      <c r="S340" s="94" t="s">
        <v>135</v>
      </c>
      <c r="T340" s="94" t="s">
        <v>1235</v>
      </c>
      <c r="U340" s="94" t="s">
        <v>1236</v>
      </c>
      <c r="V340" s="104" t="s">
        <v>6870</v>
      </c>
      <c r="W340" s="105" t="s">
        <v>6871</v>
      </c>
      <c r="X340" s="105" t="s">
        <v>6868</v>
      </c>
      <c r="Y340" s="105" t="s">
        <v>6872</v>
      </c>
      <c r="Z340" s="105" t="s">
        <v>6873</v>
      </c>
      <c r="AA340" s="105" t="s">
        <v>6874</v>
      </c>
      <c r="AB340" s="106">
        <v>3</v>
      </c>
      <c r="AC340" s="102">
        <v>9550</v>
      </c>
      <c r="AD340" s="94">
        <v>5880</v>
      </c>
      <c r="AE340" s="94">
        <v>1500</v>
      </c>
      <c r="AF340" s="94">
        <v>1500</v>
      </c>
      <c r="AG340" s="94">
        <v>0</v>
      </c>
      <c r="AH340" s="102"/>
      <c r="AI340" s="102"/>
      <c r="AJ340" s="107"/>
      <c r="AK340" s="107" t="s">
        <v>3118</v>
      </c>
      <c r="AL340" s="107"/>
    </row>
    <row r="341" spans="2:38" ht="22.25" customHeight="1" x14ac:dyDescent="0.2">
      <c r="B341" s="102" t="s">
        <v>1226</v>
      </c>
      <c r="C341" s="94" t="s">
        <v>85</v>
      </c>
      <c r="D341" s="103" t="s">
        <v>6875</v>
      </c>
      <c r="E341" s="94" t="s">
        <v>6876</v>
      </c>
      <c r="F341" s="94" t="s">
        <v>3116</v>
      </c>
      <c r="G341" s="94" t="s">
        <v>2497</v>
      </c>
      <c r="H341" s="103">
        <v>2023</v>
      </c>
      <c r="I341" s="103">
        <v>2023</v>
      </c>
      <c r="J341" s="102" t="s">
        <v>6877</v>
      </c>
      <c r="K341" s="94" t="s">
        <v>6878</v>
      </c>
      <c r="L341" s="94" t="s">
        <v>6879</v>
      </c>
      <c r="M341" s="94" t="s">
        <v>6880</v>
      </c>
      <c r="N341" s="94" t="s">
        <v>6881</v>
      </c>
      <c r="O341" s="94" t="s">
        <v>89</v>
      </c>
      <c r="P341" s="94" t="s">
        <v>90</v>
      </c>
      <c r="Q341" s="94" t="s">
        <v>6882</v>
      </c>
      <c r="R341" s="94" t="s">
        <v>6883</v>
      </c>
      <c r="S341" s="94" t="s">
        <v>135</v>
      </c>
      <c r="T341" s="94" t="s">
        <v>1583</v>
      </c>
      <c r="U341" s="94" t="s">
        <v>1236</v>
      </c>
      <c r="V341" s="104" t="s">
        <v>6884</v>
      </c>
      <c r="W341" s="105" t="s">
        <v>2498</v>
      </c>
      <c r="X341" s="105" t="s">
        <v>6278</v>
      </c>
      <c r="Y341" s="105" t="s">
        <v>2887</v>
      </c>
      <c r="Z341" s="105" t="s">
        <v>6885</v>
      </c>
      <c r="AA341" s="105" t="s">
        <v>6886</v>
      </c>
      <c r="AB341" s="106">
        <v>2</v>
      </c>
      <c r="AC341" s="102">
        <v>11115</v>
      </c>
      <c r="AD341" s="94">
        <v>4635</v>
      </c>
      <c r="AE341" s="94">
        <v>1500</v>
      </c>
      <c r="AF341" s="94">
        <v>1500</v>
      </c>
      <c r="AG341" s="94">
        <v>0</v>
      </c>
      <c r="AH341" s="102"/>
      <c r="AI341" s="102"/>
      <c r="AJ341" s="107"/>
      <c r="AK341" s="107" t="s">
        <v>3118</v>
      </c>
      <c r="AL341" s="107"/>
    </row>
    <row r="342" spans="2:38" ht="22.25" customHeight="1" x14ac:dyDescent="0.2">
      <c r="B342" s="102" t="s">
        <v>1226</v>
      </c>
      <c r="C342" s="94" t="s">
        <v>85</v>
      </c>
      <c r="D342" s="103" t="s">
        <v>6887</v>
      </c>
      <c r="E342" s="94" t="s">
        <v>6888</v>
      </c>
      <c r="F342" s="94" t="s">
        <v>3116</v>
      </c>
      <c r="G342" s="94" t="s">
        <v>2497</v>
      </c>
      <c r="H342" s="103">
        <v>2023</v>
      </c>
      <c r="I342" s="103">
        <v>2023</v>
      </c>
      <c r="J342" s="102" t="s">
        <v>6889</v>
      </c>
      <c r="K342" s="94" t="s">
        <v>6890</v>
      </c>
      <c r="L342" s="94" t="s">
        <v>6891</v>
      </c>
      <c r="M342" s="94" t="s">
        <v>6892</v>
      </c>
      <c r="N342" s="94" t="s">
        <v>6893</v>
      </c>
      <c r="O342" s="94" t="s">
        <v>89</v>
      </c>
      <c r="P342" s="94" t="s">
        <v>90</v>
      </c>
      <c r="Q342" s="94" t="s">
        <v>6894</v>
      </c>
      <c r="R342" s="94" t="s">
        <v>6895</v>
      </c>
      <c r="S342" s="94" t="s">
        <v>135</v>
      </c>
      <c r="T342" s="94" t="s">
        <v>1314</v>
      </c>
      <c r="U342" s="94" t="s">
        <v>1236</v>
      </c>
      <c r="V342" s="104" t="s">
        <v>6896</v>
      </c>
      <c r="W342" s="105" t="s">
        <v>2498</v>
      </c>
      <c r="X342" s="105" t="s">
        <v>6894</v>
      </c>
      <c r="Y342" s="105" t="s">
        <v>6897</v>
      </c>
      <c r="Z342" s="105" t="s">
        <v>6898</v>
      </c>
      <c r="AA342" s="105" t="s">
        <v>6899</v>
      </c>
      <c r="AB342" s="106">
        <v>3</v>
      </c>
      <c r="AC342" s="102">
        <v>11570</v>
      </c>
      <c r="AD342" s="94">
        <v>4200</v>
      </c>
      <c r="AE342" s="94">
        <v>1500</v>
      </c>
      <c r="AF342" s="94">
        <v>1500</v>
      </c>
      <c r="AG342" s="94">
        <v>0</v>
      </c>
      <c r="AH342" s="102"/>
      <c r="AI342" s="102"/>
      <c r="AJ342" s="107"/>
      <c r="AK342" s="107" t="s">
        <v>3118</v>
      </c>
      <c r="AL342" s="107"/>
    </row>
    <row r="343" spans="2:38" ht="22.25" customHeight="1" x14ac:dyDescent="0.2">
      <c r="B343" s="102" t="s">
        <v>1226</v>
      </c>
      <c r="C343" s="94" t="s">
        <v>85</v>
      </c>
      <c r="D343" s="103" t="s">
        <v>6900</v>
      </c>
      <c r="E343" s="94" t="s">
        <v>6901</v>
      </c>
      <c r="F343" s="94" t="s">
        <v>3116</v>
      </c>
      <c r="G343" s="94" t="s">
        <v>2497</v>
      </c>
      <c r="H343" s="103">
        <v>2023</v>
      </c>
      <c r="I343" s="103">
        <v>2023</v>
      </c>
      <c r="J343" s="102" t="s">
        <v>6902</v>
      </c>
      <c r="K343" s="94" t="s">
        <v>6903</v>
      </c>
      <c r="L343" s="94" t="s">
        <v>6904</v>
      </c>
      <c r="M343" s="94" t="s">
        <v>6905</v>
      </c>
      <c r="N343" s="94" t="s">
        <v>6906</v>
      </c>
      <c r="O343" s="94" t="s">
        <v>89</v>
      </c>
      <c r="P343" s="94" t="s">
        <v>90</v>
      </c>
      <c r="Q343" s="94" t="s">
        <v>6907</v>
      </c>
      <c r="R343" s="94" t="s">
        <v>6908</v>
      </c>
      <c r="S343" s="94" t="s">
        <v>135</v>
      </c>
      <c r="T343" s="94" t="s">
        <v>1583</v>
      </c>
      <c r="U343" s="94" t="s">
        <v>1236</v>
      </c>
      <c r="V343" s="104" t="s">
        <v>6909</v>
      </c>
      <c r="W343" s="105" t="s">
        <v>6910</v>
      </c>
      <c r="X343" s="105" t="s">
        <v>6907</v>
      </c>
      <c r="Y343" s="105" t="s">
        <v>2887</v>
      </c>
      <c r="Z343" s="105" t="s">
        <v>6911</v>
      </c>
      <c r="AA343" s="105" t="s">
        <v>6912</v>
      </c>
      <c r="AB343" s="106">
        <v>3</v>
      </c>
      <c r="AC343" s="102">
        <v>34594</v>
      </c>
      <c r="AD343" s="94">
        <v>20800</v>
      </c>
      <c r="AE343" s="94">
        <v>2600</v>
      </c>
      <c r="AF343" s="94">
        <v>2600</v>
      </c>
      <c r="AG343" s="94">
        <v>0</v>
      </c>
      <c r="AH343" s="102"/>
      <c r="AI343" s="102"/>
      <c r="AJ343" s="107"/>
      <c r="AK343" s="107" t="s">
        <v>3118</v>
      </c>
      <c r="AL343" s="107"/>
    </row>
    <row r="344" spans="2:38" ht="22.25" customHeight="1" x14ac:dyDescent="0.2">
      <c r="B344" s="102" t="s">
        <v>1226</v>
      </c>
      <c r="C344" s="94" t="s">
        <v>85</v>
      </c>
      <c r="D344" s="103" t="s">
        <v>6913</v>
      </c>
      <c r="E344" s="94" t="s">
        <v>6914</v>
      </c>
      <c r="F344" s="94" t="s">
        <v>3116</v>
      </c>
      <c r="G344" s="94" t="s">
        <v>2497</v>
      </c>
      <c r="H344" s="103">
        <v>2023</v>
      </c>
      <c r="I344" s="103">
        <v>2023</v>
      </c>
      <c r="J344" s="102" t="s">
        <v>6915</v>
      </c>
      <c r="K344" s="94" t="s">
        <v>6916</v>
      </c>
      <c r="L344" s="94" t="s">
        <v>6917</v>
      </c>
      <c r="M344" s="94" t="s">
        <v>6918</v>
      </c>
      <c r="N344" s="94" t="s">
        <v>6919</v>
      </c>
      <c r="O344" s="94" t="s">
        <v>89</v>
      </c>
      <c r="P344" s="94" t="s">
        <v>90</v>
      </c>
      <c r="Q344" s="94" t="s">
        <v>6920</v>
      </c>
      <c r="R344" s="94" t="s">
        <v>6921</v>
      </c>
      <c r="S344" s="94" t="s">
        <v>91</v>
      </c>
      <c r="T344" s="94" t="s">
        <v>1400</v>
      </c>
      <c r="U344" s="94" t="s">
        <v>1236</v>
      </c>
      <c r="V344" s="104" t="s">
        <v>6922</v>
      </c>
      <c r="W344" s="105" t="s">
        <v>6923</v>
      </c>
      <c r="X344" s="105" t="s">
        <v>6920</v>
      </c>
      <c r="Y344" s="105" t="s">
        <v>6924</v>
      </c>
      <c r="Z344" s="105" t="s">
        <v>6925</v>
      </c>
      <c r="AA344" s="105" t="s">
        <v>6926</v>
      </c>
      <c r="AB344" s="106">
        <v>3</v>
      </c>
      <c r="AC344" s="102">
        <v>39540</v>
      </c>
      <c r="AD344" s="94">
        <v>4500</v>
      </c>
      <c r="AE344" s="94">
        <v>1500</v>
      </c>
      <c r="AF344" s="94">
        <v>1500</v>
      </c>
      <c r="AG344" s="94">
        <v>0</v>
      </c>
      <c r="AH344" s="102"/>
      <c r="AI344" s="102"/>
      <c r="AJ344" s="107"/>
      <c r="AK344" s="107" t="s">
        <v>3118</v>
      </c>
      <c r="AL344" s="107"/>
    </row>
    <row r="345" spans="2:38" ht="22.25" customHeight="1" x14ac:dyDescent="0.2">
      <c r="B345" s="102" t="s">
        <v>1226</v>
      </c>
      <c r="C345" s="94" t="s">
        <v>85</v>
      </c>
      <c r="D345" s="103" t="s">
        <v>6927</v>
      </c>
      <c r="E345" s="94" t="s">
        <v>6928</v>
      </c>
      <c r="F345" s="94" t="s">
        <v>3116</v>
      </c>
      <c r="G345" s="94" t="s">
        <v>2497</v>
      </c>
      <c r="H345" s="103">
        <v>2023</v>
      </c>
      <c r="I345" s="103">
        <v>2023</v>
      </c>
      <c r="J345" s="102" t="s">
        <v>6929</v>
      </c>
      <c r="K345" s="94" t="s">
        <v>6930</v>
      </c>
      <c r="L345" s="94" t="s">
        <v>6931</v>
      </c>
      <c r="M345" s="94" t="s">
        <v>6932</v>
      </c>
      <c r="N345" s="94" t="s">
        <v>6933</v>
      </c>
      <c r="O345" s="94" t="s">
        <v>89</v>
      </c>
      <c r="P345" s="94" t="s">
        <v>90</v>
      </c>
      <c r="Q345" s="94" t="s">
        <v>6934</v>
      </c>
      <c r="R345" s="94" t="s">
        <v>6935</v>
      </c>
      <c r="S345" s="94" t="s">
        <v>135</v>
      </c>
      <c r="T345" s="94" t="s">
        <v>1257</v>
      </c>
      <c r="U345" s="94" t="s">
        <v>1236</v>
      </c>
      <c r="V345" s="104" t="s">
        <v>6936</v>
      </c>
      <c r="W345" s="105" t="s">
        <v>6937</v>
      </c>
      <c r="X345" s="105" t="s">
        <v>6934</v>
      </c>
      <c r="Y345" s="105" t="s">
        <v>6938</v>
      </c>
      <c r="Z345" s="105" t="s">
        <v>6939</v>
      </c>
      <c r="AA345" s="105" t="s">
        <v>6940</v>
      </c>
      <c r="AB345" s="106">
        <v>2</v>
      </c>
      <c r="AC345" s="102">
        <v>15700</v>
      </c>
      <c r="AD345" s="94">
        <v>7400</v>
      </c>
      <c r="AE345" s="94">
        <v>2700</v>
      </c>
      <c r="AF345" s="94">
        <v>2700</v>
      </c>
      <c r="AG345" s="94">
        <v>0</v>
      </c>
      <c r="AH345" s="102" t="s">
        <v>3117</v>
      </c>
      <c r="AI345" s="102"/>
      <c r="AJ345" s="107"/>
      <c r="AK345" s="107" t="s">
        <v>3118</v>
      </c>
      <c r="AL345" s="107"/>
    </row>
    <row r="346" spans="2:38" ht="22.25" customHeight="1" x14ac:dyDescent="0.2">
      <c r="B346" s="102" t="s">
        <v>1226</v>
      </c>
      <c r="C346" s="94" t="s">
        <v>85</v>
      </c>
      <c r="D346" s="103" t="s">
        <v>6941</v>
      </c>
      <c r="E346" s="94" t="s">
        <v>6942</v>
      </c>
      <c r="F346" s="94" t="s">
        <v>3116</v>
      </c>
      <c r="G346" s="94" t="s">
        <v>2497</v>
      </c>
      <c r="H346" s="103">
        <v>2023</v>
      </c>
      <c r="I346" s="103">
        <v>2023</v>
      </c>
      <c r="J346" s="102" t="s">
        <v>6943</v>
      </c>
      <c r="K346" s="94" t="s">
        <v>6944</v>
      </c>
      <c r="L346" s="94" t="s">
        <v>6945</v>
      </c>
      <c r="M346" s="94" t="s">
        <v>6946</v>
      </c>
      <c r="N346" s="94" t="s">
        <v>6947</v>
      </c>
      <c r="O346" s="94" t="s">
        <v>89</v>
      </c>
      <c r="P346" s="94" t="s">
        <v>90</v>
      </c>
      <c r="Q346" s="94" t="s">
        <v>6948</v>
      </c>
      <c r="R346" s="94" t="s">
        <v>6949</v>
      </c>
      <c r="S346" s="94" t="s">
        <v>91</v>
      </c>
      <c r="T346" s="94" t="s">
        <v>1257</v>
      </c>
      <c r="U346" s="94" t="s">
        <v>1236</v>
      </c>
      <c r="V346" s="104" t="s">
        <v>6950</v>
      </c>
      <c r="W346" s="105" t="s">
        <v>2498</v>
      </c>
      <c r="X346" s="105" t="s">
        <v>6948</v>
      </c>
      <c r="Y346" s="105" t="s">
        <v>6951</v>
      </c>
      <c r="Z346" s="105" t="s">
        <v>6952</v>
      </c>
      <c r="AA346" s="105" t="s">
        <v>6953</v>
      </c>
      <c r="AB346" s="106">
        <v>1</v>
      </c>
      <c r="AC346" s="102">
        <v>12350</v>
      </c>
      <c r="AD346" s="94">
        <v>3500</v>
      </c>
      <c r="AE346" s="94">
        <v>1500</v>
      </c>
      <c r="AF346" s="94">
        <v>1500</v>
      </c>
      <c r="AG346" s="94">
        <v>0</v>
      </c>
      <c r="AH346" s="102"/>
      <c r="AI346" s="102"/>
      <c r="AJ346" s="107"/>
      <c r="AK346" s="107" t="s">
        <v>3118</v>
      </c>
      <c r="AL346" s="107"/>
    </row>
    <row r="347" spans="2:38" ht="22.25" customHeight="1" x14ac:dyDescent="0.2">
      <c r="B347" s="102" t="s">
        <v>1226</v>
      </c>
      <c r="C347" s="94" t="s">
        <v>85</v>
      </c>
      <c r="D347" s="103" t="s">
        <v>6954</v>
      </c>
      <c r="E347" s="94" t="s">
        <v>6955</v>
      </c>
      <c r="F347" s="94" t="s">
        <v>3505</v>
      </c>
      <c r="G347" s="94" t="s">
        <v>2497</v>
      </c>
      <c r="H347" s="103">
        <v>2023</v>
      </c>
      <c r="I347" s="103">
        <v>2023</v>
      </c>
      <c r="J347" s="102" t="s">
        <v>6956</v>
      </c>
      <c r="K347" s="94" t="s">
        <v>6957</v>
      </c>
      <c r="L347" s="94" t="s">
        <v>6958</v>
      </c>
      <c r="M347" s="94" t="s">
        <v>6959</v>
      </c>
      <c r="N347" s="94" t="s">
        <v>6960</v>
      </c>
      <c r="O347" s="94" t="s">
        <v>89</v>
      </c>
      <c r="P347" s="94" t="s">
        <v>90</v>
      </c>
      <c r="Q347" s="94" t="s">
        <v>6961</v>
      </c>
      <c r="R347" s="94" t="s">
        <v>6962</v>
      </c>
      <c r="S347" s="94" t="s">
        <v>135</v>
      </c>
      <c r="T347" s="94" t="s">
        <v>1426</v>
      </c>
      <c r="U347" s="94" t="s">
        <v>1236</v>
      </c>
      <c r="V347" s="104" t="s">
        <v>6963</v>
      </c>
      <c r="W347" s="105" t="s">
        <v>2498</v>
      </c>
      <c r="X347" s="105" t="s">
        <v>6961</v>
      </c>
      <c r="Y347" s="105" t="s">
        <v>6964</v>
      </c>
      <c r="Z347" s="105" t="s">
        <v>6965</v>
      </c>
      <c r="AA347" s="105" t="s">
        <v>6966</v>
      </c>
      <c r="AB347" s="106">
        <v>1</v>
      </c>
      <c r="AC347" s="102">
        <v>7500</v>
      </c>
      <c r="AD347" s="94">
        <v>3000</v>
      </c>
      <c r="AE347" s="94">
        <v>0</v>
      </c>
      <c r="AF347" s="94">
        <v>0</v>
      </c>
      <c r="AG347" s="94">
        <v>0</v>
      </c>
      <c r="AH347" s="102"/>
      <c r="AI347" s="102"/>
      <c r="AJ347" s="107"/>
      <c r="AK347" s="107" t="s">
        <v>3118</v>
      </c>
      <c r="AL347" s="107"/>
    </row>
    <row r="348" spans="2:38" ht="22.25" customHeight="1" x14ac:dyDescent="0.2">
      <c r="B348" s="102" t="s">
        <v>1226</v>
      </c>
      <c r="C348" s="94" t="s">
        <v>85</v>
      </c>
      <c r="D348" s="103" t="s">
        <v>6967</v>
      </c>
      <c r="E348" s="94" t="s">
        <v>6968</v>
      </c>
      <c r="F348" s="94" t="s">
        <v>3116</v>
      </c>
      <c r="G348" s="94" t="s">
        <v>2497</v>
      </c>
      <c r="H348" s="103">
        <v>2023</v>
      </c>
      <c r="I348" s="103">
        <v>2023</v>
      </c>
      <c r="J348" s="102" t="s">
        <v>6969</v>
      </c>
      <c r="K348" s="94" t="s">
        <v>6970</v>
      </c>
      <c r="L348" s="94" t="s">
        <v>6971</v>
      </c>
      <c r="M348" s="94" t="s">
        <v>6972</v>
      </c>
      <c r="N348" s="94" t="s">
        <v>6973</v>
      </c>
      <c r="O348" s="94" t="s">
        <v>89</v>
      </c>
      <c r="P348" s="94" t="s">
        <v>90</v>
      </c>
      <c r="Q348" s="94" t="s">
        <v>6974</v>
      </c>
      <c r="R348" s="94" t="s">
        <v>6975</v>
      </c>
      <c r="S348" s="94" t="s">
        <v>135</v>
      </c>
      <c r="T348" s="94" t="s">
        <v>1314</v>
      </c>
      <c r="U348" s="94" t="s">
        <v>1236</v>
      </c>
      <c r="V348" s="104" t="s">
        <v>6976</v>
      </c>
      <c r="W348" s="105" t="s">
        <v>2498</v>
      </c>
      <c r="X348" s="105" t="s">
        <v>6974</v>
      </c>
      <c r="Y348" s="105" t="s">
        <v>6977</v>
      </c>
      <c r="Z348" s="105" t="s">
        <v>6978</v>
      </c>
      <c r="AA348" s="105" t="s">
        <v>6979</v>
      </c>
      <c r="AB348" s="106">
        <v>2</v>
      </c>
      <c r="AC348" s="102">
        <v>4700</v>
      </c>
      <c r="AD348" s="94">
        <v>2200</v>
      </c>
      <c r="AE348" s="94">
        <v>1500</v>
      </c>
      <c r="AF348" s="94">
        <v>1500</v>
      </c>
      <c r="AG348" s="94">
        <v>0</v>
      </c>
      <c r="AH348" s="102"/>
      <c r="AI348" s="102"/>
      <c r="AJ348" s="107"/>
      <c r="AK348" s="107" t="s">
        <v>3118</v>
      </c>
      <c r="AL348" s="107"/>
    </row>
    <row r="349" spans="2:38" ht="22.25" customHeight="1" x14ac:dyDescent="0.2">
      <c r="B349" s="102" t="s">
        <v>1226</v>
      </c>
      <c r="C349" s="94" t="s">
        <v>85</v>
      </c>
      <c r="D349" s="103" t="s">
        <v>6980</v>
      </c>
      <c r="E349" s="94" t="s">
        <v>6981</v>
      </c>
      <c r="F349" s="94" t="s">
        <v>3116</v>
      </c>
      <c r="G349" s="94" t="s">
        <v>2497</v>
      </c>
      <c r="H349" s="103">
        <v>2023</v>
      </c>
      <c r="I349" s="103">
        <v>2023</v>
      </c>
      <c r="J349" s="102" t="s">
        <v>6982</v>
      </c>
      <c r="K349" s="94" t="s">
        <v>6983</v>
      </c>
      <c r="L349" s="94" t="s">
        <v>6984</v>
      </c>
      <c r="M349" s="94" t="s">
        <v>6985</v>
      </c>
      <c r="N349" s="94" t="s">
        <v>6986</v>
      </c>
      <c r="O349" s="94" t="s">
        <v>89</v>
      </c>
      <c r="P349" s="94" t="s">
        <v>90</v>
      </c>
      <c r="Q349" s="94" t="s">
        <v>6446</v>
      </c>
      <c r="R349" s="94" t="s">
        <v>6987</v>
      </c>
      <c r="S349" s="94" t="s">
        <v>135</v>
      </c>
      <c r="T349" s="94" t="s">
        <v>6321</v>
      </c>
      <c r="U349" s="94" t="s">
        <v>1236</v>
      </c>
      <c r="V349" s="104" t="s">
        <v>6988</v>
      </c>
      <c r="W349" s="105" t="s">
        <v>6989</v>
      </c>
      <c r="X349" s="105" t="s">
        <v>6446</v>
      </c>
      <c r="Y349" s="105" t="s">
        <v>6990</v>
      </c>
      <c r="Z349" s="105" t="s">
        <v>6991</v>
      </c>
      <c r="AA349" s="105" t="s">
        <v>6992</v>
      </c>
      <c r="AB349" s="106">
        <v>3</v>
      </c>
      <c r="AC349" s="102">
        <v>43650</v>
      </c>
      <c r="AD349" s="94">
        <v>13000</v>
      </c>
      <c r="AE349" s="94">
        <v>4100</v>
      </c>
      <c r="AF349" s="94">
        <v>4100</v>
      </c>
      <c r="AG349" s="94">
        <v>0</v>
      </c>
      <c r="AH349" s="102"/>
      <c r="AI349" s="102"/>
      <c r="AJ349" s="107"/>
      <c r="AK349" s="107" t="s">
        <v>3118</v>
      </c>
      <c r="AL349" s="107"/>
    </row>
    <row r="350" spans="2:38" ht="22.25" customHeight="1" x14ac:dyDescent="0.2">
      <c r="B350" s="102" t="s">
        <v>1226</v>
      </c>
      <c r="C350" s="94" t="s">
        <v>85</v>
      </c>
      <c r="D350" s="103" t="s">
        <v>6993</v>
      </c>
      <c r="E350" s="94" t="s">
        <v>6994</v>
      </c>
      <c r="F350" s="94" t="s">
        <v>3116</v>
      </c>
      <c r="G350" s="94" t="s">
        <v>2497</v>
      </c>
      <c r="H350" s="103">
        <v>2023</v>
      </c>
      <c r="I350" s="103">
        <v>2023</v>
      </c>
      <c r="J350" s="102" t="s">
        <v>6995</v>
      </c>
      <c r="K350" s="94" t="s">
        <v>6996</v>
      </c>
      <c r="L350" s="94" t="s">
        <v>6997</v>
      </c>
      <c r="M350" s="94" t="s">
        <v>6998</v>
      </c>
      <c r="N350" s="94" t="s">
        <v>6999</v>
      </c>
      <c r="O350" s="94" t="s">
        <v>89</v>
      </c>
      <c r="P350" s="94" t="s">
        <v>90</v>
      </c>
      <c r="Q350" s="94" t="s">
        <v>7000</v>
      </c>
      <c r="R350" s="94" t="s">
        <v>7001</v>
      </c>
      <c r="S350" s="94" t="s">
        <v>135</v>
      </c>
      <c r="T350" s="94" t="s">
        <v>1400</v>
      </c>
      <c r="U350" s="94" t="s">
        <v>1236</v>
      </c>
      <c r="V350" s="104" t="s">
        <v>7002</v>
      </c>
      <c r="W350" s="105" t="s">
        <v>2498</v>
      </c>
      <c r="X350" s="105" t="s">
        <v>7000</v>
      </c>
      <c r="Y350" s="105" t="s">
        <v>7003</v>
      </c>
      <c r="Z350" s="105" t="s">
        <v>7004</v>
      </c>
      <c r="AA350" s="105" t="s">
        <v>7005</v>
      </c>
      <c r="AB350" s="106">
        <v>2</v>
      </c>
      <c r="AC350" s="102">
        <v>13100</v>
      </c>
      <c r="AD350" s="94">
        <v>4250</v>
      </c>
      <c r="AE350" s="94">
        <v>1500</v>
      </c>
      <c r="AF350" s="94">
        <v>1500</v>
      </c>
      <c r="AG350" s="94">
        <v>0</v>
      </c>
      <c r="AH350" s="102"/>
      <c r="AI350" s="102"/>
      <c r="AJ350" s="107"/>
      <c r="AK350" s="107" t="s">
        <v>3118</v>
      </c>
      <c r="AL350" s="107"/>
    </row>
    <row r="351" spans="2:38" ht="22.25" customHeight="1" x14ac:dyDescent="0.2">
      <c r="B351" s="102" t="s">
        <v>1226</v>
      </c>
      <c r="C351" s="94" t="s">
        <v>85</v>
      </c>
      <c r="D351" s="103" t="s">
        <v>7006</v>
      </c>
      <c r="E351" s="94" t="s">
        <v>7007</v>
      </c>
      <c r="F351" s="94" t="s">
        <v>3116</v>
      </c>
      <c r="G351" s="94" t="s">
        <v>2497</v>
      </c>
      <c r="H351" s="103">
        <v>2023</v>
      </c>
      <c r="I351" s="103">
        <v>2023</v>
      </c>
      <c r="J351" s="102" t="s">
        <v>7008</v>
      </c>
      <c r="K351" s="94" t="s">
        <v>7009</v>
      </c>
      <c r="L351" s="94" t="s">
        <v>7010</v>
      </c>
      <c r="M351" s="94" t="s">
        <v>7011</v>
      </c>
      <c r="N351" s="94" t="s">
        <v>7012</v>
      </c>
      <c r="O351" s="94" t="s">
        <v>89</v>
      </c>
      <c r="P351" s="94" t="s">
        <v>90</v>
      </c>
      <c r="Q351" s="94" t="s">
        <v>7013</v>
      </c>
      <c r="R351" s="94" t="s">
        <v>7014</v>
      </c>
      <c r="S351" s="94" t="s">
        <v>135</v>
      </c>
      <c r="T351" s="94" t="s">
        <v>1426</v>
      </c>
      <c r="U351" s="94" t="s">
        <v>1236</v>
      </c>
      <c r="V351" s="104" t="s">
        <v>7015</v>
      </c>
      <c r="W351" s="105" t="s">
        <v>7016</v>
      </c>
      <c r="X351" s="105" t="s">
        <v>7013</v>
      </c>
      <c r="Y351" s="105" t="s">
        <v>7017</v>
      </c>
      <c r="Z351" s="105" t="s">
        <v>7018</v>
      </c>
      <c r="AA351" s="105" t="s">
        <v>7019</v>
      </c>
      <c r="AB351" s="106">
        <v>1</v>
      </c>
      <c r="AC351" s="102">
        <v>5312</v>
      </c>
      <c r="AD351" s="94">
        <v>2000</v>
      </c>
      <c r="AE351" s="94">
        <v>1500</v>
      </c>
      <c r="AF351" s="94">
        <v>1500</v>
      </c>
      <c r="AG351" s="94">
        <v>0</v>
      </c>
      <c r="AH351" s="102"/>
      <c r="AI351" s="102"/>
      <c r="AJ351" s="107"/>
      <c r="AK351" s="107" t="s">
        <v>3118</v>
      </c>
      <c r="AL351" s="107"/>
    </row>
    <row r="352" spans="2:38" ht="22.25" customHeight="1" x14ac:dyDescent="0.2">
      <c r="B352" s="102" t="s">
        <v>1226</v>
      </c>
      <c r="C352" s="94" t="s">
        <v>85</v>
      </c>
      <c r="D352" s="103" t="s">
        <v>7020</v>
      </c>
      <c r="E352" s="94" t="s">
        <v>7021</v>
      </c>
      <c r="F352" s="94" t="s">
        <v>3116</v>
      </c>
      <c r="G352" s="94" t="s">
        <v>2497</v>
      </c>
      <c r="H352" s="103">
        <v>2023</v>
      </c>
      <c r="I352" s="103">
        <v>2023</v>
      </c>
      <c r="J352" s="102" t="s">
        <v>7022</v>
      </c>
      <c r="K352" s="94" t="s">
        <v>7023</v>
      </c>
      <c r="L352" s="94" t="s">
        <v>7024</v>
      </c>
      <c r="M352" s="94" t="s">
        <v>7025</v>
      </c>
      <c r="N352" s="94" t="s">
        <v>7026</v>
      </c>
      <c r="O352" s="94" t="s">
        <v>89</v>
      </c>
      <c r="P352" s="94" t="s">
        <v>90</v>
      </c>
      <c r="Q352" s="94" t="s">
        <v>7027</v>
      </c>
      <c r="R352" s="94" t="s">
        <v>7028</v>
      </c>
      <c r="S352" s="94" t="s">
        <v>135</v>
      </c>
      <c r="T352" s="94" t="s">
        <v>6321</v>
      </c>
      <c r="U352" s="94" t="s">
        <v>1236</v>
      </c>
      <c r="V352" s="104" t="s">
        <v>7029</v>
      </c>
      <c r="W352" s="105" t="s">
        <v>2498</v>
      </c>
      <c r="X352" s="105" t="s">
        <v>7027</v>
      </c>
      <c r="Y352" s="105" t="s">
        <v>7030</v>
      </c>
      <c r="Z352" s="105" t="s">
        <v>7031</v>
      </c>
      <c r="AA352" s="105" t="s">
        <v>7032</v>
      </c>
      <c r="AB352" s="106">
        <v>2</v>
      </c>
      <c r="AC352" s="102">
        <v>11190</v>
      </c>
      <c r="AD352" s="94">
        <v>5000</v>
      </c>
      <c r="AE352" s="94">
        <v>2050</v>
      </c>
      <c r="AF352" s="94">
        <v>2050</v>
      </c>
      <c r="AG352" s="94">
        <v>0</v>
      </c>
      <c r="AH352" s="102" t="s">
        <v>3117</v>
      </c>
      <c r="AI352" s="102"/>
      <c r="AJ352" s="107"/>
      <c r="AK352" s="107" t="s">
        <v>3118</v>
      </c>
      <c r="AL352" s="107"/>
    </row>
    <row r="353" spans="2:38" ht="22.25" customHeight="1" x14ac:dyDescent="0.2">
      <c r="B353" s="102" t="s">
        <v>1226</v>
      </c>
      <c r="C353" s="94" t="s">
        <v>85</v>
      </c>
      <c r="D353" s="103" t="s">
        <v>7033</v>
      </c>
      <c r="E353" s="94" t="s">
        <v>7034</v>
      </c>
      <c r="F353" s="94" t="s">
        <v>3116</v>
      </c>
      <c r="G353" s="94" t="s">
        <v>2497</v>
      </c>
      <c r="H353" s="103">
        <v>2023</v>
      </c>
      <c r="I353" s="103">
        <v>2023</v>
      </c>
      <c r="J353" s="102" t="s">
        <v>7035</v>
      </c>
      <c r="K353" s="94" t="s">
        <v>7036</v>
      </c>
      <c r="L353" s="94" t="s">
        <v>7037</v>
      </c>
      <c r="M353" s="94" t="s">
        <v>7038</v>
      </c>
      <c r="N353" s="94" t="s">
        <v>7039</v>
      </c>
      <c r="O353" s="94" t="s">
        <v>89</v>
      </c>
      <c r="P353" s="94" t="s">
        <v>90</v>
      </c>
      <c r="Q353" s="94" t="s">
        <v>7040</v>
      </c>
      <c r="R353" s="94" t="s">
        <v>7041</v>
      </c>
      <c r="S353" s="94" t="s">
        <v>4868</v>
      </c>
      <c r="T353" s="94" t="s">
        <v>1314</v>
      </c>
      <c r="U353" s="94" t="s">
        <v>1236</v>
      </c>
      <c r="V353" s="104" t="s">
        <v>7042</v>
      </c>
      <c r="W353" s="105" t="s">
        <v>7043</v>
      </c>
      <c r="X353" s="105" t="s">
        <v>7040</v>
      </c>
      <c r="Y353" s="105" t="s">
        <v>7044</v>
      </c>
      <c r="Z353" s="105" t="s">
        <v>7045</v>
      </c>
      <c r="AA353" s="105" t="s">
        <v>7046</v>
      </c>
      <c r="AB353" s="106">
        <v>3</v>
      </c>
      <c r="AC353" s="102">
        <v>91000</v>
      </c>
      <c r="AD353" s="94">
        <v>30000</v>
      </c>
      <c r="AE353" s="94">
        <v>5225</v>
      </c>
      <c r="AF353" s="94">
        <v>5225</v>
      </c>
      <c r="AG353" s="94">
        <v>0</v>
      </c>
      <c r="AH353" s="102"/>
      <c r="AI353" s="102"/>
      <c r="AJ353" s="107"/>
      <c r="AK353" s="107" t="s">
        <v>3118</v>
      </c>
      <c r="AL353" s="107"/>
    </row>
    <row r="354" spans="2:38" ht="22.25" customHeight="1" x14ac:dyDescent="0.2">
      <c r="B354" s="102" t="s">
        <v>1226</v>
      </c>
      <c r="C354" s="94" t="s">
        <v>85</v>
      </c>
      <c r="D354" s="103" t="s">
        <v>7047</v>
      </c>
      <c r="E354" s="94" t="s">
        <v>7048</v>
      </c>
      <c r="F354" s="94" t="s">
        <v>3116</v>
      </c>
      <c r="G354" s="94" t="s">
        <v>2497</v>
      </c>
      <c r="H354" s="103">
        <v>2023</v>
      </c>
      <c r="I354" s="103">
        <v>2023</v>
      </c>
      <c r="J354" s="102" t="s">
        <v>7049</v>
      </c>
      <c r="K354" s="94" t="s">
        <v>7050</v>
      </c>
      <c r="L354" s="94" t="s">
        <v>7051</v>
      </c>
      <c r="M354" s="94" t="s">
        <v>7052</v>
      </c>
      <c r="N354" s="94" t="s">
        <v>7053</v>
      </c>
      <c r="O354" s="94" t="s">
        <v>89</v>
      </c>
      <c r="P354" s="94" t="s">
        <v>90</v>
      </c>
      <c r="Q354" s="94" t="s">
        <v>7054</v>
      </c>
      <c r="R354" s="94" t="s">
        <v>1466</v>
      </c>
      <c r="S354" s="94" t="s">
        <v>223</v>
      </c>
      <c r="T354" s="94" t="s">
        <v>1350</v>
      </c>
      <c r="U354" s="94" t="s">
        <v>1236</v>
      </c>
      <c r="V354" s="104" t="s">
        <v>7055</v>
      </c>
      <c r="W354" s="105" t="s">
        <v>7056</v>
      </c>
      <c r="X354" s="105" t="s">
        <v>7054</v>
      </c>
      <c r="Y354" s="105" t="s">
        <v>7057</v>
      </c>
      <c r="Z354" s="105" t="s">
        <v>7058</v>
      </c>
      <c r="AA354" s="105" t="s">
        <v>7059</v>
      </c>
      <c r="AB354" s="106">
        <v>1</v>
      </c>
      <c r="AC354" s="102">
        <v>4600</v>
      </c>
      <c r="AD354" s="94">
        <v>2000</v>
      </c>
      <c r="AE354" s="94">
        <v>1500</v>
      </c>
      <c r="AF354" s="94">
        <v>1500</v>
      </c>
      <c r="AG354" s="94">
        <v>0</v>
      </c>
      <c r="AH354" s="102"/>
      <c r="AI354" s="102"/>
      <c r="AJ354" s="107"/>
      <c r="AK354" s="107" t="s">
        <v>3118</v>
      </c>
      <c r="AL354" s="107"/>
    </row>
    <row r="355" spans="2:38" ht="22.25" customHeight="1" x14ac:dyDescent="0.2">
      <c r="B355" s="102" t="s">
        <v>1226</v>
      </c>
      <c r="C355" s="94" t="s">
        <v>85</v>
      </c>
      <c r="D355" s="103" t="s">
        <v>7060</v>
      </c>
      <c r="E355" s="94" t="s">
        <v>7061</v>
      </c>
      <c r="F355" s="94" t="s">
        <v>3116</v>
      </c>
      <c r="G355" s="94" t="s">
        <v>2497</v>
      </c>
      <c r="H355" s="103">
        <v>2023</v>
      </c>
      <c r="I355" s="103">
        <v>2023</v>
      </c>
      <c r="J355" s="102"/>
      <c r="K355" s="94" t="s">
        <v>7062</v>
      </c>
      <c r="L355" s="94" t="s">
        <v>7063</v>
      </c>
      <c r="M355" s="94" t="s">
        <v>7064</v>
      </c>
      <c r="N355" s="94" t="s">
        <v>7065</v>
      </c>
      <c r="O355" s="94" t="s">
        <v>89</v>
      </c>
      <c r="P355" s="94" t="s">
        <v>90</v>
      </c>
      <c r="Q355" s="94" t="s">
        <v>7066</v>
      </c>
      <c r="R355" s="94" t="s">
        <v>7067</v>
      </c>
      <c r="S355" s="94" t="s">
        <v>135</v>
      </c>
      <c r="T355" s="94" t="s">
        <v>1257</v>
      </c>
      <c r="U355" s="94" t="s">
        <v>1236</v>
      </c>
      <c r="V355" s="104" t="s">
        <v>7068</v>
      </c>
      <c r="W355" s="105" t="s">
        <v>2498</v>
      </c>
      <c r="X355" s="105" t="s">
        <v>7066</v>
      </c>
      <c r="Y355" s="105" t="s">
        <v>7069</v>
      </c>
      <c r="Z355" s="105" t="s">
        <v>7070</v>
      </c>
      <c r="AA355" s="105" t="s">
        <v>7071</v>
      </c>
      <c r="AB355" s="106">
        <v>3</v>
      </c>
      <c r="AC355" s="102">
        <v>24411</v>
      </c>
      <c r="AD355" s="94">
        <v>9484</v>
      </c>
      <c r="AE355" s="94">
        <v>2468</v>
      </c>
      <c r="AF355" s="94">
        <v>2468</v>
      </c>
      <c r="AG355" s="94">
        <v>0</v>
      </c>
      <c r="AH355" s="102"/>
      <c r="AI355" s="102"/>
      <c r="AJ355" s="107"/>
      <c r="AK355" s="107" t="s">
        <v>3118</v>
      </c>
      <c r="AL355" s="107"/>
    </row>
    <row r="356" spans="2:38" ht="22.25" customHeight="1" x14ac:dyDescent="0.2">
      <c r="B356" s="102" t="s">
        <v>1226</v>
      </c>
      <c r="C356" s="94" t="s">
        <v>85</v>
      </c>
      <c r="D356" s="103" t="s">
        <v>7072</v>
      </c>
      <c r="E356" s="94" t="s">
        <v>7073</v>
      </c>
      <c r="F356" s="94" t="s">
        <v>3505</v>
      </c>
      <c r="G356" s="94" t="s">
        <v>2497</v>
      </c>
      <c r="H356" s="103">
        <v>2023</v>
      </c>
      <c r="I356" s="103">
        <v>2023</v>
      </c>
      <c r="J356" s="102" t="s">
        <v>7074</v>
      </c>
      <c r="K356" s="94" t="s">
        <v>7075</v>
      </c>
      <c r="L356" s="94" t="s">
        <v>7076</v>
      </c>
      <c r="M356" s="94" t="s">
        <v>7077</v>
      </c>
      <c r="N356" s="94" t="s">
        <v>7078</v>
      </c>
      <c r="O356" s="94" t="s">
        <v>89</v>
      </c>
      <c r="P356" s="94" t="s">
        <v>90</v>
      </c>
      <c r="Q356" s="94" t="s">
        <v>7041</v>
      </c>
      <c r="R356" s="94" t="s">
        <v>7079</v>
      </c>
      <c r="S356" s="94" t="s">
        <v>135</v>
      </c>
      <c r="T356" s="94" t="s">
        <v>1314</v>
      </c>
      <c r="U356" s="94" t="s">
        <v>1236</v>
      </c>
      <c r="V356" s="104" t="s">
        <v>7080</v>
      </c>
      <c r="W356" s="105" t="s">
        <v>2498</v>
      </c>
      <c r="X356" s="105" t="s">
        <v>7041</v>
      </c>
      <c r="Y356" s="105" t="s">
        <v>7081</v>
      </c>
      <c r="Z356" s="105" t="s">
        <v>7082</v>
      </c>
      <c r="AA356" s="105" t="s">
        <v>7083</v>
      </c>
      <c r="AB356" s="106">
        <v>3</v>
      </c>
      <c r="AC356" s="102">
        <v>25913</v>
      </c>
      <c r="AD356" s="94">
        <v>10213</v>
      </c>
      <c r="AE356" s="94">
        <v>0</v>
      </c>
      <c r="AF356" s="94">
        <v>0</v>
      </c>
      <c r="AG356" s="94">
        <v>0</v>
      </c>
      <c r="AH356" s="102"/>
      <c r="AI356" s="102"/>
      <c r="AJ356" s="107"/>
      <c r="AK356" s="107" t="s">
        <v>3118</v>
      </c>
      <c r="AL356" s="107"/>
    </row>
    <row r="357" spans="2:38" ht="22.25" customHeight="1" x14ac:dyDescent="0.2">
      <c r="B357" s="102" t="s">
        <v>1226</v>
      </c>
      <c r="C357" s="94" t="s">
        <v>85</v>
      </c>
      <c r="D357" s="103" t="s">
        <v>7084</v>
      </c>
      <c r="E357" s="94" t="s">
        <v>7085</v>
      </c>
      <c r="F357" s="94" t="s">
        <v>3116</v>
      </c>
      <c r="G357" s="94" t="s">
        <v>2497</v>
      </c>
      <c r="H357" s="103">
        <v>2023</v>
      </c>
      <c r="I357" s="103">
        <v>2023</v>
      </c>
      <c r="J357" s="102" t="s">
        <v>7086</v>
      </c>
      <c r="K357" s="94" t="s">
        <v>7087</v>
      </c>
      <c r="L357" s="94"/>
      <c r="M357" s="94" t="s">
        <v>7088</v>
      </c>
      <c r="N357" s="94" t="s">
        <v>7089</v>
      </c>
      <c r="O357" s="94" t="s">
        <v>89</v>
      </c>
      <c r="P357" s="94" t="s">
        <v>257</v>
      </c>
      <c r="Q357" s="94" t="s">
        <v>7090</v>
      </c>
      <c r="R357" s="94" t="s">
        <v>7091</v>
      </c>
      <c r="S357" s="94" t="s">
        <v>91</v>
      </c>
      <c r="T357" s="94" t="s">
        <v>1314</v>
      </c>
      <c r="U357" s="94" t="s">
        <v>1236</v>
      </c>
      <c r="V357" s="104" t="s">
        <v>7092</v>
      </c>
      <c r="W357" s="105" t="s">
        <v>2498</v>
      </c>
      <c r="X357" s="105" t="s">
        <v>7093</v>
      </c>
      <c r="Y357" s="105" t="s">
        <v>7094</v>
      </c>
      <c r="Z357" s="105" t="s">
        <v>7095</v>
      </c>
      <c r="AA357" s="105" t="s">
        <v>7096</v>
      </c>
      <c r="AB357" s="106">
        <v>4</v>
      </c>
      <c r="AC357" s="102">
        <v>25755</v>
      </c>
      <c r="AD357" s="94">
        <v>11500</v>
      </c>
      <c r="AE357" s="94">
        <v>10304</v>
      </c>
      <c r="AF357" s="94">
        <v>10304</v>
      </c>
      <c r="AG357" s="94">
        <v>0</v>
      </c>
      <c r="AH357" s="102"/>
      <c r="AI357" s="102"/>
      <c r="AJ357" s="107"/>
      <c r="AK357" s="107" t="s">
        <v>3118</v>
      </c>
      <c r="AL357" s="107"/>
    </row>
    <row r="358" spans="2:38" ht="22.25" customHeight="1" x14ac:dyDescent="0.2">
      <c r="B358" s="102" t="s">
        <v>1226</v>
      </c>
      <c r="C358" s="94" t="s">
        <v>85</v>
      </c>
      <c r="D358" s="103" t="s">
        <v>7097</v>
      </c>
      <c r="E358" s="94" t="s">
        <v>7098</v>
      </c>
      <c r="F358" s="94" t="s">
        <v>3116</v>
      </c>
      <c r="G358" s="94" t="s">
        <v>2497</v>
      </c>
      <c r="H358" s="103">
        <v>2023</v>
      </c>
      <c r="I358" s="103">
        <v>2023</v>
      </c>
      <c r="J358" s="102" t="s">
        <v>7099</v>
      </c>
      <c r="K358" s="94" t="s">
        <v>7100</v>
      </c>
      <c r="L358" s="94"/>
      <c r="M358" s="94" t="s">
        <v>7101</v>
      </c>
      <c r="N358" s="94" t="s">
        <v>7102</v>
      </c>
      <c r="O358" s="94" t="s">
        <v>89</v>
      </c>
      <c r="P358" s="94" t="s">
        <v>257</v>
      </c>
      <c r="Q358" s="94" t="s">
        <v>1581</v>
      </c>
      <c r="R358" s="94" t="s">
        <v>1582</v>
      </c>
      <c r="S358" s="94" t="s">
        <v>91</v>
      </c>
      <c r="T358" s="94" t="s">
        <v>1583</v>
      </c>
      <c r="U358" s="94" t="s">
        <v>1236</v>
      </c>
      <c r="V358" s="104" t="s">
        <v>7103</v>
      </c>
      <c r="W358" s="105" t="s">
        <v>2498</v>
      </c>
      <c r="X358" s="105" t="s">
        <v>1581</v>
      </c>
      <c r="Y358" s="105" t="s">
        <v>2887</v>
      </c>
      <c r="Z358" s="105" t="s">
        <v>7104</v>
      </c>
      <c r="AA358" s="105" t="s">
        <v>7105</v>
      </c>
      <c r="AB358" s="106">
        <v>4</v>
      </c>
      <c r="AC358" s="102">
        <v>108700</v>
      </c>
      <c r="AD358" s="94">
        <v>35000</v>
      </c>
      <c r="AE358" s="94">
        <v>11486</v>
      </c>
      <c r="AF358" s="94">
        <v>11486</v>
      </c>
      <c r="AG358" s="94">
        <v>0</v>
      </c>
      <c r="AH358" s="102"/>
      <c r="AI358" s="102"/>
      <c r="AJ358" s="107"/>
      <c r="AK358" s="107" t="s">
        <v>3118</v>
      </c>
      <c r="AL358" s="107"/>
    </row>
    <row r="359" spans="2:38" ht="22.25" customHeight="1" x14ac:dyDescent="0.2">
      <c r="B359" s="102" t="s">
        <v>1226</v>
      </c>
      <c r="C359" s="94" t="s">
        <v>85</v>
      </c>
      <c r="D359" s="103" t="s">
        <v>7106</v>
      </c>
      <c r="E359" s="94" t="s">
        <v>7107</v>
      </c>
      <c r="F359" s="94" t="s">
        <v>3116</v>
      </c>
      <c r="G359" s="94" t="s">
        <v>2497</v>
      </c>
      <c r="H359" s="103">
        <v>2023</v>
      </c>
      <c r="I359" s="103">
        <v>2023</v>
      </c>
      <c r="J359" s="102" t="s">
        <v>1307</v>
      </c>
      <c r="K359" s="94" t="s">
        <v>1308</v>
      </c>
      <c r="L359" s="94" t="s">
        <v>2809</v>
      </c>
      <c r="M359" s="94" t="s">
        <v>1310</v>
      </c>
      <c r="N359" s="94" t="s">
        <v>1311</v>
      </c>
      <c r="O359" s="94" t="s">
        <v>89</v>
      </c>
      <c r="P359" s="94" t="s">
        <v>90</v>
      </c>
      <c r="Q359" s="94" t="s">
        <v>1312</v>
      </c>
      <c r="R359" s="94" t="s">
        <v>1313</v>
      </c>
      <c r="S359" s="94" t="s">
        <v>223</v>
      </c>
      <c r="T359" s="94" t="s">
        <v>1314</v>
      </c>
      <c r="U359" s="94" t="s">
        <v>1236</v>
      </c>
      <c r="V359" s="104" t="s">
        <v>2810</v>
      </c>
      <c r="W359" s="105" t="s">
        <v>2811</v>
      </c>
      <c r="X359" s="105" t="s">
        <v>1312</v>
      </c>
      <c r="Y359" s="105" t="s">
        <v>2812</v>
      </c>
      <c r="Z359" s="105" t="s">
        <v>2813</v>
      </c>
      <c r="AA359" s="105" t="s">
        <v>2814</v>
      </c>
      <c r="AB359" s="106">
        <v>1</v>
      </c>
      <c r="AC359" s="102">
        <v>3200</v>
      </c>
      <c r="AD359" s="94">
        <v>1600</v>
      </c>
      <c r="AE359" s="94">
        <v>1500</v>
      </c>
      <c r="AF359" s="94">
        <v>1500</v>
      </c>
      <c r="AG359" s="94">
        <v>0</v>
      </c>
      <c r="AH359" s="102" t="s">
        <v>3117</v>
      </c>
      <c r="AI359" s="102"/>
      <c r="AJ359" s="107"/>
      <c r="AK359" s="107" t="s">
        <v>3118</v>
      </c>
      <c r="AL359" s="107"/>
    </row>
    <row r="360" spans="2:38" ht="22.25" customHeight="1" x14ac:dyDescent="0.2">
      <c r="B360" s="102" t="s">
        <v>1226</v>
      </c>
      <c r="C360" s="94" t="s">
        <v>85</v>
      </c>
      <c r="D360" s="103" t="s">
        <v>7108</v>
      </c>
      <c r="E360" s="94" t="s">
        <v>7109</v>
      </c>
      <c r="F360" s="94" t="s">
        <v>3116</v>
      </c>
      <c r="G360" s="94" t="s">
        <v>2497</v>
      </c>
      <c r="H360" s="103">
        <v>2023</v>
      </c>
      <c r="I360" s="103">
        <v>2023</v>
      </c>
      <c r="J360" s="102" t="s">
        <v>7110</v>
      </c>
      <c r="K360" s="94" t="s">
        <v>7111</v>
      </c>
      <c r="L360" s="94" t="s">
        <v>7112</v>
      </c>
      <c r="M360" s="94" t="s">
        <v>7113</v>
      </c>
      <c r="N360" s="94" t="s">
        <v>7114</v>
      </c>
      <c r="O360" s="94" t="s">
        <v>89</v>
      </c>
      <c r="P360" s="94" t="s">
        <v>90</v>
      </c>
      <c r="Q360" s="94" t="s">
        <v>7115</v>
      </c>
      <c r="R360" s="94" t="s">
        <v>7116</v>
      </c>
      <c r="S360" s="94" t="s">
        <v>91</v>
      </c>
      <c r="T360" s="94" t="s">
        <v>1314</v>
      </c>
      <c r="U360" s="94" t="s">
        <v>1236</v>
      </c>
      <c r="V360" s="104" t="s">
        <v>7117</v>
      </c>
      <c r="W360" s="105" t="s">
        <v>2498</v>
      </c>
      <c r="X360" s="105" t="s">
        <v>7118</v>
      </c>
      <c r="Y360" s="105" t="s">
        <v>7119</v>
      </c>
      <c r="Z360" s="105" t="s">
        <v>7120</v>
      </c>
      <c r="AA360" s="105" t="s">
        <v>7121</v>
      </c>
      <c r="AB360" s="106">
        <v>2</v>
      </c>
      <c r="AC360" s="102">
        <v>15645</v>
      </c>
      <c r="AD360" s="94">
        <v>3500</v>
      </c>
      <c r="AE360" s="94">
        <v>2000</v>
      </c>
      <c r="AF360" s="94">
        <v>2000</v>
      </c>
      <c r="AG360" s="94">
        <v>0</v>
      </c>
      <c r="AH360" s="102" t="s">
        <v>3117</v>
      </c>
      <c r="AI360" s="102"/>
      <c r="AJ360" s="107"/>
      <c r="AK360" s="107" t="s">
        <v>3118</v>
      </c>
      <c r="AL360" s="107"/>
    </row>
    <row r="361" spans="2:38" ht="22.25" customHeight="1" x14ac:dyDescent="0.2">
      <c r="B361" s="102" t="s">
        <v>1226</v>
      </c>
      <c r="C361" s="94" t="s">
        <v>85</v>
      </c>
      <c r="D361" s="103" t="s">
        <v>7122</v>
      </c>
      <c r="E361" s="94" t="s">
        <v>7123</v>
      </c>
      <c r="F361" s="94" t="s">
        <v>3116</v>
      </c>
      <c r="G361" s="94" t="s">
        <v>2497</v>
      </c>
      <c r="H361" s="103">
        <v>2023</v>
      </c>
      <c r="I361" s="103">
        <v>2023</v>
      </c>
      <c r="J361" s="102" t="s">
        <v>7124</v>
      </c>
      <c r="K361" s="94" t="s">
        <v>7125</v>
      </c>
      <c r="L361" s="94" t="s">
        <v>7126</v>
      </c>
      <c r="M361" s="94" t="s">
        <v>7127</v>
      </c>
      <c r="N361" s="94" t="s">
        <v>7128</v>
      </c>
      <c r="O361" s="94" t="s">
        <v>89</v>
      </c>
      <c r="P361" s="94" t="s">
        <v>90</v>
      </c>
      <c r="Q361" s="94" t="s">
        <v>7129</v>
      </c>
      <c r="R361" s="94" t="s">
        <v>7130</v>
      </c>
      <c r="S361" s="94" t="s">
        <v>91</v>
      </c>
      <c r="T361" s="94" t="s">
        <v>1400</v>
      </c>
      <c r="U361" s="94" t="s">
        <v>1236</v>
      </c>
      <c r="V361" s="104" t="s">
        <v>7131</v>
      </c>
      <c r="W361" s="105" t="s">
        <v>7132</v>
      </c>
      <c r="X361" s="105" t="s">
        <v>7129</v>
      </c>
      <c r="Y361" s="105" t="s">
        <v>7133</v>
      </c>
      <c r="Z361" s="105" t="s">
        <v>7134</v>
      </c>
      <c r="AA361" s="105" t="s">
        <v>7135</v>
      </c>
      <c r="AB361" s="106">
        <v>2</v>
      </c>
      <c r="AC361" s="102">
        <v>10392</v>
      </c>
      <c r="AD361" s="94">
        <v>4000</v>
      </c>
      <c r="AE361" s="94">
        <v>1500</v>
      </c>
      <c r="AF361" s="94">
        <v>1500</v>
      </c>
      <c r="AG361" s="94">
        <v>0</v>
      </c>
      <c r="AH361" s="102"/>
      <c r="AI361" s="102"/>
      <c r="AJ361" s="107"/>
      <c r="AK361" s="107" t="s">
        <v>3118</v>
      </c>
      <c r="AL361" s="107"/>
    </row>
    <row r="362" spans="2:38" ht="22.25" customHeight="1" x14ac:dyDescent="0.2">
      <c r="B362" s="102" t="s">
        <v>1226</v>
      </c>
      <c r="C362" s="94" t="s">
        <v>85</v>
      </c>
      <c r="D362" s="103" t="s">
        <v>7136</v>
      </c>
      <c r="E362" s="94" t="s">
        <v>7137</v>
      </c>
      <c r="F362" s="94" t="s">
        <v>3116</v>
      </c>
      <c r="G362" s="94" t="s">
        <v>2497</v>
      </c>
      <c r="H362" s="103">
        <v>2023</v>
      </c>
      <c r="I362" s="103">
        <v>2023</v>
      </c>
      <c r="J362" s="102" t="s">
        <v>7138</v>
      </c>
      <c r="K362" s="94" t="s">
        <v>7139</v>
      </c>
      <c r="L362" s="94" t="s">
        <v>7140</v>
      </c>
      <c r="M362" s="94" t="s">
        <v>7141</v>
      </c>
      <c r="N362" s="94" t="s">
        <v>7142</v>
      </c>
      <c r="O362" s="94" t="s">
        <v>89</v>
      </c>
      <c r="P362" s="94" t="s">
        <v>90</v>
      </c>
      <c r="Q362" s="94" t="s">
        <v>7143</v>
      </c>
      <c r="R362" s="94" t="s">
        <v>7144</v>
      </c>
      <c r="S362" s="94" t="s">
        <v>91</v>
      </c>
      <c r="T362" s="94" t="s">
        <v>1400</v>
      </c>
      <c r="U362" s="94" t="s">
        <v>1236</v>
      </c>
      <c r="V362" s="104" t="s">
        <v>7145</v>
      </c>
      <c r="W362" s="105" t="s">
        <v>2498</v>
      </c>
      <c r="X362" s="105" t="s">
        <v>7143</v>
      </c>
      <c r="Y362" s="105" t="s">
        <v>7146</v>
      </c>
      <c r="Z362" s="105" t="s">
        <v>7147</v>
      </c>
      <c r="AA362" s="105" t="s">
        <v>7148</v>
      </c>
      <c r="AB362" s="106">
        <v>1</v>
      </c>
      <c r="AC362" s="102">
        <v>16670</v>
      </c>
      <c r="AD362" s="94">
        <v>3500</v>
      </c>
      <c r="AE362" s="94">
        <v>1500</v>
      </c>
      <c r="AF362" s="94">
        <v>1500</v>
      </c>
      <c r="AG362" s="94">
        <v>0</v>
      </c>
      <c r="AH362" s="102" t="s">
        <v>3117</v>
      </c>
      <c r="AI362" s="102"/>
      <c r="AJ362" s="107"/>
      <c r="AK362" s="107" t="s">
        <v>3118</v>
      </c>
      <c r="AL362" s="107"/>
    </row>
    <row r="363" spans="2:38" ht="22.25" customHeight="1" x14ac:dyDescent="0.2">
      <c r="B363" s="102" t="s">
        <v>7149</v>
      </c>
      <c r="C363" s="94" t="s">
        <v>85</v>
      </c>
      <c r="D363" s="103" t="s">
        <v>7150</v>
      </c>
      <c r="E363" s="94" t="s">
        <v>7151</v>
      </c>
      <c r="F363" s="94" t="s">
        <v>3116</v>
      </c>
      <c r="G363" s="94" t="s">
        <v>2497</v>
      </c>
      <c r="H363" s="103">
        <v>2023</v>
      </c>
      <c r="I363" s="103">
        <v>2023</v>
      </c>
      <c r="J363" s="102" t="s">
        <v>7152</v>
      </c>
      <c r="K363" s="94" t="s">
        <v>7153</v>
      </c>
      <c r="L363" s="94" t="s">
        <v>7154</v>
      </c>
      <c r="M363" s="94" t="s">
        <v>7155</v>
      </c>
      <c r="N363" s="94" t="s">
        <v>7156</v>
      </c>
      <c r="O363" s="94" t="s">
        <v>89</v>
      </c>
      <c r="P363" s="94" t="s">
        <v>90</v>
      </c>
      <c r="Q363" s="94" t="s">
        <v>3321</v>
      </c>
      <c r="R363" s="94" t="s">
        <v>3322</v>
      </c>
      <c r="S363" s="94" t="s">
        <v>135</v>
      </c>
      <c r="T363" s="94" t="s">
        <v>3323</v>
      </c>
      <c r="U363" s="94" t="s">
        <v>3323</v>
      </c>
      <c r="V363" s="104" t="s">
        <v>7157</v>
      </c>
      <c r="W363" s="105" t="s">
        <v>7158</v>
      </c>
      <c r="X363" s="105" t="s">
        <v>3321</v>
      </c>
      <c r="Y363" s="105" t="s">
        <v>3326</v>
      </c>
      <c r="Z363" s="105" t="s">
        <v>7159</v>
      </c>
      <c r="AA363" s="105" t="s">
        <v>7160</v>
      </c>
      <c r="AB363" s="106">
        <v>1</v>
      </c>
      <c r="AC363" s="102">
        <v>2550</v>
      </c>
      <c r="AD363" s="94">
        <v>1500</v>
      </c>
      <c r="AE363" s="94">
        <v>1500</v>
      </c>
      <c r="AF363" s="94">
        <v>1500</v>
      </c>
      <c r="AG363" s="94">
        <v>0</v>
      </c>
      <c r="AH363" s="102"/>
      <c r="AI363" s="102"/>
      <c r="AJ363" s="107"/>
      <c r="AK363" s="107" t="s">
        <v>3118</v>
      </c>
      <c r="AL363" s="107"/>
    </row>
    <row r="364" spans="2:38" ht="22.25" customHeight="1" x14ac:dyDescent="0.2">
      <c r="B364" s="102" t="s">
        <v>7149</v>
      </c>
      <c r="C364" s="94" t="s">
        <v>85</v>
      </c>
      <c r="D364" s="103" t="s">
        <v>7161</v>
      </c>
      <c r="E364" s="94" t="s">
        <v>7162</v>
      </c>
      <c r="F364" s="94" t="s">
        <v>3116</v>
      </c>
      <c r="G364" s="94" t="s">
        <v>2497</v>
      </c>
      <c r="H364" s="103">
        <v>2023</v>
      </c>
      <c r="I364" s="103">
        <v>2023</v>
      </c>
      <c r="J364" s="102" t="s">
        <v>7163</v>
      </c>
      <c r="K364" s="94" t="s">
        <v>7164</v>
      </c>
      <c r="L364" s="94" t="s">
        <v>7165</v>
      </c>
      <c r="M364" s="94" t="s">
        <v>7166</v>
      </c>
      <c r="N364" s="94" t="s">
        <v>7167</v>
      </c>
      <c r="O364" s="94" t="s">
        <v>89</v>
      </c>
      <c r="P364" s="94" t="s">
        <v>90</v>
      </c>
      <c r="Q364" s="94" t="s">
        <v>7168</v>
      </c>
      <c r="R364" s="94" t="s">
        <v>7169</v>
      </c>
      <c r="S364" s="94" t="s">
        <v>135</v>
      </c>
      <c r="T364" s="94" t="s">
        <v>3323</v>
      </c>
      <c r="U364" s="94" t="s">
        <v>3323</v>
      </c>
      <c r="V364" s="104" t="s">
        <v>7170</v>
      </c>
      <c r="W364" s="105" t="s">
        <v>7171</v>
      </c>
      <c r="X364" s="105" t="s">
        <v>7172</v>
      </c>
      <c r="Y364" s="105" t="s">
        <v>7173</v>
      </c>
      <c r="Z364" s="105" t="s">
        <v>7174</v>
      </c>
      <c r="AA364" s="105" t="s">
        <v>7175</v>
      </c>
      <c r="AB364" s="106">
        <v>1</v>
      </c>
      <c r="AC364" s="102">
        <v>2500</v>
      </c>
      <c r="AD364" s="94">
        <v>1500</v>
      </c>
      <c r="AE364" s="94">
        <v>1500</v>
      </c>
      <c r="AF364" s="94">
        <v>1500</v>
      </c>
      <c r="AG364" s="94">
        <v>0</v>
      </c>
      <c r="AH364" s="102"/>
      <c r="AI364" s="102"/>
      <c r="AJ364" s="107"/>
      <c r="AK364" s="107" t="s">
        <v>3118</v>
      </c>
      <c r="AL364" s="107"/>
    </row>
    <row r="365" spans="2:38" ht="22.25" customHeight="1" x14ac:dyDescent="0.2">
      <c r="B365" s="102" t="s">
        <v>1628</v>
      </c>
      <c r="C365" s="94" t="s">
        <v>85</v>
      </c>
      <c r="D365" s="103" t="s">
        <v>7176</v>
      </c>
      <c r="E365" s="94" t="s">
        <v>7177</v>
      </c>
      <c r="F365" s="94" t="s">
        <v>3116</v>
      </c>
      <c r="G365" s="94" t="s">
        <v>2497</v>
      </c>
      <c r="H365" s="103">
        <v>2023</v>
      </c>
      <c r="I365" s="103">
        <v>2023</v>
      </c>
      <c r="J365" s="102" t="s">
        <v>1630</v>
      </c>
      <c r="K365" s="94" t="s">
        <v>1631</v>
      </c>
      <c r="L365" s="94" t="s">
        <v>1632</v>
      </c>
      <c r="M365" s="94" t="s">
        <v>1633</v>
      </c>
      <c r="N365" s="94" t="s">
        <v>1634</v>
      </c>
      <c r="O365" s="94" t="s">
        <v>89</v>
      </c>
      <c r="P365" s="94" t="s">
        <v>90</v>
      </c>
      <c r="Q365" s="94" t="s">
        <v>1635</v>
      </c>
      <c r="R365" s="94" t="s">
        <v>1636</v>
      </c>
      <c r="S365" s="94" t="s">
        <v>119</v>
      </c>
      <c r="T365" s="94" t="s">
        <v>1637</v>
      </c>
      <c r="U365" s="94" t="s">
        <v>1637</v>
      </c>
      <c r="V365" s="104" t="s">
        <v>2897</v>
      </c>
      <c r="W365" s="105" t="s">
        <v>2498</v>
      </c>
      <c r="X365" s="105" t="s">
        <v>1635</v>
      </c>
      <c r="Y365" s="105" t="s">
        <v>2898</v>
      </c>
      <c r="Z365" s="105" t="s">
        <v>2899</v>
      </c>
      <c r="AA365" s="105" t="s">
        <v>2900</v>
      </c>
      <c r="AB365" s="106">
        <v>1</v>
      </c>
      <c r="AC365" s="102">
        <v>3000</v>
      </c>
      <c r="AD365" s="94">
        <v>3000</v>
      </c>
      <c r="AE365" s="94">
        <v>3000</v>
      </c>
      <c r="AF365" s="94">
        <v>3000</v>
      </c>
      <c r="AG365" s="94">
        <v>0</v>
      </c>
      <c r="AH365" s="102" t="s">
        <v>3117</v>
      </c>
      <c r="AI365" s="102"/>
      <c r="AJ365" s="107"/>
      <c r="AK365" s="107" t="s">
        <v>3118</v>
      </c>
      <c r="AL365" s="107"/>
    </row>
    <row r="366" spans="2:38" ht="22.25" customHeight="1" x14ac:dyDescent="0.2">
      <c r="B366" s="102" t="s">
        <v>1628</v>
      </c>
      <c r="C366" s="94" t="s">
        <v>85</v>
      </c>
      <c r="D366" s="103" t="s">
        <v>7178</v>
      </c>
      <c r="E366" s="94" t="s">
        <v>7179</v>
      </c>
      <c r="F366" s="94" t="s">
        <v>3116</v>
      </c>
      <c r="G366" s="94" t="s">
        <v>2497</v>
      </c>
      <c r="H366" s="103">
        <v>2023</v>
      </c>
      <c r="I366" s="103">
        <v>2023</v>
      </c>
      <c r="J366" s="102" t="s">
        <v>7180</v>
      </c>
      <c r="K366" s="94" t="s">
        <v>7181</v>
      </c>
      <c r="L366" s="94" t="s">
        <v>5652</v>
      </c>
      <c r="M366" s="94" t="s">
        <v>7182</v>
      </c>
      <c r="N366" s="94" t="s">
        <v>7183</v>
      </c>
      <c r="O366" s="94" t="s">
        <v>89</v>
      </c>
      <c r="P366" s="94" t="s">
        <v>90</v>
      </c>
      <c r="Q366" s="94" t="s">
        <v>3150</v>
      </c>
      <c r="R366" s="94" t="s">
        <v>3151</v>
      </c>
      <c r="S366" s="94" t="s">
        <v>135</v>
      </c>
      <c r="T366" s="94" t="s">
        <v>1637</v>
      </c>
      <c r="U366" s="94" t="s">
        <v>1637</v>
      </c>
      <c r="V366" s="104" t="s">
        <v>7184</v>
      </c>
      <c r="W366" s="105" t="s">
        <v>7185</v>
      </c>
      <c r="X366" s="105" t="s">
        <v>3150</v>
      </c>
      <c r="Y366" s="105" t="s">
        <v>3155</v>
      </c>
      <c r="Z366" s="105" t="s">
        <v>7186</v>
      </c>
      <c r="AA366" s="105" t="s">
        <v>7187</v>
      </c>
      <c r="AB366" s="106">
        <v>1</v>
      </c>
      <c r="AC366" s="102">
        <v>3500</v>
      </c>
      <c r="AD366" s="94">
        <v>3000</v>
      </c>
      <c r="AE366" s="94">
        <v>3000</v>
      </c>
      <c r="AF366" s="94">
        <v>3000</v>
      </c>
      <c r="AG366" s="94">
        <v>0</v>
      </c>
      <c r="AH366" s="102"/>
      <c r="AI366" s="102"/>
      <c r="AJ366" s="107"/>
      <c r="AK366" s="107" t="s">
        <v>3118</v>
      </c>
      <c r="AL366" s="107"/>
    </row>
    <row r="367" spans="2:38" ht="22.25" customHeight="1" x14ac:dyDescent="0.2">
      <c r="B367" s="102" t="s">
        <v>1628</v>
      </c>
      <c r="C367" s="94" t="s">
        <v>85</v>
      </c>
      <c r="D367" s="103" t="s">
        <v>7188</v>
      </c>
      <c r="E367" s="94" t="s">
        <v>7189</v>
      </c>
      <c r="F367" s="94" t="s">
        <v>3505</v>
      </c>
      <c r="G367" s="94" t="s">
        <v>2497</v>
      </c>
      <c r="H367" s="103">
        <v>2023</v>
      </c>
      <c r="I367" s="103">
        <v>2023</v>
      </c>
      <c r="J367" s="102" t="s">
        <v>1630</v>
      </c>
      <c r="K367" s="94" t="s">
        <v>1631</v>
      </c>
      <c r="L367" s="94" t="s">
        <v>1632</v>
      </c>
      <c r="M367" s="94" t="s">
        <v>1633</v>
      </c>
      <c r="N367" s="94" t="s">
        <v>1634</v>
      </c>
      <c r="O367" s="94" t="s">
        <v>89</v>
      </c>
      <c r="P367" s="94" t="s">
        <v>90</v>
      </c>
      <c r="Q367" s="94" t="s">
        <v>1635</v>
      </c>
      <c r="R367" s="94" t="s">
        <v>1636</v>
      </c>
      <c r="S367" s="94" t="s">
        <v>119</v>
      </c>
      <c r="T367" s="94" t="s">
        <v>1637</v>
      </c>
      <c r="U367" s="94" t="s">
        <v>1637</v>
      </c>
      <c r="V367" s="104" t="s">
        <v>2897</v>
      </c>
      <c r="W367" s="105" t="s">
        <v>2498</v>
      </c>
      <c r="X367" s="105" t="s">
        <v>1635</v>
      </c>
      <c r="Y367" s="105" t="s">
        <v>2898</v>
      </c>
      <c r="Z367" s="105" t="s">
        <v>2899</v>
      </c>
      <c r="AA367" s="105" t="s">
        <v>2900</v>
      </c>
      <c r="AB367" s="106">
        <v>1</v>
      </c>
      <c r="AC367" s="102">
        <v>0</v>
      </c>
      <c r="AD367" s="94">
        <v>3500</v>
      </c>
      <c r="AE367" s="94">
        <v>0</v>
      </c>
      <c r="AF367" s="94">
        <v>0</v>
      </c>
      <c r="AG367" s="94">
        <v>0</v>
      </c>
      <c r="AH367" s="102"/>
      <c r="AI367" s="102"/>
      <c r="AJ367" s="107"/>
      <c r="AK367" s="107" t="s">
        <v>3118</v>
      </c>
      <c r="AL367" s="107"/>
    </row>
    <row r="368" spans="2:38" ht="22.25" customHeight="1" x14ac:dyDescent="0.2">
      <c r="B368" s="102" t="s">
        <v>1658</v>
      </c>
      <c r="C368" s="94" t="s">
        <v>85</v>
      </c>
      <c r="D368" s="103" t="s">
        <v>7190</v>
      </c>
      <c r="E368" s="94" t="s">
        <v>7191</v>
      </c>
      <c r="F368" s="94" t="s">
        <v>3116</v>
      </c>
      <c r="G368" s="94" t="s">
        <v>2497</v>
      </c>
      <c r="H368" s="103">
        <v>2023</v>
      </c>
      <c r="I368" s="103">
        <v>2023</v>
      </c>
      <c r="J368" s="102" t="s">
        <v>1793</v>
      </c>
      <c r="K368" s="94" t="s">
        <v>1794</v>
      </c>
      <c r="L368" s="94" t="s">
        <v>1795</v>
      </c>
      <c r="M368" s="94" t="s">
        <v>1796</v>
      </c>
      <c r="N368" s="94" t="s">
        <v>1797</v>
      </c>
      <c r="O368" s="94" t="s">
        <v>89</v>
      </c>
      <c r="P368" s="94" t="s">
        <v>90</v>
      </c>
      <c r="Q368" s="94" t="s">
        <v>1798</v>
      </c>
      <c r="R368" s="94" t="s">
        <v>1799</v>
      </c>
      <c r="S368" s="94" t="s">
        <v>135</v>
      </c>
      <c r="T368" s="94" t="s">
        <v>1747</v>
      </c>
      <c r="U368" s="94" t="s">
        <v>1668</v>
      </c>
      <c r="V368" s="104" t="s">
        <v>2941</v>
      </c>
      <c r="W368" s="105" t="s">
        <v>2942</v>
      </c>
      <c r="X368" s="105" t="s">
        <v>1798</v>
      </c>
      <c r="Y368" s="105" t="s">
        <v>2943</v>
      </c>
      <c r="Z368" s="105" t="s">
        <v>2944</v>
      </c>
      <c r="AA368" s="105" t="s">
        <v>2945</v>
      </c>
      <c r="AB368" s="106">
        <v>3</v>
      </c>
      <c r="AC368" s="102">
        <v>32000</v>
      </c>
      <c r="AD368" s="94">
        <v>13000</v>
      </c>
      <c r="AE368" s="94">
        <v>3500</v>
      </c>
      <c r="AF368" s="94">
        <v>3500</v>
      </c>
      <c r="AG368" s="94">
        <v>0</v>
      </c>
      <c r="AH368" s="102" t="s">
        <v>3117</v>
      </c>
      <c r="AI368" s="102"/>
      <c r="AJ368" s="107"/>
      <c r="AK368" s="107" t="s">
        <v>3118</v>
      </c>
      <c r="AL368" s="107"/>
    </row>
    <row r="369" spans="2:38" ht="22.25" customHeight="1" x14ac:dyDescent="0.2">
      <c r="B369" s="102" t="s">
        <v>1658</v>
      </c>
      <c r="C369" s="94" t="s">
        <v>85</v>
      </c>
      <c r="D369" s="103" t="s">
        <v>7192</v>
      </c>
      <c r="E369" s="94" t="s">
        <v>7193</v>
      </c>
      <c r="F369" s="94" t="s">
        <v>3116</v>
      </c>
      <c r="G369" s="94" t="s">
        <v>2497</v>
      </c>
      <c r="H369" s="103">
        <v>2023</v>
      </c>
      <c r="I369" s="103">
        <v>2023</v>
      </c>
      <c r="J369" s="102" t="s">
        <v>7194</v>
      </c>
      <c r="K369" s="94" t="s">
        <v>7195</v>
      </c>
      <c r="L369" s="94" t="s">
        <v>7196</v>
      </c>
      <c r="M369" s="94" t="s">
        <v>7197</v>
      </c>
      <c r="N369" s="94" t="s">
        <v>7198</v>
      </c>
      <c r="O369" s="94" t="s">
        <v>89</v>
      </c>
      <c r="P369" s="94" t="s">
        <v>90</v>
      </c>
      <c r="Q369" s="94" t="s">
        <v>7199</v>
      </c>
      <c r="R369" s="94" t="s">
        <v>7200</v>
      </c>
      <c r="S369" s="94" t="s">
        <v>91</v>
      </c>
      <c r="T369" s="94" t="s">
        <v>1849</v>
      </c>
      <c r="U369" s="94" t="s">
        <v>1668</v>
      </c>
      <c r="V369" s="104" t="s">
        <v>7201</v>
      </c>
      <c r="W369" s="105" t="s">
        <v>2498</v>
      </c>
      <c r="X369" s="105" t="s">
        <v>7199</v>
      </c>
      <c r="Y369" s="105" t="s">
        <v>7202</v>
      </c>
      <c r="Z369" s="105" t="s">
        <v>7203</v>
      </c>
      <c r="AA369" s="105" t="s">
        <v>7204</v>
      </c>
      <c r="AB369" s="106">
        <v>1</v>
      </c>
      <c r="AC369" s="102">
        <v>3000</v>
      </c>
      <c r="AD369" s="94">
        <v>1500</v>
      </c>
      <c r="AE369" s="94">
        <v>1000</v>
      </c>
      <c r="AF369" s="94">
        <v>1000</v>
      </c>
      <c r="AG369" s="94">
        <v>0</v>
      </c>
      <c r="AH369" s="102" t="s">
        <v>3117</v>
      </c>
      <c r="AI369" s="102"/>
      <c r="AJ369" s="107"/>
      <c r="AK369" s="107" t="s">
        <v>3118</v>
      </c>
      <c r="AL369" s="107"/>
    </row>
    <row r="370" spans="2:38" ht="22.25" customHeight="1" x14ac:dyDescent="0.2">
      <c r="B370" s="102" t="s">
        <v>1658</v>
      </c>
      <c r="C370" s="94" t="s">
        <v>85</v>
      </c>
      <c r="D370" s="103" t="s">
        <v>7205</v>
      </c>
      <c r="E370" s="94" t="s">
        <v>7206</v>
      </c>
      <c r="F370" s="94" t="s">
        <v>3116</v>
      </c>
      <c r="G370" s="94" t="s">
        <v>2497</v>
      </c>
      <c r="H370" s="103">
        <v>2023</v>
      </c>
      <c r="I370" s="103">
        <v>2023</v>
      </c>
      <c r="J370" s="102"/>
      <c r="K370" s="94" t="s">
        <v>7207</v>
      </c>
      <c r="L370" s="94" t="s">
        <v>7208</v>
      </c>
      <c r="M370" s="94" t="s">
        <v>7209</v>
      </c>
      <c r="N370" s="94" t="s">
        <v>7210</v>
      </c>
      <c r="O370" s="94" t="s">
        <v>89</v>
      </c>
      <c r="P370" s="94" t="s">
        <v>90</v>
      </c>
      <c r="Q370" s="94" t="s">
        <v>7211</v>
      </c>
      <c r="R370" s="94" t="s">
        <v>7212</v>
      </c>
      <c r="S370" s="94" t="s">
        <v>135</v>
      </c>
      <c r="T370" s="94" t="s">
        <v>1667</v>
      </c>
      <c r="U370" s="94" t="s">
        <v>1668</v>
      </c>
      <c r="V370" s="104" t="s">
        <v>7213</v>
      </c>
      <c r="W370" s="105" t="s">
        <v>2498</v>
      </c>
      <c r="X370" s="105" t="s">
        <v>7211</v>
      </c>
      <c r="Y370" s="105" t="s">
        <v>7214</v>
      </c>
      <c r="Z370" s="105" t="s">
        <v>7215</v>
      </c>
      <c r="AA370" s="105" t="s">
        <v>7216</v>
      </c>
      <c r="AB370" s="106">
        <v>2</v>
      </c>
      <c r="AC370" s="102">
        <v>7300</v>
      </c>
      <c r="AD370" s="94">
        <v>3500</v>
      </c>
      <c r="AE370" s="94">
        <v>1500</v>
      </c>
      <c r="AF370" s="94">
        <v>1500</v>
      </c>
      <c r="AG370" s="94">
        <v>0</v>
      </c>
      <c r="AH370" s="102"/>
      <c r="AI370" s="102"/>
      <c r="AJ370" s="107"/>
      <c r="AK370" s="107" t="s">
        <v>3118</v>
      </c>
      <c r="AL370" s="107"/>
    </row>
    <row r="371" spans="2:38" ht="22.25" customHeight="1" x14ac:dyDescent="0.2">
      <c r="B371" s="102" t="s">
        <v>1658</v>
      </c>
      <c r="C371" s="94" t="s">
        <v>85</v>
      </c>
      <c r="D371" s="103" t="s">
        <v>7217</v>
      </c>
      <c r="E371" s="94" t="s">
        <v>7218</v>
      </c>
      <c r="F371" s="94" t="s">
        <v>3505</v>
      </c>
      <c r="G371" s="94" t="s">
        <v>2497</v>
      </c>
      <c r="H371" s="103">
        <v>2023</v>
      </c>
      <c r="I371" s="103">
        <v>2023</v>
      </c>
      <c r="J371" s="102" t="s">
        <v>1713</v>
      </c>
      <c r="K371" s="94" t="s">
        <v>1714</v>
      </c>
      <c r="L371" s="94" t="s">
        <v>2919</v>
      </c>
      <c r="M371" s="94" t="s">
        <v>1716</v>
      </c>
      <c r="N371" s="94" t="s">
        <v>1717</v>
      </c>
      <c r="O371" s="94" t="s">
        <v>89</v>
      </c>
      <c r="P371" s="94" t="s">
        <v>90</v>
      </c>
      <c r="Q371" s="94" t="s">
        <v>1718</v>
      </c>
      <c r="R371" s="94" t="s">
        <v>1719</v>
      </c>
      <c r="S371" s="94" t="s">
        <v>135</v>
      </c>
      <c r="T371" s="94" t="s">
        <v>1720</v>
      </c>
      <c r="U371" s="94" t="s">
        <v>1668</v>
      </c>
      <c r="V371" s="104" t="s">
        <v>2920</v>
      </c>
      <c r="W371" s="105" t="s">
        <v>2921</v>
      </c>
      <c r="X371" s="105" t="s">
        <v>1718</v>
      </c>
      <c r="Y371" s="105" t="s">
        <v>2922</v>
      </c>
      <c r="Z371" s="105" t="s">
        <v>2923</v>
      </c>
      <c r="AA371" s="105" t="s">
        <v>2924</v>
      </c>
      <c r="AB371" s="106">
        <v>2</v>
      </c>
      <c r="AC371" s="102">
        <v>4600</v>
      </c>
      <c r="AD371" s="94">
        <v>1000</v>
      </c>
      <c r="AE371" s="94">
        <v>0</v>
      </c>
      <c r="AF371" s="94">
        <v>0</v>
      </c>
      <c r="AG371" s="94">
        <v>0</v>
      </c>
      <c r="AH371" s="102"/>
      <c r="AI371" s="102"/>
      <c r="AJ371" s="107"/>
      <c r="AK371" s="107" t="s">
        <v>3118</v>
      </c>
      <c r="AL371" s="107"/>
    </row>
    <row r="372" spans="2:38" ht="22.25" customHeight="1" x14ac:dyDescent="0.2">
      <c r="B372" s="102" t="s">
        <v>1658</v>
      </c>
      <c r="C372" s="94" t="s">
        <v>85</v>
      </c>
      <c r="D372" s="103" t="s">
        <v>7219</v>
      </c>
      <c r="E372" s="94" t="s">
        <v>7220</v>
      </c>
      <c r="F372" s="94" t="s">
        <v>3116</v>
      </c>
      <c r="G372" s="94" t="s">
        <v>2497</v>
      </c>
      <c r="H372" s="103">
        <v>2023</v>
      </c>
      <c r="I372" s="103">
        <v>2023</v>
      </c>
      <c r="J372" s="102" t="s">
        <v>7221</v>
      </c>
      <c r="K372" s="94" t="s">
        <v>7222</v>
      </c>
      <c r="L372" s="94" t="s">
        <v>7223</v>
      </c>
      <c r="M372" s="94" t="s">
        <v>7224</v>
      </c>
      <c r="N372" s="94" t="s">
        <v>7225</v>
      </c>
      <c r="O372" s="94" t="s">
        <v>89</v>
      </c>
      <c r="P372" s="94" t="s">
        <v>90</v>
      </c>
      <c r="Q372" s="94" t="s">
        <v>7226</v>
      </c>
      <c r="R372" s="94" t="s">
        <v>7227</v>
      </c>
      <c r="S372" s="94" t="s">
        <v>119</v>
      </c>
      <c r="T372" s="94" t="s">
        <v>1747</v>
      </c>
      <c r="U372" s="94" t="s">
        <v>1668</v>
      </c>
      <c r="V372" s="104" t="s">
        <v>7228</v>
      </c>
      <c r="W372" s="105" t="s">
        <v>2498</v>
      </c>
      <c r="X372" s="105" t="s">
        <v>7226</v>
      </c>
      <c r="Y372" s="105" t="s">
        <v>7229</v>
      </c>
      <c r="Z372" s="105" t="s">
        <v>7230</v>
      </c>
      <c r="AA372" s="105" t="s">
        <v>7231</v>
      </c>
      <c r="AB372" s="106">
        <v>1</v>
      </c>
      <c r="AC372" s="102">
        <v>11656</v>
      </c>
      <c r="AD372" s="94">
        <v>5800</v>
      </c>
      <c r="AE372" s="94">
        <v>1500</v>
      </c>
      <c r="AF372" s="94">
        <v>1500</v>
      </c>
      <c r="AG372" s="94">
        <v>0</v>
      </c>
      <c r="AH372" s="102"/>
      <c r="AI372" s="102"/>
      <c r="AJ372" s="107"/>
      <c r="AK372" s="107" t="s">
        <v>3118</v>
      </c>
      <c r="AL372" s="107"/>
    </row>
    <row r="373" spans="2:38" ht="22.25" customHeight="1" x14ac:dyDescent="0.2">
      <c r="B373" s="102" t="s">
        <v>1658</v>
      </c>
      <c r="C373" s="94" t="s">
        <v>85</v>
      </c>
      <c r="D373" s="103" t="s">
        <v>7232</v>
      </c>
      <c r="E373" s="94" t="s">
        <v>7233</v>
      </c>
      <c r="F373" s="94" t="s">
        <v>3116</v>
      </c>
      <c r="G373" s="94" t="s">
        <v>2497</v>
      </c>
      <c r="H373" s="103">
        <v>2023</v>
      </c>
      <c r="I373" s="103">
        <v>2023</v>
      </c>
      <c r="J373" s="102" t="s">
        <v>1768</v>
      </c>
      <c r="K373" s="94" t="s">
        <v>1769</v>
      </c>
      <c r="L373" s="94" t="s">
        <v>1770</v>
      </c>
      <c r="M373" s="94" t="s">
        <v>1771</v>
      </c>
      <c r="N373" s="94" t="s">
        <v>1772</v>
      </c>
      <c r="O373" s="94" t="s">
        <v>89</v>
      </c>
      <c r="P373" s="94" t="s">
        <v>257</v>
      </c>
      <c r="Q373" s="94" t="s">
        <v>1773</v>
      </c>
      <c r="R373" s="94" t="s">
        <v>1774</v>
      </c>
      <c r="S373" s="94" t="s">
        <v>91</v>
      </c>
      <c r="T373" s="94" t="s">
        <v>1747</v>
      </c>
      <c r="U373" s="94" t="s">
        <v>1668</v>
      </c>
      <c r="V373" s="104" t="s">
        <v>2936</v>
      </c>
      <c r="W373" s="105" t="s">
        <v>2498</v>
      </c>
      <c r="X373" s="105" t="s">
        <v>1773</v>
      </c>
      <c r="Y373" s="105" t="s">
        <v>2937</v>
      </c>
      <c r="Z373" s="105" t="s">
        <v>2938</v>
      </c>
      <c r="AA373" s="105" t="s">
        <v>2939</v>
      </c>
      <c r="AB373" s="106">
        <v>4</v>
      </c>
      <c r="AC373" s="102">
        <v>27325</v>
      </c>
      <c r="AD373" s="94">
        <v>9000</v>
      </c>
      <c r="AE373" s="94">
        <v>4160</v>
      </c>
      <c r="AF373" s="94">
        <v>4160</v>
      </c>
      <c r="AG373" s="94">
        <v>0</v>
      </c>
      <c r="AH373" s="102" t="s">
        <v>3117</v>
      </c>
      <c r="AI373" s="102"/>
      <c r="AJ373" s="107"/>
      <c r="AK373" s="107" t="s">
        <v>3118</v>
      </c>
      <c r="AL373" s="107"/>
    </row>
    <row r="374" spans="2:38" ht="22.25" customHeight="1" x14ac:dyDescent="0.2">
      <c r="B374" s="102" t="s">
        <v>1658</v>
      </c>
      <c r="C374" s="94" t="s">
        <v>85</v>
      </c>
      <c r="D374" s="103" t="s">
        <v>7234</v>
      </c>
      <c r="E374" s="94" t="s">
        <v>7235</v>
      </c>
      <c r="F374" s="94" t="s">
        <v>3116</v>
      </c>
      <c r="G374" s="94" t="s">
        <v>2497</v>
      </c>
      <c r="H374" s="103">
        <v>2023</v>
      </c>
      <c r="I374" s="103">
        <v>2023</v>
      </c>
      <c r="J374" s="102" t="s">
        <v>7236</v>
      </c>
      <c r="K374" s="94" t="s">
        <v>7237</v>
      </c>
      <c r="L374" s="94" t="s">
        <v>7238</v>
      </c>
      <c r="M374" s="94" t="s">
        <v>7239</v>
      </c>
      <c r="N374" s="94" t="s">
        <v>7240</v>
      </c>
      <c r="O374" s="94" t="s">
        <v>89</v>
      </c>
      <c r="P374" s="94" t="s">
        <v>90</v>
      </c>
      <c r="Q374" s="94" t="s">
        <v>7241</v>
      </c>
      <c r="R374" s="94" t="s">
        <v>7242</v>
      </c>
      <c r="S374" s="94" t="s">
        <v>135</v>
      </c>
      <c r="T374" s="94" t="s">
        <v>7243</v>
      </c>
      <c r="U374" s="94" t="s">
        <v>1668</v>
      </c>
      <c r="V374" s="104" t="s">
        <v>7244</v>
      </c>
      <c r="W374" s="105" t="s">
        <v>2498</v>
      </c>
      <c r="X374" s="105" t="s">
        <v>7245</v>
      </c>
      <c r="Y374" s="105" t="s">
        <v>7246</v>
      </c>
      <c r="Z374" s="105" t="s">
        <v>7247</v>
      </c>
      <c r="AA374" s="105" t="s">
        <v>7248</v>
      </c>
      <c r="AB374" s="106">
        <v>3</v>
      </c>
      <c r="AC374" s="102">
        <v>27220</v>
      </c>
      <c r="AD374" s="94">
        <v>8000</v>
      </c>
      <c r="AE374" s="94">
        <v>4000</v>
      </c>
      <c r="AF374" s="94">
        <v>4000</v>
      </c>
      <c r="AG374" s="94">
        <v>0</v>
      </c>
      <c r="AH374" s="102" t="s">
        <v>3117</v>
      </c>
      <c r="AI374" s="102"/>
      <c r="AJ374" s="107"/>
      <c r="AK374" s="107" t="s">
        <v>3118</v>
      </c>
      <c r="AL374" s="107"/>
    </row>
    <row r="375" spans="2:38" ht="22.25" customHeight="1" x14ac:dyDescent="0.2">
      <c r="B375" s="102" t="s">
        <v>1658</v>
      </c>
      <c r="C375" s="94" t="s">
        <v>85</v>
      </c>
      <c r="D375" s="103" t="s">
        <v>7249</v>
      </c>
      <c r="E375" s="94" t="s">
        <v>7250</v>
      </c>
      <c r="F375" s="94" t="s">
        <v>3116</v>
      </c>
      <c r="G375" s="94" t="s">
        <v>2497</v>
      </c>
      <c r="H375" s="103">
        <v>2023</v>
      </c>
      <c r="I375" s="103">
        <v>2023</v>
      </c>
      <c r="J375" s="102" t="s">
        <v>7251</v>
      </c>
      <c r="K375" s="94" t="s">
        <v>7252</v>
      </c>
      <c r="L375" s="94" t="s">
        <v>7253</v>
      </c>
      <c r="M375" s="94" t="s">
        <v>7254</v>
      </c>
      <c r="N375" s="94" t="s">
        <v>7255</v>
      </c>
      <c r="O375" s="94" t="s">
        <v>89</v>
      </c>
      <c r="P375" s="94" t="s">
        <v>90</v>
      </c>
      <c r="Q375" s="94" t="s">
        <v>7256</v>
      </c>
      <c r="R375" s="94" t="s">
        <v>7257</v>
      </c>
      <c r="S375" s="94" t="s">
        <v>91</v>
      </c>
      <c r="T375" s="94" t="s">
        <v>1747</v>
      </c>
      <c r="U375" s="94" t="s">
        <v>1668</v>
      </c>
      <c r="V375" s="104" t="s">
        <v>7258</v>
      </c>
      <c r="W375" s="105" t="s">
        <v>2498</v>
      </c>
      <c r="X375" s="105" t="s">
        <v>7256</v>
      </c>
      <c r="Y375" s="105" t="s">
        <v>7259</v>
      </c>
      <c r="Z375" s="105" t="s">
        <v>7260</v>
      </c>
      <c r="AA375" s="105" t="s">
        <v>7261</v>
      </c>
      <c r="AB375" s="106">
        <v>3</v>
      </c>
      <c r="AC375" s="102">
        <v>18800</v>
      </c>
      <c r="AD375" s="94">
        <v>5750</v>
      </c>
      <c r="AE375" s="94">
        <v>1500</v>
      </c>
      <c r="AF375" s="94">
        <v>1500</v>
      </c>
      <c r="AG375" s="94">
        <v>0</v>
      </c>
      <c r="AH375" s="102"/>
      <c r="AI375" s="102"/>
      <c r="AJ375" s="107"/>
      <c r="AK375" s="107" t="s">
        <v>3118</v>
      </c>
      <c r="AL375" s="107"/>
    </row>
    <row r="376" spans="2:38" ht="22.25" customHeight="1" x14ac:dyDescent="0.2">
      <c r="B376" s="102" t="s">
        <v>1658</v>
      </c>
      <c r="C376" s="94" t="s">
        <v>85</v>
      </c>
      <c r="D376" s="103" t="s">
        <v>7262</v>
      </c>
      <c r="E376" s="94" t="s">
        <v>7263</v>
      </c>
      <c r="F376" s="94" t="s">
        <v>3116</v>
      </c>
      <c r="G376" s="94" t="s">
        <v>2497</v>
      </c>
      <c r="H376" s="103">
        <v>2023</v>
      </c>
      <c r="I376" s="103">
        <v>2023</v>
      </c>
      <c r="J376" s="102" t="s">
        <v>7264</v>
      </c>
      <c r="K376" s="94" t="s">
        <v>7265</v>
      </c>
      <c r="L376" s="94" t="s">
        <v>7266</v>
      </c>
      <c r="M376" s="94" t="s">
        <v>7267</v>
      </c>
      <c r="N376" s="94" t="s">
        <v>7268</v>
      </c>
      <c r="O376" s="94" t="s">
        <v>89</v>
      </c>
      <c r="P376" s="94" t="s">
        <v>90</v>
      </c>
      <c r="Q376" s="94" t="s">
        <v>7269</v>
      </c>
      <c r="R376" s="94" t="s">
        <v>7270</v>
      </c>
      <c r="S376" s="94" t="s">
        <v>91</v>
      </c>
      <c r="T376" s="94" t="s">
        <v>7243</v>
      </c>
      <c r="U376" s="94" t="s">
        <v>1668</v>
      </c>
      <c r="V376" s="104" t="s">
        <v>7271</v>
      </c>
      <c r="W376" s="105" t="s">
        <v>7272</v>
      </c>
      <c r="X376" s="105" t="s">
        <v>7273</v>
      </c>
      <c r="Y376" s="105" t="s">
        <v>7274</v>
      </c>
      <c r="Z376" s="105" t="s">
        <v>7275</v>
      </c>
      <c r="AA376" s="105" t="s">
        <v>7276</v>
      </c>
      <c r="AB376" s="106">
        <v>2</v>
      </c>
      <c r="AC376" s="102">
        <v>5540</v>
      </c>
      <c r="AD376" s="94">
        <v>2500</v>
      </c>
      <c r="AE376" s="94">
        <v>1500</v>
      </c>
      <c r="AF376" s="94">
        <v>1500</v>
      </c>
      <c r="AG376" s="94">
        <v>0</v>
      </c>
      <c r="AH376" s="102"/>
      <c r="AI376" s="102"/>
      <c r="AJ376" s="107"/>
      <c r="AK376" s="107" t="s">
        <v>3118</v>
      </c>
      <c r="AL376" s="107"/>
    </row>
    <row r="377" spans="2:38" ht="22.25" customHeight="1" x14ac:dyDescent="0.2">
      <c r="B377" s="102" t="s">
        <v>1658</v>
      </c>
      <c r="C377" s="94" t="s">
        <v>85</v>
      </c>
      <c r="D377" s="103" t="s">
        <v>7277</v>
      </c>
      <c r="E377" s="94" t="s">
        <v>7278</v>
      </c>
      <c r="F377" s="94" t="s">
        <v>3116</v>
      </c>
      <c r="G377" s="94" t="s">
        <v>2497</v>
      </c>
      <c r="H377" s="103">
        <v>2023</v>
      </c>
      <c r="I377" s="103">
        <v>2023</v>
      </c>
      <c r="J377" s="102" t="s">
        <v>7279</v>
      </c>
      <c r="K377" s="94" t="s">
        <v>7280</v>
      </c>
      <c r="L377" s="94" t="s">
        <v>7281</v>
      </c>
      <c r="M377" s="94" t="s">
        <v>7282</v>
      </c>
      <c r="N377" s="94" t="s">
        <v>7283</v>
      </c>
      <c r="O377" s="94" t="s">
        <v>89</v>
      </c>
      <c r="P377" s="94" t="s">
        <v>257</v>
      </c>
      <c r="Q377" s="94" t="s">
        <v>1868</v>
      </c>
      <c r="R377" s="94" t="s">
        <v>1869</v>
      </c>
      <c r="S377" s="94" t="s">
        <v>91</v>
      </c>
      <c r="T377" s="94" t="s">
        <v>1667</v>
      </c>
      <c r="U377" s="94" t="s">
        <v>1668</v>
      </c>
      <c r="V377" s="104" t="s">
        <v>7284</v>
      </c>
      <c r="W377" s="105" t="s">
        <v>7285</v>
      </c>
      <c r="X377" s="105" t="s">
        <v>1868</v>
      </c>
      <c r="Y377" s="105" t="s">
        <v>1885</v>
      </c>
      <c r="Z377" s="105" t="s">
        <v>7286</v>
      </c>
      <c r="AA377" s="105" t="s">
        <v>7287</v>
      </c>
      <c r="AB377" s="106">
        <v>4</v>
      </c>
      <c r="AC377" s="102">
        <v>60350</v>
      </c>
      <c r="AD377" s="94">
        <v>14000</v>
      </c>
      <c r="AE377" s="94">
        <v>4750</v>
      </c>
      <c r="AF377" s="94">
        <v>4750</v>
      </c>
      <c r="AG377" s="94">
        <v>0</v>
      </c>
      <c r="AH377" s="102" t="s">
        <v>3117</v>
      </c>
      <c r="AI377" s="102"/>
      <c r="AJ377" s="107"/>
      <c r="AK377" s="107" t="s">
        <v>3118</v>
      </c>
      <c r="AL377" s="107"/>
    </row>
    <row r="378" spans="2:38" ht="22.25" customHeight="1" x14ac:dyDescent="0.2">
      <c r="B378" s="102" t="s">
        <v>1658</v>
      </c>
      <c r="C378" s="94" t="s">
        <v>85</v>
      </c>
      <c r="D378" s="103" t="s">
        <v>7288</v>
      </c>
      <c r="E378" s="94" t="s">
        <v>7289</v>
      </c>
      <c r="F378" s="94" t="s">
        <v>3116</v>
      </c>
      <c r="G378" s="94" t="s">
        <v>2497</v>
      </c>
      <c r="H378" s="103">
        <v>2023</v>
      </c>
      <c r="I378" s="103">
        <v>2023</v>
      </c>
      <c r="J378" s="102" t="s">
        <v>1660</v>
      </c>
      <c r="K378" s="94" t="s">
        <v>1661</v>
      </c>
      <c r="L378" s="94" t="s">
        <v>2907</v>
      </c>
      <c r="M378" s="94" t="s">
        <v>1663</v>
      </c>
      <c r="N378" s="94" t="s">
        <v>1664</v>
      </c>
      <c r="O378" s="94" t="s">
        <v>89</v>
      </c>
      <c r="P378" s="94" t="s">
        <v>90</v>
      </c>
      <c r="Q378" s="94" t="s">
        <v>1665</v>
      </c>
      <c r="R378" s="94" t="s">
        <v>1666</v>
      </c>
      <c r="S378" s="94" t="s">
        <v>135</v>
      </c>
      <c r="T378" s="94" t="s">
        <v>1667</v>
      </c>
      <c r="U378" s="94" t="s">
        <v>1668</v>
      </c>
      <c r="V378" s="104" t="s">
        <v>2908</v>
      </c>
      <c r="W378" s="105" t="s">
        <v>2909</v>
      </c>
      <c r="X378" s="105" t="s">
        <v>1665</v>
      </c>
      <c r="Y378" s="105" t="s">
        <v>2910</v>
      </c>
      <c r="Z378" s="105" t="s">
        <v>2911</v>
      </c>
      <c r="AA378" s="105" t="s">
        <v>2912</v>
      </c>
      <c r="AB378" s="106">
        <v>4</v>
      </c>
      <c r="AC378" s="102">
        <v>53200</v>
      </c>
      <c r="AD378" s="94">
        <v>16100</v>
      </c>
      <c r="AE378" s="94">
        <v>2000</v>
      </c>
      <c r="AF378" s="94">
        <v>2000</v>
      </c>
      <c r="AG378" s="94">
        <v>0</v>
      </c>
      <c r="AH378" s="102" t="s">
        <v>3117</v>
      </c>
      <c r="AI378" s="102"/>
      <c r="AJ378" s="107"/>
      <c r="AK378" s="107" t="s">
        <v>3118</v>
      </c>
      <c r="AL378" s="107"/>
    </row>
    <row r="379" spans="2:38" ht="22.25" customHeight="1" x14ac:dyDescent="0.2">
      <c r="B379" s="102" t="s">
        <v>1658</v>
      </c>
      <c r="C379" s="94" t="s">
        <v>85</v>
      </c>
      <c r="D379" s="103" t="s">
        <v>7290</v>
      </c>
      <c r="E379" s="94" t="s">
        <v>7291</v>
      </c>
      <c r="F379" s="94" t="s">
        <v>3116</v>
      </c>
      <c r="G379" s="94" t="s">
        <v>2497</v>
      </c>
      <c r="H379" s="103">
        <v>2023</v>
      </c>
      <c r="I379" s="103">
        <v>2023</v>
      </c>
      <c r="J379" s="102" t="s">
        <v>7292</v>
      </c>
      <c r="K379" s="94" t="s">
        <v>7293</v>
      </c>
      <c r="L379" s="94" t="s">
        <v>7294</v>
      </c>
      <c r="M379" s="94" t="s">
        <v>7295</v>
      </c>
      <c r="N379" s="94" t="s">
        <v>7296</v>
      </c>
      <c r="O379" s="94" t="s">
        <v>89</v>
      </c>
      <c r="P379" s="94" t="s">
        <v>90</v>
      </c>
      <c r="Q379" s="94" t="s">
        <v>7297</v>
      </c>
      <c r="R379" s="94" t="s">
        <v>7298</v>
      </c>
      <c r="S379" s="94" t="s">
        <v>91</v>
      </c>
      <c r="T379" s="94" t="s">
        <v>7243</v>
      </c>
      <c r="U379" s="94" t="s">
        <v>1668</v>
      </c>
      <c r="V379" s="104" t="s">
        <v>7299</v>
      </c>
      <c r="W379" s="105" t="s">
        <v>2498</v>
      </c>
      <c r="X379" s="105" t="s">
        <v>7297</v>
      </c>
      <c r="Y379" s="105" t="s">
        <v>7300</v>
      </c>
      <c r="Z379" s="105" t="s">
        <v>7301</v>
      </c>
      <c r="AA379" s="105" t="s">
        <v>7302</v>
      </c>
      <c r="AB379" s="106">
        <v>1</v>
      </c>
      <c r="AC379" s="102">
        <v>26900</v>
      </c>
      <c r="AD379" s="94">
        <v>5000</v>
      </c>
      <c r="AE379" s="94">
        <v>1500</v>
      </c>
      <c r="AF379" s="94">
        <v>1500</v>
      </c>
      <c r="AG379" s="94">
        <v>0</v>
      </c>
      <c r="AH379" s="102" t="s">
        <v>3117</v>
      </c>
      <c r="AI379" s="102"/>
      <c r="AJ379" s="107"/>
      <c r="AK379" s="107" t="s">
        <v>3118</v>
      </c>
      <c r="AL379" s="107"/>
    </row>
    <row r="380" spans="2:38" ht="22.25" customHeight="1" x14ac:dyDescent="0.2">
      <c r="B380" s="102" t="s">
        <v>1658</v>
      </c>
      <c r="C380" s="94" t="s">
        <v>85</v>
      </c>
      <c r="D380" s="103" t="s">
        <v>7303</v>
      </c>
      <c r="E380" s="94" t="s">
        <v>7304</v>
      </c>
      <c r="F380" s="94" t="s">
        <v>3116</v>
      </c>
      <c r="G380" s="94" t="s">
        <v>2497</v>
      </c>
      <c r="H380" s="103">
        <v>2023</v>
      </c>
      <c r="I380" s="103">
        <v>2023</v>
      </c>
      <c r="J380" s="102" t="s">
        <v>1740</v>
      </c>
      <c r="K380" s="94" t="s">
        <v>1741</v>
      </c>
      <c r="L380" s="94" t="s">
        <v>1742</v>
      </c>
      <c r="M380" s="94" t="s">
        <v>1743</v>
      </c>
      <c r="N380" s="94" t="s">
        <v>1744</v>
      </c>
      <c r="O380" s="94" t="s">
        <v>89</v>
      </c>
      <c r="P380" s="94" t="s">
        <v>90</v>
      </c>
      <c r="Q380" s="94" t="s">
        <v>1745</v>
      </c>
      <c r="R380" s="94" t="s">
        <v>1746</v>
      </c>
      <c r="S380" s="94" t="s">
        <v>135</v>
      </c>
      <c r="T380" s="94" t="s">
        <v>1747</v>
      </c>
      <c r="U380" s="94" t="s">
        <v>1668</v>
      </c>
      <c r="V380" s="104" t="s">
        <v>2926</v>
      </c>
      <c r="W380" s="105" t="s">
        <v>2498</v>
      </c>
      <c r="X380" s="105" t="s">
        <v>1745</v>
      </c>
      <c r="Y380" s="105" t="s">
        <v>2927</v>
      </c>
      <c r="Z380" s="105" t="s">
        <v>2928</v>
      </c>
      <c r="AA380" s="105" t="s">
        <v>2929</v>
      </c>
      <c r="AB380" s="106">
        <v>1</v>
      </c>
      <c r="AC380" s="102">
        <v>3601</v>
      </c>
      <c r="AD380" s="94">
        <v>1800</v>
      </c>
      <c r="AE380" s="94">
        <v>1000</v>
      </c>
      <c r="AF380" s="94">
        <v>1000</v>
      </c>
      <c r="AG380" s="94">
        <v>0</v>
      </c>
      <c r="AH380" s="102"/>
      <c r="AI380" s="102"/>
      <c r="AJ380" s="107"/>
      <c r="AK380" s="107" t="s">
        <v>3118</v>
      </c>
      <c r="AL380" s="107"/>
    </row>
    <row r="381" spans="2:38" ht="22.25" customHeight="1" x14ac:dyDescent="0.2">
      <c r="B381" s="102" t="s">
        <v>1658</v>
      </c>
      <c r="C381" s="94" t="s">
        <v>85</v>
      </c>
      <c r="D381" s="103" t="s">
        <v>7305</v>
      </c>
      <c r="E381" s="94" t="s">
        <v>7306</v>
      </c>
      <c r="F381" s="94" t="s">
        <v>3116</v>
      </c>
      <c r="G381" s="94" t="s">
        <v>2497</v>
      </c>
      <c r="H381" s="103">
        <v>2023</v>
      </c>
      <c r="I381" s="103">
        <v>2023</v>
      </c>
      <c r="J381" s="102" t="s">
        <v>7307</v>
      </c>
      <c r="K381" s="94" t="s">
        <v>7308</v>
      </c>
      <c r="L381" s="94" t="s">
        <v>7309</v>
      </c>
      <c r="M381" s="94" t="s">
        <v>7310</v>
      </c>
      <c r="N381" s="94" t="s">
        <v>7311</v>
      </c>
      <c r="O381" s="94" t="s">
        <v>89</v>
      </c>
      <c r="P381" s="94" t="s">
        <v>90</v>
      </c>
      <c r="Q381" s="94" t="s">
        <v>7312</v>
      </c>
      <c r="R381" s="94" t="s">
        <v>7313</v>
      </c>
      <c r="S381" s="94" t="s">
        <v>91</v>
      </c>
      <c r="T381" s="94" t="s">
        <v>1667</v>
      </c>
      <c r="U381" s="94" t="s">
        <v>1668</v>
      </c>
      <c r="V381" s="104" t="s">
        <v>7314</v>
      </c>
      <c r="W381" s="105" t="s">
        <v>2498</v>
      </c>
      <c r="X381" s="105" t="s">
        <v>7312</v>
      </c>
      <c r="Y381" s="105" t="s">
        <v>7315</v>
      </c>
      <c r="Z381" s="105" t="s">
        <v>7316</v>
      </c>
      <c r="AA381" s="105" t="s">
        <v>7317</v>
      </c>
      <c r="AB381" s="106">
        <v>3</v>
      </c>
      <c r="AC381" s="102">
        <v>66700</v>
      </c>
      <c r="AD381" s="94">
        <v>5500</v>
      </c>
      <c r="AE381" s="94">
        <v>1500</v>
      </c>
      <c r="AF381" s="94">
        <v>1500</v>
      </c>
      <c r="AG381" s="94">
        <v>0</v>
      </c>
      <c r="AH381" s="102" t="s">
        <v>3117</v>
      </c>
      <c r="AI381" s="102"/>
      <c r="AJ381" s="107"/>
      <c r="AK381" s="107" t="s">
        <v>3118</v>
      </c>
      <c r="AL381" s="107"/>
    </row>
    <row r="382" spans="2:38" ht="22.25" customHeight="1" x14ac:dyDescent="0.2">
      <c r="B382" s="102" t="s">
        <v>1658</v>
      </c>
      <c r="C382" s="94" t="s">
        <v>85</v>
      </c>
      <c r="D382" s="103" t="s">
        <v>7318</v>
      </c>
      <c r="E382" s="94" t="s">
        <v>7319</v>
      </c>
      <c r="F382" s="94" t="s">
        <v>3116</v>
      </c>
      <c r="G382" s="94" t="s">
        <v>2497</v>
      </c>
      <c r="H382" s="103">
        <v>2023</v>
      </c>
      <c r="I382" s="103">
        <v>2023</v>
      </c>
      <c r="J382" s="102" t="s">
        <v>7320</v>
      </c>
      <c r="K382" s="94" t="s">
        <v>7321</v>
      </c>
      <c r="L382" s="94" t="s">
        <v>7322</v>
      </c>
      <c r="M382" s="94" t="s">
        <v>7323</v>
      </c>
      <c r="N382" s="94" t="s">
        <v>7324</v>
      </c>
      <c r="O382" s="94" t="s">
        <v>89</v>
      </c>
      <c r="P382" s="94" t="s">
        <v>90</v>
      </c>
      <c r="Q382" s="94" t="s">
        <v>7325</v>
      </c>
      <c r="R382" s="94" t="s">
        <v>7326</v>
      </c>
      <c r="S382" s="94" t="s">
        <v>135</v>
      </c>
      <c r="T382" s="94" t="s">
        <v>1667</v>
      </c>
      <c r="U382" s="94" t="s">
        <v>1668</v>
      </c>
      <c r="V382" s="104" t="s">
        <v>7327</v>
      </c>
      <c r="W382" s="105" t="s">
        <v>2498</v>
      </c>
      <c r="X382" s="105" t="s">
        <v>7325</v>
      </c>
      <c r="Y382" s="105" t="s">
        <v>7328</v>
      </c>
      <c r="Z382" s="105" t="s">
        <v>7329</v>
      </c>
      <c r="AA382" s="105" t="s">
        <v>7330</v>
      </c>
      <c r="AB382" s="106">
        <v>1</v>
      </c>
      <c r="AC382" s="102">
        <v>5950</v>
      </c>
      <c r="AD382" s="94">
        <v>1500</v>
      </c>
      <c r="AE382" s="94">
        <v>1500</v>
      </c>
      <c r="AF382" s="94">
        <v>1500</v>
      </c>
      <c r="AG382" s="94">
        <v>0</v>
      </c>
      <c r="AH382" s="102"/>
      <c r="AI382" s="102"/>
      <c r="AJ382" s="107"/>
      <c r="AK382" s="107" t="s">
        <v>3118</v>
      </c>
      <c r="AL382" s="107"/>
    </row>
    <row r="383" spans="2:38" ht="22.25" customHeight="1" x14ac:dyDescent="0.2">
      <c r="B383" s="102" t="s">
        <v>1658</v>
      </c>
      <c r="C383" s="94" t="s">
        <v>85</v>
      </c>
      <c r="D383" s="103" t="s">
        <v>7331</v>
      </c>
      <c r="E383" s="94" t="s">
        <v>7332</v>
      </c>
      <c r="F383" s="94" t="s">
        <v>3116</v>
      </c>
      <c r="G383" s="94" t="s">
        <v>2497</v>
      </c>
      <c r="H383" s="103">
        <v>2023</v>
      </c>
      <c r="I383" s="103">
        <v>2023</v>
      </c>
      <c r="J383" s="102" t="s">
        <v>7333</v>
      </c>
      <c r="K383" s="94" t="s">
        <v>7334</v>
      </c>
      <c r="L383" s="94" t="s">
        <v>7335</v>
      </c>
      <c r="M383" s="94" t="s">
        <v>7336</v>
      </c>
      <c r="N383" s="94" t="s">
        <v>7337</v>
      </c>
      <c r="O383" s="94" t="s">
        <v>89</v>
      </c>
      <c r="P383" s="94" t="s">
        <v>90</v>
      </c>
      <c r="Q383" s="94" t="s">
        <v>7338</v>
      </c>
      <c r="R383" s="94" t="s">
        <v>7339</v>
      </c>
      <c r="S383" s="94" t="s">
        <v>135</v>
      </c>
      <c r="T383" s="94" t="s">
        <v>7340</v>
      </c>
      <c r="U383" s="94" t="s">
        <v>1668</v>
      </c>
      <c r="V383" s="104" t="s">
        <v>7341</v>
      </c>
      <c r="W383" s="105" t="s">
        <v>2654</v>
      </c>
      <c r="X383" s="105" t="s">
        <v>7338</v>
      </c>
      <c r="Y383" s="105" t="s">
        <v>7342</v>
      </c>
      <c r="Z383" s="105" t="s">
        <v>7343</v>
      </c>
      <c r="AA383" s="105" t="s">
        <v>7344</v>
      </c>
      <c r="AB383" s="106">
        <v>3</v>
      </c>
      <c r="AC383" s="102">
        <v>32100</v>
      </c>
      <c r="AD383" s="94">
        <v>5000</v>
      </c>
      <c r="AE383" s="94">
        <v>3500</v>
      </c>
      <c r="AF383" s="94">
        <v>3500</v>
      </c>
      <c r="AG383" s="94">
        <v>0</v>
      </c>
      <c r="AH383" s="102" t="s">
        <v>3117</v>
      </c>
      <c r="AI383" s="102"/>
      <c r="AJ383" s="107"/>
      <c r="AK383" s="107" t="s">
        <v>3118</v>
      </c>
      <c r="AL383" s="107"/>
    </row>
    <row r="384" spans="2:38" ht="22.25" customHeight="1" x14ac:dyDescent="0.2">
      <c r="B384" s="102" t="s">
        <v>1658</v>
      </c>
      <c r="C384" s="94" t="s">
        <v>85</v>
      </c>
      <c r="D384" s="103" t="s">
        <v>7345</v>
      </c>
      <c r="E384" s="94" t="s">
        <v>7346</v>
      </c>
      <c r="F384" s="94" t="s">
        <v>3116</v>
      </c>
      <c r="G384" s="94" t="s">
        <v>2497</v>
      </c>
      <c r="H384" s="103">
        <v>2023</v>
      </c>
      <c r="I384" s="103">
        <v>2023</v>
      </c>
      <c r="J384" s="102" t="s">
        <v>7347</v>
      </c>
      <c r="K384" s="94" t="s">
        <v>7348</v>
      </c>
      <c r="L384" s="94" t="s">
        <v>7349</v>
      </c>
      <c r="M384" s="94" t="s">
        <v>7350</v>
      </c>
      <c r="N384" s="94" t="s">
        <v>7351</v>
      </c>
      <c r="O384" s="94" t="s">
        <v>89</v>
      </c>
      <c r="P384" s="94" t="s">
        <v>257</v>
      </c>
      <c r="Q384" s="94" t="s">
        <v>7338</v>
      </c>
      <c r="R384" s="94" t="s">
        <v>7339</v>
      </c>
      <c r="S384" s="94" t="s">
        <v>91</v>
      </c>
      <c r="T384" s="94" t="s">
        <v>7340</v>
      </c>
      <c r="U384" s="94" t="s">
        <v>1668</v>
      </c>
      <c r="V384" s="104" t="s">
        <v>7352</v>
      </c>
      <c r="W384" s="105" t="s">
        <v>2498</v>
      </c>
      <c r="X384" s="105" t="s">
        <v>7338</v>
      </c>
      <c r="Y384" s="105" t="s">
        <v>7342</v>
      </c>
      <c r="Z384" s="105"/>
      <c r="AA384" s="105"/>
      <c r="AB384" s="106">
        <v>4</v>
      </c>
      <c r="AC384" s="102">
        <v>30150</v>
      </c>
      <c r="AD384" s="94">
        <v>8000</v>
      </c>
      <c r="AE384" s="94">
        <v>3850</v>
      </c>
      <c r="AF384" s="94">
        <v>3850</v>
      </c>
      <c r="AG384" s="94">
        <v>0</v>
      </c>
      <c r="AH384" s="102" t="s">
        <v>3117</v>
      </c>
      <c r="AI384" s="102"/>
      <c r="AJ384" s="107"/>
      <c r="AK384" s="107" t="s">
        <v>3118</v>
      </c>
      <c r="AL384" s="107"/>
    </row>
    <row r="385" spans="2:38" ht="22.25" customHeight="1" x14ac:dyDescent="0.2">
      <c r="B385" s="102" t="s">
        <v>1658</v>
      </c>
      <c r="C385" s="94" t="s">
        <v>85</v>
      </c>
      <c r="D385" s="103" t="s">
        <v>7353</v>
      </c>
      <c r="E385" s="94" t="s">
        <v>7354</v>
      </c>
      <c r="F385" s="94" t="s">
        <v>3116</v>
      </c>
      <c r="G385" s="94" t="s">
        <v>2497</v>
      </c>
      <c r="H385" s="103">
        <v>2023</v>
      </c>
      <c r="I385" s="103">
        <v>2023</v>
      </c>
      <c r="J385" s="102" t="s">
        <v>7355</v>
      </c>
      <c r="K385" s="94" t="s">
        <v>7356</v>
      </c>
      <c r="L385" s="94" t="s">
        <v>7357</v>
      </c>
      <c r="M385" s="94" t="s">
        <v>7358</v>
      </c>
      <c r="N385" s="94" t="s">
        <v>7359</v>
      </c>
      <c r="O385" s="94" t="s">
        <v>89</v>
      </c>
      <c r="P385" s="94" t="s">
        <v>90</v>
      </c>
      <c r="Q385" s="94" t="s">
        <v>7360</v>
      </c>
      <c r="R385" s="94" t="s">
        <v>7361</v>
      </c>
      <c r="S385" s="94" t="s">
        <v>119</v>
      </c>
      <c r="T385" s="94" t="s">
        <v>7362</v>
      </c>
      <c r="U385" s="94" t="s">
        <v>1668</v>
      </c>
      <c r="V385" s="104" t="s">
        <v>7363</v>
      </c>
      <c r="W385" s="105" t="s">
        <v>2498</v>
      </c>
      <c r="X385" s="105" t="s">
        <v>7360</v>
      </c>
      <c r="Y385" s="105" t="s">
        <v>7364</v>
      </c>
      <c r="Z385" s="105" t="s">
        <v>7365</v>
      </c>
      <c r="AA385" s="105" t="s">
        <v>7366</v>
      </c>
      <c r="AB385" s="106">
        <v>1</v>
      </c>
      <c r="AC385" s="102">
        <v>4000</v>
      </c>
      <c r="AD385" s="94">
        <v>2000</v>
      </c>
      <c r="AE385" s="94">
        <v>1000</v>
      </c>
      <c r="AF385" s="94">
        <v>1000</v>
      </c>
      <c r="AG385" s="94">
        <v>0</v>
      </c>
      <c r="AH385" s="102"/>
      <c r="AI385" s="102"/>
      <c r="AJ385" s="107"/>
      <c r="AK385" s="107" t="s">
        <v>3118</v>
      </c>
      <c r="AL385" s="107"/>
    </row>
    <row r="386" spans="2:38" ht="22.25" customHeight="1" x14ac:dyDescent="0.2">
      <c r="B386" s="102" t="s">
        <v>1658</v>
      </c>
      <c r="C386" s="94" t="s">
        <v>85</v>
      </c>
      <c r="D386" s="103" t="s">
        <v>7367</v>
      </c>
      <c r="E386" s="94" t="s">
        <v>7368</v>
      </c>
      <c r="F386" s="94" t="s">
        <v>3116</v>
      </c>
      <c r="G386" s="94" t="s">
        <v>2497</v>
      </c>
      <c r="H386" s="103">
        <v>2023</v>
      </c>
      <c r="I386" s="103">
        <v>2023</v>
      </c>
      <c r="J386" s="102" t="s">
        <v>7369</v>
      </c>
      <c r="K386" s="94" t="s">
        <v>7370</v>
      </c>
      <c r="L386" s="94" t="s">
        <v>7371</v>
      </c>
      <c r="M386" s="94" t="s">
        <v>7372</v>
      </c>
      <c r="N386" s="94" t="s">
        <v>7373</v>
      </c>
      <c r="O386" s="94" t="s">
        <v>89</v>
      </c>
      <c r="P386" s="94" t="s">
        <v>90</v>
      </c>
      <c r="Q386" s="94" t="s">
        <v>7374</v>
      </c>
      <c r="R386" s="94" t="s">
        <v>7375</v>
      </c>
      <c r="S386" s="94" t="s">
        <v>135</v>
      </c>
      <c r="T386" s="94" t="s">
        <v>1667</v>
      </c>
      <c r="U386" s="94" t="s">
        <v>1668</v>
      </c>
      <c r="V386" s="104" t="s">
        <v>7376</v>
      </c>
      <c r="W386" s="105" t="s">
        <v>2498</v>
      </c>
      <c r="X386" s="105" t="s">
        <v>7374</v>
      </c>
      <c r="Y386" s="105" t="s">
        <v>7377</v>
      </c>
      <c r="Z386" s="105" t="s">
        <v>7378</v>
      </c>
      <c r="AA386" s="105" t="s">
        <v>7379</v>
      </c>
      <c r="AB386" s="106">
        <v>3</v>
      </c>
      <c r="AC386" s="102">
        <v>28050</v>
      </c>
      <c r="AD386" s="94">
        <v>10500</v>
      </c>
      <c r="AE386" s="94">
        <v>3000</v>
      </c>
      <c r="AF386" s="94">
        <v>3000</v>
      </c>
      <c r="AG386" s="94">
        <v>0</v>
      </c>
      <c r="AH386" s="102"/>
      <c r="AI386" s="102"/>
      <c r="AJ386" s="107"/>
      <c r="AK386" s="107" t="s">
        <v>3118</v>
      </c>
      <c r="AL386" s="107"/>
    </row>
    <row r="387" spans="2:38" ht="22.25" customHeight="1" x14ac:dyDescent="0.2">
      <c r="B387" s="102" t="s">
        <v>1658</v>
      </c>
      <c r="C387" s="94" t="s">
        <v>85</v>
      </c>
      <c r="D387" s="103" t="s">
        <v>7380</v>
      </c>
      <c r="E387" s="94" t="s">
        <v>7381</v>
      </c>
      <c r="F387" s="94" t="s">
        <v>3116</v>
      </c>
      <c r="G387" s="94" t="s">
        <v>2497</v>
      </c>
      <c r="H387" s="103">
        <v>2023</v>
      </c>
      <c r="I387" s="103">
        <v>2023</v>
      </c>
      <c r="J387" s="102" t="s">
        <v>7382</v>
      </c>
      <c r="K387" s="94" t="s">
        <v>7383</v>
      </c>
      <c r="L387" s="94" t="s">
        <v>7384</v>
      </c>
      <c r="M387" s="94" t="s">
        <v>7385</v>
      </c>
      <c r="N387" s="94" t="s">
        <v>7386</v>
      </c>
      <c r="O387" s="94" t="s">
        <v>89</v>
      </c>
      <c r="P387" s="94" t="s">
        <v>257</v>
      </c>
      <c r="Q387" s="94" t="s">
        <v>1824</v>
      </c>
      <c r="R387" s="94" t="s">
        <v>1825</v>
      </c>
      <c r="S387" s="94" t="s">
        <v>91</v>
      </c>
      <c r="T387" s="94" t="s">
        <v>1826</v>
      </c>
      <c r="U387" s="94" t="s">
        <v>1668</v>
      </c>
      <c r="V387" s="104" t="s">
        <v>7387</v>
      </c>
      <c r="W387" s="105" t="s">
        <v>2498</v>
      </c>
      <c r="X387" s="105" t="s">
        <v>1824</v>
      </c>
      <c r="Y387" s="105" t="s">
        <v>7388</v>
      </c>
      <c r="Z387" s="105" t="s">
        <v>7389</v>
      </c>
      <c r="AA387" s="105" t="s">
        <v>7390</v>
      </c>
      <c r="AB387" s="106">
        <v>4</v>
      </c>
      <c r="AC387" s="102">
        <v>32100</v>
      </c>
      <c r="AD387" s="94">
        <v>12000</v>
      </c>
      <c r="AE387" s="94">
        <v>2850</v>
      </c>
      <c r="AF387" s="94">
        <v>2850</v>
      </c>
      <c r="AG387" s="94">
        <v>0</v>
      </c>
      <c r="AH387" s="102"/>
      <c r="AI387" s="102"/>
      <c r="AJ387" s="107"/>
      <c r="AK387" s="107" t="s">
        <v>3118</v>
      </c>
      <c r="AL387" s="107"/>
    </row>
    <row r="388" spans="2:38" ht="22.25" customHeight="1" x14ac:dyDescent="0.2">
      <c r="B388" s="102" t="s">
        <v>1658</v>
      </c>
      <c r="C388" s="94" t="s">
        <v>85</v>
      </c>
      <c r="D388" s="103" t="s">
        <v>7391</v>
      </c>
      <c r="E388" s="94" t="s">
        <v>7392</v>
      </c>
      <c r="F388" s="94" t="s">
        <v>3116</v>
      </c>
      <c r="G388" s="94" t="s">
        <v>2497</v>
      </c>
      <c r="H388" s="103">
        <v>2023</v>
      </c>
      <c r="I388" s="103">
        <v>2023</v>
      </c>
      <c r="J388" s="102" t="s">
        <v>7393</v>
      </c>
      <c r="K388" s="94" t="s">
        <v>7394</v>
      </c>
      <c r="L388" s="94" t="s">
        <v>7395</v>
      </c>
      <c r="M388" s="94" t="s">
        <v>7396</v>
      </c>
      <c r="N388" s="94" t="s">
        <v>7397</v>
      </c>
      <c r="O388" s="94" t="s">
        <v>89</v>
      </c>
      <c r="P388" s="94" t="s">
        <v>90</v>
      </c>
      <c r="Q388" s="94" t="s">
        <v>7398</v>
      </c>
      <c r="R388" s="94" t="s">
        <v>7399</v>
      </c>
      <c r="S388" s="94" t="s">
        <v>135</v>
      </c>
      <c r="T388" s="94" t="s">
        <v>1761</v>
      </c>
      <c r="U388" s="94" t="s">
        <v>1668</v>
      </c>
      <c r="V388" s="104" t="s">
        <v>7400</v>
      </c>
      <c r="W388" s="105" t="s">
        <v>7401</v>
      </c>
      <c r="X388" s="105" t="s">
        <v>7398</v>
      </c>
      <c r="Y388" s="105" t="s">
        <v>7402</v>
      </c>
      <c r="Z388" s="105" t="s">
        <v>7403</v>
      </c>
      <c r="AA388" s="105" t="s">
        <v>7404</v>
      </c>
      <c r="AB388" s="106">
        <v>2</v>
      </c>
      <c r="AC388" s="102">
        <v>20100</v>
      </c>
      <c r="AD388" s="94">
        <v>3500</v>
      </c>
      <c r="AE388" s="94">
        <v>1500</v>
      </c>
      <c r="AF388" s="94">
        <v>1500</v>
      </c>
      <c r="AG388" s="94">
        <v>0</v>
      </c>
      <c r="AH388" s="102"/>
      <c r="AI388" s="102"/>
      <c r="AJ388" s="107"/>
      <c r="AK388" s="107" t="s">
        <v>3118</v>
      </c>
      <c r="AL388" s="107"/>
    </row>
    <row r="389" spans="2:38" ht="22.25" customHeight="1" x14ac:dyDescent="0.2">
      <c r="B389" s="102" t="s">
        <v>1658</v>
      </c>
      <c r="C389" s="94" t="s">
        <v>85</v>
      </c>
      <c r="D389" s="103" t="s">
        <v>7405</v>
      </c>
      <c r="E389" s="94" t="s">
        <v>7406</v>
      </c>
      <c r="F389" s="94" t="s">
        <v>3116</v>
      </c>
      <c r="G389" s="94" t="s">
        <v>2497</v>
      </c>
      <c r="H389" s="103">
        <v>2023</v>
      </c>
      <c r="I389" s="103">
        <v>2023</v>
      </c>
      <c r="J389" s="102" t="s">
        <v>7407</v>
      </c>
      <c r="K389" s="94" t="s">
        <v>7408</v>
      </c>
      <c r="L389" s="94" t="s">
        <v>7409</v>
      </c>
      <c r="M389" s="94" t="s">
        <v>7410</v>
      </c>
      <c r="N389" s="94" t="s">
        <v>7411</v>
      </c>
      <c r="O389" s="94" t="s">
        <v>89</v>
      </c>
      <c r="P389" s="94" t="s">
        <v>257</v>
      </c>
      <c r="Q389" s="94" t="s">
        <v>7412</v>
      </c>
      <c r="R389" s="94" t="s">
        <v>7413</v>
      </c>
      <c r="S389" s="94" t="s">
        <v>91</v>
      </c>
      <c r="T389" s="94" t="s">
        <v>1761</v>
      </c>
      <c r="U389" s="94" t="s">
        <v>1668</v>
      </c>
      <c r="V389" s="104" t="s">
        <v>7414</v>
      </c>
      <c r="W389" s="105" t="s">
        <v>2498</v>
      </c>
      <c r="X389" s="105" t="s">
        <v>7412</v>
      </c>
      <c r="Y389" s="105" t="s">
        <v>7415</v>
      </c>
      <c r="Z389" s="105" t="s">
        <v>7416</v>
      </c>
      <c r="AA389" s="105" t="s">
        <v>7417</v>
      </c>
      <c r="AB389" s="106">
        <v>4</v>
      </c>
      <c r="AC389" s="102">
        <v>28420</v>
      </c>
      <c r="AD389" s="94">
        <v>5500</v>
      </c>
      <c r="AE389" s="94">
        <v>1750</v>
      </c>
      <c r="AF389" s="94">
        <v>1750</v>
      </c>
      <c r="AG389" s="94">
        <v>0</v>
      </c>
      <c r="AH389" s="102"/>
      <c r="AI389" s="102"/>
      <c r="AJ389" s="107"/>
      <c r="AK389" s="107" t="s">
        <v>3118</v>
      </c>
      <c r="AL389" s="107"/>
    </row>
    <row r="390" spans="2:38" ht="22.25" customHeight="1" x14ac:dyDescent="0.2">
      <c r="B390" s="102" t="s">
        <v>1658</v>
      </c>
      <c r="C390" s="94" t="s">
        <v>85</v>
      </c>
      <c r="D390" s="103" t="s">
        <v>7418</v>
      </c>
      <c r="E390" s="94" t="s">
        <v>7419</v>
      </c>
      <c r="F390" s="94" t="s">
        <v>3116</v>
      </c>
      <c r="G390" s="94" t="s">
        <v>2497</v>
      </c>
      <c r="H390" s="103">
        <v>2023</v>
      </c>
      <c r="I390" s="103">
        <v>2023</v>
      </c>
      <c r="J390" s="102" t="s">
        <v>7420</v>
      </c>
      <c r="K390" s="94" t="s">
        <v>7421</v>
      </c>
      <c r="L390" s="94" t="s">
        <v>7422</v>
      </c>
      <c r="M390" s="94" t="s">
        <v>7423</v>
      </c>
      <c r="N390" s="94" t="s">
        <v>7424</v>
      </c>
      <c r="O390" s="94" t="s">
        <v>89</v>
      </c>
      <c r="P390" s="94" t="s">
        <v>90</v>
      </c>
      <c r="Q390" s="94" t="s">
        <v>7425</v>
      </c>
      <c r="R390" s="94" t="s">
        <v>7426</v>
      </c>
      <c r="S390" s="94" t="s">
        <v>135</v>
      </c>
      <c r="T390" s="94" t="s">
        <v>1667</v>
      </c>
      <c r="U390" s="94" t="s">
        <v>1668</v>
      </c>
      <c r="V390" s="104" t="s">
        <v>7427</v>
      </c>
      <c r="W390" s="105" t="s">
        <v>7428</v>
      </c>
      <c r="X390" s="105" t="s">
        <v>7425</v>
      </c>
      <c r="Y390" s="105" t="s">
        <v>7429</v>
      </c>
      <c r="Z390" s="105" t="s">
        <v>7430</v>
      </c>
      <c r="AA390" s="105" t="s">
        <v>7431</v>
      </c>
      <c r="AB390" s="106">
        <v>2</v>
      </c>
      <c r="AC390" s="102">
        <v>13000</v>
      </c>
      <c r="AD390" s="94">
        <v>3500</v>
      </c>
      <c r="AE390" s="94">
        <v>1500</v>
      </c>
      <c r="AF390" s="94">
        <v>1500</v>
      </c>
      <c r="AG390" s="94">
        <v>0</v>
      </c>
      <c r="AH390" s="102"/>
      <c r="AI390" s="102"/>
      <c r="AJ390" s="107"/>
      <c r="AK390" s="107" t="s">
        <v>3118</v>
      </c>
      <c r="AL390" s="107"/>
    </row>
    <row r="391" spans="2:38" ht="22.25" customHeight="1" x14ac:dyDescent="0.2">
      <c r="B391" s="102" t="s">
        <v>1658</v>
      </c>
      <c r="C391" s="94" t="s">
        <v>85</v>
      </c>
      <c r="D391" s="103" t="s">
        <v>7432</v>
      </c>
      <c r="E391" s="94" t="s">
        <v>7433</v>
      </c>
      <c r="F391" s="94" t="s">
        <v>3116</v>
      </c>
      <c r="G391" s="94" t="s">
        <v>2497</v>
      </c>
      <c r="H391" s="103">
        <v>2023</v>
      </c>
      <c r="I391" s="103">
        <v>2023</v>
      </c>
      <c r="J391" s="102" t="s">
        <v>1863</v>
      </c>
      <c r="K391" s="94" t="s">
        <v>1864</v>
      </c>
      <c r="L391" s="94" t="s">
        <v>2961</v>
      </c>
      <c r="M391" s="94" t="s">
        <v>1866</v>
      </c>
      <c r="N391" s="94" t="s">
        <v>1867</v>
      </c>
      <c r="O391" s="94" t="s">
        <v>89</v>
      </c>
      <c r="P391" s="94" t="s">
        <v>90</v>
      </c>
      <c r="Q391" s="94" t="s">
        <v>1868</v>
      </c>
      <c r="R391" s="94" t="s">
        <v>1869</v>
      </c>
      <c r="S391" s="94" t="s">
        <v>135</v>
      </c>
      <c r="T391" s="94" t="s">
        <v>1667</v>
      </c>
      <c r="U391" s="94" t="s">
        <v>1668</v>
      </c>
      <c r="V391" s="104" t="s">
        <v>2962</v>
      </c>
      <c r="W391" s="105" t="s">
        <v>2963</v>
      </c>
      <c r="X391" s="105" t="s">
        <v>1868</v>
      </c>
      <c r="Y391" s="105" t="s">
        <v>1885</v>
      </c>
      <c r="Z391" s="105" t="s">
        <v>2964</v>
      </c>
      <c r="AA391" s="105" t="s">
        <v>2965</v>
      </c>
      <c r="AB391" s="106">
        <v>3</v>
      </c>
      <c r="AC391" s="102">
        <v>19000</v>
      </c>
      <c r="AD391" s="94">
        <v>8350</v>
      </c>
      <c r="AE391" s="94">
        <v>1500</v>
      </c>
      <c r="AF391" s="94">
        <v>1500</v>
      </c>
      <c r="AG391" s="94">
        <v>0</v>
      </c>
      <c r="AH391" s="102" t="s">
        <v>3117</v>
      </c>
      <c r="AI391" s="102"/>
      <c r="AJ391" s="107"/>
      <c r="AK391" s="107" t="s">
        <v>3118</v>
      </c>
      <c r="AL391" s="107"/>
    </row>
    <row r="392" spans="2:38" ht="22.25" customHeight="1" x14ac:dyDescent="0.2">
      <c r="B392" s="102" t="s">
        <v>1658</v>
      </c>
      <c r="C392" s="94" t="s">
        <v>85</v>
      </c>
      <c r="D392" s="103" t="s">
        <v>7434</v>
      </c>
      <c r="E392" s="94" t="s">
        <v>7435</v>
      </c>
      <c r="F392" s="94" t="s">
        <v>3116</v>
      </c>
      <c r="G392" s="94" t="s">
        <v>2497</v>
      </c>
      <c r="H392" s="103">
        <v>2023</v>
      </c>
      <c r="I392" s="103">
        <v>2023</v>
      </c>
      <c r="J392" s="102" t="s">
        <v>7436</v>
      </c>
      <c r="K392" s="94" t="s">
        <v>7437</v>
      </c>
      <c r="L392" s="94" t="s">
        <v>7438</v>
      </c>
      <c r="M392" s="94" t="s">
        <v>7439</v>
      </c>
      <c r="N392" s="94" t="s">
        <v>7440</v>
      </c>
      <c r="O392" s="94" t="s">
        <v>89</v>
      </c>
      <c r="P392" s="94" t="s">
        <v>90</v>
      </c>
      <c r="Q392" s="94" t="s">
        <v>7441</v>
      </c>
      <c r="R392" s="94" t="s">
        <v>7442</v>
      </c>
      <c r="S392" s="94" t="s">
        <v>135</v>
      </c>
      <c r="T392" s="94" t="s">
        <v>1667</v>
      </c>
      <c r="U392" s="94" t="s">
        <v>1668</v>
      </c>
      <c r="V392" s="104" t="s">
        <v>7443</v>
      </c>
      <c r="W392" s="105" t="s">
        <v>7444</v>
      </c>
      <c r="X392" s="105" t="s">
        <v>7441</v>
      </c>
      <c r="Y392" s="105" t="s">
        <v>7445</v>
      </c>
      <c r="Z392" s="105" t="s">
        <v>7446</v>
      </c>
      <c r="AA392" s="105" t="s">
        <v>7447</v>
      </c>
      <c r="AB392" s="106">
        <v>4</v>
      </c>
      <c r="AC392" s="102">
        <v>46800</v>
      </c>
      <c r="AD392" s="94">
        <v>14900</v>
      </c>
      <c r="AE392" s="94">
        <v>2000</v>
      </c>
      <c r="AF392" s="94">
        <v>2000</v>
      </c>
      <c r="AG392" s="94">
        <v>0</v>
      </c>
      <c r="AH392" s="102"/>
      <c r="AI392" s="102"/>
      <c r="AJ392" s="107"/>
      <c r="AK392" s="107" t="s">
        <v>3118</v>
      </c>
      <c r="AL392" s="107"/>
    </row>
    <row r="393" spans="2:38" ht="22.25" customHeight="1" x14ac:dyDescent="0.2">
      <c r="B393" s="102" t="s">
        <v>1658</v>
      </c>
      <c r="C393" s="94" t="s">
        <v>85</v>
      </c>
      <c r="D393" s="103" t="s">
        <v>7448</v>
      </c>
      <c r="E393" s="94" t="s">
        <v>7449</v>
      </c>
      <c r="F393" s="94" t="s">
        <v>3116</v>
      </c>
      <c r="G393" s="94" t="s">
        <v>2497</v>
      </c>
      <c r="H393" s="103">
        <v>2023</v>
      </c>
      <c r="I393" s="103">
        <v>2023</v>
      </c>
      <c r="J393" s="102" t="s">
        <v>7450</v>
      </c>
      <c r="K393" s="94" t="s">
        <v>7451</v>
      </c>
      <c r="L393" s="94" t="s">
        <v>7452</v>
      </c>
      <c r="M393" s="94" t="s">
        <v>7453</v>
      </c>
      <c r="N393" s="94" t="s">
        <v>7454</v>
      </c>
      <c r="O393" s="94" t="s">
        <v>89</v>
      </c>
      <c r="P393" s="94" t="s">
        <v>90</v>
      </c>
      <c r="Q393" s="94" t="s">
        <v>7455</v>
      </c>
      <c r="R393" s="94" t="s">
        <v>7456</v>
      </c>
      <c r="S393" s="94" t="s">
        <v>135</v>
      </c>
      <c r="T393" s="94" t="s">
        <v>7457</v>
      </c>
      <c r="U393" s="94" t="s">
        <v>1668</v>
      </c>
      <c r="V393" s="104" t="s">
        <v>7458</v>
      </c>
      <c r="W393" s="105" t="s">
        <v>2498</v>
      </c>
      <c r="X393" s="105" t="s">
        <v>7455</v>
      </c>
      <c r="Y393" s="105" t="s">
        <v>7459</v>
      </c>
      <c r="Z393" s="105" t="s">
        <v>7460</v>
      </c>
      <c r="AA393" s="105" t="s">
        <v>7461</v>
      </c>
      <c r="AB393" s="106">
        <v>2</v>
      </c>
      <c r="AC393" s="102">
        <v>3500</v>
      </c>
      <c r="AD393" s="94">
        <v>1650</v>
      </c>
      <c r="AE393" s="94">
        <v>1500</v>
      </c>
      <c r="AF393" s="94">
        <v>1500</v>
      </c>
      <c r="AG393" s="94">
        <v>0</v>
      </c>
      <c r="AH393" s="102"/>
      <c r="AI393" s="102"/>
      <c r="AJ393" s="107"/>
      <c r="AK393" s="107" t="s">
        <v>3118</v>
      </c>
      <c r="AL393" s="107"/>
    </row>
    <row r="394" spans="2:38" ht="22.25" customHeight="1" x14ac:dyDescent="0.2">
      <c r="B394" s="102" t="s">
        <v>1658</v>
      </c>
      <c r="C394" s="94" t="s">
        <v>85</v>
      </c>
      <c r="D394" s="103" t="s">
        <v>7462</v>
      </c>
      <c r="E394" s="94" t="s">
        <v>7463</v>
      </c>
      <c r="F394" s="94" t="s">
        <v>3116</v>
      </c>
      <c r="G394" s="94" t="s">
        <v>2497</v>
      </c>
      <c r="H394" s="103">
        <v>2023</v>
      </c>
      <c r="I394" s="103">
        <v>2023</v>
      </c>
      <c r="J394" s="102" t="s">
        <v>7464</v>
      </c>
      <c r="K394" s="94" t="s">
        <v>7465</v>
      </c>
      <c r="L394" s="94" t="s">
        <v>7466</v>
      </c>
      <c r="M394" s="94" t="s">
        <v>7467</v>
      </c>
      <c r="N394" s="94" t="s">
        <v>7468</v>
      </c>
      <c r="O394" s="94" t="s">
        <v>89</v>
      </c>
      <c r="P394" s="94" t="s">
        <v>90</v>
      </c>
      <c r="Q394" s="94" t="s">
        <v>7469</v>
      </c>
      <c r="R394" s="94" t="s">
        <v>7470</v>
      </c>
      <c r="S394" s="94" t="s">
        <v>135</v>
      </c>
      <c r="T394" s="94" t="s">
        <v>1667</v>
      </c>
      <c r="U394" s="94" t="s">
        <v>1668</v>
      </c>
      <c r="V394" s="104" t="s">
        <v>7471</v>
      </c>
      <c r="W394" s="105" t="s">
        <v>2498</v>
      </c>
      <c r="X394" s="105" t="s">
        <v>7469</v>
      </c>
      <c r="Y394" s="105" t="s">
        <v>7472</v>
      </c>
      <c r="Z394" s="105" t="s">
        <v>7473</v>
      </c>
      <c r="AA394" s="105" t="s">
        <v>7474</v>
      </c>
      <c r="AB394" s="106">
        <v>2</v>
      </c>
      <c r="AC394" s="102">
        <v>9170</v>
      </c>
      <c r="AD394" s="94">
        <v>3000</v>
      </c>
      <c r="AE394" s="94">
        <v>1500</v>
      </c>
      <c r="AF394" s="94">
        <v>1500</v>
      </c>
      <c r="AG394" s="94">
        <v>0</v>
      </c>
      <c r="AH394" s="102" t="s">
        <v>3117</v>
      </c>
      <c r="AI394" s="102"/>
      <c r="AJ394" s="107"/>
      <c r="AK394" s="107" t="s">
        <v>3118</v>
      </c>
      <c r="AL394" s="107"/>
    </row>
    <row r="395" spans="2:38" ht="22.25" customHeight="1" x14ac:dyDescent="0.2">
      <c r="B395" s="102" t="s">
        <v>1658</v>
      </c>
      <c r="C395" s="94" t="s">
        <v>85</v>
      </c>
      <c r="D395" s="103" t="s">
        <v>7475</v>
      </c>
      <c r="E395" s="94" t="s">
        <v>7476</v>
      </c>
      <c r="F395" s="94" t="s">
        <v>3116</v>
      </c>
      <c r="G395" s="94" t="s">
        <v>2497</v>
      </c>
      <c r="H395" s="103">
        <v>2023</v>
      </c>
      <c r="I395" s="103">
        <v>2023</v>
      </c>
      <c r="J395" s="102" t="s">
        <v>7477</v>
      </c>
      <c r="K395" s="94" t="s">
        <v>7478</v>
      </c>
      <c r="L395" s="94" t="s">
        <v>7479</v>
      </c>
      <c r="M395" s="94" t="s">
        <v>7480</v>
      </c>
      <c r="N395" s="94" t="s">
        <v>7481</v>
      </c>
      <c r="O395" s="94" t="s">
        <v>89</v>
      </c>
      <c r="P395" s="94" t="s">
        <v>90</v>
      </c>
      <c r="Q395" s="94" t="s">
        <v>7482</v>
      </c>
      <c r="R395" s="94" t="s">
        <v>7483</v>
      </c>
      <c r="S395" s="94" t="s">
        <v>135</v>
      </c>
      <c r="T395" s="94" t="s">
        <v>7484</v>
      </c>
      <c r="U395" s="94" t="s">
        <v>1668</v>
      </c>
      <c r="V395" s="104" t="s">
        <v>7485</v>
      </c>
      <c r="W395" s="105" t="s">
        <v>2498</v>
      </c>
      <c r="X395" s="105" t="s">
        <v>7482</v>
      </c>
      <c r="Y395" s="105" t="s">
        <v>7486</v>
      </c>
      <c r="Z395" s="105" t="s">
        <v>7487</v>
      </c>
      <c r="AA395" s="105" t="s">
        <v>7488</v>
      </c>
      <c r="AB395" s="106">
        <v>2</v>
      </c>
      <c r="AC395" s="102">
        <v>4600</v>
      </c>
      <c r="AD395" s="94">
        <v>2300</v>
      </c>
      <c r="AE395" s="94">
        <v>1000</v>
      </c>
      <c r="AF395" s="94">
        <v>1000</v>
      </c>
      <c r="AG395" s="94">
        <v>0</v>
      </c>
      <c r="AH395" s="102"/>
      <c r="AI395" s="102"/>
      <c r="AJ395" s="107"/>
      <c r="AK395" s="107" t="s">
        <v>3118</v>
      </c>
      <c r="AL395" s="107"/>
    </row>
    <row r="396" spans="2:38" ht="22.25" customHeight="1" x14ac:dyDescent="0.2">
      <c r="B396" s="102" t="s">
        <v>1658</v>
      </c>
      <c r="C396" s="94" t="s">
        <v>85</v>
      </c>
      <c r="D396" s="103" t="s">
        <v>7489</v>
      </c>
      <c r="E396" s="94" t="s">
        <v>7490</v>
      </c>
      <c r="F396" s="94" t="s">
        <v>3116</v>
      </c>
      <c r="G396" s="94" t="s">
        <v>2497</v>
      </c>
      <c r="H396" s="103">
        <v>2023</v>
      </c>
      <c r="I396" s="103">
        <v>2023</v>
      </c>
      <c r="J396" s="102" t="s">
        <v>7491</v>
      </c>
      <c r="K396" s="94" t="s">
        <v>7492</v>
      </c>
      <c r="L396" s="94" t="s">
        <v>7493</v>
      </c>
      <c r="M396" s="94" t="s">
        <v>7494</v>
      </c>
      <c r="N396" s="94" t="s">
        <v>7495</v>
      </c>
      <c r="O396" s="94" t="s">
        <v>89</v>
      </c>
      <c r="P396" s="94" t="s">
        <v>90</v>
      </c>
      <c r="Q396" s="94" t="s">
        <v>7496</v>
      </c>
      <c r="R396" s="94" t="s">
        <v>7497</v>
      </c>
      <c r="S396" s="94" t="s">
        <v>119</v>
      </c>
      <c r="T396" s="94" t="s">
        <v>1699</v>
      </c>
      <c r="U396" s="94" t="s">
        <v>1668</v>
      </c>
      <c r="V396" s="104" t="s">
        <v>7498</v>
      </c>
      <c r="W396" s="105" t="s">
        <v>2498</v>
      </c>
      <c r="X396" s="105" t="s">
        <v>7496</v>
      </c>
      <c r="Y396" s="105" t="s">
        <v>7499</v>
      </c>
      <c r="Z396" s="105" t="s">
        <v>7500</v>
      </c>
      <c r="AA396" s="105" t="s">
        <v>7501</v>
      </c>
      <c r="AB396" s="106">
        <v>3</v>
      </c>
      <c r="AC396" s="102">
        <v>24500</v>
      </c>
      <c r="AD396" s="94">
        <v>7000</v>
      </c>
      <c r="AE396" s="94">
        <v>2500</v>
      </c>
      <c r="AF396" s="94">
        <v>2500</v>
      </c>
      <c r="AG396" s="94">
        <v>0</v>
      </c>
      <c r="AH396" s="102"/>
      <c r="AI396" s="102"/>
      <c r="AJ396" s="107"/>
      <c r="AK396" s="107" t="s">
        <v>3118</v>
      </c>
      <c r="AL396" s="107"/>
    </row>
    <row r="397" spans="2:38" ht="22.25" customHeight="1" x14ac:dyDescent="0.2">
      <c r="B397" s="102" t="s">
        <v>1658</v>
      </c>
      <c r="C397" s="94" t="s">
        <v>85</v>
      </c>
      <c r="D397" s="103" t="s">
        <v>7502</v>
      </c>
      <c r="E397" s="94" t="s">
        <v>7503</v>
      </c>
      <c r="F397" s="94" t="s">
        <v>3116</v>
      </c>
      <c r="G397" s="94" t="s">
        <v>2497</v>
      </c>
      <c r="H397" s="103">
        <v>2023</v>
      </c>
      <c r="I397" s="103">
        <v>2023</v>
      </c>
      <c r="J397" s="102" t="s">
        <v>1842</v>
      </c>
      <c r="K397" s="94" t="s">
        <v>1843</v>
      </c>
      <c r="L397" s="94" t="s">
        <v>1844</v>
      </c>
      <c r="M397" s="94" t="s">
        <v>1845</v>
      </c>
      <c r="N397" s="94" t="s">
        <v>1846</v>
      </c>
      <c r="O397" s="94" t="s">
        <v>89</v>
      </c>
      <c r="P397" s="94" t="s">
        <v>90</v>
      </c>
      <c r="Q397" s="94" t="s">
        <v>1847</v>
      </c>
      <c r="R397" s="94" t="s">
        <v>1848</v>
      </c>
      <c r="S397" s="94" t="s">
        <v>135</v>
      </c>
      <c r="T397" s="94" t="s">
        <v>1849</v>
      </c>
      <c r="U397" s="94" t="s">
        <v>1668</v>
      </c>
      <c r="V397" s="104" t="s">
        <v>2955</v>
      </c>
      <c r="W397" s="105" t="s">
        <v>2956</v>
      </c>
      <c r="X397" s="105" t="s">
        <v>1847</v>
      </c>
      <c r="Y397" s="105" t="s">
        <v>2957</v>
      </c>
      <c r="Z397" s="105" t="s">
        <v>2958</v>
      </c>
      <c r="AA397" s="105" t="s">
        <v>2959</v>
      </c>
      <c r="AB397" s="106">
        <v>1</v>
      </c>
      <c r="AC397" s="102">
        <v>4700</v>
      </c>
      <c r="AD397" s="94">
        <v>2000</v>
      </c>
      <c r="AE397" s="94">
        <v>1500</v>
      </c>
      <c r="AF397" s="94">
        <v>1500</v>
      </c>
      <c r="AG397" s="94">
        <v>0</v>
      </c>
      <c r="AH397" s="102" t="s">
        <v>3117</v>
      </c>
      <c r="AI397" s="102"/>
      <c r="AJ397" s="107"/>
      <c r="AK397" s="107" t="s">
        <v>3118</v>
      </c>
      <c r="AL397" s="107"/>
    </row>
    <row r="398" spans="2:38" ht="22.25" customHeight="1" x14ac:dyDescent="0.2">
      <c r="B398" s="102" t="s">
        <v>1658</v>
      </c>
      <c r="C398" s="94" t="s">
        <v>85</v>
      </c>
      <c r="D398" s="103" t="s">
        <v>7504</v>
      </c>
      <c r="E398" s="94" t="s">
        <v>7505</v>
      </c>
      <c r="F398" s="94" t="s">
        <v>3116</v>
      </c>
      <c r="G398" s="94" t="s">
        <v>2497</v>
      </c>
      <c r="H398" s="103">
        <v>2023</v>
      </c>
      <c r="I398" s="103">
        <v>2023</v>
      </c>
      <c r="J398" s="102" t="s">
        <v>7506</v>
      </c>
      <c r="K398" s="94" t="s">
        <v>7507</v>
      </c>
      <c r="L398" s="94" t="s">
        <v>7508</v>
      </c>
      <c r="M398" s="94" t="s">
        <v>7509</v>
      </c>
      <c r="N398" s="94" t="s">
        <v>7510</v>
      </c>
      <c r="O398" s="94" t="s">
        <v>89</v>
      </c>
      <c r="P398" s="94" t="s">
        <v>90</v>
      </c>
      <c r="Q398" s="94" t="s">
        <v>7511</v>
      </c>
      <c r="R398" s="94" t="s">
        <v>7512</v>
      </c>
      <c r="S398" s="94" t="s">
        <v>91</v>
      </c>
      <c r="T398" s="94" t="s">
        <v>7484</v>
      </c>
      <c r="U398" s="94" t="s">
        <v>1668</v>
      </c>
      <c r="V398" s="104" t="s">
        <v>7513</v>
      </c>
      <c r="W398" s="105" t="s">
        <v>2498</v>
      </c>
      <c r="X398" s="105" t="s">
        <v>7514</v>
      </c>
      <c r="Y398" s="105" t="s">
        <v>7515</v>
      </c>
      <c r="Z398" s="105" t="s">
        <v>7516</v>
      </c>
      <c r="AA398" s="105" t="s">
        <v>7517</v>
      </c>
      <c r="AB398" s="106">
        <v>2</v>
      </c>
      <c r="AC398" s="102">
        <v>9626</v>
      </c>
      <c r="AD398" s="94">
        <v>1500</v>
      </c>
      <c r="AE398" s="94">
        <v>1500</v>
      </c>
      <c r="AF398" s="94">
        <v>1500</v>
      </c>
      <c r="AG398" s="94">
        <v>0</v>
      </c>
      <c r="AH398" s="102"/>
      <c r="AI398" s="102"/>
      <c r="AJ398" s="107"/>
      <c r="AK398" s="107" t="s">
        <v>3118</v>
      </c>
      <c r="AL398" s="107"/>
    </row>
    <row r="399" spans="2:38" ht="22.25" customHeight="1" x14ac:dyDescent="0.2">
      <c r="B399" s="102" t="s">
        <v>1658</v>
      </c>
      <c r="C399" s="94" t="s">
        <v>85</v>
      </c>
      <c r="D399" s="103" t="s">
        <v>7518</v>
      </c>
      <c r="E399" s="94" t="s">
        <v>7519</v>
      </c>
      <c r="F399" s="94" t="s">
        <v>3116</v>
      </c>
      <c r="G399" s="94" t="s">
        <v>2497</v>
      </c>
      <c r="H399" s="103">
        <v>2023</v>
      </c>
      <c r="I399" s="103">
        <v>2023</v>
      </c>
      <c r="J399" s="102" t="s">
        <v>7520</v>
      </c>
      <c r="K399" s="94" t="s">
        <v>7521</v>
      </c>
      <c r="L399" s="94"/>
      <c r="M399" s="94" t="s">
        <v>7522</v>
      </c>
      <c r="N399" s="94" t="s">
        <v>7523</v>
      </c>
      <c r="O399" s="94" t="s">
        <v>89</v>
      </c>
      <c r="P399" s="94" t="s">
        <v>257</v>
      </c>
      <c r="Q399" s="94" t="s">
        <v>7524</v>
      </c>
      <c r="R399" s="94" t="s">
        <v>7525</v>
      </c>
      <c r="S399" s="94" t="s">
        <v>91</v>
      </c>
      <c r="T399" s="94" t="s">
        <v>7362</v>
      </c>
      <c r="U399" s="94" t="s">
        <v>1668</v>
      </c>
      <c r="V399" s="104" t="s">
        <v>7526</v>
      </c>
      <c r="W399" s="105" t="s">
        <v>2498</v>
      </c>
      <c r="X399" s="105" t="s">
        <v>7524</v>
      </c>
      <c r="Y399" s="105" t="s">
        <v>7527</v>
      </c>
      <c r="Z399" s="105" t="s">
        <v>7528</v>
      </c>
      <c r="AA399" s="105" t="s">
        <v>7529</v>
      </c>
      <c r="AB399" s="106">
        <v>4</v>
      </c>
      <c r="AC399" s="102">
        <v>23500</v>
      </c>
      <c r="AD399" s="94">
        <v>4500</v>
      </c>
      <c r="AE399" s="94">
        <v>1500</v>
      </c>
      <c r="AF399" s="94">
        <v>1500</v>
      </c>
      <c r="AG399" s="94">
        <v>0</v>
      </c>
      <c r="AH399" s="102"/>
      <c r="AI399" s="102"/>
      <c r="AJ399" s="107"/>
      <c r="AK399" s="107" t="s">
        <v>3118</v>
      </c>
      <c r="AL399" s="107"/>
    </row>
    <row r="400" spans="2:38" ht="22.25" customHeight="1" x14ac:dyDescent="0.2">
      <c r="B400" s="102" t="s">
        <v>1658</v>
      </c>
      <c r="C400" s="94" t="s">
        <v>85</v>
      </c>
      <c r="D400" s="103" t="s">
        <v>7530</v>
      </c>
      <c r="E400" s="94" t="s">
        <v>7531</v>
      </c>
      <c r="F400" s="94" t="s">
        <v>3116</v>
      </c>
      <c r="G400" s="94" t="s">
        <v>2497</v>
      </c>
      <c r="H400" s="103">
        <v>2023</v>
      </c>
      <c r="I400" s="103">
        <v>2023</v>
      </c>
      <c r="J400" s="102" t="s">
        <v>7532</v>
      </c>
      <c r="K400" s="94" t="s">
        <v>7533</v>
      </c>
      <c r="L400" s="94" t="s">
        <v>7534</v>
      </c>
      <c r="M400" s="94" t="s">
        <v>7535</v>
      </c>
      <c r="N400" s="94" t="s">
        <v>7536</v>
      </c>
      <c r="O400" s="94" t="s">
        <v>89</v>
      </c>
      <c r="P400" s="94" t="s">
        <v>90</v>
      </c>
      <c r="Q400" s="94" t="s">
        <v>7537</v>
      </c>
      <c r="R400" s="94" t="s">
        <v>7538</v>
      </c>
      <c r="S400" s="94" t="s">
        <v>135</v>
      </c>
      <c r="T400" s="94" t="s">
        <v>7340</v>
      </c>
      <c r="U400" s="94" t="s">
        <v>1668</v>
      </c>
      <c r="V400" s="104" t="s">
        <v>7539</v>
      </c>
      <c r="W400" s="105" t="s">
        <v>2498</v>
      </c>
      <c r="X400" s="105" t="s">
        <v>7537</v>
      </c>
      <c r="Y400" s="105" t="s">
        <v>7540</v>
      </c>
      <c r="Z400" s="105" t="s">
        <v>7541</v>
      </c>
      <c r="AA400" s="105" t="s">
        <v>7542</v>
      </c>
      <c r="AB400" s="106">
        <v>1</v>
      </c>
      <c r="AC400" s="102">
        <v>4500</v>
      </c>
      <c r="AD400" s="94">
        <v>2000</v>
      </c>
      <c r="AE400" s="94">
        <v>1500</v>
      </c>
      <c r="AF400" s="94">
        <v>1500</v>
      </c>
      <c r="AG400" s="94">
        <v>0</v>
      </c>
      <c r="AH400" s="102"/>
      <c r="AI400" s="102"/>
      <c r="AJ400" s="107"/>
      <c r="AK400" s="107" t="s">
        <v>3118</v>
      </c>
      <c r="AL400" s="107"/>
    </row>
    <row r="401" spans="2:38" ht="22.25" customHeight="1" x14ac:dyDescent="0.2">
      <c r="B401" s="102" t="s">
        <v>1658</v>
      </c>
      <c r="C401" s="94" t="s">
        <v>85</v>
      </c>
      <c r="D401" s="103" t="s">
        <v>7543</v>
      </c>
      <c r="E401" s="94" t="s">
        <v>7544</v>
      </c>
      <c r="F401" s="94" t="s">
        <v>3116</v>
      </c>
      <c r="G401" s="94" t="s">
        <v>2497</v>
      </c>
      <c r="H401" s="103">
        <v>2023</v>
      </c>
      <c r="I401" s="103">
        <v>2023</v>
      </c>
      <c r="J401" s="102" t="s">
        <v>7545</v>
      </c>
      <c r="K401" s="94" t="s">
        <v>7546</v>
      </c>
      <c r="L401" s="94" t="s">
        <v>7547</v>
      </c>
      <c r="M401" s="94" t="s">
        <v>7548</v>
      </c>
      <c r="N401" s="94" t="s">
        <v>7549</v>
      </c>
      <c r="O401" s="94" t="s">
        <v>89</v>
      </c>
      <c r="P401" s="94" t="s">
        <v>90</v>
      </c>
      <c r="Q401" s="94" t="s">
        <v>7550</v>
      </c>
      <c r="R401" s="94" t="s">
        <v>7551</v>
      </c>
      <c r="S401" s="94" t="s">
        <v>135</v>
      </c>
      <c r="T401" s="94" t="s">
        <v>1761</v>
      </c>
      <c r="U401" s="94" t="s">
        <v>1668</v>
      </c>
      <c r="V401" s="104" t="s">
        <v>7552</v>
      </c>
      <c r="W401" s="105" t="s">
        <v>2498</v>
      </c>
      <c r="X401" s="105" t="s">
        <v>7550</v>
      </c>
      <c r="Y401" s="105" t="s">
        <v>7553</v>
      </c>
      <c r="Z401" s="105" t="s">
        <v>7554</v>
      </c>
      <c r="AA401" s="105" t="s">
        <v>7555</v>
      </c>
      <c r="AB401" s="106">
        <v>4</v>
      </c>
      <c r="AC401" s="102">
        <v>31740</v>
      </c>
      <c r="AD401" s="94">
        <v>10200</v>
      </c>
      <c r="AE401" s="94">
        <v>2500</v>
      </c>
      <c r="AF401" s="94">
        <v>2500</v>
      </c>
      <c r="AG401" s="94">
        <v>0</v>
      </c>
      <c r="AH401" s="102" t="s">
        <v>3117</v>
      </c>
      <c r="AI401" s="102"/>
      <c r="AJ401" s="107"/>
      <c r="AK401" s="107" t="s">
        <v>3118</v>
      </c>
      <c r="AL401" s="107"/>
    </row>
    <row r="402" spans="2:38" ht="22.25" customHeight="1" x14ac:dyDescent="0.2">
      <c r="B402" s="102" t="s">
        <v>1658</v>
      </c>
      <c r="C402" s="94" t="s">
        <v>85</v>
      </c>
      <c r="D402" s="103" t="s">
        <v>7556</v>
      </c>
      <c r="E402" s="94" t="s">
        <v>7557</v>
      </c>
      <c r="F402" s="94" t="s">
        <v>3116</v>
      </c>
      <c r="G402" s="94" t="s">
        <v>2497</v>
      </c>
      <c r="H402" s="103">
        <v>2023</v>
      </c>
      <c r="I402" s="103">
        <v>2023</v>
      </c>
      <c r="J402" s="102" t="s">
        <v>7558</v>
      </c>
      <c r="K402" s="94" t="s">
        <v>7559</v>
      </c>
      <c r="L402" s="94" t="s">
        <v>7560</v>
      </c>
      <c r="M402" s="94" t="s">
        <v>7561</v>
      </c>
      <c r="N402" s="94" t="s">
        <v>7562</v>
      </c>
      <c r="O402" s="94" t="s">
        <v>89</v>
      </c>
      <c r="P402" s="94" t="s">
        <v>90</v>
      </c>
      <c r="Q402" s="94" t="s">
        <v>7563</v>
      </c>
      <c r="R402" s="94" t="s">
        <v>7564</v>
      </c>
      <c r="S402" s="94" t="s">
        <v>91</v>
      </c>
      <c r="T402" s="94" t="s">
        <v>7243</v>
      </c>
      <c r="U402" s="94" t="s">
        <v>1668</v>
      </c>
      <c r="V402" s="104" t="s">
        <v>7565</v>
      </c>
      <c r="W402" s="105" t="s">
        <v>7566</v>
      </c>
      <c r="X402" s="105" t="s">
        <v>7563</v>
      </c>
      <c r="Y402" s="105" t="s">
        <v>7567</v>
      </c>
      <c r="Z402" s="105" t="s">
        <v>7568</v>
      </c>
      <c r="AA402" s="105" t="s">
        <v>7569</v>
      </c>
      <c r="AB402" s="106">
        <v>3</v>
      </c>
      <c r="AC402" s="102">
        <v>9700</v>
      </c>
      <c r="AD402" s="94">
        <v>3000</v>
      </c>
      <c r="AE402" s="94">
        <v>1500</v>
      </c>
      <c r="AF402" s="94">
        <v>1500</v>
      </c>
      <c r="AG402" s="94">
        <v>0</v>
      </c>
      <c r="AH402" s="102"/>
      <c r="AI402" s="102"/>
      <c r="AJ402" s="107"/>
      <c r="AK402" s="107" t="s">
        <v>3118</v>
      </c>
      <c r="AL402" s="107"/>
    </row>
    <row r="403" spans="2:38" ht="22.25" customHeight="1" x14ac:dyDescent="0.2">
      <c r="B403" s="102" t="s">
        <v>1658</v>
      </c>
      <c r="C403" s="94" t="s">
        <v>85</v>
      </c>
      <c r="D403" s="103" t="s">
        <v>7570</v>
      </c>
      <c r="E403" s="94" t="s">
        <v>7571</v>
      </c>
      <c r="F403" s="94" t="s">
        <v>3116</v>
      </c>
      <c r="G403" s="94" t="s">
        <v>2497</v>
      </c>
      <c r="H403" s="103">
        <v>2023</v>
      </c>
      <c r="I403" s="103">
        <v>2023</v>
      </c>
      <c r="J403" s="102" t="s">
        <v>7572</v>
      </c>
      <c r="K403" s="94" t="s">
        <v>7573</v>
      </c>
      <c r="L403" s="94" t="s">
        <v>7574</v>
      </c>
      <c r="M403" s="94" t="s">
        <v>7575</v>
      </c>
      <c r="N403" s="94" t="s">
        <v>7576</v>
      </c>
      <c r="O403" s="94" t="s">
        <v>89</v>
      </c>
      <c r="P403" s="94" t="s">
        <v>90</v>
      </c>
      <c r="Q403" s="94" t="s">
        <v>7326</v>
      </c>
      <c r="R403" s="94" t="s">
        <v>7577</v>
      </c>
      <c r="S403" s="94" t="s">
        <v>135</v>
      </c>
      <c r="T403" s="94" t="s">
        <v>1667</v>
      </c>
      <c r="U403" s="94" t="s">
        <v>1668</v>
      </c>
      <c r="V403" s="104" t="s">
        <v>7578</v>
      </c>
      <c r="W403" s="105" t="s">
        <v>7579</v>
      </c>
      <c r="X403" s="105" t="s">
        <v>7326</v>
      </c>
      <c r="Y403" s="105" t="s">
        <v>7580</v>
      </c>
      <c r="Z403" s="105" t="s">
        <v>7581</v>
      </c>
      <c r="AA403" s="105" t="s">
        <v>7582</v>
      </c>
      <c r="AB403" s="106">
        <v>3</v>
      </c>
      <c r="AC403" s="102">
        <v>22840</v>
      </c>
      <c r="AD403" s="94">
        <v>7500</v>
      </c>
      <c r="AE403" s="94">
        <v>2000</v>
      </c>
      <c r="AF403" s="94">
        <v>2000</v>
      </c>
      <c r="AG403" s="94">
        <v>0</v>
      </c>
      <c r="AH403" s="102"/>
      <c r="AI403" s="102"/>
      <c r="AJ403" s="107"/>
      <c r="AK403" s="107" t="s">
        <v>3118</v>
      </c>
      <c r="AL403" s="107"/>
    </row>
    <row r="404" spans="2:38" ht="22.25" customHeight="1" x14ac:dyDescent="0.2">
      <c r="B404" s="102" t="s">
        <v>1658</v>
      </c>
      <c r="C404" s="94" t="s">
        <v>85</v>
      </c>
      <c r="D404" s="103" t="s">
        <v>7583</v>
      </c>
      <c r="E404" s="94" t="s">
        <v>7584</v>
      </c>
      <c r="F404" s="94" t="s">
        <v>472</v>
      </c>
      <c r="G404" s="94" t="s">
        <v>2497</v>
      </c>
      <c r="H404" s="103">
        <v>2023</v>
      </c>
      <c r="I404" s="103">
        <v>2023</v>
      </c>
      <c r="J404" s="102" t="s">
        <v>7585</v>
      </c>
      <c r="K404" s="94" t="s">
        <v>7586</v>
      </c>
      <c r="L404" s="94" t="s">
        <v>7587</v>
      </c>
      <c r="M404" s="94" t="s">
        <v>7588</v>
      </c>
      <c r="N404" s="94" t="s">
        <v>7589</v>
      </c>
      <c r="O404" s="94" t="s">
        <v>89</v>
      </c>
      <c r="P404" s="94" t="s">
        <v>90</v>
      </c>
      <c r="Q404" s="94" t="s">
        <v>7455</v>
      </c>
      <c r="R404" s="94" t="s">
        <v>7456</v>
      </c>
      <c r="S404" s="94" t="s">
        <v>119</v>
      </c>
      <c r="T404" s="94" t="s">
        <v>7457</v>
      </c>
      <c r="U404" s="94" t="s">
        <v>1668</v>
      </c>
      <c r="V404" s="104" t="s">
        <v>7590</v>
      </c>
      <c r="W404" s="105" t="s">
        <v>7591</v>
      </c>
      <c r="X404" s="105" t="s">
        <v>7455</v>
      </c>
      <c r="Y404" s="105" t="s">
        <v>7592</v>
      </c>
      <c r="Z404" s="105" t="s">
        <v>7593</v>
      </c>
      <c r="AA404" s="105" t="s">
        <v>7594</v>
      </c>
      <c r="AB404" s="106">
        <v>1</v>
      </c>
      <c r="AC404" s="102">
        <v>600</v>
      </c>
      <c r="AD404" s="94">
        <v>600</v>
      </c>
      <c r="AE404" s="94">
        <v>0</v>
      </c>
      <c r="AF404" s="94">
        <v>0</v>
      </c>
      <c r="AG404" s="94">
        <v>0</v>
      </c>
      <c r="AH404" s="102"/>
      <c r="AI404" s="102"/>
      <c r="AJ404" s="107"/>
      <c r="AK404" s="107" t="s">
        <v>2499</v>
      </c>
      <c r="AL404" s="107"/>
    </row>
    <row r="405" spans="2:38" ht="22.25" customHeight="1" x14ac:dyDescent="0.2">
      <c r="B405" s="102" t="s">
        <v>1658</v>
      </c>
      <c r="C405" s="94" t="s">
        <v>85</v>
      </c>
      <c r="D405" s="103" t="s">
        <v>7595</v>
      </c>
      <c r="E405" s="94" t="s">
        <v>7596</v>
      </c>
      <c r="F405" s="94" t="s">
        <v>3116</v>
      </c>
      <c r="G405" s="94" t="s">
        <v>2497</v>
      </c>
      <c r="H405" s="103">
        <v>2023</v>
      </c>
      <c r="I405" s="103">
        <v>2023</v>
      </c>
      <c r="J405" s="102" t="s">
        <v>7597</v>
      </c>
      <c r="K405" s="94" t="s">
        <v>7598</v>
      </c>
      <c r="L405" s="94" t="s">
        <v>7599</v>
      </c>
      <c r="M405" s="94" t="s">
        <v>7600</v>
      </c>
      <c r="N405" s="94" t="s">
        <v>7601</v>
      </c>
      <c r="O405" s="94" t="s">
        <v>89</v>
      </c>
      <c r="P405" s="94" t="s">
        <v>90</v>
      </c>
      <c r="Q405" s="94" t="s">
        <v>7602</v>
      </c>
      <c r="R405" s="94" t="s">
        <v>7603</v>
      </c>
      <c r="S405" s="94" t="s">
        <v>135</v>
      </c>
      <c r="T405" s="94" t="s">
        <v>1849</v>
      </c>
      <c r="U405" s="94" t="s">
        <v>1668</v>
      </c>
      <c r="V405" s="104" t="s">
        <v>7604</v>
      </c>
      <c r="W405" s="105" t="s">
        <v>7605</v>
      </c>
      <c r="X405" s="105" t="s">
        <v>7602</v>
      </c>
      <c r="Y405" s="105" t="s">
        <v>7606</v>
      </c>
      <c r="Z405" s="105" t="s">
        <v>7607</v>
      </c>
      <c r="AA405" s="105" t="s">
        <v>7608</v>
      </c>
      <c r="AB405" s="106">
        <v>3</v>
      </c>
      <c r="AC405" s="102">
        <v>23140</v>
      </c>
      <c r="AD405" s="94">
        <v>6000</v>
      </c>
      <c r="AE405" s="94">
        <v>3000</v>
      </c>
      <c r="AF405" s="94">
        <v>3000</v>
      </c>
      <c r="AG405" s="94">
        <v>0</v>
      </c>
      <c r="AH405" s="102"/>
      <c r="AI405" s="102"/>
      <c r="AJ405" s="107"/>
      <c r="AK405" s="107" t="s">
        <v>3118</v>
      </c>
      <c r="AL405" s="107"/>
    </row>
    <row r="406" spans="2:38" ht="22.25" customHeight="1" x14ac:dyDescent="0.2">
      <c r="B406" s="102" t="s">
        <v>1658</v>
      </c>
      <c r="C406" s="94" t="s">
        <v>85</v>
      </c>
      <c r="D406" s="103" t="s">
        <v>7609</v>
      </c>
      <c r="E406" s="94" t="s">
        <v>7610</v>
      </c>
      <c r="F406" s="94" t="s">
        <v>3116</v>
      </c>
      <c r="G406" s="94" t="s">
        <v>2497</v>
      </c>
      <c r="H406" s="103">
        <v>2023</v>
      </c>
      <c r="I406" s="103">
        <v>2023</v>
      </c>
      <c r="J406" s="102" t="s">
        <v>7611</v>
      </c>
      <c r="K406" s="94" t="s">
        <v>7612</v>
      </c>
      <c r="L406" s="94" t="s">
        <v>7613</v>
      </c>
      <c r="M406" s="94" t="s">
        <v>7614</v>
      </c>
      <c r="N406" s="94" t="s">
        <v>7615</v>
      </c>
      <c r="O406" s="94" t="s">
        <v>89</v>
      </c>
      <c r="P406" s="94" t="s">
        <v>90</v>
      </c>
      <c r="Q406" s="94" t="s">
        <v>7616</v>
      </c>
      <c r="R406" s="94" t="s">
        <v>7617</v>
      </c>
      <c r="S406" s="94" t="s">
        <v>135</v>
      </c>
      <c r="T406" s="94" t="s">
        <v>1699</v>
      </c>
      <c r="U406" s="94" t="s">
        <v>1668</v>
      </c>
      <c r="V406" s="104" t="s">
        <v>7618</v>
      </c>
      <c r="W406" s="105" t="s">
        <v>7619</v>
      </c>
      <c r="X406" s="105" t="s">
        <v>7616</v>
      </c>
      <c r="Y406" s="105" t="s">
        <v>7620</v>
      </c>
      <c r="Z406" s="105" t="s">
        <v>7621</v>
      </c>
      <c r="AA406" s="105" t="s">
        <v>7622</v>
      </c>
      <c r="AB406" s="106">
        <v>4</v>
      </c>
      <c r="AC406" s="102">
        <v>33600</v>
      </c>
      <c r="AD406" s="94">
        <v>14500</v>
      </c>
      <c r="AE406" s="94">
        <v>3000</v>
      </c>
      <c r="AF406" s="94">
        <v>3000</v>
      </c>
      <c r="AG406" s="94">
        <v>0</v>
      </c>
      <c r="AH406" s="102" t="s">
        <v>3117</v>
      </c>
      <c r="AI406" s="102"/>
      <c r="AJ406" s="107"/>
      <c r="AK406" s="107" t="s">
        <v>3118</v>
      </c>
      <c r="AL406" s="107"/>
    </row>
    <row r="407" spans="2:38" ht="22.25" customHeight="1" x14ac:dyDescent="0.2">
      <c r="B407" s="102" t="s">
        <v>1658</v>
      </c>
      <c r="C407" s="94" t="s">
        <v>85</v>
      </c>
      <c r="D407" s="103" t="s">
        <v>7623</v>
      </c>
      <c r="E407" s="94" t="s">
        <v>7624</v>
      </c>
      <c r="F407" s="94" t="s">
        <v>3116</v>
      </c>
      <c r="G407" s="94" t="s">
        <v>2497</v>
      </c>
      <c r="H407" s="103">
        <v>2023</v>
      </c>
      <c r="I407" s="103">
        <v>2023</v>
      </c>
      <c r="J407" s="102" t="s">
        <v>7625</v>
      </c>
      <c r="K407" s="94" t="s">
        <v>7626</v>
      </c>
      <c r="L407" s="94" t="s">
        <v>7627</v>
      </c>
      <c r="M407" s="94" t="s">
        <v>7628</v>
      </c>
      <c r="N407" s="94" t="s">
        <v>7629</v>
      </c>
      <c r="O407" s="94" t="s">
        <v>89</v>
      </c>
      <c r="P407" s="94" t="s">
        <v>90</v>
      </c>
      <c r="Q407" s="94" t="s">
        <v>7630</v>
      </c>
      <c r="R407" s="94" t="s">
        <v>7631</v>
      </c>
      <c r="S407" s="94" t="s">
        <v>135</v>
      </c>
      <c r="T407" s="94" t="s">
        <v>7243</v>
      </c>
      <c r="U407" s="94" t="s">
        <v>1668</v>
      </c>
      <c r="V407" s="104" t="s">
        <v>7632</v>
      </c>
      <c r="W407" s="105" t="s">
        <v>7633</v>
      </c>
      <c r="X407" s="105" t="s">
        <v>7630</v>
      </c>
      <c r="Y407" s="105" t="s">
        <v>7634</v>
      </c>
      <c r="Z407" s="105" t="s">
        <v>7635</v>
      </c>
      <c r="AA407" s="105" t="s">
        <v>7636</v>
      </c>
      <c r="AB407" s="106">
        <v>3</v>
      </c>
      <c r="AC407" s="102">
        <v>20500</v>
      </c>
      <c r="AD407" s="94">
        <v>7000</v>
      </c>
      <c r="AE407" s="94">
        <v>1500</v>
      </c>
      <c r="AF407" s="94">
        <v>1500</v>
      </c>
      <c r="AG407" s="94">
        <v>0</v>
      </c>
      <c r="AH407" s="102"/>
      <c r="AI407" s="102"/>
      <c r="AJ407" s="107"/>
      <c r="AK407" s="107" t="s">
        <v>3118</v>
      </c>
      <c r="AL407" s="107"/>
    </row>
    <row r="408" spans="2:38" ht="22.25" customHeight="1" x14ac:dyDescent="0.2">
      <c r="B408" s="102" t="s">
        <v>1658</v>
      </c>
      <c r="C408" s="94" t="s">
        <v>85</v>
      </c>
      <c r="D408" s="103" t="s">
        <v>7637</v>
      </c>
      <c r="E408" s="94" t="s">
        <v>7638</v>
      </c>
      <c r="F408" s="94" t="s">
        <v>3116</v>
      </c>
      <c r="G408" s="94" t="s">
        <v>2497</v>
      </c>
      <c r="H408" s="103">
        <v>2023</v>
      </c>
      <c r="I408" s="103">
        <v>2023</v>
      </c>
      <c r="J408" s="102" t="s">
        <v>7639</v>
      </c>
      <c r="K408" s="94" t="s">
        <v>7640</v>
      </c>
      <c r="L408" s="94" t="s">
        <v>7641</v>
      </c>
      <c r="M408" s="94" t="s">
        <v>7642</v>
      </c>
      <c r="N408" s="94" t="s">
        <v>7643</v>
      </c>
      <c r="O408" s="94" t="s">
        <v>89</v>
      </c>
      <c r="P408" s="94" t="s">
        <v>90</v>
      </c>
      <c r="Q408" s="94" t="s">
        <v>7644</v>
      </c>
      <c r="R408" s="94" t="s">
        <v>7645</v>
      </c>
      <c r="S408" s="94" t="s">
        <v>135</v>
      </c>
      <c r="T408" s="94" t="s">
        <v>7362</v>
      </c>
      <c r="U408" s="94" t="s">
        <v>1668</v>
      </c>
      <c r="V408" s="104" t="s">
        <v>7646</v>
      </c>
      <c r="W408" s="105" t="s">
        <v>7647</v>
      </c>
      <c r="X408" s="105" t="s">
        <v>7644</v>
      </c>
      <c r="Y408" s="105" t="s">
        <v>7648</v>
      </c>
      <c r="Z408" s="105" t="s">
        <v>7649</v>
      </c>
      <c r="AA408" s="105" t="s">
        <v>7650</v>
      </c>
      <c r="AB408" s="106">
        <v>1</v>
      </c>
      <c r="AC408" s="102">
        <v>7700</v>
      </c>
      <c r="AD408" s="94">
        <v>3800</v>
      </c>
      <c r="AE408" s="94">
        <v>1500</v>
      </c>
      <c r="AF408" s="94">
        <v>1500</v>
      </c>
      <c r="AG408" s="94">
        <v>0</v>
      </c>
      <c r="AH408" s="102"/>
      <c r="AI408" s="102"/>
      <c r="AJ408" s="107"/>
      <c r="AK408" s="107" t="s">
        <v>3118</v>
      </c>
      <c r="AL408" s="107"/>
    </row>
    <row r="409" spans="2:38" ht="22.25" customHeight="1" x14ac:dyDescent="0.2">
      <c r="B409" s="102" t="s">
        <v>1658</v>
      </c>
      <c r="C409" s="94" t="s">
        <v>85</v>
      </c>
      <c r="D409" s="103" t="s">
        <v>7651</v>
      </c>
      <c r="E409" s="94" t="s">
        <v>7652</v>
      </c>
      <c r="F409" s="94" t="s">
        <v>3116</v>
      </c>
      <c r="G409" s="94" t="s">
        <v>2497</v>
      </c>
      <c r="H409" s="103">
        <v>2023</v>
      </c>
      <c r="I409" s="103">
        <v>2023</v>
      </c>
      <c r="J409" s="102" t="s">
        <v>7653</v>
      </c>
      <c r="K409" s="94" t="s">
        <v>7654</v>
      </c>
      <c r="L409" s="94" t="s">
        <v>7655</v>
      </c>
      <c r="M409" s="94" t="s">
        <v>7656</v>
      </c>
      <c r="N409" s="94" t="s">
        <v>7657</v>
      </c>
      <c r="O409" s="94" t="s">
        <v>89</v>
      </c>
      <c r="P409" s="94" t="s">
        <v>90</v>
      </c>
      <c r="Q409" s="94" t="s">
        <v>7658</v>
      </c>
      <c r="R409" s="94" t="s">
        <v>7659</v>
      </c>
      <c r="S409" s="94" t="s">
        <v>135</v>
      </c>
      <c r="T409" s="94" t="s">
        <v>1849</v>
      </c>
      <c r="U409" s="94" t="s">
        <v>1668</v>
      </c>
      <c r="V409" s="104" t="s">
        <v>7660</v>
      </c>
      <c r="W409" s="105" t="s">
        <v>2498</v>
      </c>
      <c r="X409" s="105" t="s">
        <v>7658</v>
      </c>
      <c r="Y409" s="105" t="s">
        <v>7661</v>
      </c>
      <c r="Z409" s="105" t="s">
        <v>7662</v>
      </c>
      <c r="AA409" s="105" t="s">
        <v>7663</v>
      </c>
      <c r="AB409" s="106">
        <v>1</v>
      </c>
      <c r="AC409" s="102">
        <v>3550</v>
      </c>
      <c r="AD409" s="94">
        <v>1500</v>
      </c>
      <c r="AE409" s="94">
        <v>1500</v>
      </c>
      <c r="AF409" s="94">
        <v>1500</v>
      </c>
      <c r="AG409" s="94">
        <v>0</v>
      </c>
      <c r="AH409" s="102"/>
      <c r="AI409" s="102"/>
      <c r="AJ409" s="107"/>
      <c r="AK409" s="107" t="s">
        <v>3118</v>
      </c>
      <c r="AL409" s="107"/>
    </row>
    <row r="410" spans="2:38" ht="22.25" customHeight="1" x14ac:dyDescent="0.2">
      <c r="B410" s="102" t="s">
        <v>1658</v>
      </c>
      <c r="C410" s="94" t="s">
        <v>85</v>
      </c>
      <c r="D410" s="103" t="s">
        <v>7664</v>
      </c>
      <c r="E410" s="94" t="s">
        <v>7665</v>
      </c>
      <c r="F410" s="94" t="s">
        <v>3116</v>
      </c>
      <c r="G410" s="94" t="s">
        <v>2497</v>
      </c>
      <c r="H410" s="103">
        <v>2023</v>
      </c>
      <c r="I410" s="103">
        <v>2023</v>
      </c>
      <c r="J410" s="102" t="s">
        <v>7666</v>
      </c>
      <c r="K410" s="94" t="s">
        <v>7667</v>
      </c>
      <c r="L410" s="94" t="s">
        <v>7668</v>
      </c>
      <c r="M410" s="94" t="s">
        <v>7669</v>
      </c>
      <c r="N410" s="94" t="s">
        <v>7670</v>
      </c>
      <c r="O410" s="94" t="s">
        <v>89</v>
      </c>
      <c r="P410" s="94" t="s">
        <v>257</v>
      </c>
      <c r="Q410" s="94" t="s">
        <v>7241</v>
      </c>
      <c r="R410" s="94" t="s">
        <v>7242</v>
      </c>
      <c r="S410" s="94" t="s">
        <v>91</v>
      </c>
      <c r="T410" s="94" t="s">
        <v>7243</v>
      </c>
      <c r="U410" s="94" t="s">
        <v>1668</v>
      </c>
      <c r="V410" s="104" t="s">
        <v>7671</v>
      </c>
      <c r="W410" s="105" t="s">
        <v>7672</v>
      </c>
      <c r="X410" s="105" t="s">
        <v>7241</v>
      </c>
      <c r="Y410" s="105" t="s">
        <v>7673</v>
      </c>
      <c r="Z410" s="105" t="s">
        <v>7674</v>
      </c>
      <c r="AA410" s="105" t="s">
        <v>7675</v>
      </c>
      <c r="AB410" s="106">
        <v>4</v>
      </c>
      <c r="AC410" s="102">
        <v>53600</v>
      </c>
      <c r="AD410" s="94">
        <v>12000</v>
      </c>
      <c r="AE410" s="94">
        <v>4350</v>
      </c>
      <c r="AF410" s="94">
        <v>4350</v>
      </c>
      <c r="AG410" s="94">
        <v>0</v>
      </c>
      <c r="AH410" s="102"/>
      <c r="AI410" s="102"/>
      <c r="AJ410" s="107"/>
      <c r="AK410" s="107" t="s">
        <v>3118</v>
      </c>
      <c r="AL410" s="107"/>
    </row>
    <row r="411" spans="2:38" ht="22.25" customHeight="1" x14ac:dyDescent="0.2">
      <c r="B411" s="102" t="s">
        <v>1658</v>
      </c>
      <c r="C411" s="94" t="s">
        <v>85</v>
      </c>
      <c r="D411" s="103" t="s">
        <v>7676</v>
      </c>
      <c r="E411" s="94" t="s">
        <v>7677</v>
      </c>
      <c r="F411" s="94" t="s">
        <v>3116</v>
      </c>
      <c r="G411" s="94" t="s">
        <v>2497</v>
      </c>
      <c r="H411" s="103">
        <v>2023</v>
      </c>
      <c r="I411" s="103">
        <v>2023</v>
      </c>
      <c r="J411" s="102" t="s">
        <v>7678</v>
      </c>
      <c r="K411" s="94" t="s">
        <v>7679</v>
      </c>
      <c r="L411" s="94" t="s">
        <v>7680</v>
      </c>
      <c r="M411" s="94" t="s">
        <v>7681</v>
      </c>
      <c r="N411" s="94" t="s">
        <v>7682</v>
      </c>
      <c r="O411" s="94" t="s">
        <v>89</v>
      </c>
      <c r="P411" s="94" t="s">
        <v>90</v>
      </c>
      <c r="Q411" s="94" t="s">
        <v>7412</v>
      </c>
      <c r="R411" s="94" t="s">
        <v>7413</v>
      </c>
      <c r="S411" s="94" t="s">
        <v>135</v>
      </c>
      <c r="T411" s="94" t="s">
        <v>1761</v>
      </c>
      <c r="U411" s="94" t="s">
        <v>1668</v>
      </c>
      <c r="V411" s="104" t="s">
        <v>7683</v>
      </c>
      <c r="W411" s="105" t="s">
        <v>7684</v>
      </c>
      <c r="X411" s="105" t="s">
        <v>7412</v>
      </c>
      <c r="Y411" s="105" t="s">
        <v>7415</v>
      </c>
      <c r="Z411" s="105" t="s">
        <v>7685</v>
      </c>
      <c r="AA411" s="105" t="s">
        <v>7686</v>
      </c>
      <c r="AB411" s="106">
        <v>3</v>
      </c>
      <c r="AC411" s="102">
        <v>11080</v>
      </c>
      <c r="AD411" s="94">
        <v>3950</v>
      </c>
      <c r="AE411" s="94">
        <v>1500</v>
      </c>
      <c r="AF411" s="94">
        <v>1500</v>
      </c>
      <c r="AG411" s="94">
        <v>0</v>
      </c>
      <c r="AH411" s="102"/>
      <c r="AI411" s="102"/>
      <c r="AJ411" s="107"/>
      <c r="AK411" s="107" t="s">
        <v>3118</v>
      </c>
      <c r="AL411" s="107"/>
    </row>
    <row r="412" spans="2:38" ht="22.25" customHeight="1" x14ac:dyDescent="0.2">
      <c r="B412" s="102" t="s">
        <v>1658</v>
      </c>
      <c r="C412" s="94" t="s">
        <v>85</v>
      </c>
      <c r="D412" s="103" t="s">
        <v>7687</v>
      </c>
      <c r="E412" s="94" t="s">
        <v>7688</v>
      </c>
      <c r="F412" s="94" t="s">
        <v>3116</v>
      </c>
      <c r="G412" s="94" t="s">
        <v>2497</v>
      </c>
      <c r="H412" s="103">
        <v>2023</v>
      </c>
      <c r="I412" s="103">
        <v>2023</v>
      </c>
      <c r="J412" s="102" t="s">
        <v>7689</v>
      </c>
      <c r="K412" s="94" t="s">
        <v>7690</v>
      </c>
      <c r="L412" s="94" t="s">
        <v>7691</v>
      </c>
      <c r="M412" s="94" t="s">
        <v>7692</v>
      </c>
      <c r="N412" s="94" t="s">
        <v>7693</v>
      </c>
      <c r="O412" s="94" t="s">
        <v>89</v>
      </c>
      <c r="P412" s="94" t="s">
        <v>90</v>
      </c>
      <c r="Q412" s="94" t="s">
        <v>7694</v>
      </c>
      <c r="R412" s="94" t="s">
        <v>7695</v>
      </c>
      <c r="S412" s="94" t="s">
        <v>135</v>
      </c>
      <c r="T412" s="94" t="s">
        <v>1699</v>
      </c>
      <c r="U412" s="94" t="s">
        <v>1668</v>
      </c>
      <c r="V412" s="104" t="s">
        <v>7696</v>
      </c>
      <c r="W412" s="105" t="s">
        <v>7697</v>
      </c>
      <c r="X412" s="105" t="s">
        <v>7694</v>
      </c>
      <c r="Y412" s="105" t="s">
        <v>7698</v>
      </c>
      <c r="Z412" s="105" t="s">
        <v>7699</v>
      </c>
      <c r="AA412" s="105" t="s">
        <v>7700</v>
      </c>
      <c r="AB412" s="106">
        <v>4</v>
      </c>
      <c r="AC412" s="102">
        <v>81356</v>
      </c>
      <c r="AD412" s="94">
        <v>19000</v>
      </c>
      <c r="AE412" s="94">
        <v>2000</v>
      </c>
      <c r="AF412" s="94">
        <v>2000</v>
      </c>
      <c r="AG412" s="94">
        <v>0</v>
      </c>
      <c r="AH412" s="102"/>
      <c r="AI412" s="102"/>
      <c r="AJ412" s="107"/>
      <c r="AK412" s="107" t="s">
        <v>3118</v>
      </c>
      <c r="AL412" s="107"/>
    </row>
    <row r="413" spans="2:38" ht="22.25" customHeight="1" x14ac:dyDescent="0.2">
      <c r="B413" s="102" t="s">
        <v>1658</v>
      </c>
      <c r="C413" s="94" t="s">
        <v>85</v>
      </c>
      <c r="D413" s="103" t="s">
        <v>7701</v>
      </c>
      <c r="E413" s="94" t="s">
        <v>7702</v>
      </c>
      <c r="F413" s="94" t="s">
        <v>472</v>
      </c>
      <c r="G413" s="94" t="s">
        <v>2497</v>
      </c>
      <c r="H413" s="103">
        <v>2023</v>
      </c>
      <c r="I413" s="103">
        <v>2023</v>
      </c>
      <c r="J413" s="102" t="s">
        <v>7703</v>
      </c>
      <c r="K413" s="94" t="s">
        <v>7704</v>
      </c>
      <c r="L413" s="94" t="s">
        <v>7705</v>
      </c>
      <c r="M413" s="94" t="s">
        <v>7706</v>
      </c>
      <c r="N413" s="94" t="s">
        <v>7707</v>
      </c>
      <c r="O413" s="94" t="s">
        <v>89</v>
      </c>
      <c r="P413" s="94" t="s">
        <v>90</v>
      </c>
      <c r="Q413" s="94" t="s">
        <v>7708</v>
      </c>
      <c r="R413" s="94" t="s">
        <v>7709</v>
      </c>
      <c r="S413" s="94" t="s">
        <v>135</v>
      </c>
      <c r="T413" s="94" t="s">
        <v>1747</v>
      </c>
      <c r="U413" s="94" t="s">
        <v>1668</v>
      </c>
      <c r="V413" s="104" t="s">
        <v>7710</v>
      </c>
      <c r="W413" s="105" t="s">
        <v>2498</v>
      </c>
      <c r="X413" s="105" t="s">
        <v>7711</v>
      </c>
      <c r="Y413" s="105" t="s">
        <v>7712</v>
      </c>
      <c r="Z413" s="105" t="s">
        <v>7713</v>
      </c>
      <c r="AA413" s="105" t="s">
        <v>7714</v>
      </c>
      <c r="AB413" s="106">
        <v>1</v>
      </c>
      <c r="AC413" s="102">
        <v>3070</v>
      </c>
      <c r="AD413" s="94">
        <v>1500</v>
      </c>
      <c r="AE413" s="94">
        <v>0</v>
      </c>
      <c r="AF413" s="94">
        <v>0</v>
      </c>
      <c r="AG413" s="94">
        <v>0</v>
      </c>
      <c r="AH413" s="102"/>
      <c r="AI413" s="102"/>
      <c r="AJ413" s="107"/>
      <c r="AK413" s="107" t="s">
        <v>2499</v>
      </c>
      <c r="AL413" s="107"/>
    </row>
    <row r="414" spans="2:38" ht="22.25" customHeight="1" x14ac:dyDescent="0.2">
      <c r="B414" s="102" t="s">
        <v>1658</v>
      </c>
      <c r="C414" s="94" t="s">
        <v>85</v>
      </c>
      <c r="D414" s="103" t="s">
        <v>7715</v>
      </c>
      <c r="E414" s="94" t="s">
        <v>7716</v>
      </c>
      <c r="F414" s="94" t="s">
        <v>3116</v>
      </c>
      <c r="G414" s="94" t="s">
        <v>2497</v>
      </c>
      <c r="H414" s="103">
        <v>2023</v>
      </c>
      <c r="I414" s="103">
        <v>2023</v>
      </c>
      <c r="J414" s="102" t="s">
        <v>7717</v>
      </c>
      <c r="K414" s="94" t="s">
        <v>7718</v>
      </c>
      <c r="L414" s="94" t="s">
        <v>7719</v>
      </c>
      <c r="M414" s="94" t="s">
        <v>7720</v>
      </c>
      <c r="N414" s="94" t="s">
        <v>7721</v>
      </c>
      <c r="O414" s="94" t="s">
        <v>89</v>
      </c>
      <c r="P414" s="94" t="s">
        <v>90</v>
      </c>
      <c r="Q414" s="94" t="s">
        <v>7722</v>
      </c>
      <c r="R414" s="94" t="s">
        <v>7723</v>
      </c>
      <c r="S414" s="94" t="s">
        <v>135</v>
      </c>
      <c r="T414" s="94" t="s">
        <v>1849</v>
      </c>
      <c r="U414" s="94" t="s">
        <v>1668</v>
      </c>
      <c r="V414" s="104" t="s">
        <v>7724</v>
      </c>
      <c r="W414" s="105" t="s">
        <v>2498</v>
      </c>
      <c r="X414" s="105" t="s">
        <v>7722</v>
      </c>
      <c r="Y414" s="105" t="s">
        <v>7725</v>
      </c>
      <c r="Z414" s="105" t="s">
        <v>7726</v>
      </c>
      <c r="AA414" s="105" t="s">
        <v>7727</v>
      </c>
      <c r="AB414" s="106">
        <v>1</v>
      </c>
      <c r="AC414" s="102">
        <v>3500</v>
      </c>
      <c r="AD414" s="94">
        <v>1500</v>
      </c>
      <c r="AE414" s="94">
        <v>1000</v>
      </c>
      <c r="AF414" s="94">
        <v>1000</v>
      </c>
      <c r="AG414" s="94">
        <v>0</v>
      </c>
      <c r="AH414" s="102"/>
      <c r="AI414" s="102"/>
      <c r="AJ414" s="107"/>
      <c r="AK414" s="107" t="s">
        <v>3118</v>
      </c>
      <c r="AL414" s="107"/>
    </row>
    <row r="415" spans="2:38" ht="22.25" customHeight="1" x14ac:dyDescent="0.2">
      <c r="B415" s="102" t="s">
        <v>1658</v>
      </c>
      <c r="C415" s="94" t="s">
        <v>85</v>
      </c>
      <c r="D415" s="103" t="s">
        <v>7728</v>
      </c>
      <c r="E415" s="94" t="s">
        <v>7729</v>
      </c>
      <c r="F415" s="94" t="s">
        <v>3116</v>
      </c>
      <c r="G415" s="94" t="s">
        <v>2497</v>
      </c>
      <c r="H415" s="103">
        <v>2023</v>
      </c>
      <c r="I415" s="103">
        <v>2023</v>
      </c>
      <c r="J415" s="102" t="s">
        <v>7730</v>
      </c>
      <c r="K415" s="94" t="s">
        <v>7731</v>
      </c>
      <c r="L415" s="94" t="s">
        <v>7732</v>
      </c>
      <c r="M415" s="94" t="s">
        <v>7733</v>
      </c>
      <c r="N415" s="94" t="s">
        <v>7734</v>
      </c>
      <c r="O415" s="94" t="s">
        <v>89</v>
      </c>
      <c r="P415" s="94" t="s">
        <v>90</v>
      </c>
      <c r="Q415" s="94" t="s">
        <v>7735</v>
      </c>
      <c r="R415" s="94" t="s">
        <v>7736</v>
      </c>
      <c r="S415" s="94" t="s">
        <v>119</v>
      </c>
      <c r="T415" s="94" t="s">
        <v>1826</v>
      </c>
      <c r="U415" s="94" t="s">
        <v>1668</v>
      </c>
      <c r="V415" s="104" t="s">
        <v>7737</v>
      </c>
      <c r="W415" s="105" t="s">
        <v>2498</v>
      </c>
      <c r="X415" s="105" t="s">
        <v>7735</v>
      </c>
      <c r="Y415" s="105" t="s">
        <v>7738</v>
      </c>
      <c r="Z415" s="105" t="s">
        <v>7739</v>
      </c>
      <c r="AA415" s="105" t="s">
        <v>7740</v>
      </c>
      <c r="AB415" s="106">
        <v>2</v>
      </c>
      <c r="AC415" s="102">
        <v>7500</v>
      </c>
      <c r="AD415" s="94">
        <v>3500</v>
      </c>
      <c r="AE415" s="94">
        <v>1500</v>
      </c>
      <c r="AF415" s="94">
        <v>1500</v>
      </c>
      <c r="AG415" s="94">
        <v>0</v>
      </c>
      <c r="AH415" s="102"/>
      <c r="AI415" s="102"/>
      <c r="AJ415" s="107"/>
      <c r="AK415" s="107" t="s">
        <v>3118</v>
      </c>
      <c r="AL415" s="107"/>
    </row>
    <row r="416" spans="2:38" ht="22.25" customHeight="1" x14ac:dyDescent="0.2">
      <c r="B416" s="102" t="s">
        <v>1658</v>
      </c>
      <c r="C416" s="94" t="s">
        <v>85</v>
      </c>
      <c r="D416" s="103" t="s">
        <v>7741</v>
      </c>
      <c r="E416" s="94" t="s">
        <v>7742</v>
      </c>
      <c r="F416" s="94" t="s">
        <v>3116</v>
      </c>
      <c r="G416" s="94" t="s">
        <v>2497</v>
      </c>
      <c r="H416" s="103">
        <v>2023</v>
      </c>
      <c r="I416" s="103">
        <v>2023</v>
      </c>
      <c r="J416" s="102" t="s">
        <v>7743</v>
      </c>
      <c r="K416" s="94" t="s">
        <v>7744</v>
      </c>
      <c r="L416" s="94" t="s">
        <v>7745</v>
      </c>
      <c r="M416" s="94" t="s">
        <v>7746</v>
      </c>
      <c r="N416" s="94" t="s">
        <v>7747</v>
      </c>
      <c r="O416" s="94" t="s">
        <v>89</v>
      </c>
      <c r="P416" s="94" t="s">
        <v>90</v>
      </c>
      <c r="Q416" s="94" t="s">
        <v>7748</v>
      </c>
      <c r="R416" s="94" t="s">
        <v>7749</v>
      </c>
      <c r="S416" s="94" t="s">
        <v>91</v>
      </c>
      <c r="T416" s="94" t="s">
        <v>7243</v>
      </c>
      <c r="U416" s="94" t="s">
        <v>1668</v>
      </c>
      <c r="V416" s="104" t="s">
        <v>7750</v>
      </c>
      <c r="W416" s="105" t="s">
        <v>2498</v>
      </c>
      <c r="X416" s="105" t="s">
        <v>7748</v>
      </c>
      <c r="Y416" s="105" t="s">
        <v>7751</v>
      </c>
      <c r="Z416" s="105" t="s">
        <v>7752</v>
      </c>
      <c r="AA416" s="105" t="s">
        <v>7753</v>
      </c>
      <c r="AB416" s="106">
        <v>3</v>
      </c>
      <c r="AC416" s="102">
        <v>11655</v>
      </c>
      <c r="AD416" s="94">
        <v>3800</v>
      </c>
      <c r="AE416" s="94">
        <v>1500</v>
      </c>
      <c r="AF416" s="94">
        <v>1500</v>
      </c>
      <c r="AG416" s="94">
        <v>0</v>
      </c>
      <c r="AH416" s="102"/>
      <c r="AI416" s="102"/>
      <c r="AJ416" s="107"/>
      <c r="AK416" s="107" t="s">
        <v>3118</v>
      </c>
      <c r="AL416" s="107"/>
    </row>
    <row r="417" spans="2:38" ht="22.25" customHeight="1" x14ac:dyDescent="0.2">
      <c r="B417" s="102" t="s">
        <v>1658</v>
      </c>
      <c r="C417" s="94" t="s">
        <v>85</v>
      </c>
      <c r="D417" s="103" t="s">
        <v>7754</v>
      </c>
      <c r="E417" s="94" t="s">
        <v>7755</v>
      </c>
      <c r="F417" s="94" t="s">
        <v>3116</v>
      </c>
      <c r="G417" s="94" t="s">
        <v>2497</v>
      </c>
      <c r="H417" s="103">
        <v>2023</v>
      </c>
      <c r="I417" s="103">
        <v>2023</v>
      </c>
      <c r="J417" s="102" t="s">
        <v>7756</v>
      </c>
      <c r="K417" s="94" t="s">
        <v>7757</v>
      </c>
      <c r="L417" s="94" t="s">
        <v>7758</v>
      </c>
      <c r="M417" s="94" t="s">
        <v>7759</v>
      </c>
      <c r="N417" s="94" t="s">
        <v>7760</v>
      </c>
      <c r="O417" s="94" t="s">
        <v>89</v>
      </c>
      <c r="P417" s="94" t="s">
        <v>90</v>
      </c>
      <c r="Q417" s="94" t="s">
        <v>7761</v>
      </c>
      <c r="R417" s="94" t="s">
        <v>7762</v>
      </c>
      <c r="S417" s="94" t="s">
        <v>135</v>
      </c>
      <c r="T417" s="94" t="s">
        <v>7457</v>
      </c>
      <c r="U417" s="94" t="s">
        <v>1668</v>
      </c>
      <c r="V417" s="104" t="s">
        <v>7763</v>
      </c>
      <c r="W417" s="105" t="s">
        <v>2498</v>
      </c>
      <c r="X417" s="105" t="s">
        <v>7761</v>
      </c>
      <c r="Y417" s="105" t="s">
        <v>7764</v>
      </c>
      <c r="Z417" s="105" t="s">
        <v>7765</v>
      </c>
      <c r="AA417" s="105" t="s">
        <v>7766</v>
      </c>
      <c r="AB417" s="106">
        <v>3</v>
      </c>
      <c r="AC417" s="102">
        <v>6525</v>
      </c>
      <c r="AD417" s="94">
        <v>2900</v>
      </c>
      <c r="AE417" s="94">
        <v>2200</v>
      </c>
      <c r="AF417" s="94">
        <v>2200</v>
      </c>
      <c r="AG417" s="94">
        <v>0</v>
      </c>
      <c r="AH417" s="102"/>
      <c r="AI417" s="102"/>
      <c r="AJ417" s="107"/>
      <c r="AK417" s="107" t="s">
        <v>3118</v>
      </c>
      <c r="AL417" s="107"/>
    </row>
    <row r="418" spans="2:38" ht="22.25" customHeight="1" x14ac:dyDescent="0.2">
      <c r="B418" s="102" t="s">
        <v>1658</v>
      </c>
      <c r="C418" s="94" t="s">
        <v>85</v>
      </c>
      <c r="D418" s="103" t="s">
        <v>7767</v>
      </c>
      <c r="E418" s="94" t="s">
        <v>7768</v>
      </c>
      <c r="F418" s="94" t="s">
        <v>3505</v>
      </c>
      <c r="G418" s="94" t="s">
        <v>2497</v>
      </c>
      <c r="H418" s="103">
        <v>2023</v>
      </c>
      <c r="I418" s="103">
        <v>2023</v>
      </c>
      <c r="J418" s="102" t="s">
        <v>7769</v>
      </c>
      <c r="K418" s="94" t="s">
        <v>7770</v>
      </c>
      <c r="L418" s="94" t="s">
        <v>7771</v>
      </c>
      <c r="M418" s="94" t="s">
        <v>7772</v>
      </c>
      <c r="N418" s="94" t="s">
        <v>7773</v>
      </c>
      <c r="O418" s="94" t="s">
        <v>89</v>
      </c>
      <c r="P418" s="94" t="s">
        <v>90</v>
      </c>
      <c r="Q418" s="94" t="s">
        <v>7774</v>
      </c>
      <c r="R418" s="94" t="s">
        <v>7775</v>
      </c>
      <c r="S418" s="94" t="s">
        <v>91</v>
      </c>
      <c r="T418" s="94" t="s">
        <v>1667</v>
      </c>
      <c r="U418" s="94" t="s">
        <v>1668</v>
      </c>
      <c r="V418" s="104" t="s">
        <v>7776</v>
      </c>
      <c r="W418" s="105" t="s">
        <v>2498</v>
      </c>
      <c r="X418" s="105" t="s">
        <v>7774</v>
      </c>
      <c r="Y418" s="105" t="s">
        <v>7777</v>
      </c>
      <c r="Z418" s="105" t="s">
        <v>7778</v>
      </c>
      <c r="AA418" s="105" t="s">
        <v>7779</v>
      </c>
      <c r="AB418" s="106">
        <v>1</v>
      </c>
      <c r="AC418" s="102">
        <v>3629</v>
      </c>
      <c r="AD418" s="94">
        <v>1000</v>
      </c>
      <c r="AE418" s="94">
        <v>0</v>
      </c>
      <c r="AF418" s="94">
        <v>0</v>
      </c>
      <c r="AG418" s="94">
        <v>0</v>
      </c>
      <c r="AH418" s="102"/>
      <c r="AI418" s="102"/>
      <c r="AJ418" s="107"/>
      <c r="AK418" s="107" t="s">
        <v>3118</v>
      </c>
      <c r="AL418" s="107"/>
    </row>
    <row r="419" spans="2:38" ht="22.25" customHeight="1" x14ac:dyDescent="0.2">
      <c r="B419" s="102" t="s">
        <v>1658</v>
      </c>
      <c r="C419" s="94" t="s">
        <v>85</v>
      </c>
      <c r="D419" s="103" t="s">
        <v>7780</v>
      </c>
      <c r="E419" s="94" t="s">
        <v>7781</v>
      </c>
      <c r="F419" s="94" t="s">
        <v>3116</v>
      </c>
      <c r="G419" s="94" t="s">
        <v>2497</v>
      </c>
      <c r="H419" s="103">
        <v>2023</v>
      </c>
      <c r="I419" s="103">
        <v>2023</v>
      </c>
      <c r="J419" s="102" t="s">
        <v>7782</v>
      </c>
      <c r="K419" s="94" t="s">
        <v>7783</v>
      </c>
      <c r="L419" s="94" t="s">
        <v>7784</v>
      </c>
      <c r="M419" s="94" t="s">
        <v>7785</v>
      </c>
      <c r="N419" s="94" t="s">
        <v>7786</v>
      </c>
      <c r="O419" s="94" t="s">
        <v>89</v>
      </c>
      <c r="P419" s="94" t="s">
        <v>257</v>
      </c>
      <c r="Q419" s="94" t="s">
        <v>7787</v>
      </c>
      <c r="R419" s="94" t="s">
        <v>7788</v>
      </c>
      <c r="S419" s="94" t="s">
        <v>91</v>
      </c>
      <c r="T419" s="94" t="s">
        <v>7457</v>
      </c>
      <c r="U419" s="94" t="s">
        <v>1668</v>
      </c>
      <c r="V419" s="104" t="s">
        <v>7789</v>
      </c>
      <c r="W419" s="105" t="s">
        <v>2498</v>
      </c>
      <c r="X419" s="105" t="s">
        <v>7787</v>
      </c>
      <c r="Y419" s="105" t="s">
        <v>7790</v>
      </c>
      <c r="Z419" s="105" t="s">
        <v>7791</v>
      </c>
      <c r="AA419" s="105" t="s">
        <v>7792</v>
      </c>
      <c r="AB419" s="106">
        <v>4</v>
      </c>
      <c r="AC419" s="102">
        <v>8450</v>
      </c>
      <c r="AD419" s="94">
        <v>4050</v>
      </c>
      <c r="AE419" s="94">
        <v>2100</v>
      </c>
      <c r="AF419" s="94">
        <v>2100</v>
      </c>
      <c r="AG419" s="94">
        <v>0</v>
      </c>
      <c r="AH419" s="102"/>
      <c r="AI419" s="102"/>
      <c r="AJ419" s="107"/>
      <c r="AK419" s="107" t="s">
        <v>3118</v>
      </c>
      <c r="AL419" s="107"/>
    </row>
    <row r="420" spans="2:38" ht="22.25" customHeight="1" x14ac:dyDescent="0.2">
      <c r="B420" s="102" t="s">
        <v>1658</v>
      </c>
      <c r="C420" s="94" t="s">
        <v>85</v>
      </c>
      <c r="D420" s="103" t="s">
        <v>7793</v>
      </c>
      <c r="E420" s="94" t="s">
        <v>7794</v>
      </c>
      <c r="F420" s="94" t="s">
        <v>3116</v>
      </c>
      <c r="G420" s="94" t="s">
        <v>2497</v>
      </c>
      <c r="H420" s="103">
        <v>2023</v>
      </c>
      <c r="I420" s="103">
        <v>2023</v>
      </c>
      <c r="J420" s="102" t="s">
        <v>7795</v>
      </c>
      <c r="K420" s="94" t="s">
        <v>7796</v>
      </c>
      <c r="L420" s="94" t="s">
        <v>7797</v>
      </c>
      <c r="M420" s="94" t="s">
        <v>7798</v>
      </c>
      <c r="N420" s="94" t="s">
        <v>7799</v>
      </c>
      <c r="O420" s="94" t="s">
        <v>89</v>
      </c>
      <c r="P420" s="94" t="s">
        <v>90</v>
      </c>
      <c r="Q420" s="94" t="s">
        <v>7241</v>
      </c>
      <c r="R420" s="94" t="s">
        <v>7242</v>
      </c>
      <c r="S420" s="94" t="s">
        <v>135</v>
      </c>
      <c r="T420" s="94" t="s">
        <v>7243</v>
      </c>
      <c r="U420" s="94" t="s">
        <v>1668</v>
      </c>
      <c r="V420" s="104" t="s">
        <v>7800</v>
      </c>
      <c r="W420" s="105" t="s">
        <v>7801</v>
      </c>
      <c r="X420" s="105" t="s">
        <v>7241</v>
      </c>
      <c r="Y420" s="105" t="s">
        <v>7673</v>
      </c>
      <c r="Z420" s="105" t="s">
        <v>7802</v>
      </c>
      <c r="AA420" s="105" t="s">
        <v>7803</v>
      </c>
      <c r="AB420" s="106">
        <v>3</v>
      </c>
      <c r="AC420" s="102">
        <v>17800</v>
      </c>
      <c r="AD420" s="94">
        <v>6000</v>
      </c>
      <c r="AE420" s="94">
        <v>1500</v>
      </c>
      <c r="AF420" s="94">
        <v>1500</v>
      </c>
      <c r="AG420" s="94">
        <v>0</v>
      </c>
      <c r="AH420" s="102" t="s">
        <v>3117</v>
      </c>
      <c r="AI420" s="102"/>
      <c r="AJ420" s="107"/>
      <c r="AK420" s="107" t="s">
        <v>3118</v>
      </c>
      <c r="AL420" s="107"/>
    </row>
    <row r="421" spans="2:38" ht="22.25" customHeight="1" x14ac:dyDescent="0.2">
      <c r="B421" s="102" t="s">
        <v>1658</v>
      </c>
      <c r="C421" s="94" t="s">
        <v>85</v>
      </c>
      <c r="D421" s="103" t="s">
        <v>7804</v>
      </c>
      <c r="E421" s="94" t="s">
        <v>7805</v>
      </c>
      <c r="F421" s="94" t="s">
        <v>3116</v>
      </c>
      <c r="G421" s="94" t="s">
        <v>2497</v>
      </c>
      <c r="H421" s="103">
        <v>2023</v>
      </c>
      <c r="I421" s="103">
        <v>2023</v>
      </c>
      <c r="J421" s="102" t="s">
        <v>7806</v>
      </c>
      <c r="K421" s="94" t="s">
        <v>7807</v>
      </c>
      <c r="L421" s="94" t="s">
        <v>7808</v>
      </c>
      <c r="M421" s="94" t="s">
        <v>7809</v>
      </c>
      <c r="N421" s="94" t="s">
        <v>7810</v>
      </c>
      <c r="O421" s="94" t="s">
        <v>89</v>
      </c>
      <c r="P421" s="94" t="s">
        <v>90</v>
      </c>
      <c r="Q421" s="94" t="s">
        <v>7811</v>
      </c>
      <c r="R421" s="94" t="s">
        <v>7812</v>
      </c>
      <c r="S421" s="94" t="s">
        <v>91</v>
      </c>
      <c r="T421" s="94" t="s">
        <v>7484</v>
      </c>
      <c r="U421" s="94" t="s">
        <v>1668</v>
      </c>
      <c r="V421" s="104" t="s">
        <v>7813</v>
      </c>
      <c r="W421" s="105" t="s">
        <v>2498</v>
      </c>
      <c r="X421" s="105" t="s">
        <v>7811</v>
      </c>
      <c r="Y421" s="105" t="s">
        <v>7814</v>
      </c>
      <c r="Z421" s="105" t="s">
        <v>7815</v>
      </c>
      <c r="AA421" s="105" t="s">
        <v>7816</v>
      </c>
      <c r="AB421" s="106">
        <v>2</v>
      </c>
      <c r="AC421" s="102">
        <v>8500</v>
      </c>
      <c r="AD421" s="94">
        <v>3000</v>
      </c>
      <c r="AE421" s="94">
        <v>1500</v>
      </c>
      <c r="AF421" s="94">
        <v>1500</v>
      </c>
      <c r="AG421" s="94">
        <v>0</v>
      </c>
      <c r="AH421" s="102"/>
      <c r="AI421" s="102"/>
      <c r="AJ421" s="107"/>
      <c r="AK421" s="107" t="s">
        <v>3118</v>
      </c>
      <c r="AL421" s="107"/>
    </row>
    <row r="422" spans="2:38" ht="22.25" customHeight="1" x14ac:dyDescent="0.2">
      <c r="B422" s="102" t="s">
        <v>1658</v>
      </c>
      <c r="C422" s="94" t="s">
        <v>85</v>
      </c>
      <c r="D422" s="103" t="s">
        <v>7817</v>
      </c>
      <c r="E422" s="94" t="s">
        <v>7818</v>
      </c>
      <c r="F422" s="94" t="s">
        <v>3116</v>
      </c>
      <c r="G422" s="94" t="s">
        <v>2497</v>
      </c>
      <c r="H422" s="103">
        <v>2023</v>
      </c>
      <c r="I422" s="103">
        <v>2023</v>
      </c>
      <c r="J422" s="102" t="s">
        <v>7819</v>
      </c>
      <c r="K422" s="94" t="s">
        <v>7820</v>
      </c>
      <c r="L422" s="94" t="s">
        <v>7821</v>
      </c>
      <c r="M422" s="94" t="s">
        <v>7822</v>
      </c>
      <c r="N422" s="94" t="s">
        <v>7823</v>
      </c>
      <c r="O422" s="94" t="s">
        <v>89</v>
      </c>
      <c r="P422" s="94" t="s">
        <v>90</v>
      </c>
      <c r="Q422" s="94" t="s">
        <v>7824</v>
      </c>
      <c r="R422" s="94" t="s">
        <v>7825</v>
      </c>
      <c r="S422" s="94" t="s">
        <v>135</v>
      </c>
      <c r="T422" s="94" t="s">
        <v>1667</v>
      </c>
      <c r="U422" s="94" t="s">
        <v>1668</v>
      </c>
      <c r="V422" s="104" t="s">
        <v>7826</v>
      </c>
      <c r="W422" s="105" t="s">
        <v>7827</v>
      </c>
      <c r="X422" s="105" t="s">
        <v>7824</v>
      </c>
      <c r="Y422" s="105" t="s">
        <v>7828</v>
      </c>
      <c r="Z422" s="105" t="s">
        <v>7829</v>
      </c>
      <c r="AA422" s="105" t="s">
        <v>7830</v>
      </c>
      <c r="AB422" s="106">
        <v>2</v>
      </c>
      <c r="AC422" s="102">
        <v>13430</v>
      </c>
      <c r="AD422" s="94">
        <v>3500</v>
      </c>
      <c r="AE422" s="94">
        <v>1500</v>
      </c>
      <c r="AF422" s="94">
        <v>1500</v>
      </c>
      <c r="AG422" s="94">
        <v>0</v>
      </c>
      <c r="AH422" s="102"/>
      <c r="AI422" s="102"/>
      <c r="AJ422" s="107"/>
      <c r="AK422" s="107" t="s">
        <v>3118</v>
      </c>
      <c r="AL422" s="107"/>
    </row>
    <row r="423" spans="2:38" ht="22.25" customHeight="1" x14ac:dyDescent="0.2">
      <c r="B423" s="102" t="s">
        <v>1658</v>
      </c>
      <c r="C423" s="94" t="s">
        <v>85</v>
      </c>
      <c r="D423" s="103" t="s">
        <v>7831</v>
      </c>
      <c r="E423" s="94" t="s">
        <v>7832</v>
      </c>
      <c r="F423" s="94" t="s">
        <v>3116</v>
      </c>
      <c r="G423" s="94" t="s">
        <v>2497</v>
      </c>
      <c r="H423" s="103">
        <v>2023</v>
      </c>
      <c r="I423" s="103">
        <v>2023</v>
      </c>
      <c r="J423" s="102" t="s">
        <v>1692</v>
      </c>
      <c r="K423" s="94" t="s">
        <v>1693</v>
      </c>
      <c r="L423" s="94" t="s">
        <v>1694</v>
      </c>
      <c r="M423" s="94" t="s">
        <v>1695</v>
      </c>
      <c r="N423" s="94" t="s">
        <v>1696</v>
      </c>
      <c r="O423" s="94" t="s">
        <v>89</v>
      </c>
      <c r="P423" s="94" t="s">
        <v>257</v>
      </c>
      <c r="Q423" s="94" t="s">
        <v>1697</v>
      </c>
      <c r="R423" s="94" t="s">
        <v>1698</v>
      </c>
      <c r="S423" s="94" t="s">
        <v>91</v>
      </c>
      <c r="T423" s="94" t="s">
        <v>1699</v>
      </c>
      <c r="U423" s="94" t="s">
        <v>1668</v>
      </c>
      <c r="V423" s="104" t="s">
        <v>2914</v>
      </c>
      <c r="W423" s="105" t="s">
        <v>2498</v>
      </c>
      <c r="X423" s="105" t="s">
        <v>1697</v>
      </c>
      <c r="Y423" s="105" t="s">
        <v>2915</v>
      </c>
      <c r="Z423" s="105" t="s">
        <v>2916</v>
      </c>
      <c r="AA423" s="105" t="s">
        <v>2917</v>
      </c>
      <c r="AB423" s="106">
        <v>2</v>
      </c>
      <c r="AC423" s="102">
        <v>17900</v>
      </c>
      <c r="AD423" s="94">
        <v>2700</v>
      </c>
      <c r="AE423" s="94">
        <v>1500</v>
      </c>
      <c r="AF423" s="94">
        <v>1500</v>
      </c>
      <c r="AG423" s="94">
        <v>0</v>
      </c>
      <c r="AH423" s="102" t="s">
        <v>3117</v>
      </c>
      <c r="AI423" s="102"/>
      <c r="AJ423" s="107"/>
      <c r="AK423" s="107" t="s">
        <v>3118</v>
      </c>
      <c r="AL423" s="107"/>
    </row>
    <row r="424" spans="2:38" ht="22.25" customHeight="1" x14ac:dyDescent="0.2">
      <c r="B424" s="102" t="s">
        <v>1658</v>
      </c>
      <c r="C424" s="94" t="s">
        <v>85</v>
      </c>
      <c r="D424" s="103" t="s">
        <v>7833</v>
      </c>
      <c r="E424" s="94" t="s">
        <v>7834</v>
      </c>
      <c r="F424" s="94" t="s">
        <v>3116</v>
      </c>
      <c r="G424" s="94" t="s">
        <v>2497</v>
      </c>
      <c r="H424" s="103">
        <v>2023</v>
      </c>
      <c r="I424" s="103">
        <v>2023</v>
      </c>
      <c r="J424" s="102" t="s">
        <v>7835</v>
      </c>
      <c r="K424" s="94" t="s">
        <v>7836</v>
      </c>
      <c r="L424" s="94" t="s">
        <v>7837</v>
      </c>
      <c r="M424" s="94" t="s">
        <v>7838</v>
      </c>
      <c r="N424" s="94" t="s">
        <v>7839</v>
      </c>
      <c r="O424" s="94" t="s">
        <v>89</v>
      </c>
      <c r="P424" s="94" t="s">
        <v>90</v>
      </c>
      <c r="Q424" s="94" t="s">
        <v>1697</v>
      </c>
      <c r="R424" s="94" t="s">
        <v>1698</v>
      </c>
      <c r="S424" s="94" t="s">
        <v>135</v>
      </c>
      <c r="T424" s="94" t="s">
        <v>1699</v>
      </c>
      <c r="U424" s="94" t="s">
        <v>1668</v>
      </c>
      <c r="V424" s="104" t="s">
        <v>7840</v>
      </c>
      <c r="W424" s="105" t="s">
        <v>2498</v>
      </c>
      <c r="X424" s="105" t="s">
        <v>1697</v>
      </c>
      <c r="Y424" s="105" t="s">
        <v>2915</v>
      </c>
      <c r="Z424" s="105" t="s">
        <v>7841</v>
      </c>
      <c r="AA424" s="105" t="s">
        <v>2917</v>
      </c>
      <c r="AB424" s="106">
        <v>3</v>
      </c>
      <c r="AC424" s="102">
        <v>10050</v>
      </c>
      <c r="AD424" s="94">
        <v>2900</v>
      </c>
      <c r="AE424" s="94">
        <v>1500</v>
      </c>
      <c r="AF424" s="94">
        <v>1500</v>
      </c>
      <c r="AG424" s="94">
        <v>0</v>
      </c>
      <c r="AH424" s="102"/>
      <c r="AI424" s="102"/>
      <c r="AJ424" s="107"/>
      <c r="AK424" s="107" t="s">
        <v>3118</v>
      </c>
      <c r="AL424" s="107"/>
    </row>
    <row r="425" spans="2:38" ht="22.25" customHeight="1" x14ac:dyDescent="0.2">
      <c r="B425" s="102" t="s">
        <v>1658</v>
      </c>
      <c r="C425" s="94" t="s">
        <v>85</v>
      </c>
      <c r="D425" s="103" t="s">
        <v>7842</v>
      </c>
      <c r="E425" s="94" t="s">
        <v>7843</v>
      </c>
      <c r="F425" s="94" t="s">
        <v>3116</v>
      </c>
      <c r="G425" s="94" t="s">
        <v>2497</v>
      </c>
      <c r="H425" s="103">
        <v>2023</v>
      </c>
      <c r="I425" s="103">
        <v>2023</v>
      </c>
      <c r="J425" s="102" t="s">
        <v>7844</v>
      </c>
      <c r="K425" s="94" t="s">
        <v>7845</v>
      </c>
      <c r="L425" s="94" t="s">
        <v>7846</v>
      </c>
      <c r="M425" s="94" t="s">
        <v>7847</v>
      </c>
      <c r="N425" s="94" t="s">
        <v>7848</v>
      </c>
      <c r="O425" s="94" t="s">
        <v>89</v>
      </c>
      <c r="P425" s="94" t="s">
        <v>90</v>
      </c>
      <c r="Q425" s="94" t="s">
        <v>7849</v>
      </c>
      <c r="R425" s="94" t="s">
        <v>7850</v>
      </c>
      <c r="S425" s="94" t="s">
        <v>135</v>
      </c>
      <c r="T425" s="94" t="s">
        <v>1849</v>
      </c>
      <c r="U425" s="94" t="s">
        <v>1668</v>
      </c>
      <c r="V425" s="104" t="s">
        <v>7851</v>
      </c>
      <c r="W425" s="105" t="s">
        <v>7852</v>
      </c>
      <c r="X425" s="105" t="s">
        <v>7849</v>
      </c>
      <c r="Y425" s="105" t="s">
        <v>7853</v>
      </c>
      <c r="Z425" s="105" t="s">
        <v>7854</v>
      </c>
      <c r="AA425" s="105" t="s">
        <v>7855</v>
      </c>
      <c r="AB425" s="106">
        <v>1</v>
      </c>
      <c r="AC425" s="102">
        <v>3120</v>
      </c>
      <c r="AD425" s="94">
        <v>1500</v>
      </c>
      <c r="AE425" s="94">
        <v>1000</v>
      </c>
      <c r="AF425" s="94">
        <v>1000</v>
      </c>
      <c r="AG425" s="94">
        <v>0</v>
      </c>
      <c r="AH425" s="102"/>
      <c r="AI425" s="102"/>
      <c r="AJ425" s="107"/>
      <c r="AK425" s="107" t="s">
        <v>3118</v>
      </c>
      <c r="AL425" s="107"/>
    </row>
    <row r="426" spans="2:38" ht="22.25" customHeight="1" x14ac:dyDescent="0.2">
      <c r="B426" s="102" t="s">
        <v>1658</v>
      </c>
      <c r="C426" s="94" t="s">
        <v>85</v>
      </c>
      <c r="D426" s="103" t="s">
        <v>7856</v>
      </c>
      <c r="E426" s="94" t="s">
        <v>7857</v>
      </c>
      <c r="F426" s="94" t="s">
        <v>3505</v>
      </c>
      <c r="G426" s="94" t="s">
        <v>2497</v>
      </c>
      <c r="H426" s="103">
        <v>2023</v>
      </c>
      <c r="I426" s="103">
        <v>2023</v>
      </c>
      <c r="J426" s="102" t="s">
        <v>7858</v>
      </c>
      <c r="K426" s="94" t="s">
        <v>7859</v>
      </c>
      <c r="L426" s="94" t="s">
        <v>7860</v>
      </c>
      <c r="M426" s="94" t="s">
        <v>7861</v>
      </c>
      <c r="N426" s="94" t="s">
        <v>7862</v>
      </c>
      <c r="O426" s="94" t="s">
        <v>89</v>
      </c>
      <c r="P426" s="94" t="s">
        <v>90</v>
      </c>
      <c r="Q426" s="94" t="s">
        <v>7863</v>
      </c>
      <c r="R426" s="94" t="s">
        <v>7864</v>
      </c>
      <c r="S426" s="94" t="s">
        <v>135</v>
      </c>
      <c r="T426" s="94" t="s">
        <v>1849</v>
      </c>
      <c r="U426" s="94" t="s">
        <v>1668</v>
      </c>
      <c r="V426" s="104" t="s">
        <v>7865</v>
      </c>
      <c r="W426" s="105" t="s">
        <v>7866</v>
      </c>
      <c r="X426" s="105" t="s">
        <v>7863</v>
      </c>
      <c r="Y426" s="105" t="s">
        <v>7867</v>
      </c>
      <c r="Z426" s="105" t="s">
        <v>7868</v>
      </c>
      <c r="AA426" s="105" t="s">
        <v>7869</v>
      </c>
      <c r="AB426" s="106">
        <v>1</v>
      </c>
      <c r="AC426" s="102">
        <v>2290</v>
      </c>
      <c r="AD426" s="94">
        <v>1000</v>
      </c>
      <c r="AE426" s="94">
        <v>0</v>
      </c>
      <c r="AF426" s="94">
        <v>0</v>
      </c>
      <c r="AG426" s="94">
        <v>0</v>
      </c>
      <c r="AH426" s="102"/>
      <c r="AI426" s="102"/>
      <c r="AJ426" s="107"/>
      <c r="AK426" s="107" t="s">
        <v>3118</v>
      </c>
      <c r="AL426" s="107"/>
    </row>
    <row r="427" spans="2:38" ht="22.25" customHeight="1" x14ac:dyDescent="0.2">
      <c r="B427" s="102" t="s">
        <v>1887</v>
      </c>
      <c r="C427" s="94" t="s">
        <v>85</v>
      </c>
      <c r="D427" s="103" t="s">
        <v>7870</v>
      </c>
      <c r="E427" s="94" t="s">
        <v>7871</v>
      </c>
      <c r="F427" s="94" t="s">
        <v>3116</v>
      </c>
      <c r="G427" s="94" t="s">
        <v>2497</v>
      </c>
      <c r="H427" s="103">
        <v>2023</v>
      </c>
      <c r="I427" s="103">
        <v>2023</v>
      </c>
      <c r="J427" s="102" t="s">
        <v>1889</v>
      </c>
      <c r="K427" s="94" t="s">
        <v>1890</v>
      </c>
      <c r="L427" s="94" t="s">
        <v>1891</v>
      </c>
      <c r="M427" s="94" t="s">
        <v>1892</v>
      </c>
      <c r="N427" s="94" t="s">
        <v>1893</v>
      </c>
      <c r="O427" s="94" t="s">
        <v>89</v>
      </c>
      <c r="P427" s="94" t="s">
        <v>90</v>
      </c>
      <c r="Q427" s="94" t="s">
        <v>1894</v>
      </c>
      <c r="R427" s="94" t="s">
        <v>1895</v>
      </c>
      <c r="S427" s="94" t="s">
        <v>91</v>
      </c>
      <c r="T427" s="94" t="s">
        <v>1896</v>
      </c>
      <c r="U427" s="94" t="s">
        <v>137</v>
      </c>
      <c r="V427" s="104" t="s">
        <v>2967</v>
      </c>
      <c r="W427" s="105" t="s">
        <v>2498</v>
      </c>
      <c r="X427" s="105" t="s">
        <v>1894</v>
      </c>
      <c r="Y427" s="105" t="s">
        <v>2968</v>
      </c>
      <c r="Z427" s="105" t="s">
        <v>2969</v>
      </c>
      <c r="AA427" s="105" t="s">
        <v>2970</v>
      </c>
      <c r="AB427" s="106">
        <v>3</v>
      </c>
      <c r="AC427" s="102">
        <v>54997</v>
      </c>
      <c r="AD427" s="94">
        <v>20300</v>
      </c>
      <c r="AE427" s="94">
        <v>2750</v>
      </c>
      <c r="AF427" s="94">
        <v>2750</v>
      </c>
      <c r="AG427" s="94">
        <v>0</v>
      </c>
      <c r="AH427" s="102"/>
      <c r="AI427" s="102"/>
      <c r="AJ427" s="107"/>
      <c r="AK427" s="107" t="s">
        <v>3118</v>
      </c>
      <c r="AL427" s="107"/>
    </row>
    <row r="428" spans="2:38" ht="22.25" customHeight="1" x14ac:dyDescent="0.2">
      <c r="B428" s="102" t="s">
        <v>1887</v>
      </c>
      <c r="C428" s="94" t="s">
        <v>85</v>
      </c>
      <c r="D428" s="103" t="s">
        <v>7872</v>
      </c>
      <c r="E428" s="94" t="s">
        <v>7873</v>
      </c>
      <c r="F428" s="94" t="s">
        <v>3116</v>
      </c>
      <c r="G428" s="94" t="s">
        <v>2497</v>
      </c>
      <c r="H428" s="103">
        <v>2023</v>
      </c>
      <c r="I428" s="103">
        <v>2023</v>
      </c>
      <c r="J428" s="102" t="s">
        <v>7874</v>
      </c>
      <c r="K428" s="94" t="s">
        <v>7875</v>
      </c>
      <c r="L428" s="94" t="s">
        <v>7876</v>
      </c>
      <c r="M428" s="94" t="s">
        <v>7877</v>
      </c>
      <c r="N428" s="94" t="s">
        <v>7878</v>
      </c>
      <c r="O428" s="94" t="s">
        <v>89</v>
      </c>
      <c r="P428" s="94" t="s">
        <v>90</v>
      </c>
      <c r="Q428" s="94" t="s">
        <v>7879</v>
      </c>
      <c r="R428" s="94" t="s">
        <v>7880</v>
      </c>
      <c r="S428" s="94" t="s">
        <v>135</v>
      </c>
      <c r="T428" s="94" t="s">
        <v>1926</v>
      </c>
      <c r="U428" s="94" t="s">
        <v>137</v>
      </c>
      <c r="V428" s="104" t="s">
        <v>7881</v>
      </c>
      <c r="W428" s="105" t="s">
        <v>7882</v>
      </c>
      <c r="X428" s="105" t="s">
        <v>7883</v>
      </c>
      <c r="Y428" s="105" t="s">
        <v>7884</v>
      </c>
      <c r="Z428" s="105" t="s">
        <v>7885</v>
      </c>
      <c r="AA428" s="105" t="s">
        <v>7886</v>
      </c>
      <c r="AB428" s="106">
        <v>3</v>
      </c>
      <c r="AC428" s="102">
        <v>9275</v>
      </c>
      <c r="AD428" s="94">
        <v>6167</v>
      </c>
      <c r="AE428" s="94">
        <v>3700</v>
      </c>
      <c r="AF428" s="94">
        <v>3700</v>
      </c>
      <c r="AG428" s="94">
        <v>0</v>
      </c>
      <c r="AH428" s="102" t="s">
        <v>3117</v>
      </c>
      <c r="AI428" s="102"/>
      <c r="AJ428" s="107"/>
      <c r="AK428" s="107" t="s">
        <v>3118</v>
      </c>
      <c r="AL428" s="107"/>
    </row>
    <row r="429" spans="2:38" ht="22.25" customHeight="1" x14ac:dyDescent="0.2">
      <c r="B429" s="102" t="s">
        <v>1887</v>
      </c>
      <c r="C429" s="94" t="s">
        <v>85</v>
      </c>
      <c r="D429" s="103" t="s">
        <v>7887</v>
      </c>
      <c r="E429" s="94" t="s">
        <v>7888</v>
      </c>
      <c r="F429" s="94" t="s">
        <v>3505</v>
      </c>
      <c r="G429" s="94" t="s">
        <v>2497</v>
      </c>
      <c r="H429" s="103">
        <v>2023</v>
      </c>
      <c r="I429" s="103">
        <v>2023</v>
      </c>
      <c r="J429" s="102" t="s">
        <v>1920</v>
      </c>
      <c r="K429" s="94" t="s">
        <v>7889</v>
      </c>
      <c r="L429" s="94" t="s">
        <v>2972</v>
      </c>
      <c r="M429" s="94" t="s">
        <v>7890</v>
      </c>
      <c r="N429" s="94" t="s">
        <v>1923</v>
      </c>
      <c r="O429" s="94" t="s">
        <v>89</v>
      </c>
      <c r="P429" s="94" t="s">
        <v>90</v>
      </c>
      <c r="Q429" s="94" t="s">
        <v>1924</v>
      </c>
      <c r="R429" s="94" t="s">
        <v>1925</v>
      </c>
      <c r="S429" s="94" t="s">
        <v>135</v>
      </c>
      <c r="T429" s="94" t="s">
        <v>1926</v>
      </c>
      <c r="U429" s="94" t="s">
        <v>137</v>
      </c>
      <c r="V429" s="104" t="s">
        <v>2973</v>
      </c>
      <c r="W429" s="105" t="s">
        <v>2974</v>
      </c>
      <c r="X429" s="105" t="s">
        <v>1924</v>
      </c>
      <c r="Y429" s="105" t="s">
        <v>2975</v>
      </c>
      <c r="Z429" s="105" t="s">
        <v>2976</v>
      </c>
      <c r="AA429" s="105" t="s">
        <v>2977</v>
      </c>
      <c r="AB429" s="106">
        <v>2</v>
      </c>
      <c r="AC429" s="102">
        <v>27695</v>
      </c>
      <c r="AD429" s="94">
        <v>3000</v>
      </c>
      <c r="AE429" s="94">
        <v>0</v>
      </c>
      <c r="AF429" s="94">
        <v>0</v>
      </c>
      <c r="AG429" s="94">
        <v>0</v>
      </c>
      <c r="AH429" s="102"/>
      <c r="AI429" s="102"/>
      <c r="AJ429" s="107"/>
      <c r="AK429" s="107" t="s">
        <v>3118</v>
      </c>
      <c r="AL429" s="107"/>
    </row>
    <row r="430" spans="2:38" ht="22.25" customHeight="1" x14ac:dyDescent="0.2">
      <c r="B430" s="102" t="s">
        <v>1887</v>
      </c>
      <c r="C430" s="94" t="s">
        <v>85</v>
      </c>
      <c r="D430" s="103" t="s">
        <v>7891</v>
      </c>
      <c r="E430" s="94" t="s">
        <v>7892</v>
      </c>
      <c r="F430" s="94" t="s">
        <v>3116</v>
      </c>
      <c r="G430" s="94" t="s">
        <v>2497</v>
      </c>
      <c r="H430" s="103">
        <v>2023</v>
      </c>
      <c r="I430" s="103">
        <v>2023</v>
      </c>
      <c r="J430" s="102" t="s">
        <v>7893</v>
      </c>
      <c r="K430" s="94" t="s">
        <v>7894</v>
      </c>
      <c r="L430" s="94" t="s">
        <v>7895</v>
      </c>
      <c r="M430" s="94" t="s">
        <v>7896</v>
      </c>
      <c r="N430" s="94" t="s">
        <v>7897</v>
      </c>
      <c r="O430" s="94" t="s">
        <v>89</v>
      </c>
      <c r="P430" s="94" t="s">
        <v>90</v>
      </c>
      <c r="Q430" s="94" t="s">
        <v>7898</v>
      </c>
      <c r="R430" s="94" t="s">
        <v>7899</v>
      </c>
      <c r="S430" s="94" t="s">
        <v>91</v>
      </c>
      <c r="T430" s="94" t="s">
        <v>136</v>
      </c>
      <c r="U430" s="94" t="s">
        <v>137</v>
      </c>
      <c r="V430" s="104" t="s">
        <v>7900</v>
      </c>
      <c r="W430" s="105" t="s">
        <v>7901</v>
      </c>
      <c r="X430" s="105" t="s">
        <v>7898</v>
      </c>
      <c r="Y430" s="105" t="s">
        <v>7902</v>
      </c>
      <c r="Z430" s="105" t="s">
        <v>7903</v>
      </c>
      <c r="AA430" s="105" t="s">
        <v>7904</v>
      </c>
      <c r="AB430" s="106">
        <v>3</v>
      </c>
      <c r="AC430" s="102">
        <v>15950</v>
      </c>
      <c r="AD430" s="94">
        <v>6000</v>
      </c>
      <c r="AE430" s="94">
        <v>2600</v>
      </c>
      <c r="AF430" s="94">
        <v>2600</v>
      </c>
      <c r="AG430" s="94">
        <v>0</v>
      </c>
      <c r="AH430" s="102" t="s">
        <v>3117</v>
      </c>
      <c r="AI430" s="102"/>
      <c r="AJ430" s="107"/>
      <c r="AK430" s="107" t="s">
        <v>3118</v>
      </c>
      <c r="AL430" s="107"/>
    </row>
    <row r="431" spans="2:38" ht="22.25" customHeight="1" x14ac:dyDescent="0.2">
      <c r="B431" s="102" t="s">
        <v>1887</v>
      </c>
      <c r="C431" s="94" t="s">
        <v>85</v>
      </c>
      <c r="D431" s="103" t="s">
        <v>7905</v>
      </c>
      <c r="E431" s="94" t="s">
        <v>7906</v>
      </c>
      <c r="F431" s="94" t="s">
        <v>3116</v>
      </c>
      <c r="G431" s="94" t="s">
        <v>2497</v>
      </c>
      <c r="H431" s="103">
        <v>2023</v>
      </c>
      <c r="I431" s="103">
        <v>2023</v>
      </c>
      <c r="J431" s="102" t="s">
        <v>7907</v>
      </c>
      <c r="K431" s="94" t="s">
        <v>7908</v>
      </c>
      <c r="L431" s="94" t="s">
        <v>7909</v>
      </c>
      <c r="M431" s="94" t="s">
        <v>7910</v>
      </c>
      <c r="N431" s="94" t="s">
        <v>7911</v>
      </c>
      <c r="O431" s="94" t="s">
        <v>89</v>
      </c>
      <c r="P431" s="94" t="s">
        <v>90</v>
      </c>
      <c r="Q431" s="94" t="s">
        <v>7912</v>
      </c>
      <c r="R431" s="94" t="s">
        <v>1895</v>
      </c>
      <c r="S431" s="94" t="s">
        <v>135</v>
      </c>
      <c r="T431" s="94" t="s">
        <v>1896</v>
      </c>
      <c r="U431" s="94" t="s">
        <v>137</v>
      </c>
      <c r="V431" s="104" t="s">
        <v>7913</v>
      </c>
      <c r="W431" s="105" t="s">
        <v>2498</v>
      </c>
      <c r="X431" s="105" t="s">
        <v>7912</v>
      </c>
      <c r="Y431" s="105" t="s">
        <v>7914</v>
      </c>
      <c r="Z431" s="105" t="s">
        <v>7915</v>
      </c>
      <c r="AA431" s="105" t="s">
        <v>7916</v>
      </c>
      <c r="AB431" s="106">
        <v>3</v>
      </c>
      <c r="AC431" s="102">
        <v>10850</v>
      </c>
      <c r="AD431" s="94">
        <v>5200</v>
      </c>
      <c r="AE431" s="94">
        <v>2500</v>
      </c>
      <c r="AF431" s="94">
        <v>2500</v>
      </c>
      <c r="AG431" s="94">
        <v>0</v>
      </c>
      <c r="AH431" s="102"/>
      <c r="AI431" s="102"/>
      <c r="AJ431" s="107"/>
      <c r="AK431" s="107" t="s">
        <v>3118</v>
      </c>
      <c r="AL431" s="107"/>
    </row>
    <row r="432" spans="2:38" ht="22.25" customHeight="1" x14ac:dyDescent="0.2">
      <c r="B432" s="102" t="s">
        <v>1887</v>
      </c>
      <c r="C432" s="94" t="s">
        <v>85</v>
      </c>
      <c r="D432" s="103" t="s">
        <v>7917</v>
      </c>
      <c r="E432" s="94" t="s">
        <v>7918</v>
      </c>
      <c r="F432" s="94" t="s">
        <v>3116</v>
      </c>
      <c r="G432" s="94" t="s">
        <v>2497</v>
      </c>
      <c r="H432" s="103">
        <v>2023</v>
      </c>
      <c r="I432" s="103">
        <v>2023</v>
      </c>
      <c r="J432" s="102" t="s">
        <v>7919</v>
      </c>
      <c r="K432" s="94" t="s">
        <v>7920</v>
      </c>
      <c r="L432" s="94" t="s">
        <v>7921</v>
      </c>
      <c r="M432" s="94" t="s">
        <v>7922</v>
      </c>
      <c r="N432" s="94" t="s">
        <v>7923</v>
      </c>
      <c r="O432" s="94" t="s">
        <v>89</v>
      </c>
      <c r="P432" s="94" t="s">
        <v>90</v>
      </c>
      <c r="Q432" s="94" t="s">
        <v>7924</v>
      </c>
      <c r="R432" s="94" t="s">
        <v>7925</v>
      </c>
      <c r="S432" s="94" t="s">
        <v>135</v>
      </c>
      <c r="T432" s="94" t="s">
        <v>136</v>
      </c>
      <c r="U432" s="94" t="s">
        <v>137</v>
      </c>
      <c r="V432" s="104" t="s">
        <v>7926</v>
      </c>
      <c r="W432" s="105" t="s">
        <v>2498</v>
      </c>
      <c r="X432" s="105" t="s">
        <v>7924</v>
      </c>
      <c r="Y432" s="105" t="s">
        <v>7927</v>
      </c>
      <c r="Z432" s="105" t="s">
        <v>7928</v>
      </c>
      <c r="AA432" s="105" t="s">
        <v>7929</v>
      </c>
      <c r="AB432" s="106">
        <v>2</v>
      </c>
      <c r="AC432" s="102">
        <v>12376</v>
      </c>
      <c r="AD432" s="94">
        <v>6000</v>
      </c>
      <c r="AE432" s="94">
        <v>2450</v>
      </c>
      <c r="AF432" s="94">
        <v>2450</v>
      </c>
      <c r="AG432" s="94">
        <v>0</v>
      </c>
      <c r="AH432" s="102"/>
      <c r="AI432" s="102"/>
      <c r="AJ432" s="107"/>
      <c r="AK432" s="107" t="s">
        <v>3118</v>
      </c>
      <c r="AL432" s="107"/>
    </row>
    <row r="433" spans="2:38" ht="22.25" customHeight="1" x14ac:dyDescent="0.2">
      <c r="B433" s="102" t="s">
        <v>1887</v>
      </c>
      <c r="C433" s="94" t="s">
        <v>85</v>
      </c>
      <c r="D433" s="103" t="s">
        <v>7930</v>
      </c>
      <c r="E433" s="94" t="s">
        <v>7931</v>
      </c>
      <c r="F433" s="94" t="s">
        <v>3116</v>
      </c>
      <c r="G433" s="94" t="s">
        <v>2497</v>
      </c>
      <c r="H433" s="103">
        <v>2023</v>
      </c>
      <c r="I433" s="103">
        <v>2023</v>
      </c>
      <c r="J433" s="102" t="s">
        <v>7932</v>
      </c>
      <c r="K433" s="94" t="s">
        <v>7933</v>
      </c>
      <c r="L433" s="94" t="s">
        <v>7934</v>
      </c>
      <c r="M433" s="94" t="s">
        <v>7935</v>
      </c>
      <c r="N433" s="94" t="s">
        <v>7936</v>
      </c>
      <c r="O433" s="94" t="s">
        <v>89</v>
      </c>
      <c r="P433" s="94" t="s">
        <v>90</v>
      </c>
      <c r="Q433" s="94" t="s">
        <v>7937</v>
      </c>
      <c r="R433" s="94" t="s">
        <v>7938</v>
      </c>
      <c r="S433" s="94" t="s">
        <v>91</v>
      </c>
      <c r="T433" s="94" t="s">
        <v>1896</v>
      </c>
      <c r="U433" s="94" t="s">
        <v>137</v>
      </c>
      <c r="V433" s="104" t="s">
        <v>7939</v>
      </c>
      <c r="W433" s="105" t="s">
        <v>2498</v>
      </c>
      <c r="X433" s="105" t="s">
        <v>7937</v>
      </c>
      <c r="Y433" s="105" t="s">
        <v>7940</v>
      </c>
      <c r="Z433" s="105" t="s">
        <v>7941</v>
      </c>
      <c r="AA433" s="105" t="s">
        <v>7942</v>
      </c>
      <c r="AB433" s="106">
        <v>2</v>
      </c>
      <c r="AC433" s="102">
        <v>12050</v>
      </c>
      <c r="AD433" s="94">
        <v>5350</v>
      </c>
      <c r="AE433" s="94">
        <v>3120</v>
      </c>
      <c r="AF433" s="94">
        <v>3120</v>
      </c>
      <c r="AG433" s="94">
        <v>0</v>
      </c>
      <c r="AH433" s="102" t="s">
        <v>3117</v>
      </c>
      <c r="AI433" s="102"/>
      <c r="AJ433" s="107"/>
      <c r="AK433" s="107" t="s">
        <v>3118</v>
      </c>
      <c r="AL433" s="107"/>
    </row>
    <row r="434" spans="2:38" ht="22.25" customHeight="1" x14ac:dyDescent="0.2">
      <c r="B434" s="102" t="s">
        <v>1887</v>
      </c>
      <c r="C434" s="94" t="s">
        <v>85</v>
      </c>
      <c r="D434" s="103" t="s">
        <v>7943</v>
      </c>
      <c r="E434" s="94" t="s">
        <v>7944</v>
      </c>
      <c r="F434" s="94" t="s">
        <v>3116</v>
      </c>
      <c r="G434" s="94" t="s">
        <v>2497</v>
      </c>
      <c r="H434" s="103">
        <v>2023</v>
      </c>
      <c r="I434" s="103">
        <v>2023</v>
      </c>
      <c r="J434" s="102" t="s">
        <v>7945</v>
      </c>
      <c r="K434" s="94" t="s">
        <v>7946</v>
      </c>
      <c r="L434" s="94" t="s">
        <v>7947</v>
      </c>
      <c r="M434" s="94" t="s">
        <v>7948</v>
      </c>
      <c r="N434" s="94" t="s">
        <v>7949</v>
      </c>
      <c r="O434" s="94" t="s">
        <v>89</v>
      </c>
      <c r="P434" s="94" t="s">
        <v>90</v>
      </c>
      <c r="Q434" s="94" t="s">
        <v>7950</v>
      </c>
      <c r="R434" s="94" t="s">
        <v>7951</v>
      </c>
      <c r="S434" s="94" t="s">
        <v>135</v>
      </c>
      <c r="T434" s="94" t="s">
        <v>7952</v>
      </c>
      <c r="U434" s="94" t="s">
        <v>137</v>
      </c>
      <c r="V434" s="104" t="s">
        <v>7953</v>
      </c>
      <c r="W434" s="105" t="s">
        <v>7954</v>
      </c>
      <c r="X434" s="105" t="s">
        <v>7950</v>
      </c>
      <c r="Y434" s="105" t="s">
        <v>7955</v>
      </c>
      <c r="Z434" s="105" t="s">
        <v>7956</v>
      </c>
      <c r="AA434" s="105" t="s">
        <v>7957</v>
      </c>
      <c r="AB434" s="106">
        <v>3</v>
      </c>
      <c r="AC434" s="102">
        <v>21500</v>
      </c>
      <c r="AD434" s="94">
        <v>9000</v>
      </c>
      <c r="AE434" s="94">
        <v>4000</v>
      </c>
      <c r="AF434" s="94">
        <v>4000</v>
      </c>
      <c r="AG434" s="94">
        <v>0</v>
      </c>
      <c r="AH434" s="102"/>
      <c r="AI434" s="102"/>
      <c r="AJ434" s="107"/>
      <c r="AK434" s="107" t="s">
        <v>3118</v>
      </c>
      <c r="AL434" s="107"/>
    </row>
    <row r="435" spans="2:38" ht="22.25" customHeight="1" x14ac:dyDescent="0.2">
      <c r="B435" s="102" t="s">
        <v>1887</v>
      </c>
      <c r="C435" s="94" t="s">
        <v>85</v>
      </c>
      <c r="D435" s="103" t="s">
        <v>7958</v>
      </c>
      <c r="E435" s="94" t="s">
        <v>7959</v>
      </c>
      <c r="F435" s="94" t="s">
        <v>3116</v>
      </c>
      <c r="G435" s="94" t="s">
        <v>2497</v>
      </c>
      <c r="H435" s="103">
        <v>2023</v>
      </c>
      <c r="I435" s="103">
        <v>2023</v>
      </c>
      <c r="J435" s="102" t="s">
        <v>7960</v>
      </c>
      <c r="K435" s="94" t="s">
        <v>7961</v>
      </c>
      <c r="L435" s="94" t="s">
        <v>7962</v>
      </c>
      <c r="M435" s="94" t="s">
        <v>7963</v>
      </c>
      <c r="N435" s="94" t="s">
        <v>7964</v>
      </c>
      <c r="O435" s="94" t="s">
        <v>89</v>
      </c>
      <c r="P435" s="94" t="s">
        <v>90</v>
      </c>
      <c r="Q435" s="94" t="s">
        <v>7965</v>
      </c>
      <c r="R435" s="94" t="s">
        <v>7966</v>
      </c>
      <c r="S435" s="94" t="s">
        <v>223</v>
      </c>
      <c r="T435" s="94" t="s">
        <v>136</v>
      </c>
      <c r="U435" s="94" t="s">
        <v>137</v>
      </c>
      <c r="V435" s="104" t="s">
        <v>7967</v>
      </c>
      <c r="W435" s="105" t="s">
        <v>7968</v>
      </c>
      <c r="X435" s="105" t="s">
        <v>7965</v>
      </c>
      <c r="Y435" s="105" t="s">
        <v>7969</v>
      </c>
      <c r="Z435" s="105" t="s">
        <v>7970</v>
      </c>
      <c r="AA435" s="105" t="s">
        <v>7971</v>
      </c>
      <c r="AB435" s="106">
        <v>2</v>
      </c>
      <c r="AC435" s="102">
        <v>6398</v>
      </c>
      <c r="AD435" s="94">
        <v>2000</v>
      </c>
      <c r="AE435" s="94">
        <v>1800</v>
      </c>
      <c r="AF435" s="94">
        <v>1800</v>
      </c>
      <c r="AG435" s="94">
        <v>0</v>
      </c>
      <c r="AH435" s="102" t="s">
        <v>3117</v>
      </c>
      <c r="AI435" s="102"/>
      <c r="AJ435" s="107"/>
      <c r="AK435" s="107" t="s">
        <v>3118</v>
      </c>
      <c r="AL435" s="107"/>
    </row>
    <row r="436" spans="2:38" ht="22.25" customHeight="1" x14ac:dyDescent="0.2">
      <c r="B436" s="102" t="s">
        <v>1887</v>
      </c>
      <c r="C436" s="94" t="s">
        <v>85</v>
      </c>
      <c r="D436" s="103" t="s">
        <v>7972</v>
      </c>
      <c r="E436" s="94" t="s">
        <v>7973</v>
      </c>
      <c r="F436" s="94" t="s">
        <v>3116</v>
      </c>
      <c r="G436" s="94" t="s">
        <v>2497</v>
      </c>
      <c r="H436" s="103">
        <v>2023</v>
      </c>
      <c r="I436" s="103">
        <v>2023</v>
      </c>
      <c r="J436" s="102" t="s">
        <v>7974</v>
      </c>
      <c r="K436" s="94" t="s">
        <v>7975</v>
      </c>
      <c r="L436" s="94" t="s">
        <v>7976</v>
      </c>
      <c r="M436" s="94" t="s">
        <v>7977</v>
      </c>
      <c r="N436" s="94" t="s">
        <v>7978</v>
      </c>
      <c r="O436" s="94" t="s">
        <v>89</v>
      </c>
      <c r="P436" s="94" t="s">
        <v>90</v>
      </c>
      <c r="Q436" s="94" t="s">
        <v>7979</v>
      </c>
      <c r="R436" s="94" t="s">
        <v>7980</v>
      </c>
      <c r="S436" s="94" t="s">
        <v>135</v>
      </c>
      <c r="T436" s="94" t="s">
        <v>1946</v>
      </c>
      <c r="U436" s="94" t="s">
        <v>137</v>
      </c>
      <c r="V436" s="104" t="s">
        <v>7981</v>
      </c>
      <c r="W436" s="105" t="s">
        <v>7982</v>
      </c>
      <c r="X436" s="105" t="s">
        <v>7979</v>
      </c>
      <c r="Y436" s="105" t="s">
        <v>7983</v>
      </c>
      <c r="Z436" s="105" t="s">
        <v>7984</v>
      </c>
      <c r="AA436" s="105" t="s">
        <v>7985</v>
      </c>
      <c r="AB436" s="106">
        <v>3</v>
      </c>
      <c r="AC436" s="102">
        <v>27800</v>
      </c>
      <c r="AD436" s="94">
        <v>11000</v>
      </c>
      <c r="AE436" s="94">
        <v>2850</v>
      </c>
      <c r="AF436" s="94">
        <v>2850</v>
      </c>
      <c r="AG436" s="94">
        <v>0</v>
      </c>
      <c r="AH436" s="102"/>
      <c r="AI436" s="102"/>
      <c r="AJ436" s="107"/>
      <c r="AK436" s="107" t="s">
        <v>3118</v>
      </c>
      <c r="AL436" s="107"/>
    </row>
    <row r="437" spans="2:38" ht="22.25" customHeight="1" x14ac:dyDescent="0.2">
      <c r="B437" s="102" t="s">
        <v>1887</v>
      </c>
      <c r="C437" s="94" t="s">
        <v>85</v>
      </c>
      <c r="D437" s="103" t="s">
        <v>7986</v>
      </c>
      <c r="E437" s="94" t="s">
        <v>7987</v>
      </c>
      <c r="F437" s="94" t="s">
        <v>3116</v>
      </c>
      <c r="G437" s="94" t="s">
        <v>2497</v>
      </c>
      <c r="H437" s="103">
        <v>2023</v>
      </c>
      <c r="I437" s="103">
        <v>2023</v>
      </c>
      <c r="J437" s="102" t="s">
        <v>7988</v>
      </c>
      <c r="K437" s="94" t="s">
        <v>7989</v>
      </c>
      <c r="L437" s="94" t="s">
        <v>7990</v>
      </c>
      <c r="M437" s="94" t="s">
        <v>7991</v>
      </c>
      <c r="N437" s="94" t="s">
        <v>7992</v>
      </c>
      <c r="O437" s="94" t="s">
        <v>89</v>
      </c>
      <c r="P437" s="94" t="s">
        <v>90</v>
      </c>
      <c r="Q437" s="94" t="s">
        <v>7993</v>
      </c>
      <c r="R437" s="94" t="s">
        <v>7994</v>
      </c>
      <c r="S437" s="94" t="s">
        <v>135</v>
      </c>
      <c r="T437" s="94" t="s">
        <v>1896</v>
      </c>
      <c r="U437" s="94" t="s">
        <v>137</v>
      </c>
      <c r="V437" s="104" t="s">
        <v>7995</v>
      </c>
      <c r="W437" s="105" t="s">
        <v>2498</v>
      </c>
      <c r="X437" s="105" t="s">
        <v>7993</v>
      </c>
      <c r="Y437" s="105" t="s">
        <v>7996</v>
      </c>
      <c r="Z437" s="105" t="s">
        <v>7997</v>
      </c>
      <c r="AA437" s="105" t="s">
        <v>7998</v>
      </c>
      <c r="AB437" s="106">
        <v>3</v>
      </c>
      <c r="AC437" s="102">
        <v>30140</v>
      </c>
      <c r="AD437" s="94">
        <v>14900</v>
      </c>
      <c r="AE437" s="94">
        <v>4450</v>
      </c>
      <c r="AF437" s="94">
        <v>4450</v>
      </c>
      <c r="AG437" s="94">
        <v>0</v>
      </c>
      <c r="AH437" s="102"/>
      <c r="AI437" s="102"/>
      <c r="AJ437" s="107"/>
      <c r="AK437" s="107" t="s">
        <v>3118</v>
      </c>
      <c r="AL437" s="107"/>
    </row>
    <row r="438" spans="2:38" ht="22.25" customHeight="1" x14ac:dyDescent="0.2">
      <c r="B438" s="102" t="s">
        <v>1887</v>
      </c>
      <c r="C438" s="94" t="s">
        <v>85</v>
      </c>
      <c r="D438" s="103" t="s">
        <v>7999</v>
      </c>
      <c r="E438" s="94" t="s">
        <v>8000</v>
      </c>
      <c r="F438" s="94" t="s">
        <v>3116</v>
      </c>
      <c r="G438" s="94" t="s">
        <v>2497</v>
      </c>
      <c r="H438" s="103">
        <v>2023</v>
      </c>
      <c r="I438" s="103">
        <v>2023</v>
      </c>
      <c r="J438" s="102" t="s">
        <v>8001</v>
      </c>
      <c r="K438" s="94" t="s">
        <v>8002</v>
      </c>
      <c r="L438" s="94"/>
      <c r="M438" s="94" t="s">
        <v>8003</v>
      </c>
      <c r="N438" s="94" t="s">
        <v>8004</v>
      </c>
      <c r="O438" s="94" t="s">
        <v>89</v>
      </c>
      <c r="P438" s="94" t="s">
        <v>257</v>
      </c>
      <c r="Q438" s="94" t="s">
        <v>8005</v>
      </c>
      <c r="R438" s="94" t="s">
        <v>8006</v>
      </c>
      <c r="S438" s="94" t="s">
        <v>91</v>
      </c>
      <c r="T438" s="94" t="s">
        <v>1946</v>
      </c>
      <c r="U438" s="94" t="s">
        <v>137</v>
      </c>
      <c r="V438" s="104" t="s">
        <v>8007</v>
      </c>
      <c r="W438" s="105" t="s">
        <v>2498</v>
      </c>
      <c r="X438" s="105" t="s">
        <v>8005</v>
      </c>
      <c r="Y438" s="105" t="s">
        <v>8008</v>
      </c>
      <c r="Z438" s="105" t="s">
        <v>8009</v>
      </c>
      <c r="AA438" s="105" t="s">
        <v>8010</v>
      </c>
      <c r="AB438" s="106">
        <v>4</v>
      </c>
      <c r="AC438" s="102">
        <v>34635</v>
      </c>
      <c r="AD438" s="94">
        <v>11000</v>
      </c>
      <c r="AE438" s="94">
        <v>8044</v>
      </c>
      <c r="AF438" s="94">
        <v>8044</v>
      </c>
      <c r="AG438" s="94">
        <v>0</v>
      </c>
      <c r="AH438" s="102"/>
      <c r="AI438" s="102"/>
      <c r="AJ438" s="107"/>
      <c r="AK438" s="107" t="s">
        <v>3118</v>
      </c>
      <c r="AL438" s="107"/>
    </row>
    <row r="439" spans="2:38" ht="22.25" customHeight="1" x14ac:dyDescent="0.2">
      <c r="B439" s="102" t="s">
        <v>1887</v>
      </c>
      <c r="C439" s="94" t="s">
        <v>85</v>
      </c>
      <c r="D439" s="103" t="s">
        <v>8011</v>
      </c>
      <c r="E439" s="94" t="s">
        <v>8012</v>
      </c>
      <c r="F439" s="94" t="s">
        <v>3116</v>
      </c>
      <c r="G439" s="94" t="s">
        <v>2497</v>
      </c>
      <c r="H439" s="103">
        <v>2023</v>
      </c>
      <c r="I439" s="103">
        <v>2023</v>
      </c>
      <c r="J439" s="102" t="s">
        <v>8013</v>
      </c>
      <c r="K439" s="94" t="s">
        <v>8014</v>
      </c>
      <c r="L439" s="94"/>
      <c r="M439" s="94" t="s">
        <v>8015</v>
      </c>
      <c r="N439" s="94" t="s">
        <v>8016</v>
      </c>
      <c r="O439" s="94" t="s">
        <v>89</v>
      </c>
      <c r="P439" s="94" t="s">
        <v>257</v>
      </c>
      <c r="Q439" s="94" t="s">
        <v>1973</v>
      </c>
      <c r="R439" s="94" t="s">
        <v>1974</v>
      </c>
      <c r="S439" s="94" t="s">
        <v>91</v>
      </c>
      <c r="T439" s="94" t="s">
        <v>136</v>
      </c>
      <c r="U439" s="94" t="s">
        <v>137</v>
      </c>
      <c r="V439" s="104" t="s">
        <v>8017</v>
      </c>
      <c r="W439" s="105" t="s">
        <v>8018</v>
      </c>
      <c r="X439" s="105" t="s">
        <v>7965</v>
      </c>
      <c r="Y439" s="105" t="s">
        <v>7969</v>
      </c>
      <c r="Z439" s="105" t="s">
        <v>8019</v>
      </c>
      <c r="AA439" s="105" t="s">
        <v>8020</v>
      </c>
      <c r="AB439" s="106">
        <v>4</v>
      </c>
      <c r="AC439" s="102">
        <v>43930</v>
      </c>
      <c r="AD439" s="94">
        <v>17000</v>
      </c>
      <c r="AE439" s="94">
        <v>9844</v>
      </c>
      <c r="AF439" s="94">
        <v>9844</v>
      </c>
      <c r="AG439" s="94">
        <v>0</v>
      </c>
      <c r="AH439" s="102"/>
      <c r="AI439" s="102"/>
      <c r="AJ439" s="107"/>
      <c r="AK439" s="107" t="s">
        <v>3118</v>
      </c>
      <c r="AL439" s="107"/>
    </row>
    <row r="440" spans="2:38" ht="22.25" customHeight="1" x14ac:dyDescent="0.2">
      <c r="B440" s="102" t="s">
        <v>1887</v>
      </c>
      <c r="C440" s="94" t="s">
        <v>85</v>
      </c>
      <c r="D440" s="103" t="s">
        <v>8021</v>
      </c>
      <c r="E440" s="94" t="s">
        <v>8022</v>
      </c>
      <c r="F440" s="94" t="s">
        <v>3116</v>
      </c>
      <c r="G440" s="94" t="s">
        <v>2497</v>
      </c>
      <c r="H440" s="103">
        <v>2023</v>
      </c>
      <c r="I440" s="103">
        <v>2023</v>
      </c>
      <c r="J440" s="102" t="s">
        <v>8023</v>
      </c>
      <c r="K440" s="94" t="s">
        <v>8024</v>
      </c>
      <c r="L440" s="94" t="s">
        <v>8025</v>
      </c>
      <c r="M440" s="94" t="s">
        <v>8026</v>
      </c>
      <c r="N440" s="94" t="s">
        <v>8027</v>
      </c>
      <c r="O440" s="94" t="s">
        <v>89</v>
      </c>
      <c r="P440" s="94" t="s">
        <v>90</v>
      </c>
      <c r="Q440" s="94" t="s">
        <v>8005</v>
      </c>
      <c r="R440" s="94" t="s">
        <v>8006</v>
      </c>
      <c r="S440" s="94" t="s">
        <v>135</v>
      </c>
      <c r="T440" s="94" t="s">
        <v>1946</v>
      </c>
      <c r="U440" s="94" t="s">
        <v>137</v>
      </c>
      <c r="V440" s="104" t="s">
        <v>8028</v>
      </c>
      <c r="W440" s="105" t="s">
        <v>8029</v>
      </c>
      <c r="X440" s="105" t="s">
        <v>8005</v>
      </c>
      <c r="Y440" s="105" t="s">
        <v>8008</v>
      </c>
      <c r="Z440" s="105" t="s">
        <v>8030</v>
      </c>
      <c r="AA440" s="105" t="s">
        <v>8031</v>
      </c>
      <c r="AB440" s="106">
        <v>2</v>
      </c>
      <c r="AC440" s="102">
        <v>21410</v>
      </c>
      <c r="AD440" s="94">
        <v>9300</v>
      </c>
      <c r="AE440" s="94">
        <v>2250</v>
      </c>
      <c r="AF440" s="94">
        <v>2250</v>
      </c>
      <c r="AG440" s="94">
        <v>0</v>
      </c>
      <c r="AH440" s="102"/>
      <c r="AI440" s="102"/>
      <c r="AJ440" s="107"/>
      <c r="AK440" s="107" t="s">
        <v>3118</v>
      </c>
      <c r="AL440" s="107"/>
    </row>
    <row r="441" spans="2:38" ht="22.25" customHeight="1" x14ac:dyDescent="0.2">
      <c r="B441" s="102" t="s">
        <v>1887</v>
      </c>
      <c r="C441" s="94" t="s">
        <v>85</v>
      </c>
      <c r="D441" s="103" t="s">
        <v>8032</v>
      </c>
      <c r="E441" s="94" t="s">
        <v>8033</v>
      </c>
      <c r="F441" s="94" t="s">
        <v>3116</v>
      </c>
      <c r="G441" s="94" t="s">
        <v>2497</v>
      </c>
      <c r="H441" s="103">
        <v>2023</v>
      </c>
      <c r="I441" s="103">
        <v>2023</v>
      </c>
      <c r="J441" s="102" t="s">
        <v>8034</v>
      </c>
      <c r="K441" s="94" t="s">
        <v>8035</v>
      </c>
      <c r="L441" s="94" t="s">
        <v>8036</v>
      </c>
      <c r="M441" s="94" t="s">
        <v>8037</v>
      </c>
      <c r="N441" s="94" t="s">
        <v>8038</v>
      </c>
      <c r="O441" s="94" t="s">
        <v>89</v>
      </c>
      <c r="P441" s="94" t="s">
        <v>90</v>
      </c>
      <c r="Q441" s="94" t="s">
        <v>8039</v>
      </c>
      <c r="R441" s="94" t="s">
        <v>8040</v>
      </c>
      <c r="S441" s="94" t="s">
        <v>135</v>
      </c>
      <c r="T441" s="94" t="s">
        <v>1946</v>
      </c>
      <c r="U441" s="94" t="s">
        <v>137</v>
      </c>
      <c r="V441" s="104" t="s">
        <v>8041</v>
      </c>
      <c r="W441" s="105" t="s">
        <v>8042</v>
      </c>
      <c r="X441" s="105" t="s">
        <v>8039</v>
      </c>
      <c r="Y441" s="105" t="s">
        <v>8043</v>
      </c>
      <c r="Z441" s="105" t="s">
        <v>8044</v>
      </c>
      <c r="AA441" s="105" t="s">
        <v>8045</v>
      </c>
      <c r="AB441" s="106">
        <v>1</v>
      </c>
      <c r="AC441" s="102">
        <v>9705</v>
      </c>
      <c r="AD441" s="94">
        <v>4300</v>
      </c>
      <c r="AE441" s="94">
        <v>1500</v>
      </c>
      <c r="AF441" s="94">
        <v>1500</v>
      </c>
      <c r="AG441" s="94">
        <v>0</v>
      </c>
      <c r="AH441" s="102"/>
      <c r="AI441" s="102"/>
      <c r="AJ441" s="107"/>
      <c r="AK441" s="107" t="s">
        <v>3118</v>
      </c>
      <c r="AL441" s="107"/>
    </row>
    <row r="442" spans="2:38" ht="22.25" customHeight="1" x14ac:dyDescent="0.2">
      <c r="B442" s="102" t="s">
        <v>1887</v>
      </c>
      <c r="C442" s="94" t="s">
        <v>85</v>
      </c>
      <c r="D442" s="103" t="s">
        <v>8046</v>
      </c>
      <c r="E442" s="94" t="s">
        <v>8047</v>
      </c>
      <c r="F442" s="94" t="s">
        <v>3116</v>
      </c>
      <c r="G442" s="94" t="s">
        <v>2497</v>
      </c>
      <c r="H442" s="103">
        <v>2023</v>
      </c>
      <c r="I442" s="103">
        <v>2023</v>
      </c>
      <c r="J442" s="102" t="s">
        <v>8048</v>
      </c>
      <c r="K442" s="94" t="s">
        <v>8049</v>
      </c>
      <c r="L442" s="94" t="s">
        <v>8050</v>
      </c>
      <c r="M442" s="94" t="s">
        <v>8051</v>
      </c>
      <c r="N442" s="94" t="s">
        <v>8052</v>
      </c>
      <c r="O442" s="94" t="s">
        <v>89</v>
      </c>
      <c r="P442" s="94" t="s">
        <v>90</v>
      </c>
      <c r="Q442" s="94" t="s">
        <v>8053</v>
      </c>
      <c r="R442" s="94" t="s">
        <v>8054</v>
      </c>
      <c r="S442" s="94" t="s">
        <v>119</v>
      </c>
      <c r="T442" s="94" t="s">
        <v>1896</v>
      </c>
      <c r="U442" s="94" t="s">
        <v>137</v>
      </c>
      <c r="V442" s="104" t="s">
        <v>8055</v>
      </c>
      <c r="W442" s="105" t="s">
        <v>2498</v>
      </c>
      <c r="X442" s="105" t="s">
        <v>8053</v>
      </c>
      <c r="Y442" s="105" t="s">
        <v>8056</v>
      </c>
      <c r="Z442" s="105" t="s">
        <v>8057</v>
      </c>
      <c r="AA442" s="105" t="s">
        <v>8058</v>
      </c>
      <c r="AB442" s="106">
        <v>3</v>
      </c>
      <c r="AC442" s="102">
        <v>72950</v>
      </c>
      <c r="AD442" s="94">
        <v>9500</v>
      </c>
      <c r="AE442" s="94">
        <v>4300</v>
      </c>
      <c r="AF442" s="94">
        <v>4300</v>
      </c>
      <c r="AG442" s="94">
        <v>0</v>
      </c>
      <c r="AH442" s="102" t="s">
        <v>3117</v>
      </c>
      <c r="AI442" s="102"/>
      <c r="AJ442" s="107"/>
      <c r="AK442" s="107" t="s">
        <v>3118</v>
      </c>
      <c r="AL442" s="107"/>
    </row>
    <row r="443" spans="2:38" ht="22.25" customHeight="1" x14ac:dyDescent="0.2">
      <c r="B443" s="102" t="s">
        <v>1887</v>
      </c>
      <c r="C443" s="94" t="s">
        <v>85</v>
      </c>
      <c r="D443" s="103" t="s">
        <v>8059</v>
      </c>
      <c r="E443" s="94" t="s">
        <v>8060</v>
      </c>
      <c r="F443" s="94" t="s">
        <v>3116</v>
      </c>
      <c r="G443" s="94" t="s">
        <v>2497</v>
      </c>
      <c r="H443" s="103">
        <v>2023</v>
      </c>
      <c r="I443" s="103">
        <v>2023</v>
      </c>
      <c r="J443" s="102" t="s">
        <v>1968</v>
      </c>
      <c r="K443" s="94" t="s">
        <v>1969</v>
      </c>
      <c r="L443" s="94" t="s">
        <v>1970</v>
      </c>
      <c r="M443" s="94" t="s">
        <v>1971</v>
      </c>
      <c r="N443" s="94" t="s">
        <v>1972</v>
      </c>
      <c r="O443" s="94" t="s">
        <v>89</v>
      </c>
      <c r="P443" s="94" t="s">
        <v>90</v>
      </c>
      <c r="Q443" s="94" t="s">
        <v>1973</v>
      </c>
      <c r="R443" s="94" t="s">
        <v>1974</v>
      </c>
      <c r="S443" s="94" t="s">
        <v>135</v>
      </c>
      <c r="T443" s="94" t="s">
        <v>136</v>
      </c>
      <c r="U443" s="94" t="s">
        <v>137</v>
      </c>
      <c r="V443" s="104" t="s">
        <v>2984</v>
      </c>
      <c r="W443" s="105" t="s">
        <v>2985</v>
      </c>
      <c r="X443" s="105" t="s">
        <v>1973</v>
      </c>
      <c r="Y443" s="105" t="s">
        <v>2986</v>
      </c>
      <c r="Z443" s="105" t="s">
        <v>2987</v>
      </c>
      <c r="AA443" s="105" t="s">
        <v>2988</v>
      </c>
      <c r="AB443" s="106">
        <v>2</v>
      </c>
      <c r="AC443" s="102">
        <v>17150</v>
      </c>
      <c r="AD443" s="94">
        <v>15500</v>
      </c>
      <c r="AE443" s="94">
        <v>2700</v>
      </c>
      <c r="AF443" s="94">
        <v>2700</v>
      </c>
      <c r="AG443" s="94">
        <v>0</v>
      </c>
      <c r="AH443" s="102" t="s">
        <v>3117</v>
      </c>
      <c r="AI443" s="102"/>
      <c r="AJ443" s="107"/>
      <c r="AK443" s="107" t="s">
        <v>3118</v>
      </c>
      <c r="AL443" s="107"/>
    </row>
    <row r="444" spans="2:38" ht="22.25" customHeight="1" x14ac:dyDescent="0.2">
      <c r="B444" s="102" t="s">
        <v>1887</v>
      </c>
      <c r="C444" s="94" t="s">
        <v>85</v>
      </c>
      <c r="D444" s="103" t="s">
        <v>8061</v>
      </c>
      <c r="E444" s="94" t="s">
        <v>8062</v>
      </c>
      <c r="F444" s="94" t="s">
        <v>3116</v>
      </c>
      <c r="G444" s="94" t="s">
        <v>2497</v>
      </c>
      <c r="H444" s="103">
        <v>2023</v>
      </c>
      <c r="I444" s="103">
        <v>2023</v>
      </c>
      <c r="J444" s="102" t="s">
        <v>8063</v>
      </c>
      <c r="K444" s="94" t="s">
        <v>8064</v>
      </c>
      <c r="L444" s="94" t="s">
        <v>8065</v>
      </c>
      <c r="M444" s="94" t="s">
        <v>8066</v>
      </c>
      <c r="N444" s="94" t="s">
        <v>8067</v>
      </c>
      <c r="O444" s="94" t="s">
        <v>89</v>
      </c>
      <c r="P444" s="94" t="s">
        <v>90</v>
      </c>
      <c r="Q444" s="94" t="s">
        <v>8068</v>
      </c>
      <c r="R444" s="94" t="s">
        <v>8069</v>
      </c>
      <c r="S444" s="94" t="s">
        <v>135</v>
      </c>
      <c r="T444" s="94" t="s">
        <v>1896</v>
      </c>
      <c r="U444" s="94" t="s">
        <v>137</v>
      </c>
      <c r="V444" s="104" t="s">
        <v>8070</v>
      </c>
      <c r="W444" s="105" t="s">
        <v>8071</v>
      </c>
      <c r="X444" s="105" t="s">
        <v>8068</v>
      </c>
      <c r="Y444" s="105" t="s">
        <v>8072</v>
      </c>
      <c r="Z444" s="105" t="s">
        <v>8073</v>
      </c>
      <c r="AA444" s="105" t="s">
        <v>8074</v>
      </c>
      <c r="AB444" s="106">
        <v>4</v>
      </c>
      <c r="AC444" s="102">
        <v>55650</v>
      </c>
      <c r="AD444" s="94">
        <v>27000</v>
      </c>
      <c r="AE444" s="94">
        <v>2900</v>
      </c>
      <c r="AF444" s="94">
        <v>2900</v>
      </c>
      <c r="AG444" s="94">
        <v>0</v>
      </c>
      <c r="AH444" s="102"/>
      <c r="AI444" s="102"/>
      <c r="AJ444" s="107"/>
      <c r="AK444" s="107" t="s">
        <v>3118</v>
      </c>
      <c r="AL444" s="107"/>
    </row>
    <row r="445" spans="2:38" ht="22.25" customHeight="1" x14ac:dyDescent="0.2">
      <c r="B445" s="102" t="s">
        <v>1887</v>
      </c>
      <c r="C445" s="94" t="s">
        <v>85</v>
      </c>
      <c r="D445" s="103" t="s">
        <v>8075</v>
      </c>
      <c r="E445" s="94" t="s">
        <v>8076</v>
      </c>
      <c r="F445" s="94" t="s">
        <v>3116</v>
      </c>
      <c r="G445" s="94" t="s">
        <v>2497</v>
      </c>
      <c r="H445" s="103">
        <v>2023</v>
      </c>
      <c r="I445" s="103">
        <v>2023</v>
      </c>
      <c r="J445" s="102" t="s">
        <v>8077</v>
      </c>
      <c r="K445" s="94" t="s">
        <v>8078</v>
      </c>
      <c r="L445" s="94" t="s">
        <v>8079</v>
      </c>
      <c r="M445" s="94" t="s">
        <v>8080</v>
      </c>
      <c r="N445" s="94" t="s">
        <v>8081</v>
      </c>
      <c r="O445" s="94" t="s">
        <v>89</v>
      </c>
      <c r="P445" s="94" t="s">
        <v>90</v>
      </c>
      <c r="Q445" s="94" t="s">
        <v>8082</v>
      </c>
      <c r="R445" s="94" t="s">
        <v>8083</v>
      </c>
      <c r="S445" s="94" t="s">
        <v>135</v>
      </c>
      <c r="T445" s="94" t="s">
        <v>7952</v>
      </c>
      <c r="U445" s="94" t="s">
        <v>137</v>
      </c>
      <c r="V445" s="104" t="s">
        <v>8084</v>
      </c>
      <c r="W445" s="105" t="s">
        <v>2921</v>
      </c>
      <c r="X445" s="105" t="s">
        <v>8082</v>
      </c>
      <c r="Y445" s="105" t="s">
        <v>8085</v>
      </c>
      <c r="Z445" s="105" t="s">
        <v>8086</v>
      </c>
      <c r="AA445" s="105" t="s">
        <v>8087</v>
      </c>
      <c r="AB445" s="106">
        <v>3</v>
      </c>
      <c r="AC445" s="102">
        <v>12005</v>
      </c>
      <c r="AD445" s="94">
        <v>4300</v>
      </c>
      <c r="AE445" s="94">
        <v>3800</v>
      </c>
      <c r="AF445" s="94">
        <v>3800</v>
      </c>
      <c r="AG445" s="94">
        <v>0</v>
      </c>
      <c r="AH445" s="102"/>
      <c r="AI445" s="102"/>
      <c r="AJ445" s="107"/>
      <c r="AK445" s="107" t="s">
        <v>3118</v>
      </c>
      <c r="AL445" s="107"/>
    </row>
    <row r="446" spans="2:38" ht="22.25" customHeight="1" x14ac:dyDescent="0.2">
      <c r="B446" s="102" t="s">
        <v>1887</v>
      </c>
      <c r="C446" s="94" t="s">
        <v>85</v>
      </c>
      <c r="D446" s="103" t="s">
        <v>8088</v>
      </c>
      <c r="E446" s="94" t="s">
        <v>8089</v>
      </c>
      <c r="F446" s="94" t="s">
        <v>3505</v>
      </c>
      <c r="G446" s="94" t="s">
        <v>2497</v>
      </c>
      <c r="H446" s="103">
        <v>2023</v>
      </c>
      <c r="I446" s="103">
        <v>2023</v>
      </c>
      <c r="J446" s="102" t="s">
        <v>1986</v>
      </c>
      <c r="K446" s="94" t="s">
        <v>1987</v>
      </c>
      <c r="L446" s="94" t="s">
        <v>2990</v>
      </c>
      <c r="M446" s="94" t="s">
        <v>1989</v>
      </c>
      <c r="N446" s="94" t="s">
        <v>1990</v>
      </c>
      <c r="O446" s="94" t="s">
        <v>89</v>
      </c>
      <c r="P446" s="94" t="s">
        <v>90</v>
      </c>
      <c r="Q446" s="94" t="s">
        <v>1991</v>
      </c>
      <c r="R446" s="94" t="s">
        <v>1992</v>
      </c>
      <c r="S446" s="94" t="s">
        <v>135</v>
      </c>
      <c r="T446" s="94" t="s">
        <v>1896</v>
      </c>
      <c r="U446" s="94" t="s">
        <v>137</v>
      </c>
      <c r="V446" s="104" t="s">
        <v>2991</v>
      </c>
      <c r="W446" s="105" t="s">
        <v>2992</v>
      </c>
      <c r="X446" s="105" t="s">
        <v>1991</v>
      </c>
      <c r="Y446" s="105" t="s">
        <v>2993</v>
      </c>
      <c r="Z446" s="105" t="s">
        <v>2994</v>
      </c>
      <c r="AA446" s="105" t="s">
        <v>2995</v>
      </c>
      <c r="AB446" s="106">
        <v>1</v>
      </c>
      <c r="AC446" s="102">
        <v>21600</v>
      </c>
      <c r="AD446" s="94">
        <v>4000</v>
      </c>
      <c r="AE446" s="94">
        <v>0</v>
      </c>
      <c r="AF446" s="94">
        <v>0</v>
      </c>
      <c r="AG446" s="94">
        <v>0</v>
      </c>
      <c r="AH446" s="102"/>
      <c r="AI446" s="102"/>
      <c r="AJ446" s="107"/>
      <c r="AK446" s="107" t="s">
        <v>3118</v>
      </c>
      <c r="AL446" s="107"/>
    </row>
    <row r="447" spans="2:38" ht="22.25" customHeight="1" x14ac:dyDescent="0.2">
      <c r="B447" s="102" t="s">
        <v>1887</v>
      </c>
      <c r="C447" s="94" t="s">
        <v>85</v>
      </c>
      <c r="D447" s="103" t="s">
        <v>8090</v>
      </c>
      <c r="E447" s="94" t="s">
        <v>8091</v>
      </c>
      <c r="F447" s="94" t="s">
        <v>3116</v>
      </c>
      <c r="G447" s="94" t="s">
        <v>2497</v>
      </c>
      <c r="H447" s="103">
        <v>2023</v>
      </c>
      <c r="I447" s="103">
        <v>2023</v>
      </c>
      <c r="J447" s="102" t="s">
        <v>8092</v>
      </c>
      <c r="K447" s="94" t="s">
        <v>8093</v>
      </c>
      <c r="L447" s="94" t="s">
        <v>8094</v>
      </c>
      <c r="M447" s="94" t="s">
        <v>8095</v>
      </c>
      <c r="N447" s="94" t="s">
        <v>8096</v>
      </c>
      <c r="O447" s="94" t="s">
        <v>89</v>
      </c>
      <c r="P447" s="94" t="s">
        <v>90</v>
      </c>
      <c r="Q447" s="94" t="s">
        <v>8097</v>
      </c>
      <c r="R447" s="94" t="s">
        <v>8098</v>
      </c>
      <c r="S447" s="94" t="s">
        <v>135</v>
      </c>
      <c r="T447" s="94" t="s">
        <v>1896</v>
      </c>
      <c r="U447" s="94" t="s">
        <v>137</v>
      </c>
      <c r="V447" s="104" t="s">
        <v>8099</v>
      </c>
      <c r="W447" s="105" t="s">
        <v>8100</v>
      </c>
      <c r="X447" s="105" t="s">
        <v>8101</v>
      </c>
      <c r="Y447" s="105" t="s">
        <v>8102</v>
      </c>
      <c r="Z447" s="105" t="s">
        <v>8103</v>
      </c>
      <c r="AA447" s="105" t="s">
        <v>8104</v>
      </c>
      <c r="AB447" s="106">
        <v>3</v>
      </c>
      <c r="AC447" s="102">
        <v>40150</v>
      </c>
      <c r="AD447" s="94">
        <v>14000</v>
      </c>
      <c r="AE447" s="94">
        <v>2900</v>
      </c>
      <c r="AF447" s="94">
        <v>2900</v>
      </c>
      <c r="AG447" s="94">
        <v>0</v>
      </c>
      <c r="AH447" s="102"/>
      <c r="AI447" s="102"/>
      <c r="AJ447" s="107"/>
      <c r="AK447" s="107" t="s">
        <v>3118</v>
      </c>
      <c r="AL447" s="107"/>
    </row>
    <row r="448" spans="2:38" ht="22.25" customHeight="1" x14ac:dyDescent="0.2">
      <c r="B448" s="102" t="s">
        <v>1887</v>
      </c>
      <c r="C448" s="94" t="s">
        <v>85</v>
      </c>
      <c r="D448" s="103" t="s">
        <v>8105</v>
      </c>
      <c r="E448" s="94" t="s">
        <v>8106</v>
      </c>
      <c r="F448" s="94" t="s">
        <v>3505</v>
      </c>
      <c r="G448" s="94" t="s">
        <v>2497</v>
      </c>
      <c r="H448" s="103">
        <v>2023</v>
      </c>
      <c r="I448" s="103">
        <v>2023</v>
      </c>
      <c r="J448" s="102" t="s">
        <v>8107</v>
      </c>
      <c r="K448" s="94" t="s">
        <v>8108</v>
      </c>
      <c r="L448" s="94" t="s">
        <v>8109</v>
      </c>
      <c r="M448" s="94" t="s">
        <v>8110</v>
      </c>
      <c r="N448" s="94" t="s">
        <v>8111</v>
      </c>
      <c r="O448" s="94" t="s">
        <v>89</v>
      </c>
      <c r="P448" s="94" t="s">
        <v>90</v>
      </c>
      <c r="Q448" s="94" t="s">
        <v>8112</v>
      </c>
      <c r="R448" s="94" t="s">
        <v>8113</v>
      </c>
      <c r="S448" s="94" t="s">
        <v>119</v>
      </c>
      <c r="T448" s="94" t="s">
        <v>1896</v>
      </c>
      <c r="U448" s="94" t="s">
        <v>137</v>
      </c>
      <c r="V448" s="104" t="s">
        <v>8114</v>
      </c>
      <c r="W448" s="105" t="s">
        <v>2498</v>
      </c>
      <c r="X448" s="105" t="s">
        <v>8115</v>
      </c>
      <c r="Y448" s="105" t="s">
        <v>8116</v>
      </c>
      <c r="Z448" s="105" t="s">
        <v>8117</v>
      </c>
      <c r="AA448" s="105" t="s">
        <v>8118</v>
      </c>
      <c r="AB448" s="106">
        <v>1</v>
      </c>
      <c r="AC448" s="102">
        <v>9800</v>
      </c>
      <c r="AD448" s="94">
        <v>4500</v>
      </c>
      <c r="AE448" s="94">
        <v>0</v>
      </c>
      <c r="AF448" s="94">
        <v>0</v>
      </c>
      <c r="AG448" s="94">
        <v>0</v>
      </c>
      <c r="AH448" s="102"/>
      <c r="AI448" s="102"/>
      <c r="AJ448" s="107"/>
      <c r="AK448" s="107" t="s">
        <v>3118</v>
      </c>
      <c r="AL448" s="107"/>
    </row>
    <row r="449" spans="2:38" ht="22.25" customHeight="1" x14ac:dyDescent="0.2">
      <c r="B449" s="102" t="s">
        <v>1887</v>
      </c>
      <c r="C449" s="94" t="s">
        <v>85</v>
      </c>
      <c r="D449" s="103" t="s">
        <v>8119</v>
      </c>
      <c r="E449" s="94" t="s">
        <v>8120</v>
      </c>
      <c r="F449" s="94" t="s">
        <v>3116</v>
      </c>
      <c r="G449" s="94" t="s">
        <v>2497</v>
      </c>
      <c r="H449" s="103">
        <v>2023</v>
      </c>
      <c r="I449" s="103">
        <v>2023</v>
      </c>
      <c r="J449" s="102" t="s">
        <v>8121</v>
      </c>
      <c r="K449" s="94" t="s">
        <v>8122</v>
      </c>
      <c r="L449" s="94" t="s">
        <v>8123</v>
      </c>
      <c r="M449" s="94" t="s">
        <v>8124</v>
      </c>
      <c r="N449" s="94" t="s">
        <v>8125</v>
      </c>
      <c r="O449" s="94" t="s">
        <v>89</v>
      </c>
      <c r="P449" s="94" t="s">
        <v>90</v>
      </c>
      <c r="Q449" s="94" t="s">
        <v>8126</v>
      </c>
      <c r="R449" s="94" t="s">
        <v>8127</v>
      </c>
      <c r="S449" s="94" t="s">
        <v>135</v>
      </c>
      <c r="T449" s="94" t="s">
        <v>1946</v>
      </c>
      <c r="U449" s="94" t="s">
        <v>137</v>
      </c>
      <c r="V449" s="104" t="s">
        <v>8128</v>
      </c>
      <c r="W449" s="105" t="s">
        <v>2498</v>
      </c>
      <c r="X449" s="105" t="s">
        <v>8126</v>
      </c>
      <c r="Y449" s="105" t="s">
        <v>8129</v>
      </c>
      <c r="Z449" s="105" t="s">
        <v>8130</v>
      </c>
      <c r="AA449" s="105" t="s">
        <v>8131</v>
      </c>
      <c r="AB449" s="106">
        <v>1</v>
      </c>
      <c r="AC449" s="102">
        <v>12156</v>
      </c>
      <c r="AD449" s="94">
        <v>5000</v>
      </c>
      <c r="AE449" s="94">
        <v>1500</v>
      </c>
      <c r="AF449" s="94">
        <v>1500</v>
      </c>
      <c r="AG449" s="94">
        <v>0</v>
      </c>
      <c r="AH449" s="102"/>
      <c r="AI449" s="102"/>
      <c r="AJ449" s="107"/>
      <c r="AK449" s="107" t="s">
        <v>3118</v>
      </c>
      <c r="AL449" s="107"/>
    </row>
    <row r="450" spans="2:38" ht="22.25" customHeight="1" x14ac:dyDescent="0.2">
      <c r="B450" s="102" t="s">
        <v>1887</v>
      </c>
      <c r="C450" s="94" t="s">
        <v>85</v>
      </c>
      <c r="D450" s="103" t="s">
        <v>8132</v>
      </c>
      <c r="E450" s="94" t="s">
        <v>8133</v>
      </c>
      <c r="F450" s="94" t="s">
        <v>3116</v>
      </c>
      <c r="G450" s="94" t="s">
        <v>2497</v>
      </c>
      <c r="H450" s="103">
        <v>2023</v>
      </c>
      <c r="I450" s="103">
        <v>2023</v>
      </c>
      <c r="J450" s="102" t="s">
        <v>8134</v>
      </c>
      <c r="K450" s="94" t="s">
        <v>8135</v>
      </c>
      <c r="L450" s="94" t="s">
        <v>8136</v>
      </c>
      <c r="M450" s="94" t="s">
        <v>8137</v>
      </c>
      <c r="N450" s="94" t="s">
        <v>8138</v>
      </c>
      <c r="O450" s="94" t="s">
        <v>89</v>
      </c>
      <c r="P450" s="94" t="s">
        <v>90</v>
      </c>
      <c r="Q450" s="94" t="s">
        <v>8139</v>
      </c>
      <c r="R450" s="94" t="s">
        <v>8140</v>
      </c>
      <c r="S450" s="94" t="s">
        <v>135</v>
      </c>
      <c r="T450" s="94" t="s">
        <v>7952</v>
      </c>
      <c r="U450" s="94" t="s">
        <v>137</v>
      </c>
      <c r="V450" s="104" t="s">
        <v>8141</v>
      </c>
      <c r="W450" s="105" t="s">
        <v>2498</v>
      </c>
      <c r="X450" s="105" t="s">
        <v>7950</v>
      </c>
      <c r="Y450" s="105" t="s">
        <v>8142</v>
      </c>
      <c r="Z450" s="105" t="s">
        <v>8143</v>
      </c>
      <c r="AA450" s="105" t="s">
        <v>8144</v>
      </c>
      <c r="AB450" s="106">
        <v>1</v>
      </c>
      <c r="AC450" s="102">
        <v>6940</v>
      </c>
      <c r="AD450" s="94">
        <v>4500</v>
      </c>
      <c r="AE450" s="94">
        <v>1200</v>
      </c>
      <c r="AF450" s="94">
        <v>1200</v>
      </c>
      <c r="AG450" s="94">
        <v>0</v>
      </c>
      <c r="AH450" s="102"/>
      <c r="AI450" s="102"/>
      <c r="AJ450" s="107"/>
      <c r="AK450" s="107" t="s">
        <v>3118</v>
      </c>
      <c r="AL450" s="107"/>
    </row>
    <row r="451" spans="2:38" ht="22.25" customHeight="1" x14ac:dyDescent="0.2">
      <c r="B451" s="102" t="s">
        <v>1887</v>
      </c>
      <c r="C451" s="94" t="s">
        <v>85</v>
      </c>
      <c r="D451" s="103" t="s">
        <v>8145</v>
      </c>
      <c r="E451" s="94" t="s">
        <v>8146</v>
      </c>
      <c r="F451" s="94" t="s">
        <v>3116</v>
      </c>
      <c r="G451" s="94" t="s">
        <v>2497</v>
      </c>
      <c r="H451" s="103">
        <v>2023</v>
      </c>
      <c r="I451" s="103">
        <v>2023</v>
      </c>
      <c r="J451" s="102" t="s">
        <v>8147</v>
      </c>
      <c r="K451" s="94" t="s">
        <v>8148</v>
      </c>
      <c r="L451" s="94" t="s">
        <v>8149</v>
      </c>
      <c r="M451" s="94" t="s">
        <v>8150</v>
      </c>
      <c r="N451" s="94" t="s">
        <v>8151</v>
      </c>
      <c r="O451" s="94" t="s">
        <v>89</v>
      </c>
      <c r="P451" s="94" t="s">
        <v>90</v>
      </c>
      <c r="Q451" s="94" t="s">
        <v>8152</v>
      </c>
      <c r="R451" s="94" t="s">
        <v>8153</v>
      </c>
      <c r="S451" s="94" t="s">
        <v>119</v>
      </c>
      <c r="T451" s="94" t="s">
        <v>1896</v>
      </c>
      <c r="U451" s="94" t="s">
        <v>137</v>
      </c>
      <c r="V451" s="104" t="s">
        <v>8154</v>
      </c>
      <c r="W451" s="105" t="s">
        <v>2498</v>
      </c>
      <c r="X451" s="105" t="s">
        <v>8152</v>
      </c>
      <c r="Y451" s="105" t="s">
        <v>8155</v>
      </c>
      <c r="Z451" s="105" t="s">
        <v>8156</v>
      </c>
      <c r="AA451" s="105" t="s">
        <v>8157</v>
      </c>
      <c r="AB451" s="106">
        <v>1</v>
      </c>
      <c r="AC451" s="102">
        <v>5807</v>
      </c>
      <c r="AD451" s="94">
        <v>2000</v>
      </c>
      <c r="AE451" s="94">
        <v>1600</v>
      </c>
      <c r="AF451" s="94">
        <v>1600</v>
      </c>
      <c r="AG451" s="94">
        <v>0</v>
      </c>
      <c r="AH451" s="102" t="s">
        <v>3117</v>
      </c>
      <c r="AI451" s="102"/>
      <c r="AJ451" s="107"/>
      <c r="AK451" s="107" t="s">
        <v>3118</v>
      </c>
      <c r="AL451" s="107"/>
    </row>
    <row r="452" spans="2:38" ht="22.25" customHeight="1" x14ac:dyDescent="0.2">
      <c r="B452" s="102" t="s">
        <v>1887</v>
      </c>
      <c r="C452" s="94" t="s">
        <v>85</v>
      </c>
      <c r="D452" s="103" t="s">
        <v>8158</v>
      </c>
      <c r="E452" s="94" t="s">
        <v>8159</v>
      </c>
      <c r="F452" s="94" t="s">
        <v>3116</v>
      </c>
      <c r="G452" s="94" t="s">
        <v>2497</v>
      </c>
      <c r="H452" s="103">
        <v>2023</v>
      </c>
      <c r="I452" s="103">
        <v>2023</v>
      </c>
      <c r="J452" s="102" t="s">
        <v>8160</v>
      </c>
      <c r="K452" s="94" t="s">
        <v>8161</v>
      </c>
      <c r="L452" s="94" t="s">
        <v>8162</v>
      </c>
      <c r="M452" s="94" t="s">
        <v>8163</v>
      </c>
      <c r="N452" s="94" t="s">
        <v>8164</v>
      </c>
      <c r="O452" s="94" t="s">
        <v>89</v>
      </c>
      <c r="P452" s="94" t="s">
        <v>90</v>
      </c>
      <c r="Q452" s="94" t="s">
        <v>8165</v>
      </c>
      <c r="R452" s="94" t="s">
        <v>8166</v>
      </c>
      <c r="S452" s="94" t="s">
        <v>135</v>
      </c>
      <c r="T452" s="94" t="s">
        <v>1896</v>
      </c>
      <c r="U452" s="94" t="s">
        <v>137</v>
      </c>
      <c r="V452" s="104" t="s">
        <v>8167</v>
      </c>
      <c r="W452" s="105" t="s">
        <v>2498</v>
      </c>
      <c r="X452" s="105" t="s">
        <v>8165</v>
      </c>
      <c r="Y452" s="105" t="s">
        <v>8168</v>
      </c>
      <c r="Z452" s="105" t="s">
        <v>8169</v>
      </c>
      <c r="AA452" s="105" t="s">
        <v>8170</v>
      </c>
      <c r="AB452" s="106">
        <v>1</v>
      </c>
      <c r="AC452" s="102">
        <v>4750</v>
      </c>
      <c r="AD452" s="94">
        <v>1800</v>
      </c>
      <c r="AE452" s="94">
        <v>1500</v>
      </c>
      <c r="AF452" s="94">
        <v>1500</v>
      </c>
      <c r="AG452" s="94">
        <v>0</v>
      </c>
      <c r="AH452" s="102" t="s">
        <v>3117</v>
      </c>
      <c r="AI452" s="102"/>
      <c r="AJ452" s="107"/>
      <c r="AK452" s="107" t="s">
        <v>3118</v>
      </c>
      <c r="AL452" s="107"/>
    </row>
    <row r="453" spans="2:38" ht="22.25" customHeight="1" x14ac:dyDescent="0.2">
      <c r="B453" s="102" t="s">
        <v>1887</v>
      </c>
      <c r="C453" s="94" t="s">
        <v>85</v>
      </c>
      <c r="D453" s="103" t="s">
        <v>8171</v>
      </c>
      <c r="E453" s="94" t="s">
        <v>8172</v>
      </c>
      <c r="F453" s="94" t="s">
        <v>3116</v>
      </c>
      <c r="G453" s="94" t="s">
        <v>2497</v>
      </c>
      <c r="H453" s="103">
        <v>2023</v>
      </c>
      <c r="I453" s="103">
        <v>2023</v>
      </c>
      <c r="J453" s="102" t="s">
        <v>8173</v>
      </c>
      <c r="K453" s="94" t="s">
        <v>8174</v>
      </c>
      <c r="L453" s="94" t="s">
        <v>8175</v>
      </c>
      <c r="M453" s="94" t="s">
        <v>8176</v>
      </c>
      <c r="N453" s="94" t="s">
        <v>8177</v>
      </c>
      <c r="O453" s="94" t="s">
        <v>89</v>
      </c>
      <c r="P453" s="94" t="s">
        <v>90</v>
      </c>
      <c r="Q453" s="94" t="s">
        <v>8178</v>
      </c>
      <c r="R453" s="94" t="s">
        <v>8179</v>
      </c>
      <c r="S453" s="94" t="s">
        <v>135</v>
      </c>
      <c r="T453" s="94" t="s">
        <v>1946</v>
      </c>
      <c r="U453" s="94" t="s">
        <v>137</v>
      </c>
      <c r="V453" s="104" t="s">
        <v>8180</v>
      </c>
      <c r="W453" s="105" t="s">
        <v>2498</v>
      </c>
      <c r="X453" s="105" t="s">
        <v>8178</v>
      </c>
      <c r="Y453" s="105" t="s">
        <v>8181</v>
      </c>
      <c r="Z453" s="105" t="s">
        <v>8182</v>
      </c>
      <c r="AA453" s="105" t="s">
        <v>8183</v>
      </c>
      <c r="AB453" s="106">
        <v>3</v>
      </c>
      <c r="AC453" s="102">
        <v>27220</v>
      </c>
      <c r="AD453" s="94">
        <v>9500</v>
      </c>
      <c r="AE453" s="94">
        <v>3750</v>
      </c>
      <c r="AF453" s="94">
        <v>3750</v>
      </c>
      <c r="AG453" s="94">
        <v>0</v>
      </c>
      <c r="AH453" s="102"/>
      <c r="AI453" s="102"/>
      <c r="AJ453" s="107"/>
      <c r="AK453" s="107" t="s">
        <v>3118</v>
      </c>
      <c r="AL453" s="107"/>
    </row>
    <row r="454" spans="2:38" ht="22.25" customHeight="1" x14ac:dyDescent="0.2">
      <c r="B454" s="102" t="s">
        <v>1887</v>
      </c>
      <c r="C454" s="94" t="s">
        <v>85</v>
      </c>
      <c r="D454" s="103" t="s">
        <v>8184</v>
      </c>
      <c r="E454" s="94" t="s">
        <v>8185</v>
      </c>
      <c r="F454" s="94" t="s">
        <v>3116</v>
      </c>
      <c r="G454" s="94" t="s">
        <v>2497</v>
      </c>
      <c r="H454" s="103">
        <v>2023</v>
      </c>
      <c r="I454" s="103">
        <v>2023</v>
      </c>
      <c r="J454" s="102" t="s">
        <v>8186</v>
      </c>
      <c r="K454" s="94" t="s">
        <v>8187</v>
      </c>
      <c r="L454" s="94" t="s">
        <v>8188</v>
      </c>
      <c r="M454" s="94" t="s">
        <v>8189</v>
      </c>
      <c r="N454" s="94" t="s">
        <v>8190</v>
      </c>
      <c r="O454" s="94" t="s">
        <v>89</v>
      </c>
      <c r="P454" s="94" t="s">
        <v>90</v>
      </c>
      <c r="Q454" s="94" t="s">
        <v>8191</v>
      </c>
      <c r="R454" s="94" t="s">
        <v>8192</v>
      </c>
      <c r="S454" s="94" t="s">
        <v>91</v>
      </c>
      <c r="T454" s="94" t="s">
        <v>1896</v>
      </c>
      <c r="U454" s="94" t="s">
        <v>137</v>
      </c>
      <c r="V454" s="104" t="s">
        <v>8193</v>
      </c>
      <c r="W454" s="105" t="s">
        <v>8194</v>
      </c>
      <c r="X454" s="105" t="s">
        <v>8191</v>
      </c>
      <c r="Y454" s="105" t="s">
        <v>8195</v>
      </c>
      <c r="Z454" s="105" t="s">
        <v>8196</v>
      </c>
      <c r="AA454" s="105" t="s">
        <v>8197</v>
      </c>
      <c r="AB454" s="106">
        <v>2</v>
      </c>
      <c r="AC454" s="102">
        <v>7700</v>
      </c>
      <c r="AD454" s="94">
        <v>3850</v>
      </c>
      <c r="AE454" s="94">
        <v>2450</v>
      </c>
      <c r="AF454" s="94">
        <v>2450</v>
      </c>
      <c r="AG454" s="94">
        <v>0</v>
      </c>
      <c r="AH454" s="102"/>
      <c r="AI454" s="102"/>
      <c r="AJ454" s="107"/>
      <c r="AK454" s="107" t="s">
        <v>3118</v>
      </c>
      <c r="AL454" s="107"/>
    </row>
    <row r="455" spans="2:38" ht="22.25" customHeight="1" x14ac:dyDescent="0.2">
      <c r="B455" s="102" t="s">
        <v>1887</v>
      </c>
      <c r="C455" s="94" t="s">
        <v>85</v>
      </c>
      <c r="D455" s="103" t="s">
        <v>8198</v>
      </c>
      <c r="E455" s="94" t="s">
        <v>8199</v>
      </c>
      <c r="F455" s="94" t="s">
        <v>3116</v>
      </c>
      <c r="G455" s="94" t="s">
        <v>2497</v>
      </c>
      <c r="H455" s="103">
        <v>2023</v>
      </c>
      <c r="I455" s="103">
        <v>2023</v>
      </c>
      <c r="J455" s="102" t="s">
        <v>8200</v>
      </c>
      <c r="K455" s="94" t="s">
        <v>8201</v>
      </c>
      <c r="L455" s="94"/>
      <c r="M455" s="94" t="s">
        <v>8202</v>
      </c>
      <c r="N455" s="94" t="s">
        <v>8203</v>
      </c>
      <c r="O455" s="94" t="s">
        <v>89</v>
      </c>
      <c r="P455" s="94" t="s">
        <v>257</v>
      </c>
      <c r="Q455" s="94" t="s">
        <v>7950</v>
      </c>
      <c r="R455" s="94" t="s">
        <v>7951</v>
      </c>
      <c r="S455" s="94" t="s">
        <v>91</v>
      </c>
      <c r="T455" s="94" t="s">
        <v>7952</v>
      </c>
      <c r="U455" s="94" t="s">
        <v>137</v>
      </c>
      <c r="V455" s="104" t="s">
        <v>8204</v>
      </c>
      <c r="W455" s="105" t="s">
        <v>8205</v>
      </c>
      <c r="X455" s="105" t="s">
        <v>8206</v>
      </c>
      <c r="Y455" s="105" t="s">
        <v>7955</v>
      </c>
      <c r="Z455" s="105" t="s">
        <v>8207</v>
      </c>
      <c r="AA455" s="105" t="s">
        <v>8208</v>
      </c>
      <c r="AB455" s="106">
        <v>4</v>
      </c>
      <c r="AC455" s="102">
        <v>39610</v>
      </c>
      <c r="AD455" s="94">
        <v>10500</v>
      </c>
      <c r="AE455" s="94">
        <v>7344</v>
      </c>
      <c r="AF455" s="94">
        <v>7344</v>
      </c>
      <c r="AG455" s="94">
        <v>0</v>
      </c>
      <c r="AH455" s="102"/>
      <c r="AI455" s="102"/>
      <c r="AJ455" s="107"/>
      <c r="AK455" s="107" t="s">
        <v>3118</v>
      </c>
      <c r="AL455" s="107"/>
    </row>
    <row r="456" spans="2:38" ht="22.25" customHeight="1" x14ac:dyDescent="0.2">
      <c r="B456" s="102" t="s">
        <v>1887</v>
      </c>
      <c r="C456" s="94" t="s">
        <v>85</v>
      </c>
      <c r="D456" s="103" t="s">
        <v>8209</v>
      </c>
      <c r="E456" s="94" t="s">
        <v>8210</v>
      </c>
      <c r="F456" s="94" t="s">
        <v>3116</v>
      </c>
      <c r="G456" s="94" t="s">
        <v>2497</v>
      </c>
      <c r="H456" s="103">
        <v>2023</v>
      </c>
      <c r="I456" s="103">
        <v>2023</v>
      </c>
      <c r="J456" s="102" t="s">
        <v>8211</v>
      </c>
      <c r="K456" s="94" t="s">
        <v>8212</v>
      </c>
      <c r="L456" s="94" t="s">
        <v>8213</v>
      </c>
      <c r="M456" s="94" t="s">
        <v>8214</v>
      </c>
      <c r="N456" s="94" t="s">
        <v>8215</v>
      </c>
      <c r="O456" s="94" t="s">
        <v>89</v>
      </c>
      <c r="P456" s="94" t="s">
        <v>90</v>
      </c>
      <c r="Q456" s="94" t="s">
        <v>8216</v>
      </c>
      <c r="R456" s="94" t="s">
        <v>8217</v>
      </c>
      <c r="S456" s="94" t="s">
        <v>135</v>
      </c>
      <c r="T456" s="94" t="s">
        <v>1926</v>
      </c>
      <c r="U456" s="94" t="s">
        <v>137</v>
      </c>
      <c r="V456" s="104" t="s">
        <v>8218</v>
      </c>
      <c r="W456" s="105" t="s">
        <v>8219</v>
      </c>
      <c r="X456" s="105" t="s">
        <v>8216</v>
      </c>
      <c r="Y456" s="105" t="s">
        <v>8220</v>
      </c>
      <c r="Z456" s="105" t="s">
        <v>8221</v>
      </c>
      <c r="AA456" s="105" t="s">
        <v>8222</v>
      </c>
      <c r="AB456" s="106">
        <v>3</v>
      </c>
      <c r="AC456" s="102">
        <v>19810</v>
      </c>
      <c r="AD456" s="94">
        <v>9850</v>
      </c>
      <c r="AE456" s="94">
        <v>1000</v>
      </c>
      <c r="AF456" s="94">
        <v>1000</v>
      </c>
      <c r="AG456" s="94">
        <v>0</v>
      </c>
      <c r="AH456" s="102"/>
      <c r="AI456" s="102"/>
      <c r="AJ456" s="107"/>
      <c r="AK456" s="107" t="s">
        <v>3118</v>
      </c>
      <c r="AL456" s="107"/>
    </row>
    <row r="457" spans="2:38" ht="22.25" customHeight="1" x14ac:dyDescent="0.2">
      <c r="B457" s="102" t="s">
        <v>1887</v>
      </c>
      <c r="C457" s="94" t="s">
        <v>85</v>
      </c>
      <c r="D457" s="103" t="s">
        <v>8223</v>
      </c>
      <c r="E457" s="94" t="s">
        <v>8224</v>
      </c>
      <c r="F457" s="94" t="s">
        <v>3116</v>
      </c>
      <c r="G457" s="94" t="s">
        <v>2497</v>
      </c>
      <c r="H457" s="103">
        <v>2023</v>
      </c>
      <c r="I457" s="103">
        <v>2023</v>
      </c>
      <c r="J457" s="102" t="s">
        <v>8225</v>
      </c>
      <c r="K457" s="94" t="s">
        <v>8226</v>
      </c>
      <c r="L457" s="94" t="s">
        <v>8227</v>
      </c>
      <c r="M457" s="94" t="s">
        <v>8228</v>
      </c>
      <c r="N457" s="94" t="s">
        <v>8229</v>
      </c>
      <c r="O457" s="94" t="s">
        <v>89</v>
      </c>
      <c r="P457" s="94" t="s">
        <v>90</v>
      </c>
      <c r="Q457" s="94" t="s">
        <v>8005</v>
      </c>
      <c r="R457" s="94" t="s">
        <v>8006</v>
      </c>
      <c r="S457" s="94" t="s">
        <v>135</v>
      </c>
      <c r="T457" s="94" t="s">
        <v>1946</v>
      </c>
      <c r="U457" s="94" t="s">
        <v>137</v>
      </c>
      <c r="V457" s="104" t="s">
        <v>8230</v>
      </c>
      <c r="W457" s="105" t="s">
        <v>2498</v>
      </c>
      <c r="X457" s="105" t="s">
        <v>8005</v>
      </c>
      <c r="Y457" s="105" t="s">
        <v>8008</v>
      </c>
      <c r="Z457" s="105" t="s">
        <v>8231</v>
      </c>
      <c r="AA457" s="105" t="s">
        <v>8232</v>
      </c>
      <c r="AB457" s="106">
        <v>2</v>
      </c>
      <c r="AC457" s="102">
        <v>39000</v>
      </c>
      <c r="AD457" s="94">
        <v>13700</v>
      </c>
      <c r="AE457" s="94">
        <v>3000</v>
      </c>
      <c r="AF457" s="94">
        <v>3000</v>
      </c>
      <c r="AG457" s="94">
        <v>0</v>
      </c>
      <c r="AH457" s="102"/>
      <c r="AI457" s="102"/>
      <c r="AJ457" s="107"/>
      <c r="AK457" s="107" t="s">
        <v>3118</v>
      </c>
      <c r="AL457" s="107"/>
    </row>
    <row r="458" spans="2:38" ht="22.25" customHeight="1" x14ac:dyDescent="0.2">
      <c r="B458" s="102" t="s">
        <v>1887</v>
      </c>
      <c r="C458" s="94" t="s">
        <v>85</v>
      </c>
      <c r="D458" s="103" t="s">
        <v>8233</v>
      </c>
      <c r="E458" s="94" t="s">
        <v>8234</v>
      </c>
      <c r="F458" s="94" t="s">
        <v>3116</v>
      </c>
      <c r="G458" s="94" t="s">
        <v>2497</v>
      </c>
      <c r="H458" s="103">
        <v>2023</v>
      </c>
      <c r="I458" s="103">
        <v>2023</v>
      </c>
      <c r="J458" s="102" t="s">
        <v>8235</v>
      </c>
      <c r="K458" s="94" t="s">
        <v>8236</v>
      </c>
      <c r="L458" s="94" t="s">
        <v>8237</v>
      </c>
      <c r="M458" s="94" t="s">
        <v>8238</v>
      </c>
      <c r="N458" s="94" t="s">
        <v>8239</v>
      </c>
      <c r="O458" s="94" t="s">
        <v>89</v>
      </c>
      <c r="P458" s="94" t="s">
        <v>90</v>
      </c>
      <c r="Q458" s="94" t="s">
        <v>8240</v>
      </c>
      <c r="R458" s="94" t="s">
        <v>8241</v>
      </c>
      <c r="S458" s="94" t="s">
        <v>119</v>
      </c>
      <c r="T458" s="94" t="s">
        <v>1896</v>
      </c>
      <c r="U458" s="94" t="s">
        <v>137</v>
      </c>
      <c r="V458" s="104" t="s">
        <v>8242</v>
      </c>
      <c r="W458" s="105" t="s">
        <v>2498</v>
      </c>
      <c r="X458" s="105" t="s">
        <v>8243</v>
      </c>
      <c r="Y458" s="105" t="s">
        <v>8244</v>
      </c>
      <c r="Z458" s="105" t="s">
        <v>8245</v>
      </c>
      <c r="AA458" s="105" t="s">
        <v>8246</v>
      </c>
      <c r="AB458" s="106">
        <v>2</v>
      </c>
      <c r="AC458" s="102">
        <v>10437</v>
      </c>
      <c r="AD458" s="94">
        <v>3956</v>
      </c>
      <c r="AE458" s="94">
        <v>2000</v>
      </c>
      <c r="AF458" s="94">
        <v>2000</v>
      </c>
      <c r="AG458" s="94">
        <v>0</v>
      </c>
      <c r="AH458" s="102"/>
      <c r="AI458" s="102"/>
      <c r="AJ458" s="107"/>
      <c r="AK458" s="107" t="s">
        <v>3118</v>
      </c>
      <c r="AL458" s="107"/>
    </row>
    <row r="459" spans="2:38" ht="22.25" customHeight="1" x14ac:dyDescent="0.2">
      <c r="B459" s="102" t="s">
        <v>1887</v>
      </c>
      <c r="C459" s="94" t="s">
        <v>85</v>
      </c>
      <c r="D459" s="103" t="s">
        <v>8247</v>
      </c>
      <c r="E459" s="94" t="s">
        <v>8248</v>
      </c>
      <c r="F459" s="94" t="s">
        <v>3116</v>
      </c>
      <c r="G459" s="94" t="s">
        <v>2497</v>
      </c>
      <c r="H459" s="103">
        <v>2023</v>
      </c>
      <c r="I459" s="103">
        <v>2023</v>
      </c>
      <c r="J459" s="102" t="s">
        <v>8249</v>
      </c>
      <c r="K459" s="94" t="s">
        <v>8250</v>
      </c>
      <c r="L459" s="94"/>
      <c r="M459" s="94" t="s">
        <v>8251</v>
      </c>
      <c r="N459" s="94" t="s">
        <v>8252</v>
      </c>
      <c r="O459" s="94" t="s">
        <v>89</v>
      </c>
      <c r="P459" s="94" t="s">
        <v>257</v>
      </c>
      <c r="Q459" s="94" t="s">
        <v>3164</v>
      </c>
      <c r="R459" s="94" t="s">
        <v>3165</v>
      </c>
      <c r="S459" s="94" t="s">
        <v>91</v>
      </c>
      <c r="T459" s="94" t="s">
        <v>1896</v>
      </c>
      <c r="U459" s="94" t="s">
        <v>137</v>
      </c>
      <c r="V459" s="104" t="s">
        <v>8253</v>
      </c>
      <c r="W459" s="105" t="s">
        <v>2498</v>
      </c>
      <c r="X459" s="105" t="s">
        <v>3164</v>
      </c>
      <c r="Y459" s="105" t="s">
        <v>3167</v>
      </c>
      <c r="Z459" s="105" t="s">
        <v>8254</v>
      </c>
      <c r="AA459" s="105" t="s">
        <v>3169</v>
      </c>
      <c r="AB459" s="106">
        <v>4</v>
      </c>
      <c r="AC459" s="102">
        <v>61600</v>
      </c>
      <c r="AD459" s="94">
        <v>19200</v>
      </c>
      <c r="AE459" s="94">
        <v>12884</v>
      </c>
      <c r="AF459" s="94">
        <v>12884</v>
      </c>
      <c r="AG459" s="94">
        <v>0</v>
      </c>
      <c r="AH459" s="102"/>
      <c r="AI459" s="102"/>
      <c r="AJ459" s="107"/>
      <c r="AK459" s="107" t="s">
        <v>3118</v>
      </c>
      <c r="AL459" s="107"/>
    </row>
    <row r="460" spans="2:38" ht="22.25" customHeight="1" x14ac:dyDescent="0.2">
      <c r="B460" s="102" t="s">
        <v>1887</v>
      </c>
      <c r="C460" s="94" t="s">
        <v>85</v>
      </c>
      <c r="D460" s="103" t="s">
        <v>8255</v>
      </c>
      <c r="E460" s="94" t="s">
        <v>8256</v>
      </c>
      <c r="F460" s="94" t="s">
        <v>3505</v>
      </c>
      <c r="G460" s="94" t="s">
        <v>2497</v>
      </c>
      <c r="H460" s="103">
        <v>2023</v>
      </c>
      <c r="I460" s="103">
        <v>2023</v>
      </c>
      <c r="J460" s="102" t="s">
        <v>8257</v>
      </c>
      <c r="K460" s="94" t="s">
        <v>8258</v>
      </c>
      <c r="L460" s="94" t="s">
        <v>8259</v>
      </c>
      <c r="M460" s="94" t="s">
        <v>8260</v>
      </c>
      <c r="N460" s="94" t="s">
        <v>8261</v>
      </c>
      <c r="O460" s="94" t="s">
        <v>89</v>
      </c>
      <c r="P460" s="94" t="s">
        <v>90</v>
      </c>
      <c r="Q460" s="94" t="s">
        <v>8262</v>
      </c>
      <c r="R460" s="94" t="s">
        <v>8263</v>
      </c>
      <c r="S460" s="94" t="s">
        <v>135</v>
      </c>
      <c r="T460" s="94" t="s">
        <v>1926</v>
      </c>
      <c r="U460" s="94" t="s">
        <v>137</v>
      </c>
      <c r="V460" s="104" t="s">
        <v>8264</v>
      </c>
      <c r="W460" s="105" t="s">
        <v>2498</v>
      </c>
      <c r="X460" s="105" t="s">
        <v>8262</v>
      </c>
      <c r="Y460" s="105" t="s">
        <v>8265</v>
      </c>
      <c r="Z460" s="105" t="s">
        <v>8266</v>
      </c>
      <c r="AA460" s="105" t="s">
        <v>8267</v>
      </c>
      <c r="AB460" s="106">
        <v>1</v>
      </c>
      <c r="AC460" s="102">
        <v>4840</v>
      </c>
      <c r="AD460" s="94">
        <v>2400</v>
      </c>
      <c r="AE460" s="94">
        <v>0</v>
      </c>
      <c r="AF460" s="94">
        <v>0</v>
      </c>
      <c r="AG460" s="94">
        <v>0</v>
      </c>
      <c r="AH460" s="102"/>
      <c r="AI460" s="102"/>
      <c r="AJ460" s="107"/>
      <c r="AK460" s="107" t="s">
        <v>3118</v>
      </c>
      <c r="AL460" s="107"/>
    </row>
    <row r="461" spans="2:38" ht="22.25" customHeight="1" x14ac:dyDescent="0.2">
      <c r="B461" s="102" t="s">
        <v>1887</v>
      </c>
      <c r="C461" s="94" t="s">
        <v>85</v>
      </c>
      <c r="D461" s="103" t="s">
        <v>8268</v>
      </c>
      <c r="E461" s="94" t="s">
        <v>8269</v>
      </c>
      <c r="F461" s="94" t="s">
        <v>3116</v>
      </c>
      <c r="G461" s="94" t="s">
        <v>2497</v>
      </c>
      <c r="H461" s="103">
        <v>2023</v>
      </c>
      <c r="I461" s="103">
        <v>2023</v>
      </c>
      <c r="J461" s="102" t="s">
        <v>8270</v>
      </c>
      <c r="K461" s="94" t="s">
        <v>8271</v>
      </c>
      <c r="L461" s="94" t="s">
        <v>8272</v>
      </c>
      <c r="M461" s="94" t="s">
        <v>8273</v>
      </c>
      <c r="N461" s="94" t="s">
        <v>8274</v>
      </c>
      <c r="O461" s="94" t="s">
        <v>89</v>
      </c>
      <c r="P461" s="94" t="s">
        <v>90</v>
      </c>
      <c r="Q461" s="94" t="s">
        <v>8275</v>
      </c>
      <c r="R461" s="94" t="s">
        <v>8276</v>
      </c>
      <c r="S461" s="94" t="s">
        <v>135</v>
      </c>
      <c r="T461" s="94" t="s">
        <v>1946</v>
      </c>
      <c r="U461" s="94" t="s">
        <v>137</v>
      </c>
      <c r="V461" s="104" t="s">
        <v>8277</v>
      </c>
      <c r="W461" s="105" t="s">
        <v>2498</v>
      </c>
      <c r="X461" s="105" t="s">
        <v>8275</v>
      </c>
      <c r="Y461" s="105" t="s">
        <v>8278</v>
      </c>
      <c r="Z461" s="105" t="s">
        <v>8279</v>
      </c>
      <c r="AA461" s="105" t="s">
        <v>8280</v>
      </c>
      <c r="AB461" s="106">
        <v>1</v>
      </c>
      <c r="AC461" s="102">
        <v>4979</v>
      </c>
      <c r="AD461" s="94">
        <v>3000</v>
      </c>
      <c r="AE461" s="94">
        <v>2000</v>
      </c>
      <c r="AF461" s="94">
        <v>2000</v>
      </c>
      <c r="AG461" s="94">
        <v>0</v>
      </c>
      <c r="AH461" s="102"/>
      <c r="AI461" s="102"/>
      <c r="AJ461" s="107"/>
      <c r="AK461" s="107" t="s">
        <v>3118</v>
      </c>
      <c r="AL461" s="107"/>
    </row>
    <row r="462" spans="2:38" ht="22.25" customHeight="1" x14ac:dyDescent="0.2">
      <c r="B462" s="102" t="s">
        <v>1887</v>
      </c>
      <c r="C462" s="94" t="s">
        <v>85</v>
      </c>
      <c r="D462" s="103" t="s">
        <v>8281</v>
      </c>
      <c r="E462" s="94" t="s">
        <v>8282</v>
      </c>
      <c r="F462" s="94" t="s">
        <v>3505</v>
      </c>
      <c r="G462" s="94" t="s">
        <v>2497</v>
      </c>
      <c r="H462" s="103">
        <v>2023</v>
      </c>
      <c r="I462" s="103">
        <v>2023</v>
      </c>
      <c r="J462" s="102" t="s">
        <v>8283</v>
      </c>
      <c r="K462" s="94" t="s">
        <v>8284</v>
      </c>
      <c r="L462" s="94" t="s">
        <v>8285</v>
      </c>
      <c r="M462" s="94" t="s">
        <v>8286</v>
      </c>
      <c r="N462" s="94" t="s">
        <v>8287</v>
      </c>
      <c r="O462" s="94" t="s">
        <v>89</v>
      </c>
      <c r="P462" s="94" t="s">
        <v>90</v>
      </c>
      <c r="Q462" s="94" t="s">
        <v>8288</v>
      </c>
      <c r="R462" s="94" t="s">
        <v>8289</v>
      </c>
      <c r="S462" s="94" t="s">
        <v>135</v>
      </c>
      <c r="T462" s="94" t="s">
        <v>136</v>
      </c>
      <c r="U462" s="94" t="s">
        <v>137</v>
      </c>
      <c r="V462" s="104" t="s">
        <v>8290</v>
      </c>
      <c r="W462" s="105" t="s">
        <v>2498</v>
      </c>
      <c r="X462" s="105" t="s">
        <v>8288</v>
      </c>
      <c r="Y462" s="105" t="s">
        <v>8291</v>
      </c>
      <c r="Z462" s="105" t="s">
        <v>8292</v>
      </c>
      <c r="AA462" s="105" t="s">
        <v>8293</v>
      </c>
      <c r="AB462" s="106">
        <v>1</v>
      </c>
      <c r="AC462" s="102">
        <v>2724</v>
      </c>
      <c r="AD462" s="94">
        <v>600</v>
      </c>
      <c r="AE462" s="94">
        <v>0</v>
      </c>
      <c r="AF462" s="94">
        <v>0</v>
      </c>
      <c r="AG462" s="94">
        <v>0</v>
      </c>
      <c r="AH462" s="102"/>
      <c r="AI462" s="102"/>
      <c r="AJ462" s="107"/>
      <c r="AK462" s="107" t="s">
        <v>3118</v>
      </c>
      <c r="AL462" s="107"/>
    </row>
    <row r="463" spans="2:38" ht="22.25" customHeight="1" x14ac:dyDescent="0.2">
      <c r="B463" s="102" t="s">
        <v>1887</v>
      </c>
      <c r="C463" s="94" t="s">
        <v>85</v>
      </c>
      <c r="D463" s="103" t="s">
        <v>8294</v>
      </c>
      <c r="E463" s="94" t="s">
        <v>8295</v>
      </c>
      <c r="F463" s="94" t="s">
        <v>3116</v>
      </c>
      <c r="G463" s="94" t="s">
        <v>2497</v>
      </c>
      <c r="H463" s="103">
        <v>2023</v>
      </c>
      <c r="I463" s="103">
        <v>2023</v>
      </c>
      <c r="J463" s="102" t="s">
        <v>8296</v>
      </c>
      <c r="K463" s="94" t="s">
        <v>8297</v>
      </c>
      <c r="L463" s="94"/>
      <c r="M463" s="94" t="s">
        <v>8298</v>
      </c>
      <c r="N463" s="94" t="s">
        <v>8299</v>
      </c>
      <c r="O463" s="94" t="s">
        <v>89</v>
      </c>
      <c r="P463" s="94" t="s">
        <v>257</v>
      </c>
      <c r="Q463" s="94" t="s">
        <v>8216</v>
      </c>
      <c r="R463" s="94" t="s">
        <v>8217</v>
      </c>
      <c r="S463" s="94" t="s">
        <v>91</v>
      </c>
      <c r="T463" s="94" t="s">
        <v>1926</v>
      </c>
      <c r="U463" s="94" t="s">
        <v>137</v>
      </c>
      <c r="V463" s="104" t="s">
        <v>8300</v>
      </c>
      <c r="W463" s="105" t="s">
        <v>2498</v>
      </c>
      <c r="X463" s="105" t="s">
        <v>8216</v>
      </c>
      <c r="Y463" s="105" t="s">
        <v>8301</v>
      </c>
      <c r="Z463" s="105" t="s">
        <v>8302</v>
      </c>
      <c r="AA463" s="105" t="s">
        <v>8303</v>
      </c>
      <c r="AB463" s="106">
        <v>4</v>
      </c>
      <c r="AC463" s="102">
        <v>32874</v>
      </c>
      <c r="AD463" s="94">
        <v>11600</v>
      </c>
      <c r="AE463" s="94">
        <v>7521</v>
      </c>
      <c r="AF463" s="94">
        <v>7521</v>
      </c>
      <c r="AG463" s="94">
        <v>0</v>
      </c>
      <c r="AH463" s="102"/>
      <c r="AI463" s="102"/>
      <c r="AJ463" s="107"/>
      <c r="AK463" s="107" t="s">
        <v>3118</v>
      </c>
      <c r="AL463" s="107"/>
    </row>
    <row r="464" spans="2:38" ht="22.25" customHeight="1" x14ac:dyDescent="0.2">
      <c r="B464" s="102" t="s">
        <v>1887</v>
      </c>
      <c r="C464" s="94" t="s">
        <v>85</v>
      </c>
      <c r="D464" s="103" t="s">
        <v>8304</v>
      </c>
      <c r="E464" s="94" t="s">
        <v>8305</v>
      </c>
      <c r="F464" s="94" t="s">
        <v>3116</v>
      </c>
      <c r="G464" s="94" t="s">
        <v>2497</v>
      </c>
      <c r="H464" s="103">
        <v>2023</v>
      </c>
      <c r="I464" s="103">
        <v>2023</v>
      </c>
      <c r="J464" s="102" t="s">
        <v>8306</v>
      </c>
      <c r="K464" s="94" t="s">
        <v>8307</v>
      </c>
      <c r="L464" s="94" t="s">
        <v>8308</v>
      </c>
      <c r="M464" s="94" t="s">
        <v>8309</v>
      </c>
      <c r="N464" s="94" t="s">
        <v>8310</v>
      </c>
      <c r="O464" s="94" t="s">
        <v>89</v>
      </c>
      <c r="P464" s="94" t="s">
        <v>90</v>
      </c>
      <c r="Q464" s="94" t="s">
        <v>8311</v>
      </c>
      <c r="R464" s="94" t="s">
        <v>8312</v>
      </c>
      <c r="S464" s="94" t="s">
        <v>119</v>
      </c>
      <c r="T464" s="94" t="s">
        <v>1896</v>
      </c>
      <c r="U464" s="94" t="s">
        <v>137</v>
      </c>
      <c r="V464" s="104" t="s">
        <v>8313</v>
      </c>
      <c r="W464" s="105" t="s">
        <v>8314</v>
      </c>
      <c r="X464" s="105" t="s">
        <v>8311</v>
      </c>
      <c r="Y464" s="105" t="s">
        <v>8315</v>
      </c>
      <c r="Z464" s="105" t="s">
        <v>8316</v>
      </c>
      <c r="AA464" s="105" t="s">
        <v>8317</v>
      </c>
      <c r="AB464" s="106">
        <v>3</v>
      </c>
      <c r="AC464" s="102">
        <v>10410</v>
      </c>
      <c r="AD464" s="94">
        <v>4850</v>
      </c>
      <c r="AE464" s="94">
        <v>3500</v>
      </c>
      <c r="AF464" s="94">
        <v>3500</v>
      </c>
      <c r="AG464" s="94">
        <v>0</v>
      </c>
      <c r="AH464" s="102"/>
      <c r="AI464" s="102"/>
      <c r="AJ464" s="107"/>
      <c r="AK464" s="107" t="s">
        <v>3118</v>
      </c>
      <c r="AL464" s="107"/>
    </row>
    <row r="465" spans="2:38" ht="22.25" customHeight="1" x14ac:dyDescent="0.2">
      <c r="B465" s="102" t="s">
        <v>1887</v>
      </c>
      <c r="C465" s="94" t="s">
        <v>85</v>
      </c>
      <c r="D465" s="103" t="s">
        <v>8318</v>
      </c>
      <c r="E465" s="94" t="s">
        <v>8319</v>
      </c>
      <c r="F465" s="94" t="s">
        <v>3505</v>
      </c>
      <c r="G465" s="94" t="s">
        <v>2497</v>
      </c>
      <c r="H465" s="103">
        <v>2023</v>
      </c>
      <c r="I465" s="103">
        <v>2023</v>
      </c>
      <c r="J465" s="102" t="s">
        <v>8320</v>
      </c>
      <c r="K465" s="94" t="s">
        <v>8321</v>
      </c>
      <c r="L465" s="94" t="s">
        <v>8322</v>
      </c>
      <c r="M465" s="94" t="s">
        <v>8323</v>
      </c>
      <c r="N465" s="94" t="s">
        <v>8324</v>
      </c>
      <c r="O465" s="94" t="s">
        <v>89</v>
      </c>
      <c r="P465" s="94" t="s">
        <v>257</v>
      </c>
      <c r="Q465" s="94" t="s">
        <v>8325</v>
      </c>
      <c r="R465" s="94" t="s">
        <v>8326</v>
      </c>
      <c r="S465" s="94" t="s">
        <v>91</v>
      </c>
      <c r="T465" s="94" t="s">
        <v>7952</v>
      </c>
      <c r="U465" s="94" t="s">
        <v>137</v>
      </c>
      <c r="V465" s="104" t="s">
        <v>8327</v>
      </c>
      <c r="W465" s="105" t="s">
        <v>2498</v>
      </c>
      <c r="X465" s="105" t="s">
        <v>8325</v>
      </c>
      <c r="Y465" s="105" t="s">
        <v>8328</v>
      </c>
      <c r="Z465" s="105" t="s">
        <v>8329</v>
      </c>
      <c r="AA465" s="105" t="s">
        <v>8330</v>
      </c>
      <c r="AB465" s="106">
        <v>1</v>
      </c>
      <c r="AC465" s="102">
        <v>2909</v>
      </c>
      <c r="AD465" s="94">
        <v>3000</v>
      </c>
      <c r="AE465" s="94">
        <v>0</v>
      </c>
      <c r="AF465" s="94">
        <v>0</v>
      </c>
      <c r="AG465" s="94">
        <v>0</v>
      </c>
      <c r="AH465" s="102"/>
      <c r="AI465" s="102"/>
      <c r="AJ465" s="107"/>
      <c r="AK465" s="107" t="s">
        <v>3118</v>
      </c>
      <c r="AL465" s="107"/>
    </row>
    <row r="466" spans="2:38" ht="22.25" customHeight="1" x14ac:dyDescent="0.2">
      <c r="B466" s="102" t="s">
        <v>2002</v>
      </c>
      <c r="C466" s="94" t="s">
        <v>85</v>
      </c>
      <c r="D466" s="103" t="s">
        <v>8331</v>
      </c>
      <c r="E466" s="94" t="s">
        <v>8332</v>
      </c>
      <c r="F466" s="94" t="s">
        <v>3116</v>
      </c>
      <c r="G466" s="94" t="s">
        <v>2497</v>
      </c>
      <c r="H466" s="103">
        <v>2023</v>
      </c>
      <c r="I466" s="103">
        <v>2023</v>
      </c>
      <c r="J466" s="102" t="s">
        <v>8333</v>
      </c>
      <c r="K466" s="94" t="s">
        <v>8334</v>
      </c>
      <c r="L466" s="94" t="s">
        <v>1694</v>
      </c>
      <c r="M466" s="94" t="s">
        <v>8335</v>
      </c>
      <c r="N466" s="94" t="s">
        <v>8336</v>
      </c>
      <c r="O466" s="94" t="s">
        <v>89</v>
      </c>
      <c r="P466" s="94" t="s">
        <v>257</v>
      </c>
      <c r="Q466" s="94" t="s">
        <v>8337</v>
      </c>
      <c r="R466" s="94" t="s">
        <v>8338</v>
      </c>
      <c r="S466" s="94" t="s">
        <v>91</v>
      </c>
      <c r="T466" s="94" t="s">
        <v>8339</v>
      </c>
      <c r="U466" s="94" t="s">
        <v>2012</v>
      </c>
      <c r="V466" s="104" t="s">
        <v>8340</v>
      </c>
      <c r="W466" s="105" t="s">
        <v>2498</v>
      </c>
      <c r="X466" s="105" t="s">
        <v>8337</v>
      </c>
      <c r="Y466" s="105" t="s">
        <v>8341</v>
      </c>
      <c r="Z466" s="105" t="s">
        <v>8342</v>
      </c>
      <c r="AA466" s="105" t="s">
        <v>8343</v>
      </c>
      <c r="AB466" s="106">
        <v>4</v>
      </c>
      <c r="AC466" s="102">
        <v>13500</v>
      </c>
      <c r="AD466" s="94">
        <v>4000</v>
      </c>
      <c r="AE466" s="94">
        <v>3600</v>
      </c>
      <c r="AF466" s="94">
        <v>3600</v>
      </c>
      <c r="AG466" s="94">
        <v>0</v>
      </c>
      <c r="AH466" s="102" t="s">
        <v>3117</v>
      </c>
      <c r="AI466" s="102"/>
      <c r="AJ466" s="107"/>
      <c r="AK466" s="107" t="s">
        <v>3118</v>
      </c>
      <c r="AL466" s="107"/>
    </row>
    <row r="467" spans="2:38" ht="22.25" customHeight="1" x14ac:dyDescent="0.2">
      <c r="B467" s="102" t="s">
        <v>2002</v>
      </c>
      <c r="C467" s="94" t="s">
        <v>85</v>
      </c>
      <c r="D467" s="103" t="s">
        <v>8344</v>
      </c>
      <c r="E467" s="94" t="s">
        <v>8345</v>
      </c>
      <c r="F467" s="94" t="s">
        <v>3505</v>
      </c>
      <c r="G467" s="94" t="s">
        <v>2497</v>
      </c>
      <c r="H467" s="103">
        <v>2023</v>
      </c>
      <c r="I467" s="103">
        <v>2023</v>
      </c>
      <c r="J467" s="102" t="s">
        <v>2004</v>
      </c>
      <c r="K467" s="94" t="s">
        <v>2005</v>
      </c>
      <c r="L467" s="94" t="s">
        <v>2006</v>
      </c>
      <c r="M467" s="94" t="s">
        <v>2007</v>
      </c>
      <c r="N467" s="94" t="s">
        <v>2008</v>
      </c>
      <c r="O467" s="94" t="s">
        <v>89</v>
      </c>
      <c r="P467" s="94" t="s">
        <v>90</v>
      </c>
      <c r="Q467" s="94" t="s">
        <v>2009</v>
      </c>
      <c r="R467" s="94" t="s">
        <v>2010</v>
      </c>
      <c r="S467" s="94" t="s">
        <v>135</v>
      </c>
      <c r="T467" s="94" t="s">
        <v>2011</v>
      </c>
      <c r="U467" s="94" t="s">
        <v>2012</v>
      </c>
      <c r="V467" s="104" t="s">
        <v>2997</v>
      </c>
      <c r="W467" s="105" t="s">
        <v>2498</v>
      </c>
      <c r="X467" s="105" t="s">
        <v>2009</v>
      </c>
      <c r="Y467" s="105" t="s">
        <v>2998</v>
      </c>
      <c r="Z467" s="105" t="s">
        <v>2999</v>
      </c>
      <c r="AA467" s="105" t="s">
        <v>3000</v>
      </c>
      <c r="AB467" s="106">
        <v>3</v>
      </c>
      <c r="AC467" s="102">
        <v>9200</v>
      </c>
      <c r="AD467" s="94">
        <v>2800</v>
      </c>
      <c r="AE467" s="94">
        <v>0</v>
      </c>
      <c r="AF467" s="94">
        <v>0</v>
      </c>
      <c r="AG467" s="94">
        <v>0</v>
      </c>
      <c r="AH467" s="102"/>
      <c r="AI467" s="102"/>
      <c r="AJ467" s="107"/>
      <c r="AK467" s="107" t="s">
        <v>3118</v>
      </c>
      <c r="AL467" s="107"/>
    </row>
    <row r="468" spans="2:38" ht="22.25" customHeight="1" x14ac:dyDescent="0.2">
      <c r="B468" s="102" t="s">
        <v>2002</v>
      </c>
      <c r="C468" s="94" t="s">
        <v>85</v>
      </c>
      <c r="D468" s="103" t="s">
        <v>8346</v>
      </c>
      <c r="E468" s="94" t="s">
        <v>8347</v>
      </c>
      <c r="F468" s="94" t="s">
        <v>3116</v>
      </c>
      <c r="G468" s="94" t="s">
        <v>2497</v>
      </c>
      <c r="H468" s="103">
        <v>2023</v>
      </c>
      <c r="I468" s="103">
        <v>2023</v>
      </c>
      <c r="J468" s="102" t="s">
        <v>8348</v>
      </c>
      <c r="K468" s="94" t="s">
        <v>8349</v>
      </c>
      <c r="L468" s="94" t="s">
        <v>8350</v>
      </c>
      <c r="M468" s="94" t="s">
        <v>8351</v>
      </c>
      <c r="N468" s="94" t="s">
        <v>8352</v>
      </c>
      <c r="O468" s="94" t="s">
        <v>89</v>
      </c>
      <c r="P468" s="94" t="s">
        <v>90</v>
      </c>
      <c r="Q468" s="94" t="s">
        <v>8353</v>
      </c>
      <c r="R468" s="94" t="s">
        <v>8354</v>
      </c>
      <c r="S468" s="94" t="s">
        <v>135</v>
      </c>
      <c r="T468" s="94" t="s">
        <v>8355</v>
      </c>
      <c r="U468" s="94" t="s">
        <v>2012</v>
      </c>
      <c r="V468" s="104" t="s">
        <v>8356</v>
      </c>
      <c r="W468" s="105" t="s">
        <v>2498</v>
      </c>
      <c r="X468" s="105" t="s">
        <v>8353</v>
      </c>
      <c r="Y468" s="105" t="s">
        <v>8357</v>
      </c>
      <c r="Z468" s="105" t="s">
        <v>8358</v>
      </c>
      <c r="AA468" s="105" t="s">
        <v>8359</v>
      </c>
      <c r="AB468" s="106">
        <v>2</v>
      </c>
      <c r="AC468" s="102">
        <v>6753</v>
      </c>
      <c r="AD468" s="94">
        <v>3000</v>
      </c>
      <c r="AE468" s="94">
        <v>2200</v>
      </c>
      <c r="AF468" s="94">
        <v>2200</v>
      </c>
      <c r="AG468" s="94">
        <v>0</v>
      </c>
      <c r="AH468" s="102"/>
      <c r="AI468" s="102"/>
      <c r="AJ468" s="107"/>
      <c r="AK468" s="107" t="s">
        <v>3118</v>
      </c>
      <c r="AL468" s="107"/>
    </row>
    <row r="469" spans="2:38" ht="22.25" customHeight="1" x14ac:dyDescent="0.2">
      <c r="B469" s="102" t="s">
        <v>2002</v>
      </c>
      <c r="C469" s="94" t="s">
        <v>85</v>
      </c>
      <c r="D469" s="103" t="s">
        <v>8360</v>
      </c>
      <c r="E469" s="94" t="s">
        <v>8361</v>
      </c>
      <c r="F469" s="94" t="s">
        <v>3116</v>
      </c>
      <c r="G469" s="94" t="s">
        <v>2497</v>
      </c>
      <c r="H469" s="103">
        <v>2023</v>
      </c>
      <c r="I469" s="103">
        <v>2023</v>
      </c>
      <c r="J469" s="102" t="s">
        <v>8362</v>
      </c>
      <c r="K469" s="94" t="s">
        <v>8363</v>
      </c>
      <c r="L469" s="94" t="s">
        <v>8364</v>
      </c>
      <c r="M469" s="94" t="s">
        <v>8365</v>
      </c>
      <c r="N469" s="94" t="s">
        <v>8366</v>
      </c>
      <c r="O469" s="94" t="s">
        <v>89</v>
      </c>
      <c r="P469" s="94" t="s">
        <v>90</v>
      </c>
      <c r="Q469" s="94" t="s">
        <v>8367</v>
      </c>
      <c r="R469" s="94" t="s">
        <v>8368</v>
      </c>
      <c r="S469" s="94" t="s">
        <v>135</v>
      </c>
      <c r="T469" s="94" t="s">
        <v>2104</v>
      </c>
      <c r="U469" s="94" t="s">
        <v>2012</v>
      </c>
      <c r="V469" s="104" t="s">
        <v>8369</v>
      </c>
      <c r="W469" s="105" t="s">
        <v>2498</v>
      </c>
      <c r="X469" s="105" t="s">
        <v>8367</v>
      </c>
      <c r="Y469" s="105" t="s">
        <v>8370</v>
      </c>
      <c r="Z469" s="105" t="s">
        <v>8371</v>
      </c>
      <c r="AA469" s="105" t="s">
        <v>8372</v>
      </c>
      <c r="AB469" s="106">
        <v>2</v>
      </c>
      <c r="AC469" s="102">
        <v>20300</v>
      </c>
      <c r="AD469" s="94">
        <v>9000</v>
      </c>
      <c r="AE469" s="94">
        <v>5100</v>
      </c>
      <c r="AF469" s="94">
        <v>5100</v>
      </c>
      <c r="AG469" s="94">
        <v>0</v>
      </c>
      <c r="AH469" s="102" t="s">
        <v>3117</v>
      </c>
      <c r="AI469" s="102"/>
      <c r="AJ469" s="107"/>
      <c r="AK469" s="107" t="s">
        <v>3118</v>
      </c>
      <c r="AL469" s="107"/>
    </row>
    <row r="470" spans="2:38" ht="22.25" customHeight="1" x14ac:dyDescent="0.2">
      <c r="B470" s="102" t="s">
        <v>2002</v>
      </c>
      <c r="C470" s="94" t="s">
        <v>85</v>
      </c>
      <c r="D470" s="103" t="s">
        <v>8373</v>
      </c>
      <c r="E470" s="94" t="s">
        <v>8374</v>
      </c>
      <c r="F470" s="94" t="s">
        <v>3505</v>
      </c>
      <c r="G470" s="94" t="s">
        <v>2497</v>
      </c>
      <c r="H470" s="103">
        <v>2023</v>
      </c>
      <c r="I470" s="103">
        <v>2023</v>
      </c>
      <c r="J470" s="102" t="s">
        <v>2081</v>
      </c>
      <c r="K470" s="94" t="s">
        <v>2082</v>
      </c>
      <c r="L470" s="94" t="s">
        <v>2083</v>
      </c>
      <c r="M470" s="94" t="s">
        <v>2084</v>
      </c>
      <c r="N470" s="94" t="s">
        <v>2085</v>
      </c>
      <c r="O470" s="94" t="s">
        <v>89</v>
      </c>
      <c r="P470" s="94" t="s">
        <v>257</v>
      </c>
      <c r="Q470" s="94" t="s">
        <v>2086</v>
      </c>
      <c r="R470" s="94" t="s">
        <v>2087</v>
      </c>
      <c r="S470" s="94" t="s">
        <v>91</v>
      </c>
      <c r="T470" s="94" t="s">
        <v>2088</v>
      </c>
      <c r="U470" s="94" t="s">
        <v>2012</v>
      </c>
      <c r="V470" s="104" t="s">
        <v>3015</v>
      </c>
      <c r="W470" s="105" t="s">
        <v>3016</v>
      </c>
      <c r="X470" s="105" t="s">
        <v>2086</v>
      </c>
      <c r="Y470" s="105" t="s">
        <v>3017</v>
      </c>
      <c r="Z470" s="105" t="s">
        <v>3018</v>
      </c>
      <c r="AA470" s="105" t="s">
        <v>3019</v>
      </c>
      <c r="AB470" s="106">
        <v>2</v>
      </c>
      <c r="AC470" s="102">
        <v>6220</v>
      </c>
      <c r="AD470" s="94">
        <v>2000</v>
      </c>
      <c r="AE470" s="94">
        <v>0</v>
      </c>
      <c r="AF470" s="94">
        <v>0</v>
      </c>
      <c r="AG470" s="94">
        <v>0</v>
      </c>
      <c r="AH470" s="102"/>
      <c r="AI470" s="102"/>
      <c r="AJ470" s="107"/>
      <c r="AK470" s="107" t="s">
        <v>3118</v>
      </c>
      <c r="AL470" s="107"/>
    </row>
    <row r="471" spans="2:38" ht="22.25" customHeight="1" x14ac:dyDescent="0.2">
      <c r="B471" s="102" t="s">
        <v>2002</v>
      </c>
      <c r="C471" s="94" t="s">
        <v>85</v>
      </c>
      <c r="D471" s="103" t="s">
        <v>8375</v>
      </c>
      <c r="E471" s="94" t="s">
        <v>8376</v>
      </c>
      <c r="F471" s="94" t="s">
        <v>3116</v>
      </c>
      <c r="G471" s="94" t="s">
        <v>2497</v>
      </c>
      <c r="H471" s="103">
        <v>2023</v>
      </c>
      <c r="I471" s="103">
        <v>2023</v>
      </c>
      <c r="J471" s="102" t="s">
        <v>8377</v>
      </c>
      <c r="K471" s="94" t="s">
        <v>8378</v>
      </c>
      <c r="L471" s="94" t="s">
        <v>8379</v>
      </c>
      <c r="M471" s="94" t="s">
        <v>8380</v>
      </c>
      <c r="N471" s="94" t="s">
        <v>8381</v>
      </c>
      <c r="O471" s="94" t="s">
        <v>89</v>
      </c>
      <c r="P471" s="94" t="s">
        <v>90</v>
      </c>
      <c r="Q471" s="94" t="s">
        <v>8382</v>
      </c>
      <c r="R471" s="94" t="s">
        <v>8383</v>
      </c>
      <c r="S471" s="94" t="s">
        <v>135</v>
      </c>
      <c r="T471" s="94" t="s">
        <v>8384</v>
      </c>
      <c r="U471" s="94" t="s">
        <v>2012</v>
      </c>
      <c r="V471" s="104" t="s">
        <v>8385</v>
      </c>
      <c r="W471" s="105" t="s">
        <v>8386</v>
      </c>
      <c r="X471" s="105" t="s">
        <v>8382</v>
      </c>
      <c r="Y471" s="105" t="s">
        <v>8387</v>
      </c>
      <c r="Z471" s="105" t="s">
        <v>8388</v>
      </c>
      <c r="AA471" s="105" t="s">
        <v>8389</v>
      </c>
      <c r="AB471" s="106">
        <v>3</v>
      </c>
      <c r="AC471" s="102">
        <v>12060</v>
      </c>
      <c r="AD471" s="94">
        <v>5900</v>
      </c>
      <c r="AE471" s="94">
        <v>3200</v>
      </c>
      <c r="AF471" s="94">
        <v>3200</v>
      </c>
      <c r="AG471" s="94">
        <v>0</v>
      </c>
      <c r="AH471" s="102" t="s">
        <v>472</v>
      </c>
      <c r="AI471" s="102"/>
      <c r="AJ471" s="107"/>
      <c r="AK471" s="107" t="s">
        <v>3118</v>
      </c>
      <c r="AL471" s="107"/>
    </row>
    <row r="472" spans="2:38" ht="22.25" customHeight="1" x14ac:dyDescent="0.2">
      <c r="B472" s="102" t="s">
        <v>2002</v>
      </c>
      <c r="C472" s="94" t="s">
        <v>85</v>
      </c>
      <c r="D472" s="103" t="s">
        <v>8390</v>
      </c>
      <c r="E472" s="94" t="s">
        <v>8391</v>
      </c>
      <c r="F472" s="94" t="s">
        <v>3116</v>
      </c>
      <c r="G472" s="94" t="s">
        <v>2497</v>
      </c>
      <c r="H472" s="103">
        <v>2023</v>
      </c>
      <c r="I472" s="103">
        <v>2023</v>
      </c>
      <c r="J472" s="102" t="s">
        <v>8392</v>
      </c>
      <c r="K472" s="94" t="s">
        <v>8393</v>
      </c>
      <c r="L472" s="94" t="s">
        <v>8394</v>
      </c>
      <c r="M472" s="94" t="s">
        <v>8395</v>
      </c>
      <c r="N472" s="94" t="s">
        <v>8396</v>
      </c>
      <c r="O472" s="94" t="s">
        <v>89</v>
      </c>
      <c r="P472" s="94" t="s">
        <v>90</v>
      </c>
      <c r="Q472" s="94" t="s">
        <v>8397</v>
      </c>
      <c r="R472" s="94" t="s">
        <v>8398</v>
      </c>
      <c r="S472" s="94" t="s">
        <v>135</v>
      </c>
      <c r="T472" s="94" t="s">
        <v>2190</v>
      </c>
      <c r="U472" s="94" t="s">
        <v>2012</v>
      </c>
      <c r="V472" s="104" t="s">
        <v>8399</v>
      </c>
      <c r="W472" s="105" t="s">
        <v>8400</v>
      </c>
      <c r="X472" s="105" t="s">
        <v>8397</v>
      </c>
      <c r="Y472" s="105" t="s">
        <v>8401</v>
      </c>
      <c r="Z472" s="105" t="s">
        <v>8402</v>
      </c>
      <c r="AA472" s="105" t="s">
        <v>8403</v>
      </c>
      <c r="AB472" s="106">
        <v>2</v>
      </c>
      <c r="AC472" s="102">
        <v>20400</v>
      </c>
      <c r="AD472" s="94">
        <v>9300</v>
      </c>
      <c r="AE472" s="94">
        <v>4100</v>
      </c>
      <c r="AF472" s="94">
        <v>4100</v>
      </c>
      <c r="AG472" s="94">
        <v>0</v>
      </c>
      <c r="AH472" s="102"/>
      <c r="AI472" s="102"/>
      <c r="AJ472" s="107"/>
      <c r="AK472" s="107" t="s">
        <v>3118</v>
      </c>
      <c r="AL472" s="107"/>
    </row>
    <row r="473" spans="2:38" ht="22.25" customHeight="1" x14ac:dyDescent="0.2">
      <c r="B473" s="102" t="s">
        <v>2002</v>
      </c>
      <c r="C473" s="94" t="s">
        <v>85</v>
      </c>
      <c r="D473" s="103" t="s">
        <v>8404</v>
      </c>
      <c r="E473" s="94" t="s">
        <v>8405</v>
      </c>
      <c r="F473" s="94" t="s">
        <v>3116</v>
      </c>
      <c r="G473" s="94" t="s">
        <v>2497</v>
      </c>
      <c r="H473" s="103">
        <v>2023</v>
      </c>
      <c r="I473" s="103">
        <v>2023</v>
      </c>
      <c r="J473" s="102" t="s">
        <v>8406</v>
      </c>
      <c r="K473" s="94" t="s">
        <v>8407</v>
      </c>
      <c r="L473" s="94" t="s">
        <v>8408</v>
      </c>
      <c r="M473" s="94" t="s">
        <v>8409</v>
      </c>
      <c r="N473" s="94" t="s">
        <v>8410</v>
      </c>
      <c r="O473" s="94" t="s">
        <v>89</v>
      </c>
      <c r="P473" s="94" t="s">
        <v>90</v>
      </c>
      <c r="Q473" s="94" t="s">
        <v>2188</v>
      </c>
      <c r="R473" s="94" t="s">
        <v>2189</v>
      </c>
      <c r="S473" s="94" t="s">
        <v>135</v>
      </c>
      <c r="T473" s="94" t="s">
        <v>2190</v>
      </c>
      <c r="U473" s="94" t="s">
        <v>2012</v>
      </c>
      <c r="V473" s="104" t="s">
        <v>8411</v>
      </c>
      <c r="W473" s="105" t="s">
        <v>2498</v>
      </c>
      <c r="X473" s="105" t="s">
        <v>2188</v>
      </c>
      <c r="Y473" s="105" t="s">
        <v>3041</v>
      </c>
      <c r="Z473" s="105" t="s">
        <v>3042</v>
      </c>
      <c r="AA473" s="105" t="s">
        <v>3043</v>
      </c>
      <c r="AB473" s="106">
        <v>3</v>
      </c>
      <c r="AC473" s="102">
        <v>34000</v>
      </c>
      <c r="AD473" s="94">
        <v>8500</v>
      </c>
      <c r="AE473" s="94">
        <v>5500</v>
      </c>
      <c r="AF473" s="94">
        <v>5500</v>
      </c>
      <c r="AG473" s="94">
        <v>0</v>
      </c>
      <c r="AH473" s="102" t="s">
        <v>3117</v>
      </c>
      <c r="AI473" s="102"/>
      <c r="AJ473" s="107"/>
      <c r="AK473" s="107" t="s">
        <v>3118</v>
      </c>
      <c r="AL473" s="107"/>
    </row>
    <row r="474" spans="2:38" ht="22.25" customHeight="1" x14ac:dyDescent="0.2">
      <c r="B474" s="102" t="s">
        <v>2002</v>
      </c>
      <c r="C474" s="94" t="s">
        <v>85</v>
      </c>
      <c r="D474" s="103" t="s">
        <v>8412</v>
      </c>
      <c r="E474" s="94" t="s">
        <v>8413</v>
      </c>
      <c r="F474" s="94" t="s">
        <v>3116</v>
      </c>
      <c r="G474" s="94" t="s">
        <v>2497</v>
      </c>
      <c r="H474" s="103">
        <v>2023</v>
      </c>
      <c r="I474" s="103">
        <v>2023</v>
      </c>
      <c r="J474" s="102" t="s">
        <v>2184</v>
      </c>
      <c r="K474" s="94" t="s">
        <v>2185</v>
      </c>
      <c r="L474" s="94"/>
      <c r="M474" s="94" t="s">
        <v>2186</v>
      </c>
      <c r="N474" s="94" t="s">
        <v>2187</v>
      </c>
      <c r="O474" s="94" t="s">
        <v>89</v>
      </c>
      <c r="P474" s="94" t="s">
        <v>257</v>
      </c>
      <c r="Q474" s="94" t="s">
        <v>2188</v>
      </c>
      <c r="R474" s="94" t="s">
        <v>2189</v>
      </c>
      <c r="S474" s="94" t="s">
        <v>91</v>
      </c>
      <c r="T474" s="94" t="s">
        <v>2190</v>
      </c>
      <c r="U474" s="94" t="s">
        <v>2012</v>
      </c>
      <c r="V474" s="104" t="s">
        <v>3040</v>
      </c>
      <c r="W474" s="105" t="s">
        <v>2498</v>
      </c>
      <c r="X474" s="105" t="s">
        <v>2188</v>
      </c>
      <c r="Y474" s="105" t="s">
        <v>3041</v>
      </c>
      <c r="Z474" s="105" t="s">
        <v>3042</v>
      </c>
      <c r="AA474" s="105" t="s">
        <v>3043</v>
      </c>
      <c r="AB474" s="106">
        <v>4</v>
      </c>
      <c r="AC474" s="102">
        <v>30500</v>
      </c>
      <c r="AD474" s="94">
        <v>8000</v>
      </c>
      <c r="AE474" s="94">
        <v>5300</v>
      </c>
      <c r="AF474" s="94">
        <v>5300</v>
      </c>
      <c r="AG474" s="94">
        <v>0</v>
      </c>
      <c r="AH474" s="102" t="s">
        <v>3117</v>
      </c>
      <c r="AI474" s="102"/>
      <c r="AJ474" s="107"/>
      <c r="AK474" s="107" t="s">
        <v>3118</v>
      </c>
      <c r="AL474" s="107"/>
    </row>
    <row r="475" spans="2:38" ht="22.25" customHeight="1" x14ac:dyDescent="0.2">
      <c r="B475" s="102" t="s">
        <v>2002</v>
      </c>
      <c r="C475" s="94" t="s">
        <v>85</v>
      </c>
      <c r="D475" s="103" t="s">
        <v>8414</v>
      </c>
      <c r="E475" s="94" t="s">
        <v>8415</v>
      </c>
      <c r="F475" s="94" t="s">
        <v>3116</v>
      </c>
      <c r="G475" s="94" t="s">
        <v>2497</v>
      </c>
      <c r="H475" s="103">
        <v>2023</v>
      </c>
      <c r="I475" s="103">
        <v>2023</v>
      </c>
      <c r="J475" s="102" t="s">
        <v>2045</v>
      </c>
      <c r="K475" s="94" t="s">
        <v>2046</v>
      </c>
      <c r="L475" s="94" t="s">
        <v>3009</v>
      </c>
      <c r="M475" s="94" t="s">
        <v>2048</v>
      </c>
      <c r="N475" s="94" t="s">
        <v>2049</v>
      </c>
      <c r="O475" s="94" t="s">
        <v>89</v>
      </c>
      <c r="P475" s="94" t="s">
        <v>90</v>
      </c>
      <c r="Q475" s="94" t="s">
        <v>2050</v>
      </c>
      <c r="R475" s="94" t="s">
        <v>2051</v>
      </c>
      <c r="S475" s="94" t="s">
        <v>135</v>
      </c>
      <c r="T475" s="94" t="s">
        <v>2052</v>
      </c>
      <c r="U475" s="94" t="s">
        <v>2012</v>
      </c>
      <c r="V475" s="104" t="s">
        <v>3010</v>
      </c>
      <c r="W475" s="105" t="s">
        <v>2498</v>
      </c>
      <c r="X475" s="105" t="s">
        <v>2050</v>
      </c>
      <c r="Y475" s="105" t="s">
        <v>3011</v>
      </c>
      <c r="Z475" s="105" t="s">
        <v>3012</v>
      </c>
      <c r="AA475" s="105" t="s">
        <v>3013</v>
      </c>
      <c r="AB475" s="106">
        <v>4</v>
      </c>
      <c r="AC475" s="102">
        <v>12880</v>
      </c>
      <c r="AD475" s="94">
        <v>5500</v>
      </c>
      <c r="AE475" s="94">
        <v>2300</v>
      </c>
      <c r="AF475" s="94">
        <v>2300</v>
      </c>
      <c r="AG475" s="94">
        <v>0</v>
      </c>
      <c r="AH475" s="102" t="s">
        <v>3117</v>
      </c>
      <c r="AI475" s="102"/>
      <c r="AJ475" s="107"/>
      <c r="AK475" s="107" t="s">
        <v>3118</v>
      </c>
      <c r="AL475" s="107"/>
    </row>
    <row r="476" spans="2:38" ht="22.25" customHeight="1" x14ac:dyDescent="0.2">
      <c r="B476" s="102" t="s">
        <v>2002</v>
      </c>
      <c r="C476" s="94" t="s">
        <v>85</v>
      </c>
      <c r="D476" s="103" t="s">
        <v>8416</v>
      </c>
      <c r="E476" s="94" t="s">
        <v>8417</v>
      </c>
      <c r="F476" s="94" t="s">
        <v>3116</v>
      </c>
      <c r="G476" s="94" t="s">
        <v>2497</v>
      </c>
      <c r="H476" s="103">
        <v>2023</v>
      </c>
      <c r="I476" s="103">
        <v>2023</v>
      </c>
      <c r="J476" s="102" t="s">
        <v>8418</v>
      </c>
      <c r="K476" s="94" t="s">
        <v>8419</v>
      </c>
      <c r="L476" s="94"/>
      <c r="M476" s="94" t="s">
        <v>8420</v>
      </c>
      <c r="N476" s="94" t="s">
        <v>8421</v>
      </c>
      <c r="O476" s="94" t="s">
        <v>89</v>
      </c>
      <c r="P476" s="94" t="s">
        <v>257</v>
      </c>
      <c r="Q476" s="94" t="s">
        <v>8422</v>
      </c>
      <c r="R476" s="94" t="s">
        <v>2103</v>
      </c>
      <c r="S476" s="94" t="s">
        <v>91</v>
      </c>
      <c r="T476" s="94" t="s">
        <v>2104</v>
      </c>
      <c r="U476" s="94" t="s">
        <v>2012</v>
      </c>
      <c r="V476" s="104" t="s">
        <v>8423</v>
      </c>
      <c r="W476" s="105" t="s">
        <v>2498</v>
      </c>
      <c r="X476" s="105" t="s">
        <v>8422</v>
      </c>
      <c r="Y476" s="105" t="s">
        <v>3024</v>
      </c>
      <c r="Z476" s="105" t="s">
        <v>8424</v>
      </c>
      <c r="AA476" s="105" t="s">
        <v>8425</v>
      </c>
      <c r="AB476" s="106">
        <v>2</v>
      </c>
      <c r="AC476" s="102">
        <v>32250</v>
      </c>
      <c r="AD476" s="94">
        <v>14000</v>
      </c>
      <c r="AE476" s="94">
        <v>5000</v>
      </c>
      <c r="AF476" s="94">
        <v>5000</v>
      </c>
      <c r="AG476" s="94">
        <v>0</v>
      </c>
      <c r="AH476" s="102" t="s">
        <v>3117</v>
      </c>
      <c r="AI476" s="102"/>
      <c r="AJ476" s="107"/>
      <c r="AK476" s="107" t="s">
        <v>3118</v>
      </c>
      <c r="AL476" s="107"/>
    </row>
    <row r="477" spans="2:38" ht="22.25" customHeight="1" x14ac:dyDescent="0.2">
      <c r="B477" s="102" t="s">
        <v>2002</v>
      </c>
      <c r="C477" s="94" t="s">
        <v>85</v>
      </c>
      <c r="D477" s="103" t="s">
        <v>8426</v>
      </c>
      <c r="E477" s="94" t="s">
        <v>8427</v>
      </c>
      <c r="F477" s="94" t="s">
        <v>3116</v>
      </c>
      <c r="G477" s="94" t="s">
        <v>2497</v>
      </c>
      <c r="H477" s="103">
        <v>2023</v>
      </c>
      <c r="I477" s="103">
        <v>2023</v>
      </c>
      <c r="J477" s="102" t="s">
        <v>8428</v>
      </c>
      <c r="K477" s="94" t="s">
        <v>8429</v>
      </c>
      <c r="L477" s="94" t="s">
        <v>8430</v>
      </c>
      <c r="M477" s="94" t="s">
        <v>8431</v>
      </c>
      <c r="N477" s="94" t="s">
        <v>8432</v>
      </c>
      <c r="O477" s="94" t="s">
        <v>89</v>
      </c>
      <c r="P477" s="94" t="s">
        <v>90</v>
      </c>
      <c r="Q477" s="94" t="s">
        <v>8433</v>
      </c>
      <c r="R477" s="94" t="s">
        <v>8433</v>
      </c>
      <c r="S477" s="94" t="s">
        <v>135</v>
      </c>
      <c r="T477" s="94" t="s">
        <v>2011</v>
      </c>
      <c r="U477" s="94" t="s">
        <v>2012</v>
      </c>
      <c r="V477" s="104" t="s">
        <v>8434</v>
      </c>
      <c r="W477" s="105" t="s">
        <v>2498</v>
      </c>
      <c r="X477" s="105" t="s">
        <v>8433</v>
      </c>
      <c r="Y477" s="105" t="s">
        <v>8435</v>
      </c>
      <c r="Z477" s="105" t="s">
        <v>8436</v>
      </c>
      <c r="AA477" s="105" t="s">
        <v>8437</v>
      </c>
      <c r="AB477" s="106">
        <v>3</v>
      </c>
      <c r="AC477" s="102">
        <v>6000</v>
      </c>
      <c r="AD477" s="94">
        <v>3000</v>
      </c>
      <c r="AE477" s="94">
        <v>2000</v>
      </c>
      <c r="AF477" s="94">
        <v>2000</v>
      </c>
      <c r="AG477" s="94">
        <v>0</v>
      </c>
      <c r="AH477" s="102"/>
      <c r="AI477" s="102"/>
      <c r="AJ477" s="107"/>
      <c r="AK477" s="107" t="s">
        <v>3118</v>
      </c>
      <c r="AL477" s="107"/>
    </row>
    <row r="478" spans="2:38" ht="22.25" customHeight="1" x14ac:dyDescent="0.2">
      <c r="B478" s="102" t="s">
        <v>2002</v>
      </c>
      <c r="C478" s="94" t="s">
        <v>85</v>
      </c>
      <c r="D478" s="103" t="s">
        <v>8438</v>
      </c>
      <c r="E478" s="94" t="s">
        <v>8439</v>
      </c>
      <c r="F478" s="94" t="s">
        <v>3116</v>
      </c>
      <c r="G478" s="94" t="s">
        <v>2497</v>
      </c>
      <c r="H478" s="103">
        <v>2023</v>
      </c>
      <c r="I478" s="103">
        <v>2023</v>
      </c>
      <c r="J478" s="102" t="s">
        <v>8440</v>
      </c>
      <c r="K478" s="94" t="s">
        <v>8441</v>
      </c>
      <c r="L478" s="94" t="s">
        <v>8442</v>
      </c>
      <c r="M478" s="94" t="s">
        <v>8443</v>
      </c>
      <c r="N478" s="94" t="s">
        <v>8444</v>
      </c>
      <c r="O478" s="94" t="s">
        <v>89</v>
      </c>
      <c r="P478" s="94" t="s">
        <v>90</v>
      </c>
      <c r="Q478" s="94" t="s">
        <v>8445</v>
      </c>
      <c r="R478" s="94" t="s">
        <v>2169</v>
      </c>
      <c r="S478" s="94" t="s">
        <v>135</v>
      </c>
      <c r="T478" s="94" t="s">
        <v>2052</v>
      </c>
      <c r="U478" s="94" t="s">
        <v>2012</v>
      </c>
      <c r="V478" s="104" t="s">
        <v>8446</v>
      </c>
      <c r="W478" s="105" t="s">
        <v>2498</v>
      </c>
      <c r="X478" s="105" t="s">
        <v>8445</v>
      </c>
      <c r="Y478" s="105" t="s">
        <v>3036</v>
      </c>
      <c r="Z478" s="105" t="s">
        <v>8447</v>
      </c>
      <c r="AA478" s="105" t="s">
        <v>8448</v>
      </c>
      <c r="AB478" s="106">
        <v>3</v>
      </c>
      <c r="AC478" s="102">
        <v>8000</v>
      </c>
      <c r="AD478" s="94">
        <v>4000</v>
      </c>
      <c r="AE478" s="94">
        <v>3000</v>
      </c>
      <c r="AF478" s="94">
        <v>3000</v>
      </c>
      <c r="AG478" s="94">
        <v>0</v>
      </c>
      <c r="AH478" s="102"/>
      <c r="AI478" s="102"/>
      <c r="AJ478" s="107"/>
      <c r="AK478" s="107" t="s">
        <v>3118</v>
      </c>
      <c r="AL478" s="107"/>
    </row>
    <row r="479" spans="2:38" ht="22.25" customHeight="1" x14ac:dyDescent="0.2">
      <c r="B479" s="102" t="s">
        <v>2002</v>
      </c>
      <c r="C479" s="94" t="s">
        <v>85</v>
      </c>
      <c r="D479" s="103" t="s">
        <v>8449</v>
      </c>
      <c r="E479" s="94" t="s">
        <v>8450</v>
      </c>
      <c r="F479" s="94" t="s">
        <v>3116</v>
      </c>
      <c r="G479" s="94" t="s">
        <v>2497</v>
      </c>
      <c r="H479" s="103">
        <v>2023</v>
      </c>
      <c r="I479" s="103">
        <v>2023</v>
      </c>
      <c r="J479" s="102" t="s">
        <v>2126</v>
      </c>
      <c r="K479" s="94" t="s">
        <v>2127</v>
      </c>
      <c r="L479" s="94" t="s">
        <v>3028</v>
      </c>
      <c r="M479" s="94" t="s">
        <v>2129</v>
      </c>
      <c r="N479" s="94" t="s">
        <v>2130</v>
      </c>
      <c r="O479" s="94" t="s">
        <v>89</v>
      </c>
      <c r="P479" s="94" t="s">
        <v>90</v>
      </c>
      <c r="Q479" s="94" t="s">
        <v>2131</v>
      </c>
      <c r="R479" s="94" t="s">
        <v>2132</v>
      </c>
      <c r="S479" s="94" t="s">
        <v>135</v>
      </c>
      <c r="T479" s="94" t="s">
        <v>2133</v>
      </c>
      <c r="U479" s="94" t="s">
        <v>2012</v>
      </c>
      <c r="V479" s="104" t="s">
        <v>3029</v>
      </c>
      <c r="W479" s="105" t="s">
        <v>2498</v>
      </c>
      <c r="X479" s="105" t="s">
        <v>2131</v>
      </c>
      <c r="Y479" s="105" t="s">
        <v>3030</v>
      </c>
      <c r="Z479" s="105" t="s">
        <v>3031</v>
      </c>
      <c r="AA479" s="105" t="s">
        <v>3032</v>
      </c>
      <c r="AB479" s="106">
        <v>3</v>
      </c>
      <c r="AC479" s="102">
        <v>75168</v>
      </c>
      <c r="AD479" s="94">
        <v>14000</v>
      </c>
      <c r="AE479" s="94">
        <v>5555</v>
      </c>
      <c r="AF479" s="94">
        <v>5555</v>
      </c>
      <c r="AG479" s="94">
        <v>0</v>
      </c>
      <c r="AH479" s="102" t="s">
        <v>3117</v>
      </c>
      <c r="AI479" s="102"/>
      <c r="AJ479" s="107"/>
      <c r="AK479" s="107" t="s">
        <v>3118</v>
      </c>
      <c r="AL479" s="107"/>
    </row>
    <row r="480" spans="2:38" ht="22.25" customHeight="1" x14ac:dyDescent="0.2">
      <c r="B480" s="102" t="s">
        <v>2002</v>
      </c>
      <c r="C480" s="94" t="s">
        <v>85</v>
      </c>
      <c r="D480" s="103" t="s">
        <v>8451</v>
      </c>
      <c r="E480" s="94" t="s">
        <v>8452</v>
      </c>
      <c r="F480" s="94" t="s">
        <v>3116</v>
      </c>
      <c r="G480" s="94" t="s">
        <v>2497</v>
      </c>
      <c r="H480" s="103">
        <v>2023</v>
      </c>
      <c r="I480" s="103">
        <v>2023</v>
      </c>
      <c r="J480" s="102" t="s">
        <v>8453</v>
      </c>
      <c r="K480" s="94" t="s">
        <v>8454</v>
      </c>
      <c r="L480" s="94" t="s">
        <v>8455</v>
      </c>
      <c r="M480" s="94" t="s">
        <v>8456</v>
      </c>
      <c r="N480" s="94" t="s">
        <v>8457</v>
      </c>
      <c r="O480" s="94" t="s">
        <v>89</v>
      </c>
      <c r="P480" s="94" t="s">
        <v>90</v>
      </c>
      <c r="Q480" s="94" t="s">
        <v>8458</v>
      </c>
      <c r="R480" s="94" t="s">
        <v>8459</v>
      </c>
      <c r="S480" s="94" t="s">
        <v>135</v>
      </c>
      <c r="T480" s="94" t="s">
        <v>8355</v>
      </c>
      <c r="U480" s="94" t="s">
        <v>2012</v>
      </c>
      <c r="V480" s="104" t="s">
        <v>8460</v>
      </c>
      <c r="W480" s="105" t="s">
        <v>8461</v>
      </c>
      <c r="X480" s="105" t="s">
        <v>8458</v>
      </c>
      <c r="Y480" s="105" t="s">
        <v>8462</v>
      </c>
      <c r="Z480" s="105" t="s">
        <v>8463</v>
      </c>
      <c r="AA480" s="105" t="s">
        <v>8464</v>
      </c>
      <c r="AB480" s="106">
        <v>3</v>
      </c>
      <c r="AC480" s="102">
        <v>12423</v>
      </c>
      <c r="AD480" s="94">
        <v>5500</v>
      </c>
      <c r="AE480" s="94">
        <v>3000</v>
      </c>
      <c r="AF480" s="94">
        <v>3000</v>
      </c>
      <c r="AG480" s="94">
        <v>0</v>
      </c>
      <c r="AH480" s="102"/>
      <c r="AI480" s="102"/>
      <c r="AJ480" s="107"/>
      <c r="AK480" s="107" t="s">
        <v>3118</v>
      </c>
      <c r="AL480" s="107"/>
    </row>
    <row r="481" spans="2:38" ht="22.25" customHeight="1" x14ac:dyDescent="0.2">
      <c r="B481" s="102" t="s">
        <v>2002</v>
      </c>
      <c r="C481" s="94" t="s">
        <v>85</v>
      </c>
      <c r="D481" s="103" t="s">
        <v>8465</v>
      </c>
      <c r="E481" s="94" t="s">
        <v>8466</v>
      </c>
      <c r="F481" s="94" t="s">
        <v>3116</v>
      </c>
      <c r="G481" s="94" t="s">
        <v>2497</v>
      </c>
      <c r="H481" s="103">
        <v>2023</v>
      </c>
      <c r="I481" s="103">
        <v>2023</v>
      </c>
      <c r="J481" s="102" t="s">
        <v>8467</v>
      </c>
      <c r="K481" s="94" t="s">
        <v>8468</v>
      </c>
      <c r="L481" s="94" t="s">
        <v>8469</v>
      </c>
      <c r="M481" s="94" t="s">
        <v>8470</v>
      </c>
      <c r="N481" s="94" t="s">
        <v>8471</v>
      </c>
      <c r="O481" s="94" t="s">
        <v>89</v>
      </c>
      <c r="P481" s="94" t="s">
        <v>90</v>
      </c>
      <c r="Q481" s="94" t="s">
        <v>8472</v>
      </c>
      <c r="R481" s="94" t="s">
        <v>8473</v>
      </c>
      <c r="S481" s="94" t="s">
        <v>135</v>
      </c>
      <c r="T481" s="94" t="s">
        <v>8474</v>
      </c>
      <c r="U481" s="94" t="s">
        <v>2012</v>
      </c>
      <c r="V481" s="104" t="s">
        <v>8475</v>
      </c>
      <c r="W481" s="105" t="s">
        <v>8476</v>
      </c>
      <c r="X481" s="105" t="s">
        <v>8472</v>
      </c>
      <c r="Y481" s="105" t="s">
        <v>8477</v>
      </c>
      <c r="Z481" s="105" t="s">
        <v>8478</v>
      </c>
      <c r="AA481" s="105" t="s">
        <v>8479</v>
      </c>
      <c r="AB481" s="106">
        <v>2</v>
      </c>
      <c r="AC481" s="102">
        <v>7600</v>
      </c>
      <c r="AD481" s="94">
        <v>3600</v>
      </c>
      <c r="AE481" s="94">
        <v>1800</v>
      </c>
      <c r="AF481" s="94">
        <v>1800</v>
      </c>
      <c r="AG481" s="94">
        <v>0</v>
      </c>
      <c r="AH481" s="102" t="s">
        <v>3117</v>
      </c>
      <c r="AI481" s="102"/>
      <c r="AJ481" s="107"/>
      <c r="AK481" s="107" t="s">
        <v>3118</v>
      </c>
      <c r="AL481" s="107"/>
    </row>
    <row r="482" spans="2:38" ht="22.25" customHeight="1" x14ac:dyDescent="0.2">
      <c r="B482" s="102" t="s">
        <v>2002</v>
      </c>
      <c r="C482" s="94" t="s">
        <v>85</v>
      </c>
      <c r="D482" s="103" t="s">
        <v>8480</v>
      </c>
      <c r="E482" s="94" t="s">
        <v>8481</v>
      </c>
      <c r="F482" s="94" t="s">
        <v>3116</v>
      </c>
      <c r="G482" s="94" t="s">
        <v>2497</v>
      </c>
      <c r="H482" s="103">
        <v>2023</v>
      </c>
      <c r="I482" s="103">
        <v>2023</v>
      </c>
      <c r="J482" s="102" t="s">
        <v>2163</v>
      </c>
      <c r="K482" s="94" t="s">
        <v>2164</v>
      </c>
      <c r="L482" s="94" t="s">
        <v>3034</v>
      </c>
      <c r="M482" s="94" t="s">
        <v>2166</v>
      </c>
      <c r="N482" s="94" t="s">
        <v>2167</v>
      </c>
      <c r="O482" s="94" t="s">
        <v>89</v>
      </c>
      <c r="P482" s="94" t="s">
        <v>90</v>
      </c>
      <c r="Q482" s="94" t="s">
        <v>2168</v>
      </c>
      <c r="R482" s="94" t="s">
        <v>2169</v>
      </c>
      <c r="S482" s="94" t="s">
        <v>135</v>
      </c>
      <c r="T482" s="94" t="s">
        <v>2052</v>
      </c>
      <c r="U482" s="94" t="s">
        <v>2012</v>
      </c>
      <c r="V482" s="104" t="s">
        <v>3035</v>
      </c>
      <c r="W482" s="105" t="s">
        <v>2498</v>
      </c>
      <c r="X482" s="105" t="s">
        <v>2168</v>
      </c>
      <c r="Y482" s="105" t="s">
        <v>3036</v>
      </c>
      <c r="Z482" s="105" t="s">
        <v>3037</v>
      </c>
      <c r="AA482" s="105" t="s">
        <v>3038</v>
      </c>
      <c r="AB482" s="106">
        <v>1</v>
      </c>
      <c r="AC482" s="102">
        <v>4790</v>
      </c>
      <c r="AD482" s="94">
        <v>1500</v>
      </c>
      <c r="AE482" s="94">
        <v>1500</v>
      </c>
      <c r="AF482" s="94">
        <v>1500</v>
      </c>
      <c r="AG482" s="94">
        <v>0</v>
      </c>
      <c r="AH482" s="102" t="s">
        <v>3117</v>
      </c>
      <c r="AI482" s="102"/>
      <c r="AJ482" s="107"/>
      <c r="AK482" s="107" t="s">
        <v>3118</v>
      </c>
      <c r="AL482" s="107"/>
    </row>
    <row r="483" spans="2:38" ht="22.25" customHeight="1" x14ac:dyDescent="0.2">
      <c r="B483" s="102" t="s">
        <v>2002</v>
      </c>
      <c r="C483" s="94" t="s">
        <v>85</v>
      </c>
      <c r="D483" s="103" t="s">
        <v>8482</v>
      </c>
      <c r="E483" s="94" t="s">
        <v>8483</v>
      </c>
      <c r="F483" s="94" t="s">
        <v>3116</v>
      </c>
      <c r="G483" s="94" t="s">
        <v>2497</v>
      </c>
      <c r="H483" s="103">
        <v>2023</v>
      </c>
      <c r="I483" s="103">
        <v>2023</v>
      </c>
      <c r="J483" s="102" t="s">
        <v>8484</v>
      </c>
      <c r="K483" s="94" t="s">
        <v>8485</v>
      </c>
      <c r="L483" s="94" t="s">
        <v>8486</v>
      </c>
      <c r="M483" s="94" t="s">
        <v>8487</v>
      </c>
      <c r="N483" s="94" t="s">
        <v>8488</v>
      </c>
      <c r="O483" s="94" t="s">
        <v>89</v>
      </c>
      <c r="P483" s="94" t="s">
        <v>90</v>
      </c>
      <c r="Q483" s="94" t="s">
        <v>8489</v>
      </c>
      <c r="R483" s="94" t="s">
        <v>8490</v>
      </c>
      <c r="S483" s="94" t="s">
        <v>135</v>
      </c>
      <c r="T483" s="94" t="s">
        <v>8339</v>
      </c>
      <c r="U483" s="94" t="s">
        <v>2012</v>
      </c>
      <c r="V483" s="104" t="s">
        <v>8491</v>
      </c>
      <c r="W483" s="105" t="s">
        <v>2498</v>
      </c>
      <c r="X483" s="105" t="s">
        <v>8489</v>
      </c>
      <c r="Y483" s="105" t="s">
        <v>8492</v>
      </c>
      <c r="Z483" s="105" t="s">
        <v>8493</v>
      </c>
      <c r="AA483" s="105" t="s">
        <v>8494</v>
      </c>
      <c r="AB483" s="106">
        <v>3</v>
      </c>
      <c r="AC483" s="102">
        <v>5080</v>
      </c>
      <c r="AD483" s="94">
        <v>1500</v>
      </c>
      <c r="AE483" s="94">
        <v>1500</v>
      </c>
      <c r="AF483" s="94">
        <v>1500</v>
      </c>
      <c r="AG483" s="94">
        <v>0</v>
      </c>
      <c r="AH483" s="102"/>
      <c r="AI483" s="102"/>
      <c r="AJ483" s="107"/>
      <c r="AK483" s="107" t="s">
        <v>3118</v>
      </c>
      <c r="AL483" s="107"/>
    </row>
    <row r="484" spans="2:38" ht="22.25" customHeight="1" x14ac:dyDescent="0.2">
      <c r="B484" s="102" t="s">
        <v>2002</v>
      </c>
      <c r="C484" s="94" t="s">
        <v>85</v>
      </c>
      <c r="D484" s="103" t="s">
        <v>8495</v>
      </c>
      <c r="E484" s="94" t="s">
        <v>8496</v>
      </c>
      <c r="F484" s="94" t="s">
        <v>472</v>
      </c>
      <c r="G484" s="94" t="s">
        <v>2497</v>
      </c>
      <c r="H484" s="103">
        <v>2023</v>
      </c>
      <c r="I484" s="103">
        <v>2023</v>
      </c>
      <c r="J484" s="102" t="s">
        <v>8497</v>
      </c>
      <c r="K484" s="94" t="s">
        <v>8498</v>
      </c>
      <c r="L484" s="94" t="s">
        <v>8499</v>
      </c>
      <c r="M484" s="94" t="s">
        <v>8500</v>
      </c>
      <c r="N484" s="94" t="s">
        <v>8501</v>
      </c>
      <c r="O484" s="94" t="s">
        <v>89</v>
      </c>
      <c r="P484" s="94" t="s">
        <v>257</v>
      </c>
      <c r="Q484" s="94" t="s">
        <v>8502</v>
      </c>
      <c r="R484" s="94" t="s">
        <v>8503</v>
      </c>
      <c r="S484" s="94" t="s">
        <v>91</v>
      </c>
      <c r="T484" s="94" t="s">
        <v>8504</v>
      </c>
      <c r="U484" s="94" t="s">
        <v>2012</v>
      </c>
      <c r="V484" s="104" t="s">
        <v>8505</v>
      </c>
      <c r="W484" s="105" t="s">
        <v>2498</v>
      </c>
      <c r="X484" s="105" t="s">
        <v>8506</v>
      </c>
      <c r="Y484" s="105" t="s">
        <v>8507</v>
      </c>
      <c r="Z484" s="105" t="s">
        <v>8508</v>
      </c>
      <c r="AA484" s="105" t="s">
        <v>8509</v>
      </c>
      <c r="AB484" s="106">
        <v>2</v>
      </c>
      <c r="AC484" s="102">
        <v>26150</v>
      </c>
      <c r="AD484" s="94">
        <v>7500</v>
      </c>
      <c r="AE484" s="94">
        <v>0</v>
      </c>
      <c r="AF484" s="94">
        <v>0</v>
      </c>
      <c r="AG484" s="94">
        <v>0</v>
      </c>
      <c r="AH484" s="102"/>
      <c r="AI484" s="102"/>
      <c r="AJ484" s="107"/>
      <c r="AK484" s="107" t="s">
        <v>2499</v>
      </c>
      <c r="AL484" s="107"/>
    </row>
    <row r="485" spans="2:38" ht="22.25" customHeight="1" x14ac:dyDescent="0.2">
      <c r="B485" s="102" t="s">
        <v>2002</v>
      </c>
      <c r="C485" s="94" t="s">
        <v>85</v>
      </c>
      <c r="D485" s="103" t="s">
        <v>8510</v>
      </c>
      <c r="E485" s="94" t="s">
        <v>8511</v>
      </c>
      <c r="F485" s="94" t="s">
        <v>3116</v>
      </c>
      <c r="G485" s="94" t="s">
        <v>2497</v>
      </c>
      <c r="H485" s="103">
        <v>2023</v>
      </c>
      <c r="I485" s="103">
        <v>2023</v>
      </c>
      <c r="J485" s="102" t="s">
        <v>8512</v>
      </c>
      <c r="K485" s="94" t="s">
        <v>8513</v>
      </c>
      <c r="L485" s="94" t="s">
        <v>8514</v>
      </c>
      <c r="M485" s="94" t="s">
        <v>8515</v>
      </c>
      <c r="N485" s="94" t="s">
        <v>8516</v>
      </c>
      <c r="O485" s="94" t="s">
        <v>89</v>
      </c>
      <c r="P485" s="94" t="s">
        <v>90</v>
      </c>
      <c r="Q485" s="94" t="s">
        <v>8517</v>
      </c>
      <c r="R485" s="94" t="s">
        <v>8518</v>
      </c>
      <c r="S485" s="94" t="s">
        <v>135</v>
      </c>
      <c r="T485" s="94" t="s">
        <v>2133</v>
      </c>
      <c r="U485" s="94" t="s">
        <v>2012</v>
      </c>
      <c r="V485" s="104" t="s">
        <v>8519</v>
      </c>
      <c r="W485" s="105" t="s">
        <v>2498</v>
      </c>
      <c r="X485" s="105" t="s">
        <v>8517</v>
      </c>
      <c r="Y485" s="105" t="s">
        <v>8520</v>
      </c>
      <c r="Z485" s="105" t="s">
        <v>8521</v>
      </c>
      <c r="AA485" s="105" t="s">
        <v>8522</v>
      </c>
      <c r="AB485" s="106">
        <v>3</v>
      </c>
      <c r="AC485" s="102">
        <v>42190</v>
      </c>
      <c r="AD485" s="94">
        <v>8500</v>
      </c>
      <c r="AE485" s="94">
        <v>4500</v>
      </c>
      <c r="AF485" s="94">
        <v>4500</v>
      </c>
      <c r="AG485" s="94">
        <v>0</v>
      </c>
      <c r="AH485" s="102" t="s">
        <v>3117</v>
      </c>
      <c r="AI485" s="102"/>
      <c r="AJ485" s="107"/>
      <c r="AK485" s="107" t="s">
        <v>3118</v>
      </c>
      <c r="AL485" s="107"/>
    </row>
    <row r="486" spans="2:38" ht="22.25" customHeight="1" x14ac:dyDescent="0.2">
      <c r="B486" s="102" t="s">
        <v>2002</v>
      </c>
      <c r="C486" s="94" t="s">
        <v>85</v>
      </c>
      <c r="D486" s="103" t="s">
        <v>8523</v>
      </c>
      <c r="E486" s="94" t="s">
        <v>8524</v>
      </c>
      <c r="F486" s="94" t="s">
        <v>3116</v>
      </c>
      <c r="G486" s="94" t="s">
        <v>2497</v>
      </c>
      <c r="H486" s="103">
        <v>2023</v>
      </c>
      <c r="I486" s="103">
        <v>2023</v>
      </c>
      <c r="J486" s="102" t="s">
        <v>8525</v>
      </c>
      <c r="K486" s="94" t="s">
        <v>8526</v>
      </c>
      <c r="L486" s="94" t="s">
        <v>8527</v>
      </c>
      <c r="M486" s="94" t="s">
        <v>8528</v>
      </c>
      <c r="N486" s="94" t="s">
        <v>8529</v>
      </c>
      <c r="O486" s="94" t="s">
        <v>89</v>
      </c>
      <c r="P486" s="94" t="s">
        <v>90</v>
      </c>
      <c r="Q486" s="94" t="s">
        <v>2102</v>
      </c>
      <c r="R486" s="94" t="s">
        <v>2103</v>
      </c>
      <c r="S486" s="94" t="s">
        <v>135</v>
      </c>
      <c r="T486" s="94" t="s">
        <v>2104</v>
      </c>
      <c r="U486" s="94" t="s">
        <v>2012</v>
      </c>
      <c r="V486" s="104" t="s">
        <v>8530</v>
      </c>
      <c r="W486" s="105" t="s">
        <v>8531</v>
      </c>
      <c r="X486" s="105" t="s">
        <v>2102</v>
      </c>
      <c r="Y486" s="105" t="s">
        <v>8532</v>
      </c>
      <c r="Z486" s="105" t="s">
        <v>8533</v>
      </c>
      <c r="AA486" s="105" t="s">
        <v>8534</v>
      </c>
      <c r="AB486" s="106">
        <v>3</v>
      </c>
      <c r="AC486" s="102">
        <v>68500</v>
      </c>
      <c r="AD486" s="94">
        <v>18000</v>
      </c>
      <c r="AE486" s="94">
        <v>3400</v>
      </c>
      <c r="AF486" s="94">
        <v>3400</v>
      </c>
      <c r="AG486" s="94">
        <v>0</v>
      </c>
      <c r="AH486" s="102"/>
      <c r="AI486" s="102"/>
      <c r="AJ486" s="107"/>
      <c r="AK486" s="107" t="s">
        <v>3118</v>
      </c>
      <c r="AL486" s="107"/>
    </row>
    <row r="487" spans="2:38" ht="22.25" customHeight="1" x14ac:dyDescent="0.2">
      <c r="B487" s="102" t="s">
        <v>2002</v>
      </c>
      <c r="C487" s="94" t="s">
        <v>85</v>
      </c>
      <c r="D487" s="103" t="s">
        <v>8535</v>
      </c>
      <c r="E487" s="94" t="s">
        <v>8536</v>
      </c>
      <c r="F487" s="94" t="s">
        <v>3116</v>
      </c>
      <c r="G487" s="94" t="s">
        <v>2497</v>
      </c>
      <c r="H487" s="103">
        <v>2023</v>
      </c>
      <c r="I487" s="103">
        <v>2023</v>
      </c>
      <c r="J487" s="102" t="s">
        <v>8537</v>
      </c>
      <c r="K487" s="94" t="s">
        <v>8538</v>
      </c>
      <c r="L487" s="94" t="s">
        <v>8539</v>
      </c>
      <c r="M487" s="94" t="s">
        <v>8540</v>
      </c>
      <c r="N487" s="94" t="s">
        <v>8541</v>
      </c>
      <c r="O487" s="94" t="s">
        <v>89</v>
      </c>
      <c r="P487" s="94" t="s">
        <v>90</v>
      </c>
      <c r="Q487" s="94" t="s">
        <v>8542</v>
      </c>
      <c r="R487" s="94" t="s">
        <v>8543</v>
      </c>
      <c r="S487" s="94" t="s">
        <v>119</v>
      </c>
      <c r="T487" s="94" t="s">
        <v>2190</v>
      </c>
      <c r="U487" s="94" t="s">
        <v>2012</v>
      </c>
      <c r="V487" s="104" t="s">
        <v>8544</v>
      </c>
      <c r="W487" s="105" t="s">
        <v>8545</v>
      </c>
      <c r="X487" s="105" t="s">
        <v>8542</v>
      </c>
      <c r="Y487" s="105" t="s">
        <v>8546</v>
      </c>
      <c r="Z487" s="105" t="s">
        <v>8547</v>
      </c>
      <c r="AA487" s="105" t="s">
        <v>8548</v>
      </c>
      <c r="AB487" s="106">
        <v>2</v>
      </c>
      <c r="AC487" s="102">
        <v>10886</v>
      </c>
      <c r="AD487" s="94">
        <v>1700</v>
      </c>
      <c r="AE487" s="94">
        <v>1400</v>
      </c>
      <c r="AF487" s="94">
        <v>1400</v>
      </c>
      <c r="AG487" s="94">
        <v>0</v>
      </c>
      <c r="AH487" s="102"/>
      <c r="AI487" s="102"/>
      <c r="AJ487" s="107"/>
      <c r="AK487" s="107" t="s">
        <v>3118</v>
      </c>
      <c r="AL487" s="107"/>
    </row>
    <row r="488" spans="2:38" ht="22.25" customHeight="1" x14ac:dyDescent="0.2">
      <c r="B488" s="102" t="s">
        <v>2002</v>
      </c>
      <c r="C488" s="94" t="s">
        <v>85</v>
      </c>
      <c r="D488" s="103" t="s">
        <v>8549</v>
      </c>
      <c r="E488" s="94" t="s">
        <v>8550</v>
      </c>
      <c r="F488" s="94" t="s">
        <v>3116</v>
      </c>
      <c r="G488" s="94" t="s">
        <v>2497</v>
      </c>
      <c r="H488" s="103">
        <v>2023</v>
      </c>
      <c r="I488" s="103">
        <v>2023</v>
      </c>
      <c r="J488" s="102" t="s">
        <v>8551</v>
      </c>
      <c r="K488" s="94" t="s">
        <v>8552</v>
      </c>
      <c r="L488" s="94"/>
      <c r="M488" s="94" t="s">
        <v>8553</v>
      </c>
      <c r="N488" s="94" t="s">
        <v>8554</v>
      </c>
      <c r="O488" s="94" t="s">
        <v>89</v>
      </c>
      <c r="P488" s="94" t="s">
        <v>257</v>
      </c>
      <c r="Q488" s="94" t="s">
        <v>8517</v>
      </c>
      <c r="R488" s="94" t="s">
        <v>8518</v>
      </c>
      <c r="S488" s="94" t="s">
        <v>91</v>
      </c>
      <c r="T488" s="94" t="s">
        <v>2133</v>
      </c>
      <c r="U488" s="94" t="s">
        <v>2012</v>
      </c>
      <c r="V488" s="104" t="s">
        <v>8555</v>
      </c>
      <c r="W488" s="105" t="s">
        <v>8556</v>
      </c>
      <c r="X488" s="105" t="s">
        <v>8517</v>
      </c>
      <c r="Y488" s="105" t="s">
        <v>8520</v>
      </c>
      <c r="Z488" s="105" t="s">
        <v>8557</v>
      </c>
      <c r="AA488" s="105" t="s">
        <v>8558</v>
      </c>
      <c r="AB488" s="106">
        <v>4</v>
      </c>
      <c r="AC488" s="102">
        <v>38530</v>
      </c>
      <c r="AD488" s="94">
        <v>7000</v>
      </c>
      <c r="AE488" s="94">
        <v>4500</v>
      </c>
      <c r="AF488" s="94">
        <v>4500</v>
      </c>
      <c r="AG488" s="94">
        <v>0</v>
      </c>
      <c r="AH488" s="102"/>
      <c r="AI488" s="102"/>
      <c r="AJ488" s="107"/>
      <c r="AK488" s="107" t="s">
        <v>3118</v>
      </c>
      <c r="AL488" s="107"/>
    </row>
    <row r="489" spans="2:38" ht="22.25" customHeight="1" x14ac:dyDescent="0.2">
      <c r="B489" s="102" t="s">
        <v>2002</v>
      </c>
      <c r="C489" s="94" t="s">
        <v>85</v>
      </c>
      <c r="D489" s="103" t="s">
        <v>8559</v>
      </c>
      <c r="E489" s="94" t="s">
        <v>8560</v>
      </c>
      <c r="F489" s="94" t="s">
        <v>3116</v>
      </c>
      <c r="G489" s="94" t="s">
        <v>2497</v>
      </c>
      <c r="H489" s="103">
        <v>2023</v>
      </c>
      <c r="I489" s="103">
        <v>2023</v>
      </c>
      <c r="J489" s="102" t="s">
        <v>8561</v>
      </c>
      <c r="K489" s="94" t="s">
        <v>8562</v>
      </c>
      <c r="L489" s="94" t="s">
        <v>8563</v>
      </c>
      <c r="M489" s="94" t="s">
        <v>8564</v>
      </c>
      <c r="N489" s="94" t="s">
        <v>8565</v>
      </c>
      <c r="O489" s="94" t="s">
        <v>89</v>
      </c>
      <c r="P489" s="94" t="s">
        <v>90</v>
      </c>
      <c r="Q489" s="94" t="s">
        <v>8566</v>
      </c>
      <c r="R489" s="94" t="s">
        <v>8567</v>
      </c>
      <c r="S489" s="94" t="s">
        <v>135</v>
      </c>
      <c r="T489" s="94" t="s">
        <v>8568</v>
      </c>
      <c r="U489" s="94" t="s">
        <v>2012</v>
      </c>
      <c r="V489" s="104" t="s">
        <v>8569</v>
      </c>
      <c r="W489" s="105" t="s">
        <v>8570</v>
      </c>
      <c r="X489" s="105" t="s">
        <v>8566</v>
      </c>
      <c r="Y489" s="105" t="s">
        <v>8571</v>
      </c>
      <c r="Z489" s="105" t="s">
        <v>8572</v>
      </c>
      <c r="AA489" s="105" t="s">
        <v>8573</v>
      </c>
      <c r="AB489" s="106">
        <v>3</v>
      </c>
      <c r="AC489" s="102">
        <v>27820</v>
      </c>
      <c r="AD489" s="94">
        <v>9500</v>
      </c>
      <c r="AE489" s="94">
        <v>4300</v>
      </c>
      <c r="AF489" s="94">
        <v>4300</v>
      </c>
      <c r="AG489" s="94">
        <v>0</v>
      </c>
      <c r="AH489" s="102"/>
      <c r="AI489" s="102"/>
      <c r="AJ489" s="107"/>
      <c r="AK489" s="107" t="s">
        <v>3118</v>
      </c>
      <c r="AL489" s="107"/>
    </row>
    <row r="490" spans="2:38" ht="22.25" customHeight="1" x14ac:dyDescent="0.2">
      <c r="B490" s="102" t="s">
        <v>2002</v>
      </c>
      <c r="C490" s="94" t="s">
        <v>85</v>
      </c>
      <c r="D490" s="103" t="s">
        <v>8574</v>
      </c>
      <c r="E490" s="94" t="s">
        <v>8575</v>
      </c>
      <c r="F490" s="94" t="s">
        <v>3116</v>
      </c>
      <c r="G490" s="94" t="s">
        <v>2497</v>
      </c>
      <c r="H490" s="103">
        <v>2023</v>
      </c>
      <c r="I490" s="103">
        <v>2023</v>
      </c>
      <c r="J490" s="102"/>
      <c r="K490" s="94" t="s">
        <v>8576</v>
      </c>
      <c r="L490" s="94"/>
      <c r="M490" s="94" t="s">
        <v>8577</v>
      </c>
      <c r="N490" s="94" t="s">
        <v>8578</v>
      </c>
      <c r="O490" s="94" t="s">
        <v>89</v>
      </c>
      <c r="P490" s="94" t="s">
        <v>257</v>
      </c>
      <c r="Q490" s="94" t="s">
        <v>8458</v>
      </c>
      <c r="R490" s="94" t="s">
        <v>8459</v>
      </c>
      <c r="S490" s="94" t="s">
        <v>91</v>
      </c>
      <c r="T490" s="94" t="s">
        <v>8355</v>
      </c>
      <c r="U490" s="94" t="s">
        <v>2012</v>
      </c>
      <c r="V490" s="104" t="s">
        <v>8579</v>
      </c>
      <c r="W490" s="105" t="s">
        <v>2498</v>
      </c>
      <c r="X490" s="105" t="s">
        <v>8580</v>
      </c>
      <c r="Y490" s="105" t="s">
        <v>8581</v>
      </c>
      <c r="Z490" s="105" t="s">
        <v>8582</v>
      </c>
      <c r="AA490" s="105" t="s">
        <v>8583</v>
      </c>
      <c r="AB490" s="106">
        <v>4</v>
      </c>
      <c r="AC490" s="102">
        <v>55250</v>
      </c>
      <c r="AD490" s="94">
        <v>9000</v>
      </c>
      <c r="AE490" s="94">
        <v>6500</v>
      </c>
      <c r="AF490" s="94">
        <v>6500</v>
      </c>
      <c r="AG490" s="94">
        <v>0</v>
      </c>
      <c r="AH490" s="102"/>
      <c r="AI490" s="102"/>
      <c r="AJ490" s="107"/>
      <c r="AK490" s="107" t="s">
        <v>3118</v>
      </c>
      <c r="AL490" s="107"/>
    </row>
    <row r="491" spans="2:38" ht="22.25" customHeight="1" x14ac:dyDescent="0.2">
      <c r="B491" s="102" t="s">
        <v>2002</v>
      </c>
      <c r="C491" s="94" t="s">
        <v>85</v>
      </c>
      <c r="D491" s="103" t="s">
        <v>8584</v>
      </c>
      <c r="E491" s="94" t="s">
        <v>8585</v>
      </c>
      <c r="F491" s="94" t="s">
        <v>3116</v>
      </c>
      <c r="G491" s="94" t="s">
        <v>2497</v>
      </c>
      <c r="H491" s="103">
        <v>2023</v>
      </c>
      <c r="I491" s="103">
        <v>2023</v>
      </c>
      <c r="J491" s="102" t="s">
        <v>8586</v>
      </c>
      <c r="K491" s="94" t="s">
        <v>8587</v>
      </c>
      <c r="L491" s="94" t="s">
        <v>8588</v>
      </c>
      <c r="M491" s="94" t="s">
        <v>8589</v>
      </c>
      <c r="N491" s="94" t="s">
        <v>8590</v>
      </c>
      <c r="O491" s="94" t="s">
        <v>89</v>
      </c>
      <c r="P491" s="94" t="s">
        <v>90</v>
      </c>
      <c r="Q491" s="94" t="s">
        <v>8591</v>
      </c>
      <c r="R491" s="94" t="s">
        <v>8592</v>
      </c>
      <c r="S491" s="94" t="s">
        <v>135</v>
      </c>
      <c r="T491" s="94" t="s">
        <v>8568</v>
      </c>
      <c r="U491" s="94" t="s">
        <v>2012</v>
      </c>
      <c r="V491" s="104" t="s">
        <v>8593</v>
      </c>
      <c r="W491" s="105" t="s">
        <v>2498</v>
      </c>
      <c r="X491" s="105" t="s">
        <v>8591</v>
      </c>
      <c r="Y491" s="105" t="s">
        <v>8594</v>
      </c>
      <c r="Z491" s="105" t="s">
        <v>8595</v>
      </c>
      <c r="AA491" s="105" t="s">
        <v>8596</v>
      </c>
      <c r="AB491" s="106">
        <v>3</v>
      </c>
      <c r="AC491" s="102">
        <v>12450</v>
      </c>
      <c r="AD491" s="94">
        <v>6100</v>
      </c>
      <c r="AE491" s="94">
        <v>2000</v>
      </c>
      <c r="AF491" s="94">
        <v>2000</v>
      </c>
      <c r="AG491" s="94">
        <v>0</v>
      </c>
      <c r="AH491" s="102"/>
      <c r="AI491" s="102"/>
      <c r="AJ491" s="107"/>
      <c r="AK491" s="107" t="s">
        <v>3118</v>
      </c>
      <c r="AL491" s="107"/>
    </row>
    <row r="492" spans="2:38" ht="22.25" customHeight="1" x14ac:dyDescent="0.2">
      <c r="B492" s="102" t="s">
        <v>2002</v>
      </c>
      <c r="C492" s="94" t="s">
        <v>85</v>
      </c>
      <c r="D492" s="103" t="s">
        <v>8597</v>
      </c>
      <c r="E492" s="94" t="s">
        <v>8598</v>
      </c>
      <c r="F492" s="94" t="s">
        <v>3116</v>
      </c>
      <c r="G492" s="94" t="s">
        <v>2497</v>
      </c>
      <c r="H492" s="103">
        <v>2023</v>
      </c>
      <c r="I492" s="103">
        <v>2023</v>
      </c>
      <c r="J492" s="102" t="s">
        <v>8599</v>
      </c>
      <c r="K492" s="94" t="s">
        <v>8600</v>
      </c>
      <c r="L492" s="94" t="s">
        <v>8601</v>
      </c>
      <c r="M492" s="94" t="s">
        <v>8602</v>
      </c>
      <c r="N492" s="94" t="s">
        <v>8603</v>
      </c>
      <c r="O492" s="94" t="s">
        <v>89</v>
      </c>
      <c r="P492" s="94" t="s">
        <v>90</v>
      </c>
      <c r="Q492" s="94" t="s">
        <v>8604</v>
      </c>
      <c r="R492" s="94" t="s">
        <v>8605</v>
      </c>
      <c r="S492" s="94" t="s">
        <v>135</v>
      </c>
      <c r="T492" s="94" t="s">
        <v>2104</v>
      </c>
      <c r="U492" s="94" t="s">
        <v>2012</v>
      </c>
      <c r="V492" s="104" t="s">
        <v>8606</v>
      </c>
      <c r="W492" s="105" t="s">
        <v>2498</v>
      </c>
      <c r="X492" s="105" t="s">
        <v>8604</v>
      </c>
      <c r="Y492" s="105" t="s">
        <v>8607</v>
      </c>
      <c r="Z492" s="105" t="s">
        <v>8608</v>
      </c>
      <c r="AA492" s="105" t="s">
        <v>8609</v>
      </c>
      <c r="AB492" s="106">
        <v>2</v>
      </c>
      <c r="AC492" s="102">
        <v>8000</v>
      </c>
      <c r="AD492" s="94">
        <v>4000</v>
      </c>
      <c r="AE492" s="94">
        <v>1500</v>
      </c>
      <c r="AF492" s="94">
        <v>1500</v>
      </c>
      <c r="AG492" s="94">
        <v>0</v>
      </c>
      <c r="AH492" s="102" t="s">
        <v>3117</v>
      </c>
      <c r="AI492" s="102"/>
      <c r="AJ492" s="107"/>
      <c r="AK492" s="107" t="s">
        <v>3118</v>
      </c>
      <c r="AL492" s="107"/>
    </row>
    <row r="493" spans="2:38" ht="22.25" customHeight="1" x14ac:dyDescent="0.2">
      <c r="B493" s="102" t="s">
        <v>2002</v>
      </c>
      <c r="C493" s="94" t="s">
        <v>85</v>
      </c>
      <c r="D493" s="103" t="s">
        <v>8610</v>
      </c>
      <c r="E493" s="94" t="s">
        <v>8611</v>
      </c>
      <c r="F493" s="94" t="s">
        <v>3505</v>
      </c>
      <c r="G493" s="94" t="s">
        <v>2497</v>
      </c>
      <c r="H493" s="103">
        <v>2023</v>
      </c>
      <c r="I493" s="103">
        <v>2023</v>
      </c>
      <c r="J493" s="102" t="s">
        <v>8612</v>
      </c>
      <c r="K493" s="94" t="s">
        <v>8613</v>
      </c>
      <c r="L493" s="94" t="s">
        <v>8614</v>
      </c>
      <c r="M493" s="94" t="s">
        <v>8615</v>
      </c>
      <c r="N493" s="94" t="s">
        <v>8616</v>
      </c>
      <c r="O493" s="94" t="s">
        <v>89</v>
      </c>
      <c r="P493" s="94" t="s">
        <v>90</v>
      </c>
      <c r="Q493" s="94" t="s">
        <v>8617</v>
      </c>
      <c r="R493" s="94" t="s">
        <v>8618</v>
      </c>
      <c r="S493" s="94" t="s">
        <v>135</v>
      </c>
      <c r="T493" s="94" t="s">
        <v>2052</v>
      </c>
      <c r="U493" s="94" t="s">
        <v>2012</v>
      </c>
      <c r="V493" s="104" t="s">
        <v>8619</v>
      </c>
      <c r="W493" s="105" t="s">
        <v>2546</v>
      </c>
      <c r="X493" s="105" t="s">
        <v>8617</v>
      </c>
      <c r="Y493" s="105" t="s">
        <v>8620</v>
      </c>
      <c r="Z493" s="105" t="s">
        <v>8621</v>
      </c>
      <c r="AA493" s="105" t="s">
        <v>8622</v>
      </c>
      <c r="AB493" s="106">
        <v>2</v>
      </c>
      <c r="AC493" s="102">
        <v>35300</v>
      </c>
      <c r="AD493" s="94">
        <v>7000</v>
      </c>
      <c r="AE493" s="94">
        <v>0</v>
      </c>
      <c r="AF493" s="94">
        <v>0</v>
      </c>
      <c r="AG493" s="94">
        <v>0</v>
      </c>
      <c r="AH493" s="102"/>
      <c r="AI493" s="102"/>
      <c r="AJ493" s="107"/>
      <c r="AK493" s="107" t="s">
        <v>3118</v>
      </c>
      <c r="AL493" s="107"/>
    </row>
    <row r="494" spans="2:38" ht="22.25" customHeight="1" x14ac:dyDescent="0.2">
      <c r="B494" s="102" t="s">
        <v>2002</v>
      </c>
      <c r="C494" s="94" t="s">
        <v>85</v>
      </c>
      <c r="D494" s="103" t="s">
        <v>8623</v>
      </c>
      <c r="E494" s="94" t="s">
        <v>8624</v>
      </c>
      <c r="F494" s="94" t="s">
        <v>3505</v>
      </c>
      <c r="G494" s="94" t="s">
        <v>2497</v>
      </c>
      <c r="H494" s="103">
        <v>2023</v>
      </c>
      <c r="I494" s="103">
        <v>2023</v>
      </c>
      <c r="J494" s="102" t="s">
        <v>8625</v>
      </c>
      <c r="K494" s="94" t="s">
        <v>8626</v>
      </c>
      <c r="L494" s="94" t="s">
        <v>8627</v>
      </c>
      <c r="M494" s="94" t="s">
        <v>8628</v>
      </c>
      <c r="N494" s="94" t="s">
        <v>8629</v>
      </c>
      <c r="O494" s="94" t="s">
        <v>89</v>
      </c>
      <c r="P494" s="94" t="s">
        <v>90</v>
      </c>
      <c r="Q494" s="94" t="s">
        <v>8630</v>
      </c>
      <c r="R494" s="94" t="s">
        <v>8631</v>
      </c>
      <c r="S494" s="94" t="s">
        <v>135</v>
      </c>
      <c r="T494" s="94" t="s">
        <v>2052</v>
      </c>
      <c r="U494" s="94" t="s">
        <v>2012</v>
      </c>
      <c r="V494" s="104" t="s">
        <v>8632</v>
      </c>
      <c r="W494" s="105" t="s">
        <v>2498</v>
      </c>
      <c r="X494" s="105" t="s">
        <v>8630</v>
      </c>
      <c r="Y494" s="105" t="s">
        <v>8633</v>
      </c>
      <c r="Z494" s="105" t="s">
        <v>8634</v>
      </c>
      <c r="AA494" s="105" t="s">
        <v>8635</v>
      </c>
      <c r="AB494" s="106">
        <v>2</v>
      </c>
      <c r="AC494" s="102">
        <v>11030</v>
      </c>
      <c r="AD494" s="94">
        <v>5300</v>
      </c>
      <c r="AE494" s="94">
        <v>0</v>
      </c>
      <c r="AF494" s="94">
        <v>0</v>
      </c>
      <c r="AG494" s="94">
        <v>0</v>
      </c>
      <c r="AH494" s="102"/>
      <c r="AI494" s="102"/>
      <c r="AJ494" s="107"/>
      <c r="AK494" s="107" t="s">
        <v>3118</v>
      </c>
      <c r="AL494" s="107"/>
    </row>
    <row r="495" spans="2:38" ht="22.25" customHeight="1" x14ac:dyDescent="0.2">
      <c r="B495" s="102" t="s">
        <v>2002</v>
      </c>
      <c r="C495" s="94" t="s">
        <v>85</v>
      </c>
      <c r="D495" s="103" t="s">
        <v>8636</v>
      </c>
      <c r="E495" s="94" t="s">
        <v>8637</v>
      </c>
      <c r="F495" s="94" t="s">
        <v>3116</v>
      </c>
      <c r="G495" s="94" t="s">
        <v>2497</v>
      </c>
      <c r="H495" s="103">
        <v>2023</v>
      </c>
      <c r="I495" s="103">
        <v>2023</v>
      </c>
      <c r="J495" s="102" t="s">
        <v>2097</v>
      </c>
      <c r="K495" s="94" t="s">
        <v>2098</v>
      </c>
      <c r="L495" s="94" t="s">
        <v>3021</v>
      </c>
      <c r="M495" s="94" t="s">
        <v>2100</v>
      </c>
      <c r="N495" s="94" t="s">
        <v>2101</v>
      </c>
      <c r="O495" s="94" t="s">
        <v>89</v>
      </c>
      <c r="P495" s="94" t="s">
        <v>90</v>
      </c>
      <c r="Q495" s="94" t="s">
        <v>2102</v>
      </c>
      <c r="R495" s="94" t="s">
        <v>2103</v>
      </c>
      <c r="S495" s="94" t="s">
        <v>135</v>
      </c>
      <c r="T495" s="94" t="s">
        <v>2104</v>
      </c>
      <c r="U495" s="94" t="s">
        <v>2012</v>
      </c>
      <c r="V495" s="104" t="s">
        <v>3022</v>
      </c>
      <c r="W495" s="105" t="s">
        <v>3023</v>
      </c>
      <c r="X495" s="105" t="s">
        <v>2102</v>
      </c>
      <c r="Y495" s="105" t="s">
        <v>3024</v>
      </c>
      <c r="Z495" s="105" t="s">
        <v>3025</v>
      </c>
      <c r="AA495" s="105" t="s">
        <v>3026</v>
      </c>
      <c r="AB495" s="106">
        <v>2</v>
      </c>
      <c r="AC495" s="102">
        <v>7687</v>
      </c>
      <c r="AD495" s="94">
        <v>3500</v>
      </c>
      <c r="AE495" s="94">
        <v>2500</v>
      </c>
      <c r="AF495" s="94">
        <v>2500</v>
      </c>
      <c r="AG495" s="94">
        <v>0</v>
      </c>
      <c r="AH495" s="102" t="s">
        <v>3117</v>
      </c>
      <c r="AI495" s="102"/>
      <c r="AJ495" s="107"/>
      <c r="AK495" s="107" t="s">
        <v>3118</v>
      </c>
      <c r="AL495" s="107"/>
    </row>
    <row r="496" spans="2:38" ht="22.25" customHeight="1" x14ac:dyDescent="0.2">
      <c r="B496" s="102" t="s">
        <v>2002</v>
      </c>
      <c r="C496" s="94" t="s">
        <v>85</v>
      </c>
      <c r="D496" s="103" t="s">
        <v>8638</v>
      </c>
      <c r="E496" s="94" t="s">
        <v>8639</v>
      </c>
      <c r="F496" s="94" t="s">
        <v>3116</v>
      </c>
      <c r="G496" s="94" t="s">
        <v>2497</v>
      </c>
      <c r="H496" s="103">
        <v>2023</v>
      </c>
      <c r="I496" s="103">
        <v>2023</v>
      </c>
      <c r="J496" s="102" t="s">
        <v>8640</v>
      </c>
      <c r="K496" s="94" t="s">
        <v>8641</v>
      </c>
      <c r="L496" s="94" t="s">
        <v>8642</v>
      </c>
      <c r="M496" s="94" t="s">
        <v>8643</v>
      </c>
      <c r="N496" s="94" t="s">
        <v>8644</v>
      </c>
      <c r="O496" s="94" t="s">
        <v>89</v>
      </c>
      <c r="P496" s="94" t="s">
        <v>90</v>
      </c>
      <c r="Q496" s="94" t="s">
        <v>8645</v>
      </c>
      <c r="R496" s="94" t="s">
        <v>8646</v>
      </c>
      <c r="S496" s="94" t="s">
        <v>223</v>
      </c>
      <c r="T496" s="94" t="s">
        <v>8504</v>
      </c>
      <c r="U496" s="94" t="s">
        <v>2012</v>
      </c>
      <c r="V496" s="104" t="s">
        <v>8647</v>
      </c>
      <c r="W496" s="105" t="s">
        <v>8648</v>
      </c>
      <c r="X496" s="105" t="s">
        <v>8645</v>
      </c>
      <c r="Y496" s="105" t="s">
        <v>8649</v>
      </c>
      <c r="Z496" s="105" t="s">
        <v>8650</v>
      </c>
      <c r="AA496" s="105" t="s">
        <v>8651</v>
      </c>
      <c r="AB496" s="106">
        <v>3</v>
      </c>
      <c r="AC496" s="102">
        <v>36430</v>
      </c>
      <c r="AD496" s="94">
        <v>7000</v>
      </c>
      <c r="AE496" s="94">
        <v>5000</v>
      </c>
      <c r="AF496" s="94">
        <v>5000</v>
      </c>
      <c r="AG496" s="94">
        <v>0</v>
      </c>
      <c r="AH496" s="102"/>
      <c r="AI496" s="102"/>
      <c r="AJ496" s="107"/>
      <c r="AK496" s="107" t="s">
        <v>3118</v>
      </c>
      <c r="AL496" s="107"/>
    </row>
    <row r="497" spans="2:38" ht="22.25" customHeight="1" x14ac:dyDescent="0.2">
      <c r="B497" s="102" t="s">
        <v>2002</v>
      </c>
      <c r="C497" s="94" t="s">
        <v>85</v>
      </c>
      <c r="D497" s="103" t="s">
        <v>8652</v>
      </c>
      <c r="E497" s="94" t="s">
        <v>8653</v>
      </c>
      <c r="F497" s="94" t="s">
        <v>3116</v>
      </c>
      <c r="G497" s="94" t="s">
        <v>2497</v>
      </c>
      <c r="H497" s="103">
        <v>2023</v>
      </c>
      <c r="I497" s="103">
        <v>2023</v>
      </c>
      <c r="J497" s="102" t="s">
        <v>8654</v>
      </c>
      <c r="K497" s="94" t="s">
        <v>8655</v>
      </c>
      <c r="L497" s="94"/>
      <c r="M497" s="94" t="s">
        <v>8656</v>
      </c>
      <c r="N497" s="94" t="s">
        <v>8657</v>
      </c>
      <c r="O497" s="94" t="s">
        <v>89</v>
      </c>
      <c r="P497" s="94" t="s">
        <v>257</v>
      </c>
      <c r="Q497" s="94" t="s">
        <v>8658</v>
      </c>
      <c r="R497" s="94" t="s">
        <v>8567</v>
      </c>
      <c r="S497" s="94" t="s">
        <v>91</v>
      </c>
      <c r="T497" s="94" t="s">
        <v>8568</v>
      </c>
      <c r="U497" s="94" t="s">
        <v>2012</v>
      </c>
      <c r="V497" s="104" t="s">
        <v>8659</v>
      </c>
      <c r="W497" s="105" t="s">
        <v>8660</v>
      </c>
      <c r="X497" s="105" t="s">
        <v>8661</v>
      </c>
      <c r="Y497" s="105" t="s">
        <v>8571</v>
      </c>
      <c r="Z497" s="105" t="s">
        <v>8662</v>
      </c>
      <c r="AA497" s="105" t="s">
        <v>8663</v>
      </c>
      <c r="AB497" s="106">
        <v>3</v>
      </c>
      <c r="AC497" s="102">
        <v>23561</v>
      </c>
      <c r="AD497" s="94">
        <v>9000</v>
      </c>
      <c r="AE497" s="94">
        <v>6500</v>
      </c>
      <c r="AF497" s="94">
        <v>6500</v>
      </c>
      <c r="AG497" s="94">
        <v>0</v>
      </c>
      <c r="AH497" s="102"/>
      <c r="AI497" s="102"/>
      <c r="AJ497" s="107"/>
      <c r="AK497" s="107" t="s">
        <v>3118</v>
      </c>
      <c r="AL497" s="107"/>
    </row>
    <row r="498" spans="2:38" ht="22.25" customHeight="1" x14ac:dyDescent="0.2">
      <c r="B498" s="102" t="s">
        <v>2002</v>
      </c>
      <c r="C498" s="94" t="s">
        <v>85</v>
      </c>
      <c r="D498" s="103" t="s">
        <v>8664</v>
      </c>
      <c r="E498" s="94" t="s">
        <v>8665</v>
      </c>
      <c r="F498" s="94" t="s">
        <v>3116</v>
      </c>
      <c r="G498" s="94" t="s">
        <v>2497</v>
      </c>
      <c r="H498" s="103">
        <v>2023</v>
      </c>
      <c r="I498" s="103">
        <v>2023</v>
      </c>
      <c r="J498" s="102" t="s">
        <v>8666</v>
      </c>
      <c r="K498" s="94" t="s">
        <v>8667</v>
      </c>
      <c r="L498" s="94"/>
      <c r="M498" s="94" t="s">
        <v>8668</v>
      </c>
      <c r="N498" s="94" t="s">
        <v>8669</v>
      </c>
      <c r="O498" s="94" t="s">
        <v>89</v>
      </c>
      <c r="P498" s="94" t="s">
        <v>257</v>
      </c>
      <c r="Q498" s="94" t="s">
        <v>8670</v>
      </c>
      <c r="R498" s="94" t="s">
        <v>8671</v>
      </c>
      <c r="S498" s="94" t="s">
        <v>91</v>
      </c>
      <c r="T498" s="94" t="s">
        <v>2052</v>
      </c>
      <c r="U498" s="94" t="s">
        <v>2012</v>
      </c>
      <c r="V498" s="104" t="s">
        <v>8672</v>
      </c>
      <c r="W498" s="105" t="s">
        <v>8673</v>
      </c>
      <c r="X498" s="105" t="s">
        <v>8670</v>
      </c>
      <c r="Y498" s="105" t="s">
        <v>8674</v>
      </c>
      <c r="Z498" s="105" t="s">
        <v>8675</v>
      </c>
      <c r="AA498" s="105" t="s">
        <v>8676</v>
      </c>
      <c r="AB498" s="106">
        <v>4</v>
      </c>
      <c r="AC498" s="102">
        <v>20898</v>
      </c>
      <c r="AD498" s="94">
        <v>5500</v>
      </c>
      <c r="AE498" s="94">
        <v>5057</v>
      </c>
      <c r="AF498" s="94">
        <v>5057</v>
      </c>
      <c r="AG498" s="94">
        <v>0</v>
      </c>
      <c r="AH498" s="102"/>
      <c r="AI498" s="102"/>
      <c r="AJ498" s="107"/>
      <c r="AK498" s="107" t="s">
        <v>3118</v>
      </c>
      <c r="AL498" s="107"/>
    </row>
    <row r="499" spans="2:38" ht="22.25" customHeight="1" x14ac:dyDescent="0.2">
      <c r="B499" s="102" t="s">
        <v>2212</v>
      </c>
      <c r="C499" s="94" t="s">
        <v>85</v>
      </c>
      <c r="D499" s="103" t="s">
        <v>8677</v>
      </c>
      <c r="E499" s="94" t="s">
        <v>8678</v>
      </c>
      <c r="F499" s="94" t="s">
        <v>3116</v>
      </c>
      <c r="G499" s="94" t="s">
        <v>2497</v>
      </c>
      <c r="H499" s="103">
        <v>2023</v>
      </c>
      <c r="I499" s="103">
        <v>2023</v>
      </c>
      <c r="J499" s="102" t="s">
        <v>8679</v>
      </c>
      <c r="K499" s="94" t="s">
        <v>8680</v>
      </c>
      <c r="L499" s="94" t="s">
        <v>8681</v>
      </c>
      <c r="M499" s="94" t="s">
        <v>8682</v>
      </c>
      <c r="N499" s="94" t="s">
        <v>8683</v>
      </c>
      <c r="O499" s="94" t="s">
        <v>89</v>
      </c>
      <c r="P499" s="94" t="s">
        <v>90</v>
      </c>
      <c r="Q499" s="94" t="s">
        <v>8684</v>
      </c>
      <c r="R499" s="94" t="s">
        <v>8685</v>
      </c>
      <c r="S499" s="94" t="s">
        <v>135</v>
      </c>
      <c r="T499" s="94" t="s">
        <v>8686</v>
      </c>
      <c r="U499" s="94" t="s">
        <v>2222</v>
      </c>
      <c r="V499" s="104" t="s">
        <v>8687</v>
      </c>
      <c r="W499" s="105" t="s">
        <v>8688</v>
      </c>
      <c r="X499" s="105" t="s">
        <v>8689</v>
      </c>
      <c r="Y499" s="105" t="s">
        <v>8690</v>
      </c>
      <c r="Z499" s="105" t="s">
        <v>8691</v>
      </c>
      <c r="AA499" s="105" t="s">
        <v>8692</v>
      </c>
      <c r="AB499" s="106">
        <v>1</v>
      </c>
      <c r="AC499" s="102">
        <v>3500</v>
      </c>
      <c r="AD499" s="94">
        <v>1500</v>
      </c>
      <c r="AE499" s="94">
        <v>1500</v>
      </c>
      <c r="AF499" s="94">
        <v>1500</v>
      </c>
      <c r="AG499" s="94">
        <v>0</v>
      </c>
      <c r="AH499" s="102" t="s">
        <v>3117</v>
      </c>
      <c r="AI499" s="102"/>
      <c r="AJ499" s="107"/>
      <c r="AK499" s="107" t="s">
        <v>3118</v>
      </c>
      <c r="AL499" s="107"/>
    </row>
    <row r="500" spans="2:38" ht="22.25" customHeight="1" x14ac:dyDescent="0.2">
      <c r="B500" s="102" t="s">
        <v>2212</v>
      </c>
      <c r="C500" s="94" t="s">
        <v>85</v>
      </c>
      <c r="D500" s="103" t="s">
        <v>8693</v>
      </c>
      <c r="E500" s="94" t="s">
        <v>8694</v>
      </c>
      <c r="F500" s="94" t="s">
        <v>3505</v>
      </c>
      <c r="G500" s="94" t="s">
        <v>2497</v>
      </c>
      <c r="H500" s="103">
        <v>2023</v>
      </c>
      <c r="I500" s="103">
        <v>2023</v>
      </c>
      <c r="J500" s="102" t="s">
        <v>8695</v>
      </c>
      <c r="K500" s="94" t="s">
        <v>8696</v>
      </c>
      <c r="L500" s="94" t="s">
        <v>8697</v>
      </c>
      <c r="M500" s="94" t="s">
        <v>8698</v>
      </c>
      <c r="N500" s="94" t="s">
        <v>8699</v>
      </c>
      <c r="O500" s="94" t="s">
        <v>89</v>
      </c>
      <c r="P500" s="94" t="s">
        <v>90</v>
      </c>
      <c r="Q500" s="94" t="s">
        <v>8700</v>
      </c>
      <c r="R500" s="94" t="s">
        <v>8701</v>
      </c>
      <c r="S500" s="94" t="s">
        <v>91</v>
      </c>
      <c r="T500" s="94" t="s">
        <v>8702</v>
      </c>
      <c r="U500" s="94" t="s">
        <v>2222</v>
      </c>
      <c r="V500" s="104" t="s">
        <v>8703</v>
      </c>
      <c r="W500" s="105" t="s">
        <v>2498</v>
      </c>
      <c r="X500" s="105" t="s">
        <v>8700</v>
      </c>
      <c r="Y500" s="105" t="s">
        <v>8704</v>
      </c>
      <c r="Z500" s="105" t="s">
        <v>8705</v>
      </c>
      <c r="AA500" s="105" t="s">
        <v>8706</v>
      </c>
      <c r="AB500" s="106">
        <v>2</v>
      </c>
      <c r="AC500" s="102">
        <v>9000</v>
      </c>
      <c r="AD500" s="94">
        <v>3000</v>
      </c>
      <c r="AE500" s="94">
        <v>0</v>
      </c>
      <c r="AF500" s="94">
        <v>0</v>
      </c>
      <c r="AG500" s="94">
        <v>0</v>
      </c>
      <c r="AH500" s="102"/>
      <c r="AI500" s="102"/>
      <c r="AJ500" s="107"/>
      <c r="AK500" s="107" t="s">
        <v>3118</v>
      </c>
      <c r="AL500" s="107"/>
    </row>
    <row r="501" spans="2:38" ht="22.25" customHeight="1" x14ac:dyDescent="0.2">
      <c r="B501" s="102" t="s">
        <v>2212</v>
      </c>
      <c r="C501" s="94" t="s">
        <v>85</v>
      </c>
      <c r="D501" s="103" t="s">
        <v>8707</v>
      </c>
      <c r="E501" s="94" t="s">
        <v>8708</v>
      </c>
      <c r="F501" s="94" t="s">
        <v>3116</v>
      </c>
      <c r="G501" s="94" t="s">
        <v>2497</v>
      </c>
      <c r="H501" s="103">
        <v>2023</v>
      </c>
      <c r="I501" s="103">
        <v>2023</v>
      </c>
      <c r="J501" s="102" t="s">
        <v>8709</v>
      </c>
      <c r="K501" s="94" t="s">
        <v>8710</v>
      </c>
      <c r="L501" s="94" t="s">
        <v>8711</v>
      </c>
      <c r="M501" s="94" t="s">
        <v>8712</v>
      </c>
      <c r="N501" s="94" t="s">
        <v>8713</v>
      </c>
      <c r="O501" s="94" t="s">
        <v>89</v>
      </c>
      <c r="P501" s="94" t="s">
        <v>90</v>
      </c>
      <c r="Q501" s="94" t="s">
        <v>8714</v>
      </c>
      <c r="R501" s="94" t="s">
        <v>8715</v>
      </c>
      <c r="S501" s="94" t="s">
        <v>135</v>
      </c>
      <c r="T501" s="94" t="s">
        <v>8686</v>
      </c>
      <c r="U501" s="94" t="s">
        <v>2222</v>
      </c>
      <c r="V501" s="104" t="s">
        <v>8716</v>
      </c>
      <c r="W501" s="105" t="s">
        <v>2498</v>
      </c>
      <c r="X501" s="105" t="s">
        <v>8714</v>
      </c>
      <c r="Y501" s="105" t="s">
        <v>8717</v>
      </c>
      <c r="Z501" s="105" t="s">
        <v>8718</v>
      </c>
      <c r="AA501" s="105" t="s">
        <v>8719</v>
      </c>
      <c r="AB501" s="106">
        <v>3</v>
      </c>
      <c r="AC501" s="102">
        <v>8750</v>
      </c>
      <c r="AD501" s="94">
        <v>3800</v>
      </c>
      <c r="AE501" s="94">
        <v>1500</v>
      </c>
      <c r="AF501" s="94">
        <v>1500</v>
      </c>
      <c r="AG501" s="94">
        <v>0</v>
      </c>
      <c r="AH501" s="102"/>
      <c r="AI501" s="102"/>
      <c r="AJ501" s="107"/>
      <c r="AK501" s="107" t="s">
        <v>3118</v>
      </c>
      <c r="AL501" s="107"/>
    </row>
    <row r="502" spans="2:38" ht="22.25" customHeight="1" x14ac:dyDescent="0.2">
      <c r="B502" s="102" t="s">
        <v>2212</v>
      </c>
      <c r="C502" s="94" t="s">
        <v>85</v>
      </c>
      <c r="D502" s="103" t="s">
        <v>8720</v>
      </c>
      <c r="E502" s="94" t="s">
        <v>8721</v>
      </c>
      <c r="F502" s="94" t="s">
        <v>3116</v>
      </c>
      <c r="G502" s="94" t="s">
        <v>2497</v>
      </c>
      <c r="H502" s="103">
        <v>2023</v>
      </c>
      <c r="I502" s="103">
        <v>2023</v>
      </c>
      <c r="J502" s="102" t="s">
        <v>2214</v>
      </c>
      <c r="K502" s="94" t="s">
        <v>2215</v>
      </c>
      <c r="L502" s="94" t="s">
        <v>2216</v>
      </c>
      <c r="M502" s="94" t="s">
        <v>2217</v>
      </c>
      <c r="N502" s="94" t="s">
        <v>2218</v>
      </c>
      <c r="O502" s="94" t="s">
        <v>89</v>
      </c>
      <c r="P502" s="94" t="s">
        <v>90</v>
      </c>
      <c r="Q502" s="94" t="s">
        <v>2219</v>
      </c>
      <c r="R502" s="94" t="s">
        <v>2220</v>
      </c>
      <c r="S502" s="94" t="s">
        <v>135</v>
      </c>
      <c r="T502" s="94" t="s">
        <v>2221</v>
      </c>
      <c r="U502" s="94" t="s">
        <v>2222</v>
      </c>
      <c r="V502" s="104" t="s">
        <v>3045</v>
      </c>
      <c r="W502" s="105" t="s">
        <v>2498</v>
      </c>
      <c r="X502" s="105" t="s">
        <v>2219</v>
      </c>
      <c r="Y502" s="105" t="s">
        <v>3046</v>
      </c>
      <c r="Z502" s="105" t="s">
        <v>3047</v>
      </c>
      <c r="AA502" s="105" t="s">
        <v>3048</v>
      </c>
      <c r="AB502" s="106">
        <v>3</v>
      </c>
      <c r="AC502" s="102">
        <v>26125</v>
      </c>
      <c r="AD502" s="94">
        <v>10000</v>
      </c>
      <c r="AE502" s="94">
        <v>2600</v>
      </c>
      <c r="AF502" s="94">
        <v>2600</v>
      </c>
      <c r="AG502" s="94">
        <v>0</v>
      </c>
      <c r="AH502" s="102" t="s">
        <v>3117</v>
      </c>
      <c r="AI502" s="102"/>
      <c r="AJ502" s="107"/>
      <c r="AK502" s="107" t="s">
        <v>3118</v>
      </c>
      <c r="AL502" s="107"/>
    </row>
    <row r="503" spans="2:38" ht="22.25" customHeight="1" x14ac:dyDescent="0.2">
      <c r="B503" s="102" t="s">
        <v>2212</v>
      </c>
      <c r="C503" s="94" t="s">
        <v>85</v>
      </c>
      <c r="D503" s="103" t="s">
        <v>8722</v>
      </c>
      <c r="E503" s="94" t="s">
        <v>8723</v>
      </c>
      <c r="F503" s="94" t="s">
        <v>3116</v>
      </c>
      <c r="G503" s="94" t="s">
        <v>2497</v>
      </c>
      <c r="H503" s="103">
        <v>2023</v>
      </c>
      <c r="I503" s="103">
        <v>2023</v>
      </c>
      <c r="J503" s="102" t="s">
        <v>8724</v>
      </c>
      <c r="K503" s="94" t="s">
        <v>8725</v>
      </c>
      <c r="L503" s="94" t="s">
        <v>8726</v>
      </c>
      <c r="M503" s="94" t="s">
        <v>8727</v>
      </c>
      <c r="N503" s="94" t="s">
        <v>8728</v>
      </c>
      <c r="O503" s="94" t="s">
        <v>89</v>
      </c>
      <c r="P503" s="94" t="s">
        <v>90</v>
      </c>
      <c r="Q503" s="94" t="s">
        <v>8729</v>
      </c>
      <c r="R503" s="94" t="s">
        <v>8730</v>
      </c>
      <c r="S503" s="94" t="s">
        <v>135</v>
      </c>
      <c r="T503" s="94" t="s">
        <v>8731</v>
      </c>
      <c r="U503" s="94" t="s">
        <v>2222</v>
      </c>
      <c r="V503" s="104" t="s">
        <v>8732</v>
      </c>
      <c r="W503" s="105" t="s">
        <v>3153</v>
      </c>
      <c r="X503" s="105" t="s">
        <v>8729</v>
      </c>
      <c r="Y503" s="105" t="s">
        <v>8733</v>
      </c>
      <c r="Z503" s="105"/>
      <c r="AA503" s="105"/>
      <c r="AB503" s="106">
        <v>1</v>
      </c>
      <c r="AC503" s="102">
        <v>9150</v>
      </c>
      <c r="AD503" s="94">
        <v>4000</v>
      </c>
      <c r="AE503" s="94">
        <v>2964</v>
      </c>
      <c r="AF503" s="94">
        <v>2964</v>
      </c>
      <c r="AG503" s="94">
        <v>0</v>
      </c>
      <c r="AH503" s="102" t="s">
        <v>3117</v>
      </c>
      <c r="AI503" s="102"/>
      <c r="AJ503" s="107"/>
      <c r="AK503" s="107" t="s">
        <v>3118</v>
      </c>
      <c r="AL503" s="107"/>
    </row>
    <row r="504" spans="2:38" ht="22.25" customHeight="1" x14ac:dyDescent="0.2">
      <c r="B504" s="102" t="s">
        <v>2212</v>
      </c>
      <c r="C504" s="94" t="s">
        <v>85</v>
      </c>
      <c r="D504" s="103" t="s">
        <v>8734</v>
      </c>
      <c r="E504" s="94" t="s">
        <v>8735</v>
      </c>
      <c r="F504" s="94" t="s">
        <v>3505</v>
      </c>
      <c r="G504" s="94" t="s">
        <v>2497</v>
      </c>
      <c r="H504" s="103">
        <v>2023</v>
      </c>
      <c r="I504" s="103">
        <v>2023</v>
      </c>
      <c r="J504" s="102" t="s">
        <v>8736</v>
      </c>
      <c r="K504" s="94" t="s">
        <v>8737</v>
      </c>
      <c r="L504" s="94" t="s">
        <v>8738</v>
      </c>
      <c r="M504" s="94" t="s">
        <v>8739</v>
      </c>
      <c r="N504" s="94" t="s">
        <v>8740</v>
      </c>
      <c r="O504" s="94" t="s">
        <v>89</v>
      </c>
      <c r="P504" s="94" t="s">
        <v>90</v>
      </c>
      <c r="Q504" s="94" t="s">
        <v>8741</v>
      </c>
      <c r="R504" s="94" t="s">
        <v>8742</v>
      </c>
      <c r="S504" s="94" t="s">
        <v>135</v>
      </c>
      <c r="T504" s="94" t="s">
        <v>8702</v>
      </c>
      <c r="U504" s="94" t="s">
        <v>2222</v>
      </c>
      <c r="V504" s="104" t="s">
        <v>8743</v>
      </c>
      <c r="W504" s="105" t="s">
        <v>2498</v>
      </c>
      <c r="X504" s="105" t="s">
        <v>8741</v>
      </c>
      <c r="Y504" s="105" t="s">
        <v>8744</v>
      </c>
      <c r="Z504" s="105" t="s">
        <v>8745</v>
      </c>
      <c r="AA504" s="105" t="s">
        <v>8746</v>
      </c>
      <c r="AB504" s="106">
        <v>1</v>
      </c>
      <c r="AC504" s="102">
        <v>4800</v>
      </c>
      <c r="AD504" s="94">
        <v>1500</v>
      </c>
      <c r="AE504" s="94">
        <v>0</v>
      </c>
      <c r="AF504" s="94">
        <v>0</v>
      </c>
      <c r="AG504" s="94">
        <v>0</v>
      </c>
      <c r="AH504" s="102"/>
      <c r="AI504" s="102"/>
      <c r="AJ504" s="107"/>
      <c r="AK504" s="107" t="s">
        <v>3118</v>
      </c>
      <c r="AL504" s="107"/>
    </row>
    <row r="505" spans="2:38" ht="22.25" customHeight="1" x14ac:dyDescent="0.2">
      <c r="B505" s="102" t="s">
        <v>2212</v>
      </c>
      <c r="C505" s="94" t="s">
        <v>85</v>
      </c>
      <c r="D505" s="103" t="s">
        <v>8747</v>
      </c>
      <c r="E505" s="94" t="s">
        <v>8748</v>
      </c>
      <c r="F505" s="94" t="s">
        <v>3505</v>
      </c>
      <c r="G505" s="94" t="s">
        <v>2497</v>
      </c>
      <c r="H505" s="103">
        <v>2023</v>
      </c>
      <c r="I505" s="103">
        <v>2023</v>
      </c>
      <c r="J505" s="102" t="s">
        <v>8749</v>
      </c>
      <c r="K505" s="94" t="s">
        <v>8750</v>
      </c>
      <c r="L505" s="94" t="s">
        <v>8751</v>
      </c>
      <c r="M505" s="94" t="s">
        <v>8752</v>
      </c>
      <c r="N505" s="94" t="s">
        <v>8753</v>
      </c>
      <c r="O505" s="94" t="s">
        <v>89</v>
      </c>
      <c r="P505" s="94" t="s">
        <v>90</v>
      </c>
      <c r="Q505" s="94" t="s">
        <v>8754</v>
      </c>
      <c r="R505" s="94" t="s">
        <v>8755</v>
      </c>
      <c r="S505" s="94" t="s">
        <v>119</v>
      </c>
      <c r="T505" s="94" t="s">
        <v>8702</v>
      </c>
      <c r="U505" s="94" t="s">
        <v>2222</v>
      </c>
      <c r="V505" s="104" t="s">
        <v>8756</v>
      </c>
      <c r="W505" s="105" t="s">
        <v>2498</v>
      </c>
      <c r="X505" s="105" t="s">
        <v>8754</v>
      </c>
      <c r="Y505" s="105" t="s">
        <v>8757</v>
      </c>
      <c r="Z505" s="105" t="s">
        <v>8758</v>
      </c>
      <c r="AA505" s="105" t="s">
        <v>8759</v>
      </c>
      <c r="AB505" s="106">
        <v>1</v>
      </c>
      <c r="AC505" s="102">
        <v>30200</v>
      </c>
      <c r="AD505" s="94">
        <v>1500</v>
      </c>
      <c r="AE505" s="94">
        <v>0</v>
      </c>
      <c r="AF505" s="94">
        <v>0</v>
      </c>
      <c r="AG505" s="94">
        <v>0</v>
      </c>
      <c r="AH505" s="102"/>
      <c r="AI505" s="102"/>
      <c r="AJ505" s="107"/>
      <c r="AK505" s="107" t="s">
        <v>3118</v>
      </c>
      <c r="AL505" s="107"/>
    </row>
    <row r="506" spans="2:38" ht="22.25" customHeight="1" x14ac:dyDescent="0.2">
      <c r="B506" s="102" t="s">
        <v>2212</v>
      </c>
      <c r="C506" s="94" t="s">
        <v>85</v>
      </c>
      <c r="D506" s="103" t="s">
        <v>8760</v>
      </c>
      <c r="E506" s="94" t="s">
        <v>8761</v>
      </c>
      <c r="F506" s="94" t="s">
        <v>3116</v>
      </c>
      <c r="G506" s="94" t="s">
        <v>2497</v>
      </c>
      <c r="H506" s="103">
        <v>2023</v>
      </c>
      <c r="I506" s="103">
        <v>2023</v>
      </c>
      <c r="J506" s="102" t="s">
        <v>8762</v>
      </c>
      <c r="K506" s="94" t="s">
        <v>8763</v>
      </c>
      <c r="L506" s="94" t="s">
        <v>8764</v>
      </c>
      <c r="M506" s="94" t="s">
        <v>8765</v>
      </c>
      <c r="N506" s="94" t="s">
        <v>8766</v>
      </c>
      <c r="O506" s="94" t="s">
        <v>89</v>
      </c>
      <c r="P506" s="94" t="s">
        <v>90</v>
      </c>
      <c r="Q506" s="94" t="s">
        <v>8767</v>
      </c>
      <c r="R506" s="94" t="s">
        <v>8768</v>
      </c>
      <c r="S506" s="94" t="s">
        <v>91</v>
      </c>
      <c r="T506" s="94" t="s">
        <v>8731</v>
      </c>
      <c r="U506" s="94" t="s">
        <v>2222</v>
      </c>
      <c r="V506" s="104" t="s">
        <v>8769</v>
      </c>
      <c r="W506" s="105" t="s">
        <v>8770</v>
      </c>
      <c r="X506" s="105" t="s">
        <v>8767</v>
      </c>
      <c r="Y506" s="105" t="s">
        <v>8771</v>
      </c>
      <c r="Z506" s="105" t="s">
        <v>8772</v>
      </c>
      <c r="AA506" s="105" t="s">
        <v>8773</v>
      </c>
      <c r="AB506" s="106">
        <v>4</v>
      </c>
      <c r="AC506" s="102">
        <v>27700</v>
      </c>
      <c r="AD506" s="94">
        <v>11400</v>
      </c>
      <c r="AE506" s="94">
        <v>1500</v>
      </c>
      <c r="AF506" s="94">
        <v>1500</v>
      </c>
      <c r="AG506" s="94">
        <v>0</v>
      </c>
      <c r="AH506" s="102"/>
      <c r="AI506" s="102"/>
      <c r="AJ506" s="107"/>
      <c r="AK506" s="107" t="s">
        <v>3118</v>
      </c>
      <c r="AL506" s="107"/>
    </row>
    <row r="507" spans="2:38" ht="22.25" customHeight="1" x14ac:dyDescent="0.2">
      <c r="B507" s="102" t="s">
        <v>2212</v>
      </c>
      <c r="C507" s="94" t="s">
        <v>85</v>
      </c>
      <c r="D507" s="103" t="s">
        <v>8774</v>
      </c>
      <c r="E507" s="94" t="s">
        <v>8775</v>
      </c>
      <c r="F507" s="94" t="s">
        <v>3116</v>
      </c>
      <c r="G507" s="94" t="s">
        <v>2497</v>
      </c>
      <c r="H507" s="103">
        <v>2023</v>
      </c>
      <c r="I507" s="103">
        <v>2023</v>
      </c>
      <c r="J507" s="102" t="s">
        <v>8776</v>
      </c>
      <c r="K507" s="94" t="s">
        <v>8777</v>
      </c>
      <c r="L507" s="94" t="s">
        <v>8778</v>
      </c>
      <c r="M507" s="94" t="s">
        <v>8779</v>
      </c>
      <c r="N507" s="94" t="s">
        <v>8780</v>
      </c>
      <c r="O507" s="94" t="s">
        <v>89</v>
      </c>
      <c r="P507" s="94" t="s">
        <v>90</v>
      </c>
      <c r="Q507" s="94" t="s">
        <v>8781</v>
      </c>
      <c r="R507" s="94" t="s">
        <v>8782</v>
      </c>
      <c r="S507" s="94" t="s">
        <v>91</v>
      </c>
      <c r="T507" s="94" t="s">
        <v>8702</v>
      </c>
      <c r="U507" s="94" t="s">
        <v>2222</v>
      </c>
      <c r="V507" s="104" t="s">
        <v>8783</v>
      </c>
      <c r="W507" s="105" t="s">
        <v>8784</v>
      </c>
      <c r="X507" s="105" t="s">
        <v>8781</v>
      </c>
      <c r="Y507" s="105" t="s">
        <v>8785</v>
      </c>
      <c r="Z507" s="105" t="s">
        <v>8786</v>
      </c>
      <c r="AA507" s="105" t="s">
        <v>8787</v>
      </c>
      <c r="AB507" s="106">
        <v>2</v>
      </c>
      <c r="AC507" s="102">
        <v>6500</v>
      </c>
      <c r="AD507" s="94">
        <v>3000</v>
      </c>
      <c r="AE507" s="94">
        <v>1500</v>
      </c>
      <c r="AF507" s="94">
        <v>1500</v>
      </c>
      <c r="AG507" s="94">
        <v>0</v>
      </c>
      <c r="AH507" s="102" t="s">
        <v>3117</v>
      </c>
      <c r="AI507" s="102"/>
      <c r="AJ507" s="107"/>
      <c r="AK507" s="107" t="s">
        <v>3118</v>
      </c>
      <c r="AL507" s="107"/>
    </row>
    <row r="508" spans="2:38" ht="22.25" customHeight="1" x14ac:dyDescent="0.2">
      <c r="B508" s="102" t="s">
        <v>2212</v>
      </c>
      <c r="C508" s="94" t="s">
        <v>85</v>
      </c>
      <c r="D508" s="103" t="s">
        <v>8788</v>
      </c>
      <c r="E508" s="94" t="s">
        <v>8789</v>
      </c>
      <c r="F508" s="94" t="s">
        <v>3116</v>
      </c>
      <c r="G508" s="94" t="s">
        <v>2497</v>
      </c>
      <c r="H508" s="103">
        <v>2023</v>
      </c>
      <c r="I508" s="103">
        <v>2023</v>
      </c>
      <c r="J508" s="102" t="s">
        <v>8790</v>
      </c>
      <c r="K508" s="94" t="s">
        <v>8791</v>
      </c>
      <c r="L508" s="94" t="s">
        <v>8792</v>
      </c>
      <c r="M508" s="94" t="s">
        <v>8793</v>
      </c>
      <c r="N508" s="94" t="s">
        <v>8794</v>
      </c>
      <c r="O508" s="94" t="s">
        <v>89</v>
      </c>
      <c r="P508" s="94" t="s">
        <v>90</v>
      </c>
      <c r="Q508" s="94" t="s">
        <v>8795</v>
      </c>
      <c r="R508" s="94" t="s">
        <v>8796</v>
      </c>
      <c r="S508" s="94" t="s">
        <v>135</v>
      </c>
      <c r="T508" s="94" t="s">
        <v>8731</v>
      </c>
      <c r="U508" s="94" t="s">
        <v>2222</v>
      </c>
      <c r="V508" s="104" t="s">
        <v>8797</v>
      </c>
      <c r="W508" s="105" t="s">
        <v>8798</v>
      </c>
      <c r="X508" s="105" t="s">
        <v>8795</v>
      </c>
      <c r="Y508" s="105" t="s">
        <v>8799</v>
      </c>
      <c r="Z508" s="105" t="s">
        <v>8800</v>
      </c>
      <c r="AA508" s="105" t="s">
        <v>8801</v>
      </c>
      <c r="AB508" s="106">
        <v>3</v>
      </c>
      <c r="AC508" s="102">
        <v>14100</v>
      </c>
      <c r="AD508" s="94">
        <v>5000</v>
      </c>
      <c r="AE508" s="94">
        <v>1500</v>
      </c>
      <c r="AF508" s="94">
        <v>1500</v>
      </c>
      <c r="AG508" s="94">
        <v>0</v>
      </c>
      <c r="AH508" s="102" t="s">
        <v>3117</v>
      </c>
      <c r="AI508" s="102"/>
      <c r="AJ508" s="107"/>
      <c r="AK508" s="107" t="s">
        <v>3118</v>
      </c>
      <c r="AL508" s="107"/>
    </row>
    <row r="509" spans="2:38" ht="22.25" customHeight="1" x14ac:dyDescent="0.2">
      <c r="B509" s="102" t="s">
        <v>2212</v>
      </c>
      <c r="C509" s="94" t="s">
        <v>85</v>
      </c>
      <c r="D509" s="103" t="s">
        <v>8802</v>
      </c>
      <c r="E509" s="94" t="s">
        <v>8803</v>
      </c>
      <c r="F509" s="94" t="s">
        <v>3116</v>
      </c>
      <c r="G509" s="94" t="s">
        <v>2497</v>
      </c>
      <c r="H509" s="103">
        <v>2023</v>
      </c>
      <c r="I509" s="103">
        <v>2023</v>
      </c>
      <c r="J509" s="102" t="s">
        <v>8804</v>
      </c>
      <c r="K509" s="94" t="s">
        <v>8805</v>
      </c>
      <c r="L509" s="94" t="s">
        <v>8806</v>
      </c>
      <c r="M509" s="94" t="s">
        <v>8807</v>
      </c>
      <c r="N509" s="94" t="s">
        <v>8808</v>
      </c>
      <c r="O509" s="94" t="s">
        <v>89</v>
      </c>
      <c r="P509" s="94" t="s">
        <v>90</v>
      </c>
      <c r="Q509" s="94" t="s">
        <v>8809</v>
      </c>
      <c r="R509" s="94" t="s">
        <v>8810</v>
      </c>
      <c r="S509" s="94" t="s">
        <v>135</v>
      </c>
      <c r="T509" s="94" t="s">
        <v>8686</v>
      </c>
      <c r="U509" s="94" t="s">
        <v>2222</v>
      </c>
      <c r="V509" s="104" t="s">
        <v>8811</v>
      </c>
      <c r="W509" s="105" t="s">
        <v>2921</v>
      </c>
      <c r="X509" s="105" t="s">
        <v>8809</v>
      </c>
      <c r="Y509" s="105" t="s">
        <v>8812</v>
      </c>
      <c r="Z509" s="105" t="s">
        <v>8813</v>
      </c>
      <c r="AA509" s="105" t="s">
        <v>8814</v>
      </c>
      <c r="AB509" s="106">
        <v>3</v>
      </c>
      <c r="AC509" s="102">
        <v>20600</v>
      </c>
      <c r="AD509" s="94">
        <v>7500</v>
      </c>
      <c r="AE509" s="94">
        <v>2400</v>
      </c>
      <c r="AF509" s="94">
        <v>2400</v>
      </c>
      <c r="AG509" s="94">
        <v>0</v>
      </c>
      <c r="AH509" s="102" t="s">
        <v>3117</v>
      </c>
      <c r="AI509" s="102"/>
      <c r="AJ509" s="107"/>
      <c r="AK509" s="107" t="s">
        <v>3118</v>
      </c>
      <c r="AL509" s="107"/>
    </row>
    <row r="510" spans="2:38" ht="22.25" customHeight="1" x14ac:dyDescent="0.2">
      <c r="B510" s="102" t="s">
        <v>2212</v>
      </c>
      <c r="C510" s="94" t="s">
        <v>85</v>
      </c>
      <c r="D510" s="103" t="s">
        <v>8815</v>
      </c>
      <c r="E510" s="94" t="s">
        <v>8816</v>
      </c>
      <c r="F510" s="94" t="s">
        <v>3116</v>
      </c>
      <c r="G510" s="94" t="s">
        <v>2497</v>
      </c>
      <c r="H510" s="103">
        <v>2023</v>
      </c>
      <c r="I510" s="103">
        <v>2023</v>
      </c>
      <c r="J510" s="102" t="s">
        <v>8817</v>
      </c>
      <c r="K510" s="94" t="s">
        <v>8818</v>
      </c>
      <c r="L510" s="94" t="s">
        <v>8819</v>
      </c>
      <c r="M510" s="94" t="s">
        <v>8820</v>
      </c>
      <c r="N510" s="94" t="s">
        <v>8821</v>
      </c>
      <c r="O510" s="94" t="s">
        <v>89</v>
      </c>
      <c r="P510" s="94" t="s">
        <v>90</v>
      </c>
      <c r="Q510" s="94" t="s">
        <v>8822</v>
      </c>
      <c r="R510" s="94" t="s">
        <v>8823</v>
      </c>
      <c r="S510" s="94" t="s">
        <v>135</v>
      </c>
      <c r="T510" s="94" t="s">
        <v>2221</v>
      </c>
      <c r="U510" s="94" t="s">
        <v>2222</v>
      </c>
      <c r="V510" s="104" t="s">
        <v>8824</v>
      </c>
      <c r="W510" s="105" t="s">
        <v>8825</v>
      </c>
      <c r="X510" s="105" t="s">
        <v>8822</v>
      </c>
      <c r="Y510" s="105" t="s">
        <v>8826</v>
      </c>
      <c r="Z510" s="105" t="s">
        <v>8827</v>
      </c>
      <c r="AA510" s="105" t="s">
        <v>8828</v>
      </c>
      <c r="AB510" s="106">
        <v>1</v>
      </c>
      <c r="AC510" s="102">
        <v>3550</v>
      </c>
      <c r="AD510" s="94">
        <v>1500</v>
      </c>
      <c r="AE510" s="94">
        <v>1500</v>
      </c>
      <c r="AF510" s="94">
        <v>1500</v>
      </c>
      <c r="AG510" s="94">
        <v>0</v>
      </c>
      <c r="AH510" s="102"/>
      <c r="AI510" s="102"/>
      <c r="AJ510" s="107"/>
      <c r="AK510" s="107" t="s">
        <v>3118</v>
      </c>
      <c r="AL510" s="107"/>
    </row>
    <row r="511" spans="2:38" ht="22.25" customHeight="1" x14ac:dyDescent="0.2">
      <c r="B511" s="102" t="s">
        <v>2212</v>
      </c>
      <c r="C511" s="94" t="s">
        <v>85</v>
      </c>
      <c r="D511" s="103" t="s">
        <v>8829</v>
      </c>
      <c r="E511" s="94" t="s">
        <v>8830</v>
      </c>
      <c r="F511" s="94" t="s">
        <v>3116</v>
      </c>
      <c r="G511" s="94" t="s">
        <v>2497</v>
      </c>
      <c r="H511" s="103">
        <v>2023</v>
      </c>
      <c r="I511" s="103">
        <v>2023</v>
      </c>
      <c r="J511" s="102" t="s">
        <v>8831</v>
      </c>
      <c r="K511" s="94" t="s">
        <v>8832</v>
      </c>
      <c r="L511" s="94" t="s">
        <v>8833</v>
      </c>
      <c r="M511" s="94" t="s">
        <v>8834</v>
      </c>
      <c r="N511" s="94" t="s">
        <v>8835</v>
      </c>
      <c r="O511" s="94" t="s">
        <v>89</v>
      </c>
      <c r="P511" s="94" t="s">
        <v>90</v>
      </c>
      <c r="Q511" s="94" t="s">
        <v>8836</v>
      </c>
      <c r="R511" s="94" t="s">
        <v>8837</v>
      </c>
      <c r="S511" s="94" t="s">
        <v>135</v>
      </c>
      <c r="T511" s="94" t="s">
        <v>2221</v>
      </c>
      <c r="U511" s="94" t="s">
        <v>2222</v>
      </c>
      <c r="V511" s="104" t="s">
        <v>8838</v>
      </c>
      <c r="W511" s="105" t="s">
        <v>2498</v>
      </c>
      <c r="X511" s="105" t="s">
        <v>8836</v>
      </c>
      <c r="Y511" s="105" t="s">
        <v>8839</v>
      </c>
      <c r="Z511" s="105" t="s">
        <v>8840</v>
      </c>
      <c r="AA511" s="105" t="s">
        <v>8841</v>
      </c>
      <c r="AB511" s="106">
        <v>2</v>
      </c>
      <c r="AC511" s="102">
        <v>12600</v>
      </c>
      <c r="AD511" s="94">
        <v>4000</v>
      </c>
      <c r="AE511" s="94">
        <v>1500</v>
      </c>
      <c r="AF511" s="94">
        <v>1500</v>
      </c>
      <c r="AG511" s="94">
        <v>0</v>
      </c>
      <c r="AH511" s="102"/>
      <c r="AI511" s="102"/>
      <c r="AJ511" s="107"/>
      <c r="AK511" s="107" t="s">
        <v>3118</v>
      </c>
      <c r="AL511" s="107"/>
    </row>
    <row r="512" spans="2:38" ht="22.25" customHeight="1" x14ac:dyDescent="0.2">
      <c r="B512" s="102" t="s">
        <v>2212</v>
      </c>
      <c r="C512" s="94" t="s">
        <v>85</v>
      </c>
      <c r="D512" s="103" t="s">
        <v>8842</v>
      </c>
      <c r="E512" s="94" t="s">
        <v>8843</v>
      </c>
      <c r="F512" s="94" t="s">
        <v>3116</v>
      </c>
      <c r="G512" s="94" t="s">
        <v>2497</v>
      </c>
      <c r="H512" s="103">
        <v>2023</v>
      </c>
      <c r="I512" s="103">
        <v>2023</v>
      </c>
      <c r="J512" s="102" t="s">
        <v>8844</v>
      </c>
      <c r="K512" s="94" t="s">
        <v>8845</v>
      </c>
      <c r="L512" s="94" t="s">
        <v>8846</v>
      </c>
      <c r="M512" s="94" t="s">
        <v>8847</v>
      </c>
      <c r="N512" s="94" t="s">
        <v>8848</v>
      </c>
      <c r="O512" s="94" t="s">
        <v>89</v>
      </c>
      <c r="P512" s="94" t="s">
        <v>90</v>
      </c>
      <c r="Q512" s="94" t="s">
        <v>8849</v>
      </c>
      <c r="R512" s="94" t="s">
        <v>8850</v>
      </c>
      <c r="S512" s="94" t="s">
        <v>135</v>
      </c>
      <c r="T512" s="94" t="s">
        <v>8686</v>
      </c>
      <c r="U512" s="94" t="s">
        <v>2222</v>
      </c>
      <c r="V512" s="104" t="s">
        <v>8851</v>
      </c>
      <c r="W512" s="105" t="s">
        <v>2498</v>
      </c>
      <c r="X512" s="105" t="s">
        <v>8849</v>
      </c>
      <c r="Y512" s="105" t="s">
        <v>8852</v>
      </c>
      <c r="Z512" s="105" t="s">
        <v>8853</v>
      </c>
      <c r="AA512" s="105" t="s">
        <v>8854</v>
      </c>
      <c r="AB512" s="106">
        <v>3</v>
      </c>
      <c r="AC512" s="102">
        <v>8230</v>
      </c>
      <c r="AD512" s="94">
        <v>3500</v>
      </c>
      <c r="AE512" s="94">
        <v>2000</v>
      </c>
      <c r="AF512" s="94">
        <v>2000</v>
      </c>
      <c r="AG512" s="94">
        <v>0</v>
      </c>
      <c r="AH512" s="102" t="s">
        <v>3117</v>
      </c>
      <c r="AI512" s="102"/>
      <c r="AJ512" s="107"/>
      <c r="AK512" s="107" t="s">
        <v>3118</v>
      </c>
      <c r="AL512" s="107"/>
    </row>
    <row r="513" spans="2:38" ht="22.25" customHeight="1" x14ac:dyDescent="0.2">
      <c r="B513" s="102" t="s">
        <v>2212</v>
      </c>
      <c r="C513" s="94" t="s">
        <v>85</v>
      </c>
      <c r="D513" s="103" t="s">
        <v>8855</v>
      </c>
      <c r="E513" s="94" t="s">
        <v>8856</v>
      </c>
      <c r="F513" s="94" t="s">
        <v>3505</v>
      </c>
      <c r="G513" s="94" t="s">
        <v>2497</v>
      </c>
      <c r="H513" s="103">
        <v>2023</v>
      </c>
      <c r="I513" s="103">
        <v>2023</v>
      </c>
      <c r="J513" s="102" t="s">
        <v>8857</v>
      </c>
      <c r="K513" s="94" t="s">
        <v>8858</v>
      </c>
      <c r="L513" s="94"/>
      <c r="M513" s="94" t="s">
        <v>8859</v>
      </c>
      <c r="N513" s="94" t="s">
        <v>8860</v>
      </c>
      <c r="O513" s="94" t="s">
        <v>89</v>
      </c>
      <c r="P513" s="94" t="s">
        <v>90</v>
      </c>
      <c r="Q513" s="94" t="s">
        <v>8861</v>
      </c>
      <c r="R513" s="94" t="s">
        <v>8862</v>
      </c>
      <c r="S513" s="94" t="s">
        <v>91</v>
      </c>
      <c r="T513" s="94" t="s">
        <v>2221</v>
      </c>
      <c r="U513" s="94" t="s">
        <v>2222</v>
      </c>
      <c r="V513" s="104" t="s">
        <v>8863</v>
      </c>
      <c r="W513" s="105" t="s">
        <v>8864</v>
      </c>
      <c r="X513" s="105" t="s">
        <v>8861</v>
      </c>
      <c r="Y513" s="105" t="s">
        <v>8865</v>
      </c>
      <c r="Z513" s="105" t="s">
        <v>8866</v>
      </c>
      <c r="AA513" s="105" t="s">
        <v>8867</v>
      </c>
      <c r="AB513" s="106">
        <v>1</v>
      </c>
      <c r="AC513" s="102">
        <v>2700</v>
      </c>
      <c r="AD513" s="94">
        <v>1000</v>
      </c>
      <c r="AE513" s="94">
        <v>0</v>
      </c>
      <c r="AF513" s="94">
        <v>0</v>
      </c>
      <c r="AG513" s="94">
        <v>0</v>
      </c>
      <c r="AH513" s="102"/>
      <c r="AI513" s="102"/>
      <c r="AJ513" s="107"/>
      <c r="AK513" s="107" t="s">
        <v>3118</v>
      </c>
      <c r="AL513" s="107"/>
    </row>
    <row r="514" spans="2:38" ht="22.25" customHeight="1" x14ac:dyDescent="0.2">
      <c r="B514" s="102" t="s">
        <v>2212</v>
      </c>
      <c r="C514" s="94" t="s">
        <v>85</v>
      </c>
      <c r="D514" s="103" t="s">
        <v>8868</v>
      </c>
      <c r="E514" s="94" t="s">
        <v>8869</v>
      </c>
      <c r="F514" s="94" t="s">
        <v>3116</v>
      </c>
      <c r="G514" s="94" t="s">
        <v>2497</v>
      </c>
      <c r="H514" s="103">
        <v>2023</v>
      </c>
      <c r="I514" s="103">
        <v>2023</v>
      </c>
      <c r="J514" s="102" t="s">
        <v>8870</v>
      </c>
      <c r="K514" s="94" t="s">
        <v>8871</v>
      </c>
      <c r="L514" s="94"/>
      <c r="M514" s="94" t="s">
        <v>8872</v>
      </c>
      <c r="N514" s="94" t="s">
        <v>8873</v>
      </c>
      <c r="O514" s="94" t="s">
        <v>89</v>
      </c>
      <c r="P514" s="94" t="s">
        <v>257</v>
      </c>
      <c r="Q514" s="94" t="s">
        <v>8874</v>
      </c>
      <c r="R514" s="94" t="s">
        <v>8875</v>
      </c>
      <c r="S514" s="94" t="s">
        <v>91</v>
      </c>
      <c r="T514" s="94" t="s">
        <v>8731</v>
      </c>
      <c r="U514" s="94" t="s">
        <v>2222</v>
      </c>
      <c r="V514" s="104" t="s">
        <v>8876</v>
      </c>
      <c r="W514" s="105" t="s">
        <v>2498</v>
      </c>
      <c r="X514" s="105" t="s">
        <v>8874</v>
      </c>
      <c r="Y514" s="105" t="s">
        <v>8877</v>
      </c>
      <c r="Z514" s="105" t="s">
        <v>8878</v>
      </c>
      <c r="AA514" s="105" t="s">
        <v>8879</v>
      </c>
      <c r="AB514" s="106">
        <v>2</v>
      </c>
      <c r="AC514" s="102">
        <v>6200</v>
      </c>
      <c r="AD514" s="94">
        <v>3000</v>
      </c>
      <c r="AE514" s="94">
        <v>2000</v>
      </c>
      <c r="AF514" s="94">
        <v>2000</v>
      </c>
      <c r="AG514" s="94">
        <v>0</v>
      </c>
      <c r="AH514" s="102"/>
      <c r="AI514" s="102"/>
      <c r="AJ514" s="107"/>
      <c r="AK514" s="107" t="s">
        <v>3118</v>
      </c>
      <c r="AL514" s="107"/>
    </row>
    <row r="515" spans="2:38" ht="22.25" customHeight="1" x14ac:dyDescent="0.2">
      <c r="B515" s="102" t="s">
        <v>2212</v>
      </c>
      <c r="C515" s="94" t="s">
        <v>85</v>
      </c>
      <c r="D515" s="103" t="s">
        <v>8880</v>
      </c>
      <c r="E515" s="94" t="s">
        <v>8881</v>
      </c>
      <c r="F515" s="94" t="s">
        <v>3116</v>
      </c>
      <c r="G515" s="94" t="s">
        <v>2497</v>
      </c>
      <c r="H515" s="103">
        <v>2023</v>
      </c>
      <c r="I515" s="103">
        <v>2023</v>
      </c>
      <c r="J515" s="102" t="s">
        <v>8882</v>
      </c>
      <c r="K515" s="94" t="s">
        <v>8883</v>
      </c>
      <c r="L515" s="94" t="s">
        <v>8884</v>
      </c>
      <c r="M515" s="94" t="s">
        <v>8885</v>
      </c>
      <c r="N515" s="94" t="s">
        <v>8886</v>
      </c>
      <c r="O515" s="94" t="s">
        <v>89</v>
      </c>
      <c r="P515" s="94" t="s">
        <v>90</v>
      </c>
      <c r="Q515" s="94" t="s">
        <v>8887</v>
      </c>
      <c r="R515" s="94" t="s">
        <v>8888</v>
      </c>
      <c r="S515" s="94" t="s">
        <v>119</v>
      </c>
      <c r="T515" s="94" t="s">
        <v>2221</v>
      </c>
      <c r="U515" s="94" t="s">
        <v>2222</v>
      </c>
      <c r="V515" s="104" t="s">
        <v>8889</v>
      </c>
      <c r="W515" s="105" t="s">
        <v>2498</v>
      </c>
      <c r="X515" s="105" t="s">
        <v>8887</v>
      </c>
      <c r="Y515" s="105" t="s">
        <v>8890</v>
      </c>
      <c r="Z515" s="105" t="s">
        <v>8891</v>
      </c>
      <c r="AA515" s="105" t="s">
        <v>8892</v>
      </c>
      <c r="AB515" s="106">
        <v>1</v>
      </c>
      <c r="AC515" s="102">
        <v>36829</v>
      </c>
      <c r="AD515" s="94">
        <v>3000</v>
      </c>
      <c r="AE515" s="94">
        <v>1500</v>
      </c>
      <c r="AF515" s="94">
        <v>1500</v>
      </c>
      <c r="AG515" s="94">
        <v>0</v>
      </c>
      <c r="AH515" s="102" t="s">
        <v>3117</v>
      </c>
      <c r="AI515" s="102"/>
      <c r="AJ515" s="107"/>
      <c r="AK515" s="107" t="s">
        <v>3118</v>
      </c>
      <c r="AL515" s="107"/>
    </row>
    <row r="516" spans="2:38" ht="22.25" customHeight="1" x14ac:dyDescent="0.2">
      <c r="B516" s="102" t="s">
        <v>2212</v>
      </c>
      <c r="C516" s="94" t="s">
        <v>85</v>
      </c>
      <c r="D516" s="103" t="s">
        <v>8893</v>
      </c>
      <c r="E516" s="94" t="s">
        <v>8894</v>
      </c>
      <c r="F516" s="94" t="s">
        <v>3505</v>
      </c>
      <c r="G516" s="94" t="s">
        <v>2497</v>
      </c>
      <c r="H516" s="103">
        <v>2023</v>
      </c>
      <c r="I516" s="103">
        <v>2023</v>
      </c>
      <c r="J516" s="102" t="s">
        <v>8895</v>
      </c>
      <c r="K516" s="94" t="s">
        <v>8896</v>
      </c>
      <c r="L516" s="94" t="s">
        <v>8897</v>
      </c>
      <c r="M516" s="94" t="s">
        <v>8898</v>
      </c>
      <c r="N516" s="94" t="s">
        <v>8899</v>
      </c>
      <c r="O516" s="94" t="s">
        <v>89</v>
      </c>
      <c r="P516" s="94" t="s">
        <v>90</v>
      </c>
      <c r="Q516" s="94" t="s">
        <v>8900</v>
      </c>
      <c r="R516" s="94" t="s">
        <v>8901</v>
      </c>
      <c r="S516" s="94" t="s">
        <v>135</v>
      </c>
      <c r="T516" s="94" t="s">
        <v>8702</v>
      </c>
      <c r="U516" s="94" t="s">
        <v>2222</v>
      </c>
      <c r="V516" s="104" t="s">
        <v>8902</v>
      </c>
      <c r="W516" s="105" t="s">
        <v>8903</v>
      </c>
      <c r="X516" s="105" t="s">
        <v>8900</v>
      </c>
      <c r="Y516" s="105" t="s">
        <v>8904</v>
      </c>
      <c r="Z516" s="105" t="s">
        <v>8905</v>
      </c>
      <c r="AA516" s="105" t="s">
        <v>8906</v>
      </c>
      <c r="AB516" s="106">
        <v>2</v>
      </c>
      <c r="AC516" s="102">
        <v>5500</v>
      </c>
      <c r="AD516" s="94">
        <v>5500</v>
      </c>
      <c r="AE516" s="94">
        <v>0</v>
      </c>
      <c r="AF516" s="94">
        <v>0</v>
      </c>
      <c r="AG516" s="94">
        <v>0</v>
      </c>
      <c r="AH516" s="102"/>
      <c r="AI516" s="102"/>
      <c r="AJ516" s="107"/>
      <c r="AK516" s="107" t="s">
        <v>3118</v>
      </c>
      <c r="AL516" s="107"/>
    </row>
    <row r="517" spans="2:38" ht="22.25" customHeight="1" x14ac:dyDescent="0.2">
      <c r="B517" s="102" t="s">
        <v>2212</v>
      </c>
      <c r="C517" s="94" t="s">
        <v>85</v>
      </c>
      <c r="D517" s="103" t="s">
        <v>8907</v>
      </c>
      <c r="E517" s="94" t="s">
        <v>8908</v>
      </c>
      <c r="F517" s="94" t="s">
        <v>3116</v>
      </c>
      <c r="G517" s="94" t="s">
        <v>2497</v>
      </c>
      <c r="H517" s="103">
        <v>2023</v>
      </c>
      <c r="I517" s="103">
        <v>2023</v>
      </c>
      <c r="J517" s="102" t="s">
        <v>8909</v>
      </c>
      <c r="K517" s="94" t="s">
        <v>8910</v>
      </c>
      <c r="L517" s="94" t="s">
        <v>8911</v>
      </c>
      <c r="M517" s="94" t="s">
        <v>8912</v>
      </c>
      <c r="N517" s="94" t="s">
        <v>8913</v>
      </c>
      <c r="O517" s="94" t="s">
        <v>89</v>
      </c>
      <c r="P517" s="94" t="s">
        <v>90</v>
      </c>
      <c r="Q517" s="94" t="s">
        <v>8914</v>
      </c>
      <c r="R517" s="94" t="s">
        <v>8915</v>
      </c>
      <c r="S517" s="94" t="s">
        <v>135</v>
      </c>
      <c r="T517" s="94" t="s">
        <v>8686</v>
      </c>
      <c r="U517" s="94" t="s">
        <v>2222</v>
      </c>
      <c r="V517" s="104" t="s">
        <v>8916</v>
      </c>
      <c r="W517" s="105" t="s">
        <v>2498</v>
      </c>
      <c r="X517" s="105" t="s">
        <v>8914</v>
      </c>
      <c r="Y517" s="105" t="s">
        <v>8917</v>
      </c>
      <c r="Z517" s="105" t="s">
        <v>8918</v>
      </c>
      <c r="AA517" s="105" t="s">
        <v>8919</v>
      </c>
      <c r="AB517" s="106">
        <v>2</v>
      </c>
      <c r="AC517" s="102">
        <v>3210</v>
      </c>
      <c r="AD517" s="94">
        <v>1500</v>
      </c>
      <c r="AE517" s="94">
        <v>1500</v>
      </c>
      <c r="AF517" s="94">
        <v>1500</v>
      </c>
      <c r="AG517" s="94">
        <v>0</v>
      </c>
      <c r="AH517" s="102"/>
      <c r="AI517" s="102"/>
      <c r="AJ517" s="107"/>
      <c r="AK517" s="107" t="s">
        <v>3118</v>
      </c>
      <c r="AL517" s="107"/>
    </row>
    <row r="518" spans="2:38" ht="22.25" customHeight="1" x14ac:dyDescent="0.2">
      <c r="B518" s="102" t="s">
        <v>2212</v>
      </c>
      <c r="C518" s="94" t="s">
        <v>85</v>
      </c>
      <c r="D518" s="103" t="s">
        <v>8920</v>
      </c>
      <c r="E518" s="94" t="s">
        <v>8921</v>
      </c>
      <c r="F518" s="94" t="s">
        <v>3116</v>
      </c>
      <c r="G518" s="94" t="s">
        <v>2497</v>
      </c>
      <c r="H518" s="103">
        <v>2023</v>
      </c>
      <c r="I518" s="103">
        <v>2023</v>
      </c>
      <c r="J518" s="102" t="s">
        <v>8922</v>
      </c>
      <c r="K518" s="94" t="s">
        <v>8923</v>
      </c>
      <c r="L518" s="94" t="s">
        <v>8924</v>
      </c>
      <c r="M518" s="94" t="s">
        <v>8925</v>
      </c>
      <c r="N518" s="94" t="s">
        <v>8926</v>
      </c>
      <c r="O518" s="94" t="s">
        <v>89</v>
      </c>
      <c r="P518" s="94" t="s">
        <v>90</v>
      </c>
      <c r="Q518" s="94" t="s">
        <v>8927</v>
      </c>
      <c r="R518" s="94" t="s">
        <v>8928</v>
      </c>
      <c r="S518" s="94" t="s">
        <v>135</v>
      </c>
      <c r="T518" s="94" t="s">
        <v>2221</v>
      </c>
      <c r="U518" s="94" t="s">
        <v>2222</v>
      </c>
      <c r="V518" s="104" t="s">
        <v>8929</v>
      </c>
      <c r="W518" s="105" t="s">
        <v>8930</v>
      </c>
      <c r="X518" s="105" t="s">
        <v>8927</v>
      </c>
      <c r="Y518" s="105" t="s">
        <v>8890</v>
      </c>
      <c r="Z518" s="105" t="s">
        <v>8931</v>
      </c>
      <c r="AA518" s="105" t="s">
        <v>8932</v>
      </c>
      <c r="AB518" s="106">
        <v>2</v>
      </c>
      <c r="AC518" s="102">
        <v>8000</v>
      </c>
      <c r="AD518" s="94">
        <v>4000</v>
      </c>
      <c r="AE518" s="94">
        <v>1500</v>
      </c>
      <c r="AF518" s="94">
        <v>1500</v>
      </c>
      <c r="AG518" s="94">
        <v>0</v>
      </c>
      <c r="AH518" s="102"/>
      <c r="AI518" s="102"/>
      <c r="AJ518" s="107"/>
      <c r="AK518" s="107" t="s">
        <v>3118</v>
      </c>
      <c r="AL518" s="107"/>
    </row>
    <row r="519" spans="2:38" ht="22.25" customHeight="1" x14ac:dyDescent="0.2">
      <c r="B519" s="102" t="s">
        <v>2212</v>
      </c>
      <c r="C519" s="94" t="s">
        <v>85</v>
      </c>
      <c r="D519" s="103" t="s">
        <v>8933</v>
      </c>
      <c r="E519" s="94" t="s">
        <v>8934</v>
      </c>
      <c r="F519" s="94" t="s">
        <v>3505</v>
      </c>
      <c r="G519" s="94" t="s">
        <v>2497</v>
      </c>
      <c r="H519" s="103">
        <v>2023</v>
      </c>
      <c r="I519" s="103">
        <v>2023</v>
      </c>
      <c r="J519" s="102" t="s">
        <v>8935</v>
      </c>
      <c r="K519" s="94" t="s">
        <v>8936</v>
      </c>
      <c r="L519" s="94" t="s">
        <v>8937</v>
      </c>
      <c r="M519" s="94" t="s">
        <v>8938</v>
      </c>
      <c r="N519" s="94" t="s">
        <v>8939</v>
      </c>
      <c r="O519" s="94" t="s">
        <v>89</v>
      </c>
      <c r="P519" s="94" t="s">
        <v>90</v>
      </c>
      <c r="Q519" s="94" t="s">
        <v>8940</v>
      </c>
      <c r="R519" s="94" t="s">
        <v>8941</v>
      </c>
      <c r="S519" s="94" t="s">
        <v>91</v>
      </c>
      <c r="T519" s="94" t="s">
        <v>2221</v>
      </c>
      <c r="U519" s="94" t="s">
        <v>2222</v>
      </c>
      <c r="V519" s="104" t="s">
        <v>8942</v>
      </c>
      <c r="W519" s="105" t="s">
        <v>8943</v>
      </c>
      <c r="X519" s="105" t="s">
        <v>8944</v>
      </c>
      <c r="Y519" s="105" t="s">
        <v>8945</v>
      </c>
      <c r="Z519" s="105" t="s">
        <v>8946</v>
      </c>
      <c r="AA519" s="105" t="s">
        <v>8947</v>
      </c>
      <c r="AB519" s="106">
        <v>2</v>
      </c>
      <c r="AC519" s="102">
        <v>7300</v>
      </c>
      <c r="AD519" s="94">
        <v>4000</v>
      </c>
      <c r="AE519" s="94">
        <v>0</v>
      </c>
      <c r="AF519" s="94">
        <v>0</v>
      </c>
      <c r="AG519" s="94">
        <v>0</v>
      </c>
      <c r="AH519" s="102"/>
      <c r="AI519" s="102"/>
      <c r="AJ519" s="107"/>
      <c r="AK519" s="107" t="s">
        <v>3118</v>
      </c>
      <c r="AL519" s="107"/>
    </row>
    <row r="520" spans="2:38" ht="22.25" customHeight="1" x14ac:dyDescent="0.2">
      <c r="B520" s="102" t="s">
        <v>2212</v>
      </c>
      <c r="C520" s="94" t="s">
        <v>85</v>
      </c>
      <c r="D520" s="103" t="s">
        <v>8948</v>
      </c>
      <c r="E520" s="94" t="s">
        <v>8949</v>
      </c>
      <c r="F520" s="94" t="s">
        <v>3116</v>
      </c>
      <c r="G520" s="94" t="s">
        <v>2497</v>
      </c>
      <c r="H520" s="103">
        <v>2023</v>
      </c>
      <c r="I520" s="103">
        <v>2023</v>
      </c>
      <c r="J520" s="102" t="s">
        <v>8950</v>
      </c>
      <c r="K520" s="94" t="s">
        <v>8951</v>
      </c>
      <c r="L520" s="94" t="s">
        <v>8952</v>
      </c>
      <c r="M520" s="94" t="s">
        <v>8953</v>
      </c>
      <c r="N520" s="94" t="s">
        <v>8954</v>
      </c>
      <c r="O520" s="94" t="s">
        <v>89</v>
      </c>
      <c r="P520" s="94" t="s">
        <v>90</v>
      </c>
      <c r="Q520" s="94" t="s">
        <v>8955</v>
      </c>
      <c r="R520" s="94" t="s">
        <v>8956</v>
      </c>
      <c r="S520" s="94" t="s">
        <v>135</v>
      </c>
      <c r="T520" s="94" t="s">
        <v>8731</v>
      </c>
      <c r="U520" s="94" t="s">
        <v>2222</v>
      </c>
      <c r="V520" s="104" t="s">
        <v>8957</v>
      </c>
      <c r="W520" s="105" t="s">
        <v>8958</v>
      </c>
      <c r="X520" s="105" t="s">
        <v>8955</v>
      </c>
      <c r="Y520" s="105" t="s">
        <v>8959</v>
      </c>
      <c r="Z520" s="105" t="s">
        <v>8960</v>
      </c>
      <c r="AA520" s="105" t="s">
        <v>8961</v>
      </c>
      <c r="AB520" s="106">
        <v>1</v>
      </c>
      <c r="AC520" s="102">
        <v>9535</v>
      </c>
      <c r="AD520" s="94">
        <v>1500</v>
      </c>
      <c r="AE520" s="94">
        <v>1500</v>
      </c>
      <c r="AF520" s="94">
        <v>1500</v>
      </c>
      <c r="AG520" s="94">
        <v>0</v>
      </c>
      <c r="AH520" s="102"/>
      <c r="AI520" s="102"/>
      <c r="AJ520" s="107"/>
      <c r="AK520" s="107" t="s">
        <v>3118</v>
      </c>
      <c r="AL520" s="107"/>
    </row>
    <row r="521" spans="2:38" ht="22.25" customHeight="1" x14ac:dyDescent="0.2">
      <c r="B521" s="102" t="s">
        <v>2212</v>
      </c>
      <c r="C521" s="94" t="s">
        <v>85</v>
      </c>
      <c r="D521" s="103" t="s">
        <v>8962</v>
      </c>
      <c r="E521" s="94" t="s">
        <v>8963</v>
      </c>
      <c r="F521" s="94" t="s">
        <v>3116</v>
      </c>
      <c r="G521" s="94" t="s">
        <v>2497</v>
      </c>
      <c r="H521" s="103">
        <v>2023</v>
      </c>
      <c r="I521" s="103">
        <v>2023</v>
      </c>
      <c r="J521" s="102" t="s">
        <v>8964</v>
      </c>
      <c r="K521" s="94" t="s">
        <v>8965</v>
      </c>
      <c r="L521" s="94" t="s">
        <v>8966</v>
      </c>
      <c r="M521" s="94" t="s">
        <v>8967</v>
      </c>
      <c r="N521" s="94" t="s">
        <v>8968</v>
      </c>
      <c r="O521" s="94" t="s">
        <v>89</v>
      </c>
      <c r="P521" s="94" t="s">
        <v>90</v>
      </c>
      <c r="Q521" s="94" t="s">
        <v>8969</v>
      </c>
      <c r="R521" s="94" t="s">
        <v>8970</v>
      </c>
      <c r="S521" s="94" t="s">
        <v>135</v>
      </c>
      <c r="T521" s="94" t="s">
        <v>8731</v>
      </c>
      <c r="U521" s="94" t="s">
        <v>2222</v>
      </c>
      <c r="V521" s="104" t="s">
        <v>8971</v>
      </c>
      <c r="W521" s="105" t="s">
        <v>8972</v>
      </c>
      <c r="X521" s="105" t="s">
        <v>8973</v>
      </c>
      <c r="Y521" s="105" t="s">
        <v>8974</v>
      </c>
      <c r="Z521" s="105" t="s">
        <v>8975</v>
      </c>
      <c r="AA521" s="105" t="s">
        <v>8976</v>
      </c>
      <c r="AB521" s="106">
        <v>2</v>
      </c>
      <c r="AC521" s="102">
        <v>12300</v>
      </c>
      <c r="AD521" s="94">
        <v>7000</v>
      </c>
      <c r="AE521" s="94">
        <v>1500</v>
      </c>
      <c r="AF521" s="94">
        <v>1500</v>
      </c>
      <c r="AG521" s="94">
        <v>0</v>
      </c>
      <c r="AH521" s="102"/>
      <c r="AI521" s="102"/>
      <c r="AJ521" s="107"/>
      <c r="AK521" s="107" t="s">
        <v>3118</v>
      </c>
      <c r="AL521" s="107"/>
    </row>
    <row r="522" spans="2:38" ht="22.25" customHeight="1" x14ac:dyDescent="0.2">
      <c r="B522" s="102" t="s">
        <v>2212</v>
      </c>
      <c r="C522" s="94" t="s">
        <v>85</v>
      </c>
      <c r="D522" s="103" t="s">
        <v>8977</v>
      </c>
      <c r="E522" s="94" t="s">
        <v>8978</v>
      </c>
      <c r="F522" s="94" t="s">
        <v>3116</v>
      </c>
      <c r="G522" s="94" t="s">
        <v>2497</v>
      </c>
      <c r="H522" s="103">
        <v>2023</v>
      </c>
      <c r="I522" s="103">
        <v>2023</v>
      </c>
      <c r="J522" s="102" t="s">
        <v>8979</v>
      </c>
      <c r="K522" s="94" t="s">
        <v>8980</v>
      </c>
      <c r="L522" s="94" t="s">
        <v>8981</v>
      </c>
      <c r="M522" s="94" t="s">
        <v>8982</v>
      </c>
      <c r="N522" s="94" t="s">
        <v>8983</v>
      </c>
      <c r="O522" s="94" t="s">
        <v>89</v>
      </c>
      <c r="P522" s="94" t="s">
        <v>90</v>
      </c>
      <c r="Q522" s="94" t="s">
        <v>8984</v>
      </c>
      <c r="R522" s="94" t="s">
        <v>8985</v>
      </c>
      <c r="S522" s="94" t="s">
        <v>223</v>
      </c>
      <c r="T522" s="94" t="s">
        <v>2221</v>
      </c>
      <c r="U522" s="94" t="s">
        <v>2222</v>
      </c>
      <c r="V522" s="104" t="s">
        <v>8986</v>
      </c>
      <c r="W522" s="105" t="s">
        <v>8987</v>
      </c>
      <c r="X522" s="105" t="s">
        <v>8988</v>
      </c>
      <c r="Y522" s="105" t="s">
        <v>8989</v>
      </c>
      <c r="Z522" s="105" t="s">
        <v>8990</v>
      </c>
      <c r="AA522" s="105" t="s">
        <v>8991</v>
      </c>
      <c r="AB522" s="106">
        <v>3</v>
      </c>
      <c r="AC522" s="102">
        <v>16699</v>
      </c>
      <c r="AD522" s="94">
        <v>7000</v>
      </c>
      <c r="AE522" s="94">
        <v>4400</v>
      </c>
      <c r="AF522" s="94">
        <v>4400</v>
      </c>
      <c r="AG522" s="94">
        <v>0</v>
      </c>
      <c r="AH522" s="102"/>
      <c r="AI522" s="102"/>
      <c r="AJ522" s="107"/>
      <c r="AK522" s="107" t="s">
        <v>3118</v>
      </c>
      <c r="AL522" s="107"/>
    </row>
    <row r="523" spans="2:38" ht="22.25" customHeight="1" x14ac:dyDescent="0.2">
      <c r="B523" s="102" t="s">
        <v>2212</v>
      </c>
      <c r="C523" s="94" t="s">
        <v>85</v>
      </c>
      <c r="D523" s="103" t="s">
        <v>8992</v>
      </c>
      <c r="E523" s="94" t="s">
        <v>8993</v>
      </c>
      <c r="F523" s="94" t="s">
        <v>3116</v>
      </c>
      <c r="G523" s="94" t="s">
        <v>2497</v>
      </c>
      <c r="H523" s="103">
        <v>2023</v>
      </c>
      <c r="I523" s="103">
        <v>2023</v>
      </c>
      <c r="J523" s="102" t="s">
        <v>8994</v>
      </c>
      <c r="K523" s="94" t="s">
        <v>8995</v>
      </c>
      <c r="L523" s="94"/>
      <c r="M523" s="94" t="s">
        <v>8996</v>
      </c>
      <c r="N523" s="94" t="s">
        <v>8997</v>
      </c>
      <c r="O523" s="94" t="s">
        <v>89</v>
      </c>
      <c r="P523" s="94" t="s">
        <v>257</v>
      </c>
      <c r="Q523" s="94" t="s">
        <v>3201</v>
      </c>
      <c r="R523" s="94" t="s">
        <v>3202</v>
      </c>
      <c r="S523" s="94" t="s">
        <v>91</v>
      </c>
      <c r="T523" s="94" t="s">
        <v>2221</v>
      </c>
      <c r="U523" s="94" t="s">
        <v>2222</v>
      </c>
      <c r="V523" s="104" t="s">
        <v>8998</v>
      </c>
      <c r="W523" s="105" t="s">
        <v>2498</v>
      </c>
      <c r="X523" s="105" t="s">
        <v>8999</v>
      </c>
      <c r="Y523" s="105" t="s">
        <v>9000</v>
      </c>
      <c r="Z523" s="105" t="s">
        <v>9001</v>
      </c>
      <c r="AA523" s="105" t="s">
        <v>9002</v>
      </c>
      <c r="AB523" s="106">
        <v>4</v>
      </c>
      <c r="AC523" s="102">
        <v>123850</v>
      </c>
      <c r="AD523" s="94">
        <v>28000</v>
      </c>
      <c r="AE523" s="94">
        <v>16500</v>
      </c>
      <c r="AF523" s="94">
        <v>16500</v>
      </c>
      <c r="AG523" s="94">
        <v>0</v>
      </c>
      <c r="AH523" s="102"/>
      <c r="AI523" s="102"/>
      <c r="AJ523" s="107"/>
      <c r="AK523" s="107" t="s">
        <v>3118</v>
      </c>
      <c r="AL523" s="107"/>
    </row>
    <row r="524" spans="2:38" ht="22.25" customHeight="1" x14ac:dyDescent="0.2">
      <c r="B524" s="102" t="s">
        <v>2212</v>
      </c>
      <c r="C524" s="94" t="s">
        <v>85</v>
      </c>
      <c r="D524" s="103" t="s">
        <v>9003</v>
      </c>
      <c r="E524" s="94" t="s">
        <v>9004</v>
      </c>
      <c r="F524" s="94" t="s">
        <v>3116</v>
      </c>
      <c r="G524" s="94" t="s">
        <v>2497</v>
      </c>
      <c r="H524" s="103">
        <v>2023</v>
      </c>
      <c r="I524" s="103">
        <v>2023</v>
      </c>
      <c r="J524" s="102" t="s">
        <v>9005</v>
      </c>
      <c r="K524" s="94" t="s">
        <v>9006</v>
      </c>
      <c r="L524" s="94" t="s">
        <v>9007</v>
      </c>
      <c r="M524" s="94" t="s">
        <v>9008</v>
      </c>
      <c r="N524" s="94" t="s">
        <v>9009</v>
      </c>
      <c r="O524" s="94" t="s">
        <v>89</v>
      </c>
      <c r="P524" s="94" t="s">
        <v>90</v>
      </c>
      <c r="Q524" s="94" t="s">
        <v>9010</v>
      </c>
      <c r="R524" s="94" t="s">
        <v>9011</v>
      </c>
      <c r="S524" s="94" t="s">
        <v>135</v>
      </c>
      <c r="T524" s="94" t="s">
        <v>2221</v>
      </c>
      <c r="U524" s="94" t="s">
        <v>2222</v>
      </c>
      <c r="V524" s="104" t="s">
        <v>9012</v>
      </c>
      <c r="W524" s="105" t="s">
        <v>9013</v>
      </c>
      <c r="X524" s="105" t="s">
        <v>9014</v>
      </c>
      <c r="Y524" s="105" t="s">
        <v>8890</v>
      </c>
      <c r="Z524" s="105" t="s">
        <v>9015</v>
      </c>
      <c r="AA524" s="105" t="s">
        <v>9016</v>
      </c>
      <c r="AB524" s="106">
        <v>3</v>
      </c>
      <c r="AC524" s="102">
        <v>12110</v>
      </c>
      <c r="AD524" s="94">
        <v>6325</v>
      </c>
      <c r="AE524" s="94">
        <v>1500</v>
      </c>
      <c r="AF524" s="94">
        <v>1500</v>
      </c>
      <c r="AG524" s="94">
        <v>0</v>
      </c>
      <c r="AH524" s="102" t="s">
        <v>3117</v>
      </c>
      <c r="AI524" s="102"/>
      <c r="AJ524" s="107"/>
      <c r="AK524" s="107" t="s">
        <v>3118</v>
      </c>
      <c r="AL524" s="107"/>
    </row>
    <row r="525" spans="2:38" ht="22.25" customHeight="1" x14ac:dyDescent="0.2">
      <c r="B525" s="102" t="s">
        <v>2212</v>
      </c>
      <c r="C525" s="94" t="s">
        <v>85</v>
      </c>
      <c r="D525" s="103" t="s">
        <v>9017</v>
      </c>
      <c r="E525" s="94" t="s">
        <v>9018</v>
      </c>
      <c r="F525" s="94" t="s">
        <v>3116</v>
      </c>
      <c r="G525" s="94" t="s">
        <v>2497</v>
      </c>
      <c r="H525" s="103">
        <v>2023</v>
      </c>
      <c r="I525" s="103">
        <v>2023</v>
      </c>
      <c r="J525" s="102" t="s">
        <v>9019</v>
      </c>
      <c r="K525" s="94" t="s">
        <v>9020</v>
      </c>
      <c r="L525" s="94" t="s">
        <v>9021</v>
      </c>
      <c r="M525" s="94" t="s">
        <v>9022</v>
      </c>
      <c r="N525" s="94" t="s">
        <v>9023</v>
      </c>
      <c r="O525" s="94" t="s">
        <v>89</v>
      </c>
      <c r="P525" s="94" t="s">
        <v>90</v>
      </c>
      <c r="Q525" s="94" t="s">
        <v>9024</v>
      </c>
      <c r="R525" s="94" t="s">
        <v>8887</v>
      </c>
      <c r="S525" s="94" t="s">
        <v>135</v>
      </c>
      <c r="T525" s="94" t="s">
        <v>2221</v>
      </c>
      <c r="U525" s="94" t="s">
        <v>2222</v>
      </c>
      <c r="V525" s="104" t="s">
        <v>9025</v>
      </c>
      <c r="W525" s="105" t="s">
        <v>2546</v>
      </c>
      <c r="X525" s="105" t="s">
        <v>9024</v>
      </c>
      <c r="Y525" s="105" t="s">
        <v>9026</v>
      </c>
      <c r="Z525" s="105" t="s">
        <v>9027</v>
      </c>
      <c r="AA525" s="105" t="s">
        <v>9028</v>
      </c>
      <c r="AB525" s="106">
        <v>3</v>
      </c>
      <c r="AC525" s="102">
        <v>44800</v>
      </c>
      <c r="AD525" s="94">
        <v>9000</v>
      </c>
      <c r="AE525" s="94">
        <v>1500</v>
      </c>
      <c r="AF525" s="94">
        <v>1500</v>
      </c>
      <c r="AG525" s="94">
        <v>0</v>
      </c>
      <c r="AH525" s="102"/>
      <c r="AI525" s="102"/>
      <c r="AJ525" s="107"/>
      <c r="AK525" s="107" t="s">
        <v>3118</v>
      </c>
      <c r="AL525" s="107"/>
    </row>
    <row r="526" spans="2:38" ht="22.25" customHeight="1" x14ac:dyDescent="0.2">
      <c r="B526" s="102" t="s">
        <v>2238</v>
      </c>
      <c r="C526" s="94" t="s">
        <v>85</v>
      </c>
      <c r="D526" s="103" t="s">
        <v>9029</v>
      </c>
      <c r="E526" s="94" t="s">
        <v>9030</v>
      </c>
      <c r="F526" s="94" t="s">
        <v>3116</v>
      </c>
      <c r="G526" s="94" t="s">
        <v>2497</v>
      </c>
      <c r="H526" s="103">
        <v>2023</v>
      </c>
      <c r="I526" s="103">
        <v>2023</v>
      </c>
      <c r="J526" s="102" t="s">
        <v>9031</v>
      </c>
      <c r="K526" s="94" t="s">
        <v>9032</v>
      </c>
      <c r="L526" s="94" t="s">
        <v>9033</v>
      </c>
      <c r="M526" s="94" t="s">
        <v>9034</v>
      </c>
      <c r="N526" s="94" t="s">
        <v>9035</v>
      </c>
      <c r="O526" s="94" t="s">
        <v>89</v>
      </c>
      <c r="P526" s="94" t="s">
        <v>90</v>
      </c>
      <c r="Q526" s="94" t="s">
        <v>9036</v>
      </c>
      <c r="R526" s="94" t="s">
        <v>9037</v>
      </c>
      <c r="S526" s="94" t="s">
        <v>135</v>
      </c>
      <c r="T526" s="94" t="s">
        <v>2247</v>
      </c>
      <c r="U526" s="94" t="s">
        <v>93</v>
      </c>
      <c r="V526" s="104" t="s">
        <v>3029</v>
      </c>
      <c r="W526" s="105" t="s">
        <v>2498</v>
      </c>
      <c r="X526" s="105" t="s">
        <v>9036</v>
      </c>
      <c r="Y526" s="105" t="s">
        <v>9038</v>
      </c>
      <c r="Z526" s="105" t="s">
        <v>9039</v>
      </c>
      <c r="AA526" s="105" t="s">
        <v>9040</v>
      </c>
      <c r="AB526" s="106">
        <v>2</v>
      </c>
      <c r="AC526" s="102">
        <v>3000</v>
      </c>
      <c r="AD526" s="94">
        <v>1500</v>
      </c>
      <c r="AE526" s="94">
        <v>1500</v>
      </c>
      <c r="AF526" s="94">
        <v>1500</v>
      </c>
      <c r="AG526" s="94">
        <v>0</v>
      </c>
      <c r="AH526" s="102" t="s">
        <v>472</v>
      </c>
      <c r="AI526" s="102"/>
      <c r="AJ526" s="107"/>
      <c r="AK526" s="107" t="s">
        <v>3118</v>
      </c>
      <c r="AL526" s="107"/>
    </row>
    <row r="527" spans="2:38" ht="22.25" customHeight="1" x14ac:dyDescent="0.2">
      <c r="B527" s="102" t="s">
        <v>2238</v>
      </c>
      <c r="C527" s="94" t="s">
        <v>85</v>
      </c>
      <c r="D527" s="103" t="s">
        <v>9041</v>
      </c>
      <c r="E527" s="94" t="s">
        <v>9042</v>
      </c>
      <c r="F527" s="94" t="s">
        <v>3116</v>
      </c>
      <c r="G527" s="94" t="s">
        <v>2497</v>
      </c>
      <c r="H527" s="103">
        <v>2023</v>
      </c>
      <c r="I527" s="103">
        <v>2023</v>
      </c>
      <c r="J527" s="102" t="s">
        <v>9043</v>
      </c>
      <c r="K527" s="94" t="s">
        <v>9044</v>
      </c>
      <c r="L527" s="94" t="s">
        <v>9045</v>
      </c>
      <c r="M527" s="94" t="s">
        <v>9046</v>
      </c>
      <c r="N527" s="94" t="s">
        <v>9047</v>
      </c>
      <c r="O527" s="94" t="s">
        <v>89</v>
      </c>
      <c r="P527" s="94" t="s">
        <v>90</v>
      </c>
      <c r="Q527" s="94" t="s">
        <v>9048</v>
      </c>
      <c r="R527" s="94" t="s">
        <v>9049</v>
      </c>
      <c r="S527" s="94" t="s">
        <v>135</v>
      </c>
      <c r="T527" s="94" t="s">
        <v>2267</v>
      </c>
      <c r="U527" s="94" t="s">
        <v>93</v>
      </c>
      <c r="V527" s="104" t="s">
        <v>9050</v>
      </c>
      <c r="W527" s="105" t="s">
        <v>2498</v>
      </c>
      <c r="X527" s="105" t="s">
        <v>9048</v>
      </c>
      <c r="Y527" s="105" t="s">
        <v>9051</v>
      </c>
      <c r="Z527" s="105" t="s">
        <v>9052</v>
      </c>
      <c r="AA527" s="105" t="s">
        <v>9053</v>
      </c>
      <c r="AB527" s="106">
        <v>3</v>
      </c>
      <c r="AC527" s="102">
        <v>32250</v>
      </c>
      <c r="AD527" s="94">
        <v>10000</v>
      </c>
      <c r="AE527" s="94">
        <v>2450</v>
      </c>
      <c r="AF527" s="94">
        <v>2450</v>
      </c>
      <c r="AG527" s="94">
        <v>0</v>
      </c>
      <c r="AH527" s="102" t="s">
        <v>3117</v>
      </c>
      <c r="AI527" s="102"/>
      <c r="AJ527" s="107"/>
      <c r="AK527" s="107" t="s">
        <v>3118</v>
      </c>
      <c r="AL527" s="107"/>
    </row>
    <row r="528" spans="2:38" ht="22.25" customHeight="1" x14ac:dyDescent="0.2">
      <c r="B528" s="102" t="s">
        <v>2238</v>
      </c>
      <c r="C528" s="94" t="s">
        <v>85</v>
      </c>
      <c r="D528" s="103" t="s">
        <v>9054</v>
      </c>
      <c r="E528" s="94" t="s">
        <v>9055</v>
      </c>
      <c r="F528" s="94" t="s">
        <v>3116</v>
      </c>
      <c r="G528" s="94" t="s">
        <v>2497</v>
      </c>
      <c r="H528" s="103">
        <v>2023</v>
      </c>
      <c r="I528" s="103">
        <v>2023</v>
      </c>
      <c r="J528" s="102" t="s">
        <v>9056</v>
      </c>
      <c r="K528" s="94" t="s">
        <v>9057</v>
      </c>
      <c r="L528" s="94" t="s">
        <v>9058</v>
      </c>
      <c r="M528" s="94" t="s">
        <v>9059</v>
      </c>
      <c r="N528" s="94" t="s">
        <v>9060</v>
      </c>
      <c r="O528" s="94" t="s">
        <v>89</v>
      </c>
      <c r="P528" s="94" t="s">
        <v>90</v>
      </c>
      <c r="Q528" s="94" t="s">
        <v>9061</v>
      </c>
      <c r="R528" s="94" t="s">
        <v>9062</v>
      </c>
      <c r="S528" s="94" t="s">
        <v>91</v>
      </c>
      <c r="T528" s="94" t="s">
        <v>92</v>
      </c>
      <c r="U528" s="94" t="s">
        <v>93</v>
      </c>
      <c r="V528" s="104" t="s">
        <v>9063</v>
      </c>
      <c r="W528" s="105" t="s">
        <v>9064</v>
      </c>
      <c r="X528" s="105" t="s">
        <v>9061</v>
      </c>
      <c r="Y528" s="105" t="s">
        <v>9065</v>
      </c>
      <c r="Z528" s="105" t="s">
        <v>9066</v>
      </c>
      <c r="AA528" s="105" t="s">
        <v>9067</v>
      </c>
      <c r="AB528" s="106">
        <v>1</v>
      </c>
      <c r="AC528" s="102">
        <v>3000</v>
      </c>
      <c r="AD528" s="94">
        <v>1500</v>
      </c>
      <c r="AE528" s="94">
        <v>1500</v>
      </c>
      <c r="AF528" s="94">
        <v>1500</v>
      </c>
      <c r="AG528" s="94">
        <v>0</v>
      </c>
      <c r="AH528" s="102"/>
      <c r="AI528" s="102"/>
      <c r="AJ528" s="107"/>
      <c r="AK528" s="107" t="s">
        <v>3118</v>
      </c>
      <c r="AL528" s="107"/>
    </row>
    <row r="529" spans="2:38" ht="22.25" customHeight="1" x14ac:dyDescent="0.2">
      <c r="B529" s="102" t="s">
        <v>2238</v>
      </c>
      <c r="C529" s="94" t="s">
        <v>85</v>
      </c>
      <c r="D529" s="103" t="s">
        <v>9068</v>
      </c>
      <c r="E529" s="94" t="s">
        <v>9069</v>
      </c>
      <c r="F529" s="94" t="s">
        <v>3116</v>
      </c>
      <c r="G529" s="94" t="s">
        <v>2497</v>
      </c>
      <c r="H529" s="103">
        <v>2023</v>
      </c>
      <c r="I529" s="103">
        <v>2023</v>
      </c>
      <c r="J529" s="102" t="s">
        <v>2323</v>
      </c>
      <c r="K529" s="94" t="s">
        <v>2324</v>
      </c>
      <c r="L529" s="94" t="s">
        <v>3067</v>
      </c>
      <c r="M529" s="94" t="s">
        <v>2326</v>
      </c>
      <c r="N529" s="94" t="s">
        <v>2327</v>
      </c>
      <c r="O529" s="94" t="s">
        <v>89</v>
      </c>
      <c r="P529" s="94" t="s">
        <v>90</v>
      </c>
      <c r="Q529" s="94" t="s">
        <v>2297</v>
      </c>
      <c r="R529" s="94" t="s">
        <v>2298</v>
      </c>
      <c r="S529" s="94" t="s">
        <v>135</v>
      </c>
      <c r="T529" s="94" t="s">
        <v>2247</v>
      </c>
      <c r="U529" s="94" t="s">
        <v>93</v>
      </c>
      <c r="V529" s="104" t="s">
        <v>3068</v>
      </c>
      <c r="W529" s="105" t="s">
        <v>2498</v>
      </c>
      <c r="X529" s="105" t="s">
        <v>2297</v>
      </c>
      <c r="Y529" s="105" t="s">
        <v>3063</v>
      </c>
      <c r="Z529" s="105" t="s">
        <v>3069</v>
      </c>
      <c r="AA529" s="105" t="s">
        <v>3070</v>
      </c>
      <c r="AB529" s="106">
        <v>3</v>
      </c>
      <c r="AC529" s="102">
        <v>33980</v>
      </c>
      <c r="AD529" s="94">
        <v>10000</v>
      </c>
      <c r="AE529" s="94">
        <v>1900</v>
      </c>
      <c r="AF529" s="94">
        <v>1900</v>
      </c>
      <c r="AG529" s="94">
        <v>0</v>
      </c>
      <c r="AH529" s="102" t="s">
        <v>3117</v>
      </c>
      <c r="AI529" s="102"/>
      <c r="AJ529" s="107"/>
      <c r="AK529" s="107" t="s">
        <v>3118</v>
      </c>
      <c r="AL529" s="107"/>
    </row>
    <row r="530" spans="2:38" ht="22.25" customHeight="1" x14ac:dyDescent="0.2">
      <c r="B530" s="102" t="s">
        <v>2238</v>
      </c>
      <c r="C530" s="94" t="s">
        <v>85</v>
      </c>
      <c r="D530" s="103" t="s">
        <v>9070</v>
      </c>
      <c r="E530" s="94" t="s">
        <v>9071</v>
      </c>
      <c r="F530" s="94" t="s">
        <v>3505</v>
      </c>
      <c r="G530" s="94" t="s">
        <v>2497</v>
      </c>
      <c r="H530" s="103">
        <v>2023</v>
      </c>
      <c r="I530" s="103">
        <v>2023</v>
      </c>
      <c r="J530" s="102" t="s">
        <v>2345</v>
      </c>
      <c r="K530" s="94" t="s">
        <v>2346</v>
      </c>
      <c r="L530" s="94" t="s">
        <v>3072</v>
      </c>
      <c r="M530" s="94" t="s">
        <v>2348</v>
      </c>
      <c r="N530" s="94" t="s">
        <v>2349</v>
      </c>
      <c r="O530" s="94" t="s">
        <v>89</v>
      </c>
      <c r="P530" s="94" t="s">
        <v>90</v>
      </c>
      <c r="Q530" s="94" t="s">
        <v>2350</v>
      </c>
      <c r="R530" s="94" t="s">
        <v>2351</v>
      </c>
      <c r="S530" s="94" t="s">
        <v>135</v>
      </c>
      <c r="T530" s="94" t="s">
        <v>2352</v>
      </c>
      <c r="U530" s="94" t="s">
        <v>93</v>
      </c>
      <c r="V530" s="104" t="s">
        <v>3073</v>
      </c>
      <c r="W530" s="105" t="s">
        <v>2498</v>
      </c>
      <c r="X530" s="105" t="s">
        <v>3074</v>
      </c>
      <c r="Y530" s="105" t="s">
        <v>3075</v>
      </c>
      <c r="Z530" s="105" t="s">
        <v>3076</v>
      </c>
      <c r="AA530" s="105" t="s">
        <v>3077</v>
      </c>
      <c r="AB530" s="106">
        <v>2</v>
      </c>
      <c r="AC530" s="102">
        <v>11070</v>
      </c>
      <c r="AD530" s="94">
        <v>5200</v>
      </c>
      <c r="AE530" s="94">
        <v>0</v>
      </c>
      <c r="AF530" s="94">
        <v>0</v>
      </c>
      <c r="AG530" s="94">
        <v>0</v>
      </c>
      <c r="AH530" s="102"/>
      <c r="AI530" s="102"/>
      <c r="AJ530" s="107"/>
      <c r="AK530" s="107" t="s">
        <v>3118</v>
      </c>
      <c r="AL530" s="107"/>
    </row>
    <row r="531" spans="2:38" ht="22.25" customHeight="1" x14ac:dyDescent="0.2">
      <c r="B531" s="102" t="s">
        <v>2238</v>
      </c>
      <c r="C531" s="94" t="s">
        <v>85</v>
      </c>
      <c r="D531" s="103" t="s">
        <v>9072</v>
      </c>
      <c r="E531" s="94" t="s">
        <v>9073</v>
      </c>
      <c r="F531" s="94" t="s">
        <v>3116</v>
      </c>
      <c r="G531" s="94" t="s">
        <v>2497</v>
      </c>
      <c r="H531" s="103">
        <v>2023</v>
      </c>
      <c r="I531" s="103">
        <v>2023</v>
      </c>
      <c r="J531" s="102" t="s">
        <v>9074</v>
      </c>
      <c r="K531" s="94" t="s">
        <v>9075</v>
      </c>
      <c r="L531" s="94" t="s">
        <v>9076</v>
      </c>
      <c r="M531" s="94" t="s">
        <v>9077</v>
      </c>
      <c r="N531" s="94" t="s">
        <v>9078</v>
      </c>
      <c r="O531" s="94" t="s">
        <v>89</v>
      </c>
      <c r="P531" s="94" t="s">
        <v>90</v>
      </c>
      <c r="Q531" s="94" t="s">
        <v>9079</v>
      </c>
      <c r="R531" s="94" t="s">
        <v>9080</v>
      </c>
      <c r="S531" s="94" t="s">
        <v>135</v>
      </c>
      <c r="T531" s="94" t="s">
        <v>9081</v>
      </c>
      <c r="U531" s="94" t="s">
        <v>93</v>
      </c>
      <c r="V531" s="104" t="s">
        <v>9082</v>
      </c>
      <c r="W531" s="105" t="s">
        <v>2498</v>
      </c>
      <c r="X531" s="105" t="s">
        <v>9079</v>
      </c>
      <c r="Y531" s="105" t="s">
        <v>9083</v>
      </c>
      <c r="Z531" s="105" t="s">
        <v>9084</v>
      </c>
      <c r="AA531" s="105" t="s">
        <v>9085</v>
      </c>
      <c r="AB531" s="106">
        <v>2</v>
      </c>
      <c r="AC531" s="102">
        <v>4215</v>
      </c>
      <c r="AD531" s="94">
        <v>2050</v>
      </c>
      <c r="AE531" s="94">
        <v>1500</v>
      </c>
      <c r="AF531" s="94">
        <v>1500</v>
      </c>
      <c r="AG531" s="94">
        <v>0</v>
      </c>
      <c r="AH531" s="102"/>
      <c r="AI531" s="102"/>
      <c r="AJ531" s="107"/>
      <c r="AK531" s="107" t="s">
        <v>3118</v>
      </c>
      <c r="AL531" s="107"/>
    </row>
    <row r="532" spans="2:38" ht="22.25" customHeight="1" x14ac:dyDescent="0.2">
      <c r="B532" s="102" t="s">
        <v>2238</v>
      </c>
      <c r="C532" s="94" t="s">
        <v>85</v>
      </c>
      <c r="D532" s="103" t="s">
        <v>9086</v>
      </c>
      <c r="E532" s="94" t="s">
        <v>9087</v>
      </c>
      <c r="F532" s="94" t="s">
        <v>3116</v>
      </c>
      <c r="G532" s="94" t="s">
        <v>2497</v>
      </c>
      <c r="H532" s="103">
        <v>2023</v>
      </c>
      <c r="I532" s="103">
        <v>2023</v>
      </c>
      <c r="J532" s="102" t="s">
        <v>2455</v>
      </c>
      <c r="K532" s="94" t="s">
        <v>2456</v>
      </c>
      <c r="L532" s="94" t="s">
        <v>3107</v>
      </c>
      <c r="M532" s="94" t="s">
        <v>2458</v>
      </c>
      <c r="N532" s="94" t="s">
        <v>2459</v>
      </c>
      <c r="O532" s="94" t="s">
        <v>89</v>
      </c>
      <c r="P532" s="94" t="s">
        <v>90</v>
      </c>
      <c r="Q532" s="94" t="s">
        <v>2460</v>
      </c>
      <c r="R532" s="94" t="s">
        <v>2461</v>
      </c>
      <c r="S532" s="94" t="s">
        <v>135</v>
      </c>
      <c r="T532" s="94" t="s">
        <v>2267</v>
      </c>
      <c r="U532" s="94" t="s">
        <v>93</v>
      </c>
      <c r="V532" s="104" t="s">
        <v>3108</v>
      </c>
      <c r="W532" s="105" t="s">
        <v>2498</v>
      </c>
      <c r="X532" s="105" t="s">
        <v>2460</v>
      </c>
      <c r="Y532" s="105" t="s">
        <v>3109</v>
      </c>
      <c r="Z532" s="105" t="s">
        <v>3110</v>
      </c>
      <c r="AA532" s="105" t="s">
        <v>3111</v>
      </c>
      <c r="AB532" s="106">
        <v>1</v>
      </c>
      <c r="AC532" s="102">
        <v>9880</v>
      </c>
      <c r="AD532" s="94">
        <v>2220</v>
      </c>
      <c r="AE532" s="94">
        <v>1500</v>
      </c>
      <c r="AF532" s="94">
        <v>1500</v>
      </c>
      <c r="AG532" s="94">
        <v>0</v>
      </c>
      <c r="AH532" s="102" t="s">
        <v>3117</v>
      </c>
      <c r="AI532" s="102"/>
      <c r="AJ532" s="107"/>
      <c r="AK532" s="107" t="s">
        <v>3118</v>
      </c>
      <c r="AL532" s="107"/>
    </row>
    <row r="533" spans="2:38" ht="22.25" customHeight="1" x14ac:dyDescent="0.2">
      <c r="B533" s="102" t="s">
        <v>2238</v>
      </c>
      <c r="C533" s="94" t="s">
        <v>85</v>
      </c>
      <c r="D533" s="103" t="s">
        <v>9088</v>
      </c>
      <c r="E533" s="94" t="s">
        <v>9089</v>
      </c>
      <c r="F533" s="94" t="s">
        <v>3116</v>
      </c>
      <c r="G533" s="94" t="s">
        <v>2497</v>
      </c>
      <c r="H533" s="103">
        <v>2023</v>
      </c>
      <c r="I533" s="103">
        <v>2023</v>
      </c>
      <c r="J533" s="102" t="s">
        <v>2385</v>
      </c>
      <c r="K533" s="94" t="s">
        <v>2386</v>
      </c>
      <c r="L533" s="94" t="s">
        <v>2387</v>
      </c>
      <c r="M533" s="94" t="s">
        <v>2388</v>
      </c>
      <c r="N533" s="94" t="s">
        <v>2389</v>
      </c>
      <c r="O533" s="94" t="s">
        <v>89</v>
      </c>
      <c r="P533" s="94" t="s">
        <v>90</v>
      </c>
      <c r="Q533" s="94" t="s">
        <v>2390</v>
      </c>
      <c r="R533" s="94" t="s">
        <v>2391</v>
      </c>
      <c r="S533" s="94" t="s">
        <v>135</v>
      </c>
      <c r="T533" s="94" t="s">
        <v>2352</v>
      </c>
      <c r="U533" s="94" t="s">
        <v>93</v>
      </c>
      <c r="V533" s="104" t="s">
        <v>3085</v>
      </c>
      <c r="W533" s="105" t="s">
        <v>2498</v>
      </c>
      <c r="X533" s="105" t="s">
        <v>2390</v>
      </c>
      <c r="Y533" s="105" t="s">
        <v>3086</v>
      </c>
      <c r="Z533" s="105" t="s">
        <v>3087</v>
      </c>
      <c r="AA533" s="105" t="s">
        <v>3088</v>
      </c>
      <c r="AB533" s="106">
        <v>2</v>
      </c>
      <c r="AC533" s="102">
        <v>11726</v>
      </c>
      <c r="AD533" s="94">
        <v>5000</v>
      </c>
      <c r="AE533" s="94">
        <v>1900</v>
      </c>
      <c r="AF533" s="94">
        <v>1900</v>
      </c>
      <c r="AG533" s="94">
        <v>0</v>
      </c>
      <c r="AH533" s="102" t="s">
        <v>3117</v>
      </c>
      <c r="AI533" s="102"/>
      <c r="AJ533" s="107"/>
      <c r="AK533" s="107" t="s">
        <v>3118</v>
      </c>
      <c r="AL533" s="107"/>
    </row>
    <row r="534" spans="2:38" ht="22.25" customHeight="1" x14ac:dyDescent="0.2">
      <c r="B534" s="102" t="s">
        <v>2238</v>
      </c>
      <c r="C534" s="94" t="s">
        <v>85</v>
      </c>
      <c r="D534" s="103" t="s">
        <v>9090</v>
      </c>
      <c r="E534" s="94" t="s">
        <v>9091</v>
      </c>
      <c r="F534" s="94" t="s">
        <v>3116</v>
      </c>
      <c r="G534" s="94" t="s">
        <v>2497</v>
      </c>
      <c r="H534" s="103">
        <v>2023</v>
      </c>
      <c r="I534" s="103">
        <v>2023</v>
      </c>
      <c r="J534" s="102" t="s">
        <v>9092</v>
      </c>
      <c r="K534" s="94" t="s">
        <v>9093</v>
      </c>
      <c r="L534" s="94" t="s">
        <v>9094</v>
      </c>
      <c r="M534" s="94" t="s">
        <v>9095</v>
      </c>
      <c r="N534" s="94" t="s">
        <v>9096</v>
      </c>
      <c r="O534" s="94" t="s">
        <v>89</v>
      </c>
      <c r="P534" s="94" t="s">
        <v>90</v>
      </c>
      <c r="Q534" s="94" t="s">
        <v>9097</v>
      </c>
      <c r="R534" s="94" t="s">
        <v>9098</v>
      </c>
      <c r="S534" s="94" t="s">
        <v>135</v>
      </c>
      <c r="T534" s="94" t="s">
        <v>9081</v>
      </c>
      <c r="U534" s="94" t="s">
        <v>93</v>
      </c>
      <c r="V534" s="104" t="s">
        <v>9099</v>
      </c>
      <c r="W534" s="105" t="s">
        <v>9100</v>
      </c>
      <c r="X534" s="105" t="s">
        <v>9097</v>
      </c>
      <c r="Y534" s="105" t="s">
        <v>9101</v>
      </c>
      <c r="Z534" s="105" t="s">
        <v>9102</v>
      </c>
      <c r="AA534" s="105" t="s">
        <v>9103</v>
      </c>
      <c r="AB534" s="106">
        <v>4</v>
      </c>
      <c r="AC534" s="102">
        <v>35400</v>
      </c>
      <c r="AD534" s="94">
        <v>16500</v>
      </c>
      <c r="AE534" s="94">
        <v>1900</v>
      </c>
      <c r="AF534" s="94">
        <v>1900</v>
      </c>
      <c r="AG534" s="94">
        <v>0</v>
      </c>
      <c r="AH534" s="102" t="s">
        <v>3117</v>
      </c>
      <c r="AI534" s="102"/>
      <c r="AJ534" s="107"/>
      <c r="AK534" s="107" t="s">
        <v>3118</v>
      </c>
      <c r="AL534" s="107"/>
    </row>
    <row r="535" spans="2:38" ht="22.25" customHeight="1" x14ac:dyDescent="0.2">
      <c r="B535" s="102" t="s">
        <v>2238</v>
      </c>
      <c r="C535" s="94" t="s">
        <v>85</v>
      </c>
      <c r="D535" s="103" t="s">
        <v>9104</v>
      </c>
      <c r="E535" s="94" t="s">
        <v>9105</v>
      </c>
      <c r="F535" s="94" t="s">
        <v>3116</v>
      </c>
      <c r="G535" s="94" t="s">
        <v>2497</v>
      </c>
      <c r="H535" s="103">
        <v>2023</v>
      </c>
      <c r="I535" s="103">
        <v>2023</v>
      </c>
      <c r="J535" s="102" t="s">
        <v>2293</v>
      </c>
      <c r="K535" s="94" t="s">
        <v>2294</v>
      </c>
      <c r="L535" s="94"/>
      <c r="M535" s="94" t="s">
        <v>2295</v>
      </c>
      <c r="N535" s="94" t="s">
        <v>2296</v>
      </c>
      <c r="O535" s="94" t="s">
        <v>89</v>
      </c>
      <c r="P535" s="94" t="s">
        <v>257</v>
      </c>
      <c r="Q535" s="94" t="s">
        <v>2297</v>
      </c>
      <c r="R535" s="94" t="s">
        <v>2298</v>
      </c>
      <c r="S535" s="94" t="s">
        <v>91</v>
      </c>
      <c r="T535" s="94" t="s">
        <v>2247</v>
      </c>
      <c r="U535" s="94" t="s">
        <v>93</v>
      </c>
      <c r="V535" s="104" t="s">
        <v>3061</v>
      </c>
      <c r="W535" s="105" t="s">
        <v>3062</v>
      </c>
      <c r="X535" s="105" t="s">
        <v>2297</v>
      </c>
      <c r="Y535" s="105" t="s">
        <v>3063</v>
      </c>
      <c r="Z535" s="105" t="s">
        <v>3064</v>
      </c>
      <c r="AA535" s="105" t="s">
        <v>3065</v>
      </c>
      <c r="AB535" s="106">
        <v>4</v>
      </c>
      <c r="AC535" s="102">
        <v>50777</v>
      </c>
      <c r="AD535" s="94">
        <v>17600</v>
      </c>
      <c r="AE535" s="94">
        <v>8500</v>
      </c>
      <c r="AF535" s="94">
        <v>8500</v>
      </c>
      <c r="AG535" s="94">
        <v>0</v>
      </c>
      <c r="AH535" s="102" t="s">
        <v>3117</v>
      </c>
      <c r="AI535" s="102"/>
      <c r="AJ535" s="107"/>
      <c r="AK535" s="107" t="s">
        <v>3118</v>
      </c>
      <c r="AL535" s="107"/>
    </row>
    <row r="536" spans="2:38" ht="22.25" customHeight="1" x14ac:dyDescent="0.2">
      <c r="B536" s="102" t="s">
        <v>2238</v>
      </c>
      <c r="C536" s="94" t="s">
        <v>85</v>
      </c>
      <c r="D536" s="103" t="s">
        <v>9106</v>
      </c>
      <c r="E536" s="94" t="s">
        <v>9107</v>
      </c>
      <c r="F536" s="94" t="s">
        <v>3116</v>
      </c>
      <c r="G536" s="94" t="s">
        <v>2497</v>
      </c>
      <c r="H536" s="103">
        <v>2023</v>
      </c>
      <c r="I536" s="103">
        <v>2023</v>
      </c>
      <c r="J536" s="102" t="s">
        <v>2240</v>
      </c>
      <c r="K536" s="94" t="s">
        <v>2241</v>
      </c>
      <c r="L536" s="94" t="s">
        <v>2242</v>
      </c>
      <c r="M536" s="94" t="s">
        <v>2243</v>
      </c>
      <c r="N536" s="94" t="s">
        <v>2244</v>
      </c>
      <c r="O536" s="94" t="s">
        <v>89</v>
      </c>
      <c r="P536" s="94" t="s">
        <v>90</v>
      </c>
      <c r="Q536" s="94" t="s">
        <v>2245</v>
      </c>
      <c r="R536" s="94" t="s">
        <v>2246</v>
      </c>
      <c r="S536" s="94" t="s">
        <v>223</v>
      </c>
      <c r="T536" s="94" t="s">
        <v>2247</v>
      </c>
      <c r="U536" s="94" t="s">
        <v>93</v>
      </c>
      <c r="V536" s="104" t="s">
        <v>3050</v>
      </c>
      <c r="W536" s="105" t="s">
        <v>2498</v>
      </c>
      <c r="X536" s="105" t="s">
        <v>2245</v>
      </c>
      <c r="Y536" s="105" t="s">
        <v>3051</v>
      </c>
      <c r="Z536" s="105" t="s">
        <v>3052</v>
      </c>
      <c r="AA536" s="105" t="s">
        <v>3053</v>
      </c>
      <c r="AB536" s="106">
        <v>3</v>
      </c>
      <c r="AC536" s="102">
        <v>28900</v>
      </c>
      <c r="AD536" s="94">
        <v>12000</v>
      </c>
      <c r="AE536" s="94">
        <v>1900</v>
      </c>
      <c r="AF536" s="94">
        <v>1900</v>
      </c>
      <c r="AG536" s="94">
        <v>0</v>
      </c>
      <c r="AH536" s="102" t="s">
        <v>3117</v>
      </c>
      <c r="AI536" s="102"/>
      <c r="AJ536" s="107"/>
      <c r="AK536" s="107" t="s">
        <v>3118</v>
      </c>
      <c r="AL536" s="107"/>
    </row>
    <row r="537" spans="2:38" ht="22.25" customHeight="1" x14ac:dyDescent="0.2">
      <c r="B537" s="102" t="s">
        <v>2238</v>
      </c>
      <c r="C537" s="94" t="s">
        <v>85</v>
      </c>
      <c r="D537" s="103" t="s">
        <v>9108</v>
      </c>
      <c r="E537" s="94" t="s">
        <v>9109</v>
      </c>
      <c r="F537" s="94" t="s">
        <v>3116</v>
      </c>
      <c r="G537" s="94" t="s">
        <v>2497</v>
      </c>
      <c r="H537" s="103">
        <v>2023</v>
      </c>
      <c r="I537" s="103">
        <v>2023</v>
      </c>
      <c r="J537" s="102" t="s">
        <v>9110</v>
      </c>
      <c r="K537" s="94" t="s">
        <v>9111</v>
      </c>
      <c r="L537" s="94"/>
      <c r="M537" s="94" t="s">
        <v>9112</v>
      </c>
      <c r="N537" s="94" t="s">
        <v>9113</v>
      </c>
      <c r="O537" s="94" t="s">
        <v>89</v>
      </c>
      <c r="P537" s="94" t="s">
        <v>90</v>
      </c>
      <c r="Q537" s="94" t="s">
        <v>9061</v>
      </c>
      <c r="R537" s="94" t="s">
        <v>9062</v>
      </c>
      <c r="S537" s="94" t="s">
        <v>135</v>
      </c>
      <c r="T537" s="94" t="s">
        <v>92</v>
      </c>
      <c r="U537" s="94" t="s">
        <v>93</v>
      </c>
      <c r="V537" s="104" t="s">
        <v>9114</v>
      </c>
      <c r="W537" s="105" t="s">
        <v>2498</v>
      </c>
      <c r="X537" s="105" t="s">
        <v>9061</v>
      </c>
      <c r="Y537" s="105" t="s">
        <v>9115</v>
      </c>
      <c r="Z537" s="105" t="s">
        <v>9116</v>
      </c>
      <c r="AA537" s="105" t="s">
        <v>9117</v>
      </c>
      <c r="AB537" s="106">
        <v>3</v>
      </c>
      <c r="AC537" s="102">
        <v>37670</v>
      </c>
      <c r="AD537" s="94">
        <v>13850</v>
      </c>
      <c r="AE537" s="94">
        <v>1983</v>
      </c>
      <c r="AF537" s="94">
        <v>1983</v>
      </c>
      <c r="AG537" s="94">
        <v>0</v>
      </c>
      <c r="AH537" s="102" t="s">
        <v>3117</v>
      </c>
      <c r="AI537" s="102"/>
      <c r="AJ537" s="107"/>
      <c r="AK537" s="107" t="s">
        <v>3118</v>
      </c>
      <c r="AL537" s="107"/>
    </row>
    <row r="538" spans="2:38" ht="22.25" customHeight="1" x14ac:dyDescent="0.2">
      <c r="B538" s="102" t="s">
        <v>2238</v>
      </c>
      <c r="C538" s="94" t="s">
        <v>85</v>
      </c>
      <c r="D538" s="103" t="s">
        <v>9118</v>
      </c>
      <c r="E538" s="94" t="s">
        <v>9119</v>
      </c>
      <c r="F538" s="94" t="s">
        <v>3116</v>
      </c>
      <c r="G538" s="94" t="s">
        <v>2497</v>
      </c>
      <c r="H538" s="103">
        <v>2023</v>
      </c>
      <c r="I538" s="103">
        <v>2023</v>
      </c>
      <c r="J538" s="102" t="s">
        <v>9120</v>
      </c>
      <c r="K538" s="94" t="s">
        <v>9121</v>
      </c>
      <c r="L538" s="94" t="s">
        <v>9122</v>
      </c>
      <c r="M538" s="94" t="s">
        <v>9123</v>
      </c>
      <c r="N538" s="94" t="s">
        <v>9124</v>
      </c>
      <c r="O538" s="94" t="s">
        <v>89</v>
      </c>
      <c r="P538" s="94" t="s">
        <v>90</v>
      </c>
      <c r="Q538" s="94" t="s">
        <v>9125</v>
      </c>
      <c r="R538" s="94" t="s">
        <v>9126</v>
      </c>
      <c r="S538" s="94" t="s">
        <v>135</v>
      </c>
      <c r="T538" s="94" t="s">
        <v>2352</v>
      </c>
      <c r="U538" s="94" t="s">
        <v>93</v>
      </c>
      <c r="V538" s="104" t="s">
        <v>9127</v>
      </c>
      <c r="W538" s="105" t="s">
        <v>2498</v>
      </c>
      <c r="X538" s="105" t="s">
        <v>9125</v>
      </c>
      <c r="Y538" s="105" t="s">
        <v>9128</v>
      </c>
      <c r="Z538" s="105" t="s">
        <v>9129</v>
      </c>
      <c r="AA538" s="105" t="s">
        <v>9130</v>
      </c>
      <c r="AB538" s="106">
        <v>1</v>
      </c>
      <c r="AC538" s="102">
        <v>4215</v>
      </c>
      <c r="AD538" s="94">
        <v>2000</v>
      </c>
      <c r="AE538" s="94">
        <v>1500</v>
      </c>
      <c r="AF538" s="94">
        <v>1500</v>
      </c>
      <c r="AG538" s="94">
        <v>0</v>
      </c>
      <c r="AH538" s="102"/>
      <c r="AI538" s="102"/>
      <c r="AJ538" s="107"/>
      <c r="AK538" s="107" t="s">
        <v>3118</v>
      </c>
      <c r="AL538" s="107"/>
    </row>
    <row r="539" spans="2:38" ht="22.25" customHeight="1" x14ac:dyDescent="0.2">
      <c r="B539" s="102" t="s">
        <v>2238</v>
      </c>
      <c r="C539" s="94" t="s">
        <v>85</v>
      </c>
      <c r="D539" s="103" t="s">
        <v>9131</v>
      </c>
      <c r="E539" s="94" t="s">
        <v>9132</v>
      </c>
      <c r="F539" s="94" t="s">
        <v>3116</v>
      </c>
      <c r="G539" s="94" t="s">
        <v>2497</v>
      </c>
      <c r="H539" s="103">
        <v>2023</v>
      </c>
      <c r="I539" s="103">
        <v>2023</v>
      </c>
      <c r="J539" s="102" t="s">
        <v>2261</v>
      </c>
      <c r="K539" s="94" t="s">
        <v>2262</v>
      </c>
      <c r="L539" s="94"/>
      <c r="M539" s="94" t="s">
        <v>2263</v>
      </c>
      <c r="N539" s="94" t="s">
        <v>2264</v>
      </c>
      <c r="O539" s="94" t="s">
        <v>89</v>
      </c>
      <c r="P539" s="94" t="s">
        <v>257</v>
      </c>
      <c r="Q539" s="94" t="s">
        <v>2265</v>
      </c>
      <c r="R539" s="94" t="s">
        <v>2266</v>
      </c>
      <c r="S539" s="94" t="s">
        <v>91</v>
      </c>
      <c r="T539" s="94" t="s">
        <v>2267</v>
      </c>
      <c r="U539" s="94" t="s">
        <v>93</v>
      </c>
      <c r="V539" s="104" t="s">
        <v>3055</v>
      </c>
      <c r="W539" s="105" t="s">
        <v>3056</v>
      </c>
      <c r="X539" s="105" t="s">
        <v>2265</v>
      </c>
      <c r="Y539" s="105" t="s">
        <v>3057</v>
      </c>
      <c r="Z539" s="105" t="s">
        <v>3058</v>
      </c>
      <c r="AA539" s="105" t="s">
        <v>3059</v>
      </c>
      <c r="AB539" s="106">
        <v>4</v>
      </c>
      <c r="AC539" s="102">
        <v>19030</v>
      </c>
      <c r="AD539" s="94">
        <v>9400</v>
      </c>
      <c r="AE539" s="94">
        <v>1500</v>
      </c>
      <c r="AF539" s="94">
        <v>1500</v>
      </c>
      <c r="AG539" s="94">
        <v>0</v>
      </c>
      <c r="AH539" s="102" t="s">
        <v>3117</v>
      </c>
      <c r="AI539" s="102"/>
      <c r="AJ539" s="107"/>
      <c r="AK539" s="107" t="s">
        <v>3118</v>
      </c>
      <c r="AL539" s="107"/>
    </row>
    <row r="540" spans="2:38" ht="22.25" customHeight="1" x14ac:dyDescent="0.2">
      <c r="B540" s="102" t="s">
        <v>2238</v>
      </c>
      <c r="C540" s="94" t="s">
        <v>85</v>
      </c>
      <c r="D540" s="103" t="s">
        <v>9133</v>
      </c>
      <c r="E540" s="94" t="s">
        <v>9134</v>
      </c>
      <c r="F540" s="94" t="s">
        <v>3116</v>
      </c>
      <c r="G540" s="94" t="s">
        <v>2497</v>
      </c>
      <c r="H540" s="103">
        <v>2023</v>
      </c>
      <c r="I540" s="103">
        <v>2023</v>
      </c>
      <c r="J540" s="102" t="s">
        <v>9135</v>
      </c>
      <c r="K540" s="94" t="s">
        <v>9136</v>
      </c>
      <c r="L540" s="94" t="s">
        <v>9137</v>
      </c>
      <c r="M540" s="94" t="s">
        <v>9138</v>
      </c>
      <c r="N540" s="94" t="s">
        <v>9139</v>
      </c>
      <c r="O540" s="94" t="s">
        <v>89</v>
      </c>
      <c r="P540" s="94" t="s">
        <v>90</v>
      </c>
      <c r="Q540" s="94" t="s">
        <v>2297</v>
      </c>
      <c r="R540" s="94" t="s">
        <v>2298</v>
      </c>
      <c r="S540" s="94" t="s">
        <v>135</v>
      </c>
      <c r="T540" s="94" t="s">
        <v>2247</v>
      </c>
      <c r="U540" s="94" t="s">
        <v>93</v>
      </c>
      <c r="V540" s="104" t="s">
        <v>9140</v>
      </c>
      <c r="W540" s="105" t="s">
        <v>2498</v>
      </c>
      <c r="X540" s="105" t="s">
        <v>2297</v>
      </c>
      <c r="Y540" s="105" t="s">
        <v>3063</v>
      </c>
      <c r="Z540" s="105" t="s">
        <v>9141</v>
      </c>
      <c r="AA540" s="105" t="s">
        <v>9142</v>
      </c>
      <c r="AB540" s="106">
        <v>3</v>
      </c>
      <c r="AC540" s="102">
        <v>8250</v>
      </c>
      <c r="AD540" s="94">
        <v>3700</v>
      </c>
      <c r="AE540" s="94">
        <v>1925</v>
      </c>
      <c r="AF540" s="94">
        <v>1925</v>
      </c>
      <c r="AG540" s="94">
        <v>0</v>
      </c>
      <c r="AH540" s="102" t="s">
        <v>3117</v>
      </c>
      <c r="AI540" s="102"/>
      <c r="AJ540" s="107"/>
      <c r="AK540" s="107" t="s">
        <v>3118</v>
      </c>
      <c r="AL540" s="107"/>
    </row>
    <row r="541" spans="2:38" ht="22.25" customHeight="1" x14ac:dyDescent="0.2">
      <c r="B541" s="102" t="s">
        <v>2238</v>
      </c>
      <c r="C541" s="94" t="s">
        <v>85</v>
      </c>
      <c r="D541" s="103" t="s">
        <v>9143</v>
      </c>
      <c r="E541" s="94" t="s">
        <v>9144</v>
      </c>
      <c r="F541" s="94" t="s">
        <v>3116</v>
      </c>
      <c r="G541" s="94" t="s">
        <v>2497</v>
      </c>
      <c r="H541" s="103">
        <v>2023</v>
      </c>
      <c r="I541" s="103">
        <v>2023</v>
      </c>
      <c r="J541" s="102" t="s">
        <v>9145</v>
      </c>
      <c r="K541" s="94" t="s">
        <v>9146</v>
      </c>
      <c r="L541" s="94" t="s">
        <v>9147</v>
      </c>
      <c r="M541" s="94" t="s">
        <v>9148</v>
      </c>
      <c r="N541" s="94" t="s">
        <v>9149</v>
      </c>
      <c r="O541" s="94" t="s">
        <v>89</v>
      </c>
      <c r="P541" s="94" t="s">
        <v>90</v>
      </c>
      <c r="Q541" s="94" t="s">
        <v>9150</v>
      </c>
      <c r="R541" s="94" t="s">
        <v>9151</v>
      </c>
      <c r="S541" s="94" t="s">
        <v>135</v>
      </c>
      <c r="T541" s="94" t="s">
        <v>2247</v>
      </c>
      <c r="U541" s="94" t="s">
        <v>93</v>
      </c>
      <c r="V541" s="104" t="s">
        <v>9152</v>
      </c>
      <c r="W541" s="105" t="s">
        <v>2498</v>
      </c>
      <c r="X541" s="105" t="s">
        <v>9150</v>
      </c>
      <c r="Y541" s="105" t="s">
        <v>9153</v>
      </c>
      <c r="Z541" s="105" t="s">
        <v>9154</v>
      </c>
      <c r="AA541" s="105" t="s">
        <v>9155</v>
      </c>
      <c r="AB541" s="106">
        <v>3</v>
      </c>
      <c r="AC541" s="102">
        <v>11700</v>
      </c>
      <c r="AD541" s="94">
        <v>5400</v>
      </c>
      <c r="AE541" s="94">
        <v>1900</v>
      </c>
      <c r="AF541" s="94">
        <v>1900</v>
      </c>
      <c r="AG541" s="94">
        <v>0</v>
      </c>
      <c r="AH541" s="102" t="s">
        <v>3117</v>
      </c>
      <c r="AI541" s="102"/>
      <c r="AJ541" s="107"/>
      <c r="AK541" s="107" t="s">
        <v>3118</v>
      </c>
      <c r="AL541" s="107"/>
    </row>
    <row r="542" spans="2:38" ht="22.25" customHeight="1" x14ac:dyDescent="0.2">
      <c r="B542" s="102" t="s">
        <v>2238</v>
      </c>
      <c r="C542" s="94" t="s">
        <v>85</v>
      </c>
      <c r="D542" s="103" t="s">
        <v>9156</v>
      </c>
      <c r="E542" s="94" t="s">
        <v>9157</v>
      </c>
      <c r="F542" s="94" t="s">
        <v>3116</v>
      </c>
      <c r="G542" s="94" t="s">
        <v>2497</v>
      </c>
      <c r="H542" s="103">
        <v>2023</v>
      </c>
      <c r="I542" s="103">
        <v>2023</v>
      </c>
      <c r="J542" s="102" t="s">
        <v>2408</v>
      </c>
      <c r="K542" s="94" t="s">
        <v>2409</v>
      </c>
      <c r="L542" s="94" t="s">
        <v>2410</v>
      </c>
      <c r="M542" s="94" t="s">
        <v>2411</v>
      </c>
      <c r="N542" s="94" t="s">
        <v>2412</v>
      </c>
      <c r="O542" s="94" t="s">
        <v>89</v>
      </c>
      <c r="P542" s="94" t="s">
        <v>90</v>
      </c>
      <c r="Q542" s="94" t="s">
        <v>2413</v>
      </c>
      <c r="R542" s="94" t="s">
        <v>2414</v>
      </c>
      <c r="S542" s="94" t="s">
        <v>135</v>
      </c>
      <c r="T542" s="94" t="s">
        <v>92</v>
      </c>
      <c r="U542" s="94" t="s">
        <v>93</v>
      </c>
      <c r="V542" s="104" t="s">
        <v>3090</v>
      </c>
      <c r="W542" s="105" t="s">
        <v>3091</v>
      </c>
      <c r="X542" s="105" t="s">
        <v>2413</v>
      </c>
      <c r="Y542" s="105" t="s">
        <v>3092</v>
      </c>
      <c r="Z542" s="105" t="s">
        <v>3093</v>
      </c>
      <c r="AA542" s="105" t="s">
        <v>3094</v>
      </c>
      <c r="AB542" s="106">
        <v>3</v>
      </c>
      <c r="AC542" s="102">
        <v>14202</v>
      </c>
      <c r="AD542" s="94">
        <v>6700</v>
      </c>
      <c r="AE542" s="94">
        <v>1900</v>
      </c>
      <c r="AF542" s="94">
        <v>1900</v>
      </c>
      <c r="AG542" s="94">
        <v>0</v>
      </c>
      <c r="AH542" s="102" t="s">
        <v>3117</v>
      </c>
      <c r="AI542" s="102"/>
      <c r="AJ542" s="107"/>
      <c r="AK542" s="107" t="s">
        <v>3118</v>
      </c>
      <c r="AL542" s="107"/>
    </row>
    <row r="543" spans="2:38" ht="22.25" customHeight="1" x14ac:dyDescent="0.2">
      <c r="B543" s="102" t="s">
        <v>2238</v>
      </c>
      <c r="C543" s="94" t="s">
        <v>85</v>
      </c>
      <c r="D543" s="103" t="s">
        <v>9158</v>
      </c>
      <c r="E543" s="94" t="s">
        <v>9159</v>
      </c>
      <c r="F543" s="94" t="s">
        <v>3116</v>
      </c>
      <c r="G543" s="94" t="s">
        <v>2497</v>
      </c>
      <c r="H543" s="103">
        <v>2023</v>
      </c>
      <c r="I543" s="103">
        <v>2023</v>
      </c>
      <c r="J543" s="102"/>
      <c r="K543" s="94" t="s">
        <v>9160</v>
      </c>
      <c r="L543" s="94" t="s">
        <v>9161</v>
      </c>
      <c r="M543" s="94" t="s">
        <v>9162</v>
      </c>
      <c r="N543" s="94" t="s">
        <v>9163</v>
      </c>
      <c r="O543" s="94" t="s">
        <v>89</v>
      </c>
      <c r="P543" s="94" t="s">
        <v>90</v>
      </c>
      <c r="Q543" s="94" t="s">
        <v>9164</v>
      </c>
      <c r="R543" s="94" t="s">
        <v>9165</v>
      </c>
      <c r="S543" s="94" t="s">
        <v>4868</v>
      </c>
      <c r="T543" s="94" t="s">
        <v>9081</v>
      </c>
      <c r="U543" s="94" t="s">
        <v>93</v>
      </c>
      <c r="V543" s="104" t="s">
        <v>9166</v>
      </c>
      <c r="W543" s="105" t="s">
        <v>2498</v>
      </c>
      <c r="X543" s="105" t="s">
        <v>9164</v>
      </c>
      <c r="Y543" s="105" t="s">
        <v>9167</v>
      </c>
      <c r="Z543" s="105" t="s">
        <v>9168</v>
      </c>
      <c r="AA543" s="105" t="s">
        <v>9169</v>
      </c>
      <c r="AB543" s="106">
        <v>1</v>
      </c>
      <c r="AC543" s="102">
        <v>7972</v>
      </c>
      <c r="AD543" s="94">
        <v>3900</v>
      </c>
      <c r="AE543" s="94">
        <v>1500</v>
      </c>
      <c r="AF543" s="94">
        <v>1500</v>
      </c>
      <c r="AG543" s="94">
        <v>0</v>
      </c>
      <c r="AH543" s="102" t="s">
        <v>3117</v>
      </c>
      <c r="AI543" s="102"/>
      <c r="AJ543" s="107"/>
      <c r="AK543" s="107" t="s">
        <v>3118</v>
      </c>
      <c r="AL543" s="107"/>
    </row>
    <row r="544" spans="2:38" ht="22.25" customHeight="1" x14ac:dyDescent="0.2">
      <c r="B544" s="102" t="s">
        <v>2238</v>
      </c>
      <c r="C544" s="94" t="s">
        <v>85</v>
      </c>
      <c r="D544" s="103" t="s">
        <v>9170</v>
      </c>
      <c r="E544" s="94" t="s">
        <v>9171</v>
      </c>
      <c r="F544" s="94" t="s">
        <v>3116</v>
      </c>
      <c r="G544" s="94" t="s">
        <v>2497</v>
      </c>
      <c r="H544" s="103">
        <v>2023</v>
      </c>
      <c r="I544" s="103">
        <v>2023</v>
      </c>
      <c r="J544" s="102" t="s">
        <v>9172</v>
      </c>
      <c r="K544" s="94" t="s">
        <v>9173</v>
      </c>
      <c r="L544" s="94" t="s">
        <v>9174</v>
      </c>
      <c r="M544" s="94" t="s">
        <v>9175</v>
      </c>
      <c r="N544" s="94" t="s">
        <v>9176</v>
      </c>
      <c r="O544" s="94" t="s">
        <v>89</v>
      </c>
      <c r="P544" s="94" t="s">
        <v>90</v>
      </c>
      <c r="Q544" s="94" t="s">
        <v>9048</v>
      </c>
      <c r="R544" s="94" t="s">
        <v>9177</v>
      </c>
      <c r="S544" s="94" t="s">
        <v>135</v>
      </c>
      <c r="T544" s="94" t="s">
        <v>2267</v>
      </c>
      <c r="U544" s="94" t="s">
        <v>93</v>
      </c>
      <c r="V544" s="104" t="s">
        <v>9178</v>
      </c>
      <c r="W544" s="105" t="s">
        <v>2498</v>
      </c>
      <c r="X544" s="105" t="s">
        <v>9048</v>
      </c>
      <c r="Y544" s="105" t="s">
        <v>9179</v>
      </c>
      <c r="Z544" s="105" t="s">
        <v>9180</v>
      </c>
      <c r="AA544" s="105" t="s">
        <v>9181</v>
      </c>
      <c r="AB544" s="106">
        <v>1</v>
      </c>
      <c r="AC544" s="102">
        <v>7450</v>
      </c>
      <c r="AD544" s="94">
        <v>3000</v>
      </c>
      <c r="AE544" s="94">
        <v>1500</v>
      </c>
      <c r="AF544" s="94">
        <v>1500</v>
      </c>
      <c r="AG544" s="94">
        <v>0</v>
      </c>
      <c r="AH544" s="102"/>
      <c r="AI544" s="102"/>
      <c r="AJ544" s="107"/>
      <c r="AK544" s="107" t="s">
        <v>3118</v>
      </c>
      <c r="AL544" s="107"/>
    </row>
    <row r="545" spans="2:38" ht="22.25" customHeight="1" x14ac:dyDescent="0.2">
      <c r="B545" s="102" t="s">
        <v>2238</v>
      </c>
      <c r="C545" s="94" t="s">
        <v>85</v>
      </c>
      <c r="D545" s="103" t="s">
        <v>9182</v>
      </c>
      <c r="E545" s="94" t="s">
        <v>9183</v>
      </c>
      <c r="F545" s="94" t="s">
        <v>3116</v>
      </c>
      <c r="G545" s="94" t="s">
        <v>2497</v>
      </c>
      <c r="H545" s="103">
        <v>2023</v>
      </c>
      <c r="I545" s="103">
        <v>2023</v>
      </c>
      <c r="J545" s="102" t="s">
        <v>9184</v>
      </c>
      <c r="K545" s="94" t="s">
        <v>9185</v>
      </c>
      <c r="L545" s="94" t="s">
        <v>9186</v>
      </c>
      <c r="M545" s="94" t="s">
        <v>9187</v>
      </c>
      <c r="N545" s="94" t="s">
        <v>9188</v>
      </c>
      <c r="O545" s="94" t="s">
        <v>89</v>
      </c>
      <c r="P545" s="94" t="s">
        <v>90</v>
      </c>
      <c r="Q545" s="94" t="s">
        <v>9189</v>
      </c>
      <c r="R545" s="94" t="s">
        <v>9190</v>
      </c>
      <c r="S545" s="94" t="s">
        <v>135</v>
      </c>
      <c r="T545" s="94" t="s">
        <v>9081</v>
      </c>
      <c r="U545" s="94" t="s">
        <v>93</v>
      </c>
      <c r="V545" s="104" t="s">
        <v>9191</v>
      </c>
      <c r="W545" s="105" t="s">
        <v>2498</v>
      </c>
      <c r="X545" s="105" t="s">
        <v>9189</v>
      </c>
      <c r="Y545" s="105" t="s">
        <v>9192</v>
      </c>
      <c r="Z545" s="105" t="s">
        <v>9193</v>
      </c>
      <c r="AA545" s="105" t="s">
        <v>9194</v>
      </c>
      <c r="AB545" s="106">
        <v>3</v>
      </c>
      <c r="AC545" s="102">
        <v>14800</v>
      </c>
      <c r="AD545" s="94">
        <v>7400</v>
      </c>
      <c r="AE545" s="94">
        <v>1900</v>
      </c>
      <c r="AF545" s="94">
        <v>1900</v>
      </c>
      <c r="AG545" s="94">
        <v>0</v>
      </c>
      <c r="AH545" s="102" t="s">
        <v>3117</v>
      </c>
      <c r="AI545" s="102"/>
      <c r="AJ545" s="107"/>
      <c r="AK545" s="107" t="s">
        <v>3118</v>
      </c>
      <c r="AL545" s="107"/>
    </row>
    <row r="546" spans="2:38" ht="22.25" customHeight="1" x14ac:dyDescent="0.2">
      <c r="B546" s="102" t="s">
        <v>2238</v>
      </c>
      <c r="C546" s="94" t="s">
        <v>85</v>
      </c>
      <c r="D546" s="103" t="s">
        <v>9195</v>
      </c>
      <c r="E546" s="94" t="s">
        <v>9196</v>
      </c>
      <c r="F546" s="94" t="s">
        <v>3116</v>
      </c>
      <c r="G546" s="94" t="s">
        <v>2497</v>
      </c>
      <c r="H546" s="103">
        <v>2023</v>
      </c>
      <c r="I546" s="103">
        <v>2023</v>
      </c>
      <c r="J546" s="102" t="s">
        <v>9197</v>
      </c>
      <c r="K546" s="94" t="s">
        <v>9198</v>
      </c>
      <c r="L546" s="94"/>
      <c r="M546" s="94" t="s">
        <v>9199</v>
      </c>
      <c r="N546" s="94" t="s">
        <v>9200</v>
      </c>
      <c r="O546" s="94" t="s">
        <v>89</v>
      </c>
      <c r="P546" s="94" t="s">
        <v>90</v>
      </c>
      <c r="Q546" s="94" t="s">
        <v>9201</v>
      </c>
      <c r="R546" s="94" t="s">
        <v>9202</v>
      </c>
      <c r="S546" s="94" t="s">
        <v>135</v>
      </c>
      <c r="T546" s="94" t="s">
        <v>2267</v>
      </c>
      <c r="U546" s="94" t="s">
        <v>93</v>
      </c>
      <c r="V546" s="104" t="s">
        <v>9203</v>
      </c>
      <c r="W546" s="105" t="s">
        <v>2498</v>
      </c>
      <c r="X546" s="105" t="s">
        <v>9201</v>
      </c>
      <c r="Y546" s="105" t="s">
        <v>9204</v>
      </c>
      <c r="Z546" s="105" t="s">
        <v>9205</v>
      </c>
      <c r="AA546" s="105" t="s">
        <v>9206</v>
      </c>
      <c r="AB546" s="106">
        <v>3</v>
      </c>
      <c r="AC546" s="102">
        <v>8070</v>
      </c>
      <c r="AD546" s="94">
        <v>3650</v>
      </c>
      <c r="AE546" s="94">
        <v>1500</v>
      </c>
      <c r="AF546" s="94">
        <v>1500</v>
      </c>
      <c r="AG546" s="94">
        <v>0</v>
      </c>
      <c r="AH546" s="102"/>
      <c r="AI546" s="102"/>
      <c r="AJ546" s="107"/>
      <c r="AK546" s="107" t="s">
        <v>3118</v>
      </c>
      <c r="AL546" s="107"/>
    </row>
    <row r="547" spans="2:38" ht="22.25" customHeight="1" x14ac:dyDescent="0.2">
      <c r="B547" s="102" t="s">
        <v>2238</v>
      </c>
      <c r="C547" s="94" t="s">
        <v>85</v>
      </c>
      <c r="D547" s="103" t="s">
        <v>9207</v>
      </c>
      <c r="E547" s="94" t="s">
        <v>9208</v>
      </c>
      <c r="F547" s="94" t="s">
        <v>3116</v>
      </c>
      <c r="G547" s="94" t="s">
        <v>2497</v>
      </c>
      <c r="H547" s="103">
        <v>2023</v>
      </c>
      <c r="I547" s="103">
        <v>2023</v>
      </c>
      <c r="J547" s="102" t="s">
        <v>9209</v>
      </c>
      <c r="K547" s="94" t="s">
        <v>9210</v>
      </c>
      <c r="L547" s="94"/>
      <c r="M547" s="94" t="s">
        <v>9211</v>
      </c>
      <c r="N547" s="94" t="s">
        <v>9212</v>
      </c>
      <c r="O547" s="94" t="s">
        <v>89</v>
      </c>
      <c r="P547" s="94" t="s">
        <v>257</v>
      </c>
      <c r="Q547" s="94" t="s">
        <v>9061</v>
      </c>
      <c r="R547" s="94" t="s">
        <v>9062</v>
      </c>
      <c r="S547" s="94" t="s">
        <v>91</v>
      </c>
      <c r="T547" s="94" t="s">
        <v>92</v>
      </c>
      <c r="U547" s="94" t="s">
        <v>93</v>
      </c>
      <c r="V547" s="104" t="s">
        <v>9213</v>
      </c>
      <c r="W547" s="105" t="s">
        <v>2498</v>
      </c>
      <c r="X547" s="105" t="s">
        <v>9061</v>
      </c>
      <c r="Y547" s="105" t="s">
        <v>9115</v>
      </c>
      <c r="Z547" s="105" t="s">
        <v>9214</v>
      </c>
      <c r="AA547" s="105" t="s">
        <v>9215</v>
      </c>
      <c r="AB547" s="106">
        <v>4</v>
      </c>
      <c r="AC547" s="102">
        <v>48940</v>
      </c>
      <c r="AD547" s="94">
        <v>22700</v>
      </c>
      <c r="AE547" s="94">
        <v>10155</v>
      </c>
      <c r="AF547" s="94">
        <v>10155</v>
      </c>
      <c r="AG547" s="94">
        <v>0</v>
      </c>
      <c r="AH547" s="102"/>
      <c r="AI547" s="102"/>
      <c r="AJ547" s="107"/>
      <c r="AK547" s="107" t="s">
        <v>3118</v>
      </c>
      <c r="AL547" s="107"/>
    </row>
    <row r="548" spans="2:38" ht="22.25" customHeight="1" x14ac:dyDescent="0.2">
      <c r="B548" s="102" t="s">
        <v>2238</v>
      </c>
      <c r="C548" s="94" t="s">
        <v>85</v>
      </c>
      <c r="D548" s="103" t="s">
        <v>9216</v>
      </c>
      <c r="E548" s="94" t="s">
        <v>9217</v>
      </c>
      <c r="F548" s="94" t="s">
        <v>3116</v>
      </c>
      <c r="G548" s="94" t="s">
        <v>2497</v>
      </c>
      <c r="H548" s="103">
        <v>2023</v>
      </c>
      <c r="I548" s="103">
        <v>2023</v>
      </c>
      <c r="J548" s="102" t="s">
        <v>9218</v>
      </c>
      <c r="K548" s="94" t="s">
        <v>9219</v>
      </c>
      <c r="L548" s="94" t="s">
        <v>9220</v>
      </c>
      <c r="M548" s="94" t="s">
        <v>9221</v>
      </c>
      <c r="N548" s="94" t="s">
        <v>9222</v>
      </c>
      <c r="O548" s="94" t="s">
        <v>89</v>
      </c>
      <c r="P548" s="94" t="s">
        <v>90</v>
      </c>
      <c r="Q548" s="94" t="s">
        <v>9223</v>
      </c>
      <c r="R548" s="94" t="s">
        <v>9224</v>
      </c>
      <c r="S548" s="94" t="s">
        <v>135</v>
      </c>
      <c r="T548" s="94" t="s">
        <v>2352</v>
      </c>
      <c r="U548" s="94" t="s">
        <v>93</v>
      </c>
      <c r="V548" s="104" t="s">
        <v>3029</v>
      </c>
      <c r="W548" s="105" t="s">
        <v>9225</v>
      </c>
      <c r="X548" s="105" t="s">
        <v>9223</v>
      </c>
      <c r="Y548" s="105" t="s">
        <v>9226</v>
      </c>
      <c r="Z548" s="105" t="s">
        <v>9227</v>
      </c>
      <c r="AA548" s="105" t="s">
        <v>9228</v>
      </c>
      <c r="AB548" s="106">
        <v>3</v>
      </c>
      <c r="AC548" s="102">
        <v>7695</v>
      </c>
      <c r="AD548" s="94">
        <v>3003</v>
      </c>
      <c r="AE548" s="94">
        <v>1900</v>
      </c>
      <c r="AF548" s="94">
        <v>1900</v>
      </c>
      <c r="AG548" s="94">
        <v>0</v>
      </c>
      <c r="AH548" s="102"/>
      <c r="AI548" s="102"/>
      <c r="AJ548" s="107"/>
      <c r="AK548" s="107" t="s">
        <v>3118</v>
      </c>
      <c r="AL548" s="107"/>
    </row>
    <row r="549" spans="2:38" ht="22.25" customHeight="1" x14ac:dyDescent="0.2">
      <c r="B549" s="102" t="s">
        <v>2238</v>
      </c>
      <c r="C549" s="94" t="s">
        <v>85</v>
      </c>
      <c r="D549" s="103" t="s">
        <v>9229</v>
      </c>
      <c r="E549" s="94" t="s">
        <v>9230</v>
      </c>
      <c r="F549" s="94" t="s">
        <v>3116</v>
      </c>
      <c r="G549" s="94" t="s">
        <v>2497</v>
      </c>
      <c r="H549" s="103">
        <v>2023</v>
      </c>
      <c r="I549" s="103">
        <v>2023</v>
      </c>
      <c r="J549" s="102" t="s">
        <v>9231</v>
      </c>
      <c r="K549" s="94" t="s">
        <v>9232</v>
      </c>
      <c r="L549" s="94"/>
      <c r="M549" s="94" t="s">
        <v>9233</v>
      </c>
      <c r="N549" s="94" t="s">
        <v>9234</v>
      </c>
      <c r="O549" s="94" t="s">
        <v>89</v>
      </c>
      <c r="P549" s="94" t="s">
        <v>257</v>
      </c>
      <c r="Q549" s="94" t="s">
        <v>9235</v>
      </c>
      <c r="R549" s="94" t="s">
        <v>2351</v>
      </c>
      <c r="S549" s="94" t="s">
        <v>91</v>
      </c>
      <c r="T549" s="94" t="s">
        <v>2352</v>
      </c>
      <c r="U549" s="94" t="s">
        <v>93</v>
      </c>
      <c r="V549" s="104" t="s">
        <v>3244</v>
      </c>
      <c r="W549" s="105" t="s">
        <v>9236</v>
      </c>
      <c r="X549" s="105" t="s">
        <v>3243</v>
      </c>
      <c r="Y549" s="105" t="s">
        <v>3246</v>
      </c>
      <c r="Z549" s="105" t="s">
        <v>9237</v>
      </c>
      <c r="AA549" s="105" t="s">
        <v>9238</v>
      </c>
      <c r="AB549" s="106">
        <v>4</v>
      </c>
      <c r="AC549" s="102">
        <v>66540</v>
      </c>
      <c r="AD549" s="94">
        <v>24700</v>
      </c>
      <c r="AE549" s="94">
        <v>13700</v>
      </c>
      <c r="AF549" s="94">
        <v>13700</v>
      </c>
      <c r="AG549" s="94">
        <v>0</v>
      </c>
      <c r="AH549" s="102" t="s">
        <v>3117</v>
      </c>
      <c r="AI549" s="102"/>
      <c r="AJ549" s="107"/>
      <c r="AK549" s="107" t="s">
        <v>3118</v>
      </c>
      <c r="AL549" s="107"/>
    </row>
    <row r="550" spans="2:38" ht="22.25" customHeight="1" x14ac:dyDescent="0.2">
      <c r="B550" s="102" t="s">
        <v>2238</v>
      </c>
      <c r="C550" s="94" t="s">
        <v>85</v>
      </c>
      <c r="D550" s="103" t="s">
        <v>9239</v>
      </c>
      <c r="E550" s="94" t="s">
        <v>9240</v>
      </c>
      <c r="F550" s="94" t="s">
        <v>3116</v>
      </c>
      <c r="G550" s="94" t="s">
        <v>2497</v>
      </c>
      <c r="H550" s="103">
        <v>2023</v>
      </c>
      <c r="I550" s="103">
        <v>2023</v>
      </c>
      <c r="J550" s="102" t="s">
        <v>9241</v>
      </c>
      <c r="K550" s="94" t="s">
        <v>9242</v>
      </c>
      <c r="L550" s="94" t="s">
        <v>9243</v>
      </c>
      <c r="M550" s="94" t="s">
        <v>9244</v>
      </c>
      <c r="N550" s="94" t="s">
        <v>9245</v>
      </c>
      <c r="O550" s="94" t="s">
        <v>89</v>
      </c>
      <c r="P550" s="94" t="s">
        <v>90</v>
      </c>
      <c r="Q550" s="94" t="s">
        <v>9246</v>
      </c>
      <c r="R550" s="94" t="s">
        <v>9247</v>
      </c>
      <c r="S550" s="94" t="s">
        <v>135</v>
      </c>
      <c r="T550" s="94" t="s">
        <v>2352</v>
      </c>
      <c r="U550" s="94" t="s">
        <v>93</v>
      </c>
      <c r="V550" s="104" t="s">
        <v>9248</v>
      </c>
      <c r="W550" s="105" t="s">
        <v>9249</v>
      </c>
      <c r="X550" s="105" t="s">
        <v>9246</v>
      </c>
      <c r="Y550" s="105" t="s">
        <v>9250</v>
      </c>
      <c r="Z550" s="105" t="s">
        <v>9251</v>
      </c>
      <c r="AA550" s="105" t="s">
        <v>9252</v>
      </c>
      <c r="AB550" s="106">
        <v>3</v>
      </c>
      <c r="AC550" s="102">
        <v>5203</v>
      </c>
      <c r="AD550" s="94">
        <v>2601</v>
      </c>
      <c r="AE550" s="94">
        <v>1000</v>
      </c>
      <c r="AF550" s="94">
        <v>1000</v>
      </c>
      <c r="AG550" s="94">
        <v>0</v>
      </c>
      <c r="AH550" s="102"/>
      <c r="AI550" s="102"/>
      <c r="AJ550" s="107"/>
      <c r="AK550" s="107" t="s">
        <v>3118</v>
      </c>
      <c r="AL550" s="107"/>
    </row>
    <row r="551" spans="2:38" ht="22.25" customHeight="1" x14ac:dyDescent="0.2">
      <c r="B551" s="102" t="s">
        <v>2238</v>
      </c>
      <c r="C551" s="94" t="s">
        <v>85</v>
      </c>
      <c r="D551" s="103" t="s">
        <v>9253</v>
      </c>
      <c r="E551" s="94" t="s">
        <v>9254</v>
      </c>
      <c r="F551" s="94" t="s">
        <v>3116</v>
      </c>
      <c r="G551" s="94" t="s">
        <v>2497</v>
      </c>
      <c r="H551" s="103">
        <v>2023</v>
      </c>
      <c r="I551" s="103">
        <v>2023</v>
      </c>
      <c r="J551" s="102" t="s">
        <v>2444</v>
      </c>
      <c r="K551" s="94" t="s">
        <v>2445</v>
      </c>
      <c r="L551" s="94" t="s">
        <v>2446</v>
      </c>
      <c r="M551" s="94" t="s">
        <v>2447</v>
      </c>
      <c r="N551" s="94" t="s">
        <v>2448</v>
      </c>
      <c r="O551" s="94" t="s">
        <v>89</v>
      </c>
      <c r="P551" s="94" t="s">
        <v>90</v>
      </c>
      <c r="Q551" s="94" t="s">
        <v>2449</v>
      </c>
      <c r="R551" s="94" t="s">
        <v>2450</v>
      </c>
      <c r="S551" s="94" t="s">
        <v>135</v>
      </c>
      <c r="T551" s="94" t="s">
        <v>92</v>
      </c>
      <c r="U551" s="94" t="s">
        <v>93</v>
      </c>
      <c r="V551" s="104" t="s">
        <v>3102</v>
      </c>
      <c r="W551" s="105" t="s">
        <v>2498</v>
      </c>
      <c r="X551" s="105" t="s">
        <v>2449</v>
      </c>
      <c r="Y551" s="105" t="s">
        <v>3103</v>
      </c>
      <c r="Z551" s="105" t="s">
        <v>3104</v>
      </c>
      <c r="AA551" s="105" t="s">
        <v>3105</v>
      </c>
      <c r="AB551" s="106">
        <v>3</v>
      </c>
      <c r="AC551" s="102">
        <v>9646</v>
      </c>
      <c r="AD551" s="94">
        <v>4823</v>
      </c>
      <c r="AE551" s="94">
        <v>1500</v>
      </c>
      <c r="AF551" s="94">
        <v>1500</v>
      </c>
      <c r="AG551" s="94">
        <v>0</v>
      </c>
      <c r="AH551" s="102"/>
      <c r="AI551" s="102"/>
      <c r="AJ551" s="107"/>
      <c r="AK551" s="107" t="s">
        <v>3118</v>
      </c>
      <c r="AL551" s="107"/>
    </row>
    <row r="552" spans="2:38" ht="22.25" customHeight="1" x14ac:dyDescent="0.2">
      <c r="B552" s="102" t="s">
        <v>2238</v>
      </c>
      <c r="C552" s="94" t="s">
        <v>85</v>
      </c>
      <c r="D552" s="103" t="s">
        <v>9255</v>
      </c>
      <c r="E552" s="94" t="s">
        <v>9256</v>
      </c>
      <c r="F552" s="94" t="s">
        <v>3116</v>
      </c>
      <c r="G552" s="94" t="s">
        <v>2497</v>
      </c>
      <c r="H552" s="103">
        <v>2023</v>
      </c>
      <c r="I552" s="103">
        <v>2023</v>
      </c>
      <c r="J552" s="102" t="s">
        <v>9257</v>
      </c>
      <c r="K552" s="94" t="s">
        <v>9258</v>
      </c>
      <c r="L552" s="94"/>
      <c r="M552" s="94" t="s">
        <v>9259</v>
      </c>
      <c r="N552" s="94" t="s">
        <v>7411</v>
      </c>
      <c r="O552" s="94" t="s">
        <v>89</v>
      </c>
      <c r="P552" s="94" t="s">
        <v>257</v>
      </c>
      <c r="Q552" s="94" t="s">
        <v>9260</v>
      </c>
      <c r="R552" s="94" t="s">
        <v>9261</v>
      </c>
      <c r="S552" s="94" t="s">
        <v>91</v>
      </c>
      <c r="T552" s="94" t="s">
        <v>9081</v>
      </c>
      <c r="U552" s="94" t="s">
        <v>93</v>
      </c>
      <c r="V552" s="104" t="s">
        <v>9262</v>
      </c>
      <c r="W552" s="105" t="s">
        <v>9263</v>
      </c>
      <c r="X552" s="105" t="s">
        <v>9264</v>
      </c>
      <c r="Y552" s="105" t="s">
        <v>9265</v>
      </c>
      <c r="Z552" s="105" t="s">
        <v>9266</v>
      </c>
      <c r="AA552" s="105" t="s">
        <v>9267</v>
      </c>
      <c r="AB552" s="106">
        <v>4</v>
      </c>
      <c r="AC552" s="102">
        <v>27500</v>
      </c>
      <c r="AD552" s="94">
        <v>17500</v>
      </c>
      <c r="AE552" s="94">
        <v>5500</v>
      </c>
      <c r="AF552" s="94">
        <v>5500</v>
      </c>
      <c r="AG552" s="94">
        <v>0</v>
      </c>
      <c r="AH552" s="102" t="s">
        <v>3117</v>
      </c>
      <c r="AI552" s="102"/>
      <c r="AJ552" s="107"/>
      <c r="AK552" s="107" t="s">
        <v>3118</v>
      </c>
      <c r="AL552" s="107"/>
    </row>
    <row r="553" spans="2:38" ht="22.25" customHeight="1" x14ac:dyDescent="0.2">
      <c r="B553" s="102" t="s">
        <v>2238</v>
      </c>
      <c r="C553" s="94" t="s">
        <v>85</v>
      </c>
      <c r="D553" s="103" t="s">
        <v>9268</v>
      </c>
      <c r="E553" s="94" t="s">
        <v>9269</v>
      </c>
      <c r="F553" s="94" t="s">
        <v>3116</v>
      </c>
      <c r="G553" s="94" t="s">
        <v>2497</v>
      </c>
      <c r="H553" s="103">
        <v>2023</v>
      </c>
      <c r="I553" s="103">
        <v>2023</v>
      </c>
      <c r="J553" s="102" t="s">
        <v>9270</v>
      </c>
      <c r="K553" s="94" t="s">
        <v>9271</v>
      </c>
      <c r="L553" s="94" t="s">
        <v>9272</v>
      </c>
      <c r="M553" s="94" t="s">
        <v>9273</v>
      </c>
      <c r="N553" s="94" t="s">
        <v>9274</v>
      </c>
      <c r="O553" s="94" t="s">
        <v>89</v>
      </c>
      <c r="P553" s="94" t="s">
        <v>90</v>
      </c>
      <c r="Q553" s="94" t="s">
        <v>9125</v>
      </c>
      <c r="R553" s="94" t="s">
        <v>9275</v>
      </c>
      <c r="S553" s="94" t="s">
        <v>135</v>
      </c>
      <c r="T553" s="94" t="s">
        <v>2352</v>
      </c>
      <c r="U553" s="94" t="s">
        <v>93</v>
      </c>
      <c r="V553" s="104" t="s">
        <v>9276</v>
      </c>
      <c r="W553" s="105" t="s">
        <v>9277</v>
      </c>
      <c r="X553" s="105" t="s">
        <v>9125</v>
      </c>
      <c r="Y553" s="105" t="s">
        <v>9278</v>
      </c>
      <c r="Z553" s="105" t="s">
        <v>9279</v>
      </c>
      <c r="AA553" s="105" t="s">
        <v>9280</v>
      </c>
      <c r="AB553" s="106">
        <v>4</v>
      </c>
      <c r="AC553" s="102">
        <v>19390</v>
      </c>
      <c r="AD553" s="94">
        <v>9695</v>
      </c>
      <c r="AE553" s="94">
        <v>1900</v>
      </c>
      <c r="AF553" s="94">
        <v>1900</v>
      </c>
      <c r="AG553" s="94">
        <v>0</v>
      </c>
      <c r="AH553" s="102" t="s">
        <v>3117</v>
      </c>
      <c r="AI553" s="102"/>
      <c r="AJ553" s="107"/>
      <c r="AK553" s="107" t="s">
        <v>3118</v>
      </c>
      <c r="AL553" s="107"/>
    </row>
    <row r="554" spans="2:38" ht="22.25" customHeight="1" x14ac:dyDescent="0.2">
      <c r="B554" s="102" t="s">
        <v>2238</v>
      </c>
      <c r="C554" s="94" t="s">
        <v>85</v>
      </c>
      <c r="D554" s="103" t="s">
        <v>9281</v>
      </c>
      <c r="E554" s="94" t="s">
        <v>9282</v>
      </c>
      <c r="F554" s="94" t="s">
        <v>3116</v>
      </c>
      <c r="G554" s="94" t="s">
        <v>2497</v>
      </c>
      <c r="H554" s="103">
        <v>2023</v>
      </c>
      <c r="I554" s="103">
        <v>2023</v>
      </c>
      <c r="J554" s="102" t="s">
        <v>9283</v>
      </c>
      <c r="K554" s="94" t="s">
        <v>9284</v>
      </c>
      <c r="L554" s="94" t="s">
        <v>9285</v>
      </c>
      <c r="M554" s="94" t="s">
        <v>9286</v>
      </c>
      <c r="N554" s="94" t="s">
        <v>9287</v>
      </c>
      <c r="O554" s="94" t="s">
        <v>89</v>
      </c>
      <c r="P554" s="94" t="s">
        <v>90</v>
      </c>
      <c r="Q554" s="94" t="s">
        <v>9288</v>
      </c>
      <c r="R554" s="94" t="s">
        <v>9289</v>
      </c>
      <c r="S554" s="94" t="s">
        <v>135</v>
      </c>
      <c r="T554" s="94" t="s">
        <v>9081</v>
      </c>
      <c r="U554" s="94" t="s">
        <v>93</v>
      </c>
      <c r="V554" s="104" t="s">
        <v>9290</v>
      </c>
      <c r="W554" s="105" t="s">
        <v>9291</v>
      </c>
      <c r="X554" s="105" t="s">
        <v>9288</v>
      </c>
      <c r="Y554" s="105" t="s">
        <v>9292</v>
      </c>
      <c r="Z554" s="105" t="s">
        <v>9293</v>
      </c>
      <c r="AA554" s="105" t="s">
        <v>9294</v>
      </c>
      <c r="AB554" s="106">
        <v>3</v>
      </c>
      <c r="AC554" s="102">
        <v>6500</v>
      </c>
      <c r="AD554" s="94">
        <v>3250</v>
      </c>
      <c r="AE554" s="94">
        <v>1900</v>
      </c>
      <c r="AF554" s="94">
        <v>1900</v>
      </c>
      <c r="AG554" s="94">
        <v>0</v>
      </c>
      <c r="AH554" s="102"/>
      <c r="AI554" s="102"/>
      <c r="AJ554" s="107"/>
      <c r="AK554" s="107" t="s">
        <v>3118</v>
      </c>
      <c r="AL554" s="107"/>
    </row>
    <row r="555" spans="2:38" ht="22.25" customHeight="1" x14ac:dyDescent="0.2">
      <c r="B555" s="102" t="s">
        <v>2238</v>
      </c>
      <c r="C555" s="94" t="s">
        <v>85</v>
      </c>
      <c r="D555" s="103" t="s">
        <v>9295</v>
      </c>
      <c r="E555" s="94" t="s">
        <v>9296</v>
      </c>
      <c r="F555" s="94" t="s">
        <v>3116</v>
      </c>
      <c r="G555" s="94" t="s">
        <v>2497</v>
      </c>
      <c r="H555" s="103">
        <v>2023</v>
      </c>
      <c r="I555" s="103">
        <v>2023</v>
      </c>
      <c r="J555" s="102" t="s">
        <v>9297</v>
      </c>
      <c r="K555" s="94" t="s">
        <v>9298</v>
      </c>
      <c r="L555" s="94" t="s">
        <v>9299</v>
      </c>
      <c r="M555" s="94" t="s">
        <v>9300</v>
      </c>
      <c r="N555" s="94" t="s">
        <v>9301</v>
      </c>
      <c r="O555" s="94" t="s">
        <v>89</v>
      </c>
      <c r="P555" s="94" t="s">
        <v>90</v>
      </c>
      <c r="Q555" s="94" t="s">
        <v>9302</v>
      </c>
      <c r="R555" s="94" t="s">
        <v>9303</v>
      </c>
      <c r="S555" s="94" t="s">
        <v>135</v>
      </c>
      <c r="T555" s="94" t="s">
        <v>2267</v>
      </c>
      <c r="U555" s="94" t="s">
        <v>93</v>
      </c>
      <c r="V555" s="104" t="s">
        <v>9304</v>
      </c>
      <c r="W555" s="105" t="s">
        <v>9305</v>
      </c>
      <c r="X555" s="105" t="s">
        <v>9302</v>
      </c>
      <c r="Y555" s="105" t="s">
        <v>9306</v>
      </c>
      <c r="Z555" s="105" t="s">
        <v>9307</v>
      </c>
      <c r="AA555" s="105" t="s">
        <v>9308</v>
      </c>
      <c r="AB555" s="106">
        <v>4</v>
      </c>
      <c r="AC555" s="102">
        <v>11400</v>
      </c>
      <c r="AD555" s="94">
        <v>5700</v>
      </c>
      <c r="AE555" s="94">
        <v>1900</v>
      </c>
      <c r="AF555" s="94">
        <v>1900</v>
      </c>
      <c r="AG555" s="94">
        <v>0</v>
      </c>
      <c r="AH555" s="102"/>
      <c r="AI555" s="102"/>
      <c r="AJ555" s="107"/>
      <c r="AK555" s="107" t="s">
        <v>3118</v>
      </c>
      <c r="AL555" s="107"/>
    </row>
    <row r="556" spans="2:38" ht="22.25" customHeight="1" x14ac:dyDescent="0.2">
      <c r="B556" s="102" t="s">
        <v>2238</v>
      </c>
      <c r="C556" s="94" t="s">
        <v>85</v>
      </c>
      <c r="D556" s="103" t="s">
        <v>9309</v>
      </c>
      <c r="E556" s="94" t="s">
        <v>9310</v>
      </c>
      <c r="F556" s="94" t="s">
        <v>3116</v>
      </c>
      <c r="G556" s="94" t="s">
        <v>2497</v>
      </c>
      <c r="H556" s="103">
        <v>2023</v>
      </c>
      <c r="I556" s="103">
        <v>2023</v>
      </c>
      <c r="J556" s="102" t="s">
        <v>9311</v>
      </c>
      <c r="K556" s="94" t="s">
        <v>9312</v>
      </c>
      <c r="L556" s="94" t="s">
        <v>9313</v>
      </c>
      <c r="M556" s="94" t="s">
        <v>9314</v>
      </c>
      <c r="N556" s="94" t="s">
        <v>9315</v>
      </c>
      <c r="O556" s="94" t="s">
        <v>89</v>
      </c>
      <c r="P556" s="94" t="s">
        <v>90</v>
      </c>
      <c r="Q556" s="94" t="s">
        <v>9316</v>
      </c>
      <c r="R556" s="94" t="s">
        <v>9317</v>
      </c>
      <c r="S556" s="94" t="s">
        <v>135</v>
      </c>
      <c r="T556" s="94" t="s">
        <v>2267</v>
      </c>
      <c r="U556" s="94" t="s">
        <v>93</v>
      </c>
      <c r="V556" s="104" t="s">
        <v>9318</v>
      </c>
      <c r="W556" s="105" t="s">
        <v>2498</v>
      </c>
      <c r="X556" s="105" t="s">
        <v>9316</v>
      </c>
      <c r="Y556" s="105" t="s">
        <v>9319</v>
      </c>
      <c r="Z556" s="105" t="s">
        <v>9320</v>
      </c>
      <c r="AA556" s="105" t="s">
        <v>9321</v>
      </c>
      <c r="AB556" s="106">
        <v>3</v>
      </c>
      <c r="AC556" s="102">
        <v>18500</v>
      </c>
      <c r="AD556" s="94">
        <v>6000</v>
      </c>
      <c r="AE556" s="94">
        <v>1500</v>
      </c>
      <c r="AF556" s="94">
        <v>1500</v>
      </c>
      <c r="AG556" s="94">
        <v>0</v>
      </c>
      <c r="AH556" s="102" t="s">
        <v>3117</v>
      </c>
      <c r="AI556" s="102"/>
      <c r="AJ556" s="107"/>
      <c r="AK556" s="107" t="s">
        <v>3118</v>
      </c>
      <c r="AL556" s="107"/>
    </row>
    <row r="557" spans="2:38" ht="22.25" customHeight="1" x14ac:dyDescent="0.2">
      <c r="B557" s="102" t="s">
        <v>2238</v>
      </c>
      <c r="C557" s="94" t="s">
        <v>85</v>
      </c>
      <c r="D557" s="103" t="s">
        <v>9322</v>
      </c>
      <c r="E557" s="94" t="s">
        <v>9323</v>
      </c>
      <c r="F557" s="94" t="s">
        <v>3116</v>
      </c>
      <c r="G557" s="94" t="s">
        <v>2497</v>
      </c>
      <c r="H557" s="103">
        <v>2023</v>
      </c>
      <c r="I557" s="103">
        <v>2023</v>
      </c>
      <c r="J557" s="102" t="s">
        <v>9324</v>
      </c>
      <c r="K557" s="94" t="s">
        <v>9325</v>
      </c>
      <c r="L557" s="94" t="s">
        <v>9326</v>
      </c>
      <c r="M557" s="94" t="s">
        <v>9327</v>
      </c>
      <c r="N557" s="94" t="s">
        <v>9328</v>
      </c>
      <c r="O557" s="94" t="s">
        <v>89</v>
      </c>
      <c r="P557" s="94" t="s">
        <v>90</v>
      </c>
      <c r="Q557" s="94" t="s">
        <v>9329</v>
      </c>
      <c r="R557" s="94" t="s">
        <v>9330</v>
      </c>
      <c r="S557" s="94" t="s">
        <v>135</v>
      </c>
      <c r="T557" s="94" t="s">
        <v>9081</v>
      </c>
      <c r="U557" s="94" t="s">
        <v>93</v>
      </c>
      <c r="V557" s="104" t="s">
        <v>9331</v>
      </c>
      <c r="W557" s="105" t="s">
        <v>2654</v>
      </c>
      <c r="X557" s="105" t="s">
        <v>9329</v>
      </c>
      <c r="Y557" s="105" t="s">
        <v>9332</v>
      </c>
      <c r="Z557" s="105" t="s">
        <v>9333</v>
      </c>
      <c r="AA557" s="105" t="s">
        <v>9334</v>
      </c>
      <c r="AB557" s="106">
        <v>2</v>
      </c>
      <c r="AC557" s="102">
        <v>8170</v>
      </c>
      <c r="AD557" s="94">
        <v>3200</v>
      </c>
      <c r="AE557" s="94">
        <v>1500</v>
      </c>
      <c r="AF557" s="94">
        <v>1500</v>
      </c>
      <c r="AG557" s="94">
        <v>0</v>
      </c>
      <c r="AH557" s="102" t="s">
        <v>3117</v>
      </c>
      <c r="AI557" s="102"/>
      <c r="AJ557" s="107"/>
      <c r="AK557" s="107" t="s">
        <v>3118</v>
      </c>
      <c r="AL557" s="107"/>
    </row>
    <row r="558" spans="2:38" ht="22.25" customHeight="1" x14ac:dyDescent="0.2">
      <c r="B558" s="102" t="s">
        <v>2238</v>
      </c>
      <c r="C558" s="94" t="s">
        <v>85</v>
      </c>
      <c r="D558" s="103" t="s">
        <v>9335</v>
      </c>
      <c r="E558" s="94" t="s">
        <v>9336</v>
      </c>
      <c r="F558" s="94" t="s">
        <v>3116</v>
      </c>
      <c r="G558" s="94" t="s">
        <v>2497</v>
      </c>
      <c r="H558" s="103">
        <v>2023</v>
      </c>
      <c r="I558" s="103">
        <v>2023</v>
      </c>
      <c r="J558" s="102" t="s">
        <v>2424</v>
      </c>
      <c r="K558" s="94" t="s">
        <v>2425</v>
      </c>
      <c r="L558" s="94" t="s">
        <v>3096</v>
      </c>
      <c r="M558" s="94" t="s">
        <v>2427</v>
      </c>
      <c r="N558" s="94" t="s">
        <v>2428</v>
      </c>
      <c r="O558" s="94" t="s">
        <v>89</v>
      </c>
      <c r="P558" s="94" t="s">
        <v>90</v>
      </c>
      <c r="Q558" s="94" t="s">
        <v>2429</v>
      </c>
      <c r="R558" s="94" t="s">
        <v>2430</v>
      </c>
      <c r="S558" s="94" t="s">
        <v>135</v>
      </c>
      <c r="T558" s="94" t="s">
        <v>2352</v>
      </c>
      <c r="U558" s="94" t="s">
        <v>93</v>
      </c>
      <c r="V558" s="104" t="s">
        <v>3097</v>
      </c>
      <c r="W558" s="105" t="s">
        <v>2498</v>
      </c>
      <c r="X558" s="105" t="s">
        <v>2429</v>
      </c>
      <c r="Y558" s="105" t="s">
        <v>3098</v>
      </c>
      <c r="Z558" s="105" t="s">
        <v>3099</v>
      </c>
      <c r="AA558" s="105" t="s">
        <v>3100</v>
      </c>
      <c r="AB558" s="106">
        <v>2</v>
      </c>
      <c r="AC558" s="102">
        <v>8300</v>
      </c>
      <c r="AD558" s="94">
        <v>3000</v>
      </c>
      <c r="AE558" s="94">
        <v>1900</v>
      </c>
      <c r="AF558" s="94">
        <v>1900</v>
      </c>
      <c r="AG558" s="94">
        <v>0</v>
      </c>
      <c r="AH558" s="102" t="s">
        <v>3117</v>
      </c>
      <c r="AI558" s="102"/>
      <c r="AJ558" s="107"/>
      <c r="AK558" s="107" t="s">
        <v>3118</v>
      </c>
      <c r="AL558" s="107"/>
    </row>
    <row r="559" spans="2:38" ht="22.25" customHeight="1" x14ac:dyDescent="0.2">
      <c r="B559" s="102" t="s">
        <v>2238</v>
      </c>
      <c r="C559" s="94" t="s">
        <v>85</v>
      </c>
      <c r="D559" s="103" t="s">
        <v>9337</v>
      </c>
      <c r="E559" s="94" t="s">
        <v>9338</v>
      </c>
      <c r="F559" s="94" t="s">
        <v>3116</v>
      </c>
      <c r="G559" s="94" t="s">
        <v>2497</v>
      </c>
      <c r="H559" s="103">
        <v>2023</v>
      </c>
      <c r="I559" s="103">
        <v>2023</v>
      </c>
      <c r="J559" s="102" t="s">
        <v>9339</v>
      </c>
      <c r="K559" s="94" t="s">
        <v>9340</v>
      </c>
      <c r="L559" s="94" t="s">
        <v>9341</v>
      </c>
      <c r="M559" s="94" t="s">
        <v>9342</v>
      </c>
      <c r="N559" s="94" t="s">
        <v>9343</v>
      </c>
      <c r="O559" s="94" t="s">
        <v>89</v>
      </c>
      <c r="P559" s="94" t="s">
        <v>90</v>
      </c>
      <c r="Q559" s="94" t="s">
        <v>9344</v>
      </c>
      <c r="R559" s="94" t="s">
        <v>9345</v>
      </c>
      <c r="S559" s="94" t="s">
        <v>119</v>
      </c>
      <c r="T559" s="94" t="s">
        <v>2352</v>
      </c>
      <c r="U559" s="94" t="s">
        <v>93</v>
      </c>
      <c r="V559" s="104" t="s">
        <v>9346</v>
      </c>
      <c r="W559" s="105" t="s">
        <v>9347</v>
      </c>
      <c r="X559" s="105" t="s">
        <v>9344</v>
      </c>
      <c r="Y559" s="105" t="s">
        <v>9348</v>
      </c>
      <c r="Z559" s="105" t="s">
        <v>9349</v>
      </c>
      <c r="AA559" s="105" t="s">
        <v>9350</v>
      </c>
      <c r="AB559" s="106">
        <v>1</v>
      </c>
      <c r="AC559" s="102">
        <v>3250</v>
      </c>
      <c r="AD559" s="94">
        <v>1500</v>
      </c>
      <c r="AE559" s="94">
        <v>1500</v>
      </c>
      <c r="AF559" s="94">
        <v>1500</v>
      </c>
      <c r="AG559" s="94">
        <v>0</v>
      </c>
      <c r="AH559" s="102"/>
      <c r="AI559" s="102"/>
      <c r="AJ559" s="107"/>
      <c r="AK559" s="107" t="s">
        <v>3118</v>
      </c>
      <c r="AL559" s="107"/>
    </row>
    <row r="560" spans="2:38" ht="22.25" customHeight="1" x14ac:dyDescent="0.2">
      <c r="B560" s="102" t="s">
        <v>2238</v>
      </c>
      <c r="C560" s="94" t="s">
        <v>85</v>
      </c>
      <c r="D560" s="103" t="s">
        <v>9351</v>
      </c>
      <c r="E560" s="94" t="s">
        <v>9352</v>
      </c>
      <c r="F560" s="94" t="s">
        <v>3116</v>
      </c>
      <c r="G560" s="94" t="s">
        <v>2497</v>
      </c>
      <c r="H560" s="103">
        <v>2023</v>
      </c>
      <c r="I560" s="103">
        <v>2023</v>
      </c>
      <c r="J560" s="102" t="s">
        <v>9353</v>
      </c>
      <c r="K560" s="94" t="s">
        <v>9354</v>
      </c>
      <c r="L560" s="94"/>
      <c r="M560" s="94" t="s">
        <v>9355</v>
      </c>
      <c r="N560" s="94" t="s">
        <v>9356</v>
      </c>
      <c r="O560" s="94" t="s">
        <v>89</v>
      </c>
      <c r="P560" s="94" t="s">
        <v>90</v>
      </c>
      <c r="Q560" s="94" t="s">
        <v>9357</v>
      </c>
      <c r="R560" s="94" t="s">
        <v>9358</v>
      </c>
      <c r="S560" s="94" t="s">
        <v>135</v>
      </c>
      <c r="T560" s="94" t="s">
        <v>2267</v>
      </c>
      <c r="U560" s="94" t="s">
        <v>93</v>
      </c>
      <c r="V560" s="104" t="s">
        <v>9359</v>
      </c>
      <c r="W560" s="105" t="s">
        <v>2498</v>
      </c>
      <c r="X560" s="105" t="s">
        <v>9357</v>
      </c>
      <c r="Y560" s="105" t="s">
        <v>9360</v>
      </c>
      <c r="Z560" s="105" t="s">
        <v>9361</v>
      </c>
      <c r="AA560" s="105" t="s">
        <v>9362</v>
      </c>
      <c r="AB560" s="106">
        <v>4</v>
      </c>
      <c r="AC560" s="102">
        <v>19069</v>
      </c>
      <c r="AD560" s="94">
        <v>9534</v>
      </c>
      <c r="AE560" s="94">
        <v>1800</v>
      </c>
      <c r="AF560" s="94">
        <v>1800</v>
      </c>
      <c r="AG560" s="94">
        <v>0</v>
      </c>
      <c r="AH560" s="102"/>
      <c r="AI560" s="102"/>
      <c r="AJ560" s="107"/>
      <c r="AK560" s="107" t="s">
        <v>3118</v>
      </c>
      <c r="AL560" s="107"/>
    </row>
    <row r="561" spans="2:38" ht="22.25" customHeight="1" x14ac:dyDescent="0.2">
      <c r="B561" s="102" t="s">
        <v>2238</v>
      </c>
      <c r="C561" s="94" t="s">
        <v>85</v>
      </c>
      <c r="D561" s="103" t="s">
        <v>9363</v>
      </c>
      <c r="E561" s="94" t="s">
        <v>9364</v>
      </c>
      <c r="F561" s="94" t="s">
        <v>3116</v>
      </c>
      <c r="G561" s="94" t="s">
        <v>2497</v>
      </c>
      <c r="H561" s="103">
        <v>2023</v>
      </c>
      <c r="I561" s="103">
        <v>2023</v>
      </c>
      <c r="J561" s="102" t="s">
        <v>9365</v>
      </c>
      <c r="K561" s="94" t="s">
        <v>9366</v>
      </c>
      <c r="L561" s="94" t="s">
        <v>9367</v>
      </c>
      <c r="M561" s="94" t="s">
        <v>9368</v>
      </c>
      <c r="N561" s="94" t="s">
        <v>9369</v>
      </c>
      <c r="O561" s="94" t="s">
        <v>89</v>
      </c>
      <c r="P561" s="94" t="s">
        <v>90</v>
      </c>
      <c r="Q561" s="94" t="s">
        <v>2265</v>
      </c>
      <c r="R561" s="94" t="s">
        <v>2266</v>
      </c>
      <c r="S561" s="94" t="s">
        <v>135</v>
      </c>
      <c r="T561" s="94" t="s">
        <v>2267</v>
      </c>
      <c r="U561" s="94" t="s">
        <v>93</v>
      </c>
      <c r="V561" s="104" t="s">
        <v>9370</v>
      </c>
      <c r="W561" s="105" t="s">
        <v>9371</v>
      </c>
      <c r="X561" s="105" t="s">
        <v>2265</v>
      </c>
      <c r="Y561" s="105" t="s">
        <v>9372</v>
      </c>
      <c r="Z561" s="105" t="s">
        <v>9373</v>
      </c>
      <c r="AA561" s="105" t="s">
        <v>9374</v>
      </c>
      <c r="AB561" s="106">
        <v>4</v>
      </c>
      <c r="AC561" s="102">
        <v>18030</v>
      </c>
      <c r="AD561" s="94">
        <v>4000</v>
      </c>
      <c r="AE561" s="94">
        <v>1900</v>
      </c>
      <c r="AF561" s="94">
        <v>1900</v>
      </c>
      <c r="AG561" s="94">
        <v>0</v>
      </c>
      <c r="AH561" s="102"/>
      <c r="AI561" s="102"/>
      <c r="AJ561" s="107"/>
      <c r="AK561" s="107" t="s">
        <v>3118</v>
      </c>
      <c r="AL561" s="107"/>
    </row>
    <row r="562" spans="2:38" ht="22.25" customHeight="1" x14ac:dyDescent="0.2">
      <c r="B562" s="102" t="s">
        <v>2238</v>
      </c>
      <c r="C562" s="94" t="s">
        <v>85</v>
      </c>
      <c r="D562" s="103" t="s">
        <v>9375</v>
      </c>
      <c r="E562" s="94" t="s">
        <v>9376</v>
      </c>
      <c r="F562" s="94" t="s">
        <v>3116</v>
      </c>
      <c r="G562" s="94" t="s">
        <v>2497</v>
      </c>
      <c r="H562" s="103">
        <v>2023</v>
      </c>
      <c r="I562" s="103">
        <v>2023</v>
      </c>
      <c r="J562" s="102" t="s">
        <v>9377</v>
      </c>
      <c r="K562" s="94" t="s">
        <v>9378</v>
      </c>
      <c r="L562" s="94" t="s">
        <v>9379</v>
      </c>
      <c r="M562" s="94" t="s">
        <v>9380</v>
      </c>
      <c r="N562" s="94" t="s">
        <v>9381</v>
      </c>
      <c r="O562" s="94" t="s">
        <v>89</v>
      </c>
      <c r="P562" s="94" t="s">
        <v>90</v>
      </c>
      <c r="Q562" s="94" t="s">
        <v>9382</v>
      </c>
      <c r="R562" s="94" t="s">
        <v>9383</v>
      </c>
      <c r="S562" s="94" t="s">
        <v>119</v>
      </c>
      <c r="T562" s="94" t="s">
        <v>92</v>
      </c>
      <c r="U562" s="94" t="s">
        <v>93</v>
      </c>
      <c r="V562" s="104" t="s">
        <v>9384</v>
      </c>
      <c r="W562" s="105" t="s">
        <v>9385</v>
      </c>
      <c r="X562" s="105" t="s">
        <v>9382</v>
      </c>
      <c r="Y562" s="105" t="s">
        <v>9386</v>
      </c>
      <c r="Z562" s="105" t="s">
        <v>9387</v>
      </c>
      <c r="AA562" s="105" t="s">
        <v>9388</v>
      </c>
      <c r="AB562" s="106">
        <v>3</v>
      </c>
      <c r="AC562" s="102">
        <v>32368</v>
      </c>
      <c r="AD562" s="94">
        <v>16184</v>
      </c>
      <c r="AE562" s="94">
        <v>1500</v>
      </c>
      <c r="AF562" s="94">
        <v>1500</v>
      </c>
      <c r="AG562" s="94">
        <v>0</v>
      </c>
      <c r="AH562" s="102"/>
      <c r="AI562" s="102"/>
      <c r="AJ562" s="107"/>
      <c r="AK562" s="107" t="s">
        <v>3118</v>
      </c>
      <c r="AL562" s="107"/>
    </row>
    <row r="563" spans="2:38" ht="22.25" customHeight="1" x14ac:dyDescent="0.2">
      <c r="B563" s="102" t="s">
        <v>2238</v>
      </c>
      <c r="C563" s="94" t="s">
        <v>85</v>
      </c>
      <c r="D563" s="103" t="s">
        <v>9389</v>
      </c>
      <c r="E563" s="94" t="s">
        <v>9390</v>
      </c>
      <c r="F563" s="94" t="s">
        <v>3116</v>
      </c>
      <c r="G563" s="94" t="s">
        <v>2497</v>
      </c>
      <c r="H563" s="103">
        <v>2023</v>
      </c>
      <c r="I563" s="103">
        <v>2023</v>
      </c>
      <c r="J563" s="102" t="s">
        <v>9391</v>
      </c>
      <c r="K563" s="94" t="s">
        <v>9392</v>
      </c>
      <c r="L563" s="94" t="s">
        <v>9393</v>
      </c>
      <c r="M563" s="94" t="s">
        <v>9394</v>
      </c>
      <c r="N563" s="94" t="s">
        <v>9395</v>
      </c>
      <c r="O563" s="94" t="s">
        <v>89</v>
      </c>
      <c r="P563" s="94" t="s">
        <v>90</v>
      </c>
      <c r="Q563" s="94" t="s">
        <v>9396</v>
      </c>
      <c r="R563" s="94" t="s">
        <v>9397</v>
      </c>
      <c r="S563" s="94" t="s">
        <v>91</v>
      </c>
      <c r="T563" s="94" t="s">
        <v>2352</v>
      </c>
      <c r="U563" s="94" t="s">
        <v>93</v>
      </c>
      <c r="V563" s="104" t="s">
        <v>9398</v>
      </c>
      <c r="W563" s="105" t="s">
        <v>2498</v>
      </c>
      <c r="X563" s="105" t="s">
        <v>9396</v>
      </c>
      <c r="Y563" s="105" t="s">
        <v>9399</v>
      </c>
      <c r="Z563" s="105" t="s">
        <v>9400</v>
      </c>
      <c r="AA563" s="105" t="s">
        <v>9401</v>
      </c>
      <c r="AB563" s="106">
        <v>3</v>
      </c>
      <c r="AC563" s="102">
        <v>6620</v>
      </c>
      <c r="AD563" s="94">
        <v>3310</v>
      </c>
      <c r="AE563" s="94">
        <v>1500</v>
      </c>
      <c r="AF563" s="94">
        <v>1500</v>
      </c>
      <c r="AG563" s="94">
        <v>0</v>
      </c>
      <c r="AH563" s="102" t="s">
        <v>3117</v>
      </c>
      <c r="AI563" s="102"/>
      <c r="AJ563" s="107"/>
      <c r="AK563" s="107" t="s">
        <v>3118</v>
      </c>
      <c r="AL563" s="107"/>
    </row>
    <row r="564" spans="2:38" ht="22.25" customHeight="1" x14ac:dyDescent="0.2">
      <c r="B564" s="102" t="s">
        <v>2238</v>
      </c>
      <c r="C564" s="94" t="s">
        <v>85</v>
      </c>
      <c r="D564" s="103" t="s">
        <v>9402</v>
      </c>
      <c r="E564" s="94" t="s">
        <v>9403</v>
      </c>
      <c r="F564" s="94" t="s">
        <v>3116</v>
      </c>
      <c r="G564" s="94" t="s">
        <v>2497</v>
      </c>
      <c r="H564" s="103">
        <v>2023</v>
      </c>
      <c r="I564" s="103">
        <v>2023</v>
      </c>
      <c r="J564" s="102" t="s">
        <v>9404</v>
      </c>
      <c r="K564" s="94" t="s">
        <v>9405</v>
      </c>
      <c r="L564" s="94" t="s">
        <v>9406</v>
      </c>
      <c r="M564" s="94" t="s">
        <v>9407</v>
      </c>
      <c r="N564" s="94" t="s">
        <v>9408</v>
      </c>
      <c r="O564" s="94" t="s">
        <v>89</v>
      </c>
      <c r="P564" s="94" t="s">
        <v>90</v>
      </c>
      <c r="Q564" s="94" t="s">
        <v>9409</v>
      </c>
      <c r="R564" s="94" t="s">
        <v>9410</v>
      </c>
      <c r="S564" s="94" t="s">
        <v>91</v>
      </c>
      <c r="T564" s="94" t="s">
        <v>2247</v>
      </c>
      <c r="U564" s="94" t="s">
        <v>93</v>
      </c>
      <c r="V564" s="104" t="s">
        <v>9411</v>
      </c>
      <c r="W564" s="105" t="s">
        <v>2498</v>
      </c>
      <c r="X564" s="105" t="s">
        <v>9409</v>
      </c>
      <c r="Y564" s="105" t="s">
        <v>9412</v>
      </c>
      <c r="Z564" s="105" t="s">
        <v>9413</v>
      </c>
      <c r="AA564" s="105" t="s">
        <v>9414</v>
      </c>
      <c r="AB564" s="106">
        <v>1</v>
      </c>
      <c r="AC564" s="102">
        <v>6566</v>
      </c>
      <c r="AD564" s="94">
        <v>2500</v>
      </c>
      <c r="AE564" s="94">
        <v>1900</v>
      </c>
      <c r="AF564" s="94">
        <v>1900</v>
      </c>
      <c r="AG564" s="94">
        <v>0</v>
      </c>
      <c r="AH564" s="102" t="s">
        <v>3117</v>
      </c>
      <c r="AI564" s="102"/>
      <c r="AJ564" s="107"/>
      <c r="AK564" s="107" t="s">
        <v>3118</v>
      </c>
      <c r="AL564" s="107"/>
    </row>
    <row r="565" spans="2:38" ht="22.25" customHeight="1" x14ac:dyDescent="0.2">
      <c r="B565" s="102" t="s">
        <v>2238</v>
      </c>
      <c r="C565" s="94" t="s">
        <v>85</v>
      </c>
      <c r="D565" s="103" t="s">
        <v>9415</v>
      </c>
      <c r="E565" s="94" t="s">
        <v>9416</v>
      </c>
      <c r="F565" s="94" t="s">
        <v>3116</v>
      </c>
      <c r="G565" s="94" t="s">
        <v>2497</v>
      </c>
      <c r="H565" s="103">
        <v>2023</v>
      </c>
      <c r="I565" s="103">
        <v>2023</v>
      </c>
      <c r="J565" s="102" t="s">
        <v>9417</v>
      </c>
      <c r="K565" s="94" t="s">
        <v>9418</v>
      </c>
      <c r="L565" s="94" t="s">
        <v>9419</v>
      </c>
      <c r="M565" s="94" t="s">
        <v>9420</v>
      </c>
      <c r="N565" s="94" t="s">
        <v>9421</v>
      </c>
      <c r="O565" s="94" t="s">
        <v>89</v>
      </c>
      <c r="P565" s="94" t="s">
        <v>90</v>
      </c>
      <c r="Q565" s="94" t="s">
        <v>9422</v>
      </c>
      <c r="R565" s="94" t="s">
        <v>2351</v>
      </c>
      <c r="S565" s="94" t="s">
        <v>119</v>
      </c>
      <c r="T565" s="94" t="s">
        <v>2352</v>
      </c>
      <c r="U565" s="94" t="s">
        <v>93</v>
      </c>
      <c r="V565" s="104" t="s">
        <v>9423</v>
      </c>
      <c r="W565" s="105" t="s">
        <v>9424</v>
      </c>
      <c r="X565" s="105" t="s">
        <v>9422</v>
      </c>
      <c r="Y565" s="105" t="s">
        <v>9425</v>
      </c>
      <c r="Z565" s="105" t="s">
        <v>9426</v>
      </c>
      <c r="AA565" s="105" t="s">
        <v>9427</v>
      </c>
      <c r="AB565" s="106">
        <v>3</v>
      </c>
      <c r="AC565" s="102">
        <v>23880</v>
      </c>
      <c r="AD565" s="94">
        <v>8400</v>
      </c>
      <c r="AE565" s="94">
        <v>2050</v>
      </c>
      <c r="AF565" s="94">
        <v>2050</v>
      </c>
      <c r="AG565" s="94">
        <v>0</v>
      </c>
      <c r="AH565" s="102"/>
      <c r="AI565" s="102"/>
      <c r="AJ565" s="107"/>
      <c r="AK565" s="107" t="s">
        <v>3118</v>
      </c>
      <c r="AL565" s="107"/>
    </row>
    <row r="566" spans="2:38" ht="22.25" customHeight="1" x14ac:dyDescent="0.2">
      <c r="B566" s="102" t="s">
        <v>2238</v>
      </c>
      <c r="C566" s="94" t="s">
        <v>85</v>
      </c>
      <c r="D566" s="103" t="s">
        <v>9428</v>
      </c>
      <c r="E566" s="94" t="s">
        <v>9429</v>
      </c>
      <c r="F566" s="94" t="s">
        <v>3116</v>
      </c>
      <c r="G566" s="94" t="s">
        <v>2497</v>
      </c>
      <c r="H566" s="103">
        <v>2023</v>
      </c>
      <c r="I566" s="103">
        <v>2023</v>
      </c>
      <c r="J566" s="102" t="s">
        <v>2366</v>
      </c>
      <c r="K566" s="94" t="s">
        <v>2367</v>
      </c>
      <c r="L566" s="94" t="s">
        <v>3079</v>
      </c>
      <c r="M566" s="94" t="s">
        <v>2369</v>
      </c>
      <c r="N566" s="94" t="s">
        <v>2370</v>
      </c>
      <c r="O566" s="94" t="s">
        <v>89</v>
      </c>
      <c r="P566" s="94" t="s">
        <v>90</v>
      </c>
      <c r="Q566" s="94" t="s">
        <v>2371</v>
      </c>
      <c r="R566" s="94" t="s">
        <v>2372</v>
      </c>
      <c r="S566" s="94" t="s">
        <v>91</v>
      </c>
      <c r="T566" s="94" t="s">
        <v>2352</v>
      </c>
      <c r="U566" s="94" t="s">
        <v>93</v>
      </c>
      <c r="V566" s="104" t="s">
        <v>3080</v>
      </c>
      <c r="W566" s="105" t="s">
        <v>2498</v>
      </c>
      <c r="X566" s="105" t="s">
        <v>2371</v>
      </c>
      <c r="Y566" s="105" t="s">
        <v>3081</v>
      </c>
      <c r="Z566" s="105" t="s">
        <v>3082</v>
      </c>
      <c r="AA566" s="105" t="s">
        <v>3083</v>
      </c>
      <c r="AB566" s="106">
        <v>1</v>
      </c>
      <c r="AC566" s="102">
        <v>6840</v>
      </c>
      <c r="AD566" s="94">
        <v>2100</v>
      </c>
      <c r="AE566" s="94">
        <v>1900</v>
      </c>
      <c r="AF566" s="94">
        <v>1900</v>
      </c>
      <c r="AG566" s="94">
        <v>0</v>
      </c>
      <c r="AH566" s="102" t="s">
        <v>3117</v>
      </c>
      <c r="AI566" s="102"/>
      <c r="AJ566" s="107"/>
      <c r="AK566" s="107" t="s">
        <v>3118</v>
      </c>
      <c r="AL566" s="107"/>
    </row>
    <row r="567" spans="2:38" ht="22.25" customHeight="1" x14ac:dyDescent="0.2">
      <c r="B567" s="102" t="s">
        <v>2238</v>
      </c>
      <c r="C567" s="94" t="s">
        <v>85</v>
      </c>
      <c r="D567" s="103" t="s">
        <v>9430</v>
      </c>
      <c r="E567" s="94" t="s">
        <v>9431</v>
      </c>
      <c r="F567" s="94" t="s">
        <v>3505</v>
      </c>
      <c r="G567" s="94" t="s">
        <v>2497</v>
      </c>
      <c r="H567" s="103">
        <v>2023</v>
      </c>
      <c r="I567" s="103">
        <v>2023</v>
      </c>
      <c r="J567" s="102" t="s">
        <v>9432</v>
      </c>
      <c r="K567" s="94" t="s">
        <v>9433</v>
      </c>
      <c r="L567" s="94" t="s">
        <v>9434</v>
      </c>
      <c r="M567" s="94" t="s">
        <v>9435</v>
      </c>
      <c r="N567" s="94" t="s">
        <v>9436</v>
      </c>
      <c r="O567" s="94" t="s">
        <v>89</v>
      </c>
      <c r="P567" s="94" t="s">
        <v>90</v>
      </c>
      <c r="Q567" s="94" t="s">
        <v>9437</v>
      </c>
      <c r="R567" s="94" t="s">
        <v>9438</v>
      </c>
      <c r="S567" s="94" t="s">
        <v>119</v>
      </c>
      <c r="T567" s="94" t="s">
        <v>2352</v>
      </c>
      <c r="U567" s="94" t="s">
        <v>93</v>
      </c>
      <c r="V567" s="104" t="s">
        <v>9439</v>
      </c>
      <c r="W567" s="105" t="s">
        <v>2498</v>
      </c>
      <c r="X567" s="105" t="s">
        <v>9437</v>
      </c>
      <c r="Y567" s="105" t="s">
        <v>9440</v>
      </c>
      <c r="Z567" s="105" t="s">
        <v>9441</v>
      </c>
      <c r="AA567" s="105" t="s">
        <v>9442</v>
      </c>
      <c r="AB567" s="106">
        <v>3</v>
      </c>
      <c r="AC567" s="102">
        <v>15970</v>
      </c>
      <c r="AD567" s="94">
        <v>6500</v>
      </c>
      <c r="AE567" s="94">
        <v>0</v>
      </c>
      <c r="AF567" s="94">
        <v>0</v>
      </c>
      <c r="AG567" s="94">
        <v>0</v>
      </c>
      <c r="AH567" s="102"/>
      <c r="AI567" s="102"/>
      <c r="AJ567" s="107"/>
      <c r="AK567" s="107" t="s">
        <v>3118</v>
      </c>
      <c r="AL567" s="107"/>
    </row>
    <row r="568" spans="2:38" ht="22.25" customHeight="1" x14ac:dyDescent="0.2">
      <c r="B568" s="102" t="s">
        <v>9443</v>
      </c>
      <c r="C568" s="94" t="s">
        <v>85</v>
      </c>
      <c r="D568" s="103" t="s">
        <v>9444</v>
      </c>
      <c r="E568" s="94" t="s">
        <v>9445</v>
      </c>
      <c r="F568" s="94" t="s">
        <v>3116</v>
      </c>
      <c r="G568" s="94" t="s">
        <v>2497</v>
      </c>
      <c r="H568" s="103">
        <v>2023</v>
      </c>
      <c r="I568" s="103">
        <v>2023</v>
      </c>
      <c r="J568" s="102" t="s">
        <v>9446</v>
      </c>
      <c r="K568" s="94" t="s">
        <v>9447</v>
      </c>
      <c r="L568" s="94" t="s">
        <v>9448</v>
      </c>
      <c r="M568" s="94" t="s">
        <v>9449</v>
      </c>
      <c r="N568" s="94" t="s">
        <v>9450</v>
      </c>
      <c r="O568" s="94" t="s">
        <v>89</v>
      </c>
      <c r="P568" s="94" t="s">
        <v>90</v>
      </c>
      <c r="Q568" s="94" t="s">
        <v>9451</v>
      </c>
      <c r="R568" s="94" t="s">
        <v>9452</v>
      </c>
      <c r="S568" s="94" t="s">
        <v>119</v>
      </c>
      <c r="T568" s="94" t="s">
        <v>3294</v>
      </c>
      <c r="U568" s="94" t="s">
        <v>3294</v>
      </c>
      <c r="V568" s="104" t="s">
        <v>9453</v>
      </c>
      <c r="W568" s="105" t="s">
        <v>2498</v>
      </c>
      <c r="X568" s="105" t="s">
        <v>9451</v>
      </c>
      <c r="Y568" s="105" t="s">
        <v>9454</v>
      </c>
      <c r="Z568" s="105" t="s">
        <v>9455</v>
      </c>
      <c r="AA568" s="105" t="s">
        <v>3299</v>
      </c>
      <c r="AB568" s="106">
        <v>3</v>
      </c>
      <c r="AC568" s="102">
        <v>12930</v>
      </c>
      <c r="AD568" s="94">
        <v>6000</v>
      </c>
      <c r="AE568" s="94">
        <v>4807</v>
      </c>
      <c r="AF568" s="94">
        <v>4807</v>
      </c>
      <c r="AG568" s="94">
        <v>0</v>
      </c>
      <c r="AH568" s="102"/>
      <c r="AI568" s="102"/>
      <c r="AJ568" s="107"/>
      <c r="AK568" s="107" t="s">
        <v>3118</v>
      </c>
      <c r="AL568" s="107"/>
    </row>
    <row r="569" spans="2:38" ht="22.25" customHeight="1" x14ac:dyDescent="0.2">
      <c r="B569" s="102" t="s">
        <v>9443</v>
      </c>
      <c r="C569" s="94" t="s">
        <v>85</v>
      </c>
      <c r="D569" s="103" t="s">
        <v>9456</v>
      </c>
      <c r="E569" s="94" t="s">
        <v>9457</v>
      </c>
      <c r="F569" s="94" t="s">
        <v>3116</v>
      </c>
      <c r="G569" s="94" t="s">
        <v>2497</v>
      </c>
      <c r="H569" s="103">
        <v>2023</v>
      </c>
      <c r="I569" s="103">
        <v>2023</v>
      </c>
      <c r="J569" s="102" t="s">
        <v>9458</v>
      </c>
      <c r="K569" s="94" t="s">
        <v>9459</v>
      </c>
      <c r="L569" s="94" t="s">
        <v>9460</v>
      </c>
      <c r="M569" s="94" t="s">
        <v>9461</v>
      </c>
      <c r="N569" s="94" t="s">
        <v>9462</v>
      </c>
      <c r="O569" s="94" t="s">
        <v>89</v>
      </c>
      <c r="P569" s="94" t="s">
        <v>90</v>
      </c>
      <c r="Q569" s="94" t="s">
        <v>9463</v>
      </c>
      <c r="R569" s="94" t="s">
        <v>9464</v>
      </c>
      <c r="S569" s="94" t="s">
        <v>135</v>
      </c>
      <c r="T569" s="94" t="s">
        <v>3294</v>
      </c>
      <c r="U569" s="94" t="s">
        <v>3294</v>
      </c>
      <c r="V569" s="104" t="s">
        <v>9465</v>
      </c>
      <c r="W569" s="105" t="s">
        <v>9466</v>
      </c>
      <c r="X569" s="105" t="s">
        <v>9463</v>
      </c>
      <c r="Y569" s="105" t="s">
        <v>9467</v>
      </c>
      <c r="Z569" s="105" t="s">
        <v>9468</v>
      </c>
      <c r="AA569" s="105" t="s">
        <v>9469</v>
      </c>
      <c r="AB569" s="106">
        <v>1</v>
      </c>
      <c r="AC569" s="102">
        <v>15605</v>
      </c>
      <c r="AD569" s="94">
        <v>4500</v>
      </c>
      <c r="AE569" s="94">
        <v>4500</v>
      </c>
      <c r="AF569" s="94">
        <v>4500</v>
      </c>
      <c r="AG569" s="94">
        <v>0</v>
      </c>
      <c r="AH569" s="102"/>
      <c r="AI569" s="102"/>
      <c r="AJ569" s="107"/>
      <c r="AK569" s="107" t="s">
        <v>3118</v>
      </c>
      <c r="AL569" s="107"/>
    </row>
    <row r="570" spans="2:38" ht="22.25" customHeight="1" x14ac:dyDescent="0.2">
      <c r="B570" s="102" t="s">
        <v>9443</v>
      </c>
      <c r="C570" s="94" t="s">
        <v>85</v>
      </c>
      <c r="D570" s="103" t="s">
        <v>9470</v>
      </c>
      <c r="E570" s="94" t="s">
        <v>9471</v>
      </c>
      <c r="F570" s="94" t="s">
        <v>3116</v>
      </c>
      <c r="G570" s="94" t="s">
        <v>2497</v>
      </c>
      <c r="H570" s="103">
        <v>2023</v>
      </c>
      <c r="I570" s="103">
        <v>2023</v>
      </c>
      <c r="J570" s="102" t="s">
        <v>9472</v>
      </c>
      <c r="K570" s="94" t="s">
        <v>9473</v>
      </c>
      <c r="L570" s="94" t="s">
        <v>9474</v>
      </c>
      <c r="M570" s="94" t="s">
        <v>9475</v>
      </c>
      <c r="N570" s="94" t="s">
        <v>9476</v>
      </c>
      <c r="O570" s="94" t="s">
        <v>89</v>
      </c>
      <c r="P570" s="94" t="s">
        <v>90</v>
      </c>
      <c r="Q570" s="94" t="s">
        <v>9477</v>
      </c>
      <c r="R570" s="94" t="s">
        <v>3293</v>
      </c>
      <c r="S570" s="94" t="s">
        <v>119</v>
      </c>
      <c r="T570" s="94" t="s">
        <v>3294</v>
      </c>
      <c r="U570" s="94" t="s">
        <v>3294</v>
      </c>
      <c r="V570" s="104" t="s">
        <v>9478</v>
      </c>
      <c r="W570" s="105" t="s">
        <v>2498</v>
      </c>
      <c r="X570" s="105" t="s">
        <v>9477</v>
      </c>
      <c r="Y570" s="105" t="s">
        <v>6560</v>
      </c>
      <c r="Z570" s="105" t="s">
        <v>9479</v>
      </c>
      <c r="AA570" s="105" t="s">
        <v>9480</v>
      </c>
      <c r="AB570" s="106">
        <v>2</v>
      </c>
      <c r="AC570" s="102">
        <v>18200</v>
      </c>
      <c r="AD570" s="94">
        <v>8000</v>
      </c>
      <c r="AE570" s="94">
        <v>5800</v>
      </c>
      <c r="AF570" s="94">
        <v>5800</v>
      </c>
      <c r="AG570" s="94">
        <v>0</v>
      </c>
      <c r="AH570" s="102" t="s">
        <v>3117</v>
      </c>
      <c r="AI570" s="102"/>
      <c r="AJ570" s="107"/>
      <c r="AK570" s="107" t="s">
        <v>3118</v>
      </c>
      <c r="AL570" s="107"/>
    </row>
    <row r="571" spans="2:38" ht="22.25" customHeight="1" x14ac:dyDescent="0.2">
      <c r="B571" s="102" t="s">
        <v>9443</v>
      </c>
      <c r="C571" s="94" t="s">
        <v>85</v>
      </c>
      <c r="D571" s="103" t="s">
        <v>9481</v>
      </c>
      <c r="E571" s="94" t="s">
        <v>9482</v>
      </c>
      <c r="F571" s="94" t="s">
        <v>3116</v>
      </c>
      <c r="G571" s="94" t="s">
        <v>2497</v>
      </c>
      <c r="H571" s="103">
        <v>2023</v>
      </c>
      <c r="I571" s="103">
        <v>2023</v>
      </c>
      <c r="J571" s="102" t="s">
        <v>9483</v>
      </c>
      <c r="K571" s="94" t="s">
        <v>9484</v>
      </c>
      <c r="L571" s="94" t="s">
        <v>9485</v>
      </c>
      <c r="M571" s="94" t="s">
        <v>9486</v>
      </c>
      <c r="N571" s="94" t="s">
        <v>9487</v>
      </c>
      <c r="O571" s="94" t="s">
        <v>89</v>
      </c>
      <c r="P571" s="94" t="s">
        <v>90</v>
      </c>
      <c r="Q571" s="94" t="s">
        <v>9488</v>
      </c>
      <c r="R571" s="94" t="s">
        <v>3293</v>
      </c>
      <c r="S571" s="94" t="s">
        <v>119</v>
      </c>
      <c r="T571" s="94" t="s">
        <v>3294</v>
      </c>
      <c r="U571" s="94" t="s">
        <v>3294</v>
      </c>
      <c r="V571" s="104" t="s">
        <v>9489</v>
      </c>
      <c r="W571" s="105" t="s">
        <v>2498</v>
      </c>
      <c r="X571" s="105" t="s">
        <v>9488</v>
      </c>
      <c r="Y571" s="105" t="s">
        <v>6560</v>
      </c>
      <c r="Z571" s="105" t="s">
        <v>9490</v>
      </c>
      <c r="AA571" s="105" t="s">
        <v>9491</v>
      </c>
      <c r="AB571" s="106">
        <v>2</v>
      </c>
      <c r="AC571" s="102">
        <v>5700</v>
      </c>
      <c r="AD571" s="94">
        <v>3300</v>
      </c>
      <c r="AE571" s="94">
        <v>2300</v>
      </c>
      <c r="AF571" s="94">
        <v>2300</v>
      </c>
      <c r="AG571" s="94">
        <v>0</v>
      </c>
      <c r="AH571" s="102"/>
      <c r="AI571" s="102"/>
      <c r="AJ571" s="107"/>
      <c r="AK571" s="107" t="s">
        <v>3118</v>
      </c>
      <c r="AL571" s="107"/>
    </row>
    <row r="572" spans="2:38" ht="22.25" customHeight="1" x14ac:dyDescent="0.2">
      <c r="B572" s="102" t="s">
        <v>9443</v>
      </c>
      <c r="C572" s="94" t="s">
        <v>85</v>
      </c>
      <c r="D572" s="103" t="s">
        <v>9492</v>
      </c>
      <c r="E572" s="94" t="s">
        <v>9493</v>
      </c>
      <c r="F572" s="94" t="s">
        <v>3116</v>
      </c>
      <c r="G572" s="94" t="s">
        <v>2497</v>
      </c>
      <c r="H572" s="103">
        <v>2023</v>
      </c>
      <c r="I572" s="103">
        <v>2023</v>
      </c>
      <c r="J572" s="102" t="s">
        <v>9494</v>
      </c>
      <c r="K572" s="94" t="s">
        <v>9495</v>
      </c>
      <c r="L572" s="94" t="s">
        <v>9496</v>
      </c>
      <c r="M572" s="94" t="s">
        <v>9497</v>
      </c>
      <c r="N572" s="94" t="s">
        <v>9498</v>
      </c>
      <c r="O572" s="94" t="s">
        <v>89</v>
      </c>
      <c r="P572" s="94" t="s">
        <v>90</v>
      </c>
      <c r="Q572" s="94" t="s">
        <v>9499</v>
      </c>
      <c r="R572" s="94" t="s">
        <v>9500</v>
      </c>
      <c r="S572" s="94" t="s">
        <v>135</v>
      </c>
      <c r="T572" s="94" t="s">
        <v>3294</v>
      </c>
      <c r="U572" s="94" t="s">
        <v>3294</v>
      </c>
      <c r="V572" s="104" t="s">
        <v>9501</v>
      </c>
      <c r="W572" s="105" t="s">
        <v>2498</v>
      </c>
      <c r="X572" s="105" t="s">
        <v>9499</v>
      </c>
      <c r="Y572" s="105" t="s">
        <v>9502</v>
      </c>
      <c r="Z572" s="105" t="s">
        <v>9503</v>
      </c>
      <c r="AA572" s="105" t="s">
        <v>9504</v>
      </c>
      <c r="AB572" s="106">
        <v>3</v>
      </c>
      <c r="AC572" s="102">
        <v>8700</v>
      </c>
      <c r="AD572" s="94">
        <v>5500</v>
      </c>
      <c r="AE572" s="94">
        <v>2800</v>
      </c>
      <c r="AF572" s="94">
        <v>2800</v>
      </c>
      <c r="AG572" s="94">
        <v>0</v>
      </c>
      <c r="AH572" s="102"/>
      <c r="AI572" s="102"/>
      <c r="AJ572" s="107"/>
      <c r="AK572" s="107" t="s">
        <v>3118</v>
      </c>
      <c r="AL572" s="107"/>
    </row>
    <row r="573" spans="2:38" ht="22.25" customHeight="1" x14ac:dyDescent="0.2">
      <c r="B573" s="102" t="s">
        <v>9443</v>
      </c>
      <c r="C573" s="94" t="s">
        <v>85</v>
      </c>
      <c r="D573" s="103" t="s">
        <v>9505</v>
      </c>
      <c r="E573" s="94" t="s">
        <v>9506</v>
      </c>
      <c r="F573" s="94" t="s">
        <v>472</v>
      </c>
      <c r="G573" s="94" t="s">
        <v>2497</v>
      </c>
      <c r="H573" s="103">
        <v>2023</v>
      </c>
      <c r="I573" s="103">
        <v>2023</v>
      </c>
      <c r="J573" s="102" t="s">
        <v>9507</v>
      </c>
      <c r="K573" s="94" t="s">
        <v>9508</v>
      </c>
      <c r="L573" s="94" t="s">
        <v>9509</v>
      </c>
      <c r="M573" s="94" t="s">
        <v>9510</v>
      </c>
      <c r="N573" s="94" t="s">
        <v>9511</v>
      </c>
      <c r="O573" s="94" t="s">
        <v>89</v>
      </c>
      <c r="P573" s="94" t="s">
        <v>90</v>
      </c>
      <c r="Q573" s="94" t="s">
        <v>9512</v>
      </c>
      <c r="R573" s="94" t="s">
        <v>9513</v>
      </c>
      <c r="S573" s="94" t="s">
        <v>135</v>
      </c>
      <c r="T573" s="94" t="s">
        <v>3294</v>
      </c>
      <c r="U573" s="94" t="s">
        <v>3294</v>
      </c>
      <c r="V573" s="104" t="s">
        <v>9514</v>
      </c>
      <c r="W573" s="105" t="s">
        <v>9515</v>
      </c>
      <c r="X573" s="105" t="s">
        <v>9512</v>
      </c>
      <c r="Y573" s="105" t="s">
        <v>9516</v>
      </c>
      <c r="Z573" s="105" t="s">
        <v>9517</v>
      </c>
      <c r="AA573" s="105" t="s">
        <v>9518</v>
      </c>
      <c r="AB573" s="106">
        <v>2</v>
      </c>
      <c r="AC573" s="102">
        <v>31200</v>
      </c>
      <c r="AD573" s="94">
        <v>7500</v>
      </c>
      <c r="AE573" s="94">
        <v>0</v>
      </c>
      <c r="AF573" s="94">
        <v>0</v>
      </c>
      <c r="AG573" s="94">
        <v>0</v>
      </c>
      <c r="AH573" s="102"/>
      <c r="AI573" s="102"/>
      <c r="AJ573" s="107"/>
      <c r="AK573" s="107" t="s">
        <v>2499</v>
      </c>
      <c r="AL573" s="107"/>
    </row>
    <row r="574" spans="2:38" ht="22.25" customHeight="1" x14ac:dyDescent="0.2">
      <c r="B574" s="102" t="s">
        <v>9443</v>
      </c>
      <c r="C574" s="94" t="s">
        <v>85</v>
      </c>
      <c r="D574" s="103" t="s">
        <v>9519</v>
      </c>
      <c r="E574" s="94" t="s">
        <v>9520</v>
      </c>
      <c r="F574" s="94" t="s">
        <v>472</v>
      </c>
      <c r="G574" s="94" t="s">
        <v>2497</v>
      </c>
      <c r="H574" s="103">
        <v>2023</v>
      </c>
      <c r="I574" s="103">
        <v>2023</v>
      </c>
      <c r="J574" s="102" t="s">
        <v>9521</v>
      </c>
      <c r="K574" s="94" t="s">
        <v>9522</v>
      </c>
      <c r="L574" s="94"/>
      <c r="M574" s="94" t="s">
        <v>9523</v>
      </c>
      <c r="N574" s="94" t="s">
        <v>9524</v>
      </c>
      <c r="O574" s="94" t="s">
        <v>89</v>
      </c>
      <c r="P574" s="94" t="s">
        <v>90</v>
      </c>
      <c r="Q574" s="94" t="s">
        <v>9525</v>
      </c>
      <c r="R574" s="94" t="s">
        <v>9526</v>
      </c>
      <c r="S574" s="94" t="s">
        <v>119</v>
      </c>
      <c r="T574" s="94" t="s">
        <v>3294</v>
      </c>
      <c r="U574" s="94" t="s">
        <v>3294</v>
      </c>
      <c r="V574" s="104" t="s">
        <v>9527</v>
      </c>
      <c r="W574" s="105" t="s">
        <v>2623</v>
      </c>
      <c r="X574" s="105" t="s">
        <v>9525</v>
      </c>
      <c r="Y574" s="105" t="s">
        <v>9528</v>
      </c>
      <c r="Z574" s="105" t="s">
        <v>9529</v>
      </c>
      <c r="AA574" s="105" t="s">
        <v>9530</v>
      </c>
      <c r="AB574" s="106">
        <v>1</v>
      </c>
      <c r="AC574" s="102">
        <v>12000</v>
      </c>
      <c r="AD574" s="94">
        <v>3500</v>
      </c>
      <c r="AE574" s="94">
        <v>0</v>
      </c>
      <c r="AF574" s="94">
        <v>0</v>
      </c>
      <c r="AG574" s="94">
        <v>0</v>
      </c>
      <c r="AH574" s="102"/>
      <c r="AI574" s="102"/>
      <c r="AJ574" s="107"/>
      <c r="AK574" s="107" t="s">
        <v>2499</v>
      </c>
      <c r="AL574" s="107"/>
    </row>
    <row r="575" spans="2:38" ht="22.25" customHeight="1" x14ac:dyDescent="0.2">
      <c r="B575" s="102" t="s">
        <v>9443</v>
      </c>
      <c r="C575" s="94" t="s">
        <v>85</v>
      </c>
      <c r="D575" s="103" t="s">
        <v>9531</v>
      </c>
      <c r="E575" s="94" t="s">
        <v>9532</v>
      </c>
      <c r="F575" s="94" t="s">
        <v>3116</v>
      </c>
      <c r="G575" s="94" t="s">
        <v>2497</v>
      </c>
      <c r="H575" s="103">
        <v>2023</v>
      </c>
      <c r="I575" s="103">
        <v>2023</v>
      </c>
      <c r="J575" s="102" t="s">
        <v>9521</v>
      </c>
      <c r="K575" s="94" t="s">
        <v>9522</v>
      </c>
      <c r="L575" s="94"/>
      <c r="M575" s="94" t="s">
        <v>9523</v>
      </c>
      <c r="N575" s="94" t="s">
        <v>9524</v>
      </c>
      <c r="O575" s="94" t="s">
        <v>89</v>
      </c>
      <c r="P575" s="94" t="s">
        <v>90</v>
      </c>
      <c r="Q575" s="94" t="s">
        <v>9525</v>
      </c>
      <c r="R575" s="94" t="s">
        <v>9526</v>
      </c>
      <c r="S575" s="94" t="s">
        <v>119</v>
      </c>
      <c r="T575" s="94" t="s">
        <v>3294</v>
      </c>
      <c r="U575" s="94" t="s">
        <v>3294</v>
      </c>
      <c r="V575" s="104" t="s">
        <v>9527</v>
      </c>
      <c r="W575" s="105" t="s">
        <v>2623</v>
      </c>
      <c r="X575" s="105" t="s">
        <v>9525</v>
      </c>
      <c r="Y575" s="105" t="s">
        <v>9528</v>
      </c>
      <c r="Z575" s="105" t="s">
        <v>9529</v>
      </c>
      <c r="AA575" s="105" t="s">
        <v>9530</v>
      </c>
      <c r="AB575" s="106">
        <v>2</v>
      </c>
      <c r="AC575" s="102">
        <v>21250</v>
      </c>
      <c r="AD575" s="94">
        <v>5500</v>
      </c>
      <c r="AE575" s="94">
        <v>4000</v>
      </c>
      <c r="AF575" s="94">
        <v>4000</v>
      </c>
      <c r="AG575" s="94">
        <v>0</v>
      </c>
      <c r="AH575" s="102"/>
      <c r="AI575" s="102"/>
      <c r="AJ575" s="107"/>
      <c r="AK575" s="107" t="s">
        <v>3118</v>
      </c>
      <c r="AL575" s="107"/>
    </row>
    <row r="576" spans="2:38" ht="22.25" customHeight="1" x14ac:dyDescent="0.2"/>
    <row r="577" ht="22.25" customHeight="1" x14ac:dyDescent="0.2"/>
  </sheetData>
  <sheetProtection algorithmName="SHA-512" hashValue="yvHA3XBE5rws3TIB5KuPamW9K5Av3gU/jXw7CJmWzkBQrYt84m7ROqh+qmQBKbKUj36+ESN5zEKGmrjQRSlP9Q==" saltValue="8fjeGK9astI7sFyY9zLq0A==" spinCount="100000" sheet="1" objects="1" scenarios="1"/>
  <mergeCells count="6">
    <mergeCell ref="AK1:AL1"/>
    <mergeCell ref="B1:I1"/>
    <mergeCell ref="J1:U1"/>
    <mergeCell ref="V1:AA1"/>
    <mergeCell ref="AC1:AF1"/>
    <mergeCell ref="AI1:AJ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90A2-748B-4125-8B15-4A83C107345D}">
  <dimension ref="B1:AL629"/>
  <sheetViews>
    <sheetView topLeftCell="B1" workbookViewId="0">
      <selection activeCell="B1" sqref="A1:XFD1048576"/>
    </sheetView>
  </sheetViews>
  <sheetFormatPr baseColWidth="10" defaultRowHeight="15" x14ac:dyDescent="0.2"/>
  <cols>
    <col min="1" max="1" width="0" hidden="1" customWidth="1"/>
    <col min="2" max="2" width="10.5" customWidth="1"/>
    <col min="3" max="3" width="19" customWidth="1"/>
    <col min="4" max="4" width="15.5" customWidth="1"/>
    <col min="5" max="5" width="11.5" customWidth="1"/>
    <col min="6" max="6" width="16" customWidth="1"/>
    <col min="7" max="7" width="10.1640625" customWidth="1"/>
    <col min="8" max="9" width="7.1640625" customWidth="1"/>
    <col min="10" max="10" width="11" customWidth="1"/>
    <col min="11" max="12" width="13.5" customWidth="1"/>
    <col min="13" max="13" width="8.83203125" customWidth="1"/>
    <col min="14" max="14" width="41.6640625" customWidth="1"/>
    <col min="15" max="15" width="11.5" customWidth="1"/>
    <col min="16" max="16" width="12" customWidth="1"/>
    <col min="17" max="17" width="6.5" customWidth="1"/>
    <col min="18" max="18" width="6.33203125" customWidth="1"/>
    <col min="19" max="19" width="13.1640625" customWidth="1"/>
    <col min="20" max="21" width="13.5" customWidth="1"/>
    <col min="22" max="22" width="13.6640625" customWidth="1"/>
    <col min="23" max="23" width="14.6640625" customWidth="1"/>
    <col min="24" max="24" width="6.5" customWidth="1"/>
    <col min="25" max="25" width="12.1640625" customWidth="1"/>
    <col min="26" max="26" width="15.33203125" customWidth="1"/>
    <col min="27" max="27" width="10.83203125" customWidth="1"/>
    <col min="28" max="28" width="8.6640625" customWidth="1"/>
    <col min="29" max="29" width="9.5" customWidth="1"/>
    <col min="30" max="30" width="8" customWidth="1"/>
    <col min="31" max="31" width="8.1640625" customWidth="1"/>
    <col min="32" max="32" width="8.33203125" customWidth="1"/>
    <col min="33" max="34" width="13.5" customWidth="1"/>
    <col min="35" max="36" width="57.5" customWidth="1"/>
    <col min="37" max="37" width="21.6640625" customWidth="1"/>
    <col min="38" max="38" width="38" customWidth="1"/>
    <col min="39" max="39" width="0" hidden="1" customWidth="1"/>
    <col min="40" max="256" width="8.83203125" customWidth="1"/>
    <col min="257" max="257" width="0" hidden="1" customWidth="1"/>
    <col min="258" max="258" width="10.5" customWidth="1"/>
    <col min="259" max="259" width="19" customWidth="1"/>
    <col min="260" max="260" width="15.5" customWidth="1"/>
    <col min="261" max="261" width="11.5" customWidth="1"/>
    <col min="262" max="262" width="16" customWidth="1"/>
    <col min="263" max="263" width="10.1640625" customWidth="1"/>
    <col min="264" max="265" width="7.1640625" customWidth="1"/>
    <col min="266" max="266" width="11" customWidth="1"/>
    <col min="267" max="268" width="13.5" customWidth="1"/>
    <col min="269" max="269" width="8.83203125" customWidth="1"/>
    <col min="270" max="270" width="41.6640625" customWidth="1"/>
    <col min="271" max="271" width="11.5" customWidth="1"/>
    <col min="272" max="272" width="12" customWidth="1"/>
    <col min="273" max="273" width="6.5" customWidth="1"/>
    <col min="274" max="274" width="6.33203125" customWidth="1"/>
    <col min="275" max="275" width="13.1640625" customWidth="1"/>
    <col min="276" max="277" width="13.5" customWidth="1"/>
    <col min="278" max="278" width="13.6640625" customWidth="1"/>
    <col min="279" max="279" width="14.6640625" customWidth="1"/>
    <col min="280" max="280" width="6.5" customWidth="1"/>
    <col min="281" max="281" width="12.1640625" customWidth="1"/>
    <col min="282" max="282" width="15.33203125" customWidth="1"/>
    <col min="283" max="283" width="10.83203125" customWidth="1"/>
    <col min="284" max="284" width="8.6640625" customWidth="1"/>
    <col min="285" max="285" width="9.5" customWidth="1"/>
    <col min="286" max="286" width="8" customWidth="1"/>
    <col min="287" max="287" width="8.1640625" customWidth="1"/>
    <col min="288" max="288" width="8.33203125" customWidth="1"/>
    <col min="289" max="290" width="13.5" customWidth="1"/>
    <col min="291" max="292" width="57.5" customWidth="1"/>
    <col min="293" max="293" width="21.6640625" customWidth="1"/>
    <col min="294" max="294" width="38" customWidth="1"/>
    <col min="295" max="295" width="0" hidden="1" customWidth="1"/>
    <col min="296" max="512" width="8.83203125" customWidth="1"/>
    <col min="513" max="513" width="0" hidden="1" customWidth="1"/>
    <col min="514" max="514" width="10.5" customWidth="1"/>
    <col min="515" max="515" width="19" customWidth="1"/>
    <col min="516" max="516" width="15.5" customWidth="1"/>
    <col min="517" max="517" width="11.5" customWidth="1"/>
    <col min="518" max="518" width="16" customWidth="1"/>
    <col min="519" max="519" width="10.1640625" customWidth="1"/>
    <col min="520" max="521" width="7.1640625" customWidth="1"/>
    <col min="522" max="522" width="11" customWidth="1"/>
    <col min="523" max="524" width="13.5" customWidth="1"/>
    <col min="525" max="525" width="8.83203125" customWidth="1"/>
    <col min="526" max="526" width="41.6640625" customWidth="1"/>
    <col min="527" max="527" width="11.5" customWidth="1"/>
    <col min="528" max="528" width="12" customWidth="1"/>
    <col min="529" max="529" width="6.5" customWidth="1"/>
    <col min="530" max="530" width="6.33203125" customWidth="1"/>
    <col min="531" max="531" width="13.1640625" customWidth="1"/>
    <col min="532" max="533" width="13.5" customWidth="1"/>
    <col min="534" max="534" width="13.6640625" customWidth="1"/>
    <col min="535" max="535" width="14.6640625" customWidth="1"/>
    <col min="536" max="536" width="6.5" customWidth="1"/>
    <col min="537" max="537" width="12.1640625" customWidth="1"/>
    <col min="538" max="538" width="15.33203125" customWidth="1"/>
    <col min="539" max="539" width="10.83203125" customWidth="1"/>
    <col min="540" max="540" width="8.6640625" customWidth="1"/>
    <col min="541" max="541" width="9.5" customWidth="1"/>
    <col min="542" max="542" width="8" customWidth="1"/>
    <col min="543" max="543" width="8.1640625" customWidth="1"/>
    <col min="544" max="544" width="8.33203125" customWidth="1"/>
    <col min="545" max="546" width="13.5" customWidth="1"/>
    <col min="547" max="548" width="57.5" customWidth="1"/>
    <col min="549" max="549" width="21.6640625" customWidth="1"/>
    <col min="550" max="550" width="38" customWidth="1"/>
    <col min="551" max="551" width="0" hidden="1" customWidth="1"/>
    <col min="552" max="768" width="8.83203125" customWidth="1"/>
    <col min="769" max="769" width="0" hidden="1" customWidth="1"/>
    <col min="770" max="770" width="10.5" customWidth="1"/>
    <col min="771" max="771" width="19" customWidth="1"/>
    <col min="772" max="772" width="15.5" customWidth="1"/>
    <col min="773" max="773" width="11.5" customWidth="1"/>
    <col min="774" max="774" width="16" customWidth="1"/>
    <col min="775" max="775" width="10.1640625" customWidth="1"/>
    <col min="776" max="777" width="7.1640625" customWidth="1"/>
    <col min="778" max="778" width="11" customWidth="1"/>
    <col min="779" max="780" width="13.5" customWidth="1"/>
    <col min="781" max="781" width="8.83203125" customWidth="1"/>
    <col min="782" max="782" width="41.6640625" customWidth="1"/>
    <col min="783" max="783" width="11.5" customWidth="1"/>
    <col min="784" max="784" width="12" customWidth="1"/>
    <col min="785" max="785" width="6.5" customWidth="1"/>
    <col min="786" max="786" width="6.33203125" customWidth="1"/>
    <col min="787" max="787" width="13.1640625" customWidth="1"/>
    <col min="788" max="789" width="13.5" customWidth="1"/>
    <col min="790" max="790" width="13.6640625" customWidth="1"/>
    <col min="791" max="791" width="14.6640625" customWidth="1"/>
    <col min="792" max="792" width="6.5" customWidth="1"/>
    <col min="793" max="793" width="12.1640625" customWidth="1"/>
    <col min="794" max="794" width="15.33203125" customWidth="1"/>
    <col min="795" max="795" width="10.83203125" customWidth="1"/>
    <col min="796" max="796" width="8.6640625" customWidth="1"/>
    <col min="797" max="797" width="9.5" customWidth="1"/>
    <col min="798" max="798" width="8" customWidth="1"/>
    <col min="799" max="799" width="8.1640625" customWidth="1"/>
    <col min="800" max="800" width="8.33203125" customWidth="1"/>
    <col min="801" max="802" width="13.5" customWidth="1"/>
    <col min="803" max="804" width="57.5" customWidth="1"/>
    <col min="805" max="805" width="21.6640625" customWidth="1"/>
    <col min="806" max="806" width="38" customWidth="1"/>
    <col min="807" max="807" width="0" hidden="1" customWidth="1"/>
    <col min="808" max="1024" width="8.83203125" customWidth="1"/>
    <col min="1025" max="1025" width="0" hidden="1" customWidth="1"/>
    <col min="1026" max="1026" width="10.5" customWidth="1"/>
    <col min="1027" max="1027" width="19" customWidth="1"/>
    <col min="1028" max="1028" width="15.5" customWidth="1"/>
    <col min="1029" max="1029" width="11.5" customWidth="1"/>
    <col min="1030" max="1030" width="16" customWidth="1"/>
    <col min="1031" max="1031" width="10.1640625" customWidth="1"/>
    <col min="1032" max="1033" width="7.1640625" customWidth="1"/>
    <col min="1034" max="1034" width="11" customWidth="1"/>
    <col min="1035" max="1036" width="13.5" customWidth="1"/>
    <col min="1037" max="1037" width="8.83203125" customWidth="1"/>
    <col min="1038" max="1038" width="41.6640625" customWidth="1"/>
    <col min="1039" max="1039" width="11.5" customWidth="1"/>
    <col min="1040" max="1040" width="12" customWidth="1"/>
    <col min="1041" max="1041" width="6.5" customWidth="1"/>
    <col min="1042" max="1042" width="6.33203125" customWidth="1"/>
    <col min="1043" max="1043" width="13.1640625" customWidth="1"/>
    <col min="1044" max="1045" width="13.5" customWidth="1"/>
    <col min="1046" max="1046" width="13.6640625" customWidth="1"/>
    <col min="1047" max="1047" width="14.6640625" customWidth="1"/>
    <col min="1048" max="1048" width="6.5" customWidth="1"/>
    <col min="1049" max="1049" width="12.1640625" customWidth="1"/>
    <col min="1050" max="1050" width="15.33203125" customWidth="1"/>
    <col min="1051" max="1051" width="10.83203125" customWidth="1"/>
    <col min="1052" max="1052" width="8.6640625" customWidth="1"/>
    <col min="1053" max="1053" width="9.5" customWidth="1"/>
    <col min="1054" max="1054" width="8" customWidth="1"/>
    <col min="1055" max="1055" width="8.1640625" customWidth="1"/>
    <col min="1056" max="1056" width="8.33203125" customWidth="1"/>
    <col min="1057" max="1058" width="13.5" customWidth="1"/>
    <col min="1059" max="1060" width="57.5" customWidth="1"/>
    <col min="1061" max="1061" width="21.6640625" customWidth="1"/>
    <col min="1062" max="1062" width="38" customWidth="1"/>
    <col min="1063" max="1063" width="0" hidden="1" customWidth="1"/>
    <col min="1064" max="1280" width="8.83203125" customWidth="1"/>
    <col min="1281" max="1281" width="0" hidden="1" customWidth="1"/>
    <col min="1282" max="1282" width="10.5" customWidth="1"/>
    <col min="1283" max="1283" width="19" customWidth="1"/>
    <col min="1284" max="1284" width="15.5" customWidth="1"/>
    <col min="1285" max="1285" width="11.5" customWidth="1"/>
    <col min="1286" max="1286" width="16" customWidth="1"/>
    <col min="1287" max="1287" width="10.1640625" customWidth="1"/>
    <col min="1288" max="1289" width="7.1640625" customWidth="1"/>
    <col min="1290" max="1290" width="11" customWidth="1"/>
    <col min="1291" max="1292" width="13.5" customWidth="1"/>
    <col min="1293" max="1293" width="8.83203125" customWidth="1"/>
    <col min="1294" max="1294" width="41.6640625" customWidth="1"/>
    <col min="1295" max="1295" width="11.5" customWidth="1"/>
    <col min="1296" max="1296" width="12" customWidth="1"/>
    <col min="1297" max="1297" width="6.5" customWidth="1"/>
    <col min="1298" max="1298" width="6.33203125" customWidth="1"/>
    <col min="1299" max="1299" width="13.1640625" customWidth="1"/>
    <col min="1300" max="1301" width="13.5" customWidth="1"/>
    <col min="1302" max="1302" width="13.6640625" customWidth="1"/>
    <col min="1303" max="1303" width="14.6640625" customWidth="1"/>
    <col min="1304" max="1304" width="6.5" customWidth="1"/>
    <col min="1305" max="1305" width="12.1640625" customWidth="1"/>
    <col min="1306" max="1306" width="15.33203125" customWidth="1"/>
    <col min="1307" max="1307" width="10.83203125" customWidth="1"/>
    <col min="1308" max="1308" width="8.6640625" customWidth="1"/>
    <col min="1309" max="1309" width="9.5" customWidth="1"/>
    <col min="1310" max="1310" width="8" customWidth="1"/>
    <col min="1311" max="1311" width="8.1640625" customWidth="1"/>
    <col min="1312" max="1312" width="8.33203125" customWidth="1"/>
    <col min="1313" max="1314" width="13.5" customWidth="1"/>
    <col min="1315" max="1316" width="57.5" customWidth="1"/>
    <col min="1317" max="1317" width="21.6640625" customWidth="1"/>
    <col min="1318" max="1318" width="38" customWidth="1"/>
    <col min="1319" max="1319" width="0" hidden="1" customWidth="1"/>
    <col min="1320" max="1536" width="8.83203125" customWidth="1"/>
    <col min="1537" max="1537" width="0" hidden="1" customWidth="1"/>
    <col min="1538" max="1538" width="10.5" customWidth="1"/>
    <col min="1539" max="1539" width="19" customWidth="1"/>
    <col min="1540" max="1540" width="15.5" customWidth="1"/>
    <col min="1541" max="1541" width="11.5" customWidth="1"/>
    <col min="1542" max="1542" width="16" customWidth="1"/>
    <col min="1543" max="1543" width="10.1640625" customWidth="1"/>
    <col min="1544" max="1545" width="7.1640625" customWidth="1"/>
    <col min="1546" max="1546" width="11" customWidth="1"/>
    <col min="1547" max="1548" width="13.5" customWidth="1"/>
    <col min="1549" max="1549" width="8.83203125" customWidth="1"/>
    <col min="1550" max="1550" width="41.6640625" customWidth="1"/>
    <col min="1551" max="1551" width="11.5" customWidth="1"/>
    <col min="1552" max="1552" width="12" customWidth="1"/>
    <col min="1553" max="1553" width="6.5" customWidth="1"/>
    <col min="1554" max="1554" width="6.33203125" customWidth="1"/>
    <col min="1555" max="1555" width="13.1640625" customWidth="1"/>
    <col min="1556" max="1557" width="13.5" customWidth="1"/>
    <col min="1558" max="1558" width="13.6640625" customWidth="1"/>
    <col min="1559" max="1559" width="14.6640625" customWidth="1"/>
    <col min="1560" max="1560" width="6.5" customWidth="1"/>
    <col min="1561" max="1561" width="12.1640625" customWidth="1"/>
    <col min="1562" max="1562" width="15.33203125" customWidth="1"/>
    <col min="1563" max="1563" width="10.83203125" customWidth="1"/>
    <col min="1564" max="1564" width="8.6640625" customWidth="1"/>
    <col min="1565" max="1565" width="9.5" customWidth="1"/>
    <col min="1566" max="1566" width="8" customWidth="1"/>
    <col min="1567" max="1567" width="8.1640625" customWidth="1"/>
    <col min="1568" max="1568" width="8.33203125" customWidth="1"/>
    <col min="1569" max="1570" width="13.5" customWidth="1"/>
    <col min="1571" max="1572" width="57.5" customWidth="1"/>
    <col min="1573" max="1573" width="21.6640625" customWidth="1"/>
    <col min="1574" max="1574" width="38" customWidth="1"/>
    <col min="1575" max="1575" width="0" hidden="1" customWidth="1"/>
    <col min="1576" max="1792" width="8.83203125" customWidth="1"/>
    <col min="1793" max="1793" width="0" hidden="1" customWidth="1"/>
    <col min="1794" max="1794" width="10.5" customWidth="1"/>
    <col min="1795" max="1795" width="19" customWidth="1"/>
    <col min="1796" max="1796" width="15.5" customWidth="1"/>
    <col min="1797" max="1797" width="11.5" customWidth="1"/>
    <col min="1798" max="1798" width="16" customWidth="1"/>
    <col min="1799" max="1799" width="10.1640625" customWidth="1"/>
    <col min="1800" max="1801" width="7.1640625" customWidth="1"/>
    <col min="1802" max="1802" width="11" customWidth="1"/>
    <col min="1803" max="1804" width="13.5" customWidth="1"/>
    <col min="1805" max="1805" width="8.83203125" customWidth="1"/>
    <col min="1806" max="1806" width="41.6640625" customWidth="1"/>
    <col min="1807" max="1807" width="11.5" customWidth="1"/>
    <col min="1808" max="1808" width="12" customWidth="1"/>
    <col min="1809" max="1809" width="6.5" customWidth="1"/>
    <col min="1810" max="1810" width="6.33203125" customWidth="1"/>
    <col min="1811" max="1811" width="13.1640625" customWidth="1"/>
    <col min="1812" max="1813" width="13.5" customWidth="1"/>
    <col min="1814" max="1814" width="13.6640625" customWidth="1"/>
    <col min="1815" max="1815" width="14.6640625" customWidth="1"/>
    <col min="1816" max="1816" width="6.5" customWidth="1"/>
    <col min="1817" max="1817" width="12.1640625" customWidth="1"/>
    <col min="1818" max="1818" width="15.33203125" customWidth="1"/>
    <col min="1819" max="1819" width="10.83203125" customWidth="1"/>
    <col min="1820" max="1820" width="8.6640625" customWidth="1"/>
    <col min="1821" max="1821" width="9.5" customWidth="1"/>
    <col min="1822" max="1822" width="8" customWidth="1"/>
    <col min="1823" max="1823" width="8.1640625" customWidth="1"/>
    <col min="1824" max="1824" width="8.33203125" customWidth="1"/>
    <col min="1825" max="1826" width="13.5" customWidth="1"/>
    <col min="1827" max="1828" width="57.5" customWidth="1"/>
    <col min="1829" max="1829" width="21.6640625" customWidth="1"/>
    <col min="1830" max="1830" width="38" customWidth="1"/>
    <col min="1831" max="1831" width="0" hidden="1" customWidth="1"/>
    <col min="1832" max="2048" width="8.83203125" customWidth="1"/>
    <col min="2049" max="2049" width="0" hidden="1" customWidth="1"/>
    <col min="2050" max="2050" width="10.5" customWidth="1"/>
    <col min="2051" max="2051" width="19" customWidth="1"/>
    <col min="2052" max="2052" width="15.5" customWidth="1"/>
    <col min="2053" max="2053" width="11.5" customWidth="1"/>
    <col min="2054" max="2054" width="16" customWidth="1"/>
    <col min="2055" max="2055" width="10.1640625" customWidth="1"/>
    <col min="2056" max="2057" width="7.1640625" customWidth="1"/>
    <col min="2058" max="2058" width="11" customWidth="1"/>
    <col min="2059" max="2060" width="13.5" customWidth="1"/>
    <col min="2061" max="2061" width="8.83203125" customWidth="1"/>
    <col min="2062" max="2062" width="41.6640625" customWidth="1"/>
    <col min="2063" max="2063" width="11.5" customWidth="1"/>
    <col min="2064" max="2064" width="12" customWidth="1"/>
    <col min="2065" max="2065" width="6.5" customWidth="1"/>
    <col min="2066" max="2066" width="6.33203125" customWidth="1"/>
    <col min="2067" max="2067" width="13.1640625" customWidth="1"/>
    <col min="2068" max="2069" width="13.5" customWidth="1"/>
    <col min="2070" max="2070" width="13.6640625" customWidth="1"/>
    <col min="2071" max="2071" width="14.6640625" customWidth="1"/>
    <col min="2072" max="2072" width="6.5" customWidth="1"/>
    <col min="2073" max="2073" width="12.1640625" customWidth="1"/>
    <col min="2074" max="2074" width="15.33203125" customWidth="1"/>
    <col min="2075" max="2075" width="10.83203125" customWidth="1"/>
    <col min="2076" max="2076" width="8.6640625" customWidth="1"/>
    <col min="2077" max="2077" width="9.5" customWidth="1"/>
    <col min="2078" max="2078" width="8" customWidth="1"/>
    <col min="2079" max="2079" width="8.1640625" customWidth="1"/>
    <col min="2080" max="2080" width="8.33203125" customWidth="1"/>
    <col min="2081" max="2082" width="13.5" customWidth="1"/>
    <col min="2083" max="2084" width="57.5" customWidth="1"/>
    <col min="2085" max="2085" width="21.6640625" customWidth="1"/>
    <col min="2086" max="2086" width="38" customWidth="1"/>
    <col min="2087" max="2087" width="0" hidden="1" customWidth="1"/>
    <col min="2088" max="2304" width="8.83203125" customWidth="1"/>
    <col min="2305" max="2305" width="0" hidden="1" customWidth="1"/>
    <col min="2306" max="2306" width="10.5" customWidth="1"/>
    <col min="2307" max="2307" width="19" customWidth="1"/>
    <col min="2308" max="2308" width="15.5" customWidth="1"/>
    <col min="2309" max="2309" width="11.5" customWidth="1"/>
    <col min="2310" max="2310" width="16" customWidth="1"/>
    <col min="2311" max="2311" width="10.1640625" customWidth="1"/>
    <col min="2312" max="2313" width="7.1640625" customWidth="1"/>
    <col min="2314" max="2314" width="11" customWidth="1"/>
    <col min="2315" max="2316" width="13.5" customWidth="1"/>
    <col min="2317" max="2317" width="8.83203125" customWidth="1"/>
    <col min="2318" max="2318" width="41.6640625" customWidth="1"/>
    <col min="2319" max="2319" width="11.5" customWidth="1"/>
    <col min="2320" max="2320" width="12" customWidth="1"/>
    <col min="2321" max="2321" width="6.5" customWidth="1"/>
    <col min="2322" max="2322" width="6.33203125" customWidth="1"/>
    <col min="2323" max="2323" width="13.1640625" customWidth="1"/>
    <col min="2324" max="2325" width="13.5" customWidth="1"/>
    <col min="2326" max="2326" width="13.6640625" customWidth="1"/>
    <col min="2327" max="2327" width="14.6640625" customWidth="1"/>
    <col min="2328" max="2328" width="6.5" customWidth="1"/>
    <col min="2329" max="2329" width="12.1640625" customWidth="1"/>
    <col min="2330" max="2330" width="15.33203125" customWidth="1"/>
    <col min="2331" max="2331" width="10.83203125" customWidth="1"/>
    <col min="2332" max="2332" width="8.6640625" customWidth="1"/>
    <col min="2333" max="2333" width="9.5" customWidth="1"/>
    <col min="2334" max="2334" width="8" customWidth="1"/>
    <col min="2335" max="2335" width="8.1640625" customWidth="1"/>
    <col min="2336" max="2336" width="8.33203125" customWidth="1"/>
    <col min="2337" max="2338" width="13.5" customWidth="1"/>
    <col min="2339" max="2340" width="57.5" customWidth="1"/>
    <col min="2341" max="2341" width="21.6640625" customWidth="1"/>
    <col min="2342" max="2342" width="38" customWidth="1"/>
    <col min="2343" max="2343" width="0" hidden="1" customWidth="1"/>
    <col min="2344" max="2560" width="8.83203125" customWidth="1"/>
    <col min="2561" max="2561" width="0" hidden="1" customWidth="1"/>
    <col min="2562" max="2562" width="10.5" customWidth="1"/>
    <col min="2563" max="2563" width="19" customWidth="1"/>
    <col min="2564" max="2564" width="15.5" customWidth="1"/>
    <col min="2565" max="2565" width="11.5" customWidth="1"/>
    <col min="2566" max="2566" width="16" customWidth="1"/>
    <col min="2567" max="2567" width="10.1640625" customWidth="1"/>
    <col min="2568" max="2569" width="7.1640625" customWidth="1"/>
    <col min="2570" max="2570" width="11" customWidth="1"/>
    <col min="2571" max="2572" width="13.5" customWidth="1"/>
    <col min="2573" max="2573" width="8.83203125" customWidth="1"/>
    <col min="2574" max="2574" width="41.6640625" customWidth="1"/>
    <col min="2575" max="2575" width="11.5" customWidth="1"/>
    <col min="2576" max="2576" width="12" customWidth="1"/>
    <col min="2577" max="2577" width="6.5" customWidth="1"/>
    <col min="2578" max="2578" width="6.33203125" customWidth="1"/>
    <col min="2579" max="2579" width="13.1640625" customWidth="1"/>
    <col min="2580" max="2581" width="13.5" customWidth="1"/>
    <col min="2582" max="2582" width="13.6640625" customWidth="1"/>
    <col min="2583" max="2583" width="14.6640625" customWidth="1"/>
    <col min="2584" max="2584" width="6.5" customWidth="1"/>
    <col min="2585" max="2585" width="12.1640625" customWidth="1"/>
    <col min="2586" max="2586" width="15.33203125" customWidth="1"/>
    <col min="2587" max="2587" width="10.83203125" customWidth="1"/>
    <col min="2588" max="2588" width="8.6640625" customWidth="1"/>
    <col min="2589" max="2589" width="9.5" customWidth="1"/>
    <col min="2590" max="2590" width="8" customWidth="1"/>
    <col min="2591" max="2591" width="8.1640625" customWidth="1"/>
    <col min="2592" max="2592" width="8.33203125" customWidth="1"/>
    <col min="2593" max="2594" width="13.5" customWidth="1"/>
    <col min="2595" max="2596" width="57.5" customWidth="1"/>
    <col min="2597" max="2597" width="21.6640625" customWidth="1"/>
    <col min="2598" max="2598" width="38" customWidth="1"/>
    <col min="2599" max="2599" width="0" hidden="1" customWidth="1"/>
    <col min="2600" max="2816" width="8.83203125" customWidth="1"/>
    <col min="2817" max="2817" width="0" hidden="1" customWidth="1"/>
    <col min="2818" max="2818" width="10.5" customWidth="1"/>
    <col min="2819" max="2819" width="19" customWidth="1"/>
    <col min="2820" max="2820" width="15.5" customWidth="1"/>
    <col min="2821" max="2821" width="11.5" customWidth="1"/>
    <col min="2822" max="2822" width="16" customWidth="1"/>
    <col min="2823" max="2823" width="10.1640625" customWidth="1"/>
    <col min="2824" max="2825" width="7.1640625" customWidth="1"/>
    <col min="2826" max="2826" width="11" customWidth="1"/>
    <col min="2827" max="2828" width="13.5" customWidth="1"/>
    <col min="2829" max="2829" width="8.83203125" customWidth="1"/>
    <col min="2830" max="2830" width="41.6640625" customWidth="1"/>
    <col min="2831" max="2831" width="11.5" customWidth="1"/>
    <col min="2832" max="2832" width="12" customWidth="1"/>
    <col min="2833" max="2833" width="6.5" customWidth="1"/>
    <col min="2834" max="2834" width="6.33203125" customWidth="1"/>
    <col min="2835" max="2835" width="13.1640625" customWidth="1"/>
    <col min="2836" max="2837" width="13.5" customWidth="1"/>
    <col min="2838" max="2838" width="13.6640625" customWidth="1"/>
    <col min="2839" max="2839" width="14.6640625" customWidth="1"/>
    <col min="2840" max="2840" width="6.5" customWidth="1"/>
    <col min="2841" max="2841" width="12.1640625" customWidth="1"/>
    <col min="2842" max="2842" width="15.33203125" customWidth="1"/>
    <col min="2843" max="2843" width="10.83203125" customWidth="1"/>
    <col min="2844" max="2844" width="8.6640625" customWidth="1"/>
    <col min="2845" max="2845" width="9.5" customWidth="1"/>
    <col min="2846" max="2846" width="8" customWidth="1"/>
    <col min="2847" max="2847" width="8.1640625" customWidth="1"/>
    <col min="2848" max="2848" width="8.33203125" customWidth="1"/>
    <col min="2849" max="2850" width="13.5" customWidth="1"/>
    <col min="2851" max="2852" width="57.5" customWidth="1"/>
    <col min="2853" max="2853" width="21.6640625" customWidth="1"/>
    <col min="2854" max="2854" width="38" customWidth="1"/>
    <col min="2855" max="2855" width="0" hidden="1" customWidth="1"/>
    <col min="2856" max="3072" width="8.83203125" customWidth="1"/>
    <col min="3073" max="3073" width="0" hidden="1" customWidth="1"/>
    <col min="3074" max="3074" width="10.5" customWidth="1"/>
    <col min="3075" max="3075" width="19" customWidth="1"/>
    <col min="3076" max="3076" width="15.5" customWidth="1"/>
    <col min="3077" max="3077" width="11.5" customWidth="1"/>
    <col min="3078" max="3078" width="16" customWidth="1"/>
    <col min="3079" max="3079" width="10.1640625" customWidth="1"/>
    <col min="3080" max="3081" width="7.1640625" customWidth="1"/>
    <col min="3082" max="3082" width="11" customWidth="1"/>
    <col min="3083" max="3084" width="13.5" customWidth="1"/>
    <col min="3085" max="3085" width="8.83203125" customWidth="1"/>
    <col min="3086" max="3086" width="41.6640625" customWidth="1"/>
    <col min="3087" max="3087" width="11.5" customWidth="1"/>
    <col min="3088" max="3088" width="12" customWidth="1"/>
    <col min="3089" max="3089" width="6.5" customWidth="1"/>
    <col min="3090" max="3090" width="6.33203125" customWidth="1"/>
    <col min="3091" max="3091" width="13.1640625" customWidth="1"/>
    <col min="3092" max="3093" width="13.5" customWidth="1"/>
    <col min="3094" max="3094" width="13.6640625" customWidth="1"/>
    <col min="3095" max="3095" width="14.6640625" customWidth="1"/>
    <col min="3096" max="3096" width="6.5" customWidth="1"/>
    <col min="3097" max="3097" width="12.1640625" customWidth="1"/>
    <col min="3098" max="3098" width="15.33203125" customWidth="1"/>
    <col min="3099" max="3099" width="10.83203125" customWidth="1"/>
    <col min="3100" max="3100" width="8.6640625" customWidth="1"/>
    <col min="3101" max="3101" width="9.5" customWidth="1"/>
    <col min="3102" max="3102" width="8" customWidth="1"/>
    <col min="3103" max="3103" width="8.1640625" customWidth="1"/>
    <col min="3104" max="3104" width="8.33203125" customWidth="1"/>
    <col min="3105" max="3106" width="13.5" customWidth="1"/>
    <col min="3107" max="3108" width="57.5" customWidth="1"/>
    <col min="3109" max="3109" width="21.6640625" customWidth="1"/>
    <col min="3110" max="3110" width="38" customWidth="1"/>
    <col min="3111" max="3111" width="0" hidden="1" customWidth="1"/>
    <col min="3112" max="3328" width="8.83203125" customWidth="1"/>
    <col min="3329" max="3329" width="0" hidden="1" customWidth="1"/>
    <col min="3330" max="3330" width="10.5" customWidth="1"/>
    <col min="3331" max="3331" width="19" customWidth="1"/>
    <col min="3332" max="3332" width="15.5" customWidth="1"/>
    <col min="3333" max="3333" width="11.5" customWidth="1"/>
    <col min="3334" max="3334" width="16" customWidth="1"/>
    <col min="3335" max="3335" width="10.1640625" customWidth="1"/>
    <col min="3336" max="3337" width="7.1640625" customWidth="1"/>
    <col min="3338" max="3338" width="11" customWidth="1"/>
    <col min="3339" max="3340" width="13.5" customWidth="1"/>
    <col min="3341" max="3341" width="8.83203125" customWidth="1"/>
    <col min="3342" max="3342" width="41.6640625" customWidth="1"/>
    <col min="3343" max="3343" width="11.5" customWidth="1"/>
    <col min="3344" max="3344" width="12" customWidth="1"/>
    <col min="3345" max="3345" width="6.5" customWidth="1"/>
    <col min="3346" max="3346" width="6.33203125" customWidth="1"/>
    <col min="3347" max="3347" width="13.1640625" customWidth="1"/>
    <col min="3348" max="3349" width="13.5" customWidth="1"/>
    <col min="3350" max="3350" width="13.6640625" customWidth="1"/>
    <col min="3351" max="3351" width="14.6640625" customWidth="1"/>
    <col min="3352" max="3352" width="6.5" customWidth="1"/>
    <col min="3353" max="3353" width="12.1640625" customWidth="1"/>
    <col min="3354" max="3354" width="15.33203125" customWidth="1"/>
    <col min="3355" max="3355" width="10.83203125" customWidth="1"/>
    <col min="3356" max="3356" width="8.6640625" customWidth="1"/>
    <col min="3357" max="3357" width="9.5" customWidth="1"/>
    <col min="3358" max="3358" width="8" customWidth="1"/>
    <col min="3359" max="3359" width="8.1640625" customWidth="1"/>
    <col min="3360" max="3360" width="8.33203125" customWidth="1"/>
    <col min="3361" max="3362" width="13.5" customWidth="1"/>
    <col min="3363" max="3364" width="57.5" customWidth="1"/>
    <col min="3365" max="3365" width="21.6640625" customWidth="1"/>
    <col min="3366" max="3366" width="38" customWidth="1"/>
    <col min="3367" max="3367" width="0" hidden="1" customWidth="1"/>
    <col min="3368" max="3584" width="8.83203125" customWidth="1"/>
    <col min="3585" max="3585" width="0" hidden="1" customWidth="1"/>
    <col min="3586" max="3586" width="10.5" customWidth="1"/>
    <col min="3587" max="3587" width="19" customWidth="1"/>
    <col min="3588" max="3588" width="15.5" customWidth="1"/>
    <col min="3589" max="3589" width="11.5" customWidth="1"/>
    <col min="3590" max="3590" width="16" customWidth="1"/>
    <col min="3591" max="3591" width="10.1640625" customWidth="1"/>
    <col min="3592" max="3593" width="7.1640625" customWidth="1"/>
    <col min="3594" max="3594" width="11" customWidth="1"/>
    <col min="3595" max="3596" width="13.5" customWidth="1"/>
    <col min="3597" max="3597" width="8.83203125" customWidth="1"/>
    <col min="3598" max="3598" width="41.6640625" customWidth="1"/>
    <col min="3599" max="3599" width="11.5" customWidth="1"/>
    <col min="3600" max="3600" width="12" customWidth="1"/>
    <col min="3601" max="3601" width="6.5" customWidth="1"/>
    <col min="3602" max="3602" width="6.33203125" customWidth="1"/>
    <col min="3603" max="3603" width="13.1640625" customWidth="1"/>
    <col min="3604" max="3605" width="13.5" customWidth="1"/>
    <col min="3606" max="3606" width="13.6640625" customWidth="1"/>
    <col min="3607" max="3607" width="14.6640625" customWidth="1"/>
    <col min="3608" max="3608" width="6.5" customWidth="1"/>
    <col min="3609" max="3609" width="12.1640625" customWidth="1"/>
    <col min="3610" max="3610" width="15.33203125" customWidth="1"/>
    <col min="3611" max="3611" width="10.83203125" customWidth="1"/>
    <col min="3612" max="3612" width="8.6640625" customWidth="1"/>
    <col min="3613" max="3613" width="9.5" customWidth="1"/>
    <col min="3614" max="3614" width="8" customWidth="1"/>
    <col min="3615" max="3615" width="8.1640625" customWidth="1"/>
    <col min="3616" max="3616" width="8.33203125" customWidth="1"/>
    <col min="3617" max="3618" width="13.5" customWidth="1"/>
    <col min="3619" max="3620" width="57.5" customWidth="1"/>
    <col min="3621" max="3621" width="21.6640625" customWidth="1"/>
    <col min="3622" max="3622" width="38" customWidth="1"/>
    <col min="3623" max="3623" width="0" hidden="1" customWidth="1"/>
    <col min="3624" max="3840" width="8.83203125" customWidth="1"/>
    <col min="3841" max="3841" width="0" hidden="1" customWidth="1"/>
    <col min="3842" max="3842" width="10.5" customWidth="1"/>
    <col min="3843" max="3843" width="19" customWidth="1"/>
    <col min="3844" max="3844" width="15.5" customWidth="1"/>
    <col min="3845" max="3845" width="11.5" customWidth="1"/>
    <col min="3846" max="3846" width="16" customWidth="1"/>
    <col min="3847" max="3847" width="10.1640625" customWidth="1"/>
    <col min="3848" max="3849" width="7.1640625" customWidth="1"/>
    <col min="3850" max="3850" width="11" customWidth="1"/>
    <col min="3851" max="3852" width="13.5" customWidth="1"/>
    <col min="3853" max="3853" width="8.83203125" customWidth="1"/>
    <col min="3854" max="3854" width="41.6640625" customWidth="1"/>
    <col min="3855" max="3855" width="11.5" customWidth="1"/>
    <col min="3856" max="3856" width="12" customWidth="1"/>
    <col min="3857" max="3857" width="6.5" customWidth="1"/>
    <col min="3858" max="3858" width="6.33203125" customWidth="1"/>
    <col min="3859" max="3859" width="13.1640625" customWidth="1"/>
    <col min="3860" max="3861" width="13.5" customWidth="1"/>
    <col min="3862" max="3862" width="13.6640625" customWidth="1"/>
    <col min="3863" max="3863" width="14.6640625" customWidth="1"/>
    <col min="3864" max="3864" width="6.5" customWidth="1"/>
    <col min="3865" max="3865" width="12.1640625" customWidth="1"/>
    <col min="3866" max="3866" width="15.33203125" customWidth="1"/>
    <col min="3867" max="3867" width="10.83203125" customWidth="1"/>
    <col min="3868" max="3868" width="8.6640625" customWidth="1"/>
    <col min="3869" max="3869" width="9.5" customWidth="1"/>
    <col min="3870" max="3870" width="8" customWidth="1"/>
    <col min="3871" max="3871" width="8.1640625" customWidth="1"/>
    <col min="3872" max="3872" width="8.33203125" customWidth="1"/>
    <col min="3873" max="3874" width="13.5" customWidth="1"/>
    <col min="3875" max="3876" width="57.5" customWidth="1"/>
    <col min="3877" max="3877" width="21.6640625" customWidth="1"/>
    <col min="3878" max="3878" width="38" customWidth="1"/>
    <col min="3879" max="3879" width="0" hidden="1" customWidth="1"/>
    <col min="3880" max="4096" width="8.83203125" customWidth="1"/>
    <col min="4097" max="4097" width="0" hidden="1" customWidth="1"/>
    <col min="4098" max="4098" width="10.5" customWidth="1"/>
    <col min="4099" max="4099" width="19" customWidth="1"/>
    <col min="4100" max="4100" width="15.5" customWidth="1"/>
    <col min="4101" max="4101" width="11.5" customWidth="1"/>
    <col min="4102" max="4102" width="16" customWidth="1"/>
    <col min="4103" max="4103" width="10.1640625" customWidth="1"/>
    <col min="4104" max="4105" width="7.1640625" customWidth="1"/>
    <col min="4106" max="4106" width="11" customWidth="1"/>
    <col min="4107" max="4108" width="13.5" customWidth="1"/>
    <col min="4109" max="4109" width="8.83203125" customWidth="1"/>
    <col min="4110" max="4110" width="41.6640625" customWidth="1"/>
    <col min="4111" max="4111" width="11.5" customWidth="1"/>
    <col min="4112" max="4112" width="12" customWidth="1"/>
    <col min="4113" max="4113" width="6.5" customWidth="1"/>
    <col min="4114" max="4114" width="6.33203125" customWidth="1"/>
    <col min="4115" max="4115" width="13.1640625" customWidth="1"/>
    <col min="4116" max="4117" width="13.5" customWidth="1"/>
    <col min="4118" max="4118" width="13.6640625" customWidth="1"/>
    <col min="4119" max="4119" width="14.6640625" customWidth="1"/>
    <col min="4120" max="4120" width="6.5" customWidth="1"/>
    <col min="4121" max="4121" width="12.1640625" customWidth="1"/>
    <col min="4122" max="4122" width="15.33203125" customWidth="1"/>
    <col min="4123" max="4123" width="10.83203125" customWidth="1"/>
    <col min="4124" max="4124" width="8.6640625" customWidth="1"/>
    <col min="4125" max="4125" width="9.5" customWidth="1"/>
    <col min="4126" max="4126" width="8" customWidth="1"/>
    <col min="4127" max="4127" width="8.1640625" customWidth="1"/>
    <col min="4128" max="4128" width="8.33203125" customWidth="1"/>
    <col min="4129" max="4130" width="13.5" customWidth="1"/>
    <col min="4131" max="4132" width="57.5" customWidth="1"/>
    <col min="4133" max="4133" width="21.6640625" customWidth="1"/>
    <col min="4134" max="4134" width="38" customWidth="1"/>
    <col min="4135" max="4135" width="0" hidden="1" customWidth="1"/>
    <col min="4136" max="4352" width="8.83203125" customWidth="1"/>
    <col min="4353" max="4353" width="0" hidden="1" customWidth="1"/>
    <col min="4354" max="4354" width="10.5" customWidth="1"/>
    <col min="4355" max="4355" width="19" customWidth="1"/>
    <col min="4356" max="4356" width="15.5" customWidth="1"/>
    <col min="4357" max="4357" width="11.5" customWidth="1"/>
    <col min="4358" max="4358" width="16" customWidth="1"/>
    <col min="4359" max="4359" width="10.1640625" customWidth="1"/>
    <col min="4360" max="4361" width="7.1640625" customWidth="1"/>
    <col min="4362" max="4362" width="11" customWidth="1"/>
    <col min="4363" max="4364" width="13.5" customWidth="1"/>
    <col min="4365" max="4365" width="8.83203125" customWidth="1"/>
    <col min="4366" max="4366" width="41.6640625" customWidth="1"/>
    <col min="4367" max="4367" width="11.5" customWidth="1"/>
    <col min="4368" max="4368" width="12" customWidth="1"/>
    <col min="4369" max="4369" width="6.5" customWidth="1"/>
    <col min="4370" max="4370" width="6.33203125" customWidth="1"/>
    <col min="4371" max="4371" width="13.1640625" customWidth="1"/>
    <col min="4372" max="4373" width="13.5" customWidth="1"/>
    <col min="4374" max="4374" width="13.6640625" customWidth="1"/>
    <col min="4375" max="4375" width="14.6640625" customWidth="1"/>
    <col min="4376" max="4376" width="6.5" customWidth="1"/>
    <col min="4377" max="4377" width="12.1640625" customWidth="1"/>
    <col min="4378" max="4378" width="15.33203125" customWidth="1"/>
    <col min="4379" max="4379" width="10.83203125" customWidth="1"/>
    <col min="4380" max="4380" width="8.6640625" customWidth="1"/>
    <col min="4381" max="4381" width="9.5" customWidth="1"/>
    <col min="4382" max="4382" width="8" customWidth="1"/>
    <col min="4383" max="4383" width="8.1640625" customWidth="1"/>
    <col min="4384" max="4384" width="8.33203125" customWidth="1"/>
    <col min="4385" max="4386" width="13.5" customWidth="1"/>
    <col min="4387" max="4388" width="57.5" customWidth="1"/>
    <col min="4389" max="4389" width="21.6640625" customWidth="1"/>
    <col min="4390" max="4390" width="38" customWidth="1"/>
    <col min="4391" max="4391" width="0" hidden="1" customWidth="1"/>
    <col min="4392" max="4608" width="8.83203125" customWidth="1"/>
    <col min="4609" max="4609" width="0" hidden="1" customWidth="1"/>
    <col min="4610" max="4610" width="10.5" customWidth="1"/>
    <col min="4611" max="4611" width="19" customWidth="1"/>
    <col min="4612" max="4612" width="15.5" customWidth="1"/>
    <col min="4613" max="4613" width="11.5" customWidth="1"/>
    <col min="4614" max="4614" width="16" customWidth="1"/>
    <col min="4615" max="4615" width="10.1640625" customWidth="1"/>
    <col min="4616" max="4617" width="7.1640625" customWidth="1"/>
    <col min="4618" max="4618" width="11" customWidth="1"/>
    <col min="4619" max="4620" width="13.5" customWidth="1"/>
    <col min="4621" max="4621" width="8.83203125" customWidth="1"/>
    <col min="4622" max="4622" width="41.6640625" customWidth="1"/>
    <col min="4623" max="4623" width="11.5" customWidth="1"/>
    <col min="4624" max="4624" width="12" customWidth="1"/>
    <col min="4625" max="4625" width="6.5" customWidth="1"/>
    <col min="4626" max="4626" width="6.33203125" customWidth="1"/>
    <col min="4627" max="4627" width="13.1640625" customWidth="1"/>
    <col min="4628" max="4629" width="13.5" customWidth="1"/>
    <col min="4630" max="4630" width="13.6640625" customWidth="1"/>
    <col min="4631" max="4631" width="14.6640625" customWidth="1"/>
    <col min="4632" max="4632" width="6.5" customWidth="1"/>
    <col min="4633" max="4633" width="12.1640625" customWidth="1"/>
    <col min="4634" max="4634" width="15.33203125" customWidth="1"/>
    <col min="4635" max="4635" width="10.83203125" customWidth="1"/>
    <col min="4636" max="4636" width="8.6640625" customWidth="1"/>
    <col min="4637" max="4637" width="9.5" customWidth="1"/>
    <col min="4638" max="4638" width="8" customWidth="1"/>
    <col min="4639" max="4639" width="8.1640625" customWidth="1"/>
    <col min="4640" max="4640" width="8.33203125" customWidth="1"/>
    <col min="4641" max="4642" width="13.5" customWidth="1"/>
    <col min="4643" max="4644" width="57.5" customWidth="1"/>
    <col min="4645" max="4645" width="21.6640625" customWidth="1"/>
    <col min="4646" max="4646" width="38" customWidth="1"/>
    <col min="4647" max="4647" width="0" hidden="1" customWidth="1"/>
    <col min="4648" max="4864" width="8.83203125" customWidth="1"/>
    <col min="4865" max="4865" width="0" hidden="1" customWidth="1"/>
    <col min="4866" max="4866" width="10.5" customWidth="1"/>
    <col min="4867" max="4867" width="19" customWidth="1"/>
    <col min="4868" max="4868" width="15.5" customWidth="1"/>
    <col min="4869" max="4869" width="11.5" customWidth="1"/>
    <col min="4870" max="4870" width="16" customWidth="1"/>
    <col min="4871" max="4871" width="10.1640625" customWidth="1"/>
    <col min="4872" max="4873" width="7.1640625" customWidth="1"/>
    <col min="4874" max="4874" width="11" customWidth="1"/>
    <col min="4875" max="4876" width="13.5" customWidth="1"/>
    <col min="4877" max="4877" width="8.83203125" customWidth="1"/>
    <col min="4878" max="4878" width="41.6640625" customWidth="1"/>
    <col min="4879" max="4879" width="11.5" customWidth="1"/>
    <col min="4880" max="4880" width="12" customWidth="1"/>
    <col min="4881" max="4881" width="6.5" customWidth="1"/>
    <col min="4882" max="4882" width="6.33203125" customWidth="1"/>
    <col min="4883" max="4883" width="13.1640625" customWidth="1"/>
    <col min="4884" max="4885" width="13.5" customWidth="1"/>
    <col min="4886" max="4886" width="13.6640625" customWidth="1"/>
    <col min="4887" max="4887" width="14.6640625" customWidth="1"/>
    <col min="4888" max="4888" width="6.5" customWidth="1"/>
    <col min="4889" max="4889" width="12.1640625" customWidth="1"/>
    <col min="4890" max="4890" width="15.33203125" customWidth="1"/>
    <col min="4891" max="4891" width="10.83203125" customWidth="1"/>
    <col min="4892" max="4892" width="8.6640625" customWidth="1"/>
    <col min="4893" max="4893" width="9.5" customWidth="1"/>
    <col min="4894" max="4894" width="8" customWidth="1"/>
    <col min="4895" max="4895" width="8.1640625" customWidth="1"/>
    <col min="4896" max="4896" width="8.33203125" customWidth="1"/>
    <col min="4897" max="4898" width="13.5" customWidth="1"/>
    <col min="4899" max="4900" width="57.5" customWidth="1"/>
    <col min="4901" max="4901" width="21.6640625" customWidth="1"/>
    <col min="4902" max="4902" width="38" customWidth="1"/>
    <col min="4903" max="4903" width="0" hidden="1" customWidth="1"/>
    <col min="4904" max="5120" width="8.83203125" customWidth="1"/>
    <col min="5121" max="5121" width="0" hidden="1" customWidth="1"/>
    <col min="5122" max="5122" width="10.5" customWidth="1"/>
    <col min="5123" max="5123" width="19" customWidth="1"/>
    <col min="5124" max="5124" width="15.5" customWidth="1"/>
    <col min="5125" max="5125" width="11.5" customWidth="1"/>
    <col min="5126" max="5126" width="16" customWidth="1"/>
    <col min="5127" max="5127" width="10.1640625" customWidth="1"/>
    <col min="5128" max="5129" width="7.1640625" customWidth="1"/>
    <col min="5130" max="5130" width="11" customWidth="1"/>
    <col min="5131" max="5132" width="13.5" customWidth="1"/>
    <col min="5133" max="5133" width="8.83203125" customWidth="1"/>
    <col min="5134" max="5134" width="41.6640625" customWidth="1"/>
    <col min="5135" max="5135" width="11.5" customWidth="1"/>
    <col min="5136" max="5136" width="12" customWidth="1"/>
    <col min="5137" max="5137" width="6.5" customWidth="1"/>
    <col min="5138" max="5138" width="6.33203125" customWidth="1"/>
    <col min="5139" max="5139" width="13.1640625" customWidth="1"/>
    <col min="5140" max="5141" width="13.5" customWidth="1"/>
    <col min="5142" max="5142" width="13.6640625" customWidth="1"/>
    <col min="5143" max="5143" width="14.6640625" customWidth="1"/>
    <col min="5144" max="5144" width="6.5" customWidth="1"/>
    <col min="5145" max="5145" width="12.1640625" customWidth="1"/>
    <col min="5146" max="5146" width="15.33203125" customWidth="1"/>
    <col min="5147" max="5147" width="10.83203125" customWidth="1"/>
    <col min="5148" max="5148" width="8.6640625" customWidth="1"/>
    <col min="5149" max="5149" width="9.5" customWidth="1"/>
    <col min="5150" max="5150" width="8" customWidth="1"/>
    <col min="5151" max="5151" width="8.1640625" customWidth="1"/>
    <col min="5152" max="5152" width="8.33203125" customWidth="1"/>
    <col min="5153" max="5154" width="13.5" customWidth="1"/>
    <col min="5155" max="5156" width="57.5" customWidth="1"/>
    <col min="5157" max="5157" width="21.6640625" customWidth="1"/>
    <col min="5158" max="5158" width="38" customWidth="1"/>
    <col min="5159" max="5159" width="0" hidden="1" customWidth="1"/>
    <col min="5160" max="5376" width="8.83203125" customWidth="1"/>
    <col min="5377" max="5377" width="0" hidden="1" customWidth="1"/>
    <col min="5378" max="5378" width="10.5" customWidth="1"/>
    <col min="5379" max="5379" width="19" customWidth="1"/>
    <col min="5380" max="5380" width="15.5" customWidth="1"/>
    <col min="5381" max="5381" width="11.5" customWidth="1"/>
    <col min="5382" max="5382" width="16" customWidth="1"/>
    <col min="5383" max="5383" width="10.1640625" customWidth="1"/>
    <col min="5384" max="5385" width="7.1640625" customWidth="1"/>
    <col min="5386" max="5386" width="11" customWidth="1"/>
    <col min="5387" max="5388" width="13.5" customWidth="1"/>
    <col min="5389" max="5389" width="8.83203125" customWidth="1"/>
    <col min="5390" max="5390" width="41.6640625" customWidth="1"/>
    <col min="5391" max="5391" width="11.5" customWidth="1"/>
    <col min="5392" max="5392" width="12" customWidth="1"/>
    <col min="5393" max="5393" width="6.5" customWidth="1"/>
    <col min="5394" max="5394" width="6.33203125" customWidth="1"/>
    <col min="5395" max="5395" width="13.1640625" customWidth="1"/>
    <col min="5396" max="5397" width="13.5" customWidth="1"/>
    <col min="5398" max="5398" width="13.6640625" customWidth="1"/>
    <col min="5399" max="5399" width="14.6640625" customWidth="1"/>
    <col min="5400" max="5400" width="6.5" customWidth="1"/>
    <col min="5401" max="5401" width="12.1640625" customWidth="1"/>
    <col min="5402" max="5402" width="15.33203125" customWidth="1"/>
    <col min="5403" max="5403" width="10.83203125" customWidth="1"/>
    <col min="5404" max="5404" width="8.6640625" customWidth="1"/>
    <col min="5405" max="5405" width="9.5" customWidth="1"/>
    <col min="5406" max="5406" width="8" customWidth="1"/>
    <col min="5407" max="5407" width="8.1640625" customWidth="1"/>
    <col min="5408" max="5408" width="8.33203125" customWidth="1"/>
    <col min="5409" max="5410" width="13.5" customWidth="1"/>
    <col min="5411" max="5412" width="57.5" customWidth="1"/>
    <col min="5413" max="5413" width="21.6640625" customWidth="1"/>
    <col min="5414" max="5414" width="38" customWidth="1"/>
    <col min="5415" max="5415" width="0" hidden="1" customWidth="1"/>
    <col min="5416" max="5632" width="8.83203125" customWidth="1"/>
    <col min="5633" max="5633" width="0" hidden="1" customWidth="1"/>
    <col min="5634" max="5634" width="10.5" customWidth="1"/>
    <col min="5635" max="5635" width="19" customWidth="1"/>
    <col min="5636" max="5636" width="15.5" customWidth="1"/>
    <col min="5637" max="5637" width="11.5" customWidth="1"/>
    <col min="5638" max="5638" width="16" customWidth="1"/>
    <col min="5639" max="5639" width="10.1640625" customWidth="1"/>
    <col min="5640" max="5641" width="7.1640625" customWidth="1"/>
    <col min="5642" max="5642" width="11" customWidth="1"/>
    <col min="5643" max="5644" width="13.5" customWidth="1"/>
    <col min="5645" max="5645" width="8.83203125" customWidth="1"/>
    <col min="5646" max="5646" width="41.6640625" customWidth="1"/>
    <col min="5647" max="5647" width="11.5" customWidth="1"/>
    <col min="5648" max="5648" width="12" customWidth="1"/>
    <col min="5649" max="5649" width="6.5" customWidth="1"/>
    <col min="5650" max="5650" width="6.33203125" customWidth="1"/>
    <col min="5651" max="5651" width="13.1640625" customWidth="1"/>
    <col min="5652" max="5653" width="13.5" customWidth="1"/>
    <col min="5654" max="5654" width="13.6640625" customWidth="1"/>
    <col min="5655" max="5655" width="14.6640625" customWidth="1"/>
    <col min="5656" max="5656" width="6.5" customWidth="1"/>
    <col min="5657" max="5657" width="12.1640625" customWidth="1"/>
    <col min="5658" max="5658" width="15.33203125" customWidth="1"/>
    <col min="5659" max="5659" width="10.83203125" customWidth="1"/>
    <col min="5660" max="5660" width="8.6640625" customWidth="1"/>
    <col min="5661" max="5661" width="9.5" customWidth="1"/>
    <col min="5662" max="5662" width="8" customWidth="1"/>
    <col min="5663" max="5663" width="8.1640625" customWidth="1"/>
    <col min="5664" max="5664" width="8.33203125" customWidth="1"/>
    <col min="5665" max="5666" width="13.5" customWidth="1"/>
    <col min="5667" max="5668" width="57.5" customWidth="1"/>
    <col min="5669" max="5669" width="21.6640625" customWidth="1"/>
    <col min="5670" max="5670" width="38" customWidth="1"/>
    <col min="5671" max="5671" width="0" hidden="1" customWidth="1"/>
    <col min="5672" max="5888" width="8.83203125" customWidth="1"/>
    <col min="5889" max="5889" width="0" hidden="1" customWidth="1"/>
    <col min="5890" max="5890" width="10.5" customWidth="1"/>
    <col min="5891" max="5891" width="19" customWidth="1"/>
    <col min="5892" max="5892" width="15.5" customWidth="1"/>
    <col min="5893" max="5893" width="11.5" customWidth="1"/>
    <col min="5894" max="5894" width="16" customWidth="1"/>
    <col min="5895" max="5895" width="10.1640625" customWidth="1"/>
    <col min="5896" max="5897" width="7.1640625" customWidth="1"/>
    <col min="5898" max="5898" width="11" customWidth="1"/>
    <col min="5899" max="5900" width="13.5" customWidth="1"/>
    <col min="5901" max="5901" width="8.83203125" customWidth="1"/>
    <col min="5902" max="5902" width="41.6640625" customWidth="1"/>
    <col min="5903" max="5903" width="11.5" customWidth="1"/>
    <col min="5904" max="5904" width="12" customWidth="1"/>
    <col min="5905" max="5905" width="6.5" customWidth="1"/>
    <col min="5906" max="5906" width="6.33203125" customWidth="1"/>
    <col min="5907" max="5907" width="13.1640625" customWidth="1"/>
    <col min="5908" max="5909" width="13.5" customWidth="1"/>
    <col min="5910" max="5910" width="13.6640625" customWidth="1"/>
    <col min="5911" max="5911" width="14.6640625" customWidth="1"/>
    <col min="5912" max="5912" width="6.5" customWidth="1"/>
    <col min="5913" max="5913" width="12.1640625" customWidth="1"/>
    <col min="5914" max="5914" width="15.33203125" customWidth="1"/>
    <col min="5915" max="5915" width="10.83203125" customWidth="1"/>
    <col min="5916" max="5916" width="8.6640625" customWidth="1"/>
    <col min="5917" max="5917" width="9.5" customWidth="1"/>
    <col min="5918" max="5918" width="8" customWidth="1"/>
    <col min="5919" max="5919" width="8.1640625" customWidth="1"/>
    <col min="5920" max="5920" width="8.33203125" customWidth="1"/>
    <col min="5921" max="5922" width="13.5" customWidth="1"/>
    <col min="5923" max="5924" width="57.5" customWidth="1"/>
    <col min="5925" max="5925" width="21.6640625" customWidth="1"/>
    <col min="5926" max="5926" width="38" customWidth="1"/>
    <col min="5927" max="5927" width="0" hidden="1" customWidth="1"/>
    <col min="5928" max="6144" width="8.83203125" customWidth="1"/>
    <col min="6145" max="6145" width="0" hidden="1" customWidth="1"/>
    <col min="6146" max="6146" width="10.5" customWidth="1"/>
    <col min="6147" max="6147" width="19" customWidth="1"/>
    <col min="6148" max="6148" width="15.5" customWidth="1"/>
    <col min="6149" max="6149" width="11.5" customWidth="1"/>
    <col min="6150" max="6150" width="16" customWidth="1"/>
    <col min="6151" max="6151" width="10.1640625" customWidth="1"/>
    <col min="6152" max="6153" width="7.1640625" customWidth="1"/>
    <col min="6154" max="6154" width="11" customWidth="1"/>
    <col min="6155" max="6156" width="13.5" customWidth="1"/>
    <col min="6157" max="6157" width="8.83203125" customWidth="1"/>
    <col min="6158" max="6158" width="41.6640625" customWidth="1"/>
    <col min="6159" max="6159" width="11.5" customWidth="1"/>
    <col min="6160" max="6160" width="12" customWidth="1"/>
    <col min="6161" max="6161" width="6.5" customWidth="1"/>
    <col min="6162" max="6162" width="6.33203125" customWidth="1"/>
    <col min="6163" max="6163" width="13.1640625" customWidth="1"/>
    <col min="6164" max="6165" width="13.5" customWidth="1"/>
    <col min="6166" max="6166" width="13.6640625" customWidth="1"/>
    <col min="6167" max="6167" width="14.6640625" customWidth="1"/>
    <col min="6168" max="6168" width="6.5" customWidth="1"/>
    <col min="6169" max="6169" width="12.1640625" customWidth="1"/>
    <col min="6170" max="6170" width="15.33203125" customWidth="1"/>
    <col min="6171" max="6171" width="10.83203125" customWidth="1"/>
    <col min="6172" max="6172" width="8.6640625" customWidth="1"/>
    <col min="6173" max="6173" width="9.5" customWidth="1"/>
    <col min="6174" max="6174" width="8" customWidth="1"/>
    <col min="6175" max="6175" width="8.1640625" customWidth="1"/>
    <col min="6176" max="6176" width="8.33203125" customWidth="1"/>
    <col min="6177" max="6178" width="13.5" customWidth="1"/>
    <col min="6179" max="6180" width="57.5" customWidth="1"/>
    <col min="6181" max="6181" width="21.6640625" customWidth="1"/>
    <col min="6182" max="6182" width="38" customWidth="1"/>
    <col min="6183" max="6183" width="0" hidden="1" customWidth="1"/>
    <col min="6184" max="6400" width="8.83203125" customWidth="1"/>
    <col min="6401" max="6401" width="0" hidden="1" customWidth="1"/>
    <col min="6402" max="6402" width="10.5" customWidth="1"/>
    <col min="6403" max="6403" width="19" customWidth="1"/>
    <col min="6404" max="6404" width="15.5" customWidth="1"/>
    <col min="6405" max="6405" width="11.5" customWidth="1"/>
    <col min="6406" max="6406" width="16" customWidth="1"/>
    <col min="6407" max="6407" width="10.1640625" customWidth="1"/>
    <col min="6408" max="6409" width="7.1640625" customWidth="1"/>
    <col min="6410" max="6410" width="11" customWidth="1"/>
    <col min="6411" max="6412" width="13.5" customWidth="1"/>
    <col min="6413" max="6413" width="8.83203125" customWidth="1"/>
    <col min="6414" max="6414" width="41.6640625" customWidth="1"/>
    <col min="6415" max="6415" width="11.5" customWidth="1"/>
    <col min="6416" max="6416" width="12" customWidth="1"/>
    <col min="6417" max="6417" width="6.5" customWidth="1"/>
    <col min="6418" max="6418" width="6.33203125" customWidth="1"/>
    <col min="6419" max="6419" width="13.1640625" customWidth="1"/>
    <col min="6420" max="6421" width="13.5" customWidth="1"/>
    <col min="6422" max="6422" width="13.6640625" customWidth="1"/>
    <col min="6423" max="6423" width="14.6640625" customWidth="1"/>
    <col min="6424" max="6424" width="6.5" customWidth="1"/>
    <col min="6425" max="6425" width="12.1640625" customWidth="1"/>
    <col min="6426" max="6426" width="15.33203125" customWidth="1"/>
    <col min="6427" max="6427" width="10.83203125" customWidth="1"/>
    <col min="6428" max="6428" width="8.6640625" customWidth="1"/>
    <col min="6429" max="6429" width="9.5" customWidth="1"/>
    <col min="6430" max="6430" width="8" customWidth="1"/>
    <col min="6431" max="6431" width="8.1640625" customWidth="1"/>
    <col min="6432" max="6432" width="8.33203125" customWidth="1"/>
    <col min="6433" max="6434" width="13.5" customWidth="1"/>
    <col min="6435" max="6436" width="57.5" customWidth="1"/>
    <col min="6437" max="6437" width="21.6640625" customWidth="1"/>
    <col min="6438" max="6438" width="38" customWidth="1"/>
    <col min="6439" max="6439" width="0" hidden="1" customWidth="1"/>
    <col min="6440" max="6656" width="8.83203125" customWidth="1"/>
    <col min="6657" max="6657" width="0" hidden="1" customWidth="1"/>
    <col min="6658" max="6658" width="10.5" customWidth="1"/>
    <col min="6659" max="6659" width="19" customWidth="1"/>
    <col min="6660" max="6660" width="15.5" customWidth="1"/>
    <col min="6661" max="6661" width="11.5" customWidth="1"/>
    <col min="6662" max="6662" width="16" customWidth="1"/>
    <col min="6663" max="6663" width="10.1640625" customWidth="1"/>
    <col min="6664" max="6665" width="7.1640625" customWidth="1"/>
    <col min="6666" max="6666" width="11" customWidth="1"/>
    <col min="6667" max="6668" width="13.5" customWidth="1"/>
    <col min="6669" max="6669" width="8.83203125" customWidth="1"/>
    <col min="6670" max="6670" width="41.6640625" customWidth="1"/>
    <col min="6671" max="6671" width="11.5" customWidth="1"/>
    <col min="6672" max="6672" width="12" customWidth="1"/>
    <col min="6673" max="6673" width="6.5" customWidth="1"/>
    <col min="6674" max="6674" width="6.33203125" customWidth="1"/>
    <col min="6675" max="6675" width="13.1640625" customWidth="1"/>
    <col min="6676" max="6677" width="13.5" customWidth="1"/>
    <col min="6678" max="6678" width="13.6640625" customWidth="1"/>
    <col min="6679" max="6679" width="14.6640625" customWidth="1"/>
    <col min="6680" max="6680" width="6.5" customWidth="1"/>
    <col min="6681" max="6681" width="12.1640625" customWidth="1"/>
    <col min="6682" max="6682" width="15.33203125" customWidth="1"/>
    <col min="6683" max="6683" width="10.83203125" customWidth="1"/>
    <col min="6684" max="6684" width="8.6640625" customWidth="1"/>
    <col min="6685" max="6685" width="9.5" customWidth="1"/>
    <col min="6686" max="6686" width="8" customWidth="1"/>
    <col min="6687" max="6687" width="8.1640625" customWidth="1"/>
    <col min="6688" max="6688" width="8.33203125" customWidth="1"/>
    <col min="6689" max="6690" width="13.5" customWidth="1"/>
    <col min="6691" max="6692" width="57.5" customWidth="1"/>
    <col min="6693" max="6693" width="21.6640625" customWidth="1"/>
    <col min="6694" max="6694" width="38" customWidth="1"/>
    <col min="6695" max="6695" width="0" hidden="1" customWidth="1"/>
    <col min="6696" max="6912" width="8.83203125" customWidth="1"/>
    <col min="6913" max="6913" width="0" hidden="1" customWidth="1"/>
    <col min="6914" max="6914" width="10.5" customWidth="1"/>
    <col min="6915" max="6915" width="19" customWidth="1"/>
    <col min="6916" max="6916" width="15.5" customWidth="1"/>
    <col min="6917" max="6917" width="11.5" customWidth="1"/>
    <col min="6918" max="6918" width="16" customWidth="1"/>
    <col min="6919" max="6919" width="10.1640625" customWidth="1"/>
    <col min="6920" max="6921" width="7.1640625" customWidth="1"/>
    <col min="6922" max="6922" width="11" customWidth="1"/>
    <col min="6923" max="6924" width="13.5" customWidth="1"/>
    <col min="6925" max="6925" width="8.83203125" customWidth="1"/>
    <col min="6926" max="6926" width="41.6640625" customWidth="1"/>
    <col min="6927" max="6927" width="11.5" customWidth="1"/>
    <col min="6928" max="6928" width="12" customWidth="1"/>
    <col min="6929" max="6929" width="6.5" customWidth="1"/>
    <col min="6930" max="6930" width="6.33203125" customWidth="1"/>
    <col min="6931" max="6931" width="13.1640625" customWidth="1"/>
    <col min="6932" max="6933" width="13.5" customWidth="1"/>
    <col min="6934" max="6934" width="13.6640625" customWidth="1"/>
    <col min="6935" max="6935" width="14.6640625" customWidth="1"/>
    <col min="6936" max="6936" width="6.5" customWidth="1"/>
    <col min="6937" max="6937" width="12.1640625" customWidth="1"/>
    <col min="6938" max="6938" width="15.33203125" customWidth="1"/>
    <col min="6939" max="6939" width="10.83203125" customWidth="1"/>
    <col min="6940" max="6940" width="8.6640625" customWidth="1"/>
    <col min="6941" max="6941" width="9.5" customWidth="1"/>
    <col min="6942" max="6942" width="8" customWidth="1"/>
    <col min="6943" max="6943" width="8.1640625" customWidth="1"/>
    <col min="6944" max="6944" width="8.33203125" customWidth="1"/>
    <col min="6945" max="6946" width="13.5" customWidth="1"/>
    <col min="6947" max="6948" width="57.5" customWidth="1"/>
    <col min="6949" max="6949" width="21.6640625" customWidth="1"/>
    <col min="6950" max="6950" width="38" customWidth="1"/>
    <col min="6951" max="6951" width="0" hidden="1" customWidth="1"/>
    <col min="6952" max="7168" width="8.83203125" customWidth="1"/>
    <col min="7169" max="7169" width="0" hidden="1" customWidth="1"/>
    <col min="7170" max="7170" width="10.5" customWidth="1"/>
    <col min="7171" max="7171" width="19" customWidth="1"/>
    <col min="7172" max="7172" width="15.5" customWidth="1"/>
    <col min="7173" max="7173" width="11.5" customWidth="1"/>
    <col min="7174" max="7174" width="16" customWidth="1"/>
    <col min="7175" max="7175" width="10.1640625" customWidth="1"/>
    <col min="7176" max="7177" width="7.1640625" customWidth="1"/>
    <col min="7178" max="7178" width="11" customWidth="1"/>
    <col min="7179" max="7180" width="13.5" customWidth="1"/>
    <col min="7181" max="7181" width="8.83203125" customWidth="1"/>
    <col min="7182" max="7182" width="41.6640625" customWidth="1"/>
    <col min="7183" max="7183" width="11.5" customWidth="1"/>
    <col min="7184" max="7184" width="12" customWidth="1"/>
    <col min="7185" max="7185" width="6.5" customWidth="1"/>
    <col min="7186" max="7186" width="6.33203125" customWidth="1"/>
    <col min="7187" max="7187" width="13.1640625" customWidth="1"/>
    <col min="7188" max="7189" width="13.5" customWidth="1"/>
    <col min="7190" max="7190" width="13.6640625" customWidth="1"/>
    <col min="7191" max="7191" width="14.6640625" customWidth="1"/>
    <col min="7192" max="7192" width="6.5" customWidth="1"/>
    <col min="7193" max="7193" width="12.1640625" customWidth="1"/>
    <col min="7194" max="7194" width="15.33203125" customWidth="1"/>
    <col min="7195" max="7195" width="10.83203125" customWidth="1"/>
    <col min="7196" max="7196" width="8.6640625" customWidth="1"/>
    <col min="7197" max="7197" width="9.5" customWidth="1"/>
    <col min="7198" max="7198" width="8" customWidth="1"/>
    <col min="7199" max="7199" width="8.1640625" customWidth="1"/>
    <col min="7200" max="7200" width="8.33203125" customWidth="1"/>
    <col min="7201" max="7202" width="13.5" customWidth="1"/>
    <col min="7203" max="7204" width="57.5" customWidth="1"/>
    <col min="7205" max="7205" width="21.6640625" customWidth="1"/>
    <col min="7206" max="7206" width="38" customWidth="1"/>
    <col min="7207" max="7207" width="0" hidden="1" customWidth="1"/>
    <col min="7208" max="7424" width="8.83203125" customWidth="1"/>
    <col min="7425" max="7425" width="0" hidden="1" customWidth="1"/>
    <col min="7426" max="7426" width="10.5" customWidth="1"/>
    <col min="7427" max="7427" width="19" customWidth="1"/>
    <col min="7428" max="7428" width="15.5" customWidth="1"/>
    <col min="7429" max="7429" width="11.5" customWidth="1"/>
    <col min="7430" max="7430" width="16" customWidth="1"/>
    <col min="7431" max="7431" width="10.1640625" customWidth="1"/>
    <col min="7432" max="7433" width="7.1640625" customWidth="1"/>
    <col min="7434" max="7434" width="11" customWidth="1"/>
    <col min="7435" max="7436" width="13.5" customWidth="1"/>
    <col min="7437" max="7437" width="8.83203125" customWidth="1"/>
    <col min="7438" max="7438" width="41.6640625" customWidth="1"/>
    <col min="7439" max="7439" width="11.5" customWidth="1"/>
    <col min="7440" max="7440" width="12" customWidth="1"/>
    <col min="7441" max="7441" width="6.5" customWidth="1"/>
    <col min="7442" max="7442" width="6.33203125" customWidth="1"/>
    <col min="7443" max="7443" width="13.1640625" customWidth="1"/>
    <col min="7444" max="7445" width="13.5" customWidth="1"/>
    <col min="7446" max="7446" width="13.6640625" customWidth="1"/>
    <col min="7447" max="7447" width="14.6640625" customWidth="1"/>
    <col min="7448" max="7448" width="6.5" customWidth="1"/>
    <col min="7449" max="7449" width="12.1640625" customWidth="1"/>
    <col min="7450" max="7450" width="15.33203125" customWidth="1"/>
    <col min="7451" max="7451" width="10.83203125" customWidth="1"/>
    <col min="7452" max="7452" width="8.6640625" customWidth="1"/>
    <col min="7453" max="7453" width="9.5" customWidth="1"/>
    <col min="7454" max="7454" width="8" customWidth="1"/>
    <col min="7455" max="7455" width="8.1640625" customWidth="1"/>
    <col min="7456" max="7456" width="8.33203125" customWidth="1"/>
    <col min="7457" max="7458" width="13.5" customWidth="1"/>
    <col min="7459" max="7460" width="57.5" customWidth="1"/>
    <col min="7461" max="7461" width="21.6640625" customWidth="1"/>
    <col min="7462" max="7462" width="38" customWidth="1"/>
    <col min="7463" max="7463" width="0" hidden="1" customWidth="1"/>
    <col min="7464" max="7680" width="8.83203125" customWidth="1"/>
    <col min="7681" max="7681" width="0" hidden="1" customWidth="1"/>
    <col min="7682" max="7682" width="10.5" customWidth="1"/>
    <col min="7683" max="7683" width="19" customWidth="1"/>
    <col min="7684" max="7684" width="15.5" customWidth="1"/>
    <col min="7685" max="7685" width="11.5" customWidth="1"/>
    <col min="7686" max="7686" width="16" customWidth="1"/>
    <col min="7687" max="7687" width="10.1640625" customWidth="1"/>
    <col min="7688" max="7689" width="7.1640625" customWidth="1"/>
    <col min="7690" max="7690" width="11" customWidth="1"/>
    <col min="7691" max="7692" width="13.5" customWidth="1"/>
    <col min="7693" max="7693" width="8.83203125" customWidth="1"/>
    <col min="7694" max="7694" width="41.6640625" customWidth="1"/>
    <col min="7695" max="7695" width="11.5" customWidth="1"/>
    <col min="7696" max="7696" width="12" customWidth="1"/>
    <col min="7697" max="7697" width="6.5" customWidth="1"/>
    <col min="7698" max="7698" width="6.33203125" customWidth="1"/>
    <col min="7699" max="7699" width="13.1640625" customWidth="1"/>
    <col min="7700" max="7701" width="13.5" customWidth="1"/>
    <col min="7702" max="7702" width="13.6640625" customWidth="1"/>
    <col min="7703" max="7703" width="14.6640625" customWidth="1"/>
    <col min="7704" max="7704" width="6.5" customWidth="1"/>
    <col min="7705" max="7705" width="12.1640625" customWidth="1"/>
    <col min="7706" max="7706" width="15.33203125" customWidth="1"/>
    <col min="7707" max="7707" width="10.83203125" customWidth="1"/>
    <col min="7708" max="7708" width="8.6640625" customWidth="1"/>
    <col min="7709" max="7709" width="9.5" customWidth="1"/>
    <col min="7710" max="7710" width="8" customWidth="1"/>
    <col min="7711" max="7711" width="8.1640625" customWidth="1"/>
    <col min="7712" max="7712" width="8.33203125" customWidth="1"/>
    <col min="7713" max="7714" width="13.5" customWidth="1"/>
    <col min="7715" max="7716" width="57.5" customWidth="1"/>
    <col min="7717" max="7717" width="21.6640625" customWidth="1"/>
    <col min="7718" max="7718" width="38" customWidth="1"/>
    <col min="7719" max="7719" width="0" hidden="1" customWidth="1"/>
    <col min="7720" max="7936" width="8.83203125" customWidth="1"/>
    <col min="7937" max="7937" width="0" hidden="1" customWidth="1"/>
    <col min="7938" max="7938" width="10.5" customWidth="1"/>
    <col min="7939" max="7939" width="19" customWidth="1"/>
    <col min="7940" max="7940" width="15.5" customWidth="1"/>
    <col min="7941" max="7941" width="11.5" customWidth="1"/>
    <col min="7942" max="7942" width="16" customWidth="1"/>
    <col min="7943" max="7943" width="10.1640625" customWidth="1"/>
    <col min="7944" max="7945" width="7.1640625" customWidth="1"/>
    <col min="7946" max="7946" width="11" customWidth="1"/>
    <col min="7947" max="7948" width="13.5" customWidth="1"/>
    <col min="7949" max="7949" width="8.83203125" customWidth="1"/>
    <col min="7950" max="7950" width="41.6640625" customWidth="1"/>
    <col min="7951" max="7951" width="11.5" customWidth="1"/>
    <col min="7952" max="7952" width="12" customWidth="1"/>
    <col min="7953" max="7953" width="6.5" customWidth="1"/>
    <col min="7954" max="7954" width="6.33203125" customWidth="1"/>
    <col min="7955" max="7955" width="13.1640625" customWidth="1"/>
    <col min="7956" max="7957" width="13.5" customWidth="1"/>
    <col min="7958" max="7958" width="13.6640625" customWidth="1"/>
    <col min="7959" max="7959" width="14.6640625" customWidth="1"/>
    <col min="7960" max="7960" width="6.5" customWidth="1"/>
    <col min="7961" max="7961" width="12.1640625" customWidth="1"/>
    <col min="7962" max="7962" width="15.33203125" customWidth="1"/>
    <col min="7963" max="7963" width="10.83203125" customWidth="1"/>
    <col min="7964" max="7964" width="8.6640625" customWidth="1"/>
    <col min="7965" max="7965" width="9.5" customWidth="1"/>
    <col min="7966" max="7966" width="8" customWidth="1"/>
    <col min="7967" max="7967" width="8.1640625" customWidth="1"/>
    <col min="7968" max="7968" width="8.33203125" customWidth="1"/>
    <col min="7969" max="7970" width="13.5" customWidth="1"/>
    <col min="7971" max="7972" width="57.5" customWidth="1"/>
    <col min="7973" max="7973" width="21.6640625" customWidth="1"/>
    <col min="7974" max="7974" width="38" customWidth="1"/>
    <col min="7975" max="7975" width="0" hidden="1" customWidth="1"/>
    <col min="7976" max="8192" width="8.83203125" customWidth="1"/>
    <col min="8193" max="8193" width="0" hidden="1" customWidth="1"/>
    <col min="8194" max="8194" width="10.5" customWidth="1"/>
    <col min="8195" max="8195" width="19" customWidth="1"/>
    <col min="8196" max="8196" width="15.5" customWidth="1"/>
    <col min="8197" max="8197" width="11.5" customWidth="1"/>
    <col min="8198" max="8198" width="16" customWidth="1"/>
    <col min="8199" max="8199" width="10.1640625" customWidth="1"/>
    <col min="8200" max="8201" width="7.1640625" customWidth="1"/>
    <col min="8202" max="8202" width="11" customWidth="1"/>
    <col min="8203" max="8204" width="13.5" customWidth="1"/>
    <col min="8205" max="8205" width="8.83203125" customWidth="1"/>
    <col min="8206" max="8206" width="41.6640625" customWidth="1"/>
    <col min="8207" max="8207" width="11.5" customWidth="1"/>
    <col min="8208" max="8208" width="12" customWidth="1"/>
    <col min="8209" max="8209" width="6.5" customWidth="1"/>
    <col min="8210" max="8210" width="6.33203125" customWidth="1"/>
    <col min="8211" max="8211" width="13.1640625" customWidth="1"/>
    <col min="8212" max="8213" width="13.5" customWidth="1"/>
    <col min="8214" max="8214" width="13.6640625" customWidth="1"/>
    <col min="8215" max="8215" width="14.6640625" customWidth="1"/>
    <col min="8216" max="8216" width="6.5" customWidth="1"/>
    <col min="8217" max="8217" width="12.1640625" customWidth="1"/>
    <col min="8218" max="8218" width="15.33203125" customWidth="1"/>
    <col min="8219" max="8219" width="10.83203125" customWidth="1"/>
    <col min="8220" max="8220" width="8.6640625" customWidth="1"/>
    <col min="8221" max="8221" width="9.5" customWidth="1"/>
    <col min="8222" max="8222" width="8" customWidth="1"/>
    <col min="8223" max="8223" width="8.1640625" customWidth="1"/>
    <col min="8224" max="8224" width="8.33203125" customWidth="1"/>
    <col min="8225" max="8226" width="13.5" customWidth="1"/>
    <col min="8227" max="8228" width="57.5" customWidth="1"/>
    <col min="8229" max="8229" width="21.6640625" customWidth="1"/>
    <col min="8230" max="8230" width="38" customWidth="1"/>
    <col min="8231" max="8231" width="0" hidden="1" customWidth="1"/>
    <col min="8232" max="8448" width="8.83203125" customWidth="1"/>
    <col min="8449" max="8449" width="0" hidden="1" customWidth="1"/>
    <col min="8450" max="8450" width="10.5" customWidth="1"/>
    <col min="8451" max="8451" width="19" customWidth="1"/>
    <col min="8452" max="8452" width="15.5" customWidth="1"/>
    <col min="8453" max="8453" width="11.5" customWidth="1"/>
    <col min="8454" max="8454" width="16" customWidth="1"/>
    <col min="8455" max="8455" width="10.1640625" customWidth="1"/>
    <col min="8456" max="8457" width="7.1640625" customWidth="1"/>
    <col min="8458" max="8458" width="11" customWidth="1"/>
    <col min="8459" max="8460" width="13.5" customWidth="1"/>
    <col min="8461" max="8461" width="8.83203125" customWidth="1"/>
    <col min="8462" max="8462" width="41.6640625" customWidth="1"/>
    <col min="8463" max="8463" width="11.5" customWidth="1"/>
    <col min="8464" max="8464" width="12" customWidth="1"/>
    <col min="8465" max="8465" width="6.5" customWidth="1"/>
    <col min="8466" max="8466" width="6.33203125" customWidth="1"/>
    <col min="8467" max="8467" width="13.1640625" customWidth="1"/>
    <col min="8468" max="8469" width="13.5" customWidth="1"/>
    <col min="8470" max="8470" width="13.6640625" customWidth="1"/>
    <col min="8471" max="8471" width="14.6640625" customWidth="1"/>
    <col min="8472" max="8472" width="6.5" customWidth="1"/>
    <col min="8473" max="8473" width="12.1640625" customWidth="1"/>
    <col min="8474" max="8474" width="15.33203125" customWidth="1"/>
    <col min="8475" max="8475" width="10.83203125" customWidth="1"/>
    <col min="8476" max="8476" width="8.6640625" customWidth="1"/>
    <col min="8477" max="8477" width="9.5" customWidth="1"/>
    <col min="8478" max="8478" width="8" customWidth="1"/>
    <col min="8479" max="8479" width="8.1640625" customWidth="1"/>
    <col min="8480" max="8480" width="8.33203125" customWidth="1"/>
    <col min="8481" max="8482" width="13.5" customWidth="1"/>
    <col min="8483" max="8484" width="57.5" customWidth="1"/>
    <col min="8485" max="8485" width="21.6640625" customWidth="1"/>
    <col min="8486" max="8486" width="38" customWidth="1"/>
    <col min="8487" max="8487" width="0" hidden="1" customWidth="1"/>
    <col min="8488" max="8704" width="8.83203125" customWidth="1"/>
    <col min="8705" max="8705" width="0" hidden="1" customWidth="1"/>
    <col min="8706" max="8706" width="10.5" customWidth="1"/>
    <col min="8707" max="8707" width="19" customWidth="1"/>
    <col min="8708" max="8708" width="15.5" customWidth="1"/>
    <col min="8709" max="8709" width="11.5" customWidth="1"/>
    <col min="8710" max="8710" width="16" customWidth="1"/>
    <col min="8711" max="8711" width="10.1640625" customWidth="1"/>
    <col min="8712" max="8713" width="7.1640625" customWidth="1"/>
    <col min="8714" max="8714" width="11" customWidth="1"/>
    <col min="8715" max="8716" width="13.5" customWidth="1"/>
    <col min="8717" max="8717" width="8.83203125" customWidth="1"/>
    <col min="8718" max="8718" width="41.6640625" customWidth="1"/>
    <col min="8719" max="8719" width="11.5" customWidth="1"/>
    <col min="8720" max="8720" width="12" customWidth="1"/>
    <col min="8721" max="8721" width="6.5" customWidth="1"/>
    <col min="8722" max="8722" width="6.33203125" customWidth="1"/>
    <col min="8723" max="8723" width="13.1640625" customWidth="1"/>
    <col min="8724" max="8725" width="13.5" customWidth="1"/>
    <col min="8726" max="8726" width="13.6640625" customWidth="1"/>
    <col min="8727" max="8727" width="14.6640625" customWidth="1"/>
    <col min="8728" max="8728" width="6.5" customWidth="1"/>
    <col min="8729" max="8729" width="12.1640625" customWidth="1"/>
    <col min="8730" max="8730" width="15.33203125" customWidth="1"/>
    <col min="8731" max="8731" width="10.83203125" customWidth="1"/>
    <col min="8732" max="8732" width="8.6640625" customWidth="1"/>
    <col min="8733" max="8733" width="9.5" customWidth="1"/>
    <col min="8734" max="8734" width="8" customWidth="1"/>
    <col min="8735" max="8735" width="8.1640625" customWidth="1"/>
    <col min="8736" max="8736" width="8.33203125" customWidth="1"/>
    <col min="8737" max="8738" width="13.5" customWidth="1"/>
    <col min="8739" max="8740" width="57.5" customWidth="1"/>
    <col min="8741" max="8741" width="21.6640625" customWidth="1"/>
    <col min="8742" max="8742" width="38" customWidth="1"/>
    <col min="8743" max="8743" width="0" hidden="1" customWidth="1"/>
    <col min="8744" max="8960" width="8.83203125" customWidth="1"/>
    <col min="8961" max="8961" width="0" hidden="1" customWidth="1"/>
    <col min="8962" max="8962" width="10.5" customWidth="1"/>
    <col min="8963" max="8963" width="19" customWidth="1"/>
    <col min="8964" max="8964" width="15.5" customWidth="1"/>
    <col min="8965" max="8965" width="11.5" customWidth="1"/>
    <col min="8966" max="8966" width="16" customWidth="1"/>
    <col min="8967" max="8967" width="10.1640625" customWidth="1"/>
    <col min="8968" max="8969" width="7.1640625" customWidth="1"/>
    <col min="8970" max="8970" width="11" customWidth="1"/>
    <col min="8971" max="8972" width="13.5" customWidth="1"/>
    <col min="8973" max="8973" width="8.83203125" customWidth="1"/>
    <col min="8974" max="8974" width="41.6640625" customWidth="1"/>
    <col min="8975" max="8975" width="11.5" customWidth="1"/>
    <col min="8976" max="8976" width="12" customWidth="1"/>
    <col min="8977" max="8977" width="6.5" customWidth="1"/>
    <col min="8978" max="8978" width="6.33203125" customWidth="1"/>
    <col min="8979" max="8979" width="13.1640625" customWidth="1"/>
    <col min="8980" max="8981" width="13.5" customWidth="1"/>
    <col min="8982" max="8982" width="13.6640625" customWidth="1"/>
    <col min="8983" max="8983" width="14.6640625" customWidth="1"/>
    <col min="8984" max="8984" width="6.5" customWidth="1"/>
    <col min="8985" max="8985" width="12.1640625" customWidth="1"/>
    <col min="8986" max="8986" width="15.33203125" customWidth="1"/>
    <col min="8987" max="8987" width="10.83203125" customWidth="1"/>
    <col min="8988" max="8988" width="8.6640625" customWidth="1"/>
    <col min="8989" max="8989" width="9.5" customWidth="1"/>
    <col min="8990" max="8990" width="8" customWidth="1"/>
    <col min="8991" max="8991" width="8.1640625" customWidth="1"/>
    <col min="8992" max="8992" width="8.33203125" customWidth="1"/>
    <col min="8993" max="8994" width="13.5" customWidth="1"/>
    <col min="8995" max="8996" width="57.5" customWidth="1"/>
    <col min="8997" max="8997" width="21.6640625" customWidth="1"/>
    <col min="8998" max="8998" width="38" customWidth="1"/>
    <col min="8999" max="8999" width="0" hidden="1" customWidth="1"/>
    <col min="9000" max="9216" width="8.83203125" customWidth="1"/>
    <col min="9217" max="9217" width="0" hidden="1" customWidth="1"/>
    <col min="9218" max="9218" width="10.5" customWidth="1"/>
    <col min="9219" max="9219" width="19" customWidth="1"/>
    <col min="9220" max="9220" width="15.5" customWidth="1"/>
    <col min="9221" max="9221" width="11.5" customWidth="1"/>
    <col min="9222" max="9222" width="16" customWidth="1"/>
    <col min="9223" max="9223" width="10.1640625" customWidth="1"/>
    <col min="9224" max="9225" width="7.1640625" customWidth="1"/>
    <col min="9226" max="9226" width="11" customWidth="1"/>
    <col min="9227" max="9228" width="13.5" customWidth="1"/>
    <col min="9229" max="9229" width="8.83203125" customWidth="1"/>
    <col min="9230" max="9230" width="41.6640625" customWidth="1"/>
    <col min="9231" max="9231" width="11.5" customWidth="1"/>
    <col min="9232" max="9232" width="12" customWidth="1"/>
    <col min="9233" max="9233" width="6.5" customWidth="1"/>
    <col min="9234" max="9234" width="6.33203125" customWidth="1"/>
    <col min="9235" max="9235" width="13.1640625" customWidth="1"/>
    <col min="9236" max="9237" width="13.5" customWidth="1"/>
    <col min="9238" max="9238" width="13.6640625" customWidth="1"/>
    <col min="9239" max="9239" width="14.6640625" customWidth="1"/>
    <col min="9240" max="9240" width="6.5" customWidth="1"/>
    <col min="9241" max="9241" width="12.1640625" customWidth="1"/>
    <col min="9242" max="9242" width="15.33203125" customWidth="1"/>
    <col min="9243" max="9243" width="10.83203125" customWidth="1"/>
    <col min="9244" max="9244" width="8.6640625" customWidth="1"/>
    <col min="9245" max="9245" width="9.5" customWidth="1"/>
    <col min="9246" max="9246" width="8" customWidth="1"/>
    <col min="9247" max="9247" width="8.1640625" customWidth="1"/>
    <col min="9248" max="9248" width="8.33203125" customWidth="1"/>
    <col min="9249" max="9250" width="13.5" customWidth="1"/>
    <col min="9251" max="9252" width="57.5" customWidth="1"/>
    <col min="9253" max="9253" width="21.6640625" customWidth="1"/>
    <col min="9254" max="9254" width="38" customWidth="1"/>
    <col min="9255" max="9255" width="0" hidden="1" customWidth="1"/>
    <col min="9256" max="9472" width="8.83203125" customWidth="1"/>
    <col min="9473" max="9473" width="0" hidden="1" customWidth="1"/>
    <col min="9474" max="9474" width="10.5" customWidth="1"/>
    <col min="9475" max="9475" width="19" customWidth="1"/>
    <col min="9476" max="9476" width="15.5" customWidth="1"/>
    <col min="9477" max="9477" width="11.5" customWidth="1"/>
    <col min="9478" max="9478" width="16" customWidth="1"/>
    <col min="9479" max="9479" width="10.1640625" customWidth="1"/>
    <col min="9480" max="9481" width="7.1640625" customWidth="1"/>
    <col min="9482" max="9482" width="11" customWidth="1"/>
    <col min="9483" max="9484" width="13.5" customWidth="1"/>
    <col min="9485" max="9485" width="8.83203125" customWidth="1"/>
    <col min="9486" max="9486" width="41.6640625" customWidth="1"/>
    <col min="9487" max="9487" width="11.5" customWidth="1"/>
    <col min="9488" max="9488" width="12" customWidth="1"/>
    <col min="9489" max="9489" width="6.5" customWidth="1"/>
    <col min="9490" max="9490" width="6.33203125" customWidth="1"/>
    <col min="9491" max="9491" width="13.1640625" customWidth="1"/>
    <col min="9492" max="9493" width="13.5" customWidth="1"/>
    <col min="9494" max="9494" width="13.6640625" customWidth="1"/>
    <col min="9495" max="9495" width="14.6640625" customWidth="1"/>
    <col min="9496" max="9496" width="6.5" customWidth="1"/>
    <col min="9497" max="9497" width="12.1640625" customWidth="1"/>
    <col min="9498" max="9498" width="15.33203125" customWidth="1"/>
    <col min="9499" max="9499" width="10.83203125" customWidth="1"/>
    <col min="9500" max="9500" width="8.6640625" customWidth="1"/>
    <col min="9501" max="9501" width="9.5" customWidth="1"/>
    <col min="9502" max="9502" width="8" customWidth="1"/>
    <col min="9503" max="9503" width="8.1640625" customWidth="1"/>
    <col min="9504" max="9504" width="8.33203125" customWidth="1"/>
    <col min="9505" max="9506" width="13.5" customWidth="1"/>
    <col min="9507" max="9508" width="57.5" customWidth="1"/>
    <col min="9509" max="9509" width="21.6640625" customWidth="1"/>
    <col min="9510" max="9510" width="38" customWidth="1"/>
    <col min="9511" max="9511" width="0" hidden="1" customWidth="1"/>
    <col min="9512" max="9728" width="8.83203125" customWidth="1"/>
    <col min="9729" max="9729" width="0" hidden="1" customWidth="1"/>
    <col min="9730" max="9730" width="10.5" customWidth="1"/>
    <col min="9731" max="9731" width="19" customWidth="1"/>
    <col min="9732" max="9732" width="15.5" customWidth="1"/>
    <col min="9733" max="9733" width="11.5" customWidth="1"/>
    <col min="9734" max="9734" width="16" customWidth="1"/>
    <col min="9735" max="9735" width="10.1640625" customWidth="1"/>
    <col min="9736" max="9737" width="7.1640625" customWidth="1"/>
    <col min="9738" max="9738" width="11" customWidth="1"/>
    <col min="9739" max="9740" width="13.5" customWidth="1"/>
    <col min="9741" max="9741" width="8.83203125" customWidth="1"/>
    <col min="9742" max="9742" width="41.6640625" customWidth="1"/>
    <col min="9743" max="9743" width="11.5" customWidth="1"/>
    <col min="9744" max="9744" width="12" customWidth="1"/>
    <col min="9745" max="9745" width="6.5" customWidth="1"/>
    <col min="9746" max="9746" width="6.33203125" customWidth="1"/>
    <col min="9747" max="9747" width="13.1640625" customWidth="1"/>
    <col min="9748" max="9749" width="13.5" customWidth="1"/>
    <col min="9750" max="9750" width="13.6640625" customWidth="1"/>
    <col min="9751" max="9751" width="14.6640625" customWidth="1"/>
    <col min="9752" max="9752" width="6.5" customWidth="1"/>
    <col min="9753" max="9753" width="12.1640625" customWidth="1"/>
    <col min="9754" max="9754" width="15.33203125" customWidth="1"/>
    <col min="9755" max="9755" width="10.83203125" customWidth="1"/>
    <col min="9756" max="9756" width="8.6640625" customWidth="1"/>
    <col min="9757" max="9757" width="9.5" customWidth="1"/>
    <col min="9758" max="9758" width="8" customWidth="1"/>
    <col min="9759" max="9759" width="8.1640625" customWidth="1"/>
    <col min="9760" max="9760" width="8.33203125" customWidth="1"/>
    <col min="9761" max="9762" width="13.5" customWidth="1"/>
    <col min="9763" max="9764" width="57.5" customWidth="1"/>
    <col min="9765" max="9765" width="21.6640625" customWidth="1"/>
    <col min="9766" max="9766" width="38" customWidth="1"/>
    <col min="9767" max="9767" width="0" hidden="1" customWidth="1"/>
    <col min="9768" max="9984" width="8.83203125" customWidth="1"/>
    <col min="9985" max="9985" width="0" hidden="1" customWidth="1"/>
    <col min="9986" max="9986" width="10.5" customWidth="1"/>
    <col min="9987" max="9987" width="19" customWidth="1"/>
    <col min="9988" max="9988" width="15.5" customWidth="1"/>
    <col min="9989" max="9989" width="11.5" customWidth="1"/>
    <col min="9990" max="9990" width="16" customWidth="1"/>
    <col min="9991" max="9991" width="10.1640625" customWidth="1"/>
    <col min="9992" max="9993" width="7.1640625" customWidth="1"/>
    <col min="9994" max="9994" width="11" customWidth="1"/>
    <col min="9995" max="9996" width="13.5" customWidth="1"/>
    <col min="9997" max="9997" width="8.83203125" customWidth="1"/>
    <col min="9998" max="9998" width="41.6640625" customWidth="1"/>
    <col min="9999" max="9999" width="11.5" customWidth="1"/>
    <col min="10000" max="10000" width="12" customWidth="1"/>
    <col min="10001" max="10001" width="6.5" customWidth="1"/>
    <col min="10002" max="10002" width="6.33203125" customWidth="1"/>
    <col min="10003" max="10003" width="13.1640625" customWidth="1"/>
    <col min="10004" max="10005" width="13.5" customWidth="1"/>
    <col min="10006" max="10006" width="13.6640625" customWidth="1"/>
    <col min="10007" max="10007" width="14.6640625" customWidth="1"/>
    <col min="10008" max="10008" width="6.5" customWidth="1"/>
    <col min="10009" max="10009" width="12.1640625" customWidth="1"/>
    <col min="10010" max="10010" width="15.33203125" customWidth="1"/>
    <col min="10011" max="10011" width="10.83203125" customWidth="1"/>
    <col min="10012" max="10012" width="8.6640625" customWidth="1"/>
    <col min="10013" max="10013" width="9.5" customWidth="1"/>
    <col min="10014" max="10014" width="8" customWidth="1"/>
    <col min="10015" max="10015" width="8.1640625" customWidth="1"/>
    <col min="10016" max="10016" width="8.33203125" customWidth="1"/>
    <col min="10017" max="10018" width="13.5" customWidth="1"/>
    <col min="10019" max="10020" width="57.5" customWidth="1"/>
    <col min="10021" max="10021" width="21.6640625" customWidth="1"/>
    <col min="10022" max="10022" width="38" customWidth="1"/>
    <col min="10023" max="10023" width="0" hidden="1" customWidth="1"/>
    <col min="10024" max="10240" width="8.83203125" customWidth="1"/>
    <col min="10241" max="10241" width="0" hidden="1" customWidth="1"/>
    <col min="10242" max="10242" width="10.5" customWidth="1"/>
    <col min="10243" max="10243" width="19" customWidth="1"/>
    <col min="10244" max="10244" width="15.5" customWidth="1"/>
    <col min="10245" max="10245" width="11.5" customWidth="1"/>
    <col min="10246" max="10246" width="16" customWidth="1"/>
    <col min="10247" max="10247" width="10.1640625" customWidth="1"/>
    <col min="10248" max="10249" width="7.1640625" customWidth="1"/>
    <col min="10250" max="10250" width="11" customWidth="1"/>
    <col min="10251" max="10252" width="13.5" customWidth="1"/>
    <col min="10253" max="10253" width="8.83203125" customWidth="1"/>
    <col min="10254" max="10254" width="41.6640625" customWidth="1"/>
    <col min="10255" max="10255" width="11.5" customWidth="1"/>
    <col min="10256" max="10256" width="12" customWidth="1"/>
    <col min="10257" max="10257" width="6.5" customWidth="1"/>
    <col min="10258" max="10258" width="6.33203125" customWidth="1"/>
    <col min="10259" max="10259" width="13.1640625" customWidth="1"/>
    <col min="10260" max="10261" width="13.5" customWidth="1"/>
    <col min="10262" max="10262" width="13.6640625" customWidth="1"/>
    <col min="10263" max="10263" width="14.6640625" customWidth="1"/>
    <col min="10264" max="10264" width="6.5" customWidth="1"/>
    <col min="10265" max="10265" width="12.1640625" customWidth="1"/>
    <col min="10266" max="10266" width="15.33203125" customWidth="1"/>
    <col min="10267" max="10267" width="10.83203125" customWidth="1"/>
    <col min="10268" max="10268" width="8.6640625" customWidth="1"/>
    <col min="10269" max="10269" width="9.5" customWidth="1"/>
    <col min="10270" max="10270" width="8" customWidth="1"/>
    <col min="10271" max="10271" width="8.1640625" customWidth="1"/>
    <col min="10272" max="10272" width="8.33203125" customWidth="1"/>
    <col min="10273" max="10274" width="13.5" customWidth="1"/>
    <col min="10275" max="10276" width="57.5" customWidth="1"/>
    <col min="10277" max="10277" width="21.6640625" customWidth="1"/>
    <col min="10278" max="10278" width="38" customWidth="1"/>
    <col min="10279" max="10279" width="0" hidden="1" customWidth="1"/>
    <col min="10280" max="10496" width="8.83203125" customWidth="1"/>
    <col min="10497" max="10497" width="0" hidden="1" customWidth="1"/>
    <col min="10498" max="10498" width="10.5" customWidth="1"/>
    <col min="10499" max="10499" width="19" customWidth="1"/>
    <col min="10500" max="10500" width="15.5" customWidth="1"/>
    <col min="10501" max="10501" width="11.5" customWidth="1"/>
    <col min="10502" max="10502" width="16" customWidth="1"/>
    <col min="10503" max="10503" width="10.1640625" customWidth="1"/>
    <col min="10504" max="10505" width="7.1640625" customWidth="1"/>
    <col min="10506" max="10506" width="11" customWidth="1"/>
    <col min="10507" max="10508" width="13.5" customWidth="1"/>
    <col min="10509" max="10509" width="8.83203125" customWidth="1"/>
    <col min="10510" max="10510" width="41.6640625" customWidth="1"/>
    <col min="10511" max="10511" width="11.5" customWidth="1"/>
    <col min="10512" max="10512" width="12" customWidth="1"/>
    <col min="10513" max="10513" width="6.5" customWidth="1"/>
    <col min="10514" max="10514" width="6.33203125" customWidth="1"/>
    <col min="10515" max="10515" width="13.1640625" customWidth="1"/>
    <col min="10516" max="10517" width="13.5" customWidth="1"/>
    <col min="10518" max="10518" width="13.6640625" customWidth="1"/>
    <col min="10519" max="10519" width="14.6640625" customWidth="1"/>
    <col min="10520" max="10520" width="6.5" customWidth="1"/>
    <col min="10521" max="10521" width="12.1640625" customWidth="1"/>
    <col min="10522" max="10522" width="15.33203125" customWidth="1"/>
    <col min="10523" max="10523" width="10.83203125" customWidth="1"/>
    <col min="10524" max="10524" width="8.6640625" customWidth="1"/>
    <col min="10525" max="10525" width="9.5" customWidth="1"/>
    <col min="10526" max="10526" width="8" customWidth="1"/>
    <col min="10527" max="10527" width="8.1640625" customWidth="1"/>
    <col min="10528" max="10528" width="8.33203125" customWidth="1"/>
    <col min="10529" max="10530" width="13.5" customWidth="1"/>
    <col min="10531" max="10532" width="57.5" customWidth="1"/>
    <col min="10533" max="10533" width="21.6640625" customWidth="1"/>
    <col min="10534" max="10534" width="38" customWidth="1"/>
    <col min="10535" max="10535" width="0" hidden="1" customWidth="1"/>
    <col min="10536" max="10752" width="8.83203125" customWidth="1"/>
    <col min="10753" max="10753" width="0" hidden="1" customWidth="1"/>
    <col min="10754" max="10754" width="10.5" customWidth="1"/>
    <col min="10755" max="10755" width="19" customWidth="1"/>
    <col min="10756" max="10756" width="15.5" customWidth="1"/>
    <col min="10757" max="10757" width="11.5" customWidth="1"/>
    <col min="10758" max="10758" width="16" customWidth="1"/>
    <col min="10759" max="10759" width="10.1640625" customWidth="1"/>
    <col min="10760" max="10761" width="7.1640625" customWidth="1"/>
    <col min="10762" max="10762" width="11" customWidth="1"/>
    <col min="10763" max="10764" width="13.5" customWidth="1"/>
    <col min="10765" max="10765" width="8.83203125" customWidth="1"/>
    <col min="10766" max="10766" width="41.6640625" customWidth="1"/>
    <col min="10767" max="10767" width="11.5" customWidth="1"/>
    <col min="10768" max="10768" width="12" customWidth="1"/>
    <col min="10769" max="10769" width="6.5" customWidth="1"/>
    <col min="10770" max="10770" width="6.33203125" customWidth="1"/>
    <col min="10771" max="10771" width="13.1640625" customWidth="1"/>
    <col min="10772" max="10773" width="13.5" customWidth="1"/>
    <col min="10774" max="10774" width="13.6640625" customWidth="1"/>
    <col min="10775" max="10775" width="14.6640625" customWidth="1"/>
    <col min="10776" max="10776" width="6.5" customWidth="1"/>
    <col min="10777" max="10777" width="12.1640625" customWidth="1"/>
    <col min="10778" max="10778" width="15.33203125" customWidth="1"/>
    <col min="10779" max="10779" width="10.83203125" customWidth="1"/>
    <col min="10780" max="10780" width="8.6640625" customWidth="1"/>
    <col min="10781" max="10781" width="9.5" customWidth="1"/>
    <col min="10782" max="10782" width="8" customWidth="1"/>
    <col min="10783" max="10783" width="8.1640625" customWidth="1"/>
    <col min="10784" max="10784" width="8.33203125" customWidth="1"/>
    <col min="10785" max="10786" width="13.5" customWidth="1"/>
    <col min="10787" max="10788" width="57.5" customWidth="1"/>
    <col min="10789" max="10789" width="21.6640625" customWidth="1"/>
    <col min="10790" max="10790" width="38" customWidth="1"/>
    <col min="10791" max="10791" width="0" hidden="1" customWidth="1"/>
    <col min="10792" max="11008" width="8.83203125" customWidth="1"/>
    <col min="11009" max="11009" width="0" hidden="1" customWidth="1"/>
    <col min="11010" max="11010" width="10.5" customWidth="1"/>
    <col min="11011" max="11011" width="19" customWidth="1"/>
    <col min="11012" max="11012" width="15.5" customWidth="1"/>
    <col min="11013" max="11013" width="11.5" customWidth="1"/>
    <col min="11014" max="11014" width="16" customWidth="1"/>
    <col min="11015" max="11015" width="10.1640625" customWidth="1"/>
    <col min="11016" max="11017" width="7.1640625" customWidth="1"/>
    <col min="11018" max="11018" width="11" customWidth="1"/>
    <col min="11019" max="11020" width="13.5" customWidth="1"/>
    <col min="11021" max="11021" width="8.83203125" customWidth="1"/>
    <col min="11022" max="11022" width="41.6640625" customWidth="1"/>
    <col min="11023" max="11023" width="11.5" customWidth="1"/>
    <col min="11024" max="11024" width="12" customWidth="1"/>
    <col min="11025" max="11025" width="6.5" customWidth="1"/>
    <col min="11026" max="11026" width="6.33203125" customWidth="1"/>
    <col min="11027" max="11027" width="13.1640625" customWidth="1"/>
    <col min="11028" max="11029" width="13.5" customWidth="1"/>
    <col min="11030" max="11030" width="13.6640625" customWidth="1"/>
    <col min="11031" max="11031" width="14.6640625" customWidth="1"/>
    <col min="11032" max="11032" width="6.5" customWidth="1"/>
    <col min="11033" max="11033" width="12.1640625" customWidth="1"/>
    <col min="11034" max="11034" width="15.33203125" customWidth="1"/>
    <col min="11035" max="11035" width="10.83203125" customWidth="1"/>
    <col min="11036" max="11036" width="8.6640625" customWidth="1"/>
    <col min="11037" max="11037" width="9.5" customWidth="1"/>
    <col min="11038" max="11038" width="8" customWidth="1"/>
    <col min="11039" max="11039" width="8.1640625" customWidth="1"/>
    <col min="11040" max="11040" width="8.33203125" customWidth="1"/>
    <col min="11041" max="11042" width="13.5" customWidth="1"/>
    <col min="11043" max="11044" width="57.5" customWidth="1"/>
    <col min="11045" max="11045" width="21.6640625" customWidth="1"/>
    <col min="11046" max="11046" width="38" customWidth="1"/>
    <col min="11047" max="11047" width="0" hidden="1" customWidth="1"/>
    <col min="11048" max="11264" width="8.83203125" customWidth="1"/>
    <col min="11265" max="11265" width="0" hidden="1" customWidth="1"/>
    <col min="11266" max="11266" width="10.5" customWidth="1"/>
    <col min="11267" max="11267" width="19" customWidth="1"/>
    <col min="11268" max="11268" width="15.5" customWidth="1"/>
    <col min="11269" max="11269" width="11.5" customWidth="1"/>
    <col min="11270" max="11270" width="16" customWidth="1"/>
    <col min="11271" max="11271" width="10.1640625" customWidth="1"/>
    <col min="11272" max="11273" width="7.1640625" customWidth="1"/>
    <col min="11274" max="11274" width="11" customWidth="1"/>
    <col min="11275" max="11276" width="13.5" customWidth="1"/>
    <col min="11277" max="11277" width="8.83203125" customWidth="1"/>
    <col min="11278" max="11278" width="41.6640625" customWidth="1"/>
    <col min="11279" max="11279" width="11.5" customWidth="1"/>
    <col min="11280" max="11280" width="12" customWidth="1"/>
    <col min="11281" max="11281" width="6.5" customWidth="1"/>
    <col min="11282" max="11282" width="6.33203125" customWidth="1"/>
    <col min="11283" max="11283" width="13.1640625" customWidth="1"/>
    <col min="11284" max="11285" width="13.5" customWidth="1"/>
    <col min="11286" max="11286" width="13.6640625" customWidth="1"/>
    <col min="11287" max="11287" width="14.6640625" customWidth="1"/>
    <col min="11288" max="11288" width="6.5" customWidth="1"/>
    <col min="11289" max="11289" width="12.1640625" customWidth="1"/>
    <col min="11290" max="11290" width="15.33203125" customWidth="1"/>
    <col min="11291" max="11291" width="10.83203125" customWidth="1"/>
    <col min="11292" max="11292" width="8.6640625" customWidth="1"/>
    <col min="11293" max="11293" width="9.5" customWidth="1"/>
    <col min="11294" max="11294" width="8" customWidth="1"/>
    <col min="11295" max="11295" width="8.1640625" customWidth="1"/>
    <col min="11296" max="11296" width="8.33203125" customWidth="1"/>
    <col min="11297" max="11298" width="13.5" customWidth="1"/>
    <col min="11299" max="11300" width="57.5" customWidth="1"/>
    <col min="11301" max="11301" width="21.6640625" customWidth="1"/>
    <col min="11302" max="11302" width="38" customWidth="1"/>
    <col min="11303" max="11303" width="0" hidden="1" customWidth="1"/>
    <col min="11304" max="11520" width="8.83203125" customWidth="1"/>
    <col min="11521" max="11521" width="0" hidden="1" customWidth="1"/>
    <col min="11522" max="11522" width="10.5" customWidth="1"/>
    <col min="11523" max="11523" width="19" customWidth="1"/>
    <col min="11524" max="11524" width="15.5" customWidth="1"/>
    <col min="11525" max="11525" width="11.5" customWidth="1"/>
    <col min="11526" max="11526" width="16" customWidth="1"/>
    <col min="11527" max="11527" width="10.1640625" customWidth="1"/>
    <col min="11528" max="11529" width="7.1640625" customWidth="1"/>
    <col min="11530" max="11530" width="11" customWidth="1"/>
    <col min="11531" max="11532" width="13.5" customWidth="1"/>
    <col min="11533" max="11533" width="8.83203125" customWidth="1"/>
    <col min="11534" max="11534" width="41.6640625" customWidth="1"/>
    <col min="11535" max="11535" width="11.5" customWidth="1"/>
    <col min="11536" max="11536" width="12" customWidth="1"/>
    <col min="11537" max="11537" width="6.5" customWidth="1"/>
    <col min="11538" max="11538" width="6.33203125" customWidth="1"/>
    <col min="11539" max="11539" width="13.1640625" customWidth="1"/>
    <col min="11540" max="11541" width="13.5" customWidth="1"/>
    <col min="11542" max="11542" width="13.6640625" customWidth="1"/>
    <col min="11543" max="11543" width="14.6640625" customWidth="1"/>
    <col min="11544" max="11544" width="6.5" customWidth="1"/>
    <col min="11545" max="11545" width="12.1640625" customWidth="1"/>
    <col min="11546" max="11546" width="15.33203125" customWidth="1"/>
    <col min="11547" max="11547" width="10.83203125" customWidth="1"/>
    <col min="11548" max="11548" width="8.6640625" customWidth="1"/>
    <col min="11549" max="11549" width="9.5" customWidth="1"/>
    <col min="11550" max="11550" width="8" customWidth="1"/>
    <col min="11551" max="11551" width="8.1640625" customWidth="1"/>
    <col min="11552" max="11552" width="8.33203125" customWidth="1"/>
    <col min="11553" max="11554" width="13.5" customWidth="1"/>
    <col min="11555" max="11556" width="57.5" customWidth="1"/>
    <col min="11557" max="11557" width="21.6640625" customWidth="1"/>
    <col min="11558" max="11558" width="38" customWidth="1"/>
    <col min="11559" max="11559" width="0" hidden="1" customWidth="1"/>
    <col min="11560" max="11776" width="8.83203125" customWidth="1"/>
    <col min="11777" max="11777" width="0" hidden="1" customWidth="1"/>
    <col min="11778" max="11778" width="10.5" customWidth="1"/>
    <col min="11779" max="11779" width="19" customWidth="1"/>
    <col min="11780" max="11780" width="15.5" customWidth="1"/>
    <col min="11781" max="11781" width="11.5" customWidth="1"/>
    <col min="11782" max="11782" width="16" customWidth="1"/>
    <col min="11783" max="11783" width="10.1640625" customWidth="1"/>
    <col min="11784" max="11785" width="7.1640625" customWidth="1"/>
    <col min="11786" max="11786" width="11" customWidth="1"/>
    <col min="11787" max="11788" width="13.5" customWidth="1"/>
    <col min="11789" max="11789" width="8.83203125" customWidth="1"/>
    <col min="11790" max="11790" width="41.6640625" customWidth="1"/>
    <col min="11791" max="11791" width="11.5" customWidth="1"/>
    <col min="11792" max="11792" width="12" customWidth="1"/>
    <col min="11793" max="11793" width="6.5" customWidth="1"/>
    <col min="11794" max="11794" width="6.33203125" customWidth="1"/>
    <col min="11795" max="11795" width="13.1640625" customWidth="1"/>
    <col min="11796" max="11797" width="13.5" customWidth="1"/>
    <col min="11798" max="11798" width="13.6640625" customWidth="1"/>
    <col min="11799" max="11799" width="14.6640625" customWidth="1"/>
    <col min="11800" max="11800" width="6.5" customWidth="1"/>
    <col min="11801" max="11801" width="12.1640625" customWidth="1"/>
    <col min="11802" max="11802" width="15.33203125" customWidth="1"/>
    <col min="11803" max="11803" width="10.83203125" customWidth="1"/>
    <col min="11804" max="11804" width="8.6640625" customWidth="1"/>
    <col min="11805" max="11805" width="9.5" customWidth="1"/>
    <col min="11806" max="11806" width="8" customWidth="1"/>
    <col min="11807" max="11807" width="8.1640625" customWidth="1"/>
    <col min="11808" max="11808" width="8.33203125" customWidth="1"/>
    <col min="11809" max="11810" width="13.5" customWidth="1"/>
    <col min="11811" max="11812" width="57.5" customWidth="1"/>
    <col min="11813" max="11813" width="21.6640625" customWidth="1"/>
    <col min="11814" max="11814" width="38" customWidth="1"/>
    <col min="11815" max="11815" width="0" hidden="1" customWidth="1"/>
    <col min="11816" max="12032" width="8.83203125" customWidth="1"/>
    <col min="12033" max="12033" width="0" hidden="1" customWidth="1"/>
    <col min="12034" max="12034" width="10.5" customWidth="1"/>
    <col min="12035" max="12035" width="19" customWidth="1"/>
    <col min="12036" max="12036" width="15.5" customWidth="1"/>
    <col min="12037" max="12037" width="11.5" customWidth="1"/>
    <col min="12038" max="12038" width="16" customWidth="1"/>
    <col min="12039" max="12039" width="10.1640625" customWidth="1"/>
    <col min="12040" max="12041" width="7.1640625" customWidth="1"/>
    <col min="12042" max="12042" width="11" customWidth="1"/>
    <col min="12043" max="12044" width="13.5" customWidth="1"/>
    <col min="12045" max="12045" width="8.83203125" customWidth="1"/>
    <col min="12046" max="12046" width="41.6640625" customWidth="1"/>
    <col min="12047" max="12047" width="11.5" customWidth="1"/>
    <col min="12048" max="12048" width="12" customWidth="1"/>
    <col min="12049" max="12049" width="6.5" customWidth="1"/>
    <col min="12050" max="12050" width="6.33203125" customWidth="1"/>
    <col min="12051" max="12051" width="13.1640625" customWidth="1"/>
    <col min="12052" max="12053" width="13.5" customWidth="1"/>
    <col min="12054" max="12054" width="13.6640625" customWidth="1"/>
    <col min="12055" max="12055" width="14.6640625" customWidth="1"/>
    <col min="12056" max="12056" width="6.5" customWidth="1"/>
    <col min="12057" max="12057" width="12.1640625" customWidth="1"/>
    <col min="12058" max="12058" width="15.33203125" customWidth="1"/>
    <col min="12059" max="12059" width="10.83203125" customWidth="1"/>
    <col min="12060" max="12060" width="8.6640625" customWidth="1"/>
    <col min="12061" max="12061" width="9.5" customWidth="1"/>
    <col min="12062" max="12062" width="8" customWidth="1"/>
    <col min="12063" max="12063" width="8.1640625" customWidth="1"/>
    <col min="12064" max="12064" width="8.33203125" customWidth="1"/>
    <col min="12065" max="12066" width="13.5" customWidth="1"/>
    <col min="12067" max="12068" width="57.5" customWidth="1"/>
    <col min="12069" max="12069" width="21.6640625" customWidth="1"/>
    <col min="12070" max="12070" width="38" customWidth="1"/>
    <col min="12071" max="12071" width="0" hidden="1" customWidth="1"/>
    <col min="12072" max="12288" width="8.83203125" customWidth="1"/>
    <col min="12289" max="12289" width="0" hidden="1" customWidth="1"/>
    <col min="12290" max="12290" width="10.5" customWidth="1"/>
    <col min="12291" max="12291" width="19" customWidth="1"/>
    <col min="12292" max="12292" width="15.5" customWidth="1"/>
    <col min="12293" max="12293" width="11.5" customWidth="1"/>
    <col min="12294" max="12294" width="16" customWidth="1"/>
    <col min="12295" max="12295" width="10.1640625" customWidth="1"/>
    <col min="12296" max="12297" width="7.1640625" customWidth="1"/>
    <col min="12298" max="12298" width="11" customWidth="1"/>
    <col min="12299" max="12300" width="13.5" customWidth="1"/>
    <col min="12301" max="12301" width="8.83203125" customWidth="1"/>
    <col min="12302" max="12302" width="41.6640625" customWidth="1"/>
    <col min="12303" max="12303" width="11.5" customWidth="1"/>
    <col min="12304" max="12304" width="12" customWidth="1"/>
    <col min="12305" max="12305" width="6.5" customWidth="1"/>
    <col min="12306" max="12306" width="6.33203125" customWidth="1"/>
    <col min="12307" max="12307" width="13.1640625" customWidth="1"/>
    <col min="12308" max="12309" width="13.5" customWidth="1"/>
    <col min="12310" max="12310" width="13.6640625" customWidth="1"/>
    <col min="12311" max="12311" width="14.6640625" customWidth="1"/>
    <col min="12312" max="12312" width="6.5" customWidth="1"/>
    <col min="12313" max="12313" width="12.1640625" customWidth="1"/>
    <col min="12314" max="12314" width="15.33203125" customWidth="1"/>
    <col min="12315" max="12315" width="10.83203125" customWidth="1"/>
    <col min="12316" max="12316" width="8.6640625" customWidth="1"/>
    <col min="12317" max="12317" width="9.5" customWidth="1"/>
    <col min="12318" max="12318" width="8" customWidth="1"/>
    <col min="12319" max="12319" width="8.1640625" customWidth="1"/>
    <col min="12320" max="12320" width="8.33203125" customWidth="1"/>
    <col min="12321" max="12322" width="13.5" customWidth="1"/>
    <col min="12323" max="12324" width="57.5" customWidth="1"/>
    <col min="12325" max="12325" width="21.6640625" customWidth="1"/>
    <col min="12326" max="12326" width="38" customWidth="1"/>
    <col min="12327" max="12327" width="0" hidden="1" customWidth="1"/>
    <col min="12328" max="12544" width="8.83203125" customWidth="1"/>
    <col min="12545" max="12545" width="0" hidden="1" customWidth="1"/>
    <col min="12546" max="12546" width="10.5" customWidth="1"/>
    <col min="12547" max="12547" width="19" customWidth="1"/>
    <col min="12548" max="12548" width="15.5" customWidth="1"/>
    <col min="12549" max="12549" width="11.5" customWidth="1"/>
    <col min="12550" max="12550" width="16" customWidth="1"/>
    <col min="12551" max="12551" width="10.1640625" customWidth="1"/>
    <col min="12552" max="12553" width="7.1640625" customWidth="1"/>
    <col min="12554" max="12554" width="11" customWidth="1"/>
    <col min="12555" max="12556" width="13.5" customWidth="1"/>
    <col min="12557" max="12557" width="8.83203125" customWidth="1"/>
    <col min="12558" max="12558" width="41.6640625" customWidth="1"/>
    <col min="12559" max="12559" width="11.5" customWidth="1"/>
    <col min="12560" max="12560" width="12" customWidth="1"/>
    <col min="12561" max="12561" width="6.5" customWidth="1"/>
    <col min="12562" max="12562" width="6.33203125" customWidth="1"/>
    <col min="12563" max="12563" width="13.1640625" customWidth="1"/>
    <col min="12564" max="12565" width="13.5" customWidth="1"/>
    <col min="12566" max="12566" width="13.6640625" customWidth="1"/>
    <col min="12567" max="12567" width="14.6640625" customWidth="1"/>
    <col min="12568" max="12568" width="6.5" customWidth="1"/>
    <col min="12569" max="12569" width="12.1640625" customWidth="1"/>
    <col min="12570" max="12570" width="15.33203125" customWidth="1"/>
    <col min="12571" max="12571" width="10.83203125" customWidth="1"/>
    <col min="12572" max="12572" width="8.6640625" customWidth="1"/>
    <col min="12573" max="12573" width="9.5" customWidth="1"/>
    <col min="12574" max="12574" width="8" customWidth="1"/>
    <col min="12575" max="12575" width="8.1640625" customWidth="1"/>
    <col min="12576" max="12576" width="8.33203125" customWidth="1"/>
    <col min="12577" max="12578" width="13.5" customWidth="1"/>
    <col min="12579" max="12580" width="57.5" customWidth="1"/>
    <col min="12581" max="12581" width="21.6640625" customWidth="1"/>
    <col min="12582" max="12582" width="38" customWidth="1"/>
    <col min="12583" max="12583" width="0" hidden="1" customWidth="1"/>
    <col min="12584" max="12800" width="8.83203125" customWidth="1"/>
    <col min="12801" max="12801" width="0" hidden="1" customWidth="1"/>
    <col min="12802" max="12802" width="10.5" customWidth="1"/>
    <col min="12803" max="12803" width="19" customWidth="1"/>
    <col min="12804" max="12804" width="15.5" customWidth="1"/>
    <col min="12805" max="12805" width="11.5" customWidth="1"/>
    <col min="12806" max="12806" width="16" customWidth="1"/>
    <col min="12807" max="12807" width="10.1640625" customWidth="1"/>
    <col min="12808" max="12809" width="7.1640625" customWidth="1"/>
    <col min="12810" max="12810" width="11" customWidth="1"/>
    <col min="12811" max="12812" width="13.5" customWidth="1"/>
    <col min="12813" max="12813" width="8.83203125" customWidth="1"/>
    <col min="12814" max="12814" width="41.6640625" customWidth="1"/>
    <col min="12815" max="12815" width="11.5" customWidth="1"/>
    <col min="12816" max="12816" width="12" customWidth="1"/>
    <col min="12817" max="12817" width="6.5" customWidth="1"/>
    <col min="12818" max="12818" width="6.33203125" customWidth="1"/>
    <col min="12819" max="12819" width="13.1640625" customWidth="1"/>
    <col min="12820" max="12821" width="13.5" customWidth="1"/>
    <col min="12822" max="12822" width="13.6640625" customWidth="1"/>
    <col min="12823" max="12823" width="14.6640625" customWidth="1"/>
    <col min="12824" max="12824" width="6.5" customWidth="1"/>
    <col min="12825" max="12825" width="12.1640625" customWidth="1"/>
    <col min="12826" max="12826" width="15.33203125" customWidth="1"/>
    <col min="12827" max="12827" width="10.83203125" customWidth="1"/>
    <col min="12828" max="12828" width="8.6640625" customWidth="1"/>
    <col min="12829" max="12829" width="9.5" customWidth="1"/>
    <col min="12830" max="12830" width="8" customWidth="1"/>
    <col min="12831" max="12831" width="8.1640625" customWidth="1"/>
    <col min="12832" max="12832" width="8.33203125" customWidth="1"/>
    <col min="12833" max="12834" width="13.5" customWidth="1"/>
    <col min="12835" max="12836" width="57.5" customWidth="1"/>
    <col min="12837" max="12837" width="21.6640625" customWidth="1"/>
    <col min="12838" max="12838" width="38" customWidth="1"/>
    <col min="12839" max="12839" width="0" hidden="1" customWidth="1"/>
    <col min="12840" max="13056" width="8.83203125" customWidth="1"/>
    <col min="13057" max="13057" width="0" hidden="1" customWidth="1"/>
    <col min="13058" max="13058" width="10.5" customWidth="1"/>
    <col min="13059" max="13059" width="19" customWidth="1"/>
    <col min="13060" max="13060" width="15.5" customWidth="1"/>
    <col min="13061" max="13061" width="11.5" customWidth="1"/>
    <col min="13062" max="13062" width="16" customWidth="1"/>
    <col min="13063" max="13063" width="10.1640625" customWidth="1"/>
    <col min="13064" max="13065" width="7.1640625" customWidth="1"/>
    <col min="13066" max="13066" width="11" customWidth="1"/>
    <col min="13067" max="13068" width="13.5" customWidth="1"/>
    <col min="13069" max="13069" width="8.83203125" customWidth="1"/>
    <col min="13070" max="13070" width="41.6640625" customWidth="1"/>
    <col min="13071" max="13071" width="11.5" customWidth="1"/>
    <col min="13072" max="13072" width="12" customWidth="1"/>
    <col min="13073" max="13073" width="6.5" customWidth="1"/>
    <col min="13074" max="13074" width="6.33203125" customWidth="1"/>
    <col min="13075" max="13075" width="13.1640625" customWidth="1"/>
    <col min="13076" max="13077" width="13.5" customWidth="1"/>
    <col min="13078" max="13078" width="13.6640625" customWidth="1"/>
    <col min="13079" max="13079" width="14.6640625" customWidth="1"/>
    <col min="13080" max="13080" width="6.5" customWidth="1"/>
    <col min="13081" max="13081" width="12.1640625" customWidth="1"/>
    <col min="13082" max="13082" width="15.33203125" customWidth="1"/>
    <col min="13083" max="13083" width="10.83203125" customWidth="1"/>
    <col min="13084" max="13084" width="8.6640625" customWidth="1"/>
    <col min="13085" max="13085" width="9.5" customWidth="1"/>
    <col min="13086" max="13086" width="8" customWidth="1"/>
    <col min="13087" max="13087" width="8.1640625" customWidth="1"/>
    <col min="13088" max="13088" width="8.33203125" customWidth="1"/>
    <col min="13089" max="13090" width="13.5" customWidth="1"/>
    <col min="13091" max="13092" width="57.5" customWidth="1"/>
    <col min="13093" max="13093" width="21.6640625" customWidth="1"/>
    <col min="13094" max="13094" width="38" customWidth="1"/>
    <col min="13095" max="13095" width="0" hidden="1" customWidth="1"/>
    <col min="13096" max="13312" width="8.83203125" customWidth="1"/>
    <col min="13313" max="13313" width="0" hidden="1" customWidth="1"/>
    <col min="13314" max="13314" width="10.5" customWidth="1"/>
    <col min="13315" max="13315" width="19" customWidth="1"/>
    <col min="13316" max="13316" width="15.5" customWidth="1"/>
    <col min="13317" max="13317" width="11.5" customWidth="1"/>
    <col min="13318" max="13318" width="16" customWidth="1"/>
    <col min="13319" max="13319" width="10.1640625" customWidth="1"/>
    <col min="13320" max="13321" width="7.1640625" customWidth="1"/>
    <col min="13322" max="13322" width="11" customWidth="1"/>
    <col min="13323" max="13324" width="13.5" customWidth="1"/>
    <col min="13325" max="13325" width="8.83203125" customWidth="1"/>
    <col min="13326" max="13326" width="41.6640625" customWidth="1"/>
    <col min="13327" max="13327" width="11.5" customWidth="1"/>
    <col min="13328" max="13328" width="12" customWidth="1"/>
    <col min="13329" max="13329" width="6.5" customWidth="1"/>
    <col min="13330" max="13330" width="6.33203125" customWidth="1"/>
    <col min="13331" max="13331" width="13.1640625" customWidth="1"/>
    <col min="13332" max="13333" width="13.5" customWidth="1"/>
    <col min="13334" max="13334" width="13.6640625" customWidth="1"/>
    <col min="13335" max="13335" width="14.6640625" customWidth="1"/>
    <col min="13336" max="13336" width="6.5" customWidth="1"/>
    <col min="13337" max="13337" width="12.1640625" customWidth="1"/>
    <col min="13338" max="13338" width="15.33203125" customWidth="1"/>
    <col min="13339" max="13339" width="10.83203125" customWidth="1"/>
    <col min="13340" max="13340" width="8.6640625" customWidth="1"/>
    <col min="13341" max="13341" width="9.5" customWidth="1"/>
    <col min="13342" max="13342" width="8" customWidth="1"/>
    <col min="13343" max="13343" width="8.1640625" customWidth="1"/>
    <col min="13344" max="13344" width="8.33203125" customWidth="1"/>
    <col min="13345" max="13346" width="13.5" customWidth="1"/>
    <col min="13347" max="13348" width="57.5" customWidth="1"/>
    <col min="13349" max="13349" width="21.6640625" customWidth="1"/>
    <col min="13350" max="13350" width="38" customWidth="1"/>
    <col min="13351" max="13351" width="0" hidden="1" customWidth="1"/>
    <col min="13352" max="13568" width="8.83203125" customWidth="1"/>
    <col min="13569" max="13569" width="0" hidden="1" customWidth="1"/>
    <col min="13570" max="13570" width="10.5" customWidth="1"/>
    <col min="13571" max="13571" width="19" customWidth="1"/>
    <col min="13572" max="13572" width="15.5" customWidth="1"/>
    <col min="13573" max="13573" width="11.5" customWidth="1"/>
    <col min="13574" max="13574" width="16" customWidth="1"/>
    <col min="13575" max="13575" width="10.1640625" customWidth="1"/>
    <col min="13576" max="13577" width="7.1640625" customWidth="1"/>
    <col min="13578" max="13578" width="11" customWidth="1"/>
    <col min="13579" max="13580" width="13.5" customWidth="1"/>
    <col min="13581" max="13581" width="8.83203125" customWidth="1"/>
    <col min="13582" max="13582" width="41.6640625" customWidth="1"/>
    <col min="13583" max="13583" width="11.5" customWidth="1"/>
    <col min="13584" max="13584" width="12" customWidth="1"/>
    <col min="13585" max="13585" width="6.5" customWidth="1"/>
    <col min="13586" max="13586" width="6.33203125" customWidth="1"/>
    <col min="13587" max="13587" width="13.1640625" customWidth="1"/>
    <col min="13588" max="13589" width="13.5" customWidth="1"/>
    <col min="13590" max="13590" width="13.6640625" customWidth="1"/>
    <col min="13591" max="13591" width="14.6640625" customWidth="1"/>
    <col min="13592" max="13592" width="6.5" customWidth="1"/>
    <col min="13593" max="13593" width="12.1640625" customWidth="1"/>
    <col min="13594" max="13594" width="15.33203125" customWidth="1"/>
    <col min="13595" max="13595" width="10.83203125" customWidth="1"/>
    <col min="13596" max="13596" width="8.6640625" customWidth="1"/>
    <col min="13597" max="13597" width="9.5" customWidth="1"/>
    <col min="13598" max="13598" width="8" customWidth="1"/>
    <col min="13599" max="13599" width="8.1640625" customWidth="1"/>
    <col min="13600" max="13600" width="8.33203125" customWidth="1"/>
    <col min="13601" max="13602" width="13.5" customWidth="1"/>
    <col min="13603" max="13604" width="57.5" customWidth="1"/>
    <col min="13605" max="13605" width="21.6640625" customWidth="1"/>
    <col min="13606" max="13606" width="38" customWidth="1"/>
    <col min="13607" max="13607" width="0" hidden="1" customWidth="1"/>
    <col min="13608" max="13824" width="8.83203125" customWidth="1"/>
    <col min="13825" max="13825" width="0" hidden="1" customWidth="1"/>
    <col min="13826" max="13826" width="10.5" customWidth="1"/>
    <col min="13827" max="13827" width="19" customWidth="1"/>
    <col min="13828" max="13828" width="15.5" customWidth="1"/>
    <col min="13829" max="13829" width="11.5" customWidth="1"/>
    <col min="13830" max="13830" width="16" customWidth="1"/>
    <col min="13831" max="13831" width="10.1640625" customWidth="1"/>
    <col min="13832" max="13833" width="7.1640625" customWidth="1"/>
    <col min="13834" max="13834" width="11" customWidth="1"/>
    <col min="13835" max="13836" width="13.5" customWidth="1"/>
    <col min="13837" max="13837" width="8.83203125" customWidth="1"/>
    <col min="13838" max="13838" width="41.6640625" customWidth="1"/>
    <col min="13839" max="13839" width="11.5" customWidth="1"/>
    <col min="13840" max="13840" width="12" customWidth="1"/>
    <col min="13841" max="13841" width="6.5" customWidth="1"/>
    <col min="13842" max="13842" width="6.33203125" customWidth="1"/>
    <col min="13843" max="13843" width="13.1640625" customWidth="1"/>
    <col min="13844" max="13845" width="13.5" customWidth="1"/>
    <col min="13846" max="13846" width="13.6640625" customWidth="1"/>
    <col min="13847" max="13847" width="14.6640625" customWidth="1"/>
    <col min="13848" max="13848" width="6.5" customWidth="1"/>
    <col min="13849" max="13849" width="12.1640625" customWidth="1"/>
    <col min="13850" max="13850" width="15.33203125" customWidth="1"/>
    <col min="13851" max="13851" width="10.83203125" customWidth="1"/>
    <col min="13852" max="13852" width="8.6640625" customWidth="1"/>
    <col min="13853" max="13853" width="9.5" customWidth="1"/>
    <col min="13854" max="13854" width="8" customWidth="1"/>
    <col min="13855" max="13855" width="8.1640625" customWidth="1"/>
    <col min="13856" max="13856" width="8.33203125" customWidth="1"/>
    <col min="13857" max="13858" width="13.5" customWidth="1"/>
    <col min="13859" max="13860" width="57.5" customWidth="1"/>
    <col min="13861" max="13861" width="21.6640625" customWidth="1"/>
    <col min="13862" max="13862" width="38" customWidth="1"/>
    <col min="13863" max="13863" width="0" hidden="1" customWidth="1"/>
    <col min="13864" max="14080" width="8.83203125" customWidth="1"/>
    <col min="14081" max="14081" width="0" hidden="1" customWidth="1"/>
    <col min="14082" max="14082" width="10.5" customWidth="1"/>
    <col min="14083" max="14083" width="19" customWidth="1"/>
    <col min="14084" max="14084" width="15.5" customWidth="1"/>
    <col min="14085" max="14085" width="11.5" customWidth="1"/>
    <col min="14086" max="14086" width="16" customWidth="1"/>
    <col min="14087" max="14087" width="10.1640625" customWidth="1"/>
    <col min="14088" max="14089" width="7.1640625" customWidth="1"/>
    <col min="14090" max="14090" width="11" customWidth="1"/>
    <col min="14091" max="14092" width="13.5" customWidth="1"/>
    <col min="14093" max="14093" width="8.83203125" customWidth="1"/>
    <col min="14094" max="14094" width="41.6640625" customWidth="1"/>
    <col min="14095" max="14095" width="11.5" customWidth="1"/>
    <col min="14096" max="14096" width="12" customWidth="1"/>
    <col min="14097" max="14097" width="6.5" customWidth="1"/>
    <col min="14098" max="14098" width="6.33203125" customWidth="1"/>
    <col min="14099" max="14099" width="13.1640625" customWidth="1"/>
    <col min="14100" max="14101" width="13.5" customWidth="1"/>
    <col min="14102" max="14102" width="13.6640625" customWidth="1"/>
    <col min="14103" max="14103" width="14.6640625" customWidth="1"/>
    <col min="14104" max="14104" width="6.5" customWidth="1"/>
    <col min="14105" max="14105" width="12.1640625" customWidth="1"/>
    <col min="14106" max="14106" width="15.33203125" customWidth="1"/>
    <col min="14107" max="14107" width="10.83203125" customWidth="1"/>
    <col min="14108" max="14108" width="8.6640625" customWidth="1"/>
    <col min="14109" max="14109" width="9.5" customWidth="1"/>
    <col min="14110" max="14110" width="8" customWidth="1"/>
    <col min="14111" max="14111" width="8.1640625" customWidth="1"/>
    <col min="14112" max="14112" width="8.33203125" customWidth="1"/>
    <col min="14113" max="14114" width="13.5" customWidth="1"/>
    <col min="14115" max="14116" width="57.5" customWidth="1"/>
    <col min="14117" max="14117" width="21.6640625" customWidth="1"/>
    <col min="14118" max="14118" width="38" customWidth="1"/>
    <col min="14119" max="14119" width="0" hidden="1" customWidth="1"/>
    <col min="14120" max="14336" width="8.83203125" customWidth="1"/>
    <col min="14337" max="14337" width="0" hidden="1" customWidth="1"/>
    <col min="14338" max="14338" width="10.5" customWidth="1"/>
    <col min="14339" max="14339" width="19" customWidth="1"/>
    <col min="14340" max="14340" width="15.5" customWidth="1"/>
    <col min="14341" max="14341" width="11.5" customWidth="1"/>
    <col min="14342" max="14342" width="16" customWidth="1"/>
    <col min="14343" max="14343" width="10.1640625" customWidth="1"/>
    <col min="14344" max="14345" width="7.1640625" customWidth="1"/>
    <col min="14346" max="14346" width="11" customWidth="1"/>
    <col min="14347" max="14348" width="13.5" customWidth="1"/>
    <col min="14349" max="14349" width="8.83203125" customWidth="1"/>
    <col min="14350" max="14350" width="41.6640625" customWidth="1"/>
    <col min="14351" max="14351" width="11.5" customWidth="1"/>
    <col min="14352" max="14352" width="12" customWidth="1"/>
    <col min="14353" max="14353" width="6.5" customWidth="1"/>
    <col min="14354" max="14354" width="6.33203125" customWidth="1"/>
    <col min="14355" max="14355" width="13.1640625" customWidth="1"/>
    <col min="14356" max="14357" width="13.5" customWidth="1"/>
    <col min="14358" max="14358" width="13.6640625" customWidth="1"/>
    <col min="14359" max="14359" width="14.6640625" customWidth="1"/>
    <col min="14360" max="14360" width="6.5" customWidth="1"/>
    <col min="14361" max="14361" width="12.1640625" customWidth="1"/>
    <col min="14362" max="14362" width="15.33203125" customWidth="1"/>
    <col min="14363" max="14363" width="10.83203125" customWidth="1"/>
    <col min="14364" max="14364" width="8.6640625" customWidth="1"/>
    <col min="14365" max="14365" width="9.5" customWidth="1"/>
    <col min="14366" max="14366" width="8" customWidth="1"/>
    <col min="14367" max="14367" width="8.1640625" customWidth="1"/>
    <col min="14368" max="14368" width="8.33203125" customWidth="1"/>
    <col min="14369" max="14370" width="13.5" customWidth="1"/>
    <col min="14371" max="14372" width="57.5" customWidth="1"/>
    <col min="14373" max="14373" width="21.6640625" customWidth="1"/>
    <col min="14374" max="14374" width="38" customWidth="1"/>
    <col min="14375" max="14375" width="0" hidden="1" customWidth="1"/>
    <col min="14376" max="14592" width="8.83203125" customWidth="1"/>
    <col min="14593" max="14593" width="0" hidden="1" customWidth="1"/>
    <col min="14594" max="14594" width="10.5" customWidth="1"/>
    <col min="14595" max="14595" width="19" customWidth="1"/>
    <col min="14596" max="14596" width="15.5" customWidth="1"/>
    <col min="14597" max="14597" width="11.5" customWidth="1"/>
    <col min="14598" max="14598" width="16" customWidth="1"/>
    <col min="14599" max="14599" width="10.1640625" customWidth="1"/>
    <col min="14600" max="14601" width="7.1640625" customWidth="1"/>
    <col min="14602" max="14602" width="11" customWidth="1"/>
    <col min="14603" max="14604" width="13.5" customWidth="1"/>
    <col min="14605" max="14605" width="8.83203125" customWidth="1"/>
    <col min="14606" max="14606" width="41.6640625" customWidth="1"/>
    <col min="14607" max="14607" width="11.5" customWidth="1"/>
    <col min="14608" max="14608" width="12" customWidth="1"/>
    <col min="14609" max="14609" width="6.5" customWidth="1"/>
    <col min="14610" max="14610" width="6.33203125" customWidth="1"/>
    <col min="14611" max="14611" width="13.1640625" customWidth="1"/>
    <col min="14612" max="14613" width="13.5" customWidth="1"/>
    <col min="14614" max="14614" width="13.6640625" customWidth="1"/>
    <col min="14615" max="14615" width="14.6640625" customWidth="1"/>
    <col min="14616" max="14616" width="6.5" customWidth="1"/>
    <col min="14617" max="14617" width="12.1640625" customWidth="1"/>
    <col min="14618" max="14618" width="15.33203125" customWidth="1"/>
    <col min="14619" max="14619" width="10.83203125" customWidth="1"/>
    <col min="14620" max="14620" width="8.6640625" customWidth="1"/>
    <col min="14621" max="14621" width="9.5" customWidth="1"/>
    <col min="14622" max="14622" width="8" customWidth="1"/>
    <col min="14623" max="14623" width="8.1640625" customWidth="1"/>
    <col min="14624" max="14624" width="8.33203125" customWidth="1"/>
    <col min="14625" max="14626" width="13.5" customWidth="1"/>
    <col min="14627" max="14628" width="57.5" customWidth="1"/>
    <col min="14629" max="14629" width="21.6640625" customWidth="1"/>
    <col min="14630" max="14630" width="38" customWidth="1"/>
    <col min="14631" max="14631" width="0" hidden="1" customWidth="1"/>
    <col min="14632" max="14848" width="8.83203125" customWidth="1"/>
    <col min="14849" max="14849" width="0" hidden="1" customWidth="1"/>
    <col min="14850" max="14850" width="10.5" customWidth="1"/>
    <col min="14851" max="14851" width="19" customWidth="1"/>
    <col min="14852" max="14852" width="15.5" customWidth="1"/>
    <col min="14853" max="14853" width="11.5" customWidth="1"/>
    <col min="14854" max="14854" width="16" customWidth="1"/>
    <col min="14855" max="14855" width="10.1640625" customWidth="1"/>
    <col min="14856" max="14857" width="7.1640625" customWidth="1"/>
    <col min="14858" max="14858" width="11" customWidth="1"/>
    <col min="14859" max="14860" width="13.5" customWidth="1"/>
    <col min="14861" max="14861" width="8.83203125" customWidth="1"/>
    <col min="14862" max="14862" width="41.6640625" customWidth="1"/>
    <col min="14863" max="14863" width="11.5" customWidth="1"/>
    <col min="14864" max="14864" width="12" customWidth="1"/>
    <col min="14865" max="14865" width="6.5" customWidth="1"/>
    <col min="14866" max="14866" width="6.33203125" customWidth="1"/>
    <col min="14867" max="14867" width="13.1640625" customWidth="1"/>
    <col min="14868" max="14869" width="13.5" customWidth="1"/>
    <col min="14870" max="14870" width="13.6640625" customWidth="1"/>
    <col min="14871" max="14871" width="14.6640625" customWidth="1"/>
    <col min="14872" max="14872" width="6.5" customWidth="1"/>
    <col min="14873" max="14873" width="12.1640625" customWidth="1"/>
    <col min="14874" max="14874" width="15.33203125" customWidth="1"/>
    <col min="14875" max="14875" width="10.83203125" customWidth="1"/>
    <col min="14876" max="14876" width="8.6640625" customWidth="1"/>
    <col min="14877" max="14877" width="9.5" customWidth="1"/>
    <col min="14878" max="14878" width="8" customWidth="1"/>
    <col min="14879" max="14879" width="8.1640625" customWidth="1"/>
    <col min="14880" max="14880" width="8.33203125" customWidth="1"/>
    <col min="14881" max="14882" width="13.5" customWidth="1"/>
    <col min="14883" max="14884" width="57.5" customWidth="1"/>
    <col min="14885" max="14885" width="21.6640625" customWidth="1"/>
    <col min="14886" max="14886" width="38" customWidth="1"/>
    <col min="14887" max="14887" width="0" hidden="1" customWidth="1"/>
    <col min="14888" max="15104" width="8.83203125" customWidth="1"/>
    <col min="15105" max="15105" width="0" hidden="1" customWidth="1"/>
    <col min="15106" max="15106" width="10.5" customWidth="1"/>
    <col min="15107" max="15107" width="19" customWidth="1"/>
    <col min="15108" max="15108" width="15.5" customWidth="1"/>
    <col min="15109" max="15109" width="11.5" customWidth="1"/>
    <col min="15110" max="15110" width="16" customWidth="1"/>
    <col min="15111" max="15111" width="10.1640625" customWidth="1"/>
    <col min="15112" max="15113" width="7.1640625" customWidth="1"/>
    <col min="15114" max="15114" width="11" customWidth="1"/>
    <col min="15115" max="15116" width="13.5" customWidth="1"/>
    <col min="15117" max="15117" width="8.83203125" customWidth="1"/>
    <col min="15118" max="15118" width="41.6640625" customWidth="1"/>
    <col min="15119" max="15119" width="11.5" customWidth="1"/>
    <col min="15120" max="15120" width="12" customWidth="1"/>
    <col min="15121" max="15121" width="6.5" customWidth="1"/>
    <col min="15122" max="15122" width="6.33203125" customWidth="1"/>
    <col min="15123" max="15123" width="13.1640625" customWidth="1"/>
    <col min="15124" max="15125" width="13.5" customWidth="1"/>
    <col min="15126" max="15126" width="13.6640625" customWidth="1"/>
    <col min="15127" max="15127" width="14.6640625" customWidth="1"/>
    <col min="15128" max="15128" width="6.5" customWidth="1"/>
    <col min="15129" max="15129" width="12.1640625" customWidth="1"/>
    <col min="15130" max="15130" width="15.33203125" customWidth="1"/>
    <col min="15131" max="15131" width="10.83203125" customWidth="1"/>
    <col min="15132" max="15132" width="8.6640625" customWidth="1"/>
    <col min="15133" max="15133" width="9.5" customWidth="1"/>
    <col min="15134" max="15134" width="8" customWidth="1"/>
    <col min="15135" max="15135" width="8.1640625" customWidth="1"/>
    <col min="15136" max="15136" width="8.33203125" customWidth="1"/>
    <col min="15137" max="15138" width="13.5" customWidth="1"/>
    <col min="15139" max="15140" width="57.5" customWidth="1"/>
    <col min="15141" max="15141" width="21.6640625" customWidth="1"/>
    <col min="15142" max="15142" width="38" customWidth="1"/>
    <col min="15143" max="15143" width="0" hidden="1" customWidth="1"/>
    <col min="15144" max="15360" width="8.83203125" customWidth="1"/>
    <col min="15361" max="15361" width="0" hidden="1" customWidth="1"/>
    <col min="15362" max="15362" width="10.5" customWidth="1"/>
    <col min="15363" max="15363" width="19" customWidth="1"/>
    <col min="15364" max="15364" width="15.5" customWidth="1"/>
    <col min="15365" max="15365" width="11.5" customWidth="1"/>
    <col min="15366" max="15366" width="16" customWidth="1"/>
    <col min="15367" max="15367" width="10.1640625" customWidth="1"/>
    <col min="15368" max="15369" width="7.1640625" customWidth="1"/>
    <col min="15370" max="15370" width="11" customWidth="1"/>
    <col min="15371" max="15372" width="13.5" customWidth="1"/>
    <col min="15373" max="15373" width="8.83203125" customWidth="1"/>
    <col min="15374" max="15374" width="41.6640625" customWidth="1"/>
    <col min="15375" max="15375" width="11.5" customWidth="1"/>
    <col min="15376" max="15376" width="12" customWidth="1"/>
    <col min="15377" max="15377" width="6.5" customWidth="1"/>
    <col min="15378" max="15378" width="6.33203125" customWidth="1"/>
    <col min="15379" max="15379" width="13.1640625" customWidth="1"/>
    <col min="15380" max="15381" width="13.5" customWidth="1"/>
    <col min="15382" max="15382" width="13.6640625" customWidth="1"/>
    <col min="15383" max="15383" width="14.6640625" customWidth="1"/>
    <col min="15384" max="15384" width="6.5" customWidth="1"/>
    <col min="15385" max="15385" width="12.1640625" customWidth="1"/>
    <col min="15386" max="15386" width="15.33203125" customWidth="1"/>
    <col min="15387" max="15387" width="10.83203125" customWidth="1"/>
    <col min="15388" max="15388" width="8.6640625" customWidth="1"/>
    <col min="15389" max="15389" width="9.5" customWidth="1"/>
    <col min="15390" max="15390" width="8" customWidth="1"/>
    <col min="15391" max="15391" width="8.1640625" customWidth="1"/>
    <col min="15392" max="15392" width="8.33203125" customWidth="1"/>
    <col min="15393" max="15394" width="13.5" customWidth="1"/>
    <col min="15395" max="15396" width="57.5" customWidth="1"/>
    <col min="15397" max="15397" width="21.6640625" customWidth="1"/>
    <col min="15398" max="15398" width="38" customWidth="1"/>
    <col min="15399" max="15399" width="0" hidden="1" customWidth="1"/>
    <col min="15400" max="15616" width="8.83203125" customWidth="1"/>
    <col min="15617" max="15617" width="0" hidden="1" customWidth="1"/>
    <col min="15618" max="15618" width="10.5" customWidth="1"/>
    <col min="15619" max="15619" width="19" customWidth="1"/>
    <col min="15620" max="15620" width="15.5" customWidth="1"/>
    <col min="15621" max="15621" width="11.5" customWidth="1"/>
    <col min="15622" max="15622" width="16" customWidth="1"/>
    <col min="15623" max="15623" width="10.1640625" customWidth="1"/>
    <col min="15624" max="15625" width="7.1640625" customWidth="1"/>
    <col min="15626" max="15626" width="11" customWidth="1"/>
    <col min="15627" max="15628" width="13.5" customWidth="1"/>
    <col min="15629" max="15629" width="8.83203125" customWidth="1"/>
    <col min="15630" max="15630" width="41.6640625" customWidth="1"/>
    <col min="15631" max="15631" width="11.5" customWidth="1"/>
    <col min="15632" max="15632" width="12" customWidth="1"/>
    <col min="15633" max="15633" width="6.5" customWidth="1"/>
    <col min="15634" max="15634" width="6.33203125" customWidth="1"/>
    <col min="15635" max="15635" width="13.1640625" customWidth="1"/>
    <col min="15636" max="15637" width="13.5" customWidth="1"/>
    <col min="15638" max="15638" width="13.6640625" customWidth="1"/>
    <col min="15639" max="15639" width="14.6640625" customWidth="1"/>
    <col min="15640" max="15640" width="6.5" customWidth="1"/>
    <col min="15641" max="15641" width="12.1640625" customWidth="1"/>
    <col min="15642" max="15642" width="15.33203125" customWidth="1"/>
    <col min="15643" max="15643" width="10.83203125" customWidth="1"/>
    <col min="15644" max="15644" width="8.6640625" customWidth="1"/>
    <col min="15645" max="15645" width="9.5" customWidth="1"/>
    <col min="15646" max="15646" width="8" customWidth="1"/>
    <col min="15647" max="15647" width="8.1640625" customWidth="1"/>
    <col min="15648" max="15648" width="8.33203125" customWidth="1"/>
    <col min="15649" max="15650" width="13.5" customWidth="1"/>
    <col min="15651" max="15652" width="57.5" customWidth="1"/>
    <col min="15653" max="15653" width="21.6640625" customWidth="1"/>
    <col min="15654" max="15654" width="38" customWidth="1"/>
    <col min="15655" max="15655" width="0" hidden="1" customWidth="1"/>
    <col min="15656" max="15872" width="8.83203125" customWidth="1"/>
    <col min="15873" max="15873" width="0" hidden="1" customWidth="1"/>
    <col min="15874" max="15874" width="10.5" customWidth="1"/>
    <col min="15875" max="15875" width="19" customWidth="1"/>
    <col min="15876" max="15876" width="15.5" customWidth="1"/>
    <col min="15877" max="15877" width="11.5" customWidth="1"/>
    <col min="15878" max="15878" width="16" customWidth="1"/>
    <col min="15879" max="15879" width="10.1640625" customWidth="1"/>
    <col min="15880" max="15881" width="7.1640625" customWidth="1"/>
    <col min="15882" max="15882" width="11" customWidth="1"/>
    <col min="15883" max="15884" width="13.5" customWidth="1"/>
    <col min="15885" max="15885" width="8.83203125" customWidth="1"/>
    <col min="15886" max="15886" width="41.6640625" customWidth="1"/>
    <col min="15887" max="15887" width="11.5" customWidth="1"/>
    <col min="15888" max="15888" width="12" customWidth="1"/>
    <col min="15889" max="15889" width="6.5" customWidth="1"/>
    <col min="15890" max="15890" width="6.33203125" customWidth="1"/>
    <col min="15891" max="15891" width="13.1640625" customWidth="1"/>
    <col min="15892" max="15893" width="13.5" customWidth="1"/>
    <col min="15894" max="15894" width="13.6640625" customWidth="1"/>
    <col min="15895" max="15895" width="14.6640625" customWidth="1"/>
    <col min="15896" max="15896" width="6.5" customWidth="1"/>
    <col min="15897" max="15897" width="12.1640625" customWidth="1"/>
    <col min="15898" max="15898" width="15.33203125" customWidth="1"/>
    <col min="15899" max="15899" width="10.83203125" customWidth="1"/>
    <col min="15900" max="15900" width="8.6640625" customWidth="1"/>
    <col min="15901" max="15901" width="9.5" customWidth="1"/>
    <col min="15902" max="15902" width="8" customWidth="1"/>
    <col min="15903" max="15903" width="8.1640625" customWidth="1"/>
    <col min="15904" max="15904" width="8.33203125" customWidth="1"/>
    <col min="15905" max="15906" width="13.5" customWidth="1"/>
    <col min="15907" max="15908" width="57.5" customWidth="1"/>
    <col min="15909" max="15909" width="21.6640625" customWidth="1"/>
    <col min="15910" max="15910" width="38" customWidth="1"/>
    <col min="15911" max="15911" width="0" hidden="1" customWidth="1"/>
    <col min="15912" max="16128" width="8.83203125" customWidth="1"/>
    <col min="16129" max="16129" width="0" hidden="1" customWidth="1"/>
    <col min="16130" max="16130" width="10.5" customWidth="1"/>
    <col min="16131" max="16131" width="19" customWidth="1"/>
    <col min="16132" max="16132" width="15.5" customWidth="1"/>
    <col min="16133" max="16133" width="11.5" customWidth="1"/>
    <col min="16134" max="16134" width="16" customWidth="1"/>
    <col min="16135" max="16135" width="10.1640625" customWidth="1"/>
    <col min="16136" max="16137" width="7.1640625" customWidth="1"/>
    <col min="16138" max="16138" width="11" customWidth="1"/>
    <col min="16139" max="16140" width="13.5" customWidth="1"/>
    <col min="16141" max="16141" width="8.83203125" customWidth="1"/>
    <col min="16142" max="16142" width="41.6640625" customWidth="1"/>
    <col min="16143" max="16143" width="11.5" customWidth="1"/>
    <col min="16144" max="16144" width="12" customWidth="1"/>
    <col min="16145" max="16145" width="6.5" customWidth="1"/>
    <col min="16146" max="16146" width="6.33203125" customWidth="1"/>
    <col min="16147" max="16147" width="13.1640625" customWidth="1"/>
    <col min="16148" max="16149" width="13.5" customWidth="1"/>
    <col min="16150" max="16150" width="13.6640625" customWidth="1"/>
    <col min="16151" max="16151" width="14.6640625" customWidth="1"/>
    <col min="16152" max="16152" width="6.5" customWidth="1"/>
    <col min="16153" max="16153" width="12.1640625" customWidth="1"/>
    <col min="16154" max="16154" width="15.33203125" customWidth="1"/>
    <col min="16155" max="16155" width="10.83203125" customWidth="1"/>
    <col min="16156" max="16156" width="8.6640625" customWidth="1"/>
    <col min="16157" max="16157" width="9.5" customWidth="1"/>
    <col min="16158" max="16158" width="8" customWidth="1"/>
    <col min="16159" max="16159" width="8.1640625" customWidth="1"/>
    <col min="16160" max="16160" width="8.33203125" customWidth="1"/>
    <col min="16161" max="16162" width="13.5" customWidth="1"/>
    <col min="16163" max="16164" width="57.5" customWidth="1"/>
    <col min="16165" max="16165" width="21.6640625" customWidth="1"/>
    <col min="16166" max="16166" width="38" customWidth="1"/>
    <col min="16167" max="16167" width="0" hidden="1" customWidth="1"/>
    <col min="16168" max="16384" width="8.83203125" customWidth="1"/>
  </cols>
  <sheetData>
    <row r="1" spans="2:38" ht="25.25" customHeight="1" x14ac:dyDescent="0.2">
      <c r="B1" s="126" t="s">
        <v>2474</v>
      </c>
      <c r="C1" s="127"/>
      <c r="D1" s="127"/>
      <c r="E1" s="127"/>
      <c r="F1" s="127"/>
      <c r="G1" s="127"/>
      <c r="H1" s="127"/>
      <c r="I1" s="128"/>
      <c r="J1" s="129" t="s">
        <v>89</v>
      </c>
      <c r="K1" s="127"/>
      <c r="L1" s="127"/>
      <c r="M1" s="127"/>
      <c r="N1" s="127"/>
      <c r="O1" s="127"/>
      <c r="P1" s="127"/>
      <c r="Q1" s="127"/>
      <c r="R1" s="127"/>
      <c r="S1" s="127"/>
      <c r="T1" s="127"/>
      <c r="U1" s="128"/>
      <c r="V1" s="129" t="s">
        <v>2475</v>
      </c>
      <c r="W1" s="127"/>
      <c r="X1" s="127"/>
      <c r="Y1" s="127"/>
      <c r="Z1" s="127"/>
      <c r="AA1" s="128"/>
      <c r="AB1" s="108" t="s">
        <v>2476</v>
      </c>
      <c r="AC1" s="129" t="s">
        <v>2477</v>
      </c>
      <c r="AD1" s="127"/>
      <c r="AE1" s="127"/>
      <c r="AF1" s="128"/>
      <c r="AG1" s="108"/>
      <c r="AH1" s="109" t="s">
        <v>28</v>
      </c>
      <c r="AI1" s="124" t="s">
        <v>2478</v>
      </c>
      <c r="AJ1" s="125"/>
      <c r="AK1" s="124" t="s">
        <v>2479</v>
      </c>
      <c r="AL1" s="125"/>
    </row>
    <row r="2" spans="2:38" ht="25.25" customHeight="1" thickBot="1" x14ac:dyDescent="0.25">
      <c r="B2" s="97" t="s">
        <v>32</v>
      </c>
      <c r="C2" s="98" t="s">
        <v>33</v>
      </c>
      <c r="D2" s="98" t="s">
        <v>2480</v>
      </c>
      <c r="E2" s="98" t="s">
        <v>35</v>
      </c>
      <c r="F2" s="98" t="s">
        <v>2481</v>
      </c>
      <c r="G2" s="98" t="s">
        <v>37</v>
      </c>
      <c r="H2" s="98" t="s">
        <v>2482</v>
      </c>
      <c r="I2" s="98" t="s">
        <v>2483</v>
      </c>
      <c r="J2" s="97" t="s">
        <v>41</v>
      </c>
      <c r="K2" s="98" t="s">
        <v>42</v>
      </c>
      <c r="L2" s="98" t="s">
        <v>43</v>
      </c>
      <c r="M2" s="98" t="s">
        <v>44</v>
      </c>
      <c r="N2" s="98" t="s">
        <v>45</v>
      </c>
      <c r="O2" s="98" t="s">
        <v>2484</v>
      </c>
      <c r="P2" s="98" t="s">
        <v>2485</v>
      </c>
      <c r="Q2" s="98" t="s">
        <v>2486</v>
      </c>
      <c r="R2" s="98" t="s">
        <v>49</v>
      </c>
      <c r="S2" s="98" t="s">
        <v>2487</v>
      </c>
      <c r="T2" s="98" t="s">
        <v>51</v>
      </c>
      <c r="U2" s="98" t="s">
        <v>52</v>
      </c>
      <c r="V2" s="99" t="s">
        <v>2488</v>
      </c>
      <c r="W2" s="100" t="s">
        <v>2489</v>
      </c>
      <c r="X2" s="100" t="s">
        <v>2486</v>
      </c>
      <c r="Y2" s="100" t="s">
        <v>2490</v>
      </c>
      <c r="Z2" s="100" t="s">
        <v>2491</v>
      </c>
      <c r="AA2" s="100" t="s">
        <v>2492</v>
      </c>
      <c r="AB2" s="97" t="s">
        <v>2493</v>
      </c>
      <c r="AC2" s="97" t="s">
        <v>2494</v>
      </c>
      <c r="AD2" s="98" t="s">
        <v>74</v>
      </c>
      <c r="AE2" s="98" t="s">
        <v>75</v>
      </c>
      <c r="AF2" s="98" t="s">
        <v>76</v>
      </c>
      <c r="AG2" s="98" t="s">
        <v>77</v>
      </c>
      <c r="AH2" s="97" t="s">
        <v>2495</v>
      </c>
      <c r="AI2" s="97" t="s">
        <v>2474</v>
      </c>
      <c r="AJ2" s="101" t="s">
        <v>28</v>
      </c>
      <c r="AK2" s="101" t="s">
        <v>2496</v>
      </c>
      <c r="AL2" s="101" t="s">
        <v>2478</v>
      </c>
    </row>
    <row r="3" spans="2:38" ht="25.25" customHeight="1" x14ac:dyDescent="0.2">
      <c r="B3" s="102" t="s">
        <v>84</v>
      </c>
      <c r="C3" s="94" t="s">
        <v>85</v>
      </c>
      <c r="D3" s="103" t="s">
        <v>9533</v>
      </c>
      <c r="E3" s="94" t="s">
        <v>9534</v>
      </c>
      <c r="F3" s="94" t="s">
        <v>3116</v>
      </c>
      <c r="G3" s="94" t="s">
        <v>2497</v>
      </c>
      <c r="H3" s="103">
        <v>2022</v>
      </c>
      <c r="I3" s="103">
        <v>2022</v>
      </c>
      <c r="J3" s="102" t="s">
        <v>3172</v>
      </c>
      <c r="K3" s="94" t="s">
        <v>3173</v>
      </c>
      <c r="L3" s="94" t="s">
        <v>3174</v>
      </c>
      <c r="M3" s="94" t="s">
        <v>3175</v>
      </c>
      <c r="N3" s="94" t="s">
        <v>3176</v>
      </c>
      <c r="O3" s="94" t="s">
        <v>89</v>
      </c>
      <c r="P3" s="94" t="s">
        <v>116</v>
      </c>
      <c r="Q3" s="94" t="s">
        <v>3177</v>
      </c>
      <c r="R3" s="94" t="s">
        <v>3178</v>
      </c>
      <c r="S3" s="94" t="s">
        <v>119</v>
      </c>
      <c r="T3" s="94" t="s">
        <v>3179</v>
      </c>
      <c r="U3" s="94" t="s">
        <v>687</v>
      </c>
      <c r="V3" s="104" t="s">
        <v>3180</v>
      </c>
      <c r="W3" s="105" t="s">
        <v>2498</v>
      </c>
      <c r="X3" s="105" t="s">
        <v>3177</v>
      </c>
      <c r="Y3" s="105" t="s">
        <v>3181</v>
      </c>
      <c r="Z3" s="105" t="s">
        <v>3182</v>
      </c>
      <c r="AA3" s="105" t="s">
        <v>3183</v>
      </c>
      <c r="AB3" s="106">
        <v>6</v>
      </c>
      <c r="AC3" s="102">
        <v>118400</v>
      </c>
      <c r="AD3" s="94">
        <v>30000</v>
      </c>
      <c r="AE3" s="94">
        <v>27490</v>
      </c>
      <c r="AF3" s="94">
        <v>27490</v>
      </c>
      <c r="AG3" s="94">
        <v>0</v>
      </c>
      <c r="AH3" s="102" t="s">
        <v>3117</v>
      </c>
      <c r="AI3" s="102"/>
      <c r="AJ3" s="107"/>
      <c r="AK3" s="107" t="s">
        <v>3118</v>
      </c>
      <c r="AL3" s="107"/>
    </row>
    <row r="4" spans="2:38" ht="25.25" customHeight="1" x14ac:dyDescent="0.2">
      <c r="B4" s="102" t="s">
        <v>84</v>
      </c>
      <c r="C4" s="94" t="s">
        <v>85</v>
      </c>
      <c r="D4" s="103" t="s">
        <v>9535</v>
      </c>
      <c r="E4" s="94" t="s">
        <v>9536</v>
      </c>
      <c r="F4" s="94" t="s">
        <v>472</v>
      </c>
      <c r="G4" s="94" t="s">
        <v>2497</v>
      </c>
      <c r="H4" s="103">
        <v>2022</v>
      </c>
      <c r="I4" s="103">
        <v>2022</v>
      </c>
      <c r="J4" s="102" t="s">
        <v>1126</v>
      </c>
      <c r="K4" s="94" t="s">
        <v>1127</v>
      </c>
      <c r="L4" s="94" t="s">
        <v>1128</v>
      </c>
      <c r="M4" s="94" t="s">
        <v>1129</v>
      </c>
      <c r="N4" s="94" t="s">
        <v>1130</v>
      </c>
      <c r="O4" s="94" t="s">
        <v>89</v>
      </c>
      <c r="P4" s="94" t="s">
        <v>90</v>
      </c>
      <c r="Q4" s="94" t="s">
        <v>1131</v>
      </c>
      <c r="R4" s="94" t="s">
        <v>1132</v>
      </c>
      <c r="S4" s="94" t="s">
        <v>119</v>
      </c>
      <c r="T4" s="94" t="s">
        <v>1102</v>
      </c>
      <c r="U4" s="94" t="s">
        <v>1003</v>
      </c>
      <c r="V4" s="104" t="s">
        <v>2768</v>
      </c>
      <c r="W4" s="105" t="s">
        <v>2498</v>
      </c>
      <c r="X4" s="105" t="s">
        <v>2769</v>
      </c>
      <c r="Y4" s="105" t="s">
        <v>2770</v>
      </c>
      <c r="Z4" s="105" t="s">
        <v>2771</v>
      </c>
      <c r="AA4" s="105" t="s">
        <v>2772</v>
      </c>
      <c r="AB4" s="106">
        <v>3</v>
      </c>
      <c r="AC4" s="102">
        <v>10817</v>
      </c>
      <c r="AD4" s="94">
        <v>3500</v>
      </c>
      <c r="AE4" s="94">
        <v>0</v>
      </c>
      <c r="AF4" s="94">
        <v>0</v>
      </c>
      <c r="AG4" s="94">
        <v>0</v>
      </c>
      <c r="AH4" s="102"/>
      <c r="AI4" s="102"/>
      <c r="AJ4" s="107"/>
      <c r="AK4" s="107" t="s">
        <v>2499</v>
      </c>
      <c r="AL4" s="107"/>
    </row>
    <row r="5" spans="2:38" ht="25.25" customHeight="1" x14ac:dyDescent="0.2">
      <c r="B5" s="102" t="s">
        <v>84</v>
      </c>
      <c r="C5" s="94" t="s">
        <v>85</v>
      </c>
      <c r="D5" s="103" t="s">
        <v>9537</v>
      </c>
      <c r="E5" s="94" t="s">
        <v>9538</v>
      </c>
      <c r="F5" s="94" t="s">
        <v>472</v>
      </c>
      <c r="G5" s="94" t="s">
        <v>2497</v>
      </c>
      <c r="H5" s="103">
        <v>2022</v>
      </c>
      <c r="I5" s="103">
        <v>2022</v>
      </c>
      <c r="J5" s="102" t="s">
        <v>6540</v>
      </c>
      <c r="K5" s="94" t="s">
        <v>6541</v>
      </c>
      <c r="L5" s="94" t="s">
        <v>6542</v>
      </c>
      <c r="M5" s="94" t="s">
        <v>6543</v>
      </c>
      <c r="N5" s="94" t="s">
        <v>6544</v>
      </c>
      <c r="O5" s="94" t="s">
        <v>89</v>
      </c>
      <c r="P5" s="94" t="s">
        <v>90</v>
      </c>
      <c r="Q5" s="94" t="s">
        <v>6545</v>
      </c>
      <c r="R5" s="94" t="s">
        <v>6546</v>
      </c>
      <c r="S5" s="94" t="s">
        <v>135</v>
      </c>
      <c r="T5" s="94" t="s">
        <v>1314</v>
      </c>
      <c r="U5" s="94" t="s">
        <v>1236</v>
      </c>
      <c r="V5" s="104" t="s">
        <v>6547</v>
      </c>
      <c r="W5" s="105" t="s">
        <v>6548</v>
      </c>
      <c r="X5" s="105" t="s">
        <v>6545</v>
      </c>
      <c r="Y5" s="105" t="s">
        <v>6549</v>
      </c>
      <c r="Z5" s="105" t="s">
        <v>6550</v>
      </c>
      <c r="AA5" s="105" t="s">
        <v>6551</v>
      </c>
      <c r="AB5" s="106">
        <v>2</v>
      </c>
      <c r="AC5" s="102">
        <v>12672</v>
      </c>
      <c r="AD5" s="94">
        <v>4700</v>
      </c>
      <c r="AE5" s="94">
        <v>0</v>
      </c>
      <c r="AF5" s="94">
        <v>0</v>
      </c>
      <c r="AG5" s="94">
        <v>0</v>
      </c>
      <c r="AH5" s="102"/>
      <c r="AI5" s="102"/>
      <c r="AJ5" s="107"/>
      <c r="AK5" s="107" t="s">
        <v>2499</v>
      </c>
      <c r="AL5" s="107"/>
    </row>
    <row r="6" spans="2:38" ht="25.25" customHeight="1" x14ac:dyDescent="0.2">
      <c r="B6" s="102" t="s">
        <v>84</v>
      </c>
      <c r="C6" s="94" t="s">
        <v>85</v>
      </c>
      <c r="D6" s="103" t="s">
        <v>9539</v>
      </c>
      <c r="E6" s="94" t="s">
        <v>9540</v>
      </c>
      <c r="F6" s="94" t="s">
        <v>3116</v>
      </c>
      <c r="G6" s="94" t="s">
        <v>2497</v>
      </c>
      <c r="H6" s="103">
        <v>2022</v>
      </c>
      <c r="I6" s="103">
        <v>2022</v>
      </c>
      <c r="J6" s="102" t="s">
        <v>3133</v>
      </c>
      <c r="K6" s="94" t="s">
        <v>3134</v>
      </c>
      <c r="L6" s="94"/>
      <c r="M6" s="94" t="s">
        <v>3135</v>
      </c>
      <c r="N6" s="94" t="s">
        <v>3136</v>
      </c>
      <c r="O6" s="94" t="s">
        <v>89</v>
      </c>
      <c r="P6" s="94" t="s">
        <v>116</v>
      </c>
      <c r="Q6" s="94" t="s">
        <v>3137</v>
      </c>
      <c r="R6" s="94" t="s">
        <v>3138</v>
      </c>
      <c r="S6" s="94" t="s">
        <v>119</v>
      </c>
      <c r="T6" s="94" t="s">
        <v>1257</v>
      </c>
      <c r="U6" s="94" t="s">
        <v>1236</v>
      </c>
      <c r="V6" s="104" t="s">
        <v>3139</v>
      </c>
      <c r="W6" s="105" t="s">
        <v>3140</v>
      </c>
      <c r="X6" s="105" t="s">
        <v>3137</v>
      </c>
      <c r="Y6" s="105" t="s">
        <v>3141</v>
      </c>
      <c r="Z6" s="105" t="s">
        <v>3142</v>
      </c>
      <c r="AA6" s="105" t="s">
        <v>3143</v>
      </c>
      <c r="AB6" s="106">
        <v>5</v>
      </c>
      <c r="AC6" s="102">
        <v>156496</v>
      </c>
      <c r="AD6" s="94">
        <v>34000</v>
      </c>
      <c r="AE6" s="94">
        <v>33822</v>
      </c>
      <c r="AF6" s="94">
        <v>33822</v>
      </c>
      <c r="AG6" s="94">
        <v>0</v>
      </c>
      <c r="AH6" s="102" t="s">
        <v>3117</v>
      </c>
      <c r="AI6" s="102"/>
      <c r="AJ6" s="107"/>
      <c r="AK6" s="107" t="s">
        <v>3118</v>
      </c>
      <c r="AL6" s="107"/>
    </row>
    <row r="7" spans="2:38" ht="25.25" customHeight="1" x14ac:dyDescent="0.2">
      <c r="B7" s="102" t="s">
        <v>84</v>
      </c>
      <c r="C7" s="94" t="s">
        <v>85</v>
      </c>
      <c r="D7" s="103" t="s">
        <v>9541</v>
      </c>
      <c r="E7" s="94" t="s">
        <v>9542</v>
      </c>
      <c r="F7" s="94" t="s">
        <v>472</v>
      </c>
      <c r="G7" s="94" t="s">
        <v>2497</v>
      </c>
      <c r="H7" s="103">
        <v>2022</v>
      </c>
      <c r="I7" s="103">
        <v>2022</v>
      </c>
      <c r="J7" s="102" t="s">
        <v>9543</v>
      </c>
      <c r="K7" s="94" t="s">
        <v>9544</v>
      </c>
      <c r="L7" s="94" t="s">
        <v>9545</v>
      </c>
      <c r="M7" s="94" t="s">
        <v>9546</v>
      </c>
      <c r="N7" s="94" t="s">
        <v>9547</v>
      </c>
      <c r="O7" s="94" t="s">
        <v>89</v>
      </c>
      <c r="P7" s="94" t="s">
        <v>90</v>
      </c>
      <c r="Q7" s="94" t="s">
        <v>9548</v>
      </c>
      <c r="R7" s="94" t="s">
        <v>8730</v>
      </c>
      <c r="S7" s="94" t="s">
        <v>223</v>
      </c>
      <c r="T7" s="94" t="s">
        <v>8731</v>
      </c>
      <c r="U7" s="94" t="s">
        <v>2222</v>
      </c>
      <c r="V7" s="104" t="s">
        <v>9549</v>
      </c>
      <c r="W7" s="105" t="s">
        <v>9550</v>
      </c>
      <c r="X7" s="105" t="s">
        <v>9548</v>
      </c>
      <c r="Y7" s="105" t="s">
        <v>8733</v>
      </c>
      <c r="Z7" s="105" t="s">
        <v>9551</v>
      </c>
      <c r="AA7" s="105" t="s">
        <v>9552</v>
      </c>
      <c r="AB7" s="106">
        <v>3</v>
      </c>
      <c r="AC7" s="102">
        <v>21000</v>
      </c>
      <c r="AD7" s="94">
        <v>6000</v>
      </c>
      <c r="AE7" s="94">
        <v>0</v>
      </c>
      <c r="AF7" s="94">
        <v>0</v>
      </c>
      <c r="AG7" s="94">
        <v>0</v>
      </c>
      <c r="AH7" s="102"/>
      <c r="AI7" s="102"/>
      <c r="AJ7" s="107"/>
      <c r="AK7" s="107" t="s">
        <v>2499</v>
      </c>
      <c r="AL7" s="107"/>
    </row>
    <row r="8" spans="2:38" ht="25.25" customHeight="1" x14ac:dyDescent="0.2">
      <c r="B8" s="102" t="s">
        <v>84</v>
      </c>
      <c r="C8" s="94" t="s">
        <v>85</v>
      </c>
      <c r="D8" s="103" t="s">
        <v>9553</v>
      </c>
      <c r="E8" s="94" t="s">
        <v>9554</v>
      </c>
      <c r="F8" s="94" t="s">
        <v>3116</v>
      </c>
      <c r="G8" s="94" t="s">
        <v>2497</v>
      </c>
      <c r="H8" s="103">
        <v>2022</v>
      </c>
      <c r="I8" s="103">
        <v>2022</v>
      </c>
      <c r="J8" s="102" t="s">
        <v>3121</v>
      </c>
      <c r="K8" s="94" t="s">
        <v>3122</v>
      </c>
      <c r="L8" s="94"/>
      <c r="M8" s="94" t="s">
        <v>3123</v>
      </c>
      <c r="N8" s="94" t="s">
        <v>3124</v>
      </c>
      <c r="O8" s="94" t="s">
        <v>89</v>
      </c>
      <c r="P8" s="94" t="s">
        <v>116</v>
      </c>
      <c r="Q8" s="94" t="s">
        <v>3125</v>
      </c>
      <c r="R8" s="94" t="s">
        <v>3126</v>
      </c>
      <c r="S8" s="94" t="s">
        <v>119</v>
      </c>
      <c r="T8" s="94" t="s">
        <v>1002</v>
      </c>
      <c r="U8" s="94" t="s">
        <v>1003</v>
      </c>
      <c r="V8" s="104" t="s">
        <v>3127</v>
      </c>
      <c r="W8" s="105" t="s">
        <v>2498</v>
      </c>
      <c r="X8" s="105" t="s">
        <v>3125</v>
      </c>
      <c r="Y8" s="105" t="s">
        <v>3128</v>
      </c>
      <c r="Z8" s="105" t="s">
        <v>3129</v>
      </c>
      <c r="AA8" s="105" t="s">
        <v>3130</v>
      </c>
      <c r="AB8" s="106">
        <v>5</v>
      </c>
      <c r="AC8" s="102">
        <v>128350</v>
      </c>
      <c r="AD8" s="94">
        <v>37000</v>
      </c>
      <c r="AE8" s="94">
        <v>33104</v>
      </c>
      <c r="AF8" s="94">
        <v>33104</v>
      </c>
      <c r="AG8" s="94">
        <v>33104</v>
      </c>
      <c r="AH8" s="102" t="s">
        <v>3117</v>
      </c>
      <c r="AI8" s="102"/>
      <c r="AJ8" s="107"/>
      <c r="AK8" s="107" t="s">
        <v>3118</v>
      </c>
      <c r="AL8" s="107"/>
    </row>
    <row r="9" spans="2:38" ht="25.25" customHeight="1" x14ac:dyDescent="0.2">
      <c r="B9" s="102" t="s">
        <v>84</v>
      </c>
      <c r="C9" s="94" t="s">
        <v>85</v>
      </c>
      <c r="D9" s="103" t="s">
        <v>9555</v>
      </c>
      <c r="E9" s="94" t="s">
        <v>9556</v>
      </c>
      <c r="F9" s="94" t="s">
        <v>3116</v>
      </c>
      <c r="G9" s="94" t="s">
        <v>2497</v>
      </c>
      <c r="H9" s="103">
        <v>2022</v>
      </c>
      <c r="I9" s="103">
        <v>2022</v>
      </c>
      <c r="J9" s="102" t="s">
        <v>3210</v>
      </c>
      <c r="K9" s="94" t="s">
        <v>3211</v>
      </c>
      <c r="L9" s="94" t="s">
        <v>3212</v>
      </c>
      <c r="M9" s="94" t="s">
        <v>3213</v>
      </c>
      <c r="N9" s="94" t="s">
        <v>3214</v>
      </c>
      <c r="O9" s="94" t="s">
        <v>89</v>
      </c>
      <c r="P9" s="94" t="s">
        <v>116</v>
      </c>
      <c r="Q9" s="94" t="s">
        <v>3215</v>
      </c>
      <c r="R9" s="94" t="s">
        <v>3216</v>
      </c>
      <c r="S9" s="94" t="s">
        <v>119</v>
      </c>
      <c r="T9" s="94" t="s">
        <v>3217</v>
      </c>
      <c r="U9" s="94" t="s">
        <v>909</v>
      </c>
      <c r="V9" s="104" t="s">
        <v>3218</v>
      </c>
      <c r="W9" s="105" t="s">
        <v>3219</v>
      </c>
      <c r="X9" s="105" t="s">
        <v>3215</v>
      </c>
      <c r="Y9" s="105" t="s">
        <v>3220</v>
      </c>
      <c r="Z9" s="105" t="s">
        <v>3221</v>
      </c>
      <c r="AA9" s="105" t="s">
        <v>3222</v>
      </c>
      <c r="AB9" s="106">
        <v>6</v>
      </c>
      <c r="AC9" s="102">
        <v>1081910</v>
      </c>
      <c r="AD9" s="94">
        <v>55000</v>
      </c>
      <c r="AE9" s="94">
        <v>45088</v>
      </c>
      <c r="AF9" s="94">
        <v>45088</v>
      </c>
      <c r="AG9" s="94">
        <v>45088</v>
      </c>
      <c r="AH9" s="102" t="s">
        <v>3117</v>
      </c>
      <c r="AI9" s="102"/>
      <c r="AJ9" s="107"/>
      <c r="AK9" s="107" t="s">
        <v>3118</v>
      </c>
      <c r="AL9" s="107"/>
    </row>
    <row r="10" spans="2:38" ht="25.25" customHeight="1" x14ac:dyDescent="0.2">
      <c r="B10" s="102" t="s">
        <v>84</v>
      </c>
      <c r="C10" s="94" t="s">
        <v>85</v>
      </c>
      <c r="D10" s="103" t="s">
        <v>9557</v>
      </c>
      <c r="E10" s="94" t="s">
        <v>9558</v>
      </c>
      <c r="F10" s="94" t="s">
        <v>3116</v>
      </c>
      <c r="G10" s="94" t="s">
        <v>2497</v>
      </c>
      <c r="H10" s="103">
        <v>2022</v>
      </c>
      <c r="I10" s="103">
        <v>2022</v>
      </c>
      <c r="J10" s="102" t="s">
        <v>3186</v>
      </c>
      <c r="K10" s="94" t="s">
        <v>3187</v>
      </c>
      <c r="L10" s="94" t="s">
        <v>3188</v>
      </c>
      <c r="M10" s="94" t="s">
        <v>3189</v>
      </c>
      <c r="N10" s="94" t="s">
        <v>3190</v>
      </c>
      <c r="O10" s="94" t="s">
        <v>89</v>
      </c>
      <c r="P10" s="94" t="s">
        <v>116</v>
      </c>
      <c r="Q10" s="94" t="s">
        <v>1665</v>
      </c>
      <c r="R10" s="94" t="s">
        <v>1666</v>
      </c>
      <c r="S10" s="94" t="s">
        <v>119</v>
      </c>
      <c r="T10" s="94" t="s">
        <v>1667</v>
      </c>
      <c r="U10" s="94" t="s">
        <v>1668</v>
      </c>
      <c r="V10" s="104" t="s">
        <v>3191</v>
      </c>
      <c r="W10" s="105" t="s">
        <v>2498</v>
      </c>
      <c r="X10" s="105" t="s">
        <v>1665</v>
      </c>
      <c r="Y10" s="105" t="s">
        <v>2910</v>
      </c>
      <c r="Z10" s="105" t="s">
        <v>3192</v>
      </c>
      <c r="AA10" s="105" t="s">
        <v>3193</v>
      </c>
      <c r="AB10" s="106">
        <v>7</v>
      </c>
      <c r="AC10" s="102">
        <v>249700</v>
      </c>
      <c r="AD10" s="94">
        <v>45342</v>
      </c>
      <c r="AE10" s="94">
        <v>38839</v>
      </c>
      <c r="AF10" s="94">
        <v>38839</v>
      </c>
      <c r="AG10" s="94">
        <v>38839</v>
      </c>
      <c r="AH10" s="102" t="s">
        <v>3117</v>
      </c>
      <c r="AI10" s="102"/>
      <c r="AJ10" s="107"/>
      <c r="AK10" s="107" t="s">
        <v>3118</v>
      </c>
      <c r="AL10" s="107"/>
    </row>
    <row r="11" spans="2:38" ht="25.25" customHeight="1" x14ac:dyDescent="0.2">
      <c r="B11" s="102" t="s">
        <v>84</v>
      </c>
      <c r="C11" s="94" t="s">
        <v>85</v>
      </c>
      <c r="D11" s="103" t="s">
        <v>9559</v>
      </c>
      <c r="E11" s="94" t="s">
        <v>9560</v>
      </c>
      <c r="F11" s="94" t="s">
        <v>3116</v>
      </c>
      <c r="G11" s="94" t="s">
        <v>2497</v>
      </c>
      <c r="H11" s="103">
        <v>2022</v>
      </c>
      <c r="I11" s="103">
        <v>2022</v>
      </c>
      <c r="J11" s="102" t="s">
        <v>3239</v>
      </c>
      <c r="K11" s="94" t="s">
        <v>3240</v>
      </c>
      <c r="L11" s="94"/>
      <c r="M11" s="94" t="s">
        <v>3241</v>
      </c>
      <c r="N11" s="94" t="s">
        <v>3242</v>
      </c>
      <c r="O11" s="94" t="s">
        <v>89</v>
      </c>
      <c r="P11" s="94" t="s">
        <v>116</v>
      </c>
      <c r="Q11" s="94" t="s">
        <v>3243</v>
      </c>
      <c r="R11" s="94" t="s">
        <v>2351</v>
      </c>
      <c r="S11" s="94" t="s">
        <v>119</v>
      </c>
      <c r="T11" s="94" t="s">
        <v>2352</v>
      </c>
      <c r="U11" s="94" t="s">
        <v>93</v>
      </c>
      <c r="V11" s="104" t="s">
        <v>3244</v>
      </c>
      <c r="W11" s="105" t="s">
        <v>3245</v>
      </c>
      <c r="X11" s="105" t="s">
        <v>3243</v>
      </c>
      <c r="Y11" s="105" t="s">
        <v>3246</v>
      </c>
      <c r="Z11" s="105" t="s">
        <v>3247</v>
      </c>
      <c r="AA11" s="105" t="s">
        <v>3248</v>
      </c>
      <c r="AB11" s="106">
        <v>6</v>
      </c>
      <c r="AC11" s="102">
        <v>243500</v>
      </c>
      <c r="AD11" s="94">
        <v>47000</v>
      </c>
      <c r="AE11" s="94">
        <v>37781</v>
      </c>
      <c r="AF11" s="94">
        <v>37781</v>
      </c>
      <c r="AG11" s="94">
        <v>37781</v>
      </c>
      <c r="AH11" s="102" t="s">
        <v>3117</v>
      </c>
      <c r="AI11" s="102"/>
      <c r="AJ11" s="107"/>
      <c r="AK11" s="107" t="s">
        <v>3118</v>
      </c>
      <c r="AL11" s="107"/>
    </row>
    <row r="12" spans="2:38" ht="25.25" customHeight="1" x14ac:dyDescent="0.2">
      <c r="B12" s="102" t="s">
        <v>84</v>
      </c>
      <c r="C12" s="94" t="s">
        <v>85</v>
      </c>
      <c r="D12" s="103" t="s">
        <v>9561</v>
      </c>
      <c r="E12" s="94" t="s">
        <v>9562</v>
      </c>
      <c r="F12" s="94" t="s">
        <v>3116</v>
      </c>
      <c r="G12" s="94" t="s">
        <v>2497</v>
      </c>
      <c r="H12" s="103">
        <v>2022</v>
      </c>
      <c r="I12" s="103">
        <v>2022</v>
      </c>
      <c r="J12" s="102" t="s">
        <v>3146</v>
      </c>
      <c r="K12" s="94" t="s">
        <v>3147</v>
      </c>
      <c r="L12" s="94"/>
      <c r="M12" s="94" t="s">
        <v>3148</v>
      </c>
      <c r="N12" s="94" t="s">
        <v>3149</v>
      </c>
      <c r="O12" s="94" t="s">
        <v>89</v>
      </c>
      <c r="P12" s="94" t="s">
        <v>116</v>
      </c>
      <c r="Q12" s="94" t="s">
        <v>3150</v>
      </c>
      <c r="R12" s="94" t="s">
        <v>3151</v>
      </c>
      <c r="S12" s="94" t="s">
        <v>119</v>
      </c>
      <c r="T12" s="94" t="s">
        <v>1637</v>
      </c>
      <c r="U12" s="94" t="s">
        <v>1637</v>
      </c>
      <c r="V12" s="104" t="s">
        <v>3152</v>
      </c>
      <c r="W12" s="105" t="s">
        <v>3153</v>
      </c>
      <c r="X12" s="105" t="s">
        <v>3154</v>
      </c>
      <c r="Y12" s="105" t="s">
        <v>3155</v>
      </c>
      <c r="Z12" s="105" t="s">
        <v>3156</v>
      </c>
      <c r="AA12" s="105" t="s">
        <v>3157</v>
      </c>
      <c r="AB12" s="106">
        <v>4</v>
      </c>
      <c r="AC12" s="102">
        <v>21000</v>
      </c>
      <c r="AD12" s="94">
        <v>10500</v>
      </c>
      <c r="AE12" s="94">
        <v>9033</v>
      </c>
      <c r="AF12" s="94">
        <v>9033</v>
      </c>
      <c r="AG12" s="94">
        <v>9033</v>
      </c>
      <c r="AH12" s="102" t="s">
        <v>3117</v>
      </c>
      <c r="AI12" s="102"/>
      <c r="AJ12" s="107"/>
      <c r="AK12" s="107" t="s">
        <v>3118</v>
      </c>
      <c r="AL12" s="107"/>
    </row>
    <row r="13" spans="2:38" ht="25.25" customHeight="1" x14ac:dyDescent="0.2">
      <c r="B13" s="102" t="s">
        <v>84</v>
      </c>
      <c r="C13" s="94" t="s">
        <v>85</v>
      </c>
      <c r="D13" s="103" t="s">
        <v>9563</v>
      </c>
      <c r="E13" s="94" t="s">
        <v>9564</v>
      </c>
      <c r="F13" s="94" t="s">
        <v>3116</v>
      </c>
      <c r="G13" s="94" t="s">
        <v>2497</v>
      </c>
      <c r="H13" s="103">
        <v>2022</v>
      </c>
      <c r="I13" s="103">
        <v>2022</v>
      </c>
      <c r="J13" s="102" t="s">
        <v>3264</v>
      </c>
      <c r="K13" s="94" t="s">
        <v>3265</v>
      </c>
      <c r="L13" s="94"/>
      <c r="M13" s="94" t="s">
        <v>3266</v>
      </c>
      <c r="N13" s="94" t="s">
        <v>3267</v>
      </c>
      <c r="O13" s="94" t="s">
        <v>89</v>
      </c>
      <c r="P13" s="94" t="s">
        <v>116</v>
      </c>
      <c r="Q13" s="94" t="s">
        <v>3268</v>
      </c>
      <c r="R13" s="94" t="s">
        <v>3269</v>
      </c>
      <c r="S13" s="94" t="s">
        <v>119</v>
      </c>
      <c r="T13" s="94" t="s">
        <v>665</v>
      </c>
      <c r="U13" s="94" t="s">
        <v>600</v>
      </c>
      <c r="V13" s="104" t="s">
        <v>3270</v>
      </c>
      <c r="W13" s="105" t="s">
        <v>2498</v>
      </c>
      <c r="X13" s="105" t="s">
        <v>3268</v>
      </c>
      <c r="Y13" s="105" t="s">
        <v>3271</v>
      </c>
      <c r="Z13" s="105" t="s">
        <v>3272</v>
      </c>
      <c r="AA13" s="105" t="s">
        <v>3273</v>
      </c>
      <c r="AB13" s="106">
        <v>7</v>
      </c>
      <c r="AC13" s="102">
        <v>219500</v>
      </c>
      <c r="AD13" s="94">
        <v>34500</v>
      </c>
      <c r="AE13" s="94">
        <v>25505</v>
      </c>
      <c r="AF13" s="94">
        <v>25505</v>
      </c>
      <c r="AG13" s="94">
        <v>25505</v>
      </c>
      <c r="AH13" s="102" t="s">
        <v>3117</v>
      </c>
      <c r="AI13" s="102"/>
      <c r="AJ13" s="107"/>
      <c r="AK13" s="107" t="s">
        <v>3118</v>
      </c>
      <c r="AL13" s="107"/>
    </row>
    <row r="14" spans="2:38" ht="25.25" customHeight="1" x14ac:dyDescent="0.2">
      <c r="B14" s="102" t="s">
        <v>84</v>
      </c>
      <c r="C14" s="94" t="s">
        <v>85</v>
      </c>
      <c r="D14" s="103" t="s">
        <v>9565</v>
      </c>
      <c r="E14" s="94" t="s">
        <v>9566</v>
      </c>
      <c r="F14" s="94" t="s">
        <v>3116</v>
      </c>
      <c r="G14" s="94" t="s">
        <v>2497</v>
      </c>
      <c r="H14" s="103">
        <v>2022</v>
      </c>
      <c r="I14" s="103">
        <v>2022</v>
      </c>
      <c r="J14" s="102" t="s">
        <v>3276</v>
      </c>
      <c r="K14" s="94" t="s">
        <v>3277</v>
      </c>
      <c r="L14" s="94" t="s">
        <v>3278</v>
      </c>
      <c r="M14" s="94" t="s">
        <v>3279</v>
      </c>
      <c r="N14" s="94" t="s">
        <v>3280</v>
      </c>
      <c r="O14" s="94" t="s">
        <v>89</v>
      </c>
      <c r="P14" s="94" t="s">
        <v>116</v>
      </c>
      <c r="Q14" s="94" t="s">
        <v>552</v>
      </c>
      <c r="R14" s="94" t="s">
        <v>553</v>
      </c>
      <c r="S14" s="94" t="s">
        <v>119</v>
      </c>
      <c r="T14" s="94" t="s">
        <v>531</v>
      </c>
      <c r="U14" s="94" t="s">
        <v>482</v>
      </c>
      <c r="V14" s="104" t="s">
        <v>3281</v>
      </c>
      <c r="W14" s="105" t="s">
        <v>2498</v>
      </c>
      <c r="X14" s="105" t="s">
        <v>552</v>
      </c>
      <c r="Y14" s="105" t="s">
        <v>3282</v>
      </c>
      <c r="Z14" s="105" t="s">
        <v>3283</v>
      </c>
      <c r="AA14" s="105" t="s">
        <v>3284</v>
      </c>
      <c r="AB14" s="106">
        <v>6</v>
      </c>
      <c r="AC14" s="102">
        <v>86240</v>
      </c>
      <c r="AD14" s="94">
        <v>26500</v>
      </c>
      <c r="AE14" s="94">
        <v>22000</v>
      </c>
      <c r="AF14" s="94">
        <v>22000</v>
      </c>
      <c r="AG14" s="94">
        <v>22000</v>
      </c>
      <c r="AH14" s="102" t="s">
        <v>3117</v>
      </c>
      <c r="AI14" s="102"/>
      <c r="AJ14" s="107"/>
      <c r="AK14" s="107" t="s">
        <v>3118</v>
      </c>
      <c r="AL14" s="107"/>
    </row>
    <row r="15" spans="2:38" ht="25.25" customHeight="1" x14ac:dyDescent="0.2">
      <c r="B15" s="102" t="s">
        <v>84</v>
      </c>
      <c r="C15" s="94" t="s">
        <v>85</v>
      </c>
      <c r="D15" s="103" t="s">
        <v>9567</v>
      </c>
      <c r="E15" s="94" t="s">
        <v>9568</v>
      </c>
      <c r="F15" s="94" t="s">
        <v>3116</v>
      </c>
      <c r="G15" s="94" t="s">
        <v>2497</v>
      </c>
      <c r="H15" s="103">
        <v>2022</v>
      </c>
      <c r="I15" s="103">
        <v>2022</v>
      </c>
      <c r="J15" s="102" t="s">
        <v>3160</v>
      </c>
      <c r="K15" s="94" t="s">
        <v>3161</v>
      </c>
      <c r="L15" s="94"/>
      <c r="M15" s="94" t="s">
        <v>3162</v>
      </c>
      <c r="N15" s="94" t="s">
        <v>3163</v>
      </c>
      <c r="O15" s="94" t="s">
        <v>89</v>
      </c>
      <c r="P15" s="94" t="s">
        <v>116</v>
      </c>
      <c r="Q15" s="94" t="s">
        <v>3164</v>
      </c>
      <c r="R15" s="94" t="s">
        <v>3165</v>
      </c>
      <c r="S15" s="94" t="s">
        <v>119</v>
      </c>
      <c r="T15" s="94" t="s">
        <v>1896</v>
      </c>
      <c r="U15" s="94" t="s">
        <v>137</v>
      </c>
      <c r="V15" s="104" t="s">
        <v>3166</v>
      </c>
      <c r="W15" s="105" t="s">
        <v>2498</v>
      </c>
      <c r="X15" s="105" t="s">
        <v>3164</v>
      </c>
      <c r="Y15" s="105" t="s">
        <v>3167</v>
      </c>
      <c r="Z15" s="105" t="s">
        <v>3168</v>
      </c>
      <c r="AA15" s="105" t="s">
        <v>3169</v>
      </c>
      <c r="AB15" s="106">
        <v>3</v>
      </c>
      <c r="AC15" s="102">
        <v>99784</v>
      </c>
      <c r="AD15" s="94">
        <v>29000</v>
      </c>
      <c r="AE15" s="94">
        <v>19415</v>
      </c>
      <c r="AF15" s="94">
        <v>19415</v>
      </c>
      <c r="AG15" s="94">
        <v>0</v>
      </c>
      <c r="AH15" s="102" t="s">
        <v>3117</v>
      </c>
      <c r="AI15" s="102"/>
      <c r="AJ15" s="107"/>
      <c r="AK15" s="107" t="s">
        <v>3118</v>
      </c>
      <c r="AL15" s="107"/>
    </row>
    <row r="16" spans="2:38" ht="25.25" customHeight="1" x14ac:dyDescent="0.2">
      <c r="B16" s="102" t="s">
        <v>84</v>
      </c>
      <c r="C16" s="94" t="s">
        <v>85</v>
      </c>
      <c r="D16" s="103" t="s">
        <v>9569</v>
      </c>
      <c r="E16" s="94" t="s">
        <v>9570</v>
      </c>
      <c r="F16" s="94" t="s">
        <v>3116</v>
      </c>
      <c r="G16" s="94" t="s">
        <v>2497</v>
      </c>
      <c r="H16" s="103">
        <v>2022</v>
      </c>
      <c r="I16" s="103">
        <v>2022</v>
      </c>
      <c r="J16" s="102" t="s">
        <v>112</v>
      </c>
      <c r="K16" s="94" t="s">
        <v>113</v>
      </c>
      <c r="L16" s="94"/>
      <c r="M16" s="94" t="s">
        <v>114</v>
      </c>
      <c r="N16" s="94" t="s">
        <v>115</v>
      </c>
      <c r="O16" s="94" t="s">
        <v>89</v>
      </c>
      <c r="P16" s="94" t="s">
        <v>116</v>
      </c>
      <c r="Q16" s="94" t="s">
        <v>117</v>
      </c>
      <c r="R16" s="94" t="s">
        <v>118</v>
      </c>
      <c r="S16" s="94" t="s">
        <v>119</v>
      </c>
      <c r="T16" s="94" t="s">
        <v>120</v>
      </c>
      <c r="U16" s="94" t="s">
        <v>121</v>
      </c>
      <c r="V16" s="104" t="s">
        <v>2500</v>
      </c>
      <c r="W16" s="105" t="s">
        <v>2501</v>
      </c>
      <c r="X16" s="105" t="s">
        <v>117</v>
      </c>
      <c r="Y16" s="105" t="s">
        <v>2502</v>
      </c>
      <c r="Z16" s="105" t="s">
        <v>2503</v>
      </c>
      <c r="AA16" s="105" t="s">
        <v>2504</v>
      </c>
      <c r="AB16" s="106">
        <v>6</v>
      </c>
      <c r="AC16" s="102">
        <v>93000</v>
      </c>
      <c r="AD16" s="94">
        <v>16500</v>
      </c>
      <c r="AE16" s="94">
        <v>16500</v>
      </c>
      <c r="AF16" s="94">
        <v>16500</v>
      </c>
      <c r="AG16" s="94">
        <v>16500</v>
      </c>
      <c r="AH16" s="102" t="s">
        <v>3117</v>
      </c>
      <c r="AI16" s="102"/>
      <c r="AJ16" s="107"/>
      <c r="AK16" s="107" t="s">
        <v>3118</v>
      </c>
      <c r="AL16" s="107"/>
    </row>
    <row r="17" spans="2:38" ht="25.25" customHeight="1" x14ac:dyDescent="0.2">
      <c r="B17" s="102" t="s">
        <v>84</v>
      </c>
      <c r="C17" s="94" t="s">
        <v>85</v>
      </c>
      <c r="D17" s="103" t="s">
        <v>9571</v>
      </c>
      <c r="E17" s="94" t="s">
        <v>9572</v>
      </c>
      <c r="F17" s="94" t="s">
        <v>3116</v>
      </c>
      <c r="G17" s="94" t="s">
        <v>2497</v>
      </c>
      <c r="H17" s="103">
        <v>2022</v>
      </c>
      <c r="I17" s="103">
        <v>2022</v>
      </c>
      <c r="J17" s="102" t="s">
        <v>3196</v>
      </c>
      <c r="K17" s="94" t="s">
        <v>3197</v>
      </c>
      <c r="L17" s="94" t="s">
        <v>3198</v>
      </c>
      <c r="M17" s="94" t="s">
        <v>3199</v>
      </c>
      <c r="N17" s="94" t="s">
        <v>3200</v>
      </c>
      <c r="O17" s="94" t="s">
        <v>89</v>
      </c>
      <c r="P17" s="94" t="s">
        <v>116</v>
      </c>
      <c r="Q17" s="94" t="s">
        <v>3201</v>
      </c>
      <c r="R17" s="94" t="s">
        <v>3202</v>
      </c>
      <c r="S17" s="94" t="s">
        <v>119</v>
      </c>
      <c r="T17" s="94" t="s">
        <v>2221</v>
      </c>
      <c r="U17" s="94" t="s">
        <v>2222</v>
      </c>
      <c r="V17" s="104" t="s">
        <v>3203</v>
      </c>
      <c r="W17" s="105" t="s">
        <v>3204</v>
      </c>
      <c r="X17" s="105" t="s">
        <v>3201</v>
      </c>
      <c r="Y17" s="105" t="s">
        <v>3205</v>
      </c>
      <c r="Z17" s="105" t="s">
        <v>3206</v>
      </c>
      <c r="AA17" s="105" t="s">
        <v>3207</v>
      </c>
      <c r="AB17" s="106">
        <v>6</v>
      </c>
      <c r="AC17" s="102">
        <v>167980</v>
      </c>
      <c r="AD17" s="94">
        <v>35500</v>
      </c>
      <c r="AE17" s="94">
        <v>35500</v>
      </c>
      <c r="AF17" s="94">
        <v>35500</v>
      </c>
      <c r="AG17" s="94">
        <v>35500</v>
      </c>
      <c r="AH17" s="102" t="s">
        <v>3117</v>
      </c>
      <c r="AI17" s="102"/>
      <c r="AJ17" s="107"/>
      <c r="AK17" s="107" t="s">
        <v>3118</v>
      </c>
      <c r="AL17" s="107"/>
    </row>
    <row r="18" spans="2:38" ht="25.25" customHeight="1" x14ac:dyDescent="0.2">
      <c r="B18" s="102" t="s">
        <v>84</v>
      </c>
      <c r="C18" s="94" t="s">
        <v>85</v>
      </c>
      <c r="D18" s="103" t="s">
        <v>9573</v>
      </c>
      <c r="E18" s="94" t="s">
        <v>9574</v>
      </c>
      <c r="F18" s="94" t="s">
        <v>3116</v>
      </c>
      <c r="G18" s="94" t="s">
        <v>2497</v>
      </c>
      <c r="H18" s="103">
        <v>2022</v>
      </c>
      <c r="I18" s="103">
        <v>2022</v>
      </c>
      <c r="J18" s="102" t="s">
        <v>3251</v>
      </c>
      <c r="K18" s="94" t="s">
        <v>3252</v>
      </c>
      <c r="L18" s="94"/>
      <c r="M18" s="94" t="s">
        <v>3253</v>
      </c>
      <c r="N18" s="94" t="s">
        <v>3254</v>
      </c>
      <c r="O18" s="94" t="s">
        <v>89</v>
      </c>
      <c r="P18" s="94" t="s">
        <v>116</v>
      </c>
      <c r="Q18" s="94" t="s">
        <v>3255</v>
      </c>
      <c r="R18" s="94" t="s">
        <v>3256</v>
      </c>
      <c r="S18" s="94" t="s">
        <v>119</v>
      </c>
      <c r="T18" s="94" t="s">
        <v>2052</v>
      </c>
      <c r="U18" s="94" t="s">
        <v>2012</v>
      </c>
      <c r="V18" s="104" t="s">
        <v>3257</v>
      </c>
      <c r="W18" s="105" t="s">
        <v>3258</v>
      </c>
      <c r="X18" s="105" t="s">
        <v>3255</v>
      </c>
      <c r="Y18" s="105" t="s">
        <v>3259</v>
      </c>
      <c r="Z18" s="105" t="s">
        <v>3260</v>
      </c>
      <c r="AA18" s="105" t="s">
        <v>3261</v>
      </c>
      <c r="AB18" s="106">
        <v>5</v>
      </c>
      <c r="AC18" s="102">
        <v>409991</v>
      </c>
      <c r="AD18" s="94">
        <v>70000</v>
      </c>
      <c r="AE18" s="94">
        <v>40115</v>
      </c>
      <c r="AF18" s="94">
        <v>40115</v>
      </c>
      <c r="AG18" s="94">
        <v>40115</v>
      </c>
      <c r="AH18" s="102" t="s">
        <v>3117</v>
      </c>
      <c r="AI18" s="102"/>
      <c r="AJ18" s="107"/>
      <c r="AK18" s="107" t="s">
        <v>3118</v>
      </c>
      <c r="AL18" s="107"/>
    </row>
    <row r="19" spans="2:38" ht="25.25" customHeight="1" x14ac:dyDescent="0.2">
      <c r="B19" s="102" t="s">
        <v>84</v>
      </c>
      <c r="C19" s="94" t="s">
        <v>85</v>
      </c>
      <c r="D19" s="103" t="s">
        <v>9575</v>
      </c>
      <c r="E19" s="94" t="s">
        <v>9576</v>
      </c>
      <c r="F19" s="94" t="s">
        <v>3116</v>
      </c>
      <c r="G19" s="94" t="s">
        <v>2497</v>
      </c>
      <c r="H19" s="103">
        <v>2022</v>
      </c>
      <c r="I19" s="103">
        <v>2022</v>
      </c>
      <c r="J19" s="102" t="s">
        <v>3317</v>
      </c>
      <c r="K19" s="94" t="s">
        <v>3318</v>
      </c>
      <c r="L19" s="94"/>
      <c r="M19" s="94" t="s">
        <v>3319</v>
      </c>
      <c r="N19" s="94" t="s">
        <v>3320</v>
      </c>
      <c r="O19" s="94" t="s">
        <v>89</v>
      </c>
      <c r="P19" s="94" t="s">
        <v>116</v>
      </c>
      <c r="Q19" s="94" t="s">
        <v>3321</v>
      </c>
      <c r="R19" s="94" t="s">
        <v>3322</v>
      </c>
      <c r="S19" s="94" t="s">
        <v>119</v>
      </c>
      <c r="T19" s="94" t="s">
        <v>3323</v>
      </c>
      <c r="U19" s="94" t="s">
        <v>3323</v>
      </c>
      <c r="V19" s="104" t="s">
        <v>3324</v>
      </c>
      <c r="W19" s="105" t="s">
        <v>3325</v>
      </c>
      <c r="X19" s="105" t="s">
        <v>3321</v>
      </c>
      <c r="Y19" s="105" t="s">
        <v>3326</v>
      </c>
      <c r="Z19" s="105" t="s">
        <v>3327</v>
      </c>
      <c r="AA19" s="105" t="s">
        <v>3328</v>
      </c>
      <c r="AB19" s="106">
        <v>6</v>
      </c>
      <c r="AC19" s="102">
        <v>81500</v>
      </c>
      <c r="AD19" s="94">
        <v>31900</v>
      </c>
      <c r="AE19" s="94">
        <v>9900</v>
      </c>
      <c r="AF19" s="94">
        <v>9900</v>
      </c>
      <c r="AG19" s="94">
        <v>9900</v>
      </c>
      <c r="AH19" s="102" t="s">
        <v>3117</v>
      </c>
      <c r="AI19" s="102"/>
      <c r="AJ19" s="107"/>
      <c r="AK19" s="107" t="s">
        <v>3118</v>
      </c>
      <c r="AL19" s="107"/>
    </row>
    <row r="20" spans="2:38" ht="25.25" customHeight="1" x14ac:dyDescent="0.2">
      <c r="B20" s="102" t="s">
        <v>84</v>
      </c>
      <c r="C20" s="94" t="s">
        <v>85</v>
      </c>
      <c r="D20" s="103" t="s">
        <v>9577</v>
      </c>
      <c r="E20" s="94" t="s">
        <v>9578</v>
      </c>
      <c r="F20" s="94" t="s">
        <v>3116</v>
      </c>
      <c r="G20" s="94" t="s">
        <v>2497</v>
      </c>
      <c r="H20" s="103">
        <v>2022</v>
      </c>
      <c r="I20" s="103">
        <v>2022</v>
      </c>
      <c r="J20" s="102" t="s">
        <v>3287</v>
      </c>
      <c r="K20" s="94" t="s">
        <v>3288</v>
      </c>
      <c r="L20" s="94" t="s">
        <v>3289</v>
      </c>
      <c r="M20" s="94" t="s">
        <v>3290</v>
      </c>
      <c r="N20" s="94" t="s">
        <v>3291</v>
      </c>
      <c r="O20" s="94" t="s">
        <v>89</v>
      </c>
      <c r="P20" s="94" t="s">
        <v>116</v>
      </c>
      <c r="Q20" s="94" t="s">
        <v>3292</v>
      </c>
      <c r="R20" s="94" t="s">
        <v>3293</v>
      </c>
      <c r="S20" s="94" t="s">
        <v>119</v>
      </c>
      <c r="T20" s="94" t="s">
        <v>3294</v>
      </c>
      <c r="U20" s="94" t="s">
        <v>3294</v>
      </c>
      <c r="V20" s="104" t="s">
        <v>3295</v>
      </c>
      <c r="W20" s="105" t="s">
        <v>3296</v>
      </c>
      <c r="X20" s="105" t="s">
        <v>3292</v>
      </c>
      <c r="Y20" s="105" t="s">
        <v>3297</v>
      </c>
      <c r="Z20" s="105" t="s">
        <v>3298</v>
      </c>
      <c r="AA20" s="105" t="s">
        <v>3299</v>
      </c>
      <c r="AB20" s="106">
        <v>5</v>
      </c>
      <c r="AC20" s="102">
        <v>49456</v>
      </c>
      <c r="AD20" s="94">
        <v>16000</v>
      </c>
      <c r="AE20" s="94">
        <v>15633</v>
      </c>
      <c r="AF20" s="94">
        <v>15633</v>
      </c>
      <c r="AG20" s="94">
        <v>15633</v>
      </c>
      <c r="AH20" s="102" t="s">
        <v>3117</v>
      </c>
      <c r="AI20" s="102"/>
      <c r="AJ20" s="107"/>
      <c r="AK20" s="107" t="s">
        <v>3118</v>
      </c>
      <c r="AL20" s="107"/>
    </row>
    <row r="21" spans="2:38" ht="25.25" customHeight="1" x14ac:dyDescent="0.2">
      <c r="B21" s="102" t="s">
        <v>84</v>
      </c>
      <c r="C21" s="94" t="s">
        <v>85</v>
      </c>
      <c r="D21" s="103" t="s">
        <v>9579</v>
      </c>
      <c r="E21" s="94" t="s">
        <v>9580</v>
      </c>
      <c r="F21" s="94" t="s">
        <v>3116</v>
      </c>
      <c r="G21" s="94" t="s">
        <v>2497</v>
      </c>
      <c r="H21" s="103">
        <v>2022</v>
      </c>
      <c r="I21" s="103">
        <v>2022</v>
      </c>
      <c r="J21" s="102" t="s">
        <v>3225</v>
      </c>
      <c r="K21" s="94" t="s">
        <v>3226</v>
      </c>
      <c r="L21" s="94"/>
      <c r="M21" s="94" t="s">
        <v>3227</v>
      </c>
      <c r="N21" s="94" t="s">
        <v>3228</v>
      </c>
      <c r="O21" s="94" t="s">
        <v>89</v>
      </c>
      <c r="P21" s="94" t="s">
        <v>116</v>
      </c>
      <c r="Q21" s="94" t="s">
        <v>3229</v>
      </c>
      <c r="R21" s="94" t="s">
        <v>3230</v>
      </c>
      <c r="S21" s="94" t="s">
        <v>119</v>
      </c>
      <c r="T21" s="94" t="s">
        <v>3231</v>
      </c>
      <c r="U21" s="94" t="s">
        <v>3231</v>
      </c>
      <c r="V21" s="104" t="s">
        <v>3232</v>
      </c>
      <c r="W21" s="105" t="s">
        <v>3233</v>
      </c>
      <c r="X21" s="105" t="s">
        <v>3229</v>
      </c>
      <c r="Y21" s="105" t="s">
        <v>3234</v>
      </c>
      <c r="Z21" s="105" t="s">
        <v>3235</v>
      </c>
      <c r="AA21" s="105" t="s">
        <v>3236</v>
      </c>
      <c r="AB21" s="106">
        <v>3</v>
      </c>
      <c r="AC21" s="102">
        <v>11660</v>
      </c>
      <c r="AD21" s="94">
        <v>11460</v>
      </c>
      <c r="AE21" s="94">
        <v>11460</v>
      </c>
      <c r="AF21" s="94">
        <v>11460</v>
      </c>
      <c r="AG21" s="94">
        <v>11460</v>
      </c>
      <c r="AH21" s="102" t="s">
        <v>3117</v>
      </c>
      <c r="AI21" s="102"/>
      <c r="AJ21" s="107"/>
      <c r="AK21" s="107" t="s">
        <v>3118</v>
      </c>
      <c r="AL21" s="107"/>
    </row>
    <row r="22" spans="2:38" ht="25.25" customHeight="1" x14ac:dyDescent="0.2">
      <c r="B22" s="102" t="s">
        <v>84</v>
      </c>
      <c r="C22" s="94" t="s">
        <v>85</v>
      </c>
      <c r="D22" s="103" t="s">
        <v>9581</v>
      </c>
      <c r="E22" s="94" t="s">
        <v>9582</v>
      </c>
      <c r="F22" s="94" t="s">
        <v>3116</v>
      </c>
      <c r="G22" s="94" t="s">
        <v>2497</v>
      </c>
      <c r="H22" s="103">
        <v>2022</v>
      </c>
      <c r="I22" s="103">
        <v>2022</v>
      </c>
      <c r="J22" s="102" t="s">
        <v>3302</v>
      </c>
      <c r="K22" s="94" t="s">
        <v>3303</v>
      </c>
      <c r="L22" s="94"/>
      <c r="M22" s="94" t="s">
        <v>3304</v>
      </c>
      <c r="N22" s="94" t="s">
        <v>3305</v>
      </c>
      <c r="O22" s="94" t="s">
        <v>89</v>
      </c>
      <c r="P22" s="94" t="s">
        <v>116</v>
      </c>
      <c r="Q22" s="94" t="s">
        <v>3306</v>
      </c>
      <c r="R22" s="94" t="s">
        <v>3307</v>
      </c>
      <c r="S22" s="94" t="s">
        <v>119</v>
      </c>
      <c r="T22" s="94" t="s">
        <v>3308</v>
      </c>
      <c r="U22" s="94" t="s">
        <v>3308</v>
      </c>
      <c r="V22" s="104" t="s">
        <v>3309</v>
      </c>
      <c r="W22" s="105" t="s">
        <v>3310</v>
      </c>
      <c r="X22" s="105" t="s">
        <v>3311</v>
      </c>
      <c r="Y22" s="105" t="s">
        <v>3312</v>
      </c>
      <c r="Z22" s="105" t="s">
        <v>3313</v>
      </c>
      <c r="AA22" s="105" t="s">
        <v>3314</v>
      </c>
      <c r="AB22" s="106">
        <v>2</v>
      </c>
      <c r="AC22" s="102">
        <v>10700</v>
      </c>
      <c r="AD22" s="94">
        <v>7000</v>
      </c>
      <c r="AE22" s="94">
        <v>6649</v>
      </c>
      <c r="AF22" s="94">
        <v>6649</v>
      </c>
      <c r="AG22" s="94">
        <v>6649</v>
      </c>
      <c r="AH22" s="102" t="s">
        <v>3117</v>
      </c>
      <c r="AI22" s="102"/>
      <c r="AJ22" s="107"/>
      <c r="AK22" s="107" t="s">
        <v>3118</v>
      </c>
      <c r="AL22" s="107"/>
    </row>
    <row r="23" spans="2:38" ht="25.25" customHeight="1" x14ac:dyDescent="0.2">
      <c r="B23" s="102" t="s">
        <v>143</v>
      </c>
      <c r="C23" s="94" t="s">
        <v>85</v>
      </c>
      <c r="D23" s="103" t="s">
        <v>9583</v>
      </c>
      <c r="E23" s="94" t="s">
        <v>9584</v>
      </c>
      <c r="F23" s="94" t="s">
        <v>3116</v>
      </c>
      <c r="G23" s="94" t="s">
        <v>2497</v>
      </c>
      <c r="H23" s="103">
        <v>2022</v>
      </c>
      <c r="I23" s="103">
        <v>2022</v>
      </c>
      <c r="J23" s="102" t="s">
        <v>145</v>
      </c>
      <c r="K23" s="94" t="s">
        <v>146</v>
      </c>
      <c r="L23" s="94" t="s">
        <v>2510</v>
      </c>
      <c r="M23" s="94" t="s">
        <v>148</v>
      </c>
      <c r="N23" s="94" t="s">
        <v>149</v>
      </c>
      <c r="O23" s="94" t="s">
        <v>89</v>
      </c>
      <c r="P23" s="94" t="s">
        <v>90</v>
      </c>
      <c r="Q23" s="94" t="s">
        <v>150</v>
      </c>
      <c r="R23" s="94" t="s">
        <v>151</v>
      </c>
      <c r="S23" s="94" t="s">
        <v>135</v>
      </c>
      <c r="T23" s="94" t="s">
        <v>152</v>
      </c>
      <c r="U23" s="94" t="s">
        <v>121</v>
      </c>
      <c r="V23" s="104" t="s">
        <v>2511</v>
      </c>
      <c r="W23" s="105" t="s">
        <v>2498</v>
      </c>
      <c r="X23" s="105" t="s">
        <v>150</v>
      </c>
      <c r="Y23" s="105" t="s">
        <v>2512</v>
      </c>
      <c r="Z23" s="105" t="s">
        <v>2513</v>
      </c>
      <c r="AA23" s="105" t="s">
        <v>2514</v>
      </c>
      <c r="AB23" s="106">
        <v>1</v>
      </c>
      <c r="AC23" s="102">
        <v>7000</v>
      </c>
      <c r="AD23" s="94">
        <v>3000</v>
      </c>
      <c r="AE23" s="94">
        <v>1800</v>
      </c>
      <c r="AF23" s="94">
        <v>1800</v>
      </c>
      <c r="AG23" s="94">
        <v>1800</v>
      </c>
      <c r="AH23" s="102" t="s">
        <v>3117</v>
      </c>
      <c r="AI23" s="102"/>
      <c r="AJ23" s="107"/>
      <c r="AK23" s="107" t="s">
        <v>3118</v>
      </c>
      <c r="AL23" s="107"/>
    </row>
    <row r="24" spans="2:38" ht="25.25" customHeight="1" x14ac:dyDescent="0.2">
      <c r="B24" s="102" t="s">
        <v>143</v>
      </c>
      <c r="C24" s="94" t="s">
        <v>85</v>
      </c>
      <c r="D24" s="103" t="s">
        <v>9585</v>
      </c>
      <c r="E24" s="94" t="s">
        <v>9586</v>
      </c>
      <c r="F24" s="94" t="s">
        <v>3116</v>
      </c>
      <c r="G24" s="94" t="s">
        <v>2497</v>
      </c>
      <c r="H24" s="103">
        <v>2022</v>
      </c>
      <c r="I24" s="103">
        <v>2022</v>
      </c>
      <c r="J24" s="102" t="s">
        <v>9587</v>
      </c>
      <c r="K24" s="94" t="s">
        <v>9588</v>
      </c>
      <c r="L24" s="94" t="s">
        <v>9589</v>
      </c>
      <c r="M24" s="94" t="s">
        <v>9590</v>
      </c>
      <c r="N24" s="94" t="s">
        <v>9591</v>
      </c>
      <c r="O24" s="94" t="s">
        <v>89</v>
      </c>
      <c r="P24" s="94" t="s">
        <v>90</v>
      </c>
      <c r="Q24" s="94" t="s">
        <v>9592</v>
      </c>
      <c r="R24" s="94" t="s">
        <v>9593</v>
      </c>
      <c r="S24" s="94" t="s">
        <v>135</v>
      </c>
      <c r="T24" s="94" t="s">
        <v>120</v>
      </c>
      <c r="U24" s="94" t="s">
        <v>121</v>
      </c>
      <c r="V24" s="104" t="s">
        <v>9594</v>
      </c>
      <c r="W24" s="105" t="s">
        <v>9595</v>
      </c>
      <c r="X24" s="105" t="s">
        <v>9592</v>
      </c>
      <c r="Y24" s="105" t="s">
        <v>9596</v>
      </c>
      <c r="Z24" s="105" t="s">
        <v>9597</v>
      </c>
      <c r="AA24" s="105" t="s">
        <v>9598</v>
      </c>
      <c r="AB24" s="106">
        <v>2</v>
      </c>
      <c r="AC24" s="102">
        <v>10000</v>
      </c>
      <c r="AD24" s="94">
        <v>4500</v>
      </c>
      <c r="AE24" s="94">
        <v>1500</v>
      </c>
      <c r="AF24" s="94">
        <v>1500</v>
      </c>
      <c r="AG24" s="94">
        <v>1500</v>
      </c>
      <c r="AH24" s="102" t="s">
        <v>3117</v>
      </c>
      <c r="AI24" s="102"/>
      <c r="AJ24" s="107"/>
      <c r="AK24" s="107" t="s">
        <v>3118</v>
      </c>
      <c r="AL24" s="107"/>
    </row>
    <row r="25" spans="2:38" ht="25.25" customHeight="1" x14ac:dyDescent="0.2">
      <c r="B25" s="102" t="s">
        <v>143</v>
      </c>
      <c r="C25" s="94" t="s">
        <v>85</v>
      </c>
      <c r="D25" s="103" t="s">
        <v>9599</v>
      </c>
      <c r="E25" s="94" t="s">
        <v>9600</v>
      </c>
      <c r="F25" s="94" t="s">
        <v>3116</v>
      </c>
      <c r="G25" s="94" t="s">
        <v>2497</v>
      </c>
      <c r="H25" s="103">
        <v>2022</v>
      </c>
      <c r="I25" s="103">
        <v>2022</v>
      </c>
      <c r="J25" s="102" t="s">
        <v>3345</v>
      </c>
      <c r="K25" s="94" t="s">
        <v>3346</v>
      </c>
      <c r="L25" s="94"/>
      <c r="M25" s="94" t="s">
        <v>3347</v>
      </c>
      <c r="N25" s="94" t="s">
        <v>3348</v>
      </c>
      <c r="O25" s="94" t="s">
        <v>89</v>
      </c>
      <c r="P25" s="94" t="s">
        <v>257</v>
      </c>
      <c r="Q25" s="94" t="s">
        <v>3349</v>
      </c>
      <c r="R25" s="94" t="s">
        <v>342</v>
      </c>
      <c r="S25" s="94" t="s">
        <v>91</v>
      </c>
      <c r="T25" s="94" t="s">
        <v>224</v>
      </c>
      <c r="U25" s="94" t="s">
        <v>121</v>
      </c>
      <c r="V25" s="104" t="s">
        <v>3350</v>
      </c>
      <c r="W25" s="105" t="s">
        <v>3351</v>
      </c>
      <c r="X25" s="105" t="s">
        <v>3352</v>
      </c>
      <c r="Y25" s="105" t="s">
        <v>3353</v>
      </c>
      <c r="Z25" s="105" t="s">
        <v>3354</v>
      </c>
      <c r="AA25" s="105" t="s">
        <v>3355</v>
      </c>
      <c r="AB25" s="106">
        <v>4</v>
      </c>
      <c r="AC25" s="102">
        <v>69900</v>
      </c>
      <c r="AD25" s="94">
        <v>20000</v>
      </c>
      <c r="AE25" s="94">
        <v>6750</v>
      </c>
      <c r="AF25" s="94">
        <v>6750</v>
      </c>
      <c r="AG25" s="94">
        <v>6750</v>
      </c>
      <c r="AH25" s="102" t="s">
        <v>3117</v>
      </c>
      <c r="AI25" s="102"/>
      <c r="AJ25" s="107"/>
      <c r="AK25" s="107" t="s">
        <v>3118</v>
      </c>
      <c r="AL25" s="107"/>
    </row>
    <row r="26" spans="2:38" ht="25.25" customHeight="1" x14ac:dyDescent="0.2">
      <c r="B26" s="102" t="s">
        <v>143</v>
      </c>
      <c r="C26" s="94" t="s">
        <v>85</v>
      </c>
      <c r="D26" s="103" t="s">
        <v>9601</v>
      </c>
      <c r="E26" s="94" t="s">
        <v>9602</v>
      </c>
      <c r="F26" s="94" t="s">
        <v>3116</v>
      </c>
      <c r="G26" s="94" t="s">
        <v>2497</v>
      </c>
      <c r="H26" s="103">
        <v>2022</v>
      </c>
      <c r="I26" s="103">
        <v>2022</v>
      </c>
      <c r="J26" s="102" t="s">
        <v>217</v>
      </c>
      <c r="K26" s="94" t="s">
        <v>218</v>
      </c>
      <c r="L26" s="94"/>
      <c r="M26" s="94" t="s">
        <v>219</v>
      </c>
      <c r="N26" s="94" t="s">
        <v>220</v>
      </c>
      <c r="O26" s="94" t="s">
        <v>89</v>
      </c>
      <c r="P26" s="94" t="s">
        <v>90</v>
      </c>
      <c r="Q26" s="94" t="s">
        <v>221</v>
      </c>
      <c r="R26" s="94" t="s">
        <v>222</v>
      </c>
      <c r="S26" s="94" t="s">
        <v>223</v>
      </c>
      <c r="T26" s="94" t="s">
        <v>224</v>
      </c>
      <c r="U26" s="94" t="s">
        <v>121</v>
      </c>
      <c r="V26" s="104" t="s">
        <v>2528</v>
      </c>
      <c r="W26" s="105" t="s">
        <v>2498</v>
      </c>
      <c r="X26" s="105" t="s">
        <v>221</v>
      </c>
      <c r="Y26" s="105" t="s">
        <v>2529</v>
      </c>
      <c r="Z26" s="105" t="s">
        <v>2530</v>
      </c>
      <c r="AA26" s="105" t="s">
        <v>2531</v>
      </c>
      <c r="AB26" s="106">
        <v>1</v>
      </c>
      <c r="AC26" s="102">
        <v>6700</v>
      </c>
      <c r="AD26" s="94">
        <v>1500</v>
      </c>
      <c r="AE26" s="94">
        <v>1500</v>
      </c>
      <c r="AF26" s="94">
        <v>1500</v>
      </c>
      <c r="AG26" s="94">
        <v>1500</v>
      </c>
      <c r="AH26" s="102" t="s">
        <v>3117</v>
      </c>
      <c r="AI26" s="102"/>
      <c r="AJ26" s="107"/>
      <c r="AK26" s="107" t="s">
        <v>3118</v>
      </c>
      <c r="AL26" s="107"/>
    </row>
    <row r="27" spans="2:38" ht="25.25" customHeight="1" x14ac:dyDescent="0.2">
      <c r="B27" s="102" t="s">
        <v>143</v>
      </c>
      <c r="C27" s="94" t="s">
        <v>85</v>
      </c>
      <c r="D27" s="103" t="s">
        <v>9603</v>
      </c>
      <c r="E27" s="94" t="s">
        <v>9604</v>
      </c>
      <c r="F27" s="94" t="s">
        <v>3116</v>
      </c>
      <c r="G27" s="94" t="s">
        <v>2497</v>
      </c>
      <c r="H27" s="103">
        <v>2022</v>
      </c>
      <c r="I27" s="103">
        <v>2022</v>
      </c>
      <c r="J27" s="102" t="s">
        <v>3364</v>
      </c>
      <c r="K27" s="94" t="s">
        <v>3365</v>
      </c>
      <c r="L27" s="94" t="s">
        <v>3366</v>
      </c>
      <c r="M27" s="94" t="s">
        <v>3367</v>
      </c>
      <c r="N27" s="94" t="s">
        <v>3368</v>
      </c>
      <c r="O27" s="94" t="s">
        <v>89</v>
      </c>
      <c r="P27" s="94" t="s">
        <v>90</v>
      </c>
      <c r="Q27" s="94" t="s">
        <v>3369</v>
      </c>
      <c r="R27" s="94" t="s">
        <v>3370</v>
      </c>
      <c r="S27" s="94" t="s">
        <v>119</v>
      </c>
      <c r="T27" s="94" t="s">
        <v>120</v>
      </c>
      <c r="U27" s="94" t="s">
        <v>121</v>
      </c>
      <c r="V27" s="104" t="s">
        <v>3371</v>
      </c>
      <c r="W27" s="105" t="s">
        <v>2498</v>
      </c>
      <c r="X27" s="105" t="s">
        <v>3369</v>
      </c>
      <c r="Y27" s="105" t="s">
        <v>3372</v>
      </c>
      <c r="Z27" s="105" t="s">
        <v>3373</v>
      </c>
      <c r="AA27" s="105" t="s">
        <v>3374</v>
      </c>
      <c r="AB27" s="106">
        <v>4</v>
      </c>
      <c r="AC27" s="102">
        <v>20500</v>
      </c>
      <c r="AD27" s="94">
        <v>7500</v>
      </c>
      <c r="AE27" s="94">
        <v>1500</v>
      </c>
      <c r="AF27" s="94">
        <v>1500</v>
      </c>
      <c r="AG27" s="94">
        <v>1500</v>
      </c>
      <c r="AH27" s="102" t="s">
        <v>3117</v>
      </c>
      <c r="AI27" s="102"/>
      <c r="AJ27" s="107"/>
      <c r="AK27" s="107" t="s">
        <v>3118</v>
      </c>
      <c r="AL27" s="107"/>
    </row>
    <row r="28" spans="2:38" ht="25.25" customHeight="1" x14ac:dyDescent="0.2">
      <c r="B28" s="102" t="s">
        <v>143</v>
      </c>
      <c r="C28" s="94" t="s">
        <v>85</v>
      </c>
      <c r="D28" s="103" t="s">
        <v>9605</v>
      </c>
      <c r="E28" s="94" t="s">
        <v>9606</v>
      </c>
      <c r="F28" s="94" t="s">
        <v>3116</v>
      </c>
      <c r="G28" s="94" t="s">
        <v>2497</v>
      </c>
      <c r="H28" s="103">
        <v>2022</v>
      </c>
      <c r="I28" s="103">
        <v>2022</v>
      </c>
      <c r="J28" s="102" t="s">
        <v>3534</v>
      </c>
      <c r="K28" s="94" t="s">
        <v>9607</v>
      </c>
      <c r="L28" s="94"/>
      <c r="M28" s="94" t="s">
        <v>9608</v>
      </c>
      <c r="N28" s="94" t="s">
        <v>3537</v>
      </c>
      <c r="O28" s="94" t="s">
        <v>89</v>
      </c>
      <c r="P28" s="94" t="s">
        <v>257</v>
      </c>
      <c r="Q28" s="94" t="s">
        <v>3538</v>
      </c>
      <c r="R28" s="94" t="s">
        <v>3480</v>
      </c>
      <c r="S28" s="94" t="s">
        <v>91</v>
      </c>
      <c r="T28" s="94" t="s">
        <v>3338</v>
      </c>
      <c r="U28" s="94" t="s">
        <v>121</v>
      </c>
      <c r="V28" s="104" t="s">
        <v>9609</v>
      </c>
      <c r="W28" s="105" t="s">
        <v>2498</v>
      </c>
      <c r="X28" s="105" t="s">
        <v>3538</v>
      </c>
      <c r="Y28" s="105" t="s">
        <v>3914</v>
      </c>
      <c r="Z28" s="105"/>
      <c r="AA28" s="105"/>
      <c r="AB28" s="106">
        <v>4</v>
      </c>
      <c r="AC28" s="102">
        <v>58110</v>
      </c>
      <c r="AD28" s="94">
        <v>20500</v>
      </c>
      <c r="AE28" s="94">
        <v>4300</v>
      </c>
      <c r="AF28" s="94">
        <v>4300</v>
      </c>
      <c r="AG28" s="94">
        <v>4300</v>
      </c>
      <c r="AH28" s="102" t="s">
        <v>3117</v>
      </c>
      <c r="AI28" s="102"/>
      <c r="AJ28" s="107"/>
      <c r="AK28" s="107" t="s">
        <v>3118</v>
      </c>
      <c r="AL28" s="107"/>
    </row>
    <row r="29" spans="2:38" ht="25.25" customHeight="1" x14ac:dyDescent="0.2">
      <c r="B29" s="102" t="s">
        <v>143</v>
      </c>
      <c r="C29" s="94" t="s">
        <v>85</v>
      </c>
      <c r="D29" s="103" t="s">
        <v>9610</v>
      </c>
      <c r="E29" s="94" t="s">
        <v>9611</v>
      </c>
      <c r="F29" s="94" t="s">
        <v>3116</v>
      </c>
      <c r="G29" s="94" t="s">
        <v>2497</v>
      </c>
      <c r="H29" s="103">
        <v>2022</v>
      </c>
      <c r="I29" s="103">
        <v>2022</v>
      </c>
      <c r="J29" s="102" t="s">
        <v>3907</v>
      </c>
      <c r="K29" s="94" t="s">
        <v>3908</v>
      </c>
      <c r="L29" s="94" t="s">
        <v>3909</v>
      </c>
      <c r="M29" s="94" t="s">
        <v>3910</v>
      </c>
      <c r="N29" s="94" t="s">
        <v>3911</v>
      </c>
      <c r="O29" s="94" t="s">
        <v>89</v>
      </c>
      <c r="P29" s="94" t="s">
        <v>90</v>
      </c>
      <c r="Q29" s="94" t="s">
        <v>3912</v>
      </c>
      <c r="R29" s="94" t="s">
        <v>3480</v>
      </c>
      <c r="S29" s="94" t="s">
        <v>135</v>
      </c>
      <c r="T29" s="94" t="s">
        <v>3338</v>
      </c>
      <c r="U29" s="94" t="s">
        <v>121</v>
      </c>
      <c r="V29" s="104" t="s">
        <v>3913</v>
      </c>
      <c r="W29" s="105" t="s">
        <v>2498</v>
      </c>
      <c r="X29" s="105" t="s">
        <v>3912</v>
      </c>
      <c r="Y29" s="105" t="s">
        <v>3914</v>
      </c>
      <c r="Z29" s="105" t="s">
        <v>3915</v>
      </c>
      <c r="AA29" s="105" t="s">
        <v>3916</v>
      </c>
      <c r="AB29" s="106">
        <v>2</v>
      </c>
      <c r="AC29" s="102">
        <v>31260</v>
      </c>
      <c r="AD29" s="94">
        <v>6000</v>
      </c>
      <c r="AE29" s="94">
        <v>1500</v>
      </c>
      <c r="AF29" s="94">
        <v>1500</v>
      </c>
      <c r="AG29" s="94">
        <v>1500</v>
      </c>
      <c r="AH29" s="102" t="s">
        <v>3117</v>
      </c>
      <c r="AI29" s="102"/>
      <c r="AJ29" s="107"/>
      <c r="AK29" s="107" t="s">
        <v>3118</v>
      </c>
      <c r="AL29" s="107"/>
    </row>
    <row r="30" spans="2:38" ht="25.25" customHeight="1" x14ac:dyDescent="0.2">
      <c r="B30" s="102" t="s">
        <v>143</v>
      </c>
      <c r="C30" s="94" t="s">
        <v>85</v>
      </c>
      <c r="D30" s="103" t="s">
        <v>9612</v>
      </c>
      <c r="E30" s="94" t="s">
        <v>9613</v>
      </c>
      <c r="F30" s="94" t="s">
        <v>3116</v>
      </c>
      <c r="G30" s="94" t="s">
        <v>2497</v>
      </c>
      <c r="H30" s="103">
        <v>2022</v>
      </c>
      <c r="I30" s="103">
        <v>2022</v>
      </c>
      <c r="J30" s="102" t="s">
        <v>3659</v>
      </c>
      <c r="K30" s="94" t="s">
        <v>3660</v>
      </c>
      <c r="L30" s="94" t="s">
        <v>3661</v>
      </c>
      <c r="M30" s="94" t="s">
        <v>3662</v>
      </c>
      <c r="N30" s="94" t="s">
        <v>3663</v>
      </c>
      <c r="O30" s="94" t="s">
        <v>89</v>
      </c>
      <c r="P30" s="94" t="s">
        <v>90</v>
      </c>
      <c r="Q30" s="94" t="s">
        <v>3538</v>
      </c>
      <c r="R30" s="94" t="s">
        <v>3480</v>
      </c>
      <c r="S30" s="94" t="s">
        <v>135</v>
      </c>
      <c r="T30" s="94" t="s">
        <v>3338</v>
      </c>
      <c r="U30" s="94" t="s">
        <v>121</v>
      </c>
      <c r="V30" s="104" t="s">
        <v>3664</v>
      </c>
      <c r="W30" s="105" t="s">
        <v>2498</v>
      </c>
      <c r="X30" s="105" t="s">
        <v>3538</v>
      </c>
      <c r="Y30" s="105" t="s">
        <v>3665</v>
      </c>
      <c r="Z30" s="105" t="s">
        <v>3666</v>
      </c>
      <c r="AA30" s="105" t="s">
        <v>3667</v>
      </c>
      <c r="AB30" s="106">
        <v>4</v>
      </c>
      <c r="AC30" s="102">
        <v>58860</v>
      </c>
      <c r="AD30" s="94">
        <v>18000</v>
      </c>
      <c r="AE30" s="94">
        <v>3900</v>
      </c>
      <c r="AF30" s="94">
        <v>3900</v>
      </c>
      <c r="AG30" s="94">
        <v>3900</v>
      </c>
      <c r="AH30" s="102" t="s">
        <v>3117</v>
      </c>
      <c r="AI30" s="102"/>
      <c r="AJ30" s="107"/>
      <c r="AK30" s="107" t="s">
        <v>3118</v>
      </c>
      <c r="AL30" s="107"/>
    </row>
    <row r="31" spans="2:38" ht="25.25" customHeight="1" x14ac:dyDescent="0.2">
      <c r="B31" s="102" t="s">
        <v>143</v>
      </c>
      <c r="C31" s="94" t="s">
        <v>85</v>
      </c>
      <c r="D31" s="103" t="s">
        <v>9614</v>
      </c>
      <c r="E31" s="94" t="s">
        <v>9615</v>
      </c>
      <c r="F31" s="94" t="s">
        <v>3116</v>
      </c>
      <c r="G31" s="94" t="s">
        <v>2497</v>
      </c>
      <c r="H31" s="103">
        <v>2022</v>
      </c>
      <c r="I31" s="103">
        <v>2022</v>
      </c>
      <c r="J31" s="102" t="s">
        <v>253</v>
      </c>
      <c r="K31" s="94" t="s">
        <v>254</v>
      </c>
      <c r="L31" s="94"/>
      <c r="M31" s="94" t="s">
        <v>255</v>
      </c>
      <c r="N31" s="94" t="s">
        <v>256</v>
      </c>
      <c r="O31" s="94" t="s">
        <v>89</v>
      </c>
      <c r="P31" s="94" t="s">
        <v>257</v>
      </c>
      <c r="Q31" s="94" t="s">
        <v>258</v>
      </c>
      <c r="R31" s="94" t="s">
        <v>259</v>
      </c>
      <c r="S31" s="94" t="s">
        <v>91</v>
      </c>
      <c r="T31" s="94" t="s">
        <v>260</v>
      </c>
      <c r="U31" s="94" t="s">
        <v>121</v>
      </c>
      <c r="V31" s="104" t="s">
        <v>2539</v>
      </c>
      <c r="W31" s="105" t="s">
        <v>2540</v>
      </c>
      <c r="X31" s="105" t="s">
        <v>258</v>
      </c>
      <c r="Y31" s="105" t="s">
        <v>2541</v>
      </c>
      <c r="Z31" s="105" t="s">
        <v>2542</v>
      </c>
      <c r="AA31" s="105" t="s">
        <v>2543</v>
      </c>
      <c r="AB31" s="106">
        <v>4</v>
      </c>
      <c r="AC31" s="102">
        <v>41705</v>
      </c>
      <c r="AD31" s="94">
        <v>12500</v>
      </c>
      <c r="AE31" s="94">
        <v>8444</v>
      </c>
      <c r="AF31" s="94">
        <v>8444</v>
      </c>
      <c r="AG31" s="94">
        <v>8444</v>
      </c>
      <c r="AH31" s="102" t="s">
        <v>3117</v>
      </c>
      <c r="AI31" s="102"/>
      <c r="AJ31" s="107"/>
      <c r="AK31" s="107" t="s">
        <v>3118</v>
      </c>
      <c r="AL31" s="107"/>
    </row>
    <row r="32" spans="2:38" ht="25.25" customHeight="1" x14ac:dyDescent="0.2">
      <c r="B32" s="102" t="s">
        <v>143</v>
      </c>
      <c r="C32" s="94" t="s">
        <v>85</v>
      </c>
      <c r="D32" s="103" t="s">
        <v>9616</v>
      </c>
      <c r="E32" s="94" t="s">
        <v>9617</v>
      </c>
      <c r="F32" s="94" t="s">
        <v>3116</v>
      </c>
      <c r="G32" s="94" t="s">
        <v>2497</v>
      </c>
      <c r="H32" s="103">
        <v>2022</v>
      </c>
      <c r="I32" s="103">
        <v>2022</v>
      </c>
      <c r="J32" s="102" t="s">
        <v>3430</v>
      </c>
      <c r="K32" s="94" t="s">
        <v>3431</v>
      </c>
      <c r="L32" s="94" t="s">
        <v>3432</v>
      </c>
      <c r="M32" s="94" t="s">
        <v>3433</v>
      </c>
      <c r="N32" s="94" t="s">
        <v>3434</v>
      </c>
      <c r="O32" s="94" t="s">
        <v>89</v>
      </c>
      <c r="P32" s="94" t="s">
        <v>90</v>
      </c>
      <c r="Q32" s="94" t="s">
        <v>3435</v>
      </c>
      <c r="R32" s="94" t="s">
        <v>3436</v>
      </c>
      <c r="S32" s="94" t="s">
        <v>135</v>
      </c>
      <c r="T32" s="94" t="s">
        <v>3338</v>
      </c>
      <c r="U32" s="94" t="s">
        <v>121</v>
      </c>
      <c r="V32" s="104" t="s">
        <v>3437</v>
      </c>
      <c r="W32" s="105" t="s">
        <v>3438</v>
      </c>
      <c r="X32" s="105" t="s">
        <v>3435</v>
      </c>
      <c r="Y32" s="105" t="s">
        <v>3439</v>
      </c>
      <c r="Z32" s="105" t="s">
        <v>3440</v>
      </c>
      <c r="AA32" s="105" t="s">
        <v>3441</v>
      </c>
      <c r="AB32" s="106">
        <v>3</v>
      </c>
      <c r="AC32" s="102">
        <v>38815</v>
      </c>
      <c r="AD32" s="94">
        <v>11500</v>
      </c>
      <c r="AE32" s="94">
        <v>2300</v>
      </c>
      <c r="AF32" s="94">
        <v>2300</v>
      </c>
      <c r="AG32" s="94">
        <v>2300</v>
      </c>
      <c r="AH32" s="102" t="s">
        <v>3117</v>
      </c>
      <c r="AI32" s="102"/>
      <c r="AJ32" s="107"/>
      <c r="AK32" s="107" t="s">
        <v>3118</v>
      </c>
      <c r="AL32" s="107"/>
    </row>
    <row r="33" spans="2:38" ht="25.25" customHeight="1" x14ac:dyDescent="0.2">
      <c r="B33" s="102" t="s">
        <v>143</v>
      </c>
      <c r="C33" s="94" t="s">
        <v>85</v>
      </c>
      <c r="D33" s="103" t="s">
        <v>9618</v>
      </c>
      <c r="E33" s="94" t="s">
        <v>9619</v>
      </c>
      <c r="F33" s="94" t="s">
        <v>3116</v>
      </c>
      <c r="G33" s="94" t="s">
        <v>2497</v>
      </c>
      <c r="H33" s="103">
        <v>2022</v>
      </c>
      <c r="I33" s="103">
        <v>2022</v>
      </c>
      <c r="J33" s="102" t="s">
        <v>3670</v>
      </c>
      <c r="K33" s="94" t="s">
        <v>3671</v>
      </c>
      <c r="L33" s="94" t="s">
        <v>3672</v>
      </c>
      <c r="M33" s="94" t="s">
        <v>3673</v>
      </c>
      <c r="N33" s="94" t="s">
        <v>3674</v>
      </c>
      <c r="O33" s="94" t="s">
        <v>89</v>
      </c>
      <c r="P33" s="94" t="s">
        <v>90</v>
      </c>
      <c r="Q33" s="94" t="s">
        <v>3541</v>
      </c>
      <c r="R33" s="94" t="s">
        <v>3675</v>
      </c>
      <c r="S33" s="94" t="s">
        <v>223</v>
      </c>
      <c r="T33" s="94" t="s">
        <v>3338</v>
      </c>
      <c r="U33" s="94" t="s">
        <v>121</v>
      </c>
      <c r="V33" s="104" t="s">
        <v>3676</v>
      </c>
      <c r="W33" s="105" t="s">
        <v>3677</v>
      </c>
      <c r="X33" s="105" t="s">
        <v>3541</v>
      </c>
      <c r="Y33" s="105" t="s">
        <v>3678</v>
      </c>
      <c r="Z33" s="105" t="s">
        <v>3679</v>
      </c>
      <c r="AA33" s="105" t="s">
        <v>3680</v>
      </c>
      <c r="AB33" s="106">
        <v>3</v>
      </c>
      <c r="AC33" s="102">
        <v>43500</v>
      </c>
      <c r="AD33" s="94">
        <v>9000</v>
      </c>
      <c r="AE33" s="94">
        <v>3500</v>
      </c>
      <c r="AF33" s="94">
        <v>3500</v>
      </c>
      <c r="AG33" s="94">
        <v>3500</v>
      </c>
      <c r="AH33" s="102" t="s">
        <v>3117</v>
      </c>
      <c r="AI33" s="102"/>
      <c r="AJ33" s="107"/>
      <c r="AK33" s="107" t="s">
        <v>3118</v>
      </c>
      <c r="AL33" s="107"/>
    </row>
    <row r="34" spans="2:38" ht="25.25" customHeight="1" x14ac:dyDescent="0.2">
      <c r="B34" s="102" t="s">
        <v>143</v>
      </c>
      <c r="C34" s="94" t="s">
        <v>85</v>
      </c>
      <c r="D34" s="103" t="s">
        <v>9620</v>
      </c>
      <c r="E34" s="94" t="s">
        <v>9621</v>
      </c>
      <c r="F34" s="94" t="s">
        <v>472</v>
      </c>
      <c r="G34" s="94" t="s">
        <v>2497</v>
      </c>
      <c r="H34" s="103">
        <v>2022</v>
      </c>
      <c r="I34" s="103">
        <v>2022</v>
      </c>
      <c r="J34" s="102" t="s">
        <v>3670</v>
      </c>
      <c r="K34" s="94" t="s">
        <v>3671</v>
      </c>
      <c r="L34" s="94" t="s">
        <v>3672</v>
      </c>
      <c r="M34" s="94" t="s">
        <v>3673</v>
      </c>
      <c r="N34" s="94" t="s">
        <v>3674</v>
      </c>
      <c r="O34" s="94" t="s">
        <v>89</v>
      </c>
      <c r="P34" s="94" t="s">
        <v>90</v>
      </c>
      <c r="Q34" s="94" t="s">
        <v>3541</v>
      </c>
      <c r="R34" s="94" t="s">
        <v>3675</v>
      </c>
      <c r="S34" s="94" t="s">
        <v>223</v>
      </c>
      <c r="T34" s="94" t="s">
        <v>3338</v>
      </c>
      <c r="U34" s="94" t="s">
        <v>121</v>
      </c>
      <c r="V34" s="104" t="s">
        <v>3676</v>
      </c>
      <c r="W34" s="105" t="s">
        <v>3677</v>
      </c>
      <c r="X34" s="105" t="s">
        <v>3541</v>
      </c>
      <c r="Y34" s="105" t="s">
        <v>3678</v>
      </c>
      <c r="Z34" s="105" t="s">
        <v>3679</v>
      </c>
      <c r="AA34" s="105" t="s">
        <v>3680</v>
      </c>
      <c r="AB34" s="106">
        <v>2</v>
      </c>
      <c r="AC34" s="102">
        <v>25500</v>
      </c>
      <c r="AD34" s="94">
        <v>5000</v>
      </c>
      <c r="AE34" s="94">
        <v>0</v>
      </c>
      <c r="AF34" s="94">
        <v>0</v>
      </c>
      <c r="AG34" s="94">
        <v>0</v>
      </c>
      <c r="AH34" s="102"/>
      <c r="AI34" s="102"/>
      <c r="AJ34" s="107"/>
      <c r="AK34" s="107" t="s">
        <v>2499</v>
      </c>
      <c r="AL34" s="107"/>
    </row>
    <row r="35" spans="2:38" ht="25.25" customHeight="1" x14ac:dyDescent="0.2">
      <c r="B35" s="102" t="s">
        <v>143</v>
      </c>
      <c r="C35" s="94" t="s">
        <v>85</v>
      </c>
      <c r="D35" s="103" t="s">
        <v>9622</v>
      </c>
      <c r="E35" s="94" t="s">
        <v>9623</v>
      </c>
      <c r="F35" s="94" t="s">
        <v>3505</v>
      </c>
      <c r="G35" s="94" t="s">
        <v>2497</v>
      </c>
      <c r="H35" s="103">
        <v>2022</v>
      </c>
      <c r="I35" s="103">
        <v>2022</v>
      </c>
      <c r="J35" s="102" t="s">
        <v>9624</v>
      </c>
      <c r="K35" s="94" t="s">
        <v>9625</v>
      </c>
      <c r="L35" s="94" t="s">
        <v>9626</v>
      </c>
      <c r="M35" s="94" t="s">
        <v>9627</v>
      </c>
      <c r="N35" s="94" t="s">
        <v>9628</v>
      </c>
      <c r="O35" s="94" t="s">
        <v>89</v>
      </c>
      <c r="P35" s="94" t="s">
        <v>90</v>
      </c>
      <c r="Q35" s="94" t="s">
        <v>9629</v>
      </c>
      <c r="R35" s="94" t="s">
        <v>9630</v>
      </c>
      <c r="S35" s="94" t="s">
        <v>119</v>
      </c>
      <c r="T35" s="94" t="s">
        <v>3557</v>
      </c>
      <c r="U35" s="94" t="s">
        <v>121</v>
      </c>
      <c r="V35" s="104" t="s">
        <v>9631</v>
      </c>
      <c r="W35" s="105" t="s">
        <v>9632</v>
      </c>
      <c r="X35" s="105" t="s">
        <v>9629</v>
      </c>
      <c r="Y35" s="105" t="s">
        <v>9633</v>
      </c>
      <c r="Z35" s="105"/>
      <c r="AA35" s="105"/>
      <c r="AB35" s="106">
        <v>3</v>
      </c>
      <c r="AC35" s="102">
        <v>10900</v>
      </c>
      <c r="AD35" s="94">
        <v>3200</v>
      </c>
      <c r="AE35" s="94">
        <v>0</v>
      </c>
      <c r="AF35" s="94">
        <v>0</v>
      </c>
      <c r="AG35" s="94">
        <v>0</v>
      </c>
      <c r="AH35" s="102"/>
      <c r="AI35" s="102"/>
      <c r="AJ35" s="107"/>
      <c r="AK35" s="107" t="s">
        <v>3118</v>
      </c>
      <c r="AL35" s="107"/>
    </row>
    <row r="36" spans="2:38" ht="25.25" customHeight="1" x14ac:dyDescent="0.2">
      <c r="B36" s="102" t="s">
        <v>143</v>
      </c>
      <c r="C36" s="94" t="s">
        <v>85</v>
      </c>
      <c r="D36" s="103" t="s">
        <v>9634</v>
      </c>
      <c r="E36" s="94" t="s">
        <v>9635</v>
      </c>
      <c r="F36" s="94" t="s">
        <v>3116</v>
      </c>
      <c r="G36" s="94" t="s">
        <v>2497</v>
      </c>
      <c r="H36" s="103">
        <v>2022</v>
      </c>
      <c r="I36" s="103">
        <v>2022</v>
      </c>
      <c r="J36" s="102" t="s">
        <v>3818</v>
      </c>
      <c r="K36" s="94" t="s">
        <v>3819</v>
      </c>
      <c r="L36" s="94" t="s">
        <v>3820</v>
      </c>
      <c r="M36" s="94" t="s">
        <v>3821</v>
      </c>
      <c r="N36" s="94" t="s">
        <v>3822</v>
      </c>
      <c r="O36" s="94" t="s">
        <v>89</v>
      </c>
      <c r="P36" s="94" t="s">
        <v>90</v>
      </c>
      <c r="Q36" s="94" t="s">
        <v>117</v>
      </c>
      <c r="R36" s="94" t="s">
        <v>118</v>
      </c>
      <c r="S36" s="94" t="s">
        <v>119</v>
      </c>
      <c r="T36" s="94" t="s">
        <v>120</v>
      </c>
      <c r="U36" s="94" t="s">
        <v>121</v>
      </c>
      <c r="V36" s="104" t="s">
        <v>3823</v>
      </c>
      <c r="W36" s="105" t="s">
        <v>2498</v>
      </c>
      <c r="X36" s="105" t="s">
        <v>117</v>
      </c>
      <c r="Y36" s="105" t="s">
        <v>2502</v>
      </c>
      <c r="Z36" s="105" t="s">
        <v>3824</v>
      </c>
      <c r="AA36" s="105" t="s">
        <v>3825</v>
      </c>
      <c r="AB36" s="106">
        <v>3</v>
      </c>
      <c r="AC36" s="102">
        <v>169470</v>
      </c>
      <c r="AD36" s="94">
        <v>21000</v>
      </c>
      <c r="AE36" s="94">
        <v>4300</v>
      </c>
      <c r="AF36" s="94">
        <v>4300</v>
      </c>
      <c r="AG36" s="94">
        <v>4300</v>
      </c>
      <c r="AH36" s="102" t="s">
        <v>3117</v>
      </c>
      <c r="AI36" s="102"/>
      <c r="AJ36" s="107"/>
      <c r="AK36" s="107" t="s">
        <v>3118</v>
      </c>
      <c r="AL36" s="107"/>
    </row>
    <row r="37" spans="2:38" ht="25.25" customHeight="1" x14ac:dyDescent="0.2">
      <c r="B37" s="102" t="s">
        <v>143</v>
      </c>
      <c r="C37" s="94" t="s">
        <v>85</v>
      </c>
      <c r="D37" s="103" t="s">
        <v>9636</v>
      </c>
      <c r="E37" s="94" t="s">
        <v>9637</v>
      </c>
      <c r="F37" s="94" t="s">
        <v>3116</v>
      </c>
      <c r="G37" s="94" t="s">
        <v>2497</v>
      </c>
      <c r="H37" s="103">
        <v>2022</v>
      </c>
      <c r="I37" s="103">
        <v>2022</v>
      </c>
      <c r="J37" s="102" t="s">
        <v>3377</v>
      </c>
      <c r="K37" s="94" t="s">
        <v>3378</v>
      </c>
      <c r="L37" s="94" t="s">
        <v>3379</v>
      </c>
      <c r="M37" s="94" t="s">
        <v>3380</v>
      </c>
      <c r="N37" s="94" t="s">
        <v>3381</v>
      </c>
      <c r="O37" s="94" t="s">
        <v>89</v>
      </c>
      <c r="P37" s="94" t="s">
        <v>90</v>
      </c>
      <c r="Q37" s="94" t="s">
        <v>3382</v>
      </c>
      <c r="R37" s="94" t="s">
        <v>3383</v>
      </c>
      <c r="S37" s="94" t="s">
        <v>135</v>
      </c>
      <c r="T37" s="94" t="s">
        <v>120</v>
      </c>
      <c r="U37" s="94" t="s">
        <v>121</v>
      </c>
      <c r="V37" s="104" t="s">
        <v>2774</v>
      </c>
      <c r="W37" s="105" t="s">
        <v>2498</v>
      </c>
      <c r="X37" s="105" t="s">
        <v>3382</v>
      </c>
      <c r="Y37" s="105" t="s">
        <v>3384</v>
      </c>
      <c r="Z37" s="105" t="s">
        <v>3385</v>
      </c>
      <c r="AA37" s="105" t="s">
        <v>3386</v>
      </c>
      <c r="AB37" s="106">
        <v>3</v>
      </c>
      <c r="AC37" s="102">
        <v>20600</v>
      </c>
      <c r="AD37" s="94">
        <v>5600</v>
      </c>
      <c r="AE37" s="94">
        <v>1500</v>
      </c>
      <c r="AF37" s="94">
        <v>1500</v>
      </c>
      <c r="AG37" s="94">
        <v>1500</v>
      </c>
      <c r="AH37" s="102" t="s">
        <v>3117</v>
      </c>
      <c r="AI37" s="102"/>
      <c r="AJ37" s="107"/>
      <c r="AK37" s="107" t="s">
        <v>3118</v>
      </c>
      <c r="AL37" s="107"/>
    </row>
    <row r="38" spans="2:38" ht="25.25" customHeight="1" x14ac:dyDescent="0.2">
      <c r="B38" s="102" t="s">
        <v>143</v>
      </c>
      <c r="C38" s="94" t="s">
        <v>85</v>
      </c>
      <c r="D38" s="103" t="s">
        <v>9638</v>
      </c>
      <c r="E38" s="94" t="s">
        <v>9639</v>
      </c>
      <c r="F38" s="94" t="s">
        <v>3116</v>
      </c>
      <c r="G38" s="94" t="s">
        <v>2497</v>
      </c>
      <c r="H38" s="103">
        <v>2022</v>
      </c>
      <c r="I38" s="103">
        <v>2022</v>
      </c>
      <c r="J38" s="102" t="s">
        <v>3403</v>
      </c>
      <c r="K38" s="94" t="s">
        <v>3404</v>
      </c>
      <c r="L38" s="94"/>
      <c r="M38" s="94" t="s">
        <v>3405</v>
      </c>
      <c r="N38" s="94" t="s">
        <v>3406</v>
      </c>
      <c r="O38" s="94" t="s">
        <v>89</v>
      </c>
      <c r="P38" s="94" t="s">
        <v>90</v>
      </c>
      <c r="Q38" s="94" t="s">
        <v>3407</v>
      </c>
      <c r="R38" s="94" t="s">
        <v>3408</v>
      </c>
      <c r="S38" s="94" t="s">
        <v>135</v>
      </c>
      <c r="T38" s="94" t="s">
        <v>3338</v>
      </c>
      <c r="U38" s="94" t="s">
        <v>121</v>
      </c>
      <c r="V38" s="104" t="s">
        <v>3409</v>
      </c>
      <c r="W38" s="105" t="s">
        <v>2498</v>
      </c>
      <c r="X38" s="105" t="s">
        <v>3410</v>
      </c>
      <c r="Y38" s="105" t="s">
        <v>3411</v>
      </c>
      <c r="Z38" s="105" t="s">
        <v>3412</v>
      </c>
      <c r="AA38" s="105" t="s">
        <v>3413</v>
      </c>
      <c r="AB38" s="106">
        <v>3</v>
      </c>
      <c r="AC38" s="102">
        <v>42600</v>
      </c>
      <c r="AD38" s="94">
        <v>10500</v>
      </c>
      <c r="AE38" s="94">
        <v>2050</v>
      </c>
      <c r="AF38" s="94">
        <v>2050</v>
      </c>
      <c r="AG38" s="94">
        <v>2050</v>
      </c>
      <c r="AH38" s="102" t="s">
        <v>3117</v>
      </c>
      <c r="AI38" s="102"/>
      <c r="AJ38" s="107"/>
      <c r="AK38" s="107" t="s">
        <v>3118</v>
      </c>
      <c r="AL38" s="107"/>
    </row>
    <row r="39" spans="2:38" ht="25.25" customHeight="1" x14ac:dyDescent="0.2">
      <c r="B39" s="102" t="s">
        <v>143</v>
      </c>
      <c r="C39" s="94" t="s">
        <v>85</v>
      </c>
      <c r="D39" s="103" t="s">
        <v>9640</v>
      </c>
      <c r="E39" s="94" t="s">
        <v>9641</v>
      </c>
      <c r="F39" s="94" t="s">
        <v>3116</v>
      </c>
      <c r="G39" s="94" t="s">
        <v>2497</v>
      </c>
      <c r="H39" s="103">
        <v>2022</v>
      </c>
      <c r="I39" s="103">
        <v>2022</v>
      </c>
      <c r="J39" s="102" t="s">
        <v>3792</v>
      </c>
      <c r="K39" s="94" t="s">
        <v>3793</v>
      </c>
      <c r="L39" s="94" t="s">
        <v>3794</v>
      </c>
      <c r="M39" s="94" t="s">
        <v>3795</v>
      </c>
      <c r="N39" s="94" t="s">
        <v>3796</v>
      </c>
      <c r="O39" s="94" t="s">
        <v>89</v>
      </c>
      <c r="P39" s="94" t="s">
        <v>90</v>
      </c>
      <c r="Q39" s="94" t="s">
        <v>3797</v>
      </c>
      <c r="R39" s="94" t="s">
        <v>3798</v>
      </c>
      <c r="S39" s="94" t="s">
        <v>91</v>
      </c>
      <c r="T39" s="94" t="s">
        <v>260</v>
      </c>
      <c r="U39" s="94" t="s">
        <v>121</v>
      </c>
      <c r="V39" s="104" t="s">
        <v>3799</v>
      </c>
      <c r="W39" s="105" t="s">
        <v>2498</v>
      </c>
      <c r="X39" s="105" t="s">
        <v>3797</v>
      </c>
      <c r="Y39" s="105" t="s">
        <v>3800</v>
      </c>
      <c r="Z39" s="105" t="s">
        <v>3801</v>
      </c>
      <c r="AA39" s="105" t="s">
        <v>3802</v>
      </c>
      <c r="AB39" s="106">
        <v>3</v>
      </c>
      <c r="AC39" s="102">
        <v>16000</v>
      </c>
      <c r="AD39" s="94">
        <v>8000</v>
      </c>
      <c r="AE39" s="94">
        <v>1600</v>
      </c>
      <c r="AF39" s="94">
        <v>1600</v>
      </c>
      <c r="AG39" s="94">
        <v>1600</v>
      </c>
      <c r="AH39" s="102" t="s">
        <v>3117</v>
      </c>
      <c r="AI39" s="102"/>
      <c r="AJ39" s="107"/>
      <c r="AK39" s="107" t="s">
        <v>3118</v>
      </c>
      <c r="AL39" s="107"/>
    </row>
    <row r="40" spans="2:38" ht="25.25" customHeight="1" x14ac:dyDescent="0.2">
      <c r="B40" s="102" t="s">
        <v>143</v>
      </c>
      <c r="C40" s="94" t="s">
        <v>85</v>
      </c>
      <c r="D40" s="103" t="s">
        <v>9642</v>
      </c>
      <c r="E40" s="94" t="s">
        <v>9643</v>
      </c>
      <c r="F40" s="94" t="s">
        <v>3116</v>
      </c>
      <c r="G40" s="94" t="s">
        <v>2497</v>
      </c>
      <c r="H40" s="103">
        <v>2022</v>
      </c>
      <c r="I40" s="103">
        <v>2022</v>
      </c>
      <c r="J40" s="102" t="s">
        <v>336</v>
      </c>
      <c r="K40" s="94" t="s">
        <v>337</v>
      </c>
      <c r="L40" s="94" t="s">
        <v>2557</v>
      </c>
      <c r="M40" s="94" t="s">
        <v>339</v>
      </c>
      <c r="N40" s="94" t="s">
        <v>340</v>
      </c>
      <c r="O40" s="94" t="s">
        <v>89</v>
      </c>
      <c r="P40" s="94" t="s">
        <v>90</v>
      </c>
      <c r="Q40" s="94" t="s">
        <v>341</v>
      </c>
      <c r="R40" s="94" t="s">
        <v>342</v>
      </c>
      <c r="S40" s="94" t="s">
        <v>135</v>
      </c>
      <c r="T40" s="94" t="s">
        <v>224</v>
      </c>
      <c r="U40" s="94" t="s">
        <v>121</v>
      </c>
      <c r="V40" s="104" t="s">
        <v>2558</v>
      </c>
      <c r="W40" s="105" t="s">
        <v>2498</v>
      </c>
      <c r="X40" s="105" t="s">
        <v>341</v>
      </c>
      <c r="Y40" s="105" t="s">
        <v>2559</v>
      </c>
      <c r="Z40" s="105" t="s">
        <v>2560</v>
      </c>
      <c r="AA40" s="105" t="s">
        <v>2561</v>
      </c>
      <c r="AB40" s="106">
        <v>3</v>
      </c>
      <c r="AC40" s="102">
        <v>38600</v>
      </c>
      <c r="AD40" s="94">
        <v>9000</v>
      </c>
      <c r="AE40" s="94">
        <v>1500</v>
      </c>
      <c r="AF40" s="94">
        <v>1500</v>
      </c>
      <c r="AG40" s="94">
        <v>1500</v>
      </c>
      <c r="AH40" s="102" t="s">
        <v>3117</v>
      </c>
      <c r="AI40" s="102"/>
      <c r="AJ40" s="107"/>
      <c r="AK40" s="107" t="s">
        <v>3118</v>
      </c>
      <c r="AL40" s="107"/>
    </row>
    <row r="41" spans="2:38" ht="25.25" customHeight="1" x14ac:dyDescent="0.2">
      <c r="B41" s="102" t="s">
        <v>143</v>
      </c>
      <c r="C41" s="94" t="s">
        <v>85</v>
      </c>
      <c r="D41" s="103" t="s">
        <v>9644</v>
      </c>
      <c r="E41" s="94" t="s">
        <v>9645</v>
      </c>
      <c r="F41" s="94" t="s">
        <v>3116</v>
      </c>
      <c r="G41" s="94" t="s">
        <v>2497</v>
      </c>
      <c r="H41" s="103">
        <v>2022</v>
      </c>
      <c r="I41" s="103">
        <v>2022</v>
      </c>
      <c r="J41" s="102" t="s">
        <v>433</v>
      </c>
      <c r="K41" s="94" t="s">
        <v>434</v>
      </c>
      <c r="L41" s="94" t="s">
        <v>2579</v>
      </c>
      <c r="M41" s="94" t="s">
        <v>436</v>
      </c>
      <c r="N41" s="94" t="s">
        <v>437</v>
      </c>
      <c r="O41" s="94" t="s">
        <v>89</v>
      </c>
      <c r="P41" s="94" t="s">
        <v>90</v>
      </c>
      <c r="Q41" s="94" t="s">
        <v>438</v>
      </c>
      <c r="R41" s="94" t="s">
        <v>439</v>
      </c>
      <c r="S41" s="94" t="s">
        <v>135</v>
      </c>
      <c r="T41" s="94" t="s">
        <v>293</v>
      </c>
      <c r="U41" s="94" t="s">
        <v>121</v>
      </c>
      <c r="V41" s="104" t="s">
        <v>2580</v>
      </c>
      <c r="W41" s="105" t="s">
        <v>2498</v>
      </c>
      <c r="X41" s="105" t="s">
        <v>438</v>
      </c>
      <c r="Y41" s="105" t="s">
        <v>2581</v>
      </c>
      <c r="Z41" s="105" t="s">
        <v>2582</v>
      </c>
      <c r="AA41" s="105" t="s">
        <v>2583</v>
      </c>
      <c r="AB41" s="106">
        <v>2</v>
      </c>
      <c r="AC41" s="102">
        <v>4959</v>
      </c>
      <c r="AD41" s="94">
        <v>1850</v>
      </c>
      <c r="AE41" s="94">
        <v>1850</v>
      </c>
      <c r="AF41" s="94">
        <v>1850</v>
      </c>
      <c r="AG41" s="94">
        <v>1850</v>
      </c>
      <c r="AH41" s="102" t="s">
        <v>3117</v>
      </c>
      <c r="AI41" s="102"/>
      <c r="AJ41" s="107"/>
      <c r="AK41" s="107" t="s">
        <v>3118</v>
      </c>
      <c r="AL41" s="107"/>
    </row>
    <row r="42" spans="2:38" ht="25.25" customHeight="1" x14ac:dyDescent="0.2">
      <c r="B42" s="102" t="s">
        <v>143</v>
      </c>
      <c r="C42" s="94" t="s">
        <v>85</v>
      </c>
      <c r="D42" s="103" t="s">
        <v>9646</v>
      </c>
      <c r="E42" s="94" t="s">
        <v>9647</v>
      </c>
      <c r="F42" s="94" t="s">
        <v>472</v>
      </c>
      <c r="G42" s="94" t="s">
        <v>2497</v>
      </c>
      <c r="H42" s="103">
        <v>2022</v>
      </c>
      <c r="I42" s="103">
        <v>2022</v>
      </c>
      <c r="J42" s="102" t="s">
        <v>194</v>
      </c>
      <c r="K42" s="94" t="s">
        <v>195</v>
      </c>
      <c r="L42" s="94" t="s">
        <v>196</v>
      </c>
      <c r="M42" s="94" t="s">
        <v>197</v>
      </c>
      <c r="N42" s="94" t="s">
        <v>198</v>
      </c>
      <c r="O42" s="94" t="s">
        <v>89</v>
      </c>
      <c r="P42" s="94" t="s">
        <v>90</v>
      </c>
      <c r="Q42" s="94" t="s">
        <v>199</v>
      </c>
      <c r="R42" s="94" t="s">
        <v>200</v>
      </c>
      <c r="S42" s="94" t="s">
        <v>119</v>
      </c>
      <c r="T42" s="94" t="s">
        <v>201</v>
      </c>
      <c r="U42" s="94" t="s">
        <v>121</v>
      </c>
      <c r="V42" s="104" t="s">
        <v>2521</v>
      </c>
      <c r="W42" s="105" t="s">
        <v>2522</v>
      </c>
      <c r="X42" s="105" t="s">
        <v>2523</v>
      </c>
      <c r="Y42" s="105" t="s">
        <v>2524</v>
      </c>
      <c r="Z42" s="105" t="s">
        <v>2525</v>
      </c>
      <c r="AA42" s="105" t="s">
        <v>2526</v>
      </c>
      <c r="AB42" s="106">
        <v>1</v>
      </c>
      <c r="AC42" s="102">
        <v>9700</v>
      </c>
      <c r="AD42" s="94">
        <v>1500</v>
      </c>
      <c r="AE42" s="94">
        <v>0</v>
      </c>
      <c r="AF42" s="94">
        <v>0</v>
      </c>
      <c r="AG42" s="94">
        <v>0</v>
      </c>
      <c r="AH42" s="102"/>
      <c r="AI42" s="102"/>
      <c r="AJ42" s="107"/>
      <c r="AK42" s="107" t="s">
        <v>2499</v>
      </c>
      <c r="AL42" s="107"/>
    </row>
    <row r="43" spans="2:38" ht="25.25" customHeight="1" x14ac:dyDescent="0.2">
      <c r="B43" s="102" t="s">
        <v>143</v>
      </c>
      <c r="C43" s="94" t="s">
        <v>85</v>
      </c>
      <c r="D43" s="103" t="s">
        <v>9648</v>
      </c>
      <c r="E43" s="94" t="s">
        <v>9649</v>
      </c>
      <c r="F43" s="94" t="s">
        <v>3116</v>
      </c>
      <c r="G43" s="94" t="s">
        <v>2497</v>
      </c>
      <c r="H43" s="103">
        <v>2022</v>
      </c>
      <c r="I43" s="103">
        <v>2022</v>
      </c>
      <c r="J43" s="102" t="s">
        <v>194</v>
      </c>
      <c r="K43" s="94" t="s">
        <v>195</v>
      </c>
      <c r="L43" s="94" t="s">
        <v>196</v>
      </c>
      <c r="M43" s="94" t="s">
        <v>197</v>
      </c>
      <c r="N43" s="94" t="s">
        <v>198</v>
      </c>
      <c r="O43" s="94" t="s">
        <v>89</v>
      </c>
      <c r="P43" s="94" t="s">
        <v>90</v>
      </c>
      <c r="Q43" s="94" t="s">
        <v>199</v>
      </c>
      <c r="R43" s="94" t="s">
        <v>200</v>
      </c>
      <c r="S43" s="94" t="s">
        <v>119</v>
      </c>
      <c r="T43" s="94" t="s">
        <v>201</v>
      </c>
      <c r="U43" s="94" t="s">
        <v>121</v>
      </c>
      <c r="V43" s="104" t="s">
        <v>2521</v>
      </c>
      <c r="W43" s="105" t="s">
        <v>2522</v>
      </c>
      <c r="X43" s="105" t="s">
        <v>2523</v>
      </c>
      <c r="Y43" s="105" t="s">
        <v>2524</v>
      </c>
      <c r="Z43" s="105" t="s">
        <v>2525</v>
      </c>
      <c r="AA43" s="105" t="s">
        <v>2526</v>
      </c>
      <c r="AB43" s="106">
        <v>2</v>
      </c>
      <c r="AC43" s="102">
        <v>13300</v>
      </c>
      <c r="AD43" s="94">
        <v>3000</v>
      </c>
      <c r="AE43" s="94">
        <v>3000</v>
      </c>
      <c r="AF43" s="94">
        <v>3000</v>
      </c>
      <c r="AG43" s="94">
        <v>3000</v>
      </c>
      <c r="AH43" s="102" t="s">
        <v>3117</v>
      </c>
      <c r="AI43" s="102"/>
      <c r="AJ43" s="107"/>
      <c r="AK43" s="107" t="s">
        <v>3118</v>
      </c>
      <c r="AL43" s="107"/>
    </row>
    <row r="44" spans="2:38" ht="25.25" customHeight="1" x14ac:dyDescent="0.2">
      <c r="B44" s="102" t="s">
        <v>143</v>
      </c>
      <c r="C44" s="94" t="s">
        <v>85</v>
      </c>
      <c r="D44" s="103" t="s">
        <v>9650</v>
      </c>
      <c r="E44" s="94" t="s">
        <v>9651</v>
      </c>
      <c r="F44" s="94" t="s">
        <v>3116</v>
      </c>
      <c r="G44" s="94" t="s">
        <v>2497</v>
      </c>
      <c r="H44" s="103">
        <v>2022</v>
      </c>
      <c r="I44" s="103">
        <v>2022</v>
      </c>
      <c r="J44" s="102" t="s">
        <v>3389</v>
      </c>
      <c r="K44" s="94" t="s">
        <v>3390</v>
      </c>
      <c r="L44" s="94" t="s">
        <v>3391</v>
      </c>
      <c r="M44" s="94" t="s">
        <v>3392</v>
      </c>
      <c r="N44" s="94" t="s">
        <v>3393</v>
      </c>
      <c r="O44" s="94" t="s">
        <v>89</v>
      </c>
      <c r="P44" s="94" t="s">
        <v>90</v>
      </c>
      <c r="Q44" s="94" t="s">
        <v>3394</v>
      </c>
      <c r="R44" s="94" t="s">
        <v>3395</v>
      </c>
      <c r="S44" s="94" t="s">
        <v>135</v>
      </c>
      <c r="T44" s="94" t="s">
        <v>152</v>
      </c>
      <c r="U44" s="94" t="s">
        <v>121</v>
      </c>
      <c r="V44" s="104" t="s">
        <v>3396</v>
      </c>
      <c r="W44" s="105" t="s">
        <v>3397</v>
      </c>
      <c r="X44" s="105" t="s">
        <v>3394</v>
      </c>
      <c r="Y44" s="105" t="s">
        <v>3398</v>
      </c>
      <c r="Z44" s="105" t="s">
        <v>3399</v>
      </c>
      <c r="AA44" s="105" t="s">
        <v>3400</v>
      </c>
      <c r="AB44" s="106">
        <v>3</v>
      </c>
      <c r="AC44" s="102">
        <v>35500</v>
      </c>
      <c r="AD44" s="94">
        <v>12000</v>
      </c>
      <c r="AE44" s="94">
        <v>5000</v>
      </c>
      <c r="AF44" s="94">
        <v>5000</v>
      </c>
      <c r="AG44" s="94">
        <v>5000</v>
      </c>
      <c r="AH44" s="102" t="s">
        <v>3117</v>
      </c>
      <c r="AI44" s="102"/>
      <c r="AJ44" s="107"/>
      <c r="AK44" s="107" t="s">
        <v>3118</v>
      </c>
      <c r="AL44" s="107"/>
    </row>
    <row r="45" spans="2:38" ht="25.25" customHeight="1" x14ac:dyDescent="0.2">
      <c r="B45" s="102" t="s">
        <v>143</v>
      </c>
      <c r="C45" s="94" t="s">
        <v>85</v>
      </c>
      <c r="D45" s="103" t="s">
        <v>9652</v>
      </c>
      <c r="E45" s="94" t="s">
        <v>9653</v>
      </c>
      <c r="F45" s="94" t="s">
        <v>3116</v>
      </c>
      <c r="G45" s="94" t="s">
        <v>2497</v>
      </c>
      <c r="H45" s="103">
        <v>2022</v>
      </c>
      <c r="I45" s="103">
        <v>2022</v>
      </c>
      <c r="J45" s="102" t="s">
        <v>363</v>
      </c>
      <c r="K45" s="94" t="s">
        <v>364</v>
      </c>
      <c r="L45" s="94" t="s">
        <v>365</v>
      </c>
      <c r="M45" s="94" t="s">
        <v>366</v>
      </c>
      <c r="N45" s="94" t="s">
        <v>367</v>
      </c>
      <c r="O45" s="94" t="s">
        <v>89</v>
      </c>
      <c r="P45" s="94" t="s">
        <v>90</v>
      </c>
      <c r="Q45" s="94" t="s">
        <v>368</v>
      </c>
      <c r="R45" s="94" t="s">
        <v>369</v>
      </c>
      <c r="S45" s="94" t="s">
        <v>135</v>
      </c>
      <c r="T45" s="94" t="s">
        <v>293</v>
      </c>
      <c r="U45" s="94" t="s">
        <v>121</v>
      </c>
      <c r="V45" s="104" t="s">
        <v>2563</v>
      </c>
      <c r="W45" s="105" t="s">
        <v>2498</v>
      </c>
      <c r="X45" s="105" t="s">
        <v>368</v>
      </c>
      <c r="Y45" s="105" t="s">
        <v>2564</v>
      </c>
      <c r="Z45" s="105" t="s">
        <v>2565</v>
      </c>
      <c r="AA45" s="105" t="s">
        <v>2566</v>
      </c>
      <c r="AB45" s="106">
        <v>2</v>
      </c>
      <c r="AC45" s="102">
        <v>12300</v>
      </c>
      <c r="AD45" s="94">
        <v>3000</v>
      </c>
      <c r="AE45" s="94">
        <v>1500</v>
      </c>
      <c r="AF45" s="94">
        <v>1500</v>
      </c>
      <c r="AG45" s="94">
        <v>1500</v>
      </c>
      <c r="AH45" s="102" t="s">
        <v>3117</v>
      </c>
      <c r="AI45" s="102"/>
      <c r="AJ45" s="107"/>
      <c r="AK45" s="107" t="s">
        <v>3118</v>
      </c>
      <c r="AL45" s="107"/>
    </row>
    <row r="46" spans="2:38" ht="25.25" customHeight="1" x14ac:dyDescent="0.2">
      <c r="B46" s="102" t="s">
        <v>143</v>
      </c>
      <c r="C46" s="94" t="s">
        <v>85</v>
      </c>
      <c r="D46" s="103" t="s">
        <v>9654</v>
      </c>
      <c r="E46" s="94" t="s">
        <v>9655</v>
      </c>
      <c r="F46" s="94" t="s">
        <v>3116</v>
      </c>
      <c r="G46" s="94" t="s">
        <v>2497</v>
      </c>
      <c r="H46" s="103">
        <v>2022</v>
      </c>
      <c r="I46" s="103">
        <v>2022</v>
      </c>
      <c r="J46" s="102" t="s">
        <v>3946</v>
      </c>
      <c r="K46" s="94" t="s">
        <v>3947</v>
      </c>
      <c r="L46" s="94"/>
      <c r="M46" s="94" t="s">
        <v>3948</v>
      </c>
      <c r="N46" s="94" t="s">
        <v>3949</v>
      </c>
      <c r="O46" s="94" t="s">
        <v>89</v>
      </c>
      <c r="P46" s="94" t="s">
        <v>257</v>
      </c>
      <c r="Q46" s="94" t="s">
        <v>3524</v>
      </c>
      <c r="R46" s="94" t="s">
        <v>3525</v>
      </c>
      <c r="S46" s="94" t="s">
        <v>91</v>
      </c>
      <c r="T46" s="94" t="s">
        <v>293</v>
      </c>
      <c r="U46" s="94" t="s">
        <v>121</v>
      </c>
      <c r="V46" s="104" t="s">
        <v>3950</v>
      </c>
      <c r="W46" s="105" t="s">
        <v>2498</v>
      </c>
      <c r="X46" s="105" t="s">
        <v>3524</v>
      </c>
      <c r="Y46" s="105" t="s">
        <v>3527</v>
      </c>
      <c r="Z46" s="105" t="s">
        <v>3951</v>
      </c>
      <c r="AA46" s="105" t="s">
        <v>3952</v>
      </c>
      <c r="AB46" s="106">
        <v>3</v>
      </c>
      <c r="AC46" s="102">
        <v>15600</v>
      </c>
      <c r="AD46" s="94">
        <v>14000</v>
      </c>
      <c r="AE46" s="94">
        <v>2000</v>
      </c>
      <c r="AF46" s="94">
        <v>2000</v>
      </c>
      <c r="AG46" s="94">
        <v>0</v>
      </c>
      <c r="AH46" s="102" t="s">
        <v>3117</v>
      </c>
      <c r="AI46" s="102"/>
      <c r="AJ46" s="107"/>
      <c r="AK46" s="107" t="s">
        <v>3118</v>
      </c>
      <c r="AL46" s="107"/>
    </row>
    <row r="47" spans="2:38" ht="25.25" customHeight="1" x14ac:dyDescent="0.2">
      <c r="B47" s="102" t="s">
        <v>143</v>
      </c>
      <c r="C47" s="94" t="s">
        <v>85</v>
      </c>
      <c r="D47" s="103" t="s">
        <v>9656</v>
      </c>
      <c r="E47" s="94" t="s">
        <v>9657</v>
      </c>
      <c r="F47" s="94" t="s">
        <v>3116</v>
      </c>
      <c r="G47" s="94" t="s">
        <v>2497</v>
      </c>
      <c r="H47" s="103">
        <v>2022</v>
      </c>
      <c r="I47" s="103">
        <v>2022</v>
      </c>
      <c r="J47" s="102" t="s">
        <v>3646</v>
      </c>
      <c r="K47" s="94" t="s">
        <v>3647</v>
      </c>
      <c r="L47" s="94" t="s">
        <v>3648</v>
      </c>
      <c r="M47" s="94" t="s">
        <v>3649</v>
      </c>
      <c r="N47" s="94" t="s">
        <v>3650</v>
      </c>
      <c r="O47" s="94" t="s">
        <v>89</v>
      </c>
      <c r="P47" s="94" t="s">
        <v>90</v>
      </c>
      <c r="Q47" s="94" t="s">
        <v>3651</v>
      </c>
      <c r="R47" s="94" t="s">
        <v>3652</v>
      </c>
      <c r="S47" s="94" t="s">
        <v>135</v>
      </c>
      <c r="T47" s="94" t="s">
        <v>201</v>
      </c>
      <c r="U47" s="94" t="s">
        <v>121</v>
      </c>
      <c r="V47" s="104" t="s">
        <v>3653</v>
      </c>
      <c r="W47" s="105" t="s">
        <v>2498</v>
      </c>
      <c r="X47" s="105" t="s">
        <v>3651</v>
      </c>
      <c r="Y47" s="105" t="s">
        <v>3654</v>
      </c>
      <c r="Z47" s="105" t="s">
        <v>3655</v>
      </c>
      <c r="AA47" s="105" t="s">
        <v>3656</v>
      </c>
      <c r="AB47" s="106">
        <v>1</v>
      </c>
      <c r="AC47" s="102">
        <v>7800</v>
      </c>
      <c r="AD47" s="94">
        <v>2400</v>
      </c>
      <c r="AE47" s="94">
        <v>1500</v>
      </c>
      <c r="AF47" s="94">
        <v>1500</v>
      </c>
      <c r="AG47" s="94">
        <v>1500</v>
      </c>
      <c r="AH47" s="102" t="s">
        <v>3117</v>
      </c>
      <c r="AI47" s="102"/>
      <c r="AJ47" s="107"/>
      <c r="AK47" s="107" t="s">
        <v>3118</v>
      </c>
      <c r="AL47" s="107"/>
    </row>
    <row r="48" spans="2:38" ht="25.25" customHeight="1" x14ac:dyDescent="0.2">
      <c r="B48" s="102" t="s">
        <v>143</v>
      </c>
      <c r="C48" s="94" t="s">
        <v>85</v>
      </c>
      <c r="D48" s="103" t="s">
        <v>9658</v>
      </c>
      <c r="E48" s="94" t="s">
        <v>9659</v>
      </c>
      <c r="F48" s="94" t="s">
        <v>3116</v>
      </c>
      <c r="G48" s="94" t="s">
        <v>2497</v>
      </c>
      <c r="H48" s="103">
        <v>2022</v>
      </c>
      <c r="I48" s="103">
        <v>2022</v>
      </c>
      <c r="J48" s="102" t="s">
        <v>3853</v>
      </c>
      <c r="K48" s="94" t="s">
        <v>3854</v>
      </c>
      <c r="L48" s="94" t="s">
        <v>3855</v>
      </c>
      <c r="M48" s="94" t="s">
        <v>3856</v>
      </c>
      <c r="N48" s="94" t="s">
        <v>3857</v>
      </c>
      <c r="O48" s="94" t="s">
        <v>89</v>
      </c>
      <c r="P48" s="94" t="s">
        <v>90</v>
      </c>
      <c r="Q48" s="94" t="s">
        <v>3858</v>
      </c>
      <c r="R48" s="94" t="s">
        <v>3859</v>
      </c>
      <c r="S48" s="94" t="s">
        <v>135</v>
      </c>
      <c r="T48" s="94" t="s">
        <v>3423</v>
      </c>
      <c r="U48" s="94" t="s">
        <v>121</v>
      </c>
      <c r="V48" s="104" t="s">
        <v>3860</v>
      </c>
      <c r="W48" s="105" t="s">
        <v>2498</v>
      </c>
      <c r="X48" s="105" t="s">
        <v>3858</v>
      </c>
      <c r="Y48" s="105" t="s">
        <v>3861</v>
      </c>
      <c r="Z48" s="105" t="s">
        <v>3862</v>
      </c>
      <c r="AA48" s="105" t="s">
        <v>3863</v>
      </c>
      <c r="AB48" s="106">
        <v>1</v>
      </c>
      <c r="AC48" s="102">
        <v>3050</v>
      </c>
      <c r="AD48" s="94">
        <v>1500</v>
      </c>
      <c r="AE48" s="94">
        <v>1500</v>
      </c>
      <c r="AF48" s="94">
        <v>1500</v>
      </c>
      <c r="AG48" s="94">
        <v>1500</v>
      </c>
      <c r="AH48" s="102" t="s">
        <v>3117</v>
      </c>
      <c r="AI48" s="102"/>
      <c r="AJ48" s="107"/>
      <c r="AK48" s="107" t="s">
        <v>3118</v>
      </c>
      <c r="AL48" s="107"/>
    </row>
    <row r="49" spans="2:38" ht="25.25" customHeight="1" x14ac:dyDescent="0.2">
      <c r="B49" s="102" t="s">
        <v>143</v>
      </c>
      <c r="C49" s="94" t="s">
        <v>85</v>
      </c>
      <c r="D49" s="103" t="s">
        <v>9660</v>
      </c>
      <c r="E49" s="94" t="s">
        <v>9661</v>
      </c>
      <c r="F49" s="94" t="s">
        <v>3116</v>
      </c>
      <c r="G49" s="94" t="s">
        <v>2497</v>
      </c>
      <c r="H49" s="103">
        <v>2022</v>
      </c>
      <c r="I49" s="103">
        <v>2022</v>
      </c>
      <c r="J49" s="102" t="s">
        <v>3828</v>
      </c>
      <c r="K49" s="94" t="s">
        <v>3829</v>
      </c>
      <c r="L49" s="94" t="s">
        <v>3830</v>
      </c>
      <c r="M49" s="94" t="s">
        <v>3831</v>
      </c>
      <c r="N49" s="94" t="s">
        <v>3832</v>
      </c>
      <c r="O49" s="94" t="s">
        <v>89</v>
      </c>
      <c r="P49" s="94" t="s">
        <v>90</v>
      </c>
      <c r="Q49" s="94" t="s">
        <v>3833</v>
      </c>
      <c r="R49" s="94" t="s">
        <v>3834</v>
      </c>
      <c r="S49" s="94" t="s">
        <v>135</v>
      </c>
      <c r="T49" s="94" t="s">
        <v>120</v>
      </c>
      <c r="U49" s="94" t="s">
        <v>121</v>
      </c>
      <c r="V49" s="104" t="s">
        <v>3835</v>
      </c>
      <c r="W49" s="105" t="s">
        <v>2498</v>
      </c>
      <c r="X49" s="105" t="s">
        <v>3833</v>
      </c>
      <c r="Y49" s="105" t="s">
        <v>2502</v>
      </c>
      <c r="Z49" s="105" t="s">
        <v>3836</v>
      </c>
      <c r="AA49" s="105" t="s">
        <v>3837</v>
      </c>
      <c r="AB49" s="106">
        <v>3</v>
      </c>
      <c r="AC49" s="102">
        <v>14500</v>
      </c>
      <c r="AD49" s="94">
        <v>6000</v>
      </c>
      <c r="AE49" s="94">
        <v>1500</v>
      </c>
      <c r="AF49" s="94">
        <v>1500</v>
      </c>
      <c r="AG49" s="94">
        <v>1500</v>
      </c>
      <c r="AH49" s="102" t="s">
        <v>3117</v>
      </c>
      <c r="AI49" s="102"/>
      <c r="AJ49" s="107"/>
      <c r="AK49" s="107" t="s">
        <v>3118</v>
      </c>
      <c r="AL49" s="107"/>
    </row>
    <row r="50" spans="2:38" ht="25.25" customHeight="1" x14ac:dyDescent="0.2">
      <c r="B50" s="102" t="s">
        <v>143</v>
      </c>
      <c r="C50" s="94" t="s">
        <v>85</v>
      </c>
      <c r="D50" s="103" t="s">
        <v>9662</v>
      </c>
      <c r="E50" s="94" t="s">
        <v>9663</v>
      </c>
      <c r="F50" s="94" t="s">
        <v>3116</v>
      </c>
      <c r="G50" s="94" t="s">
        <v>2497</v>
      </c>
      <c r="H50" s="103">
        <v>2022</v>
      </c>
      <c r="I50" s="103">
        <v>2022</v>
      </c>
      <c r="J50" s="102" t="s">
        <v>3617</v>
      </c>
      <c r="K50" s="94" t="s">
        <v>3618</v>
      </c>
      <c r="L50" s="94" t="s">
        <v>3619</v>
      </c>
      <c r="M50" s="94" t="s">
        <v>3620</v>
      </c>
      <c r="N50" s="94" t="s">
        <v>3621</v>
      </c>
      <c r="O50" s="94" t="s">
        <v>89</v>
      </c>
      <c r="P50" s="94" t="s">
        <v>90</v>
      </c>
      <c r="Q50" s="94" t="s">
        <v>3622</v>
      </c>
      <c r="R50" s="94" t="s">
        <v>3623</v>
      </c>
      <c r="S50" s="94" t="s">
        <v>135</v>
      </c>
      <c r="T50" s="94" t="s">
        <v>260</v>
      </c>
      <c r="U50" s="94" t="s">
        <v>121</v>
      </c>
      <c r="V50" s="104" t="s">
        <v>3624</v>
      </c>
      <c r="W50" s="105" t="s">
        <v>3625</v>
      </c>
      <c r="X50" s="105" t="s">
        <v>3626</v>
      </c>
      <c r="Y50" s="105" t="s">
        <v>3627</v>
      </c>
      <c r="Z50" s="105" t="s">
        <v>3628</v>
      </c>
      <c r="AA50" s="105" t="s">
        <v>3629</v>
      </c>
      <c r="AB50" s="106">
        <v>3</v>
      </c>
      <c r="AC50" s="102">
        <v>23450</v>
      </c>
      <c r="AD50" s="94">
        <v>6250</v>
      </c>
      <c r="AE50" s="94">
        <v>5500</v>
      </c>
      <c r="AF50" s="94">
        <v>5500</v>
      </c>
      <c r="AG50" s="94">
        <v>5500</v>
      </c>
      <c r="AH50" s="102" t="s">
        <v>3117</v>
      </c>
      <c r="AI50" s="102"/>
      <c r="AJ50" s="107"/>
      <c r="AK50" s="107" t="s">
        <v>3118</v>
      </c>
      <c r="AL50" s="107"/>
    </row>
    <row r="51" spans="2:38" ht="25.25" customHeight="1" x14ac:dyDescent="0.2">
      <c r="B51" s="102" t="s">
        <v>143</v>
      </c>
      <c r="C51" s="94" t="s">
        <v>85</v>
      </c>
      <c r="D51" s="103" t="s">
        <v>9664</v>
      </c>
      <c r="E51" s="94" t="s">
        <v>9665</v>
      </c>
      <c r="F51" s="94" t="s">
        <v>3116</v>
      </c>
      <c r="G51" s="94" t="s">
        <v>2497</v>
      </c>
      <c r="H51" s="103">
        <v>2022</v>
      </c>
      <c r="I51" s="103">
        <v>2022</v>
      </c>
      <c r="J51" s="102" t="s">
        <v>3331</v>
      </c>
      <c r="K51" s="94" t="s">
        <v>3332</v>
      </c>
      <c r="L51" s="94" t="s">
        <v>3333</v>
      </c>
      <c r="M51" s="94" t="s">
        <v>3334</v>
      </c>
      <c r="N51" s="94" t="s">
        <v>3335</v>
      </c>
      <c r="O51" s="94" t="s">
        <v>89</v>
      </c>
      <c r="P51" s="94" t="s">
        <v>90</v>
      </c>
      <c r="Q51" s="94" t="s">
        <v>3336</v>
      </c>
      <c r="R51" s="94" t="s">
        <v>3337</v>
      </c>
      <c r="S51" s="94" t="s">
        <v>91</v>
      </c>
      <c r="T51" s="94" t="s">
        <v>3338</v>
      </c>
      <c r="U51" s="94" t="s">
        <v>121</v>
      </c>
      <c r="V51" s="104" t="s">
        <v>3339</v>
      </c>
      <c r="W51" s="105" t="s">
        <v>2498</v>
      </c>
      <c r="X51" s="105" t="s">
        <v>3336</v>
      </c>
      <c r="Y51" s="105" t="s">
        <v>3340</v>
      </c>
      <c r="Z51" s="105" t="s">
        <v>3341</v>
      </c>
      <c r="AA51" s="105" t="s">
        <v>3342</v>
      </c>
      <c r="AB51" s="106">
        <v>2</v>
      </c>
      <c r="AC51" s="102">
        <v>14700</v>
      </c>
      <c r="AD51" s="94">
        <v>3700</v>
      </c>
      <c r="AE51" s="94">
        <v>1500</v>
      </c>
      <c r="AF51" s="94">
        <v>1500</v>
      </c>
      <c r="AG51" s="94">
        <v>1500</v>
      </c>
      <c r="AH51" s="102" t="s">
        <v>3117</v>
      </c>
      <c r="AI51" s="102"/>
      <c r="AJ51" s="107"/>
      <c r="AK51" s="107" t="s">
        <v>3118</v>
      </c>
      <c r="AL51" s="107"/>
    </row>
    <row r="52" spans="2:38" ht="25.25" customHeight="1" x14ac:dyDescent="0.2">
      <c r="B52" s="102" t="s">
        <v>143</v>
      </c>
      <c r="C52" s="94" t="s">
        <v>85</v>
      </c>
      <c r="D52" s="103" t="s">
        <v>9666</v>
      </c>
      <c r="E52" s="94" t="s">
        <v>9667</v>
      </c>
      <c r="F52" s="94" t="s">
        <v>472</v>
      </c>
      <c r="G52" s="94" t="s">
        <v>2497</v>
      </c>
      <c r="H52" s="103">
        <v>2022</v>
      </c>
      <c r="I52" s="103">
        <v>2022</v>
      </c>
      <c r="J52" s="102" t="s">
        <v>9668</v>
      </c>
      <c r="K52" s="94" t="s">
        <v>9669</v>
      </c>
      <c r="L52" s="94" t="s">
        <v>9670</v>
      </c>
      <c r="M52" s="94" t="s">
        <v>9671</v>
      </c>
      <c r="N52" s="94" t="s">
        <v>9672</v>
      </c>
      <c r="O52" s="94" t="s">
        <v>89</v>
      </c>
      <c r="P52" s="94" t="s">
        <v>90</v>
      </c>
      <c r="Q52" s="94" t="s">
        <v>9673</v>
      </c>
      <c r="R52" s="94" t="s">
        <v>9674</v>
      </c>
      <c r="S52" s="94" t="s">
        <v>135</v>
      </c>
      <c r="T52" s="94" t="s">
        <v>260</v>
      </c>
      <c r="U52" s="94" t="s">
        <v>121</v>
      </c>
      <c r="V52" s="104" t="s">
        <v>9675</v>
      </c>
      <c r="W52" s="105" t="s">
        <v>2498</v>
      </c>
      <c r="X52" s="105" t="s">
        <v>3783</v>
      </c>
      <c r="Y52" s="105" t="s">
        <v>9676</v>
      </c>
      <c r="Z52" s="105" t="s">
        <v>9677</v>
      </c>
      <c r="AA52" s="105" t="s">
        <v>9678</v>
      </c>
      <c r="AB52" s="106">
        <v>1</v>
      </c>
      <c r="AC52" s="102">
        <v>6700</v>
      </c>
      <c r="AD52" s="94">
        <v>1500</v>
      </c>
      <c r="AE52" s="94">
        <v>0</v>
      </c>
      <c r="AF52" s="94">
        <v>0</v>
      </c>
      <c r="AG52" s="94">
        <v>0</v>
      </c>
      <c r="AH52" s="102"/>
      <c r="AI52" s="102"/>
      <c r="AJ52" s="107"/>
      <c r="AK52" s="107" t="s">
        <v>2499</v>
      </c>
      <c r="AL52" s="107"/>
    </row>
    <row r="53" spans="2:38" ht="25.25" customHeight="1" x14ac:dyDescent="0.2">
      <c r="B53" s="102" t="s">
        <v>143</v>
      </c>
      <c r="C53" s="94" t="s">
        <v>85</v>
      </c>
      <c r="D53" s="103" t="s">
        <v>9679</v>
      </c>
      <c r="E53" s="94" t="s">
        <v>9680</v>
      </c>
      <c r="F53" s="94" t="s">
        <v>3116</v>
      </c>
      <c r="G53" s="94" t="s">
        <v>2497</v>
      </c>
      <c r="H53" s="103">
        <v>2022</v>
      </c>
      <c r="I53" s="103">
        <v>2022</v>
      </c>
      <c r="J53" s="102" t="s">
        <v>3753</v>
      </c>
      <c r="K53" s="94" t="s">
        <v>9681</v>
      </c>
      <c r="L53" s="94"/>
      <c r="M53" s="94" t="s">
        <v>9682</v>
      </c>
      <c r="N53" s="94" t="s">
        <v>3756</v>
      </c>
      <c r="O53" s="94" t="s">
        <v>89</v>
      </c>
      <c r="P53" s="94" t="s">
        <v>257</v>
      </c>
      <c r="Q53" s="94" t="s">
        <v>3757</v>
      </c>
      <c r="R53" s="94" t="s">
        <v>3689</v>
      </c>
      <c r="S53" s="94" t="s">
        <v>91</v>
      </c>
      <c r="T53" s="94" t="s">
        <v>201</v>
      </c>
      <c r="U53" s="94" t="s">
        <v>121</v>
      </c>
      <c r="V53" s="104" t="s">
        <v>9683</v>
      </c>
      <c r="W53" s="105" t="s">
        <v>2498</v>
      </c>
      <c r="X53" s="105" t="s">
        <v>3757</v>
      </c>
      <c r="Y53" s="105" t="s">
        <v>9684</v>
      </c>
      <c r="Z53" s="105"/>
      <c r="AA53" s="105"/>
      <c r="AB53" s="106">
        <v>4</v>
      </c>
      <c r="AC53" s="102">
        <v>18600</v>
      </c>
      <c r="AD53" s="94">
        <v>9300</v>
      </c>
      <c r="AE53" s="94">
        <v>5000</v>
      </c>
      <c r="AF53" s="94">
        <v>5000</v>
      </c>
      <c r="AG53" s="94">
        <v>5000</v>
      </c>
      <c r="AH53" s="102" t="s">
        <v>3117</v>
      </c>
      <c r="AI53" s="102"/>
      <c r="AJ53" s="107"/>
      <c r="AK53" s="107" t="s">
        <v>3118</v>
      </c>
      <c r="AL53" s="107"/>
    </row>
    <row r="54" spans="2:38" ht="25.25" customHeight="1" x14ac:dyDescent="0.2">
      <c r="B54" s="102" t="s">
        <v>143</v>
      </c>
      <c r="C54" s="94" t="s">
        <v>85</v>
      </c>
      <c r="D54" s="103" t="s">
        <v>9685</v>
      </c>
      <c r="E54" s="94" t="s">
        <v>9686</v>
      </c>
      <c r="F54" s="94" t="s">
        <v>3116</v>
      </c>
      <c r="G54" s="94" t="s">
        <v>2497</v>
      </c>
      <c r="H54" s="103">
        <v>2022</v>
      </c>
      <c r="I54" s="103">
        <v>2022</v>
      </c>
      <c r="J54" s="102" t="s">
        <v>166</v>
      </c>
      <c r="K54" s="94" t="s">
        <v>167</v>
      </c>
      <c r="L54" s="94" t="s">
        <v>168</v>
      </c>
      <c r="M54" s="94" t="s">
        <v>169</v>
      </c>
      <c r="N54" s="94" t="s">
        <v>170</v>
      </c>
      <c r="O54" s="94" t="s">
        <v>89</v>
      </c>
      <c r="P54" s="94" t="s">
        <v>90</v>
      </c>
      <c r="Q54" s="94" t="s">
        <v>171</v>
      </c>
      <c r="R54" s="94" t="s">
        <v>172</v>
      </c>
      <c r="S54" s="94" t="s">
        <v>135</v>
      </c>
      <c r="T54" s="94" t="s">
        <v>120</v>
      </c>
      <c r="U54" s="94" t="s">
        <v>121</v>
      </c>
      <c r="V54" s="104" t="s">
        <v>2516</v>
      </c>
      <c r="W54" s="105" t="s">
        <v>2498</v>
      </c>
      <c r="X54" s="105" t="s">
        <v>171</v>
      </c>
      <c r="Y54" s="105" t="s">
        <v>2517</v>
      </c>
      <c r="Z54" s="105" t="s">
        <v>2518</v>
      </c>
      <c r="AA54" s="105" t="s">
        <v>2519</v>
      </c>
      <c r="AB54" s="106">
        <v>3</v>
      </c>
      <c r="AC54" s="102">
        <v>6900</v>
      </c>
      <c r="AD54" s="94">
        <v>3450</v>
      </c>
      <c r="AE54" s="94">
        <v>3300</v>
      </c>
      <c r="AF54" s="94">
        <v>3300</v>
      </c>
      <c r="AG54" s="94">
        <v>3300</v>
      </c>
      <c r="AH54" s="102" t="s">
        <v>3117</v>
      </c>
      <c r="AI54" s="102"/>
      <c r="AJ54" s="107"/>
      <c r="AK54" s="107" t="s">
        <v>3118</v>
      </c>
      <c r="AL54" s="107"/>
    </row>
    <row r="55" spans="2:38" ht="25.25" customHeight="1" x14ac:dyDescent="0.2">
      <c r="B55" s="102" t="s">
        <v>143</v>
      </c>
      <c r="C55" s="94" t="s">
        <v>85</v>
      </c>
      <c r="D55" s="103" t="s">
        <v>9687</v>
      </c>
      <c r="E55" s="94" t="s">
        <v>9688</v>
      </c>
      <c r="F55" s="94" t="s">
        <v>3116</v>
      </c>
      <c r="G55" s="94" t="s">
        <v>2497</v>
      </c>
      <c r="H55" s="103">
        <v>2022</v>
      </c>
      <c r="I55" s="103">
        <v>2022</v>
      </c>
      <c r="J55" s="102" t="s">
        <v>3778</v>
      </c>
      <c r="K55" s="94" t="s">
        <v>3779</v>
      </c>
      <c r="L55" s="94" t="s">
        <v>3780</v>
      </c>
      <c r="M55" s="94" t="s">
        <v>3781</v>
      </c>
      <c r="N55" s="94" t="s">
        <v>3782</v>
      </c>
      <c r="O55" s="94" t="s">
        <v>89</v>
      </c>
      <c r="P55" s="94" t="s">
        <v>90</v>
      </c>
      <c r="Q55" s="94" t="s">
        <v>3783</v>
      </c>
      <c r="R55" s="94" t="s">
        <v>3784</v>
      </c>
      <c r="S55" s="94" t="s">
        <v>135</v>
      </c>
      <c r="T55" s="94" t="s">
        <v>260</v>
      </c>
      <c r="U55" s="94" t="s">
        <v>121</v>
      </c>
      <c r="V55" s="104" t="s">
        <v>3785</v>
      </c>
      <c r="W55" s="105" t="s">
        <v>3786</v>
      </c>
      <c r="X55" s="105" t="s">
        <v>3783</v>
      </c>
      <c r="Y55" s="105" t="s">
        <v>3787</v>
      </c>
      <c r="Z55" s="105" t="s">
        <v>3788</v>
      </c>
      <c r="AA55" s="105" t="s">
        <v>3789</v>
      </c>
      <c r="AB55" s="106">
        <v>3</v>
      </c>
      <c r="AC55" s="102">
        <v>86818</v>
      </c>
      <c r="AD55" s="94">
        <v>13200</v>
      </c>
      <c r="AE55" s="94">
        <v>7000</v>
      </c>
      <c r="AF55" s="94">
        <v>7000</v>
      </c>
      <c r="AG55" s="94">
        <v>7000</v>
      </c>
      <c r="AH55" s="102" t="s">
        <v>3117</v>
      </c>
      <c r="AI55" s="102"/>
      <c r="AJ55" s="107"/>
      <c r="AK55" s="107" t="s">
        <v>3118</v>
      </c>
      <c r="AL55" s="107"/>
    </row>
    <row r="56" spans="2:38" ht="25.25" customHeight="1" x14ac:dyDescent="0.2">
      <c r="B56" s="102" t="s">
        <v>143</v>
      </c>
      <c r="C56" s="94" t="s">
        <v>85</v>
      </c>
      <c r="D56" s="103" t="s">
        <v>9689</v>
      </c>
      <c r="E56" s="94" t="s">
        <v>9690</v>
      </c>
      <c r="F56" s="94" t="s">
        <v>3116</v>
      </c>
      <c r="G56" s="94" t="s">
        <v>2497</v>
      </c>
      <c r="H56" s="103">
        <v>2022</v>
      </c>
      <c r="I56" s="103">
        <v>2022</v>
      </c>
      <c r="J56" s="102" t="s">
        <v>3683</v>
      </c>
      <c r="K56" s="94" t="s">
        <v>3684</v>
      </c>
      <c r="L56" s="94" t="s">
        <v>3685</v>
      </c>
      <c r="M56" s="94" t="s">
        <v>3686</v>
      </c>
      <c r="N56" s="94" t="s">
        <v>3687</v>
      </c>
      <c r="O56" s="94" t="s">
        <v>89</v>
      </c>
      <c r="P56" s="94" t="s">
        <v>90</v>
      </c>
      <c r="Q56" s="94" t="s">
        <v>3688</v>
      </c>
      <c r="R56" s="94" t="s">
        <v>3689</v>
      </c>
      <c r="S56" s="94" t="s">
        <v>135</v>
      </c>
      <c r="T56" s="94" t="s">
        <v>201</v>
      </c>
      <c r="U56" s="94" t="s">
        <v>121</v>
      </c>
      <c r="V56" s="104" t="s">
        <v>3690</v>
      </c>
      <c r="W56" s="105" t="s">
        <v>3691</v>
      </c>
      <c r="X56" s="105" t="s">
        <v>3688</v>
      </c>
      <c r="Y56" s="105" t="s">
        <v>3692</v>
      </c>
      <c r="Z56" s="105" t="s">
        <v>3693</v>
      </c>
      <c r="AA56" s="105" t="s">
        <v>3694</v>
      </c>
      <c r="AB56" s="106">
        <v>2</v>
      </c>
      <c r="AC56" s="102">
        <v>16800</v>
      </c>
      <c r="AD56" s="94">
        <v>6000</v>
      </c>
      <c r="AE56" s="94">
        <v>3000</v>
      </c>
      <c r="AF56" s="94">
        <v>3000</v>
      </c>
      <c r="AG56" s="94">
        <v>3000</v>
      </c>
      <c r="AH56" s="102" t="s">
        <v>3117</v>
      </c>
      <c r="AI56" s="102"/>
      <c r="AJ56" s="107"/>
      <c r="AK56" s="107" t="s">
        <v>3118</v>
      </c>
      <c r="AL56" s="107"/>
    </row>
    <row r="57" spans="2:38" ht="25.25" customHeight="1" x14ac:dyDescent="0.2">
      <c r="B57" s="102" t="s">
        <v>143</v>
      </c>
      <c r="C57" s="94" t="s">
        <v>85</v>
      </c>
      <c r="D57" s="103" t="s">
        <v>9691</v>
      </c>
      <c r="E57" s="94" t="s">
        <v>9692</v>
      </c>
      <c r="F57" s="94" t="s">
        <v>3116</v>
      </c>
      <c r="G57" s="94" t="s">
        <v>2497</v>
      </c>
      <c r="H57" s="103">
        <v>2022</v>
      </c>
      <c r="I57" s="103">
        <v>2022</v>
      </c>
      <c r="J57" s="102" t="s">
        <v>3697</v>
      </c>
      <c r="K57" s="94" t="s">
        <v>3698</v>
      </c>
      <c r="L57" s="94" t="s">
        <v>3699</v>
      </c>
      <c r="M57" s="94" t="s">
        <v>3700</v>
      </c>
      <c r="N57" s="94" t="s">
        <v>3701</v>
      </c>
      <c r="O57" s="94" t="s">
        <v>89</v>
      </c>
      <c r="P57" s="94" t="s">
        <v>90</v>
      </c>
      <c r="Q57" s="94" t="s">
        <v>3702</v>
      </c>
      <c r="R57" s="94" t="s">
        <v>3703</v>
      </c>
      <c r="S57" s="94" t="s">
        <v>91</v>
      </c>
      <c r="T57" s="94" t="s">
        <v>201</v>
      </c>
      <c r="U57" s="94" t="s">
        <v>121</v>
      </c>
      <c r="V57" s="104" t="s">
        <v>3704</v>
      </c>
      <c r="W57" s="105" t="s">
        <v>2534</v>
      </c>
      <c r="X57" s="105" t="s">
        <v>3702</v>
      </c>
      <c r="Y57" s="105" t="s">
        <v>3705</v>
      </c>
      <c r="Z57" s="105" t="s">
        <v>3706</v>
      </c>
      <c r="AA57" s="105" t="s">
        <v>3707</v>
      </c>
      <c r="AB57" s="106">
        <v>1</v>
      </c>
      <c r="AC57" s="102">
        <v>2120</v>
      </c>
      <c r="AD57" s="94">
        <v>1500</v>
      </c>
      <c r="AE57" s="94">
        <v>1000</v>
      </c>
      <c r="AF57" s="94">
        <v>1000</v>
      </c>
      <c r="AG57" s="94">
        <v>1000</v>
      </c>
      <c r="AH57" s="102" t="s">
        <v>3117</v>
      </c>
      <c r="AI57" s="102"/>
      <c r="AJ57" s="107"/>
      <c r="AK57" s="107" t="s">
        <v>3118</v>
      </c>
      <c r="AL57" s="107"/>
    </row>
    <row r="58" spans="2:38" ht="25.25" customHeight="1" x14ac:dyDescent="0.2">
      <c r="B58" s="102" t="s">
        <v>143</v>
      </c>
      <c r="C58" s="94" t="s">
        <v>85</v>
      </c>
      <c r="D58" s="103" t="s">
        <v>9693</v>
      </c>
      <c r="E58" s="94" t="s">
        <v>9694</v>
      </c>
      <c r="F58" s="94" t="s">
        <v>3116</v>
      </c>
      <c r="G58" s="94" t="s">
        <v>2497</v>
      </c>
      <c r="H58" s="103">
        <v>2022</v>
      </c>
      <c r="I58" s="103">
        <v>2022</v>
      </c>
      <c r="J58" s="102" t="s">
        <v>9695</v>
      </c>
      <c r="K58" s="94" t="s">
        <v>9696</v>
      </c>
      <c r="L58" s="94" t="s">
        <v>9697</v>
      </c>
      <c r="M58" s="94" t="s">
        <v>9698</v>
      </c>
      <c r="N58" s="94" t="s">
        <v>9699</v>
      </c>
      <c r="O58" s="94" t="s">
        <v>89</v>
      </c>
      <c r="P58" s="94" t="s">
        <v>90</v>
      </c>
      <c r="Q58" s="94" t="s">
        <v>9700</v>
      </c>
      <c r="R58" s="94" t="s">
        <v>9701</v>
      </c>
      <c r="S58" s="94" t="s">
        <v>91</v>
      </c>
      <c r="T58" s="94" t="s">
        <v>201</v>
      </c>
      <c r="U58" s="94" t="s">
        <v>121</v>
      </c>
      <c r="V58" s="104" t="s">
        <v>9702</v>
      </c>
      <c r="W58" s="105" t="s">
        <v>9703</v>
      </c>
      <c r="X58" s="105" t="s">
        <v>9700</v>
      </c>
      <c r="Y58" s="105" t="s">
        <v>9704</v>
      </c>
      <c r="Z58" s="105" t="s">
        <v>9705</v>
      </c>
      <c r="AA58" s="105" t="s">
        <v>9706</v>
      </c>
      <c r="AB58" s="106">
        <v>1</v>
      </c>
      <c r="AC58" s="102">
        <v>6750</v>
      </c>
      <c r="AD58" s="94">
        <v>1000</v>
      </c>
      <c r="AE58" s="94">
        <v>1000</v>
      </c>
      <c r="AF58" s="94">
        <v>1000</v>
      </c>
      <c r="AG58" s="94">
        <v>1000</v>
      </c>
      <c r="AH58" s="102" t="s">
        <v>3117</v>
      </c>
      <c r="AI58" s="102"/>
      <c r="AJ58" s="107"/>
      <c r="AK58" s="107" t="s">
        <v>3118</v>
      </c>
      <c r="AL58" s="107"/>
    </row>
    <row r="59" spans="2:38" ht="25.25" customHeight="1" x14ac:dyDescent="0.2">
      <c r="B59" s="102" t="s">
        <v>143</v>
      </c>
      <c r="C59" s="94" t="s">
        <v>85</v>
      </c>
      <c r="D59" s="103" t="s">
        <v>9707</v>
      </c>
      <c r="E59" s="94" t="s">
        <v>9708</v>
      </c>
      <c r="F59" s="94" t="s">
        <v>3505</v>
      </c>
      <c r="G59" s="94" t="s">
        <v>2497</v>
      </c>
      <c r="H59" s="103">
        <v>2022</v>
      </c>
      <c r="I59" s="103">
        <v>2022</v>
      </c>
      <c r="J59" s="102" t="s">
        <v>308</v>
      </c>
      <c r="K59" s="94" t="s">
        <v>309</v>
      </c>
      <c r="L59" s="94" t="s">
        <v>310</v>
      </c>
      <c r="M59" s="94" t="s">
        <v>311</v>
      </c>
      <c r="N59" s="94" t="s">
        <v>312</v>
      </c>
      <c r="O59" s="94" t="s">
        <v>89</v>
      </c>
      <c r="P59" s="94" t="s">
        <v>90</v>
      </c>
      <c r="Q59" s="94" t="s">
        <v>313</v>
      </c>
      <c r="R59" s="94" t="s">
        <v>314</v>
      </c>
      <c r="S59" s="94" t="s">
        <v>91</v>
      </c>
      <c r="T59" s="94" t="s">
        <v>224</v>
      </c>
      <c r="U59" s="94" t="s">
        <v>121</v>
      </c>
      <c r="V59" s="104" t="s">
        <v>2552</v>
      </c>
      <c r="W59" s="105" t="s">
        <v>2498</v>
      </c>
      <c r="X59" s="105" t="s">
        <v>313</v>
      </c>
      <c r="Y59" s="105" t="s">
        <v>2553</v>
      </c>
      <c r="Z59" s="105" t="s">
        <v>2554</v>
      </c>
      <c r="AA59" s="105" t="s">
        <v>2555</v>
      </c>
      <c r="AB59" s="106">
        <v>1</v>
      </c>
      <c r="AC59" s="102">
        <v>3335</v>
      </c>
      <c r="AD59" s="94">
        <v>1500</v>
      </c>
      <c r="AE59" s="94">
        <v>0</v>
      </c>
      <c r="AF59" s="94">
        <v>0</v>
      </c>
      <c r="AG59" s="94">
        <v>0</v>
      </c>
      <c r="AH59" s="102"/>
      <c r="AI59" s="102"/>
      <c r="AJ59" s="107"/>
      <c r="AK59" s="107" t="s">
        <v>3118</v>
      </c>
      <c r="AL59" s="107"/>
    </row>
    <row r="60" spans="2:38" ht="25.25" customHeight="1" x14ac:dyDescent="0.2">
      <c r="B60" s="102" t="s">
        <v>143</v>
      </c>
      <c r="C60" s="94" t="s">
        <v>85</v>
      </c>
      <c r="D60" s="103" t="s">
        <v>9709</v>
      </c>
      <c r="E60" s="94" t="s">
        <v>9710</v>
      </c>
      <c r="F60" s="94" t="s">
        <v>3116</v>
      </c>
      <c r="G60" s="94" t="s">
        <v>2497</v>
      </c>
      <c r="H60" s="103">
        <v>2022</v>
      </c>
      <c r="I60" s="103">
        <v>2022</v>
      </c>
      <c r="J60" s="102" t="s">
        <v>384</v>
      </c>
      <c r="K60" s="94" t="s">
        <v>385</v>
      </c>
      <c r="L60" s="94"/>
      <c r="M60" s="94" t="s">
        <v>386</v>
      </c>
      <c r="N60" s="94" t="s">
        <v>387</v>
      </c>
      <c r="O60" s="94" t="s">
        <v>89</v>
      </c>
      <c r="P60" s="94" t="s">
        <v>257</v>
      </c>
      <c r="Q60" s="94" t="s">
        <v>150</v>
      </c>
      <c r="R60" s="94" t="s">
        <v>151</v>
      </c>
      <c r="S60" s="94" t="s">
        <v>91</v>
      </c>
      <c r="T60" s="94" t="s">
        <v>152</v>
      </c>
      <c r="U60" s="94" t="s">
        <v>121</v>
      </c>
      <c r="V60" s="104" t="s">
        <v>2568</v>
      </c>
      <c r="W60" s="105" t="s">
        <v>2498</v>
      </c>
      <c r="X60" s="105" t="s">
        <v>150</v>
      </c>
      <c r="Y60" s="105" t="s">
        <v>2512</v>
      </c>
      <c r="Z60" s="105" t="s">
        <v>2569</v>
      </c>
      <c r="AA60" s="105" t="s">
        <v>2570</v>
      </c>
      <c r="AB60" s="106">
        <v>4</v>
      </c>
      <c r="AC60" s="102">
        <v>18480</v>
      </c>
      <c r="AD60" s="94">
        <v>8500</v>
      </c>
      <c r="AE60" s="94">
        <v>4750</v>
      </c>
      <c r="AF60" s="94">
        <v>4750</v>
      </c>
      <c r="AG60" s="94">
        <v>4750</v>
      </c>
      <c r="AH60" s="102" t="s">
        <v>3117</v>
      </c>
      <c r="AI60" s="102"/>
      <c r="AJ60" s="107"/>
      <c r="AK60" s="107" t="s">
        <v>3118</v>
      </c>
      <c r="AL60" s="107"/>
    </row>
    <row r="61" spans="2:38" ht="25.25" customHeight="1" x14ac:dyDescent="0.2">
      <c r="B61" s="102" t="s">
        <v>143</v>
      </c>
      <c r="C61" s="94" t="s">
        <v>85</v>
      </c>
      <c r="D61" s="103" t="s">
        <v>9711</v>
      </c>
      <c r="E61" s="94" t="s">
        <v>9712</v>
      </c>
      <c r="F61" s="94" t="s">
        <v>3116</v>
      </c>
      <c r="G61" s="94" t="s">
        <v>2497</v>
      </c>
      <c r="H61" s="103">
        <v>2022</v>
      </c>
      <c r="I61" s="103">
        <v>2022</v>
      </c>
      <c r="J61" s="102" t="s">
        <v>3724</v>
      </c>
      <c r="K61" s="94" t="s">
        <v>3725</v>
      </c>
      <c r="L61" s="94" t="s">
        <v>3726</v>
      </c>
      <c r="M61" s="94" t="s">
        <v>3727</v>
      </c>
      <c r="N61" s="94" t="s">
        <v>3728</v>
      </c>
      <c r="O61" s="94" t="s">
        <v>89</v>
      </c>
      <c r="P61" s="94" t="s">
        <v>90</v>
      </c>
      <c r="Q61" s="94" t="s">
        <v>3729</v>
      </c>
      <c r="R61" s="94" t="s">
        <v>3730</v>
      </c>
      <c r="S61" s="94" t="s">
        <v>223</v>
      </c>
      <c r="T61" s="94" t="s">
        <v>260</v>
      </c>
      <c r="U61" s="94" t="s">
        <v>121</v>
      </c>
      <c r="V61" s="104" t="s">
        <v>3731</v>
      </c>
      <c r="W61" s="105" t="s">
        <v>2498</v>
      </c>
      <c r="X61" s="105" t="s">
        <v>3729</v>
      </c>
      <c r="Y61" s="105" t="s">
        <v>3732</v>
      </c>
      <c r="Z61" s="105" t="s">
        <v>3733</v>
      </c>
      <c r="AA61" s="105" t="s">
        <v>3734</v>
      </c>
      <c r="AB61" s="106">
        <v>3</v>
      </c>
      <c r="AC61" s="102">
        <v>9480</v>
      </c>
      <c r="AD61" s="94">
        <v>4465</v>
      </c>
      <c r="AE61" s="94">
        <v>1500</v>
      </c>
      <c r="AF61" s="94">
        <v>1500</v>
      </c>
      <c r="AG61" s="94">
        <v>1500</v>
      </c>
      <c r="AH61" s="102" t="s">
        <v>3117</v>
      </c>
      <c r="AI61" s="102"/>
      <c r="AJ61" s="107"/>
      <c r="AK61" s="107" t="s">
        <v>3118</v>
      </c>
      <c r="AL61" s="107"/>
    </row>
    <row r="62" spans="2:38" ht="25.25" customHeight="1" x14ac:dyDescent="0.2">
      <c r="B62" s="102" t="s">
        <v>143</v>
      </c>
      <c r="C62" s="94" t="s">
        <v>85</v>
      </c>
      <c r="D62" s="103" t="s">
        <v>9713</v>
      </c>
      <c r="E62" s="94" t="s">
        <v>9714</v>
      </c>
      <c r="F62" s="94" t="s">
        <v>3505</v>
      </c>
      <c r="G62" s="94" t="s">
        <v>2497</v>
      </c>
      <c r="H62" s="103">
        <v>2022</v>
      </c>
      <c r="I62" s="103">
        <v>2022</v>
      </c>
      <c r="J62" s="102" t="s">
        <v>9715</v>
      </c>
      <c r="K62" s="94" t="s">
        <v>9716</v>
      </c>
      <c r="L62" s="94" t="s">
        <v>9717</v>
      </c>
      <c r="M62" s="94" t="s">
        <v>9718</v>
      </c>
      <c r="N62" s="94" t="s">
        <v>9719</v>
      </c>
      <c r="O62" s="94" t="s">
        <v>89</v>
      </c>
      <c r="P62" s="94" t="s">
        <v>90</v>
      </c>
      <c r="Q62" s="94" t="s">
        <v>9720</v>
      </c>
      <c r="R62" s="94" t="s">
        <v>9721</v>
      </c>
      <c r="S62" s="94" t="s">
        <v>135</v>
      </c>
      <c r="T62" s="94" t="s">
        <v>3338</v>
      </c>
      <c r="U62" s="94" t="s">
        <v>121</v>
      </c>
      <c r="V62" s="104" t="s">
        <v>9722</v>
      </c>
      <c r="W62" s="105" t="s">
        <v>9723</v>
      </c>
      <c r="X62" s="105" t="s">
        <v>9720</v>
      </c>
      <c r="Y62" s="105" t="s">
        <v>9724</v>
      </c>
      <c r="Z62" s="105" t="s">
        <v>9725</v>
      </c>
      <c r="AA62" s="105" t="s">
        <v>9726</v>
      </c>
      <c r="AB62" s="106">
        <v>3</v>
      </c>
      <c r="AC62" s="102">
        <v>7900</v>
      </c>
      <c r="AD62" s="94">
        <v>3500</v>
      </c>
      <c r="AE62" s="94">
        <v>0</v>
      </c>
      <c r="AF62" s="94">
        <v>0</v>
      </c>
      <c r="AG62" s="94">
        <v>0</v>
      </c>
      <c r="AH62" s="102"/>
      <c r="AI62" s="102"/>
      <c r="AJ62" s="107"/>
      <c r="AK62" s="107" t="s">
        <v>3118</v>
      </c>
      <c r="AL62" s="107"/>
    </row>
    <row r="63" spans="2:38" ht="25.25" customHeight="1" x14ac:dyDescent="0.2">
      <c r="B63" s="102" t="s">
        <v>143</v>
      </c>
      <c r="C63" s="94" t="s">
        <v>85</v>
      </c>
      <c r="D63" s="103" t="s">
        <v>9727</v>
      </c>
      <c r="E63" s="94" t="s">
        <v>9728</v>
      </c>
      <c r="F63" s="94" t="s">
        <v>3116</v>
      </c>
      <c r="G63" s="94" t="s">
        <v>2497</v>
      </c>
      <c r="H63" s="103">
        <v>2022</v>
      </c>
      <c r="I63" s="103">
        <v>2022</v>
      </c>
      <c r="J63" s="102" t="s">
        <v>3551</v>
      </c>
      <c r="K63" s="94" t="s">
        <v>3552</v>
      </c>
      <c r="L63" s="94"/>
      <c r="M63" s="94" t="s">
        <v>3553</v>
      </c>
      <c r="N63" s="94" t="s">
        <v>3554</v>
      </c>
      <c r="O63" s="94" t="s">
        <v>89</v>
      </c>
      <c r="P63" s="94" t="s">
        <v>257</v>
      </c>
      <c r="Q63" s="94" t="s">
        <v>3555</v>
      </c>
      <c r="R63" s="94" t="s">
        <v>3556</v>
      </c>
      <c r="S63" s="94" t="s">
        <v>91</v>
      </c>
      <c r="T63" s="94" t="s">
        <v>3557</v>
      </c>
      <c r="U63" s="94" t="s">
        <v>121</v>
      </c>
      <c r="V63" s="104" t="s">
        <v>3558</v>
      </c>
      <c r="W63" s="105" t="s">
        <v>2546</v>
      </c>
      <c r="X63" s="105" t="s">
        <v>3555</v>
      </c>
      <c r="Y63" s="105" t="s">
        <v>3559</v>
      </c>
      <c r="Z63" s="105" t="s">
        <v>3560</v>
      </c>
      <c r="AA63" s="105" t="s">
        <v>3561</v>
      </c>
      <c r="AB63" s="106">
        <v>4</v>
      </c>
      <c r="AC63" s="102">
        <v>47584</v>
      </c>
      <c r="AD63" s="94">
        <v>16500</v>
      </c>
      <c r="AE63" s="94">
        <v>6500</v>
      </c>
      <c r="AF63" s="94">
        <v>6500</v>
      </c>
      <c r="AG63" s="94">
        <v>6500</v>
      </c>
      <c r="AH63" s="102" t="s">
        <v>3117</v>
      </c>
      <c r="AI63" s="102"/>
      <c r="AJ63" s="107"/>
      <c r="AK63" s="107" t="s">
        <v>3118</v>
      </c>
      <c r="AL63" s="107"/>
    </row>
    <row r="64" spans="2:38" ht="25.25" customHeight="1" x14ac:dyDescent="0.2">
      <c r="B64" s="102" t="s">
        <v>143</v>
      </c>
      <c r="C64" s="94" t="s">
        <v>85</v>
      </c>
      <c r="D64" s="103" t="s">
        <v>9729</v>
      </c>
      <c r="E64" s="94" t="s">
        <v>9730</v>
      </c>
      <c r="F64" s="94" t="s">
        <v>3116</v>
      </c>
      <c r="G64" s="94" t="s">
        <v>2497</v>
      </c>
      <c r="H64" s="103">
        <v>2022</v>
      </c>
      <c r="I64" s="103">
        <v>2022</v>
      </c>
      <c r="J64" s="102" t="s">
        <v>9731</v>
      </c>
      <c r="K64" s="94" t="s">
        <v>9732</v>
      </c>
      <c r="L64" s="94" t="s">
        <v>9733</v>
      </c>
      <c r="M64" s="94" t="s">
        <v>9734</v>
      </c>
      <c r="N64" s="94" t="s">
        <v>9735</v>
      </c>
      <c r="O64" s="94" t="s">
        <v>89</v>
      </c>
      <c r="P64" s="94" t="s">
        <v>90</v>
      </c>
      <c r="Q64" s="94" t="s">
        <v>9736</v>
      </c>
      <c r="R64" s="94" t="s">
        <v>9737</v>
      </c>
      <c r="S64" s="94" t="s">
        <v>135</v>
      </c>
      <c r="T64" s="94" t="s">
        <v>3557</v>
      </c>
      <c r="U64" s="94" t="s">
        <v>121</v>
      </c>
      <c r="V64" s="104" t="s">
        <v>9738</v>
      </c>
      <c r="W64" s="105" t="s">
        <v>2498</v>
      </c>
      <c r="X64" s="105" t="s">
        <v>9736</v>
      </c>
      <c r="Y64" s="105" t="s">
        <v>9739</v>
      </c>
      <c r="Z64" s="105" t="s">
        <v>9740</v>
      </c>
      <c r="AA64" s="105" t="s">
        <v>9741</v>
      </c>
      <c r="AB64" s="106">
        <v>3</v>
      </c>
      <c r="AC64" s="102">
        <v>27672</v>
      </c>
      <c r="AD64" s="94">
        <v>8900</v>
      </c>
      <c r="AE64" s="94">
        <v>1500</v>
      </c>
      <c r="AF64" s="94">
        <v>1500</v>
      </c>
      <c r="AG64" s="94">
        <v>1500</v>
      </c>
      <c r="AH64" s="102" t="s">
        <v>3117</v>
      </c>
      <c r="AI64" s="102"/>
      <c r="AJ64" s="107"/>
      <c r="AK64" s="107" t="s">
        <v>3118</v>
      </c>
      <c r="AL64" s="107"/>
    </row>
    <row r="65" spans="2:38" ht="25.25" customHeight="1" x14ac:dyDescent="0.2">
      <c r="B65" s="102" t="s">
        <v>143</v>
      </c>
      <c r="C65" s="94" t="s">
        <v>85</v>
      </c>
      <c r="D65" s="103" t="s">
        <v>9742</v>
      </c>
      <c r="E65" s="94" t="s">
        <v>9743</v>
      </c>
      <c r="F65" s="94" t="s">
        <v>3116</v>
      </c>
      <c r="G65" s="94" t="s">
        <v>2497</v>
      </c>
      <c r="H65" s="103">
        <v>2022</v>
      </c>
      <c r="I65" s="103">
        <v>2022</v>
      </c>
      <c r="J65" s="102" t="s">
        <v>3805</v>
      </c>
      <c r="K65" s="94" t="s">
        <v>3806</v>
      </c>
      <c r="L65" s="94" t="s">
        <v>3807</v>
      </c>
      <c r="M65" s="94" t="s">
        <v>3808</v>
      </c>
      <c r="N65" s="94" t="s">
        <v>3809</v>
      </c>
      <c r="O65" s="94" t="s">
        <v>89</v>
      </c>
      <c r="P65" s="94" t="s">
        <v>257</v>
      </c>
      <c r="Q65" s="94" t="s">
        <v>3810</v>
      </c>
      <c r="R65" s="94" t="s">
        <v>3811</v>
      </c>
      <c r="S65" s="94" t="s">
        <v>91</v>
      </c>
      <c r="T65" s="94" t="s">
        <v>120</v>
      </c>
      <c r="U65" s="94" t="s">
        <v>121</v>
      </c>
      <c r="V65" s="104" t="s">
        <v>3812</v>
      </c>
      <c r="W65" s="105" t="s">
        <v>3813</v>
      </c>
      <c r="X65" s="105" t="s">
        <v>3810</v>
      </c>
      <c r="Y65" s="105" t="s">
        <v>2502</v>
      </c>
      <c r="Z65" s="105" t="s">
        <v>3814</v>
      </c>
      <c r="AA65" s="105" t="s">
        <v>3815</v>
      </c>
      <c r="AB65" s="106">
        <v>4</v>
      </c>
      <c r="AC65" s="102">
        <v>32726</v>
      </c>
      <c r="AD65" s="94">
        <v>15823</v>
      </c>
      <c r="AE65" s="94">
        <v>4500</v>
      </c>
      <c r="AF65" s="94">
        <v>4500</v>
      </c>
      <c r="AG65" s="94">
        <v>4500</v>
      </c>
      <c r="AH65" s="102" t="s">
        <v>3117</v>
      </c>
      <c r="AI65" s="102"/>
      <c r="AJ65" s="107"/>
      <c r="AK65" s="107" t="s">
        <v>3118</v>
      </c>
      <c r="AL65" s="107"/>
    </row>
    <row r="66" spans="2:38" ht="25.25" customHeight="1" x14ac:dyDescent="0.2">
      <c r="B66" s="102" t="s">
        <v>143</v>
      </c>
      <c r="C66" s="94" t="s">
        <v>85</v>
      </c>
      <c r="D66" s="103" t="s">
        <v>9744</v>
      </c>
      <c r="E66" s="94" t="s">
        <v>9745</v>
      </c>
      <c r="F66" s="94" t="s">
        <v>3505</v>
      </c>
      <c r="G66" s="94" t="s">
        <v>2497</v>
      </c>
      <c r="H66" s="103">
        <v>2022</v>
      </c>
      <c r="I66" s="103">
        <v>2022</v>
      </c>
      <c r="J66" s="102" t="s">
        <v>3710</v>
      </c>
      <c r="K66" s="94" t="s">
        <v>3711</v>
      </c>
      <c r="L66" s="94" t="s">
        <v>3712</v>
      </c>
      <c r="M66" s="94" t="s">
        <v>3713</v>
      </c>
      <c r="N66" s="94" t="s">
        <v>3714</v>
      </c>
      <c r="O66" s="94" t="s">
        <v>89</v>
      </c>
      <c r="P66" s="94" t="s">
        <v>90</v>
      </c>
      <c r="Q66" s="94" t="s">
        <v>3555</v>
      </c>
      <c r="R66" s="94" t="s">
        <v>3556</v>
      </c>
      <c r="S66" s="94" t="s">
        <v>135</v>
      </c>
      <c r="T66" s="94" t="s">
        <v>3557</v>
      </c>
      <c r="U66" s="94" t="s">
        <v>121</v>
      </c>
      <c r="V66" s="104" t="s">
        <v>3715</v>
      </c>
      <c r="W66" s="105" t="s">
        <v>3716</v>
      </c>
      <c r="X66" s="105" t="s">
        <v>3555</v>
      </c>
      <c r="Y66" s="105" t="s">
        <v>3717</v>
      </c>
      <c r="Z66" s="105" t="s">
        <v>3718</v>
      </c>
      <c r="AA66" s="105" t="s">
        <v>3719</v>
      </c>
      <c r="AB66" s="106">
        <v>1</v>
      </c>
      <c r="AC66" s="102">
        <v>10000</v>
      </c>
      <c r="AD66" s="94">
        <v>5000</v>
      </c>
      <c r="AE66" s="94">
        <v>0</v>
      </c>
      <c r="AF66" s="94">
        <v>0</v>
      </c>
      <c r="AG66" s="94">
        <v>0</v>
      </c>
      <c r="AH66" s="102"/>
      <c r="AI66" s="102"/>
      <c r="AJ66" s="107"/>
      <c r="AK66" s="107" t="s">
        <v>3118</v>
      </c>
      <c r="AL66" s="107"/>
    </row>
    <row r="67" spans="2:38" ht="25.25" customHeight="1" x14ac:dyDescent="0.2">
      <c r="B67" s="102" t="s">
        <v>143</v>
      </c>
      <c r="C67" s="94" t="s">
        <v>85</v>
      </c>
      <c r="D67" s="103" t="s">
        <v>9746</v>
      </c>
      <c r="E67" s="94" t="s">
        <v>9747</v>
      </c>
      <c r="F67" s="94" t="s">
        <v>3116</v>
      </c>
      <c r="G67" s="94" t="s">
        <v>2497</v>
      </c>
      <c r="H67" s="103">
        <v>2022</v>
      </c>
      <c r="I67" s="103">
        <v>2022</v>
      </c>
      <c r="J67" s="102" t="s">
        <v>9748</v>
      </c>
      <c r="K67" s="94" t="s">
        <v>9749</v>
      </c>
      <c r="L67" s="94" t="s">
        <v>9750</v>
      </c>
      <c r="M67" s="94" t="s">
        <v>9751</v>
      </c>
      <c r="N67" s="94" t="s">
        <v>9752</v>
      </c>
      <c r="O67" s="94" t="s">
        <v>89</v>
      </c>
      <c r="P67" s="94" t="s">
        <v>90</v>
      </c>
      <c r="Q67" s="94" t="s">
        <v>3421</v>
      </c>
      <c r="R67" s="94" t="s">
        <v>9753</v>
      </c>
      <c r="S67" s="94" t="s">
        <v>91</v>
      </c>
      <c r="T67" s="94" t="s">
        <v>3423</v>
      </c>
      <c r="U67" s="94" t="s">
        <v>121</v>
      </c>
      <c r="V67" s="104" t="s">
        <v>9754</v>
      </c>
      <c r="W67" s="105" t="s">
        <v>2498</v>
      </c>
      <c r="X67" s="105" t="s">
        <v>3421</v>
      </c>
      <c r="Y67" s="105" t="s">
        <v>9755</v>
      </c>
      <c r="Z67" s="105" t="s">
        <v>9756</v>
      </c>
      <c r="AA67" s="105" t="s">
        <v>3427</v>
      </c>
      <c r="AB67" s="106">
        <v>3</v>
      </c>
      <c r="AC67" s="102">
        <v>23662</v>
      </c>
      <c r="AD67" s="94">
        <v>7000</v>
      </c>
      <c r="AE67" s="94">
        <v>1000</v>
      </c>
      <c r="AF67" s="94">
        <v>1000</v>
      </c>
      <c r="AG67" s="94">
        <v>1000</v>
      </c>
      <c r="AH67" s="102" t="s">
        <v>3117</v>
      </c>
      <c r="AI67" s="102"/>
      <c r="AJ67" s="107"/>
      <c r="AK67" s="107" t="s">
        <v>3118</v>
      </c>
      <c r="AL67" s="107"/>
    </row>
    <row r="68" spans="2:38" ht="25.25" customHeight="1" x14ac:dyDescent="0.2">
      <c r="B68" s="102" t="s">
        <v>143</v>
      </c>
      <c r="C68" s="94" t="s">
        <v>85</v>
      </c>
      <c r="D68" s="103" t="s">
        <v>9757</v>
      </c>
      <c r="E68" s="94" t="s">
        <v>9758</v>
      </c>
      <c r="F68" s="94" t="s">
        <v>3116</v>
      </c>
      <c r="G68" s="94" t="s">
        <v>2497</v>
      </c>
      <c r="H68" s="103">
        <v>2022</v>
      </c>
      <c r="I68" s="103">
        <v>2022</v>
      </c>
      <c r="J68" s="102" t="s">
        <v>9759</v>
      </c>
      <c r="K68" s="94" t="s">
        <v>9760</v>
      </c>
      <c r="L68" s="94" t="s">
        <v>9761</v>
      </c>
      <c r="M68" s="94" t="s">
        <v>9762</v>
      </c>
      <c r="N68" s="94" t="s">
        <v>9763</v>
      </c>
      <c r="O68" s="94" t="s">
        <v>89</v>
      </c>
      <c r="P68" s="94" t="s">
        <v>90</v>
      </c>
      <c r="Q68" s="94" t="s">
        <v>9764</v>
      </c>
      <c r="R68" s="94" t="s">
        <v>9765</v>
      </c>
      <c r="S68" s="94" t="s">
        <v>135</v>
      </c>
      <c r="T68" s="94" t="s">
        <v>120</v>
      </c>
      <c r="U68" s="94" t="s">
        <v>121</v>
      </c>
      <c r="V68" s="104" t="s">
        <v>9331</v>
      </c>
      <c r="W68" s="105" t="s">
        <v>2654</v>
      </c>
      <c r="X68" s="105" t="s">
        <v>9764</v>
      </c>
      <c r="Y68" s="105" t="s">
        <v>9766</v>
      </c>
      <c r="Z68" s="105" t="s">
        <v>9767</v>
      </c>
      <c r="AA68" s="105" t="s">
        <v>9768</v>
      </c>
      <c r="AB68" s="106">
        <v>1</v>
      </c>
      <c r="AC68" s="102">
        <v>3400</v>
      </c>
      <c r="AD68" s="94">
        <v>1500</v>
      </c>
      <c r="AE68" s="94">
        <v>1000</v>
      </c>
      <c r="AF68" s="94">
        <v>1000</v>
      </c>
      <c r="AG68" s="94">
        <v>1000</v>
      </c>
      <c r="AH68" s="102" t="s">
        <v>3117</v>
      </c>
      <c r="AI68" s="102"/>
      <c r="AJ68" s="107"/>
      <c r="AK68" s="107" t="s">
        <v>3118</v>
      </c>
      <c r="AL68" s="107"/>
    </row>
    <row r="69" spans="2:38" ht="25.25" customHeight="1" x14ac:dyDescent="0.2">
      <c r="B69" s="102" t="s">
        <v>143</v>
      </c>
      <c r="C69" s="94" t="s">
        <v>85</v>
      </c>
      <c r="D69" s="103" t="s">
        <v>9769</v>
      </c>
      <c r="E69" s="94" t="s">
        <v>9770</v>
      </c>
      <c r="F69" s="94" t="s">
        <v>3116</v>
      </c>
      <c r="G69" s="94" t="s">
        <v>2497</v>
      </c>
      <c r="H69" s="103">
        <v>2022</v>
      </c>
      <c r="I69" s="103">
        <v>2022</v>
      </c>
      <c r="J69" s="102" t="s">
        <v>233</v>
      </c>
      <c r="K69" s="94" t="s">
        <v>234</v>
      </c>
      <c r="L69" s="94" t="s">
        <v>235</v>
      </c>
      <c r="M69" s="94" t="s">
        <v>236</v>
      </c>
      <c r="N69" s="94" t="s">
        <v>237</v>
      </c>
      <c r="O69" s="94" t="s">
        <v>89</v>
      </c>
      <c r="P69" s="94" t="s">
        <v>90</v>
      </c>
      <c r="Q69" s="94" t="s">
        <v>238</v>
      </c>
      <c r="R69" s="94" t="s">
        <v>239</v>
      </c>
      <c r="S69" s="94" t="s">
        <v>91</v>
      </c>
      <c r="T69" s="94" t="s">
        <v>240</v>
      </c>
      <c r="U69" s="94" t="s">
        <v>121</v>
      </c>
      <c r="V69" s="104" t="s">
        <v>2533</v>
      </c>
      <c r="W69" s="105" t="s">
        <v>2534</v>
      </c>
      <c r="X69" s="105" t="s">
        <v>238</v>
      </c>
      <c r="Y69" s="105" t="s">
        <v>2535</v>
      </c>
      <c r="Z69" s="105" t="s">
        <v>2536</v>
      </c>
      <c r="AA69" s="105" t="s">
        <v>2537</v>
      </c>
      <c r="AB69" s="106">
        <v>3</v>
      </c>
      <c r="AC69" s="102">
        <v>9275</v>
      </c>
      <c r="AD69" s="94">
        <v>4600</v>
      </c>
      <c r="AE69" s="94">
        <v>1500</v>
      </c>
      <c r="AF69" s="94">
        <v>1500</v>
      </c>
      <c r="AG69" s="94">
        <v>1500</v>
      </c>
      <c r="AH69" s="102" t="s">
        <v>3117</v>
      </c>
      <c r="AI69" s="102"/>
      <c r="AJ69" s="107"/>
      <c r="AK69" s="107" t="s">
        <v>3118</v>
      </c>
      <c r="AL69" s="107"/>
    </row>
    <row r="70" spans="2:38" ht="25.25" customHeight="1" x14ac:dyDescent="0.2">
      <c r="B70" s="102" t="s">
        <v>143</v>
      </c>
      <c r="C70" s="94" t="s">
        <v>85</v>
      </c>
      <c r="D70" s="103" t="s">
        <v>9771</v>
      </c>
      <c r="E70" s="94" t="s">
        <v>9772</v>
      </c>
      <c r="F70" s="94" t="s">
        <v>3116</v>
      </c>
      <c r="G70" s="94" t="s">
        <v>2497</v>
      </c>
      <c r="H70" s="103">
        <v>2022</v>
      </c>
      <c r="I70" s="103">
        <v>2022</v>
      </c>
      <c r="J70" s="102" t="s">
        <v>3840</v>
      </c>
      <c r="K70" s="94" t="s">
        <v>3841</v>
      </c>
      <c r="L70" s="94" t="s">
        <v>3842</v>
      </c>
      <c r="M70" s="94" t="s">
        <v>3843</v>
      </c>
      <c r="N70" s="94" t="s">
        <v>3844</v>
      </c>
      <c r="O70" s="94" t="s">
        <v>89</v>
      </c>
      <c r="P70" s="94" t="s">
        <v>90</v>
      </c>
      <c r="Q70" s="94" t="s">
        <v>3845</v>
      </c>
      <c r="R70" s="94" t="s">
        <v>3846</v>
      </c>
      <c r="S70" s="94" t="s">
        <v>135</v>
      </c>
      <c r="T70" s="94" t="s">
        <v>260</v>
      </c>
      <c r="U70" s="94" t="s">
        <v>121</v>
      </c>
      <c r="V70" s="104" t="s">
        <v>3847</v>
      </c>
      <c r="W70" s="105" t="s">
        <v>2498</v>
      </c>
      <c r="X70" s="105" t="s">
        <v>3845</v>
      </c>
      <c r="Y70" s="105" t="s">
        <v>3848</v>
      </c>
      <c r="Z70" s="105" t="s">
        <v>3849</v>
      </c>
      <c r="AA70" s="105" t="s">
        <v>3850</v>
      </c>
      <c r="AB70" s="106">
        <v>2</v>
      </c>
      <c r="AC70" s="102">
        <v>7336</v>
      </c>
      <c r="AD70" s="94">
        <v>3186</v>
      </c>
      <c r="AE70" s="94">
        <v>1500</v>
      </c>
      <c r="AF70" s="94">
        <v>1500</v>
      </c>
      <c r="AG70" s="94">
        <v>1500</v>
      </c>
      <c r="AH70" s="102" t="s">
        <v>3117</v>
      </c>
      <c r="AI70" s="102"/>
      <c r="AJ70" s="107"/>
      <c r="AK70" s="107" t="s">
        <v>3118</v>
      </c>
      <c r="AL70" s="107"/>
    </row>
    <row r="71" spans="2:38" ht="25.25" customHeight="1" x14ac:dyDescent="0.2">
      <c r="B71" s="102" t="s">
        <v>143</v>
      </c>
      <c r="C71" s="94" t="s">
        <v>85</v>
      </c>
      <c r="D71" s="103" t="s">
        <v>9773</v>
      </c>
      <c r="E71" s="94" t="s">
        <v>9774</v>
      </c>
      <c r="F71" s="94" t="s">
        <v>3116</v>
      </c>
      <c r="G71" s="94" t="s">
        <v>2497</v>
      </c>
      <c r="H71" s="103">
        <v>2022</v>
      </c>
      <c r="I71" s="103">
        <v>2022</v>
      </c>
      <c r="J71" s="102" t="s">
        <v>286</v>
      </c>
      <c r="K71" s="94" t="s">
        <v>287</v>
      </c>
      <c r="L71" s="94" t="s">
        <v>288</v>
      </c>
      <c r="M71" s="94" t="s">
        <v>289</v>
      </c>
      <c r="N71" s="94" t="s">
        <v>290</v>
      </c>
      <c r="O71" s="94" t="s">
        <v>89</v>
      </c>
      <c r="P71" s="94" t="s">
        <v>90</v>
      </c>
      <c r="Q71" s="94" t="s">
        <v>291</v>
      </c>
      <c r="R71" s="94" t="s">
        <v>292</v>
      </c>
      <c r="S71" s="94" t="s">
        <v>135</v>
      </c>
      <c r="T71" s="94" t="s">
        <v>293</v>
      </c>
      <c r="U71" s="94" t="s">
        <v>121</v>
      </c>
      <c r="V71" s="104" t="s">
        <v>2545</v>
      </c>
      <c r="W71" s="105" t="s">
        <v>2546</v>
      </c>
      <c r="X71" s="105" t="s">
        <v>2547</v>
      </c>
      <c r="Y71" s="105" t="s">
        <v>2548</v>
      </c>
      <c r="Z71" s="105" t="s">
        <v>2549</v>
      </c>
      <c r="AA71" s="105" t="s">
        <v>2550</v>
      </c>
      <c r="AB71" s="106">
        <v>2</v>
      </c>
      <c r="AC71" s="102">
        <v>6000</v>
      </c>
      <c r="AD71" s="94">
        <v>3000</v>
      </c>
      <c r="AE71" s="94">
        <v>2500</v>
      </c>
      <c r="AF71" s="94">
        <v>2500</v>
      </c>
      <c r="AG71" s="94">
        <v>2500</v>
      </c>
      <c r="AH71" s="102" t="s">
        <v>3117</v>
      </c>
      <c r="AI71" s="102"/>
      <c r="AJ71" s="107"/>
      <c r="AK71" s="107" t="s">
        <v>3118</v>
      </c>
      <c r="AL71" s="107"/>
    </row>
    <row r="72" spans="2:38" ht="25.25" customHeight="1" x14ac:dyDescent="0.2">
      <c r="B72" s="102" t="s">
        <v>143</v>
      </c>
      <c r="C72" s="94" t="s">
        <v>85</v>
      </c>
      <c r="D72" s="103" t="s">
        <v>9775</v>
      </c>
      <c r="E72" s="94" t="s">
        <v>9776</v>
      </c>
      <c r="F72" s="94" t="s">
        <v>3116</v>
      </c>
      <c r="G72" s="94" t="s">
        <v>2497</v>
      </c>
      <c r="H72" s="103">
        <v>2022</v>
      </c>
      <c r="I72" s="103">
        <v>2022</v>
      </c>
      <c r="J72" s="102" t="s">
        <v>3737</v>
      </c>
      <c r="K72" s="94" t="s">
        <v>3738</v>
      </c>
      <c r="L72" s="94" t="s">
        <v>3739</v>
      </c>
      <c r="M72" s="94" t="s">
        <v>3740</v>
      </c>
      <c r="N72" s="94" t="s">
        <v>3741</v>
      </c>
      <c r="O72" s="94" t="s">
        <v>89</v>
      </c>
      <c r="P72" s="94" t="s">
        <v>90</v>
      </c>
      <c r="Q72" s="94" t="s">
        <v>3742</v>
      </c>
      <c r="R72" s="94" t="s">
        <v>3743</v>
      </c>
      <c r="S72" s="94" t="s">
        <v>135</v>
      </c>
      <c r="T72" s="94" t="s">
        <v>224</v>
      </c>
      <c r="U72" s="94" t="s">
        <v>121</v>
      </c>
      <c r="V72" s="104" t="s">
        <v>3744</v>
      </c>
      <c r="W72" s="105" t="s">
        <v>3745</v>
      </c>
      <c r="X72" s="105" t="s">
        <v>3742</v>
      </c>
      <c r="Y72" s="105" t="s">
        <v>3746</v>
      </c>
      <c r="Z72" s="105" t="s">
        <v>3747</v>
      </c>
      <c r="AA72" s="105" t="s">
        <v>3748</v>
      </c>
      <c r="AB72" s="106">
        <v>3</v>
      </c>
      <c r="AC72" s="102">
        <v>15870</v>
      </c>
      <c r="AD72" s="94">
        <v>5500</v>
      </c>
      <c r="AE72" s="94">
        <v>1800</v>
      </c>
      <c r="AF72" s="94">
        <v>1800</v>
      </c>
      <c r="AG72" s="94">
        <v>1800</v>
      </c>
      <c r="AH72" s="102" t="s">
        <v>3117</v>
      </c>
      <c r="AI72" s="102"/>
      <c r="AJ72" s="107"/>
      <c r="AK72" s="107" t="s">
        <v>3118</v>
      </c>
      <c r="AL72" s="107"/>
    </row>
    <row r="73" spans="2:38" ht="25.25" customHeight="1" x14ac:dyDescent="0.2">
      <c r="B73" s="102" t="s">
        <v>143</v>
      </c>
      <c r="C73" s="94" t="s">
        <v>85</v>
      </c>
      <c r="D73" s="103" t="s">
        <v>9777</v>
      </c>
      <c r="E73" s="94" t="s">
        <v>9778</v>
      </c>
      <c r="F73" s="94" t="s">
        <v>3116</v>
      </c>
      <c r="G73" s="94" t="s">
        <v>2497</v>
      </c>
      <c r="H73" s="103">
        <v>2022</v>
      </c>
      <c r="I73" s="103">
        <v>2022</v>
      </c>
      <c r="J73" s="102" t="s">
        <v>3589</v>
      </c>
      <c r="K73" s="94" t="s">
        <v>3590</v>
      </c>
      <c r="L73" s="94" t="s">
        <v>3591</v>
      </c>
      <c r="M73" s="94" t="s">
        <v>3592</v>
      </c>
      <c r="N73" s="94" t="s">
        <v>3593</v>
      </c>
      <c r="O73" s="94" t="s">
        <v>89</v>
      </c>
      <c r="P73" s="94" t="s">
        <v>90</v>
      </c>
      <c r="Q73" s="94" t="s">
        <v>3594</v>
      </c>
      <c r="R73" s="94" t="s">
        <v>3595</v>
      </c>
      <c r="S73" s="94" t="s">
        <v>91</v>
      </c>
      <c r="T73" s="94" t="s">
        <v>260</v>
      </c>
      <c r="U73" s="94" t="s">
        <v>121</v>
      </c>
      <c r="V73" s="104" t="s">
        <v>3596</v>
      </c>
      <c r="W73" s="105" t="s">
        <v>2498</v>
      </c>
      <c r="X73" s="105" t="s">
        <v>3597</v>
      </c>
      <c r="Y73" s="105" t="s">
        <v>3598</v>
      </c>
      <c r="Z73" s="105" t="s">
        <v>3599</v>
      </c>
      <c r="AA73" s="105" t="s">
        <v>3600</v>
      </c>
      <c r="AB73" s="106">
        <v>1</v>
      </c>
      <c r="AC73" s="102">
        <v>13917</v>
      </c>
      <c r="AD73" s="94">
        <v>3000</v>
      </c>
      <c r="AE73" s="94">
        <v>1500</v>
      </c>
      <c r="AF73" s="94">
        <v>1500</v>
      </c>
      <c r="AG73" s="94">
        <v>1500</v>
      </c>
      <c r="AH73" s="102" t="s">
        <v>3117</v>
      </c>
      <c r="AI73" s="102"/>
      <c r="AJ73" s="107"/>
      <c r="AK73" s="107" t="s">
        <v>3118</v>
      </c>
      <c r="AL73" s="107"/>
    </row>
    <row r="74" spans="2:38" ht="25.25" customHeight="1" x14ac:dyDescent="0.2">
      <c r="B74" s="102" t="s">
        <v>143</v>
      </c>
      <c r="C74" s="94" t="s">
        <v>85</v>
      </c>
      <c r="D74" s="103" t="s">
        <v>9779</v>
      </c>
      <c r="E74" s="94" t="s">
        <v>9780</v>
      </c>
      <c r="F74" s="94" t="s">
        <v>3116</v>
      </c>
      <c r="G74" s="94" t="s">
        <v>2497</v>
      </c>
      <c r="H74" s="103">
        <v>2022</v>
      </c>
      <c r="I74" s="103">
        <v>2022</v>
      </c>
      <c r="J74" s="102" t="s">
        <v>3894</v>
      </c>
      <c r="K74" s="94" t="s">
        <v>3895</v>
      </c>
      <c r="L74" s="94" t="s">
        <v>3896</v>
      </c>
      <c r="M74" s="94" t="s">
        <v>3897</v>
      </c>
      <c r="N74" s="94" t="s">
        <v>3898</v>
      </c>
      <c r="O74" s="94" t="s">
        <v>89</v>
      </c>
      <c r="P74" s="94" t="s">
        <v>90</v>
      </c>
      <c r="Q74" s="94" t="s">
        <v>3899</v>
      </c>
      <c r="R74" s="94" t="s">
        <v>3900</v>
      </c>
      <c r="S74" s="94" t="s">
        <v>135</v>
      </c>
      <c r="T74" s="94" t="s">
        <v>201</v>
      </c>
      <c r="U74" s="94" t="s">
        <v>121</v>
      </c>
      <c r="V74" s="104" t="s">
        <v>3901</v>
      </c>
      <c r="W74" s="105" t="s">
        <v>2498</v>
      </c>
      <c r="X74" s="105" t="s">
        <v>3899</v>
      </c>
      <c r="Y74" s="105" t="s">
        <v>3902</v>
      </c>
      <c r="Z74" s="105" t="s">
        <v>3903</v>
      </c>
      <c r="AA74" s="105" t="s">
        <v>3904</v>
      </c>
      <c r="AB74" s="106">
        <v>1</v>
      </c>
      <c r="AC74" s="102">
        <v>5500</v>
      </c>
      <c r="AD74" s="94">
        <v>2500</v>
      </c>
      <c r="AE74" s="94">
        <v>1500</v>
      </c>
      <c r="AF74" s="94">
        <v>1500</v>
      </c>
      <c r="AG74" s="94">
        <v>1500</v>
      </c>
      <c r="AH74" s="102" t="s">
        <v>3117</v>
      </c>
      <c r="AI74" s="102"/>
      <c r="AJ74" s="107"/>
      <c r="AK74" s="107" t="s">
        <v>3118</v>
      </c>
      <c r="AL74" s="107"/>
    </row>
    <row r="75" spans="2:38" ht="25.25" customHeight="1" x14ac:dyDescent="0.2">
      <c r="B75" s="102" t="s">
        <v>143</v>
      </c>
      <c r="C75" s="94" t="s">
        <v>85</v>
      </c>
      <c r="D75" s="103" t="s">
        <v>9781</v>
      </c>
      <c r="E75" s="94" t="s">
        <v>9782</v>
      </c>
      <c r="F75" s="94" t="s">
        <v>3505</v>
      </c>
      <c r="G75" s="94" t="s">
        <v>2497</v>
      </c>
      <c r="H75" s="103">
        <v>2022</v>
      </c>
      <c r="I75" s="103">
        <v>2022</v>
      </c>
      <c r="J75" s="102" t="s">
        <v>3955</v>
      </c>
      <c r="K75" s="94" t="s">
        <v>3956</v>
      </c>
      <c r="L75" s="94" t="s">
        <v>3957</v>
      </c>
      <c r="M75" s="94" t="s">
        <v>3958</v>
      </c>
      <c r="N75" s="94" t="s">
        <v>3959</v>
      </c>
      <c r="O75" s="94" t="s">
        <v>89</v>
      </c>
      <c r="P75" s="94" t="s">
        <v>90</v>
      </c>
      <c r="Q75" s="94" t="s">
        <v>3960</v>
      </c>
      <c r="R75" s="94" t="s">
        <v>3961</v>
      </c>
      <c r="S75" s="94" t="s">
        <v>135</v>
      </c>
      <c r="T75" s="94" t="s">
        <v>260</v>
      </c>
      <c r="U75" s="94" t="s">
        <v>121</v>
      </c>
      <c r="V75" s="104" t="s">
        <v>3962</v>
      </c>
      <c r="W75" s="105" t="s">
        <v>2546</v>
      </c>
      <c r="X75" s="105" t="s">
        <v>3960</v>
      </c>
      <c r="Y75" s="105" t="s">
        <v>3963</v>
      </c>
      <c r="Z75" s="105" t="s">
        <v>3964</v>
      </c>
      <c r="AA75" s="105" t="s">
        <v>3965</v>
      </c>
      <c r="AB75" s="106">
        <v>2</v>
      </c>
      <c r="AC75" s="102">
        <v>2730</v>
      </c>
      <c r="AD75" s="94">
        <v>1190</v>
      </c>
      <c r="AE75" s="94">
        <v>0</v>
      </c>
      <c r="AF75" s="94">
        <v>0</v>
      </c>
      <c r="AG75" s="94">
        <v>0</v>
      </c>
      <c r="AH75" s="102"/>
      <c r="AI75" s="102"/>
      <c r="AJ75" s="107"/>
      <c r="AK75" s="107" t="s">
        <v>3118</v>
      </c>
      <c r="AL75" s="107"/>
    </row>
    <row r="76" spans="2:38" ht="25.25" customHeight="1" x14ac:dyDescent="0.2">
      <c r="B76" s="102" t="s">
        <v>471</v>
      </c>
      <c r="C76" s="94" t="s">
        <v>85</v>
      </c>
      <c r="D76" s="103" t="s">
        <v>9783</v>
      </c>
      <c r="E76" s="94" t="s">
        <v>9784</v>
      </c>
      <c r="F76" s="94" t="s">
        <v>3116</v>
      </c>
      <c r="G76" s="94" t="s">
        <v>2497</v>
      </c>
      <c r="H76" s="103">
        <v>2022</v>
      </c>
      <c r="I76" s="103">
        <v>2022</v>
      </c>
      <c r="J76" s="102" t="s">
        <v>9785</v>
      </c>
      <c r="K76" s="94" t="s">
        <v>9786</v>
      </c>
      <c r="L76" s="94" t="s">
        <v>9787</v>
      </c>
      <c r="M76" s="94" t="s">
        <v>9788</v>
      </c>
      <c r="N76" s="94" t="s">
        <v>9789</v>
      </c>
      <c r="O76" s="94" t="s">
        <v>89</v>
      </c>
      <c r="P76" s="94" t="s">
        <v>90</v>
      </c>
      <c r="Q76" s="94" t="s">
        <v>572</v>
      </c>
      <c r="R76" s="94" t="s">
        <v>9790</v>
      </c>
      <c r="S76" s="94" t="s">
        <v>119</v>
      </c>
      <c r="T76" s="94" t="s">
        <v>574</v>
      </c>
      <c r="U76" s="94" t="s">
        <v>482</v>
      </c>
      <c r="V76" s="104" t="s">
        <v>9791</v>
      </c>
      <c r="W76" s="105" t="s">
        <v>9792</v>
      </c>
      <c r="X76" s="105" t="s">
        <v>9793</v>
      </c>
      <c r="Y76" s="105" t="s">
        <v>9794</v>
      </c>
      <c r="Z76" s="105" t="s">
        <v>9795</v>
      </c>
      <c r="AA76" s="105" t="s">
        <v>9796</v>
      </c>
      <c r="AB76" s="106">
        <v>2</v>
      </c>
      <c r="AC76" s="102">
        <v>14600</v>
      </c>
      <c r="AD76" s="94">
        <v>6750</v>
      </c>
      <c r="AE76" s="94">
        <v>2700</v>
      </c>
      <c r="AF76" s="94">
        <v>2700</v>
      </c>
      <c r="AG76" s="94">
        <v>2700</v>
      </c>
      <c r="AH76" s="102" t="s">
        <v>3117</v>
      </c>
      <c r="AI76" s="102"/>
      <c r="AJ76" s="107"/>
      <c r="AK76" s="107" t="s">
        <v>3118</v>
      </c>
      <c r="AL76" s="107"/>
    </row>
    <row r="77" spans="2:38" ht="25.25" customHeight="1" x14ac:dyDescent="0.2">
      <c r="B77" s="102" t="s">
        <v>471</v>
      </c>
      <c r="C77" s="94" t="s">
        <v>85</v>
      </c>
      <c r="D77" s="103" t="s">
        <v>9797</v>
      </c>
      <c r="E77" s="94" t="s">
        <v>9798</v>
      </c>
      <c r="F77" s="94" t="s">
        <v>3116</v>
      </c>
      <c r="G77" s="94" t="s">
        <v>2497</v>
      </c>
      <c r="H77" s="103">
        <v>2022</v>
      </c>
      <c r="I77" s="103">
        <v>2022</v>
      </c>
      <c r="J77" s="102" t="s">
        <v>535</v>
      </c>
      <c r="K77" s="94" t="s">
        <v>536</v>
      </c>
      <c r="L77" s="94" t="s">
        <v>537</v>
      </c>
      <c r="M77" s="94" t="s">
        <v>538</v>
      </c>
      <c r="N77" s="94" t="s">
        <v>539</v>
      </c>
      <c r="O77" s="94" t="s">
        <v>89</v>
      </c>
      <c r="P77" s="94" t="s">
        <v>90</v>
      </c>
      <c r="Q77" s="94" t="s">
        <v>540</v>
      </c>
      <c r="R77" s="94" t="s">
        <v>541</v>
      </c>
      <c r="S77" s="94" t="s">
        <v>135</v>
      </c>
      <c r="T77" s="94" t="s">
        <v>514</v>
      </c>
      <c r="U77" s="94" t="s">
        <v>482</v>
      </c>
      <c r="V77" s="104" t="s">
        <v>2609</v>
      </c>
      <c r="W77" s="105" t="s">
        <v>2610</v>
      </c>
      <c r="X77" s="105" t="s">
        <v>540</v>
      </c>
      <c r="Y77" s="105" t="s">
        <v>2611</v>
      </c>
      <c r="Z77" s="105" t="s">
        <v>2612</v>
      </c>
      <c r="AA77" s="105" t="s">
        <v>2613</v>
      </c>
      <c r="AB77" s="106">
        <v>1</v>
      </c>
      <c r="AC77" s="102">
        <v>5100</v>
      </c>
      <c r="AD77" s="94">
        <v>1500</v>
      </c>
      <c r="AE77" s="94">
        <v>1000</v>
      </c>
      <c r="AF77" s="94">
        <v>1000</v>
      </c>
      <c r="AG77" s="94">
        <v>1000</v>
      </c>
      <c r="AH77" s="102" t="s">
        <v>3117</v>
      </c>
      <c r="AI77" s="102"/>
      <c r="AJ77" s="107"/>
      <c r="AK77" s="107" t="s">
        <v>3118</v>
      </c>
      <c r="AL77" s="107"/>
    </row>
    <row r="78" spans="2:38" ht="25.25" customHeight="1" x14ac:dyDescent="0.2">
      <c r="B78" s="102" t="s">
        <v>471</v>
      </c>
      <c r="C78" s="94" t="s">
        <v>85</v>
      </c>
      <c r="D78" s="103" t="s">
        <v>9799</v>
      </c>
      <c r="E78" s="94" t="s">
        <v>9800</v>
      </c>
      <c r="F78" s="94" t="s">
        <v>472</v>
      </c>
      <c r="G78" s="94" t="s">
        <v>2497</v>
      </c>
      <c r="H78" s="103">
        <v>2022</v>
      </c>
      <c r="I78" s="103">
        <v>2022</v>
      </c>
      <c r="J78" s="102" t="s">
        <v>4181</v>
      </c>
      <c r="K78" s="94" t="s">
        <v>4182</v>
      </c>
      <c r="L78" s="94" t="s">
        <v>4183</v>
      </c>
      <c r="M78" s="94" t="s">
        <v>4184</v>
      </c>
      <c r="N78" s="94" t="s">
        <v>4185</v>
      </c>
      <c r="O78" s="94" t="s">
        <v>89</v>
      </c>
      <c r="P78" s="94" t="s">
        <v>90</v>
      </c>
      <c r="Q78" s="94" t="s">
        <v>4186</v>
      </c>
      <c r="R78" s="94" t="s">
        <v>4187</v>
      </c>
      <c r="S78" s="94" t="s">
        <v>91</v>
      </c>
      <c r="T78" s="94" t="s">
        <v>4032</v>
      </c>
      <c r="U78" s="94" t="s">
        <v>482</v>
      </c>
      <c r="V78" s="104" t="s">
        <v>4188</v>
      </c>
      <c r="W78" s="105" t="s">
        <v>4189</v>
      </c>
      <c r="X78" s="105" t="s">
        <v>4186</v>
      </c>
      <c r="Y78" s="105" t="s">
        <v>4190</v>
      </c>
      <c r="Z78" s="105" t="s">
        <v>4191</v>
      </c>
      <c r="AA78" s="105" t="s">
        <v>4192</v>
      </c>
      <c r="AB78" s="106">
        <v>1</v>
      </c>
      <c r="AC78" s="102">
        <v>1500</v>
      </c>
      <c r="AD78" s="94">
        <v>750</v>
      </c>
      <c r="AE78" s="94">
        <v>0</v>
      </c>
      <c r="AF78" s="94">
        <v>0</v>
      </c>
      <c r="AG78" s="94">
        <v>0</v>
      </c>
      <c r="AH78" s="102"/>
      <c r="AI78" s="102"/>
      <c r="AJ78" s="107"/>
      <c r="AK78" s="107" t="s">
        <v>2499</v>
      </c>
      <c r="AL78" s="107"/>
    </row>
    <row r="79" spans="2:38" ht="25.25" customHeight="1" x14ac:dyDescent="0.2">
      <c r="B79" s="102" t="s">
        <v>471</v>
      </c>
      <c r="C79" s="94" t="s">
        <v>85</v>
      </c>
      <c r="D79" s="103" t="s">
        <v>9801</v>
      </c>
      <c r="E79" s="94" t="s">
        <v>9802</v>
      </c>
      <c r="F79" s="94" t="s">
        <v>472</v>
      </c>
      <c r="G79" s="94" t="s">
        <v>2497</v>
      </c>
      <c r="H79" s="103">
        <v>2022</v>
      </c>
      <c r="I79" s="103">
        <v>2022</v>
      </c>
      <c r="J79" s="102" t="s">
        <v>4181</v>
      </c>
      <c r="K79" s="94" t="s">
        <v>4182</v>
      </c>
      <c r="L79" s="94" t="s">
        <v>4183</v>
      </c>
      <c r="M79" s="94" t="s">
        <v>4184</v>
      </c>
      <c r="N79" s="94" t="s">
        <v>4185</v>
      </c>
      <c r="O79" s="94" t="s">
        <v>89</v>
      </c>
      <c r="P79" s="94" t="s">
        <v>90</v>
      </c>
      <c r="Q79" s="94" t="s">
        <v>4186</v>
      </c>
      <c r="R79" s="94" t="s">
        <v>4187</v>
      </c>
      <c r="S79" s="94" t="s">
        <v>91</v>
      </c>
      <c r="T79" s="94" t="s">
        <v>4032</v>
      </c>
      <c r="U79" s="94" t="s">
        <v>482</v>
      </c>
      <c r="V79" s="104" t="s">
        <v>4188</v>
      </c>
      <c r="W79" s="105" t="s">
        <v>4189</v>
      </c>
      <c r="X79" s="105" t="s">
        <v>4186</v>
      </c>
      <c r="Y79" s="105" t="s">
        <v>4190</v>
      </c>
      <c r="Z79" s="105" t="s">
        <v>4191</v>
      </c>
      <c r="AA79" s="105" t="s">
        <v>4192</v>
      </c>
      <c r="AB79" s="106">
        <v>1</v>
      </c>
      <c r="AC79" s="102">
        <v>900</v>
      </c>
      <c r="AD79" s="94">
        <v>450</v>
      </c>
      <c r="AE79" s="94">
        <v>0</v>
      </c>
      <c r="AF79" s="94">
        <v>0</v>
      </c>
      <c r="AG79" s="94">
        <v>0</v>
      </c>
      <c r="AH79" s="102"/>
      <c r="AI79" s="102"/>
      <c r="AJ79" s="107"/>
      <c r="AK79" s="107" t="s">
        <v>2499</v>
      </c>
      <c r="AL79" s="107"/>
    </row>
    <row r="80" spans="2:38" ht="25.25" customHeight="1" x14ac:dyDescent="0.2">
      <c r="B80" s="102" t="s">
        <v>471</v>
      </c>
      <c r="C80" s="94" t="s">
        <v>85</v>
      </c>
      <c r="D80" s="103" t="s">
        <v>9803</v>
      </c>
      <c r="E80" s="94" t="s">
        <v>9804</v>
      </c>
      <c r="F80" s="94" t="s">
        <v>3116</v>
      </c>
      <c r="G80" s="94" t="s">
        <v>2497</v>
      </c>
      <c r="H80" s="103">
        <v>2022</v>
      </c>
      <c r="I80" s="103">
        <v>2022</v>
      </c>
      <c r="J80" s="102" t="s">
        <v>4181</v>
      </c>
      <c r="K80" s="94" t="s">
        <v>4182</v>
      </c>
      <c r="L80" s="94" t="s">
        <v>4183</v>
      </c>
      <c r="M80" s="94" t="s">
        <v>4184</v>
      </c>
      <c r="N80" s="94" t="s">
        <v>4185</v>
      </c>
      <c r="O80" s="94" t="s">
        <v>89</v>
      </c>
      <c r="P80" s="94" t="s">
        <v>90</v>
      </c>
      <c r="Q80" s="94" t="s">
        <v>4186</v>
      </c>
      <c r="R80" s="94" t="s">
        <v>4187</v>
      </c>
      <c r="S80" s="94" t="s">
        <v>91</v>
      </c>
      <c r="T80" s="94" t="s">
        <v>4032</v>
      </c>
      <c r="U80" s="94" t="s">
        <v>482</v>
      </c>
      <c r="V80" s="104" t="s">
        <v>4188</v>
      </c>
      <c r="W80" s="105" t="s">
        <v>4189</v>
      </c>
      <c r="X80" s="105" t="s">
        <v>4186</v>
      </c>
      <c r="Y80" s="105" t="s">
        <v>4190</v>
      </c>
      <c r="Z80" s="105" t="s">
        <v>4191</v>
      </c>
      <c r="AA80" s="105" t="s">
        <v>4192</v>
      </c>
      <c r="AB80" s="106">
        <v>2</v>
      </c>
      <c r="AC80" s="102">
        <v>3125</v>
      </c>
      <c r="AD80" s="94">
        <v>1545</v>
      </c>
      <c r="AE80" s="94">
        <v>1100</v>
      </c>
      <c r="AF80" s="94">
        <v>1100</v>
      </c>
      <c r="AG80" s="94">
        <v>1100</v>
      </c>
      <c r="AH80" s="102" t="s">
        <v>3117</v>
      </c>
      <c r="AI80" s="102"/>
      <c r="AJ80" s="107"/>
      <c r="AK80" s="107" t="s">
        <v>3118</v>
      </c>
      <c r="AL80" s="107"/>
    </row>
    <row r="81" spans="2:38" ht="25.25" customHeight="1" x14ac:dyDescent="0.2">
      <c r="B81" s="102" t="s">
        <v>471</v>
      </c>
      <c r="C81" s="94" t="s">
        <v>85</v>
      </c>
      <c r="D81" s="103" t="s">
        <v>9805</v>
      </c>
      <c r="E81" s="94" t="s">
        <v>9806</v>
      </c>
      <c r="F81" s="94" t="s">
        <v>3116</v>
      </c>
      <c r="G81" s="94" t="s">
        <v>2497</v>
      </c>
      <c r="H81" s="103">
        <v>2022</v>
      </c>
      <c r="I81" s="103">
        <v>2022</v>
      </c>
      <c r="J81" s="102" t="s">
        <v>567</v>
      </c>
      <c r="K81" s="94" t="s">
        <v>568</v>
      </c>
      <c r="L81" s="94" t="s">
        <v>569</v>
      </c>
      <c r="M81" s="94" t="s">
        <v>570</v>
      </c>
      <c r="N81" s="94" t="s">
        <v>571</v>
      </c>
      <c r="O81" s="94" t="s">
        <v>89</v>
      </c>
      <c r="P81" s="94" t="s">
        <v>257</v>
      </c>
      <c r="Q81" s="94" t="s">
        <v>572</v>
      </c>
      <c r="R81" s="94" t="s">
        <v>573</v>
      </c>
      <c r="S81" s="94" t="s">
        <v>91</v>
      </c>
      <c r="T81" s="94" t="s">
        <v>574</v>
      </c>
      <c r="U81" s="94" t="s">
        <v>482</v>
      </c>
      <c r="V81" s="104" t="s">
        <v>2622</v>
      </c>
      <c r="W81" s="105" t="s">
        <v>2623</v>
      </c>
      <c r="X81" s="105" t="s">
        <v>572</v>
      </c>
      <c r="Y81" s="105" t="s">
        <v>2624</v>
      </c>
      <c r="Z81" s="105" t="s">
        <v>2625</v>
      </c>
      <c r="AA81" s="105" t="s">
        <v>2626</v>
      </c>
      <c r="AB81" s="106">
        <v>4</v>
      </c>
      <c r="AC81" s="102">
        <v>27224</v>
      </c>
      <c r="AD81" s="94">
        <v>8500</v>
      </c>
      <c r="AE81" s="94">
        <v>4200</v>
      </c>
      <c r="AF81" s="94">
        <v>4200</v>
      </c>
      <c r="AG81" s="94">
        <v>4200</v>
      </c>
      <c r="AH81" s="102" t="s">
        <v>3117</v>
      </c>
      <c r="AI81" s="102"/>
      <c r="AJ81" s="107"/>
      <c r="AK81" s="107" t="s">
        <v>3118</v>
      </c>
      <c r="AL81" s="107"/>
    </row>
    <row r="82" spans="2:38" ht="25.25" customHeight="1" x14ac:dyDescent="0.2">
      <c r="B82" s="102" t="s">
        <v>471</v>
      </c>
      <c r="C82" s="94" t="s">
        <v>85</v>
      </c>
      <c r="D82" s="103" t="s">
        <v>9807</v>
      </c>
      <c r="E82" s="94" t="s">
        <v>9808</v>
      </c>
      <c r="F82" s="94" t="s">
        <v>3116</v>
      </c>
      <c r="G82" s="94" t="s">
        <v>2497</v>
      </c>
      <c r="H82" s="103">
        <v>2022</v>
      </c>
      <c r="I82" s="103">
        <v>2022</v>
      </c>
      <c r="J82" s="102" t="s">
        <v>4056</v>
      </c>
      <c r="K82" s="94" t="s">
        <v>4057</v>
      </c>
      <c r="L82" s="94"/>
      <c r="M82" s="94" t="s">
        <v>4058</v>
      </c>
      <c r="N82" s="94" t="s">
        <v>4059</v>
      </c>
      <c r="O82" s="94" t="s">
        <v>89</v>
      </c>
      <c r="P82" s="94" t="s">
        <v>257</v>
      </c>
      <c r="Q82" s="94" t="s">
        <v>4060</v>
      </c>
      <c r="R82" s="94" t="s">
        <v>4061</v>
      </c>
      <c r="S82" s="94" t="s">
        <v>91</v>
      </c>
      <c r="T82" s="94" t="s">
        <v>4001</v>
      </c>
      <c r="U82" s="94" t="s">
        <v>482</v>
      </c>
      <c r="V82" s="104" t="s">
        <v>4062</v>
      </c>
      <c r="W82" s="105" t="s">
        <v>2498</v>
      </c>
      <c r="X82" s="105" t="s">
        <v>4060</v>
      </c>
      <c r="Y82" s="105" t="s">
        <v>4063</v>
      </c>
      <c r="Z82" s="105" t="s">
        <v>4064</v>
      </c>
      <c r="AA82" s="105" t="s">
        <v>4065</v>
      </c>
      <c r="AB82" s="106">
        <v>4</v>
      </c>
      <c r="AC82" s="102">
        <v>33250</v>
      </c>
      <c r="AD82" s="94">
        <v>11500</v>
      </c>
      <c r="AE82" s="94">
        <v>6157</v>
      </c>
      <c r="AF82" s="94">
        <v>6157</v>
      </c>
      <c r="AG82" s="94">
        <v>6157</v>
      </c>
      <c r="AH82" s="102" t="s">
        <v>3117</v>
      </c>
      <c r="AI82" s="102"/>
      <c r="AJ82" s="107"/>
      <c r="AK82" s="107" t="s">
        <v>3118</v>
      </c>
      <c r="AL82" s="107"/>
    </row>
    <row r="83" spans="2:38" ht="25.25" customHeight="1" x14ac:dyDescent="0.2">
      <c r="B83" s="102" t="s">
        <v>471</v>
      </c>
      <c r="C83" s="94" t="s">
        <v>85</v>
      </c>
      <c r="D83" s="103" t="s">
        <v>9809</v>
      </c>
      <c r="E83" s="94" t="s">
        <v>9810</v>
      </c>
      <c r="F83" s="94" t="s">
        <v>3116</v>
      </c>
      <c r="G83" s="94" t="s">
        <v>2497</v>
      </c>
      <c r="H83" s="103">
        <v>2022</v>
      </c>
      <c r="I83" s="103">
        <v>2022</v>
      </c>
      <c r="J83" s="102" t="s">
        <v>4012</v>
      </c>
      <c r="K83" s="94" t="s">
        <v>4013</v>
      </c>
      <c r="L83" s="94" t="s">
        <v>4014</v>
      </c>
      <c r="M83" s="94" t="s">
        <v>4015</v>
      </c>
      <c r="N83" s="94" t="s">
        <v>4016</v>
      </c>
      <c r="O83" s="94" t="s">
        <v>89</v>
      </c>
      <c r="P83" s="94" t="s">
        <v>90</v>
      </c>
      <c r="Q83" s="94" t="s">
        <v>4017</v>
      </c>
      <c r="R83" s="94" t="s">
        <v>4018</v>
      </c>
      <c r="S83" s="94" t="s">
        <v>119</v>
      </c>
      <c r="T83" s="94" t="s">
        <v>481</v>
      </c>
      <c r="U83" s="94" t="s">
        <v>482</v>
      </c>
      <c r="V83" s="104" t="s">
        <v>4019</v>
      </c>
      <c r="W83" s="105" t="s">
        <v>2498</v>
      </c>
      <c r="X83" s="105" t="s">
        <v>4017</v>
      </c>
      <c r="Y83" s="105" t="s">
        <v>4020</v>
      </c>
      <c r="Z83" s="105" t="s">
        <v>4021</v>
      </c>
      <c r="AA83" s="105" t="s">
        <v>4022</v>
      </c>
      <c r="AB83" s="106">
        <v>1</v>
      </c>
      <c r="AC83" s="102">
        <v>11830</v>
      </c>
      <c r="AD83" s="94">
        <v>4000</v>
      </c>
      <c r="AE83" s="94">
        <v>2000</v>
      </c>
      <c r="AF83" s="94">
        <v>2000</v>
      </c>
      <c r="AG83" s="94">
        <v>2000</v>
      </c>
      <c r="AH83" s="102" t="s">
        <v>3117</v>
      </c>
      <c r="AI83" s="102"/>
      <c r="AJ83" s="107"/>
      <c r="AK83" s="107" t="s">
        <v>3118</v>
      </c>
      <c r="AL83" s="107"/>
    </row>
    <row r="84" spans="2:38" ht="25.25" customHeight="1" x14ac:dyDescent="0.2">
      <c r="B84" s="102" t="s">
        <v>471</v>
      </c>
      <c r="C84" s="94" t="s">
        <v>85</v>
      </c>
      <c r="D84" s="103" t="s">
        <v>9811</v>
      </c>
      <c r="E84" s="94" t="s">
        <v>9812</v>
      </c>
      <c r="F84" s="94" t="s">
        <v>3116</v>
      </c>
      <c r="G84" s="94" t="s">
        <v>2497</v>
      </c>
      <c r="H84" s="103">
        <v>2022</v>
      </c>
      <c r="I84" s="103">
        <v>2022</v>
      </c>
      <c r="J84" s="102" t="s">
        <v>4096</v>
      </c>
      <c r="K84" s="94" t="s">
        <v>4097</v>
      </c>
      <c r="L84" s="94" t="s">
        <v>4098</v>
      </c>
      <c r="M84" s="94" t="s">
        <v>4099</v>
      </c>
      <c r="N84" s="94" t="s">
        <v>4100</v>
      </c>
      <c r="O84" s="94" t="s">
        <v>89</v>
      </c>
      <c r="P84" s="94" t="s">
        <v>90</v>
      </c>
      <c r="Q84" s="94" t="s">
        <v>4060</v>
      </c>
      <c r="R84" s="94" t="s">
        <v>4061</v>
      </c>
      <c r="S84" s="94" t="s">
        <v>135</v>
      </c>
      <c r="T84" s="94" t="s">
        <v>4001</v>
      </c>
      <c r="U84" s="94" t="s">
        <v>482</v>
      </c>
      <c r="V84" s="104" t="s">
        <v>4101</v>
      </c>
      <c r="W84" s="105" t="s">
        <v>4102</v>
      </c>
      <c r="X84" s="105" t="s">
        <v>4060</v>
      </c>
      <c r="Y84" s="105" t="s">
        <v>4063</v>
      </c>
      <c r="Z84" s="105" t="s">
        <v>4103</v>
      </c>
      <c r="AA84" s="105" t="s">
        <v>4104</v>
      </c>
      <c r="AB84" s="106">
        <v>2</v>
      </c>
      <c r="AC84" s="102">
        <v>31950</v>
      </c>
      <c r="AD84" s="94">
        <v>6500</v>
      </c>
      <c r="AE84" s="94">
        <v>3000</v>
      </c>
      <c r="AF84" s="94">
        <v>3000</v>
      </c>
      <c r="AG84" s="94">
        <v>3000</v>
      </c>
      <c r="AH84" s="102" t="s">
        <v>3117</v>
      </c>
      <c r="AI84" s="102"/>
      <c r="AJ84" s="107"/>
      <c r="AK84" s="107" t="s">
        <v>3118</v>
      </c>
      <c r="AL84" s="107"/>
    </row>
    <row r="85" spans="2:38" ht="25.25" customHeight="1" x14ac:dyDescent="0.2">
      <c r="B85" s="102" t="s">
        <v>471</v>
      </c>
      <c r="C85" s="94" t="s">
        <v>85</v>
      </c>
      <c r="D85" s="103" t="s">
        <v>9813</v>
      </c>
      <c r="E85" s="94" t="s">
        <v>9814</v>
      </c>
      <c r="F85" s="94" t="s">
        <v>3116</v>
      </c>
      <c r="G85" s="94" t="s">
        <v>2497</v>
      </c>
      <c r="H85" s="103">
        <v>2022</v>
      </c>
      <c r="I85" s="103">
        <v>2022</v>
      </c>
      <c r="J85" s="102" t="s">
        <v>4279</v>
      </c>
      <c r="K85" s="94" t="s">
        <v>4280</v>
      </c>
      <c r="L85" s="94" t="s">
        <v>4281</v>
      </c>
      <c r="M85" s="94" t="s">
        <v>4282</v>
      </c>
      <c r="N85" s="94" t="s">
        <v>4283</v>
      </c>
      <c r="O85" s="94" t="s">
        <v>89</v>
      </c>
      <c r="P85" s="94" t="s">
        <v>90</v>
      </c>
      <c r="Q85" s="94" t="s">
        <v>4284</v>
      </c>
      <c r="R85" s="94" t="s">
        <v>4285</v>
      </c>
      <c r="S85" s="94" t="s">
        <v>135</v>
      </c>
      <c r="T85" s="94" t="s">
        <v>514</v>
      </c>
      <c r="U85" s="94" t="s">
        <v>482</v>
      </c>
      <c r="V85" s="104" t="s">
        <v>4286</v>
      </c>
      <c r="W85" s="105" t="s">
        <v>2498</v>
      </c>
      <c r="X85" s="105" t="s">
        <v>4284</v>
      </c>
      <c r="Y85" s="105" t="s">
        <v>4287</v>
      </c>
      <c r="Z85" s="105" t="s">
        <v>4288</v>
      </c>
      <c r="AA85" s="105" t="s">
        <v>4289</v>
      </c>
      <c r="AB85" s="106">
        <v>1</v>
      </c>
      <c r="AC85" s="102">
        <v>5125</v>
      </c>
      <c r="AD85" s="94">
        <v>2000</v>
      </c>
      <c r="AE85" s="94">
        <v>1100</v>
      </c>
      <c r="AF85" s="94">
        <v>1100</v>
      </c>
      <c r="AG85" s="94">
        <v>1100</v>
      </c>
      <c r="AH85" s="102" t="s">
        <v>3117</v>
      </c>
      <c r="AI85" s="102"/>
      <c r="AJ85" s="107"/>
      <c r="AK85" s="107" t="s">
        <v>3118</v>
      </c>
      <c r="AL85" s="107"/>
    </row>
    <row r="86" spans="2:38" ht="25.25" customHeight="1" x14ac:dyDescent="0.2">
      <c r="B86" s="102" t="s">
        <v>471</v>
      </c>
      <c r="C86" s="94" t="s">
        <v>85</v>
      </c>
      <c r="D86" s="103" t="s">
        <v>9815</v>
      </c>
      <c r="E86" s="94" t="s">
        <v>9816</v>
      </c>
      <c r="F86" s="94" t="s">
        <v>472</v>
      </c>
      <c r="G86" s="94" t="s">
        <v>2497</v>
      </c>
      <c r="H86" s="103">
        <v>2022</v>
      </c>
      <c r="I86" s="103">
        <v>2022</v>
      </c>
      <c r="J86" s="102" t="s">
        <v>9817</v>
      </c>
      <c r="K86" s="94" t="s">
        <v>9818</v>
      </c>
      <c r="L86" s="94" t="s">
        <v>9819</v>
      </c>
      <c r="M86" s="94" t="s">
        <v>9820</v>
      </c>
      <c r="N86" s="94" t="s">
        <v>9821</v>
      </c>
      <c r="O86" s="94" t="s">
        <v>89</v>
      </c>
      <c r="P86" s="94" t="s">
        <v>90</v>
      </c>
      <c r="Q86" s="94" t="s">
        <v>9822</v>
      </c>
      <c r="R86" s="94" t="s">
        <v>9823</v>
      </c>
      <c r="S86" s="94" t="s">
        <v>135</v>
      </c>
      <c r="T86" s="94" t="s">
        <v>481</v>
      </c>
      <c r="U86" s="94" t="s">
        <v>482</v>
      </c>
      <c r="V86" s="104" t="s">
        <v>9824</v>
      </c>
      <c r="W86" s="105" t="s">
        <v>2498</v>
      </c>
      <c r="X86" s="105" t="s">
        <v>9822</v>
      </c>
      <c r="Y86" s="105" t="s">
        <v>9825</v>
      </c>
      <c r="Z86" s="105" t="s">
        <v>9826</v>
      </c>
      <c r="AA86" s="105" t="s">
        <v>4340</v>
      </c>
      <c r="AB86" s="106">
        <v>1</v>
      </c>
      <c r="AC86" s="102">
        <v>14600</v>
      </c>
      <c r="AD86" s="94">
        <v>3500</v>
      </c>
      <c r="AE86" s="94">
        <v>0</v>
      </c>
      <c r="AF86" s="94">
        <v>0</v>
      </c>
      <c r="AG86" s="94">
        <v>0</v>
      </c>
      <c r="AH86" s="102"/>
      <c r="AI86" s="102"/>
      <c r="AJ86" s="107"/>
      <c r="AK86" s="107" t="s">
        <v>2499</v>
      </c>
      <c r="AL86" s="107"/>
    </row>
    <row r="87" spans="2:38" ht="25.25" customHeight="1" x14ac:dyDescent="0.2">
      <c r="B87" s="102" t="s">
        <v>471</v>
      </c>
      <c r="C87" s="94" t="s">
        <v>85</v>
      </c>
      <c r="D87" s="103" t="s">
        <v>9827</v>
      </c>
      <c r="E87" s="94" t="s">
        <v>9828</v>
      </c>
      <c r="F87" s="94" t="s">
        <v>472</v>
      </c>
      <c r="G87" s="94" t="s">
        <v>2497</v>
      </c>
      <c r="H87" s="103">
        <v>2022</v>
      </c>
      <c r="I87" s="103">
        <v>2022</v>
      </c>
      <c r="J87" s="102" t="s">
        <v>9817</v>
      </c>
      <c r="K87" s="94" t="s">
        <v>9818</v>
      </c>
      <c r="L87" s="94" t="s">
        <v>9819</v>
      </c>
      <c r="M87" s="94" t="s">
        <v>9820</v>
      </c>
      <c r="N87" s="94" t="s">
        <v>9821</v>
      </c>
      <c r="O87" s="94" t="s">
        <v>89</v>
      </c>
      <c r="P87" s="94" t="s">
        <v>90</v>
      </c>
      <c r="Q87" s="94" t="s">
        <v>9822</v>
      </c>
      <c r="R87" s="94" t="s">
        <v>9823</v>
      </c>
      <c r="S87" s="94" t="s">
        <v>135</v>
      </c>
      <c r="T87" s="94" t="s">
        <v>481</v>
      </c>
      <c r="U87" s="94" t="s">
        <v>482</v>
      </c>
      <c r="V87" s="104" t="s">
        <v>9824</v>
      </c>
      <c r="W87" s="105" t="s">
        <v>2498</v>
      </c>
      <c r="X87" s="105" t="s">
        <v>9822</v>
      </c>
      <c r="Y87" s="105" t="s">
        <v>9825</v>
      </c>
      <c r="Z87" s="105" t="s">
        <v>9826</v>
      </c>
      <c r="AA87" s="105" t="s">
        <v>4340</v>
      </c>
      <c r="AB87" s="106">
        <v>1</v>
      </c>
      <c r="AC87" s="102">
        <v>2300</v>
      </c>
      <c r="AD87" s="94">
        <v>900</v>
      </c>
      <c r="AE87" s="94">
        <v>0</v>
      </c>
      <c r="AF87" s="94">
        <v>0</v>
      </c>
      <c r="AG87" s="94">
        <v>0</v>
      </c>
      <c r="AH87" s="102"/>
      <c r="AI87" s="102"/>
      <c r="AJ87" s="107"/>
      <c r="AK87" s="107" t="s">
        <v>2499</v>
      </c>
      <c r="AL87" s="107"/>
    </row>
    <row r="88" spans="2:38" ht="25.25" customHeight="1" x14ac:dyDescent="0.2">
      <c r="B88" s="102" t="s">
        <v>471</v>
      </c>
      <c r="C88" s="94" t="s">
        <v>85</v>
      </c>
      <c r="D88" s="103" t="s">
        <v>9829</v>
      </c>
      <c r="E88" s="94" t="s">
        <v>9830</v>
      </c>
      <c r="F88" s="94" t="s">
        <v>3116</v>
      </c>
      <c r="G88" s="94" t="s">
        <v>2497</v>
      </c>
      <c r="H88" s="103">
        <v>2022</v>
      </c>
      <c r="I88" s="103">
        <v>2022</v>
      </c>
      <c r="J88" s="102" t="s">
        <v>9817</v>
      </c>
      <c r="K88" s="94" t="s">
        <v>9818</v>
      </c>
      <c r="L88" s="94" t="s">
        <v>9819</v>
      </c>
      <c r="M88" s="94" t="s">
        <v>9820</v>
      </c>
      <c r="N88" s="94" t="s">
        <v>9821</v>
      </c>
      <c r="O88" s="94" t="s">
        <v>89</v>
      </c>
      <c r="P88" s="94" t="s">
        <v>90</v>
      </c>
      <c r="Q88" s="94" t="s">
        <v>9822</v>
      </c>
      <c r="R88" s="94" t="s">
        <v>9823</v>
      </c>
      <c r="S88" s="94" t="s">
        <v>135</v>
      </c>
      <c r="T88" s="94" t="s">
        <v>481</v>
      </c>
      <c r="U88" s="94" t="s">
        <v>482</v>
      </c>
      <c r="V88" s="104" t="s">
        <v>9824</v>
      </c>
      <c r="W88" s="105" t="s">
        <v>2498</v>
      </c>
      <c r="X88" s="105" t="s">
        <v>9822</v>
      </c>
      <c r="Y88" s="105" t="s">
        <v>9825</v>
      </c>
      <c r="Z88" s="105" t="s">
        <v>9826</v>
      </c>
      <c r="AA88" s="105" t="s">
        <v>4340</v>
      </c>
      <c r="AB88" s="106">
        <v>3</v>
      </c>
      <c r="AC88" s="102">
        <v>30900</v>
      </c>
      <c r="AD88" s="94">
        <v>7400</v>
      </c>
      <c r="AE88" s="94">
        <v>1600</v>
      </c>
      <c r="AF88" s="94">
        <v>1600</v>
      </c>
      <c r="AG88" s="94">
        <v>1600</v>
      </c>
      <c r="AH88" s="102"/>
      <c r="AI88" s="102"/>
      <c r="AJ88" s="107"/>
      <c r="AK88" s="107" t="s">
        <v>3118</v>
      </c>
      <c r="AL88" s="107"/>
    </row>
    <row r="89" spans="2:38" ht="25.25" customHeight="1" x14ac:dyDescent="0.2">
      <c r="B89" s="102" t="s">
        <v>471</v>
      </c>
      <c r="C89" s="94" t="s">
        <v>85</v>
      </c>
      <c r="D89" s="103" t="s">
        <v>9831</v>
      </c>
      <c r="E89" s="94" t="s">
        <v>9832</v>
      </c>
      <c r="F89" s="94" t="s">
        <v>3116</v>
      </c>
      <c r="G89" s="94" t="s">
        <v>2497</v>
      </c>
      <c r="H89" s="103">
        <v>2022</v>
      </c>
      <c r="I89" s="103">
        <v>2022</v>
      </c>
      <c r="J89" s="102" t="s">
        <v>4330</v>
      </c>
      <c r="K89" s="94" t="s">
        <v>4331</v>
      </c>
      <c r="L89" s="94"/>
      <c r="M89" s="94" t="s">
        <v>4332</v>
      </c>
      <c r="N89" s="94" t="s">
        <v>4333</v>
      </c>
      <c r="O89" s="94" t="s">
        <v>89</v>
      </c>
      <c r="P89" s="94" t="s">
        <v>257</v>
      </c>
      <c r="Q89" s="94" t="s">
        <v>4334</v>
      </c>
      <c r="R89" s="94" t="s">
        <v>4335</v>
      </c>
      <c r="S89" s="94" t="s">
        <v>91</v>
      </c>
      <c r="T89" s="94" t="s">
        <v>481</v>
      </c>
      <c r="U89" s="94" t="s">
        <v>482</v>
      </c>
      <c r="V89" s="104" t="s">
        <v>4336</v>
      </c>
      <c r="W89" s="105" t="s">
        <v>4337</v>
      </c>
      <c r="X89" s="105" t="s">
        <v>4334</v>
      </c>
      <c r="Y89" s="105" t="s">
        <v>4338</v>
      </c>
      <c r="Z89" s="105" t="s">
        <v>4339</v>
      </c>
      <c r="AA89" s="105" t="s">
        <v>4340</v>
      </c>
      <c r="AB89" s="106">
        <v>4</v>
      </c>
      <c r="AC89" s="102">
        <v>54340</v>
      </c>
      <c r="AD89" s="94">
        <v>19000</v>
      </c>
      <c r="AE89" s="94">
        <v>8000</v>
      </c>
      <c r="AF89" s="94">
        <v>8000</v>
      </c>
      <c r="AG89" s="94">
        <v>8000</v>
      </c>
      <c r="AH89" s="102" t="s">
        <v>3117</v>
      </c>
      <c r="AI89" s="102"/>
      <c r="AJ89" s="107"/>
      <c r="AK89" s="107" t="s">
        <v>3118</v>
      </c>
      <c r="AL89" s="107"/>
    </row>
    <row r="90" spans="2:38" ht="25.25" customHeight="1" x14ac:dyDescent="0.2">
      <c r="B90" s="102" t="s">
        <v>471</v>
      </c>
      <c r="C90" s="94" t="s">
        <v>85</v>
      </c>
      <c r="D90" s="103" t="s">
        <v>9833</v>
      </c>
      <c r="E90" s="94" t="s">
        <v>9834</v>
      </c>
      <c r="F90" s="94" t="s">
        <v>3116</v>
      </c>
      <c r="G90" s="94" t="s">
        <v>2497</v>
      </c>
      <c r="H90" s="103">
        <v>2022</v>
      </c>
      <c r="I90" s="103">
        <v>2022</v>
      </c>
      <c r="J90" s="102" t="s">
        <v>9835</v>
      </c>
      <c r="K90" s="94" t="s">
        <v>9836</v>
      </c>
      <c r="L90" s="94" t="s">
        <v>9837</v>
      </c>
      <c r="M90" s="94" t="s">
        <v>9838</v>
      </c>
      <c r="N90" s="94" t="s">
        <v>9839</v>
      </c>
      <c r="O90" s="94" t="s">
        <v>89</v>
      </c>
      <c r="P90" s="94" t="s">
        <v>90</v>
      </c>
      <c r="Q90" s="94" t="s">
        <v>9840</v>
      </c>
      <c r="R90" s="94" t="s">
        <v>9841</v>
      </c>
      <c r="S90" s="94" t="s">
        <v>135</v>
      </c>
      <c r="T90" s="94" t="s">
        <v>481</v>
      </c>
      <c r="U90" s="94" t="s">
        <v>482</v>
      </c>
      <c r="V90" s="104" t="s">
        <v>9842</v>
      </c>
      <c r="W90" s="105" t="s">
        <v>2498</v>
      </c>
      <c r="X90" s="105" t="s">
        <v>9840</v>
      </c>
      <c r="Y90" s="105" t="s">
        <v>9843</v>
      </c>
      <c r="Z90" s="105" t="s">
        <v>9844</v>
      </c>
      <c r="AA90" s="105" t="s">
        <v>9845</v>
      </c>
      <c r="AB90" s="106">
        <v>1</v>
      </c>
      <c r="AC90" s="102">
        <v>4120</v>
      </c>
      <c r="AD90" s="94">
        <v>1850</v>
      </c>
      <c r="AE90" s="94">
        <v>1500</v>
      </c>
      <c r="AF90" s="94">
        <v>1500</v>
      </c>
      <c r="AG90" s="94">
        <v>1500</v>
      </c>
      <c r="AH90" s="102" t="s">
        <v>3117</v>
      </c>
      <c r="AI90" s="102"/>
      <c r="AJ90" s="107"/>
      <c r="AK90" s="107" t="s">
        <v>3118</v>
      </c>
      <c r="AL90" s="107"/>
    </row>
    <row r="91" spans="2:38" ht="25.25" customHeight="1" x14ac:dyDescent="0.2">
      <c r="B91" s="102" t="s">
        <v>471</v>
      </c>
      <c r="C91" s="94" t="s">
        <v>85</v>
      </c>
      <c r="D91" s="103" t="s">
        <v>9846</v>
      </c>
      <c r="E91" s="94" t="s">
        <v>9847</v>
      </c>
      <c r="F91" s="94" t="s">
        <v>3116</v>
      </c>
      <c r="G91" s="94" t="s">
        <v>2497</v>
      </c>
      <c r="H91" s="103">
        <v>2022</v>
      </c>
      <c r="I91" s="103">
        <v>2022</v>
      </c>
      <c r="J91" s="102" t="s">
        <v>4082</v>
      </c>
      <c r="K91" s="94" t="s">
        <v>4083</v>
      </c>
      <c r="L91" s="94" t="s">
        <v>4084</v>
      </c>
      <c r="M91" s="94" t="s">
        <v>4085</v>
      </c>
      <c r="N91" s="94" t="s">
        <v>4086</v>
      </c>
      <c r="O91" s="94" t="s">
        <v>89</v>
      </c>
      <c r="P91" s="94" t="s">
        <v>90</v>
      </c>
      <c r="Q91" s="94" t="s">
        <v>4087</v>
      </c>
      <c r="R91" s="94" t="s">
        <v>4088</v>
      </c>
      <c r="S91" s="94" t="s">
        <v>91</v>
      </c>
      <c r="T91" s="94" t="s">
        <v>574</v>
      </c>
      <c r="U91" s="94" t="s">
        <v>482</v>
      </c>
      <c r="V91" s="104" t="s">
        <v>4089</v>
      </c>
      <c r="W91" s="105" t="s">
        <v>4090</v>
      </c>
      <c r="X91" s="105" t="s">
        <v>4087</v>
      </c>
      <c r="Y91" s="105" t="s">
        <v>4091</v>
      </c>
      <c r="Z91" s="105" t="s">
        <v>4092</v>
      </c>
      <c r="AA91" s="105" t="s">
        <v>4093</v>
      </c>
      <c r="AB91" s="106">
        <v>2</v>
      </c>
      <c r="AC91" s="102">
        <v>9200</v>
      </c>
      <c r="AD91" s="94">
        <v>3000</v>
      </c>
      <c r="AE91" s="94">
        <v>1500</v>
      </c>
      <c r="AF91" s="94">
        <v>1500</v>
      </c>
      <c r="AG91" s="94">
        <v>1500</v>
      </c>
      <c r="AH91" s="102" t="s">
        <v>3117</v>
      </c>
      <c r="AI91" s="102"/>
      <c r="AJ91" s="107"/>
      <c r="AK91" s="107" t="s">
        <v>3118</v>
      </c>
      <c r="AL91" s="107"/>
    </row>
    <row r="92" spans="2:38" ht="25.25" customHeight="1" x14ac:dyDescent="0.2">
      <c r="B92" s="102" t="s">
        <v>471</v>
      </c>
      <c r="C92" s="94" t="s">
        <v>85</v>
      </c>
      <c r="D92" s="103" t="s">
        <v>9848</v>
      </c>
      <c r="E92" s="94" t="s">
        <v>9849</v>
      </c>
      <c r="F92" s="94" t="s">
        <v>3116</v>
      </c>
      <c r="G92" s="94" t="s">
        <v>2497</v>
      </c>
      <c r="H92" s="103">
        <v>2022</v>
      </c>
      <c r="I92" s="103">
        <v>2022</v>
      </c>
      <c r="J92" s="102" t="s">
        <v>4302</v>
      </c>
      <c r="K92" s="94" t="s">
        <v>4303</v>
      </c>
      <c r="L92" s="94" t="s">
        <v>4304</v>
      </c>
      <c r="M92" s="94" t="s">
        <v>4305</v>
      </c>
      <c r="N92" s="94" t="s">
        <v>4306</v>
      </c>
      <c r="O92" s="94" t="s">
        <v>89</v>
      </c>
      <c r="P92" s="94" t="s">
        <v>90</v>
      </c>
      <c r="Q92" s="94" t="s">
        <v>4307</v>
      </c>
      <c r="R92" s="94" t="s">
        <v>4308</v>
      </c>
      <c r="S92" s="94" t="s">
        <v>135</v>
      </c>
      <c r="T92" s="94" t="s">
        <v>574</v>
      </c>
      <c r="U92" s="94" t="s">
        <v>482</v>
      </c>
      <c r="V92" s="104" t="s">
        <v>2774</v>
      </c>
      <c r="W92" s="105" t="s">
        <v>4309</v>
      </c>
      <c r="X92" s="105" t="s">
        <v>4307</v>
      </c>
      <c r="Y92" s="105" t="s">
        <v>4310</v>
      </c>
      <c r="Z92" s="105" t="s">
        <v>4311</v>
      </c>
      <c r="AA92" s="105" t="s">
        <v>4312</v>
      </c>
      <c r="AB92" s="106">
        <v>3</v>
      </c>
      <c r="AC92" s="102">
        <v>18650</v>
      </c>
      <c r="AD92" s="94">
        <v>6500</v>
      </c>
      <c r="AE92" s="94">
        <v>3000</v>
      </c>
      <c r="AF92" s="94">
        <v>3000</v>
      </c>
      <c r="AG92" s="94">
        <v>3000</v>
      </c>
      <c r="AH92" s="102" t="s">
        <v>3117</v>
      </c>
      <c r="AI92" s="102"/>
      <c r="AJ92" s="107"/>
      <c r="AK92" s="107" t="s">
        <v>3118</v>
      </c>
      <c r="AL92" s="107"/>
    </row>
    <row r="93" spans="2:38" ht="25.25" customHeight="1" x14ac:dyDescent="0.2">
      <c r="B93" s="102" t="s">
        <v>471</v>
      </c>
      <c r="C93" s="94" t="s">
        <v>85</v>
      </c>
      <c r="D93" s="103" t="s">
        <v>9850</v>
      </c>
      <c r="E93" s="94" t="s">
        <v>9851</v>
      </c>
      <c r="F93" s="94" t="s">
        <v>3116</v>
      </c>
      <c r="G93" s="94" t="s">
        <v>2497</v>
      </c>
      <c r="H93" s="103">
        <v>2022</v>
      </c>
      <c r="I93" s="103">
        <v>2022</v>
      </c>
      <c r="J93" s="102" t="s">
        <v>4025</v>
      </c>
      <c r="K93" s="94" t="s">
        <v>4026</v>
      </c>
      <c r="L93" s="94" t="s">
        <v>4027</v>
      </c>
      <c r="M93" s="94" t="s">
        <v>4028</v>
      </c>
      <c r="N93" s="94" t="s">
        <v>4029</v>
      </c>
      <c r="O93" s="94" t="s">
        <v>89</v>
      </c>
      <c r="P93" s="94" t="s">
        <v>90</v>
      </c>
      <c r="Q93" s="94" t="s">
        <v>4030</v>
      </c>
      <c r="R93" s="94" t="s">
        <v>4031</v>
      </c>
      <c r="S93" s="94" t="s">
        <v>91</v>
      </c>
      <c r="T93" s="94" t="s">
        <v>4032</v>
      </c>
      <c r="U93" s="94" t="s">
        <v>482</v>
      </c>
      <c r="V93" s="104" t="s">
        <v>4033</v>
      </c>
      <c r="W93" s="105" t="s">
        <v>4034</v>
      </c>
      <c r="X93" s="105" t="s">
        <v>4030</v>
      </c>
      <c r="Y93" s="105" t="s">
        <v>4035</v>
      </c>
      <c r="Z93" s="105" t="s">
        <v>4036</v>
      </c>
      <c r="AA93" s="105" t="s">
        <v>4037</v>
      </c>
      <c r="AB93" s="106">
        <v>3</v>
      </c>
      <c r="AC93" s="102">
        <v>7600</v>
      </c>
      <c r="AD93" s="94">
        <v>2200</v>
      </c>
      <c r="AE93" s="94">
        <v>1800</v>
      </c>
      <c r="AF93" s="94">
        <v>1800</v>
      </c>
      <c r="AG93" s="94">
        <v>1800</v>
      </c>
      <c r="AH93" s="102" t="s">
        <v>3117</v>
      </c>
      <c r="AI93" s="102"/>
      <c r="AJ93" s="107"/>
      <c r="AK93" s="107" t="s">
        <v>3118</v>
      </c>
      <c r="AL93" s="107"/>
    </row>
    <row r="94" spans="2:38" ht="25.25" customHeight="1" x14ac:dyDescent="0.2">
      <c r="B94" s="102" t="s">
        <v>471</v>
      </c>
      <c r="C94" s="94" t="s">
        <v>85</v>
      </c>
      <c r="D94" s="103" t="s">
        <v>9852</v>
      </c>
      <c r="E94" s="94" t="s">
        <v>9853</v>
      </c>
      <c r="F94" s="94" t="s">
        <v>3116</v>
      </c>
      <c r="G94" s="94" t="s">
        <v>2497</v>
      </c>
      <c r="H94" s="103">
        <v>2022</v>
      </c>
      <c r="I94" s="103">
        <v>2022</v>
      </c>
      <c r="J94" s="102" t="s">
        <v>4143</v>
      </c>
      <c r="K94" s="94" t="s">
        <v>4144</v>
      </c>
      <c r="L94" s="94" t="s">
        <v>4145</v>
      </c>
      <c r="M94" s="94" t="s">
        <v>4146</v>
      </c>
      <c r="N94" s="94" t="s">
        <v>4147</v>
      </c>
      <c r="O94" s="94" t="s">
        <v>89</v>
      </c>
      <c r="P94" s="94" t="s">
        <v>257</v>
      </c>
      <c r="Q94" s="94" t="s">
        <v>552</v>
      </c>
      <c r="R94" s="94" t="s">
        <v>553</v>
      </c>
      <c r="S94" s="94" t="s">
        <v>91</v>
      </c>
      <c r="T94" s="94" t="s">
        <v>531</v>
      </c>
      <c r="U94" s="94" t="s">
        <v>482</v>
      </c>
      <c r="V94" s="104" t="s">
        <v>4148</v>
      </c>
      <c r="W94" s="105" t="s">
        <v>2498</v>
      </c>
      <c r="X94" s="105" t="s">
        <v>552</v>
      </c>
      <c r="Y94" s="105" t="s">
        <v>3282</v>
      </c>
      <c r="Z94" s="105" t="s">
        <v>4149</v>
      </c>
      <c r="AA94" s="105" t="s">
        <v>4150</v>
      </c>
      <c r="AB94" s="106">
        <v>4</v>
      </c>
      <c r="AC94" s="102">
        <v>19512</v>
      </c>
      <c r="AD94" s="94">
        <v>4550</v>
      </c>
      <c r="AE94" s="94">
        <v>4400</v>
      </c>
      <c r="AF94" s="94">
        <v>4400</v>
      </c>
      <c r="AG94" s="94">
        <v>4400</v>
      </c>
      <c r="AH94" s="102" t="s">
        <v>3117</v>
      </c>
      <c r="AI94" s="102"/>
      <c r="AJ94" s="107"/>
      <c r="AK94" s="107" t="s">
        <v>3118</v>
      </c>
      <c r="AL94" s="107"/>
    </row>
    <row r="95" spans="2:38" ht="25.25" customHeight="1" x14ac:dyDescent="0.2">
      <c r="B95" s="102" t="s">
        <v>471</v>
      </c>
      <c r="C95" s="94" t="s">
        <v>85</v>
      </c>
      <c r="D95" s="103" t="s">
        <v>9854</v>
      </c>
      <c r="E95" s="94" t="s">
        <v>9855</v>
      </c>
      <c r="F95" s="94" t="s">
        <v>3116</v>
      </c>
      <c r="G95" s="94" t="s">
        <v>2497</v>
      </c>
      <c r="H95" s="103">
        <v>2022</v>
      </c>
      <c r="I95" s="103">
        <v>2022</v>
      </c>
      <c r="J95" s="102" t="s">
        <v>4237</v>
      </c>
      <c r="K95" s="94" t="s">
        <v>4238</v>
      </c>
      <c r="L95" s="94" t="s">
        <v>4239</v>
      </c>
      <c r="M95" s="94" t="s">
        <v>4240</v>
      </c>
      <c r="N95" s="94" t="s">
        <v>4241</v>
      </c>
      <c r="O95" s="94" t="s">
        <v>89</v>
      </c>
      <c r="P95" s="94" t="s">
        <v>90</v>
      </c>
      <c r="Q95" s="94" t="s">
        <v>4242</v>
      </c>
      <c r="R95" s="94" t="s">
        <v>4243</v>
      </c>
      <c r="S95" s="94" t="s">
        <v>135</v>
      </c>
      <c r="T95" s="94" t="s">
        <v>531</v>
      </c>
      <c r="U95" s="94" t="s">
        <v>482</v>
      </c>
      <c r="V95" s="104" t="s">
        <v>4244</v>
      </c>
      <c r="W95" s="105" t="s">
        <v>4245</v>
      </c>
      <c r="X95" s="105" t="s">
        <v>4242</v>
      </c>
      <c r="Y95" s="105" t="s">
        <v>4246</v>
      </c>
      <c r="Z95" s="105" t="s">
        <v>4247</v>
      </c>
      <c r="AA95" s="105" t="s">
        <v>4248</v>
      </c>
      <c r="AB95" s="106">
        <v>1</v>
      </c>
      <c r="AC95" s="102">
        <v>12800</v>
      </c>
      <c r="AD95" s="94">
        <v>2600</v>
      </c>
      <c r="AE95" s="94">
        <v>2100</v>
      </c>
      <c r="AF95" s="94">
        <v>2100</v>
      </c>
      <c r="AG95" s="94">
        <v>2100</v>
      </c>
      <c r="AH95" s="102" t="s">
        <v>3117</v>
      </c>
      <c r="AI95" s="102"/>
      <c r="AJ95" s="107"/>
      <c r="AK95" s="107" t="s">
        <v>3118</v>
      </c>
      <c r="AL95" s="107"/>
    </row>
    <row r="96" spans="2:38" ht="25.25" customHeight="1" x14ac:dyDescent="0.2">
      <c r="B96" s="102" t="s">
        <v>471</v>
      </c>
      <c r="C96" s="94" t="s">
        <v>85</v>
      </c>
      <c r="D96" s="103" t="s">
        <v>9856</v>
      </c>
      <c r="E96" s="94" t="s">
        <v>9857</v>
      </c>
      <c r="F96" s="94" t="s">
        <v>3116</v>
      </c>
      <c r="G96" s="94" t="s">
        <v>2497</v>
      </c>
      <c r="H96" s="103">
        <v>2022</v>
      </c>
      <c r="I96" s="103">
        <v>2022</v>
      </c>
      <c r="J96" s="102" t="s">
        <v>547</v>
      </c>
      <c r="K96" s="94" t="s">
        <v>548</v>
      </c>
      <c r="L96" s="94" t="s">
        <v>2615</v>
      </c>
      <c r="M96" s="94" t="s">
        <v>550</v>
      </c>
      <c r="N96" s="94" t="s">
        <v>551</v>
      </c>
      <c r="O96" s="94" t="s">
        <v>89</v>
      </c>
      <c r="P96" s="94" t="s">
        <v>90</v>
      </c>
      <c r="Q96" s="94" t="s">
        <v>552</v>
      </c>
      <c r="R96" s="94" t="s">
        <v>553</v>
      </c>
      <c r="S96" s="94" t="s">
        <v>135</v>
      </c>
      <c r="T96" s="94" t="s">
        <v>531</v>
      </c>
      <c r="U96" s="94" t="s">
        <v>482</v>
      </c>
      <c r="V96" s="104" t="s">
        <v>2616</v>
      </c>
      <c r="W96" s="105" t="s">
        <v>2617</v>
      </c>
      <c r="X96" s="105" t="s">
        <v>552</v>
      </c>
      <c r="Y96" s="105" t="s">
        <v>2618</v>
      </c>
      <c r="Z96" s="105" t="s">
        <v>2619</v>
      </c>
      <c r="AA96" s="105" t="s">
        <v>2620</v>
      </c>
      <c r="AB96" s="106">
        <v>3</v>
      </c>
      <c r="AC96" s="102">
        <v>25700</v>
      </c>
      <c r="AD96" s="94">
        <v>3800</v>
      </c>
      <c r="AE96" s="94">
        <v>2000</v>
      </c>
      <c r="AF96" s="94">
        <v>2000</v>
      </c>
      <c r="AG96" s="94">
        <v>2000</v>
      </c>
      <c r="AH96" s="102" t="s">
        <v>3117</v>
      </c>
      <c r="AI96" s="102"/>
      <c r="AJ96" s="107"/>
      <c r="AK96" s="107" t="s">
        <v>3118</v>
      </c>
      <c r="AL96" s="107"/>
    </row>
    <row r="97" spans="2:38" ht="25.25" customHeight="1" x14ac:dyDescent="0.2">
      <c r="B97" s="102" t="s">
        <v>471</v>
      </c>
      <c r="C97" s="94" t="s">
        <v>85</v>
      </c>
      <c r="D97" s="103" t="s">
        <v>9858</v>
      </c>
      <c r="E97" s="94" t="s">
        <v>9859</v>
      </c>
      <c r="F97" s="94" t="s">
        <v>3116</v>
      </c>
      <c r="G97" s="94" t="s">
        <v>2497</v>
      </c>
      <c r="H97" s="103">
        <v>2022</v>
      </c>
      <c r="I97" s="103">
        <v>2022</v>
      </c>
      <c r="J97" s="102" t="s">
        <v>4223</v>
      </c>
      <c r="K97" s="94" t="s">
        <v>4224</v>
      </c>
      <c r="L97" s="94" t="s">
        <v>4225</v>
      </c>
      <c r="M97" s="94" t="s">
        <v>4226</v>
      </c>
      <c r="N97" s="94" t="s">
        <v>4227</v>
      </c>
      <c r="O97" s="94" t="s">
        <v>89</v>
      </c>
      <c r="P97" s="94" t="s">
        <v>90</v>
      </c>
      <c r="Q97" s="94" t="s">
        <v>4228</v>
      </c>
      <c r="R97" s="94" t="s">
        <v>4229</v>
      </c>
      <c r="S97" s="94" t="s">
        <v>135</v>
      </c>
      <c r="T97" s="94" t="s">
        <v>514</v>
      </c>
      <c r="U97" s="94" t="s">
        <v>482</v>
      </c>
      <c r="V97" s="104" t="s">
        <v>4230</v>
      </c>
      <c r="W97" s="105" t="s">
        <v>2498</v>
      </c>
      <c r="X97" s="105" t="s">
        <v>4231</v>
      </c>
      <c r="Y97" s="105" t="s">
        <v>4232</v>
      </c>
      <c r="Z97" s="105" t="s">
        <v>4233</v>
      </c>
      <c r="AA97" s="105" t="s">
        <v>4234</v>
      </c>
      <c r="AB97" s="106">
        <v>2</v>
      </c>
      <c r="AC97" s="102">
        <v>10370</v>
      </c>
      <c r="AD97" s="94">
        <v>3750</v>
      </c>
      <c r="AE97" s="94">
        <v>2050</v>
      </c>
      <c r="AF97" s="94">
        <v>2050</v>
      </c>
      <c r="AG97" s="94">
        <v>2050</v>
      </c>
      <c r="AH97" s="102" t="s">
        <v>3117</v>
      </c>
      <c r="AI97" s="102"/>
      <c r="AJ97" s="107"/>
      <c r="AK97" s="107" t="s">
        <v>3118</v>
      </c>
      <c r="AL97" s="107"/>
    </row>
    <row r="98" spans="2:38" ht="25.25" customHeight="1" x14ac:dyDescent="0.2">
      <c r="B98" s="102" t="s">
        <v>471</v>
      </c>
      <c r="C98" s="94" t="s">
        <v>85</v>
      </c>
      <c r="D98" s="103" t="s">
        <v>9860</v>
      </c>
      <c r="E98" s="94" t="s">
        <v>9861</v>
      </c>
      <c r="F98" s="94" t="s">
        <v>3116</v>
      </c>
      <c r="G98" s="94" t="s">
        <v>2497</v>
      </c>
      <c r="H98" s="103">
        <v>2022</v>
      </c>
      <c r="I98" s="103">
        <v>2022</v>
      </c>
      <c r="J98" s="102" t="s">
        <v>474</v>
      </c>
      <c r="K98" s="94" t="s">
        <v>475</v>
      </c>
      <c r="L98" s="94" t="s">
        <v>476</v>
      </c>
      <c r="M98" s="94" t="s">
        <v>477</v>
      </c>
      <c r="N98" s="94" t="s">
        <v>478</v>
      </c>
      <c r="O98" s="94" t="s">
        <v>89</v>
      </c>
      <c r="P98" s="94" t="s">
        <v>90</v>
      </c>
      <c r="Q98" s="94" t="s">
        <v>479</v>
      </c>
      <c r="R98" s="94" t="s">
        <v>480</v>
      </c>
      <c r="S98" s="94" t="s">
        <v>119</v>
      </c>
      <c r="T98" s="94" t="s">
        <v>481</v>
      </c>
      <c r="U98" s="94" t="s">
        <v>482</v>
      </c>
      <c r="V98" s="104" t="s">
        <v>2592</v>
      </c>
      <c r="W98" s="105" t="s">
        <v>2498</v>
      </c>
      <c r="X98" s="105" t="s">
        <v>479</v>
      </c>
      <c r="Y98" s="105" t="s">
        <v>2593</v>
      </c>
      <c r="Z98" s="105" t="s">
        <v>2594</v>
      </c>
      <c r="AA98" s="105" t="s">
        <v>2595</v>
      </c>
      <c r="AB98" s="106">
        <v>4</v>
      </c>
      <c r="AC98" s="102">
        <v>17600</v>
      </c>
      <c r="AD98" s="94">
        <v>8500</v>
      </c>
      <c r="AE98" s="94">
        <v>3700</v>
      </c>
      <c r="AF98" s="94">
        <v>3700</v>
      </c>
      <c r="AG98" s="94">
        <v>3700</v>
      </c>
      <c r="AH98" s="102" t="s">
        <v>3117</v>
      </c>
      <c r="AI98" s="102"/>
      <c r="AJ98" s="107"/>
      <c r="AK98" s="107" t="s">
        <v>3118</v>
      </c>
      <c r="AL98" s="107"/>
    </row>
    <row r="99" spans="2:38" ht="25.25" customHeight="1" x14ac:dyDescent="0.2">
      <c r="B99" s="102" t="s">
        <v>471</v>
      </c>
      <c r="C99" s="94" t="s">
        <v>85</v>
      </c>
      <c r="D99" s="103" t="s">
        <v>9862</v>
      </c>
      <c r="E99" s="94" t="s">
        <v>9863</v>
      </c>
      <c r="F99" s="94" t="s">
        <v>3116</v>
      </c>
      <c r="G99" s="94" t="s">
        <v>2497</v>
      </c>
      <c r="H99" s="103">
        <v>2022</v>
      </c>
      <c r="I99" s="103">
        <v>2022</v>
      </c>
      <c r="J99" s="102" t="s">
        <v>525</v>
      </c>
      <c r="K99" s="94" t="s">
        <v>526</v>
      </c>
      <c r="L99" s="94" t="s">
        <v>2602</v>
      </c>
      <c r="M99" s="94" t="s">
        <v>527</v>
      </c>
      <c r="N99" s="94" t="s">
        <v>528</v>
      </c>
      <c r="O99" s="94" t="s">
        <v>89</v>
      </c>
      <c r="P99" s="94" t="s">
        <v>90</v>
      </c>
      <c r="Q99" s="94" t="s">
        <v>529</v>
      </c>
      <c r="R99" s="94" t="s">
        <v>530</v>
      </c>
      <c r="S99" s="94" t="s">
        <v>223</v>
      </c>
      <c r="T99" s="94" t="s">
        <v>531</v>
      </c>
      <c r="U99" s="94" t="s">
        <v>482</v>
      </c>
      <c r="V99" s="104" t="s">
        <v>2603</v>
      </c>
      <c r="W99" s="105" t="s">
        <v>2604</v>
      </c>
      <c r="X99" s="105" t="s">
        <v>529</v>
      </c>
      <c r="Y99" s="105" t="s">
        <v>2605</v>
      </c>
      <c r="Z99" s="105" t="s">
        <v>2606</v>
      </c>
      <c r="AA99" s="105" t="s">
        <v>2607</v>
      </c>
      <c r="AB99" s="106">
        <v>2</v>
      </c>
      <c r="AC99" s="102">
        <v>5950</v>
      </c>
      <c r="AD99" s="94">
        <v>1500</v>
      </c>
      <c r="AE99" s="94">
        <v>1000</v>
      </c>
      <c r="AF99" s="94">
        <v>1000</v>
      </c>
      <c r="AG99" s="94">
        <v>1000</v>
      </c>
      <c r="AH99" s="102" t="s">
        <v>3117</v>
      </c>
      <c r="AI99" s="102"/>
      <c r="AJ99" s="107"/>
      <c r="AK99" s="107" t="s">
        <v>3118</v>
      </c>
      <c r="AL99" s="107"/>
    </row>
    <row r="100" spans="2:38" ht="25.25" customHeight="1" x14ac:dyDescent="0.2">
      <c r="B100" s="102" t="s">
        <v>471</v>
      </c>
      <c r="C100" s="94" t="s">
        <v>85</v>
      </c>
      <c r="D100" s="103" t="s">
        <v>9864</v>
      </c>
      <c r="E100" s="94" t="s">
        <v>9865</v>
      </c>
      <c r="F100" s="94" t="s">
        <v>3116</v>
      </c>
      <c r="G100" s="94" t="s">
        <v>2497</v>
      </c>
      <c r="H100" s="103">
        <v>2022</v>
      </c>
      <c r="I100" s="103">
        <v>2022</v>
      </c>
      <c r="J100" s="102" t="s">
        <v>4343</v>
      </c>
      <c r="K100" s="94" t="s">
        <v>4344</v>
      </c>
      <c r="L100" s="94" t="s">
        <v>4345</v>
      </c>
      <c r="M100" s="94" t="s">
        <v>4346</v>
      </c>
      <c r="N100" s="94" t="s">
        <v>4347</v>
      </c>
      <c r="O100" s="94" t="s">
        <v>89</v>
      </c>
      <c r="P100" s="94" t="s">
        <v>257</v>
      </c>
      <c r="Q100" s="94" t="s">
        <v>4348</v>
      </c>
      <c r="R100" s="94" t="s">
        <v>4349</v>
      </c>
      <c r="S100" s="94" t="s">
        <v>91</v>
      </c>
      <c r="T100" s="94" t="s">
        <v>4075</v>
      </c>
      <c r="U100" s="94" t="s">
        <v>482</v>
      </c>
      <c r="V100" s="104" t="s">
        <v>4350</v>
      </c>
      <c r="W100" s="105" t="s">
        <v>4351</v>
      </c>
      <c r="X100" s="105" t="s">
        <v>4158</v>
      </c>
      <c r="Y100" s="105" t="s">
        <v>4161</v>
      </c>
      <c r="Z100" s="105" t="s">
        <v>4352</v>
      </c>
      <c r="AA100" s="105" t="s">
        <v>4353</v>
      </c>
      <c r="AB100" s="106">
        <v>3</v>
      </c>
      <c r="AC100" s="102">
        <v>39058</v>
      </c>
      <c r="AD100" s="94">
        <v>4800</v>
      </c>
      <c r="AE100" s="94">
        <v>4300</v>
      </c>
      <c r="AF100" s="94">
        <v>4300</v>
      </c>
      <c r="AG100" s="94">
        <v>4300</v>
      </c>
      <c r="AH100" s="102" t="s">
        <v>3117</v>
      </c>
      <c r="AI100" s="102"/>
      <c r="AJ100" s="107"/>
      <c r="AK100" s="107" t="s">
        <v>3118</v>
      </c>
      <c r="AL100" s="107"/>
    </row>
    <row r="101" spans="2:38" ht="25.25" customHeight="1" x14ac:dyDescent="0.2">
      <c r="B101" s="102" t="s">
        <v>471</v>
      </c>
      <c r="C101" s="94" t="s">
        <v>85</v>
      </c>
      <c r="D101" s="103" t="s">
        <v>9866</v>
      </c>
      <c r="E101" s="94" t="s">
        <v>9867</v>
      </c>
      <c r="F101" s="94" t="s">
        <v>3116</v>
      </c>
      <c r="G101" s="94" t="s">
        <v>2497</v>
      </c>
      <c r="H101" s="103">
        <v>2022</v>
      </c>
      <c r="I101" s="103">
        <v>2022</v>
      </c>
      <c r="J101" s="102" t="s">
        <v>9868</v>
      </c>
      <c r="K101" s="94" t="s">
        <v>9869</v>
      </c>
      <c r="L101" s="94" t="s">
        <v>9870</v>
      </c>
      <c r="M101" s="94" t="s">
        <v>9871</v>
      </c>
      <c r="N101" s="94" t="s">
        <v>9872</v>
      </c>
      <c r="O101" s="94" t="s">
        <v>89</v>
      </c>
      <c r="P101" s="94" t="s">
        <v>90</v>
      </c>
      <c r="Q101" s="94" t="s">
        <v>9873</v>
      </c>
      <c r="R101" s="94" t="s">
        <v>9874</v>
      </c>
      <c r="S101" s="94" t="s">
        <v>135</v>
      </c>
      <c r="T101" s="94" t="s">
        <v>531</v>
      </c>
      <c r="U101" s="94" t="s">
        <v>482</v>
      </c>
      <c r="V101" s="104" t="s">
        <v>9875</v>
      </c>
      <c r="W101" s="105" t="s">
        <v>2498</v>
      </c>
      <c r="X101" s="105" t="s">
        <v>9873</v>
      </c>
      <c r="Y101" s="105" t="s">
        <v>9876</v>
      </c>
      <c r="Z101" s="105" t="s">
        <v>9877</v>
      </c>
      <c r="AA101" s="105" t="s">
        <v>9878</v>
      </c>
      <c r="AB101" s="106">
        <v>1</v>
      </c>
      <c r="AC101" s="102">
        <v>7908</v>
      </c>
      <c r="AD101" s="94">
        <v>3000</v>
      </c>
      <c r="AE101" s="94">
        <v>1700</v>
      </c>
      <c r="AF101" s="94">
        <v>1700</v>
      </c>
      <c r="AG101" s="94">
        <v>1700</v>
      </c>
      <c r="AH101" s="102" t="s">
        <v>3117</v>
      </c>
      <c r="AI101" s="102"/>
      <c r="AJ101" s="107"/>
      <c r="AK101" s="107" t="s">
        <v>3118</v>
      </c>
      <c r="AL101" s="107"/>
    </row>
    <row r="102" spans="2:38" ht="25.25" customHeight="1" x14ac:dyDescent="0.2">
      <c r="B102" s="102" t="s">
        <v>471</v>
      </c>
      <c r="C102" s="94" t="s">
        <v>85</v>
      </c>
      <c r="D102" s="103" t="s">
        <v>9879</v>
      </c>
      <c r="E102" s="94" t="s">
        <v>9880</v>
      </c>
      <c r="F102" s="94" t="s">
        <v>3505</v>
      </c>
      <c r="G102" s="94" t="s">
        <v>2497</v>
      </c>
      <c r="H102" s="103">
        <v>2022</v>
      </c>
      <c r="I102" s="103">
        <v>2022</v>
      </c>
      <c r="J102" s="102" t="s">
        <v>9881</v>
      </c>
      <c r="K102" s="94" t="s">
        <v>9882</v>
      </c>
      <c r="L102" s="94"/>
      <c r="M102" s="94" t="s">
        <v>9883</v>
      </c>
      <c r="N102" s="94" t="s">
        <v>9884</v>
      </c>
      <c r="O102" s="94" t="s">
        <v>89</v>
      </c>
      <c r="P102" s="94" t="s">
        <v>90</v>
      </c>
      <c r="Q102" s="94" t="s">
        <v>9885</v>
      </c>
      <c r="R102" s="94" t="s">
        <v>9886</v>
      </c>
      <c r="S102" s="94" t="s">
        <v>119</v>
      </c>
      <c r="T102" s="94" t="s">
        <v>481</v>
      </c>
      <c r="U102" s="94" t="s">
        <v>482</v>
      </c>
      <c r="V102" s="104" t="s">
        <v>9887</v>
      </c>
      <c r="W102" s="105" t="s">
        <v>2498</v>
      </c>
      <c r="X102" s="105" t="s">
        <v>9885</v>
      </c>
      <c r="Y102" s="105" t="s">
        <v>9888</v>
      </c>
      <c r="Z102" s="105" t="s">
        <v>9889</v>
      </c>
      <c r="AA102" s="105" t="s">
        <v>9890</v>
      </c>
      <c r="AB102" s="106">
        <v>1</v>
      </c>
      <c r="AC102" s="102">
        <v>11916</v>
      </c>
      <c r="AD102" s="94">
        <v>2000</v>
      </c>
      <c r="AE102" s="94">
        <v>0</v>
      </c>
      <c r="AF102" s="94">
        <v>0</v>
      </c>
      <c r="AG102" s="94">
        <v>0</v>
      </c>
      <c r="AH102" s="102"/>
      <c r="AI102" s="102"/>
      <c r="AJ102" s="107"/>
      <c r="AK102" s="107" t="s">
        <v>3118</v>
      </c>
      <c r="AL102" s="107"/>
    </row>
    <row r="103" spans="2:38" ht="25.25" customHeight="1" x14ac:dyDescent="0.2">
      <c r="B103" s="102" t="s">
        <v>471</v>
      </c>
      <c r="C103" s="94" t="s">
        <v>85</v>
      </c>
      <c r="D103" s="103" t="s">
        <v>9891</v>
      </c>
      <c r="E103" s="94" t="s">
        <v>9892</v>
      </c>
      <c r="F103" s="94" t="s">
        <v>3116</v>
      </c>
      <c r="G103" s="94" t="s">
        <v>2497</v>
      </c>
      <c r="H103" s="103">
        <v>2022</v>
      </c>
      <c r="I103" s="103">
        <v>2022</v>
      </c>
      <c r="J103" s="102" t="s">
        <v>4068</v>
      </c>
      <c r="K103" s="94" t="s">
        <v>4069</v>
      </c>
      <c r="L103" s="94" t="s">
        <v>4070</v>
      </c>
      <c r="M103" s="94" t="s">
        <v>4071</v>
      </c>
      <c r="N103" s="94" t="s">
        <v>4072</v>
      </c>
      <c r="O103" s="94" t="s">
        <v>89</v>
      </c>
      <c r="P103" s="94" t="s">
        <v>90</v>
      </c>
      <c r="Q103" s="94" t="s">
        <v>4073</v>
      </c>
      <c r="R103" s="94" t="s">
        <v>4074</v>
      </c>
      <c r="S103" s="94" t="s">
        <v>135</v>
      </c>
      <c r="T103" s="94" t="s">
        <v>4075</v>
      </c>
      <c r="U103" s="94" t="s">
        <v>482</v>
      </c>
      <c r="V103" s="104" t="s">
        <v>4076</v>
      </c>
      <c r="W103" s="105" t="s">
        <v>2498</v>
      </c>
      <c r="X103" s="105" t="s">
        <v>4073</v>
      </c>
      <c r="Y103" s="105" t="s">
        <v>4077</v>
      </c>
      <c r="Z103" s="105" t="s">
        <v>4078</v>
      </c>
      <c r="AA103" s="105" t="s">
        <v>4079</v>
      </c>
      <c r="AB103" s="106">
        <v>3</v>
      </c>
      <c r="AC103" s="102">
        <v>19780</v>
      </c>
      <c r="AD103" s="94">
        <v>9000</v>
      </c>
      <c r="AE103" s="94">
        <v>5500</v>
      </c>
      <c r="AF103" s="94">
        <v>5500</v>
      </c>
      <c r="AG103" s="94">
        <v>5500</v>
      </c>
      <c r="AH103" s="102" t="s">
        <v>3117</v>
      </c>
      <c r="AI103" s="102"/>
      <c r="AJ103" s="107"/>
      <c r="AK103" s="107" t="s">
        <v>3118</v>
      </c>
      <c r="AL103" s="107"/>
    </row>
    <row r="104" spans="2:38" ht="25.25" customHeight="1" x14ac:dyDescent="0.2">
      <c r="B104" s="102" t="s">
        <v>471</v>
      </c>
      <c r="C104" s="94" t="s">
        <v>85</v>
      </c>
      <c r="D104" s="103" t="s">
        <v>9893</v>
      </c>
      <c r="E104" s="94" t="s">
        <v>9894</v>
      </c>
      <c r="F104" s="94" t="s">
        <v>3116</v>
      </c>
      <c r="G104" s="94" t="s">
        <v>2497</v>
      </c>
      <c r="H104" s="103">
        <v>2022</v>
      </c>
      <c r="I104" s="103">
        <v>2022</v>
      </c>
      <c r="J104" s="102" t="s">
        <v>4265</v>
      </c>
      <c r="K104" s="94" t="s">
        <v>4266</v>
      </c>
      <c r="L104" s="94" t="s">
        <v>4267</v>
      </c>
      <c r="M104" s="94" t="s">
        <v>4268</v>
      </c>
      <c r="N104" s="94" t="s">
        <v>4269</v>
      </c>
      <c r="O104" s="94" t="s">
        <v>89</v>
      </c>
      <c r="P104" s="94" t="s">
        <v>90</v>
      </c>
      <c r="Q104" s="94" t="s">
        <v>4270</v>
      </c>
      <c r="R104" s="94" t="s">
        <v>4271</v>
      </c>
      <c r="S104" s="94" t="s">
        <v>223</v>
      </c>
      <c r="T104" s="94" t="s">
        <v>531</v>
      </c>
      <c r="U104" s="94" t="s">
        <v>482</v>
      </c>
      <c r="V104" s="104" t="s">
        <v>4272</v>
      </c>
      <c r="W104" s="105" t="s">
        <v>4273</v>
      </c>
      <c r="X104" s="105" t="s">
        <v>4270</v>
      </c>
      <c r="Y104" s="105" t="s">
        <v>4274</v>
      </c>
      <c r="Z104" s="105" t="s">
        <v>4275</v>
      </c>
      <c r="AA104" s="105" t="s">
        <v>4276</v>
      </c>
      <c r="AB104" s="106">
        <v>2</v>
      </c>
      <c r="AC104" s="102">
        <v>7804</v>
      </c>
      <c r="AD104" s="94">
        <v>3500</v>
      </c>
      <c r="AE104" s="94">
        <v>1600</v>
      </c>
      <c r="AF104" s="94">
        <v>1600</v>
      </c>
      <c r="AG104" s="94">
        <v>1600</v>
      </c>
      <c r="AH104" s="102" t="s">
        <v>3117</v>
      </c>
      <c r="AI104" s="102"/>
      <c r="AJ104" s="107"/>
      <c r="AK104" s="107" t="s">
        <v>3118</v>
      </c>
      <c r="AL104" s="107"/>
    </row>
    <row r="105" spans="2:38" ht="25.25" customHeight="1" x14ac:dyDescent="0.2">
      <c r="B105" s="102" t="s">
        <v>471</v>
      </c>
      <c r="C105" s="94" t="s">
        <v>85</v>
      </c>
      <c r="D105" s="103" t="s">
        <v>9895</v>
      </c>
      <c r="E105" s="94" t="s">
        <v>9896</v>
      </c>
      <c r="F105" s="94" t="s">
        <v>3116</v>
      </c>
      <c r="G105" s="94" t="s">
        <v>2497</v>
      </c>
      <c r="H105" s="103">
        <v>2022</v>
      </c>
      <c r="I105" s="103">
        <v>2022</v>
      </c>
      <c r="J105" s="102" t="s">
        <v>4251</v>
      </c>
      <c r="K105" s="94" t="s">
        <v>4252</v>
      </c>
      <c r="L105" s="94"/>
      <c r="M105" s="94" t="s">
        <v>4253</v>
      </c>
      <c r="N105" s="94" t="s">
        <v>4254</v>
      </c>
      <c r="O105" s="94" t="s">
        <v>89</v>
      </c>
      <c r="P105" s="94" t="s">
        <v>257</v>
      </c>
      <c r="Q105" s="94" t="s">
        <v>4255</v>
      </c>
      <c r="R105" s="94" t="s">
        <v>4256</v>
      </c>
      <c r="S105" s="94" t="s">
        <v>91</v>
      </c>
      <c r="T105" s="94" t="s">
        <v>4032</v>
      </c>
      <c r="U105" s="94" t="s">
        <v>482</v>
      </c>
      <c r="V105" s="104" t="s">
        <v>4257</v>
      </c>
      <c r="W105" s="105" t="s">
        <v>4258</v>
      </c>
      <c r="X105" s="105" t="s">
        <v>4259</v>
      </c>
      <c r="Y105" s="105" t="s">
        <v>4260</v>
      </c>
      <c r="Z105" s="105" t="s">
        <v>4261</v>
      </c>
      <c r="AA105" s="105" t="s">
        <v>4262</v>
      </c>
      <c r="AB105" s="106">
        <v>4</v>
      </c>
      <c r="AC105" s="102">
        <v>27700</v>
      </c>
      <c r="AD105" s="94">
        <v>8000</v>
      </c>
      <c r="AE105" s="94">
        <v>4850</v>
      </c>
      <c r="AF105" s="94">
        <v>4850</v>
      </c>
      <c r="AG105" s="94">
        <v>4850</v>
      </c>
      <c r="AH105" s="102" t="s">
        <v>3117</v>
      </c>
      <c r="AI105" s="102"/>
      <c r="AJ105" s="107"/>
      <c r="AK105" s="107" t="s">
        <v>3118</v>
      </c>
      <c r="AL105" s="107"/>
    </row>
    <row r="106" spans="2:38" ht="25.25" customHeight="1" x14ac:dyDescent="0.2">
      <c r="B106" s="102" t="s">
        <v>471</v>
      </c>
      <c r="C106" s="94" t="s">
        <v>85</v>
      </c>
      <c r="D106" s="103" t="s">
        <v>9897</v>
      </c>
      <c r="E106" s="94" t="s">
        <v>9898</v>
      </c>
      <c r="F106" s="94" t="s">
        <v>3116</v>
      </c>
      <c r="G106" s="94" t="s">
        <v>2497</v>
      </c>
      <c r="H106" s="103">
        <v>2022</v>
      </c>
      <c r="I106" s="103">
        <v>2022</v>
      </c>
      <c r="J106" s="102" t="s">
        <v>9899</v>
      </c>
      <c r="K106" s="94" t="s">
        <v>9900</v>
      </c>
      <c r="L106" s="94" t="s">
        <v>9901</v>
      </c>
      <c r="M106" s="94" t="s">
        <v>9902</v>
      </c>
      <c r="N106" s="94" t="s">
        <v>9903</v>
      </c>
      <c r="O106" s="94" t="s">
        <v>89</v>
      </c>
      <c r="P106" s="94" t="s">
        <v>90</v>
      </c>
      <c r="Q106" s="94" t="s">
        <v>9904</v>
      </c>
      <c r="R106" s="94" t="s">
        <v>9905</v>
      </c>
      <c r="S106" s="94" t="s">
        <v>135</v>
      </c>
      <c r="T106" s="94" t="s">
        <v>574</v>
      </c>
      <c r="U106" s="94" t="s">
        <v>482</v>
      </c>
      <c r="V106" s="104" t="s">
        <v>9906</v>
      </c>
      <c r="W106" s="105" t="s">
        <v>2498</v>
      </c>
      <c r="X106" s="105" t="s">
        <v>9904</v>
      </c>
      <c r="Y106" s="105" t="s">
        <v>9907</v>
      </c>
      <c r="Z106" s="105" t="s">
        <v>9908</v>
      </c>
      <c r="AA106" s="105" t="s">
        <v>9909</v>
      </c>
      <c r="AB106" s="106">
        <v>2</v>
      </c>
      <c r="AC106" s="102">
        <v>9600</v>
      </c>
      <c r="AD106" s="94">
        <v>2700</v>
      </c>
      <c r="AE106" s="94">
        <v>1886</v>
      </c>
      <c r="AF106" s="94">
        <v>1886</v>
      </c>
      <c r="AG106" s="94">
        <v>1886</v>
      </c>
      <c r="AH106" s="102" t="s">
        <v>3117</v>
      </c>
      <c r="AI106" s="102"/>
      <c r="AJ106" s="107"/>
      <c r="AK106" s="107" t="s">
        <v>3118</v>
      </c>
      <c r="AL106" s="107"/>
    </row>
    <row r="107" spans="2:38" ht="25.25" customHeight="1" x14ac:dyDescent="0.2">
      <c r="B107" s="102" t="s">
        <v>471</v>
      </c>
      <c r="C107" s="94" t="s">
        <v>85</v>
      </c>
      <c r="D107" s="103" t="s">
        <v>9910</v>
      </c>
      <c r="E107" s="94" t="s">
        <v>9911</v>
      </c>
      <c r="F107" s="94" t="s">
        <v>472</v>
      </c>
      <c r="G107" s="94" t="s">
        <v>2497</v>
      </c>
      <c r="H107" s="103">
        <v>2022</v>
      </c>
      <c r="I107" s="103">
        <v>2022</v>
      </c>
      <c r="J107" s="102" t="s">
        <v>9912</v>
      </c>
      <c r="K107" s="94" t="s">
        <v>9913</v>
      </c>
      <c r="L107" s="94" t="s">
        <v>9914</v>
      </c>
      <c r="M107" s="94" t="s">
        <v>9915</v>
      </c>
      <c r="N107" s="94" t="s">
        <v>9916</v>
      </c>
      <c r="O107" s="94" t="s">
        <v>89</v>
      </c>
      <c r="P107" s="94" t="s">
        <v>90</v>
      </c>
      <c r="Q107" s="94" t="s">
        <v>9917</v>
      </c>
      <c r="R107" s="94" t="s">
        <v>9918</v>
      </c>
      <c r="S107" s="94" t="s">
        <v>135</v>
      </c>
      <c r="T107" s="94" t="s">
        <v>514</v>
      </c>
      <c r="U107" s="94" t="s">
        <v>482</v>
      </c>
      <c r="V107" s="104" t="s">
        <v>9919</v>
      </c>
      <c r="W107" s="105" t="s">
        <v>2498</v>
      </c>
      <c r="X107" s="105" t="s">
        <v>9917</v>
      </c>
      <c r="Y107" s="105" t="s">
        <v>9920</v>
      </c>
      <c r="Z107" s="105" t="s">
        <v>9921</v>
      </c>
      <c r="AA107" s="105" t="s">
        <v>9922</v>
      </c>
      <c r="AB107" s="106">
        <v>1</v>
      </c>
      <c r="AC107" s="102">
        <v>700</v>
      </c>
      <c r="AD107" s="94">
        <v>400</v>
      </c>
      <c r="AE107" s="94">
        <v>0</v>
      </c>
      <c r="AF107" s="94">
        <v>0</v>
      </c>
      <c r="AG107" s="94">
        <v>0</v>
      </c>
      <c r="AH107" s="102"/>
      <c r="AI107" s="102"/>
      <c r="AJ107" s="107"/>
      <c r="AK107" s="107" t="s">
        <v>2499</v>
      </c>
      <c r="AL107" s="107"/>
    </row>
    <row r="108" spans="2:38" ht="25.25" customHeight="1" x14ac:dyDescent="0.2">
      <c r="B108" s="102" t="s">
        <v>471</v>
      </c>
      <c r="C108" s="94" t="s">
        <v>85</v>
      </c>
      <c r="D108" s="103" t="s">
        <v>9923</v>
      </c>
      <c r="E108" s="94" t="s">
        <v>9924</v>
      </c>
      <c r="F108" s="94" t="s">
        <v>3116</v>
      </c>
      <c r="G108" s="94" t="s">
        <v>2497</v>
      </c>
      <c r="H108" s="103">
        <v>2022</v>
      </c>
      <c r="I108" s="103">
        <v>2022</v>
      </c>
      <c r="J108" s="102" t="s">
        <v>4153</v>
      </c>
      <c r="K108" s="94" t="s">
        <v>4154</v>
      </c>
      <c r="L108" s="94" t="s">
        <v>4155</v>
      </c>
      <c r="M108" s="94" t="s">
        <v>4156</v>
      </c>
      <c r="N108" s="94" t="s">
        <v>4157</v>
      </c>
      <c r="O108" s="94" t="s">
        <v>89</v>
      </c>
      <c r="P108" s="94" t="s">
        <v>90</v>
      </c>
      <c r="Q108" s="94" t="s">
        <v>4158</v>
      </c>
      <c r="R108" s="94" t="s">
        <v>4159</v>
      </c>
      <c r="S108" s="94" t="s">
        <v>135</v>
      </c>
      <c r="T108" s="94" t="s">
        <v>4075</v>
      </c>
      <c r="U108" s="94" t="s">
        <v>482</v>
      </c>
      <c r="V108" s="104" t="s">
        <v>4160</v>
      </c>
      <c r="W108" s="105" t="s">
        <v>2498</v>
      </c>
      <c r="X108" s="105" t="s">
        <v>4158</v>
      </c>
      <c r="Y108" s="105" t="s">
        <v>4161</v>
      </c>
      <c r="Z108" s="105" t="s">
        <v>4162</v>
      </c>
      <c r="AA108" s="105" t="s">
        <v>4163</v>
      </c>
      <c r="AB108" s="106">
        <v>2</v>
      </c>
      <c r="AC108" s="102">
        <v>21015</v>
      </c>
      <c r="AD108" s="94">
        <v>8550</v>
      </c>
      <c r="AE108" s="94">
        <v>2600</v>
      </c>
      <c r="AF108" s="94">
        <v>2600</v>
      </c>
      <c r="AG108" s="94">
        <v>2600</v>
      </c>
      <c r="AH108" s="102" t="s">
        <v>3117</v>
      </c>
      <c r="AI108" s="102"/>
      <c r="AJ108" s="107"/>
      <c r="AK108" s="107" t="s">
        <v>3118</v>
      </c>
      <c r="AL108" s="107"/>
    </row>
    <row r="109" spans="2:38" ht="25.25" customHeight="1" x14ac:dyDescent="0.2">
      <c r="B109" s="102" t="s">
        <v>471</v>
      </c>
      <c r="C109" s="94" t="s">
        <v>85</v>
      </c>
      <c r="D109" s="103" t="s">
        <v>9925</v>
      </c>
      <c r="E109" s="94" t="s">
        <v>9926</v>
      </c>
      <c r="F109" s="94" t="s">
        <v>3116</v>
      </c>
      <c r="G109" s="94" t="s">
        <v>2497</v>
      </c>
      <c r="H109" s="103">
        <v>2022</v>
      </c>
      <c r="I109" s="103">
        <v>2022</v>
      </c>
      <c r="J109" s="102" t="s">
        <v>4130</v>
      </c>
      <c r="K109" s="94" t="s">
        <v>4131</v>
      </c>
      <c r="L109" s="94" t="s">
        <v>4132</v>
      </c>
      <c r="M109" s="94" t="s">
        <v>4133</v>
      </c>
      <c r="N109" s="94" t="s">
        <v>4134</v>
      </c>
      <c r="O109" s="94" t="s">
        <v>89</v>
      </c>
      <c r="P109" s="94" t="s">
        <v>90</v>
      </c>
      <c r="Q109" s="94" t="s">
        <v>4135</v>
      </c>
      <c r="R109" s="94" t="s">
        <v>4136</v>
      </c>
      <c r="S109" s="94" t="s">
        <v>135</v>
      </c>
      <c r="T109" s="94" t="s">
        <v>4032</v>
      </c>
      <c r="U109" s="94" t="s">
        <v>482</v>
      </c>
      <c r="V109" s="104" t="s">
        <v>4137</v>
      </c>
      <c r="W109" s="105" t="s">
        <v>2498</v>
      </c>
      <c r="X109" s="105" t="s">
        <v>4135</v>
      </c>
      <c r="Y109" s="105" t="s">
        <v>4138</v>
      </c>
      <c r="Z109" s="105" t="s">
        <v>4139</v>
      </c>
      <c r="AA109" s="105" t="s">
        <v>4140</v>
      </c>
      <c r="AB109" s="106">
        <v>3</v>
      </c>
      <c r="AC109" s="102">
        <v>12860</v>
      </c>
      <c r="AD109" s="94">
        <v>3500</v>
      </c>
      <c r="AE109" s="94">
        <v>1800</v>
      </c>
      <c r="AF109" s="94">
        <v>1800</v>
      </c>
      <c r="AG109" s="94">
        <v>1800</v>
      </c>
      <c r="AH109" s="102" t="s">
        <v>3117</v>
      </c>
      <c r="AI109" s="102"/>
      <c r="AJ109" s="107"/>
      <c r="AK109" s="107" t="s">
        <v>3118</v>
      </c>
      <c r="AL109" s="107"/>
    </row>
    <row r="110" spans="2:38" ht="25.25" customHeight="1" x14ac:dyDescent="0.2">
      <c r="B110" s="102" t="s">
        <v>471</v>
      </c>
      <c r="C110" s="94" t="s">
        <v>85</v>
      </c>
      <c r="D110" s="103" t="s">
        <v>9927</v>
      </c>
      <c r="E110" s="94" t="s">
        <v>9928</v>
      </c>
      <c r="F110" s="94" t="s">
        <v>3116</v>
      </c>
      <c r="G110" s="94" t="s">
        <v>2497</v>
      </c>
      <c r="H110" s="103">
        <v>2022</v>
      </c>
      <c r="I110" s="103">
        <v>2022</v>
      </c>
      <c r="J110" s="102" t="s">
        <v>4208</v>
      </c>
      <c r="K110" s="94" t="s">
        <v>4209</v>
      </c>
      <c r="L110" s="94" t="s">
        <v>4210</v>
      </c>
      <c r="M110" s="94" t="s">
        <v>4211</v>
      </c>
      <c r="N110" s="94" t="s">
        <v>4212</v>
      </c>
      <c r="O110" s="94" t="s">
        <v>89</v>
      </c>
      <c r="P110" s="94" t="s">
        <v>90</v>
      </c>
      <c r="Q110" s="94" t="s">
        <v>4213</v>
      </c>
      <c r="R110" s="94" t="s">
        <v>4214</v>
      </c>
      <c r="S110" s="94" t="s">
        <v>135</v>
      </c>
      <c r="T110" s="94" t="s">
        <v>531</v>
      </c>
      <c r="U110" s="94" t="s">
        <v>482</v>
      </c>
      <c r="V110" s="104" t="s">
        <v>4215</v>
      </c>
      <c r="W110" s="105" t="s">
        <v>4216</v>
      </c>
      <c r="X110" s="105" t="s">
        <v>4217</v>
      </c>
      <c r="Y110" s="105" t="s">
        <v>4218</v>
      </c>
      <c r="Z110" s="105" t="s">
        <v>4219</v>
      </c>
      <c r="AA110" s="105" t="s">
        <v>4220</v>
      </c>
      <c r="AB110" s="106">
        <v>3</v>
      </c>
      <c r="AC110" s="102">
        <v>48832</v>
      </c>
      <c r="AD110" s="94">
        <v>8450</v>
      </c>
      <c r="AE110" s="94">
        <v>1400</v>
      </c>
      <c r="AF110" s="94">
        <v>1400</v>
      </c>
      <c r="AG110" s="94">
        <v>1400</v>
      </c>
      <c r="AH110" s="102" t="s">
        <v>3117</v>
      </c>
      <c r="AI110" s="102"/>
      <c r="AJ110" s="107"/>
      <c r="AK110" s="107" t="s">
        <v>3118</v>
      </c>
      <c r="AL110" s="107"/>
    </row>
    <row r="111" spans="2:38" ht="25.25" customHeight="1" x14ac:dyDescent="0.2">
      <c r="B111" s="102" t="s">
        <v>471</v>
      </c>
      <c r="C111" s="94" t="s">
        <v>85</v>
      </c>
      <c r="D111" s="103" t="s">
        <v>9929</v>
      </c>
      <c r="E111" s="94" t="s">
        <v>9930</v>
      </c>
      <c r="F111" s="94" t="s">
        <v>3116</v>
      </c>
      <c r="G111" s="94" t="s">
        <v>2497</v>
      </c>
      <c r="H111" s="103">
        <v>2022</v>
      </c>
      <c r="I111" s="103">
        <v>2022</v>
      </c>
      <c r="J111" s="102" t="s">
        <v>507</v>
      </c>
      <c r="K111" s="94" t="s">
        <v>508</v>
      </c>
      <c r="L111" s="94" t="s">
        <v>2597</v>
      </c>
      <c r="M111" s="94" t="s">
        <v>510</v>
      </c>
      <c r="N111" s="94" t="s">
        <v>511</v>
      </c>
      <c r="O111" s="94" t="s">
        <v>89</v>
      </c>
      <c r="P111" s="94" t="s">
        <v>90</v>
      </c>
      <c r="Q111" s="94" t="s">
        <v>512</v>
      </c>
      <c r="R111" s="94" t="s">
        <v>513</v>
      </c>
      <c r="S111" s="94" t="s">
        <v>135</v>
      </c>
      <c r="T111" s="94" t="s">
        <v>514</v>
      </c>
      <c r="U111" s="94" t="s">
        <v>482</v>
      </c>
      <c r="V111" s="104" t="s">
        <v>2598</v>
      </c>
      <c r="W111" s="105" t="s">
        <v>2498</v>
      </c>
      <c r="X111" s="105" t="s">
        <v>512</v>
      </c>
      <c r="Y111" s="105" t="s">
        <v>2599</v>
      </c>
      <c r="Z111" s="105" t="s">
        <v>2600</v>
      </c>
      <c r="AA111" s="105" t="s">
        <v>2601</v>
      </c>
      <c r="AB111" s="106">
        <v>3</v>
      </c>
      <c r="AC111" s="102">
        <v>12100</v>
      </c>
      <c r="AD111" s="94">
        <v>4500</v>
      </c>
      <c r="AE111" s="94">
        <v>3000</v>
      </c>
      <c r="AF111" s="94">
        <v>3000</v>
      </c>
      <c r="AG111" s="94">
        <v>3000</v>
      </c>
      <c r="AH111" s="102" t="s">
        <v>3117</v>
      </c>
      <c r="AI111" s="102"/>
      <c r="AJ111" s="107"/>
      <c r="AK111" s="107" t="s">
        <v>3118</v>
      </c>
      <c r="AL111" s="107"/>
    </row>
    <row r="112" spans="2:38" ht="25.25" customHeight="1" x14ac:dyDescent="0.2">
      <c r="B112" s="102" t="s">
        <v>471</v>
      </c>
      <c r="C112" s="94" t="s">
        <v>85</v>
      </c>
      <c r="D112" s="103" t="s">
        <v>9931</v>
      </c>
      <c r="E112" s="94" t="s">
        <v>9932</v>
      </c>
      <c r="F112" s="94" t="s">
        <v>3116</v>
      </c>
      <c r="G112" s="94" t="s">
        <v>2497</v>
      </c>
      <c r="H112" s="103">
        <v>2022</v>
      </c>
      <c r="I112" s="103">
        <v>2022</v>
      </c>
      <c r="J112" s="102" t="s">
        <v>4120</v>
      </c>
      <c r="K112" s="94" t="s">
        <v>4121</v>
      </c>
      <c r="L112" s="94"/>
      <c r="M112" s="94" t="s">
        <v>4122</v>
      </c>
      <c r="N112" s="94" t="s">
        <v>4123</v>
      </c>
      <c r="O112" s="94" t="s">
        <v>89</v>
      </c>
      <c r="P112" s="94" t="s">
        <v>257</v>
      </c>
      <c r="Q112" s="94" t="s">
        <v>512</v>
      </c>
      <c r="R112" s="94" t="s">
        <v>513</v>
      </c>
      <c r="S112" s="94" t="s">
        <v>91</v>
      </c>
      <c r="T112" s="94" t="s">
        <v>514</v>
      </c>
      <c r="U112" s="94" t="s">
        <v>482</v>
      </c>
      <c r="V112" s="104" t="s">
        <v>4124</v>
      </c>
      <c r="W112" s="105" t="s">
        <v>4125</v>
      </c>
      <c r="X112" s="105" t="s">
        <v>512</v>
      </c>
      <c r="Y112" s="105" t="s">
        <v>2599</v>
      </c>
      <c r="Z112" s="105" t="s">
        <v>4126</v>
      </c>
      <c r="AA112" s="105" t="s">
        <v>4127</v>
      </c>
      <c r="AB112" s="106">
        <v>3</v>
      </c>
      <c r="AC112" s="102">
        <v>17296</v>
      </c>
      <c r="AD112" s="94">
        <v>5450</v>
      </c>
      <c r="AE112" s="94">
        <v>4000</v>
      </c>
      <c r="AF112" s="94">
        <v>4000</v>
      </c>
      <c r="AG112" s="94">
        <v>4000</v>
      </c>
      <c r="AH112" s="102" t="s">
        <v>3117</v>
      </c>
      <c r="AI112" s="102"/>
      <c r="AJ112" s="107"/>
      <c r="AK112" s="107" t="s">
        <v>3118</v>
      </c>
      <c r="AL112" s="107"/>
    </row>
    <row r="113" spans="2:38" ht="25.25" customHeight="1" x14ac:dyDescent="0.2">
      <c r="B113" s="102" t="s">
        <v>471</v>
      </c>
      <c r="C113" s="94" t="s">
        <v>85</v>
      </c>
      <c r="D113" s="103" t="s">
        <v>9933</v>
      </c>
      <c r="E113" s="94" t="s">
        <v>9934</v>
      </c>
      <c r="F113" s="94" t="s">
        <v>3116</v>
      </c>
      <c r="G113" s="94" t="s">
        <v>2497</v>
      </c>
      <c r="H113" s="103">
        <v>2022</v>
      </c>
      <c r="I113" s="103">
        <v>2022</v>
      </c>
      <c r="J113" s="102" t="s">
        <v>4317</v>
      </c>
      <c r="K113" s="94" t="s">
        <v>4318</v>
      </c>
      <c r="L113" s="94" t="s">
        <v>4319</v>
      </c>
      <c r="M113" s="94" t="s">
        <v>4320</v>
      </c>
      <c r="N113" s="94" t="s">
        <v>4321</v>
      </c>
      <c r="O113" s="94" t="s">
        <v>89</v>
      </c>
      <c r="P113" s="94" t="s">
        <v>90</v>
      </c>
      <c r="Q113" s="94" t="s">
        <v>4322</v>
      </c>
      <c r="R113" s="94" t="s">
        <v>4323</v>
      </c>
      <c r="S113" s="94" t="s">
        <v>119</v>
      </c>
      <c r="T113" s="94" t="s">
        <v>481</v>
      </c>
      <c r="U113" s="94" t="s">
        <v>482</v>
      </c>
      <c r="V113" s="104" t="s">
        <v>4324</v>
      </c>
      <c r="W113" s="105" t="s">
        <v>2498</v>
      </c>
      <c r="X113" s="105" t="s">
        <v>4322</v>
      </c>
      <c r="Y113" s="105" t="s">
        <v>4325</v>
      </c>
      <c r="Z113" s="105" t="s">
        <v>4326</v>
      </c>
      <c r="AA113" s="105" t="s">
        <v>4327</v>
      </c>
      <c r="AB113" s="106">
        <v>2</v>
      </c>
      <c r="AC113" s="102">
        <v>11340</v>
      </c>
      <c r="AD113" s="94">
        <v>4500</v>
      </c>
      <c r="AE113" s="94">
        <v>1825</v>
      </c>
      <c r="AF113" s="94">
        <v>1825</v>
      </c>
      <c r="AG113" s="94">
        <v>1825</v>
      </c>
      <c r="AH113" s="102"/>
      <c r="AI113" s="102"/>
      <c r="AJ113" s="107"/>
      <c r="AK113" s="107" t="s">
        <v>3118</v>
      </c>
      <c r="AL113" s="107"/>
    </row>
    <row r="114" spans="2:38" ht="25.25" customHeight="1" x14ac:dyDescent="0.2">
      <c r="B114" s="102" t="s">
        <v>471</v>
      </c>
      <c r="C114" s="94" t="s">
        <v>85</v>
      </c>
      <c r="D114" s="103" t="s">
        <v>9935</v>
      </c>
      <c r="E114" s="94" t="s">
        <v>9936</v>
      </c>
      <c r="F114" s="94" t="s">
        <v>3116</v>
      </c>
      <c r="G114" s="94" t="s">
        <v>2497</v>
      </c>
      <c r="H114" s="103">
        <v>2022</v>
      </c>
      <c r="I114" s="103">
        <v>2022</v>
      </c>
      <c r="J114" s="102" t="s">
        <v>4040</v>
      </c>
      <c r="K114" s="94" t="s">
        <v>9937</v>
      </c>
      <c r="L114" s="94" t="s">
        <v>4042</v>
      </c>
      <c r="M114" s="94" t="s">
        <v>9938</v>
      </c>
      <c r="N114" s="94" t="s">
        <v>4044</v>
      </c>
      <c r="O114" s="94" t="s">
        <v>89</v>
      </c>
      <c r="P114" s="94" t="s">
        <v>90</v>
      </c>
      <c r="Q114" s="94" t="s">
        <v>4045</v>
      </c>
      <c r="R114" s="94" t="s">
        <v>4046</v>
      </c>
      <c r="S114" s="94" t="s">
        <v>135</v>
      </c>
      <c r="T114" s="94" t="s">
        <v>4047</v>
      </c>
      <c r="U114" s="94" t="s">
        <v>482</v>
      </c>
      <c r="V114" s="104" t="s">
        <v>4048</v>
      </c>
      <c r="W114" s="105" t="s">
        <v>2498</v>
      </c>
      <c r="X114" s="105" t="s">
        <v>4045</v>
      </c>
      <c r="Y114" s="105" t="s">
        <v>4049</v>
      </c>
      <c r="Z114" s="105" t="s">
        <v>9939</v>
      </c>
      <c r="AA114" s="105" t="s">
        <v>4051</v>
      </c>
      <c r="AB114" s="106">
        <v>1</v>
      </c>
      <c r="AC114" s="102">
        <v>4080</v>
      </c>
      <c r="AD114" s="94">
        <v>1000</v>
      </c>
      <c r="AE114" s="94">
        <v>1000</v>
      </c>
      <c r="AF114" s="94">
        <v>1000</v>
      </c>
      <c r="AG114" s="94">
        <v>1000</v>
      </c>
      <c r="AH114" s="102"/>
      <c r="AI114" s="102"/>
      <c r="AJ114" s="107"/>
      <c r="AK114" s="107" t="s">
        <v>3118</v>
      </c>
      <c r="AL114" s="107"/>
    </row>
    <row r="115" spans="2:38" ht="25.25" customHeight="1" x14ac:dyDescent="0.2">
      <c r="B115" s="102" t="s">
        <v>471</v>
      </c>
      <c r="C115" s="94" t="s">
        <v>85</v>
      </c>
      <c r="D115" s="103" t="s">
        <v>9940</v>
      </c>
      <c r="E115" s="94" t="s">
        <v>9941</v>
      </c>
      <c r="F115" s="94" t="s">
        <v>3116</v>
      </c>
      <c r="G115" s="94" t="s">
        <v>2497</v>
      </c>
      <c r="H115" s="103">
        <v>2022</v>
      </c>
      <c r="I115" s="103">
        <v>2022</v>
      </c>
      <c r="J115" s="102" t="s">
        <v>4168</v>
      </c>
      <c r="K115" s="94" t="s">
        <v>4169</v>
      </c>
      <c r="L115" s="94" t="s">
        <v>4170</v>
      </c>
      <c r="M115" s="94" t="s">
        <v>4171</v>
      </c>
      <c r="N115" s="94" t="s">
        <v>4172</v>
      </c>
      <c r="O115" s="94" t="s">
        <v>89</v>
      </c>
      <c r="P115" s="94" t="s">
        <v>90</v>
      </c>
      <c r="Q115" s="94" t="s">
        <v>4173</v>
      </c>
      <c r="R115" s="94" t="s">
        <v>4174</v>
      </c>
      <c r="S115" s="94" t="s">
        <v>135</v>
      </c>
      <c r="T115" s="94" t="s">
        <v>4047</v>
      </c>
      <c r="U115" s="94" t="s">
        <v>482</v>
      </c>
      <c r="V115" s="104" t="s">
        <v>4175</v>
      </c>
      <c r="W115" s="105" t="s">
        <v>2921</v>
      </c>
      <c r="X115" s="105" t="s">
        <v>4173</v>
      </c>
      <c r="Y115" s="105" t="s">
        <v>4176</v>
      </c>
      <c r="Z115" s="105" t="s">
        <v>4177</v>
      </c>
      <c r="AA115" s="105" t="s">
        <v>4178</v>
      </c>
      <c r="AB115" s="106">
        <v>1</v>
      </c>
      <c r="AC115" s="102">
        <v>3900</v>
      </c>
      <c r="AD115" s="94">
        <v>1900</v>
      </c>
      <c r="AE115" s="94">
        <v>1700</v>
      </c>
      <c r="AF115" s="94">
        <v>1700</v>
      </c>
      <c r="AG115" s="94">
        <v>1700</v>
      </c>
      <c r="AH115" s="102" t="s">
        <v>3117</v>
      </c>
      <c r="AI115" s="102"/>
      <c r="AJ115" s="107"/>
      <c r="AK115" s="107" t="s">
        <v>3118</v>
      </c>
      <c r="AL115" s="107"/>
    </row>
    <row r="116" spans="2:38" ht="25.25" customHeight="1" x14ac:dyDescent="0.2">
      <c r="B116" s="102" t="s">
        <v>591</v>
      </c>
      <c r="C116" s="94" t="s">
        <v>85</v>
      </c>
      <c r="D116" s="103" t="s">
        <v>9942</v>
      </c>
      <c r="E116" s="94" t="s">
        <v>9943</v>
      </c>
      <c r="F116" s="94" t="s">
        <v>3116</v>
      </c>
      <c r="G116" s="94" t="s">
        <v>2497</v>
      </c>
      <c r="H116" s="103">
        <v>2022</v>
      </c>
      <c r="I116" s="103">
        <v>2022</v>
      </c>
      <c r="J116" s="102" t="s">
        <v>4394</v>
      </c>
      <c r="K116" s="94" t="s">
        <v>4395</v>
      </c>
      <c r="L116" s="94" t="s">
        <v>4396</v>
      </c>
      <c r="M116" s="94" t="s">
        <v>4397</v>
      </c>
      <c r="N116" s="94" t="s">
        <v>4398</v>
      </c>
      <c r="O116" s="94" t="s">
        <v>89</v>
      </c>
      <c r="P116" s="94" t="s">
        <v>90</v>
      </c>
      <c r="Q116" s="94" t="s">
        <v>4399</v>
      </c>
      <c r="R116" s="94" t="s">
        <v>4400</v>
      </c>
      <c r="S116" s="94" t="s">
        <v>135</v>
      </c>
      <c r="T116" s="94" t="s">
        <v>599</v>
      </c>
      <c r="U116" s="94" t="s">
        <v>600</v>
      </c>
      <c r="V116" s="104" t="s">
        <v>4401</v>
      </c>
      <c r="W116" s="105" t="s">
        <v>4402</v>
      </c>
      <c r="X116" s="105" t="s">
        <v>4399</v>
      </c>
      <c r="Y116" s="105" t="s">
        <v>4403</v>
      </c>
      <c r="Z116" s="105" t="s">
        <v>4404</v>
      </c>
      <c r="AA116" s="105" t="s">
        <v>4405</v>
      </c>
      <c r="AB116" s="106">
        <v>1</v>
      </c>
      <c r="AC116" s="102">
        <v>5843</v>
      </c>
      <c r="AD116" s="94">
        <v>1500</v>
      </c>
      <c r="AE116" s="94">
        <v>1500</v>
      </c>
      <c r="AF116" s="94">
        <v>1500</v>
      </c>
      <c r="AG116" s="94">
        <v>1500</v>
      </c>
      <c r="AH116" s="102" t="s">
        <v>3117</v>
      </c>
      <c r="AI116" s="102"/>
      <c r="AJ116" s="107"/>
      <c r="AK116" s="107" t="s">
        <v>3118</v>
      </c>
      <c r="AL116" s="107"/>
    </row>
    <row r="117" spans="2:38" ht="25.25" customHeight="1" x14ac:dyDescent="0.2">
      <c r="B117" s="102" t="s">
        <v>591</v>
      </c>
      <c r="C117" s="94" t="s">
        <v>85</v>
      </c>
      <c r="D117" s="103" t="s">
        <v>9944</v>
      </c>
      <c r="E117" s="94" t="s">
        <v>9945</v>
      </c>
      <c r="F117" s="94" t="s">
        <v>3116</v>
      </c>
      <c r="G117" s="94" t="s">
        <v>2497</v>
      </c>
      <c r="H117" s="103">
        <v>2022</v>
      </c>
      <c r="I117" s="103">
        <v>2022</v>
      </c>
      <c r="J117" s="102" t="s">
        <v>4553</v>
      </c>
      <c r="K117" s="94" t="s">
        <v>4554</v>
      </c>
      <c r="L117" s="94" t="s">
        <v>4555</v>
      </c>
      <c r="M117" s="94" t="s">
        <v>4556</v>
      </c>
      <c r="N117" s="94" t="s">
        <v>4557</v>
      </c>
      <c r="O117" s="94" t="s">
        <v>89</v>
      </c>
      <c r="P117" s="94" t="s">
        <v>90</v>
      </c>
      <c r="Q117" s="94" t="s">
        <v>4558</v>
      </c>
      <c r="R117" s="94" t="s">
        <v>4559</v>
      </c>
      <c r="S117" s="94" t="s">
        <v>135</v>
      </c>
      <c r="T117" s="94" t="s">
        <v>614</v>
      </c>
      <c r="U117" s="94" t="s">
        <v>600</v>
      </c>
      <c r="V117" s="104" t="s">
        <v>4560</v>
      </c>
      <c r="W117" s="105" t="s">
        <v>2498</v>
      </c>
      <c r="X117" s="105" t="s">
        <v>4558</v>
      </c>
      <c r="Y117" s="105" t="s">
        <v>4561</v>
      </c>
      <c r="Z117" s="105" t="s">
        <v>4562</v>
      </c>
      <c r="AA117" s="105" t="s">
        <v>4563</v>
      </c>
      <c r="AB117" s="106">
        <v>3</v>
      </c>
      <c r="AC117" s="102">
        <v>15510</v>
      </c>
      <c r="AD117" s="94">
        <v>6000</v>
      </c>
      <c r="AE117" s="94">
        <v>2625</v>
      </c>
      <c r="AF117" s="94">
        <v>2625</v>
      </c>
      <c r="AG117" s="94">
        <v>0</v>
      </c>
      <c r="AH117" s="102" t="s">
        <v>3117</v>
      </c>
      <c r="AI117" s="102"/>
      <c r="AJ117" s="107"/>
      <c r="AK117" s="107" t="s">
        <v>3118</v>
      </c>
      <c r="AL117" s="107"/>
    </row>
    <row r="118" spans="2:38" ht="25.25" customHeight="1" x14ac:dyDescent="0.2">
      <c r="B118" s="102" t="s">
        <v>591</v>
      </c>
      <c r="C118" s="94" t="s">
        <v>85</v>
      </c>
      <c r="D118" s="103" t="s">
        <v>9946</v>
      </c>
      <c r="E118" s="94" t="s">
        <v>9947</v>
      </c>
      <c r="F118" s="94" t="s">
        <v>3116</v>
      </c>
      <c r="G118" s="94" t="s">
        <v>2497</v>
      </c>
      <c r="H118" s="103">
        <v>2022</v>
      </c>
      <c r="I118" s="103">
        <v>2022</v>
      </c>
      <c r="J118" s="102" t="s">
        <v>4526</v>
      </c>
      <c r="K118" s="94" t="s">
        <v>4527</v>
      </c>
      <c r="L118" s="94" t="s">
        <v>4528</v>
      </c>
      <c r="M118" s="94" t="s">
        <v>4529</v>
      </c>
      <c r="N118" s="94" t="s">
        <v>4530</v>
      </c>
      <c r="O118" s="94" t="s">
        <v>89</v>
      </c>
      <c r="P118" s="94" t="s">
        <v>90</v>
      </c>
      <c r="Q118" s="94" t="s">
        <v>4531</v>
      </c>
      <c r="R118" s="94" t="s">
        <v>4532</v>
      </c>
      <c r="S118" s="94" t="s">
        <v>91</v>
      </c>
      <c r="T118" s="94" t="s">
        <v>665</v>
      </c>
      <c r="U118" s="94" t="s">
        <v>600</v>
      </c>
      <c r="V118" s="104" t="s">
        <v>4533</v>
      </c>
      <c r="W118" s="105" t="s">
        <v>2498</v>
      </c>
      <c r="X118" s="105" t="s">
        <v>4531</v>
      </c>
      <c r="Y118" s="105" t="s">
        <v>4534</v>
      </c>
      <c r="Z118" s="105" t="s">
        <v>4535</v>
      </c>
      <c r="AA118" s="105" t="s">
        <v>4536</v>
      </c>
      <c r="AB118" s="106">
        <v>4</v>
      </c>
      <c r="AC118" s="102">
        <v>22400</v>
      </c>
      <c r="AD118" s="94">
        <v>10500</v>
      </c>
      <c r="AE118" s="94">
        <v>4122</v>
      </c>
      <c r="AF118" s="94">
        <v>4122</v>
      </c>
      <c r="AG118" s="94">
        <v>0</v>
      </c>
      <c r="AH118" s="102" t="s">
        <v>3117</v>
      </c>
      <c r="AI118" s="102"/>
      <c r="AJ118" s="107"/>
      <c r="AK118" s="107" t="s">
        <v>3118</v>
      </c>
      <c r="AL118" s="107"/>
    </row>
    <row r="119" spans="2:38" ht="25.25" customHeight="1" x14ac:dyDescent="0.2">
      <c r="B119" s="102" t="s">
        <v>591</v>
      </c>
      <c r="C119" s="94" t="s">
        <v>85</v>
      </c>
      <c r="D119" s="103" t="s">
        <v>9948</v>
      </c>
      <c r="E119" s="94" t="s">
        <v>9949</v>
      </c>
      <c r="F119" s="94" t="s">
        <v>3116</v>
      </c>
      <c r="G119" s="94" t="s">
        <v>2497</v>
      </c>
      <c r="H119" s="103">
        <v>2022</v>
      </c>
      <c r="I119" s="103">
        <v>2022</v>
      </c>
      <c r="J119" s="102" t="s">
        <v>4619</v>
      </c>
      <c r="K119" s="94" t="s">
        <v>4620</v>
      </c>
      <c r="L119" s="94" t="s">
        <v>4621</v>
      </c>
      <c r="M119" s="94" t="s">
        <v>4622</v>
      </c>
      <c r="N119" s="94" t="s">
        <v>4623</v>
      </c>
      <c r="O119" s="94" t="s">
        <v>89</v>
      </c>
      <c r="P119" s="94" t="s">
        <v>90</v>
      </c>
      <c r="Q119" s="94" t="s">
        <v>4388</v>
      </c>
      <c r="R119" s="94" t="s">
        <v>4624</v>
      </c>
      <c r="S119" s="94" t="s">
        <v>135</v>
      </c>
      <c r="T119" s="94" t="s">
        <v>614</v>
      </c>
      <c r="U119" s="94" t="s">
        <v>600</v>
      </c>
      <c r="V119" s="104" t="s">
        <v>4625</v>
      </c>
      <c r="W119" s="105" t="s">
        <v>2498</v>
      </c>
      <c r="X119" s="105" t="s">
        <v>4388</v>
      </c>
      <c r="Y119" s="105" t="s">
        <v>4626</v>
      </c>
      <c r="Z119" s="105" t="s">
        <v>4627</v>
      </c>
      <c r="AA119" s="105" t="s">
        <v>4628</v>
      </c>
      <c r="AB119" s="106">
        <v>2</v>
      </c>
      <c r="AC119" s="102">
        <v>19100</v>
      </c>
      <c r="AD119" s="94">
        <v>9500</v>
      </c>
      <c r="AE119" s="94">
        <v>1500</v>
      </c>
      <c r="AF119" s="94">
        <v>1500</v>
      </c>
      <c r="AG119" s="94">
        <v>1500</v>
      </c>
      <c r="AH119" s="102" t="s">
        <v>3117</v>
      </c>
      <c r="AI119" s="102"/>
      <c r="AJ119" s="107"/>
      <c r="AK119" s="107" t="s">
        <v>3118</v>
      </c>
      <c r="AL119" s="107"/>
    </row>
    <row r="120" spans="2:38" ht="25.25" customHeight="1" x14ac:dyDescent="0.2">
      <c r="B120" s="102" t="s">
        <v>591</v>
      </c>
      <c r="C120" s="94" t="s">
        <v>85</v>
      </c>
      <c r="D120" s="103" t="s">
        <v>9950</v>
      </c>
      <c r="E120" s="94" t="s">
        <v>9951</v>
      </c>
      <c r="F120" s="94" t="s">
        <v>3116</v>
      </c>
      <c r="G120" s="94" t="s">
        <v>2497</v>
      </c>
      <c r="H120" s="103">
        <v>2022</v>
      </c>
      <c r="I120" s="103">
        <v>2022</v>
      </c>
      <c r="J120" s="102" t="s">
        <v>4448</v>
      </c>
      <c r="K120" s="94" t="s">
        <v>4449</v>
      </c>
      <c r="L120" s="94" t="s">
        <v>4450</v>
      </c>
      <c r="M120" s="94" t="s">
        <v>4451</v>
      </c>
      <c r="N120" s="94" t="s">
        <v>4452</v>
      </c>
      <c r="O120" s="94" t="s">
        <v>89</v>
      </c>
      <c r="P120" s="94" t="s">
        <v>90</v>
      </c>
      <c r="Q120" s="94" t="s">
        <v>4453</v>
      </c>
      <c r="R120" s="94" t="s">
        <v>664</v>
      </c>
      <c r="S120" s="94" t="s">
        <v>135</v>
      </c>
      <c r="T120" s="94" t="s">
        <v>665</v>
      </c>
      <c r="U120" s="94" t="s">
        <v>600</v>
      </c>
      <c r="V120" s="104" t="s">
        <v>4454</v>
      </c>
      <c r="W120" s="105" t="s">
        <v>4455</v>
      </c>
      <c r="X120" s="105" t="s">
        <v>4456</v>
      </c>
      <c r="Y120" s="105" t="s">
        <v>2648</v>
      </c>
      <c r="Z120" s="105" t="s">
        <v>4457</v>
      </c>
      <c r="AA120" s="105" t="s">
        <v>4458</v>
      </c>
      <c r="AB120" s="106">
        <v>2</v>
      </c>
      <c r="AC120" s="102">
        <v>5670</v>
      </c>
      <c r="AD120" s="94">
        <v>2250</v>
      </c>
      <c r="AE120" s="94">
        <v>1500</v>
      </c>
      <c r="AF120" s="94">
        <v>1500</v>
      </c>
      <c r="AG120" s="94">
        <v>1500</v>
      </c>
      <c r="AH120" s="102" t="s">
        <v>3117</v>
      </c>
      <c r="AI120" s="102"/>
      <c r="AJ120" s="107"/>
      <c r="AK120" s="107" t="s">
        <v>3118</v>
      </c>
      <c r="AL120" s="107"/>
    </row>
    <row r="121" spans="2:38" ht="25.25" customHeight="1" x14ac:dyDescent="0.2">
      <c r="B121" s="102" t="s">
        <v>591</v>
      </c>
      <c r="C121" s="94" t="s">
        <v>85</v>
      </c>
      <c r="D121" s="103" t="s">
        <v>9952</v>
      </c>
      <c r="E121" s="94" t="s">
        <v>9953</v>
      </c>
      <c r="F121" s="94" t="s">
        <v>3116</v>
      </c>
      <c r="G121" s="94" t="s">
        <v>2497</v>
      </c>
      <c r="H121" s="103">
        <v>2022</v>
      </c>
      <c r="I121" s="103">
        <v>2022</v>
      </c>
      <c r="J121" s="102" t="s">
        <v>9954</v>
      </c>
      <c r="K121" s="94" t="s">
        <v>9955</v>
      </c>
      <c r="L121" s="94" t="s">
        <v>9956</v>
      </c>
      <c r="M121" s="94" t="s">
        <v>9957</v>
      </c>
      <c r="N121" s="94" t="s">
        <v>9958</v>
      </c>
      <c r="O121" s="94" t="s">
        <v>89</v>
      </c>
      <c r="P121" s="94" t="s">
        <v>90</v>
      </c>
      <c r="Q121" s="94" t="s">
        <v>9959</v>
      </c>
      <c r="R121" s="94" t="s">
        <v>9960</v>
      </c>
      <c r="S121" s="94" t="s">
        <v>91</v>
      </c>
      <c r="T121" s="94" t="s">
        <v>665</v>
      </c>
      <c r="U121" s="94" t="s">
        <v>600</v>
      </c>
      <c r="V121" s="104" t="s">
        <v>9961</v>
      </c>
      <c r="W121" s="105" t="s">
        <v>9962</v>
      </c>
      <c r="X121" s="105" t="s">
        <v>9963</v>
      </c>
      <c r="Y121" s="105" t="s">
        <v>9964</v>
      </c>
      <c r="Z121" s="105" t="s">
        <v>9965</v>
      </c>
      <c r="AA121" s="105" t="s">
        <v>9966</v>
      </c>
      <c r="AB121" s="106">
        <v>1</v>
      </c>
      <c r="AC121" s="102">
        <v>4072</v>
      </c>
      <c r="AD121" s="94">
        <v>1500</v>
      </c>
      <c r="AE121" s="94">
        <v>1500</v>
      </c>
      <c r="AF121" s="94">
        <v>1500</v>
      </c>
      <c r="AG121" s="94">
        <v>1500</v>
      </c>
      <c r="AH121" s="102" t="s">
        <v>3117</v>
      </c>
      <c r="AI121" s="102"/>
      <c r="AJ121" s="107"/>
      <c r="AK121" s="107" t="s">
        <v>3118</v>
      </c>
      <c r="AL121" s="107"/>
    </row>
    <row r="122" spans="2:38" ht="25.25" customHeight="1" x14ac:dyDescent="0.2">
      <c r="B122" s="102" t="s">
        <v>591</v>
      </c>
      <c r="C122" s="94" t="s">
        <v>85</v>
      </c>
      <c r="D122" s="103" t="s">
        <v>9967</v>
      </c>
      <c r="E122" s="94" t="s">
        <v>9968</v>
      </c>
      <c r="F122" s="94" t="s">
        <v>3116</v>
      </c>
      <c r="G122" s="94" t="s">
        <v>2497</v>
      </c>
      <c r="H122" s="103">
        <v>2022</v>
      </c>
      <c r="I122" s="103">
        <v>2022</v>
      </c>
      <c r="J122" s="102" t="s">
        <v>608</v>
      </c>
      <c r="K122" s="94" t="s">
        <v>609</v>
      </c>
      <c r="L122" s="94"/>
      <c r="M122" s="94" t="s">
        <v>610</v>
      </c>
      <c r="N122" s="94" t="s">
        <v>611</v>
      </c>
      <c r="O122" s="94" t="s">
        <v>89</v>
      </c>
      <c r="P122" s="94" t="s">
        <v>257</v>
      </c>
      <c r="Q122" s="94" t="s">
        <v>612</v>
      </c>
      <c r="R122" s="94" t="s">
        <v>613</v>
      </c>
      <c r="S122" s="94" t="s">
        <v>91</v>
      </c>
      <c r="T122" s="94" t="s">
        <v>614</v>
      </c>
      <c r="U122" s="94" t="s">
        <v>600</v>
      </c>
      <c r="V122" s="104" t="s">
        <v>2634</v>
      </c>
      <c r="W122" s="105" t="s">
        <v>2498</v>
      </c>
      <c r="X122" s="105" t="s">
        <v>2635</v>
      </c>
      <c r="Y122" s="105" t="s">
        <v>2636</v>
      </c>
      <c r="Z122" s="105" t="s">
        <v>2637</v>
      </c>
      <c r="AA122" s="105" t="s">
        <v>2638</v>
      </c>
      <c r="AB122" s="106">
        <v>4</v>
      </c>
      <c r="AC122" s="102">
        <v>23498</v>
      </c>
      <c r="AD122" s="94">
        <v>11000</v>
      </c>
      <c r="AE122" s="94">
        <v>7104</v>
      </c>
      <c r="AF122" s="94">
        <v>7104</v>
      </c>
      <c r="AG122" s="94">
        <v>7104</v>
      </c>
      <c r="AH122" s="102" t="s">
        <v>3117</v>
      </c>
      <c r="AI122" s="102"/>
      <c r="AJ122" s="107"/>
      <c r="AK122" s="107" t="s">
        <v>3118</v>
      </c>
      <c r="AL122" s="107"/>
    </row>
    <row r="123" spans="2:38" ht="25.25" customHeight="1" x14ac:dyDescent="0.2">
      <c r="B123" s="102" t="s">
        <v>591</v>
      </c>
      <c r="C123" s="94" t="s">
        <v>85</v>
      </c>
      <c r="D123" s="103" t="s">
        <v>9969</v>
      </c>
      <c r="E123" s="94" t="s">
        <v>9970</v>
      </c>
      <c r="F123" s="94" t="s">
        <v>472</v>
      </c>
      <c r="G123" s="94" t="s">
        <v>2497</v>
      </c>
      <c r="H123" s="103">
        <v>2022</v>
      </c>
      <c r="I123" s="103">
        <v>2022</v>
      </c>
      <c r="J123" s="102" t="s">
        <v>4472</v>
      </c>
      <c r="K123" s="94" t="s">
        <v>4473</v>
      </c>
      <c r="L123" s="94"/>
      <c r="M123" s="94" t="s">
        <v>4474</v>
      </c>
      <c r="N123" s="94" t="s">
        <v>4475</v>
      </c>
      <c r="O123" s="94" t="s">
        <v>89</v>
      </c>
      <c r="P123" s="94" t="s">
        <v>257</v>
      </c>
      <c r="Q123" s="94" t="s">
        <v>4476</v>
      </c>
      <c r="R123" s="94" t="s">
        <v>4477</v>
      </c>
      <c r="S123" s="94" t="s">
        <v>91</v>
      </c>
      <c r="T123" s="94" t="s">
        <v>599</v>
      </c>
      <c r="U123" s="94" t="s">
        <v>600</v>
      </c>
      <c r="V123" s="104" t="s">
        <v>4478</v>
      </c>
      <c r="W123" s="105" t="s">
        <v>2498</v>
      </c>
      <c r="X123" s="105" t="s">
        <v>4476</v>
      </c>
      <c r="Y123" s="105" t="s">
        <v>4479</v>
      </c>
      <c r="Z123" s="105" t="s">
        <v>4480</v>
      </c>
      <c r="AA123" s="105" t="s">
        <v>4481</v>
      </c>
      <c r="AB123" s="106">
        <v>1</v>
      </c>
      <c r="AC123" s="102">
        <v>3000</v>
      </c>
      <c r="AD123" s="94">
        <v>1300</v>
      </c>
      <c r="AE123" s="94">
        <v>0</v>
      </c>
      <c r="AF123" s="94">
        <v>0</v>
      </c>
      <c r="AG123" s="94">
        <v>0</v>
      </c>
      <c r="AH123" s="102"/>
      <c r="AI123" s="102"/>
      <c r="AJ123" s="107"/>
      <c r="AK123" s="107" t="s">
        <v>2499</v>
      </c>
      <c r="AL123" s="107"/>
    </row>
    <row r="124" spans="2:38" ht="25.25" customHeight="1" x14ac:dyDescent="0.2">
      <c r="B124" s="102" t="s">
        <v>591</v>
      </c>
      <c r="C124" s="94" t="s">
        <v>85</v>
      </c>
      <c r="D124" s="103" t="s">
        <v>9971</v>
      </c>
      <c r="E124" s="94" t="s">
        <v>9972</v>
      </c>
      <c r="F124" s="94" t="s">
        <v>3116</v>
      </c>
      <c r="G124" s="94" t="s">
        <v>2497</v>
      </c>
      <c r="H124" s="103">
        <v>2022</v>
      </c>
      <c r="I124" s="103">
        <v>2022</v>
      </c>
      <c r="J124" s="102" t="s">
        <v>4472</v>
      </c>
      <c r="K124" s="94" t="s">
        <v>4473</v>
      </c>
      <c r="L124" s="94"/>
      <c r="M124" s="94" t="s">
        <v>4474</v>
      </c>
      <c r="N124" s="94" t="s">
        <v>4475</v>
      </c>
      <c r="O124" s="94" t="s">
        <v>89</v>
      </c>
      <c r="P124" s="94" t="s">
        <v>257</v>
      </c>
      <c r="Q124" s="94" t="s">
        <v>4476</v>
      </c>
      <c r="R124" s="94" t="s">
        <v>4477</v>
      </c>
      <c r="S124" s="94" t="s">
        <v>91</v>
      </c>
      <c r="T124" s="94" t="s">
        <v>599</v>
      </c>
      <c r="U124" s="94" t="s">
        <v>600</v>
      </c>
      <c r="V124" s="104" t="s">
        <v>4478</v>
      </c>
      <c r="W124" s="105" t="s">
        <v>2498</v>
      </c>
      <c r="X124" s="105" t="s">
        <v>4476</v>
      </c>
      <c r="Y124" s="105" t="s">
        <v>4479</v>
      </c>
      <c r="Z124" s="105" t="s">
        <v>4480</v>
      </c>
      <c r="AA124" s="105" t="s">
        <v>4481</v>
      </c>
      <c r="AB124" s="106">
        <v>4</v>
      </c>
      <c r="AC124" s="102">
        <v>17200</v>
      </c>
      <c r="AD124" s="94">
        <v>7400</v>
      </c>
      <c r="AE124" s="94">
        <v>5231</v>
      </c>
      <c r="AF124" s="94">
        <v>5231</v>
      </c>
      <c r="AG124" s="94">
        <v>5231</v>
      </c>
      <c r="AH124" s="102" t="s">
        <v>3117</v>
      </c>
      <c r="AI124" s="102"/>
      <c r="AJ124" s="107"/>
      <c r="AK124" s="107" t="s">
        <v>3118</v>
      </c>
      <c r="AL124" s="107"/>
    </row>
    <row r="125" spans="2:38" ht="25.25" customHeight="1" x14ac:dyDescent="0.2">
      <c r="B125" s="102" t="s">
        <v>591</v>
      </c>
      <c r="C125" s="94" t="s">
        <v>85</v>
      </c>
      <c r="D125" s="103" t="s">
        <v>9973</v>
      </c>
      <c r="E125" s="94" t="s">
        <v>9974</v>
      </c>
      <c r="F125" s="94" t="s">
        <v>472</v>
      </c>
      <c r="G125" s="94" t="s">
        <v>2497</v>
      </c>
      <c r="H125" s="103">
        <v>2022</v>
      </c>
      <c r="I125" s="103">
        <v>2022</v>
      </c>
      <c r="J125" s="102" t="s">
        <v>4472</v>
      </c>
      <c r="K125" s="94" t="s">
        <v>4473</v>
      </c>
      <c r="L125" s="94"/>
      <c r="M125" s="94" t="s">
        <v>4474</v>
      </c>
      <c r="N125" s="94" t="s">
        <v>4475</v>
      </c>
      <c r="O125" s="94" t="s">
        <v>89</v>
      </c>
      <c r="P125" s="94" t="s">
        <v>257</v>
      </c>
      <c r="Q125" s="94" t="s">
        <v>4476</v>
      </c>
      <c r="R125" s="94" t="s">
        <v>4477</v>
      </c>
      <c r="S125" s="94" t="s">
        <v>91</v>
      </c>
      <c r="T125" s="94" t="s">
        <v>599</v>
      </c>
      <c r="U125" s="94" t="s">
        <v>600</v>
      </c>
      <c r="V125" s="104" t="s">
        <v>4478</v>
      </c>
      <c r="W125" s="105" t="s">
        <v>2498</v>
      </c>
      <c r="X125" s="105" t="s">
        <v>4476</v>
      </c>
      <c r="Y125" s="105" t="s">
        <v>4479</v>
      </c>
      <c r="Z125" s="105" t="s">
        <v>4480</v>
      </c>
      <c r="AA125" s="105" t="s">
        <v>4481</v>
      </c>
      <c r="AB125" s="106">
        <v>1</v>
      </c>
      <c r="AC125" s="102">
        <v>4800</v>
      </c>
      <c r="AD125" s="94">
        <v>2000</v>
      </c>
      <c r="AE125" s="94">
        <v>0</v>
      </c>
      <c r="AF125" s="94">
        <v>0</v>
      </c>
      <c r="AG125" s="94">
        <v>0</v>
      </c>
      <c r="AH125" s="102"/>
      <c r="AI125" s="102"/>
      <c r="AJ125" s="107"/>
      <c r="AK125" s="107" t="s">
        <v>2499</v>
      </c>
      <c r="AL125" s="107"/>
    </row>
    <row r="126" spans="2:38" ht="25.25" customHeight="1" x14ac:dyDescent="0.2">
      <c r="B126" s="102" t="s">
        <v>591</v>
      </c>
      <c r="C126" s="94" t="s">
        <v>85</v>
      </c>
      <c r="D126" s="103" t="s">
        <v>9975</v>
      </c>
      <c r="E126" s="94" t="s">
        <v>9976</v>
      </c>
      <c r="F126" s="94" t="s">
        <v>472</v>
      </c>
      <c r="G126" s="94" t="s">
        <v>2497</v>
      </c>
      <c r="H126" s="103">
        <v>2022</v>
      </c>
      <c r="I126" s="103">
        <v>2022</v>
      </c>
      <c r="J126" s="102" t="s">
        <v>4472</v>
      </c>
      <c r="K126" s="94" t="s">
        <v>4473</v>
      </c>
      <c r="L126" s="94"/>
      <c r="M126" s="94" t="s">
        <v>4474</v>
      </c>
      <c r="N126" s="94" t="s">
        <v>4475</v>
      </c>
      <c r="O126" s="94" t="s">
        <v>89</v>
      </c>
      <c r="P126" s="94" t="s">
        <v>257</v>
      </c>
      <c r="Q126" s="94" t="s">
        <v>4476</v>
      </c>
      <c r="R126" s="94" t="s">
        <v>4477</v>
      </c>
      <c r="S126" s="94" t="s">
        <v>91</v>
      </c>
      <c r="T126" s="94" t="s">
        <v>599</v>
      </c>
      <c r="U126" s="94" t="s">
        <v>600</v>
      </c>
      <c r="V126" s="104" t="s">
        <v>4478</v>
      </c>
      <c r="W126" s="105" t="s">
        <v>2498</v>
      </c>
      <c r="X126" s="105" t="s">
        <v>4476</v>
      </c>
      <c r="Y126" s="105" t="s">
        <v>4479</v>
      </c>
      <c r="Z126" s="105" t="s">
        <v>4480</v>
      </c>
      <c r="AA126" s="105" t="s">
        <v>4481</v>
      </c>
      <c r="AB126" s="106">
        <v>1</v>
      </c>
      <c r="AC126" s="102">
        <v>4300</v>
      </c>
      <c r="AD126" s="94">
        <v>1500</v>
      </c>
      <c r="AE126" s="94">
        <v>0</v>
      </c>
      <c r="AF126" s="94">
        <v>0</v>
      </c>
      <c r="AG126" s="94">
        <v>0</v>
      </c>
      <c r="AH126" s="102"/>
      <c r="AI126" s="102"/>
      <c r="AJ126" s="107"/>
      <c r="AK126" s="107" t="s">
        <v>2499</v>
      </c>
      <c r="AL126" s="107"/>
    </row>
    <row r="127" spans="2:38" ht="25.25" customHeight="1" x14ac:dyDescent="0.2">
      <c r="B127" s="102" t="s">
        <v>591</v>
      </c>
      <c r="C127" s="94" t="s">
        <v>85</v>
      </c>
      <c r="D127" s="103" t="s">
        <v>9977</v>
      </c>
      <c r="E127" s="94" t="s">
        <v>9978</v>
      </c>
      <c r="F127" s="94" t="s">
        <v>3116</v>
      </c>
      <c r="G127" s="94" t="s">
        <v>2497</v>
      </c>
      <c r="H127" s="103">
        <v>2022</v>
      </c>
      <c r="I127" s="103">
        <v>2022</v>
      </c>
      <c r="J127" s="102" t="s">
        <v>659</v>
      </c>
      <c r="K127" s="94" t="s">
        <v>660</v>
      </c>
      <c r="L127" s="94" t="s">
        <v>2645</v>
      </c>
      <c r="M127" s="94" t="s">
        <v>661</v>
      </c>
      <c r="N127" s="94" t="s">
        <v>662</v>
      </c>
      <c r="O127" s="94" t="s">
        <v>89</v>
      </c>
      <c r="P127" s="94" t="s">
        <v>90</v>
      </c>
      <c r="Q127" s="94" t="s">
        <v>663</v>
      </c>
      <c r="R127" s="94" t="s">
        <v>664</v>
      </c>
      <c r="S127" s="94" t="s">
        <v>135</v>
      </c>
      <c r="T127" s="94" t="s">
        <v>665</v>
      </c>
      <c r="U127" s="94" t="s">
        <v>600</v>
      </c>
      <c r="V127" s="104" t="s">
        <v>2646</v>
      </c>
      <c r="W127" s="105" t="s">
        <v>2647</v>
      </c>
      <c r="X127" s="105" t="s">
        <v>663</v>
      </c>
      <c r="Y127" s="105" t="s">
        <v>2648</v>
      </c>
      <c r="Z127" s="105" t="s">
        <v>2649</v>
      </c>
      <c r="AA127" s="105" t="s">
        <v>2650</v>
      </c>
      <c r="AB127" s="106">
        <v>1</v>
      </c>
      <c r="AC127" s="102">
        <v>28600</v>
      </c>
      <c r="AD127" s="94">
        <v>3000</v>
      </c>
      <c r="AE127" s="94">
        <v>1500</v>
      </c>
      <c r="AF127" s="94">
        <v>1500</v>
      </c>
      <c r="AG127" s="94">
        <v>1500</v>
      </c>
      <c r="AH127" s="102" t="s">
        <v>3117</v>
      </c>
      <c r="AI127" s="102"/>
      <c r="AJ127" s="107"/>
      <c r="AK127" s="107" t="s">
        <v>3118</v>
      </c>
      <c r="AL127" s="107"/>
    </row>
    <row r="128" spans="2:38" ht="25.25" customHeight="1" x14ac:dyDescent="0.2">
      <c r="B128" s="102" t="s">
        <v>591</v>
      </c>
      <c r="C128" s="94" t="s">
        <v>85</v>
      </c>
      <c r="D128" s="103" t="s">
        <v>9979</v>
      </c>
      <c r="E128" s="94" t="s">
        <v>9980</v>
      </c>
      <c r="F128" s="94" t="s">
        <v>3116</v>
      </c>
      <c r="G128" s="94" t="s">
        <v>2497</v>
      </c>
      <c r="H128" s="103">
        <v>2022</v>
      </c>
      <c r="I128" s="103">
        <v>2022</v>
      </c>
      <c r="J128" s="102" t="s">
        <v>9981</v>
      </c>
      <c r="K128" s="94" t="s">
        <v>9982</v>
      </c>
      <c r="L128" s="94" t="s">
        <v>9983</v>
      </c>
      <c r="M128" s="94" t="s">
        <v>9984</v>
      </c>
      <c r="N128" s="94" t="s">
        <v>9985</v>
      </c>
      <c r="O128" s="94" t="s">
        <v>89</v>
      </c>
      <c r="P128" s="94" t="s">
        <v>90</v>
      </c>
      <c r="Q128" s="94" t="s">
        <v>9986</v>
      </c>
      <c r="R128" s="94" t="s">
        <v>9987</v>
      </c>
      <c r="S128" s="94" t="s">
        <v>135</v>
      </c>
      <c r="T128" s="94" t="s">
        <v>665</v>
      </c>
      <c r="U128" s="94" t="s">
        <v>600</v>
      </c>
      <c r="V128" s="104" t="s">
        <v>9988</v>
      </c>
      <c r="W128" s="105" t="s">
        <v>2498</v>
      </c>
      <c r="X128" s="105" t="s">
        <v>9986</v>
      </c>
      <c r="Y128" s="105" t="s">
        <v>9989</v>
      </c>
      <c r="Z128" s="105" t="s">
        <v>9990</v>
      </c>
      <c r="AA128" s="105" t="s">
        <v>9991</v>
      </c>
      <c r="AB128" s="106">
        <v>1</v>
      </c>
      <c r="AC128" s="102">
        <v>5529</v>
      </c>
      <c r="AD128" s="94">
        <v>1829</v>
      </c>
      <c r="AE128" s="94">
        <v>1500</v>
      </c>
      <c r="AF128" s="94">
        <v>1500</v>
      </c>
      <c r="AG128" s="94">
        <v>1500</v>
      </c>
      <c r="AH128" s="102" t="s">
        <v>3117</v>
      </c>
      <c r="AI128" s="102"/>
      <c r="AJ128" s="107"/>
      <c r="AK128" s="107" t="s">
        <v>3118</v>
      </c>
      <c r="AL128" s="107"/>
    </row>
    <row r="129" spans="2:38" ht="25.25" customHeight="1" x14ac:dyDescent="0.2">
      <c r="B129" s="102" t="s">
        <v>591</v>
      </c>
      <c r="C129" s="94" t="s">
        <v>85</v>
      </c>
      <c r="D129" s="103" t="s">
        <v>9992</v>
      </c>
      <c r="E129" s="94" t="s">
        <v>9993</v>
      </c>
      <c r="F129" s="94" t="s">
        <v>3505</v>
      </c>
      <c r="G129" s="94" t="s">
        <v>2497</v>
      </c>
      <c r="H129" s="103">
        <v>2022</v>
      </c>
      <c r="I129" s="103">
        <v>2022</v>
      </c>
      <c r="J129" s="102" t="s">
        <v>9994</v>
      </c>
      <c r="K129" s="94" t="s">
        <v>9995</v>
      </c>
      <c r="L129" s="94" t="s">
        <v>9996</v>
      </c>
      <c r="M129" s="94" t="s">
        <v>9997</v>
      </c>
      <c r="N129" s="94" t="s">
        <v>9998</v>
      </c>
      <c r="O129" s="94" t="s">
        <v>89</v>
      </c>
      <c r="P129" s="94" t="s">
        <v>90</v>
      </c>
      <c r="Q129" s="94" t="s">
        <v>9999</v>
      </c>
      <c r="R129" s="94" t="s">
        <v>10000</v>
      </c>
      <c r="S129" s="94" t="s">
        <v>135</v>
      </c>
      <c r="T129" s="94" t="s">
        <v>4362</v>
      </c>
      <c r="U129" s="94" t="s">
        <v>600</v>
      </c>
      <c r="V129" s="104" t="s">
        <v>10001</v>
      </c>
      <c r="W129" s="105" t="s">
        <v>2498</v>
      </c>
      <c r="X129" s="105" t="s">
        <v>9999</v>
      </c>
      <c r="Y129" s="105" t="s">
        <v>10002</v>
      </c>
      <c r="Z129" s="105" t="s">
        <v>10003</v>
      </c>
      <c r="AA129" s="105" t="s">
        <v>10004</v>
      </c>
      <c r="AB129" s="106">
        <v>1</v>
      </c>
      <c r="AC129" s="102">
        <v>3000</v>
      </c>
      <c r="AD129" s="94">
        <v>1500</v>
      </c>
      <c r="AE129" s="94">
        <v>0</v>
      </c>
      <c r="AF129" s="94">
        <v>0</v>
      </c>
      <c r="AG129" s="94">
        <v>0</v>
      </c>
      <c r="AH129" s="102"/>
      <c r="AI129" s="102"/>
      <c r="AJ129" s="107"/>
      <c r="AK129" s="107" t="s">
        <v>3118</v>
      </c>
      <c r="AL129" s="107"/>
    </row>
    <row r="130" spans="2:38" ht="25.25" customHeight="1" x14ac:dyDescent="0.2">
      <c r="B130" s="102" t="s">
        <v>591</v>
      </c>
      <c r="C130" s="94" t="s">
        <v>85</v>
      </c>
      <c r="D130" s="103" t="s">
        <v>10005</v>
      </c>
      <c r="E130" s="94" t="s">
        <v>10006</v>
      </c>
      <c r="F130" s="94" t="s">
        <v>3505</v>
      </c>
      <c r="G130" s="94" t="s">
        <v>2497</v>
      </c>
      <c r="H130" s="103">
        <v>2022</v>
      </c>
      <c r="I130" s="103">
        <v>2022</v>
      </c>
      <c r="J130" s="102" t="s">
        <v>10007</v>
      </c>
      <c r="K130" s="94" t="s">
        <v>10008</v>
      </c>
      <c r="L130" s="94" t="s">
        <v>10009</v>
      </c>
      <c r="M130" s="94" t="s">
        <v>10010</v>
      </c>
      <c r="N130" s="94" t="s">
        <v>10011</v>
      </c>
      <c r="O130" s="94" t="s">
        <v>89</v>
      </c>
      <c r="P130" s="94" t="s">
        <v>90</v>
      </c>
      <c r="Q130" s="94" t="s">
        <v>4466</v>
      </c>
      <c r="R130" s="94" t="s">
        <v>4467</v>
      </c>
      <c r="S130" s="94" t="s">
        <v>135</v>
      </c>
      <c r="T130" s="94" t="s">
        <v>614</v>
      </c>
      <c r="U130" s="94" t="s">
        <v>600</v>
      </c>
      <c r="V130" s="104" t="s">
        <v>10012</v>
      </c>
      <c r="W130" s="105" t="s">
        <v>10013</v>
      </c>
      <c r="X130" s="105" t="s">
        <v>4466</v>
      </c>
      <c r="Y130" s="105" t="s">
        <v>4469</v>
      </c>
      <c r="Z130" s="105" t="s">
        <v>10014</v>
      </c>
      <c r="AA130" s="105" t="s">
        <v>10015</v>
      </c>
      <c r="AB130" s="106">
        <v>1</v>
      </c>
      <c r="AC130" s="102">
        <v>3547</v>
      </c>
      <c r="AD130" s="94">
        <v>1772</v>
      </c>
      <c r="AE130" s="94">
        <v>0</v>
      </c>
      <c r="AF130" s="94">
        <v>0</v>
      </c>
      <c r="AG130" s="94">
        <v>0</v>
      </c>
      <c r="AH130" s="102"/>
      <c r="AI130" s="102"/>
      <c r="AJ130" s="107"/>
      <c r="AK130" s="107" t="s">
        <v>3118</v>
      </c>
      <c r="AL130" s="107"/>
    </row>
    <row r="131" spans="2:38" ht="25.25" customHeight="1" x14ac:dyDescent="0.2">
      <c r="B131" s="102" t="s">
        <v>591</v>
      </c>
      <c r="C131" s="94" t="s">
        <v>85</v>
      </c>
      <c r="D131" s="103" t="s">
        <v>10016</v>
      </c>
      <c r="E131" s="94" t="s">
        <v>10017</v>
      </c>
      <c r="F131" s="94" t="s">
        <v>3116</v>
      </c>
      <c r="G131" s="94" t="s">
        <v>2497</v>
      </c>
      <c r="H131" s="103">
        <v>2022</v>
      </c>
      <c r="I131" s="103">
        <v>2022</v>
      </c>
      <c r="J131" s="102" t="s">
        <v>4486</v>
      </c>
      <c r="K131" s="94" t="s">
        <v>4487</v>
      </c>
      <c r="L131" s="94" t="s">
        <v>4488</v>
      </c>
      <c r="M131" s="94" t="s">
        <v>4489</v>
      </c>
      <c r="N131" s="94" t="s">
        <v>4490</v>
      </c>
      <c r="O131" s="94" t="s">
        <v>89</v>
      </c>
      <c r="P131" s="94" t="s">
        <v>90</v>
      </c>
      <c r="Q131" s="94" t="s">
        <v>4491</v>
      </c>
      <c r="R131" s="94" t="s">
        <v>4492</v>
      </c>
      <c r="S131" s="94" t="s">
        <v>135</v>
      </c>
      <c r="T131" s="94" t="s">
        <v>614</v>
      </c>
      <c r="U131" s="94" t="s">
        <v>600</v>
      </c>
      <c r="V131" s="104" t="s">
        <v>4493</v>
      </c>
      <c r="W131" s="105" t="s">
        <v>4494</v>
      </c>
      <c r="X131" s="105" t="s">
        <v>4491</v>
      </c>
      <c r="Y131" s="105" t="s">
        <v>4495</v>
      </c>
      <c r="Z131" s="105" t="s">
        <v>4496</v>
      </c>
      <c r="AA131" s="105" t="s">
        <v>4497</v>
      </c>
      <c r="AB131" s="106">
        <v>2</v>
      </c>
      <c r="AC131" s="102">
        <v>6500</v>
      </c>
      <c r="AD131" s="94">
        <v>3000</v>
      </c>
      <c r="AE131" s="94">
        <v>1500</v>
      </c>
      <c r="AF131" s="94">
        <v>1500</v>
      </c>
      <c r="AG131" s="94">
        <v>1500</v>
      </c>
      <c r="AH131" s="102" t="s">
        <v>3117</v>
      </c>
      <c r="AI131" s="102"/>
      <c r="AJ131" s="107"/>
      <c r="AK131" s="107" t="s">
        <v>3118</v>
      </c>
      <c r="AL131" s="107"/>
    </row>
    <row r="132" spans="2:38" ht="25.25" customHeight="1" x14ac:dyDescent="0.2">
      <c r="B132" s="102" t="s">
        <v>591</v>
      </c>
      <c r="C132" s="94" t="s">
        <v>85</v>
      </c>
      <c r="D132" s="103" t="s">
        <v>10018</v>
      </c>
      <c r="E132" s="94" t="s">
        <v>10019</v>
      </c>
      <c r="F132" s="94" t="s">
        <v>3116</v>
      </c>
      <c r="G132" s="94" t="s">
        <v>2497</v>
      </c>
      <c r="H132" s="103">
        <v>2022</v>
      </c>
      <c r="I132" s="103">
        <v>2022</v>
      </c>
      <c r="J132" s="102" t="s">
        <v>4423</v>
      </c>
      <c r="K132" s="94" t="s">
        <v>4424</v>
      </c>
      <c r="L132" s="94" t="s">
        <v>4425</v>
      </c>
      <c r="M132" s="94" t="s">
        <v>4426</v>
      </c>
      <c r="N132" s="94" t="s">
        <v>4427</v>
      </c>
      <c r="O132" s="94" t="s">
        <v>89</v>
      </c>
      <c r="P132" s="94" t="s">
        <v>90</v>
      </c>
      <c r="Q132" s="94" t="s">
        <v>2635</v>
      </c>
      <c r="R132" s="94" t="s">
        <v>4428</v>
      </c>
      <c r="S132" s="94" t="s">
        <v>223</v>
      </c>
      <c r="T132" s="94" t="s">
        <v>614</v>
      </c>
      <c r="U132" s="94" t="s">
        <v>600</v>
      </c>
      <c r="V132" s="104" t="s">
        <v>4429</v>
      </c>
      <c r="W132" s="105" t="s">
        <v>2498</v>
      </c>
      <c r="X132" s="105" t="s">
        <v>2635</v>
      </c>
      <c r="Y132" s="105" t="s">
        <v>4430</v>
      </c>
      <c r="Z132" s="105" t="s">
        <v>4431</v>
      </c>
      <c r="AA132" s="105" t="s">
        <v>4432</v>
      </c>
      <c r="AB132" s="106">
        <v>4</v>
      </c>
      <c r="AC132" s="102">
        <v>9594</v>
      </c>
      <c r="AD132" s="94">
        <v>4000</v>
      </c>
      <c r="AE132" s="94">
        <v>2600</v>
      </c>
      <c r="AF132" s="94">
        <v>2600</v>
      </c>
      <c r="AG132" s="94">
        <v>2600</v>
      </c>
      <c r="AH132" s="102" t="s">
        <v>3117</v>
      </c>
      <c r="AI132" s="102"/>
      <c r="AJ132" s="107"/>
      <c r="AK132" s="107" t="s">
        <v>3118</v>
      </c>
      <c r="AL132" s="107"/>
    </row>
    <row r="133" spans="2:38" ht="25.25" customHeight="1" x14ac:dyDescent="0.2">
      <c r="B133" s="102" t="s">
        <v>591</v>
      </c>
      <c r="C133" s="94" t="s">
        <v>85</v>
      </c>
      <c r="D133" s="103" t="s">
        <v>10020</v>
      </c>
      <c r="E133" s="94" t="s">
        <v>10021</v>
      </c>
      <c r="F133" s="94" t="s">
        <v>3116</v>
      </c>
      <c r="G133" s="94" t="s">
        <v>2497</v>
      </c>
      <c r="H133" s="103">
        <v>2022</v>
      </c>
      <c r="I133" s="103">
        <v>2022</v>
      </c>
      <c r="J133" s="102" t="s">
        <v>4500</v>
      </c>
      <c r="K133" s="94" t="s">
        <v>4501</v>
      </c>
      <c r="L133" s="94" t="s">
        <v>4502</v>
      </c>
      <c r="M133" s="94" t="s">
        <v>4503</v>
      </c>
      <c r="N133" s="94" t="s">
        <v>4504</v>
      </c>
      <c r="O133" s="94" t="s">
        <v>89</v>
      </c>
      <c r="P133" s="94" t="s">
        <v>90</v>
      </c>
      <c r="Q133" s="94" t="s">
        <v>4505</v>
      </c>
      <c r="R133" s="94" t="s">
        <v>4506</v>
      </c>
      <c r="S133" s="94" t="s">
        <v>135</v>
      </c>
      <c r="T133" s="94" t="s">
        <v>665</v>
      </c>
      <c r="U133" s="94" t="s">
        <v>600</v>
      </c>
      <c r="V133" s="104" t="s">
        <v>4507</v>
      </c>
      <c r="W133" s="105" t="s">
        <v>2498</v>
      </c>
      <c r="X133" s="105" t="s">
        <v>4505</v>
      </c>
      <c r="Y133" s="105" t="s">
        <v>4508</v>
      </c>
      <c r="Z133" s="105" t="s">
        <v>4509</v>
      </c>
      <c r="AA133" s="105" t="s">
        <v>4510</v>
      </c>
      <c r="AB133" s="106">
        <v>4</v>
      </c>
      <c r="AC133" s="102">
        <v>10600</v>
      </c>
      <c r="AD133" s="94">
        <v>5300</v>
      </c>
      <c r="AE133" s="94">
        <v>2150</v>
      </c>
      <c r="AF133" s="94">
        <v>2150</v>
      </c>
      <c r="AG133" s="94">
        <v>0</v>
      </c>
      <c r="AH133" s="102" t="s">
        <v>3117</v>
      </c>
      <c r="AI133" s="102"/>
      <c r="AJ133" s="107"/>
      <c r="AK133" s="107" t="s">
        <v>3118</v>
      </c>
      <c r="AL133" s="107"/>
    </row>
    <row r="134" spans="2:38" ht="25.25" customHeight="1" x14ac:dyDescent="0.2">
      <c r="B134" s="102" t="s">
        <v>591</v>
      </c>
      <c r="C134" s="94" t="s">
        <v>85</v>
      </c>
      <c r="D134" s="103" t="s">
        <v>10022</v>
      </c>
      <c r="E134" s="94" t="s">
        <v>10023</v>
      </c>
      <c r="F134" s="94" t="s">
        <v>3116</v>
      </c>
      <c r="G134" s="94" t="s">
        <v>2497</v>
      </c>
      <c r="H134" s="103">
        <v>2022</v>
      </c>
      <c r="I134" s="103">
        <v>2022</v>
      </c>
      <c r="J134" s="102" t="s">
        <v>4380</v>
      </c>
      <c r="K134" s="94" t="s">
        <v>4381</v>
      </c>
      <c r="L134" s="94" t="s">
        <v>4382</v>
      </c>
      <c r="M134" s="94" t="s">
        <v>4383</v>
      </c>
      <c r="N134" s="94" t="s">
        <v>4384</v>
      </c>
      <c r="O134" s="94" t="s">
        <v>89</v>
      </c>
      <c r="P134" s="94" t="s">
        <v>90</v>
      </c>
      <c r="Q134" s="94" t="s">
        <v>4385</v>
      </c>
      <c r="R134" s="94" t="s">
        <v>4386</v>
      </c>
      <c r="S134" s="94" t="s">
        <v>119</v>
      </c>
      <c r="T134" s="94" t="s">
        <v>614</v>
      </c>
      <c r="U134" s="94" t="s">
        <v>600</v>
      </c>
      <c r="V134" s="104" t="s">
        <v>4387</v>
      </c>
      <c r="W134" s="105" t="s">
        <v>2498</v>
      </c>
      <c r="X134" s="105" t="s">
        <v>4388</v>
      </c>
      <c r="Y134" s="105" t="s">
        <v>4389</v>
      </c>
      <c r="Z134" s="105" t="s">
        <v>4390</v>
      </c>
      <c r="AA134" s="105" t="s">
        <v>4391</v>
      </c>
      <c r="AB134" s="106">
        <v>1</v>
      </c>
      <c r="AC134" s="102">
        <v>6825</v>
      </c>
      <c r="AD134" s="94">
        <v>3000</v>
      </c>
      <c r="AE134" s="94">
        <v>1500</v>
      </c>
      <c r="AF134" s="94">
        <v>1500</v>
      </c>
      <c r="AG134" s="94">
        <v>1500</v>
      </c>
      <c r="AH134" s="102" t="s">
        <v>3117</v>
      </c>
      <c r="AI134" s="102"/>
      <c r="AJ134" s="107"/>
      <c r="AK134" s="107" t="s">
        <v>3118</v>
      </c>
      <c r="AL134" s="107"/>
    </row>
    <row r="135" spans="2:38" ht="25.25" customHeight="1" x14ac:dyDescent="0.2">
      <c r="B135" s="102" t="s">
        <v>591</v>
      </c>
      <c r="C135" s="94" t="s">
        <v>85</v>
      </c>
      <c r="D135" s="103" t="s">
        <v>10024</v>
      </c>
      <c r="E135" s="94" t="s">
        <v>10025</v>
      </c>
      <c r="F135" s="94" t="s">
        <v>472</v>
      </c>
      <c r="G135" s="94" t="s">
        <v>2497</v>
      </c>
      <c r="H135" s="103">
        <v>2022</v>
      </c>
      <c r="I135" s="103">
        <v>2022</v>
      </c>
      <c r="J135" s="102" t="s">
        <v>4380</v>
      </c>
      <c r="K135" s="94" t="s">
        <v>4381</v>
      </c>
      <c r="L135" s="94" t="s">
        <v>4382</v>
      </c>
      <c r="M135" s="94" t="s">
        <v>4383</v>
      </c>
      <c r="N135" s="94" t="s">
        <v>4384</v>
      </c>
      <c r="O135" s="94" t="s">
        <v>89</v>
      </c>
      <c r="P135" s="94" t="s">
        <v>90</v>
      </c>
      <c r="Q135" s="94" t="s">
        <v>4385</v>
      </c>
      <c r="R135" s="94" t="s">
        <v>4386</v>
      </c>
      <c r="S135" s="94" t="s">
        <v>119</v>
      </c>
      <c r="T135" s="94" t="s">
        <v>614</v>
      </c>
      <c r="U135" s="94" t="s">
        <v>600</v>
      </c>
      <c r="V135" s="104" t="s">
        <v>4387</v>
      </c>
      <c r="W135" s="105" t="s">
        <v>2498</v>
      </c>
      <c r="X135" s="105" t="s">
        <v>4388</v>
      </c>
      <c r="Y135" s="105" t="s">
        <v>4389</v>
      </c>
      <c r="Z135" s="105" t="s">
        <v>4390</v>
      </c>
      <c r="AA135" s="105" t="s">
        <v>4391</v>
      </c>
      <c r="AB135" s="106">
        <v>1</v>
      </c>
      <c r="AC135" s="102">
        <v>7650</v>
      </c>
      <c r="AD135" s="94">
        <v>3825</v>
      </c>
      <c r="AE135" s="94">
        <v>0</v>
      </c>
      <c r="AF135" s="94">
        <v>0</v>
      </c>
      <c r="AG135" s="94">
        <v>0</v>
      </c>
      <c r="AH135" s="102"/>
      <c r="AI135" s="102"/>
      <c r="AJ135" s="107"/>
      <c r="AK135" s="107" t="s">
        <v>2499</v>
      </c>
      <c r="AL135" s="107"/>
    </row>
    <row r="136" spans="2:38" ht="25.25" customHeight="1" x14ac:dyDescent="0.2">
      <c r="B136" s="102" t="s">
        <v>591</v>
      </c>
      <c r="C136" s="94" t="s">
        <v>85</v>
      </c>
      <c r="D136" s="103" t="s">
        <v>10026</v>
      </c>
      <c r="E136" s="94" t="s">
        <v>10027</v>
      </c>
      <c r="F136" s="94" t="s">
        <v>3116</v>
      </c>
      <c r="G136" s="94" t="s">
        <v>2497</v>
      </c>
      <c r="H136" s="103">
        <v>2022</v>
      </c>
      <c r="I136" s="103">
        <v>2022</v>
      </c>
      <c r="J136" s="102" t="s">
        <v>4370</v>
      </c>
      <c r="K136" s="94" t="s">
        <v>4371</v>
      </c>
      <c r="L136" s="94"/>
      <c r="M136" s="94" t="s">
        <v>4372</v>
      </c>
      <c r="N136" s="94" t="s">
        <v>4373</v>
      </c>
      <c r="O136" s="94" t="s">
        <v>89</v>
      </c>
      <c r="P136" s="94" t="s">
        <v>257</v>
      </c>
      <c r="Q136" s="94" t="s">
        <v>4374</v>
      </c>
      <c r="R136" s="94" t="s">
        <v>664</v>
      </c>
      <c r="S136" s="94" t="s">
        <v>91</v>
      </c>
      <c r="T136" s="94" t="s">
        <v>665</v>
      </c>
      <c r="U136" s="94" t="s">
        <v>600</v>
      </c>
      <c r="V136" s="104" t="s">
        <v>4375</v>
      </c>
      <c r="W136" s="105" t="s">
        <v>2498</v>
      </c>
      <c r="X136" s="105" t="s">
        <v>663</v>
      </c>
      <c r="Y136" s="105" t="s">
        <v>2648</v>
      </c>
      <c r="Z136" s="105" t="s">
        <v>4376</v>
      </c>
      <c r="AA136" s="105" t="s">
        <v>4377</v>
      </c>
      <c r="AB136" s="106">
        <v>3</v>
      </c>
      <c r="AC136" s="102">
        <v>20300</v>
      </c>
      <c r="AD136" s="94">
        <v>8800</v>
      </c>
      <c r="AE136" s="94">
        <v>7761</v>
      </c>
      <c r="AF136" s="94">
        <v>7761</v>
      </c>
      <c r="AG136" s="94">
        <v>7761</v>
      </c>
      <c r="AH136" s="102" t="s">
        <v>3117</v>
      </c>
      <c r="AI136" s="102"/>
      <c r="AJ136" s="107"/>
      <c r="AK136" s="107" t="s">
        <v>3118</v>
      </c>
      <c r="AL136" s="107"/>
    </row>
    <row r="137" spans="2:38" ht="25.25" customHeight="1" x14ac:dyDescent="0.2">
      <c r="B137" s="102" t="s">
        <v>591</v>
      </c>
      <c r="C137" s="94" t="s">
        <v>85</v>
      </c>
      <c r="D137" s="103" t="s">
        <v>10028</v>
      </c>
      <c r="E137" s="94" t="s">
        <v>10029</v>
      </c>
      <c r="F137" s="94" t="s">
        <v>3116</v>
      </c>
      <c r="G137" s="94" t="s">
        <v>2497</v>
      </c>
      <c r="H137" s="103">
        <v>2022</v>
      </c>
      <c r="I137" s="103">
        <v>2022</v>
      </c>
      <c r="J137" s="102" t="s">
        <v>4593</v>
      </c>
      <c r="K137" s="94" t="s">
        <v>4594</v>
      </c>
      <c r="L137" s="94" t="s">
        <v>4595</v>
      </c>
      <c r="M137" s="94" t="s">
        <v>4596</v>
      </c>
      <c r="N137" s="94" t="s">
        <v>4597</v>
      </c>
      <c r="O137" s="94" t="s">
        <v>89</v>
      </c>
      <c r="P137" s="94" t="s">
        <v>90</v>
      </c>
      <c r="Q137" s="94" t="s">
        <v>4598</v>
      </c>
      <c r="R137" s="94" t="s">
        <v>4599</v>
      </c>
      <c r="S137" s="94" t="s">
        <v>135</v>
      </c>
      <c r="T137" s="94" t="s">
        <v>665</v>
      </c>
      <c r="U137" s="94" t="s">
        <v>600</v>
      </c>
      <c r="V137" s="104" t="s">
        <v>4600</v>
      </c>
      <c r="W137" s="105" t="s">
        <v>2498</v>
      </c>
      <c r="X137" s="105" t="s">
        <v>4598</v>
      </c>
      <c r="Y137" s="105" t="s">
        <v>4601</v>
      </c>
      <c r="Z137" s="105" t="s">
        <v>4602</v>
      </c>
      <c r="AA137" s="105" t="s">
        <v>4603</v>
      </c>
      <c r="AB137" s="106">
        <v>2</v>
      </c>
      <c r="AC137" s="102">
        <v>13000</v>
      </c>
      <c r="AD137" s="94">
        <v>6500</v>
      </c>
      <c r="AE137" s="94">
        <v>1500</v>
      </c>
      <c r="AF137" s="94">
        <v>1500</v>
      </c>
      <c r="AG137" s="94">
        <v>1500</v>
      </c>
      <c r="AH137" s="102" t="s">
        <v>3117</v>
      </c>
      <c r="AI137" s="102"/>
      <c r="AJ137" s="107"/>
      <c r="AK137" s="107" t="s">
        <v>3118</v>
      </c>
      <c r="AL137" s="107"/>
    </row>
    <row r="138" spans="2:38" ht="25.25" customHeight="1" x14ac:dyDescent="0.2">
      <c r="B138" s="102" t="s">
        <v>591</v>
      </c>
      <c r="C138" s="94" t="s">
        <v>85</v>
      </c>
      <c r="D138" s="103" t="s">
        <v>10030</v>
      </c>
      <c r="E138" s="94" t="s">
        <v>10031</v>
      </c>
      <c r="F138" s="94" t="s">
        <v>3505</v>
      </c>
      <c r="G138" s="94" t="s">
        <v>2497</v>
      </c>
      <c r="H138" s="103">
        <v>2022</v>
      </c>
      <c r="I138" s="103">
        <v>2022</v>
      </c>
      <c r="J138" s="102" t="s">
        <v>10032</v>
      </c>
      <c r="K138" s="94" t="s">
        <v>10033</v>
      </c>
      <c r="L138" s="94" t="s">
        <v>10034</v>
      </c>
      <c r="M138" s="94" t="s">
        <v>10035</v>
      </c>
      <c r="N138" s="94" t="s">
        <v>10036</v>
      </c>
      <c r="O138" s="94" t="s">
        <v>89</v>
      </c>
      <c r="P138" s="94" t="s">
        <v>90</v>
      </c>
      <c r="Q138" s="94" t="s">
        <v>10037</v>
      </c>
      <c r="R138" s="94" t="s">
        <v>10038</v>
      </c>
      <c r="S138" s="94" t="s">
        <v>119</v>
      </c>
      <c r="T138" s="94" t="s">
        <v>4362</v>
      </c>
      <c r="U138" s="94" t="s">
        <v>600</v>
      </c>
      <c r="V138" s="104" t="s">
        <v>10039</v>
      </c>
      <c r="W138" s="105" t="s">
        <v>10040</v>
      </c>
      <c r="X138" s="105" t="s">
        <v>10037</v>
      </c>
      <c r="Y138" s="105" t="s">
        <v>10041</v>
      </c>
      <c r="Z138" s="105" t="s">
        <v>10042</v>
      </c>
      <c r="AA138" s="105" t="s">
        <v>10043</v>
      </c>
      <c r="AB138" s="106">
        <v>2</v>
      </c>
      <c r="AC138" s="102">
        <v>18860</v>
      </c>
      <c r="AD138" s="94">
        <v>3000</v>
      </c>
      <c r="AE138" s="94">
        <v>0</v>
      </c>
      <c r="AF138" s="94">
        <v>0</v>
      </c>
      <c r="AG138" s="94">
        <v>0</v>
      </c>
      <c r="AH138" s="102"/>
      <c r="AI138" s="102"/>
      <c r="AJ138" s="107"/>
      <c r="AK138" s="107" t="s">
        <v>3118</v>
      </c>
      <c r="AL138" s="107"/>
    </row>
    <row r="139" spans="2:38" ht="25.25" customHeight="1" x14ac:dyDescent="0.2">
      <c r="B139" s="102" t="s">
        <v>591</v>
      </c>
      <c r="C139" s="94" t="s">
        <v>85</v>
      </c>
      <c r="D139" s="103" t="s">
        <v>10044</v>
      </c>
      <c r="E139" s="94" t="s">
        <v>10045</v>
      </c>
      <c r="F139" s="94" t="s">
        <v>3116</v>
      </c>
      <c r="G139" s="94" t="s">
        <v>2497</v>
      </c>
      <c r="H139" s="103">
        <v>2022</v>
      </c>
      <c r="I139" s="103">
        <v>2022</v>
      </c>
      <c r="J139" s="102" t="s">
        <v>4356</v>
      </c>
      <c r="K139" s="94" t="s">
        <v>4357</v>
      </c>
      <c r="L139" s="94"/>
      <c r="M139" s="94" t="s">
        <v>4358</v>
      </c>
      <c r="N139" s="94" t="s">
        <v>4359</v>
      </c>
      <c r="O139" s="94" t="s">
        <v>89</v>
      </c>
      <c r="P139" s="94" t="s">
        <v>257</v>
      </c>
      <c r="Q139" s="94" t="s">
        <v>4360</v>
      </c>
      <c r="R139" s="94" t="s">
        <v>4361</v>
      </c>
      <c r="S139" s="94" t="s">
        <v>91</v>
      </c>
      <c r="T139" s="94" t="s">
        <v>4362</v>
      </c>
      <c r="U139" s="94" t="s">
        <v>600</v>
      </c>
      <c r="V139" s="104" t="s">
        <v>4363</v>
      </c>
      <c r="W139" s="105" t="s">
        <v>2498</v>
      </c>
      <c r="X139" s="105" t="s">
        <v>4364</v>
      </c>
      <c r="Y139" s="105" t="s">
        <v>4365</v>
      </c>
      <c r="Z139" s="105" t="s">
        <v>4366</v>
      </c>
      <c r="AA139" s="105" t="s">
        <v>4367</v>
      </c>
      <c r="AB139" s="106">
        <v>4</v>
      </c>
      <c r="AC139" s="102">
        <v>16600</v>
      </c>
      <c r="AD139" s="94">
        <v>6500</v>
      </c>
      <c r="AE139" s="94">
        <v>4128</v>
      </c>
      <c r="AF139" s="94">
        <v>4128</v>
      </c>
      <c r="AG139" s="94">
        <v>4128</v>
      </c>
      <c r="AH139" s="102" t="s">
        <v>3117</v>
      </c>
      <c r="AI139" s="102"/>
      <c r="AJ139" s="107"/>
      <c r="AK139" s="107" t="s">
        <v>3118</v>
      </c>
      <c r="AL139" s="107"/>
    </row>
    <row r="140" spans="2:38" ht="25.25" customHeight="1" x14ac:dyDescent="0.2">
      <c r="B140" s="102" t="s">
        <v>591</v>
      </c>
      <c r="C140" s="94" t="s">
        <v>85</v>
      </c>
      <c r="D140" s="103" t="s">
        <v>10046</v>
      </c>
      <c r="E140" s="94" t="s">
        <v>10047</v>
      </c>
      <c r="F140" s="94" t="s">
        <v>3116</v>
      </c>
      <c r="G140" s="94" t="s">
        <v>2497</v>
      </c>
      <c r="H140" s="103">
        <v>2022</v>
      </c>
      <c r="I140" s="103">
        <v>2022</v>
      </c>
      <c r="J140" s="102" t="s">
        <v>4435</v>
      </c>
      <c r="K140" s="94" t="s">
        <v>4436</v>
      </c>
      <c r="L140" s="94" t="s">
        <v>4437</v>
      </c>
      <c r="M140" s="94" t="s">
        <v>4438</v>
      </c>
      <c r="N140" s="94" t="s">
        <v>4439</v>
      </c>
      <c r="O140" s="94" t="s">
        <v>89</v>
      </c>
      <c r="P140" s="94" t="s">
        <v>90</v>
      </c>
      <c r="Q140" s="94" t="s">
        <v>4364</v>
      </c>
      <c r="R140" s="94" t="s">
        <v>4440</v>
      </c>
      <c r="S140" s="94" t="s">
        <v>135</v>
      </c>
      <c r="T140" s="94" t="s">
        <v>4362</v>
      </c>
      <c r="U140" s="94" t="s">
        <v>600</v>
      </c>
      <c r="V140" s="104" t="s">
        <v>4441</v>
      </c>
      <c r="W140" s="105" t="s">
        <v>4442</v>
      </c>
      <c r="X140" s="105" t="s">
        <v>4364</v>
      </c>
      <c r="Y140" s="105" t="s">
        <v>4443</v>
      </c>
      <c r="Z140" s="105" t="s">
        <v>4444</v>
      </c>
      <c r="AA140" s="105" t="s">
        <v>4445</v>
      </c>
      <c r="AB140" s="106">
        <v>2</v>
      </c>
      <c r="AC140" s="102">
        <v>7450</v>
      </c>
      <c r="AD140" s="94">
        <v>2900</v>
      </c>
      <c r="AE140" s="94">
        <v>2600</v>
      </c>
      <c r="AF140" s="94">
        <v>2600</v>
      </c>
      <c r="AG140" s="94">
        <v>2600</v>
      </c>
      <c r="AH140" s="102" t="s">
        <v>3117</v>
      </c>
      <c r="AI140" s="102"/>
      <c r="AJ140" s="107"/>
      <c r="AK140" s="107" t="s">
        <v>3118</v>
      </c>
      <c r="AL140" s="107"/>
    </row>
    <row r="141" spans="2:38" ht="25.25" customHeight="1" x14ac:dyDescent="0.2">
      <c r="B141" s="102" t="s">
        <v>591</v>
      </c>
      <c r="C141" s="94" t="s">
        <v>85</v>
      </c>
      <c r="D141" s="103" t="s">
        <v>10048</v>
      </c>
      <c r="E141" s="94" t="s">
        <v>10049</v>
      </c>
      <c r="F141" s="94" t="s">
        <v>3116</v>
      </c>
      <c r="G141" s="94" t="s">
        <v>2497</v>
      </c>
      <c r="H141" s="103">
        <v>2022</v>
      </c>
      <c r="I141" s="103">
        <v>2022</v>
      </c>
      <c r="J141" s="102" t="s">
        <v>4687</v>
      </c>
      <c r="K141" s="94" t="s">
        <v>4688</v>
      </c>
      <c r="L141" s="94" t="s">
        <v>4689</v>
      </c>
      <c r="M141" s="94" t="s">
        <v>4690</v>
      </c>
      <c r="N141" s="94" t="s">
        <v>4691</v>
      </c>
      <c r="O141" s="94" t="s">
        <v>89</v>
      </c>
      <c r="P141" s="94" t="s">
        <v>90</v>
      </c>
      <c r="Q141" s="94" t="s">
        <v>4692</v>
      </c>
      <c r="R141" s="94" t="s">
        <v>4693</v>
      </c>
      <c r="S141" s="94" t="s">
        <v>135</v>
      </c>
      <c r="T141" s="94" t="s">
        <v>599</v>
      </c>
      <c r="U141" s="94" t="s">
        <v>600</v>
      </c>
      <c r="V141" s="104" t="s">
        <v>4694</v>
      </c>
      <c r="W141" s="105" t="s">
        <v>4695</v>
      </c>
      <c r="X141" s="105" t="s">
        <v>4692</v>
      </c>
      <c r="Y141" s="105" t="s">
        <v>4696</v>
      </c>
      <c r="Z141" s="105" t="s">
        <v>4697</v>
      </c>
      <c r="AA141" s="105" t="s">
        <v>4698</v>
      </c>
      <c r="AB141" s="106">
        <v>2</v>
      </c>
      <c r="AC141" s="102">
        <v>10950</v>
      </c>
      <c r="AD141" s="94">
        <v>4000</v>
      </c>
      <c r="AE141" s="94">
        <v>2750</v>
      </c>
      <c r="AF141" s="94">
        <v>2750</v>
      </c>
      <c r="AG141" s="94">
        <v>2750</v>
      </c>
      <c r="AH141" s="102" t="s">
        <v>3117</v>
      </c>
      <c r="AI141" s="102"/>
      <c r="AJ141" s="107"/>
      <c r="AK141" s="107" t="s">
        <v>3118</v>
      </c>
      <c r="AL141" s="107"/>
    </row>
    <row r="142" spans="2:38" ht="25.25" customHeight="1" x14ac:dyDescent="0.2">
      <c r="B142" s="102" t="s">
        <v>591</v>
      </c>
      <c r="C142" s="94" t="s">
        <v>85</v>
      </c>
      <c r="D142" s="103" t="s">
        <v>10050</v>
      </c>
      <c r="E142" s="94" t="s">
        <v>10051</v>
      </c>
      <c r="F142" s="94" t="s">
        <v>3116</v>
      </c>
      <c r="G142" s="94" t="s">
        <v>2497</v>
      </c>
      <c r="H142" s="103">
        <v>2022</v>
      </c>
      <c r="I142" s="103">
        <v>2022</v>
      </c>
      <c r="J142" s="102" t="s">
        <v>10052</v>
      </c>
      <c r="K142" s="94" t="s">
        <v>10053</v>
      </c>
      <c r="L142" s="94" t="s">
        <v>10054</v>
      </c>
      <c r="M142" s="94" t="s">
        <v>10055</v>
      </c>
      <c r="N142" s="94" t="s">
        <v>10056</v>
      </c>
      <c r="O142" s="94" t="s">
        <v>89</v>
      </c>
      <c r="P142" s="94" t="s">
        <v>90</v>
      </c>
      <c r="Q142" s="94" t="s">
        <v>10057</v>
      </c>
      <c r="R142" s="94" t="s">
        <v>10058</v>
      </c>
      <c r="S142" s="94" t="s">
        <v>223</v>
      </c>
      <c r="T142" s="94" t="s">
        <v>614</v>
      </c>
      <c r="U142" s="94" t="s">
        <v>600</v>
      </c>
      <c r="V142" s="104" t="s">
        <v>10059</v>
      </c>
      <c r="W142" s="105" t="s">
        <v>2498</v>
      </c>
      <c r="X142" s="105" t="s">
        <v>10060</v>
      </c>
      <c r="Y142" s="105" t="s">
        <v>10061</v>
      </c>
      <c r="Z142" s="105" t="s">
        <v>10062</v>
      </c>
      <c r="AA142" s="105" t="s">
        <v>10063</v>
      </c>
      <c r="AB142" s="106">
        <v>3</v>
      </c>
      <c r="AC142" s="102">
        <v>24500</v>
      </c>
      <c r="AD142" s="94">
        <v>9500</v>
      </c>
      <c r="AE142" s="94">
        <v>1500</v>
      </c>
      <c r="AF142" s="94">
        <v>1500</v>
      </c>
      <c r="AG142" s="94">
        <v>1500</v>
      </c>
      <c r="AH142" s="102" t="s">
        <v>3117</v>
      </c>
      <c r="AI142" s="102"/>
      <c r="AJ142" s="107"/>
      <c r="AK142" s="107" t="s">
        <v>3118</v>
      </c>
      <c r="AL142" s="107"/>
    </row>
    <row r="143" spans="2:38" ht="25.25" customHeight="1" x14ac:dyDescent="0.2">
      <c r="B143" s="102" t="s">
        <v>591</v>
      </c>
      <c r="C143" s="94" t="s">
        <v>85</v>
      </c>
      <c r="D143" s="103" t="s">
        <v>10064</v>
      </c>
      <c r="E143" s="94" t="s">
        <v>10065</v>
      </c>
      <c r="F143" s="94" t="s">
        <v>3116</v>
      </c>
      <c r="G143" s="94" t="s">
        <v>2497</v>
      </c>
      <c r="H143" s="103">
        <v>2022</v>
      </c>
      <c r="I143" s="103">
        <v>2022</v>
      </c>
      <c r="J143" s="102" t="s">
        <v>4606</v>
      </c>
      <c r="K143" s="94" t="s">
        <v>4607</v>
      </c>
      <c r="L143" s="94" t="s">
        <v>4608</v>
      </c>
      <c r="M143" s="94" t="s">
        <v>4609</v>
      </c>
      <c r="N143" s="94" t="s">
        <v>4610</v>
      </c>
      <c r="O143" s="94" t="s">
        <v>89</v>
      </c>
      <c r="P143" s="94" t="s">
        <v>90</v>
      </c>
      <c r="Q143" s="94" t="s">
        <v>4611</v>
      </c>
      <c r="R143" s="94" t="s">
        <v>4612</v>
      </c>
      <c r="S143" s="94" t="s">
        <v>135</v>
      </c>
      <c r="T143" s="94" t="s">
        <v>4362</v>
      </c>
      <c r="U143" s="94" t="s">
        <v>600</v>
      </c>
      <c r="V143" s="104" t="s">
        <v>4613</v>
      </c>
      <c r="W143" s="105" t="s">
        <v>2498</v>
      </c>
      <c r="X143" s="105" t="s">
        <v>4611</v>
      </c>
      <c r="Y143" s="105" t="s">
        <v>4614</v>
      </c>
      <c r="Z143" s="105" t="s">
        <v>4615</v>
      </c>
      <c r="AA143" s="105" t="s">
        <v>4616</v>
      </c>
      <c r="AB143" s="106">
        <v>1</v>
      </c>
      <c r="AC143" s="102">
        <v>3970</v>
      </c>
      <c r="AD143" s="94">
        <v>2000</v>
      </c>
      <c r="AE143" s="94">
        <v>1500</v>
      </c>
      <c r="AF143" s="94">
        <v>1500</v>
      </c>
      <c r="AG143" s="94">
        <v>1500</v>
      </c>
      <c r="AH143" s="102" t="s">
        <v>3117</v>
      </c>
      <c r="AI143" s="102"/>
      <c r="AJ143" s="107"/>
      <c r="AK143" s="107" t="s">
        <v>3118</v>
      </c>
      <c r="AL143" s="107"/>
    </row>
    <row r="144" spans="2:38" ht="25.25" customHeight="1" x14ac:dyDescent="0.2">
      <c r="B144" s="102" t="s">
        <v>591</v>
      </c>
      <c r="C144" s="94" t="s">
        <v>85</v>
      </c>
      <c r="D144" s="103" t="s">
        <v>10066</v>
      </c>
      <c r="E144" s="94" t="s">
        <v>10067</v>
      </c>
      <c r="F144" s="94" t="s">
        <v>3116</v>
      </c>
      <c r="G144" s="94" t="s">
        <v>2497</v>
      </c>
      <c r="H144" s="103">
        <v>2022</v>
      </c>
      <c r="I144" s="103">
        <v>2022</v>
      </c>
      <c r="J144" s="102" t="s">
        <v>4579</v>
      </c>
      <c r="K144" s="94" t="s">
        <v>4580</v>
      </c>
      <c r="L144" s="94" t="s">
        <v>4581</v>
      </c>
      <c r="M144" s="94" t="s">
        <v>4582</v>
      </c>
      <c r="N144" s="94" t="s">
        <v>4583</v>
      </c>
      <c r="O144" s="94" t="s">
        <v>89</v>
      </c>
      <c r="P144" s="94" t="s">
        <v>90</v>
      </c>
      <c r="Q144" s="94" t="s">
        <v>4584</v>
      </c>
      <c r="R144" s="94" t="s">
        <v>4585</v>
      </c>
      <c r="S144" s="94" t="s">
        <v>91</v>
      </c>
      <c r="T144" s="94" t="s">
        <v>599</v>
      </c>
      <c r="U144" s="94" t="s">
        <v>600</v>
      </c>
      <c r="V144" s="104" t="s">
        <v>4586</v>
      </c>
      <c r="W144" s="105" t="s">
        <v>2498</v>
      </c>
      <c r="X144" s="105" t="s">
        <v>4587</v>
      </c>
      <c r="Y144" s="105" t="s">
        <v>4588</v>
      </c>
      <c r="Z144" s="105" t="s">
        <v>4589</v>
      </c>
      <c r="AA144" s="105" t="s">
        <v>4590</v>
      </c>
      <c r="AB144" s="106">
        <v>3</v>
      </c>
      <c r="AC144" s="102">
        <v>14715</v>
      </c>
      <c r="AD144" s="94">
        <v>5000</v>
      </c>
      <c r="AE144" s="94">
        <v>2300</v>
      </c>
      <c r="AF144" s="94">
        <v>2300</v>
      </c>
      <c r="AG144" s="94">
        <v>2300</v>
      </c>
      <c r="AH144" s="102" t="s">
        <v>3117</v>
      </c>
      <c r="AI144" s="102"/>
      <c r="AJ144" s="107"/>
      <c r="AK144" s="107" t="s">
        <v>3118</v>
      </c>
      <c r="AL144" s="107"/>
    </row>
    <row r="145" spans="2:38" ht="25.25" customHeight="1" x14ac:dyDescent="0.2">
      <c r="B145" s="102" t="s">
        <v>591</v>
      </c>
      <c r="C145" s="94" t="s">
        <v>85</v>
      </c>
      <c r="D145" s="103" t="s">
        <v>10068</v>
      </c>
      <c r="E145" s="94" t="s">
        <v>10069</v>
      </c>
      <c r="F145" s="94" t="s">
        <v>3116</v>
      </c>
      <c r="G145" s="94" t="s">
        <v>2497</v>
      </c>
      <c r="H145" s="103">
        <v>2022</v>
      </c>
      <c r="I145" s="103">
        <v>2022</v>
      </c>
      <c r="J145" s="102" t="s">
        <v>4701</v>
      </c>
      <c r="K145" s="94" t="s">
        <v>4702</v>
      </c>
      <c r="L145" s="94"/>
      <c r="M145" s="94" t="s">
        <v>4703</v>
      </c>
      <c r="N145" s="94" t="s">
        <v>4704</v>
      </c>
      <c r="O145" s="94" t="s">
        <v>89</v>
      </c>
      <c r="P145" s="94" t="s">
        <v>90</v>
      </c>
      <c r="Q145" s="94" t="s">
        <v>4705</v>
      </c>
      <c r="R145" s="94" t="s">
        <v>4706</v>
      </c>
      <c r="S145" s="94" t="s">
        <v>119</v>
      </c>
      <c r="T145" s="94" t="s">
        <v>614</v>
      </c>
      <c r="U145" s="94" t="s">
        <v>600</v>
      </c>
      <c r="V145" s="104" t="s">
        <v>4707</v>
      </c>
      <c r="W145" s="105" t="s">
        <v>4708</v>
      </c>
      <c r="X145" s="105" t="s">
        <v>4705</v>
      </c>
      <c r="Y145" s="105" t="s">
        <v>4709</v>
      </c>
      <c r="Z145" s="105" t="s">
        <v>4710</v>
      </c>
      <c r="AA145" s="105" t="s">
        <v>4711</v>
      </c>
      <c r="AB145" s="106">
        <v>2</v>
      </c>
      <c r="AC145" s="102">
        <v>6150</v>
      </c>
      <c r="AD145" s="94">
        <v>3000</v>
      </c>
      <c r="AE145" s="94">
        <v>1500</v>
      </c>
      <c r="AF145" s="94">
        <v>1500</v>
      </c>
      <c r="AG145" s="94">
        <v>1500</v>
      </c>
      <c r="AH145" s="102" t="s">
        <v>3117</v>
      </c>
      <c r="AI145" s="102"/>
      <c r="AJ145" s="107"/>
      <c r="AK145" s="107" t="s">
        <v>3118</v>
      </c>
      <c r="AL145" s="107"/>
    </row>
    <row r="146" spans="2:38" ht="25.25" customHeight="1" x14ac:dyDescent="0.2">
      <c r="B146" s="102" t="s">
        <v>591</v>
      </c>
      <c r="C146" s="94" t="s">
        <v>85</v>
      </c>
      <c r="D146" s="103" t="s">
        <v>10070</v>
      </c>
      <c r="E146" s="94" t="s">
        <v>10071</v>
      </c>
      <c r="F146" s="94" t="s">
        <v>472</v>
      </c>
      <c r="G146" s="94" t="s">
        <v>2497</v>
      </c>
      <c r="H146" s="103">
        <v>2022</v>
      </c>
      <c r="I146" s="103">
        <v>2022</v>
      </c>
      <c r="J146" s="102" t="s">
        <v>4701</v>
      </c>
      <c r="K146" s="94" t="s">
        <v>4702</v>
      </c>
      <c r="L146" s="94"/>
      <c r="M146" s="94" t="s">
        <v>4703</v>
      </c>
      <c r="N146" s="94" t="s">
        <v>4704</v>
      </c>
      <c r="O146" s="94" t="s">
        <v>89</v>
      </c>
      <c r="P146" s="94" t="s">
        <v>90</v>
      </c>
      <c r="Q146" s="94" t="s">
        <v>4705</v>
      </c>
      <c r="R146" s="94" t="s">
        <v>4706</v>
      </c>
      <c r="S146" s="94" t="s">
        <v>119</v>
      </c>
      <c r="T146" s="94" t="s">
        <v>614</v>
      </c>
      <c r="U146" s="94" t="s">
        <v>600</v>
      </c>
      <c r="V146" s="104" t="s">
        <v>4707</v>
      </c>
      <c r="W146" s="105" t="s">
        <v>4708</v>
      </c>
      <c r="X146" s="105" t="s">
        <v>4705</v>
      </c>
      <c r="Y146" s="105" t="s">
        <v>4709</v>
      </c>
      <c r="Z146" s="105" t="s">
        <v>4710</v>
      </c>
      <c r="AA146" s="105" t="s">
        <v>4711</v>
      </c>
      <c r="AB146" s="106">
        <v>1</v>
      </c>
      <c r="AC146" s="102">
        <v>3050</v>
      </c>
      <c r="AD146" s="94">
        <v>1500</v>
      </c>
      <c r="AE146" s="94">
        <v>0</v>
      </c>
      <c r="AF146" s="94">
        <v>0</v>
      </c>
      <c r="AG146" s="94">
        <v>0</v>
      </c>
      <c r="AH146" s="102"/>
      <c r="AI146" s="102"/>
      <c r="AJ146" s="107"/>
      <c r="AK146" s="107" t="s">
        <v>2499</v>
      </c>
      <c r="AL146" s="107"/>
    </row>
    <row r="147" spans="2:38" ht="25.25" customHeight="1" x14ac:dyDescent="0.2">
      <c r="B147" s="102" t="s">
        <v>591</v>
      </c>
      <c r="C147" s="94" t="s">
        <v>85</v>
      </c>
      <c r="D147" s="103" t="s">
        <v>10072</v>
      </c>
      <c r="E147" s="94" t="s">
        <v>10073</v>
      </c>
      <c r="F147" s="94" t="s">
        <v>3116</v>
      </c>
      <c r="G147" s="94" t="s">
        <v>2497</v>
      </c>
      <c r="H147" s="103">
        <v>2022</v>
      </c>
      <c r="I147" s="103">
        <v>2022</v>
      </c>
      <c r="J147" s="102" t="s">
        <v>10074</v>
      </c>
      <c r="K147" s="94" t="s">
        <v>10075</v>
      </c>
      <c r="L147" s="94" t="s">
        <v>10076</v>
      </c>
      <c r="M147" s="94" t="s">
        <v>10077</v>
      </c>
      <c r="N147" s="94" t="s">
        <v>10078</v>
      </c>
      <c r="O147" s="94" t="s">
        <v>89</v>
      </c>
      <c r="P147" s="94" t="s">
        <v>90</v>
      </c>
      <c r="Q147" s="94" t="s">
        <v>4466</v>
      </c>
      <c r="R147" s="94" t="s">
        <v>4467</v>
      </c>
      <c r="S147" s="94" t="s">
        <v>135</v>
      </c>
      <c r="T147" s="94" t="s">
        <v>614</v>
      </c>
      <c r="U147" s="94" t="s">
        <v>600</v>
      </c>
      <c r="V147" s="104" t="s">
        <v>10079</v>
      </c>
      <c r="W147" s="105" t="s">
        <v>2498</v>
      </c>
      <c r="X147" s="105" t="s">
        <v>4466</v>
      </c>
      <c r="Y147" s="105" t="s">
        <v>4469</v>
      </c>
      <c r="Z147" s="105" t="s">
        <v>10080</v>
      </c>
      <c r="AA147" s="105" t="s">
        <v>10081</v>
      </c>
      <c r="AB147" s="106">
        <v>1</v>
      </c>
      <c r="AC147" s="102">
        <v>3000</v>
      </c>
      <c r="AD147" s="94">
        <v>1500</v>
      </c>
      <c r="AE147" s="94">
        <v>1500</v>
      </c>
      <c r="AF147" s="94">
        <v>1500</v>
      </c>
      <c r="AG147" s="94">
        <v>0</v>
      </c>
      <c r="AH147" s="102" t="s">
        <v>3117</v>
      </c>
      <c r="AI147" s="102"/>
      <c r="AJ147" s="107"/>
      <c r="AK147" s="107" t="s">
        <v>3118</v>
      </c>
      <c r="AL147" s="107"/>
    </row>
    <row r="148" spans="2:38" ht="25.25" customHeight="1" x14ac:dyDescent="0.2">
      <c r="B148" s="102" t="s">
        <v>591</v>
      </c>
      <c r="C148" s="94" t="s">
        <v>85</v>
      </c>
      <c r="D148" s="103" t="s">
        <v>10082</v>
      </c>
      <c r="E148" s="94" t="s">
        <v>10083</v>
      </c>
      <c r="F148" s="94" t="s">
        <v>3116</v>
      </c>
      <c r="G148" s="94" t="s">
        <v>2497</v>
      </c>
      <c r="H148" s="103">
        <v>2022</v>
      </c>
      <c r="I148" s="103">
        <v>2022</v>
      </c>
      <c r="J148" s="102" t="s">
        <v>4728</v>
      </c>
      <c r="K148" s="94" t="s">
        <v>4729</v>
      </c>
      <c r="L148" s="94" t="s">
        <v>4730</v>
      </c>
      <c r="M148" s="94" t="s">
        <v>4731</v>
      </c>
      <c r="N148" s="94" t="s">
        <v>4732</v>
      </c>
      <c r="O148" s="94" t="s">
        <v>89</v>
      </c>
      <c r="P148" s="94" t="s">
        <v>90</v>
      </c>
      <c r="Q148" s="94" t="s">
        <v>4733</v>
      </c>
      <c r="R148" s="94" t="s">
        <v>4734</v>
      </c>
      <c r="S148" s="94" t="s">
        <v>135</v>
      </c>
      <c r="T148" s="94" t="s">
        <v>665</v>
      </c>
      <c r="U148" s="94" t="s">
        <v>600</v>
      </c>
      <c r="V148" s="104" t="s">
        <v>4735</v>
      </c>
      <c r="W148" s="105" t="s">
        <v>2498</v>
      </c>
      <c r="X148" s="105" t="s">
        <v>4733</v>
      </c>
      <c r="Y148" s="105" t="s">
        <v>4736</v>
      </c>
      <c r="Z148" s="105" t="s">
        <v>4737</v>
      </c>
      <c r="AA148" s="105" t="s">
        <v>4738</v>
      </c>
      <c r="AB148" s="106">
        <v>4</v>
      </c>
      <c r="AC148" s="102">
        <v>17200</v>
      </c>
      <c r="AD148" s="94">
        <v>8500</v>
      </c>
      <c r="AE148" s="94">
        <v>4382</v>
      </c>
      <c r="AF148" s="94">
        <v>4382</v>
      </c>
      <c r="AG148" s="94">
        <v>4382</v>
      </c>
      <c r="AH148" s="102" t="s">
        <v>3117</v>
      </c>
      <c r="AI148" s="102"/>
      <c r="AJ148" s="107"/>
      <c r="AK148" s="107" t="s">
        <v>3118</v>
      </c>
      <c r="AL148" s="107"/>
    </row>
    <row r="149" spans="2:38" ht="25.25" customHeight="1" x14ac:dyDescent="0.2">
      <c r="B149" s="102" t="s">
        <v>591</v>
      </c>
      <c r="C149" s="94" t="s">
        <v>85</v>
      </c>
      <c r="D149" s="103" t="s">
        <v>10084</v>
      </c>
      <c r="E149" s="94" t="s">
        <v>10085</v>
      </c>
      <c r="F149" s="94" t="s">
        <v>472</v>
      </c>
      <c r="G149" s="94" t="s">
        <v>2497</v>
      </c>
      <c r="H149" s="103">
        <v>2022</v>
      </c>
      <c r="I149" s="103">
        <v>2022</v>
      </c>
      <c r="J149" s="102" t="s">
        <v>4673</v>
      </c>
      <c r="K149" s="94" t="s">
        <v>4674</v>
      </c>
      <c r="L149" s="94" t="s">
        <v>4675</v>
      </c>
      <c r="M149" s="94" t="s">
        <v>4676</v>
      </c>
      <c r="N149" s="94" t="s">
        <v>4677</v>
      </c>
      <c r="O149" s="94" t="s">
        <v>89</v>
      </c>
      <c r="P149" s="94" t="s">
        <v>90</v>
      </c>
      <c r="Q149" s="94" t="s">
        <v>4678</v>
      </c>
      <c r="R149" s="94" t="s">
        <v>4679</v>
      </c>
      <c r="S149" s="94" t="s">
        <v>135</v>
      </c>
      <c r="T149" s="94" t="s">
        <v>4362</v>
      </c>
      <c r="U149" s="94" t="s">
        <v>600</v>
      </c>
      <c r="V149" s="104" t="s">
        <v>4680</v>
      </c>
      <c r="W149" s="105" t="s">
        <v>4681</v>
      </c>
      <c r="X149" s="105" t="s">
        <v>4678</v>
      </c>
      <c r="Y149" s="105" t="s">
        <v>4682</v>
      </c>
      <c r="Z149" s="105" t="s">
        <v>4683</v>
      </c>
      <c r="AA149" s="105" t="s">
        <v>4684</v>
      </c>
      <c r="AB149" s="106">
        <v>1</v>
      </c>
      <c r="AC149" s="102">
        <v>2060</v>
      </c>
      <c r="AD149" s="94">
        <v>1000</v>
      </c>
      <c r="AE149" s="94">
        <v>0</v>
      </c>
      <c r="AF149" s="94">
        <v>0</v>
      </c>
      <c r="AG149" s="94">
        <v>0</v>
      </c>
      <c r="AH149" s="102"/>
      <c r="AI149" s="102"/>
      <c r="AJ149" s="107"/>
      <c r="AK149" s="107" t="s">
        <v>2499</v>
      </c>
      <c r="AL149" s="107"/>
    </row>
    <row r="150" spans="2:38" ht="25.25" customHeight="1" x14ac:dyDescent="0.2">
      <c r="B150" s="102" t="s">
        <v>591</v>
      </c>
      <c r="C150" s="94" t="s">
        <v>85</v>
      </c>
      <c r="D150" s="103" t="s">
        <v>10086</v>
      </c>
      <c r="E150" s="94" t="s">
        <v>10087</v>
      </c>
      <c r="F150" s="94" t="s">
        <v>3116</v>
      </c>
      <c r="G150" s="94" t="s">
        <v>2497</v>
      </c>
      <c r="H150" s="103">
        <v>2022</v>
      </c>
      <c r="I150" s="103">
        <v>2022</v>
      </c>
      <c r="J150" s="102" t="s">
        <v>4410</v>
      </c>
      <c r="K150" s="94" t="s">
        <v>4411</v>
      </c>
      <c r="L150" s="94" t="s">
        <v>4412</v>
      </c>
      <c r="M150" s="94" t="s">
        <v>4413</v>
      </c>
      <c r="N150" s="94" t="s">
        <v>4414</v>
      </c>
      <c r="O150" s="94" t="s">
        <v>89</v>
      </c>
      <c r="P150" s="94" t="s">
        <v>90</v>
      </c>
      <c r="Q150" s="94" t="s">
        <v>4415</v>
      </c>
      <c r="R150" s="94" t="s">
        <v>4416</v>
      </c>
      <c r="S150" s="94" t="s">
        <v>91</v>
      </c>
      <c r="T150" s="94" t="s">
        <v>599</v>
      </c>
      <c r="U150" s="94" t="s">
        <v>600</v>
      </c>
      <c r="V150" s="104" t="s">
        <v>4417</v>
      </c>
      <c r="W150" s="105" t="s">
        <v>2498</v>
      </c>
      <c r="X150" s="105" t="s">
        <v>4415</v>
      </c>
      <c r="Y150" s="105" t="s">
        <v>4418</v>
      </c>
      <c r="Z150" s="105" t="s">
        <v>4419</v>
      </c>
      <c r="AA150" s="105" t="s">
        <v>4420</v>
      </c>
      <c r="AB150" s="106">
        <v>3</v>
      </c>
      <c r="AC150" s="102">
        <v>33700</v>
      </c>
      <c r="AD150" s="94">
        <v>12270</v>
      </c>
      <c r="AE150" s="94">
        <v>4870</v>
      </c>
      <c r="AF150" s="94">
        <v>4870</v>
      </c>
      <c r="AG150" s="94">
        <v>4870</v>
      </c>
      <c r="AH150" s="102" t="s">
        <v>3117</v>
      </c>
      <c r="AI150" s="102"/>
      <c r="AJ150" s="107"/>
      <c r="AK150" s="107" t="s">
        <v>3118</v>
      </c>
      <c r="AL150" s="107"/>
    </row>
    <row r="151" spans="2:38" ht="25.25" customHeight="1" x14ac:dyDescent="0.2">
      <c r="B151" s="102" t="s">
        <v>591</v>
      </c>
      <c r="C151" s="94" t="s">
        <v>85</v>
      </c>
      <c r="D151" s="103" t="s">
        <v>10088</v>
      </c>
      <c r="E151" s="94" t="s">
        <v>10089</v>
      </c>
      <c r="F151" s="94" t="s">
        <v>3116</v>
      </c>
      <c r="G151" s="94" t="s">
        <v>2497</v>
      </c>
      <c r="H151" s="103">
        <v>2022</v>
      </c>
      <c r="I151" s="103">
        <v>2022</v>
      </c>
      <c r="J151" s="102" t="s">
        <v>4646</v>
      </c>
      <c r="K151" s="94" t="s">
        <v>4647</v>
      </c>
      <c r="L151" s="94" t="s">
        <v>4648</v>
      </c>
      <c r="M151" s="94" t="s">
        <v>4649</v>
      </c>
      <c r="N151" s="94" t="s">
        <v>4650</v>
      </c>
      <c r="O151" s="94" t="s">
        <v>89</v>
      </c>
      <c r="P151" s="94" t="s">
        <v>90</v>
      </c>
      <c r="Q151" s="94" t="s">
        <v>4651</v>
      </c>
      <c r="R151" s="94" t="s">
        <v>4652</v>
      </c>
      <c r="S151" s="94" t="s">
        <v>223</v>
      </c>
      <c r="T151" s="94" t="s">
        <v>614</v>
      </c>
      <c r="U151" s="94" t="s">
        <v>600</v>
      </c>
      <c r="V151" s="104" t="s">
        <v>4653</v>
      </c>
      <c r="W151" s="105" t="s">
        <v>4654</v>
      </c>
      <c r="X151" s="105" t="s">
        <v>4651</v>
      </c>
      <c r="Y151" s="105" t="s">
        <v>4655</v>
      </c>
      <c r="Z151" s="105" t="s">
        <v>4656</v>
      </c>
      <c r="AA151" s="105" t="s">
        <v>4657</v>
      </c>
      <c r="AB151" s="106">
        <v>2</v>
      </c>
      <c r="AC151" s="102">
        <v>8050</v>
      </c>
      <c r="AD151" s="94">
        <v>3500</v>
      </c>
      <c r="AE151" s="94">
        <v>1500</v>
      </c>
      <c r="AF151" s="94">
        <v>1500</v>
      </c>
      <c r="AG151" s="94">
        <v>1500</v>
      </c>
      <c r="AH151" s="102" t="s">
        <v>3117</v>
      </c>
      <c r="AI151" s="102"/>
      <c r="AJ151" s="107"/>
      <c r="AK151" s="107" t="s">
        <v>3118</v>
      </c>
      <c r="AL151" s="107"/>
    </row>
    <row r="152" spans="2:38" ht="25.25" customHeight="1" x14ac:dyDescent="0.2">
      <c r="B152" s="102" t="s">
        <v>591</v>
      </c>
      <c r="C152" s="94" t="s">
        <v>85</v>
      </c>
      <c r="D152" s="103" t="s">
        <v>10090</v>
      </c>
      <c r="E152" s="94" t="s">
        <v>10091</v>
      </c>
      <c r="F152" s="94" t="s">
        <v>3116</v>
      </c>
      <c r="G152" s="94" t="s">
        <v>2497</v>
      </c>
      <c r="H152" s="103">
        <v>2022</v>
      </c>
      <c r="I152" s="103">
        <v>2022</v>
      </c>
      <c r="J152" s="102" t="s">
        <v>4714</v>
      </c>
      <c r="K152" s="94" t="s">
        <v>4715</v>
      </c>
      <c r="L152" s="94" t="s">
        <v>4716</v>
      </c>
      <c r="M152" s="94" t="s">
        <v>4717</v>
      </c>
      <c r="N152" s="94" t="s">
        <v>4718</v>
      </c>
      <c r="O152" s="94" t="s">
        <v>89</v>
      </c>
      <c r="P152" s="94" t="s">
        <v>90</v>
      </c>
      <c r="Q152" s="94" t="s">
        <v>4719</v>
      </c>
      <c r="R152" s="94" t="s">
        <v>4720</v>
      </c>
      <c r="S152" s="94" t="s">
        <v>135</v>
      </c>
      <c r="T152" s="94" t="s">
        <v>614</v>
      </c>
      <c r="U152" s="94" t="s">
        <v>600</v>
      </c>
      <c r="V152" s="104" t="s">
        <v>4721</v>
      </c>
      <c r="W152" s="105" t="s">
        <v>4722</v>
      </c>
      <c r="X152" s="105" t="s">
        <v>4719</v>
      </c>
      <c r="Y152" s="105" t="s">
        <v>4723</v>
      </c>
      <c r="Z152" s="105" t="s">
        <v>4724</v>
      </c>
      <c r="AA152" s="105" t="s">
        <v>4725</v>
      </c>
      <c r="AB152" s="106">
        <v>3</v>
      </c>
      <c r="AC152" s="102">
        <v>14542</v>
      </c>
      <c r="AD152" s="94">
        <v>7266</v>
      </c>
      <c r="AE152" s="94">
        <v>3468</v>
      </c>
      <c r="AF152" s="94">
        <v>3468</v>
      </c>
      <c r="AG152" s="94">
        <v>3468</v>
      </c>
      <c r="AH152" s="102" t="s">
        <v>3117</v>
      </c>
      <c r="AI152" s="102"/>
      <c r="AJ152" s="107"/>
      <c r="AK152" s="107" t="s">
        <v>3118</v>
      </c>
      <c r="AL152" s="107"/>
    </row>
    <row r="153" spans="2:38" ht="25.25" customHeight="1" x14ac:dyDescent="0.2">
      <c r="B153" s="102" t="s">
        <v>591</v>
      </c>
      <c r="C153" s="94" t="s">
        <v>85</v>
      </c>
      <c r="D153" s="103" t="s">
        <v>10092</v>
      </c>
      <c r="E153" s="94" t="s">
        <v>10093</v>
      </c>
      <c r="F153" s="94" t="s">
        <v>472</v>
      </c>
      <c r="G153" s="94" t="s">
        <v>2497</v>
      </c>
      <c r="H153" s="103">
        <v>2022</v>
      </c>
      <c r="I153" s="103">
        <v>2022</v>
      </c>
      <c r="J153" s="102" t="s">
        <v>4714</v>
      </c>
      <c r="K153" s="94" t="s">
        <v>4715</v>
      </c>
      <c r="L153" s="94" t="s">
        <v>4716</v>
      </c>
      <c r="M153" s="94" t="s">
        <v>4717</v>
      </c>
      <c r="N153" s="94" t="s">
        <v>4718</v>
      </c>
      <c r="O153" s="94" t="s">
        <v>89</v>
      </c>
      <c r="P153" s="94" t="s">
        <v>90</v>
      </c>
      <c r="Q153" s="94" t="s">
        <v>4719</v>
      </c>
      <c r="R153" s="94" t="s">
        <v>4720</v>
      </c>
      <c r="S153" s="94" t="s">
        <v>135</v>
      </c>
      <c r="T153" s="94" t="s">
        <v>614</v>
      </c>
      <c r="U153" s="94" t="s">
        <v>600</v>
      </c>
      <c r="V153" s="104" t="s">
        <v>4721</v>
      </c>
      <c r="W153" s="105" t="s">
        <v>4722</v>
      </c>
      <c r="X153" s="105" t="s">
        <v>4719</v>
      </c>
      <c r="Y153" s="105" t="s">
        <v>4723</v>
      </c>
      <c r="Z153" s="105" t="s">
        <v>4724</v>
      </c>
      <c r="AA153" s="105" t="s">
        <v>4725</v>
      </c>
      <c r="AB153" s="106">
        <v>1</v>
      </c>
      <c r="AC153" s="102">
        <v>4960</v>
      </c>
      <c r="AD153" s="94">
        <v>4960</v>
      </c>
      <c r="AE153" s="94">
        <v>0</v>
      </c>
      <c r="AF153" s="94">
        <v>0</v>
      </c>
      <c r="AG153" s="94">
        <v>0</v>
      </c>
      <c r="AH153" s="102"/>
      <c r="AI153" s="102"/>
      <c r="AJ153" s="107"/>
      <c r="AK153" s="107" t="s">
        <v>2499</v>
      </c>
      <c r="AL153" s="107"/>
    </row>
    <row r="154" spans="2:38" ht="25.25" customHeight="1" x14ac:dyDescent="0.2">
      <c r="B154" s="102" t="s">
        <v>591</v>
      </c>
      <c r="C154" s="94" t="s">
        <v>85</v>
      </c>
      <c r="D154" s="103" t="s">
        <v>10094</v>
      </c>
      <c r="E154" s="94" t="s">
        <v>10095</v>
      </c>
      <c r="F154" s="94" t="s">
        <v>3116</v>
      </c>
      <c r="G154" s="94" t="s">
        <v>2497</v>
      </c>
      <c r="H154" s="103">
        <v>2022</v>
      </c>
      <c r="I154" s="103">
        <v>2022</v>
      </c>
      <c r="J154" s="102" t="s">
        <v>4660</v>
      </c>
      <c r="K154" s="94" t="s">
        <v>4661</v>
      </c>
      <c r="L154" s="94" t="s">
        <v>4662</v>
      </c>
      <c r="M154" s="94" t="s">
        <v>4663</v>
      </c>
      <c r="N154" s="94" t="s">
        <v>4664</v>
      </c>
      <c r="O154" s="94" t="s">
        <v>89</v>
      </c>
      <c r="P154" s="94" t="s">
        <v>90</v>
      </c>
      <c r="Q154" s="94" t="s">
        <v>4665</v>
      </c>
      <c r="R154" s="94" t="s">
        <v>4666</v>
      </c>
      <c r="S154" s="94" t="s">
        <v>119</v>
      </c>
      <c r="T154" s="94" t="s">
        <v>665</v>
      </c>
      <c r="U154" s="94" t="s">
        <v>600</v>
      </c>
      <c r="V154" s="104" t="s">
        <v>4667</v>
      </c>
      <c r="W154" s="105" t="s">
        <v>2498</v>
      </c>
      <c r="X154" s="105" t="s">
        <v>4665</v>
      </c>
      <c r="Y154" s="105" t="s">
        <v>4668</v>
      </c>
      <c r="Z154" s="105" t="s">
        <v>4669</v>
      </c>
      <c r="AA154" s="105" t="s">
        <v>4670</v>
      </c>
      <c r="AB154" s="106">
        <v>1</v>
      </c>
      <c r="AC154" s="102">
        <v>3410</v>
      </c>
      <c r="AD154" s="94">
        <v>1500</v>
      </c>
      <c r="AE154" s="94">
        <v>1500</v>
      </c>
      <c r="AF154" s="94">
        <v>1500</v>
      </c>
      <c r="AG154" s="94">
        <v>0</v>
      </c>
      <c r="AH154" s="102" t="s">
        <v>3117</v>
      </c>
      <c r="AI154" s="102"/>
      <c r="AJ154" s="107"/>
      <c r="AK154" s="107" t="s">
        <v>3118</v>
      </c>
      <c r="AL154" s="107"/>
    </row>
    <row r="155" spans="2:38" ht="25.25" customHeight="1" x14ac:dyDescent="0.2">
      <c r="B155" s="102" t="s">
        <v>677</v>
      </c>
      <c r="C155" s="94" t="s">
        <v>85</v>
      </c>
      <c r="D155" s="103" t="s">
        <v>10096</v>
      </c>
      <c r="E155" s="94" t="s">
        <v>10097</v>
      </c>
      <c r="F155" s="94" t="s">
        <v>3116</v>
      </c>
      <c r="G155" s="94" t="s">
        <v>2497</v>
      </c>
      <c r="H155" s="103">
        <v>2022</v>
      </c>
      <c r="I155" s="103">
        <v>2022</v>
      </c>
      <c r="J155" s="102" t="s">
        <v>725</v>
      </c>
      <c r="K155" s="94" t="s">
        <v>726</v>
      </c>
      <c r="L155" s="94" t="s">
        <v>2664</v>
      </c>
      <c r="M155" s="94" t="s">
        <v>728</v>
      </c>
      <c r="N155" s="94" t="s">
        <v>729</v>
      </c>
      <c r="O155" s="94" t="s">
        <v>89</v>
      </c>
      <c r="P155" s="94" t="s">
        <v>90</v>
      </c>
      <c r="Q155" s="94" t="s">
        <v>730</v>
      </c>
      <c r="R155" s="94" t="s">
        <v>731</v>
      </c>
      <c r="S155" s="94" t="s">
        <v>135</v>
      </c>
      <c r="T155" s="94" t="s">
        <v>732</v>
      </c>
      <c r="U155" s="94" t="s">
        <v>687</v>
      </c>
      <c r="V155" s="104" t="s">
        <v>2665</v>
      </c>
      <c r="W155" s="105" t="s">
        <v>2498</v>
      </c>
      <c r="X155" s="105" t="s">
        <v>730</v>
      </c>
      <c r="Y155" s="105" t="s">
        <v>2666</v>
      </c>
      <c r="Z155" s="105" t="s">
        <v>2667</v>
      </c>
      <c r="AA155" s="105" t="s">
        <v>2668</v>
      </c>
      <c r="AB155" s="106">
        <v>4</v>
      </c>
      <c r="AC155" s="102">
        <v>8250</v>
      </c>
      <c r="AD155" s="94">
        <v>3000</v>
      </c>
      <c r="AE155" s="94">
        <v>2000</v>
      </c>
      <c r="AF155" s="94">
        <v>2000</v>
      </c>
      <c r="AG155" s="94">
        <v>2000</v>
      </c>
      <c r="AH155" s="102" t="s">
        <v>3117</v>
      </c>
      <c r="AI155" s="102"/>
      <c r="AJ155" s="107"/>
      <c r="AK155" s="107" t="s">
        <v>3118</v>
      </c>
      <c r="AL155" s="107"/>
    </row>
    <row r="156" spans="2:38" ht="25.25" customHeight="1" x14ac:dyDescent="0.2">
      <c r="B156" s="102" t="s">
        <v>677</v>
      </c>
      <c r="C156" s="94" t="s">
        <v>85</v>
      </c>
      <c r="D156" s="103" t="s">
        <v>10098</v>
      </c>
      <c r="E156" s="94" t="s">
        <v>10099</v>
      </c>
      <c r="F156" s="94" t="s">
        <v>3116</v>
      </c>
      <c r="G156" s="94" t="s">
        <v>2497</v>
      </c>
      <c r="H156" s="103">
        <v>2022</v>
      </c>
      <c r="I156" s="103">
        <v>2022</v>
      </c>
      <c r="J156" s="102" t="s">
        <v>5043</v>
      </c>
      <c r="K156" s="94" t="s">
        <v>5044</v>
      </c>
      <c r="L156" s="94" t="s">
        <v>5045</v>
      </c>
      <c r="M156" s="94" t="s">
        <v>5046</v>
      </c>
      <c r="N156" s="94" t="s">
        <v>5047</v>
      </c>
      <c r="O156" s="94" t="s">
        <v>89</v>
      </c>
      <c r="P156" s="94" t="s">
        <v>90</v>
      </c>
      <c r="Q156" s="94" t="s">
        <v>5048</v>
      </c>
      <c r="R156" s="94" t="s">
        <v>5049</v>
      </c>
      <c r="S156" s="94" t="s">
        <v>135</v>
      </c>
      <c r="T156" s="94" t="s">
        <v>686</v>
      </c>
      <c r="U156" s="94" t="s">
        <v>687</v>
      </c>
      <c r="V156" s="104" t="s">
        <v>5050</v>
      </c>
      <c r="W156" s="105" t="s">
        <v>5051</v>
      </c>
      <c r="X156" s="105" t="s">
        <v>5048</v>
      </c>
      <c r="Y156" s="105" t="s">
        <v>5052</v>
      </c>
      <c r="Z156" s="105" t="s">
        <v>5053</v>
      </c>
      <c r="AA156" s="105" t="s">
        <v>5054</v>
      </c>
      <c r="AB156" s="106">
        <v>1</v>
      </c>
      <c r="AC156" s="102">
        <v>5692</v>
      </c>
      <c r="AD156" s="94">
        <v>2000</v>
      </c>
      <c r="AE156" s="94">
        <v>2000</v>
      </c>
      <c r="AF156" s="94">
        <v>2000</v>
      </c>
      <c r="AG156" s="94">
        <v>2000</v>
      </c>
      <c r="AH156" s="102" t="s">
        <v>3117</v>
      </c>
      <c r="AI156" s="102"/>
      <c r="AJ156" s="107"/>
      <c r="AK156" s="107" t="s">
        <v>3118</v>
      </c>
      <c r="AL156" s="107"/>
    </row>
    <row r="157" spans="2:38" ht="25.25" customHeight="1" x14ac:dyDescent="0.2">
      <c r="B157" s="102" t="s">
        <v>677</v>
      </c>
      <c r="C157" s="94" t="s">
        <v>85</v>
      </c>
      <c r="D157" s="103" t="s">
        <v>10100</v>
      </c>
      <c r="E157" s="94" t="s">
        <v>10101</v>
      </c>
      <c r="F157" s="94" t="s">
        <v>3116</v>
      </c>
      <c r="G157" s="94" t="s">
        <v>2497</v>
      </c>
      <c r="H157" s="103">
        <v>2022</v>
      </c>
      <c r="I157" s="103">
        <v>2022</v>
      </c>
      <c r="J157" s="102" t="s">
        <v>874</v>
      </c>
      <c r="K157" s="94" t="s">
        <v>875</v>
      </c>
      <c r="L157" s="94"/>
      <c r="M157" s="94" t="s">
        <v>876</v>
      </c>
      <c r="N157" s="94" t="s">
        <v>877</v>
      </c>
      <c r="O157" s="94" t="s">
        <v>89</v>
      </c>
      <c r="P157" s="94" t="s">
        <v>257</v>
      </c>
      <c r="Q157" s="94" t="s">
        <v>684</v>
      </c>
      <c r="R157" s="94" t="s">
        <v>685</v>
      </c>
      <c r="S157" s="94" t="s">
        <v>91</v>
      </c>
      <c r="T157" s="94" t="s">
        <v>686</v>
      </c>
      <c r="U157" s="94" t="s">
        <v>687</v>
      </c>
      <c r="V157" s="104" t="s">
        <v>2701</v>
      </c>
      <c r="W157" s="105" t="s">
        <v>2498</v>
      </c>
      <c r="X157" s="105" t="s">
        <v>684</v>
      </c>
      <c r="Y157" s="105" t="s">
        <v>2655</v>
      </c>
      <c r="Z157" s="105" t="s">
        <v>2702</v>
      </c>
      <c r="AA157" s="105" t="s">
        <v>2703</v>
      </c>
      <c r="AB157" s="106">
        <v>4</v>
      </c>
      <c r="AC157" s="102">
        <v>36820</v>
      </c>
      <c r="AD157" s="94">
        <v>10000</v>
      </c>
      <c r="AE157" s="94">
        <v>4500</v>
      </c>
      <c r="AF157" s="94">
        <v>4500</v>
      </c>
      <c r="AG157" s="94">
        <v>4500</v>
      </c>
      <c r="AH157" s="102" t="s">
        <v>3117</v>
      </c>
      <c r="AI157" s="102"/>
      <c r="AJ157" s="107"/>
      <c r="AK157" s="107" t="s">
        <v>3118</v>
      </c>
      <c r="AL157" s="107"/>
    </row>
    <row r="158" spans="2:38" ht="25.25" customHeight="1" x14ac:dyDescent="0.2">
      <c r="B158" s="102" t="s">
        <v>677</v>
      </c>
      <c r="C158" s="94" t="s">
        <v>85</v>
      </c>
      <c r="D158" s="103" t="s">
        <v>10102</v>
      </c>
      <c r="E158" s="94" t="s">
        <v>10103</v>
      </c>
      <c r="F158" s="94" t="s">
        <v>3116</v>
      </c>
      <c r="G158" s="94" t="s">
        <v>2497</v>
      </c>
      <c r="H158" s="103">
        <v>2022</v>
      </c>
      <c r="I158" s="103">
        <v>2022</v>
      </c>
      <c r="J158" s="102" t="s">
        <v>754</v>
      </c>
      <c r="K158" s="94" t="s">
        <v>755</v>
      </c>
      <c r="L158" s="94" t="s">
        <v>756</v>
      </c>
      <c r="M158" s="94" t="s">
        <v>757</v>
      </c>
      <c r="N158" s="94" t="s">
        <v>758</v>
      </c>
      <c r="O158" s="94" t="s">
        <v>89</v>
      </c>
      <c r="P158" s="94" t="s">
        <v>257</v>
      </c>
      <c r="Q158" s="94" t="s">
        <v>759</v>
      </c>
      <c r="R158" s="94" t="s">
        <v>760</v>
      </c>
      <c r="S158" s="94" t="s">
        <v>91</v>
      </c>
      <c r="T158" s="94" t="s">
        <v>732</v>
      </c>
      <c r="U158" s="94" t="s">
        <v>687</v>
      </c>
      <c r="V158" s="104" t="s">
        <v>2670</v>
      </c>
      <c r="W158" s="105" t="s">
        <v>2498</v>
      </c>
      <c r="X158" s="105" t="s">
        <v>759</v>
      </c>
      <c r="Y158" s="105" t="s">
        <v>2671</v>
      </c>
      <c r="Z158" s="105" t="s">
        <v>2672</v>
      </c>
      <c r="AA158" s="105" t="s">
        <v>2673</v>
      </c>
      <c r="AB158" s="106">
        <v>4</v>
      </c>
      <c r="AC158" s="102">
        <v>33650</v>
      </c>
      <c r="AD158" s="94">
        <v>7500</v>
      </c>
      <c r="AE158" s="94">
        <v>5200</v>
      </c>
      <c r="AF158" s="94">
        <v>5200</v>
      </c>
      <c r="AG158" s="94">
        <v>5200</v>
      </c>
      <c r="AH158" s="102" t="s">
        <v>3117</v>
      </c>
      <c r="AI158" s="102"/>
      <c r="AJ158" s="107"/>
      <c r="AK158" s="107" t="s">
        <v>3118</v>
      </c>
      <c r="AL158" s="107"/>
    </row>
    <row r="159" spans="2:38" ht="25.25" customHeight="1" x14ac:dyDescent="0.2">
      <c r="B159" s="102" t="s">
        <v>677</v>
      </c>
      <c r="C159" s="94" t="s">
        <v>85</v>
      </c>
      <c r="D159" s="103" t="s">
        <v>10104</v>
      </c>
      <c r="E159" s="94" t="s">
        <v>10105</v>
      </c>
      <c r="F159" s="94" t="s">
        <v>3116</v>
      </c>
      <c r="G159" s="94" t="s">
        <v>2497</v>
      </c>
      <c r="H159" s="103">
        <v>2022</v>
      </c>
      <c r="I159" s="103">
        <v>2022</v>
      </c>
      <c r="J159" s="102" t="s">
        <v>4941</v>
      </c>
      <c r="K159" s="94" t="s">
        <v>4942</v>
      </c>
      <c r="L159" s="94" t="s">
        <v>4943</v>
      </c>
      <c r="M159" s="94" t="s">
        <v>4944</v>
      </c>
      <c r="N159" s="94" t="s">
        <v>4945</v>
      </c>
      <c r="O159" s="94" t="s">
        <v>89</v>
      </c>
      <c r="P159" s="94" t="s">
        <v>90</v>
      </c>
      <c r="Q159" s="94" t="s">
        <v>4946</v>
      </c>
      <c r="R159" s="94" t="s">
        <v>4947</v>
      </c>
      <c r="S159" s="94" t="s">
        <v>91</v>
      </c>
      <c r="T159" s="94" t="s">
        <v>716</v>
      </c>
      <c r="U159" s="94" t="s">
        <v>687</v>
      </c>
      <c r="V159" s="104" t="s">
        <v>4948</v>
      </c>
      <c r="W159" s="105" t="s">
        <v>2498</v>
      </c>
      <c r="X159" s="105" t="s">
        <v>4946</v>
      </c>
      <c r="Y159" s="105" t="s">
        <v>4949</v>
      </c>
      <c r="Z159" s="105" t="s">
        <v>4950</v>
      </c>
      <c r="AA159" s="105" t="s">
        <v>4951</v>
      </c>
      <c r="AB159" s="106">
        <v>2</v>
      </c>
      <c r="AC159" s="102">
        <v>12500</v>
      </c>
      <c r="AD159" s="94">
        <v>2500</v>
      </c>
      <c r="AE159" s="94">
        <v>1800</v>
      </c>
      <c r="AF159" s="94">
        <v>1800</v>
      </c>
      <c r="AG159" s="94">
        <v>1800</v>
      </c>
      <c r="AH159" s="102" t="s">
        <v>3117</v>
      </c>
      <c r="AI159" s="102"/>
      <c r="AJ159" s="107"/>
      <c r="AK159" s="107" t="s">
        <v>3118</v>
      </c>
      <c r="AL159" s="107"/>
    </row>
    <row r="160" spans="2:38" ht="25.25" customHeight="1" x14ac:dyDescent="0.2">
      <c r="B160" s="102" t="s">
        <v>677</v>
      </c>
      <c r="C160" s="94" t="s">
        <v>85</v>
      </c>
      <c r="D160" s="103" t="s">
        <v>10106</v>
      </c>
      <c r="E160" s="94" t="s">
        <v>10107</v>
      </c>
      <c r="F160" s="94" t="s">
        <v>3116</v>
      </c>
      <c r="G160" s="94" t="s">
        <v>2497</v>
      </c>
      <c r="H160" s="103">
        <v>2022</v>
      </c>
      <c r="I160" s="103">
        <v>2022</v>
      </c>
      <c r="J160" s="102" t="s">
        <v>679</v>
      </c>
      <c r="K160" s="94" t="s">
        <v>680</v>
      </c>
      <c r="L160" s="94" t="s">
        <v>2652</v>
      </c>
      <c r="M160" s="94" t="s">
        <v>682</v>
      </c>
      <c r="N160" s="94" t="s">
        <v>683</v>
      </c>
      <c r="O160" s="94" t="s">
        <v>89</v>
      </c>
      <c r="P160" s="94" t="s">
        <v>90</v>
      </c>
      <c r="Q160" s="94" t="s">
        <v>684</v>
      </c>
      <c r="R160" s="94" t="s">
        <v>685</v>
      </c>
      <c r="S160" s="94" t="s">
        <v>135</v>
      </c>
      <c r="T160" s="94" t="s">
        <v>686</v>
      </c>
      <c r="U160" s="94" t="s">
        <v>687</v>
      </c>
      <c r="V160" s="104" t="s">
        <v>2653</v>
      </c>
      <c r="W160" s="105" t="s">
        <v>2654</v>
      </c>
      <c r="X160" s="105" t="s">
        <v>684</v>
      </c>
      <c r="Y160" s="105" t="s">
        <v>2655</v>
      </c>
      <c r="Z160" s="105" t="s">
        <v>2656</v>
      </c>
      <c r="AA160" s="105" t="s">
        <v>2657</v>
      </c>
      <c r="AB160" s="106">
        <v>4</v>
      </c>
      <c r="AC160" s="102">
        <v>26630</v>
      </c>
      <c r="AD160" s="94">
        <v>7000</v>
      </c>
      <c r="AE160" s="94">
        <v>1700</v>
      </c>
      <c r="AF160" s="94">
        <v>1700</v>
      </c>
      <c r="AG160" s="94">
        <v>1700</v>
      </c>
      <c r="AH160" s="102" t="s">
        <v>3117</v>
      </c>
      <c r="AI160" s="102"/>
      <c r="AJ160" s="107"/>
      <c r="AK160" s="107" t="s">
        <v>3118</v>
      </c>
      <c r="AL160" s="107"/>
    </row>
    <row r="161" spans="2:38" ht="25.25" customHeight="1" x14ac:dyDescent="0.2">
      <c r="B161" s="102" t="s">
        <v>677</v>
      </c>
      <c r="C161" s="94" t="s">
        <v>85</v>
      </c>
      <c r="D161" s="103" t="s">
        <v>10108</v>
      </c>
      <c r="E161" s="94" t="s">
        <v>10109</v>
      </c>
      <c r="F161" s="94" t="s">
        <v>3116</v>
      </c>
      <c r="G161" s="94" t="s">
        <v>2497</v>
      </c>
      <c r="H161" s="103">
        <v>2022</v>
      </c>
      <c r="I161" s="103">
        <v>2022</v>
      </c>
      <c r="J161" s="102" t="s">
        <v>796</v>
      </c>
      <c r="K161" s="94" t="s">
        <v>797</v>
      </c>
      <c r="L161" s="94" t="s">
        <v>2682</v>
      </c>
      <c r="M161" s="94" t="s">
        <v>799</v>
      </c>
      <c r="N161" s="94" t="s">
        <v>800</v>
      </c>
      <c r="O161" s="94" t="s">
        <v>89</v>
      </c>
      <c r="P161" s="94" t="s">
        <v>90</v>
      </c>
      <c r="Q161" s="94" t="s">
        <v>801</v>
      </c>
      <c r="R161" s="94" t="s">
        <v>802</v>
      </c>
      <c r="S161" s="94" t="s">
        <v>135</v>
      </c>
      <c r="T161" s="94" t="s">
        <v>803</v>
      </c>
      <c r="U161" s="94" t="s">
        <v>687</v>
      </c>
      <c r="V161" s="104" t="s">
        <v>2683</v>
      </c>
      <c r="W161" s="105" t="s">
        <v>2498</v>
      </c>
      <c r="X161" s="105" t="s">
        <v>2684</v>
      </c>
      <c r="Y161" s="105" t="s">
        <v>2685</v>
      </c>
      <c r="Z161" s="105" t="s">
        <v>2686</v>
      </c>
      <c r="AA161" s="105" t="s">
        <v>2687</v>
      </c>
      <c r="AB161" s="106">
        <v>3</v>
      </c>
      <c r="AC161" s="102">
        <v>43370</v>
      </c>
      <c r="AD161" s="94">
        <v>9000</v>
      </c>
      <c r="AE161" s="94">
        <v>1500</v>
      </c>
      <c r="AF161" s="94">
        <v>1500</v>
      </c>
      <c r="AG161" s="94">
        <v>1500</v>
      </c>
      <c r="AH161" s="102" t="s">
        <v>3117</v>
      </c>
      <c r="AI161" s="102"/>
      <c r="AJ161" s="107"/>
      <c r="AK161" s="107" t="s">
        <v>3118</v>
      </c>
      <c r="AL161" s="107"/>
    </row>
    <row r="162" spans="2:38" ht="25.25" customHeight="1" x14ac:dyDescent="0.2">
      <c r="B162" s="102" t="s">
        <v>677</v>
      </c>
      <c r="C162" s="94" t="s">
        <v>85</v>
      </c>
      <c r="D162" s="103" t="s">
        <v>10110</v>
      </c>
      <c r="E162" s="94" t="s">
        <v>10111</v>
      </c>
      <c r="F162" s="94" t="s">
        <v>3505</v>
      </c>
      <c r="G162" s="94" t="s">
        <v>2497</v>
      </c>
      <c r="H162" s="103">
        <v>2022</v>
      </c>
      <c r="I162" s="103">
        <v>2022</v>
      </c>
      <c r="J162" s="102" t="s">
        <v>781</v>
      </c>
      <c r="K162" s="94" t="s">
        <v>782</v>
      </c>
      <c r="L162" s="94" t="s">
        <v>2675</v>
      </c>
      <c r="M162" s="94" t="s">
        <v>784</v>
      </c>
      <c r="N162" s="94" t="s">
        <v>785</v>
      </c>
      <c r="O162" s="94" t="s">
        <v>89</v>
      </c>
      <c r="P162" s="94" t="s">
        <v>90</v>
      </c>
      <c r="Q162" s="94" t="s">
        <v>786</v>
      </c>
      <c r="R162" s="94" t="s">
        <v>787</v>
      </c>
      <c r="S162" s="94" t="s">
        <v>91</v>
      </c>
      <c r="T162" s="94" t="s">
        <v>732</v>
      </c>
      <c r="U162" s="94" t="s">
        <v>687</v>
      </c>
      <c r="V162" s="104" t="s">
        <v>2676</v>
      </c>
      <c r="W162" s="105" t="s">
        <v>2677</v>
      </c>
      <c r="X162" s="105" t="s">
        <v>786</v>
      </c>
      <c r="Y162" s="105" t="s">
        <v>2678</v>
      </c>
      <c r="Z162" s="105" t="s">
        <v>2679</v>
      </c>
      <c r="AA162" s="105" t="s">
        <v>2680</v>
      </c>
      <c r="AB162" s="106">
        <v>2</v>
      </c>
      <c r="AC162" s="102">
        <v>3000</v>
      </c>
      <c r="AD162" s="94">
        <v>1500</v>
      </c>
      <c r="AE162" s="94">
        <v>0</v>
      </c>
      <c r="AF162" s="94">
        <v>0</v>
      </c>
      <c r="AG162" s="94">
        <v>0</v>
      </c>
      <c r="AH162" s="102"/>
      <c r="AI162" s="102"/>
      <c r="AJ162" s="107"/>
      <c r="AK162" s="107" t="s">
        <v>3118</v>
      </c>
      <c r="AL162" s="107"/>
    </row>
    <row r="163" spans="2:38" ht="25.25" customHeight="1" x14ac:dyDescent="0.2">
      <c r="B163" s="102" t="s">
        <v>677</v>
      </c>
      <c r="C163" s="94" t="s">
        <v>85</v>
      </c>
      <c r="D163" s="103" t="s">
        <v>10112</v>
      </c>
      <c r="E163" s="94" t="s">
        <v>10113</v>
      </c>
      <c r="F163" s="94" t="s">
        <v>3116</v>
      </c>
      <c r="G163" s="94" t="s">
        <v>2497</v>
      </c>
      <c r="H163" s="103">
        <v>2022</v>
      </c>
      <c r="I163" s="103">
        <v>2022</v>
      </c>
      <c r="J163" s="102" t="s">
        <v>4782</v>
      </c>
      <c r="K163" s="94" t="s">
        <v>4783</v>
      </c>
      <c r="L163" s="94" t="s">
        <v>4784</v>
      </c>
      <c r="M163" s="94" t="s">
        <v>4785</v>
      </c>
      <c r="N163" s="94" t="s">
        <v>4786</v>
      </c>
      <c r="O163" s="94" t="s">
        <v>89</v>
      </c>
      <c r="P163" s="94" t="s">
        <v>90</v>
      </c>
      <c r="Q163" s="94" t="s">
        <v>849</v>
      </c>
      <c r="R163" s="94" t="s">
        <v>850</v>
      </c>
      <c r="S163" s="94" t="s">
        <v>91</v>
      </c>
      <c r="T163" s="94" t="s">
        <v>716</v>
      </c>
      <c r="U163" s="94" t="s">
        <v>687</v>
      </c>
      <c r="V163" s="104" t="s">
        <v>4787</v>
      </c>
      <c r="W163" s="105" t="s">
        <v>2498</v>
      </c>
      <c r="X163" s="105" t="s">
        <v>849</v>
      </c>
      <c r="Y163" s="105" t="s">
        <v>4788</v>
      </c>
      <c r="Z163" s="105" t="s">
        <v>4789</v>
      </c>
      <c r="AA163" s="105" t="s">
        <v>4790</v>
      </c>
      <c r="AB163" s="106">
        <v>2</v>
      </c>
      <c r="AC163" s="102">
        <v>6500</v>
      </c>
      <c r="AD163" s="94">
        <v>2500</v>
      </c>
      <c r="AE163" s="94">
        <v>1500</v>
      </c>
      <c r="AF163" s="94">
        <v>1500</v>
      </c>
      <c r="AG163" s="94">
        <v>1500</v>
      </c>
      <c r="AH163" s="102" t="s">
        <v>3117</v>
      </c>
      <c r="AI163" s="102"/>
      <c r="AJ163" s="107"/>
      <c r="AK163" s="107" t="s">
        <v>3118</v>
      </c>
      <c r="AL163" s="107"/>
    </row>
    <row r="164" spans="2:38" ht="25.25" customHeight="1" x14ac:dyDescent="0.2">
      <c r="B164" s="102" t="s">
        <v>677</v>
      </c>
      <c r="C164" s="94" t="s">
        <v>85</v>
      </c>
      <c r="D164" s="103" t="s">
        <v>10114</v>
      </c>
      <c r="E164" s="94" t="s">
        <v>10115</v>
      </c>
      <c r="F164" s="94" t="s">
        <v>3116</v>
      </c>
      <c r="G164" s="94" t="s">
        <v>2497</v>
      </c>
      <c r="H164" s="103">
        <v>2022</v>
      </c>
      <c r="I164" s="103">
        <v>2022</v>
      </c>
      <c r="J164" s="102" t="s">
        <v>844</v>
      </c>
      <c r="K164" s="94" t="s">
        <v>845</v>
      </c>
      <c r="L164" s="94" t="s">
        <v>846</v>
      </c>
      <c r="M164" s="94" t="s">
        <v>847</v>
      </c>
      <c r="N164" s="94" t="s">
        <v>848</v>
      </c>
      <c r="O164" s="94" t="s">
        <v>89</v>
      </c>
      <c r="P164" s="94" t="s">
        <v>257</v>
      </c>
      <c r="Q164" s="94" t="s">
        <v>849</v>
      </c>
      <c r="R164" s="94" t="s">
        <v>850</v>
      </c>
      <c r="S164" s="94" t="s">
        <v>91</v>
      </c>
      <c r="T164" s="94" t="s">
        <v>716</v>
      </c>
      <c r="U164" s="94" t="s">
        <v>687</v>
      </c>
      <c r="V164" s="104" t="s">
        <v>2695</v>
      </c>
      <c r="W164" s="105" t="s">
        <v>2696</v>
      </c>
      <c r="X164" s="105" t="s">
        <v>849</v>
      </c>
      <c r="Y164" s="105" t="s">
        <v>2697</v>
      </c>
      <c r="Z164" s="105" t="s">
        <v>2698</v>
      </c>
      <c r="AA164" s="105" t="s">
        <v>2699</v>
      </c>
      <c r="AB164" s="106">
        <v>4</v>
      </c>
      <c r="AC164" s="102">
        <v>52800</v>
      </c>
      <c r="AD164" s="94">
        <v>13200</v>
      </c>
      <c r="AE164" s="94">
        <v>8500</v>
      </c>
      <c r="AF164" s="94">
        <v>8500</v>
      </c>
      <c r="AG164" s="94">
        <v>8500</v>
      </c>
      <c r="AH164" s="102" t="s">
        <v>3117</v>
      </c>
      <c r="AI164" s="102"/>
      <c r="AJ164" s="107"/>
      <c r="AK164" s="107" t="s">
        <v>3118</v>
      </c>
      <c r="AL164" s="107"/>
    </row>
    <row r="165" spans="2:38" ht="25.25" customHeight="1" x14ac:dyDescent="0.2">
      <c r="B165" s="102" t="s">
        <v>677</v>
      </c>
      <c r="C165" s="94" t="s">
        <v>85</v>
      </c>
      <c r="D165" s="103" t="s">
        <v>10116</v>
      </c>
      <c r="E165" s="94" t="s">
        <v>10117</v>
      </c>
      <c r="F165" s="94" t="s">
        <v>3116</v>
      </c>
      <c r="G165" s="94" t="s">
        <v>2497</v>
      </c>
      <c r="H165" s="103">
        <v>2022</v>
      </c>
      <c r="I165" s="103">
        <v>2022</v>
      </c>
      <c r="J165" s="102" t="s">
        <v>709</v>
      </c>
      <c r="K165" s="94" t="s">
        <v>710</v>
      </c>
      <c r="L165" s="94" t="s">
        <v>711</v>
      </c>
      <c r="M165" s="94" t="s">
        <v>712</v>
      </c>
      <c r="N165" s="94" t="s">
        <v>713</v>
      </c>
      <c r="O165" s="94" t="s">
        <v>89</v>
      </c>
      <c r="P165" s="94" t="s">
        <v>90</v>
      </c>
      <c r="Q165" s="94" t="s">
        <v>714</v>
      </c>
      <c r="R165" s="94" t="s">
        <v>715</v>
      </c>
      <c r="S165" s="94" t="s">
        <v>135</v>
      </c>
      <c r="T165" s="94" t="s">
        <v>716</v>
      </c>
      <c r="U165" s="94" t="s">
        <v>687</v>
      </c>
      <c r="V165" s="104" t="s">
        <v>2659</v>
      </c>
      <c r="W165" s="105" t="s">
        <v>2498</v>
      </c>
      <c r="X165" s="105" t="s">
        <v>714</v>
      </c>
      <c r="Y165" s="105" t="s">
        <v>2660</v>
      </c>
      <c r="Z165" s="105" t="s">
        <v>2661</v>
      </c>
      <c r="AA165" s="105" t="s">
        <v>2662</v>
      </c>
      <c r="AB165" s="106">
        <v>1</v>
      </c>
      <c r="AC165" s="102">
        <v>2000</v>
      </c>
      <c r="AD165" s="94">
        <v>1000</v>
      </c>
      <c r="AE165" s="94">
        <v>1000</v>
      </c>
      <c r="AF165" s="94">
        <v>1000</v>
      </c>
      <c r="AG165" s="94">
        <v>1000</v>
      </c>
      <c r="AH165" s="102" t="s">
        <v>3117</v>
      </c>
      <c r="AI165" s="102"/>
      <c r="AJ165" s="107"/>
      <c r="AK165" s="107" t="s">
        <v>3118</v>
      </c>
      <c r="AL165" s="107"/>
    </row>
    <row r="166" spans="2:38" ht="25.25" customHeight="1" x14ac:dyDescent="0.2">
      <c r="B166" s="102" t="s">
        <v>677</v>
      </c>
      <c r="C166" s="94" t="s">
        <v>85</v>
      </c>
      <c r="D166" s="103" t="s">
        <v>10118</v>
      </c>
      <c r="E166" s="94" t="s">
        <v>10119</v>
      </c>
      <c r="F166" s="94" t="s">
        <v>3116</v>
      </c>
      <c r="G166" s="94" t="s">
        <v>2497</v>
      </c>
      <c r="H166" s="103">
        <v>2022</v>
      </c>
      <c r="I166" s="103">
        <v>2022</v>
      </c>
      <c r="J166" s="102" t="s">
        <v>4990</v>
      </c>
      <c r="K166" s="94" t="s">
        <v>4991</v>
      </c>
      <c r="L166" s="94" t="s">
        <v>4992</v>
      </c>
      <c r="M166" s="94" t="s">
        <v>4993</v>
      </c>
      <c r="N166" s="94" t="s">
        <v>4994</v>
      </c>
      <c r="O166" s="94" t="s">
        <v>89</v>
      </c>
      <c r="P166" s="94" t="s">
        <v>90</v>
      </c>
      <c r="Q166" s="94" t="s">
        <v>4995</v>
      </c>
      <c r="R166" s="94" t="s">
        <v>4996</v>
      </c>
      <c r="S166" s="94" t="s">
        <v>135</v>
      </c>
      <c r="T166" s="94" t="s">
        <v>716</v>
      </c>
      <c r="U166" s="94" t="s">
        <v>687</v>
      </c>
      <c r="V166" s="104" t="s">
        <v>4997</v>
      </c>
      <c r="W166" s="105" t="s">
        <v>2498</v>
      </c>
      <c r="X166" s="105" t="s">
        <v>4995</v>
      </c>
      <c r="Y166" s="105" t="s">
        <v>4998</v>
      </c>
      <c r="Z166" s="105" t="s">
        <v>4999</v>
      </c>
      <c r="AA166" s="105" t="s">
        <v>5000</v>
      </c>
      <c r="AB166" s="106">
        <v>2</v>
      </c>
      <c r="AC166" s="102">
        <v>12750</v>
      </c>
      <c r="AD166" s="94">
        <v>2500</v>
      </c>
      <c r="AE166" s="94">
        <v>1900</v>
      </c>
      <c r="AF166" s="94">
        <v>1900</v>
      </c>
      <c r="AG166" s="94">
        <v>1900</v>
      </c>
      <c r="AH166" s="102" t="s">
        <v>3117</v>
      </c>
      <c r="AI166" s="102"/>
      <c r="AJ166" s="107"/>
      <c r="AK166" s="107" t="s">
        <v>3118</v>
      </c>
      <c r="AL166" s="107"/>
    </row>
    <row r="167" spans="2:38" ht="25.25" customHeight="1" x14ac:dyDescent="0.2">
      <c r="B167" s="102" t="s">
        <v>677</v>
      </c>
      <c r="C167" s="94" t="s">
        <v>85</v>
      </c>
      <c r="D167" s="103" t="s">
        <v>10120</v>
      </c>
      <c r="E167" s="94" t="s">
        <v>10121</v>
      </c>
      <c r="F167" s="94" t="s">
        <v>3116</v>
      </c>
      <c r="G167" s="94" t="s">
        <v>2497</v>
      </c>
      <c r="H167" s="103">
        <v>2022</v>
      </c>
      <c r="I167" s="103">
        <v>2022</v>
      </c>
      <c r="J167" s="102" t="s">
        <v>4877</v>
      </c>
      <c r="K167" s="94" t="s">
        <v>4878</v>
      </c>
      <c r="L167" s="94" t="s">
        <v>4879</v>
      </c>
      <c r="M167" s="94" t="s">
        <v>4880</v>
      </c>
      <c r="N167" s="94" t="s">
        <v>4881</v>
      </c>
      <c r="O167" s="94" t="s">
        <v>89</v>
      </c>
      <c r="P167" s="94" t="s">
        <v>90</v>
      </c>
      <c r="Q167" s="94" t="s">
        <v>801</v>
      </c>
      <c r="R167" s="94" t="s">
        <v>802</v>
      </c>
      <c r="S167" s="94" t="s">
        <v>135</v>
      </c>
      <c r="T167" s="94" t="s">
        <v>803</v>
      </c>
      <c r="U167" s="94" t="s">
        <v>687</v>
      </c>
      <c r="V167" s="104" t="s">
        <v>4882</v>
      </c>
      <c r="W167" s="105" t="s">
        <v>4883</v>
      </c>
      <c r="X167" s="105" t="s">
        <v>4884</v>
      </c>
      <c r="Y167" s="105" t="s">
        <v>4885</v>
      </c>
      <c r="Z167" s="105" t="s">
        <v>4886</v>
      </c>
      <c r="AA167" s="105" t="s">
        <v>4887</v>
      </c>
      <c r="AB167" s="106">
        <v>4</v>
      </c>
      <c r="AC167" s="102">
        <v>27400</v>
      </c>
      <c r="AD167" s="94">
        <v>12500</v>
      </c>
      <c r="AE167" s="94">
        <v>1500</v>
      </c>
      <c r="AF167" s="94">
        <v>1500</v>
      </c>
      <c r="AG167" s="94">
        <v>1500</v>
      </c>
      <c r="AH167" s="102" t="s">
        <v>3117</v>
      </c>
      <c r="AI167" s="102"/>
      <c r="AJ167" s="107"/>
      <c r="AK167" s="107" t="s">
        <v>3118</v>
      </c>
      <c r="AL167" s="107"/>
    </row>
    <row r="168" spans="2:38" ht="25.25" customHeight="1" x14ac:dyDescent="0.2">
      <c r="B168" s="102" t="s">
        <v>677</v>
      </c>
      <c r="C168" s="94" t="s">
        <v>85</v>
      </c>
      <c r="D168" s="103" t="s">
        <v>10122</v>
      </c>
      <c r="E168" s="94" t="s">
        <v>10123</v>
      </c>
      <c r="F168" s="94" t="s">
        <v>3505</v>
      </c>
      <c r="G168" s="94" t="s">
        <v>2497</v>
      </c>
      <c r="H168" s="103">
        <v>2022</v>
      </c>
      <c r="I168" s="103">
        <v>2022</v>
      </c>
      <c r="J168" s="102" t="s">
        <v>10124</v>
      </c>
      <c r="K168" s="94" t="s">
        <v>10125</v>
      </c>
      <c r="L168" s="94"/>
      <c r="M168" s="94" t="s">
        <v>10126</v>
      </c>
      <c r="N168" s="94" t="s">
        <v>10127</v>
      </c>
      <c r="O168" s="94" t="s">
        <v>89</v>
      </c>
      <c r="P168" s="94" t="s">
        <v>90</v>
      </c>
      <c r="Q168" s="94" t="s">
        <v>10128</v>
      </c>
      <c r="R168" s="94" t="s">
        <v>10129</v>
      </c>
      <c r="S168" s="94" t="s">
        <v>135</v>
      </c>
      <c r="T168" s="94" t="s">
        <v>803</v>
      </c>
      <c r="U168" s="94" t="s">
        <v>687</v>
      </c>
      <c r="V168" s="104" t="s">
        <v>10130</v>
      </c>
      <c r="W168" s="105" t="s">
        <v>10131</v>
      </c>
      <c r="X168" s="105" t="s">
        <v>10132</v>
      </c>
      <c r="Y168" s="105" t="s">
        <v>10133</v>
      </c>
      <c r="Z168" s="105" t="s">
        <v>10134</v>
      </c>
      <c r="AA168" s="105" t="s">
        <v>10135</v>
      </c>
      <c r="AB168" s="106">
        <v>1</v>
      </c>
      <c r="AC168" s="102">
        <v>3081</v>
      </c>
      <c r="AD168" s="94">
        <v>1500</v>
      </c>
      <c r="AE168" s="94">
        <v>0</v>
      </c>
      <c r="AF168" s="94">
        <v>0</v>
      </c>
      <c r="AG168" s="94">
        <v>0</v>
      </c>
      <c r="AH168" s="102"/>
      <c r="AI168" s="102"/>
      <c r="AJ168" s="107"/>
      <c r="AK168" s="107" t="s">
        <v>3118</v>
      </c>
      <c r="AL168" s="107"/>
    </row>
    <row r="169" spans="2:38" ht="25.25" customHeight="1" x14ac:dyDescent="0.2">
      <c r="B169" s="102" t="s">
        <v>677</v>
      </c>
      <c r="C169" s="94" t="s">
        <v>85</v>
      </c>
      <c r="D169" s="103" t="s">
        <v>10136</v>
      </c>
      <c r="E169" s="94" t="s">
        <v>10137</v>
      </c>
      <c r="F169" s="94" t="s">
        <v>3116</v>
      </c>
      <c r="G169" s="94" t="s">
        <v>2497</v>
      </c>
      <c r="H169" s="103">
        <v>2022</v>
      </c>
      <c r="I169" s="103">
        <v>2022</v>
      </c>
      <c r="J169" s="102" t="s">
        <v>10138</v>
      </c>
      <c r="K169" s="94" t="s">
        <v>10139</v>
      </c>
      <c r="L169" s="94" t="s">
        <v>10140</v>
      </c>
      <c r="M169" s="94" t="s">
        <v>10141</v>
      </c>
      <c r="N169" s="94" t="s">
        <v>10142</v>
      </c>
      <c r="O169" s="94" t="s">
        <v>89</v>
      </c>
      <c r="P169" s="94" t="s">
        <v>90</v>
      </c>
      <c r="Q169" s="94" t="s">
        <v>10143</v>
      </c>
      <c r="R169" s="94" t="s">
        <v>10144</v>
      </c>
      <c r="S169" s="94" t="s">
        <v>135</v>
      </c>
      <c r="T169" s="94" t="s">
        <v>4800</v>
      </c>
      <c r="U169" s="94" t="s">
        <v>687</v>
      </c>
      <c r="V169" s="104" t="s">
        <v>10145</v>
      </c>
      <c r="W169" s="105" t="s">
        <v>2498</v>
      </c>
      <c r="X169" s="105" t="s">
        <v>10143</v>
      </c>
      <c r="Y169" s="105" t="s">
        <v>10146</v>
      </c>
      <c r="Z169" s="105" t="s">
        <v>10147</v>
      </c>
      <c r="AA169" s="105" t="s">
        <v>10148</v>
      </c>
      <c r="AB169" s="106">
        <v>2</v>
      </c>
      <c r="AC169" s="102">
        <v>17600</v>
      </c>
      <c r="AD169" s="94">
        <v>3000</v>
      </c>
      <c r="AE169" s="94">
        <v>1500</v>
      </c>
      <c r="AF169" s="94">
        <v>1500</v>
      </c>
      <c r="AG169" s="94">
        <v>1500</v>
      </c>
      <c r="AH169" s="102" t="s">
        <v>3117</v>
      </c>
      <c r="AI169" s="102"/>
      <c r="AJ169" s="107"/>
      <c r="AK169" s="107" t="s">
        <v>3118</v>
      </c>
      <c r="AL169" s="107"/>
    </row>
    <row r="170" spans="2:38" ht="25.25" customHeight="1" x14ac:dyDescent="0.2">
      <c r="B170" s="102" t="s">
        <v>677</v>
      </c>
      <c r="C170" s="94" t="s">
        <v>85</v>
      </c>
      <c r="D170" s="103" t="s">
        <v>10149</v>
      </c>
      <c r="E170" s="94" t="s">
        <v>10150</v>
      </c>
      <c r="F170" s="94" t="s">
        <v>3116</v>
      </c>
      <c r="G170" s="94" t="s">
        <v>2497</v>
      </c>
      <c r="H170" s="103">
        <v>2022</v>
      </c>
      <c r="I170" s="103">
        <v>2022</v>
      </c>
      <c r="J170" s="102" t="s">
        <v>4976</v>
      </c>
      <c r="K170" s="94" t="s">
        <v>4977</v>
      </c>
      <c r="L170" s="94" t="s">
        <v>4978</v>
      </c>
      <c r="M170" s="94" t="s">
        <v>4979</v>
      </c>
      <c r="N170" s="94" t="s">
        <v>4980</v>
      </c>
      <c r="O170" s="94" t="s">
        <v>89</v>
      </c>
      <c r="P170" s="94" t="s">
        <v>90</v>
      </c>
      <c r="Q170" s="94" t="s">
        <v>4981</v>
      </c>
      <c r="R170" s="94" t="s">
        <v>4982</v>
      </c>
      <c r="S170" s="94" t="s">
        <v>223</v>
      </c>
      <c r="T170" s="94" t="s">
        <v>803</v>
      </c>
      <c r="U170" s="94" t="s">
        <v>687</v>
      </c>
      <c r="V170" s="104" t="s">
        <v>4983</v>
      </c>
      <c r="W170" s="105" t="s">
        <v>4984</v>
      </c>
      <c r="X170" s="105" t="s">
        <v>4981</v>
      </c>
      <c r="Y170" s="105" t="s">
        <v>4985</v>
      </c>
      <c r="Z170" s="105" t="s">
        <v>4986</v>
      </c>
      <c r="AA170" s="105" t="s">
        <v>4987</v>
      </c>
      <c r="AB170" s="106">
        <v>1</v>
      </c>
      <c r="AC170" s="102">
        <v>15000</v>
      </c>
      <c r="AD170" s="94">
        <v>5000</v>
      </c>
      <c r="AE170" s="94">
        <v>2000</v>
      </c>
      <c r="AF170" s="94">
        <v>2000</v>
      </c>
      <c r="AG170" s="94">
        <v>2000</v>
      </c>
      <c r="AH170" s="102" t="s">
        <v>3117</v>
      </c>
      <c r="AI170" s="102"/>
      <c r="AJ170" s="107"/>
      <c r="AK170" s="107" t="s">
        <v>3118</v>
      </c>
      <c r="AL170" s="107"/>
    </row>
    <row r="171" spans="2:38" ht="25.25" customHeight="1" x14ac:dyDescent="0.2">
      <c r="B171" s="102" t="s">
        <v>677</v>
      </c>
      <c r="C171" s="94" t="s">
        <v>85</v>
      </c>
      <c r="D171" s="103" t="s">
        <v>10151</v>
      </c>
      <c r="E171" s="94" t="s">
        <v>10152</v>
      </c>
      <c r="F171" s="94" t="s">
        <v>3116</v>
      </c>
      <c r="G171" s="94" t="s">
        <v>2497</v>
      </c>
      <c r="H171" s="103">
        <v>2022</v>
      </c>
      <c r="I171" s="103">
        <v>2022</v>
      </c>
      <c r="J171" s="102" t="s">
        <v>5107</v>
      </c>
      <c r="K171" s="94" t="s">
        <v>5108</v>
      </c>
      <c r="L171" s="94" t="s">
        <v>5109</v>
      </c>
      <c r="M171" s="94" t="s">
        <v>5110</v>
      </c>
      <c r="N171" s="94" t="s">
        <v>5111</v>
      </c>
      <c r="O171" s="94" t="s">
        <v>89</v>
      </c>
      <c r="P171" s="94" t="s">
        <v>90</v>
      </c>
      <c r="Q171" s="94" t="s">
        <v>5112</v>
      </c>
      <c r="R171" s="94" t="s">
        <v>5113</v>
      </c>
      <c r="S171" s="94" t="s">
        <v>91</v>
      </c>
      <c r="T171" s="94" t="s">
        <v>4800</v>
      </c>
      <c r="U171" s="94" t="s">
        <v>687</v>
      </c>
      <c r="V171" s="104" t="s">
        <v>5114</v>
      </c>
      <c r="W171" s="105" t="s">
        <v>2498</v>
      </c>
      <c r="X171" s="105" t="s">
        <v>5112</v>
      </c>
      <c r="Y171" s="105" t="s">
        <v>5115</v>
      </c>
      <c r="Z171" s="105" t="s">
        <v>5116</v>
      </c>
      <c r="AA171" s="105" t="s">
        <v>5117</v>
      </c>
      <c r="AB171" s="106">
        <v>1</v>
      </c>
      <c r="AC171" s="102">
        <v>4000</v>
      </c>
      <c r="AD171" s="94">
        <v>2000</v>
      </c>
      <c r="AE171" s="94">
        <v>1500</v>
      </c>
      <c r="AF171" s="94">
        <v>1500</v>
      </c>
      <c r="AG171" s="94">
        <v>1500</v>
      </c>
      <c r="AH171" s="102" t="s">
        <v>3117</v>
      </c>
      <c r="AI171" s="102"/>
      <c r="AJ171" s="107"/>
      <c r="AK171" s="107" t="s">
        <v>3118</v>
      </c>
      <c r="AL171" s="107"/>
    </row>
    <row r="172" spans="2:38" ht="25.25" customHeight="1" x14ac:dyDescent="0.2">
      <c r="B172" s="102" t="s">
        <v>677</v>
      </c>
      <c r="C172" s="94" t="s">
        <v>85</v>
      </c>
      <c r="D172" s="103" t="s">
        <v>10153</v>
      </c>
      <c r="E172" s="94" t="s">
        <v>10154</v>
      </c>
      <c r="F172" s="94" t="s">
        <v>3116</v>
      </c>
      <c r="G172" s="94" t="s">
        <v>2497</v>
      </c>
      <c r="H172" s="103">
        <v>2022</v>
      </c>
      <c r="I172" s="103">
        <v>2022</v>
      </c>
      <c r="J172" s="102" t="s">
        <v>4767</v>
      </c>
      <c r="K172" s="94" t="s">
        <v>4768</v>
      </c>
      <c r="L172" s="94" t="s">
        <v>4769</v>
      </c>
      <c r="M172" s="94" t="s">
        <v>4770</v>
      </c>
      <c r="N172" s="94" t="s">
        <v>4771</v>
      </c>
      <c r="O172" s="94" t="s">
        <v>89</v>
      </c>
      <c r="P172" s="94" t="s">
        <v>90</v>
      </c>
      <c r="Q172" s="94" t="s">
        <v>4772</v>
      </c>
      <c r="R172" s="94" t="s">
        <v>4773</v>
      </c>
      <c r="S172" s="94" t="s">
        <v>223</v>
      </c>
      <c r="T172" s="94" t="s">
        <v>716</v>
      </c>
      <c r="U172" s="94" t="s">
        <v>687</v>
      </c>
      <c r="V172" s="104" t="s">
        <v>4774</v>
      </c>
      <c r="W172" s="105" t="s">
        <v>2498</v>
      </c>
      <c r="X172" s="105" t="s">
        <v>4772</v>
      </c>
      <c r="Y172" s="105" t="s">
        <v>4775</v>
      </c>
      <c r="Z172" s="105" t="s">
        <v>4776</v>
      </c>
      <c r="AA172" s="105" t="s">
        <v>4777</v>
      </c>
      <c r="AB172" s="106">
        <v>3</v>
      </c>
      <c r="AC172" s="102">
        <v>142450</v>
      </c>
      <c r="AD172" s="94">
        <v>21000</v>
      </c>
      <c r="AE172" s="94">
        <v>5160</v>
      </c>
      <c r="AF172" s="94">
        <v>5160</v>
      </c>
      <c r="AG172" s="94">
        <v>5160</v>
      </c>
      <c r="AH172" s="102" t="s">
        <v>3117</v>
      </c>
      <c r="AI172" s="102"/>
      <c r="AJ172" s="107"/>
      <c r="AK172" s="107" t="s">
        <v>3118</v>
      </c>
      <c r="AL172" s="107"/>
    </row>
    <row r="173" spans="2:38" ht="25.25" customHeight="1" x14ac:dyDescent="0.2">
      <c r="B173" s="102" t="s">
        <v>677</v>
      </c>
      <c r="C173" s="94" t="s">
        <v>85</v>
      </c>
      <c r="D173" s="103" t="s">
        <v>10155</v>
      </c>
      <c r="E173" s="94" t="s">
        <v>10156</v>
      </c>
      <c r="F173" s="94" t="s">
        <v>3116</v>
      </c>
      <c r="G173" s="94" t="s">
        <v>2497</v>
      </c>
      <c r="H173" s="103">
        <v>2022</v>
      </c>
      <c r="I173" s="103">
        <v>2022</v>
      </c>
      <c r="J173" s="102" t="s">
        <v>4753</v>
      </c>
      <c r="K173" s="94" t="s">
        <v>4754</v>
      </c>
      <c r="L173" s="94" t="s">
        <v>4755</v>
      </c>
      <c r="M173" s="94" t="s">
        <v>4756</v>
      </c>
      <c r="N173" s="94" t="s">
        <v>4757</v>
      </c>
      <c r="O173" s="94" t="s">
        <v>89</v>
      </c>
      <c r="P173" s="94" t="s">
        <v>90</v>
      </c>
      <c r="Q173" s="94" t="s">
        <v>4758</v>
      </c>
      <c r="R173" s="94" t="s">
        <v>4759</v>
      </c>
      <c r="S173" s="94" t="s">
        <v>135</v>
      </c>
      <c r="T173" s="94" t="s">
        <v>3179</v>
      </c>
      <c r="U173" s="94" t="s">
        <v>687</v>
      </c>
      <c r="V173" s="104" t="s">
        <v>4760</v>
      </c>
      <c r="W173" s="105" t="s">
        <v>4761</v>
      </c>
      <c r="X173" s="105" t="s">
        <v>4758</v>
      </c>
      <c r="Y173" s="105" t="s">
        <v>4762</v>
      </c>
      <c r="Z173" s="105" t="s">
        <v>4763</v>
      </c>
      <c r="AA173" s="105" t="s">
        <v>4764</v>
      </c>
      <c r="AB173" s="106">
        <v>1</v>
      </c>
      <c r="AC173" s="102">
        <v>2000</v>
      </c>
      <c r="AD173" s="94">
        <v>1000</v>
      </c>
      <c r="AE173" s="94">
        <v>1000</v>
      </c>
      <c r="AF173" s="94">
        <v>1000</v>
      </c>
      <c r="AG173" s="94">
        <v>1000</v>
      </c>
      <c r="AH173" s="102" t="s">
        <v>3117</v>
      </c>
      <c r="AI173" s="102"/>
      <c r="AJ173" s="107"/>
      <c r="AK173" s="107" t="s">
        <v>3118</v>
      </c>
      <c r="AL173" s="107"/>
    </row>
    <row r="174" spans="2:38" ht="25.25" customHeight="1" x14ac:dyDescent="0.2">
      <c r="B174" s="102" t="s">
        <v>677</v>
      </c>
      <c r="C174" s="94" t="s">
        <v>85</v>
      </c>
      <c r="D174" s="103" t="s">
        <v>10157</v>
      </c>
      <c r="E174" s="94" t="s">
        <v>10158</v>
      </c>
      <c r="F174" s="94" t="s">
        <v>3116</v>
      </c>
      <c r="G174" s="94" t="s">
        <v>2497</v>
      </c>
      <c r="H174" s="103">
        <v>2022</v>
      </c>
      <c r="I174" s="103">
        <v>2022</v>
      </c>
      <c r="J174" s="102" t="s">
        <v>5003</v>
      </c>
      <c r="K174" s="94" t="s">
        <v>5004</v>
      </c>
      <c r="L174" s="94" t="s">
        <v>5005</v>
      </c>
      <c r="M174" s="94" t="s">
        <v>5006</v>
      </c>
      <c r="N174" s="94" t="s">
        <v>5007</v>
      </c>
      <c r="O174" s="94" t="s">
        <v>89</v>
      </c>
      <c r="P174" s="94" t="s">
        <v>90</v>
      </c>
      <c r="Q174" s="94" t="s">
        <v>5008</v>
      </c>
      <c r="R174" s="94" t="s">
        <v>5009</v>
      </c>
      <c r="S174" s="94" t="s">
        <v>223</v>
      </c>
      <c r="T174" s="94" t="s">
        <v>3179</v>
      </c>
      <c r="U174" s="94" t="s">
        <v>687</v>
      </c>
      <c r="V174" s="104" t="s">
        <v>5010</v>
      </c>
      <c r="W174" s="105" t="s">
        <v>2498</v>
      </c>
      <c r="X174" s="105" t="s">
        <v>5008</v>
      </c>
      <c r="Y174" s="105" t="s">
        <v>5011</v>
      </c>
      <c r="Z174" s="105" t="s">
        <v>5012</v>
      </c>
      <c r="AA174" s="105" t="s">
        <v>5013</v>
      </c>
      <c r="AB174" s="106">
        <v>1</v>
      </c>
      <c r="AC174" s="102">
        <v>13348</v>
      </c>
      <c r="AD174" s="94">
        <v>1500</v>
      </c>
      <c r="AE174" s="94">
        <v>1500</v>
      </c>
      <c r="AF174" s="94">
        <v>1500</v>
      </c>
      <c r="AG174" s="94">
        <v>1500</v>
      </c>
      <c r="AH174" s="102" t="s">
        <v>3117</v>
      </c>
      <c r="AI174" s="102"/>
      <c r="AJ174" s="107"/>
      <c r="AK174" s="107" t="s">
        <v>3118</v>
      </c>
      <c r="AL174" s="107"/>
    </row>
    <row r="175" spans="2:38" ht="25.25" customHeight="1" x14ac:dyDescent="0.2">
      <c r="B175" s="102" t="s">
        <v>677</v>
      </c>
      <c r="C175" s="94" t="s">
        <v>85</v>
      </c>
      <c r="D175" s="103" t="s">
        <v>10159</v>
      </c>
      <c r="E175" s="94" t="s">
        <v>10160</v>
      </c>
      <c r="F175" s="94" t="s">
        <v>3116</v>
      </c>
      <c r="G175" s="94" t="s">
        <v>2497</v>
      </c>
      <c r="H175" s="103">
        <v>2022</v>
      </c>
      <c r="I175" s="103">
        <v>2022</v>
      </c>
      <c r="J175" s="102" t="s">
        <v>10161</v>
      </c>
      <c r="K175" s="94" t="s">
        <v>10162</v>
      </c>
      <c r="L175" s="94" t="s">
        <v>10163</v>
      </c>
      <c r="M175" s="94" t="s">
        <v>10164</v>
      </c>
      <c r="N175" s="94" t="s">
        <v>10165</v>
      </c>
      <c r="O175" s="94" t="s">
        <v>89</v>
      </c>
      <c r="P175" s="94" t="s">
        <v>90</v>
      </c>
      <c r="Q175" s="94" t="s">
        <v>10166</v>
      </c>
      <c r="R175" s="94" t="s">
        <v>10167</v>
      </c>
      <c r="S175" s="94" t="s">
        <v>91</v>
      </c>
      <c r="T175" s="94" t="s">
        <v>4800</v>
      </c>
      <c r="U175" s="94" t="s">
        <v>687</v>
      </c>
      <c r="V175" s="104" t="s">
        <v>10168</v>
      </c>
      <c r="W175" s="105" t="s">
        <v>2498</v>
      </c>
      <c r="X175" s="105" t="s">
        <v>10166</v>
      </c>
      <c r="Y175" s="105" t="s">
        <v>10169</v>
      </c>
      <c r="Z175" s="105" t="s">
        <v>10170</v>
      </c>
      <c r="AA175" s="105" t="s">
        <v>10171</v>
      </c>
      <c r="AB175" s="106">
        <v>2</v>
      </c>
      <c r="AC175" s="102">
        <v>3031</v>
      </c>
      <c r="AD175" s="94">
        <v>1500</v>
      </c>
      <c r="AE175" s="94">
        <v>1500</v>
      </c>
      <c r="AF175" s="94">
        <v>1500</v>
      </c>
      <c r="AG175" s="94">
        <v>1500</v>
      </c>
      <c r="AH175" s="102" t="s">
        <v>3117</v>
      </c>
      <c r="AI175" s="102"/>
      <c r="AJ175" s="107"/>
      <c r="AK175" s="107" t="s">
        <v>3118</v>
      </c>
      <c r="AL175" s="107"/>
    </row>
    <row r="176" spans="2:38" ht="25.25" customHeight="1" x14ac:dyDescent="0.2">
      <c r="B176" s="102" t="s">
        <v>677</v>
      </c>
      <c r="C176" s="94" t="s">
        <v>85</v>
      </c>
      <c r="D176" s="103" t="s">
        <v>10172</v>
      </c>
      <c r="E176" s="94" t="s">
        <v>10173</v>
      </c>
      <c r="F176" s="94" t="s">
        <v>3116</v>
      </c>
      <c r="G176" s="94" t="s">
        <v>2497</v>
      </c>
      <c r="H176" s="103">
        <v>2022</v>
      </c>
      <c r="I176" s="103">
        <v>2022</v>
      </c>
      <c r="J176" s="102" t="s">
        <v>4837</v>
      </c>
      <c r="K176" s="94" t="s">
        <v>4838</v>
      </c>
      <c r="L176" s="94"/>
      <c r="M176" s="94" t="s">
        <v>4839</v>
      </c>
      <c r="N176" s="94" t="s">
        <v>4840</v>
      </c>
      <c r="O176" s="94" t="s">
        <v>89</v>
      </c>
      <c r="P176" s="94" t="s">
        <v>257</v>
      </c>
      <c r="Q176" s="94" t="s">
        <v>4841</v>
      </c>
      <c r="R176" s="94" t="s">
        <v>4814</v>
      </c>
      <c r="S176" s="94" t="s">
        <v>91</v>
      </c>
      <c r="T176" s="94" t="s">
        <v>3179</v>
      </c>
      <c r="U176" s="94" t="s">
        <v>687</v>
      </c>
      <c r="V176" s="104" t="s">
        <v>4842</v>
      </c>
      <c r="W176" s="105" t="s">
        <v>4843</v>
      </c>
      <c r="X176" s="105" t="s">
        <v>4813</v>
      </c>
      <c r="Y176" s="105" t="s">
        <v>4844</v>
      </c>
      <c r="Z176" s="105" t="s">
        <v>4845</v>
      </c>
      <c r="AA176" s="105" t="s">
        <v>4764</v>
      </c>
      <c r="AB176" s="106">
        <v>4</v>
      </c>
      <c r="AC176" s="102">
        <v>18630</v>
      </c>
      <c r="AD176" s="94">
        <v>6500</v>
      </c>
      <c r="AE176" s="94">
        <v>5700</v>
      </c>
      <c r="AF176" s="94">
        <v>5700</v>
      </c>
      <c r="AG176" s="94">
        <v>5700</v>
      </c>
      <c r="AH176" s="102" t="s">
        <v>3117</v>
      </c>
      <c r="AI176" s="102"/>
      <c r="AJ176" s="107"/>
      <c r="AK176" s="107" t="s">
        <v>3118</v>
      </c>
      <c r="AL176" s="107"/>
    </row>
    <row r="177" spans="2:38" ht="25.25" customHeight="1" x14ac:dyDescent="0.2">
      <c r="B177" s="102" t="s">
        <v>677</v>
      </c>
      <c r="C177" s="94" t="s">
        <v>85</v>
      </c>
      <c r="D177" s="103" t="s">
        <v>10174</v>
      </c>
      <c r="E177" s="94" t="s">
        <v>10175</v>
      </c>
      <c r="F177" s="94" t="s">
        <v>3116</v>
      </c>
      <c r="G177" s="94" t="s">
        <v>2497</v>
      </c>
      <c r="H177" s="103">
        <v>2022</v>
      </c>
      <c r="I177" s="103">
        <v>2022</v>
      </c>
      <c r="J177" s="102" t="s">
        <v>4954</v>
      </c>
      <c r="K177" s="94" t="s">
        <v>4955</v>
      </c>
      <c r="L177" s="94"/>
      <c r="M177" s="94" t="s">
        <v>4956</v>
      </c>
      <c r="N177" s="94" t="s">
        <v>4957</v>
      </c>
      <c r="O177" s="94" t="s">
        <v>89</v>
      </c>
      <c r="P177" s="94" t="s">
        <v>257</v>
      </c>
      <c r="Q177" s="94" t="s">
        <v>4871</v>
      </c>
      <c r="R177" s="94" t="s">
        <v>4867</v>
      </c>
      <c r="S177" s="94" t="s">
        <v>91</v>
      </c>
      <c r="T177" s="94" t="s">
        <v>4800</v>
      </c>
      <c r="U177" s="94" t="s">
        <v>687</v>
      </c>
      <c r="V177" s="104" t="s">
        <v>4958</v>
      </c>
      <c r="W177" s="105" t="s">
        <v>4959</v>
      </c>
      <c r="X177" s="105" t="s">
        <v>4871</v>
      </c>
      <c r="Y177" s="105" t="s">
        <v>4872</v>
      </c>
      <c r="Z177" s="105"/>
      <c r="AA177" s="105"/>
      <c r="AB177" s="106">
        <v>4</v>
      </c>
      <c r="AC177" s="102">
        <v>15120</v>
      </c>
      <c r="AD177" s="94">
        <v>4600</v>
      </c>
      <c r="AE177" s="94">
        <v>4600</v>
      </c>
      <c r="AF177" s="94">
        <v>4600</v>
      </c>
      <c r="AG177" s="94">
        <v>4600</v>
      </c>
      <c r="AH177" s="102" t="s">
        <v>3117</v>
      </c>
      <c r="AI177" s="102"/>
      <c r="AJ177" s="107"/>
      <c r="AK177" s="107" t="s">
        <v>3118</v>
      </c>
      <c r="AL177" s="107"/>
    </row>
    <row r="178" spans="2:38" ht="25.25" customHeight="1" x14ac:dyDescent="0.2">
      <c r="B178" s="102" t="s">
        <v>677</v>
      </c>
      <c r="C178" s="94" t="s">
        <v>85</v>
      </c>
      <c r="D178" s="103" t="s">
        <v>10176</v>
      </c>
      <c r="E178" s="94" t="s">
        <v>10177</v>
      </c>
      <c r="F178" s="94" t="s">
        <v>3116</v>
      </c>
      <c r="G178" s="94" t="s">
        <v>2497</v>
      </c>
      <c r="H178" s="103">
        <v>2022</v>
      </c>
      <c r="I178" s="103">
        <v>2022</v>
      </c>
      <c r="J178" s="102" t="s">
        <v>5080</v>
      </c>
      <c r="K178" s="94" t="s">
        <v>5081</v>
      </c>
      <c r="L178" s="94" t="s">
        <v>5082</v>
      </c>
      <c r="M178" s="94" t="s">
        <v>5083</v>
      </c>
      <c r="N178" s="94" t="s">
        <v>5084</v>
      </c>
      <c r="O178" s="94" t="s">
        <v>89</v>
      </c>
      <c r="P178" s="94" t="s">
        <v>90</v>
      </c>
      <c r="Q178" s="94" t="s">
        <v>5085</v>
      </c>
      <c r="R178" s="94" t="s">
        <v>5086</v>
      </c>
      <c r="S178" s="94" t="s">
        <v>91</v>
      </c>
      <c r="T178" s="94" t="s">
        <v>686</v>
      </c>
      <c r="U178" s="94" t="s">
        <v>687</v>
      </c>
      <c r="V178" s="104" t="s">
        <v>5087</v>
      </c>
      <c r="W178" s="105" t="s">
        <v>5088</v>
      </c>
      <c r="X178" s="105" t="s">
        <v>5085</v>
      </c>
      <c r="Y178" s="105" t="s">
        <v>5089</v>
      </c>
      <c r="Z178" s="105" t="s">
        <v>5090</v>
      </c>
      <c r="AA178" s="105" t="s">
        <v>5091</v>
      </c>
      <c r="AB178" s="106">
        <v>1</v>
      </c>
      <c r="AC178" s="102">
        <v>2000</v>
      </c>
      <c r="AD178" s="94">
        <v>1000</v>
      </c>
      <c r="AE178" s="94">
        <v>1000</v>
      </c>
      <c r="AF178" s="94">
        <v>1000</v>
      </c>
      <c r="AG178" s="94">
        <v>1000</v>
      </c>
      <c r="AH178" s="102" t="s">
        <v>3117</v>
      </c>
      <c r="AI178" s="102"/>
      <c r="AJ178" s="107"/>
      <c r="AK178" s="107" t="s">
        <v>3118</v>
      </c>
      <c r="AL178" s="107"/>
    </row>
    <row r="179" spans="2:38" ht="25.25" customHeight="1" x14ac:dyDescent="0.2">
      <c r="B179" s="102" t="s">
        <v>677</v>
      </c>
      <c r="C179" s="94" t="s">
        <v>85</v>
      </c>
      <c r="D179" s="103" t="s">
        <v>10178</v>
      </c>
      <c r="E179" s="94" t="s">
        <v>10179</v>
      </c>
      <c r="F179" s="94" t="s">
        <v>3116</v>
      </c>
      <c r="G179" s="94" t="s">
        <v>2497</v>
      </c>
      <c r="H179" s="103">
        <v>2022</v>
      </c>
      <c r="I179" s="103">
        <v>2022</v>
      </c>
      <c r="J179" s="102" t="s">
        <v>10180</v>
      </c>
      <c r="K179" s="94" t="s">
        <v>10181</v>
      </c>
      <c r="L179" s="94" t="s">
        <v>10182</v>
      </c>
      <c r="M179" s="94" t="s">
        <v>10183</v>
      </c>
      <c r="N179" s="94" t="s">
        <v>10184</v>
      </c>
      <c r="O179" s="94" t="s">
        <v>89</v>
      </c>
      <c r="P179" s="94" t="s">
        <v>90</v>
      </c>
      <c r="Q179" s="94" t="s">
        <v>4798</v>
      </c>
      <c r="R179" s="94" t="s">
        <v>4799</v>
      </c>
      <c r="S179" s="94" t="s">
        <v>135</v>
      </c>
      <c r="T179" s="94" t="s">
        <v>4800</v>
      </c>
      <c r="U179" s="94" t="s">
        <v>687</v>
      </c>
      <c r="V179" s="104" t="s">
        <v>10185</v>
      </c>
      <c r="W179" s="105" t="s">
        <v>2534</v>
      </c>
      <c r="X179" s="105" t="s">
        <v>4798</v>
      </c>
      <c r="Y179" s="105" t="s">
        <v>10186</v>
      </c>
      <c r="Z179" s="105" t="s">
        <v>4804</v>
      </c>
      <c r="AA179" s="105" t="s">
        <v>10187</v>
      </c>
      <c r="AB179" s="106">
        <v>1</v>
      </c>
      <c r="AC179" s="102">
        <v>3300</v>
      </c>
      <c r="AD179" s="94">
        <v>1600</v>
      </c>
      <c r="AE179" s="94">
        <v>1600</v>
      </c>
      <c r="AF179" s="94">
        <v>1600</v>
      </c>
      <c r="AG179" s="94">
        <v>1600</v>
      </c>
      <c r="AH179" s="102" t="s">
        <v>3117</v>
      </c>
      <c r="AI179" s="102"/>
      <c r="AJ179" s="107"/>
      <c r="AK179" s="107" t="s">
        <v>3118</v>
      </c>
      <c r="AL179" s="107"/>
    </row>
    <row r="180" spans="2:38" ht="25.25" customHeight="1" x14ac:dyDescent="0.2">
      <c r="B180" s="102" t="s">
        <v>677</v>
      </c>
      <c r="C180" s="94" t="s">
        <v>85</v>
      </c>
      <c r="D180" s="103" t="s">
        <v>10188</v>
      </c>
      <c r="E180" s="94" t="s">
        <v>10189</v>
      </c>
      <c r="F180" s="94" t="s">
        <v>3116</v>
      </c>
      <c r="G180" s="94" t="s">
        <v>2497</v>
      </c>
      <c r="H180" s="103">
        <v>2022</v>
      </c>
      <c r="I180" s="103">
        <v>2022</v>
      </c>
      <c r="J180" s="102" t="s">
        <v>5057</v>
      </c>
      <c r="K180" s="94" t="s">
        <v>5058</v>
      </c>
      <c r="L180" s="94" t="s">
        <v>5059</v>
      </c>
      <c r="M180" s="94" t="s">
        <v>5060</v>
      </c>
      <c r="N180" s="94" t="s">
        <v>5061</v>
      </c>
      <c r="O180" s="94" t="s">
        <v>89</v>
      </c>
      <c r="P180" s="94" t="s">
        <v>90</v>
      </c>
      <c r="Q180" s="94" t="s">
        <v>5062</v>
      </c>
      <c r="R180" s="94" t="s">
        <v>5063</v>
      </c>
      <c r="S180" s="94" t="s">
        <v>135</v>
      </c>
      <c r="T180" s="94" t="s">
        <v>3179</v>
      </c>
      <c r="U180" s="94" t="s">
        <v>687</v>
      </c>
      <c r="V180" s="104" t="s">
        <v>5064</v>
      </c>
      <c r="W180" s="105" t="s">
        <v>2498</v>
      </c>
      <c r="X180" s="105" t="s">
        <v>5062</v>
      </c>
      <c r="Y180" s="105" t="s">
        <v>5065</v>
      </c>
      <c r="Z180" s="105" t="s">
        <v>5066</v>
      </c>
      <c r="AA180" s="105" t="s">
        <v>5067</v>
      </c>
      <c r="AB180" s="106">
        <v>3</v>
      </c>
      <c r="AC180" s="102">
        <v>18550</v>
      </c>
      <c r="AD180" s="94">
        <v>5000</v>
      </c>
      <c r="AE180" s="94">
        <v>1800</v>
      </c>
      <c r="AF180" s="94">
        <v>1800</v>
      </c>
      <c r="AG180" s="94">
        <v>1800</v>
      </c>
      <c r="AH180" s="102" t="s">
        <v>3117</v>
      </c>
      <c r="AI180" s="102"/>
      <c r="AJ180" s="107"/>
      <c r="AK180" s="107" t="s">
        <v>3118</v>
      </c>
      <c r="AL180" s="107"/>
    </row>
    <row r="181" spans="2:38" ht="25.25" customHeight="1" x14ac:dyDescent="0.2">
      <c r="B181" s="102" t="s">
        <v>677</v>
      </c>
      <c r="C181" s="94" t="s">
        <v>85</v>
      </c>
      <c r="D181" s="103" t="s">
        <v>10190</v>
      </c>
      <c r="E181" s="94" t="s">
        <v>10191</v>
      </c>
      <c r="F181" s="94" t="s">
        <v>3116</v>
      </c>
      <c r="G181" s="94" t="s">
        <v>2497</v>
      </c>
      <c r="H181" s="103">
        <v>2022</v>
      </c>
      <c r="I181" s="103">
        <v>2022</v>
      </c>
      <c r="J181" s="102" t="s">
        <v>4890</v>
      </c>
      <c r="K181" s="94" t="s">
        <v>4891</v>
      </c>
      <c r="L181" s="94" t="s">
        <v>4892</v>
      </c>
      <c r="M181" s="94" t="s">
        <v>4893</v>
      </c>
      <c r="N181" s="94" t="s">
        <v>4894</v>
      </c>
      <c r="O181" s="94" t="s">
        <v>89</v>
      </c>
      <c r="P181" s="94" t="s">
        <v>90</v>
      </c>
      <c r="Q181" s="94" t="s">
        <v>4895</v>
      </c>
      <c r="R181" s="94" t="s">
        <v>4896</v>
      </c>
      <c r="S181" s="94" t="s">
        <v>135</v>
      </c>
      <c r="T181" s="94" t="s">
        <v>716</v>
      </c>
      <c r="U181" s="94" t="s">
        <v>687</v>
      </c>
      <c r="V181" s="104" t="s">
        <v>4897</v>
      </c>
      <c r="W181" s="105" t="s">
        <v>2498</v>
      </c>
      <c r="X181" s="105" t="s">
        <v>4895</v>
      </c>
      <c r="Y181" s="105" t="s">
        <v>4898</v>
      </c>
      <c r="Z181" s="105" t="s">
        <v>4899</v>
      </c>
      <c r="AA181" s="105" t="s">
        <v>4900</v>
      </c>
      <c r="AB181" s="106">
        <v>4</v>
      </c>
      <c r="AC181" s="102">
        <v>18075</v>
      </c>
      <c r="AD181" s="94">
        <v>3650</v>
      </c>
      <c r="AE181" s="94">
        <v>1900</v>
      </c>
      <c r="AF181" s="94">
        <v>1900</v>
      </c>
      <c r="AG181" s="94">
        <v>1900</v>
      </c>
      <c r="AH181" s="102" t="s">
        <v>3117</v>
      </c>
      <c r="AI181" s="102"/>
      <c r="AJ181" s="107"/>
      <c r="AK181" s="107" t="s">
        <v>3118</v>
      </c>
      <c r="AL181" s="107"/>
    </row>
    <row r="182" spans="2:38" ht="25.25" customHeight="1" x14ac:dyDescent="0.2">
      <c r="B182" s="102" t="s">
        <v>677</v>
      </c>
      <c r="C182" s="94" t="s">
        <v>85</v>
      </c>
      <c r="D182" s="103" t="s">
        <v>10192</v>
      </c>
      <c r="E182" s="94" t="s">
        <v>10193</v>
      </c>
      <c r="F182" s="94" t="s">
        <v>3116</v>
      </c>
      <c r="G182" s="94" t="s">
        <v>2497</v>
      </c>
      <c r="H182" s="103">
        <v>2022</v>
      </c>
      <c r="I182" s="103">
        <v>2022</v>
      </c>
      <c r="J182" s="102" t="s">
        <v>5160</v>
      </c>
      <c r="K182" s="94" t="s">
        <v>5161</v>
      </c>
      <c r="L182" s="94" t="s">
        <v>5162</v>
      </c>
      <c r="M182" s="94" t="s">
        <v>5163</v>
      </c>
      <c r="N182" s="94" t="s">
        <v>5164</v>
      </c>
      <c r="O182" s="94" t="s">
        <v>89</v>
      </c>
      <c r="P182" s="94" t="s">
        <v>90</v>
      </c>
      <c r="Q182" s="94" t="s">
        <v>5165</v>
      </c>
      <c r="R182" s="94" t="s">
        <v>5166</v>
      </c>
      <c r="S182" s="94" t="s">
        <v>135</v>
      </c>
      <c r="T182" s="94" t="s">
        <v>803</v>
      </c>
      <c r="U182" s="94" t="s">
        <v>687</v>
      </c>
      <c r="V182" s="104" t="s">
        <v>5167</v>
      </c>
      <c r="W182" s="105" t="s">
        <v>2498</v>
      </c>
      <c r="X182" s="105" t="s">
        <v>5165</v>
      </c>
      <c r="Y182" s="105" t="s">
        <v>5168</v>
      </c>
      <c r="Z182" s="105" t="s">
        <v>5169</v>
      </c>
      <c r="AA182" s="105" t="s">
        <v>5170</v>
      </c>
      <c r="AB182" s="106">
        <v>3</v>
      </c>
      <c r="AC182" s="102">
        <v>8800</v>
      </c>
      <c r="AD182" s="94">
        <v>4300</v>
      </c>
      <c r="AE182" s="94">
        <v>2500</v>
      </c>
      <c r="AF182" s="94">
        <v>2500</v>
      </c>
      <c r="AG182" s="94">
        <v>2500</v>
      </c>
      <c r="AH182" s="102" t="s">
        <v>3117</v>
      </c>
      <c r="AI182" s="102"/>
      <c r="AJ182" s="107"/>
      <c r="AK182" s="107" t="s">
        <v>3118</v>
      </c>
      <c r="AL182" s="107"/>
    </row>
    <row r="183" spans="2:38" ht="25.25" customHeight="1" x14ac:dyDescent="0.2">
      <c r="B183" s="102" t="s">
        <v>677</v>
      </c>
      <c r="C183" s="94" t="s">
        <v>85</v>
      </c>
      <c r="D183" s="103" t="s">
        <v>10194</v>
      </c>
      <c r="E183" s="94" t="s">
        <v>10195</v>
      </c>
      <c r="F183" s="94" t="s">
        <v>3116</v>
      </c>
      <c r="G183" s="94" t="s">
        <v>2497</v>
      </c>
      <c r="H183" s="103">
        <v>2022</v>
      </c>
      <c r="I183" s="103">
        <v>2022</v>
      </c>
      <c r="J183" s="102" t="s">
        <v>4903</v>
      </c>
      <c r="K183" s="94" t="s">
        <v>4904</v>
      </c>
      <c r="L183" s="94" t="s">
        <v>4905</v>
      </c>
      <c r="M183" s="94" t="s">
        <v>4906</v>
      </c>
      <c r="N183" s="94" t="s">
        <v>4907</v>
      </c>
      <c r="O183" s="94" t="s">
        <v>89</v>
      </c>
      <c r="P183" s="94" t="s">
        <v>90</v>
      </c>
      <c r="Q183" s="94" t="s">
        <v>4908</v>
      </c>
      <c r="R183" s="94" t="s">
        <v>4909</v>
      </c>
      <c r="S183" s="94" t="s">
        <v>135</v>
      </c>
      <c r="T183" s="94" t="s">
        <v>803</v>
      </c>
      <c r="U183" s="94" t="s">
        <v>687</v>
      </c>
      <c r="V183" s="104" t="s">
        <v>4910</v>
      </c>
      <c r="W183" s="105" t="s">
        <v>2534</v>
      </c>
      <c r="X183" s="105" t="s">
        <v>4908</v>
      </c>
      <c r="Y183" s="105" t="s">
        <v>4911</v>
      </c>
      <c r="Z183" s="105"/>
      <c r="AA183" s="105"/>
      <c r="AB183" s="106">
        <v>1</v>
      </c>
      <c r="AC183" s="102">
        <v>11083</v>
      </c>
      <c r="AD183" s="94">
        <v>2800</v>
      </c>
      <c r="AE183" s="94">
        <v>2000</v>
      </c>
      <c r="AF183" s="94">
        <v>2000</v>
      </c>
      <c r="AG183" s="94">
        <v>2000</v>
      </c>
      <c r="AH183" s="102" t="s">
        <v>3117</v>
      </c>
      <c r="AI183" s="102"/>
      <c r="AJ183" s="107"/>
      <c r="AK183" s="107" t="s">
        <v>3118</v>
      </c>
      <c r="AL183" s="107"/>
    </row>
    <row r="184" spans="2:38" ht="25.25" customHeight="1" x14ac:dyDescent="0.2">
      <c r="B184" s="102" t="s">
        <v>677</v>
      </c>
      <c r="C184" s="94" t="s">
        <v>85</v>
      </c>
      <c r="D184" s="103" t="s">
        <v>10196</v>
      </c>
      <c r="E184" s="94" t="s">
        <v>10197</v>
      </c>
      <c r="F184" s="94" t="s">
        <v>3116</v>
      </c>
      <c r="G184" s="94" t="s">
        <v>2497</v>
      </c>
      <c r="H184" s="103">
        <v>2022</v>
      </c>
      <c r="I184" s="103">
        <v>2022</v>
      </c>
      <c r="J184" s="102" t="s">
        <v>4914</v>
      </c>
      <c r="K184" s="94" t="s">
        <v>4915</v>
      </c>
      <c r="L184" s="94" t="s">
        <v>4916</v>
      </c>
      <c r="M184" s="94" t="s">
        <v>4917</v>
      </c>
      <c r="N184" s="94" t="s">
        <v>4918</v>
      </c>
      <c r="O184" s="94" t="s">
        <v>89</v>
      </c>
      <c r="P184" s="94" t="s">
        <v>90</v>
      </c>
      <c r="Q184" s="94" t="s">
        <v>4919</v>
      </c>
      <c r="R184" s="94" t="s">
        <v>4920</v>
      </c>
      <c r="S184" s="94" t="s">
        <v>135</v>
      </c>
      <c r="T184" s="94" t="s">
        <v>716</v>
      </c>
      <c r="U184" s="94" t="s">
        <v>687</v>
      </c>
      <c r="V184" s="104" t="s">
        <v>4921</v>
      </c>
      <c r="W184" s="105" t="s">
        <v>4922</v>
      </c>
      <c r="X184" s="105" t="s">
        <v>4919</v>
      </c>
      <c r="Y184" s="105" t="s">
        <v>4923</v>
      </c>
      <c r="Z184" s="105" t="s">
        <v>4924</v>
      </c>
      <c r="AA184" s="105" t="s">
        <v>4925</v>
      </c>
      <c r="AB184" s="106">
        <v>3</v>
      </c>
      <c r="AC184" s="102">
        <v>35950</v>
      </c>
      <c r="AD184" s="94">
        <v>6300</v>
      </c>
      <c r="AE184" s="94">
        <v>2350</v>
      </c>
      <c r="AF184" s="94">
        <v>2350</v>
      </c>
      <c r="AG184" s="94">
        <v>2350</v>
      </c>
      <c r="AH184" s="102" t="s">
        <v>3117</v>
      </c>
      <c r="AI184" s="102"/>
      <c r="AJ184" s="107"/>
      <c r="AK184" s="107" t="s">
        <v>3118</v>
      </c>
      <c r="AL184" s="107"/>
    </row>
    <row r="185" spans="2:38" ht="25.25" customHeight="1" x14ac:dyDescent="0.2">
      <c r="B185" s="102" t="s">
        <v>677</v>
      </c>
      <c r="C185" s="94" t="s">
        <v>85</v>
      </c>
      <c r="D185" s="103" t="s">
        <v>10198</v>
      </c>
      <c r="E185" s="94" t="s">
        <v>10199</v>
      </c>
      <c r="F185" s="94" t="s">
        <v>3116</v>
      </c>
      <c r="G185" s="94" t="s">
        <v>2497</v>
      </c>
      <c r="H185" s="103">
        <v>2022</v>
      </c>
      <c r="I185" s="103">
        <v>2022</v>
      </c>
      <c r="J185" s="102" t="s">
        <v>10200</v>
      </c>
      <c r="K185" s="94" t="s">
        <v>10201</v>
      </c>
      <c r="L185" s="94" t="s">
        <v>10202</v>
      </c>
      <c r="M185" s="94" t="s">
        <v>10203</v>
      </c>
      <c r="N185" s="94" t="s">
        <v>10204</v>
      </c>
      <c r="O185" s="94" t="s">
        <v>89</v>
      </c>
      <c r="P185" s="94" t="s">
        <v>90</v>
      </c>
      <c r="Q185" s="94" t="s">
        <v>714</v>
      </c>
      <c r="R185" s="94" t="s">
        <v>10205</v>
      </c>
      <c r="S185" s="94" t="s">
        <v>135</v>
      </c>
      <c r="T185" s="94" t="s">
        <v>716</v>
      </c>
      <c r="U185" s="94" t="s">
        <v>687</v>
      </c>
      <c r="V185" s="104" t="s">
        <v>10206</v>
      </c>
      <c r="W185" s="105" t="s">
        <v>2498</v>
      </c>
      <c r="X185" s="105" t="s">
        <v>714</v>
      </c>
      <c r="Y185" s="105" t="s">
        <v>10207</v>
      </c>
      <c r="Z185" s="105" t="s">
        <v>10208</v>
      </c>
      <c r="AA185" s="105" t="s">
        <v>10209</v>
      </c>
      <c r="AB185" s="106">
        <v>1</v>
      </c>
      <c r="AC185" s="102">
        <v>11000</v>
      </c>
      <c r="AD185" s="94">
        <v>4000</v>
      </c>
      <c r="AE185" s="94">
        <v>1250</v>
      </c>
      <c r="AF185" s="94">
        <v>1250</v>
      </c>
      <c r="AG185" s="94">
        <v>1250</v>
      </c>
      <c r="AH185" s="102" t="s">
        <v>3117</v>
      </c>
      <c r="AI185" s="102"/>
      <c r="AJ185" s="107"/>
      <c r="AK185" s="107" t="s">
        <v>3118</v>
      </c>
      <c r="AL185" s="107"/>
    </row>
    <row r="186" spans="2:38" ht="25.25" customHeight="1" x14ac:dyDescent="0.2">
      <c r="B186" s="102" t="s">
        <v>677</v>
      </c>
      <c r="C186" s="94" t="s">
        <v>85</v>
      </c>
      <c r="D186" s="103" t="s">
        <v>10210</v>
      </c>
      <c r="E186" s="94" t="s">
        <v>10211</v>
      </c>
      <c r="F186" s="94" t="s">
        <v>3116</v>
      </c>
      <c r="G186" s="94" t="s">
        <v>2497</v>
      </c>
      <c r="H186" s="103">
        <v>2022</v>
      </c>
      <c r="I186" s="103">
        <v>2022</v>
      </c>
      <c r="J186" s="102" t="s">
        <v>5016</v>
      </c>
      <c r="K186" s="94" t="s">
        <v>5017</v>
      </c>
      <c r="L186" s="94" t="s">
        <v>5018</v>
      </c>
      <c r="M186" s="94" t="s">
        <v>5019</v>
      </c>
      <c r="N186" s="94" t="s">
        <v>5020</v>
      </c>
      <c r="O186" s="94" t="s">
        <v>89</v>
      </c>
      <c r="P186" s="94" t="s">
        <v>90</v>
      </c>
      <c r="Q186" s="94" t="s">
        <v>5021</v>
      </c>
      <c r="R186" s="94" t="s">
        <v>5022</v>
      </c>
      <c r="S186" s="94" t="s">
        <v>135</v>
      </c>
      <c r="T186" s="94" t="s">
        <v>686</v>
      </c>
      <c r="U186" s="94" t="s">
        <v>687</v>
      </c>
      <c r="V186" s="104" t="s">
        <v>1656</v>
      </c>
      <c r="W186" s="105" t="s">
        <v>5023</v>
      </c>
      <c r="X186" s="105" t="s">
        <v>5021</v>
      </c>
      <c r="Y186" s="105" t="s">
        <v>5024</v>
      </c>
      <c r="Z186" s="105" t="s">
        <v>5025</v>
      </c>
      <c r="AA186" s="105" t="s">
        <v>5026</v>
      </c>
      <c r="AB186" s="106">
        <v>3</v>
      </c>
      <c r="AC186" s="102">
        <v>22750</v>
      </c>
      <c r="AD186" s="94">
        <v>7200</v>
      </c>
      <c r="AE186" s="94">
        <v>2000</v>
      </c>
      <c r="AF186" s="94">
        <v>2000</v>
      </c>
      <c r="AG186" s="94">
        <v>2000</v>
      </c>
      <c r="AH186" s="102" t="s">
        <v>3117</v>
      </c>
      <c r="AI186" s="102"/>
      <c r="AJ186" s="107"/>
      <c r="AK186" s="107" t="s">
        <v>3118</v>
      </c>
      <c r="AL186" s="107"/>
    </row>
    <row r="187" spans="2:38" ht="25.25" customHeight="1" x14ac:dyDescent="0.2">
      <c r="B187" s="102" t="s">
        <v>677</v>
      </c>
      <c r="C187" s="94" t="s">
        <v>85</v>
      </c>
      <c r="D187" s="103" t="s">
        <v>10212</v>
      </c>
      <c r="E187" s="94" t="s">
        <v>10213</v>
      </c>
      <c r="F187" s="94" t="s">
        <v>3116</v>
      </c>
      <c r="G187" s="94" t="s">
        <v>2497</v>
      </c>
      <c r="H187" s="103">
        <v>2022</v>
      </c>
      <c r="I187" s="103">
        <v>2022</v>
      </c>
      <c r="J187" s="102" t="s">
        <v>4930</v>
      </c>
      <c r="K187" s="94" t="s">
        <v>4931</v>
      </c>
      <c r="L187" s="94"/>
      <c r="M187" s="94" t="s">
        <v>4932</v>
      </c>
      <c r="N187" s="94" t="s">
        <v>4933</v>
      </c>
      <c r="O187" s="94" t="s">
        <v>89</v>
      </c>
      <c r="P187" s="94" t="s">
        <v>90</v>
      </c>
      <c r="Q187" s="94" t="s">
        <v>759</v>
      </c>
      <c r="R187" s="94" t="s">
        <v>760</v>
      </c>
      <c r="S187" s="94" t="s">
        <v>135</v>
      </c>
      <c r="T187" s="94" t="s">
        <v>732</v>
      </c>
      <c r="U187" s="94" t="s">
        <v>687</v>
      </c>
      <c r="V187" s="104" t="s">
        <v>4934</v>
      </c>
      <c r="W187" s="105" t="s">
        <v>2498</v>
      </c>
      <c r="X187" s="105" t="s">
        <v>4935</v>
      </c>
      <c r="Y187" s="105" t="s">
        <v>4936</v>
      </c>
      <c r="Z187" s="105" t="s">
        <v>4937</v>
      </c>
      <c r="AA187" s="105" t="s">
        <v>4938</v>
      </c>
      <c r="AB187" s="106">
        <v>3</v>
      </c>
      <c r="AC187" s="102">
        <v>13925</v>
      </c>
      <c r="AD187" s="94">
        <v>4000</v>
      </c>
      <c r="AE187" s="94">
        <v>2000</v>
      </c>
      <c r="AF187" s="94">
        <v>2000</v>
      </c>
      <c r="AG187" s="94">
        <v>2000</v>
      </c>
      <c r="AH187" s="102" t="s">
        <v>3117</v>
      </c>
      <c r="AI187" s="102"/>
      <c r="AJ187" s="107"/>
      <c r="AK187" s="107" t="s">
        <v>3118</v>
      </c>
      <c r="AL187" s="107"/>
    </row>
    <row r="188" spans="2:38" ht="25.25" customHeight="1" x14ac:dyDescent="0.2">
      <c r="B188" s="102" t="s">
        <v>677</v>
      </c>
      <c r="C188" s="94" t="s">
        <v>85</v>
      </c>
      <c r="D188" s="103" t="s">
        <v>10214</v>
      </c>
      <c r="E188" s="94" t="s">
        <v>10215</v>
      </c>
      <c r="F188" s="94" t="s">
        <v>3116</v>
      </c>
      <c r="G188" s="94" t="s">
        <v>2497</v>
      </c>
      <c r="H188" s="103">
        <v>2022</v>
      </c>
      <c r="I188" s="103">
        <v>2022</v>
      </c>
      <c r="J188" s="102" t="s">
        <v>10216</v>
      </c>
      <c r="K188" s="94" t="s">
        <v>10217</v>
      </c>
      <c r="L188" s="94" t="s">
        <v>10218</v>
      </c>
      <c r="M188" s="94" t="s">
        <v>10219</v>
      </c>
      <c r="N188" s="94" t="s">
        <v>10220</v>
      </c>
      <c r="O188" s="94" t="s">
        <v>89</v>
      </c>
      <c r="P188" s="94" t="s">
        <v>90</v>
      </c>
      <c r="Q188" s="94" t="s">
        <v>10221</v>
      </c>
      <c r="R188" s="94" t="s">
        <v>10222</v>
      </c>
      <c r="S188" s="94" t="s">
        <v>135</v>
      </c>
      <c r="T188" s="94" t="s">
        <v>716</v>
      </c>
      <c r="U188" s="94" t="s">
        <v>687</v>
      </c>
      <c r="V188" s="104" t="s">
        <v>10223</v>
      </c>
      <c r="W188" s="105" t="s">
        <v>2498</v>
      </c>
      <c r="X188" s="105" t="s">
        <v>10221</v>
      </c>
      <c r="Y188" s="105" t="s">
        <v>10224</v>
      </c>
      <c r="Z188" s="105" t="s">
        <v>10225</v>
      </c>
      <c r="AA188" s="105" t="s">
        <v>10226</v>
      </c>
      <c r="AB188" s="106">
        <v>2</v>
      </c>
      <c r="AC188" s="102">
        <v>3000</v>
      </c>
      <c r="AD188" s="94">
        <v>1500</v>
      </c>
      <c r="AE188" s="94">
        <v>1500</v>
      </c>
      <c r="AF188" s="94">
        <v>1500</v>
      </c>
      <c r="AG188" s="94">
        <v>1500</v>
      </c>
      <c r="AH188" s="102" t="s">
        <v>3117</v>
      </c>
      <c r="AI188" s="102"/>
      <c r="AJ188" s="107"/>
      <c r="AK188" s="107" t="s">
        <v>3118</v>
      </c>
      <c r="AL188" s="107"/>
    </row>
    <row r="189" spans="2:38" ht="25.25" customHeight="1" x14ac:dyDescent="0.2">
      <c r="B189" s="102" t="s">
        <v>677</v>
      </c>
      <c r="C189" s="94" t="s">
        <v>85</v>
      </c>
      <c r="D189" s="103" t="s">
        <v>10227</v>
      </c>
      <c r="E189" s="94" t="s">
        <v>10228</v>
      </c>
      <c r="F189" s="94" t="s">
        <v>3116</v>
      </c>
      <c r="G189" s="94" t="s">
        <v>2497</v>
      </c>
      <c r="H189" s="103">
        <v>2022</v>
      </c>
      <c r="I189" s="103">
        <v>2022</v>
      </c>
      <c r="J189" s="102" t="s">
        <v>5120</v>
      </c>
      <c r="K189" s="94" t="s">
        <v>5121</v>
      </c>
      <c r="L189" s="94" t="s">
        <v>5122</v>
      </c>
      <c r="M189" s="94" t="s">
        <v>5123</v>
      </c>
      <c r="N189" s="94" t="s">
        <v>5124</v>
      </c>
      <c r="O189" s="94" t="s">
        <v>89</v>
      </c>
      <c r="P189" s="94" t="s">
        <v>90</v>
      </c>
      <c r="Q189" s="94" t="s">
        <v>5125</v>
      </c>
      <c r="R189" s="94" t="s">
        <v>5126</v>
      </c>
      <c r="S189" s="94" t="s">
        <v>135</v>
      </c>
      <c r="T189" s="94" t="s">
        <v>732</v>
      </c>
      <c r="U189" s="94" t="s">
        <v>687</v>
      </c>
      <c r="V189" s="104" t="s">
        <v>5127</v>
      </c>
      <c r="W189" s="105" t="s">
        <v>2498</v>
      </c>
      <c r="X189" s="105" t="s">
        <v>5125</v>
      </c>
      <c r="Y189" s="105" t="s">
        <v>5128</v>
      </c>
      <c r="Z189" s="105" t="s">
        <v>5129</v>
      </c>
      <c r="AA189" s="105" t="s">
        <v>5130</v>
      </c>
      <c r="AB189" s="106">
        <v>3</v>
      </c>
      <c r="AC189" s="102">
        <v>20950</v>
      </c>
      <c r="AD189" s="94">
        <v>7500</v>
      </c>
      <c r="AE189" s="94">
        <v>2000</v>
      </c>
      <c r="AF189" s="94">
        <v>2000</v>
      </c>
      <c r="AG189" s="94">
        <v>2000</v>
      </c>
      <c r="AH189" s="102" t="s">
        <v>3117</v>
      </c>
      <c r="AI189" s="102"/>
      <c r="AJ189" s="107"/>
      <c r="AK189" s="107" t="s">
        <v>3118</v>
      </c>
      <c r="AL189" s="107"/>
    </row>
    <row r="190" spans="2:38" ht="25.25" customHeight="1" x14ac:dyDescent="0.2">
      <c r="B190" s="102" t="s">
        <v>677</v>
      </c>
      <c r="C190" s="94" t="s">
        <v>85</v>
      </c>
      <c r="D190" s="103" t="s">
        <v>10229</v>
      </c>
      <c r="E190" s="94" t="s">
        <v>10230</v>
      </c>
      <c r="F190" s="94" t="s">
        <v>3116</v>
      </c>
      <c r="G190" s="94" t="s">
        <v>2497</v>
      </c>
      <c r="H190" s="103">
        <v>2022</v>
      </c>
      <c r="I190" s="103">
        <v>2022</v>
      </c>
      <c r="J190" s="102" t="s">
        <v>5029</v>
      </c>
      <c r="K190" s="94" t="s">
        <v>5030</v>
      </c>
      <c r="L190" s="94" t="s">
        <v>5031</v>
      </c>
      <c r="M190" s="94" t="s">
        <v>5032</v>
      </c>
      <c r="N190" s="94" t="s">
        <v>5033</v>
      </c>
      <c r="O190" s="94" t="s">
        <v>89</v>
      </c>
      <c r="P190" s="94" t="s">
        <v>90</v>
      </c>
      <c r="Q190" s="94" t="s">
        <v>5034</v>
      </c>
      <c r="R190" s="94" t="s">
        <v>5035</v>
      </c>
      <c r="S190" s="94" t="s">
        <v>135</v>
      </c>
      <c r="T190" s="94" t="s">
        <v>716</v>
      </c>
      <c r="U190" s="94" t="s">
        <v>687</v>
      </c>
      <c r="V190" s="104" t="s">
        <v>5036</v>
      </c>
      <c r="W190" s="105" t="s">
        <v>5037</v>
      </c>
      <c r="X190" s="105" t="s">
        <v>5034</v>
      </c>
      <c r="Y190" s="105" t="s">
        <v>5038</v>
      </c>
      <c r="Z190" s="105" t="s">
        <v>5039</v>
      </c>
      <c r="AA190" s="105" t="s">
        <v>5040</v>
      </c>
      <c r="AB190" s="106">
        <v>4</v>
      </c>
      <c r="AC190" s="102">
        <v>68950</v>
      </c>
      <c r="AD190" s="94">
        <v>14500</v>
      </c>
      <c r="AE190" s="94">
        <v>4800</v>
      </c>
      <c r="AF190" s="94">
        <v>4800</v>
      </c>
      <c r="AG190" s="94">
        <v>4800</v>
      </c>
      <c r="AH190" s="102" t="s">
        <v>3117</v>
      </c>
      <c r="AI190" s="102"/>
      <c r="AJ190" s="107"/>
      <c r="AK190" s="107" t="s">
        <v>3118</v>
      </c>
      <c r="AL190" s="107"/>
    </row>
    <row r="191" spans="2:38" ht="25.25" customHeight="1" x14ac:dyDescent="0.2">
      <c r="B191" s="102" t="s">
        <v>677</v>
      </c>
      <c r="C191" s="94" t="s">
        <v>85</v>
      </c>
      <c r="D191" s="103" t="s">
        <v>10231</v>
      </c>
      <c r="E191" s="94" t="s">
        <v>10232</v>
      </c>
      <c r="F191" s="94" t="s">
        <v>3116</v>
      </c>
      <c r="G191" s="94" t="s">
        <v>2497</v>
      </c>
      <c r="H191" s="103">
        <v>2022</v>
      </c>
      <c r="I191" s="103">
        <v>2022</v>
      </c>
      <c r="J191" s="102" t="s">
        <v>5133</v>
      </c>
      <c r="K191" s="94" t="s">
        <v>5134</v>
      </c>
      <c r="L191" s="94" t="s">
        <v>5135</v>
      </c>
      <c r="M191" s="94" t="s">
        <v>5136</v>
      </c>
      <c r="N191" s="94" t="s">
        <v>5137</v>
      </c>
      <c r="O191" s="94" t="s">
        <v>89</v>
      </c>
      <c r="P191" s="94" t="s">
        <v>90</v>
      </c>
      <c r="Q191" s="94" t="s">
        <v>5138</v>
      </c>
      <c r="R191" s="94" t="s">
        <v>5139</v>
      </c>
      <c r="S191" s="94" t="s">
        <v>91</v>
      </c>
      <c r="T191" s="94" t="s">
        <v>4800</v>
      </c>
      <c r="U191" s="94" t="s">
        <v>687</v>
      </c>
      <c r="V191" s="104" t="s">
        <v>5140</v>
      </c>
      <c r="W191" s="105" t="s">
        <v>2498</v>
      </c>
      <c r="X191" s="105" t="s">
        <v>5138</v>
      </c>
      <c r="Y191" s="105" t="s">
        <v>5141</v>
      </c>
      <c r="Z191" s="105" t="s">
        <v>5142</v>
      </c>
      <c r="AA191" s="105" t="s">
        <v>5143</v>
      </c>
      <c r="AB191" s="106">
        <v>4</v>
      </c>
      <c r="AC191" s="102">
        <v>6190</v>
      </c>
      <c r="AD191" s="94">
        <v>1900</v>
      </c>
      <c r="AE191" s="94">
        <v>1750</v>
      </c>
      <c r="AF191" s="94">
        <v>1750</v>
      </c>
      <c r="AG191" s="94">
        <v>1750</v>
      </c>
      <c r="AH191" s="102" t="s">
        <v>3117</v>
      </c>
      <c r="AI191" s="102"/>
      <c r="AJ191" s="107"/>
      <c r="AK191" s="107" t="s">
        <v>3118</v>
      </c>
      <c r="AL191" s="107"/>
    </row>
    <row r="192" spans="2:38" ht="25.25" customHeight="1" x14ac:dyDescent="0.2">
      <c r="B192" s="102" t="s">
        <v>677</v>
      </c>
      <c r="C192" s="94" t="s">
        <v>85</v>
      </c>
      <c r="D192" s="103" t="s">
        <v>10233</v>
      </c>
      <c r="E192" s="94" t="s">
        <v>10234</v>
      </c>
      <c r="F192" s="94" t="s">
        <v>3505</v>
      </c>
      <c r="G192" s="94" t="s">
        <v>2497</v>
      </c>
      <c r="H192" s="103">
        <v>2022</v>
      </c>
      <c r="I192" s="103">
        <v>2022</v>
      </c>
      <c r="J192" s="102" t="s">
        <v>5146</v>
      </c>
      <c r="K192" s="94" t="s">
        <v>5147</v>
      </c>
      <c r="L192" s="94" t="s">
        <v>5148</v>
      </c>
      <c r="M192" s="94" t="s">
        <v>5149</v>
      </c>
      <c r="N192" s="94" t="s">
        <v>5150</v>
      </c>
      <c r="O192" s="94" t="s">
        <v>89</v>
      </c>
      <c r="P192" s="94" t="s">
        <v>90</v>
      </c>
      <c r="Q192" s="94" t="s">
        <v>5151</v>
      </c>
      <c r="R192" s="94" t="s">
        <v>5152</v>
      </c>
      <c r="S192" s="94" t="s">
        <v>135</v>
      </c>
      <c r="T192" s="94" t="s">
        <v>4800</v>
      </c>
      <c r="U192" s="94" t="s">
        <v>687</v>
      </c>
      <c r="V192" s="104" t="s">
        <v>5153</v>
      </c>
      <c r="W192" s="105" t="s">
        <v>5154</v>
      </c>
      <c r="X192" s="105" t="s">
        <v>5151</v>
      </c>
      <c r="Y192" s="105" t="s">
        <v>5155</v>
      </c>
      <c r="Z192" s="105" t="s">
        <v>5156</v>
      </c>
      <c r="AA192" s="105" t="s">
        <v>5157</v>
      </c>
      <c r="AB192" s="106">
        <v>2</v>
      </c>
      <c r="AC192" s="102">
        <v>2000</v>
      </c>
      <c r="AD192" s="94">
        <v>1000</v>
      </c>
      <c r="AE192" s="94">
        <v>0</v>
      </c>
      <c r="AF192" s="94">
        <v>0</v>
      </c>
      <c r="AG192" s="94">
        <v>0</v>
      </c>
      <c r="AH192" s="102"/>
      <c r="AI192" s="102"/>
      <c r="AJ192" s="107"/>
      <c r="AK192" s="107" t="s">
        <v>3118</v>
      </c>
      <c r="AL192" s="107"/>
    </row>
    <row r="193" spans="2:38" ht="25.25" customHeight="1" x14ac:dyDescent="0.2">
      <c r="B193" s="102" t="s">
        <v>677</v>
      </c>
      <c r="C193" s="94" t="s">
        <v>85</v>
      </c>
      <c r="D193" s="103" t="s">
        <v>10235</v>
      </c>
      <c r="E193" s="94" t="s">
        <v>10236</v>
      </c>
      <c r="F193" s="94" t="s">
        <v>3116</v>
      </c>
      <c r="G193" s="94" t="s">
        <v>2497</v>
      </c>
      <c r="H193" s="103">
        <v>2022</v>
      </c>
      <c r="I193" s="103">
        <v>2022</v>
      </c>
      <c r="J193" s="102" t="s">
        <v>4848</v>
      </c>
      <c r="K193" s="94" t="s">
        <v>10237</v>
      </c>
      <c r="L193" s="94" t="s">
        <v>4850</v>
      </c>
      <c r="M193" s="94" t="s">
        <v>10238</v>
      </c>
      <c r="N193" s="94" t="s">
        <v>10239</v>
      </c>
      <c r="O193" s="94" t="s">
        <v>89</v>
      </c>
      <c r="P193" s="94" t="s">
        <v>90</v>
      </c>
      <c r="Q193" s="94" t="s">
        <v>4853</v>
      </c>
      <c r="R193" s="94" t="s">
        <v>4854</v>
      </c>
      <c r="S193" s="94" t="s">
        <v>135</v>
      </c>
      <c r="T193" s="94" t="s">
        <v>3179</v>
      </c>
      <c r="U193" s="94" t="s">
        <v>687</v>
      </c>
      <c r="V193" s="104" t="s">
        <v>10240</v>
      </c>
      <c r="W193" s="105" t="s">
        <v>2498</v>
      </c>
      <c r="X193" s="105" t="s">
        <v>4853</v>
      </c>
      <c r="Y193" s="105" t="s">
        <v>4856</v>
      </c>
      <c r="Z193" s="105" t="s">
        <v>4857</v>
      </c>
      <c r="AA193" s="105" t="s">
        <v>4858</v>
      </c>
      <c r="AB193" s="106">
        <v>3</v>
      </c>
      <c r="AC193" s="102">
        <v>31400</v>
      </c>
      <c r="AD193" s="94">
        <v>11000</v>
      </c>
      <c r="AE193" s="94">
        <v>2000</v>
      </c>
      <c r="AF193" s="94">
        <v>2000</v>
      </c>
      <c r="AG193" s="94">
        <v>2000</v>
      </c>
      <c r="AH193" s="102" t="s">
        <v>3117</v>
      </c>
      <c r="AI193" s="102"/>
      <c r="AJ193" s="107"/>
      <c r="AK193" s="107" t="s">
        <v>3118</v>
      </c>
      <c r="AL193" s="107"/>
    </row>
    <row r="194" spans="2:38" ht="25.25" customHeight="1" x14ac:dyDescent="0.2">
      <c r="B194" s="102" t="s">
        <v>677</v>
      </c>
      <c r="C194" s="94" t="s">
        <v>85</v>
      </c>
      <c r="D194" s="103" t="s">
        <v>10241</v>
      </c>
      <c r="E194" s="94" t="s">
        <v>10242</v>
      </c>
      <c r="F194" s="94" t="s">
        <v>3116</v>
      </c>
      <c r="G194" s="94" t="s">
        <v>2497</v>
      </c>
      <c r="H194" s="103">
        <v>2022</v>
      </c>
      <c r="I194" s="103">
        <v>2022</v>
      </c>
      <c r="J194" s="102" t="s">
        <v>5070</v>
      </c>
      <c r="K194" s="94" t="s">
        <v>5071</v>
      </c>
      <c r="L194" s="94"/>
      <c r="M194" s="94" t="s">
        <v>5072</v>
      </c>
      <c r="N194" s="94" t="s">
        <v>5073</v>
      </c>
      <c r="O194" s="94" t="s">
        <v>89</v>
      </c>
      <c r="P194" s="94" t="s">
        <v>257</v>
      </c>
      <c r="Q194" s="94" t="s">
        <v>4981</v>
      </c>
      <c r="R194" s="94" t="s">
        <v>4982</v>
      </c>
      <c r="S194" s="94" t="s">
        <v>91</v>
      </c>
      <c r="T194" s="94" t="s">
        <v>803</v>
      </c>
      <c r="U194" s="94" t="s">
        <v>687</v>
      </c>
      <c r="V194" s="104" t="s">
        <v>5074</v>
      </c>
      <c r="W194" s="105" t="s">
        <v>5075</v>
      </c>
      <c r="X194" s="105" t="s">
        <v>4981</v>
      </c>
      <c r="Y194" s="105" t="s">
        <v>4985</v>
      </c>
      <c r="Z194" s="105" t="s">
        <v>5076</v>
      </c>
      <c r="AA194" s="105" t="s">
        <v>5077</v>
      </c>
      <c r="AB194" s="106">
        <v>3</v>
      </c>
      <c r="AC194" s="102">
        <v>27180</v>
      </c>
      <c r="AD194" s="94">
        <v>12300</v>
      </c>
      <c r="AE194" s="94">
        <v>6200</v>
      </c>
      <c r="AF194" s="94">
        <v>6200</v>
      </c>
      <c r="AG194" s="94">
        <v>6200</v>
      </c>
      <c r="AH194" s="102" t="s">
        <v>3117</v>
      </c>
      <c r="AI194" s="102"/>
      <c r="AJ194" s="107"/>
      <c r="AK194" s="107" t="s">
        <v>3118</v>
      </c>
      <c r="AL194" s="107"/>
    </row>
    <row r="195" spans="2:38" ht="25.25" customHeight="1" x14ac:dyDescent="0.2">
      <c r="B195" s="102" t="s">
        <v>900</v>
      </c>
      <c r="C195" s="94" t="s">
        <v>85</v>
      </c>
      <c r="D195" s="103" t="s">
        <v>10243</v>
      </c>
      <c r="E195" s="94" t="s">
        <v>10244</v>
      </c>
      <c r="F195" s="94" t="s">
        <v>3116</v>
      </c>
      <c r="G195" s="94" t="s">
        <v>2497</v>
      </c>
      <c r="H195" s="103">
        <v>2022</v>
      </c>
      <c r="I195" s="103">
        <v>2022</v>
      </c>
      <c r="J195" s="102" t="s">
        <v>5199</v>
      </c>
      <c r="K195" s="94" t="s">
        <v>5200</v>
      </c>
      <c r="L195" s="94" t="s">
        <v>5201</v>
      </c>
      <c r="M195" s="94" t="s">
        <v>5202</v>
      </c>
      <c r="N195" s="94" t="s">
        <v>5203</v>
      </c>
      <c r="O195" s="94" t="s">
        <v>89</v>
      </c>
      <c r="P195" s="94" t="s">
        <v>90</v>
      </c>
      <c r="Q195" s="94" t="s">
        <v>5204</v>
      </c>
      <c r="R195" s="94" t="s">
        <v>5205</v>
      </c>
      <c r="S195" s="94" t="s">
        <v>135</v>
      </c>
      <c r="T195" s="94" t="s">
        <v>908</v>
      </c>
      <c r="U195" s="94" t="s">
        <v>909</v>
      </c>
      <c r="V195" s="104" t="s">
        <v>5206</v>
      </c>
      <c r="W195" s="105" t="s">
        <v>5207</v>
      </c>
      <c r="X195" s="105" t="s">
        <v>5204</v>
      </c>
      <c r="Y195" s="105" t="s">
        <v>5208</v>
      </c>
      <c r="Z195" s="105" t="s">
        <v>5209</v>
      </c>
      <c r="AA195" s="105" t="s">
        <v>5210</v>
      </c>
      <c r="AB195" s="106">
        <v>1</v>
      </c>
      <c r="AC195" s="102">
        <v>3950</v>
      </c>
      <c r="AD195" s="94">
        <v>2000</v>
      </c>
      <c r="AE195" s="94">
        <v>1500</v>
      </c>
      <c r="AF195" s="94">
        <v>1500</v>
      </c>
      <c r="AG195" s="94">
        <v>1500</v>
      </c>
      <c r="AH195" s="102" t="s">
        <v>3117</v>
      </c>
      <c r="AI195" s="102"/>
      <c r="AJ195" s="107"/>
      <c r="AK195" s="107" t="s">
        <v>3118</v>
      </c>
      <c r="AL195" s="107"/>
    </row>
    <row r="196" spans="2:38" ht="25.25" customHeight="1" x14ac:dyDescent="0.2">
      <c r="B196" s="102" t="s">
        <v>900</v>
      </c>
      <c r="C196" s="94" t="s">
        <v>85</v>
      </c>
      <c r="D196" s="103" t="s">
        <v>10245</v>
      </c>
      <c r="E196" s="94" t="s">
        <v>10246</v>
      </c>
      <c r="F196" s="94" t="s">
        <v>3116</v>
      </c>
      <c r="G196" s="94" t="s">
        <v>2497</v>
      </c>
      <c r="H196" s="103">
        <v>2022</v>
      </c>
      <c r="I196" s="103">
        <v>2022</v>
      </c>
      <c r="J196" s="102" t="s">
        <v>5321</v>
      </c>
      <c r="K196" s="94" t="s">
        <v>5322</v>
      </c>
      <c r="L196" s="94"/>
      <c r="M196" s="94" t="s">
        <v>5323</v>
      </c>
      <c r="N196" s="94" t="s">
        <v>5324</v>
      </c>
      <c r="O196" s="94" t="s">
        <v>89</v>
      </c>
      <c r="P196" s="94" t="s">
        <v>90</v>
      </c>
      <c r="Q196" s="94" t="s">
        <v>5325</v>
      </c>
      <c r="R196" s="94" t="s">
        <v>5326</v>
      </c>
      <c r="S196" s="94" t="s">
        <v>135</v>
      </c>
      <c r="T196" s="94" t="s">
        <v>3217</v>
      </c>
      <c r="U196" s="94" t="s">
        <v>909</v>
      </c>
      <c r="V196" s="104" t="s">
        <v>5327</v>
      </c>
      <c r="W196" s="105" t="s">
        <v>2498</v>
      </c>
      <c r="X196" s="105" t="s">
        <v>5328</v>
      </c>
      <c r="Y196" s="105" t="s">
        <v>5329</v>
      </c>
      <c r="Z196" s="105" t="s">
        <v>5330</v>
      </c>
      <c r="AA196" s="105" t="s">
        <v>5331</v>
      </c>
      <c r="AB196" s="106">
        <v>3</v>
      </c>
      <c r="AC196" s="102">
        <v>64900</v>
      </c>
      <c r="AD196" s="94">
        <v>22800</v>
      </c>
      <c r="AE196" s="94">
        <v>5400</v>
      </c>
      <c r="AF196" s="94">
        <v>5400</v>
      </c>
      <c r="AG196" s="94">
        <v>5400</v>
      </c>
      <c r="AH196" s="102" t="s">
        <v>3117</v>
      </c>
      <c r="AI196" s="102"/>
      <c r="AJ196" s="107"/>
      <c r="AK196" s="107" t="s">
        <v>3118</v>
      </c>
      <c r="AL196" s="107"/>
    </row>
    <row r="197" spans="2:38" ht="25.25" customHeight="1" x14ac:dyDescent="0.2">
      <c r="B197" s="102" t="s">
        <v>900</v>
      </c>
      <c r="C197" s="94" t="s">
        <v>85</v>
      </c>
      <c r="D197" s="103" t="s">
        <v>10247</v>
      </c>
      <c r="E197" s="94" t="s">
        <v>10248</v>
      </c>
      <c r="F197" s="94" t="s">
        <v>3116</v>
      </c>
      <c r="G197" s="94" t="s">
        <v>2497</v>
      </c>
      <c r="H197" s="103">
        <v>2022</v>
      </c>
      <c r="I197" s="103">
        <v>2022</v>
      </c>
      <c r="J197" s="102" t="s">
        <v>5521</v>
      </c>
      <c r="K197" s="94" t="s">
        <v>5522</v>
      </c>
      <c r="L197" s="94" t="s">
        <v>5523</v>
      </c>
      <c r="M197" s="94" t="s">
        <v>5524</v>
      </c>
      <c r="N197" s="94" t="s">
        <v>5525</v>
      </c>
      <c r="O197" s="94" t="s">
        <v>89</v>
      </c>
      <c r="P197" s="94" t="s">
        <v>90</v>
      </c>
      <c r="Q197" s="94" t="s">
        <v>5526</v>
      </c>
      <c r="R197" s="94" t="s">
        <v>5527</v>
      </c>
      <c r="S197" s="94" t="s">
        <v>135</v>
      </c>
      <c r="T197" s="94" t="s">
        <v>908</v>
      </c>
      <c r="U197" s="94" t="s">
        <v>909</v>
      </c>
      <c r="V197" s="104" t="s">
        <v>5528</v>
      </c>
      <c r="W197" s="105" t="s">
        <v>2498</v>
      </c>
      <c r="X197" s="105" t="s">
        <v>5526</v>
      </c>
      <c r="Y197" s="105" t="s">
        <v>5529</v>
      </c>
      <c r="Z197" s="105" t="s">
        <v>5530</v>
      </c>
      <c r="AA197" s="105" t="s">
        <v>5531</v>
      </c>
      <c r="AB197" s="106">
        <v>2</v>
      </c>
      <c r="AC197" s="102">
        <v>14000</v>
      </c>
      <c r="AD197" s="94">
        <v>4000</v>
      </c>
      <c r="AE197" s="94">
        <v>1500</v>
      </c>
      <c r="AF197" s="94">
        <v>1500</v>
      </c>
      <c r="AG197" s="94">
        <v>1500</v>
      </c>
      <c r="AH197" s="102" t="s">
        <v>3117</v>
      </c>
      <c r="AI197" s="102"/>
      <c r="AJ197" s="107"/>
      <c r="AK197" s="107" t="s">
        <v>3118</v>
      </c>
      <c r="AL197" s="107"/>
    </row>
    <row r="198" spans="2:38" ht="25.25" customHeight="1" x14ac:dyDescent="0.2">
      <c r="B198" s="102" t="s">
        <v>900</v>
      </c>
      <c r="C198" s="94" t="s">
        <v>85</v>
      </c>
      <c r="D198" s="103" t="s">
        <v>10249</v>
      </c>
      <c r="E198" s="94" t="s">
        <v>10250</v>
      </c>
      <c r="F198" s="94" t="s">
        <v>472</v>
      </c>
      <c r="G198" s="94" t="s">
        <v>2497</v>
      </c>
      <c r="H198" s="103">
        <v>2022</v>
      </c>
      <c r="I198" s="103">
        <v>2022</v>
      </c>
      <c r="J198" s="102" t="s">
        <v>5244</v>
      </c>
      <c r="K198" s="94" t="s">
        <v>5245</v>
      </c>
      <c r="L198" s="94" t="s">
        <v>5246</v>
      </c>
      <c r="M198" s="94" t="s">
        <v>5247</v>
      </c>
      <c r="N198" s="94" t="s">
        <v>5248</v>
      </c>
      <c r="O198" s="94" t="s">
        <v>89</v>
      </c>
      <c r="P198" s="94" t="s">
        <v>90</v>
      </c>
      <c r="Q198" s="94" t="s">
        <v>5249</v>
      </c>
      <c r="R198" s="94" t="s">
        <v>5250</v>
      </c>
      <c r="S198" s="94" t="s">
        <v>91</v>
      </c>
      <c r="T198" s="94" t="s">
        <v>5251</v>
      </c>
      <c r="U198" s="94" t="s">
        <v>909</v>
      </c>
      <c r="V198" s="104" t="s">
        <v>5252</v>
      </c>
      <c r="W198" s="105" t="s">
        <v>2498</v>
      </c>
      <c r="X198" s="105" t="s">
        <v>5249</v>
      </c>
      <c r="Y198" s="105" t="s">
        <v>5253</v>
      </c>
      <c r="Z198" s="105" t="s">
        <v>5254</v>
      </c>
      <c r="AA198" s="105" t="s">
        <v>5255</v>
      </c>
      <c r="AB198" s="106">
        <v>2</v>
      </c>
      <c r="AC198" s="102">
        <v>11800</v>
      </c>
      <c r="AD198" s="94">
        <v>6000</v>
      </c>
      <c r="AE198" s="94">
        <v>0</v>
      </c>
      <c r="AF198" s="94">
        <v>0</v>
      </c>
      <c r="AG198" s="94">
        <v>0</v>
      </c>
      <c r="AH198" s="102"/>
      <c r="AI198" s="102"/>
      <c r="AJ198" s="107"/>
      <c r="AK198" s="107" t="s">
        <v>2499</v>
      </c>
      <c r="AL198" s="107"/>
    </row>
    <row r="199" spans="2:38" ht="25.25" customHeight="1" x14ac:dyDescent="0.2">
      <c r="B199" s="102" t="s">
        <v>900</v>
      </c>
      <c r="C199" s="94" t="s">
        <v>85</v>
      </c>
      <c r="D199" s="103" t="s">
        <v>10251</v>
      </c>
      <c r="E199" s="94" t="s">
        <v>10252</v>
      </c>
      <c r="F199" s="94" t="s">
        <v>3116</v>
      </c>
      <c r="G199" s="94" t="s">
        <v>2497</v>
      </c>
      <c r="H199" s="103">
        <v>2022</v>
      </c>
      <c r="I199" s="103">
        <v>2022</v>
      </c>
      <c r="J199" s="102" t="s">
        <v>5244</v>
      </c>
      <c r="K199" s="94" t="s">
        <v>5245</v>
      </c>
      <c r="L199" s="94" t="s">
        <v>5246</v>
      </c>
      <c r="M199" s="94" t="s">
        <v>5247</v>
      </c>
      <c r="N199" s="94" t="s">
        <v>5248</v>
      </c>
      <c r="O199" s="94" t="s">
        <v>89</v>
      </c>
      <c r="P199" s="94" t="s">
        <v>90</v>
      </c>
      <c r="Q199" s="94" t="s">
        <v>5249</v>
      </c>
      <c r="R199" s="94" t="s">
        <v>5250</v>
      </c>
      <c r="S199" s="94" t="s">
        <v>91</v>
      </c>
      <c r="T199" s="94" t="s">
        <v>5251</v>
      </c>
      <c r="U199" s="94" t="s">
        <v>909</v>
      </c>
      <c r="V199" s="104" t="s">
        <v>5252</v>
      </c>
      <c r="W199" s="105" t="s">
        <v>2498</v>
      </c>
      <c r="X199" s="105" t="s">
        <v>5249</v>
      </c>
      <c r="Y199" s="105" t="s">
        <v>5253</v>
      </c>
      <c r="Z199" s="105" t="s">
        <v>5254</v>
      </c>
      <c r="AA199" s="105" t="s">
        <v>5255</v>
      </c>
      <c r="AB199" s="106">
        <v>2</v>
      </c>
      <c r="AC199" s="102">
        <v>11400</v>
      </c>
      <c r="AD199" s="94">
        <v>5300</v>
      </c>
      <c r="AE199" s="94">
        <v>2100</v>
      </c>
      <c r="AF199" s="94">
        <v>2100</v>
      </c>
      <c r="AG199" s="94">
        <v>2100</v>
      </c>
      <c r="AH199" s="102" t="s">
        <v>3117</v>
      </c>
      <c r="AI199" s="102"/>
      <c r="AJ199" s="107"/>
      <c r="AK199" s="107" t="s">
        <v>3118</v>
      </c>
      <c r="AL199" s="107"/>
    </row>
    <row r="200" spans="2:38" ht="25.25" customHeight="1" x14ac:dyDescent="0.2">
      <c r="B200" s="102" t="s">
        <v>900</v>
      </c>
      <c r="C200" s="94" t="s">
        <v>85</v>
      </c>
      <c r="D200" s="103" t="s">
        <v>10253</v>
      </c>
      <c r="E200" s="94" t="s">
        <v>10254</v>
      </c>
      <c r="F200" s="94" t="s">
        <v>3116</v>
      </c>
      <c r="G200" s="94" t="s">
        <v>2497</v>
      </c>
      <c r="H200" s="103">
        <v>2022</v>
      </c>
      <c r="I200" s="103">
        <v>2022</v>
      </c>
      <c r="J200" s="102" t="s">
        <v>5271</v>
      </c>
      <c r="K200" s="94" t="s">
        <v>5272</v>
      </c>
      <c r="L200" s="94"/>
      <c r="M200" s="94" t="s">
        <v>5273</v>
      </c>
      <c r="N200" s="94" t="s">
        <v>5274</v>
      </c>
      <c r="O200" s="94" t="s">
        <v>89</v>
      </c>
      <c r="P200" s="94" t="s">
        <v>257</v>
      </c>
      <c r="Q200" s="94" t="s">
        <v>5249</v>
      </c>
      <c r="R200" s="94" t="s">
        <v>5250</v>
      </c>
      <c r="S200" s="94" t="s">
        <v>91</v>
      </c>
      <c r="T200" s="94" t="s">
        <v>5251</v>
      </c>
      <c r="U200" s="94" t="s">
        <v>909</v>
      </c>
      <c r="V200" s="104" t="s">
        <v>5275</v>
      </c>
      <c r="W200" s="105" t="s">
        <v>2498</v>
      </c>
      <c r="X200" s="105" t="s">
        <v>5249</v>
      </c>
      <c r="Y200" s="105" t="s">
        <v>5253</v>
      </c>
      <c r="Z200" s="105" t="s">
        <v>5276</v>
      </c>
      <c r="AA200" s="105" t="s">
        <v>5277</v>
      </c>
      <c r="AB200" s="106">
        <v>3</v>
      </c>
      <c r="AC200" s="102">
        <v>15150</v>
      </c>
      <c r="AD200" s="94">
        <v>7550</v>
      </c>
      <c r="AE200" s="94">
        <v>5300</v>
      </c>
      <c r="AF200" s="94">
        <v>5300</v>
      </c>
      <c r="AG200" s="94">
        <v>5300</v>
      </c>
      <c r="AH200" s="102" t="s">
        <v>3117</v>
      </c>
      <c r="AI200" s="102"/>
      <c r="AJ200" s="107"/>
      <c r="AK200" s="107" t="s">
        <v>3118</v>
      </c>
      <c r="AL200" s="107"/>
    </row>
    <row r="201" spans="2:38" ht="25.25" customHeight="1" x14ac:dyDescent="0.2">
      <c r="B201" s="102" t="s">
        <v>900</v>
      </c>
      <c r="C201" s="94" t="s">
        <v>85</v>
      </c>
      <c r="D201" s="103" t="s">
        <v>10255</v>
      </c>
      <c r="E201" s="94" t="s">
        <v>10256</v>
      </c>
      <c r="F201" s="94" t="s">
        <v>472</v>
      </c>
      <c r="G201" s="94" t="s">
        <v>2497</v>
      </c>
      <c r="H201" s="103">
        <v>2022</v>
      </c>
      <c r="I201" s="103">
        <v>2022</v>
      </c>
      <c r="J201" s="102" t="s">
        <v>5521</v>
      </c>
      <c r="K201" s="94" t="s">
        <v>5522</v>
      </c>
      <c r="L201" s="94" t="s">
        <v>5523</v>
      </c>
      <c r="M201" s="94" t="s">
        <v>5524</v>
      </c>
      <c r="N201" s="94" t="s">
        <v>5525</v>
      </c>
      <c r="O201" s="94" t="s">
        <v>89</v>
      </c>
      <c r="P201" s="94" t="s">
        <v>90</v>
      </c>
      <c r="Q201" s="94" t="s">
        <v>5526</v>
      </c>
      <c r="R201" s="94" t="s">
        <v>5527</v>
      </c>
      <c r="S201" s="94" t="s">
        <v>135</v>
      </c>
      <c r="T201" s="94" t="s">
        <v>908</v>
      </c>
      <c r="U201" s="94" t="s">
        <v>909</v>
      </c>
      <c r="V201" s="104" t="s">
        <v>5528</v>
      </c>
      <c r="W201" s="105" t="s">
        <v>2498</v>
      </c>
      <c r="X201" s="105" t="s">
        <v>5526</v>
      </c>
      <c r="Y201" s="105" t="s">
        <v>5529</v>
      </c>
      <c r="Z201" s="105" t="s">
        <v>5530</v>
      </c>
      <c r="AA201" s="105" t="s">
        <v>5531</v>
      </c>
      <c r="AB201" s="106">
        <v>1</v>
      </c>
      <c r="AC201" s="102">
        <v>4990</v>
      </c>
      <c r="AD201" s="94">
        <v>2000</v>
      </c>
      <c r="AE201" s="94">
        <v>0</v>
      </c>
      <c r="AF201" s="94">
        <v>0</v>
      </c>
      <c r="AG201" s="94">
        <v>0</v>
      </c>
      <c r="AH201" s="102"/>
      <c r="AI201" s="102"/>
      <c r="AJ201" s="107"/>
      <c r="AK201" s="107" t="s">
        <v>2499</v>
      </c>
      <c r="AL201" s="107"/>
    </row>
    <row r="202" spans="2:38" ht="25.25" customHeight="1" x14ac:dyDescent="0.2">
      <c r="B202" s="102" t="s">
        <v>900</v>
      </c>
      <c r="C202" s="94" t="s">
        <v>85</v>
      </c>
      <c r="D202" s="103" t="s">
        <v>10257</v>
      </c>
      <c r="E202" s="94" t="s">
        <v>10258</v>
      </c>
      <c r="F202" s="94" t="s">
        <v>472</v>
      </c>
      <c r="G202" s="94" t="s">
        <v>2497</v>
      </c>
      <c r="H202" s="103">
        <v>2022</v>
      </c>
      <c r="I202" s="103">
        <v>2022</v>
      </c>
      <c r="J202" s="102" t="s">
        <v>5382</v>
      </c>
      <c r="K202" s="94" t="s">
        <v>10259</v>
      </c>
      <c r="L202" s="94" t="s">
        <v>5384</v>
      </c>
      <c r="M202" s="94" t="s">
        <v>10260</v>
      </c>
      <c r="N202" s="94" t="s">
        <v>5386</v>
      </c>
      <c r="O202" s="94" t="s">
        <v>89</v>
      </c>
      <c r="P202" s="94" t="s">
        <v>90</v>
      </c>
      <c r="Q202" s="94" t="s">
        <v>5387</v>
      </c>
      <c r="R202" s="94" t="s">
        <v>10261</v>
      </c>
      <c r="S202" s="94" t="s">
        <v>135</v>
      </c>
      <c r="T202" s="94" t="s">
        <v>5223</v>
      </c>
      <c r="U202" s="94" t="s">
        <v>909</v>
      </c>
      <c r="V202" s="104" t="s">
        <v>10262</v>
      </c>
      <c r="W202" s="105" t="s">
        <v>2498</v>
      </c>
      <c r="X202" s="105" t="s">
        <v>5387</v>
      </c>
      <c r="Y202" s="105" t="s">
        <v>10263</v>
      </c>
      <c r="Z202" s="105"/>
      <c r="AA202" s="105"/>
      <c r="AB202" s="106">
        <v>1</v>
      </c>
      <c r="AC202" s="102">
        <v>3100</v>
      </c>
      <c r="AD202" s="94">
        <v>1500</v>
      </c>
      <c r="AE202" s="94">
        <v>0</v>
      </c>
      <c r="AF202" s="94">
        <v>0</v>
      </c>
      <c r="AG202" s="94">
        <v>0</v>
      </c>
      <c r="AH202" s="102"/>
      <c r="AI202" s="102"/>
      <c r="AJ202" s="107"/>
      <c r="AK202" s="107" t="s">
        <v>2499</v>
      </c>
      <c r="AL202" s="107"/>
    </row>
    <row r="203" spans="2:38" ht="25.25" customHeight="1" x14ac:dyDescent="0.2">
      <c r="B203" s="102" t="s">
        <v>900</v>
      </c>
      <c r="C203" s="94" t="s">
        <v>85</v>
      </c>
      <c r="D203" s="103" t="s">
        <v>10264</v>
      </c>
      <c r="E203" s="94" t="s">
        <v>10265</v>
      </c>
      <c r="F203" s="94" t="s">
        <v>472</v>
      </c>
      <c r="G203" s="94" t="s">
        <v>2497</v>
      </c>
      <c r="H203" s="103">
        <v>2022</v>
      </c>
      <c r="I203" s="103">
        <v>2022</v>
      </c>
      <c r="J203" s="102" t="s">
        <v>5382</v>
      </c>
      <c r="K203" s="94" t="s">
        <v>10259</v>
      </c>
      <c r="L203" s="94" t="s">
        <v>5384</v>
      </c>
      <c r="M203" s="94" t="s">
        <v>10260</v>
      </c>
      <c r="N203" s="94" t="s">
        <v>5386</v>
      </c>
      <c r="O203" s="94" t="s">
        <v>89</v>
      </c>
      <c r="P203" s="94" t="s">
        <v>90</v>
      </c>
      <c r="Q203" s="94" t="s">
        <v>5387</v>
      </c>
      <c r="R203" s="94" t="s">
        <v>10261</v>
      </c>
      <c r="S203" s="94" t="s">
        <v>135</v>
      </c>
      <c r="T203" s="94" t="s">
        <v>5223</v>
      </c>
      <c r="U203" s="94" t="s">
        <v>909</v>
      </c>
      <c r="V203" s="104" t="s">
        <v>10262</v>
      </c>
      <c r="W203" s="105" t="s">
        <v>2498</v>
      </c>
      <c r="X203" s="105" t="s">
        <v>5387</v>
      </c>
      <c r="Y203" s="105" t="s">
        <v>10263</v>
      </c>
      <c r="Z203" s="105"/>
      <c r="AA203" s="105"/>
      <c r="AB203" s="106">
        <v>1</v>
      </c>
      <c r="AC203" s="102">
        <v>4000</v>
      </c>
      <c r="AD203" s="94">
        <v>2000</v>
      </c>
      <c r="AE203" s="94">
        <v>0</v>
      </c>
      <c r="AF203" s="94">
        <v>0</v>
      </c>
      <c r="AG203" s="94">
        <v>0</v>
      </c>
      <c r="AH203" s="102"/>
      <c r="AI203" s="102"/>
      <c r="AJ203" s="107"/>
      <c r="AK203" s="107" t="s">
        <v>2499</v>
      </c>
      <c r="AL203" s="107"/>
    </row>
    <row r="204" spans="2:38" ht="25.25" customHeight="1" x14ac:dyDescent="0.2">
      <c r="B204" s="102" t="s">
        <v>900</v>
      </c>
      <c r="C204" s="94" t="s">
        <v>85</v>
      </c>
      <c r="D204" s="103" t="s">
        <v>10266</v>
      </c>
      <c r="E204" s="94" t="s">
        <v>10267</v>
      </c>
      <c r="F204" s="94" t="s">
        <v>3116</v>
      </c>
      <c r="G204" s="94" t="s">
        <v>2497</v>
      </c>
      <c r="H204" s="103">
        <v>2022</v>
      </c>
      <c r="I204" s="103">
        <v>2022</v>
      </c>
      <c r="J204" s="102" t="s">
        <v>5382</v>
      </c>
      <c r="K204" s="94" t="s">
        <v>10259</v>
      </c>
      <c r="L204" s="94" t="s">
        <v>5384</v>
      </c>
      <c r="M204" s="94" t="s">
        <v>10260</v>
      </c>
      <c r="N204" s="94" t="s">
        <v>5386</v>
      </c>
      <c r="O204" s="94" t="s">
        <v>89</v>
      </c>
      <c r="P204" s="94" t="s">
        <v>90</v>
      </c>
      <c r="Q204" s="94" t="s">
        <v>5387</v>
      </c>
      <c r="R204" s="94" t="s">
        <v>10261</v>
      </c>
      <c r="S204" s="94" t="s">
        <v>135</v>
      </c>
      <c r="T204" s="94" t="s">
        <v>5223</v>
      </c>
      <c r="U204" s="94" t="s">
        <v>909</v>
      </c>
      <c r="V204" s="104" t="s">
        <v>10262</v>
      </c>
      <c r="W204" s="105" t="s">
        <v>2498</v>
      </c>
      <c r="X204" s="105" t="s">
        <v>5387</v>
      </c>
      <c r="Y204" s="105" t="s">
        <v>10263</v>
      </c>
      <c r="Z204" s="105"/>
      <c r="AA204" s="105"/>
      <c r="AB204" s="106">
        <v>3</v>
      </c>
      <c r="AC204" s="102">
        <v>11100</v>
      </c>
      <c r="AD204" s="94">
        <v>5500</v>
      </c>
      <c r="AE204" s="94">
        <v>1700</v>
      </c>
      <c r="AF204" s="94">
        <v>1700</v>
      </c>
      <c r="AG204" s="94">
        <v>1700</v>
      </c>
      <c r="AH204" s="102" t="s">
        <v>3117</v>
      </c>
      <c r="AI204" s="102"/>
      <c r="AJ204" s="107"/>
      <c r="AK204" s="107" t="s">
        <v>3118</v>
      </c>
      <c r="AL204" s="107"/>
    </row>
    <row r="205" spans="2:38" ht="25.25" customHeight="1" x14ac:dyDescent="0.2">
      <c r="B205" s="102" t="s">
        <v>900</v>
      </c>
      <c r="C205" s="94" t="s">
        <v>85</v>
      </c>
      <c r="D205" s="103" t="s">
        <v>10268</v>
      </c>
      <c r="E205" s="94" t="s">
        <v>10269</v>
      </c>
      <c r="F205" s="94" t="s">
        <v>3116</v>
      </c>
      <c r="G205" s="94" t="s">
        <v>2497</v>
      </c>
      <c r="H205" s="103">
        <v>2022</v>
      </c>
      <c r="I205" s="103">
        <v>2022</v>
      </c>
      <c r="J205" s="102" t="s">
        <v>939</v>
      </c>
      <c r="K205" s="94" t="s">
        <v>940</v>
      </c>
      <c r="L205" s="94" t="s">
        <v>2718</v>
      </c>
      <c r="M205" s="94" t="s">
        <v>942</v>
      </c>
      <c r="N205" s="94" t="s">
        <v>943</v>
      </c>
      <c r="O205" s="94" t="s">
        <v>89</v>
      </c>
      <c r="P205" s="94" t="s">
        <v>90</v>
      </c>
      <c r="Q205" s="94" t="s">
        <v>944</v>
      </c>
      <c r="R205" s="94" t="s">
        <v>945</v>
      </c>
      <c r="S205" s="94" t="s">
        <v>135</v>
      </c>
      <c r="T205" s="94" t="s">
        <v>946</v>
      </c>
      <c r="U205" s="94" t="s">
        <v>909</v>
      </c>
      <c r="V205" s="104" t="s">
        <v>2719</v>
      </c>
      <c r="W205" s="105" t="s">
        <v>2498</v>
      </c>
      <c r="X205" s="105" t="s">
        <v>944</v>
      </c>
      <c r="Y205" s="105" t="s">
        <v>2720</v>
      </c>
      <c r="Z205" s="105" t="s">
        <v>2721</v>
      </c>
      <c r="AA205" s="105" t="s">
        <v>2722</v>
      </c>
      <c r="AB205" s="106">
        <v>3</v>
      </c>
      <c r="AC205" s="102">
        <v>9400</v>
      </c>
      <c r="AD205" s="94">
        <v>4500</v>
      </c>
      <c r="AE205" s="94">
        <v>4200</v>
      </c>
      <c r="AF205" s="94">
        <v>4200</v>
      </c>
      <c r="AG205" s="94">
        <v>4200</v>
      </c>
      <c r="AH205" s="102" t="s">
        <v>3117</v>
      </c>
      <c r="AI205" s="102"/>
      <c r="AJ205" s="107"/>
      <c r="AK205" s="107" t="s">
        <v>3118</v>
      </c>
      <c r="AL205" s="107"/>
    </row>
    <row r="206" spans="2:38" ht="25.25" customHeight="1" x14ac:dyDescent="0.2">
      <c r="B206" s="102" t="s">
        <v>900</v>
      </c>
      <c r="C206" s="94" t="s">
        <v>85</v>
      </c>
      <c r="D206" s="103" t="s">
        <v>10270</v>
      </c>
      <c r="E206" s="94" t="s">
        <v>10271</v>
      </c>
      <c r="F206" s="94" t="s">
        <v>3116</v>
      </c>
      <c r="G206" s="94" t="s">
        <v>2497</v>
      </c>
      <c r="H206" s="103">
        <v>2022</v>
      </c>
      <c r="I206" s="103">
        <v>2022</v>
      </c>
      <c r="J206" s="102"/>
      <c r="K206" s="94" t="s">
        <v>5462</v>
      </c>
      <c r="L206" s="94" t="s">
        <v>5463</v>
      </c>
      <c r="M206" s="94" t="s">
        <v>5464</v>
      </c>
      <c r="N206" s="94" t="s">
        <v>5465</v>
      </c>
      <c r="O206" s="94" t="s">
        <v>89</v>
      </c>
      <c r="P206" s="94" t="s">
        <v>90</v>
      </c>
      <c r="Q206" s="94" t="s">
        <v>5466</v>
      </c>
      <c r="R206" s="94" t="s">
        <v>5467</v>
      </c>
      <c r="S206" s="94" t="s">
        <v>135</v>
      </c>
      <c r="T206" s="94" t="s">
        <v>975</v>
      </c>
      <c r="U206" s="94" t="s">
        <v>909</v>
      </c>
      <c r="V206" s="104" t="s">
        <v>5468</v>
      </c>
      <c r="W206" s="105" t="s">
        <v>5469</v>
      </c>
      <c r="X206" s="105" t="s">
        <v>5466</v>
      </c>
      <c r="Y206" s="105" t="s">
        <v>5470</v>
      </c>
      <c r="Z206" s="105" t="s">
        <v>5471</v>
      </c>
      <c r="AA206" s="105" t="s">
        <v>5472</v>
      </c>
      <c r="AB206" s="106">
        <v>4</v>
      </c>
      <c r="AC206" s="102">
        <v>54570</v>
      </c>
      <c r="AD206" s="94">
        <v>24300</v>
      </c>
      <c r="AE206" s="94">
        <v>11200</v>
      </c>
      <c r="AF206" s="94">
        <v>11200</v>
      </c>
      <c r="AG206" s="94">
        <v>11200</v>
      </c>
      <c r="AH206" s="102" t="s">
        <v>3117</v>
      </c>
      <c r="AI206" s="102"/>
      <c r="AJ206" s="107"/>
      <c r="AK206" s="107" t="s">
        <v>3118</v>
      </c>
      <c r="AL206" s="107"/>
    </row>
    <row r="207" spans="2:38" ht="25.25" customHeight="1" x14ac:dyDescent="0.2">
      <c r="B207" s="102" t="s">
        <v>900</v>
      </c>
      <c r="C207" s="94" t="s">
        <v>85</v>
      </c>
      <c r="D207" s="103" t="s">
        <v>10272</v>
      </c>
      <c r="E207" s="94" t="s">
        <v>10273</v>
      </c>
      <c r="F207" s="94" t="s">
        <v>3116</v>
      </c>
      <c r="G207" s="94" t="s">
        <v>2497</v>
      </c>
      <c r="H207" s="103">
        <v>2022</v>
      </c>
      <c r="I207" s="103">
        <v>2022</v>
      </c>
      <c r="J207" s="102" t="s">
        <v>5186</v>
      </c>
      <c r="K207" s="94" t="s">
        <v>5187</v>
      </c>
      <c r="L207" s="94" t="s">
        <v>5188</v>
      </c>
      <c r="M207" s="94" t="s">
        <v>5189</v>
      </c>
      <c r="N207" s="94" t="s">
        <v>5190</v>
      </c>
      <c r="O207" s="94" t="s">
        <v>89</v>
      </c>
      <c r="P207" s="94" t="s">
        <v>90</v>
      </c>
      <c r="Q207" s="94" t="s">
        <v>5191</v>
      </c>
      <c r="R207" s="94" t="s">
        <v>5192</v>
      </c>
      <c r="S207" s="94" t="s">
        <v>119</v>
      </c>
      <c r="T207" s="94" t="s">
        <v>946</v>
      </c>
      <c r="U207" s="94" t="s">
        <v>909</v>
      </c>
      <c r="V207" s="104" t="s">
        <v>5193</v>
      </c>
      <c r="W207" s="105" t="s">
        <v>2498</v>
      </c>
      <c r="X207" s="105" t="s">
        <v>5191</v>
      </c>
      <c r="Y207" s="105" t="s">
        <v>5194</v>
      </c>
      <c r="Z207" s="105" t="s">
        <v>5195</v>
      </c>
      <c r="AA207" s="105" t="s">
        <v>5196</v>
      </c>
      <c r="AB207" s="106">
        <v>4</v>
      </c>
      <c r="AC207" s="102">
        <v>18900</v>
      </c>
      <c r="AD207" s="94">
        <v>6800</v>
      </c>
      <c r="AE207" s="94">
        <v>5100</v>
      </c>
      <c r="AF207" s="94">
        <v>5100</v>
      </c>
      <c r="AG207" s="94">
        <v>5100</v>
      </c>
      <c r="AH207" s="102" t="s">
        <v>3117</v>
      </c>
      <c r="AI207" s="102"/>
      <c r="AJ207" s="107"/>
      <c r="AK207" s="107" t="s">
        <v>3118</v>
      </c>
      <c r="AL207" s="107"/>
    </row>
    <row r="208" spans="2:38" ht="25.25" customHeight="1" x14ac:dyDescent="0.2">
      <c r="B208" s="102" t="s">
        <v>900</v>
      </c>
      <c r="C208" s="94" t="s">
        <v>85</v>
      </c>
      <c r="D208" s="103" t="s">
        <v>10274</v>
      </c>
      <c r="E208" s="94" t="s">
        <v>10275</v>
      </c>
      <c r="F208" s="94" t="s">
        <v>472</v>
      </c>
      <c r="G208" s="94" t="s">
        <v>2497</v>
      </c>
      <c r="H208" s="103">
        <v>2022</v>
      </c>
      <c r="I208" s="103">
        <v>2022</v>
      </c>
      <c r="J208" s="102" t="s">
        <v>10276</v>
      </c>
      <c r="K208" s="94" t="s">
        <v>10277</v>
      </c>
      <c r="L208" s="94" t="s">
        <v>10278</v>
      </c>
      <c r="M208" s="94" t="s">
        <v>10279</v>
      </c>
      <c r="N208" s="94" t="s">
        <v>10280</v>
      </c>
      <c r="O208" s="94" t="s">
        <v>89</v>
      </c>
      <c r="P208" s="94" t="s">
        <v>90</v>
      </c>
      <c r="Q208" s="94" t="s">
        <v>10281</v>
      </c>
      <c r="R208" s="94" t="s">
        <v>10282</v>
      </c>
      <c r="S208" s="94" t="s">
        <v>135</v>
      </c>
      <c r="T208" s="94" t="s">
        <v>5223</v>
      </c>
      <c r="U208" s="94" t="s">
        <v>909</v>
      </c>
      <c r="V208" s="104" t="s">
        <v>10283</v>
      </c>
      <c r="W208" s="105" t="s">
        <v>2498</v>
      </c>
      <c r="X208" s="105" t="s">
        <v>10281</v>
      </c>
      <c r="Y208" s="105" t="s">
        <v>10284</v>
      </c>
      <c r="Z208" s="105"/>
      <c r="AA208" s="105"/>
      <c r="AB208" s="106">
        <v>1</v>
      </c>
      <c r="AC208" s="102">
        <v>0</v>
      </c>
      <c r="AD208" s="94">
        <v>365</v>
      </c>
      <c r="AE208" s="94">
        <v>0</v>
      </c>
      <c r="AF208" s="94">
        <v>0</v>
      </c>
      <c r="AG208" s="94">
        <v>0</v>
      </c>
      <c r="AH208" s="102"/>
      <c r="AI208" s="102"/>
      <c r="AJ208" s="107"/>
      <c r="AK208" s="107" t="s">
        <v>2499</v>
      </c>
      <c r="AL208" s="107"/>
    </row>
    <row r="209" spans="2:38" ht="25.25" customHeight="1" x14ac:dyDescent="0.2">
      <c r="B209" s="102" t="s">
        <v>900</v>
      </c>
      <c r="C209" s="94" t="s">
        <v>85</v>
      </c>
      <c r="D209" s="103" t="s">
        <v>10285</v>
      </c>
      <c r="E209" s="94" t="s">
        <v>10286</v>
      </c>
      <c r="F209" s="94" t="s">
        <v>3116</v>
      </c>
      <c r="G209" s="94" t="s">
        <v>2497</v>
      </c>
      <c r="H209" s="103">
        <v>2022</v>
      </c>
      <c r="I209" s="103">
        <v>2022</v>
      </c>
      <c r="J209" s="102" t="s">
        <v>10276</v>
      </c>
      <c r="K209" s="94" t="s">
        <v>10277</v>
      </c>
      <c r="L209" s="94" t="s">
        <v>10278</v>
      </c>
      <c r="M209" s="94" t="s">
        <v>10279</v>
      </c>
      <c r="N209" s="94" t="s">
        <v>10280</v>
      </c>
      <c r="O209" s="94" t="s">
        <v>89</v>
      </c>
      <c r="P209" s="94" t="s">
        <v>90</v>
      </c>
      <c r="Q209" s="94" t="s">
        <v>10281</v>
      </c>
      <c r="R209" s="94" t="s">
        <v>10282</v>
      </c>
      <c r="S209" s="94" t="s">
        <v>135</v>
      </c>
      <c r="T209" s="94" t="s">
        <v>5223</v>
      </c>
      <c r="U209" s="94" t="s">
        <v>909</v>
      </c>
      <c r="V209" s="104" t="s">
        <v>10283</v>
      </c>
      <c r="W209" s="105" t="s">
        <v>2498</v>
      </c>
      <c r="X209" s="105" t="s">
        <v>10281</v>
      </c>
      <c r="Y209" s="105" t="s">
        <v>10284</v>
      </c>
      <c r="Z209" s="105"/>
      <c r="AA209" s="105"/>
      <c r="AB209" s="106">
        <v>2</v>
      </c>
      <c r="AC209" s="102">
        <v>9683</v>
      </c>
      <c r="AD209" s="94">
        <v>1508</v>
      </c>
      <c r="AE209" s="94">
        <v>1500</v>
      </c>
      <c r="AF209" s="94">
        <v>1500</v>
      </c>
      <c r="AG209" s="94">
        <v>1500</v>
      </c>
      <c r="AH209" s="102"/>
      <c r="AI209" s="102"/>
      <c r="AJ209" s="107"/>
      <c r="AK209" s="107" t="s">
        <v>3118</v>
      </c>
      <c r="AL209" s="107"/>
    </row>
    <row r="210" spans="2:38" ht="25.25" customHeight="1" x14ac:dyDescent="0.2">
      <c r="B210" s="102" t="s">
        <v>900</v>
      </c>
      <c r="C210" s="94" t="s">
        <v>85</v>
      </c>
      <c r="D210" s="103" t="s">
        <v>10287</v>
      </c>
      <c r="E210" s="94" t="s">
        <v>10288</v>
      </c>
      <c r="F210" s="94" t="s">
        <v>3116</v>
      </c>
      <c r="G210" s="94" t="s">
        <v>2497</v>
      </c>
      <c r="H210" s="103">
        <v>2022</v>
      </c>
      <c r="I210" s="103">
        <v>2022</v>
      </c>
      <c r="J210" s="102"/>
      <c r="K210" s="94" t="s">
        <v>5258</v>
      </c>
      <c r="L210" s="94" t="s">
        <v>5259</v>
      </c>
      <c r="M210" s="94" t="s">
        <v>5260</v>
      </c>
      <c r="N210" s="94" t="s">
        <v>5261</v>
      </c>
      <c r="O210" s="94" t="s">
        <v>89</v>
      </c>
      <c r="P210" s="94" t="s">
        <v>90</v>
      </c>
      <c r="Q210" s="94" t="s">
        <v>5262</v>
      </c>
      <c r="R210" s="94" t="s">
        <v>5263</v>
      </c>
      <c r="S210" s="94" t="s">
        <v>135</v>
      </c>
      <c r="T210" s="94" t="s">
        <v>975</v>
      </c>
      <c r="U210" s="94" t="s">
        <v>909</v>
      </c>
      <c r="V210" s="104" t="s">
        <v>5264</v>
      </c>
      <c r="W210" s="105" t="s">
        <v>5265</v>
      </c>
      <c r="X210" s="105" t="s">
        <v>5262</v>
      </c>
      <c r="Y210" s="105" t="s">
        <v>5266</v>
      </c>
      <c r="Z210" s="105" t="s">
        <v>5267</v>
      </c>
      <c r="AA210" s="105" t="s">
        <v>5268</v>
      </c>
      <c r="AB210" s="106">
        <v>2</v>
      </c>
      <c r="AC210" s="102">
        <v>34590</v>
      </c>
      <c r="AD210" s="94">
        <v>9600</v>
      </c>
      <c r="AE210" s="94">
        <v>1500</v>
      </c>
      <c r="AF210" s="94">
        <v>1500</v>
      </c>
      <c r="AG210" s="94">
        <v>1500</v>
      </c>
      <c r="AH210" s="102" t="s">
        <v>3117</v>
      </c>
      <c r="AI210" s="102"/>
      <c r="AJ210" s="107"/>
      <c r="AK210" s="107" t="s">
        <v>3118</v>
      </c>
      <c r="AL210" s="107"/>
    </row>
    <row r="211" spans="2:38" ht="25.25" customHeight="1" x14ac:dyDescent="0.2">
      <c r="B211" s="102" t="s">
        <v>900</v>
      </c>
      <c r="C211" s="94" t="s">
        <v>85</v>
      </c>
      <c r="D211" s="103" t="s">
        <v>10289</v>
      </c>
      <c r="E211" s="94" t="s">
        <v>10290</v>
      </c>
      <c r="F211" s="94" t="s">
        <v>472</v>
      </c>
      <c r="G211" s="94" t="s">
        <v>2497</v>
      </c>
      <c r="H211" s="103">
        <v>2022</v>
      </c>
      <c r="I211" s="103">
        <v>2022</v>
      </c>
      <c r="J211" s="102" t="s">
        <v>5334</v>
      </c>
      <c r="K211" s="94" t="s">
        <v>5335</v>
      </c>
      <c r="L211" s="94" t="s">
        <v>5336</v>
      </c>
      <c r="M211" s="94" t="s">
        <v>5337</v>
      </c>
      <c r="N211" s="94" t="s">
        <v>5338</v>
      </c>
      <c r="O211" s="94" t="s">
        <v>89</v>
      </c>
      <c r="P211" s="94" t="s">
        <v>90</v>
      </c>
      <c r="Q211" s="94" t="s">
        <v>5339</v>
      </c>
      <c r="R211" s="94" t="s">
        <v>5340</v>
      </c>
      <c r="S211" s="94" t="s">
        <v>135</v>
      </c>
      <c r="T211" s="94" t="s">
        <v>946</v>
      </c>
      <c r="U211" s="94" t="s">
        <v>909</v>
      </c>
      <c r="V211" s="104" t="s">
        <v>5341</v>
      </c>
      <c r="W211" s="105" t="s">
        <v>2498</v>
      </c>
      <c r="X211" s="105" t="s">
        <v>5339</v>
      </c>
      <c r="Y211" s="105" t="s">
        <v>5342</v>
      </c>
      <c r="Z211" s="105" t="s">
        <v>5343</v>
      </c>
      <c r="AA211" s="105" t="s">
        <v>5344</v>
      </c>
      <c r="AB211" s="106">
        <v>1</v>
      </c>
      <c r="AC211" s="102">
        <v>3900</v>
      </c>
      <c r="AD211" s="94">
        <v>1500</v>
      </c>
      <c r="AE211" s="94">
        <v>0</v>
      </c>
      <c r="AF211" s="94">
        <v>0</v>
      </c>
      <c r="AG211" s="94">
        <v>0</v>
      </c>
      <c r="AH211" s="102"/>
      <c r="AI211" s="102"/>
      <c r="AJ211" s="107"/>
      <c r="AK211" s="107" t="s">
        <v>2499</v>
      </c>
      <c r="AL211" s="107"/>
    </row>
    <row r="212" spans="2:38" ht="25.25" customHeight="1" x14ac:dyDescent="0.2">
      <c r="B212" s="102" t="s">
        <v>900</v>
      </c>
      <c r="C212" s="94" t="s">
        <v>85</v>
      </c>
      <c r="D212" s="103" t="s">
        <v>10291</v>
      </c>
      <c r="E212" s="94" t="s">
        <v>10292</v>
      </c>
      <c r="F212" s="94" t="s">
        <v>472</v>
      </c>
      <c r="G212" s="94" t="s">
        <v>2497</v>
      </c>
      <c r="H212" s="103">
        <v>2022</v>
      </c>
      <c r="I212" s="103">
        <v>2022</v>
      </c>
      <c r="J212" s="102" t="s">
        <v>5334</v>
      </c>
      <c r="K212" s="94" t="s">
        <v>5335</v>
      </c>
      <c r="L212" s="94" t="s">
        <v>5336</v>
      </c>
      <c r="M212" s="94" t="s">
        <v>5337</v>
      </c>
      <c r="N212" s="94" t="s">
        <v>5338</v>
      </c>
      <c r="O212" s="94" t="s">
        <v>89</v>
      </c>
      <c r="P212" s="94" t="s">
        <v>90</v>
      </c>
      <c r="Q212" s="94" t="s">
        <v>5339</v>
      </c>
      <c r="R212" s="94" t="s">
        <v>5340</v>
      </c>
      <c r="S212" s="94" t="s">
        <v>135</v>
      </c>
      <c r="T212" s="94" t="s">
        <v>946</v>
      </c>
      <c r="U212" s="94" t="s">
        <v>909</v>
      </c>
      <c r="V212" s="104" t="s">
        <v>5341</v>
      </c>
      <c r="W212" s="105" t="s">
        <v>2498</v>
      </c>
      <c r="X212" s="105" t="s">
        <v>5339</v>
      </c>
      <c r="Y212" s="105" t="s">
        <v>5342</v>
      </c>
      <c r="Z212" s="105" t="s">
        <v>5343</v>
      </c>
      <c r="AA212" s="105" t="s">
        <v>5344</v>
      </c>
      <c r="AB212" s="106">
        <v>1</v>
      </c>
      <c r="AC212" s="102">
        <v>6550</v>
      </c>
      <c r="AD212" s="94">
        <v>2000</v>
      </c>
      <c r="AE212" s="94">
        <v>0</v>
      </c>
      <c r="AF212" s="94">
        <v>0</v>
      </c>
      <c r="AG212" s="94">
        <v>0</v>
      </c>
      <c r="AH212" s="102"/>
      <c r="AI212" s="102"/>
      <c r="AJ212" s="107"/>
      <c r="AK212" s="107" t="s">
        <v>2499</v>
      </c>
      <c r="AL212" s="107"/>
    </row>
    <row r="213" spans="2:38" ht="25.25" customHeight="1" x14ac:dyDescent="0.2">
      <c r="B213" s="102" t="s">
        <v>900</v>
      </c>
      <c r="C213" s="94" t="s">
        <v>85</v>
      </c>
      <c r="D213" s="103" t="s">
        <v>10293</v>
      </c>
      <c r="E213" s="94" t="s">
        <v>10294</v>
      </c>
      <c r="F213" s="94" t="s">
        <v>3116</v>
      </c>
      <c r="G213" s="94" t="s">
        <v>2497</v>
      </c>
      <c r="H213" s="103">
        <v>2022</v>
      </c>
      <c r="I213" s="103">
        <v>2022</v>
      </c>
      <c r="J213" s="102" t="s">
        <v>5334</v>
      </c>
      <c r="K213" s="94" t="s">
        <v>5335</v>
      </c>
      <c r="L213" s="94" t="s">
        <v>5336</v>
      </c>
      <c r="M213" s="94" t="s">
        <v>5337</v>
      </c>
      <c r="N213" s="94" t="s">
        <v>5338</v>
      </c>
      <c r="O213" s="94" t="s">
        <v>89</v>
      </c>
      <c r="P213" s="94" t="s">
        <v>90</v>
      </c>
      <c r="Q213" s="94" t="s">
        <v>5339</v>
      </c>
      <c r="R213" s="94" t="s">
        <v>5340</v>
      </c>
      <c r="S213" s="94" t="s">
        <v>135</v>
      </c>
      <c r="T213" s="94" t="s">
        <v>946</v>
      </c>
      <c r="U213" s="94" t="s">
        <v>909</v>
      </c>
      <c r="V213" s="104" t="s">
        <v>5341</v>
      </c>
      <c r="W213" s="105" t="s">
        <v>2498</v>
      </c>
      <c r="X213" s="105" t="s">
        <v>5339</v>
      </c>
      <c r="Y213" s="105" t="s">
        <v>5342</v>
      </c>
      <c r="Z213" s="105" t="s">
        <v>5343</v>
      </c>
      <c r="AA213" s="105" t="s">
        <v>5344</v>
      </c>
      <c r="AB213" s="106">
        <v>2</v>
      </c>
      <c r="AC213" s="102">
        <v>18780</v>
      </c>
      <c r="AD213" s="94">
        <v>6500</v>
      </c>
      <c r="AE213" s="94">
        <v>1900</v>
      </c>
      <c r="AF213" s="94">
        <v>1900</v>
      </c>
      <c r="AG213" s="94">
        <v>1900</v>
      </c>
      <c r="AH213" s="102" t="s">
        <v>3117</v>
      </c>
      <c r="AI213" s="102"/>
      <c r="AJ213" s="107"/>
      <c r="AK213" s="107" t="s">
        <v>3118</v>
      </c>
      <c r="AL213" s="107"/>
    </row>
    <row r="214" spans="2:38" ht="25.25" customHeight="1" x14ac:dyDescent="0.2">
      <c r="B214" s="102" t="s">
        <v>900</v>
      </c>
      <c r="C214" s="94" t="s">
        <v>85</v>
      </c>
      <c r="D214" s="103" t="s">
        <v>10295</v>
      </c>
      <c r="E214" s="94" t="s">
        <v>10296</v>
      </c>
      <c r="F214" s="94" t="s">
        <v>3116</v>
      </c>
      <c r="G214" s="94" t="s">
        <v>2497</v>
      </c>
      <c r="H214" s="103">
        <v>2022</v>
      </c>
      <c r="I214" s="103">
        <v>2022</v>
      </c>
      <c r="J214" s="102"/>
      <c r="K214" s="94" t="s">
        <v>5295</v>
      </c>
      <c r="L214" s="94" t="s">
        <v>5296</v>
      </c>
      <c r="M214" s="94" t="s">
        <v>5297</v>
      </c>
      <c r="N214" s="94" t="s">
        <v>5298</v>
      </c>
      <c r="O214" s="94" t="s">
        <v>5299</v>
      </c>
      <c r="P214" s="94" t="s">
        <v>90</v>
      </c>
      <c r="Q214" s="94" t="s">
        <v>5262</v>
      </c>
      <c r="R214" s="94" t="s">
        <v>5300</v>
      </c>
      <c r="S214" s="94" t="s">
        <v>135</v>
      </c>
      <c r="T214" s="94" t="s">
        <v>975</v>
      </c>
      <c r="U214" s="94" t="s">
        <v>909</v>
      </c>
      <c r="V214" s="104" t="s">
        <v>5301</v>
      </c>
      <c r="W214" s="105" t="s">
        <v>2498</v>
      </c>
      <c r="X214" s="105" t="s">
        <v>5262</v>
      </c>
      <c r="Y214" s="105" t="s">
        <v>5302</v>
      </c>
      <c r="Z214" s="105" t="s">
        <v>5303</v>
      </c>
      <c r="AA214" s="105" t="s">
        <v>5304</v>
      </c>
      <c r="AB214" s="106">
        <v>3</v>
      </c>
      <c r="AC214" s="102">
        <v>21600</v>
      </c>
      <c r="AD214" s="94">
        <v>5700</v>
      </c>
      <c r="AE214" s="94">
        <v>1500</v>
      </c>
      <c r="AF214" s="94">
        <v>1500</v>
      </c>
      <c r="AG214" s="94">
        <v>1500</v>
      </c>
      <c r="AH214" s="102" t="s">
        <v>3117</v>
      </c>
      <c r="AI214" s="102"/>
      <c r="AJ214" s="107"/>
      <c r="AK214" s="107" t="s">
        <v>3118</v>
      </c>
      <c r="AL214" s="107"/>
    </row>
    <row r="215" spans="2:38" ht="25.25" customHeight="1" x14ac:dyDescent="0.2">
      <c r="B215" s="102" t="s">
        <v>900</v>
      </c>
      <c r="C215" s="94" t="s">
        <v>85</v>
      </c>
      <c r="D215" s="103" t="s">
        <v>10297</v>
      </c>
      <c r="E215" s="94" t="s">
        <v>10298</v>
      </c>
      <c r="F215" s="94" t="s">
        <v>3505</v>
      </c>
      <c r="G215" s="94" t="s">
        <v>2497</v>
      </c>
      <c r="H215" s="103">
        <v>2022</v>
      </c>
      <c r="I215" s="103">
        <v>2022</v>
      </c>
      <c r="J215" s="102"/>
      <c r="K215" s="94" t="s">
        <v>10299</v>
      </c>
      <c r="L215" s="94" t="s">
        <v>10300</v>
      </c>
      <c r="M215" s="94" t="s">
        <v>10301</v>
      </c>
      <c r="N215" s="94" t="s">
        <v>10302</v>
      </c>
      <c r="O215" s="94" t="s">
        <v>89</v>
      </c>
      <c r="P215" s="94" t="s">
        <v>90</v>
      </c>
      <c r="Q215" s="94" t="s">
        <v>10303</v>
      </c>
      <c r="R215" s="94" t="s">
        <v>10304</v>
      </c>
      <c r="S215" s="94" t="s">
        <v>135</v>
      </c>
      <c r="T215" s="94" t="s">
        <v>975</v>
      </c>
      <c r="U215" s="94" t="s">
        <v>909</v>
      </c>
      <c r="V215" s="104" t="s">
        <v>10305</v>
      </c>
      <c r="W215" s="105" t="s">
        <v>2498</v>
      </c>
      <c r="X215" s="105" t="s">
        <v>10303</v>
      </c>
      <c r="Y215" s="105" t="s">
        <v>10306</v>
      </c>
      <c r="Z215" s="105" t="s">
        <v>10307</v>
      </c>
      <c r="AA215" s="105" t="s">
        <v>10308</v>
      </c>
      <c r="AB215" s="106">
        <v>1</v>
      </c>
      <c r="AC215" s="102">
        <v>3000</v>
      </c>
      <c r="AD215" s="94">
        <v>1500</v>
      </c>
      <c r="AE215" s="94">
        <v>0</v>
      </c>
      <c r="AF215" s="94">
        <v>0</v>
      </c>
      <c r="AG215" s="94">
        <v>0</v>
      </c>
      <c r="AH215" s="102"/>
      <c r="AI215" s="102"/>
      <c r="AJ215" s="107"/>
      <c r="AK215" s="107" t="s">
        <v>3118</v>
      </c>
      <c r="AL215" s="107"/>
    </row>
    <row r="216" spans="2:38" ht="25.25" customHeight="1" x14ac:dyDescent="0.2">
      <c r="B216" s="102" t="s">
        <v>900</v>
      </c>
      <c r="C216" s="94" t="s">
        <v>85</v>
      </c>
      <c r="D216" s="103" t="s">
        <v>10309</v>
      </c>
      <c r="E216" s="94" t="s">
        <v>10310</v>
      </c>
      <c r="F216" s="94" t="s">
        <v>472</v>
      </c>
      <c r="G216" s="94" t="s">
        <v>2497</v>
      </c>
      <c r="H216" s="103">
        <v>2022</v>
      </c>
      <c r="I216" s="103">
        <v>2022</v>
      </c>
      <c r="J216" s="102"/>
      <c r="K216" s="94" t="s">
        <v>5280</v>
      </c>
      <c r="L216" s="94" t="s">
        <v>5281</v>
      </c>
      <c r="M216" s="94" t="s">
        <v>5282</v>
      </c>
      <c r="N216" s="94" t="s">
        <v>5283</v>
      </c>
      <c r="O216" s="94" t="s">
        <v>89</v>
      </c>
      <c r="P216" s="94" t="s">
        <v>90</v>
      </c>
      <c r="Q216" s="94" t="s">
        <v>5284</v>
      </c>
      <c r="R216" s="94" t="s">
        <v>5285</v>
      </c>
      <c r="S216" s="94" t="s">
        <v>135</v>
      </c>
      <c r="T216" s="94" t="s">
        <v>5286</v>
      </c>
      <c r="U216" s="94" t="s">
        <v>909</v>
      </c>
      <c r="V216" s="104" t="s">
        <v>5287</v>
      </c>
      <c r="W216" s="105" t="s">
        <v>5288</v>
      </c>
      <c r="X216" s="105" t="s">
        <v>5289</v>
      </c>
      <c r="Y216" s="105" t="s">
        <v>5290</v>
      </c>
      <c r="Z216" s="105" t="s">
        <v>5291</v>
      </c>
      <c r="AA216" s="105" t="s">
        <v>5292</v>
      </c>
      <c r="AB216" s="106">
        <v>1</v>
      </c>
      <c r="AC216" s="102">
        <v>2060</v>
      </c>
      <c r="AD216" s="94">
        <v>1000</v>
      </c>
      <c r="AE216" s="94">
        <v>0</v>
      </c>
      <c r="AF216" s="94">
        <v>0</v>
      </c>
      <c r="AG216" s="94">
        <v>0</v>
      </c>
      <c r="AH216" s="102"/>
      <c r="AI216" s="102"/>
      <c r="AJ216" s="107"/>
      <c r="AK216" s="107" t="s">
        <v>2499</v>
      </c>
      <c r="AL216" s="107"/>
    </row>
    <row r="217" spans="2:38" ht="25.25" customHeight="1" x14ac:dyDescent="0.2">
      <c r="B217" s="102" t="s">
        <v>900</v>
      </c>
      <c r="C217" s="94" t="s">
        <v>85</v>
      </c>
      <c r="D217" s="103" t="s">
        <v>10311</v>
      </c>
      <c r="E217" s="94" t="s">
        <v>10312</v>
      </c>
      <c r="F217" s="94" t="s">
        <v>3116</v>
      </c>
      <c r="G217" s="94" t="s">
        <v>2497</v>
      </c>
      <c r="H217" s="103">
        <v>2022</v>
      </c>
      <c r="I217" s="103">
        <v>2022</v>
      </c>
      <c r="J217" s="102"/>
      <c r="K217" s="94" t="s">
        <v>5280</v>
      </c>
      <c r="L217" s="94" t="s">
        <v>5281</v>
      </c>
      <c r="M217" s="94" t="s">
        <v>5282</v>
      </c>
      <c r="N217" s="94" t="s">
        <v>5283</v>
      </c>
      <c r="O217" s="94" t="s">
        <v>89</v>
      </c>
      <c r="P217" s="94" t="s">
        <v>90</v>
      </c>
      <c r="Q217" s="94" t="s">
        <v>5284</v>
      </c>
      <c r="R217" s="94" t="s">
        <v>5285</v>
      </c>
      <c r="S217" s="94" t="s">
        <v>135</v>
      </c>
      <c r="T217" s="94" t="s">
        <v>5286</v>
      </c>
      <c r="U217" s="94" t="s">
        <v>909</v>
      </c>
      <c r="V217" s="104" t="s">
        <v>5287</v>
      </c>
      <c r="W217" s="105" t="s">
        <v>5288</v>
      </c>
      <c r="X217" s="105" t="s">
        <v>5289</v>
      </c>
      <c r="Y217" s="105" t="s">
        <v>5290</v>
      </c>
      <c r="Z217" s="105" t="s">
        <v>5291</v>
      </c>
      <c r="AA217" s="105" t="s">
        <v>5292</v>
      </c>
      <c r="AB217" s="106">
        <v>1</v>
      </c>
      <c r="AC217" s="102">
        <v>3870</v>
      </c>
      <c r="AD217" s="94">
        <v>1700</v>
      </c>
      <c r="AE217" s="94">
        <v>1500</v>
      </c>
      <c r="AF217" s="94">
        <v>1500</v>
      </c>
      <c r="AG217" s="94">
        <v>1500</v>
      </c>
      <c r="AH217" s="102" t="s">
        <v>3117</v>
      </c>
      <c r="AI217" s="102"/>
      <c r="AJ217" s="107"/>
      <c r="AK217" s="107" t="s">
        <v>3118</v>
      </c>
      <c r="AL217" s="107"/>
    </row>
    <row r="218" spans="2:38" ht="25.25" customHeight="1" x14ac:dyDescent="0.2">
      <c r="B218" s="102" t="s">
        <v>900</v>
      </c>
      <c r="C218" s="94" t="s">
        <v>85</v>
      </c>
      <c r="D218" s="103" t="s">
        <v>10313</v>
      </c>
      <c r="E218" s="94" t="s">
        <v>10314</v>
      </c>
      <c r="F218" s="94" t="s">
        <v>3116</v>
      </c>
      <c r="G218" s="94" t="s">
        <v>2497</v>
      </c>
      <c r="H218" s="103">
        <v>2022</v>
      </c>
      <c r="I218" s="103">
        <v>2022</v>
      </c>
      <c r="J218" s="102" t="s">
        <v>5449</v>
      </c>
      <c r="K218" s="94" t="s">
        <v>5450</v>
      </c>
      <c r="L218" s="94" t="s">
        <v>5451</v>
      </c>
      <c r="M218" s="94" t="s">
        <v>5452</v>
      </c>
      <c r="N218" s="94" t="s">
        <v>5453</v>
      </c>
      <c r="O218" s="94" t="s">
        <v>89</v>
      </c>
      <c r="P218" s="94" t="s">
        <v>90</v>
      </c>
      <c r="Q218" s="94" t="s">
        <v>5454</v>
      </c>
      <c r="R218" s="94" t="s">
        <v>5455</v>
      </c>
      <c r="S218" s="94" t="s">
        <v>135</v>
      </c>
      <c r="T218" s="94" t="s">
        <v>5441</v>
      </c>
      <c r="U218" s="94" t="s">
        <v>909</v>
      </c>
      <c r="V218" s="104" t="s">
        <v>5456</v>
      </c>
      <c r="W218" s="105" t="s">
        <v>2654</v>
      </c>
      <c r="X218" s="105" t="s">
        <v>5454</v>
      </c>
      <c r="Y218" s="105" t="s">
        <v>5457</v>
      </c>
      <c r="Z218" s="105" t="s">
        <v>5458</v>
      </c>
      <c r="AA218" s="105" t="s">
        <v>5459</v>
      </c>
      <c r="AB218" s="106">
        <v>3</v>
      </c>
      <c r="AC218" s="102">
        <v>38700</v>
      </c>
      <c r="AD218" s="94">
        <v>9750</v>
      </c>
      <c r="AE218" s="94">
        <v>4400</v>
      </c>
      <c r="AF218" s="94">
        <v>4400</v>
      </c>
      <c r="AG218" s="94">
        <v>4400</v>
      </c>
      <c r="AH218" s="102" t="s">
        <v>3117</v>
      </c>
      <c r="AI218" s="102"/>
      <c r="AJ218" s="107"/>
      <c r="AK218" s="107" t="s">
        <v>3118</v>
      </c>
      <c r="AL218" s="107"/>
    </row>
    <row r="219" spans="2:38" ht="25.25" customHeight="1" x14ac:dyDescent="0.2">
      <c r="B219" s="102" t="s">
        <v>900</v>
      </c>
      <c r="C219" s="94" t="s">
        <v>85</v>
      </c>
      <c r="D219" s="103" t="s">
        <v>10315</v>
      </c>
      <c r="E219" s="94" t="s">
        <v>10316</v>
      </c>
      <c r="F219" s="94" t="s">
        <v>3116</v>
      </c>
      <c r="G219" s="94" t="s">
        <v>2497</v>
      </c>
      <c r="H219" s="103">
        <v>2022</v>
      </c>
      <c r="I219" s="103">
        <v>2022</v>
      </c>
      <c r="J219" s="102"/>
      <c r="K219" s="94" t="s">
        <v>5309</v>
      </c>
      <c r="L219" s="94" t="s">
        <v>5310</v>
      </c>
      <c r="M219" s="94" t="s">
        <v>5311</v>
      </c>
      <c r="N219" s="94" t="s">
        <v>5312</v>
      </c>
      <c r="O219" s="94" t="s">
        <v>89</v>
      </c>
      <c r="P219" s="94" t="s">
        <v>90</v>
      </c>
      <c r="Q219" s="94" t="s">
        <v>5313</v>
      </c>
      <c r="R219" s="94" t="s">
        <v>5314</v>
      </c>
      <c r="S219" s="94" t="s">
        <v>91</v>
      </c>
      <c r="T219" s="94" t="s">
        <v>5286</v>
      </c>
      <c r="U219" s="94" t="s">
        <v>909</v>
      </c>
      <c r="V219" s="104" t="s">
        <v>5315</v>
      </c>
      <c r="W219" s="105" t="s">
        <v>2498</v>
      </c>
      <c r="X219" s="105" t="s">
        <v>5313</v>
      </c>
      <c r="Y219" s="105" t="s">
        <v>5316</v>
      </c>
      <c r="Z219" s="105" t="s">
        <v>5317</v>
      </c>
      <c r="AA219" s="105" t="s">
        <v>5318</v>
      </c>
      <c r="AB219" s="106">
        <v>3</v>
      </c>
      <c r="AC219" s="102">
        <v>81500</v>
      </c>
      <c r="AD219" s="94">
        <v>30500</v>
      </c>
      <c r="AE219" s="94">
        <v>8847</v>
      </c>
      <c r="AF219" s="94">
        <v>8847</v>
      </c>
      <c r="AG219" s="94">
        <v>8847</v>
      </c>
      <c r="AH219" s="102" t="s">
        <v>3117</v>
      </c>
      <c r="AI219" s="102"/>
      <c r="AJ219" s="107"/>
      <c r="AK219" s="107" t="s">
        <v>3118</v>
      </c>
      <c r="AL219" s="107"/>
    </row>
    <row r="220" spans="2:38" ht="25.25" customHeight="1" x14ac:dyDescent="0.2">
      <c r="B220" s="102" t="s">
        <v>900</v>
      </c>
      <c r="C220" s="94" t="s">
        <v>85</v>
      </c>
      <c r="D220" s="103" t="s">
        <v>10317</v>
      </c>
      <c r="E220" s="94" t="s">
        <v>10318</v>
      </c>
      <c r="F220" s="94" t="s">
        <v>3116</v>
      </c>
      <c r="G220" s="94" t="s">
        <v>2497</v>
      </c>
      <c r="H220" s="103">
        <v>2022</v>
      </c>
      <c r="I220" s="103">
        <v>2022</v>
      </c>
      <c r="J220" s="102"/>
      <c r="K220" s="94" t="s">
        <v>915</v>
      </c>
      <c r="L220" s="94" t="s">
        <v>2710</v>
      </c>
      <c r="M220" s="94" t="s">
        <v>917</v>
      </c>
      <c r="N220" s="94" t="s">
        <v>918</v>
      </c>
      <c r="O220" s="94" t="s">
        <v>89</v>
      </c>
      <c r="P220" s="94" t="s">
        <v>90</v>
      </c>
      <c r="Q220" s="94" t="s">
        <v>919</v>
      </c>
      <c r="R220" s="94" t="s">
        <v>920</v>
      </c>
      <c r="S220" s="94" t="s">
        <v>119</v>
      </c>
      <c r="T220" s="94" t="s">
        <v>921</v>
      </c>
      <c r="U220" s="94" t="s">
        <v>909</v>
      </c>
      <c r="V220" s="104" t="s">
        <v>2711</v>
      </c>
      <c r="W220" s="105" t="s">
        <v>2712</v>
      </c>
      <c r="X220" s="105" t="s">
        <v>2713</v>
      </c>
      <c r="Y220" s="105" t="s">
        <v>2714</v>
      </c>
      <c r="Z220" s="105" t="s">
        <v>2715</v>
      </c>
      <c r="AA220" s="105" t="s">
        <v>2716</v>
      </c>
      <c r="AB220" s="106">
        <v>1</v>
      </c>
      <c r="AC220" s="102">
        <v>13900</v>
      </c>
      <c r="AD220" s="94">
        <v>6700</v>
      </c>
      <c r="AE220" s="94">
        <v>1500</v>
      </c>
      <c r="AF220" s="94">
        <v>1500</v>
      </c>
      <c r="AG220" s="94">
        <v>1500</v>
      </c>
      <c r="AH220" s="102"/>
      <c r="AI220" s="102"/>
      <c r="AJ220" s="107"/>
      <c r="AK220" s="107" t="s">
        <v>3118</v>
      </c>
      <c r="AL220" s="107"/>
    </row>
    <row r="221" spans="2:38" ht="25.25" customHeight="1" x14ac:dyDescent="0.2">
      <c r="B221" s="102" t="s">
        <v>900</v>
      </c>
      <c r="C221" s="94" t="s">
        <v>85</v>
      </c>
      <c r="D221" s="103" t="s">
        <v>10319</v>
      </c>
      <c r="E221" s="94" t="s">
        <v>10320</v>
      </c>
      <c r="F221" s="94" t="s">
        <v>3116</v>
      </c>
      <c r="G221" s="94" t="s">
        <v>2497</v>
      </c>
      <c r="H221" s="103">
        <v>2022</v>
      </c>
      <c r="I221" s="103">
        <v>2022</v>
      </c>
      <c r="J221" s="102" t="s">
        <v>5347</v>
      </c>
      <c r="K221" s="94" t="s">
        <v>5348</v>
      </c>
      <c r="L221" s="94"/>
      <c r="M221" s="94" t="s">
        <v>5349</v>
      </c>
      <c r="N221" s="94" t="s">
        <v>5350</v>
      </c>
      <c r="O221" s="94" t="s">
        <v>89</v>
      </c>
      <c r="P221" s="94" t="s">
        <v>257</v>
      </c>
      <c r="Q221" s="94" t="s">
        <v>3215</v>
      </c>
      <c r="R221" s="94" t="s">
        <v>3216</v>
      </c>
      <c r="S221" s="94" t="s">
        <v>91</v>
      </c>
      <c r="T221" s="94" t="s">
        <v>3217</v>
      </c>
      <c r="U221" s="94" t="s">
        <v>909</v>
      </c>
      <c r="V221" s="104" t="s">
        <v>5351</v>
      </c>
      <c r="W221" s="105" t="s">
        <v>5352</v>
      </c>
      <c r="X221" s="105" t="s">
        <v>3215</v>
      </c>
      <c r="Y221" s="105" t="s">
        <v>5353</v>
      </c>
      <c r="Z221" s="105" t="s">
        <v>5354</v>
      </c>
      <c r="AA221" s="105" t="s">
        <v>5355</v>
      </c>
      <c r="AB221" s="106">
        <v>4</v>
      </c>
      <c r="AC221" s="102">
        <v>42800</v>
      </c>
      <c r="AD221" s="94">
        <v>13000</v>
      </c>
      <c r="AE221" s="94">
        <v>7900</v>
      </c>
      <c r="AF221" s="94">
        <v>7900</v>
      </c>
      <c r="AG221" s="94">
        <v>7900</v>
      </c>
      <c r="AH221" s="102" t="s">
        <v>3117</v>
      </c>
      <c r="AI221" s="102"/>
      <c r="AJ221" s="107"/>
      <c r="AK221" s="107" t="s">
        <v>3118</v>
      </c>
      <c r="AL221" s="107"/>
    </row>
    <row r="222" spans="2:38" ht="25.25" customHeight="1" x14ac:dyDescent="0.2">
      <c r="B222" s="102" t="s">
        <v>900</v>
      </c>
      <c r="C222" s="94" t="s">
        <v>85</v>
      </c>
      <c r="D222" s="103" t="s">
        <v>10321</v>
      </c>
      <c r="E222" s="94" t="s">
        <v>10322</v>
      </c>
      <c r="F222" s="94" t="s">
        <v>3116</v>
      </c>
      <c r="G222" s="94" t="s">
        <v>2497</v>
      </c>
      <c r="H222" s="103">
        <v>2022</v>
      </c>
      <c r="I222" s="103">
        <v>2022</v>
      </c>
      <c r="J222" s="102" t="s">
        <v>5534</v>
      </c>
      <c r="K222" s="94" t="s">
        <v>5535</v>
      </c>
      <c r="L222" s="94" t="s">
        <v>5536</v>
      </c>
      <c r="M222" s="94" t="s">
        <v>5537</v>
      </c>
      <c r="N222" s="94" t="s">
        <v>5538</v>
      </c>
      <c r="O222" s="94" t="s">
        <v>89</v>
      </c>
      <c r="P222" s="94" t="s">
        <v>90</v>
      </c>
      <c r="Q222" s="94" t="s">
        <v>5363</v>
      </c>
      <c r="R222" s="94" t="s">
        <v>5539</v>
      </c>
      <c r="S222" s="94" t="s">
        <v>119</v>
      </c>
      <c r="T222" s="94" t="s">
        <v>3217</v>
      </c>
      <c r="U222" s="94" t="s">
        <v>909</v>
      </c>
      <c r="V222" s="104" t="s">
        <v>5540</v>
      </c>
      <c r="W222" s="105" t="s">
        <v>5541</v>
      </c>
      <c r="X222" s="105" t="s">
        <v>5363</v>
      </c>
      <c r="Y222" s="105" t="s">
        <v>5542</v>
      </c>
      <c r="Z222" s="105" t="s">
        <v>5543</v>
      </c>
      <c r="AA222" s="105" t="s">
        <v>5544</v>
      </c>
      <c r="AB222" s="106">
        <v>4</v>
      </c>
      <c r="AC222" s="102">
        <v>20000</v>
      </c>
      <c r="AD222" s="94">
        <v>5000</v>
      </c>
      <c r="AE222" s="94">
        <v>1500</v>
      </c>
      <c r="AF222" s="94">
        <v>1500</v>
      </c>
      <c r="AG222" s="94">
        <v>1500</v>
      </c>
      <c r="AH222" s="102" t="s">
        <v>3117</v>
      </c>
      <c r="AI222" s="102"/>
      <c r="AJ222" s="107"/>
      <c r="AK222" s="107" t="s">
        <v>3118</v>
      </c>
      <c r="AL222" s="107"/>
    </row>
    <row r="223" spans="2:38" ht="25.25" customHeight="1" x14ac:dyDescent="0.2">
      <c r="B223" s="102" t="s">
        <v>900</v>
      </c>
      <c r="C223" s="94" t="s">
        <v>85</v>
      </c>
      <c r="D223" s="103" t="s">
        <v>10323</v>
      </c>
      <c r="E223" s="94" t="s">
        <v>10324</v>
      </c>
      <c r="F223" s="94" t="s">
        <v>3116</v>
      </c>
      <c r="G223" s="94" t="s">
        <v>2497</v>
      </c>
      <c r="H223" s="103">
        <v>2022</v>
      </c>
      <c r="I223" s="103">
        <v>2022</v>
      </c>
      <c r="J223" s="102"/>
      <c r="K223" s="94" t="s">
        <v>5559</v>
      </c>
      <c r="L223" s="94"/>
      <c r="M223" s="94" t="s">
        <v>5560</v>
      </c>
      <c r="N223" s="94" t="s">
        <v>5561</v>
      </c>
      <c r="O223" s="94" t="s">
        <v>89</v>
      </c>
      <c r="P223" s="94" t="s">
        <v>90</v>
      </c>
      <c r="Q223" s="94" t="s">
        <v>5562</v>
      </c>
      <c r="R223" s="94" t="s">
        <v>5563</v>
      </c>
      <c r="S223" s="94" t="s">
        <v>135</v>
      </c>
      <c r="T223" s="94" t="s">
        <v>5286</v>
      </c>
      <c r="U223" s="94" t="s">
        <v>909</v>
      </c>
      <c r="V223" s="104" t="s">
        <v>5564</v>
      </c>
      <c r="W223" s="105" t="s">
        <v>2498</v>
      </c>
      <c r="X223" s="105" t="s">
        <v>5562</v>
      </c>
      <c r="Y223" s="105" t="s">
        <v>5565</v>
      </c>
      <c r="Z223" s="105" t="s">
        <v>5566</v>
      </c>
      <c r="AA223" s="105" t="s">
        <v>5567</v>
      </c>
      <c r="AB223" s="106">
        <v>1</v>
      </c>
      <c r="AC223" s="102">
        <v>137300</v>
      </c>
      <c r="AD223" s="94">
        <v>2500</v>
      </c>
      <c r="AE223" s="94">
        <v>1500</v>
      </c>
      <c r="AF223" s="94">
        <v>1500</v>
      </c>
      <c r="AG223" s="94">
        <v>1500</v>
      </c>
      <c r="AH223" s="102" t="s">
        <v>3117</v>
      </c>
      <c r="AI223" s="102"/>
      <c r="AJ223" s="107"/>
      <c r="AK223" s="107" t="s">
        <v>3118</v>
      </c>
      <c r="AL223" s="107"/>
    </row>
    <row r="224" spans="2:38" ht="25.25" customHeight="1" x14ac:dyDescent="0.2">
      <c r="B224" s="102" t="s">
        <v>900</v>
      </c>
      <c r="C224" s="94" t="s">
        <v>85</v>
      </c>
      <c r="D224" s="103" t="s">
        <v>10325</v>
      </c>
      <c r="E224" s="94" t="s">
        <v>10326</v>
      </c>
      <c r="F224" s="94" t="s">
        <v>3116</v>
      </c>
      <c r="G224" s="94" t="s">
        <v>2497</v>
      </c>
      <c r="H224" s="103">
        <v>2022</v>
      </c>
      <c r="I224" s="103">
        <v>2022</v>
      </c>
      <c r="J224" s="102" t="s">
        <v>5507</v>
      </c>
      <c r="K224" s="94" t="s">
        <v>5508</v>
      </c>
      <c r="L224" s="94" t="s">
        <v>5509</v>
      </c>
      <c r="M224" s="94" t="s">
        <v>5510</v>
      </c>
      <c r="N224" s="94" t="s">
        <v>5511</v>
      </c>
      <c r="O224" s="94" t="s">
        <v>89</v>
      </c>
      <c r="P224" s="94" t="s">
        <v>90</v>
      </c>
      <c r="Q224" s="94" t="s">
        <v>5512</v>
      </c>
      <c r="R224" s="94" t="s">
        <v>5513</v>
      </c>
      <c r="S224" s="94" t="s">
        <v>135</v>
      </c>
      <c r="T224" s="94" t="s">
        <v>3217</v>
      </c>
      <c r="U224" s="94" t="s">
        <v>909</v>
      </c>
      <c r="V224" s="104" t="s">
        <v>5514</v>
      </c>
      <c r="W224" s="105" t="s">
        <v>5515</v>
      </c>
      <c r="X224" s="105" t="s">
        <v>5512</v>
      </c>
      <c r="Y224" s="105" t="s">
        <v>5516</v>
      </c>
      <c r="Z224" s="105" t="s">
        <v>5517</v>
      </c>
      <c r="AA224" s="105" t="s">
        <v>5518</v>
      </c>
      <c r="AB224" s="106">
        <v>3</v>
      </c>
      <c r="AC224" s="102">
        <v>35600</v>
      </c>
      <c r="AD224" s="94">
        <v>14000</v>
      </c>
      <c r="AE224" s="94">
        <v>4600</v>
      </c>
      <c r="AF224" s="94">
        <v>4600</v>
      </c>
      <c r="AG224" s="94">
        <v>4600</v>
      </c>
      <c r="AH224" s="102" t="s">
        <v>3117</v>
      </c>
      <c r="AI224" s="102"/>
      <c r="AJ224" s="107"/>
      <c r="AK224" s="107" t="s">
        <v>3118</v>
      </c>
      <c r="AL224" s="107"/>
    </row>
    <row r="225" spans="2:38" ht="25.25" customHeight="1" x14ac:dyDescent="0.2">
      <c r="B225" s="102" t="s">
        <v>900</v>
      </c>
      <c r="C225" s="94" t="s">
        <v>85</v>
      </c>
      <c r="D225" s="103" t="s">
        <v>10327</v>
      </c>
      <c r="E225" s="94" t="s">
        <v>10328</v>
      </c>
      <c r="F225" s="94" t="s">
        <v>3116</v>
      </c>
      <c r="G225" s="94" t="s">
        <v>2497</v>
      </c>
      <c r="H225" s="103">
        <v>2022</v>
      </c>
      <c r="I225" s="103">
        <v>2022</v>
      </c>
      <c r="J225" s="102"/>
      <c r="K225" s="94" t="s">
        <v>5498</v>
      </c>
      <c r="L225" s="94" t="s">
        <v>5499</v>
      </c>
      <c r="M225" s="94" t="s">
        <v>5500</v>
      </c>
      <c r="N225" s="94" t="s">
        <v>5501</v>
      </c>
      <c r="O225" s="94" t="s">
        <v>89</v>
      </c>
      <c r="P225" s="94" t="s">
        <v>90</v>
      </c>
      <c r="Q225" s="94" t="s">
        <v>5492</v>
      </c>
      <c r="R225" s="94" t="s">
        <v>5493</v>
      </c>
      <c r="S225" s="94" t="s">
        <v>135</v>
      </c>
      <c r="T225" s="94" t="s">
        <v>5286</v>
      </c>
      <c r="U225" s="94" t="s">
        <v>909</v>
      </c>
      <c r="V225" s="104" t="s">
        <v>5502</v>
      </c>
      <c r="W225" s="105" t="s">
        <v>2498</v>
      </c>
      <c r="X225" s="105" t="s">
        <v>5492</v>
      </c>
      <c r="Y225" s="105" t="s">
        <v>5495</v>
      </c>
      <c r="Z225" s="105" t="s">
        <v>5503</v>
      </c>
      <c r="AA225" s="105" t="s">
        <v>5504</v>
      </c>
      <c r="AB225" s="106">
        <v>3</v>
      </c>
      <c r="AC225" s="102">
        <v>16370</v>
      </c>
      <c r="AD225" s="94">
        <v>6500</v>
      </c>
      <c r="AE225" s="94">
        <v>6100</v>
      </c>
      <c r="AF225" s="94">
        <v>6100</v>
      </c>
      <c r="AG225" s="94">
        <v>6100</v>
      </c>
      <c r="AH225" s="102" t="s">
        <v>3117</v>
      </c>
      <c r="AI225" s="102"/>
      <c r="AJ225" s="107"/>
      <c r="AK225" s="107" t="s">
        <v>3118</v>
      </c>
      <c r="AL225" s="107"/>
    </row>
    <row r="226" spans="2:38" ht="25.25" customHeight="1" x14ac:dyDescent="0.2">
      <c r="B226" s="102" t="s">
        <v>900</v>
      </c>
      <c r="C226" s="94" t="s">
        <v>85</v>
      </c>
      <c r="D226" s="103" t="s">
        <v>10329</v>
      </c>
      <c r="E226" s="94" t="s">
        <v>10330</v>
      </c>
      <c r="F226" s="94" t="s">
        <v>3116</v>
      </c>
      <c r="G226" s="94" t="s">
        <v>2497</v>
      </c>
      <c r="H226" s="103">
        <v>2022</v>
      </c>
      <c r="I226" s="103">
        <v>2022</v>
      </c>
      <c r="J226" s="102" t="s">
        <v>5217</v>
      </c>
      <c r="K226" s="94" t="s">
        <v>5218</v>
      </c>
      <c r="L226" s="94"/>
      <c r="M226" s="94" t="s">
        <v>5219</v>
      </c>
      <c r="N226" s="94" t="s">
        <v>5220</v>
      </c>
      <c r="O226" s="94" t="s">
        <v>89</v>
      </c>
      <c r="P226" s="94" t="s">
        <v>257</v>
      </c>
      <c r="Q226" s="94" t="s">
        <v>5221</v>
      </c>
      <c r="R226" s="94" t="s">
        <v>5222</v>
      </c>
      <c r="S226" s="94" t="s">
        <v>91</v>
      </c>
      <c r="T226" s="94" t="s">
        <v>5223</v>
      </c>
      <c r="U226" s="94" t="s">
        <v>909</v>
      </c>
      <c r="V226" s="104" t="s">
        <v>5224</v>
      </c>
      <c r="W226" s="105" t="s">
        <v>2498</v>
      </c>
      <c r="X226" s="105" t="s">
        <v>5221</v>
      </c>
      <c r="Y226" s="105" t="s">
        <v>5225</v>
      </c>
      <c r="Z226" s="105" t="s">
        <v>5226</v>
      </c>
      <c r="AA226" s="105" t="s">
        <v>5227</v>
      </c>
      <c r="AB226" s="106">
        <v>3</v>
      </c>
      <c r="AC226" s="102">
        <v>14000</v>
      </c>
      <c r="AD226" s="94">
        <v>5600</v>
      </c>
      <c r="AE226" s="94">
        <v>4500</v>
      </c>
      <c r="AF226" s="94">
        <v>4500</v>
      </c>
      <c r="AG226" s="94">
        <v>4500</v>
      </c>
      <c r="AH226" s="102" t="s">
        <v>3117</v>
      </c>
      <c r="AI226" s="102"/>
      <c r="AJ226" s="107"/>
      <c r="AK226" s="107" t="s">
        <v>3118</v>
      </c>
      <c r="AL226" s="107"/>
    </row>
    <row r="227" spans="2:38" ht="25.25" customHeight="1" x14ac:dyDescent="0.2">
      <c r="B227" s="102" t="s">
        <v>900</v>
      </c>
      <c r="C227" s="94" t="s">
        <v>85</v>
      </c>
      <c r="D227" s="103" t="s">
        <v>10331</v>
      </c>
      <c r="E227" s="94" t="s">
        <v>10332</v>
      </c>
      <c r="F227" s="94" t="s">
        <v>3116</v>
      </c>
      <c r="G227" s="94" t="s">
        <v>2497</v>
      </c>
      <c r="H227" s="103">
        <v>2022</v>
      </c>
      <c r="I227" s="103">
        <v>2022</v>
      </c>
      <c r="J227" s="102"/>
      <c r="K227" s="94" t="s">
        <v>5488</v>
      </c>
      <c r="L227" s="94" t="s">
        <v>5489</v>
      </c>
      <c r="M227" s="94" t="s">
        <v>5490</v>
      </c>
      <c r="N227" s="94" t="s">
        <v>5491</v>
      </c>
      <c r="O227" s="94" t="s">
        <v>89</v>
      </c>
      <c r="P227" s="94" t="s">
        <v>90</v>
      </c>
      <c r="Q227" s="94" t="s">
        <v>5492</v>
      </c>
      <c r="R227" s="94" t="s">
        <v>5493</v>
      </c>
      <c r="S227" s="94" t="s">
        <v>119</v>
      </c>
      <c r="T227" s="94" t="s">
        <v>5286</v>
      </c>
      <c r="U227" s="94" t="s">
        <v>909</v>
      </c>
      <c r="V227" s="104" t="s">
        <v>5494</v>
      </c>
      <c r="W227" s="105" t="s">
        <v>2498</v>
      </c>
      <c r="X227" s="105" t="s">
        <v>5492</v>
      </c>
      <c r="Y227" s="105" t="s">
        <v>5495</v>
      </c>
      <c r="Z227" s="105"/>
      <c r="AA227" s="105"/>
      <c r="AB227" s="106">
        <v>2</v>
      </c>
      <c r="AC227" s="102">
        <v>16062</v>
      </c>
      <c r="AD227" s="94">
        <v>7700</v>
      </c>
      <c r="AE227" s="94">
        <v>1500</v>
      </c>
      <c r="AF227" s="94">
        <v>1500</v>
      </c>
      <c r="AG227" s="94">
        <v>1500</v>
      </c>
      <c r="AH227" s="102" t="s">
        <v>3117</v>
      </c>
      <c r="AI227" s="102"/>
      <c r="AJ227" s="107"/>
      <c r="AK227" s="107" t="s">
        <v>3118</v>
      </c>
      <c r="AL227" s="107"/>
    </row>
    <row r="228" spans="2:38" ht="25.25" customHeight="1" x14ac:dyDescent="0.2">
      <c r="B228" s="102" t="s">
        <v>900</v>
      </c>
      <c r="C228" s="94" t="s">
        <v>85</v>
      </c>
      <c r="D228" s="103" t="s">
        <v>10333</v>
      </c>
      <c r="E228" s="94" t="s">
        <v>10334</v>
      </c>
      <c r="F228" s="94" t="s">
        <v>3116</v>
      </c>
      <c r="G228" s="94" t="s">
        <v>2497</v>
      </c>
      <c r="H228" s="103">
        <v>2022</v>
      </c>
      <c r="I228" s="103">
        <v>2022</v>
      </c>
      <c r="J228" s="102" t="s">
        <v>5434</v>
      </c>
      <c r="K228" s="94" t="s">
        <v>5435</v>
      </c>
      <c r="L228" s="94" t="s">
        <v>5436</v>
      </c>
      <c r="M228" s="94" t="s">
        <v>5437</v>
      </c>
      <c r="N228" s="94" t="s">
        <v>5438</v>
      </c>
      <c r="O228" s="94" t="s">
        <v>89</v>
      </c>
      <c r="P228" s="94" t="s">
        <v>257</v>
      </c>
      <c r="Q228" s="94" t="s">
        <v>5439</v>
      </c>
      <c r="R228" s="94" t="s">
        <v>5440</v>
      </c>
      <c r="S228" s="94" t="s">
        <v>91</v>
      </c>
      <c r="T228" s="94" t="s">
        <v>5441</v>
      </c>
      <c r="U228" s="94" t="s">
        <v>909</v>
      </c>
      <c r="V228" s="104" t="s">
        <v>5442</v>
      </c>
      <c r="W228" s="105" t="s">
        <v>5443</v>
      </c>
      <c r="X228" s="105" t="s">
        <v>5439</v>
      </c>
      <c r="Y228" s="105" t="s">
        <v>5444</v>
      </c>
      <c r="Z228" s="105" t="s">
        <v>5445</v>
      </c>
      <c r="AA228" s="105" t="s">
        <v>5446</v>
      </c>
      <c r="AB228" s="106">
        <v>3</v>
      </c>
      <c r="AC228" s="102">
        <v>18550</v>
      </c>
      <c r="AD228" s="94">
        <v>6500</v>
      </c>
      <c r="AE228" s="94">
        <v>3600</v>
      </c>
      <c r="AF228" s="94">
        <v>3600</v>
      </c>
      <c r="AG228" s="94">
        <v>3600</v>
      </c>
      <c r="AH228" s="102" t="s">
        <v>3117</v>
      </c>
      <c r="AI228" s="102"/>
      <c r="AJ228" s="107"/>
      <c r="AK228" s="107" t="s">
        <v>3118</v>
      </c>
      <c r="AL228" s="107"/>
    </row>
    <row r="229" spans="2:38" ht="25.25" customHeight="1" x14ac:dyDescent="0.2">
      <c r="B229" s="102" t="s">
        <v>900</v>
      </c>
      <c r="C229" s="94" t="s">
        <v>85</v>
      </c>
      <c r="D229" s="103" t="s">
        <v>10335</v>
      </c>
      <c r="E229" s="94" t="s">
        <v>10336</v>
      </c>
      <c r="F229" s="94" t="s">
        <v>3116</v>
      </c>
      <c r="G229" s="94" t="s">
        <v>2497</v>
      </c>
      <c r="H229" s="103">
        <v>2022</v>
      </c>
      <c r="I229" s="103">
        <v>2022</v>
      </c>
      <c r="J229" s="102"/>
      <c r="K229" s="94" t="s">
        <v>969</v>
      </c>
      <c r="L229" s="94" t="s">
        <v>970</v>
      </c>
      <c r="M229" s="94" t="s">
        <v>971</v>
      </c>
      <c r="N229" s="94" t="s">
        <v>972</v>
      </c>
      <c r="O229" s="94" t="s">
        <v>89</v>
      </c>
      <c r="P229" s="94" t="s">
        <v>90</v>
      </c>
      <c r="Q229" s="94" t="s">
        <v>973</v>
      </c>
      <c r="R229" s="94" t="s">
        <v>974</v>
      </c>
      <c r="S229" s="94" t="s">
        <v>223</v>
      </c>
      <c r="T229" s="94" t="s">
        <v>975</v>
      </c>
      <c r="U229" s="94" t="s">
        <v>909</v>
      </c>
      <c r="V229" s="104" t="s">
        <v>2724</v>
      </c>
      <c r="W229" s="105" t="s">
        <v>2498</v>
      </c>
      <c r="X229" s="105" t="s">
        <v>973</v>
      </c>
      <c r="Y229" s="105" t="s">
        <v>2725</v>
      </c>
      <c r="Z229" s="105" t="s">
        <v>2726</v>
      </c>
      <c r="AA229" s="105" t="s">
        <v>2727</v>
      </c>
      <c r="AB229" s="106">
        <v>3</v>
      </c>
      <c r="AC229" s="102">
        <v>35570</v>
      </c>
      <c r="AD229" s="94">
        <v>9000</v>
      </c>
      <c r="AE229" s="94">
        <v>5600</v>
      </c>
      <c r="AF229" s="94">
        <v>5600</v>
      </c>
      <c r="AG229" s="94">
        <v>5600</v>
      </c>
      <c r="AH229" s="102" t="s">
        <v>3117</v>
      </c>
      <c r="AI229" s="102"/>
      <c r="AJ229" s="107"/>
      <c r="AK229" s="107" t="s">
        <v>3118</v>
      </c>
      <c r="AL229" s="107"/>
    </row>
    <row r="230" spans="2:38" ht="25.25" customHeight="1" x14ac:dyDescent="0.2">
      <c r="B230" s="102" t="s">
        <v>900</v>
      </c>
      <c r="C230" s="94" t="s">
        <v>85</v>
      </c>
      <c r="D230" s="103" t="s">
        <v>10337</v>
      </c>
      <c r="E230" s="94" t="s">
        <v>10338</v>
      </c>
      <c r="F230" s="94" t="s">
        <v>3116</v>
      </c>
      <c r="G230" s="94" t="s">
        <v>2497</v>
      </c>
      <c r="H230" s="103">
        <v>2022</v>
      </c>
      <c r="I230" s="103">
        <v>2022</v>
      </c>
      <c r="J230" s="102"/>
      <c r="K230" s="94" t="s">
        <v>5547</v>
      </c>
      <c r="L230" s="94" t="s">
        <v>5548</v>
      </c>
      <c r="M230" s="94" t="s">
        <v>5549</v>
      </c>
      <c r="N230" s="94" t="s">
        <v>5550</v>
      </c>
      <c r="O230" s="94" t="s">
        <v>89</v>
      </c>
      <c r="P230" s="94" t="s">
        <v>257</v>
      </c>
      <c r="Q230" s="94" t="s">
        <v>5551</v>
      </c>
      <c r="R230" s="94" t="s">
        <v>5493</v>
      </c>
      <c r="S230" s="94" t="s">
        <v>91</v>
      </c>
      <c r="T230" s="94" t="s">
        <v>5286</v>
      </c>
      <c r="U230" s="94" t="s">
        <v>909</v>
      </c>
      <c r="V230" s="104" t="s">
        <v>5552</v>
      </c>
      <c r="W230" s="105" t="s">
        <v>5553</v>
      </c>
      <c r="X230" s="105" t="s">
        <v>5554</v>
      </c>
      <c r="Y230" s="105" t="s">
        <v>5495</v>
      </c>
      <c r="Z230" s="105" t="s">
        <v>5555</v>
      </c>
      <c r="AA230" s="105" t="s">
        <v>5556</v>
      </c>
      <c r="AB230" s="106">
        <v>4</v>
      </c>
      <c r="AC230" s="102">
        <v>32210</v>
      </c>
      <c r="AD230" s="94">
        <v>10000</v>
      </c>
      <c r="AE230" s="94">
        <v>8000</v>
      </c>
      <c r="AF230" s="94">
        <v>8000</v>
      </c>
      <c r="AG230" s="94">
        <v>8000</v>
      </c>
      <c r="AH230" s="102" t="s">
        <v>3117</v>
      </c>
      <c r="AI230" s="102"/>
      <c r="AJ230" s="107"/>
      <c r="AK230" s="107" t="s">
        <v>3118</v>
      </c>
      <c r="AL230" s="107"/>
    </row>
    <row r="231" spans="2:38" ht="25.25" customHeight="1" x14ac:dyDescent="0.2">
      <c r="B231" s="102" t="s">
        <v>900</v>
      </c>
      <c r="C231" s="94" t="s">
        <v>85</v>
      </c>
      <c r="D231" s="103" t="s">
        <v>10339</v>
      </c>
      <c r="E231" s="94" t="s">
        <v>10340</v>
      </c>
      <c r="F231" s="94" t="s">
        <v>3116</v>
      </c>
      <c r="G231" s="94" t="s">
        <v>2497</v>
      </c>
      <c r="H231" s="103">
        <v>2022</v>
      </c>
      <c r="I231" s="103">
        <v>2022</v>
      </c>
      <c r="J231" s="102" t="s">
        <v>5422</v>
      </c>
      <c r="K231" s="94" t="s">
        <v>5423</v>
      </c>
      <c r="L231" s="94"/>
      <c r="M231" s="94" t="s">
        <v>5424</v>
      </c>
      <c r="N231" s="94" t="s">
        <v>5425</v>
      </c>
      <c r="O231" s="94" t="s">
        <v>89</v>
      </c>
      <c r="P231" s="94" t="s">
        <v>257</v>
      </c>
      <c r="Q231" s="94" t="s">
        <v>5426</v>
      </c>
      <c r="R231" s="94" t="s">
        <v>5427</v>
      </c>
      <c r="S231" s="94" t="s">
        <v>91</v>
      </c>
      <c r="T231" s="94" t="s">
        <v>946</v>
      </c>
      <c r="U231" s="94" t="s">
        <v>909</v>
      </c>
      <c r="V231" s="104" t="s">
        <v>5428</v>
      </c>
      <c r="W231" s="105" t="s">
        <v>2498</v>
      </c>
      <c r="X231" s="105" t="s">
        <v>5426</v>
      </c>
      <c r="Y231" s="105" t="s">
        <v>5429</v>
      </c>
      <c r="Z231" s="105" t="s">
        <v>5430</v>
      </c>
      <c r="AA231" s="105" t="s">
        <v>5431</v>
      </c>
      <c r="AB231" s="106">
        <v>4</v>
      </c>
      <c r="AC231" s="102">
        <v>30650</v>
      </c>
      <c r="AD231" s="94">
        <v>6500</v>
      </c>
      <c r="AE231" s="94">
        <v>4400</v>
      </c>
      <c r="AF231" s="94">
        <v>4400</v>
      </c>
      <c r="AG231" s="94">
        <v>4400</v>
      </c>
      <c r="AH231" s="102" t="s">
        <v>3117</v>
      </c>
      <c r="AI231" s="102"/>
      <c r="AJ231" s="107"/>
      <c r="AK231" s="107" t="s">
        <v>3118</v>
      </c>
      <c r="AL231" s="107"/>
    </row>
    <row r="232" spans="2:38" ht="25.25" customHeight="1" x14ac:dyDescent="0.2">
      <c r="B232" s="102" t="s">
        <v>900</v>
      </c>
      <c r="C232" s="94" t="s">
        <v>85</v>
      </c>
      <c r="D232" s="103" t="s">
        <v>10341</v>
      </c>
      <c r="E232" s="94" t="s">
        <v>10342</v>
      </c>
      <c r="F232" s="94" t="s">
        <v>3116</v>
      </c>
      <c r="G232" s="94" t="s">
        <v>2497</v>
      </c>
      <c r="H232" s="103">
        <v>2022</v>
      </c>
      <c r="I232" s="103">
        <v>2022</v>
      </c>
      <c r="J232" s="102"/>
      <c r="K232" s="94" t="s">
        <v>5395</v>
      </c>
      <c r="L232" s="94"/>
      <c r="M232" s="94" t="s">
        <v>5396</v>
      </c>
      <c r="N232" s="94" t="s">
        <v>5397</v>
      </c>
      <c r="O232" s="94" t="s">
        <v>89</v>
      </c>
      <c r="P232" s="94" t="s">
        <v>257</v>
      </c>
      <c r="Q232" s="94" t="s">
        <v>5398</v>
      </c>
      <c r="R232" s="94" t="s">
        <v>5399</v>
      </c>
      <c r="S232" s="94" t="s">
        <v>91</v>
      </c>
      <c r="T232" s="94" t="s">
        <v>975</v>
      </c>
      <c r="U232" s="94" t="s">
        <v>909</v>
      </c>
      <c r="V232" s="104" t="s">
        <v>5400</v>
      </c>
      <c r="W232" s="105" t="s">
        <v>5401</v>
      </c>
      <c r="X232" s="105" t="s">
        <v>5398</v>
      </c>
      <c r="Y232" s="105" t="s">
        <v>5402</v>
      </c>
      <c r="Z232" s="105" t="s">
        <v>5403</v>
      </c>
      <c r="AA232" s="105" t="s">
        <v>5404</v>
      </c>
      <c r="AB232" s="106">
        <v>4</v>
      </c>
      <c r="AC232" s="102">
        <v>37950</v>
      </c>
      <c r="AD232" s="94">
        <v>14000</v>
      </c>
      <c r="AE232" s="94">
        <v>8500</v>
      </c>
      <c r="AF232" s="94">
        <v>8500</v>
      </c>
      <c r="AG232" s="94">
        <v>8500</v>
      </c>
      <c r="AH232" s="102" t="s">
        <v>3117</v>
      </c>
      <c r="AI232" s="102"/>
      <c r="AJ232" s="107"/>
      <c r="AK232" s="107" t="s">
        <v>3118</v>
      </c>
      <c r="AL232" s="107"/>
    </row>
    <row r="233" spans="2:38" ht="25.25" customHeight="1" x14ac:dyDescent="0.2">
      <c r="B233" s="102" t="s">
        <v>900</v>
      </c>
      <c r="C233" s="94" t="s">
        <v>85</v>
      </c>
      <c r="D233" s="103" t="s">
        <v>10343</v>
      </c>
      <c r="E233" s="94" t="s">
        <v>10344</v>
      </c>
      <c r="F233" s="94" t="s">
        <v>3116</v>
      </c>
      <c r="G233" s="94" t="s">
        <v>2497</v>
      </c>
      <c r="H233" s="103">
        <v>2022</v>
      </c>
      <c r="I233" s="103">
        <v>2022</v>
      </c>
      <c r="J233" s="102" t="s">
        <v>5358</v>
      </c>
      <c r="K233" s="94" t="s">
        <v>5359</v>
      </c>
      <c r="L233" s="94" t="s">
        <v>5360</v>
      </c>
      <c r="M233" s="94" t="s">
        <v>5361</v>
      </c>
      <c r="N233" s="94" t="s">
        <v>5362</v>
      </c>
      <c r="O233" s="94" t="s">
        <v>89</v>
      </c>
      <c r="P233" s="94" t="s">
        <v>90</v>
      </c>
      <c r="Q233" s="94" t="s">
        <v>5363</v>
      </c>
      <c r="R233" s="94" t="s">
        <v>5364</v>
      </c>
      <c r="S233" s="94" t="s">
        <v>119</v>
      </c>
      <c r="T233" s="94" t="s">
        <v>3217</v>
      </c>
      <c r="U233" s="94" t="s">
        <v>909</v>
      </c>
      <c r="V233" s="104" t="s">
        <v>5365</v>
      </c>
      <c r="W233" s="105" t="s">
        <v>2498</v>
      </c>
      <c r="X233" s="105" t="s">
        <v>5363</v>
      </c>
      <c r="Y233" s="105" t="s">
        <v>5366</v>
      </c>
      <c r="Z233" s="105" t="s">
        <v>5367</v>
      </c>
      <c r="AA233" s="105" t="s">
        <v>5368</v>
      </c>
      <c r="AB233" s="106">
        <v>2</v>
      </c>
      <c r="AC233" s="102">
        <v>3900</v>
      </c>
      <c r="AD233" s="94">
        <v>1900</v>
      </c>
      <c r="AE233" s="94">
        <v>1500</v>
      </c>
      <c r="AF233" s="94">
        <v>1500</v>
      </c>
      <c r="AG233" s="94">
        <v>1500</v>
      </c>
      <c r="AH233" s="102" t="s">
        <v>3117</v>
      </c>
      <c r="AI233" s="102"/>
      <c r="AJ233" s="107"/>
      <c r="AK233" s="107" t="s">
        <v>3118</v>
      </c>
      <c r="AL233" s="107"/>
    </row>
    <row r="234" spans="2:38" ht="25.25" customHeight="1" x14ac:dyDescent="0.2">
      <c r="B234" s="102" t="s">
        <v>900</v>
      </c>
      <c r="C234" s="94" t="s">
        <v>85</v>
      </c>
      <c r="D234" s="103" t="s">
        <v>10345</v>
      </c>
      <c r="E234" s="94" t="s">
        <v>10346</v>
      </c>
      <c r="F234" s="94" t="s">
        <v>3116</v>
      </c>
      <c r="G234" s="94" t="s">
        <v>2497</v>
      </c>
      <c r="H234" s="103">
        <v>2022</v>
      </c>
      <c r="I234" s="103">
        <v>2022</v>
      </c>
      <c r="J234" s="102"/>
      <c r="K234" s="94" t="s">
        <v>5475</v>
      </c>
      <c r="L234" s="94" t="s">
        <v>5476</v>
      </c>
      <c r="M234" s="94" t="s">
        <v>5477</v>
      </c>
      <c r="N234" s="94" t="s">
        <v>5478</v>
      </c>
      <c r="O234" s="94" t="s">
        <v>89</v>
      </c>
      <c r="P234" s="94" t="s">
        <v>90</v>
      </c>
      <c r="Q234" s="94" t="s">
        <v>5479</v>
      </c>
      <c r="R234" s="94" t="s">
        <v>5480</v>
      </c>
      <c r="S234" s="94" t="s">
        <v>4868</v>
      </c>
      <c r="T234" s="94" t="s">
        <v>975</v>
      </c>
      <c r="U234" s="94" t="s">
        <v>909</v>
      </c>
      <c r="V234" s="104" t="s">
        <v>5481</v>
      </c>
      <c r="W234" s="105" t="s">
        <v>5482</v>
      </c>
      <c r="X234" s="105" t="s">
        <v>5479</v>
      </c>
      <c r="Y234" s="105" t="s">
        <v>5483</v>
      </c>
      <c r="Z234" s="105" t="s">
        <v>5484</v>
      </c>
      <c r="AA234" s="105" t="s">
        <v>5485</v>
      </c>
      <c r="AB234" s="106">
        <v>4</v>
      </c>
      <c r="AC234" s="102">
        <v>439500</v>
      </c>
      <c r="AD234" s="94">
        <v>28000</v>
      </c>
      <c r="AE234" s="94">
        <v>7100</v>
      </c>
      <c r="AF234" s="94">
        <v>7100</v>
      </c>
      <c r="AG234" s="94">
        <v>7100</v>
      </c>
      <c r="AH234" s="102" t="s">
        <v>3117</v>
      </c>
      <c r="AI234" s="102"/>
      <c r="AJ234" s="107"/>
      <c r="AK234" s="107" t="s">
        <v>3118</v>
      </c>
      <c r="AL234" s="107"/>
    </row>
    <row r="235" spans="2:38" ht="25.25" customHeight="1" x14ac:dyDescent="0.2">
      <c r="B235" s="102" t="s">
        <v>900</v>
      </c>
      <c r="C235" s="94" t="s">
        <v>85</v>
      </c>
      <c r="D235" s="103" t="s">
        <v>10347</v>
      </c>
      <c r="E235" s="94" t="s">
        <v>10348</v>
      </c>
      <c r="F235" s="94" t="s">
        <v>3116</v>
      </c>
      <c r="G235" s="94" t="s">
        <v>2497</v>
      </c>
      <c r="H235" s="103">
        <v>2022</v>
      </c>
      <c r="I235" s="103">
        <v>2022</v>
      </c>
      <c r="J235" s="102" t="s">
        <v>5407</v>
      </c>
      <c r="K235" s="94" t="s">
        <v>5408</v>
      </c>
      <c r="L235" s="94" t="s">
        <v>5409</v>
      </c>
      <c r="M235" s="94" t="s">
        <v>5410</v>
      </c>
      <c r="N235" s="94" t="s">
        <v>5411</v>
      </c>
      <c r="O235" s="94" t="s">
        <v>89</v>
      </c>
      <c r="P235" s="94" t="s">
        <v>90</v>
      </c>
      <c r="Q235" s="94" t="s">
        <v>5412</v>
      </c>
      <c r="R235" s="94" t="s">
        <v>5413</v>
      </c>
      <c r="S235" s="94" t="s">
        <v>119</v>
      </c>
      <c r="T235" s="94" t="s">
        <v>3217</v>
      </c>
      <c r="U235" s="94" t="s">
        <v>909</v>
      </c>
      <c r="V235" s="104" t="s">
        <v>5414</v>
      </c>
      <c r="W235" s="105" t="s">
        <v>5415</v>
      </c>
      <c r="X235" s="105" t="s">
        <v>5416</v>
      </c>
      <c r="Y235" s="105" t="s">
        <v>5417</v>
      </c>
      <c r="Z235" s="105" t="s">
        <v>5418</v>
      </c>
      <c r="AA235" s="105" t="s">
        <v>5419</v>
      </c>
      <c r="AB235" s="106">
        <v>2</v>
      </c>
      <c r="AC235" s="102">
        <v>7155</v>
      </c>
      <c r="AD235" s="94">
        <v>2900</v>
      </c>
      <c r="AE235" s="94">
        <v>2600</v>
      </c>
      <c r="AF235" s="94">
        <v>2600</v>
      </c>
      <c r="AG235" s="94">
        <v>2600</v>
      </c>
      <c r="AH235" s="102" t="s">
        <v>3117</v>
      </c>
      <c r="AI235" s="102"/>
      <c r="AJ235" s="107"/>
      <c r="AK235" s="107" t="s">
        <v>3118</v>
      </c>
      <c r="AL235" s="107"/>
    </row>
    <row r="236" spans="2:38" ht="25.25" customHeight="1" x14ac:dyDescent="0.2">
      <c r="B236" s="102" t="s">
        <v>900</v>
      </c>
      <c r="C236" s="94" t="s">
        <v>85</v>
      </c>
      <c r="D236" s="103" t="s">
        <v>10349</v>
      </c>
      <c r="E236" s="94" t="s">
        <v>10350</v>
      </c>
      <c r="F236" s="94" t="s">
        <v>3116</v>
      </c>
      <c r="G236" s="94" t="s">
        <v>2497</v>
      </c>
      <c r="H236" s="103">
        <v>2022</v>
      </c>
      <c r="I236" s="103">
        <v>2022</v>
      </c>
      <c r="J236" s="102" t="s">
        <v>10351</v>
      </c>
      <c r="K236" s="94" t="s">
        <v>10352</v>
      </c>
      <c r="L236" s="94"/>
      <c r="M236" s="94" t="s">
        <v>10353</v>
      </c>
      <c r="N236" s="94" t="s">
        <v>10354</v>
      </c>
      <c r="O236" s="94" t="s">
        <v>89</v>
      </c>
      <c r="P236" s="94" t="s">
        <v>90</v>
      </c>
      <c r="Q236" s="94" t="s">
        <v>10355</v>
      </c>
      <c r="R236" s="94" t="s">
        <v>10356</v>
      </c>
      <c r="S236" s="94" t="s">
        <v>223</v>
      </c>
      <c r="T236" s="94" t="s">
        <v>5223</v>
      </c>
      <c r="U236" s="94" t="s">
        <v>909</v>
      </c>
      <c r="V236" s="104" t="s">
        <v>10357</v>
      </c>
      <c r="W236" s="105" t="s">
        <v>2921</v>
      </c>
      <c r="X236" s="105" t="s">
        <v>10355</v>
      </c>
      <c r="Y236" s="105" t="s">
        <v>10358</v>
      </c>
      <c r="Z236" s="105" t="s">
        <v>10359</v>
      </c>
      <c r="AA236" s="105" t="s">
        <v>10360</v>
      </c>
      <c r="AB236" s="106">
        <v>1</v>
      </c>
      <c r="AC236" s="102">
        <v>6590</v>
      </c>
      <c r="AD236" s="94">
        <v>3200</v>
      </c>
      <c r="AE236" s="94">
        <v>1600</v>
      </c>
      <c r="AF236" s="94">
        <v>1600</v>
      </c>
      <c r="AG236" s="94">
        <v>1600</v>
      </c>
      <c r="AH236" s="102"/>
      <c r="AI236" s="102"/>
      <c r="AJ236" s="107"/>
      <c r="AK236" s="107" t="s">
        <v>3118</v>
      </c>
      <c r="AL236" s="107"/>
    </row>
    <row r="237" spans="2:38" ht="25.25" customHeight="1" x14ac:dyDescent="0.2">
      <c r="B237" s="102" t="s">
        <v>5580</v>
      </c>
      <c r="C237" s="94" t="s">
        <v>85</v>
      </c>
      <c r="D237" s="103" t="s">
        <v>10361</v>
      </c>
      <c r="E237" s="94" t="s">
        <v>10362</v>
      </c>
      <c r="F237" s="94" t="s">
        <v>3116</v>
      </c>
      <c r="G237" s="94" t="s">
        <v>2497</v>
      </c>
      <c r="H237" s="103">
        <v>2022</v>
      </c>
      <c r="I237" s="103">
        <v>2022</v>
      </c>
      <c r="J237" s="102" t="s">
        <v>5622</v>
      </c>
      <c r="K237" s="94" t="s">
        <v>5623</v>
      </c>
      <c r="L237" s="94" t="s">
        <v>5624</v>
      </c>
      <c r="M237" s="94" t="s">
        <v>5625</v>
      </c>
      <c r="N237" s="94" t="s">
        <v>5626</v>
      </c>
      <c r="O237" s="94" t="s">
        <v>89</v>
      </c>
      <c r="P237" s="94" t="s">
        <v>90</v>
      </c>
      <c r="Q237" s="94" t="s">
        <v>5627</v>
      </c>
      <c r="R237" s="94" t="s">
        <v>5628</v>
      </c>
      <c r="S237" s="94" t="s">
        <v>135</v>
      </c>
      <c r="T237" s="94" t="s">
        <v>3308</v>
      </c>
      <c r="U237" s="94" t="s">
        <v>3308</v>
      </c>
      <c r="V237" s="104" t="s">
        <v>5629</v>
      </c>
      <c r="W237" s="105" t="s">
        <v>5630</v>
      </c>
      <c r="X237" s="105" t="s">
        <v>5627</v>
      </c>
      <c r="Y237" s="105" t="s">
        <v>5631</v>
      </c>
      <c r="Z237" s="105" t="s">
        <v>5632</v>
      </c>
      <c r="AA237" s="105" t="s">
        <v>5633</v>
      </c>
      <c r="AB237" s="106">
        <v>3</v>
      </c>
      <c r="AC237" s="102">
        <v>137800</v>
      </c>
      <c r="AD237" s="94">
        <v>10000</v>
      </c>
      <c r="AE237" s="94">
        <v>10000</v>
      </c>
      <c r="AF237" s="94">
        <v>10000</v>
      </c>
      <c r="AG237" s="94">
        <v>10000</v>
      </c>
      <c r="AH237" s="102" t="s">
        <v>3117</v>
      </c>
      <c r="AI237" s="102"/>
      <c r="AJ237" s="107"/>
      <c r="AK237" s="107" t="s">
        <v>3118</v>
      </c>
      <c r="AL237" s="107"/>
    </row>
    <row r="238" spans="2:38" ht="25.25" customHeight="1" x14ac:dyDescent="0.2">
      <c r="B238" s="102" t="s">
        <v>5580</v>
      </c>
      <c r="C238" s="94" t="s">
        <v>85</v>
      </c>
      <c r="D238" s="103" t="s">
        <v>10363</v>
      </c>
      <c r="E238" s="94" t="s">
        <v>10364</v>
      </c>
      <c r="F238" s="94" t="s">
        <v>3116</v>
      </c>
      <c r="G238" s="94" t="s">
        <v>2497</v>
      </c>
      <c r="H238" s="103">
        <v>2022</v>
      </c>
      <c r="I238" s="103">
        <v>2022</v>
      </c>
      <c r="J238" s="102" t="s">
        <v>5596</v>
      </c>
      <c r="K238" s="94" t="s">
        <v>5597</v>
      </c>
      <c r="L238" s="94" t="s">
        <v>5598</v>
      </c>
      <c r="M238" s="94" t="s">
        <v>5599</v>
      </c>
      <c r="N238" s="94" t="s">
        <v>5600</v>
      </c>
      <c r="O238" s="94" t="s">
        <v>89</v>
      </c>
      <c r="P238" s="94" t="s">
        <v>90</v>
      </c>
      <c r="Q238" s="94" t="s">
        <v>3306</v>
      </c>
      <c r="R238" s="94" t="s">
        <v>3307</v>
      </c>
      <c r="S238" s="94" t="s">
        <v>119</v>
      </c>
      <c r="T238" s="94" t="s">
        <v>3308</v>
      </c>
      <c r="U238" s="94" t="s">
        <v>3308</v>
      </c>
      <c r="V238" s="104" t="s">
        <v>5601</v>
      </c>
      <c r="W238" s="105" t="s">
        <v>5602</v>
      </c>
      <c r="X238" s="105" t="s">
        <v>3306</v>
      </c>
      <c r="Y238" s="105" t="s">
        <v>5603</v>
      </c>
      <c r="Z238" s="105" t="s">
        <v>5604</v>
      </c>
      <c r="AA238" s="105" t="s">
        <v>5605</v>
      </c>
      <c r="AB238" s="106">
        <v>3</v>
      </c>
      <c r="AC238" s="102">
        <v>14500</v>
      </c>
      <c r="AD238" s="94">
        <v>13000</v>
      </c>
      <c r="AE238" s="94">
        <v>7000</v>
      </c>
      <c r="AF238" s="94">
        <v>7000</v>
      </c>
      <c r="AG238" s="94">
        <v>7000</v>
      </c>
      <c r="AH238" s="102"/>
      <c r="AI238" s="102"/>
      <c r="AJ238" s="107"/>
      <c r="AK238" s="107" t="s">
        <v>3118</v>
      </c>
      <c r="AL238" s="107"/>
    </row>
    <row r="239" spans="2:38" ht="25.25" customHeight="1" x14ac:dyDescent="0.2">
      <c r="B239" s="102" t="s">
        <v>5580</v>
      </c>
      <c r="C239" s="94" t="s">
        <v>85</v>
      </c>
      <c r="D239" s="103" t="s">
        <v>10365</v>
      </c>
      <c r="E239" s="94" t="s">
        <v>10366</v>
      </c>
      <c r="F239" s="94" t="s">
        <v>472</v>
      </c>
      <c r="G239" s="94" t="s">
        <v>2497</v>
      </c>
      <c r="H239" s="103">
        <v>2022</v>
      </c>
      <c r="I239" s="103">
        <v>2022</v>
      </c>
      <c r="J239" s="102" t="s">
        <v>5596</v>
      </c>
      <c r="K239" s="94" t="s">
        <v>5597</v>
      </c>
      <c r="L239" s="94" t="s">
        <v>5598</v>
      </c>
      <c r="M239" s="94" t="s">
        <v>5599</v>
      </c>
      <c r="N239" s="94" t="s">
        <v>5600</v>
      </c>
      <c r="O239" s="94" t="s">
        <v>89</v>
      </c>
      <c r="P239" s="94" t="s">
        <v>90</v>
      </c>
      <c r="Q239" s="94" t="s">
        <v>3306</v>
      </c>
      <c r="R239" s="94" t="s">
        <v>3307</v>
      </c>
      <c r="S239" s="94" t="s">
        <v>119</v>
      </c>
      <c r="T239" s="94" t="s">
        <v>3308</v>
      </c>
      <c r="U239" s="94" t="s">
        <v>3308</v>
      </c>
      <c r="V239" s="104" t="s">
        <v>5601</v>
      </c>
      <c r="W239" s="105" t="s">
        <v>5602</v>
      </c>
      <c r="X239" s="105" t="s">
        <v>3306</v>
      </c>
      <c r="Y239" s="105" t="s">
        <v>5603</v>
      </c>
      <c r="Z239" s="105" t="s">
        <v>5604</v>
      </c>
      <c r="AA239" s="105" t="s">
        <v>5605</v>
      </c>
      <c r="AB239" s="106">
        <v>1</v>
      </c>
      <c r="AC239" s="102">
        <v>7000</v>
      </c>
      <c r="AD239" s="94">
        <v>4000</v>
      </c>
      <c r="AE239" s="94">
        <v>0</v>
      </c>
      <c r="AF239" s="94">
        <v>0</v>
      </c>
      <c r="AG239" s="94">
        <v>0</v>
      </c>
      <c r="AH239" s="102"/>
      <c r="AI239" s="102"/>
      <c r="AJ239" s="107"/>
      <c r="AK239" s="107" t="s">
        <v>2499</v>
      </c>
      <c r="AL239" s="107"/>
    </row>
    <row r="240" spans="2:38" ht="25.25" customHeight="1" x14ac:dyDescent="0.2">
      <c r="B240" s="102" t="s">
        <v>5580</v>
      </c>
      <c r="C240" s="94" t="s">
        <v>85</v>
      </c>
      <c r="D240" s="103" t="s">
        <v>10367</v>
      </c>
      <c r="E240" s="94" t="s">
        <v>10368</v>
      </c>
      <c r="F240" s="94" t="s">
        <v>472</v>
      </c>
      <c r="G240" s="94" t="s">
        <v>2497</v>
      </c>
      <c r="H240" s="103">
        <v>2022</v>
      </c>
      <c r="I240" s="103">
        <v>2022</v>
      </c>
      <c r="J240" s="102" t="s">
        <v>5596</v>
      </c>
      <c r="K240" s="94" t="s">
        <v>5597</v>
      </c>
      <c r="L240" s="94" t="s">
        <v>5598</v>
      </c>
      <c r="M240" s="94" t="s">
        <v>5599</v>
      </c>
      <c r="N240" s="94" t="s">
        <v>5600</v>
      </c>
      <c r="O240" s="94" t="s">
        <v>89</v>
      </c>
      <c r="P240" s="94" t="s">
        <v>90</v>
      </c>
      <c r="Q240" s="94" t="s">
        <v>3306</v>
      </c>
      <c r="R240" s="94" t="s">
        <v>3307</v>
      </c>
      <c r="S240" s="94" t="s">
        <v>119</v>
      </c>
      <c r="T240" s="94" t="s">
        <v>3308</v>
      </c>
      <c r="U240" s="94" t="s">
        <v>3308</v>
      </c>
      <c r="V240" s="104" t="s">
        <v>5601</v>
      </c>
      <c r="W240" s="105" t="s">
        <v>5602</v>
      </c>
      <c r="X240" s="105" t="s">
        <v>3306</v>
      </c>
      <c r="Y240" s="105" t="s">
        <v>5603</v>
      </c>
      <c r="Z240" s="105" t="s">
        <v>5604</v>
      </c>
      <c r="AA240" s="105" t="s">
        <v>5605</v>
      </c>
      <c r="AB240" s="106">
        <v>1</v>
      </c>
      <c r="AC240" s="102">
        <v>7500</v>
      </c>
      <c r="AD240" s="94">
        <v>3000</v>
      </c>
      <c r="AE240" s="94">
        <v>0</v>
      </c>
      <c r="AF240" s="94">
        <v>0</v>
      </c>
      <c r="AG240" s="94">
        <v>0</v>
      </c>
      <c r="AH240" s="102"/>
      <c r="AI240" s="102"/>
      <c r="AJ240" s="107"/>
      <c r="AK240" s="107" t="s">
        <v>2499</v>
      </c>
      <c r="AL240" s="107"/>
    </row>
    <row r="241" spans="2:38" ht="25.25" customHeight="1" x14ac:dyDescent="0.2">
      <c r="B241" s="102" t="s">
        <v>5634</v>
      </c>
      <c r="C241" s="94" t="s">
        <v>85</v>
      </c>
      <c r="D241" s="103" t="s">
        <v>10369</v>
      </c>
      <c r="E241" s="94" t="s">
        <v>10370</v>
      </c>
      <c r="F241" s="94" t="s">
        <v>3116</v>
      </c>
      <c r="G241" s="94" t="s">
        <v>2497</v>
      </c>
      <c r="H241" s="103">
        <v>2022</v>
      </c>
      <c r="I241" s="103">
        <v>2022</v>
      </c>
      <c r="J241" s="102" t="s">
        <v>10371</v>
      </c>
      <c r="K241" s="94" t="s">
        <v>10372</v>
      </c>
      <c r="L241" s="94" t="s">
        <v>10373</v>
      </c>
      <c r="M241" s="94" t="s">
        <v>10374</v>
      </c>
      <c r="N241" s="94" t="s">
        <v>10375</v>
      </c>
      <c r="O241" s="94" t="s">
        <v>89</v>
      </c>
      <c r="P241" s="94" t="s">
        <v>90</v>
      </c>
      <c r="Q241" s="94" t="s">
        <v>10376</v>
      </c>
      <c r="R241" s="94" t="s">
        <v>10377</v>
      </c>
      <c r="S241" s="94" t="s">
        <v>135</v>
      </c>
      <c r="T241" s="94" t="s">
        <v>3231</v>
      </c>
      <c r="U241" s="94" t="s">
        <v>3231</v>
      </c>
      <c r="V241" s="104" t="s">
        <v>10378</v>
      </c>
      <c r="W241" s="105" t="s">
        <v>10379</v>
      </c>
      <c r="X241" s="105" t="s">
        <v>10376</v>
      </c>
      <c r="Y241" s="105" t="s">
        <v>10380</v>
      </c>
      <c r="Z241" s="105" t="s">
        <v>10381</v>
      </c>
      <c r="AA241" s="105" t="s">
        <v>10382</v>
      </c>
      <c r="AB241" s="106">
        <v>2</v>
      </c>
      <c r="AC241" s="102">
        <v>5600</v>
      </c>
      <c r="AD241" s="94">
        <v>4000</v>
      </c>
      <c r="AE241" s="94">
        <v>3000</v>
      </c>
      <c r="AF241" s="94">
        <v>3000</v>
      </c>
      <c r="AG241" s="94">
        <v>3000</v>
      </c>
      <c r="AH241" s="102" t="s">
        <v>3117</v>
      </c>
      <c r="AI241" s="102"/>
      <c r="AJ241" s="107"/>
      <c r="AK241" s="107" t="s">
        <v>3118</v>
      </c>
      <c r="AL241" s="107"/>
    </row>
    <row r="242" spans="2:38" ht="25.25" customHeight="1" x14ac:dyDescent="0.2">
      <c r="B242" s="102" t="s">
        <v>5634</v>
      </c>
      <c r="C242" s="94" t="s">
        <v>85</v>
      </c>
      <c r="D242" s="103" t="s">
        <v>10383</v>
      </c>
      <c r="E242" s="94" t="s">
        <v>10384</v>
      </c>
      <c r="F242" s="94" t="s">
        <v>3116</v>
      </c>
      <c r="G242" s="94" t="s">
        <v>2497</v>
      </c>
      <c r="H242" s="103">
        <v>2022</v>
      </c>
      <c r="I242" s="103">
        <v>2022</v>
      </c>
      <c r="J242" s="102" t="s">
        <v>5637</v>
      </c>
      <c r="K242" s="94" t="s">
        <v>5638</v>
      </c>
      <c r="L242" s="94" t="s">
        <v>5639</v>
      </c>
      <c r="M242" s="94" t="s">
        <v>5640</v>
      </c>
      <c r="N242" s="94" t="s">
        <v>5641</v>
      </c>
      <c r="O242" s="94" t="s">
        <v>89</v>
      </c>
      <c r="P242" s="94" t="s">
        <v>90</v>
      </c>
      <c r="Q242" s="94" t="s">
        <v>5642</v>
      </c>
      <c r="R242" s="94" t="s">
        <v>5643</v>
      </c>
      <c r="S242" s="94" t="s">
        <v>119</v>
      </c>
      <c r="T242" s="94" t="s">
        <v>3231</v>
      </c>
      <c r="U242" s="94" t="s">
        <v>3231</v>
      </c>
      <c r="V242" s="104" t="s">
        <v>5644</v>
      </c>
      <c r="W242" s="105" t="s">
        <v>2498</v>
      </c>
      <c r="X242" s="105" t="s">
        <v>5642</v>
      </c>
      <c r="Y242" s="105" t="s">
        <v>5645</v>
      </c>
      <c r="Z242" s="105" t="s">
        <v>5646</v>
      </c>
      <c r="AA242" s="105" t="s">
        <v>5647</v>
      </c>
      <c r="AB242" s="106">
        <v>1</v>
      </c>
      <c r="AC242" s="102">
        <v>9250</v>
      </c>
      <c r="AD242" s="94">
        <v>5000</v>
      </c>
      <c r="AE242" s="94">
        <v>4500</v>
      </c>
      <c r="AF242" s="94">
        <v>4500</v>
      </c>
      <c r="AG242" s="94">
        <v>4500</v>
      </c>
      <c r="AH242" s="102" t="s">
        <v>3117</v>
      </c>
      <c r="AI242" s="102"/>
      <c r="AJ242" s="107"/>
      <c r="AK242" s="107" t="s">
        <v>3118</v>
      </c>
      <c r="AL242" s="107"/>
    </row>
    <row r="243" spans="2:38" ht="25.25" customHeight="1" x14ac:dyDescent="0.2">
      <c r="B243" s="102" t="s">
        <v>5634</v>
      </c>
      <c r="C243" s="94" t="s">
        <v>85</v>
      </c>
      <c r="D243" s="103" t="s">
        <v>10385</v>
      </c>
      <c r="E243" s="94" t="s">
        <v>10386</v>
      </c>
      <c r="F243" s="94" t="s">
        <v>3116</v>
      </c>
      <c r="G243" s="94" t="s">
        <v>2497</v>
      </c>
      <c r="H243" s="103">
        <v>2022</v>
      </c>
      <c r="I243" s="103">
        <v>2022</v>
      </c>
      <c r="J243" s="102" t="s">
        <v>5650</v>
      </c>
      <c r="K243" s="94" t="s">
        <v>5651</v>
      </c>
      <c r="L243" s="94" t="s">
        <v>5652</v>
      </c>
      <c r="M243" s="94" t="s">
        <v>5653</v>
      </c>
      <c r="N243" s="94" t="s">
        <v>5654</v>
      </c>
      <c r="O243" s="94" t="s">
        <v>89</v>
      </c>
      <c r="P243" s="94" t="s">
        <v>90</v>
      </c>
      <c r="Q243" s="94" t="s">
        <v>5655</v>
      </c>
      <c r="R243" s="94" t="s">
        <v>3230</v>
      </c>
      <c r="S243" s="94" t="s">
        <v>135</v>
      </c>
      <c r="T243" s="94" t="s">
        <v>3231</v>
      </c>
      <c r="U243" s="94" t="s">
        <v>3231</v>
      </c>
      <c r="V243" s="104" t="s">
        <v>5656</v>
      </c>
      <c r="W243" s="105" t="s">
        <v>2498</v>
      </c>
      <c r="X243" s="105" t="s">
        <v>5655</v>
      </c>
      <c r="Y243" s="105" t="s">
        <v>3234</v>
      </c>
      <c r="Z243" s="105" t="s">
        <v>5657</v>
      </c>
      <c r="AA243" s="105" t="s">
        <v>5658</v>
      </c>
      <c r="AB243" s="106">
        <v>3</v>
      </c>
      <c r="AC243" s="102">
        <v>5040</v>
      </c>
      <c r="AD243" s="94">
        <v>4640</v>
      </c>
      <c r="AE243" s="94">
        <v>3800</v>
      </c>
      <c r="AF243" s="94">
        <v>3800</v>
      </c>
      <c r="AG243" s="94">
        <v>3800</v>
      </c>
      <c r="AH243" s="102" t="s">
        <v>3117</v>
      </c>
      <c r="AI243" s="102"/>
      <c r="AJ243" s="107"/>
      <c r="AK243" s="107" t="s">
        <v>3118</v>
      </c>
      <c r="AL243" s="107"/>
    </row>
    <row r="244" spans="2:38" ht="25.25" customHeight="1" x14ac:dyDescent="0.2">
      <c r="B244" s="102" t="s">
        <v>994</v>
      </c>
      <c r="C244" s="94" t="s">
        <v>85</v>
      </c>
      <c r="D244" s="103" t="s">
        <v>10387</v>
      </c>
      <c r="E244" s="94" t="s">
        <v>10388</v>
      </c>
      <c r="F244" s="94" t="s">
        <v>3116</v>
      </c>
      <c r="G244" s="94" t="s">
        <v>2497</v>
      </c>
      <c r="H244" s="103">
        <v>2022</v>
      </c>
      <c r="I244" s="103">
        <v>2022</v>
      </c>
      <c r="J244" s="102" t="s">
        <v>5987</v>
      </c>
      <c r="K244" s="94" t="s">
        <v>5988</v>
      </c>
      <c r="L244" s="94" t="s">
        <v>5989</v>
      </c>
      <c r="M244" s="94" t="s">
        <v>5990</v>
      </c>
      <c r="N244" s="94" t="s">
        <v>5991</v>
      </c>
      <c r="O244" s="94" t="s">
        <v>89</v>
      </c>
      <c r="P244" s="94" t="s">
        <v>90</v>
      </c>
      <c r="Q244" s="94" t="s">
        <v>5992</v>
      </c>
      <c r="R244" s="94" t="s">
        <v>5993</v>
      </c>
      <c r="S244" s="94" t="s">
        <v>223</v>
      </c>
      <c r="T244" s="94" t="s">
        <v>1028</v>
      </c>
      <c r="U244" s="94" t="s">
        <v>1003</v>
      </c>
      <c r="V244" s="104" t="s">
        <v>5994</v>
      </c>
      <c r="W244" s="105" t="s">
        <v>2498</v>
      </c>
      <c r="X244" s="105" t="s">
        <v>5995</v>
      </c>
      <c r="Y244" s="105" t="s">
        <v>5996</v>
      </c>
      <c r="Z244" s="105" t="s">
        <v>5997</v>
      </c>
      <c r="AA244" s="105" t="s">
        <v>5998</v>
      </c>
      <c r="AB244" s="106">
        <v>3</v>
      </c>
      <c r="AC244" s="102">
        <v>16000</v>
      </c>
      <c r="AD244" s="94">
        <v>8000</v>
      </c>
      <c r="AE244" s="94">
        <v>3100</v>
      </c>
      <c r="AF244" s="94">
        <v>3100</v>
      </c>
      <c r="AG244" s="94">
        <v>3100</v>
      </c>
      <c r="AH244" s="102" t="s">
        <v>3117</v>
      </c>
      <c r="AI244" s="102"/>
      <c r="AJ244" s="107"/>
      <c r="AK244" s="107" t="s">
        <v>3118</v>
      </c>
      <c r="AL244" s="107"/>
    </row>
    <row r="245" spans="2:38" ht="25.25" customHeight="1" x14ac:dyDescent="0.2">
      <c r="B245" s="102" t="s">
        <v>994</v>
      </c>
      <c r="C245" s="94" t="s">
        <v>85</v>
      </c>
      <c r="D245" s="103" t="s">
        <v>10389</v>
      </c>
      <c r="E245" s="94" t="s">
        <v>10390</v>
      </c>
      <c r="F245" s="94" t="s">
        <v>3505</v>
      </c>
      <c r="G245" s="94" t="s">
        <v>2497</v>
      </c>
      <c r="H245" s="103">
        <v>2022</v>
      </c>
      <c r="I245" s="103">
        <v>2022</v>
      </c>
      <c r="J245" s="102" t="s">
        <v>10391</v>
      </c>
      <c r="K245" s="94" t="s">
        <v>10392</v>
      </c>
      <c r="L245" s="94" t="s">
        <v>10393</v>
      </c>
      <c r="M245" s="94" t="s">
        <v>10394</v>
      </c>
      <c r="N245" s="94" t="s">
        <v>10395</v>
      </c>
      <c r="O245" s="94" t="s">
        <v>89</v>
      </c>
      <c r="P245" s="94" t="s">
        <v>90</v>
      </c>
      <c r="Q245" s="94" t="s">
        <v>10396</v>
      </c>
      <c r="R245" s="94" t="s">
        <v>10397</v>
      </c>
      <c r="S245" s="94" t="s">
        <v>135</v>
      </c>
      <c r="T245" s="94" t="s">
        <v>1002</v>
      </c>
      <c r="U245" s="94" t="s">
        <v>1003</v>
      </c>
      <c r="V245" s="104" t="s">
        <v>10398</v>
      </c>
      <c r="W245" s="105" t="s">
        <v>10399</v>
      </c>
      <c r="X245" s="105" t="s">
        <v>10396</v>
      </c>
      <c r="Y245" s="105" t="s">
        <v>10400</v>
      </c>
      <c r="Z245" s="105" t="s">
        <v>10401</v>
      </c>
      <c r="AA245" s="105" t="s">
        <v>10402</v>
      </c>
      <c r="AB245" s="106">
        <v>1</v>
      </c>
      <c r="AC245" s="102">
        <v>3960</v>
      </c>
      <c r="AD245" s="94">
        <v>1900</v>
      </c>
      <c r="AE245" s="94">
        <v>0</v>
      </c>
      <c r="AF245" s="94">
        <v>0</v>
      </c>
      <c r="AG245" s="94">
        <v>0</v>
      </c>
      <c r="AH245" s="102"/>
      <c r="AI245" s="102"/>
      <c r="AJ245" s="107"/>
      <c r="AK245" s="107" t="s">
        <v>3118</v>
      </c>
      <c r="AL245" s="107"/>
    </row>
    <row r="246" spans="2:38" ht="25.25" customHeight="1" x14ac:dyDescent="0.2">
      <c r="B246" s="102" t="s">
        <v>994</v>
      </c>
      <c r="C246" s="94" t="s">
        <v>85</v>
      </c>
      <c r="D246" s="103" t="s">
        <v>10403</v>
      </c>
      <c r="E246" s="94" t="s">
        <v>10404</v>
      </c>
      <c r="F246" s="94" t="s">
        <v>3116</v>
      </c>
      <c r="G246" s="94" t="s">
        <v>2497</v>
      </c>
      <c r="H246" s="103">
        <v>2022</v>
      </c>
      <c r="I246" s="103">
        <v>2022</v>
      </c>
      <c r="J246" s="102" t="s">
        <v>5719</v>
      </c>
      <c r="K246" s="94" t="s">
        <v>5720</v>
      </c>
      <c r="L246" s="94"/>
      <c r="M246" s="94" t="s">
        <v>5721</v>
      </c>
      <c r="N246" s="94" t="s">
        <v>5722</v>
      </c>
      <c r="O246" s="94" t="s">
        <v>89</v>
      </c>
      <c r="P246" s="94" t="s">
        <v>257</v>
      </c>
      <c r="Q246" s="94" t="s">
        <v>5723</v>
      </c>
      <c r="R246" s="94" t="s">
        <v>5724</v>
      </c>
      <c r="S246" s="94" t="s">
        <v>91</v>
      </c>
      <c r="T246" s="94" t="s">
        <v>5725</v>
      </c>
      <c r="U246" s="94" t="s">
        <v>1003</v>
      </c>
      <c r="V246" s="104" t="s">
        <v>5726</v>
      </c>
      <c r="W246" s="105" t="s">
        <v>2498</v>
      </c>
      <c r="X246" s="105" t="s">
        <v>5727</v>
      </c>
      <c r="Y246" s="105" t="s">
        <v>5728</v>
      </c>
      <c r="Z246" s="105" t="s">
        <v>5729</v>
      </c>
      <c r="AA246" s="105" t="s">
        <v>5730</v>
      </c>
      <c r="AB246" s="106">
        <v>1</v>
      </c>
      <c r="AC246" s="102">
        <v>13000</v>
      </c>
      <c r="AD246" s="94">
        <v>4000</v>
      </c>
      <c r="AE246" s="94">
        <v>4000</v>
      </c>
      <c r="AF246" s="94">
        <v>4000</v>
      </c>
      <c r="AG246" s="94">
        <v>4000</v>
      </c>
      <c r="AH246" s="102" t="s">
        <v>3117</v>
      </c>
      <c r="AI246" s="102"/>
      <c r="AJ246" s="107"/>
      <c r="AK246" s="107" t="s">
        <v>3118</v>
      </c>
      <c r="AL246" s="107"/>
    </row>
    <row r="247" spans="2:38" ht="25.25" customHeight="1" x14ac:dyDescent="0.2">
      <c r="B247" s="102" t="s">
        <v>994</v>
      </c>
      <c r="C247" s="94" t="s">
        <v>85</v>
      </c>
      <c r="D247" s="103" t="s">
        <v>10405</v>
      </c>
      <c r="E247" s="94" t="s">
        <v>10406</v>
      </c>
      <c r="F247" s="94" t="s">
        <v>3505</v>
      </c>
      <c r="G247" s="94" t="s">
        <v>2497</v>
      </c>
      <c r="H247" s="103">
        <v>2022</v>
      </c>
      <c r="I247" s="103">
        <v>2022</v>
      </c>
      <c r="J247" s="102" t="s">
        <v>10407</v>
      </c>
      <c r="K247" s="94" t="s">
        <v>10408</v>
      </c>
      <c r="L247" s="94" t="s">
        <v>10409</v>
      </c>
      <c r="M247" s="94" t="s">
        <v>10410</v>
      </c>
      <c r="N247" s="94" t="s">
        <v>10411</v>
      </c>
      <c r="O247" s="94" t="s">
        <v>89</v>
      </c>
      <c r="P247" s="94" t="s">
        <v>90</v>
      </c>
      <c r="Q247" s="94" t="s">
        <v>10412</v>
      </c>
      <c r="R247" s="94" t="s">
        <v>5916</v>
      </c>
      <c r="S247" s="94" t="s">
        <v>135</v>
      </c>
      <c r="T247" s="94" t="s">
        <v>1002</v>
      </c>
      <c r="U247" s="94" t="s">
        <v>1003</v>
      </c>
      <c r="V247" s="104" t="s">
        <v>10413</v>
      </c>
      <c r="W247" s="105" t="s">
        <v>2498</v>
      </c>
      <c r="X247" s="105" t="s">
        <v>10412</v>
      </c>
      <c r="Y247" s="105" t="s">
        <v>10414</v>
      </c>
      <c r="Z247" s="105" t="s">
        <v>10415</v>
      </c>
      <c r="AA247" s="105" t="s">
        <v>10416</v>
      </c>
      <c r="AB247" s="106">
        <v>1</v>
      </c>
      <c r="AC247" s="102">
        <v>4060</v>
      </c>
      <c r="AD247" s="94">
        <v>2030</v>
      </c>
      <c r="AE247" s="94">
        <v>0</v>
      </c>
      <c r="AF247" s="94">
        <v>0</v>
      </c>
      <c r="AG247" s="94">
        <v>0</v>
      </c>
      <c r="AH247" s="102"/>
      <c r="AI247" s="102"/>
      <c r="AJ247" s="107"/>
      <c r="AK247" s="107" t="s">
        <v>3118</v>
      </c>
      <c r="AL247" s="107"/>
    </row>
    <row r="248" spans="2:38" ht="25.25" customHeight="1" x14ac:dyDescent="0.2">
      <c r="B248" s="102" t="s">
        <v>994</v>
      </c>
      <c r="C248" s="94" t="s">
        <v>85</v>
      </c>
      <c r="D248" s="103" t="s">
        <v>10417</v>
      </c>
      <c r="E248" s="94" t="s">
        <v>10418</v>
      </c>
      <c r="F248" s="94" t="s">
        <v>3505</v>
      </c>
      <c r="G248" s="94" t="s">
        <v>2497</v>
      </c>
      <c r="H248" s="103">
        <v>2022</v>
      </c>
      <c r="I248" s="103">
        <v>2022</v>
      </c>
      <c r="J248" s="102" t="s">
        <v>10419</v>
      </c>
      <c r="K248" s="94" t="s">
        <v>10420</v>
      </c>
      <c r="L248" s="94" t="s">
        <v>10421</v>
      </c>
      <c r="M248" s="94" t="s">
        <v>10422</v>
      </c>
      <c r="N248" s="94" t="s">
        <v>10423</v>
      </c>
      <c r="O248" s="94" t="s">
        <v>89</v>
      </c>
      <c r="P248" s="94" t="s">
        <v>90</v>
      </c>
      <c r="Q248" s="94" t="s">
        <v>10424</v>
      </c>
      <c r="R248" s="94" t="s">
        <v>1000</v>
      </c>
      <c r="S248" s="94" t="s">
        <v>135</v>
      </c>
      <c r="T248" s="94" t="s">
        <v>1002</v>
      </c>
      <c r="U248" s="94" t="s">
        <v>1003</v>
      </c>
      <c r="V248" s="104" t="s">
        <v>10425</v>
      </c>
      <c r="W248" s="105" t="s">
        <v>2498</v>
      </c>
      <c r="X248" s="105" t="s">
        <v>10424</v>
      </c>
      <c r="Y248" s="105" t="s">
        <v>10426</v>
      </c>
      <c r="Z248" s="105" t="s">
        <v>10427</v>
      </c>
      <c r="AA248" s="105" t="s">
        <v>10428</v>
      </c>
      <c r="AB248" s="106">
        <v>1</v>
      </c>
      <c r="AC248" s="102">
        <v>5000</v>
      </c>
      <c r="AD248" s="94">
        <v>2500</v>
      </c>
      <c r="AE248" s="94">
        <v>0</v>
      </c>
      <c r="AF248" s="94">
        <v>0</v>
      </c>
      <c r="AG248" s="94">
        <v>0</v>
      </c>
      <c r="AH248" s="102"/>
      <c r="AI248" s="102"/>
      <c r="AJ248" s="107"/>
      <c r="AK248" s="107" t="s">
        <v>3118</v>
      </c>
      <c r="AL248" s="107"/>
    </row>
    <row r="249" spans="2:38" ht="25.25" customHeight="1" x14ac:dyDescent="0.2">
      <c r="B249" s="102" t="s">
        <v>994</v>
      </c>
      <c r="C249" s="94" t="s">
        <v>85</v>
      </c>
      <c r="D249" s="103" t="s">
        <v>10429</v>
      </c>
      <c r="E249" s="94" t="s">
        <v>10430</v>
      </c>
      <c r="F249" s="94" t="s">
        <v>3116</v>
      </c>
      <c r="G249" s="94" t="s">
        <v>2497</v>
      </c>
      <c r="H249" s="103">
        <v>2022</v>
      </c>
      <c r="I249" s="103">
        <v>2022</v>
      </c>
      <c r="J249" s="102" t="s">
        <v>5963</v>
      </c>
      <c r="K249" s="94" t="s">
        <v>5964</v>
      </c>
      <c r="L249" s="94"/>
      <c r="M249" s="94" t="s">
        <v>5965</v>
      </c>
      <c r="N249" s="94" t="s">
        <v>5966</v>
      </c>
      <c r="O249" s="94" t="s">
        <v>89</v>
      </c>
      <c r="P249" s="94" t="s">
        <v>257</v>
      </c>
      <c r="Q249" s="94" t="s">
        <v>5967</v>
      </c>
      <c r="R249" s="94" t="s">
        <v>5968</v>
      </c>
      <c r="S249" s="94" t="s">
        <v>91</v>
      </c>
      <c r="T249" s="94" t="s">
        <v>1002</v>
      </c>
      <c r="U249" s="94" t="s">
        <v>1003</v>
      </c>
      <c r="V249" s="104" t="s">
        <v>5969</v>
      </c>
      <c r="W249" s="105" t="s">
        <v>2498</v>
      </c>
      <c r="X249" s="105" t="s">
        <v>5967</v>
      </c>
      <c r="Y249" s="105" t="s">
        <v>5970</v>
      </c>
      <c r="Z249" s="105" t="s">
        <v>5971</v>
      </c>
      <c r="AA249" s="105" t="s">
        <v>5972</v>
      </c>
      <c r="AB249" s="106">
        <v>4</v>
      </c>
      <c r="AC249" s="102">
        <v>139790</v>
      </c>
      <c r="AD249" s="94">
        <v>42000</v>
      </c>
      <c r="AE249" s="94">
        <v>32143</v>
      </c>
      <c r="AF249" s="94">
        <v>32143</v>
      </c>
      <c r="AG249" s="94">
        <v>32143</v>
      </c>
      <c r="AH249" s="102" t="s">
        <v>3117</v>
      </c>
      <c r="AI249" s="102"/>
      <c r="AJ249" s="107"/>
      <c r="AK249" s="107" t="s">
        <v>3118</v>
      </c>
      <c r="AL249" s="107"/>
    </row>
    <row r="250" spans="2:38" ht="25.25" customHeight="1" x14ac:dyDescent="0.2">
      <c r="B250" s="102" t="s">
        <v>994</v>
      </c>
      <c r="C250" s="94" t="s">
        <v>85</v>
      </c>
      <c r="D250" s="103" t="s">
        <v>10431</v>
      </c>
      <c r="E250" s="94" t="s">
        <v>10432</v>
      </c>
      <c r="F250" s="94" t="s">
        <v>3116</v>
      </c>
      <c r="G250" s="94" t="s">
        <v>2497</v>
      </c>
      <c r="H250" s="103">
        <v>2022</v>
      </c>
      <c r="I250" s="103">
        <v>2022</v>
      </c>
      <c r="J250" s="102"/>
      <c r="K250" s="94" t="s">
        <v>5871</v>
      </c>
      <c r="L250" s="94"/>
      <c r="M250" s="94" t="s">
        <v>5872</v>
      </c>
      <c r="N250" s="94" t="s">
        <v>5873</v>
      </c>
      <c r="O250" s="94" t="s">
        <v>89</v>
      </c>
      <c r="P250" s="94" t="s">
        <v>90</v>
      </c>
      <c r="Q250" s="94" t="s">
        <v>5874</v>
      </c>
      <c r="R250" s="94" t="s">
        <v>5875</v>
      </c>
      <c r="S250" s="94" t="s">
        <v>135</v>
      </c>
      <c r="T250" s="94" t="s">
        <v>1028</v>
      </c>
      <c r="U250" s="94" t="s">
        <v>1003</v>
      </c>
      <c r="V250" s="104" t="s">
        <v>5876</v>
      </c>
      <c r="W250" s="105" t="s">
        <v>2498</v>
      </c>
      <c r="X250" s="105" t="s">
        <v>5877</v>
      </c>
      <c r="Y250" s="105" t="s">
        <v>5878</v>
      </c>
      <c r="Z250" s="105" t="s">
        <v>5879</v>
      </c>
      <c r="AA250" s="105" t="s">
        <v>5880</v>
      </c>
      <c r="AB250" s="106">
        <v>2</v>
      </c>
      <c r="AC250" s="102">
        <v>9520</v>
      </c>
      <c r="AD250" s="94">
        <v>3000</v>
      </c>
      <c r="AE250" s="94">
        <v>1900</v>
      </c>
      <c r="AF250" s="94">
        <v>1900</v>
      </c>
      <c r="AG250" s="94">
        <v>1900</v>
      </c>
      <c r="AH250" s="102" t="s">
        <v>3117</v>
      </c>
      <c r="AI250" s="102"/>
      <c r="AJ250" s="107"/>
      <c r="AK250" s="107" t="s">
        <v>3118</v>
      </c>
      <c r="AL250" s="107"/>
    </row>
    <row r="251" spans="2:38" ht="25.25" customHeight="1" x14ac:dyDescent="0.2">
      <c r="B251" s="102" t="s">
        <v>994</v>
      </c>
      <c r="C251" s="94" t="s">
        <v>85</v>
      </c>
      <c r="D251" s="103" t="s">
        <v>10433</v>
      </c>
      <c r="E251" s="94" t="s">
        <v>10434</v>
      </c>
      <c r="F251" s="94" t="s">
        <v>3116</v>
      </c>
      <c r="G251" s="94" t="s">
        <v>2497</v>
      </c>
      <c r="H251" s="103">
        <v>2022</v>
      </c>
      <c r="I251" s="103">
        <v>2022</v>
      </c>
      <c r="J251" s="102" t="s">
        <v>5975</v>
      </c>
      <c r="K251" s="94" t="s">
        <v>5976</v>
      </c>
      <c r="L251" s="94" t="s">
        <v>5977</v>
      </c>
      <c r="M251" s="94" t="s">
        <v>5978</v>
      </c>
      <c r="N251" s="94" t="s">
        <v>5979</v>
      </c>
      <c r="O251" s="94" t="s">
        <v>89</v>
      </c>
      <c r="P251" s="94" t="s">
        <v>90</v>
      </c>
      <c r="Q251" s="94" t="s">
        <v>5980</v>
      </c>
      <c r="R251" s="94" t="s">
        <v>5981</v>
      </c>
      <c r="S251" s="94" t="s">
        <v>119</v>
      </c>
      <c r="T251" s="94" t="s">
        <v>1002</v>
      </c>
      <c r="U251" s="94" t="s">
        <v>1003</v>
      </c>
      <c r="V251" s="104" t="s">
        <v>3029</v>
      </c>
      <c r="W251" s="105" t="s">
        <v>2498</v>
      </c>
      <c r="X251" s="105" t="s">
        <v>5980</v>
      </c>
      <c r="Y251" s="105" t="s">
        <v>5982</v>
      </c>
      <c r="Z251" s="105" t="s">
        <v>5983</v>
      </c>
      <c r="AA251" s="105" t="s">
        <v>5984</v>
      </c>
      <c r="AB251" s="106">
        <v>2</v>
      </c>
      <c r="AC251" s="102">
        <v>10000</v>
      </c>
      <c r="AD251" s="94">
        <v>4800</v>
      </c>
      <c r="AE251" s="94">
        <v>3060</v>
      </c>
      <c r="AF251" s="94">
        <v>3060</v>
      </c>
      <c r="AG251" s="94">
        <v>3060</v>
      </c>
      <c r="AH251" s="102" t="s">
        <v>3117</v>
      </c>
      <c r="AI251" s="102"/>
      <c r="AJ251" s="107"/>
      <c r="AK251" s="107" t="s">
        <v>3118</v>
      </c>
      <c r="AL251" s="107"/>
    </row>
    <row r="252" spans="2:38" ht="25.25" customHeight="1" x14ac:dyDescent="0.2">
      <c r="B252" s="102" t="s">
        <v>994</v>
      </c>
      <c r="C252" s="94" t="s">
        <v>85</v>
      </c>
      <c r="D252" s="103" t="s">
        <v>10435</v>
      </c>
      <c r="E252" s="94" t="s">
        <v>10436</v>
      </c>
      <c r="F252" s="94" t="s">
        <v>3116</v>
      </c>
      <c r="G252" s="94" t="s">
        <v>2497</v>
      </c>
      <c r="H252" s="103">
        <v>2022</v>
      </c>
      <c r="I252" s="103">
        <v>2022</v>
      </c>
      <c r="J252" s="102" t="s">
        <v>6014</v>
      </c>
      <c r="K252" s="94" t="s">
        <v>6015</v>
      </c>
      <c r="L252" s="94" t="s">
        <v>6016</v>
      </c>
      <c r="M252" s="94" t="s">
        <v>6017</v>
      </c>
      <c r="N252" s="94" t="s">
        <v>6018</v>
      </c>
      <c r="O252" s="94" t="s">
        <v>89</v>
      </c>
      <c r="P252" s="94" t="s">
        <v>90</v>
      </c>
      <c r="Q252" s="94" t="s">
        <v>6019</v>
      </c>
      <c r="R252" s="94" t="s">
        <v>5916</v>
      </c>
      <c r="S252" s="94" t="s">
        <v>135</v>
      </c>
      <c r="T252" s="94" t="s">
        <v>1002</v>
      </c>
      <c r="U252" s="94" t="s">
        <v>1003</v>
      </c>
      <c r="V252" s="104" t="s">
        <v>6020</v>
      </c>
      <c r="W252" s="105" t="s">
        <v>2498</v>
      </c>
      <c r="X252" s="105" t="s">
        <v>6019</v>
      </c>
      <c r="Y252" s="105" t="s">
        <v>5918</v>
      </c>
      <c r="Z252" s="105" t="s">
        <v>6021</v>
      </c>
      <c r="AA252" s="105" t="s">
        <v>6022</v>
      </c>
      <c r="AB252" s="106">
        <v>3</v>
      </c>
      <c r="AC252" s="102">
        <v>80228</v>
      </c>
      <c r="AD252" s="94">
        <v>20000</v>
      </c>
      <c r="AE252" s="94">
        <v>8900</v>
      </c>
      <c r="AF252" s="94">
        <v>8900</v>
      </c>
      <c r="AG252" s="94">
        <v>8900</v>
      </c>
      <c r="AH252" s="102" t="s">
        <v>3117</v>
      </c>
      <c r="AI252" s="102"/>
      <c r="AJ252" s="107"/>
      <c r="AK252" s="107" t="s">
        <v>3118</v>
      </c>
      <c r="AL252" s="107"/>
    </row>
    <row r="253" spans="2:38" ht="25.25" customHeight="1" x14ac:dyDescent="0.2">
      <c r="B253" s="102" t="s">
        <v>994</v>
      </c>
      <c r="C253" s="94" t="s">
        <v>85</v>
      </c>
      <c r="D253" s="103" t="s">
        <v>10437</v>
      </c>
      <c r="E253" s="94" t="s">
        <v>10438</v>
      </c>
      <c r="F253" s="94" t="s">
        <v>3116</v>
      </c>
      <c r="G253" s="94" t="s">
        <v>2497</v>
      </c>
      <c r="H253" s="103">
        <v>2022</v>
      </c>
      <c r="I253" s="103">
        <v>2022</v>
      </c>
      <c r="J253" s="102" t="s">
        <v>6052</v>
      </c>
      <c r="K253" s="94" t="s">
        <v>6053</v>
      </c>
      <c r="L253" s="94" t="s">
        <v>6054</v>
      </c>
      <c r="M253" s="94" t="s">
        <v>6055</v>
      </c>
      <c r="N253" s="94" t="s">
        <v>6056</v>
      </c>
      <c r="O253" s="94" t="s">
        <v>89</v>
      </c>
      <c r="P253" s="94" t="s">
        <v>90</v>
      </c>
      <c r="Q253" s="94" t="s">
        <v>6057</v>
      </c>
      <c r="R253" s="94" t="s">
        <v>6058</v>
      </c>
      <c r="S253" s="94" t="s">
        <v>135</v>
      </c>
      <c r="T253" s="94" t="s">
        <v>1002</v>
      </c>
      <c r="U253" s="94" t="s">
        <v>1003</v>
      </c>
      <c r="V253" s="104" t="s">
        <v>6059</v>
      </c>
      <c r="W253" s="105" t="s">
        <v>2498</v>
      </c>
      <c r="X253" s="105" t="s">
        <v>6057</v>
      </c>
      <c r="Y253" s="105" t="s">
        <v>6060</v>
      </c>
      <c r="Z253" s="105" t="s">
        <v>6061</v>
      </c>
      <c r="AA253" s="105" t="s">
        <v>6062</v>
      </c>
      <c r="AB253" s="106">
        <v>1</v>
      </c>
      <c r="AC253" s="102">
        <v>34850</v>
      </c>
      <c r="AD253" s="94">
        <v>5000</v>
      </c>
      <c r="AE253" s="94">
        <v>1500</v>
      </c>
      <c r="AF253" s="94">
        <v>1500</v>
      </c>
      <c r="AG253" s="94">
        <v>1500</v>
      </c>
      <c r="AH253" s="102" t="s">
        <v>3117</v>
      </c>
      <c r="AI253" s="102"/>
      <c r="AJ253" s="107"/>
      <c r="AK253" s="107" t="s">
        <v>3118</v>
      </c>
      <c r="AL253" s="107"/>
    </row>
    <row r="254" spans="2:38" ht="25.25" customHeight="1" x14ac:dyDescent="0.2">
      <c r="B254" s="102" t="s">
        <v>994</v>
      </c>
      <c r="C254" s="94" t="s">
        <v>85</v>
      </c>
      <c r="D254" s="103" t="s">
        <v>10439</v>
      </c>
      <c r="E254" s="94" t="s">
        <v>10440</v>
      </c>
      <c r="F254" s="94" t="s">
        <v>3505</v>
      </c>
      <c r="G254" s="94" t="s">
        <v>2497</v>
      </c>
      <c r="H254" s="103">
        <v>2022</v>
      </c>
      <c r="I254" s="103">
        <v>2022</v>
      </c>
      <c r="J254" s="102" t="s">
        <v>10441</v>
      </c>
      <c r="K254" s="94" t="s">
        <v>10442</v>
      </c>
      <c r="L254" s="94" t="s">
        <v>10443</v>
      </c>
      <c r="M254" s="94" t="s">
        <v>10444</v>
      </c>
      <c r="N254" s="94" t="s">
        <v>10445</v>
      </c>
      <c r="O254" s="94" t="s">
        <v>89</v>
      </c>
      <c r="P254" s="94" t="s">
        <v>90</v>
      </c>
      <c r="Q254" s="94" t="s">
        <v>10446</v>
      </c>
      <c r="R254" s="94" t="s">
        <v>10447</v>
      </c>
      <c r="S254" s="94" t="s">
        <v>135</v>
      </c>
      <c r="T254" s="94" t="s">
        <v>1102</v>
      </c>
      <c r="U254" s="94" t="s">
        <v>1003</v>
      </c>
      <c r="V254" s="104" t="s">
        <v>10448</v>
      </c>
      <c r="W254" s="105" t="s">
        <v>10449</v>
      </c>
      <c r="X254" s="105" t="s">
        <v>10446</v>
      </c>
      <c r="Y254" s="105" t="s">
        <v>10450</v>
      </c>
      <c r="Z254" s="105" t="s">
        <v>10451</v>
      </c>
      <c r="AA254" s="105" t="s">
        <v>10452</v>
      </c>
      <c r="AB254" s="106">
        <v>1</v>
      </c>
      <c r="AC254" s="102">
        <v>3800</v>
      </c>
      <c r="AD254" s="94">
        <v>1800</v>
      </c>
      <c r="AE254" s="94">
        <v>0</v>
      </c>
      <c r="AF254" s="94">
        <v>0</v>
      </c>
      <c r="AG254" s="94">
        <v>0</v>
      </c>
      <c r="AH254" s="102"/>
      <c r="AI254" s="102"/>
      <c r="AJ254" s="107"/>
      <c r="AK254" s="107" t="s">
        <v>3118</v>
      </c>
      <c r="AL254" s="107"/>
    </row>
    <row r="255" spans="2:38" ht="25.25" customHeight="1" x14ac:dyDescent="0.2">
      <c r="B255" s="102" t="s">
        <v>994</v>
      </c>
      <c r="C255" s="94" t="s">
        <v>85</v>
      </c>
      <c r="D255" s="103" t="s">
        <v>10453</v>
      </c>
      <c r="E255" s="94" t="s">
        <v>10454</v>
      </c>
      <c r="F255" s="94" t="s">
        <v>3116</v>
      </c>
      <c r="G255" s="94" t="s">
        <v>2497</v>
      </c>
      <c r="H255" s="103">
        <v>2022</v>
      </c>
      <c r="I255" s="103">
        <v>2022</v>
      </c>
      <c r="J255" s="102" t="s">
        <v>5858</v>
      </c>
      <c r="K255" s="94" t="s">
        <v>5859</v>
      </c>
      <c r="L255" s="94" t="s">
        <v>5860</v>
      </c>
      <c r="M255" s="94" t="s">
        <v>5861</v>
      </c>
      <c r="N255" s="94" t="s">
        <v>5862</v>
      </c>
      <c r="O255" s="94" t="s">
        <v>89</v>
      </c>
      <c r="P255" s="94" t="s">
        <v>90</v>
      </c>
      <c r="Q255" s="94" t="s">
        <v>5863</v>
      </c>
      <c r="R255" s="94" t="s">
        <v>5864</v>
      </c>
      <c r="S255" s="94" t="s">
        <v>119</v>
      </c>
      <c r="T255" s="94" t="s">
        <v>1002</v>
      </c>
      <c r="U255" s="94" t="s">
        <v>1003</v>
      </c>
      <c r="V255" s="104" t="s">
        <v>5865</v>
      </c>
      <c r="W255" s="105" t="s">
        <v>2498</v>
      </c>
      <c r="X255" s="105" t="s">
        <v>5863</v>
      </c>
      <c r="Y255" s="105" t="s">
        <v>5866</v>
      </c>
      <c r="Z255" s="105" t="s">
        <v>5867</v>
      </c>
      <c r="AA255" s="105" t="s">
        <v>5868</v>
      </c>
      <c r="AB255" s="106">
        <v>3</v>
      </c>
      <c r="AC255" s="102">
        <v>26521</v>
      </c>
      <c r="AD255" s="94">
        <v>11800</v>
      </c>
      <c r="AE255" s="94">
        <v>2942</v>
      </c>
      <c r="AF255" s="94">
        <v>2942</v>
      </c>
      <c r="AG255" s="94">
        <v>2942</v>
      </c>
      <c r="AH255" s="102" t="s">
        <v>3117</v>
      </c>
      <c r="AI255" s="102"/>
      <c r="AJ255" s="107"/>
      <c r="AK255" s="107" t="s">
        <v>3118</v>
      </c>
      <c r="AL255" s="107"/>
    </row>
    <row r="256" spans="2:38" ht="25.25" customHeight="1" x14ac:dyDescent="0.2">
      <c r="B256" s="102" t="s">
        <v>994</v>
      </c>
      <c r="C256" s="94" t="s">
        <v>85</v>
      </c>
      <c r="D256" s="103" t="s">
        <v>10455</v>
      </c>
      <c r="E256" s="94" t="s">
        <v>10456</v>
      </c>
      <c r="F256" s="94" t="s">
        <v>3116</v>
      </c>
      <c r="G256" s="94" t="s">
        <v>2497</v>
      </c>
      <c r="H256" s="103">
        <v>2022</v>
      </c>
      <c r="I256" s="103">
        <v>2022</v>
      </c>
      <c r="J256" s="102" t="s">
        <v>10457</v>
      </c>
      <c r="K256" s="94" t="s">
        <v>10458</v>
      </c>
      <c r="L256" s="94" t="s">
        <v>10459</v>
      </c>
      <c r="M256" s="94" t="s">
        <v>10460</v>
      </c>
      <c r="N256" s="94" t="s">
        <v>10461</v>
      </c>
      <c r="O256" s="94" t="s">
        <v>89</v>
      </c>
      <c r="P256" s="94" t="s">
        <v>90</v>
      </c>
      <c r="Q256" s="94" t="s">
        <v>10462</v>
      </c>
      <c r="R256" s="94" t="s">
        <v>5850</v>
      </c>
      <c r="S256" s="94" t="s">
        <v>135</v>
      </c>
      <c r="T256" s="94" t="s">
        <v>1002</v>
      </c>
      <c r="U256" s="94" t="s">
        <v>1003</v>
      </c>
      <c r="V256" s="104" t="s">
        <v>10463</v>
      </c>
      <c r="W256" s="105" t="s">
        <v>10464</v>
      </c>
      <c r="X256" s="105" t="s">
        <v>10462</v>
      </c>
      <c r="Y256" s="105" t="s">
        <v>10465</v>
      </c>
      <c r="Z256" s="105" t="s">
        <v>10466</v>
      </c>
      <c r="AA256" s="105" t="s">
        <v>10467</v>
      </c>
      <c r="AB256" s="106">
        <v>1</v>
      </c>
      <c r="AC256" s="102">
        <v>21460</v>
      </c>
      <c r="AD256" s="94">
        <v>10500</v>
      </c>
      <c r="AE256" s="94">
        <v>5900</v>
      </c>
      <c r="AF256" s="94">
        <v>5900</v>
      </c>
      <c r="AG256" s="94">
        <v>5900</v>
      </c>
      <c r="AH256" s="102" t="s">
        <v>3117</v>
      </c>
      <c r="AI256" s="102"/>
      <c r="AJ256" s="107"/>
      <c r="AK256" s="107" t="s">
        <v>3118</v>
      </c>
      <c r="AL256" s="107"/>
    </row>
    <row r="257" spans="2:38" ht="25.25" customHeight="1" x14ac:dyDescent="0.2">
      <c r="B257" s="102" t="s">
        <v>994</v>
      </c>
      <c r="C257" s="94" t="s">
        <v>85</v>
      </c>
      <c r="D257" s="103" t="s">
        <v>10468</v>
      </c>
      <c r="E257" s="94" t="s">
        <v>10469</v>
      </c>
      <c r="F257" s="94" t="s">
        <v>3116</v>
      </c>
      <c r="G257" s="94" t="s">
        <v>2497</v>
      </c>
      <c r="H257" s="103">
        <v>2022</v>
      </c>
      <c r="I257" s="103">
        <v>2022</v>
      </c>
      <c r="J257" s="102" t="s">
        <v>10470</v>
      </c>
      <c r="K257" s="94" t="s">
        <v>10471</v>
      </c>
      <c r="L257" s="94" t="s">
        <v>10472</v>
      </c>
      <c r="M257" s="94" t="s">
        <v>10473</v>
      </c>
      <c r="N257" s="94" t="s">
        <v>10474</v>
      </c>
      <c r="O257" s="94" t="s">
        <v>89</v>
      </c>
      <c r="P257" s="94" t="s">
        <v>90</v>
      </c>
      <c r="Q257" s="94" t="s">
        <v>10475</v>
      </c>
      <c r="R257" s="94" t="s">
        <v>10476</v>
      </c>
      <c r="S257" s="94" t="s">
        <v>135</v>
      </c>
      <c r="T257" s="94" t="s">
        <v>1002</v>
      </c>
      <c r="U257" s="94" t="s">
        <v>1003</v>
      </c>
      <c r="V257" s="104" t="s">
        <v>10477</v>
      </c>
      <c r="W257" s="105" t="s">
        <v>2498</v>
      </c>
      <c r="X257" s="105" t="s">
        <v>10475</v>
      </c>
      <c r="Y257" s="105" t="s">
        <v>10478</v>
      </c>
      <c r="Z257" s="105" t="s">
        <v>10479</v>
      </c>
      <c r="AA257" s="105" t="s">
        <v>10480</v>
      </c>
      <c r="AB257" s="106">
        <v>2</v>
      </c>
      <c r="AC257" s="102">
        <v>6900</v>
      </c>
      <c r="AD257" s="94">
        <v>3000</v>
      </c>
      <c r="AE257" s="94">
        <v>1603</v>
      </c>
      <c r="AF257" s="94">
        <v>1603</v>
      </c>
      <c r="AG257" s="94">
        <v>1603</v>
      </c>
      <c r="AH257" s="102" t="s">
        <v>3117</v>
      </c>
      <c r="AI257" s="102"/>
      <c r="AJ257" s="107"/>
      <c r="AK257" s="107" t="s">
        <v>3118</v>
      </c>
      <c r="AL257" s="107"/>
    </row>
    <row r="258" spans="2:38" ht="25.25" customHeight="1" x14ac:dyDescent="0.2">
      <c r="B258" s="102" t="s">
        <v>994</v>
      </c>
      <c r="C258" s="94" t="s">
        <v>85</v>
      </c>
      <c r="D258" s="103" t="s">
        <v>10481</v>
      </c>
      <c r="E258" s="94" t="s">
        <v>10482</v>
      </c>
      <c r="F258" s="94" t="s">
        <v>3505</v>
      </c>
      <c r="G258" s="94" t="s">
        <v>2497</v>
      </c>
      <c r="H258" s="103">
        <v>2022</v>
      </c>
      <c r="I258" s="103">
        <v>2022</v>
      </c>
      <c r="J258" s="102" t="s">
        <v>10483</v>
      </c>
      <c r="K258" s="94" t="s">
        <v>10484</v>
      </c>
      <c r="L258" s="94" t="s">
        <v>10485</v>
      </c>
      <c r="M258" s="94" t="s">
        <v>10486</v>
      </c>
      <c r="N258" s="94" t="s">
        <v>10487</v>
      </c>
      <c r="O258" s="94" t="s">
        <v>89</v>
      </c>
      <c r="P258" s="94" t="s">
        <v>90</v>
      </c>
      <c r="Q258" s="94" t="s">
        <v>10488</v>
      </c>
      <c r="R258" s="94" t="s">
        <v>10489</v>
      </c>
      <c r="S258" s="94" t="s">
        <v>135</v>
      </c>
      <c r="T258" s="94" t="s">
        <v>1002</v>
      </c>
      <c r="U258" s="94" t="s">
        <v>1003</v>
      </c>
      <c r="V258" s="104" t="s">
        <v>10490</v>
      </c>
      <c r="W258" s="105" t="s">
        <v>2498</v>
      </c>
      <c r="X258" s="105" t="s">
        <v>10488</v>
      </c>
      <c r="Y258" s="105" t="s">
        <v>10491</v>
      </c>
      <c r="Z258" s="105" t="s">
        <v>10492</v>
      </c>
      <c r="AA258" s="105" t="s">
        <v>10493</v>
      </c>
      <c r="AB258" s="106">
        <v>1</v>
      </c>
      <c r="AC258" s="102">
        <v>4550</v>
      </c>
      <c r="AD258" s="94">
        <v>2000</v>
      </c>
      <c r="AE258" s="94">
        <v>0</v>
      </c>
      <c r="AF258" s="94">
        <v>0</v>
      </c>
      <c r="AG258" s="94">
        <v>0</v>
      </c>
      <c r="AH258" s="102"/>
      <c r="AI258" s="102"/>
      <c r="AJ258" s="107"/>
      <c r="AK258" s="107" t="s">
        <v>3118</v>
      </c>
      <c r="AL258" s="107"/>
    </row>
    <row r="259" spans="2:38" ht="25.25" customHeight="1" x14ac:dyDescent="0.2">
      <c r="B259" s="102" t="s">
        <v>994</v>
      </c>
      <c r="C259" s="94" t="s">
        <v>85</v>
      </c>
      <c r="D259" s="103" t="s">
        <v>10494</v>
      </c>
      <c r="E259" s="94" t="s">
        <v>10495</v>
      </c>
      <c r="F259" s="94" t="s">
        <v>3116</v>
      </c>
      <c r="G259" s="94" t="s">
        <v>2497</v>
      </c>
      <c r="H259" s="103">
        <v>2022</v>
      </c>
      <c r="I259" s="103">
        <v>2022</v>
      </c>
      <c r="J259" s="102" t="s">
        <v>1042</v>
      </c>
      <c r="K259" s="94" t="s">
        <v>1043</v>
      </c>
      <c r="L259" s="94" t="s">
        <v>1044</v>
      </c>
      <c r="M259" s="94" t="s">
        <v>1045</v>
      </c>
      <c r="N259" s="94" t="s">
        <v>1046</v>
      </c>
      <c r="O259" s="94" t="s">
        <v>89</v>
      </c>
      <c r="P259" s="94" t="s">
        <v>90</v>
      </c>
      <c r="Q259" s="94" t="s">
        <v>1047</v>
      </c>
      <c r="R259" s="94" t="s">
        <v>1048</v>
      </c>
      <c r="S259" s="94" t="s">
        <v>135</v>
      </c>
      <c r="T259" s="94" t="s">
        <v>1028</v>
      </c>
      <c r="U259" s="94" t="s">
        <v>1003</v>
      </c>
      <c r="V259" s="104" t="s">
        <v>2741</v>
      </c>
      <c r="W259" s="105" t="s">
        <v>2742</v>
      </c>
      <c r="X259" s="105" t="s">
        <v>1047</v>
      </c>
      <c r="Y259" s="105" t="s">
        <v>2743</v>
      </c>
      <c r="Z259" s="105" t="s">
        <v>2744</v>
      </c>
      <c r="AA259" s="105" t="s">
        <v>2745</v>
      </c>
      <c r="AB259" s="106">
        <v>2</v>
      </c>
      <c r="AC259" s="102">
        <v>14710</v>
      </c>
      <c r="AD259" s="94">
        <v>6500</v>
      </c>
      <c r="AE259" s="94">
        <v>1800</v>
      </c>
      <c r="AF259" s="94">
        <v>1800</v>
      </c>
      <c r="AG259" s="94">
        <v>1800</v>
      </c>
      <c r="AH259" s="102" t="s">
        <v>3117</v>
      </c>
      <c r="AI259" s="102"/>
      <c r="AJ259" s="107"/>
      <c r="AK259" s="107" t="s">
        <v>3118</v>
      </c>
      <c r="AL259" s="107"/>
    </row>
    <row r="260" spans="2:38" ht="25.25" customHeight="1" x14ac:dyDescent="0.2">
      <c r="B260" s="102" t="s">
        <v>994</v>
      </c>
      <c r="C260" s="94" t="s">
        <v>85</v>
      </c>
      <c r="D260" s="103" t="s">
        <v>10496</v>
      </c>
      <c r="E260" s="94" t="s">
        <v>10497</v>
      </c>
      <c r="F260" s="94" t="s">
        <v>3116</v>
      </c>
      <c r="G260" s="94" t="s">
        <v>2497</v>
      </c>
      <c r="H260" s="103">
        <v>2022</v>
      </c>
      <c r="I260" s="103">
        <v>2022</v>
      </c>
      <c r="J260" s="102" t="s">
        <v>5758</v>
      </c>
      <c r="K260" s="94" t="s">
        <v>10498</v>
      </c>
      <c r="L260" s="94" t="s">
        <v>5760</v>
      </c>
      <c r="M260" s="94" t="s">
        <v>10499</v>
      </c>
      <c r="N260" s="94" t="s">
        <v>5762</v>
      </c>
      <c r="O260" s="94" t="s">
        <v>89</v>
      </c>
      <c r="P260" s="94" t="s">
        <v>90</v>
      </c>
      <c r="Q260" s="94" t="s">
        <v>5723</v>
      </c>
      <c r="R260" s="94" t="s">
        <v>5724</v>
      </c>
      <c r="S260" s="94" t="s">
        <v>135</v>
      </c>
      <c r="T260" s="94" t="s">
        <v>5725</v>
      </c>
      <c r="U260" s="94" t="s">
        <v>1003</v>
      </c>
      <c r="V260" s="104" t="s">
        <v>10500</v>
      </c>
      <c r="W260" s="105" t="s">
        <v>10501</v>
      </c>
      <c r="X260" s="105" t="s">
        <v>5723</v>
      </c>
      <c r="Y260" s="105" t="s">
        <v>5766</v>
      </c>
      <c r="Z260" s="105"/>
      <c r="AA260" s="105"/>
      <c r="AB260" s="106">
        <v>3</v>
      </c>
      <c r="AC260" s="102">
        <v>9092</v>
      </c>
      <c r="AD260" s="94">
        <v>4548</v>
      </c>
      <c r="AE260" s="94">
        <v>2500</v>
      </c>
      <c r="AF260" s="94">
        <v>2500</v>
      </c>
      <c r="AG260" s="94">
        <v>2500</v>
      </c>
      <c r="AH260" s="102" t="s">
        <v>3117</v>
      </c>
      <c r="AI260" s="102"/>
      <c r="AJ260" s="107"/>
      <c r="AK260" s="107" t="s">
        <v>3118</v>
      </c>
      <c r="AL260" s="107"/>
    </row>
    <row r="261" spans="2:38" ht="25.25" customHeight="1" x14ac:dyDescent="0.2">
      <c r="B261" s="102" t="s">
        <v>994</v>
      </c>
      <c r="C261" s="94" t="s">
        <v>85</v>
      </c>
      <c r="D261" s="103" t="s">
        <v>10502</v>
      </c>
      <c r="E261" s="94" t="s">
        <v>10503</v>
      </c>
      <c r="F261" s="94" t="s">
        <v>3116</v>
      </c>
      <c r="G261" s="94" t="s">
        <v>2497</v>
      </c>
      <c r="H261" s="103">
        <v>2022</v>
      </c>
      <c r="I261" s="103">
        <v>2022</v>
      </c>
      <c r="J261" s="102" t="s">
        <v>5800</v>
      </c>
      <c r="K261" s="94" t="s">
        <v>5801</v>
      </c>
      <c r="L261" s="94" t="s">
        <v>5802</v>
      </c>
      <c r="M261" s="94" t="s">
        <v>5803</v>
      </c>
      <c r="N261" s="94" t="s">
        <v>5804</v>
      </c>
      <c r="O261" s="94" t="s">
        <v>89</v>
      </c>
      <c r="P261" s="94" t="s">
        <v>90</v>
      </c>
      <c r="Q261" s="94" t="s">
        <v>5805</v>
      </c>
      <c r="R261" s="94" t="s">
        <v>5806</v>
      </c>
      <c r="S261" s="94" t="s">
        <v>135</v>
      </c>
      <c r="T261" s="94" t="s">
        <v>1002</v>
      </c>
      <c r="U261" s="94" t="s">
        <v>1003</v>
      </c>
      <c r="V261" s="104" t="s">
        <v>5807</v>
      </c>
      <c r="W261" s="105" t="s">
        <v>5808</v>
      </c>
      <c r="X261" s="105" t="s">
        <v>5809</v>
      </c>
      <c r="Y261" s="105" t="s">
        <v>5810</v>
      </c>
      <c r="Z261" s="105" t="s">
        <v>5811</v>
      </c>
      <c r="AA261" s="105" t="s">
        <v>5812</v>
      </c>
      <c r="AB261" s="106">
        <v>3</v>
      </c>
      <c r="AC261" s="102">
        <v>27700</v>
      </c>
      <c r="AD261" s="94">
        <v>9000</v>
      </c>
      <c r="AE261" s="94">
        <v>4900</v>
      </c>
      <c r="AF261" s="94">
        <v>4900</v>
      </c>
      <c r="AG261" s="94">
        <v>4900</v>
      </c>
      <c r="AH261" s="102" t="s">
        <v>3117</v>
      </c>
      <c r="AI261" s="102"/>
      <c r="AJ261" s="107"/>
      <c r="AK261" s="107" t="s">
        <v>3118</v>
      </c>
      <c r="AL261" s="107"/>
    </row>
    <row r="262" spans="2:38" ht="25.25" customHeight="1" x14ac:dyDescent="0.2">
      <c r="B262" s="102" t="s">
        <v>994</v>
      </c>
      <c r="C262" s="94" t="s">
        <v>85</v>
      </c>
      <c r="D262" s="103" t="s">
        <v>10504</v>
      </c>
      <c r="E262" s="94" t="s">
        <v>10505</v>
      </c>
      <c r="F262" s="94" t="s">
        <v>3116</v>
      </c>
      <c r="G262" s="94" t="s">
        <v>2497</v>
      </c>
      <c r="H262" s="103">
        <v>2022</v>
      </c>
      <c r="I262" s="103">
        <v>2022</v>
      </c>
      <c r="J262" s="102" t="s">
        <v>5771</v>
      </c>
      <c r="K262" s="94" t="s">
        <v>5772</v>
      </c>
      <c r="L262" s="94" t="s">
        <v>5773</v>
      </c>
      <c r="M262" s="94" t="s">
        <v>5774</v>
      </c>
      <c r="N262" s="94" t="s">
        <v>5775</v>
      </c>
      <c r="O262" s="94" t="s">
        <v>89</v>
      </c>
      <c r="P262" s="94" t="s">
        <v>90</v>
      </c>
      <c r="Q262" s="94" t="s">
        <v>5776</v>
      </c>
      <c r="R262" s="94" t="s">
        <v>5777</v>
      </c>
      <c r="S262" s="94" t="s">
        <v>119</v>
      </c>
      <c r="T262" s="94" t="s">
        <v>1166</v>
      </c>
      <c r="U262" s="94" t="s">
        <v>1003</v>
      </c>
      <c r="V262" s="104" t="s">
        <v>5778</v>
      </c>
      <c r="W262" s="105" t="s">
        <v>2498</v>
      </c>
      <c r="X262" s="105" t="s">
        <v>5779</v>
      </c>
      <c r="Y262" s="105" t="s">
        <v>5780</v>
      </c>
      <c r="Z262" s="105" t="s">
        <v>5781</v>
      </c>
      <c r="AA262" s="105" t="s">
        <v>5782</v>
      </c>
      <c r="AB262" s="106">
        <v>3</v>
      </c>
      <c r="AC262" s="102">
        <v>36165</v>
      </c>
      <c r="AD262" s="94">
        <v>12200</v>
      </c>
      <c r="AE262" s="94">
        <v>5700</v>
      </c>
      <c r="AF262" s="94">
        <v>5700</v>
      </c>
      <c r="AG262" s="94">
        <v>5700</v>
      </c>
      <c r="AH262" s="102" t="s">
        <v>3117</v>
      </c>
      <c r="AI262" s="102"/>
      <c r="AJ262" s="107"/>
      <c r="AK262" s="107" t="s">
        <v>3118</v>
      </c>
      <c r="AL262" s="107"/>
    </row>
    <row r="263" spans="2:38" ht="25.25" customHeight="1" x14ac:dyDescent="0.2">
      <c r="B263" s="102" t="s">
        <v>994</v>
      </c>
      <c r="C263" s="94" t="s">
        <v>85</v>
      </c>
      <c r="D263" s="103" t="s">
        <v>10506</v>
      </c>
      <c r="E263" s="94" t="s">
        <v>10507</v>
      </c>
      <c r="F263" s="94" t="s">
        <v>3116</v>
      </c>
      <c r="G263" s="94" t="s">
        <v>2497</v>
      </c>
      <c r="H263" s="103">
        <v>2022</v>
      </c>
      <c r="I263" s="103">
        <v>2022</v>
      </c>
      <c r="J263" s="102" t="s">
        <v>6039</v>
      </c>
      <c r="K263" s="94" t="s">
        <v>6040</v>
      </c>
      <c r="L263" s="94" t="s">
        <v>6041</v>
      </c>
      <c r="M263" s="94" t="s">
        <v>6042</v>
      </c>
      <c r="N263" s="94" t="s">
        <v>6043</v>
      </c>
      <c r="O263" s="94" t="s">
        <v>89</v>
      </c>
      <c r="P263" s="94" t="s">
        <v>90</v>
      </c>
      <c r="Q263" s="94" t="s">
        <v>6044</v>
      </c>
      <c r="R263" s="94" t="s">
        <v>6045</v>
      </c>
      <c r="S263" s="94" t="s">
        <v>135</v>
      </c>
      <c r="T263" s="94" t="s">
        <v>1166</v>
      </c>
      <c r="U263" s="94" t="s">
        <v>1003</v>
      </c>
      <c r="V263" s="104" t="s">
        <v>6046</v>
      </c>
      <c r="W263" s="105" t="s">
        <v>2498</v>
      </c>
      <c r="X263" s="105" t="s">
        <v>6044</v>
      </c>
      <c r="Y263" s="105" t="s">
        <v>6047</v>
      </c>
      <c r="Z263" s="105" t="s">
        <v>6048</v>
      </c>
      <c r="AA263" s="105" t="s">
        <v>6049</v>
      </c>
      <c r="AB263" s="106">
        <v>2</v>
      </c>
      <c r="AC263" s="102">
        <v>18474</v>
      </c>
      <c r="AD263" s="94">
        <v>5000</v>
      </c>
      <c r="AE263" s="94">
        <v>3100</v>
      </c>
      <c r="AF263" s="94">
        <v>3100</v>
      </c>
      <c r="AG263" s="94">
        <v>3100</v>
      </c>
      <c r="AH263" s="102" t="s">
        <v>3117</v>
      </c>
      <c r="AI263" s="102"/>
      <c r="AJ263" s="107"/>
      <c r="AK263" s="107" t="s">
        <v>3118</v>
      </c>
      <c r="AL263" s="107"/>
    </row>
    <row r="264" spans="2:38" ht="25.25" customHeight="1" x14ac:dyDescent="0.2">
      <c r="B264" s="102" t="s">
        <v>994</v>
      </c>
      <c r="C264" s="94" t="s">
        <v>85</v>
      </c>
      <c r="D264" s="103" t="s">
        <v>10508</v>
      </c>
      <c r="E264" s="94" t="s">
        <v>10509</v>
      </c>
      <c r="F264" s="94" t="s">
        <v>3116</v>
      </c>
      <c r="G264" s="94" t="s">
        <v>2497</v>
      </c>
      <c r="H264" s="103">
        <v>2022</v>
      </c>
      <c r="I264" s="103">
        <v>2022</v>
      </c>
      <c r="J264" s="102" t="s">
        <v>10510</v>
      </c>
      <c r="K264" s="94" t="s">
        <v>10511</v>
      </c>
      <c r="L264" s="94" t="s">
        <v>10512</v>
      </c>
      <c r="M264" s="94" t="s">
        <v>10513</v>
      </c>
      <c r="N264" s="94" t="s">
        <v>10514</v>
      </c>
      <c r="O264" s="94" t="s">
        <v>89</v>
      </c>
      <c r="P264" s="94" t="s">
        <v>90</v>
      </c>
      <c r="Q264" s="94" t="s">
        <v>10515</v>
      </c>
      <c r="R264" s="94" t="s">
        <v>10516</v>
      </c>
      <c r="S264" s="94" t="s">
        <v>135</v>
      </c>
      <c r="T264" s="94" t="s">
        <v>1166</v>
      </c>
      <c r="U264" s="94" t="s">
        <v>1003</v>
      </c>
      <c r="V264" s="104" t="s">
        <v>10517</v>
      </c>
      <c r="W264" s="105" t="s">
        <v>2498</v>
      </c>
      <c r="X264" s="105" t="s">
        <v>10518</v>
      </c>
      <c r="Y264" s="105" t="s">
        <v>10519</v>
      </c>
      <c r="Z264" s="105" t="s">
        <v>10520</v>
      </c>
      <c r="AA264" s="105" t="s">
        <v>10521</v>
      </c>
      <c r="AB264" s="106">
        <v>1</v>
      </c>
      <c r="AC264" s="102">
        <v>5678</v>
      </c>
      <c r="AD264" s="94">
        <v>2500</v>
      </c>
      <c r="AE264" s="94">
        <v>1500</v>
      </c>
      <c r="AF264" s="94">
        <v>1500</v>
      </c>
      <c r="AG264" s="94">
        <v>1500</v>
      </c>
      <c r="AH264" s="102" t="s">
        <v>3117</v>
      </c>
      <c r="AI264" s="102"/>
      <c r="AJ264" s="107"/>
      <c r="AK264" s="107" t="s">
        <v>3118</v>
      </c>
      <c r="AL264" s="107"/>
    </row>
    <row r="265" spans="2:38" ht="25.25" customHeight="1" x14ac:dyDescent="0.2">
      <c r="B265" s="102" t="s">
        <v>994</v>
      </c>
      <c r="C265" s="94" t="s">
        <v>85</v>
      </c>
      <c r="D265" s="103" t="s">
        <v>10522</v>
      </c>
      <c r="E265" s="94" t="s">
        <v>10523</v>
      </c>
      <c r="F265" s="94" t="s">
        <v>3116</v>
      </c>
      <c r="G265" s="94" t="s">
        <v>2497</v>
      </c>
      <c r="H265" s="103">
        <v>2022</v>
      </c>
      <c r="I265" s="103">
        <v>2022</v>
      </c>
      <c r="J265" s="102" t="s">
        <v>1159</v>
      </c>
      <c r="K265" s="94" t="s">
        <v>1160</v>
      </c>
      <c r="L265" s="94" t="s">
        <v>1161</v>
      </c>
      <c r="M265" s="94" t="s">
        <v>1162</v>
      </c>
      <c r="N265" s="94" t="s">
        <v>1163</v>
      </c>
      <c r="O265" s="94" t="s">
        <v>89</v>
      </c>
      <c r="P265" s="94" t="s">
        <v>90</v>
      </c>
      <c r="Q265" s="94" t="s">
        <v>1164</v>
      </c>
      <c r="R265" s="94" t="s">
        <v>1165</v>
      </c>
      <c r="S265" s="94" t="s">
        <v>135</v>
      </c>
      <c r="T265" s="94" t="s">
        <v>1166</v>
      </c>
      <c r="U265" s="94" t="s">
        <v>1003</v>
      </c>
      <c r="V265" s="104" t="s">
        <v>2774</v>
      </c>
      <c r="W265" s="105" t="s">
        <v>2498</v>
      </c>
      <c r="X265" s="105" t="s">
        <v>1164</v>
      </c>
      <c r="Y265" s="105" t="s">
        <v>2775</v>
      </c>
      <c r="Z265" s="105" t="s">
        <v>2776</v>
      </c>
      <c r="AA265" s="105" t="s">
        <v>2777</v>
      </c>
      <c r="AB265" s="106">
        <v>2</v>
      </c>
      <c r="AC265" s="102">
        <v>19600</v>
      </c>
      <c r="AD265" s="94">
        <v>6000</v>
      </c>
      <c r="AE265" s="94">
        <v>4100</v>
      </c>
      <c r="AF265" s="94">
        <v>4100</v>
      </c>
      <c r="AG265" s="94">
        <v>4100</v>
      </c>
      <c r="AH265" s="102" t="s">
        <v>3117</v>
      </c>
      <c r="AI265" s="102"/>
      <c r="AJ265" s="107"/>
      <c r="AK265" s="107" t="s">
        <v>3118</v>
      </c>
      <c r="AL265" s="107"/>
    </row>
    <row r="266" spans="2:38" ht="25.25" customHeight="1" x14ac:dyDescent="0.2">
      <c r="B266" s="102" t="s">
        <v>994</v>
      </c>
      <c r="C266" s="94" t="s">
        <v>85</v>
      </c>
      <c r="D266" s="103" t="s">
        <v>10524</v>
      </c>
      <c r="E266" s="94" t="s">
        <v>10525</v>
      </c>
      <c r="F266" s="94" t="s">
        <v>3116</v>
      </c>
      <c r="G266" s="94" t="s">
        <v>2497</v>
      </c>
      <c r="H266" s="103">
        <v>2022</v>
      </c>
      <c r="I266" s="103">
        <v>2022</v>
      </c>
      <c r="J266" s="102" t="s">
        <v>1202</v>
      </c>
      <c r="K266" s="94" t="s">
        <v>1203</v>
      </c>
      <c r="L266" s="94"/>
      <c r="M266" s="94" t="s">
        <v>1204</v>
      </c>
      <c r="N266" s="94" t="s">
        <v>1205</v>
      </c>
      <c r="O266" s="94" t="s">
        <v>89</v>
      </c>
      <c r="P266" s="94" t="s">
        <v>257</v>
      </c>
      <c r="Q266" s="94" t="s">
        <v>1206</v>
      </c>
      <c r="R266" s="94" t="s">
        <v>1207</v>
      </c>
      <c r="S266" s="94" t="s">
        <v>91</v>
      </c>
      <c r="T266" s="94" t="s">
        <v>1166</v>
      </c>
      <c r="U266" s="94" t="s">
        <v>1003</v>
      </c>
      <c r="V266" s="104" t="s">
        <v>2785</v>
      </c>
      <c r="W266" s="105" t="s">
        <v>2786</v>
      </c>
      <c r="X266" s="105" t="s">
        <v>1206</v>
      </c>
      <c r="Y266" s="105" t="s">
        <v>2787</v>
      </c>
      <c r="Z266" s="105" t="s">
        <v>2788</v>
      </c>
      <c r="AA266" s="105" t="s">
        <v>2777</v>
      </c>
      <c r="AB266" s="106">
        <v>3</v>
      </c>
      <c r="AC266" s="102">
        <v>26050</v>
      </c>
      <c r="AD266" s="94">
        <v>7500</v>
      </c>
      <c r="AE266" s="94">
        <v>7070</v>
      </c>
      <c r="AF266" s="94">
        <v>7070</v>
      </c>
      <c r="AG266" s="94">
        <v>7070</v>
      </c>
      <c r="AH266" s="102" t="s">
        <v>3117</v>
      </c>
      <c r="AI266" s="102"/>
      <c r="AJ266" s="107"/>
      <c r="AK266" s="107" t="s">
        <v>3118</v>
      </c>
      <c r="AL266" s="107"/>
    </row>
    <row r="267" spans="2:38" ht="25.25" customHeight="1" x14ac:dyDescent="0.2">
      <c r="B267" s="102" t="s">
        <v>994</v>
      </c>
      <c r="C267" s="94" t="s">
        <v>85</v>
      </c>
      <c r="D267" s="103" t="s">
        <v>10526</v>
      </c>
      <c r="E267" s="94" t="s">
        <v>10527</v>
      </c>
      <c r="F267" s="94" t="s">
        <v>3116</v>
      </c>
      <c r="G267" s="94" t="s">
        <v>2497</v>
      </c>
      <c r="H267" s="103">
        <v>2022</v>
      </c>
      <c r="I267" s="103">
        <v>2022</v>
      </c>
      <c r="J267" s="102" t="s">
        <v>1095</v>
      </c>
      <c r="K267" s="94" t="s">
        <v>1096</v>
      </c>
      <c r="L267" s="94" t="s">
        <v>2762</v>
      </c>
      <c r="M267" s="94" t="s">
        <v>1098</v>
      </c>
      <c r="N267" s="94" t="s">
        <v>1099</v>
      </c>
      <c r="O267" s="94" t="s">
        <v>89</v>
      </c>
      <c r="P267" s="94" t="s">
        <v>90</v>
      </c>
      <c r="Q267" s="94" t="s">
        <v>1100</v>
      </c>
      <c r="R267" s="94" t="s">
        <v>1101</v>
      </c>
      <c r="S267" s="94" t="s">
        <v>135</v>
      </c>
      <c r="T267" s="94" t="s">
        <v>1102</v>
      </c>
      <c r="U267" s="94" t="s">
        <v>1003</v>
      </c>
      <c r="V267" s="104" t="s">
        <v>2763</v>
      </c>
      <c r="W267" s="105" t="s">
        <v>2498</v>
      </c>
      <c r="X267" s="105" t="s">
        <v>1100</v>
      </c>
      <c r="Y267" s="105" t="s">
        <v>2764</v>
      </c>
      <c r="Z267" s="105" t="s">
        <v>2765</v>
      </c>
      <c r="AA267" s="105" t="s">
        <v>2766</v>
      </c>
      <c r="AB267" s="106">
        <v>3</v>
      </c>
      <c r="AC267" s="102">
        <v>16500</v>
      </c>
      <c r="AD267" s="94">
        <v>6500</v>
      </c>
      <c r="AE267" s="94">
        <v>5500</v>
      </c>
      <c r="AF267" s="94">
        <v>5500</v>
      </c>
      <c r="AG267" s="94">
        <v>5500</v>
      </c>
      <c r="AH267" s="102" t="s">
        <v>3117</v>
      </c>
      <c r="AI267" s="102"/>
      <c r="AJ267" s="107"/>
      <c r="AK267" s="107" t="s">
        <v>3118</v>
      </c>
      <c r="AL267" s="107"/>
    </row>
    <row r="268" spans="2:38" ht="25.25" customHeight="1" x14ac:dyDescent="0.2">
      <c r="B268" s="102" t="s">
        <v>994</v>
      </c>
      <c r="C268" s="94" t="s">
        <v>85</v>
      </c>
      <c r="D268" s="103" t="s">
        <v>10528</v>
      </c>
      <c r="E268" s="94" t="s">
        <v>10529</v>
      </c>
      <c r="F268" s="94" t="s">
        <v>3505</v>
      </c>
      <c r="G268" s="94" t="s">
        <v>2497</v>
      </c>
      <c r="H268" s="103">
        <v>2022</v>
      </c>
      <c r="I268" s="103">
        <v>2022</v>
      </c>
      <c r="J268" s="102" t="s">
        <v>10530</v>
      </c>
      <c r="K268" s="94" t="s">
        <v>10531</v>
      </c>
      <c r="L268" s="94" t="s">
        <v>10532</v>
      </c>
      <c r="M268" s="94" t="s">
        <v>10533</v>
      </c>
      <c r="N268" s="94" t="s">
        <v>10534</v>
      </c>
      <c r="O268" s="94" t="s">
        <v>89</v>
      </c>
      <c r="P268" s="94" t="s">
        <v>90</v>
      </c>
      <c r="Q268" s="94" t="s">
        <v>10535</v>
      </c>
      <c r="R268" s="94" t="s">
        <v>10536</v>
      </c>
      <c r="S268" s="94" t="s">
        <v>135</v>
      </c>
      <c r="T268" s="94" t="s">
        <v>1028</v>
      </c>
      <c r="U268" s="94" t="s">
        <v>1003</v>
      </c>
      <c r="V268" s="104" t="s">
        <v>10537</v>
      </c>
      <c r="W268" s="105" t="s">
        <v>10538</v>
      </c>
      <c r="X268" s="105" t="s">
        <v>10535</v>
      </c>
      <c r="Y268" s="105" t="s">
        <v>10539</v>
      </c>
      <c r="Z268" s="105" t="s">
        <v>10540</v>
      </c>
      <c r="AA268" s="105" t="s">
        <v>10541</v>
      </c>
      <c r="AB268" s="106">
        <v>1</v>
      </c>
      <c r="AC268" s="102">
        <v>3300</v>
      </c>
      <c r="AD268" s="94">
        <v>1600</v>
      </c>
      <c r="AE268" s="94">
        <v>0</v>
      </c>
      <c r="AF268" s="94">
        <v>0</v>
      </c>
      <c r="AG268" s="94">
        <v>0</v>
      </c>
      <c r="AH268" s="102"/>
      <c r="AI268" s="102"/>
      <c r="AJ268" s="107"/>
      <c r="AK268" s="107" t="s">
        <v>3118</v>
      </c>
      <c r="AL268" s="107"/>
    </row>
    <row r="269" spans="2:38" ht="25.25" customHeight="1" x14ac:dyDescent="0.2">
      <c r="B269" s="102" t="s">
        <v>994</v>
      </c>
      <c r="C269" s="94" t="s">
        <v>85</v>
      </c>
      <c r="D269" s="103" t="s">
        <v>10542</v>
      </c>
      <c r="E269" s="94" t="s">
        <v>10543</v>
      </c>
      <c r="F269" s="94" t="s">
        <v>3116</v>
      </c>
      <c r="G269" s="94" t="s">
        <v>2497</v>
      </c>
      <c r="H269" s="103">
        <v>2022</v>
      </c>
      <c r="I269" s="103">
        <v>2022</v>
      </c>
      <c r="J269" s="102" t="s">
        <v>1181</v>
      </c>
      <c r="K269" s="94" t="s">
        <v>1182</v>
      </c>
      <c r="L269" s="94" t="s">
        <v>2779</v>
      </c>
      <c r="M269" s="94" t="s">
        <v>1184</v>
      </c>
      <c r="N269" s="94" t="s">
        <v>1185</v>
      </c>
      <c r="O269" s="94" t="s">
        <v>89</v>
      </c>
      <c r="P269" s="94" t="s">
        <v>90</v>
      </c>
      <c r="Q269" s="94" t="s">
        <v>1186</v>
      </c>
      <c r="R269" s="94" t="s">
        <v>1187</v>
      </c>
      <c r="S269" s="94" t="s">
        <v>119</v>
      </c>
      <c r="T269" s="94" t="s">
        <v>1002</v>
      </c>
      <c r="U269" s="94" t="s">
        <v>1003</v>
      </c>
      <c r="V269" s="104" t="s">
        <v>2780</v>
      </c>
      <c r="W269" s="105" t="s">
        <v>2498</v>
      </c>
      <c r="X269" s="105" t="s">
        <v>1186</v>
      </c>
      <c r="Y269" s="105" t="s">
        <v>2781</v>
      </c>
      <c r="Z269" s="105" t="s">
        <v>2782</v>
      </c>
      <c r="AA269" s="105" t="s">
        <v>2783</v>
      </c>
      <c r="AB269" s="106">
        <v>2</v>
      </c>
      <c r="AC269" s="102">
        <v>17520</v>
      </c>
      <c r="AD269" s="94">
        <v>8760</v>
      </c>
      <c r="AE269" s="94">
        <v>4750</v>
      </c>
      <c r="AF269" s="94">
        <v>4750</v>
      </c>
      <c r="AG269" s="94">
        <v>4750</v>
      </c>
      <c r="AH269" s="102" t="s">
        <v>3117</v>
      </c>
      <c r="AI269" s="102"/>
      <c r="AJ269" s="107"/>
      <c r="AK269" s="107" t="s">
        <v>3118</v>
      </c>
      <c r="AL269" s="107"/>
    </row>
    <row r="270" spans="2:38" ht="25.25" customHeight="1" x14ac:dyDescent="0.2">
      <c r="B270" s="102" t="s">
        <v>994</v>
      </c>
      <c r="C270" s="94" t="s">
        <v>85</v>
      </c>
      <c r="D270" s="103" t="s">
        <v>10544</v>
      </c>
      <c r="E270" s="94" t="s">
        <v>10545</v>
      </c>
      <c r="F270" s="94" t="s">
        <v>3505</v>
      </c>
      <c r="G270" s="94" t="s">
        <v>2497</v>
      </c>
      <c r="H270" s="103">
        <v>2022</v>
      </c>
      <c r="I270" s="103">
        <v>2022</v>
      </c>
      <c r="J270" s="102" t="s">
        <v>10546</v>
      </c>
      <c r="K270" s="94" t="s">
        <v>10547</v>
      </c>
      <c r="L270" s="94" t="s">
        <v>10548</v>
      </c>
      <c r="M270" s="94" t="s">
        <v>10549</v>
      </c>
      <c r="N270" s="94" t="s">
        <v>10550</v>
      </c>
      <c r="O270" s="94" t="s">
        <v>89</v>
      </c>
      <c r="P270" s="94" t="s">
        <v>90</v>
      </c>
      <c r="Q270" s="94" t="s">
        <v>10551</v>
      </c>
      <c r="R270" s="94" t="s">
        <v>10552</v>
      </c>
      <c r="S270" s="94" t="s">
        <v>135</v>
      </c>
      <c r="T270" s="94" t="s">
        <v>1028</v>
      </c>
      <c r="U270" s="94" t="s">
        <v>1003</v>
      </c>
      <c r="V270" s="104" t="s">
        <v>10553</v>
      </c>
      <c r="W270" s="105" t="s">
        <v>2623</v>
      </c>
      <c r="X270" s="105" t="s">
        <v>10551</v>
      </c>
      <c r="Y270" s="105" t="s">
        <v>10554</v>
      </c>
      <c r="Z270" s="105" t="s">
        <v>10555</v>
      </c>
      <c r="AA270" s="105" t="s">
        <v>10556</v>
      </c>
      <c r="AB270" s="106">
        <v>2</v>
      </c>
      <c r="AC270" s="102">
        <v>28650</v>
      </c>
      <c r="AD270" s="94">
        <v>3000</v>
      </c>
      <c r="AE270" s="94">
        <v>0</v>
      </c>
      <c r="AF270" s="94">
        <v>0</v>
      </c>
      <c r="AG270" s="94">
        <v>0</v>
      </c>
      <c r="AH270" s="102"/>
      <c r="AI270" s="102"/>
      <c r="AJ270" s="107"/>
      <c r="AK270" s="107" t="s">
        <v>3118</v>
      </c>
      <c r="AL270" s="107"/>
    </row>
    <row r="271" spans="2:38" ht="25.25" customHeight="1" x14ac:dyDescent="0.2">
      <c r="B271" s="102" t="s">
        <v>994</v>
      </c>
      <c r="C271" s="94" t="s">
        <v>85</v>
      </c>
      <c r="D271" s="103" t="s">
        <v>10557</v>
      </c>
      <c r="E271" s="94" t="s">
        <v>10558</v>
      </c>
      <c r="F271" s="94" t="s">
        <v>3116</v>
      </c>
      <c r="G271" s="94" t="s">
        <v>2497</v>
      </c>
      <c r="H271" s="103">
        <v>2022</v>
      </c>
      <c r="I271" s="103">
        <v>2022</v>
      </c>
      <c r="J271" s="102" t="s">
        <v>5897</v>
      </c>
      <c r="K271" s="94" t="s">
        <v>5898</v>
      </c>
      <c r="L271" s="94"/>
      <c r="M271" s="94" t="s">
        <v>5899</v>
      </c>
      <c r="N271" s="94" t="s">
        <v>5900</v>
      </c>
      <c r="O271" s="94" t="s">
        <v>89</v>
      </c>
      <c r="P271" s="94" t="s">
        <v>257</v>
      </c>
      <c r="Q271" s="94" t="s">
        <v>5901</v>
      </c>
      <c r="R271" s="94" t="s">
        <v>5902</v>
      </c>
      <c r="S271" s="94" t="s">
        <v>91</v>
      </c>
      <c r="T271" s="94" t="s">
        <v>1028</v>
      </c>
      <c r="U271" s="94" t="s">
        <v>1003</v>
      </c>
      <c r="V271" s="104" t="s">
        <v>5903</v>
      </c>
      <c r="W271" s="105" t="s">
        <v>5904</v>
      </c>
      <c r="X271" s="105" t="s">
        <v>5901</v>
      </c>
      <c r="Y271" s="105" t="s">
        <v>5905</v>
      </c>
      <c r="Z271" s="105" t="s">
        <v>5906</v>
      </c>
      <c r="AA271" s="105" t="s">
        <v>5907</v>
      </c>
      <c r="AB271" s="106">
        <v>2</v>
      </c>
      <c r="AC271" s="102">
        <v>18500</v>
      </c>
      <c r="AD271" s="94">
        <v>8000</v>
      </c>
      <c r="AE271" s="94">
        <v>7714</v>
      </c>
      <c r="AF271" s="94">
        <v>7714</v>
      </c>
      <c r="AG271" s="94">
        <v>7714</v>
      </c>
      <c r="AH271" s="102" t="s">
        <v>3117</v>
      </c>
      <c r="AI271" s="102"/>
      <c r="AJ271" s="107"/>
      <c r="AK271" s="107" t="s">
        <v>3118</v>
      </c>
      <c r="AL271" s="107"/>
    </row>
    <row r="272" spans="2:38" ht="25.25" customHeight="1" x14ac:dyDescent="0.2">
      <c r="B272" s="102" t="s">
        <v>994</v>
      </c>
      <c r="C272" s="94" t="s">
        <v>85</v>
      </c>
      <c r="D272" s="103" t="s">
        <v>10559</v>
      </c>
      <c r="E272" s="94" t="s">
        <v>10560</v>
      </c>
      <c r="F272" s="94" t="s">
        <v>3505</v>
      </c>
      <c r="G272" s="94" t="s">
        <v>2497</v>
      </c>
      <c r="H272" s="103">
        <v>2022</v>
      </c>
      <c r="I272" s="103">
        <v>2022</v>
      </c>
      <c r="J272" s="102" t="s">
        <v>5785</v>
      </c>
      <c r="K272" s="94" t="s">
        <v>5786</v>
      </c>
      <c r="L272" s="94" t="s">
        <v>5787</v>
      </c>
      <c r="M272" s="94" t="s">
        <v>5788</v>
      </c>
      <c r="N272" s="94" t="s">
        <v>5789</v>
      </c>
      <c r="O272" s="94" t="s">
        <v>89</v>
      </c>
      <c r="P272" s="94" t="s">
        <v>90</v>
      </c>
      <c r="Q272" s="94" t="s">
        <v>5790</v>
      </c>
      <c r="R272" s="94" t="s">
        <v>5791</v>
      </c>
      <c r="S272" s="94" t="s">
        <v>135</v>
      </c>
      <c r="T272" s="94" t="s">
        <v>1002</v>
      </c>
      <c r="U272" s="94" t="s">
        <v>1003</v>
      </c>
      <c r="V272" s="104" t="s">
        <v>5792</v>
      </c>
      <c r="W272" s="105" t="s">
        <v>2498</v>
      </c>
      <c r="X272" s="105" t="s">
        <v>5790</v>
      </c>
      <c r="Y272" s="105" t="s">
        <v>5793</v>
      </c>
      <c r="Z272" s="105" t="s">
        <v>5794</v>
      </c>
      <c r="AA272" s="105" t="s">
        <v>5795</v>
      </c>
      <c r="AB272" s="106">
        <v>1</v>
      </c>
      <c r="AC272" s="102">
        <v>5540</v>
      </c>
      <c r="AD272" s="94">
        <v>2770</v>
      </c>
      <c r="AE272" s="94">
        <v>0</v>
      </c>
      <c r="AF272" s="94">
        <v>0</v>
      </c>
      <c r="AG272" s="94">
        <v>0</v>
      </c>
      <c r="AH272" s="102"/>
      <c r="AI272" s="102"/>
      <c r="AJ272" s="107"/>
      <c r="AK272" s="107" t="s">
        <v>3118</v>
      </c>
      <c r="AL272" s="107"/>
    </row>
    <row r="273" spans="2:38" ht="25.25" customHeight="1" x14ac:dyDescent="0.2">
      <c r="B273" s="102" t="s">
        <v>994</v>
      </c>
      <c r="C273" s="94" t="s">
        <v>85</v>
      </c>
      <c r="D273" s="103" t="s">
        <v>10561</v>
      </c>
      <c r="E273" s="94" t="s">
        <v>10562</v>
      </c>
      <c r="F273" s="94" t="s">
        <v>3116</v>
      </c>
      <c r="G273" s="94" t="s">
        <v>2497</v>
      </c>
      <c r="H273" s="103">
        <v>2022</v>
      </c>
      <c r="I273" s="103">
        <v>2022</v>
      </c>
      <c r="J273" s="102" t="s">
        <v>5883</v>
      </c>
      <c r="K273" s="94" t="s">
        <v>5884</v>
      </c>
      <c r="L273" s="94" t="s">
        <v>5885</v>
      </c>
      <c r="M273" s="94" t="s">
        <v>5886</v>
      </c>
      <c r="N273" s="94" t="s">
        <v>5887</v>
      </c>
      <c r="O273" s="94" t="s">
        <v>89</v>
      </c>
      <c r="P273" s="94" t="s">
        <v>90</v>
      </c>
      <c r="Q273" s="94" t="s">
        <v>5888</v>
      </c>
      <c r="R273" s="94" t="s">
        <v>5889</v>
      </c>
      <c r="S273" s="94" t="s">
        <v>135</v>
      </c>
      <c r="T273" s="94" t="s">
        <v>1028</v>
      </c>
      <c r="U273" s="94" t="s">
        <v>1003</v>
      </c>
      <c r="V273" s="104" t="s">
        <v>5890</v>
      </c>
      <c r="W273" s="105" t="s">
        <v>5891</v>
      </c>
      <c r="X273" s="105" t="s">
        <v>5888</v>
      </c>
      <c r="Y273" s="105" t="s">
        <v>5892</v>
      </c>
      <c r="Z273" s="105" t="s">
        <v>5893</v>
      </c>
      <c r="AA273" s="105" t="s">
        <v>5894</v>
      </c>
      <c r="AB273" s="106">
        <v>1</v>
      </c>
      <c r="AC273" s="102">
        <v>6200</v>
      </c>
      <c r="AD273" s="94">
        <v>3100</v>
      </c>
      <c r="AE273" s="94">
        <v>2100</v>
      </c>
      <c r="AF273" s="94">
        <v>2100</v>
      </c>
      <c r="AG273" s="94">
        <v>2100</v>
      </c>
      <c r="AH273" s="102" t="s">
        <v>3117</v>
      </c>
      <c r="AI273" s="102"/>
      <c r="AJ273" s="107"/>
      <c r="AK273" s="107" t="s">
        <v>3118</v>
      </c>
      <c r="AL273" s="107"/>
    </row>
    <row r="274" spans="2:38" ht="25.25" customHeight="1" x14ac:dyDescent="0.2">
      <c r="B274" s="102" t="s">
        <v>994</v>
      </c>
      <c r="C274" s="94" t="s">
        <v>85</v>
      </c>
      <c r="D274" s="103" t="s">
        <v>10563</v>
      </c>
      <c r="E274" s="94" t="s">
        <v>10564</v>
      </c>
      <c r="F274" s="94" t="s">
        <v>3116</v>
      </c>
      <c r="G274" s="94" t="s">
        <v>2497</v>
      </c>
      <c r="H274" s="103">
        <v>2022</v>
      </c>
      <c r="I274" s="103">
        <v>2022</v>
      </c>
      <c r="J274" s="102" t="s">
        <v>5735</v>
      </c>
      <c r="K274" s="94" t="s">
        <v>5736</v>
      </c>
      <c r="L274" s="94" t="s">
        <v>5737</v>
      </c>
      <c r="M274" s="94" t="s">
        <v>5738</v>
      </c>
      <c r="N274" s="94" t="s">
        <v>5739</v>
      </c>
      <c r="O274" s="94" t="s">
        <v>89</v>
      </c>
      <c r="P274" s="94" t="s">
        <v>90</v>
      </c>
      <c r="Q274" s="94" t="s">
        <v>5740</v>
      </c>
      <c r="R274" s="94" t="s">
        <v>5741</v>
      </c>
      <c r="S274" s="94" t="s">
        <v>135</v>
      </c>
      <c r="T274" s="94" t="s">
        <v>1002</v>
      </c>
      <c r="U274" s="94" t="s">
        <v>1003</v>
      </c>
      <c r="V274" s="104" t="s">
        <v>5742</v>
      </c>
      <c r="W274" s="105" t="s">
        <v>2498</v>
      </c>
      <c r="X274" s="105" t="s">
        <v>5740</v>
      </c>
      <c r="Y274" s="105" t="s">
        <v>5743</v>
      </c>
      <c r="Z274" s="105" t="s">
        <v>5744</v>
      </c>
      <c r="AA274" s="105" t="s">
        <v>5745</v>
      </c>
      <c r="AB274" s="106">
        <v>3</v>
      </c>
      <c r="AC274" s="102">
        <v>19730</v>
      </c>
      <c r="AD274" s="94">
        <v>9865</v>
      </c>
      <c r="AE274" s="94">
        <v>5600</v>
      </c>
      <c r="AF274" s="94">
        <v>5600</v>
      </c>
      <c r="AG274" s="94">
        <v>5600</v>
      </c>
      <c r="AH274" s="102" t="s">
        <v>3117</v>
      </c>
      <c r="AI274" s="102"/>
      <c r="AJ274" s="107"/>
      <c r="AK274" s="107" t="s">
        <v>3118</v>
      </c>
      <c r="AL274" s="107"/>
    </row>
    <row r="275" spans="2:38" ht="25.25" customHeight="1" x14ac:dyDescent="0.2">
      <c r="B275" s="102" t="s">
        <v>994</v>
      </c>
      <c r="C275" s="94" t="s">
        <v>85</v>
      </c>
      <c r="D275" s="103" t="s">
        <v>10565</v>
      </c>
      <c r="E275" s="94" t="s">
        <v>10566</v>
      </c>
      <c r="F275" s="94" t="s">
        <v>3505</v>
      </c>
      <c r="G275" s="94" t="s">
        <v>2497</v>
      </c>
      <c r="H275" s="103">
        <v>2022</v>
      </c>
      <c r="I275" s="103">
        <v>2022</v>
      </c>
      <c r="J275" s="102" t="s">
        <v>10567</v>
      </c>
      <c r="K275" s="94" t="s">
        <v>10568</v>
      </c>
      <c r="L275" s="94" t="s">
        <v>10569</v>
      </c>
      <c r="M275" s="94" t="s">
        <v>10570</v>
      </c>
      <c r="N275" s="94" t="s">
        <v>10571</v>
      </c>
      <c r="O275" s="94" t="s">
        <v>89</v>
      </c>
      <c r="P275" s="94" t="s">
        <v>90</v>
      </c>
      <c r="Q275" s="94" t="s">
        <v>10572</v>
      </c>
      <c r="R275" s="94" t="s">
        <v>10573</v>
      </c>
      <c r="S275" s="94" t="s">
        <v>119</v>
      </c>
      <c r="T275" s="94" t="s">
        <v>1028</v>
      </c>
      <c r="U275" s="94" t="s">
        <v>1003</v>
      </c>
      <c r="V275" s="104" t="s">
        <v>10574</v>
      </c>
      <c r="W275" s="105" t="s">
        <v>2498</v>
      </c>
      <c r="X275" s="105" t="s">
        <v>10572</v>
      </c>
      <c r="Y275" s="105" t="s">
        <v>10575</v>
      </c>
      <c r="Z275" s="105" t="s">
        <v>10576</v>
      </c>
      <c r="AA275" s="105" t="s">
        <v>10577</v>
      </c>
      <c r="AB275" s="106">
        <v>1</v>
      </c>
      <c r="AC275" s="102">
        <v>3000</v>
      </c>
      <c r="AD275" s="94">
        <v>1200</v>
      </c>
      <c r="AE275" s="94">
        <v>0</v>
      </c>
      <c r="AF275" s="94">
        <v>0</v>
      </c>
      <c r="AG275" s="94">
        <v>0</v>
      </c>
      <c r="AH275" s="102"/>
      <c r="AI275" s="102"/>
      <c r="AJ275" s="107"/>
      <c r="AK275" s="107" t="s">
        <v>3118</v>
      </c>
      <c r="AL275" s="107"/>
    </row>
    <row r="276" spans="2:38" ht="25.25" customHeight="1" x14ac:dyDescent="0.2">
      <c r="B276" s="102" t="s">
        <v>994</v>
      </c>
      <c r="C276" s="94" t="s">
        <v>85</v>
      </c>
      <c r="D276" s="103" t="s">
        <v>10578</v>
      </c>
      <c r="E276" s="94" t="s">
        <v>10579</v>
      </c>
      <c r="F276" s="94" t="s">
        <v>3505</v>
      </c>
      <c r="G276" s="94" t="s">
        <v>2497</v>
      </c>
      <c r="H276" s="103">
        <v>2022</v>
      </c>
      <c r="I276" s="103">
        <v>2022</v>
      </c>
      <c r="J276" s="102" t="s">
        <v>1021</v>
      </c>
      <c r="K276" s="94" t="s">
        <v>1022</v>
      </c>
      <c r="L276" s="94" t="s">
        <v>1023</v>
      </c>
      <c r="M276" s="94" t="s">
        <v>1024</v>
      </c>
      <c r="N276" s="94" t="s">
        <v>1025</v>
      </c>
      <c r="O276" s="94" t="s">
        <v>89</v>
      </c>
      <c r="P276" s="94" t="s">
        <v>90</v>
      </c>
      <c r="Q276" s="94" t="s">
        <v>1026</v>
      </c>
      <c r="R276" s="94" t="s">
        <v>1027</v>
      </c>
      <c r="S276" s="94" t="s">
        <v>119</v>
      </c>
      <c r="T276" s="94" t="s">
        <v>1028</v>
      </c>
      <c r="U276" s="94" t="s">
        <v>1003</v>
      </c>
      <c r="V276" s="104" t="s">
        <v>2735</v>
      </c>
      <c r="W276" s="105" t="s">
        <v>2498</v>
      </c>
      <c r="X276" s="105" t="s">
        <v>2736</v>
      </c>
      <c r="Y276" s="105" t="s">
        <v>2737</v>
      </c>
      <c r="Z276" s="105" t="s">
        <v>2738</v>
      </c>
      <c r="AA276" s="105" t="s">
        <v>2739</v>
      </c>
      <c r="AB276" s="106">
        <v>3</v>
      </c>
      <c r="AC276" s="102">
        <v>17200</v>
      </c>
      <c r="AD276" s="94">
        <v>6000</v>
      </c>
      <c r="AE276" s="94">
        <v>0</v>
      </c>
      <c r="AF276" s="94">
        <v>0</v>
      </c>
      <c r="AG276" s="94">
        <v>0</v>
      </c>
      <c r="AH276" s="102"/>
      <c r="AI276" s="102"/>
      <c r="AJ276" s="107"/>
      <c r="AK276" s="107" t="s">
        <v>3118</v>
      </c>
      <c r="AL276" s="107"/>
    </row>
    <row r="277" spans="2:38" ht="25.25" customHeight="1" x14ac:dyDescent="0.2">
      <c r="B277" s="102" t="s">
        <v>994</v>
      </c>
      <c r="C277" s="94" t="s">
        <v>85</v>
      </c>
      <c r="D277" s="103" t="s">
        <v>10580</v>
      </c>
      <c r="E277" s="94" t="s">
        <v>10581</v>
      </c>
      <c r="F277" s="94" t="s">
        <v>3116</v>
      </c>
      <c r="G277" s="94" t="s">
        <v>2497</v>
      </c>
      <c r="H277" s="103">
        <v>2022</v>
      </c>
      <c r="I277" s="103">
        <v>2022</v>
      </c>
      <c r="J277" s="102" t="s">
        <v>5843</v>
      </c>
      <c r="K277" s="94" t="s">
        <v>5844</v>
      </c>
      <c r="L277" s="94" t="s">
        <v>5845</v>
      </c>
      <c r="M277" s="94" t="s">
        <v>5846</v>
      </c>
      <c r="N277" s="94" t="s">
        <v>5847</v>
      </c>
      <c r="O277" s="94" t="s">
        <v>89</v>
      </c>
      <c r="P277" s="94" t="s">
        <v>90</v>
      </c>
      <c r="Q277" s="94" t="s">
        <v>5740</v>
      </c>
      <c r="R277" s="94" t="s">
        <v>5741</v>
      </c>
      <c r="S277" s="94" t="s">
        <v>223</v>
      </c>
      <c r="T277" s="94" t="s">
        <v>1002</v>
      </c>
      <c r="U277" s="94" t="s">
        <v>1003</v>
      </c>
      <c r="V277" s="104" t="s">
        <v>5848</v>
      </c>
      <c r="W277" s="105" t="s">
        <v>5849</v>
      </c>
      <c r="X277" s="105" t="s">
        <v>5850</v>
      </c>
      <c r="Y277" s="105" t="s">
        <v>5851</v>
      </c>
      <c r="Z277" s="105" t="s">
        <v>5852</v>
      </c>
      <c r="AA277" s="105" t="s">
        <v>5853</v>
      </c>
      <c r="AB277" s="106">
        <v>2</v>
      </c>
      <c r="AC277" s="102">
        <v>19890</v>
      </c>
      <c r="AD277" s="94">
        <v>9945</v>
      </c>
      <c r="AE277" s="94">
        <v>2400</v>
      </c>
      <c r="AF277" s="94">
        <v>2400</v>
      </c>
      <c r="AG277" s="94">
        <v>2400</v>
      </c>
      <c r="AH277" s="102" t="s">
        <v>3117</v>
      </c>
      <c r="AI277" s="102"/>
      <c r="AJ277" s="107"/>
      <c r="AK277" s="107" t="s">
        <v>3118</v>
      </c>
      <c r="AL277" s="107"/>
    </row>
    <row r="278" spans="2:38" ht="25.25" customHeight="1" x14ac:dyDescent="0.2">
      <c r="B278" s="102" t="s">
        <v>994</v>
      </c>
      <c r="C278" s="94" t="s">
        <v>85</v>
      </c>
      <c r="D278" s="103" t="s">
        <v>10582</v>
      </c>
      <c r="E278" s="94" t="s">
        <v>10583</v>
      </c>
      <c r="F278" s="94" t="s">
        <v>3116</v>
      </c>
      <c r="G278" s="94" t="s">
        <v>2497</v>
      </c>
      <c r="H278" s="103">
        <v>2022</v>
      </c>
      <c r="I278" s="103">
        <v>2022</v>
      </c>
      <c r="J278" s="102" t="s">
        <v>5678</v>
      </c>
      <c r="K278" s="94" t="s">
        <v>5679</v>
      </c>
      <c r="L278" s="94" t="s">
        <v>5680</v>
      </c>
      <c r="M278" s="94" t="s">
        <v>5681</v>
      </c>
      <c r="N278" s="94" t="s">
        <v>5682</v>
      </c>
      <c r="O278" s="94" t="s">
        <v>89</v>
      </c>
      <c r="P278" s="94" t="s">
        <v>90</v>
      </c>
      <c r="Q278" s="94" t="s">
        <v>5683</v>
      </c>
      <c r="R278" s="94" t="s">
        <v>5684</v>
      </c>
      <c r="S278" s="94" t="s">
        <v>135</v>
      </c>
      <c r="T278" s="94" t="s">
        <v>1002</v>
      </c>
      <c r="U278" s="94" t="s">
        <v>1003</v>
      </c>
      <c r="V278" s="104" t="s">
        <v>5685</v>
      </c>
      <c r="W278" s="105" t="s">
        <v>5686</v>
      </c>
      <c r="X278" s="105" t="s">
        <v>5683</v>
      </c>
      <c r="Y278" s="105" t="s">
        <v>5687</v>
      </c>
      <c r="Z278" s="105" t="s">
        <v>5688</v>
      </c>
      <c r="AA278" s="105" t="s">
        <v>5689</v>
      </c>
      <c r="AB278" s="106">
        <v>3</v>
      </c>
      <c r="AC278" s="102">
        <v>59170</v>
      </c>
      <c r="AD278" s="94">
        <v>25055</v>
      </c>
      <c r="AE278" s="94">
        <v>6600</v>
      </c>
      <c r="AF278" s="94">
        <v>6600</v>
      </c>
      <c r="AG278" s="94">
        <v>6600</v>
      </c>
      <c r="AH278" s="102" t="s">
        <v>3117</v>
      </c>
      <c r="AI278" s="102"/>
      <c r="AJ278" s="107"/>
      <c r="AK278" s="107" t="s">
        <v>3118</v>
      </c>
      <c r="AL278" s="107"/>
    </row>
    <row r="279" spans="2:38" ht="25.25" customHeight="1" x14ac:dyDescent="0.2">
      <c r="B279" s="102" t="s">
        <v>994</v>
      </c>
      <c r="C279" s="94" t="s">
        <v>85</v>
      </c>
      <c r="D279" s="103" t="s">
        <v>10584</v>
      </c>
      <c r="E279" s="94" t="s">
        <v>10585</v>
      </c>
      <c r="F279" s="94" t="s">
        <v>3116</v>
      </c>
      <c r="G279" s="94" t="s">
        <v>2497</v>
      </c>
      <c r="H279" s="103">
        <v>2022</v>
      </c>
      <c r="I279" s="103">
        <v>2022</v>
      </c>
      <c r="J279" s="102" t="s">
        <v>5815</v>
      </c>
      <c r="K279" s="94" t="s">
        <v>5816</v>
      </c>
      <c r="L279" s="94"/>
      <c r="M279" s="94" t="s">
        <v>5817</v>
      </c>
      <c r="N279" s="94" t="s">
        <v>5818</v>
      </c>
      <c r="O279" s="94" t="s">
        <v>89</v>
      </c>
      <c r="P279" s="94" t="s">
        <v>90</v>
      </c>
      <c r="Q279" s="94" t="s">
        <v>5819</v>
      </c>
      <c r="R279" s="94" t="s">
        <v>5820</v>
      </c>
      <c r="S279" s="94" t="s">
        <v>135</v>
      </c>
      <c r="T279" s="94" t="s">
        <v>1028</v>
      </c>
      <c r="U279" s="94" t="s">
        <v>1003</v>
      </c>
      <c r="V279" s="104" t="s">
        <v>5821</v>
      </c>
      <c r="W279" s="105" t="s">
        <v>5822</v>
      </c>
      <c r="X279" s="105" t="s">
        <v>5823</v>
      </c>
      <c r="Y279" s="105" t="s">
        <v>5824</v>
      </c>
      <c r="Z279" s="105" t="s">
        <v>5825</v>
      </c>
      <c r="AA279" s="105" t="s">
        <v>5826</v>
      </c>
      <c r="AB279" s="106">
        <v>2</v>
      </c>
      <c r="AC279" s="102">
        <v>9385</v>
      </c>
      <c r="AD279" s="94">
        <v>3500</v>
      </c>
      <c r="AE279" s="94">
        <v>2500</v>
      </c>
      <c r="AF279" s="94">
        <v>2500</v>
      </c>
      <c r="AG279" s="94">
        <v>2500</v>
      </c>
      <c r="AH279" s="102" t="s">
        <v>3117</v>
      </c>
      <c r="AI279" s="102"/>
      <c r="AJ279" s="107"/>
      <c r="AK279" s="107" t="s">
        <v>3118</v>
      </c>
      <c r="AL279" s="107"/>
    </row>
    <row r="280" spans="2:38" ht="25.25" customHeight="1" x14ac:dyDescent="0.2">
      <c r="B280" s="102" t="s">
        <v>994</v>
      </c>
      <c r="C280" s="94" t="s">
        <v>85</v>
      </c>
      <c r="D280" s="103" t="s">
        <v>10586</v>
      </c>
      <c r="E280" s="94" t="s">
        <v>10587</v>
      </c>
      <c r="F280" s="94" t="s">
        <v>472</v>
      </c>
      <c r="G280" s="94" t="s">
        <v>2497</v>
      </c>
      <c r="H280" s="103">
        <v>2022</v>
      </c>
      <c r="I280" s="103">
        <v>2022</v>
      </c>
      <c r="J280" s="102" t="s">
        <v>5831</v>
      </c>
      <c r="K280" s="94" t="s">
        <v>5832</v>
      </c>
      <c r="L280" s="94"/>
      <c r="M280" s="94" t="s">
        <v>5833</v>
      </c>
      <c r="N280" s="94" t="s">
        <v>5834</v>
      </c>
      <c r="O280" s="94" t="s">
        <v>89</v>
      </c>
      <c r="P280" s="94" t="s">
        <v>257</v>
      </c>
      <c r="Q280" s="94" t="s">
        <v>5835</v>
      </c>
      <c r="R280" s="94" t="s">
        <v>5836</v>
      </c>
      <c r="S280" s="94" t="s">
        <v>91</v>
      </c>
      <c r="T280" s="94" t="s">
        <v>1102</v>
      </c>
      <c r="U280" s="94" t="s">
        <v>1003</v>
      </c>
      <c r="V280" s="104" t="s">
        <v>5837</v>
      </c>
      <c r="W280" s="105" t="s">
        <v>5838</v>
      </c>
      <c r="X280" s="105" t="s">
        <v>1100</v>
      </c>
      <c r="Y280" s="105" t="s">
        <v>2764</v>
      </c>
      <c r="Z280" s="105" t="s">
        <v>5839</v>
      </c>
      <c r="AA280" s="105" t="s">
        <v>5840</v>
      </c>
      <c r="AB280" s="106">
        <v>1</v>
      </c>
      <c r="AC280" s="102">
        <v>13960</v>
      </c>
      <c r="AD280" s="94">
        <v>2000</v>
      </c>
      <c r="AE280" s="94">
        <v>0</v>
      </c>
      <c r="AF280" s="94">
        <v>0</v>
      </c>
      <c r="AG280" s="94">
        <v>0</v>
      </c>
      <c r="AH280" s="102"/>
      <c r="AI280" s="102"/>
      <c r="AJ280" s="107"/>
      <c r="AK280" s="107" t="s">
        <v>2499</v>
      </c>
      <c r="AL280" s="107"/>
    </row>
    <row r="281" spans="2:38" ht="25.25" customHeight="1" x14ac:dyDescent="0.2">
      <c r="B281" s="102" t="s">
        <v>994</v>
      </c>
      <c r="C281" s="94" t="s">
        <v>85</v>
      </c>
      <c r="D281" s="103" t="s">
        <v>10588</v>
      </c>
      <c r="E281" s="94" t="s">
        <v>10589</v>
      </c>
      <c r="F281" s="94" t="s">
        <v>3116</v>
      </c>
      <c r="G281" s="94" t="s">
        <v>2497</v>
      </c>
      <c r="H281" s="103">
        <v>2022</v>
      </c>
      <c r="I281" s="103">
        <v>2022</v>
      </c>
      <c r="J281" s="102" t="s">
        <v>10590</v>
      </c>
      <c r="K281" s="94" t="s">
        <v>10591</v>
      </c>
      <c r="L281" s="94" t="s">
        <v>10592</v>
      </c>
      <c r="M281" s="94" t="s">
        <v>10593</v>
      </c>
      <c r="N281" s="94" t="s">
        <v>10594</v>
      </c>
      <c r="O281" s="94" t="s">
        <v>89</v>
      </c>
      <c r="P281" s="94" t="s">
        <v>90</v>
      </c>
      <c r="Q281" s="94" t="s">
        <v>10595</v>
      </c>
      <c r="R281" s="94" t="s">
        <v>10596</v>
      </c>
      <c r="S281" s="94" t="s">
        <v>135</v>
      </c>
      <c r="T281" s="94" t="s">
        <v>1028</v>
      </c>
      <c r="U281" s="94" t="s">
        <v>1003</v>
      </c>
      <c r="V281" s="104" t="s">
        <v>10597</v>
      </c>
      <c r="W281" s="105" t="s">
        <v>2498</v>
      </c>
      <c r="X281" s="105" t="s">
        <v>10595</v>
      </c>
      <c r="Y281" s="105" t="s">
        <v>10598</v>
      </c>
      <c r="Z281" s="105" t="s">
        <v>10599</v>
      </c>
      <c r="AA281" s="105" t="s">
        <v>10600</v>
      </c>
      <c r="AB281" s="106">
        <v>1</v>
      </c>
      <c r="AC281" s="102">
        <v>4850</v>
      </c>
      <c r="AD281" s="94">
        <v>2000</v>
      </c>
      <c r="AE281" s="94">
        <v>1500</v>
      </c>
      <c r="AF281" s="94">
        <v>1500</v>
      </c>
      <c r="AG281" s="94">
        <v>1500</v>
      </c>
      <c r="AH281" s="102" t="s">
        <v>3117</v>
      </c>
      <c r="AI281" s="102"/>
      <c r="AJ281" s="107"/>
      <c r="AK281" s="107" t="s">
        <v>3118</v>
      </c>
      <c r="AL281" s="107"/>
    </row>
    <row r="282" spans="2:38" ht="25.25" customHeight="1" x14ac:dyDescent="0.2">
      <c r="B282" s="102" t="s">
        <v>994</v>
      </c>
      <c r="C282" s="94" t="s">
        <v>85</v>
      </c>
      <c r="D282" s="103" t="s">
        <v>10601</v>
      </c>
      <c r="E282" s="94" t="s">
        <v>10602</v>
      </c>
      <c r="F282" s="94" t="s">
        <v>3116</v>
      </c>
      <c r="G282" s="94" t="s">
        <v>2497</v>
      </c>
      <c r="H282" s="103">
        <v>2022</v>
      </c>
      <c r="I282" s="103">
        <v>2022</v>
      </c>
      <c r="J282" s="102" t="s">
        <v>5831</v>
      </c>
      <c r="K282" s="94" t="s">
        <v>5832</v>
      </c>
      <c r="L282" s="94"/>
      <c r="M282" s="94" t="s">
        <v>5833</v>
      </c>
      <c r="N282" s="94" t="s">
        <v>5834</v>
      </c>
      <c r="O282" s="94" t="s">
        <v>89</v>
      </c>
      <c r="P282" s="94" t="s">
        <v>257</v>
      </c>
      <c r="Q282" s="94" t="s">
        <v>5835</v>
      </c>
      <c r="R282" s="94" t="s">
        <v>5836</v>
      </c>
      <c r="S282" s="94" t="s">
        <v>91</v>
      </c>
      <c r="T282" s="94" t="s">
        <v>1102</v>
      </c>
      <c r="U282" s="94" t="s">
        <v>1003</v>
      </c>
      <c r="V282" s="104" t="s">
        <v>5837</v>
      </c>
      <c r="W282" s="105" t="s">
        <v>5838</v>
      </c>
      <c r="X282" s="105" t="s">
        <v>1100</v>
      </c>
      <c r="Y282" s="105" t="s">
        <v>2764</v>
      </c>
      <c r="Z282" s="105" t="s">
        <v>5839</v>
      </c>
      <c r="AA282" s="105" t="s">
        <v>5840</v>
      </c>
      <c r="AB282" s="106">
        <v>3</v>
      </c>
      <c r="AC282" s="102">
        <v>18515</v>
      </c>
      <c r="AD282" s="94">
        <v>3000</v>
      </c>
      <c r="AE282" s="94">
        <v>3000</v>
      </c>
      <c r="AF282" s="94">
        <v>3000</v>
      </c>
      <c r="AG282" s="94">
        <v>3000</v>
      </c>
      <c r="AH282" s="102" t="s">
        <v>3117</v>
      </c>
      <c r="AI282" s="102"/>
      <c r="AJ282" s="107"/>
      <c r="AK282" s="107" t="s">
        <v>3118</v>
      </c>
      <c r="AL282" s="107"/>
    </row>
    <row r="283" spans="2:38" ht="25.25" customHeight="1" x14ac:dyDescent="0.2">
      <c r="B283" s="102" t="s">
        <v>994</v>
      </c>
      <c r="C283" s="94" t="s">
        <v>85</v>
      </c>
      <c r="D283" s="103" t="s">
        <v>10603</v>
      </c>
      <c r="E283" s="94" t="s">
        <v>10604</v>
      </c>
      <c r="F283" s="94" t="s">
        <v>472</v>
      </c>
      <c r="G283" s="94" t="s">
        <v>2497</v>
      </c>
      <c r="H283" s="103">
        <v>2022</v>
      </c>
      <c r="I283" s="103">
        <v>2022</v>
      </c>
      <c r="J283" s="102" t="s">
        <v>5831</v>
      </c>
      <c r="K283" s="94" t="s">
        <v>5832</v>
      </c>
      <c r="L283" s="94"/>
      <c r="M283" s="94" t="s">
        <v>5833</v>
      </c>
      <c r="N283" s="94" t="s">
        <v>5834</v>
      </c>
      <c r="O283" s="94" t="s">
        <v>89</v>
      </c>
      <c r="P283" s="94" t="s">
        <v>257</v>
      </c>
      <c r="Q283" s="94" t="s">
        <v>5835</v>
      </c>
      <c r="R283" s="94" t="s">
        <v>5836</v>
      </c>
      <c r="S283" s="94" t="s">
        <v>91</v>
      </c>
      <c r="T283" s="94" t="s">
        <v>1102</v>
      </c>
      <c r="U283" s="94" t="s">
        <v>1003</v>
      </c>
      <c r="V283" s="104" t="s">
        <v>5837</v>
      </c>
      <c r="W283" s="105" t="s">
        <v>5838</v>
      </c>
      <c r="X283" s="105" t="s">
        <v>1100</v>
      </c>
      <c r="Y283" s="105" t="s">
        <v>2764</v>
      </c>
      <c r="Z283" s="105" t="s">
        <v>5839</v>
      </c>
      <c r="AA283" s="105" t="s">
        <v>5840</v>
      </c>
      <c r="AB283" s="106">
        <v>1</v>
      </c>
      <c r="AC283" s="102">
        <v>2370</v>
      </c>
      <c r="AD283" s="94">
        <v>500</v>
      </c>
      <c r="AE283" s="94">
        <v>0</v>
      </c>
      <c r="AF283" s="94">
        <v>0</v>
      </c>
      <c r="AG283" s="94">
        <v>0</v>
      </c>
      <c r="AH283" s="102"/>
      <c r="AI283" s="102"/>
      <c r="AJ283" s="107"/>
      <c r="AK283" s="107" t="s">
        <v>2499</v>
      </c>
      <c r="AL283" s="107"/>
    </row>
    <row r="284" spans="2:38" ht="25.25" customHeight="1" x14ac:dyDescent="0.2">
      <c r="B284" s="102" t="s">
        <v>994</v>
      </c>
      <c r="C284" s="94" t="s">
        <v>85</v>
      </c>
      <c r="D284" s="103" t="s">
        <v>10605</v>
      </c>
      <c r="E284" s="94" t="s">
        <v>10606</v>
      </c>
      <c r="F284" s="94" t="s">
        <v>3116</v>
      </c>
      <c r="G284" s="94" t="s">
        <v>2497</v>
      </c>
      <c r="H284" s="103">
        <v>2022</v>
      </c>
      <c r="I284" s="103">
        <v>2022</v>
      </c>
      <c r="J284" s="102" t="s">
        <v>6065</v>
      </c>
      <c r="K284" s="94" t="s">
        <v>6066</v>
      </c>
      <c r="L284" s="94"/>
      <c r="M284" s="94" t="s">
        <v>6067</v>
      </c>
      <c r="N284" s="94" t="s">
        <v>6068</v>
      </c>
      <c r="O284" s="94" t="s">
        <v>89</v>
      </c>
      <c r="P284" s="94" t="s">
        <v>90</v>
      </c>
      <c r="Q284" s="94" t="s">
        <v>6069</v>
      </c>
      <c r="R284" s="94" t="s">
        <v>6070</v>
      </c>
      <c r="S284" s="94" t="s">
        <v>135</v>
      </c>
      <c r="T284" s="94" t="s">
        <v>5725</v>
      </c>
      <c r="U284" s="94" t="s">
        <v>1003</v>
      </c>
      <c r="V284" s="104" t="s">
        <v>6071</v>
      </c>
      <c r="W284" s="105" t="s">
        <v>6072</v>
      </c>
      <c r="X284" s="105" t="s">
        <v>6073</v>
      </c>
      <c r="Y284" s="105" t="s">
        <v>6074</v>
      </c>
      <c r="Z284" s="105" t="s">
        <v>6075</v>
      </c>
      <c r="AA284" s="105" t="s">
        <v>6076</v>
      </c>
      <c r="AB284" s="106">
        <v>2</v>
      </c>
      <c r="AC284" s="102">
        <v>40200</v>
      </c>
      <c r="AD284" s="94">
        <v>18000</v>
      </c>
      <c r="AE284" s="94">
        <v>7400</v>
      </c>
      <c r="AF284" s="94">
        <v>7400</v>
      </c>
      <c r="AG284" s="94">
        <v>7400</v>
      </c>
      <c r="AH284" s="102" t="s">
        <v>3117</v>
      </c>
      <c r="AI284" s="102"/>
      <c r="AJ284" s="107"/>
      <c r="AK284" s="107" t="s">
        <v>3118</v>
      </c>
      <c r="AL284" s="107"/>
    </row>
    <row r="285" spans="2:38" ht="25.25" customHeight="1" x14ac:dyDescent="0.2">
      <c r="B285" s="102" t="s">
        <v>994</v>
      </c>
      <c r="C285" s="94" t="s">
        <v>85</v>
      </c>
      <c r="D285" s="103" t="s">
        <v>10607</v>
      </c>
      <c r="E285" s="94" t="s">
        <v>10608</v>
      </c>
      <c r="F285" s="94" t="s">
        <v>3116</v>
      </c>
      <c r="G285" s="94" t="s">
        <v>2497</v>
      </c>
      <c r="H285" s="103">
        <v>2022</v>
      </c>
      <c r="I285" s="103">
        <v>2022</v>
      </c>
      <c r="J285" s="102" t="s">
        <v>6025</v>
      </c>
      <c r="K285" s="94" t="s">
        <v>6026</v>
      </c>
      <c r="L285" s="94" t="s">
        <v>6027</v>
      </c>
      <c r="M285" s="94" t="s">
        <v>6028</v>
      </c>
      <c r="N285" s="94" t="s">
        <v>6029</v>
      </c>
      <c r="O285" s="94" t="s">
        <v>89</v>
      </c>
      <c r="P285" s="94" t="s">
        <v>90</v>
      </c>
      <c r="Q285" s="94" t="s">
        <v>6030</v>
      </c>
      <c r="R285" s="94" t="s">
        <v>6031</v>
      </c>
      <c r="S285" s="94" t="s">
        <v>135</v>
      </c>
      <c r="T285" s="94" t="s">
        <v>1002</v>
      </c>
      <c r="U285" s="94" t="s">
        <v>1003</v>
      </c>
      <c r="V285" s="104" t="s">
        <v>6032</v>
      </c>
      <c r="W285" s="105" t="s">
        <v>6033</v>
      </c>
      <c r="X285" s="105" t="s">
        <v>6030</v>
      </c>
      <c r="Y285" s="105" t="s">
        <v>6034</v>
      </c>
      <c r="Z285" s="105" t="s">
        <v>6035</v>
      </c>
      <c r="AA285" s="105" t="s">
        <v>6036</v>
      </c>
      <c r="AB285" s="106">
        <v>2</v>
      </c>
      <c r="AC285" s="102">
        <v>8000</v>
      </c>
      <c r="AD285" s="94">
        <v>4000</v>
      </c>
      <c r="AE285" s="94">
        <v>3500</v>
      </c>
      <c r="AF285" s="94">
        <v>3500</v>
      </c>
      <c r="AG285" s="94">
        <v>3500</v>
      </c>
      <c r="AH285" s="102" t="s">
        <v>3117</v>
      </c>
      <c r="AI285" s="102"/>
      <c r="AJ285" s="107"/>
      <c r="AK285" s="107" t="s">
        <v>3118</v>
      </c>
      <c r="AL285" s="107"/>
    </row>
    <row r="286" spans="2:38" ht="25.25" customHeight="1" x14ac:dyDescent="0.2">
      <c r="B286" s="102" t="s">
        <v>994</v>
      </c>
      <c r="C286" s="94" t="s">
        <v>85</v>
      </c>
      <c r="D286" s="103" t="s">
        <v>10609</v>
      </c>
      <c r="E286" s="94" t="s">
        <v>10610</v>
      </c>
      <c r="F286" s="94" t="s">
        <v>3116</v>
      </c>
      <c r="G286" s="94" t="s">
        <v>2497</v>
      </c>
      <c r="H286" s="103">
        <v>2022</v>
      </c>
      <c r="I286" s="103">
        <v>2022</v>
      </c>
      <c r="J286" s="102" t="s">
        <v>10611</v>
      </c>
      <c r="K286" s="94" t="s">
        <v>10612</v>
      </c>
      <c r="L286" s="94" t="s">
        <v>10613</v>
      </c>
      <c r="M286" s="94" t="s">
        <v>10614</v>
      </c>
      <c r="N286" s="94" t="s">
        <v>10615</v>
      </c>
      <c r="O286" s="94" t="s">
        <v>89</v>
      </c>
      <c r="P286" s="94" t="s">
        <v>90</v>
      </c>
      <c r="Q286" s="94" t="s">
        <v>10616</v>
      </c>
      <c r="R286" s="94" t="s">
        <v>10617</v>
      </c>
      <c r="S286" s="94" t="s">
        <v>223</v>
      </c>
      <c r="T286" s="94" t="s">
        <v>1002</v>
      </c>
      <c r="U286" s="94" t="s">
        <v>1003</v>
      </c>
      <c r="V286" s="104" t="s">
        <v>10618</v>
      </c>
      <c r="W286" s="105" t="s">
        <v>2498</v>
      </c>
      <c r="X286" s="105" t="s">
        <v>10616</v>
      </c>
      <c r="Y286" s="105" t="s">
        <v>10619</v>
      </c>
      <c r="Z286" s="105" t="s">
        <v>10620</v>
      </c>
      <c r="AA286" s="105" t="s">
        <v>10621</v>
      </c>
      <c r="AB286" s="106">
        <v>3</v>
      </c>
      <c r="AC286" s="102">
        <v>19365</v>
      </c>
      <c r="AD286" s="94">
        <v>9682</v>
      </c>
      <c r="AE286" s="94">
        <v>1900</v>
      </c>
      <c r="AF286" s="94">
        <v>1900</v>
      </c>
      <c r="AG286" s="94">
        <v>0</v>
      </c>
      <c r="AH286" s="102" t="s">
        <v>3117</v>
      </c>
      <c r="AI286" s="102"/>
      <c r="AJ286" s="107"/>
      <c r="AK286" s="107" t="s">
        <v>3118</v>
      </c>
      <c r="AL286" s="107"/>
    </row>
    <row r="287" spans="2:38" ht="25.25" customHeight="1" x14ac:dyDescent="0.2">
      <c r="B287" s="102" t="s">
        <v>994</v>
      </c>
      <c r="C287" s="94" t="s">
        <v>85</v>
      </c>
      <c r="D287" s="103" t="s">
        <v>10622</v>
      </c>
      <c r="E287" s="94" t="s">
        <v>10623</v>
      </c>
      <c r="F287" s="94" t="s">
        <v>3505</v>
      </c>
      <c r="G287" s="94" t="s">
        <v>2497</v>
      </c>
      <c r="H287" s="103">
        <v>2022</v>
      </c>
      <c r="I287" s="103">
        <v>2022</v>
      </c>
      <c r="J287" s="102" t="s">
        <v>10624</v>
      </c>
      <c r="K287" s="94" t="s">
        <v>10625</v>
      </c>
      <c r="L287" s="94" t="s">
        <v>10626</v>
      </c>
      <c r="M287" s="94" t="s">
        <v>10627</v>
      </c>
      <c r="N287" s="94" t="s">
        <v>10628</v>
      </c>
      <c r="O287" s="94" t="s">
        <v>89</v>
      </c>
      <c r="P287" s="94" t="s">
        <v>90</v>
      </c>
      <c r="Q287" s="94" t="s">
        <v>10629</v>
      </c>
      <c r="R287" s="94" t="s">
        <v>10630</v>
      </c>
      <c r="S287" s="94" t="s">
        <v>223</v>
      </c>
      <c r="T287" s="94" t="s">
        <v>1028</v>
      </c>
      <c r="U287" s="94" t="s">
        <v>1003</v>
      </c>
      <c r="V287" s="104" t="s">
        <v>10631</v>
      </c>
      <c r="W287" s="105" t="s">
        <v>10632</v>
      </c>
      <c r="X287" s="105" t="s">
        <v>10629</v>
      </c>
      <c r="Y287" s="105" t="s">
        <v>10633</v>
      </c>
      <c r="Z287" s="105" t="s">
        <v>10634</v>
      </c>
      <c r="AA287" s="105" t="s">
        <v>10635</v>
      </c>
      <c r="AB287" s="106">
        <v>1</v>
      </c>
      <c r="AC287" s="102">
        <v>3040</v>
      </c>
      <c r="AD287" s="94">
        <v>1500</v>
      </c>
      <c r="AE287" s="94">
        <v>0</v>
      </c>
      <c r="AF287" s="94">
        <v>0</v>
      </c>
      <c r="AG287" s="94">
        <v>0</v>
      </c>
      <c r="AH287" s="102"/>
      <c r="AI287" s="102"/>
      <c r="AJ287" s="107"/>
      <c r="AK287" s="107" t="s">
        <v>3118</v>
      </c>
      <c r="AL287" s="107"/>
    </row>
    <row r="288" spans="2:38" ht="25.25" customHeight="1" x14ac:dyDescent="0.2">
      <c r="B288" s="102" t="s">
        <v>1226</v>
      </c>
      <c r="C288" s="94" t="s">
        <v>85</v>
      </c>
      <c r="D288" s="103" t="s">
        <v>10636</v>
      </c>
      <c r="E288" s="94" t="s">
        <v>10637</v>
      </c>
      <c r="F288" s="94" t="s">
        <v>3116</v>
      </c>
      <c r="G288" s="94" t="s">
        <v>2497</v>
      </c>
      <c r="H288" s="103">
        <v>2022</v>
      </c>
      <c r="I288" s="103">
        <v>2022</v>
      </c>
      <c r="J288" s="102" t="s">
        <v>1461</v>
      </c>
      <c r="K288" s="94" t="s">
        <v>1462</v>
      </c>
      <c r="L288" s="94" t="s">
        <v>2853</v>
      </c>
      <c r="M288" s="94" t="s">
        <v>1464</v>
      </c>
      <c r="N288" s="94" t="s">
        <v>1465</v>
      </c>
      <c r="O288" s="94" t="s">
        <v>89</v>
      </c>
      <c r="P288" s="94" t="s">
        <v>90</v>
      </c>
      <c r="Q288" s="94" t="s">
        <v>1466</v>
      </c>
      <c r="R288" s="94" t="s">
        <v>1467</v>
      </c>
      <c r="S288" s="94" t="s">
        <v>135</v>
      </c>
      <c r="T288" s="94" t="s">
        <v>1350</v>
      </c>
      <c r="U288" s="94" t="s">
        <v>1236</v>
      </c>
      <c r="V288" s="104" t="s">
        <v>2854</v>
      </c>
      <c r="W288" s="105" t="s">
        <v>2855</v>
      </c>
      <c r="X288" s="105" t="s">
        <v>2856</v>
      </c>
      <c r="Y288" s="105" t="s">
        <v>2857</v>
      </c>
      <c r="Z288" s="105" t="s">
        <v>2858</v>
      </c>
      <c r="AA288" s="105" t="s">
        <v>2859</v>
      </c>
      <c r="AB288" s="106">
        <v>3</v>
      </c>
      <c r="AC288" s="102">
        <v>7020</v>
      </c>
      <c r="AD288" s="94">
        <v>3510</v>
      </c>
      <c r="AE288" s="94">
        <v>1900</v>
      </c>
      <c r="AF288" s="94">
        <v>1900</v>
      </c>
      <c r="AG288" s="94">
        <v>1900</v>
      </c>
      <c r="AH288" s="102" t="s">
        <v>3117</v>
      </c>
      <c r="AI288" s="102"/>
      <c r="AJ288" s="107"/>
      <c r="AK288" s="107" t="s">
        <v>3118</v>
      </c>
      <c r="AL288" s="107"/>
    </row>
    <row r="289" spans="2:38" ht="25.25" customHeight="1" x14ac:dyDescent="0.2">
      <c r="B289" s="102" t="s">
        <v>1226</v>
      </c>
      <c r="C289" s="94" t="s">
        <v>85</v>
      </c>
      <c r="D289" s="103" t="s">
        <v>10638</v>
      </c>
      <c r="E289" s="94" t="s">
        <v>10639</v>
      </c>
      <c r="F289" s="94" t="s">
        <v>3116</v>
      </c>
      <c r="G289" s="94" t="s">
        <v>2497</v>
      </c>
      <c r="H289" s="103">
        <v>2022</v>
      </c>
      <c r="I289" s="103">
        <v>2022</v>
      </c>
      <c r="J289" s="102" t="s">
        <v>1307</v>
      </c>
      <c r="K289" s="94" t="s">
        <v>1308</v>
      </c>
      <c r="L289" s="94" t="s">
        <v>2809</v>
      </c>
      <c r="M289" s="94" t="s">
        <v>1310</v>
      </c>
      <c r="N289" s="94" t="s">
        <v>1311</v>
      </c>
      <c r="O289" s="94" t="s">
        <v>89</v>
      </c>
      <c r="P289" s="94" t="s">
        <v>90</v>
      </c>
      <c r="Q289" s="94" t="s">
        <v>1312</v>
      </c>
      <c r="R289" s="94" t="s">
        <v>1313</v>
      </c>
      <c r="S289" s="94" t="s">
        <v>223</v>
      </c>
      <c r="T289" s="94" t="s">
        <v>1314</v>
      </c>
      <c r="U289" s="94" t="s">
        <v>1236</v>
      </c>
      <c r="V289" s="104" t="s">
        <v>2810</v>
      </c>
      <c r="W289" s="105" t="s">
        <v>2811</v>
      </c>
      <c r="X289" s="105" t="s">
        <v>1312</v>
      </c>
      <c r="Y289" s="105" t="s">
        <v>2812</v>
      </c>
      <c r="Z289" s="105" t="s">
        <v>2813</v>
      </c>
      <c r="AA289" s="105" t="s">
        <v>2814</v>
      </c>
      <c r="AB289" s="106">
        <v>1</v>
      </c>
      <c r="AC289" s="102">
        <v>3900</v>
      </c>
      <c r="AD289" s="94">
        <v>1600</v>
      </c>
      <c r="AE289" s="94">
        <v>1500</v>
      </c>
      <c r="AF289" s="94">
        <v>1500</v>
      </c>
      <c r="AG289" s="94">
        <v>1500</v>
      </c>
      <c r="AH289" s="102" t="s">
        <v>3117</v>
      </c>
      <c r="AI289" s="102"/>
      <c r="AJ289" s="107"/>
      <c r="AK289" s="107" t="s">
        <v>3118</v>
      </c>
      <c r="AL289" s="107"/>
    </row>
    <row r="290" spans="2:38" ht="25.25" customHeight="1" x14ac:dyDescent="0.2">
      <c r="B290" s="102" t="s">
        <v>1226</v>
      </c>
      <c r="C290" s="94" t="s">
        <v>85</v>
      </c>
      <c r="D290" s="103" t="s">
        <v>10640</v>
      </c>
      <c r="E290" s="94" t="s">
        <v>10641</v>
      </c>
      <c r="F290" s="94" t="s">
        <v>3116</v>
      </c>
      <c r="G290" s="94" t="s">
        <v>2497</v>
      </c>
      <c r="H290" s="103">
        <v>2022</v>
      </c>
      <c r="I290" s="103">
        <v>2022</v>
      </c>
      <c r="J290" s="102" t="s">
        <v>1576</v>
      </c>
      <c r="K290" s="94" t="s">
        <v>1577</v>
      </c>
      <c r="L290" s="94" t="s">
        <v>1578</v>
      </c>
      <c r="M290" s="94" t="s">
        <v>1579</v>
      </c>
      <c r="N290" s="94" t="s">
        <v>1580</v>
      </c>
      <c r="O290" s="94" t="s">
        <v>89</v>
      </c>
      <c r="P290" s="94" t="s">
        <v>90</v>
      </c>
      <c r="Q290" s="94" t="s">
        <v>1581</v>
      </c>
      <c r="R290" s="94" t="s">
        <v>1582</v>
      </c>
      <c r="S290" s="94" t="s">
        <v>135</v>
      </c>
      <c r="T290" s="94" t="s">
        <v>1583</v>
      </c>
      <c r="U290" s="94" t="s">
        <v>1236</v>
      </c>
      <c r="V290" s="104" t="s">
        <v>2886</v>
      </c>
      <c r="W290" s="105" t="s">
        <v>2498</v>
      </c>
      <c r="X290" s="105" t="s">
        <v>1581</v>
      </c>
      <c r="Y290" s="105" t="s">
        <v>2887</v>
      </c>
      <c r="Z290" s="105" t="s">
        <v>2888</v>
      </c>
      <c r="AA290" s="105" t="s">
        <v>2889</v>
      </c>
      <c r="AB290" s="106">
        <v>3</v>
      </c>
      <c r="AC290" s="102">
        <v>95000</v>
      </c>
      <c r="AD290" s="94">
        <v>18000</v>
      </c>
      <c r="AE290" s="94">
        <v>2950</v>
      </c>
      <c r="AF290" s="94">
        <v>2950</v>
      </c>
      <c r="AG290" s="94">
        <v>2950</v>
      </c>
      <c r="AH290" s="102" t="s">
        <v>3117</v>
      </c>
      <c r="AI290" s="102"/>
      <c r="AJ290" s="107"/>
      <c r="AK290" s="107" t="s">
        <v>3118</v>
      </c>
      <c r="AL290" s="107"/>
    </row>
    <row r="291" spans="2:38" ht="25.25" customHeight="1" x14ac:dyDescent="0.2">
      <c r="B291" s="102" t="s">
        <v>1226</v>
      </c>
      <c r="C291" s="94" t="s">
        <v>85</v>
      </c>
      <c r="D291" s="103" t="s">
        <v>10642</v>
      </c>
      <c r="E291" s="94" t="s">
        <v>10643</v>
      </c>
      <c r="F291" s="94" t="s">
        <v>3116</v>
      </c>
      <c r="G291" s="94" t="s">
        <v>2497</v>
      </c>
      <c r="H291" s="103">
        <v>2022</v>
      </c>
      <c r="I291" s="103">
        <v>2022</v>
      </c>
      <c r="J291" s="102" t="s">
        <v>6300</v>
      </c>
      <c r="K291" s="94" t="s">
        <v>6301</v>
      </c>
      <c r="L291" s="94" t="s">
        <v>6302</v>
      </c>
      <c r="M291" s="94" t="s">
        <v>6303</v>
      </c>
      <c r="N291" s="94" t="s">
        <v>6304</v>
      </c>
      <c r="O291" s="94" t="s">
        <v>89</v>
      </c>
      <c r="P291" s="94" t="s">
        <v>90</v>
      </c>
      <c r="Q291" s="94" t="s">
        <v>6305</v>
      </c>
      <c r="R291" s="94" t="s">
        <v>6306</v>
      </c>
      <c r="S291" s="94" t="s">
        <v>119</v>
      </c>
      <c r="T291" s="94" t="s">
        <v>1400</v>
      </c>
      <c r="U291" s="94" t="s">
        <v>1236</v>
      </c>
      <c r="V291" s="104" t="s">
        <v>6307</v>
      </c>
      <c r="W291" s="105" t="s">
        <v>2498</v>
      </c>
      <c r="X291" s="105" t="s">
        <v>6305</v>
      </c>
      <c r="Y291" s="105" t="s">
        <v>6308</v>
      </c>
      <c r="Z291" s="105" t="s">
        <v>6309</v>
      </c>
      <c r="AA291" s="105" t="s">
        <v>6310</v>
      </c>
      <c r="AB291" s="106">
        <v>3</v>
      </c>
      <c r="AC291" s="102">
        <v>12160</v>
      </c>
      <c r="AD291" s="94">
        <v>2800</v>
      </c>
      <c r="AE291" s="94">
        <v>2800</v>
      </c>
      <c r="AF291" s="94">
        <v>2800</v>
      </c>
      <c r="AG291" s="94">
        <v>2800</v>
      </c>
      <c r="AH291" s="102" t="s">
        <v>3117</v>
      </c>
      <c r="AI291" s="102"/>
      <c r="AJ291" s="107"/>
      <c r="AK291" s="107" t="s">
        <v>3118</v>
      </c>
      <c r="AL291" s="107"/>
    </row>
    <row r="292" spans="2:38" ht="25.25" customHeight="1" x14ac:dyDescent="0.2">
      <c r="B292" s="102" t="s">
        <v>1226</v>
      </c>
      <c r="C292" s="94" t="s">
        <v>85</v>
      </c>
      <c r="D292" s="103" t="s">
        <v>10644</v>
      </c>
      <c r="E292" s="94" t="s">
        <v>10645</v>
      </c>
      <c r="F292" s="94" t="s">
        <v>3116</v>
      </c>
      <c r="G292" s="94" t="s">
        <v>2497</v>
      </c>
      <c r="H292" s="103">
        <v>2022</v>
      </c>
      <c r="I292" s="103">
        <v>2022</v>
      </c>
      <c r="J292" s="102" t="s">
        <v>6137</v>
      </c>
      <c r="K292" s="94" t="s">
        <v>6138</v>
      </c>
      <c r="L292" s="94" t="s">
        <v>6139</v>
      </c>
      <c r="M292" s="94" t="s">
        <v>6140</v>
      </c>
      <c r="N292" s="94" t="s">
        <v>6141</v>
      </c>
      <c r="O292" s="94" t="s">
        <v>89</v>
      </c>
      <c r="P292" s="94" t="s">
        <v>90</v>
      </c>
      <c r="Q292" s="94" t="s">
        <v>6142</v>
      </c>
      <c r="R292" s="94" t="s">
        <v>6143</v>
      </c>
      <c r="S292" s="94" t="s">
        <v>135</v>
      </c>
      <c r="T292" s="94" t="s">
        <v>1314</v>
      </c>
      <c r="U292" s="94" t="s">
        <v>1236</v>
      </c>
      <c r="V292" s="104" t="s">
        <v>6144</v>
      </c>
      <c r="W292" s="105" t="s">
        <v>2498</v>
      </c>
      <c r="X292" s="105" t="s">
        <v>6145</v>
      </c>
      <c r="Y292" s="105" t="s">
        <v>6146</v>
      </c>
      <c r="Z292" s="105" t="s">
        <v>6147</v>
      </c>
      <c r="AA292" s="105" t="s">
        <v>6148</v>
      </c>
      <c r="AB292" s="106">
        <v>3</v>
      </c>
      <c r="AC292" s="102">
        <v>14560</v>
      </c>
      <c r="AD292" s="94">
        <v>5500</v>
      </c>
      <c r="AE292" s="94">
        <v>1747</v>
      </c>
      <c r="AF292" s="94">
        <v>1747</v>
      </c>
      <c r="AG292" s="94">
        <v>1747</v>
      </c>
      <c r="AH292" s="102" t="s">
        <v>3117</v>
      </c>
      <c r="AI292" s="102"/>
      <c r="AJ292" s="107"/>
      <c r="AK292" s="107" t="s">
        <v>3118</v>
      </c>
      <c r="AL292" s="107"/>
    </row>
    <row r="293" spans="2:38" ht="25.25" customHeight="1" x14ac:dyDescent="0.2">
      <c r="B293" s="102" t="s">
        <v>1226</v>
      </c>
      <c r="C293" s="94" t="s">
        <v>85</v>
      </c>
      <c r="D293" s="103" t="s">
        <v>10646</v>
      </c>
      <c r="E293" s="94" t="s">
        <v>10647</v>
      </c>
      <c r="F293" s="94" t="s">
        <v>3116</v>
      </c>
      <c r="G293" s="94" t="s">
        <v>2497</v>
      </c>
      <c r="H293" s="103">
        <v>2022</v>
      </c>
      <c r="I293" s="103">
        <v>2022</v>
      </c>
      <c r="J293" s="102" t="s">
        <v>1343</v>
      </c>
      <c r="K293" s="94" t="s">
        <v>1344</v>
      </c>
      <c r="L293" s="94" t="s">
        <v>1345</v>
      </c>
      <c r="M293" s="94" t="s">
        <v>1346</v>
      </c>
      <c r="N293" s="94" t="s">
        <v>1347</v>
      </c>
      <c r="O293" s="94" t="s">
        <v>89</v>
      </c>
      <c r="P293" s="94" t="s">
        <v>90</v>
      </c>
      <c r="Q293" s="94" t="s">
        <v>1348</v>
      </c>
      <c r="R293" s="94" t="s">
        <v>1349</v>
      </c>
      <c r="S293" s="94" t="s">
        <v>135</v>
      </c>
      <c r="T293" s="94" t="s">
        <v>1350</v>
      </c>
      <c r="U293" s="94" t="s">
        <v>1236</v>
      </c>
      <c r="V293" s="104" t="s">
        <v>2822</v>
      </c>
      <c r="W293" s="105" t="s">
        <v>2498</v>
      </c>
      <c r="X293" s="105" t="s">
        <v>1348</v>
      </c>
      <c r="Y293" s="105" t="s">
        <v>2823</v>
      </c>
      <c r="Z293" s="105" t="s">
        <v>2824</v>
      </c>
      <c r="AA293" s="105" t="s">
        <v>2825</v>
      </c>
      <c r="AB293" s="106">
        <v>2</v>
      </c>
      <c r="AC293" s="102">
        <v>9750</v>
      </c>
      <c r="AD293" s="94">
        <v>1500</v>
      </c>
      <c r="AE293" s="94">
        <v>1500</v>
      </c>
      <c r="AF293" s="94">
        <v>1500</v>
      </c>
      <c r="AG293" s="94">
        <v>1500</v>
      </c>
      <c r="AH293" s="102" t="s">
        <v>3117</v>
      </c>
      <c r="AI293" s="102"/>
      <c r="AJ293" s="107"/>
      <c r="AK293" s="107" t="s">
        <v>3118</v>
      </c>
      <c r="AL293" s="107"/>
    </row>
    <row r="294" spans="2:38" ht="25.25" customHeight="1" x14ac:dyDescent="0.2">
      <c r="B294" s="102" t="s">
        <v>1226</v>
      </c>
      <c r="C294" s="94" t="s">
        <v>85</v>
      </c>
      <c r="D294" s="103" t="s">
        <v>10648</v>
      </c>
      <c r="E294" s="94" t="s">
        <v>10649</v>
      </c>
      <c r="F294" s="94" t="s">
        <v>3116</v>
      </c>
      <c r="G294" s="94" t="s">
        <v>2497</v>
      </c>
      <c r="H294" s="103">
        <v>2022</v>
      </c>
      <c r="I294" s="103">
        <v>2022</v>
      </c>
      <c r="J294" s="102" t="s">
        <v>10650</v>
      </c>
      <c r="K294" s="94" t="s">
        <v>10651</v>
      </c>
      <c r="L294" s="94" t="s">
        <v>10652</v>
      </c>
      <c r="M294" s="94" t="s">
        <v>10653</v>
      </c>
      <c r="N294" s="94" t="s">
        <v>10654</v>
      </c>
      <c r="O294" s="94" t="s">
        <v>89</v>
      </c>
      <c r="P294" s="94" t="s">
        <v>90</v>
      </c>
      <c r="Q294" s="94" t="s">
        <v>10655</v>
      </c>
      <c r="R294" s="94" t="s">
        <v>10656</v>
      </c>
      <c r="S294" s="94" t="s">
        <v>135</v>
      </c>
      <c r="T294" s="94" t="s">
        <v>1350</v>
      </c>
      <c r="U294" s="94" t="s">
        <v>1236</v>
      </c>
      <c r="V294" s="104" t="s">
        <v>10657</v>
      </c>
      <c r="W294" s="105" t="s">
        <v>2498</v>
      </c>
      <c r="X294" s="105" t="s">
        <v>10655</v>
      </c>
      <c r="Y294" s="105" t="s">
        <v>10658</v>
      </c>
      <c r="Z294" s="105" t="s">
        <v>10659</v>
      </c>
      <c r="AA294" s="105" t="s">
        <v>10660</v>
      </c>
      <c r="AB294" s="106">
        <v>1</v>
      </c>
      <c r="AC294" s="102">
        <v>3300</v>
      </c>
      <c r="AD294" s="94">
        <v>1500</v>
      </c>
      <c r="AE294" s="94">
        <v>1500</v>
      </c>
      <c r="AF294" s="94">
        <v>1500</v>
      </c>
      <c r="AG294" s="94">
        <v>1500</v>
      </c>
      <c r="AH294" s="102"/>
      <c r="AI294" s="102"/>
      <c r="AJ294" s="107"/>
      <c r="AK294" s="107" t="s">
        <v>3118</v>
      </c>
      <c r="AL294" s="107"/>
    </row>
    <row r="295" spans="2:38" ht="25.25" customHeight="1" x14ac:dyDescent="0.2">
      <c r="B295" s="102" t="s">
        <v>1226</v>
      </c>
      <c r="C295" s="94" t="s">
        <v>85</v>
      </c>
      <c r="D295" s="103" t="s">
        <v>10661</v>
      </c>
      <c r="E295" s="94" t="s">
        <v>10662</v>
      </c>
      <c r="F295" s="94" t="s">
        <v>3116</v>
      </c>
      <c r="G295" s="94" t="s">
        <v>2497</v>
      </c>
      <c r="H295" s="103">
        <v>2022</v>
      </c>
      <c r="I295" s="103">
        <v>2022</v>
      </c>
      <c r="J295" s="102" t="s">
        <v>6270</v>
      </c>
      <c r="K295" s="94" t="s">
        <v>6271</v>
      </c>
      <c r="L295" s="94" t="s">
        <v>6272</v>
      </c>
      <c r="M295" s="94" t="s">
        <v>6273</v>
      </c>
      <c r="N295" s="94" t="s">
        <v>6274</v>
      </c>
      <c r="O295" s="94" t="s">
        <v>89</v>
      </c>
      <c r="P295" s="94" t="s">
        <v>90</v>
      </c>
      <c r="Q295" s="94" t="s">
        <v>6275</v>
      </c>
      <c r="R295" s="94" t="s">
        <v>6276</v>
      </c>
      <c r="S295" s="94" t="s">
        <v>91</v>
      </c>
      <c r="T295" s="94" t="s">
        <v>1583</v>
      </c>
      <c r="U295" s="94" t="s">
        <v>1236</v>
      </c>
      <c r="V295" s="104" t="s">
        <v>6277</v>
      </c>
      <c r="W295" s="105" t="s">
        <v>2498</v>
      </c>
      <c r="X295" s="105" t="s">
        <v>6278</v>
      </c>
      <c r="Y295" s="105" t="s">
        <v>2887</v>
      </c>
      <c r="Z295" s="105" t="s">
        <v>6279</v>
      </c>
      <c r="AA295" s="105" t="s">
        <v>6280</v>
      </c>
      <c r="AB295" s="106">
        <v>3</v>
      </c>
      <c r="AC295" s="102">
        <v>50360</v>
      </c>
      <c r="AD295" s="94">
        <v>6500</v>
      </c>
      <c r="AE295" s="94">
        <v>2759</v>
      </c>
      <c r="AF295" s="94">
        <v>2759</v>
      </c>
      <c r="AG295" s="94">
        <v>2759</v>
      </c>
      <c r="AH295" s="102" t="s">
        <v>3117</v>
      </c>
      <c r="AI295" s="102"/>
      <c r="AJ295" s="107"/>
      <c r="AK295" s="107" t="s">
        <v>3118</v>
      </c>
      <c r="AL295" s="107"/>
    </row>
    <row r="296" spans="2:38" ht="25.25" customHeight="1" x14ac:dyDescent="0.2">
      <c r="B296" s="102" t="s">
        <v>1226</v>
      </c>
      <c r="C296" s="94" t="s">
        <v>85</v>
      </c>
      <c r="D296" s="103" t="s">
        <v>10663</v>
      </c>
      <c r="E296" s="94" t="s">
        <v>10664</v>
      </c>
      <c r="F296" s="94" t="s">
        <v>3116</v>
      </c>
      <c r="G296" s="94" t="s">
        <v>2497</v>
      </c>
      <c r="H296" s="103">
        <v>2022</v>
      </c>
      <c r="I296" s="103">
        <v>2022</v>
      </c>
      <c r="J296" s="102" t="s">
        <v>1419</v>
      </c>
      <c r="K296" s="94" t="s">
        <v>1420</v>
      </c>
      <c r="L296" s="94" t="s">
        <v>1421</v>
      </c>
      <c r="M296" s="94" t="s">
        <v>1422</v>
      </c>
      <c r="N296" s="94" t="s">
        <v>1423</v>
      </c>
      <c r="O296" s="94" t="s">
        <v>89</v>
      </c>
      <c r="P296" s="94" t="s">
        <v>90</v>
      </c>
      <c r="Q296" s="94" t="s">
        <v>1424</v>
      </c>
      <c r="R296" s="94" t="s">
        <v>1425</v>
      </c>
      <c r="S296" s="94" t="s">
        <v>223</v>
      </c>
      <c r="T296" s="94" t="s">
        <v>1426</v>
      </c>
      <c r="U296" s="94" t="s">
        <v>1236</v>
      </c>
      <c r="V296" s="104" t="s">
        <v>2841</v>
      </c>
      <c r="W296" s="105" t="s">
        <v>2842</v>
      </c>
      <c r="X296" s="105" t="s">
        <v>1424</v>
      </c>
      <c r="Y296" s="105" t="s">
        <v>2843</v>
      </c>
      <c r="Z296" s="105" t="s">
        <v>2844</v>
      </c>
      <c r="AA296" s="105" t="s">
        <v>2845</v>
      </c>
      <c r="AB296" s="106">
        <v>2</v>
      </c>
      <c r="AC296" s="102">
        <v>10150</v>
      </c>
      <c r="AD296" s="94">
        <v>3500</v>
      </c>
      <c r="AE296" s="94">
        <v>2000</v>
      </c>
      <c r="AF296" s="94">
        <v>2000</v>
      </c>
      <c r="AG296" s="94">
        <v>2000</v>
      </c>
      <c r="AH296" s="102" t="s">
        <v>3117</v>
      </c>
      <c r="AI296" s="102"/>
      <c r="AJ296" s="107"/>
      <c r="AK296" s="107" t="s">
        <v>3118</v>
      </c>
      <c r="AL296" s="107"/>
    </row>
    <row r="297" spans="2:38" ht="25.25" customHeight="1" x14ac:dyDescent="0.2">
      <c r="B297" s="102" t="s">
        <v>1226</v>
      </c>
      <c r="C297" s="94" t="s">
        <v>85</v>
      </c>
      <c r="D297" s="103" t="s">
        <v>10665</v>
      </c>
      <c r="E297" s="94" t="s">
        <v>10666</v>
      </c>
      <c r="F297" s="94" t="s">
        <v>3116</v>
      </c>
      <c r="G297" s="94" t="s">
        <v>2497</v>
      </c>
      <c r="H297" s="103">
        <v>2022</v>
      </c>
      <c r="I297" s="103">
        <v>2022</v>
      </c>
      <c r="J297" s="102" t="s">
        <v>6368</v>
      </c>
      <c r="K297" s="94" t="s">
        <v>6369</v>
      </c>
      <c r="L297" s="94" t="s">
        <v>6370</v>
      </c>
      <c r="M297" s="94" t="s">
        <v>6371</v>
      </c>
      <c r="N297" s="94" t="s">
        <v>6372</v>
      </c>
      <c r="O297" s="94" t="s">
        <v>89</v>
      </c>
      <c r="P297" s="94" t="s">
        <v>90</v>
      </c>
      <c r="Q297" s="94" t="s">
        <v>6373</v>
      </c>
      <c r="R297" s="94" t="s">
        <v>6374</v>
      </c>
      <c r="S297" s="94" t="s">
        <v>223</v>
      </c>
      <c r="T297" s="94" t="s">
        <v>1235</v>
      </c>
      <c r="U297" s="94" t="s">
        <v>1236</v>
      </c>
      <c r="V297" s="104" t="s">
        <v>6375</v>
      </c>
      <c r="W297" s="105" t="s">
        <v>2498</v>
      </c>
      <c r="X297" s="105" t="s">
        <v>6373</v>
      </c>
      <c r="Y297" s="105" t="s">
        <v>6376</v>
      </c>
      <c r="Z297" s="105" t="s">
        <v>6377</v>
      </c>
      <c r="AA297" s="105" t="s">
        <v>6378</v>
      </c>
      <c r="AB297" s="106">
        <v>2</v>
      </c>
      <c r="AC297" s="102">
        <v>9670</v>
      </c>
      <c r="AD297" s="94">
        <v>4770</v>
      </c>
      <c r="AE297" s="94">
        <v>1500</v>
      </c>
      <c r="AF297" s="94">
        <v>1500</v>
      </c>
      <c r="AG297" s="94">
        <v>1500</v>
      </c>
      <c r="AH297" s="102"/>
      <c r="AI297" s="102"/>
      <c r="AJ297" s="107"/>
      <c r="AK297" s="107" t="s">
        <v>3118</v>
      </c>
      <c r="AL297" s="107"/>
    </row>
    <row r="298" spans="2:38" ht="25.25" customHeight="1" x14ac:dyDescent="0.2">
      <c r="B298" s="102" t="s">
        <v>1226</v>
      </c>
      <c r="C298" s="94" t="s">
        <v>85</v>
      </c>
      <c r="D298" s="103" t="s">
        <v>10667</v>
      </c>
      <c r="E298" s="94" t="s">
        <v>10668</v>
      </c>
      <c r="F298" s="94" t="s">
        <v>3116</v>
      </c>
      <c r="G298" s="94" t="s">
        <v>2497</v>
      </c>
      <c r="H298" s="103">
        <v>2022</v>
      </c>
      <c r="I298" s="103">
        <v>2022</v>
      </c>
      <c r="J298" s="102" t="s">
        <v>6106</v>
      </c>
      <c r="K298" s="94" t="s">
        <v>10669</v>
      </c>
      <c r="L298" s="94" t="s">
        <v>10670</v>
      </c>
      <c r="M298" s="94" t="s">
        <v>10671</v>
      </c>
      <c r="N298" s="94" t="s">
        <v>6110</v>
      </c>
      <c r="O298" s="94" t="s">
        <v>89</v>
      </c>
      <c r="P298" s="94" t="s">
        <v>90</v>
      </c>
      <c r="Q298" s="94" t="s">
        <v>6111</v>
      </c>
      <c r="R298" s="94" t="s">
        <v>6112</v>
      </c>
      <c r="S298" s="94" t="s">
        <v>91</v>
      </c>
      <c r="T298" s="94" t="s">
        <v>1400</v>
      </c>
      <c r="U298" s="94" t="s">
        <v>1236</v>
      </c>
      <c r="V298" s="104" t="s">
        <v>6113</v>
      </c>
      <c r="W298" s="105" t="s">
        <v>2498</v>
      </c>
      <c r="X298" s="105" t="s">
        <v>6111</v>
      </c>
      <c r="Y298" s="105" t="s">
        <v>6114</v>
      </c>
      <c r="Z298" s="105" t="s">
        <v>6115</v>
      </c>
      <c r="AA298" s="105" t="s">
        <v>6116</v>
      </c>
      <c r="AB298" s="106">
        <v>1</v>
      </c>
      <c r="AC298" s="102">
        <v>3000</v>
      </c>
      <c r="AD298" s="94">
        <v>1500</v>
      </c>
      <c r="AE298" s="94">
        <v>1500</v>
      </c>
      <c r="AF298" s="94">
        <v>1500</v>
      </c>
      <c r="AG298" s="94">
        <v>1500</v>
      </c>
      <c r="AH298" s="102" t="s">
        <v>3117</v>
      </c>
      <c r="AI298" s="102"/>
      <c r="AJ298" s="107"/>
      <c r="AK298" s="107" t="s">
        <v>3118</v>
      </c>
      <c r="AL298" s="107"/>
    </row>
    <row r="299" spans="2:38" ht="25.25" customHeight="1" x14ac:dyDescent="0.2">
      <c r="B299" s="102" t="s">
        <v>1226</v>
      </c>
      <c r="C299" s="94" t="s">
        <v>85</v>
      </c>
      <c r="D299" s="103" t="s">
        <v>10672</v>
      </c>
      <c r="E299" s="94" t="s">
        <v>10673</v>
      </c>
      <c r="F299" s="94" t="s">
        <v>3505</v>
      </c>
      <c r="G299" s="94" t="s">
        <v>2497</v>
      </c>
      <c r="H299" s="103">
        <v>2022</v>
      </c>
      <c r="I299" s="103">
        <v>2022</v>
      </c>
      <c r="J299" s="102" t="s">
        <v>10674</v>
      </c>
      <c r="K299" s="94" t="s">
        <v>10675</v>
      </c>
      <c r="L299" s="94" t="s">
        <v>10676</v>
      </c>
      <c r="M299" s="94" t="s">
        <v>10677</v>
      </c>
      <c r="N299" s="94" t="s">
        <v>10678</v>
      </c>
      <c r="O299" s="94" t="s">
        <v>89</v>
      </c>
      <c r="P299" s="94" t="s">
        <v>90</v>
      </c>
      <c r="Q299" s="94" t="s">
        <v>10679</v>
      </c>
      <c r="R299" s="94" t="s">
        <v>10680</v>
      </c>
      <c r="S299" s="94" t="s">
        <v>135</v>
      </c>
      <c r="T299" s="94" t="s">
        <v>1426</v>
      </c>
      <c r="U299" s="94" t="s">
        <v>1236</v>
      </c>
      <c r="V299" s="104" t="s">
        <v>10681</v>
      </c>
      <c r="W299" s="105" t="s">
        <v>2498</v>
      </c>
      <c r="X299" s="105" t="s">
        <v>10679</v>
      </c>
      <c r="Y299" s="105" t="s">
        <v>10682</v>
      </c>
      <c r="Z299" s="105" t="s">
        <v>10683</v>
      </c>
      <c r="AA299" s="105" t="s">
        <v>10684</v>
      </c>
      <c r="AB299" s="106">
        <v>1</v>
      </c>
      <c r="AC299" s="102">
        <v>5000</v>
      </c>
      <c r="AD299" s="94">
        <v>2000</v>
      </c>
      <c r="AE299" s="94">
        <v>0</v>
      </c>
      <c r="AF299" s="94">
        <v>0</v>
      </c>
      <c r="AG299" s="94">
        <v>0</v>
      </c>
      <c r="AH299" s="102"/>
      <c r="AI299" s="102"/>
      <c r="AJ299" s="107"/>
      <c r="AK299" s="107" t="s">
        <v>3118</v>
      </c>
      <c r="AL299" s="107"/>
    </row>
    <row r="300" spans="2:38" ht="25.25" customHeight="1" x14ac:dyDescent="0.2">
      <c r="B300" s="102" t="s">
        <v>1226</v>
      </c>
      <c r="C300" s="94" t="s">
        <v>85</v>
      </c>
      <c r="D300" s="103" t="s">
        <v>10685</v>
      </c>
      <c r="E300" s="94" t="s">
        <v>10686</v>
      </c>
      <c r="F300" s="94" t="s">
        <v>3116</v>
      </c>
      <c r="G300" s="94" t="s">
        <v>2497</v>
      </c>
      <c r="H300" s="103">
        <v>2022</v>
      </c>
      <c r="I300" s="103">
        <v>2022</v>
      </c>
      <c r="J300" s="102" t="s">
        <v>6093</v>
      </c>
      <c r="K300" s="94" t="s">
        <v>6094</v>
      </c>
      <c r="L300" s="94" t="s">
        <v>6095</v>
      </c>
      <c r="M300" s="94" t="s">
        <v>6096</v>
      </c>
      <c r="N300" s="94" t="s">
        <v>6097</v>
      </c>
      <c r="O300" s="94" t="s">
        <v>89</v>
      </c>
      <c r="P300" s="94" t="s">
        <v>257</v>
      </c>
      <c r="Q300" s="94" t="s">
        <v>6098</v>
      </c>
      <c r="R300" s="94" t="s">
        <v>6099</v>
      </c>
      <c r="S300" s="94" t="s">
        <v>91</v>
      </c>
      <c r="T300" s="94" t="s">
        <v>1235</v>
      </c>
      <c r="U300" s="94" t="s">
        <v>1236</v>
      </c>
      <c r="V300" s="104" t="s">
        <v>6100</v>
      </c>
      <c r="W300" s="105" t="s">
        <v>2498</v>
      </c>
      <c r="X300" s="105" t="s">
        <v>6098</v>
      </c>
      <c r="Y300" s="105" t="s">
        <v>6101</v>
      </c>
      <c r="Z300" s="105" t="s">
        <v>6102</v>
      </c>
      <c r="AA300" s="105" t="s">
        <v>6103</v>
      </c>
      <c r="AB300" s="106">
        <v>4</v>
      </c>
      <c r="AC300" s="102">
        <v>41320</v>
      </c>
      <c r="AD300" s="94">
        <v>13000</v>
      </c>
      <c r="AE300" s="94">
        <v>11016</v>
      </c>
      <c r="AF300" s="94">
        <v>11016</v>
      </c>
      <c r="AG300" s="94">
        <v>11016</v>
      </c>
      <c r="AH300" s="102" t="s">
        <v>3117</v>
      </c>
      <c r="AI300" s="102"/>
      <c r="AJ300" s="107"/>
      <c r="AK300" s="107" t="s">
        <v>3118</v>
      </c>
      <c r="AL300" s="107"/>
    </row>
    <row r="301" spans="2:38" ht="25.25" customHeight="1" x14ac:dyDescent="0.2">
      <c r="B301" s="102" t="s">
        <v>1226</v>
      </c>
      <c r="C301" s="94" t="s">
        <v>85</v>
      </c>
      <c r="D301" s="103" t="s">
        <v>10687</v>
      </c>
      <c r="E301" s="94" t="s">
        <v>10688</v>
      </c>
      <c r="F301" s="94" t="s">
        <v>3116</v>
      </c>
      <c r="G301" s="94" t="s">
        <v>2497</v>
      </c>
      <c r="H301" s="103">
        <v>2022</v>
      </c>
      <c r="I301" s="103">
        <v>2022</v>
      </c>
      <c r="J301" s="102" t="s">
        <v>10689</v>
      </c>
      <c r="K301" s="94" t="s">
        <v>10690</v>
      </c>
      <c r="L301" s="94" t="s">
        <v>10691</v>
      </c>
      <c r="M301" s="94" t="s">
        <v>10692</v>
      </c>
      <c r="N301" s="94" t="s">
        <v>10693</v>
      </c>
      <c r="O301" s="94" t="s">
        <v>89</v>
      </c>
      <c r="P301" s="94" t="s">
        <v>90</v>
      </c>
      <c r="Q301" s="94" t="s">
        <v>10694</v>
      </c>
      <c r="R301" s="94" t="s">
        <v>10695</v>
      </c>
      <c r="S301" s="94" t="s">
        <v>135</v>
      </c>
      <c r="T301" s="94" t="s">
        <v>6321</v>
      </c>
      <c r="U301" s="94" t="s">
        <v>1236</v>
      </c>
      <c r="V301" s="104" t="s">
        <v>10696</v>
      </c>
      <c r="W301" s="105" t="s">
        <v>2498</v>
      </c>
      <c r="X301" s="105" t="s">
        <v>10694</v>
      </c>
      <c r="Y301" s="105" t="s">
        <v>10697</v>
      </c>
      <c r="Z301" s="105" t="s">
        <v>10698</v>
      </c>
      <c r="AA301" s="105" t="s">
        <v>10699</v>
      </c>
      <c r="AB301" s="106">
        <v>3</v>
      </c>
      <c r="AC301" s="102">
        <v>19100</v>
      </c>
      <c r="AD301" s="94">
        <v>8600</v>
      </c>
      <c r="AE301" s="94">
        <v>2300</v>
      </c>
      <c r="AF301" s="94">
        <v>2300</v>
      </c>
      <c r="AG301" s="94">
        <v>2300</v>
      </c>
      <c r="AH301" s="102" t="s">
        <v>3117</v>
      </c>
      <c r="AI301" s="102"/>
      <c r="AJ301" s="107"/>
      <c r="AK301" s="107" t="s">
        <v>3118</v>
      </c>
      <c r="AL301" s="107"/>
    </row>
    <row r="302" spans="2:38" ht="25.25" customHeight="1" x14ac:dyDescent="0.2">
      <c r="B302" s="102" t="s">
        <v>1226</v>
      </c>
      <c r="C302" s="94" t="s">
        <v>85</v>
      </c>
      <c r="D302" s="103" t="s">
        <v>10700</v>
      </c>
      <c r="E302" s="94" t="s">
        <v>10701</v>
      </c>
      <c r="F302" s="94" t="s">
        <v>3116</v>
      </c>
      <c r="G302" s="94" t="s">
        <v>2497</v>
      </c>
      <c r="H302" s="103">
        <v>2022</v>
      </c>
      <c r="I302" s="103">
        <v>2022</v>
      </c>
      <c r="J302" s="102" t="s">
        <v>7022</v>
      </c>
      <c r="K302" s="94" t="s">
        <v>7023</v>
      </c>
      <c r="L302" s="94" t="s">
        <v>7024</v>
      </c>
      <c r="M302" s="94" t="s">
        <v>7025</v>
      </c>
      <c r="N302" s="94" t="s">
        <v>7026</v>
      </c>
      <c r="O302" s="94" t="s">
        <v>89</v>
      </c>
      <c r="P302" s="94" t="s">
        <v>90</v>
      </c>
      <c r="Q302" s="94" t="s">
        <v>7027</v>
      </c>
      <c r="R302" s="94" t="s">
        <v>7028</v>
      </c>
      <c r="S302" s="94" t="s">
        <v>135</v>
      </c>
      <c r="T302" s="94" t="s">
        <v>6321</v>
      </c>
      <c r="U302" s="94" t="s">
        <v>1236</v>
      </c>
      <c r="V302" s="104" t="s">
        <v>7029</v>
      </c>
      <c r="W302" s="105" t="s">
        <v>2498</v>
      </c>
      <c r="X302" s="105" t="s">
        <v>7027</v>
      </c>
      <c r="Y302" s="105" t="s">
        <v>7030</v>
      </c>
      <c r="Z302" s="105" t="s">
        <v>7031</v>
      </c>
      <c r="AA302" s="105" t="s">
        <v>7032</v>
      </c>
      <c r="AB302" s="106">
        <v>2</v>
      </c>
      <c r="AC302" s="102">
        <v>10190</v>
      </c>
      <c r="AD302" s="94">
        <v>4700</v>
      </c>
      <c r="AE302" s="94">
        <v>2000</v>
      </c>
      <c r="AF302" s="94">
        <v>2000</v>
      </c>
      <c r="AG302" s="94">
        <v>0</v>
      </c>
      <c r="AH302" s="102"/>
      <c r="AI302" s="102"/>
      <c r="AJ302" s="107"/>
      <c r="AK302" s="107" t="s">
        <v>3118</v>
      </c>
      <c r="AL302" s="107"/>
    </row>
    <row r="303" spans="2:38" ht="25.25" customHeight="1" x14ac:dyDescent="0.2">
      <c r="B303" s="102" t="s">
        <v>1226</v>
      </c>
      <c r="C303" s="94" t="s">
        <v>85</v>
      </c>
      <c r="D303" s="103" t="s">
        <v>10702</v>
      </c>
      <c r="E303" s="94" t="s">
        <v>10703</v>
      </c>
      <c r="F303" s="94" t="s">
        <v>3116</v>
      </c>
      <c r="G303" s="94" t="s">
        <v>2497</v>
      </c>
      <c r="H303" s="103">
        <v>2022</v>
      </c>
      <c r="I303" s="103">
        <v>2022</v>
      </c>
      <c r="J303" s="102" t="s">
        <v>1366</v>
      </c>
      <c r="K303" s="94" t="s">
        <v>1367</v>
      </c>
      <c r="L303" s="94" t="s">
        <v>2827</v>
      </c>
      <c r="M303" s="94" t="s">
        <v>1369</v>
      </c>
      <c r="N303" s="94" t="s">
        <v>1370</v>
      </c>
      <c r="O303" s="94" t="s">
        <v>89</v>
      </c>
      <c r="P303" s="94" t="s">
        <v>90</v>
      </c>
      <c r="Q303" s="94" t="s">
        <v>1371</v>
      </c>
      <c r="R303" s="94" t="s">
        <v>1372</v>
      </c>
      <c r="S303" s="94" t="s">
        <v>135</v>
      </c>
      <c r="T303" s="94" t="s">
        <v>1314</v>
      </c>
      <c r="U303" s="94" t="s">
        <v>1236</v>
      </c>
      <c r="V303" s="104" t="s">
        <v>2828</v>
      </c>
      <c r="W303" s="105" t="s">
        <v>2498</v>
      </c>
      <c r="X303" s="105" t="s">
        <v>2829</v>
      </c>
      <c r="Y303" s="105" t="s">
        <v>2830</v>
      </c>
      <c r="Z303" s="105" t="s">
        <v>2831</v>
      </c>
      <c r="AA303" s="105" t="s">
        <v>2832</v>
      </c>
      <c r="AB303" s="106">
        <v>1</v>
      </c>
      <c r="AC303" s="102">
        <v>14500</v>
      </c>
      <c r="AD303" s="94">
        <v>4000</v>
      </c>
      <c r="AE303" s="94">
        <v>1500</v>
      </c>
      <c r="AF303" s="94">
        <v>1500</v>
      </c>
      <c r="AG303" s="94">
        <v>1500</v>
      </c>
      <c r="AH303" s="102" t="s">
        <v>3117</v>
      </c>
      <c r="AI303" s="102"/>
      <c r="AJ303" s="107"/>
      <c r="AK303" s="107" t="s">
        <v>3118</v>
      </c>
      <c r="AL303" s="107"/>
    </row>
    <row r="304" spans="2:38" ht="25.25" customHeight="1" x14ac:dyDescent="0.2">
      <c r="B304" s="102" t="s">
        <v>1226</v>
      </c>
      <c r="C304" s="94" t="s">
        <v>85</v>
      </c>
      <c r="D304" s="103" t="s">
        <v>10704</v>
      </c>
      <c r="E304" s="94" t="s">
        <v>10705</v>
      </c>
      <c r="F304" s="94" t="s">
        <v>3116</v>
      </c>
      <c r="G304" s="94" t="s">
        <v>2497</v>
      </c>
      <c r="H304" s="103">
        <v>2022</v>
      </c>
      <c r="I304" s="103">
        <v>2022</v>
      </c>
      <c r="J304" s="102" t="s">
        <v>10706</v>
      </c>
      <c r="K304" s="94" t="s">
        <v>10707</v>
      </c>
      <c r="L304" s="94" t="s">
        <v>10708</v>
      </c>
      <c r="M304" s="94" t="s">
        <v>10709</v>
      </c>
      <c r="N304" s="94" t="s">
        <v>10710</v>
      </c>
      <c r="O304" s="94" t="s">
        <v>89</v>
      </c>
      <c r="P304" s="94" t="s">
        <v>90</v>
      </c>
      <c r="Q304" s="94" t="s">
        <v>10711</v>
      </c>
      <c r="R304" s="94" t="s">
        <v>10712</v>
      </c>
      <c r="S304" s="94" t="s">
        <v>135</v>
      </c>
      <c r="T304" s="94" t="s">
        <v>1426</v>
      </c>
      <c r="U304" s="94" t="s">
        <v>1236</v>
      </c>
      <c r="V304" s="104" t="s">
        <v>10713</v>
      </c>
      <c r="W304" s="105" t="s">
        <v>10714</v>
      </c>
      <c r="X304" s="105" t="s">
        <v>10711</v>
      </c>
      <c r="Y304" s="105" t="s">
        <v>10715</v>
      </c>
      <c r="Z304" s="105" t="s">
        <v>10716</v>
      </c>
      <c r="AA304" s="105" t="s">
        <v>10717</v>
      </c>
      <c r="AB304" s="106">
        <v>3</v>
      </c>
      <c r="AC304" s="102">
        <v>13910</v>
      </c>
      <c r="AD304" s="94">
        <v>5000</v>
      </c>
      <c r="AE304" s="94">
        <v>1500</v>
      </c>
      <c r="AF304" s="94">
        <v>1500</v>
      </c>
      <c r="AG304" s="94">
        <v>1500</v>
      </c>
      <c r="AH304" s="102" t="s">
        <v>3117</v>
      </c>
      <c r="AI304" s="102"/>
      <c r="AJ304" s="107"/>
      <c r="AK304" s="107" t="s">
        <v>3118</v>
      </c>
      <c r="AL304" s="107"/>
    </row>
    <row r="305" spans="2:38" ht="25.25" customHeight="1" x14ac:dyDescent="0.2">
      <c r="B305" s="102" t="s">
        <v>1226</v>
      </c>
      <c r="C305" s="94" t="s">
        <v>85</v>
      </c>
      <c r="D305" s="103" t="s">
        <v>10718</v>
      </c>
      <c r="E305" s="94" t="s">
        <v>10719</v>
      </c>
      <c r="F305" s="94" t="s">
        <v>3116</v>
      </c>
      <c r="G305" s="94" t="s">
        <v>2497</v>
      </c>
      <c r="H305" s="103">
        <v>2022</v>
      </c>
      <c r="I305" s="103">
        <v>2022</v>
      </c>
      <c r="J305" s="102" t="s">
        <v>6244</v>
      </c>
      <c r="K305" s="94" t="s">
        <v>6245</v>
      </c>
      <c r="L305" s="94"/>
      <c r="M305" s="94" t="s">
        <v>6246</v>
      </c>
      <c r="N305" s="94" t="s">
        <v>6247</v>
      </c>
      <c r="O305" s="94" t="s">
        <v>89</v>
      </c>
      <c r="P305" s="94" t="s">
        <v>257</v>
      </c>
      <c r="Q305" s="94" t="s">
        <v>6248</v>
      </c>
      <c r="R305" s="94" t="s">
        <v>6249</v>
      </c>
      <c r="S305" s="94" t="s">
        <v>91</v>
      </c>
      <c r="T305" s="94" t="s">
        <v>1350</v>
      </c>
      <c r="U305" s="94" t="s">
        <v>1236</v>
      </c>
      <c r="V305" s="104" t="s">
        <v>6250</v>
      </c>
      <c r="W305" s="105" t="s">
        <v>2498</v>
      </c>
      <c r="X305" s="105" t="s">
        <v>6251</v>
      </c>
      <c r="Y305" s="105" t="s">
        <v>6252</v>
      </c>
      <c r="Z305" s="105" t="s">
        <v>6253</v>
      </c>
      <c r="AA305" s="105" t="s">
        <v>6254</v>
      </c>
      <c r="AB305" s="106">
        <v>4</v>
      </c>
      <c r="AC305" s="102">
        <v>37420</v>
      </c>
      <c r="AD305" s="94">
        <v>14500</v>
      </c>
      <c r="AE305" s="94">
        <v>11631</v>
      </c>
      <c r="AF305" s="94">
        <v>11631</v>
      </c>
      <c r="AG305" s="94">
        <v>11631</v>
      </c>
      <c r="AH305" s="102" t="s">
        <v>3117</v>
      </c>
      <c r="AI305" s="102"/>
      <c r="AJ305" s="107"/>
      <c r="AK305" s="107" t="s">
        <v>3118</v>
      </c>
      <c r="AL305" s="107"/>
    </row>
    <row r="306" spans="2:38" ht="25.25" customHeight="1" x14ac:dyDescent="0.2">
      <c r="B306" s="102" t="s">
        <v>1226</v>
      </c>
      <c r="C306" s="94" t="s">
        <v>85</v>
      </c>
      <c r="D306" s="103" t="s">
        <v>10720</v>
      </c>
      <c r="E306" s="94" t="s">
        <v>10721</v>
      </c>
      <c r="F306" s="94" t="s">
        <v>3116</v>
      </c>
      <c r="G306" s="94" t="s">
        <v>2497</v>
      </c>
      <c r="H306" s="103">
        <v>2022</v>
      </c>
      <c r="I306" s="103">
        <v>2022</v>
      </c>
      <c r="J306" s="102" t="s">
        <v>6656</v>
      </c>
      <c r="K306" s="94" t="s">
        <v>6657</v>
      </c>
      <c r="L306" s="94" t="s">
        <v>6658</v>
      </c>
      <c r="M306" s="94" t="s">
        <v>6659</v>
      </c>
      <c r="N306" s="94" t="s">
        <v>6660</v>
      </c>
      <c r="O306" s="94" t="s">
        <v>89</v>
      </c>
      <c r="P306" s="94" t="s">
        <v>90</v>
      </c>
      <c r="Q306" s="94" t="s">
        <v>6661</v>
      </c>
      <c r="R306" s="94" t="s">
        <v>6662</v>
      </c>
      <c r="S306" s="94" t="s">
        <v>135</v>
      </c>
      <c r="T306" s="94" t="s">
        <v>1350</v>
      </c>
      <c r="U306" s="94" t="s">
        <v>1236</v>
      </c>
      <c r="V306" s="104" t="s">
        <v>2774</v>
      </c>
      <c r="W306" s="105" t="s">
        <v>6663</v>
      </c>
      <c r="X306" s="105" t="s">
        <v>6661</v>
      </c>
      <c r="Y306" s="105" t="s">
        <v>6664</v>
      </c>
      <c r="Z306" s="105" t="s">
        <v>6665</v>
      </c>
      <c r="AA306" s="105" t="s">
        <v>6666</v>
      </c>
      <c r="AB306" s="106">
        <v>2</v>
      </c>
      <c r="AC306" s="102">
        <v>8034</v>
      </c>
      <c r="AD306" s="94">
        <v>3500</v>
      </c>
      <c r="AE306" s="94">
        <v>1500</v>
      </c>
      <c r="AF306" s="94">
        <v>1500</v>
      </c>
      <c r="AG306" s="94">
        <v>1500</v>
      </c>
      <c r="AH306" s="102" t="s">
        <v>3117</v>
      </c>
      <c r="AI306" s="102"/>
      <c r="AJ306" s="107"/>
      <c r="AK306" s="107" t="s">
        <v>3118</v>
      </c>
      <c r="AL306" s="107"/>
    </row>
    <row r="307" spans="2:38" ht="25.25" customHeight="1" x14ac:dyDescent="0.2">
      <c r="B307" s="102" t="s">
        <v>1226</v>
      </c>
      <c r="C307" s="94" t="s">
        <v>85</v>
      </c>
      <c r="D307" s="103" t="s">
        <v>10722</v>
      </c>
      <c r="E307" s="94" t="s">
        <v>10723</v>
      </c>
      <c r="F307" s="94" t="s">
        <v>3116</v>
      </c>
      <c r="G307" s="94" t="s">
        <v>2497</v>
      </c>
      <c r="H307" s="103">
        <v>2022</v>
      </c>
      <c r="I307" s="103">
        <v>2022</v>
      </c>
      <c r="J307" s="102" t="s">
        <v>6956</v>
      </c>
      <c r="K307" s="94" t="s">
        <v>6957</v>
      </c>
      <c r="L307" s="94" t="s">
        <v>6958</v>
      </c>
      <c r="M307" s="94" t="s">
        <v>6959</v>
      </c>
      <c r="N307" s="94" t="s">
        <v>6960</v>
      </c>
      <c r="O307" s="94" t="s">
        <v>89</v>
      </c>
      <c r="P307" s="94" t="s">
        <v>90</v>
      </c>
      <c r="Q307" s="94" t="s">
        <v>6961</v>
      </c>
      <c r="R307" s="94" t="s">
        <v>6962</v>
      </c>
      <c r="S307" s="94" t="s">
        <v>135</v>
      </c>
      <c r="T307" s="94" t="s">
        <v>1426</v>
      </c>
      <c r="U307" s="94" t="s">
        <v>1236</v>
      </c>
      <c r="V307" s="104" t="s">
        <v>6963</v>
      </c>
      <c r="W307" s="105" t="s">
        <v>2498</v>
      </c>
      <c r="X307" s="105" t="s">
        <v>6961</v>
      </c>
      <c r="Y307" s="105" t="s">
        <v>6964</v>
      </c>
      <c r="Z307" s="105" t="s">
        <v>6965</v>
      </c>
      <c r="AA307" s="105" t="s">
        <v>6966</v>
      </c>
      <c r="AB307" s="106">
        <v>1</v>
      </c>
      <c r="AC307" s="102">
        <v>6110</v>
      </c>
      <c r="AD307" s="94">
        <v>3000</v>
      </c>
      <c r="AE307" s="94">
        <v>1500</v>
      </c>
      <c r="AF307" s="94">
        <v>1500</v>
      </c>
      <c r="AG307" s="94">
        <v>1500</v>
      </c>
      <c r="AH307" s="102" t="s">
        <v>3117</v>
      </c>
      <c r="AI307" s="102"/>
      <c r="AJ307" s="107"/>
      <c r="AK307" s="107" t="s">
        <v>3118</v>
      </c>
      <c r="AL307" s="107"/>
    </row>
    <row r="308" spans="2:38" ht="25.25" customHeight="1" x14ac:dyDescent="0.2">
      <c r="B308" s="102" t="s">
        <v>1226</v>
      </c>
      <c r="C308" s="94" t="s">
        <v>85</v>
      </c>
      <c r="D308" s="103" t="s">
        <v>10724</v>
      </c>
      <c r="E308" s="94" t="s">
        <v>10725</v>
      </c>
      <c r="F308" s="94" t="s">
        <v>3116</v>
      </c>
      <c r="G308" s="94" t="s">
        <v>2497</v>
      </c>
      <c r="H308" s="103">
        <v>2022</v>
      </c>
      <c r="I308" s="103">
        <v>2022</v>
      </c>
      <c r="J308" s="102" t="s">
        <v>6643</v>
      </c>
      <c r="K308" s="94" t="s">
        <v>6644</v>
      </c>
      <c r="L308" s="94" t="s">
        <v>6645</v>
      </c>
      <c r="M308" s="94" t="s">
        <v>6646</v>
      </c>
      <c r="N308" s="94" t="s">
        <v>6647</v>
      </c>
      <c r="O308" s="94" t="s">
        <v>89</v>
      </c>
      <c r="P308" s="94" t="s">
        <v>90</v>
      </c>
      <c r="Q308" s="94" t="s">
        <v>6648</v>
      </c>
      <c r="R308" s="94" t="s">
        <v>6649</v>
      </c>
      <c r="S308" s="94" t="s">
        <v>135</v>
      </c>
      <c r="T308" s="94" t="s">
        <v>1426</v>
      </c>
      <c r="U308" s="94" t="s">
        <v>1236</v>
      </c>
      <c r="V308" s="104" t="s">
        <v>6650</v>
      </c>
      <c r="W308" s="105" t="s">
        <v>2498</v>
      </c>
      <c r="X308" s="105" t="s">
        <v>6648</v>
      </c>
      <c r="Y308" s="105" t="s">
        <v>6651</v>
      </c>
      <c r="Z308" s="105" t="s">
        <v>6652</v>
      </c>
      <c r="AA308" s="105" t="s">
        <v>6653</v>
      </c>
      <c r="AB308" s="106">
        <v>2</v>
      </c>
      <c r="AC308" s="102">
        <v>36250</v>
      </c>
      <c r="AD308" s="94">
        <v>6500</v>
      </c>
      <c r="AE308" s="94">
        <v>1500</v>
      </c>
      <c r="AF308" s="94">
        <v>1500</v>
      </c>
      <c r="AG308" s="94">
        <v>1500</v>
      </c>
      <c r="AH308" s="102" t="s">
        <v>3117</v>
      </c>
      <c r="AI308" s="102"/>
      <c r="AJ308" s="107"/>
      <c r="AK308" s="107" t="s">
        <v>3118</v>
      </c>
      <c r="AL308" s="107"/>
    </row>
    <row r="309" spans="2:38" ht="25.25" customHeight="1" x14ac:dyDescent="0.2">
      <c r="B309" s="102" t="s">
        <v>1226</v>
      </c>
      <c r="C309" s="94" t="s">
        <v>85</v>
      </c>
      <c r="D309" s="103" t="s">
        <v>10726</v>
      </c>
      <c r="E309" s="94" t="s">
        <v>10727</v>
      </c>
      <c r="F309" s="94" t="s">
        <v>3116</v>
      </c>
      <c r="G309" s="94" t="s">
        <v>2497</v>
      </c>
      <c r="H309" s="103">
        <v>2022</v>
      </c>
      <c r="I309" s="103">
        <v>2022</v>
      </c>
      <c r="J309" s="102" t="s">
        <v>6437</v>
      </c>
      <c r="K309" s="94" t="s">
        <v>6438</v>
      </c>
      <c r="L309" s="94" t="s">
        <v>6439</v>
      </c>
      <c r="M309" s="94" t="s">
        <v>6440</v>
      </c>
      <c r="N309" s="94" t="s">
        <v>6441</v>
      </c>
      <c r="O309" s="94" t="s">
        <v>89</v>
      </c>
      <c r="P309" s="94" t="s">
        <v>90</v>
      </c>
      <c r="Q309" s="94" t="s">
        <v>6442</v>
      </c>
      <c r="R309" s="94" t="s">
        <v>6443</v>
      </c>
      <c r="S309" s="94" t="s">
        <v>91</v>
      </c>
      <c r="T309" s="94" t="s">
        <v>6321</v>
      </c>
      <c r="U309" s="94" t="s">
        <v>1236</v>
      </c>
      <c r="V309" s="104" t="s">
        <v>6444</v>
      </c>
      <c r="W309" s="105" t="s">
        <v>6445</v>
      </c>
      <c r="X309" s="105" t="s">
        <v>6446</v>
      </c>
      <c r="Y309" s="105" t="s">
        <v>6447</v>
      </c>
      <c r="Z309" s="105" t="s">
        <v>6448</v>
      </c>
      <c r="AA309" s="105" t="s">
        <v>6449</v>
      </c>
      <c r="AB309" s="106">
        <v>2</v>
      </c>
      <c r="AC309" s="102">
        <v>4195</v>
      </c>
      <c r="AD309" s="94">
        <v>2050</v>
      </c>
      <c r="AE309" s="94">
        <v>1600</v>
      </c>
      <c r="AF309" s="94">
        <v>1600</v>
      </c>
      <c r="AG309" s="94">
        <v>1600</v>
      </c>
      <c r="AH309" s="102" t="s">
        <v>3117</v>
      </c>
      <c r="AI309" s="102"/>
      <c r="AJ309" s="107"/>
      <c r="AK309" s="107" t="s">
        <v>3118</v>
      </c>
      <c r="AL309" s="107"/>
    </row>
    <row r="310" spans="2:38" ht="25.25" customHeight="1" x14ac:dyDescent="0.2">
      <c r="B310" s="102" t="s">
        <v>1226</v>
      </c>
      <c r="C310" s="94" t="s">
        <v>85</v>
      </c>
      <c r="D310" s="103" t="s">
        <v>10728</v>
      </c>
      <c r="E310" s="94" t="s">
        <v>10729</v>
      </c>
      <c r="F310" s="94" t="s">
        <v>3116</v>
      </c>
      <c r="G310" s="94" t="s">
        <v>2497</v>
      </c>
      <c r="H310" s="103">
        <v>2022</v>
      </c>
      <c r="I310" s="103">
        <v>2022</v>
      </c>
      <c r="J310" s="102" t="s">
        <v>1250</v>
      </c>
      <c r="K310" s="94" t="s">
        <v>1251</v>
      </c>
      <c r="L310" s="94" t="s">
        <v>2796</v>
      </c>
      <c r="M310" s="94" t="s">
        <v>1253</v>
      </c>
      <c r="N310" s="94" t="s">
        <v>1254</v>
      </c>
      <c r="O310" s="94" t="s">
        <v>89</v>
      </c>
      <c r="P310" s="94" t="s">
        <v>90</v>
      </c>
      <c r="Q310" s="94" t="s">
        <v>1255</v>
      </c>
      <c r="R310" s="94" t="s">
        <v>1256</v>
      </c>
      <c r="S310" s="94" t="s">
        <v>119</v>
      </c>
      <c r="T310" s="94" t="s">
        <v>1257</v>
      </c>
      <c r="U310" s="94" t="s">
        <v>1236</v>
      </c>
      <c r="V310" s="104" t="s">
        <v>2797</v>
      </c>
      <c r="W310" s="105" t="s">
        <v>2498</v>
      </c>
      <c r="X310" s="105" t="s">
        <v>1255</v>
      </c>
      <c r="Y310" s="105" t="s">
        <v>2798</v>
      </c>
      <c r="Z310" s="105" t="s">
        <v>2799</v>
      </c>
      <c r="AA310" s="105" t="s">
        <v>2800</v>
      </c>
      <c r="AB310" s="106">
        <v>1</v>
      </c>
      <c r="AC310" s="102">
        <v>9500</v>
      </c>
      <c r="AD310" s="94">
        <v>3000</v>
      </c>
      <c r="AE310" s="94">
        <v>1500</v>
      </c>
      <c r="AF310" s="94">
        <v>1500</v>
      </c>
      <c r="AG310" s="94">
        <v>0</v>
      </c>
      <c r="AH310" s="102" t="s">
        <v>3117</v>
      </c>
      <c r="AI310" s="102"/>
      <c r="AJ310" s="107"/>
      <c r="AK310" s="107" t="s">
        <v>3118</v>
      </c>
      <c r="AL310" s="107"/>
    </row>
    <row r="311" spans="2:38" ht="25.25" customHeight="1" x14ac:dyDescent="0.2">
      <c r="B311" s="102" t="s">
        <v>1226</v>
      </c>
      <c r="C311" s="94" t="s">
        <v>85</v>
      </c>
      <c r="D311" s="103" t="s">
        <v>10730</v>
      </c>
      <c r="E311" s="94" t="s">
        <v>10731</v>
      </c>
      <c r="F311" s="94" t="s">
        <v>3116</v>
      </c>
      <c r="G311" s="94" t="s">
        <v>2497</v>
      </c>
      <c r="H311" s="103">
        <v>2022</v>
      </c>
      <c r="I311" s="103">
        <v>2022</v>
      </c>
      <c r="J311" s="102" t="s">
        <v>6381</v>
      </c>
      <c r="K311" s="94" t="s">
        <v>6382</v>
      </c>
      <c r="L311" s="94" t="s">
        <v>6383</v>
      </c>
      <c r="M311" s="94" t="s">
        <v>6384</v>
      </c>
      <c r="N311" s="94" t="s">
        <v>6385</v>
      </c>
      <c r="O311" s="94" t="s">
        <v>89</v>
      </c>
      <c r="P311" s="94" t="s">
        <v>90</v>
      </c>
      <c r="Q311" s="94" t="s">
        <v>6386</v>
      </c>
      <c r="R311" s="94" t="s">
        <v>6387</v>
      </c>
      <c r="S311" s="94" t="s">
        <v>91</v>
      </c>
      <c r="T311" s="94" t="s">
        <v>1235</v>
      </c>
      <c r="U311" s="94" t="s">
        <v>1236</v>
      </c>
      <c r="V311" s="104" t="s">
        <v>6388</v>
      </c>
      <c r="W311" s="105" t="s">
        <v>6389</v>
      </c>
      <c r="X311" s="105" t="s">
        <v>6386</v>
      </c>
      <c r="Y311" s="105" t="s">
        <v>6390</v>
      </c>
      <c r="Z311" s="105" t="s">
        <v>6391</v>
      </c>
      <c r="AA311" s="105" t="s">
        <v>6392</v>
      </c>
      <c r="AB311" s="106">
        <v>3</v>
      </c>
      <c r="AC311" s="102">
        <v>21047</v>
      </c>
      <c r="AD311" s="94">
        <v>9000</v>
      </c>
      <c r="AE311" s="94">
        <v>1600</v>
      </c>
      <c r="AF311" s="94">
        <v>1600</v>
      </c>
      <c r="AG311" s="94">
        <v>1600</v>
      </c>
      <c r="AH311" s="102"/>
      <c r="AI311" s="102"/>
      <c r="AJ311" s="107"/>
      <c r="AK311" s="107" t="s">
        <v>3118</v>
      </c>
      <c r="AL311" s="107"/>
    </row>
    <row r="312" spans="2:38" ht="25.25" customHeight="1" x14ac:dyDescent="0.2">
      <c r="B312" s="102" t="s">
        <v>1226</v>
      </c>
      <c r="C312" s="94" t="s">
        <v>85</v>
      </c>
      <c r="D312" s="103" t="s">
        <v>10732</v>
      </c>
      <c r="E312" s="94" t="s">
        <v>10733</v>
      </c>
      <c r="F312" s="94" t="s">
        <v>3116</v>
      </c>
      <c r="G312" s="94" t="s">
        <v>2497</v>
      </c>
      <c r="H312" s="103">
        <v>2022</v>
      </c>
      <c r="I312" s="103">
        <v>2022</v>
      </c>
      <c r="J312" s="102" t="s">
        <v>6578</v>
      </c>
      <c r="K312" s="94" t="s">
        <v>6579</v>
      </c>
      <c r="L312" s="94" t="s">
        <v>6580</v>
      </c>
      <c r="M312" s="94" t="s">
        <v>6581</v>
      </c>
      <c r="N312" s="94" t="s">
        <v>6582</v>
      </c>
      <c r="O312" s="94" t="s">
        <v>89</v>
      </c>
      <c r="P312" s="94" t="s">
        <v>90</v>
      </c>
      <c r="Q312" s="94" t="s">
        <v>6583</v>
      </c>
      <c r="R312" s="94" t="s">
        <v>6584</v>
      </c>
      <c r="S312" s="94" t="s">
        <v>223</v>
      </c>
      <c r="T312" s="94" t="s">
        <v>1583</v>
      </c>
      <c r="U312" s="94" t="s">
        <v>1236</v>
      </c>
      <c r="V312" s="104" t="s">
        <v>6585</v>
      </c>
      <c r="W312" s="105" t="s">
        <v>2498</v>
      </c>
      <c r="X312" s="105" t="s">
        <v>6583</v>
      </c>
      <c r="Y312" s="105" t="s">
        <v>2887</v>
      </c>
      <c r="Z312" s="105" t="s">
        <v>6586</v>
      </c>
      <c r="AA312" s="105" t="s">
        <v>6587</v>
      </c>
      <c r="AB312" s="106">
        <v>1</v>
      </c>
      <c r="AC312" s="102">
        <v>3960</v>
      </c>
      <c r="AD312" s="94">
        <v>1800</v>
      </c>
      <c r="AE312" s="94">
        <v>1500</v>
      </c>
      <c r="AF312" s="94">
        <v>1500</v>
      </c>
      <c r="AG312" s="94">
        <v>1500</v>
      </c>
      <c r="AH312" s="102"/>
      <c r="AI312" s="102"/>
      <c r="AJ312" s="107"/>
      <c r="AK312" s="107" t="s">
        <v>3118</v>
      </c>
      <c r="AL312" s="107"/>
    </row>
    <row r="313" spans="2:38" ht="25.25" customHeight="1" x14ac:dyDescent="0.2">
      <c r="B313" s="102" t="s">
        <v>1226</v>
      </c>
      <c r="C313" s="94" t="s">
        <v>85</v>
      </c>
      <c r="D313" s="103" t="s">
        <v>10734</v>
      </c>
      <c r="E313" s="94" t="s">
        <v>10735</v>
      </c>
      <c r="F313" s="94" t="s">
        <v>3116</v>
      </c>
      <c r="G313" s="94" t="s">
        <v>2497</v>
      </c>
      <c r="H313" s="103">
        <v>2022</v>
      </c>
      <c r="I313" s="103">
        <v>2022</v>
      </c>
      <c r="J313" s="102" t="s">
        <v>6257</v>
      </c>
      <c r="K313" s="94" t="s">
        <v>6258</v>
      </c>
      <c r="L313" s="94" t="s">
        <v>6259</v>
      </c>
      <c r="M313" s="94" t="s">
        <v>6260</v>
      </c>
      <c r="N313" s="94" t="s">
        <v>6261</v>
      </c>
      <c r="O313" s="94" t="s">
        <v>89</v>
      </c>
      <c r="P313" s="94" t="s">
        <v>90</v>
      </c>
      <c r="Q313" s="94" t="s">
        <v>6262</v>
      </c>
      <c r="R313" s="94" t="s">
        <v>6263</v>
      </c>
      <c r="S313" s="94" t="s">
        <v>135</v>
      </c>
      <c r="T313" s="94" t="s">
        <v>1235</v>
      </c>
      <c r="U313" s="94" t="s">
        <v>1236</v>
      </c>
      <c r="V313" s="104" t="s">
        <v>6264</v>
      </c>
      <c r="W313" s="105" t="s">
        <v>2498</v>
      </c>
      <c r="X313" s="105" t="s">
        <v>6262</v>
      </c>
      <c r="Y313" s="105" t="s">
        <v>6265</v>
      </c>
      <c r="Z313" s="105" t="s">
        <v>6266</v>
      </c>
      <c r="AA313" s="105" t="s">
        <v>6267</v>
      </c>
      <c r="AB313" s="106">
        <v>1</v>
      </c>
      <c r="AC313" s="102">
        <v>11960</v>
      </c>
      <c r="AD313" s="94">
        <v>5000</v>
      </c>
      <c r="AE313" s="94">
        <v>1500</v>
      </c>
      <c r="AF313" s="94">
        <v>1500</v>
      </c>
      <c r="AG313" s="94">
        <v>1500</v>
      </c>
      <c r="AH313" s="102"/>
      <c r="AI313" s="102"/>
      <c r="AJ313" s="107"/>
      <c r="AK313" s="107" t="s">
        <v>3118</v>
      </c>
      <c r="AL313" s="107"/>
    </row>
    <row r="314" spans="2:38" ht="25.25" customHeight="1" x14ac:dyDescent="0.2">
      <c r="B314" s="102" t="s">
        <v>1226</v>
      </c>
      <c r="C314" s="94" t="s">
        <v>85</v>
      </c>
      <c r="D314" s="103" t="s">
        <v>10736</v>
      </c>
      <c r="E314" s="94" t="s">
        <v>10737</v>
      </c>
      <c r="F314" s="94" t="s">
        <v>3116</v>
      </c>
      <c r="G314" s="94" t="s">
        <v>2497</v>
      </c>
      <c r="H314" s="103">
        <v>2022</v>
      </c>
      <c r="I314" s="103">
        <v>2022</v>
      </c>
      <c r="J314" s="102" t="s">
        <v>10738</v>
      </c>
      <c r="K314" s="94" t="s">
        <v>10739</v>
      </c>
      <c r="L314" s="94" t="s">
        <v>10740</v>
      </c>
      <c r="M314" s="94" t="s">
        <v>10741</v>
      </c>
      <c r="N314" s="94" t="s">
        <v>10742</v>
      </c>
      <c r="O314" s="94" t="s">
        <v>89</v>
      </c>
      <c r="P314" s="94" t="s">
        <v>90</v>
      </c>
      <c r="Q314" s="94" t="s">
        <v>10743</v>
      </c>
      <c r="R314" s="94" t="s">
        <v>10744</v>
      </c>
      <c r="S314" s="94" t="s">
        <v>135</v>
      </c>
      <c r="T314" s="94" t="s">
        <v>1350</v>
      </c>
      <c r="U314" s="94" t="s">
        <v>1236</v>
      </c>
      <c r="V314" s="104" t="s">
        <v>10745</v>
      </c>
      <c r="W314" s="105" t="s">
        <v>10746</v>
      </c>
      <c r="X314" s="105" t="s">
        <v>10743</v>
      </c>
      <c r="Y314" s="105" t="s">
        <v>10747</v>
      </c>
      <c r="Z314" s="105" t="s">
        <v>10748</v>
      </c>
      <c r="AA314" s="105" t="s">
        <v>10749</v>
      </c>
      <c r="AB314" s="106">
        <v>3</v>
      </c>
      <c r="AC314" s="102">
        <v>33354</v>
      </c>
      <c r="AD314" s="94">
        <v>14104</v>
      </c>
      <c r="AE314" s="94">
        <v>1500</v>
      </c>
      <c r="AF314" s="94">
        <v>1500</v>
      </c>
      <c r="AG314" s="94">
        <v>1500</v>
      </c>
      <c r="AH314" s="102"/>
      <c r="AI314" s="102"/>
      <c r="AJ314" s="107"/>
      <c r="AK314" s="107" t="s">
        <v>3118</v>
      </c>
      <c r="AL314" s="107"/>
    </row>
    <row r="315" spans="2:38" ht="25.25" customHeight="1" x14ac:dyDescent="0.2">
      <c r="B315" s="102" t="s">
        <v>1226</v>
      </c>
      <c r="C315" s="94" t="s">
        <v>85</v>
      </c>
      <c r="D315" s="103" t="s">
        <v>10750</v>
      </c>
      <c r="E315" s="94" t="s">
        <v>10751</v>
      </c>
      <c r="F315" s="94" t="s">
        <v>3116</v>
      </c>
      <c r="G315" s="94" t="s">
        <v>2497</v>
      </c>
      <c r="H315" s="103">
        <v>2022</v>
      </c>
      <c r="I315" s="103">
        <v>2022</v>
      </c>
      <c r="J315" s="102" t="s">
        <v>6796</v>
      </c>
      <c r="K315" s="94" t="s">
        <v>6797</v>
      </c>
      <c r="L315" s="94" t="s">
        <v>6798</v>
      </c>
      <c r="M315" s="94" t="s">
        <v>6799</v>
      </c>
      <c r="N315" s="94" t="s">
        <v>6800</v>
      </c>
      <c r="O315" s="94" t="s">
        <v>89</v>
      </c>
      <c r="P315" s="94" t="s">
        <v>90</v>
      </c>
      <c r="Q315" s="94" t="s">
        <v>6801</v>
      </c>
      <c r="R315" s="94" t="s">
        <v>6802</v>
      </c>
      <c r="S315" s="94" t="s">
        <v>135</v>
      </c>
      <c r="T315" s="94" t="s">
        <v>1350</v>
      </c>
      <c r="U315" s="94" t="s">
        <v>1236</v>
      </c>
      <c r="V315" s="104" t="s">
        <v>6803</v>
      </c>
      <c r="W315" s="105" t="s">
        <v>2498</v>
      </c>
      <c r="X315" s="105" t="s">
        <v>6804</v>
      </c>
      <c r="Y315" s="105" t="s">
        <v>6805</v>
      </c>
      <c r="Z315" s="105" t="s">
        <v>6806</v>
      </c>
      <c r="AA315" s="105" t="s">
        <v>6807</v>
      </c>
      <c r="AB315" s="106">
        <v>1</v>
      </c>
      <c r="AC315" s="102">
        <v>5937</v>
      </c>
      <c r="AD315" s="94">
        <v>1500</v>
      </c>
      <c r="AE315" s="94">
        <v>1500</v>
      </c>
      <c r="AF315" s="94">
        <v>1500</v>
      </c>
      <c r="AG315" s="94">
        <v>1500</v>
      </c>
      <c r="AH315" s="102"/>
      <c r="AI315" s="102"/>
      <c r="AJ315" s="107"/>
      <c r="AK315" s="107" t="s">
        <v>3118</v>
      </c>
      <c r="AL315" s="107"/>
    </row>
    <row r="316" spans="2:38" ht="25.25" customHeight="1" x14ac:dyDescent="0.2">
      <c r="B316" s="102" t="s">
        <v>1226</v>
      </c>
      <c r="C316" s="94" t="s">
        <v>85</v>
      </c>
      <c r="D316" s="103" t="s">
        <v>10752</v>
      </c>
      <c r="E316" s="94" t="s">
        <v>10753</v>
      </c>
      <c r="F316" s="94" t="s">
        <v>3116</v>
      </c>
      <c r="G316" s="94" t="s">
        <v>2497</v>
      </c>
      <c r="H316" s="103">
        <v>2022</v>
      </c>
      <c r="I316" s="103">
        <v>2022</v>
      </c>
      <c r="J316" s="102" t="s">
        <v>6618</v>
      </c>
      <c r="K316" s="94" t="s">
        <v>6619</v>
      </c>
      <c r="L316" s="94" t="s">
        <v>6620</v>
      </c>
      <c r="M316" s="94" t="s">
        <v>6621</v>
      </c>
      <c r="N316" s="94" t="s">
        <v>6622</v>
      </c>
      <c r="O316" s="94" t="s">
        <v>89</v>
      </c>
      <c r="P316" s="94" t="s">
        <v>90</v>
      </c>
      <c r="Q316" s="94" t="s">
        <v>6623</v>
      </c>
      <c r="R316" s="94" t="s">
        <v>6624</v>
      </c>
      <c r="S316" s="94" t="s">
        <v>135</v>
      </c>
      <c r="T316" s="94" t="s">
        <v>1257</v>
      </c>
      <c r="U316" s="94" t="s">
        <v>1236</v>
      </c>
      <c r="V316" s="104" t="s">
        <v>6625</v>
      </c>
      <c r="W316" s="105" t="s">
        <v>2498</v>
      </c>
      <c r="X316" s="105" t="s">
        <v>6623</v>
      </c>
      <c r="Y316" s="105" t="s">
        <v>6626</v>
      </c>
      <c r="Z316" s="105" t="s">
        <v>6627</v>
      </c>
      <c r="AA316" s="105" t="s">
        <v>6628</v>
      </c>
      <c r="AB316" s="106">
        <v>3</v>
      </c>
      <c r="AC316" s="102">
        <v>19130</v>
      </c>
      <c r="AD316" s="94">
        <v>9000</v>
      </c>
      <c r="AE316" s="94">
        <v>3069</v>
      </c>
      <c r="AF316" s="94">
        <v>3069</v>
      </c>
      <c r="AG316" s="94">
        <v>3069</v>
      </c>
      <c r="AH316" s="102" t="s">
        <v>3117</v>
      </c>
      <c r="AI316" s="102"/>
      <c r="AJ316" s="107"/>
      <c r="AK316" s="107" t="s">
        <v>3118</v>
      </c>
      <c r="AL316" s="107"/>
    </row>
    <row r="317" spans="2:38" ht="25.25" customHeight="1" x14ac:dyDescent="0.2">
      <c r="B317" s="102" t="s">
        <v>1226</v>
      </c>
      <c r="C317" s="94" t="s">
        <v>85</v>
      </c>
      <c r="D317" s="103" t="s">
        <v>10754</v>
      </c>
      <c r="E317" s="94" t="s">
        <v>10755</v>
      </c>
      <c r="F317" s="94" t="s">
        <v>3116</v>
      </c>
      <c r="G317" s="94" t="s">
        <v>2497</v>
      </c>
      <c r="H317" s="103">
        <v>2022</v>
      </c>
      <c r="I317" s="103">
        <v>2022</v>
      </c>
      <c r="J317" s="102" t="s">
        <v>6168</v>
      </c>
      <c r="K317" s="94" t="s">
        <v>6169</v>
      </c>
      <c r="L317" s="94" t="s">
        <v>6170</v>
      </c>
      <c r="M317" s="94" t="s">
        <v>6171</v>
      </c>
      <c r="N317" s="94" t="s">
        <v>6172</v>
      </c>
      <c r="O317" s="94" t="s">
        <v>89</v>
      </c>
      <c r="P317" s="94" t="s">
        <v>90</v>
      </c>
      <c r="Q317" s="94" t="s">
        <v>6173</v>
      </c>
      <c r="R317" s="94" t="s">
        <v>6174</v>
      </c>
      <c r="S317" s="94" t="s">
        <v>135</v>
      </c>
      <c r="T317" s="94" t="s">
        <v>1400</v>
      </c>
      <c r="U317" s="94" t="s">
        <v>1236</v>
      </c>
      <c r="V317" s="104" t="s">
        <v>6175</v>
      </c>
      <c r="W317" s="105" t="s">
        <v>6176</v>
      </c>
      <c r="X317" s="105" t="s">
        <v>6173</v>
      </c>
      <c r="Y317" s="105" t="s">
        <v>6177</v>
      </c>
      <c r="Z317" s="105" t="s">
        <v>6178</v>
      </c>
      <c r="AA317" s="105" t="s">
        <v>6179</v>
      </c>
      <c r="AB317" s="106">
        <v>3</v>
      </c>
      <c r="AC317" s="102">
        <v>16250</v>
      </c>
      <c r="AD317" s="94">
        <v>4500</v>
      </c>
      <c r="AE317" s="94">
        <v>4000</v>
      </c>
      <c r="AF317" s="94">
        <v>4000</v>
      </c>
      <c r="AG317" s="94">
        <v>4000</v>
      </c>
      <c r="AH317" s="102" t="s">
        <v>3117</v>
      </c>
      <c r="AI317" s="102"/>
      <c r="AJ317" s="107"/>
      <c r="AK317" s="107" t="s">
        <v>3118</v>
      </c>
      <c r="AL317" s="107"/>
    </row>
    <row r="318" spans="2:38" ht="25.25" customHeight="1" x14ac:dyDescent="0.2">
      <c r="B318" s="102" t="s">
        <v>1226</v>
      </c>
      <c r="C318" s="94" t="s">
        <v>85</v>
      </c>
      <c r="D318" s="103" t="s">
        <v>10756</v>
      </c>
      <c r="E318" s="94" t="s">
        <v>10757</v>
      </c>
      <c r="F318" s="94" t="s">
        <v>3116</v>
      </c>
      <c r="G318" s="94" t="s">
        <v>2497</v>
      </c>
      <c r="H318" s="103">
        <v>2022</v>
      </c>
      <c r="I318" s="103">
        <v>2022</v>
      </c>
      <c r="J318" s="102" t="s">
        <v>6315</v>
      </c>
      <c r="K318" s="94" t="s">
        <v>6316</v>
      </c>
      <c r="L318" s="94"/>
      <c r="M318" s="94" t="s">
        <v>6317</v>
      </c>
      <c r="N318" s="94" t="s">
        <v>6318</v>
      </c>
      <c r="O318" s="94" t="s">
        <v>89</v>
      </c>
      <c r="P318" s="94" t="s">
        <v>257</v>
      </c>
      <c r="Q318" s="94" t="s">
        <v>6319</v>
      </c>
      <c r="R318" s="94" t="s">
        <v>6320</v>
      </c>
      <c r="S318" s="94" t="s">
        <v>91</v>
      </c>
      <c r="T318" s="94" t="s">
        <v>6321</v>
      </c>
      <c r="U318" s="94" t="s">
        <v>1236</v>
      </c>
      <c r="V318" s="104" t="s">
        <v>6322</v>
      </c>
      <c r="W318" s="105" t="s">
        <v>6323</v>
      </c>
      <c r="X318" s="105" t="s">
        <v>6319</v>
      </c>
      <c r="Y318" s="105" t="s">
        <v>6324</v>
      </c>
      <c r="Z318" s="105" t="s">
        <v>6325</v>
      </c>
      <c r="AA318" s="105" t="s">
        <v>6326</v>
      </c>
      <c r="AB318" s="106">
        <v>4</v>
      </c>
      <c r="AC318" s="102">
        <v>41213</v>
      </c>
      <c r="AD318" s="94">
        <v>19300</v>
      </c>
      <c r="AE318" s="94">
        <v>17852</v>
      </c>
      <c r="AF318" s="94">
        <v>17852</v>
      </c>
      <c r="AG318" s="94">
        <v>17852</v>
      </c>
      <c r="AH318" s="102" t="s">
        <v>3117</v>
      </c>
      <c r="AI318" s="102"/>
      <c r="AJ318" s="107"/>
      <c r="AK318" s="107" t="s">
        <v>3118</v>
      </c>
      <c r="AL318" s="107"/>
    </row>
    <row r="319" spans="2:38" ht="25.25" customHeight="1" x14ac:dyDescent="0.2">
      <c r="B319" s="102" t="s">
        <v>1226</v>
      </c>
      <c r="C319" s="94" t="s">
        <v>85</v>
      </c>
      <c r="D319" s="103" t="s">
        <v>10758</v>
      </c>
      <c r="E319" s="94" t="s">
        <v>10759</v>
      </c>
      <c r="F319" s="94" t="s">
        <v>3116</v>
      </c>
      <c r="G319" s="94" t="s">
        <v>2497</v>
      </c>
      <c r="H319" s="103">
        <v>2022</v>
      </c>
      <c r="I319" s="103">
        <v>2022</v>
      </c>
      <c r="J319" s="102" t="s">
        <v>10760</v>
      </c>
      <c r="K319" s="94" t="s">
        <v>10761</v>
      </c>
      <c r="L319" s="94" t="s">
        <v>10762</v>
      </c>
      <c r="M319" s="94" t="s">
        <v>10763</v>
      </c>
      <c r="N319" s="94" t="s">
        <v>10764</v>
      </c>
      <c r="O319" s="94" t="s">
        <v>89</v>
      </c>
      <c r="P319" s="94" t="s">
        <v>90</v>
      </c>
      <c r="Q319" s="94" t="s">
        <v>10765</v>
      </c>
      <c r="R319" s="94" t="s">
        <v>10766</v>
      </c>
      <c r="S319" s="94" t="s">
        <v>91</v>
      </c>
      <c r="T319" s="94" t="s">
        <v>1350</v>
      </c>
      <c r="U319" s="94" t="s">
        <v>1236</v>
      </c>
      <c r="V319" s="104" t="s">
        <v>10767</v>
      </c>
      <c r="W319" s="105" t="s">
        <v>2498</v>
      </c>
      <c r="X319" s="105" t="s">
        <v>10765</v>
      </c>
      <c r="Y319" s="105" t="s">
        <v>10768</v>
      </c>
      <c r="Z319" s="105" t="s">
        <v>10769</v>
      </c>
      <c r="AA319" s="105" t="s">
        <v>10770</v>
      </c>
      <c r="AB319" s="106">
        <v>1</v>
      </c>
      <c r="AC319" s="102">
        <v>4710</v>
      </c>
      <c r="AD319" s="94">
        <v>2000</v>
      </c>
      <c r="AE319" s="94">
        <v>2000</v>
      </c>
      <c r="AF319" s="94">
        <v>2000</v>
      </c>
      <c r="AG319" s="94">
        <v>2000</v>
      </c>
      <c r="AH319" s="102" t="s">
        <v>3117</v>
      </c>
      <c r="AI319" s="102"/>
      <c r="AJ319" s="107"/>
      <c r="AK319" s="107" t="s">
        <v>3118</v>
      </c>
      <c r="AL319" s="107"/>
    </row>
    <row r="320" spans="2:38" ht="25.25" customHeight="1" x14ac:dyDescent="0.2">
      <c r="B320" s="102" t="s">
        <v>1226</v>
      </c>
      <c r="C320" s="94" t="s">
        <v>85</v>
      </c>
      <c r="D320" s="103" t="s">
        <v>10771</v>
      </c>
      <c r="E320" s="94" t="s">
        <v>10772</v>
      </c>
      <c r="F320" s="94" t="s">
        <v>3116</v>
      </c>
      <c r="G320" s="94" t="s">
        <v>2497</v>
      </c>
      <c r="H320" s="103">
        <v>2022</v>
      </c>
      <c r="I320" s="103">
        <v>2022</v>
      </c>
      <c r="J320" s="102" t="s">
        <v>6565</v>
      </c>
      <c r="K320" s="94" t="s">
        <v>6566</v>
      </c>
      <c r="L320" s="94" t="s">
        <v>6567</v>
      </c>
      <c r="M320" s="94" t="s">
        <v>6568</v>
      </c>
      <c r="N320" s="94" t="s">
        <v>6569</v>
      </c>
      <c r="O320" s="94" t="s">
        <v>89</v>
      </c>
      <c r="P320" s="94" t="s">
        <v>90</v>
      </c>
      <c r="Q320" s="94" t="s">
        <v>6570</v>
      </c>
      <c r="R320" s="94" t="s">
        <v>6571</v>
      </c>
      <c r="S320" s="94" t="s">
        <v>135</v>
      </c>
      <c r="T320" s="94" t="s">
        <v>6321</v>
      </c>
      <c r="U320" s="94" t="s">
        <v>1236</v>
      </c>
      <c r="V320" s="104" t="s">
        <v>6572</v>
      </c>
      <c r="W320" s="105" t="s">
        <v>2498</v>
      </c>
      <c r="X320" s="105" t="s">
        <v>6570</v>
      </c>
      <c r="Y320" s="105" t="s">
        <v>6573</v>
      </c>
      <c r="Z320" s="105" t="s">
        <v>6574</v>
      </c>
      <c r="AA320" s="105" t="s">
        <v>6575</v>
      </c>
      <c r="AB320" s="106">
        <v>1</v>
      </c>
      <c r="AC320" s="102">
        <v>5942</v>
      </c>
      <c r="AD320" s="94">
        <v>2000</v>
      </c>
      <c r="AE320" s="94">
        <v>1500</v>
      </c>
      <c r="AF320" s="94">
        <v>1500</v>
      </c>
      <c r="AG320" s="94">
        <v>1500</v>
      </c>
      <c r="AH320" s="102" t="s">
        <v>3117</v>
      </c>
      <c r="AI320" s="102"/>
      <c r="AJ320" s="107"/>
      <c r="AK320" s="107" t="s">
        <v>3118</v>
      </c>
      <c r="AL320" s="107"/>
    </row>
    <row r="321" spans="2:38" ht="25.25" customHeight="1" x14ac:dyDescent="0.2">
      <c r="B321" s="102" t="s">
        <v>1226</v>
      </c>
      <c r="C321" s="94" t="s">
        <v>85</v>
      </c>
      <c r="D321" s="103" t="s">
        <v>10773</v>
      </c>
      <c r="E321" s="94" t="s">
        <v>10774</v>
      </c>
      <c r="F321" s="94" t="s">
        <v>3116</v>
      </c>
      <c r="G321" s="94" t="s">
        <v>2497</v>
      </c>
      <c r="H321" s="103">
        <v>2022</v>
      </c>
      <c r="I321" s="103">
        <v>2022</v>
      </c>
      <c r="J321" s="102" t="s">
        <v>1550</v>
      </c>
      <c r="K321" s="94" t="s">
        <v>10775</v>
      </c>
      <c r="L321" s="94"/>
      <c r="M321" s="94" t="s">
        <v>10776</v>
      </c>
      <c r="N321" s="94" t="s">
        <v>1553</v>
      </c>
      <c r="O321" s="94" t="s">
        <v>89</v>
      </c>
      <c r="P321" s="94" t="s">
        <v>257</v>
      </c>
      <c r="Q321" s="94" t="s">
        <v>10777</v>
      </c>
      <c r="R321" s="94" t="s">
        <v>10778</v>
      </c>
      <c r="S321" s="94" t="s">
        <v>91</v>
      </c>
      <c r="T321" s="94" t="s">
        <v>1400</v>
      </c>
      <c r="U321" s="94" t="s">
        <v>1236</v>
      </c>
      <c r="V321" s="104" t="s">
        <v>10779</v>
      </c>
      <c r="W321" s="105" t="s">
        <v>2498</v>
      </c>
      <c r="X321" s="105" t="s">
        <v>10777</v>
      </c>
      <c r="Y321" s="105" t="s">
        <v>10780</v>
      </c>
      <c r="Z321" s="105" t="s">
        <v>2883</v>
      </c>
      <c r="AA321" s="105" t="s">
        <v>10781</v>
      </c>
      <c r="AB321" s="106">
        <v>4</v>
      </c>
      <c r="AC321" s="102">
        <v>45500</v>
      </c>
      <c r="AD321" s="94">
        <v>13000</v>
      </c>
      <c r="AE321" s="94">
        <v>10723</v>
      </c>
      <c r="AF321" s="94">
        <v>10723</v>
      </c>
      <c r="AG321" s="94">
        <v>10723</v>
      </c>
      <c r="AH321" s="102" t="s">
        <v>3117</v>
      </c>
      <c r="AI321" s="102"/>
      <c r="AJ321" s="107"/>
      <c r="AK321" s="107" t="s">
        <v>3118</v>
      </c>
      <c r="AL321" s="107"/>
    </row>
    <row r="322" spans="2:38" ht="25.25" customHeight="1" x14ac:dyDescent="0.2">
      <c r="B322" s="102" t="s">
        <v>1226</v>
      </c>
      <c r="C322" s="94" t="s">
        <v>85</v>
      </c>
      <c r="D322" s="103" t="s">
        <v>10782</v>
      </c>
      <c r="E322" s="94" t="s">
        <v>10783</v>
      </c>
      <c r="F322" s="94" t="s">
        <v>3116</v>
      </c>
      <c r="G322" s="94" t="s">
        <v>2497</v>
      </c>
      <c r="H322" s="103">
        <v>2022</v>
      </c>
      <c r="I322" s="103">
        <v>2022</v>
      </c>
      <c r="J322" s="102" t="s">
        <v>6341</v>
      </c>
      <c r="K322" s="94" t="s">
        <v>10784</v>
      </c>
      <c r="L322" s="94" t="s">
        <v>10785</v>
      </c>
      <c r="M322" s="94" t="s">
        <v>10786</v>
      </c>
      <c r="N322" s="94" t="s">
        <v>6345</v>
      </c>
      <c r="O322" s="94" t="s">
        <v>89</v>
      </c>
      <c r="P322" s="94" t="s">
        <v>90</v>
      </c>
      <c r="Q322" s="94" t="s">
        <v>6346</v>
      </c>
      <c r="R322" s="94" t="s">
        <v>6347</v>
      </c>
      <c r="S322" s="94" t="s">
        <v>135</v>
      </c>
      <c r="T322" s="94" t="s">
        <v>1235</v>
      </c>
      <c r="U322" s="94" t="s">
        <v>1236</v>
      </c>
      <c r="V322" s="104" t="s">
        <v>10787</v>
      </c>
      <c r="W322" s="105" t="s">
        <v>2498</v>
      </c>
      <c r="X322" s="105" t="s">
        <v>6346</v>
      </c>
      <c r="Y322" s="105" t="s">
        <v>10788</v>
      </c>
      <c r="Z322" s="105"/>
      <c r="AA322" s="105"/>
      <c r="AB322" s="106">
        <v>3</v>
      </c>
      <c r="AC322" s="102">
        <v>67800</v>
      </c>
      <c r="AD322" s="94">
        <v>19000</v>
      </c>
      <c r="AE322" s="94">
        <v>2500</v>
      </c>
      <c r="AF322" s="94">
        <v>2500</v>
      </c>
      <c r="AG322" s="94">
        <v>2500</v>
      </c>
      <c r="AH322" s="102" t="s">
        <v>3117</v>
      </c>
      <c r="AI322" s="102"/>
      <c r="AJ322" s="107"/>
      <c r="AK322" s="107" t="s">
        <v>3118</v>
      </c>
      <c r="AL322" s="107"/>
    </row>
    <row r="323" spans="2:38" ht="25.25" customHeight="1" x14ac:dyDescent="0.2">
      <c r="B323" s="102" t="s">
        <v>1226</v>
      </c>
      <c r="C323" s="94" t="s">
        <v>85</v>
      </c>
      <c r="D323" s="103" t="s">
        <v>10789</v>
      </c>
      <c r="E323" s="94" t="s">
        <v>10790</v>
      </c>
      <c r="F323" s="94" t="s">
        <v>3116</v>
      </c>
      <c r="G323" s="94" t="s">
        <v>2497</v>
      </c>
      <c r="H323" s="103">
        <v>2022</v>
      </c>
      <c r="I323" s="103">
        <v>2022</v>
      </c>
      <c r="J323" s="102" t="s">
        <v>6182</v>
      </c>
      <c r="K323" s="94" t="s">
        <v>6183</v>
      </c>
      <c r="L323" s="94" t="s">
        <v>6184</v>
      </c>
      <c r="M323" s="94" t="s">
        <v>6185</v>
      </c>
      <c r="N323" s="94" t="s">
        <v>6186</v>
      </c>
      <c r="O323" s="94" t="s">
        <v>89</v>
      </c>
      <c r="P323" s="94" t="s">
        <v>90</v>
      </c>
      <c r="Q323" s="94" t="s">
        <v>6187</v>
      </c>
      <c r="R323" s="94" t="s">
        <v>6188</v>
      </c>
      <c r="S323" s="94" t="s">
        <v>135</v>
      </c>
      <c r="T323" s="94" t="s">
        <v>1235</v>
      </c>
      <c r="U323" s="94" t="s">
        <v>1236</v>
      </c>
      <c r="V323" s="104" t="s">
        <v>6189</v>
      </c>
      <c r="W323" s="105" t="s">
        <v>6190</v>
      </c>
      <c r="X323" s="105" t="s">
        <v>6187</v>
      </c>
      <c r="Y323" s="105" t="s">
        <v>6191</v>
      </c>
      <c r="Z323" s="105" t="s">
        <v>6192</v>
      </c>
      <c r="AA323" s="105" t="s">
        <v>6193</v>
      </c>
      <c r="AB323" s="106">
        <v>3</v>
      </c>
      <c r="AC323" s="102">
        <v>12200</v>
      </c>
      <c r="AD323" s="94">
        <v>5500</v>
      </c>
      <c r="AE323" s="94">
        <v>1500</v>
      </c>
      <c r="AF323" s="94">
        <v>1500</v>
      </c>
      <c r="AG323" s="94">
        <v>1500</v>
      </c>
      <c r="AH323" s="102" t="s">
        <v>3117</v>
      </c>
      <c r="AI323" s="102"/>
      <c r="AJ323" s="107"/>
      <c r="AK323" s="107" t="s">
        <v>3118</v>
      </c>
      <c r="AL323" s="107"/>
    </row>
    <row r="324" spans="2:38" ht="25.25" customHeight="1" x14ac:dyDescent="0.2">
      <c r="B324" s="102" t="s">
        <v>1226</v>
      </c>
      <c r="C324" s="94" t="s">
        <v>85</v>
      </c>
      <c r="D324" s="103" t="s">
        <v>10791</v>
      </c>
      <c r="E324" s="94" t="s">
        <v>10792</v>
      </c>
      <c r="F324" s="94" t="s">
        <v>3505</v>
      </c>
      <c r="G324" s="94" t="s">
        <v>2497</v>
      </c>
      <c r="H324" s="103">
        <v>2022</v>
      </c>
      <c r="I324" s="103">
        <v>2022</v>
      </c>
      <c r="J324" s="102" t="s">
        <v>10793</v>
      </c>
      <c r="K324" s="94" t="s">
        <v>10794</v>
      </c>
      <c r="L324" s="94" t="s">
        <v>10795</v>
      </c>
      <c r="M324" s="94" t="s">
        <v>10796</v>
      </c>
      <c r="N324" s="94" t="s">
        <v>10797</v>
      </c>
      <c r="O324" s="94" t="s">
        <v>89</v>
      </c>
      <c r="P324" s="94" t="s">
        <v>90</v>
      </c>
      <c r="Q324" s="94" t="s">
        <v>10798</v>
      </c>
      <c r="R324" s="94" t="s">
        <v>10799</v>
      </c>
      <c r="S324" s="94" t="s">
        <v>135</v>
      </c>
      <c r="T324" s="94" t="s">
        <v>1426</v>
      </c>
      <c r="U324" s="94" t="s">
        <v>1236</v>
      </c>
      <c r="V324" s="104" t="s">
        <v>10800</v>
      </c>
      <c r="W324" s="105" t="s">
        <v>2498</v>
      </c>
      <c r="X324" s="105" t="s">
        <v>10798</v>
      </c>
      <c r="Y324" s="105" t="s">
        <v>10801</v>
      </c>
      <c r="Z324" s="105" t="s">
        <v>10802</v>
      </c>
      <c r="AA324" s="105" t="s">
        <v>10803</v>
      </c>
      <c r="AB324" s="106">
        <v>3</v>
      </c>
      <c r="AC324" s="102">
        <v>32300</v>
      </c>
      <c r="AD324" s="94">
        <v>6000</v>
      </c>
      <c r="AE324" s="94">
        <v>0</v>
      </c>
      <c r="AF324" s="94">
        <v>0</v>
      </c>
      <c r="AG324" s="94">
        <v>0</v>
      </c>
      <c r="AH324" s="102"/>
      <c r="AI324" s="102"/>
      <c r="AJ324" s="107"/>
      <c r="AK324" s="107" t="s">
        <v>3118</v>
      </c>
      <c r="AL324" s="107"/>
    </row>
    <row r="325" spans="2:38" ht="25.25" customHeight="1" x14ac:dyDescent="0.2">
      <c r="B325" s="102" t="s">
        <v>1226</v>
      </c>
      <c r="C325" s="94" t="s">
        <v>85</v>
      </c>
      <c r="D325" s="103" t="s">
        <v>10804</v>
      </c>
      <c r="E325" s="94" t="s">
        <v>10805</v>
      </c>
      <c r="F325" s="94" t="s">
        <v>3116</v>
      </c>
      <c r="G325" s="94" t="s">
        <v>2497</v>
      </c>
      <c r="H325" s="103">
        <v>2022</v>
      </c>
      <c r="I325" s="103">
        <v>2022</v>
      </c>
      <c r="J325" s="102" t="s">
        <v>7124</v>
      </c>
      <c r="K325" s="94" t="s">
        <v>7125</v>
      </c>
      <c r="L325" s="94" t="s">
        <v>7126</v>
      </c>
      <c r="M325" s="94" t="s">
        <v>7127</v>
      </c>
      <c r="N325" s="94" t="s">
        <v>7128</v>
      </c>
      <c r="O325" s="94" t="s">
        <v>89</v>
      </c>
      <c r="P325" s="94" t="s">
        <v>90</v>
      </c>
      <c r="Q325" s="94" t="s">
        <v>7129</v>
      </c>
      <c r="R325" s="94" t="s">
        <v>7130</v>
      </c>
      <c r="S325" s="94" t="s">
        <v>91</v>
      </c>
      <c r="T325" s="94" t="s">
        <v>1400</v>
      </c>
      <c r="U325" s="94" t="s">
        <v>1236</v>
      </c>
      <c r="V325" s="104" t="s">
        <v>7131</v>
      </c>
      <c r="W325" s="105" t="s">
        <v>7132</v>
      </c>
      <c r="X325" s="105" t="s">
        <v>7129</v>
      </c>
      <c r="Y325" s="105" t="s">
        <v>7133</v>
      </c>
      <c r="Z325" s="105" t="s">
        <v>7134</v>
      </c>
      <c r="AA325" s="105" t="s">
        <v>7135</v>
      </c>
      <c r="AB325" s="106">
        <v>2</v>
      </c>
      <c r="AC325" s="102">
        <v>9608</v>
      </c>
      <c r="AD325" s="94">
        <v>3500</v>
      </c>
      <c r="AE325" s="94">
        <v>2800</v>
      </c>
      <c r="AF325" s="94">
        <v>2800</v>
      </c>
      <c r="AG325" s="94">
        <v>2800</v>
      </c>
      <c r="AH325" s="102" t="s">
        <v>3117</v>
      </c>
      <c r="AI325" s="102"/>
      <c r="AJ325" s="107"/>
      <c r="AK325" s="107" t="s">
        <v>3118</v>
      </c>
      <c r="AL325" s="107"/>
    </row>
    <row r="326" spans="2:38" ht="25.25" customHeight="1" x14ac:dyDescent="0.2">
      <c r="B326" s="102" t="s">
        <v>1226</v>
      </c>
      <c r="C326" s="94" t="s">
        <v>85</v>
      </c>
      <c r="D326" s="103" t="s">
        <v>10806</v>
      </c>
      <c r="E326" s="94" t="s">
        <v>10807</v>
      </c>
      <c r="F326" s="94" t="s">
        <v>3116</v>
      </c>
      <c r="G326" s="94" t="s">
        <v>2497</v>
      </c>
      <c r="H326" s="103">
        <v>2022</v>
      </c>
      <c r="I326" s="103">
        <v>2022</v>
      </c>
      <c r="J326" s="102" t="s">
        <v>6355</v>
      </c>
      <c r="K326" s="94" t="s">
        <v>6356</v>
      </c>
      <c r="L326" s="94" t="s">
        <v>6357</v>
      </c>
      <c r="M326" s="94" t="s">
        <v>6358</v>
      </c>
      <c r="N326" s="94" t="s">
        <v>6359</v>
      </c>
      <c r="O326" s="94" t="s">
        <v>89</v>
      </c>
      <c r="P326" s="94" t="s">
        <v>90</v>
      </c>
      <c r="Q326" s="94" t="s">
        <v>6360</v>
      </c>
      <c r="R326" s="94" t="s">
        <v>6361</v>
      </c>
      <c r="S326" s="94" t="s">
        <v>135</v>
      </c>
      <c r="T326" s="94" t="s">
        <v>1235</v>
      </c>
      <c r="U326" s="94" t="s">
        <v>1236</v>
      </c>
      <c r="V326" s="104" t="s">
        <v>6362</v>
      </c>
      <c r="W326" s="105" t="s">
        <v>2498</v>
      </c>
      <c r="X326" s="105" t="s">
        <v>6360</v>
      </c>
      <c r="Y326" s="105" t="s">
        <v>6363</v>
      </c>
      <c r="Z326" s="105" t="s">
        <v>6364</v>
      </c>
      <c r="AA326" s="105" t="s">
        <v>6365</v>
      </c>
      <c r="AB326" s="106">
        <v>3</v>
      </c>
      <c r="AC326" s="102">
        <v>10790</v>
      </c>
      <c r="AD326" s="94">
        <v>4500</v>
      </c>
      <c r="AE326" s="94">
        <v>1728</v>
      </c>
      <c r="AF326" s="94">
        <v>1728</v>
      </c>
      <c r="AG326" s="94">
        <v>1728</v>
      </c>
      <c r="AH326" s="102" t="s">
        <v>3117</v>
      </c>
      <c r="AI326" s="102"/>
      <c r="AJ326" s="107"/>
      <c r="AK326" s="107" t="s">
        <v>3118</v>
      </c>
      <c r="AL326" s="107"/>
    </row>
    <row r="327" spans="2:38" ht="25.25" customHeight="1" x14ac:dyDescent="0.2">
      <c r="B327" s="102" t="s">
        <v>1226</v>
      </c>
      <c r="C327" s="94" t="s">
        <v>85</v>
      </c>
      <c r="D327" s="103" t="s">
        <v>10808</v>
      </c>
      <c r="E327" s="94" t="s">
        <v>10809</v>
      </c>
      <c r="F327" s="94" t="s">
        <v>472</v>
      </c>
      <c r="G327" s="94" t="s">
        <v>2497</v>
      </c>
      <c r="H327" s="103">
        <v>2022</v>
      </c>
      <c r="I327" s="103">
        <v>2022</v>
      </c>
      <c r="J327" s="102" t="s">
        <v>6515</v>
      </c>
      <c r="K327" s="94" t="s">
        <v>6516</v>
      </c>
      <c r="L327" s="94" t="s">
        <v>6517</v>
      </c>
      <c r="M327" s="94" t="s">
        <v>6518</v>
      </c>
      <c r="N327" s="94" t="s">
        <v>6519</v>
      </c>
      <c r="O327" s="94" t="s">
        <v>89</v>
      </c>
      <c r="P327" s="94" t="s">
        <v>90</v>
      </c>
      <c r="Q327" s="94" t="s">
        <v>6520</v>
      </c>
      <c r="R327" s="94" t="s">
        <v>6521</v>
      </c>
      <c r="S327" s="94" t="s">
        <v>135</v>
      </c>
      <c r="T327" s="94" t="s">
        <v>6321</v>
      </c>
      <c r="U327" s="94" t="s">
        <v>1236</v>
      </c>
      <c r="V327" s="104" t="s">
        <v>6522</v>
      </c>
      <c r="W327" s="105" t="s">
        <v>2498</v>
      </c>
      <c r="X327" s="105" t="s">
        <v>6402</v>
      </c>
      <c r="Y327" s="105" t="s">
        <v>6406</v>
      </c>
      <c r="Z327" s="105" t="s">
        <v>6523</v>
      </c>
      <c r="AA327" s="105" t="s">
        <v>6524</v>
      </c>
      <c r="AB327" s="106">
        <v>1</v>
      </c>
      <c r="AC327" s="102">
        <v>6000</v>
      </c>
      <c r="AD327" s="94">
        <v>3000</v>
      </c>
      <c r="AE327" s="94">
        <v>0</v>
      </c>
      <c r="AF327" s="94">
        <v>0</v>
      </c>
      <c r="AG327" s="94">
        <v>0</v>
      </c>
      <c r="AH327" s="102"/>
      <c r="AI327" s="102"/>
      <c r="AJ327" s="107"/>
      <c r="AK327" s="107" t="s">
        <v>2499</v>
      </c>
      <c r="AL327" s="107"/>
    </row>
    <row r="328" spans="2:38" ht="25.25" customHeight="1" x14ac:dyDescent="0.2">
      <c r="B328" s="102" t="s">
        <v>1226</v>
      </c>
      <c r="C328" s="94" t="s">
        <v>85</v>
      </c>
      <c r="D328" s="103" t="s">
        <v>10810</v>
      </c>
      <c r="E328" s="94" t="s">
        <v>10811</v>
      </c>
      <c r="F328" s="94" t="s">
        <v>3116</v>
      </c>
      <c r="G328" s="94" t="s">
        <v>2497</v>
      </c>
      <c r="H328" s="103">
        <v>2022</v>
      </c>
      <c r="I328" s="103">
        <v>2022</v>
      </c>
      <c r="J328" s="102" t="s">
        <v>6515</v>
      </c>
      <c r="K328" s="94" t="s">
        <v>6516</v>
      </c>
      <c r="L328" s="94" t="s">
        <v>6517</v>
      </c>
      <c r="M328" s="94" t="s">
        <v>6518</v>
      </c>
      <c r="N328" s="94" t="s">
        <v>6519</v>
      </c>
      <c r="O328" s="94" t="s">
        <v>89</v>
      </c>
      <c r="P328" s="94" t="s">
        <v>90</v>
      </c>
      <c r="Q328" s="94" t="s">
        <v>6520</v>
      </c>
      <c r="R328" s="94" t="s">
        <v>6521</v>
      </c>
      <c r="S328" s="94" t="s">
        <v>135</v>
      </c>
      <c r="T328" s="94" t="s">
        <v>6321</v>
      </c>
      <c r="U328" s="94" t="s">
        <v>1236</v>
      </c>
      <c r="V328" s="104" t="s">
        <v>6522</v>
      </c>
      <c r="W328" s="105" t="s">
        <v>2498</v>
      </c>
      <c r="X328" s="105" t="s">
        <v>6402</v>
      </c>
      <c r="Y328" s="105" t="s">
        <v>6406</v>
      </c>
      <c r="Z328" s="105" t="s">
        <v>6523</v>
      </c>
      <c r="AA328" s="105" t="s">
        <v>6524</v>
      </c>
      <c r="AB328" s="106">
        <v>2</v>
      </c>
      <c r="AC328" s="102">
        <v>15800</v>
      </c>
      <c r="AD328" s="94">
        <v>7900</v>
      </c>
      <c r="AE328" s="94">
        <v>2200</v>
      </c>
      <c r="AF328" s="94">
        <v>2200</v>
      </c>
      <c r="AG328" s="94">
        <v>2200</v>
      </c>
      <c r="AH328" s="102" t="s">
        <v>3117</v>
      </c>
      <c r="AI328" s="102"/>
      <c r="AJ328" s="107"/>
      <c r="AK328" s="107" t="s">
        <v>3118</v>
      </c>
      <c r="AL328" s="107"/>
    </row>
    <row r="329" spans="2:38" ht="25.25" customHeight="1" x14ac:dyDescent="0.2">
      <c r="B329" s="102" t="s">
        <v>1226</v>
      </c>
      <c r="C329" s="94" t="s">
        <v>85</v>
      </c>
      <c r="D329" s="103" t="s">
        <v>10812</v>
      </c>
      <c r="E329" s="94" t="s">
        <v>10813</v>
      </c>
      <c r="F329" s="94" t="s">
        <v>3116</v>
      </c>
      <c r="G329" s="94" t="s">
        <v>2497</v>
      </c>
      <c r="H329" s="103">
        <v>2022</v>
      </c>
      <c r="I329" s="103">
        <v>2022</v>
      </c>
      <c r="J329" s="102" t="s">
        <v>7008</v>
      </c>
      <c r="K329" s="94" t="s">
        <v>7009</v>
      </c>
      <c r="L329" s="94" t="s">
        <v>7010</v>
      </c>
      <c r="M329" s="94" t="s">
        <v>7011</v>
      </c>
      <c r="N329" s="94" t="s">
        <v>7012</v>
      </c>
      <c r="O329" s="94" t="s">
        <v>89</v>
      </c>
      <c r="P329" s="94" t="s">
        <v>90</v>
      </c>
      <c r="Q329" s="94" t="s">
        <v>7013</v>
      </c>
      <c r="R329" s="94" t="s">
        <v>7014</v>
      </c>
      <c r="S329" s="94" t="s">
        <v>135</v>
      </c>
      <c r="T329" s="94" t="s">
        <v>1426</v>
      </c>
      <c r="U329" s="94" t="s">
        <v>1236</v>
      </c>
      <c r="V329" s="104" t="s">
        <v>7015</v>
      </c>
      <c r="W329" s="105" t="s">
        <v>7016</v>
      </c>
      <c r="X329" s="105" t="s">
        <v>7013</v>
      </c>
      <c r="Y329" s="105" t="s">
        <v>7017</v>
      </c>
      <c r="Z329" s="105" t="s">
        <v>7018</v>
      </c>
      <c r="AA329" s="105" t="s">
        <v>7019</v>
      </c>
      <c r="AB329" s="106">
        <v>1</v>
      </c>
      <c r="AC329" s="102">
        <v>5312</v>
      </c>
      <c r="AD329" s="94">
        <v>2000</v>
      </c>
      <c r="AE329" s="94">
        <v>1700</v>
      </c>
      <c r="AF329" s="94">
        <v>1700</v>
      </c>
      <c r="AG329" s="94">
        <v>1700</v>
      </c>
      <c r="AH329" s="102" t="s">
        <v>3117</v>
      </c>
      <c r="AI329" s="102"/>
      <c r="AJ329" s="107"/>
      <c r="AK329" s="107" t="s">
        <v>3118</v>
      </c>
      <c r="AL329" s="107"/>
    </row>
    <row r="330" spans="2:38" ht="25.25" customHeight="1" x14ac:dyDescent="0.2">
      <c r="B330" s="102" t="s">
        <v>1226</v>
      </c>
      <c r="C330" s="94" t="s">
        <v>85</v>
      </c>
      <c r="D330" s="103" t="s">
        <v>10814</v>
      </c>
      <c r="E330" s="94" t="s">
        <v>10815</v>
      </c>
      <c r="F330" s="94" t="s">
        <v>3116</v>
      </c>
      <c r="G330" s="94" t="s">
        <v>2497</v>
      </c>
      <c r="H330" s="103">
        <v>2022</v>
      </c>
      <c r="I330" s="103">
        <v>2022</v>
      </c>
      <c r="J330" s="102" t="s">
        <v>7110</v>
      </c>
      <c r="K330" s="94" t="s">
        <v>7111</v>
      </c>
      <c r="L330" s="94" t="s">
        <v>7112</v>
      </c>
      <c r="M330" s="94" t="s">
        <v>7113</v>
      </c>
      <c r="N330" s="94" t="s">
        <v>7114</v>
      </c>
      <c r="O330" s="94" t="s">
        <v>89</v>
      </c>
      <c r="P330" s="94" t="s">
        <v>90</v>
      </c>
      <c r="Q330" s="94" t="s">
        <v>7115</v>
      </c>
      <c r="R330" s="94" t="s">
        <v>7116</v>
      </c>
      <c r="S330" s="94" t="s">
        <v>91</v>
      </c>
      <c r="T330" s="94" t="s">
        <v>1314</v>
      </c>
      <c r="U330" s="94" t="s">
        <v>1236</v>
      </c>
      <c r="V330" s="104" t="s">
        <v>7117</v>
      </c>
      <c r="W330" s="105" t="s">
        <v>2498</v>
      </c>
      <c r="X330" s="105" t="s">
        <v>7118</v>
      </c>
      <c r="Y330" s="105" t="s">
        <v>7119</v>
      </c>
      <c r="Z330" s="105" t="s">
        <v>7120</v>
      </c>
      <c r="AA330" s="105" t="s">
        <v>7121</v>
      </c>
      <c r="AB330" s="106">
        <v>2</v>
      </c>
      <c r="AC330" s="102">
        <v>14000</v>
      </c>
      <c r="AD330" s="94">
        <v>4000</v>
      </c>
      <c r="AE330" s="94">
        <v>2750</v>
      </c>
      <c r="AF330" s="94">
        <v>2750</v>
      </c>
      <c r="AG330" s="94">
        <v>2750</v>
      </c>
      <c r="AH330" s="102" t="s">
        <v>3117</v>
      </c>
      <c r="AI330" s="102"/>
      <c r="AJ330" s="107"/>
      <c r="AK330" s="107" t="s">
        <v>3118</v>
      </c>
      <c r="AL330" s="107"/>
    </row>
    <row r="331" spans="2:38" ht="25.25" customHeight="1" x14ac:dyDescent="0.2">
      <c r="B331" s="102" t="s">
        <v>1226</v>
      </c>
      <c r="C331" s="94" t="s">
        <v>85</v>
      </c>
      <c r="D331" s="103" t="s">
        <v>10816</v>
      </c>
      <c r="E331" s="94" t="s">
        <v>10817</v>
      </c>
      <c r="F331" s="94" t="s">
        <v>3116</v>
      </c>
      <c r="G331" s="94" t="s">
        <v>2497</v>
      </c>
      <c r="H331" s="103">
        <v>2022</v>
      </c>
      <c r="I331" s="103">
        <v>2022</v>
      </c>
      <c r="J331" s="102" t="s">
        <v>6502</v>
      </c>
      <c r="K331" s="94" t="s">
        <v>6503</v>
      </c>
      <c r="L331" s="94" t="s">
        <v>6504</v>
      </c>
      <c r="M331" s="94" t="s">
        <v>6505</v>
      </c>
      <c r="N331" s="94" t="s">
        <v>6506</v>
      </c>
      <c r="O331" s="94" t="s">
        <v>89</v>
      </c>
      <c r="P331" s="94" t="s">
        <v>90</v>
      </c>
      <c r="Q331" s="94" t="s">
        <v>6278</v>
      </c>
      <c r="R331" s="94" t="s">
        <v>6507</v>
      </c>
      <c r="S331" s="94" t="s">
        <v>135</v>
      </c>
      <c r="T331" s="94" t="s">
        <v>1583</v>
      </c>
      <c r="U331" s="94" t="s">
        <v>1236</v>
      </c>
      <c r="V331" s="104" t="s">
        <v>6508</v>
      </c>
      <c r="W331" s="105" t="s">
        <v>2498</v>
      </c>
      <c r="X331" s="105" t="s">
        <v>6278</v>
      </c>
      <c r="Y331" s="105" t="s">
        <v>2887</v>
      </c>
      <c r="Z331" s="105" t="s">
        <v>6509</v>
      </c>
      <c r="AA331" s="105" t="s">
        <v>6510</v>
      </c>
      <c r="AB331" s="106">
        <v>3</v>
      </c>
      <c r="AC331" s="102">
        <v>36060</v>
      </c>
      <c r="AD331" s="94">
        <v>10000</v>
      </c>
      <c r="AE331" s="94">
        <v>2950</v>
      </c>
      <c r="AF331" s="94">
        <v>2950</v>
      </c>
      <c r="AG331" s="94">
        <v>2950</v>
      </c>
      <c r="AH331" s="102" t="s">
        <v>3117</v>
      </c>
      <c r="AI331" s="102"/>
      <c r="AJ331" s="107"/>
      <c r="AK331" s="107" t="s">
        <v>3118</v>
      </c>
      <c r="AL331" s="107"/>
    </row>
    <row r="332" spans="2:38" ht="25.25" customHeight="1" x14ac:dyDescent="0.2">
      <c r="B332" s="102" t="s">
        <v>1226</v>
      </c>
      <c r="C332" s="94" t="s">
        <v>85</v>
      </c>
      <c r="D332" s="103" t="s">
        <v>10818</v>
      </c>
      <c r="E332" s="94" t="s">
        <v>10819</v>
      </c>
      <c r="F332" s="94" t="s">
        <v>472</v>
      </c>
      <c r="G332" s="94" t="s">
        <v>2497</v>
      </c>
      <c r="H332" s="103">
        <v>2022</v>
      </c>
      <c r="I332" s="103">
        <v>2022</v>
      </c>
      <c r="J332" s="102" t="s">
        <v>10820</v>
      </c>
      <c r="K332" s="94" t="s">
        <v>10821</v>
      </c>
      <c r="L332" s="94" t="s">
        <v>10822</v>
      </c>
      <c r="M332" s="94" t="s">
        <v>10823</v>
      </c>
      <c r="N332" s="94" t="s">
        <v>10824</v>
      </c>
      <c r="O332" s="94" t="s">
        <v>89</v>
      </c>
      <c r="P332" s="94" t="s">
        <v>90</v>
      </c>
      <c r="Q332" s="94" t="s">
        <v>10825</v>
      </c>
      <c r="R332" s="94" t="s">
        <v>10826</v>
      </c>
      <c r="S332" s="94" t="s">
        <v>135</v>
      </c>
      <c r="T332" s="94" t="s">
        <v>1257</v>
      </c>
      <c r="U332" s="94" t="s">
        <v>1236</v>
      </c>
      <c r="V332" s="104" t="s">
        <v>10827</v>
      </c>
      <c r="W332" s="105" t="s">
        <v>10828</v>
      </c>
      <c r="X332" s="105" t="s">
        <v>10825</v>
      </c>
      <c r="Y332" s="105" t="s">
        <v>10829</v>
      </c>
      <c r="Z332" s="105" t="s">
        <v>10830</v>
      </c>
      <c r="AA332" s="105" t="s">
        <v>10831</v>
      </c>
      <c r="AB332" s="106">
        <v>1</v>
      </c>
      <c r="AC332" s="102">
        <v>6100</v>
      </c>
      <c r="AD332" s="94">
        <v>2000</v>
      </c>
      <c r="AE332" s="94">
        <v>0</v>
      </c>
      <c r="AF332" s="94">
        <v>0</v>
      </c>
      <c r="AG332" s="94">
        <v>0</v>
      </c>
      <c r="AH332" s="102"/>
      <c r="AI332" s="102"/>
      <c r="AJ332" s="107"/>
      <c r="AK332" s="107" t="s">
        <v>2499</v>
      </c>
      <c r="AL332" s="107"/>
    </row>
    <row r="333" spans="2:38" ht="25.25" customHeight="1" x14ac:dyDescent="0.2">
      <c r="B333" s="102" t="s">
        <v>1226</v>
      </c>
      <c r="C333" s="94" t="s">
        <v>85</v>
      </c>
      <c r="D333" s="103" t="s">
        <v>10832</v>
      </c>
      <c r="E333" s="94" t="s">
        <v>10833</v>
      </c>
      <c r="F333" s="94" t="s">
        <v>472</v>
      </c>
      <c r="G333" s="94" t="s">
        <v>2497</v>
      </c>
      <c r="H333" s="103">
        <v>2022</v>
      </c>
      <c r="I333" s="103">
        <v>2022</v>
      </c>
      <c r="J333" s="102" t="s">
        <v>10820</v>
      </c>
      <c r="K333" s="94" t="s">
        <v>10821</v>
      </c>
      <c r="L333" s="94" t="s">
        <v>10822</v>
      </c>
      <c r="M333" s="94" t="s">
        <v>10823</v>
      </c>
      <c r="N333" s="94" t="s">
        <v>10824</v>
      </c>
      <c r="O333" s="94" t="s">
        <v>89</v>
      </c>
      <c r="P333" s="94" t="s">
        <v>90</v>
      </c>
      <c r="Q333" s="94" t="s">
        <v>10825</v>
      </c>
      <c r="R333" s="94" t="s">
        <v>10826</v>
      </c>
      <c r="S333" s="94" t="s">
        <v>135</v>
      </c>
      <c r="T333" s="94" t="s">
        <v>1257</v>
      </c>
      <c r="U333" s="94" t="s">
        <v>1236</v>
      </c>
      <c r="V333" s="104" t="s">
        <v>10827</v>
      </c>
      <c r="W333" s="105" t="s">
        <v>10828</v>
      </c>
      <c r="X333" s="105" t="s">
        <v>10825</v>
      </c>
      <c r="Y333" s="105" t="s">
        <v>10829</v>
      </c>
      <c r="Z333" s="105" t="s">
        <v>10830</v>
      </c>
      <c r="AA333" s="105" t="s">
        <v>10831</v>
      </c>
      <c r="AB333" s="106">
        <v>1</v>
      </c>
      <c r="AC333" s="102">
        <v>4500</v>
      </c>
      <c r="AD333" s="94">
        <v>1500</v>
      </c>
      <c r="AE333" s="94">
        <v>0</v>
      </c>
      <c r="AF333" s="94">
        <v>0</v>
      </c>
      <c r="AG333" s="94">
        <v>0</v>
      </c>
      <c r="AH333" s="102"/>
      <c r="AI333" s="102"/>
      <c r="AJ333" s="107"/>
      <c r="AK333" s="107" t="s">
        <v>2499</v>
      </c>
      <c r="AL333" s="107"/>
    </row>
    <row r="334" spans="2:38" ht="25.25" customHeight="1" x14ac:dyDescent="0.2">
      <c r="B334" s="102" t="s">
        <v>1226</v>
      </c>
      <c r="C334" s="94" t="s">
        <v>85</v>
      </c>
      <c r="D334" s="103" t="s">
        <v>10834</v>
      </c>
      <c r="E334" s="94" t="s">
        <v>10835</v>
      </c>
      <c r="F334" s="94" t="s">
        <v>3505</v>
      </c>
      <c r="G334" s="94" t="s">
        <v>2497</v>
      </c>
      <c r="H334" s="103">
        <v>2022</v>
      </c>
      <c r="I334" s="103">
        <v>2022</v>
      </c>
      <c r="J334" s="102" t="s">
        <v>1526</v>
      </c>
      <c r="K334" s="94" t="s">
        <v>1527</v>
      </c>
      <c r="L334" s="94"/>
      <c r="M334" s="94" t="s">
        <v>1528</v>
      </c>
      <c r="N334" s="94" t="s">
        <v>1529</v>
      </c>
      <c r="O334" s="94" t="s">
        <v>89</v>
      </c>
      <c r="P334" s="94" t="s">
        <v>90</v>
      </c>
      <c r="Q334" s="94" t="s">
        <v>1530</v>
      </c>
      <c r="R334" s="94" t="s">
        <v>1531</v>
      </c>
      <c r="S334" s="94" t="s">
        <v>91</v>
      </c>
      <c r="T334" s="94" t="s">
        <v>1235</v>
      </c>
      <c r="U334" s="94" t="s">
        <v>1236</v>
      </c>
      <c r="V334" s="104" t="s">
        <v>2874</v>
      </c>
      <c r="W334" s="105" t="s">
        <v>2875</v>
      </c>
      <c r="X334" s="105" t="s">
        <v>1530</v>
      </c>
      <c r="Y334" s="105" t="s">
        <v>2876</v>
      </c>
      <c r="Z334" s="105" t="s">
        <v>2877</v>
      </c>
      <c r="AA334" s="105" t="s">
        <v>2878</v>
      </c>
      <c r="AB334" s="106">
        <v>1</v>
      </c>
      <c r="AC334" s="102">
        <v>4602</v>
      </c>
      <c r="AD334" s="94">
        <v>3000</v>
      </c>
      <c r="AE334" s="94">
        <v>0</v>
      </c>
      <c r="AF334" s="94">
        <v>0</v>
      </c>
      <c r="AG334" s="94">
        <v>0</v>
      </c>
      <c r="AH334" s="102"/>
      <c r="AI334" s="102"/>
      <c r="AJ334" s="107"/>
      <c r="AK334" s="107" t="s">
        <v>3118</v>
      </c>
      <c r="AL334" s="107"/>
    </row>
    <row r="335" spans="2:38" ht="25.25" customHeight="1" x14ac:dyDescent="0.2">
      <c r="B335" s="102" t="s">
        <v>1226</v>
      </c>
      <c r="C335" s="94" t="s">
        <v>85</v>
      </c>
      <c r="D335" s="103" t="s">
        <v>10836</v>
      </c>
      <c r="E335" s="94" t="s">
        <v>10837</v>
      </c>
      <c r="F335" s="94" t="s">
        <v>3116</v>
      </c>
      <c r="G335" s="94" t="s">
        <v>2497</v>
      </c>
      <c r="H335" s="103">
        <v>2022</v>
      </c>
      <c r="I335" s="103">
        <v>2022</v>
      </c>
      <c r="J335" s="102" t="s">
        <v>6745</v>
      </c>
      <c r="K335" s="94" t="s">
        <v>6746</v>
      </c>
      <c r="L335" s="94" t="s">
        <v>6747</v>
      </c>
      <c r="M335" s="94" t="s">
        <v>6748</v>
      </c>
      <c r="N335" s="94" t="s">
        <v>6749</v>
      </c>
      <c r="O335" s="94" t="s">
        <v>89</v>
      </c>
      <c r="P335" s="94" t="s">
        <v>90</v>
      </c>
      <c r="Q335" s="94" t="s">
        <v>6750</v>
      </c>
      <c r="R335" s="94" t="s">
        <v>6751</v>
      </c>
      <c r="S335" s="94" t="s">
        <v>135</v>
      </c>
      <c r="T335" s="94" t="s">
        <v>1257</v>
      </c>
      <c r="U335" s="94" t="s">
        <v>1236</v>
      </c>
      <c r="V335" s="104" t="s">
        <v>6752</v>
      </c>
      <c r="W335" s="105" t="s">
        <v>6753</v>
      </c>
      <c r="X335" s="105" t="s">
        <v>6750</v>
      </c>
      <c r="Y335" s="105" t="s">
        <v>6754</v>
      </c>
      <c r="Z335" s="105" t="s">
        <v>6755</v>
      </c>
      <c r="AA335" s="105" t="s">
        <v>6756</v>
      </c>
      <c r="AB335" s="106">
        <v>3</v>
      </c>
      <c r="AC335" s="102">
        <v>20229</v>
      </c>
      <c r="AD335" s="94">
        <v>9250</v>
      </c>
      <c r="AE335" s="94">
        <v>5100</v>
      </c>
      <c r="AF335" s="94">
        <v>5100</v>
      </c>
      <c r="AG335" s="94">
        <v>5100</v>
      </c>
      <c r="AH335" s="102" t="s">
        <v>3117</v>
      </c>
      <c r="AI335" s="102"/>
      <c r="AJ335" s="107"/>
      <c r="AK335" s="107" t="s">
        <v>3118</v>
      </c>
      <c r="AL335" s="107"/>
    </row>
    <row r="336" spans="2:38" ht="25.25" customHeight="1" x14ac:dyDescent="0.2">
      <c r="B336" s="102" t="s">
        <v>1226</v>
      </c>
      <c r="C336" s="94" t="s">
        <v>85</v>
      </c>
      <c r="D336" s="103" t="s">
        <v>10838</v>
      </c>
      <c r="E336" s="94" t="s">
        <v>10839</v>
      </c>
      <c r="F336" s="94" t="s">
        <v>3116</v>
      </c>
      <c r="G336" s="94" t="s">
        <v>2497</v>
      </c>
      <c r="H336" s="103">
        <v>2022</v>
      </c>
      <c r="I336" s="103">
        <v>2022</v>
      </c>
      <c r="J336" s="102"/>
      <c r="K336" s="94" t="s">
        <v>6329</v>
      </c>
      <c r="L336" s="94" t="s">
        <v>6330</v>
      </c>
      <c r="M336" s="94" t="s">
        <v>6331</v>
      </c>
      <c r="N336" s="94" t="s">
        <v>6332</v>
      </c>
      <c r="O336" s="94" t="s">
        <v>89</v>
      </c>
      <c r="P336" s="94" t="s">
        <v>90</v>
      </c>
      <c r="Q336" s="94" t="s">
        <v>6333</v>
      </c>
      <c r="R336" s="94" t="s">
        <v>6334</v>
      </c>
      <c r="S336" s="94" t="s">
        <v>135</v>
      </c>
      <c r="T336" s="94" t="s">
        <v>6321</v>
      </c>
      <c r="U336" s="94" t="s">
        <v>1236</v>
      </c>
      <c r="V336" s="104" t="s">
        <v>6335</v>
      </c>
      <c r="W336" s="105" t="s">
        <v>2498</v>
      </c>
      <c r="X336" s="105" t="s">
        <v>6333</v>
      </c>
      <c r="Y336" s="105" t="s">
        <v>6336</v>
      </c>
      <c r="Z336" s="105" t="s">
        <v>6337</v>
      </c>
      <c r="AA336" s="105" t="s">
        <v>6338</v>
      </c>
      <c r="AB336" s="106">
        <v>4</v>
      </c>
      <c r="AC336" s="102">
        <v>31190</v>
      </c>
      <c r="AD336" s="94">
        <v>13300</v>
      </c>
      <c r="AE336" s="94">
        <v>4240</v>
      </c>
      <c r="AF336" s="94">
        <v>4240</v>
      </c>
      <c r="AG336" s="94">
        <v>4240</v>
      </c>
      <c r="AH336" s="102" t="s">
        <v>3117</v>
      </c>
      <c r="AI336" s="102"/>
      <c r="AJ336" s="107"/>
      <c r="AK336" s="107" t="s">
        <v>3118</v>
      </c>
      <c r="AL336" s="107"/>
    </row>
    <row r="337" spans="2:38" ht="25.25" customHeight="1" x14ac:dyDescent="0.2">
      <c r="B337" s="102" t="s">
        <v>1226</v>
      </c>
      <c r="C337" s="94" t="s">
        <v>85</v>
      </c>
      <c r="D337" s="103" t="s">
        <v>10840</v>
      </c>
      <c r="E337" s="94" t="s">
        <v>10841</v>
      </c>
      <c r="F337" s="94" t="s">
        <v>3116</v>
      </c>
      <c r="G337" s="94" t="s">
        <v>2497</v>
      </c>
      <c r="H337" s="103">
        <v>2022</v>
      </c>
      <c r="I337" s="103">
        <v>2022</v>
      </c>
      <c r="J337" s="102" t="s">
        <v>6489</v>
      </c>
      <c r="K337" s="94" t="s">
        <v>6490</v>
      </c>
      <c r="L337" s="94" t="s">
        <v>6491</v>
      </c>
      <c r="M337" s="94" t="s">
        <v>6492</v>
      </c>
      <c r="N337" s="94" t="s">
        <v>6493</v>
      </c>
      <c r="O337" s="94" t="s">
        <v>89</v>
      </c>
      <c r="P337" s="94" t="s">
        <v>90</v>
      </c>
      <c r="Q337" s="94" t="s">
        <v>6494</v>
      </c>
      <c r="R337" s="94" t="s">
        <v>6495</v>
      </c>
      <c r="S337" s="94" t="s">
        <v>135</v>
      </c>
      <c r="T337" s="94" t="s">
        <v>1400</v>
      </c>
      <c r="U337" s="94" t="s">
        <v>1236</v>
      </c>
      <c r="V337" s="104" t="s">
        <v>6496</v>
      </c>
      <c r="W337" s="105" t="s">
        <v>2498</v>
      </c>
      <c r="X337" s="105" t="s">
        <v>6494</v>
      </c>
      <c r="Y337" s="105" t="s">
        <v>6497</v>
      </c>
      <c r="Z337" s="105" t="s">
        <v>6498</v>
      </c>
      <c r="AA337" s="105" t="s">
        <v>6499</v>
      </c>
      <c r="AB337" s="106">
        <v>2</v>
      </c>
      <c r="AC337" s="102">
        <v>6200</v>
      </c>
      <c r="AD337" s="94">
        <v>1500</v>
      </c>
      <c r="AE337" s="94">
        <v>1500</v>
      </c>
      <c r="AF337" s="94">
        <v>1500</v>
      </c>
      <c r="AG337" s="94">
        <v>1500</v>
      </c>
      <c r="AH337" s="102" t="s">
        <v>3117</v>
      </c>
      <c r="AI337" s="102"/>
      <c r="AJ337" s="107"/>
      <c r="AK337" s="107" t="s">
        <v>3118</v>
      </c>
      <c r="AL337" s="107"/>
    </row>
    <row r="338" spans="2:38" ht="25.25" customHeight="1" x14ac:dyDescent="0.2">
      <c r="B338" s="102" t="s">
        <v>1226</v>
      </c>
      <c r="C338" s="94" t="s">
        <v>85</v>
      </c>
      <c r="D338" s="103" t="s">
        <v>10842</v>
      </c>
      <c r="E338" s="94" t="s">
        <v>10843</v>
      </c>
      <c r="F338" s="94" t="s">
        <v>3116</v>
      </c>
      <c r="G338" s="94" t="s">
        <v>2497</v>
      </c>
      <c r="H338" s="103">
        <v>2022</v>
      </c>
      <c r="I338" s="103">
        <v>2022</v>
      </c>
      <c r="J338" s="102" t="s">
        <v>6707</v>
      </c>
      <c r="K338" s="94" t="s">
        <v>6708</v>
      </c>
      <c r="L338" s="94" t="s">
        <v>6709</v>
      </c>
      <c r="M338" s="94" t="s">
        <v>6710</v>
      </c>
      <c r="N338" s="94" t="s">
        <v>6711</v>
      </c>
      <c r="O338" s="94" t="s">
        <v>89</v>
      </c>
      <c r="P338" s="94" t="s">
        <v>90</v>
      </c>
      <c r="Q338" s="94" t="s">
        <v>6468</v>
      </c>
      <c r="R338" s="94" t="s">
        <v>6469</v>
      </c>
      <c r="S338" s="94" t="s">
        <v>135</v>
      </c>
      <c r="T338" s="94" t="s">
        <v>1426</v>
      </c>
      <c r="U338" s="94" t="s">
        <v>1236</v>
      </c>
      <c r="V338" s="104" t="s">
        <v>6712</v>
      </c>
      <c r="W338" s="105" t="s">
        <v>2498</v>
      </c>
      <c r="X338" s="105" t="s">
        <v>6468</v>
      </c>
      <c r="Y338" s="105" t="s">
        <v>6713</v>
      </c>
      <c r="Z338" s="105" t="s">
        <v>6714</v>
      </c>
      <c r="AA338" s="105" t="s">
        <v>6715</v>
      </c>
      <c r="AB338" s="106">
        <v>2</v>
      </c>
      <c r="AC338" s="102">
        <v>8600</v>
      </c>
      <c r="AD338" s="94">
        <v>4000</v>
      </c>
      <c r="AE338" s="94">
        <v>1900</v>
      </c>
      <c r="AF338" s="94">
        <v>1900</v>
      </c>
      <c r="AG338" s="94">
        <v>1900</v>
      </c>
      <c r="AH338" s="102"/>
      <c r="AI338" s="102"/>
      <c r="AJ338" s="107"/>
      <c r="AK338" s="107" t="s">
        <v>3118</v>
      </c>
      <c r="AL338" s="107"/>
    </row>
    <row r="339" spans="2:38" ht="25.25" customHeight="1" x14ac:dyDescent="0.2">
      <c r="B339" s="102" t="s">
        <v>1226</v>
      </c>
      <c r="C339" s="94" t="s">
        <v>85</v>
      </c>
      <c r="D339" s="103" t="s">
        <v>10844</v>
      </c>
      <c r="E339" s="94" t="s">
        <v>10845</v>
      </c>
      <c r="F339" s="94" t="s">
        <v>3116</v>
      </c>
      <c r="G339" s="94" t="s">
        <v>2497</v>
      </c>
      <c r="H339" s="103">
        <v>2022</v>
      </c>
      <c r="I339" s="103">
        <v>2022</v>
      </c>
      <c r="J339" s="102" t="s">
        <v>1475</v>
      </c>
      <c r="K339" s="94" t="s">
        <v>1476</v>
      </c>
      <c r="L339" s="94" t="s">
        <v>1477</v>
      </c>
      <c r="M339" s="94" t="s">
        <v>1478</v>
      </c>
      <c r="N339" s="94" t="s">
        <v>1479</v>
      </c>
      <c r="O339" s="94" t="s">
        <v>89</v>
      </c>
      <c r="P339" s="94" t="s">
        <v>90</v>
      </c>
      <c r="Q339" s="94" t="s">
        <v>1480</v>
      </c>
      <c r="R339" s="94" t="s">
        <v>1481</v>
      </c>
      <c r="S339" s="94" t="s">
        <v>223</v>
      </c>
      <c r="T339" s="94" t="s">
        <v>1350</v>
      </c>
      <c r="U339" s="94" t="s">
        <v>1236</v>
      </c>
      <c r="V339" s="104" t="s">
        <v>2861</v>
      </c>
      <c r="W339" s="105" t="s">
        <v>2862</v>
      </c>
      <c r="X339" s="105" t="s">
        <v>1480</v>
      </c>
      <c r="Y339" s="105" t="s">
        <v>2863</v>
      </c>
      <c r="Z339" s="105" t="s">
        <v>2864</v>
      </c>
      <c r="AA339" s="105" t="s">
        <v>2865</v>
      </c>
      <c r="AB339" s="106">
        <v>1</v>
      </c>
      <c r="AC339" s="102">
        <v>4240</v>
      </c>
      <c r="AD339" s="94">
        <v>1500</v>
      </c>
      <c r="AE339" s="94">
        <v>1500</v>
      </c>
      <c r="AF339" s="94">
        <v>1500</v>
      </c>
      <c r="AG339" s="94">
        <v>1500</v>
      </c>
      <c r="AH339" s="102" t="s">
        <v>3117</v>
      </c>
      <c r="AI339" s="102"/>
      <c r="AJ339" s="107"/>
      <c r="AK339" s="107" t="s">
        <v>3118</v>
      </c>
      <c r="AL339" s="107"/>
    </row>
    <row r="340" spans="2:38" ht="25.25" customHeight="1" x14ac:dyDescent="0.2">
      <c r="B340" s="102" t="s">
        <v>1226</v>
      </c>
      <c r="C340" s="94" t="s">
        <v>85</v>
      </c>
      <c r="D340" s="103" t="s">
        <v>10846</v>
      </c>
      <c r="E340" s="94" t="s">
        <v>10847</v>
      </c>
      <c r="F340" s="94" t="s">
        <v>3116</v>
      </c>
      <c r="G340" s="94" t="s">
        <v>2497</v>
      </c>
      <c r="H340" s="103">
        <v>2022</v>
      </c>
      <c r="I340" s="103">
        <v>2022</v>
      </c>
      <c r="J340" s="102" t="s">
        <v>10848</v>
      </c>
      <c r="K340" s="94" t="s">
        <v>10849</v>
      </c>
      <c r="L340" s="94" t="s">
        <v>10850</v>
      </c>
      <c r="M340" s="94" t="s">
        <v>10851</v>
      </c>
      <c r="N340" s="94" t="s">
        <v>10852</v>
      </c>
      <c r="O340" s="94" t="s">
        <v>89</v>
      </c>
      <c r="P340" s="94" t="s">
        <v>90</v>
      </c>
      <c r="Q340" s="94" t="s">
        <v>3137</v>
      </c>
      <c r="R340" s="94" t="s">
        <v>3138</v>
      </c>
      <c r="S340" s="94" t="s">
        <v>135</v>
      </c>
      <c r="T340" s="94" t="s">
        <v>1257</v>
      </c>
      <c r="U340" s="94" t="s">
        <v>1236</v>
      </c>
      <c r="V340" s="104" t="s">
        <v>10853</v>
      </c>
      <c r="W340" s="105" t="s">
        <v>2498</v>
      </c>
      <c r="X340" s="105" t="s">
        <v>3137</v>
      </c>
      <c r="Y340" s="105" t="s">
        <v>6560</v>
      </c>
      <c r="Z340" s="105" t="s">
        <v>10854</v>
      </c>
      <c r="AA340" s="105" t="s">
        <v>10855</v>
      </c>
      <c r="AB340" s="106">
        <v>2</v>
      </c>
      <c r="AC340" s="102">
        <v>66000</v>
      </c>
      <c r="AD340" s="94">
        <v>12000</v>
      </c>
      <c r="AE340" s="94">
        <v>4000</v>
      </c>
      <c r="AF340" s="94">
        <v>4000</v>
      </c>
      <c r="AG340" s="94">
        <v>4000</v>
      </c>
      <c r="AH340" s="102" t="s">
        <v>3117</v>
      </c>
      <c r="AI340" s="102"/>
      <c r="AJ340" s="107"/>
      <c r="AK340" s="107" t="s">
        <v>3118</v>
      </c>
      <c r="AL340" s="107"/>
    </row>
    <row r="341" spans="2:38" ht="25.25" customHeight="1" x14ac:dyDescent="0.2">
      <c r="B341" s="102" t="s">
        <v>1226</v>
      </c>
      <c r="C341" s="94" t="s">
        <v>85</v>
      </c>
      <c r="D341" s="103" t="s">
        <v>10856</v>
      </c>
      <c r="E341" s="94" t="s">
        <v>10857</v>
      </c>
      <c r="F341" s="94" t="s">
        <v>3116</v>
      </c>
      <c r="G341" s="94" t="s">
        <v>2497</v>
      </c>
      <c r="H341" s="103">
        <v>2022</v>
      </c>
      <c r="I341" s="103">
        <v>2022</v>
      </c>
      <c r="J341" s="102" t="s">
        <v>6995</v>
      </c>
      <c r="K341" s="94" t="s">
        <v>6996</v>
      </c>
      <c r="L341" s="94" t="s">
        <v>6997</v>
      </c>
      <c r="M341" s="94" t="s">
        <v>6998</v>
      </c>
      <c r="N341" s="94" t="s">
        <v>6999</v>
      </c>
      <c r="O341" s="94" t="s">
        <v>89</v>
      </c>
      <c r="P341" s="94" t="s">
        <v>90</v>
      </c>
      <c r="Q341" s="94" t="s">
        <v>7000</v>
      </c>
      <c r="R341" s="94" t="s">
        <v>7001</v>
      </c>
      <c r="S341" s="94" t="s">
        <v>135</v>
      </c>
      <c r="T341" s="94" t="s">
        <v>1400</v>
      </c>
      <c r="U341" s="94" t="s">
        <v>1236</v>
      </c>
      <c r="V341" s="104" t="s">
        <v>7002</v>
      </c>
      <c r="W341" s="105" t="s">
        <v>2498</v>
      </c>
      <c r="X341" s="105" t="s">
        <v>7000</v>
      </c>
      <c r="Y341" s="105" t="s">
        <v>7003</v>
      </c>
      <c r="Z341" s="105" t="s">
        <v>7004</v>
      </c>
      <c r="AA341" s="105" t="s">
        <v>7005</v>
      </c>
      <c r="AB341" s="106">
        <v>2</v>
      </c>
      <c r="AC341" s="102">
        <v>4965</v>
      </c>
      <c r="AD341" s="94">
        <v>1862</v>
      </c>
      <c r="AE341" s="94">
        <v>1562</v>
      </c>
      <c r="AF341" s="94">
        <v>1562</v>
      </c>
      <c r="AG341" s="94">
        <v>1562</v>
      </c>
      <c r="AH341" s="102" t="s">
        <v>3117</v>
      </c>
      <c r="AI341" s="102"/>
      <c r="AJ341" s="107"/>
      <c r="AK341" s="107" t="s">
        <v>3118</v>
      </c>
      <c r="AL341" s="107"/>
    </row>
    <row r="342" spans="2:38" ht="25.25" customHeight="1" x14ac:dyDescent="0.2">
      <c r="B342" s="102" t="s">
        <v>1226</v>
      </c>
      <c r="C342" s="94" t="s">
        <v>85</v>
      </c>
      <c r="D342" s="103" t="s">
        <v>10858</v>
      </c>
      <c r="E342" s="94" t="s">
        <v>10859</v>
      </c>
      <c r="F342" s="94" t="s">
        <v>3116</v>
      </c>
      <c r="G342" s="94" t="s">
        <v>2497</v>
      </c>
      <c r="H342" s="103">
        <v>2022</v>
      </c>
      <c r="I342" s="103">
        <v>2022</v>
      </c>
      <c r="J342" s="102" t="s">
        <v>6464</v>
      </c>
      <c r="K342" s="94" t="s">
        <v>6465</v>
      </c>
      <c r="L342" s="94"/>
      <c r="M342" s="94" t="s">
        <v>6466</v>
      </c>
      <c r="N342" s="94" t="s">
        <v>6467</v>
      </c>
      <c r="O342" s="94" t="s">
        <v>89</v>
      </c>
      <c r="P342" s="94" t="s">
        <v>257</v>
      </c>
      <c r="Q342" s="94" t="s">
        <v>6468</v>
      </c>
      <c r="R342" s="94" t="s">
        <v>6469</v>
      </c>
      <c r="S342" s="94" t="s">
        <v>91</v>
      </c>
      <c r="T342" s="94" t="s">
        <v>1426</v>
      </c>
      <c r="U342" s="94" t="s">
        <v>1236</v>
      </c>
      <c r="V342" s="104" t="s">
        <v>6470</v>
      </c>
      <c r="W342" s="105" t="s">
        <v>2498</v>
      </c>
      <c r="X342" s="105" t="s">
        <v>3137</v>
      </c>
      <c r="Y342" s="105" t="s">
        <v>6471</v>
      </c>
      <c r="Z342" s="105" t="s">
        <v>6472</v>
      </c>
      <c r="AA342" s="105" t="s">
        <v>6473</v>
      </c>
      <c r="AB342" s="106">
        <v>4</v>
      </c>
      <c r="AC342" s="102">
        <v>88907</v>
      </c>
      <c r="AD342" s="94">
        <v>34500</v>
      </c>
      <c r="AE342" s="94">
        <v>19254</v>
      </c>
      <c r="AF342" s="94">
        <v>19254</v>
      </c>
      <c r="AG342" s="94">
        <v>19254</v>
      </c>
      <c r="AH342" s="102" t="s">
        <v>3117</v>
      </c>
      <c r="AI342" s="102"/>
      <c r="AJ342" s="107"/>
      <c r="AK342" s="107" t="s">
        <v>3118</v>
      </c>
      <c r="AL342" s="107"/>
    </row>
    <row r="343" spans="2:38" ht="25.25" customHeight="1" x14ac:dyDescent="0.2">
      <c r="B343" s="102" t="s">
        <v>1226</v>
      </c>
      <c r="C343" s="94" t="s">
        <v>85</v>
      </c>
      <c r="D343" s="103" t="s">
        <v>10860</v>
      </c>
      <c r="E343" s="94" t="s">
        <v>10861</v>
      </c>
      <c r="F343" s="94" t="s">
        <v>3116</v>
      </c>
      <c r="G343" s="94" t="s">
        <v>2497</v>
      </c>
      <c r="H343" s="103">
        <v>2022</v>
      </c>
      <c r="I343" s="103">
        <v>2022</v>
      </c>
      <c r="J343" s="102" t="s">
        <v>1603</v>
      </c>
      <c r="K343" s="94" t="s">
        <v>1604</v>
      </c>
      <c r="L343" s="94" t="s">
        <v>2891</v>
      </c>
      <c r="M343" s="94" t="s">
        <v>1605</v>
      </c>
      <c r="N343" s="94" t="s">
        <v>1606</v>
      </c>
      <c r="O343" s="94" t="s">
        <v>89</v>
      </c>
      <c r="P343" s="94" t="s">
        <v>90</v>
      </c>
      <c r="Q343" s="94" t="s">
        <v>1607</v>
      </c>
      <c r="R343" s="94" t="s">
        <v>1608</v>
      </c>
      <c r="S343" s="94" t="s">
        <v>135</v>
      </c>
      <c r="T343" s="94" t="s">
        <v>1426</v>
      </c>
      <c r="U343" s="94" t="s">
        <v>1236</v>
      </c>
      <c r="V343" s="104" t="s">
        <v>2892</v>
      </c>
      <c r="W343" s="105" t="s">
        <v>2498</v>
      </c>
      <c r="X343" s="105" t="s">
        <v>1607</v>
      </c>
      <c r="Y343" s="105" t="s">
        <v>2893</v>
      </c>
      <c r="Z343" s="105" t="s">
        <v>2894</v>
      </c>
      <c r="AA343" s="105" t="s">
        <v>2895</v>
      </c>
      <c r="AB343" s="106">
        <v>3</v>
      </c>
      <c r="AC343" s="102">
        <v>20088</v>
      </c>
      <c r="AD343" s="94">
        <v>6973</v>
      </c>
      <c r="AE343" s="94">
        <v>2200</v>
      </c>
      <c r="AF343" s="94">
        <v>2200</v>
      </c>
      <c r="AG343" s="94">
        <v>2200</v>
      </c>
      <c r="AH343" s="102" t="s">
        <v>3117</v>
      </c>
      <c r="AI343" s="102"/>
      <c r="AJ343" s="107"/>
      <c r="AK343" s="107" t="s">
        <v>3118</v>
      </c>
      <c r="AL343" s="107"/>
    </row>
    <row r="344" spans="2:38" ht="25.25" customHeight="1" x14ac:dyDescent="0.2">
      <c r="B344" s="102" t="s">
        <v>1226</v>
      </c>
      <c r="C344" s="94" t="s">
        <v>85</v>
      </c>
      <c r="D344" s="103" t="s">
        <v>10862</v>
      </c>
      <c r="E344" s="94" t="s">
        <v>10863</v>
      </c>
      <c r="F344" s="94" t="s">
        <v>3116</v>
      </c>
      <c r="G344" s="94" t="s">
        <v>2497</v>
      </c>
      <c r="H344" s="103">
        <v>2022</v>
      </c>
      <c r="I344" s="103">
        <v>2022</v>
      </c>
      <c r="J344" s="102" t="s">
        <v>6982</v>
      </c>
      <c r="K344" s="94" t="s">
        <v>6983</v>
      </c>
      <c r="L344" s="94" t="s">
        <v>6984</v>
      </c>
      <c r="M344" s="94" t="s">
        <v>6985</v>
      </c>
      <c r="N344" s="94" t="s">
        <v>6986</v>
      </c>
      <c r="O344" s="94" t="s">
        <v>89</v>
      </c>
      <c r="P344" s="94" t="s">
        <v>90</v>
      </c>
      <c r="Q344" s="94" t="s">
        <v>6446</v>
      </c>
      <c r="R344" s="94" t="s">
        <v>6987</v>
      </c>
      <c r="S344" s="94" t="s">
        <v>135</v>
      </c>
      <c r="T344" s="94" t="s">
        <v>6321</v>
      </c>
      <c r="U344" s="94" t="s">
        <v>1236</v>
      </c>
      <c r="V344" s="104" t="s">
        <v>6988</v>
      </c>
      <c r="W344" s="105" t="s">
        <v>6989</v>
      </c>
      <c r="X344" s="105" t="s">
        <v>6446</v>
      </c>
      <c r="Y344" s="105" t="s">
        <v>6990</v>
      </c>
      <c r="Z344" s="105" t="s">
        <v>6991</v>
      </c>
      <c r="AA344" s="105" t="s">
        <v>6992</v>
      </c>
      <c r="AB344" s="106">
        <v>3</v>
      </c>
      <c r="AC344" s="102">
        <v>29000</v>
      </c>
      <c r="AD344" s="94">
        <v>9550</v>
      </c>
      <c r="AE344" s="94">
        <v>3200</v>
      </c>
      <c r="AF344" s="94">
        <v>3200</v>
      </c>
      <c r="AG344" s="94">
        <v>3200</v>
      </c>
      <c r="AH344" s="102" t="s">
        <v>3117</v>
      </c>
      <c r="AI344" s="102"/>
      <c r="AJ344" s="107"/>
      <c r="AK344" s="107" t="s">
        <v>3118</v>
      </c>
      <c r="AL344" s="107"/>
    </row>
    <row r="345" spans="2:38" ht="25.25" customHeight="1" x14ac:dyDescent="0.2">
      <c r="B345" s="102" t="s">
        <v>1226</v>
      </c>
      <c r="C345" s="94" t="s">
        <v>85</v>
      </c>
      <c r="D345" s="103" t="s">
        <v>10864</v>
      </c>
      <c r="E345" s="94" t="s">
        <v>10865</v>
      </c>
      <c r="F345" s="94" t="s">
        <v>3116</v>
      </c>
      <c r="G345" s="94" t="s">
        <v>2497</v>
      </c>
      <c r="H345" s="103">
        <v>2022</v>
      </c>
      <c r="I345" s="103">
        <v>2022</v>
      </c>
      <c r="J345" s="102"/>
      <c r="K345" s="94" t="s">
        <v>6694</v>
      </c>
      <c r="L345" s="94" t="s">
        <v>6695</v>
      </c>
      <c r="M345" s="94" t="s">
        <v>6696</v>
      </c>
      <c r="N345" s="94" t="s">
        <v>6697</v>
      </c>
      <c r="O345" s="94" t="s">
        <v>89</v>
      </c>
      <c r="P345" s="94" t="s">
        <v>90</v>
      </c>
      <c r="Q345" s="94" t="s">
        <v>6698</v>
      </c>
      <c r="R345" s="94" t="s">
        <v>6699</v>
      </c>
      <c r="S345" s="94" t="s">
        <v>135</v>
      </c>
      <c r="T345" s="94" t="s">
        <v>1235</v>
      </c>
      <c r="U345" s="94" t="s">
        <v>1236</v>
      </c>
      <c r="V345" s="104" t="s">
        <v>6700</v>
      </c>
      <c r="W345" s="105" t="s">
        <v>2498</v>
      </c>
      <c r="X345" s="105" t="s">
        <v>6701</v>
      </c>
      <c r="Y345" s="105" t="s">
        <v>6702</v>
      </c>
      <c r="Z345" s="105" t="s">
        <v>6703</v>
      </c>
      <c r="AA345" s="105" t="s">
        <v>6704</v>
      </c>
      <c r="AB345" s="106">
        <v>1</v>
      </c>
      <c r="AC345" s="102">
        <v>4590</v>
      </c>
      <c r="AD345" s="94">
        <v>1590</v>
      </c>
      <c r="AE345" s="94">
        <v>1500</v>
      </c>
      <c r="AF345" s="94">
        <v>1500</v>
      </c>
      <c r="AG345" s="94">
        <v>1500</v>
      </c>
      <c r="AH345" s="102"/>
      <c r="AI345" s="102"/>
      <c r="AJ345" s="107"/>
      <c r="AK345" s="107" t="s">
        <v>3118</v>
      </c>
      <c r="AL345" s="107"/>
    </row>
    <row r="346" spans="2:38" ht="25.25" customHeight="1" x14ac:dyDescent="0.2">
      <c r="B346" s="102" t="s">
        <v>1226</v>
      </c>
      <c r="C346" s="94" t="s">
        <v>85</v>
      </c>
      <c r="D346" s="103" t="s">
        <v>10866</v>
      </c>
      <c r="E346" s="94" t="s">
        <v>10867</v>
      </c>
      <c r="F346" s="94" t="s">
        <v>3116</v>
      </c>
      <c r="G346" s="94" t="s">
        <v>2497</v>
      </c>
      <c r="H346" s="103">
        <v>2022</v>
      </c>
      <c r="I346" s="103">
        <v>2022</v>
      </c>
      <c r="J346" s="102" t="s">
        <v>6285</v>
      </c>
      <c r="K346" s="94" t="s">
        <v>6286</v>
      </c>
      <c r="L346" s="94" t="s">
        <v>6287</v>
      </c>
      <c r="M346" s="94" t="s">
        <v>6288</v>
      </c>
      <c r="N346" s="94" t="s">
        <v>6289</v>
      </c>
      <c r="O346" s="94" t="s">
        <v>89</v>
      </c>
      <c r="P346" s="94" t="s">
        <v>90</v>
      </c>
      <c r="Q346" s="94" t="s">
        <v>6290</v>
      </c>
      <c r="R346" s="94" t="s">
        <v>6291</v>
      </c>
      <c r="S346" s="94" t="s">
        <v>135</v>
      </c>
      <c r="T346" s="94" t="s">
        <v>1400</v>
      </c>
      <c r="U346" s="94" t="s">
        <v>1236</v>
      </c>
      <c r="V346" s="104" t="s">
        <v>6292</v>
      </c>
      <c r="W346" s="105" t="s">
        <v>6293</v>
      </c>
      <c r="X346" s="105" t="s">
        <v>6294</v>
      </c>
      <c r="Y346" s="105" t="s">
        <v>6295</v>
      </c>
      <c r="Z346" s="105" t="s">
        <v>6296</v>
      </c>
      <c r="AA346" s="105" t="s">
        <v>6297</v>
      </c>
      <c r="AB346" s="106">
        <v>2</v>
      </c>
      <c r="AC346" s="102">
        <v>10300</v>
      </c>
      <c r="AD346" s="94">
        <v>4800</v>
      </c>
      <c r="AE346" s="94">
        <v>2952</v>
      </c>
      <c r="AF346" s="94">
        <v>2952</v>
      </c>
      <c r="AG346" s="94">
        <v>2952</v>
      </c>
      <c r="AH346" s="102" t="s">
        <v>3117</v>
      </c>
      <c r="AI346" s="102"/>
      <c r="AJ346" s="107"/>
      <c r="AK346" s="107" t="s">
        <v>3118</v>
      </c>
      <c r="AL346" s="107"/>
    </row>
    <row r="347" spans="2:38" ht="25.25" customHeight="1" x14ac:dyDescent="0.2">
      <c r="B347" s="102" t="s">
        <v>1226</v>
      </c>
      <c r="C347" s="94" t="s">
        <v>85</v>
      </c>
      <c r="D347" s="103" t="s">
        <v>10868</v>
      </c>
      <c r="E347" s="94" t="s">
        <v>10869</v>
      </c>
      <c r="F347" s="94" t="s">
        <v>3116</v>
      </c>
      <c r="G347" s="94" t="s">
        <v>2497</v>
      </c>
      <c r="H347" s="103">
        <v>2022</v>
      </c>
      <c r="I347" s="103">
        <v>2022</v>
      </c>
      <c r="J347" s="102" t="s">
        <v>6540</v>
      </c>
      <c r="K347" s="94" t="s">
        <v>6541</v>
      </c>
      <c r="L347" s="94" t="s">
        <v>6542</v>
      </c>
      <c r="M347" s="94" t="s">
        <v>6543</v>
      </c>
      <c r="N347" s="94" t="s">
        <v>6544</v>
      </c>
      <c r="O347" s="94" t="s">
        <v>89</v>
      </c>
      <c r="P347" s="94" t="s">
        <v>90</v>
      </c>
      <c r="Q347" s="94" t="s">
        <v>6545</v>
      </c>
      <c r="R347" s="94" t="s">
        <v>6546</v>
      </c>
      <c r="S347" s="94" t="s">
        <v>135</v>
      </c>
      <c r="T347" s="94" t="s">
        <v>1314</v>
      </c>
      <c r="U347" s="94" t="s">
        <v>1236</v>
      </c>
      <c r="V347" s="104" t="s">
        <v>6547</v>
      </c>
      <c r="W347" s="105" t="s">
        <v>6548</v>
      </c>
      <c r="X347" s="105" t="s">
        <v>6545</v>
      </c>
      <c r="Y347" s="105" t="s">
        <v>6549</v>
      </c>
      <c r="Z347" s="105" t="s">
        <v>6550</v>
      </c>
      <c r="AA347" s="105" t="s">
        <v>6551</v>
      </c>
      <c r="AB347" s="106">
        <v>2</v>
      </c>
      <c r="AC347" s="102">
        <v>12672</v>
      </c>
      <c r="AD347" s="94">
        <v>4700</v>
      </c>
      <c r="AE347" s="94">
        <v>1500</v>
      </c>
      <c r="AF347" s="94">
        <v>1500</v>
      </c>
      <c r="AG347" s="94">
        <v>1500</v>
      </c>
      <c r="AH347" s="102" t="s">
        <v>3117</v>
      </c>
      <c r="AI347" s="102"/>
      <c r="AJ347" s="107"/>
      <c r="AK347" s="107" t="s">
        <v>3118</v>
      </c>
      <c r="AL347" s="107"/>
    </row>
    <row r="348" spans="2:38" ht="25.25" customHeight="1" x14ac:dyDescent="0.2">
      <c r="B348" s="102" t="s">
        <v>1226</v>
      </c>
      <c r="C348" s="94" t="s">
        <v>85</v>
      </c>
      <c r="D348" s="103" t="s">
        <v>10870</v>
      </c>
      <c r="E348" s="94" t="s">
        <v>10871</v>
      </c>
      <c r="F348" s="94" t="s">
        <v>3116</v>
      </c>
      <c r="G348" s="94" t="s">
        <v>2497</v>
      </c>
      <c r="H348" s="103">
        <v>2022</v>
      </c>
      <c r="I348" s="103">
        <v>2022</v>
      </c>
      <c r="J348" s="102" t="s">
        <v>6774</v>
      </c>
      <c r="K348" s="94" t="s">
        <v>6775</v>
      </c>
      <c r="L348" s="94"/>
      <c r="M348" s="94" t="s">
        <v>6776</v>
      </c>
      <c r="N348" s="94" t="s">
        <v>6777</v>
      </c>
      <c r="O348" s="94" t="s">
        <v>89</v>
      </c>
      <c r="P348" s="94" t="s">
        <v>257</v>
      </c>
      <c r="Q348" s="94" t="s">
        <v>3137</v>
      </c>
      <c r="R348" s="94" t="s">
        <v>3138</v>
      </c>
      <c r="S348" s="94" t="s">
        <v>91</v>
      </c>
      <c r="T348" s="94" t="s">
        <v>1257</v>
      </c>
      <c r="U348" s="94" t="s">
        <v>1236</v>
      </c>
      <c r="V348" s="104" t="s">
        <v>6778</v>
      </c>
      <c r="W348" s="105" t="s">
        <v>2498</v>
      </c>
      <c r="X348" s="105" t="s">
        <v>3137</v>
      </c>
      <c r="Y348" s="105" t="s">
        <v>3141</v>
      </c>
      <c r="Z348" s="105" t="s">
        <v>6779</v>
      </c>
      <c r="AA348" s="105" t="s">
        <v>6780</v>
      </c>
      <c r="AB348" s="106">
        <v>4</v>
      </c>
      <c r="AC348" s="102">
        <v>44135</v>
      </c>
      <c r="AD348" s="94">
        <v>19000</v>
      </c>
      <c r="AE348" s="94">
        <v>17052</v>
      </c>
      <c r="AF348" s="94">
        <v>17052</v>
      </c>
      <c r="AG348" s="94">
        <v>17052</v>
      </c>
      <c r="AH348" s="102" t="s">
        <v>3117</v>
      </c>
      <c r="AI348" s="102"/>
      <c r="AJ348" s="107"/>
      <c r="AK348" s="107" t="s">
        <v>3118</v>
      </c>
      <c r="AL348" s="107"/>
    </row>
    <row r="349" spans="2:38" ht="25.25" customHeight="1" x14ac:dyDescent="0.2">
      <c r="B349" s="102" t="s">
        <v>1226</v>
      </c>
      <c r="C349" s="94" t="s">
        <v>85</v>
      </c>
      <c r="D349" s="103" t="s">
        <v>10872</v>
      </c>
      <c r="E349" s="94" t="s">
        <v>10873</v>
      </c>
      <c r="F349" s="94" t="s">
        <v>472</v>
      </c>
      <c r="G349" s="94" t="s">
        <v>2497</v>
      </c>
      <c r="H349" s="103">
        <v>2022</v>
      </c>
      <c r="I349" s="103">
        <v>2022</v>
      </c>
      <c r="J349" s="102" t="s">
        <v>6285</v>
      </c>
      <c r="K349" s="94" t="s">
        <v>6286</v>
      </c>
      <c r="L349" s="94" t="s">
        <v>6287</v>
      </c>
      <c r="M349" s="94" t="s">
        <v>6288</v>
      </c>
      <c r="N349" s="94" t="s">
        <v>6289</v>
      </c>
      <c r="O349" s="94" t="s">
        <v>89</v>
      </c>
      <c r="P349" s="94" t="s">
        <v>90</v>
      </c>
      <c r="Q349" s="94" t="s">
        <v>6290</v>
      </c>
      <c r="R349" s="94" t="s">
        <v>6291</v>
      </c>
      <c r="S349" s="94" t="s">
        <v>135</v>
      </c>
      <c r="T349" s="94" t="s">
        <v>1400</v>
      </c>
      <c r="U349" s="94" t="s">
        <v>1236</v>
      </c>
      <c r="V349" s="104" t="s">
        <v>6292</v>
      </c>
      <c r="W349" s="105" t="s">
        <v>6293</v>
      </c>
      <c r="X349" s="105" t="s">
        <v>6294</v>
      </c>
      <c r="Y349" s="105" t="s">
        <v>6295</v>
      </c>
      <c r="Z349" s="105" t="s">
        <v>6296</v>
      </c>
      <c r="AA349" s="105" t="s">
        <v>6297</v>
      </c>
      <c r="AB349" s="106">
        <v>1</v>
      </c>
      <c r="AC349" s="102">
        <v>3800</v>
      </c>
      <c r="AD349" s="94">
        <v>3000</v>
      </c>
      <c r="AE349" s="94">
        <v>0</v>
      </c>
      <c r="AF349" s="94">
        <v>0</v>
      </c>
      <c r="AG349" s="94">
        <v>0</v>
      </c>
      <c r="AH349" s="102"/>
      <c r="AI349" s="102"/>
      <c r="AJ349" s="107"/>
      <c r="AK349" s="107" t="s">
        <v>2499</v>
      </c>
      <c r="AL349" s="107"/>
    </row>
    <row r="350" spans="2:38" ht="25.25" customHeight="1" x14ac:dyDescent="0.2">
      <c r="B350" s="102" t="s">
        <v>1226</v>
      </c>
      <c r="C350" s="94" t="s">
        <v>85</v>
      </c>
      <c r="D350" s="103" t="s">
        <v>10874</v>
      </c>
      <c r="E350" s="94" t="s">
        <v>10875</v>
      </c>
      <c r="F350" s="94" t="s">
        <v>3116</v>
      </c>
      <c r="G350" s="94" t="s">
        <v>2497</v>
      </c>
      <c r="H350" s="103">
        <v>2022</v>
      </c>
      <c r="I350" s="103">
        <v>2022</v>
      </c>
      <c r="J350" s="102" t="s">
        <v>10876</v>
      </c>
      <c r="K350" s="94" t="s">
        <v>10877</v>
      </c>
      <c r="L350" s="94" t="s">
        <v>10878</v>
      </c>
      <c r="M350" s="94" t="s">
        <v>10879</v>
      </c>
      <c r="N350" s="94" t="s">
        <v>10880</v>
      </c>
      <c r="O350" s="94" t="s">
        <v>89</v>
      </c>
      <c r="P350" s="94" t="s">
        <v>90</v>
      </c>
      <c r="Q350" s="94" t="s">
        <v>10881</v>
      </c>
      <c r="R350" s="94" t="s">
        <v>10882</v>
      </c>
      <c r="S350" s="94" t="s">
        <v>91</v>
      </c>
      <c r="T350" s="94" t="s">
        <v>1426</v>
      </c>
      <c r="U350" s="94" t="s">
        <v>1236</v>
      </c>
      <c r="V350" s="104" t="s">
        <v>10883</v>
      </c>
      <c r="W350" s="105" t="s">
        <v>2498</v>
      </c>
      <c r="X350" s="105" t="s">
        <v>10881</v>
      </c>
      <c r="Y350" s="105" t="s">
        <v>10884</v>
      </c>
      <c r="Z350" s="105" t="s">
        <v>10885</v>
      </c>
      <c r="AA350" s="105" t="s">
        <v>10886</v>
      </c>
      <c r="AB350" s="106">
        <v>3</v>
      </c>
      <c r="AC350" s="102">
        <v>15777</v>
      </c>
      <c r="AD350" s="94">
        <v>5800</v>
      </c>
      <c r="AE350" s="94">
        <v>1800</v>
      </c>
      <c r="AF350" s="94">
        <v>1800</v>
      </c>
      <c r="AG350" s="94">
        <v>1800</v>
      </c>
      <c r="AH350" s="102" t="s">
        <v>3117</v>
      </c>
      <c r="AI350" s="102"/>
      <c r="AJ350" s="107"/>
      <c r="AK350" s="107" t="s">
        <v>3118</v>
      </c>
      <c r="AL350" s="107"/>
    </row>
    <row r="351" spans="2:38" ht="25.25" customHeight="1" x14ac:dyDescent="0.2">
      <c r="B351" s="102" t="s">
        <v>1226</v>
      </c>
      <c r="C351" s="94" t="s">
        <v>85</v>
      </c>
      <c r="D351" s="103" t="s">
        <v>10887</v>
      </c>
      <c r="E351" s="94" t="s">
        <v>10888</v>
      </c>
      <c r="F351" s="94" t="s">
        <v>3116</v>
      </c>
      <c r="G351" s="94" t="s">
        <v>2497</v>
      </c>
      <c r="H351" s="103">
        <v>2022</v>
      </c>
      <c r="I351" s="103">
        <v>2022</v>
      </c>
      <c r="J351" s="102" t="s">
        <v>6397</v>
      </c>
      <c r="K351" s="94" t="s">
        <v>6398</v>
      </c>
      <c r="L351" s="94" t="s">
        <v>6399</v>
      </c>
      <c r="M351" s="94" t="s">
        <v>6400</v>
      </c>
      <c r="N351" s="94" t="s">
        <v>6401</v>
      </c>
      <c r="O351" s="94" t="s">
        <v>89</v>
      </c>
      <c r="P351" s="94" t="s">
        <v>90</v>
      </c>
      <c r="Q351" s="94" t="s">
        <v>6402</v>
      </c>
      <c r="R351" s="94" t="s">
        <v>6403</v>
      </c>
      <c r="S351" s="94" t="s">
        <v>91</v>
      </c>
      <c r="T351" s="94" t="s">
        <v>6321</v>
      </c>
      <c r="U351" s="94" t="s">
        <v>1236</v>
      </c>
      <c r="V351" s="104" t="s">
        <v>6404</v>
      </c>
      <c r="W351" s="105" t="s">
        <v>6405</v>
      </c>
      <c r="X351" s="105" t="s">
        <v>6402</v>
      </c>
      <c r="Y351" s="105" t="s">
        <v>6406</v>
      </c>
      <c r="Z351" s="105" t="s">
        <v>6407</v>
      </c>
      <c r="AA351" s="105" t="s">
        <v>6408</v>
      </c>
      <c r="AB351" s="106">
        <v>1</v>
      </c>
      <c r="AC351" s="102">
        <v>3350</v>
      </c>
      <c r="AD351" s="94">
        <v>1500</v>
      </c>
      <c r="AE351" s="94">
        <v>1500</v>
      </c>
      <c r="AF351" s="94">
        <v>1500</v>
      </c>
      <c r="AG351" s="94">
        <v>1500</v>
      </c>
      <c r="AH351" s="102" t="s">
        <v>3117</v>
      </c>
      <c r="AI351" s="102"/>
      <c r="AJ351" s="107"/>
      <c r="AK351" s="107" t="s">
        <v>3118</v>
      </c>
      <c r="AL351" s="107"/>
    </row>
    <row r="352" spans="2:38" ht="25.25" customHeight="1" x14ac:dyDescent="0.2">
      <c r="B352" s="102" t="s">
        <v>1226</v>
      </c>
      <c r="C352" s="94" t="s">
        <v>85</v>
      </c>
      <c r="D352" s="103" t="s">
        <v>10889</v>
      </c>
      <c r="E352" s="94" t="s">
        <v>10890</v>
      </c>
      <c r="F352" s="94" t="s">
        <v>472</v>
      </c>
      <c r="G352" s="94" t="s">
        <v>2497</v>
      </c>
      <c r="H352" s="103">
        <v>2022</v>
      </c>
      <c r="I352" s="103">
        <v>2022</v>
      </c>
      <c r="J352" s="102" t="s">
        <v>6285</v>
      </c>
      <c r="K352" s="94" t="s">
        <v>6286</v>
      </c>
      <c r="L352" s="94" t="s">
        <v>6287</v>
      </c>
      <c r="M352" s="94" t="s">
        <v>6288</v>
      </c>
      <c r="N352" s="94" t="s">
        <v>6289</v>
      </c>
      <c r="O352" s="94" t="s">
        <v>89</v>
      </c>
      <c r="P352" s="94" t="s">
        <v>90</v>
      </c>
      <c r="Q352" s="94" t="s">
        <v>6290</v>
      </c>
      <c r="R352" s="94" t="s">
        <v>6291</v>
      </c>
      <c r="S352" s="94" t="s">
        <v>135</v>
      </c>
      <c r="T352" s="94" t="s">
        <v>1400</v>
      </c>
      <c r="U352" s="94" t="s">
        <v>1236</v>
      </c>
      <c r="V352" s="104" t="s">
        <v>6292</v>
      </c>
      <c r="W352" s="105" t="s">
        <v>6293</v>
      </c>
      <c r="X352" s="105" t="s">
        <v>6294</v>
      </c>
      <c r="Y352" s="105" t="s">
        <v>6295</v>
      </c>
      <c r="Z352" s="105" t="s">
        <v>6296</v>
      </c>
      <c r="AA352" s="105" t="s">
        <v>6297</v>
      </c>
      <c r="AB352" s="106">
        <v>1</v>
      </c>
      <c r="AC352" s="102">
        <v>11000</v>
      </c>
      <c r="AD352" s="94">
        <v>2500</v>
      </c>
      <c r="AE352" s="94">
        <v>0</v>
      </c>
      <c r="AF352" s="94">
        <v>0</v>
      </c>
      <c r="AG352" s="94">
        <v>0</v>
      </c>
      <c r="AH352" s="102"/>
      <c r="AI352" s="102"/>
      <c r="AJ352" s="107"/>
      <c r="AK352" s="107" t="s">
        <v>2499</v>
      </c>
      <c r="AL352" s="107"/>
    </row>
    <row r="353" spans="2:38" ht="25.25" customHeight="1" x14ac:dyDescent="0.2">
      <c r="B353" s="102" t="s">
        <v>1226</v>
      </c>
      <c r="C353" s="94" t="s">
        <v>85</v>
      </c>
      <c r="D353" s="103" t="s">
        <v>10891</v>
      </c>
      <c r="E353" s="94" t="s">
        <v>10892</v>
      </c>
      <c r="F353" s="94" t="s">
        <v>3116</v>
      </c>
      <c r="G353" s="94" t="s">
        <v>2497</v>
      </c>
      <c r="H353" s="103">
        <v>2022</v>
      </c>
      <c r="I353" s="103">
        <v>2022</v>
      </c>
      <c r="J353" s="102" t="s">
        <v>10893</v>
      </c>
      <c r="K353" s="94" t="s">
        <v>10894</v>
      </c>
      <c r="L353" s="94" t="s">
        <v>10895</v>
      </c>
      <c r="M353" s="94" t="s">
        <v>10896</v>
      </c>
      <c r="N353" s="94" t="s">
        <v>10897</v>
      </c>
      <c r="O353" s="94" t="s">
        <v>89</v>
      </c>
      <c r="P353" s="94" t="s">
        <v>90</v>
      </c>
      <c r="Q353" s="94" t="s">
        <v>10898</v>
      </c>
      <c r="R353" s="94" t="s">
        <v>10899</v>
      </c>
      <c r="S353" s="94" t="s">
        <v>135</v>
      </c>
      <c r="T353" s="94" t="s">
        <v>1583</v>
      </c>
      <c r="U353" s="94" t="s">
        <v>1236</v>
      </c>
      <c r="V353" s="104" t="s">
        <v>10900</v>
      </c>
      <c r="W353" s="105" t="s">
        <v>2498</v>
      </c>
      <c r="X353" s="105" t="s">
        <v>10898</v>
      </c>
      <c r="Y353" s="105" t="s">
        <v>1583</v>
      </c>
      <c r="Z353" s="105" t="s">
        <v>10901</v>
      </c>
      <c r="AA353" s="105" t="s">
        <v>10902</v>
      </c>
      <c r="AB353" s="106">
        <v>1</v>
      </c>
      <c r="AC353" s="102">
        <v>6295</v>
      </c>
      <c r="AD353" s="94">
        <v>1500</v>
      </c>
      <c r="AE353" s="94">
        <v>1500</v>
      </c>
      <c r="AF353" s="94">
        <v>1500</v>
      </c>
      <c r="AG353" s="94">
        <v>1500</v>
      </c>
      <c r="AH353" s="102"/>
      <c r="AI353" s="102"/>
      <c r="AJ353" s="107"/>
      <c r="AK353" s="107" t="s">
        <v>3118</v>
      </c>
      <c r="AL353" s="107"/>
    </row>
    <row r="354" spans="2:38" ht="25.25" customHeight="1" x14ac:dyDescent="0.2">
      <c r="B354" s="102" t="s">
        <v>1226</v>
      </c>
      <c r="C354" s="94" t="s">
        <v>85</v>
      </c>
      <c r="D354" s="103" t="s">
        <v>10903</v>
      </c>
      <c r="E354" s="94" t="s">
        <v>10904</v>
      </c>
      <c r="F354" s="94" t="s">
        <v>3116</v>
      </c>
      <c r="G354" s="94" t="s">
        <v>2497</v>
      </c>
      <c r="H354" s="103">
        <v>2022</v>
      </c>
      <c r="I354" s="103">
        <v>2022</v>
      </c>
      <c r="J354" s="102" t="s">
        <v>1271</v>
      </c>
      <c r="K354" s="94" t="s">
        <v>1272</v>
      </c>
      <c r="L354" s="94" t="s">
        <v>2802</v>
      </c>
      <c r="M354" s="94" t="s">
        <v>1274</v>
      </c>
      <c r="N354" s="94" t="s">
        <v>1275</v>
      </c>
      <c r="O354" s="94" t="s">
        <v>89</v>
      </c>
      <c r="P354" s="94" t="s">
        <v>90</v>
      </c>
      <c r="Q354" s="94" t="s">
        <v>1276</v>
      </c>
      <c r="R354" s="94" t="s">
        <v>1277</v>
      </c>
      <c r="S354" s="94" t="s">
        <v>135</v>
      </c>
      <c r="T354" s="94" t="s">
        <v>1257</v>
      </c>
      <c r="U354" s="94" t="s">
        <v>1236</v>
      </c>
      <c r="V354" s="104" t="s">
        <v>2803</v>
      </c>
      <c r="W354" s="105" t="s">
        <v>2804</v>
      </c>
      <c r="X354" s="105" t="s">
        <v>1276</v>
      </c>
      <c r="Y354" s="105" t="s">
        <v>2805</v>
      </c>
      <c r="Z354" s="105" t="s">
        <v>2806</v>
      </c>
      <c r="AA354" s="105" t="s">
        <v>2807</v>
      </c>
      <c r="AB354" s="106">
        <v>4</v>
      </c>
      <c r="AC354" s="102">
        <v>43540</v>
      </c>
      <c r="AD354" s="94">
        <v>15500</v>
      </c>
      <c r="AE354" s="94">
        <v>4850</v>
      </c>
      <c r="AF354" s="94">
        <v>4850</v>
      </c>
      <c r="AG354" s="94">
        <v>4850</v>
      </c>
      <c r="AH354" s="102" t="s">
        <v>3117</v>
      </c>
      <c r="AI354" s="102"/>
      <c r="AJ354" s="107"/>
      <c r="AK354" s="107" t="s">
        <v>3118</v>
      </c>
      <c r="AL354" s="107"/>
    </row>
    <row r="355" spans="2:38" ht="25.25" customHeight="1" x14ac:dyDescent="0.2">
      <c r="B355" s="102" t="s">
        <v>1226</v>
      </c>
      <c r="C355" s="94" t="s">
        <v>85</v>
      </c>
      <c r="D355" s="103" t="s">
        <v>10905</v>
      </c>
      <c r="E355" s="94" t="s">
        <v>10906</v>
      </c>
      <c r="F355" s="94" t="s">
        <v>3116</v>
      </c>
      <c r="G355" s="94" t="s">
        <v>2497</v>
      </c>
      <c r="H355" s="103">
        <v>2022</v>
      </c>
      <c r="I355" s="103">
        <v>2022</v>
      </c>
      <c r="J355" s="102" t="s">
        <v>7099</v>
      </c>
      <c r="K355" s="94" t="s">
        <v>7100</v>
      </c>
      <c r="L355" s="94"/>
      <c r="M355" s="94" t="s">
        <v>7101</v>
      </c>
      <c r="N355" s="94" t="s">
        <v>7102</v>
      </c>
      <c r="O355" s="94" t="s">
        <v>89</v>
      </c>
      <c r="P355" s="94" t="s">
        <v>257</v>
      </c>
      <c r="Q355" s="94" t="s">
        <v>1581</v>
      </c>
      <c r="R355" s="94" t="s">
        <v>1582</v>
      </c>
      <c r="S355" s="94" t="s">
        <v>91</v>
      </c>
      <c r="T355" s="94" t="s">
        <v>1583</v>
      </c>
      <c r="U355" s="94" t="s">
        <v>1236</v>
      </c>
      <c r="V355" s="104" t="s">
        <v>7103</v>
      </c>
      <c r="W355" s="105" t="s">
        <v>2498</v>
      </c>
      <c r="X355" s="105" t="s">
        <v>1581</v>
      </c>
      <c r="Y355" s="105" t="s">
        <v>2887</v>
      </c>
      <c r="Z355" s="105" t="s">
        <v>7104</v>
      </c>
      <c r="AA355" s="105" t="s">
        <v>7105</v>
      </c>
      <c r="AB355" s="106">
        <v>4</v>
      </c>
      <c r="AC355" s="102">
        <v>111300</v>
      </c>
      <c r="AD355" s="94">
        <v>36000</v>
      </c>
      <c r="AE355" s="94">
        <v>13452</v>
      </c>
      <c r="AF355" s="94">
        <v>13452</v>
      </c>
      <c r="AG355" s="94">
        <v>13452</v>
      </c>
      <c r="AH355" s="102" t="s">
        <v>3117</v>
      </c>
      <c r="AI355" s="102"/>
      <c r="AJ355" s="107"/>
      <c r="AK355" s="107" t="s">
        <v>3118</v>
      </c>
      <c r="AL355" s="107"/>
    </row>
    <row r="356" spans="2:38" ht="25.25" customHeight="1" x14ac:dyDescent="0.2">
      <c r="B356" s="102" t="s">
        <v>1226</v>
      </c>
      <c r="C356" s="94" t="s">
        <v>85</v>
      </c>
      <c r="D356" s="103" t="s">
        <v>10907</v>
      </c>
      <c r="E356" s="94" t="s">
        <v>10908</v>
      </c>
      <c r="F356" s="94" t="s">
        <v>3116</v>
      </c>
      <c r="G356" s="94" t="s">
        <v>2497</v>
      </c>
      <c r="H356" s="103">
        <v>2022</v>
      </c>
      <c r="I356" s="103">
        <v>2022</v>
      </c>
      <c r="J356" s="102" t="s">
        <v>7086</v>
      </c>
      <c r="K356" s="94" t="s">
        <v>7087</v>
      </c>
      <c r="L356" s="94"/>
      <c r="M356" s="94" t="s">
        <v>7088</v>
      </c>
      <c r="N356" s="94" t="s">
        <v>7089</v>
      </c>
      <c r="O356" s="94" t="s">
        <v>89</v>
      </c>
      <c r="P356" s="94" t="s">
        <v>257</v>
      </c>
      <c r="Q356" s="94" t="s">
        <v>7090</v>
      </c>
      <c r="R356" s="94" t="s">
        <v>7091</v>
      </c>
      <c r="S356" s="94" t="s">
        <v>91</v>
      </c>
      <c r="T356" s="94" t="s">
        <v>1314</v>
      </c>
      <c r="U356" s="94" t="s">
        <v>1236</v>
      </c>
      <c r="V356" s="104" t="s">
        <v>7092</v>
      </c>
      <c r="W356" s="105" t="s">
        <v>2498</v>
      </c>
      <c r="X356" s="105" t="s">
        <v>7093</v>
      </c>
      <c r="Y356" s="105" t="s">
        <v>7094</v>
      </c>
      <c r="Z356" s="105" t="s">
        <v>7095</v>
      </c>
      <c r="AA356" s="105" t="s">
        <v>7096</v>
      </c>
      <c r="AB356" s="106">
        <v>3</v>
      </c>
      <c r="AC356" s="102">
        <v>25050</v>
      </c>
      <c r="AD356" s="94">
        <v>10500</v>
      </c>
      <c r="AE356" s="94">
        <v>10500</v>
      </c>
      <c r="AF356" s="94">
        <v>10500</v>
      </c>
      <c r="AG356" s="94">
        <v>10500</v>
      </c>
      <c r="AH356" s="102" t="s">
        <v>3117</v>
      </c>
      <c r="AI356" s="102"/>
      <c r="AJ356" s="107"/>
      <c r="AK356" s="107" t="s">
        <v>3118</v>
      </c>
      <c r="AL356" s="107"/>
    </row>
    <row r="357" spans="2:38" ht="25.25" customHeight="1" x14ac:dyDescent="0.2">
      <c r="B357" s="102" t="s">
        <v>1226</v>
      </c>
      <c r="C357" s="94" t="s">
        <v>85</v>
      </c>
      <c r="D357" s="103" t="s">
        <v>10909</v>
      </c>
      <c r="E357" s="94" t="s">
        <v>10910</v>
      </c>
      <c r="F357" s="94" t="s">
        <v>3116</v>
      </c>
      <c r="G357" s="94" t="s">
        <v>2497</v>
      </c>
      <c r="H357" s="103">
        <v>2022</v>
      </c>
      <c r="I357" s="103">
        <v>2022</v>
      </c>
      <c r="J357" s="102" t="s">
        <v>6153</v>
      </c>
      <c r="K357" s="94" t="s">
        <v>6154</v>
      </c>
      <c r="L357" s="94" t="s">
        <v>6155</v>
      </c>
      <c r="M357" s="94" t="s">
        <v>6156</v>
      </c>
      <c r="N357" s="94" t="s">
        <v>6157</v>
      </c>
      <c r="O357" s="94" t="s">
        <v>89</v>
      </c>
      <c r="P357" s="94" t="s">
        <v>90</v>
      </c>
      <c r="Q357" s="94" t="s">
        <v>6158</v>
      </c>
      <c r="R357" s="94" t="s">
        <v>6159</v>
      </c>
      <c r="S357" s="94" t="s">
        <v>223</v>
      </c>
      <c r="T357" s="94" t="s">
        <v>1583</v>
      </c>
      <c r="U357" s="94" t="s">
        <v>1236</v>
      </c>
      <c r="V357" s="104" t="s">
        <v>6160</v>
      </c>
      <c r="W357" s="105" t="s">
        <v>6161</v>
      </c>
      <c r="X357" s="105" t="s">
        <v>6158</v>
      </c>
      <c r="Y357" s="105" t="s">
        <v>1583</v>
      </c>
      <c r="Z357" s="105" t="s">
        <v>6162</v>
      </c>
      <c r="AA357" s="105" t="s">
        <v>6163</v>
      </c>
      <c r="AB357" s="106">
        <v>2</v>
      </c>
      <c r="AC357" s="102">
        <v>100000</v>
      </c>
      <c r="AD357" s="94">
        <v>3000</v>
      </c>
      <c r="AE357" s="94">
        <v>1500</v>
      </c>
      <c r="AF357" s="94">
        <v>1500</v>
      </c>
      <c r="AG357" s="94">
        <v>1500</v>
      </c>
      <c r="AH357" s="102" t="s">
        <v>3117</v>
      </c>
      <c r="AI357" s="102"/>
      <c r="AJ357" s="107"/>
      <c r="AK357" s="107" t="s">
        <v>3118</v>
      </c>
      <c r="AL357" s="107"/>
    </row>
    <row r="358" spans="2:38" ht="25.25" customHeight="1" x14ac:dyDescent="0.2">
      <c r="B358" s="102" t="s">
        <v>1226</v>
      </c>
      <c r="C358" s="94" t="s">
        <v>85</v>
      </c>
      <c r="D358" s="103" t="s">
        <v>10911</v>
      </c>
      <c r="E358" s="94" t="s">
        <v>10912</v>
      </c>
      <c r="F358" s="94" t="s">
        <v>3116</v>
      </c>
      <c r="G358" s="94" t="s">
        <v>2497</v>
      </c>
      <c r="H358" s="103">
        <v>2022</v>
      </c>
      <c r="I358" s="103">
        <v>2022</v>
      </c>
      <c r="J358" s="102" t="s">
        <v>10913</v>
      </c>
      <c r="K358" s="94" t="s">
        <v>10914</v>
      </c>
      <c r="L358" s="94" t="s">
        <v>10915</v>
      </c>
      <c r="M358" s="94" t="s">
        <v>10916</v>
      </c>
      <c r="N358" s="94" t="s">
        <v>10917</v>
      </c>
      <c r="O358" s="94" t="s">
        <v>89</v>
      </c>
      <c r="P358" s="94" t="s">
        <v>90</v>
      </c>
      <c r="Q358" s="94" t="s">
        <v>6248</v>
      </c>
      <c r="R358" s="94" t="s">
        <v>6249</v>
      </c>
      <c r="S358" s="94" t="s">
        <v>135</v>
      </c>
      <c r="T358" s="94" t="s">
        <v>1350</v>
      </c>
      <c r="U358" s="94" t="s">
        <v>1236</v>
      </c>
      <c r="V358" s="104" t="s">
        <v>10918</v>
      </c>
      <c r="W358" s="105" t="s">
        <v>2498</v>
      </c>
      <c r="X358" s="105" t="s">
        <v>6248</v>
      </c>
      <c r="Y358" s="105" t="s">
        <v>10919</v>
      </c>
      <c r="Z358" s="105" t="s">
        <v>10920</v>
      </c>
      <c r="AA358" s="105" t="s">
        <v>10921</v>
      </c>
      <c r="AB358" s="106">
        <v>1</v>
      </c>
      <c r="AC358" s="102">
        <v>3800</v>
      </c>
      <c r="AD358" s="94">
        <v>1500</v>
      </c>
      <c r="AE358" s="94">
        <v>1500</v>
      </c>
      <c r="AF358" s="94">
        <v>1500</v>
      </c>
      <c r="AG358" s="94">
        <v>1500</v>
      </c>
      <c r="AH358" s="102" t="s">
        <v>3117</v>
      </c>
      <c r="AI358" s="102"/>
      <c r="AJ358" s="107"/>
      <c r="AK358" s="107" t="s">
        <v>3118</v>
      </c>
      <c r="AL358" s="107"/>
    </row>
    <row r="359" spans="2:38" ht="25.25" customHeight="1" x14ac:dyDescent="0.2">
      <c r="B359" s="102" t="s">
        <v>1226</v>
      </c>
      <c r="C359" s="94" t="s">
        <v>85</v>
      </c>
      <c r="D359" s="103" t="s">
        <v>10922</v>
      </c>
      <c r="E359" s="94" t="s">
        <v>10923</v>
      </c>
      <c r="F359" s="94" t="s">
        <v>3116</v>
      </c>
      <c r="G359" s="94" t="s">
        <v>2497</v>
      </c>
      <c r="H359" s="103">
        <v>2022</v>
      </c>
      <c r="I359" s="103">
        <v>2022</v>
      </c>
      <c r="J359" s="102" t="s">
        <v>6863</v>
      </c>
      <c r="K359" s="94" t="s">
        <v>6864</v>
      </c>
      <c r="L359" s="94" t="s">
        <v>6865</v>
      </c>
      <c r="M359" s="94" t="s">
        <v>6866</v>
      </c>
      <c r="N359" s="94" t="s">
        <v>6867</v>
      </c>
      <c r="O359" s="94" t="s">
        <v>89</v>
      </c>
      <c r="P359" s="94" t="s">
        <v>90</v>
      </c>
      <c r="Q359" s="94" t="s">
        <v>6868</v>
      </c>
      <c r="R359" s="94" t="s">
        <v>6869</v>
      </c>
      <c r="S359" s="94" t="s">
        <v>135</v>
      </c>
      <c r="T359" s="94" t="s">
        <v>1235</v>
      </c>
      <c r="U359" s="94" t="s">
        <v>1236</v>
      </c>
      <c r="V359" s="104" t="s">
        <v>6870</v>
      </c>
      <c r="W359" s="105" t="s">
        <v>6871</v>
      </c>
      <c r="X359" s="105" t="s">
        <v>6868</v>
      </c>
      <c r="Y359" s="105" t="s">
        <v>6872</v>
      </c>
      <c r="Z359" s="105" t="s">
        <v>6873</v>
      </c>
      <c r="AA359" s="105" t="s">
        <v>6874</v>
      </c>
      <c r="AB359" s="106">
        <v>4</v>
      </c>
      <c r="AC359" s="102">
        <v>15400</v>
      </c>
      <c r="AD359" s="94">
        <v>6500</v>
      </c>
      <c r="AE359" s="94">
        <v>2000</v>
      </c>
      <c r="AF359" s="94">
        <v>2000</v>
      </c>
      <c r="AG359" s="94">
        <v>2000</v>
      </c>
      <c r="AH359" s="102" t="s">
        <v>3117</v>
      </c>
      <c r="AI359" s="102"/>
      <c r="AJ359" s="107"/>
      <c r="AK359" s="107" t="s">
        <v>3118</v>
      </c>
      <c r="AL359" s="107"/>
    </row>
    <row r="360" spans="2:38" ht="25.25" customHeight="1" x14ac:dyDescent="0.2">
      <c r="B360" s="102" t="s">
        <v>1226</v>
      </c>
      <c r="C360" s="94" t="s">
        <v>85</v>
      </c>
      <c r="D360" s="103" t="s">
        <v>10924</v>
      </c>
      <c r="E360" s="94" t="s">
        <v>10925</v>
      </c>
      <c r="F360" s="94" t="s">
        <v>3116</v>
      </c>
      <c r="G360" s="94" t="s">
        <v>2497</v>
      </c>
      <c r="H360" s="103">
        <v>2022</v>
      </c>
      <c r="I360" s="103">
        <v>2022</v>
      </c>
      <c r="J360" s="102" t="s">
        <v>6631</v>
      </c>
      <c r="K360" s="94" t="s">
        <v>6632</v>
      </c>
      <c r="L360" s="94" t="s">
        <v>6633</v>
      </c>
      <c r="M360" s="94" t="s">
        <v>6634</v>
      </c>
      <c r="N360" s="94" t="s">
        <v>6635</v>
      </c>
      <c r="O360" s="94" t="s">
        <v>89</v>
      </c>
      <c r="P360" s="94" t="s">
        <v>90</v>
      </c>
      <c r="Q360" s="94" t="s">
        <v>6636</v>
      </c>
      <c r="R360" s="94" t="s">
        <v>6637</v>
      </c>
      <c r="S360" s="94" t="s">
        <v>135</v>
      </c>
      <c r="T360" s="94" t="s">
        <v>1583</v>
      </c>
      <c r="U360" s="94" t="s">
        <v>1236</v>
      </c>
      <c r="V360" s="104" t="s">
        <v>6638</v>
      </c>
      <c r="W360" s="105" t="s">
        <v>2498</v>
      </c>
      <c r="X360" s="105" t="s">
        <v>6636</v>
      </c>
      <c r="Y360" s="105" t="s">
        <v>2887</v>
      </c>
      <c r="Z360" s="105" t="s">
        <v>6639</v>
      </c>
      <c r="AA360" s="105" t="s">
        <v>6640</v>
      </c>
      <c r="AB360" s="106">
        <v>3</v>
      </c>
      <c r="AC360" s="102">
        <v>55290</v>
      </c>
      <c r="AD360" s="94">
        <v>11500</v>
      </c>
      <c r="AE360" s="94">
        <v>1500</v>
      </c>
      <c r="AF360" s="94">
        <v>1500</v>
      </c>
      <c r="AG360" s="94">
        <v>1500</v>
      </c>
      <c r="AH360" s="102" t="s">
        <v>3117</v>
      </c>
      <c r="AI360" s="102"/>
      <c r="AJ360" s="107"/>
      <c r="AK360" s="107" t="s">
        <v>3118</v>
      </c>
      <c r="AL360" s="107"/>
    </row>
    <row r="361" spans="2:38" ht="25.25" customHeight="1" x14ac:dyDescent="0.2">
      <c r="B361" s="102" t="s">
        <v>1226</v>
      </c>
      <c r="C361" s="94" t="s">
        <v>85</v>
      </c>
      <c r="D361" s="103" t="s">
        <v>10926</v>
      </c>
      <c r="E361" s="94" t="s">
        <v>10927</v>
      </c>
      <c r="F361" s="94" t="s">
        <v>3505</v>
      </c>
      <c r="G361" s="94" t="s">
        <v>2497</v>
      </c>
      <c r="H361" s="103">
        <v>2022</v>
      </c>
      <c r="I361" s="103">
        <v>2022</v>
      </c>
      <c r="J361" s="102" t="s">
        <v>6604</v>
      </c>
      <c r="K361" s="94" t="s">
        <v>6605</v>
      </c>
      <c r="L361" s="94" t="s">
        <v>6606</v>
      </c>
      <c r="M361" s="94" t="s">
        <v>6607</v>
      </c>
      <c r="N361" s="94" t="s">
        <v>6608</v>
      </c>
      <c r="O361" s="94" t="s">
        <v>89</v>
      </c>
      <c r="P361" s="94" t="s">
        <v>90</v>
      </c>
      <c r="Q361" s="94" t="s">
        <v>6609</v>
      </c>
      <c r="R361" s="94" t="s">
        <v>6610</v>
      </c>
      <c r="S361" s="94" t="s">
        <v>91</v>
      </c>
      <c r="T361" s="94" t="s">
        <v>1235</v>
      </c>
      <c r="U361" s="94" t="s">
        <v>1236</v>
      </c>
      <c r="V361" s="104" t="s">
        <v>6611</v>
      </c>
      <c r="W361" s="105" t="s">
        <v>6612</v>
      </c>
      <c r="X361" s="105" t="s">
        <v>6609</v>
      </c>
      <c r="Y361" s="105" t="s">
        <v>6613</v>
      </c>
      <c r="Z361" s="105" t="s">
        <v>6614</v>
      </c>
      <c r="AA361" s="105" t="s">
        <v>6615</v>
      </c>
      <c r="AB361" s="106">
        <v>1</v>
      </c>
      <c r="AC361" s="102">
        <v>42205</v>
      </c>
      <c r="AD361" s="94">
        <v>4500</v>
      </c>
      <c r="AE361" s="94">
        <v>0</v>
      </c>
      <c r="AF361" s="94">
        <v>0</v>
      </c>
      <c r="AG361" s="94">
        <v>0</v>
      </c>
      <c r="AH361" s="102"/>
      <c r="AI361" s="102"/>
      <c r="AJ361" s="107"/>
      <c r="AK361" s="107" t="s">
        <v>3118</v>
      </c>
      <c r="AL361" s="107"/>
    </row>
    <row r="362" spans="2:38" ht="25.25" customHeight="1" x14ac:dyDescent="0.2">
      <c r="B362" s="102" t="s">
        <v>1226</v>
      </c>
      <c r="C362" s="94" t="s">
        <v>85</v>
      </c>
      <c r="D362" s="103" t="s">
        <v>10928</v>
      </c>
      <c r="E362" s="94" t="s">
        <v>10929</v>
      </c>
      <c r="F362" s="94" t="s">
        <v>3116</v>
      </c>
      <c r="G362" s="94" t="s">
        <v>2497</v>
      </c>
      <c r="H362" s="103">
        <v>2022</v>
      </c>
      <c r="I362" s="103">
        <v>2022</v>
      </c>
      <c r="J362" s="102" t="s">
        <v>6943</v>
      </c>
      <c r="K362" s="94" t="s">
        <v>6944</v>
      </c>
      <c r="L362" s="94" t="s">
        <v>6945</v>
      </c>
      <c r="M362" s="94" t="s">
        <v>6946</v>
      </c>
      <c r="N362" s="94" t="s">
        <v>6947</v>
      </c>
      <c r="O362" s="94" t="s">
        <v>89</v>
      </c>
      <c r="P362" s="94" t="s">
        <v>90</v>
      </c>
      <c r="Q362" s="94" t="s">
        <v>6948</v>
      </c>
      <c r="R362" s="94" t="s">
        <v>6949</v>
      </c>
      <c r="S362" s="94" t="s">
        <v>91</v>
      </c>
      <c r="T362" s="94" t="s">
        <v>1257</v>
      </c>
      <c r="U362" s="94" t="s">
        <v>1236</v>
      </c>
      <c r="V362" s="104" t="s">
        <v>6950</v>
      </c>
      <c r="W362" s="105" t="s">
        <v>2498</v>
      </c>
      <c r="X362" s="105" t="s">
        <v>6948</v>
      </c>
      <c r="Y362" s="105" t="s">
        <v>6951</v>
      </c>
      <c r="Z362" s="105" t="s">
        <v>6952</v>
      </c>
      <c r="AA362" s="105" t="s">
        <v>6953</v>
      </c>
      <c r="AB362" s="106">
        <v>2</v>
      </c>
      <c r="AC362" s="102">
        <v>11892</v>
      </c>
      <c r="AD362" s="94">
        <v>4261</v>
      </c>
      <c r="AE362" s="94">
        <v>1800</v>
      </c>
      <c r="AF362" s="94">
        <v>1800</v>
      </c>
      <c r="AG362" s="94">
        <v>1800</v>
      </c>
      <c r="AH362" s="102" t="s">
        <v>3117</v>
      </c>
      <c r="AI362" s="102"/>
      <c r="AJ362" s="107"/>
      <c r="AK362" s="107" t="s">
        <v>3118</v>
      </c>
      <c r="AL362" s="107"/>
    </row>
    <row r="363" spans="2:38" ht="25.25" customHeight="1" x14ac:dyDescent="0.2">
      <c r="B363" s="102" t="s">
        <v>1226</v>
      </c>
      <c r="C363" s="94" t="s">
        <v>85</v>
      </c>
      <c r="D363" s="103" t="s">
        <v>10930</v>
      </c>
      <c r="E363" s="94" t="s">
        <v>10931</v>
      </c>
      <c r="F363" s="94" t="s">
        <v>3116</v>
      </c>
      <c r="G363" s="94" t="s">
        <v>2497</v>
      </c>
      <c r="H363" s="103">
        <v>2022</v>
      </c>
      <c r="I363" s="103">
        <v>2022</v>
      </c>
      <c r="J363" s="102" t="s">
        <v>1501</v>
      </c>
      <c r="K363" s="94" t="s">
        <v>1502</v>
      </c>
      <c r="L363" s="94" t="s">
        <v>2867</v>
      </c>
      <c r="M363" s="94" t="s">
        <v>1503</v>
      </c>
      <c r="N363" s="94" t="s">
        <v>1504</v>
      </c>
      <c r="O363" s="94" t="s">
        <v>89</v>
      </c>
      <c r="P363" s="94" t="s">
        <v>90</v>
      </c>
      <c r="Q363" s="94" t="s">
        <v>1505</v>
      </c>
      <c r="R363" s="94" t="s">
        <v>1506</v>
      </c>
      <c r="S363" s="94" t="s">
        <v>135</v>
      </c>
      <c r="T363" s="94" t="s">
        <v>1426</v>
      </c>
      <c r="U363" s="94" t="s">
        <v>1236</v>
      </c>
      <c r="V363" s="104" t="s">
        <v>2868</v>
      </c>
      <c r="W363" s="105" t="s">
        <v>2869</v>
      </c>
      <c r="X363" s="105" t="s">
        <v>1505</v>
      </c>
      <c r="Y363" s="105" t="s">
        <v>2870</v>
      </c>
      <c r="Z363" s="105" t="s">
        <v>2871</v>
      </c>
      <c r="AA363" s="105" t="s">
        <v>2872</v>
      </c>
      <c r="AB363" s="106">
        <v>3</v>
      </c>
      <c r="AC363" s="102">
        <v>59850</v>
      </c>
      <c r="AD363" s="94">
        <v>15000</v>
      </c>
      <c r="AE363" s="94">
        <v>1500</v>
      </c>
      <c r="AF363" s="94">
        <v>1500</v>
      </c>
      <c r="AG363" s="94">
        <v>1500</v>
      </c>
      <c r="AH363" s="102" t="s">
        <v>3117</v>
      </c>
      <c r="AI363" s="102"/>
      <c r="AJ363" s="107"/>
      <c r="AK363" s="107" t="s">
        <v>3118</v>
      </c>
      <c r="AL363" s="107"/>
    </row>
    <row r="364" spans="2:38" ht="25.25" customHeight="1" x14ac:dyDescent="0.2">
      <c r="B364" s="102" t="s">
        <v>1226</v>
      </c>
      <c r="C364" s="94" t="s">
        <v>85</v>
      </c>
      <c r="D364" s="103" t="s">
        <v>10932</v>
      </c>
      <c r="E364" s="94" t="s">
        <v>10933</v>
      </c>
      <c r="F364" s="94" t="s">
        <v>3116</v>
      </c>
      <c r="G364" s="94" t="s">
        <v>2497</v>
      </c>
      <c r="H364" s="103">
        <v>2022</v>
      </c>
      <c r="I364" s="103">
        <v>2022</v>
      </c>
      <c r="J364" s="102" t="s">
        <v>6822</v>
      </c>
      <c r="K364" s="94" t="s">
        <v>6823</v>
      </c>
      <c r="L364" s="94" t="s">
        <v>6824</v>
      </c>
      <c r="M364" s="94" t="s">
        <v>6825</v>
      </c>
      <c r="N364" s="94" t="s">
        <v>6826</v>
      </c>
      <c r="O364" s="94" t="s">
        <v>89</v>
      </c>
      <c r="P364" s="94" t="s">
        <v>90</v>
      </c>
      <c r="Q364" s="94" t="s">
        <v>6827</v>
      </c>
      <c r="R364" s="94" t="s">
        <v>6828</v>
      </c>
      <c r="S364" s="94" t="s">
        <v>135</v>
      </c>
      <c r="T364" s="94" t="s">
        <v>6321</v>
      </c>
      <c r="U364" s="94" t="s">
        <v>1236</v>
      </c>
      <c r="V364" s="104" t="s">
        <v>6829</v>
      </c>
      <c r="W364" s="105" t="s">
        <v>2498</v>
      </c>
      <c r="X364" s="105" t="s">
        <v>6827</v>
      </c>
      <c r="Y364" s="105" t="s">
        <v>6830</v>
      </c>
      <c r="Z364" s="105" t="s">
        <v>6831</v>
      </c>
      <c r="AA364" s="105" t="s">
        <v>6832</v>
      </c>
      <c r="AB364" s="106">
        <v>3</v>
      </c>
      <c r="AC364" s="102">
        <v>20893</v>
      </c>
      <c r="AD364" s="94">
        <v>8000</v>
      </c>
      <c r="AE364" s="94">
        <v>2851</v>
      </c>
      <c r="AF364" s="94">
        <v>2851</v>
      </c>
      <c r="AG364" s="94">
        <v>2851</v>
      </c>
      <c r="AH364" s="102" t="s">
        <v>3117</v>
      </c>
      <c r="AI364" s="102"/>
      <c r="AJ364" s="107"/>
      <c r="AK364" s="107" t="s">
        <v>3118</v>
      </c>
      <c r="AL364" s="107"/>
    </row>
    <row r="365" spans="2:38" ht="25.25" customHeight="1" x14ac:dyDescent="0.2">
      <c r="B365" s="102" t="s">
        <v>1226</v>
      </c>
      <c r="C365" s="94" t="s">
        <v>85</v>
      </c>
      <c r="D365" s="103" t="s">
        <v>10934</v>
      </c>
      <c r="E365" s="94" t="s">
        <v>10935</v>
      </c>
      <c r="F365" s="94" t="s">
        <v>472</v>
      </c>
      <c r="G365" s="94" t="s">
        <v>2497</v>
      </c>
      <c r="H365" s="103">
        <v>2022</v>
      </c>
      <c r="I365" s="103">
        <v>2022</v>
      </c>
      <c r="J365" s="102" t="s">
        <v>6631</v>
      </c>
      <c r="K365" s="94" t="s">
        <v>6632</v>
      </c>
      <c r="L365" s="94" t="s">
        <v>6633</v>
      </c>
      <c r="M365" s="94" t="s">
        <v>6634</v>
      </c>
      <c r="N365" s="94" t="s">
        <v>6635</v>
      </c>
      <c r="O365" s="94" t="s">
        <v>89</v>
      </c>
      <c r="P365" s="94" t="s">
        <v>90</v>
      </c>
      <c r="Q365" s="94" t="s">
        <v>6636</v>
      </c>
      <c r="R365" s="94" t="s">
        <v>6637</v>
      </c>
      <c r="S365" s="94" t="s">
        <v>135</v>
      </c>
      <c r="T365" s="94" t="s">
        <v>1583</v>
      </c>
      <c r="U365" s="94" t="s">
        <v>1236</v>
      </c>
      <c r="V365" s="104" t="s">
        <v>6638</v>
      </c>
      <c r="W365" s="105" t="s">
        <v>2498</v>
      </c>
      <c r="X365" s="105" t="s">
        <v>6636</v>
      </c>
      <c r="Y365" s="105" t="s">
        <v>2887</v>
      </c>
      <c r="Z365" s="105" t="s">
        <v>6639</v>
      </c>
      <c r="AA365" s="105" t="s">
        <v>6640</v>
      </c>
      <c r="AB365" s="106">
        <v>1</v>
      </c>
      <c r="AC365" s="102">
        <v>17830</v>
      </c>
      <c r="AD365" s="94">
        <v>4000</v>
      </c>
      <c r="AE365" s="94">
        <v>0</v>
      </c>
      <c r="AF365" s="94">
        <v>0</v>
      </c>
      <c r="AG365" s="94">
        <v>0</v>
      </c>
      <c r="AH365" s="102"/>
      <c r="AI365" s="102"/>
      <c r="AJ365" s="107"/>
      <c r="AK365" s="107" t="s">
        <v>2499</v>
      </c>
      <c r="AL365" s="107"/>
    </row>
    <row r="366" spans="2:38" ht="25.25" customHeight="1" x14ac:dyDescent="0.2">
      <c r="B366" s="102" t="s">
        <v>1226</v>
      </c>
      <c r="C366" s="94" t="s">
        <v>85</v>
      </c>
      <c r="D366" s="103" t="s">
        <v>10936</v>
      </c>
      <c r="E366" s="94" t="s">
        <v>10937</v>
      </c>
      <c r="F366" s="94" t="s">
        <v>472</v>
      </c>
      <c r="G366" s="94" t="s">
        <v>2497</v>
      </c>
      <c r="H366" s="103">
        <v>2022</v>
      </c>
      <c r="I366" s="103">
        <v>2022</v>
      </c>
      <c r="J366" s="102" t="s">
        <v>6631</v>
      </c>
      <c r="K366" s="94" t="s">
        <v>6632</v>
      </c>
      <c r="L366" s="94" t="s">
        <v>6633</v>
      </c>
      <c r="M366" s="94" t="s">
        <v>6634</v>
      </c>
      <c r="N366" s="94" t="s">
        <v>6635</v>
      </c>
      <c r="O366" s="94" t="s">
        <v>89</v>
      </c>
      <c r="P366" s="94" t="s">
        <v>90</v>
      </c>
      <c r="Q366" s="94" t="s">
        <v>6636</v>
      </c>
      <c r="R366" s="94" t="s">
        <v>6637</v>
      </c>
      <c r="S366" s="94" t="s">
        <v>135</v>
      </c>
      <c r="T366" s="94" t="s">
        <v>1583</v>
      </c>
      <c r="U366" s="94" t="s">
        <v>1236</v>
      </c>
      <c r="V366" s="104" t="s">
        <v>6638</v>
      </c>
      <c r="W366" s="105" t="s">
        <v>2498</v>
      </c>
      <c r="X366" s="105" t="s">
        <v>6636</v>
      </c>
      <c r="Y366" s="105" t="s">
        <v>2887</v>
      </c>
      <c r="Z366" s="105" t="s">
        <v>6639</v>
      </c>
      <c r="AA366" s="105" t="s">
        <v>6640</v>
      </c>
      <c r="AB366" s="106">
        <v>1</v>
      </c>
      <c r="AC366" s="102">
        <v>21030</v>
      </c>
      <c r="AD366" s="94">
        <v>3500</v>
      </c>
      <c r="AE366" s="94">
        <v>0</v>
      </c>
      <c r="AF366" s="94">
        <v>0</v>
      </c>
      <c r="AG366" s="94">
        <v>0</v>
      </c>
      <c r="AH366" s="102"/>
      <c r="AI366" s="102"/>
      <c r="AJ366" s="107"/>
      <c r="AK366" s="107" t="s">
        <v>2499</v>
      </c>
      <c r="AL366" s="107"/>
    </row>
    <row r="367" spans="2:38" ht="25.25" customHeight="1" x14ac:dyDescent="0.2">
      <c r="B367" s="102" t="s">
        <v>1226</v>
      </c>
      <c r="C367" s="94" t="s">
        <v>85</v>
      </c>
      <c r="D367" s="103" t="s">
        <v>10938</v>
      </c>
      <c r="E367" s="94" t="s">
        <v>10939</v>
      </c>
      <c r="F367" s="94" t="s">
        <v>3116</v>
      </c>
      <c r="G367" s="94" t="s">
        <v>2497</v>
      </c>
      <c r="H367" s="103">
        <v>2022</v>
      </c>
      <c r="I367" s="103">
        <v>2022</v>
      </c>
      <c r="J367" s="102" t="s">
        <v>7138</v>
      </c>
      <c r="K367" s="94" t="s">
        <v>7139</v>
      </c>
      <c r="L367" s="94" t="s">
        <v>7140</v>
      </c>
      <c r="M367" s="94" t="s">
        <v>7141</v>
      </c>
      <c r="N367" s="94" t="s">
        <v>7142</v>
      </c>
      <c r="O367" s="94" t="s">
        <v>89</v>
      </c>
      <c r="P367" s="94" t="s">
        <v>90</v>
      </c>
      <c r="Q367" s="94" t="s">
        <v>7143</v>
      </c>
      <c r="R367" s="94" t="s">
        <v>7144</v>
      </c>
      <c r="S367" s="94" t="s">
        <v>91</v>
      </c>
      <c r="T367" s="94" t="s">
        <v>1400</v>
      </c>
      <c r="U367" s="94" t="s">
        <v>1236</v>
      </c>
      <c r="V367" s="104" t="s">
        <v>7145</v>
      </c>
      <c r="W367" s="105" t="s">
        <v>2498</v>
      </c>
      <c r="X367" s="105" t="s">
        <v>7143</v>
      </c>
      <c r="Y367" s="105" t="s">
        <v>7146</v>
      </c>
      <c r="Z367" s="105" t="s">
        <v>7147</v>
      </c>
      <c r="AA367" s="105" t="s">
        <v>7148</v>
      </c>
      <c r="AB367" s="106">
        <v>1</v>
      </c>
      <c r="AC367" s="102">
        <v>15200</v>
      </c>
      <c r="AD367" s="94">
        <v>3500</v>
      </c>
      <c r="AE367" s="94">
        <v>1500</v>
      </c>
      <c r="AF367" s="94">
        <v>1500</v>
      </c>
      <c r="AG367" s="94">
        <v>1500</v>
      </c>
      <c r="AH367" s="102" t="s">
        <v>3117</v>
      </c>
      <c r="AI367" s="102"/>
      <c r="AJ367" s="107"/>
      <c r="AK367" s="107" t="s">
        <v>3118</v>
      </c>
      <c r="AL367" s="107"/>
    </row>
    <row r="368" spans="2:38" ht="25.25" customHeight="1" x14ac:dyDescent="0.2">
      <c r="B368" s="102" t="s">
        <v>1226</v>
      </c>
      <c r="C368" s="94" t="s">
        <v>85</v>
      </c>
      <c r="D368" s="103" t="s">
        <v>10940</v>
      </c>
      <c r="E368" s="94" t="s">
        <v>10941</v>
      </c>
      <c r="F368" s="94" t="s">
        <v>3116</v>
      </c>
      <c r="G368" s="94" t="s">
        <v>2497</v>
      </c>
      <c r="H368" s="103">
        <v>2022</v>
      </c>
      <c r="I368" s="103">
        <v>2022</v>
      </c>
      <c r="J368" s="102" t="s">
        <v>10820</v>
      </c>
      <c r="K368" s="94" t="s">
        <v>10821</v>
      </c>
      <c r="L368" s="94" t="s">
        <v>10822</v>
      </c>
      <c r="M368" s="94" t="s">
        <v>10823</v>
      </c>
      <c r="N368" s="94" t="s">
        <v>10824</v>
      </c>
      <c r="O368" s="94" t="s">
        <v>89</v>
      </c>
      <c r="P368" s="94" t="s">
        <v>90</v>
      </c>
      <c r="Q368" s="94" t="s">
        <v>10825</v>
      </c>
      <c r="R368" s="94" t="s">
        <v>10826</v>
      </c>
      <c r="S368" s="94" t="s">
        <v>135</v>
      </c>
      <c r="T368" s="94" t="s">
        <v>1257</v>
      </c>
      <c r="U368" s="94" t="s">
        <v>1236</v>
      </c>
      <c r="V368" s="104" t="s">
        <v>10827</v>
      </c>
      <c r="W368" s="105" t="s">
        <v>10828</v>
      </c>
      <c r="X368" s="105" t="s">
        <v>10825</v>
      </c>
      <c r="Y368" s="105" t="s">
        <v>10829</v>
      </c>
      <c r="Z368" s="105" t="s">
        <v>10830</v>
      </c>
      <c r="AA368" s="105" t="s">
        <v>10831</v>
      </c>
      <c r="AB368" s="106">
        <v>3</v>
      </c>
      <c r="AC368" s="102">
        <v>15100</v>
      </c>
      <c r="AD368" s="94">
        <v>5000</v>
      </c>
      <c r="AE368" s="94">
        <v>1500</v>
      </c>
      <c r="AF368" s="94">
        <v>1500</v>
      </c>
      <c r="AG368" s="94">
        <v>1500</v>
      </c>
      <c r="AH368" s="102" t="s">
        <v>3117</v>
      </c>
      <c r="AI368" s="102"/>
      <c r="AJ368" s="107"/>
      <c r="AK368" s="107" t="s">
        <v>3118</v>
      </c>
      <c r="AL368" s="107"/>
    </row>
    <row r="369" spans="2:38" ht="25.25" customHeight="1" x14ac:dyDescent="0.2">
      <c r="B369" s="102" t="s">
        <v>1226</v>
      </c>
      <c r="C369" s="94" t="s">
        <v>85</v>
      </c>
      <c r="D369" s="103" t="s">
        <v>10942</v>
      </c>
      <c r="E369" s="94" t="s">
        <v>10943</v>
      </c>
      <c r="F369" s="94" t="s">
        <v>3505</v>
      </c>
      <c r="G369" s="94" t="s">
        <v>2497</v>
      </c>
      <c r="H369" s="103">
        <v>2022</v>
      </c>
      <c r="I369" s="103">
        <v>2022</v>
      </c>
      <c r="J369" s="102" t="s">
        <v>7074</v>
      </c>
      <c r="K369" s="94" t="s">
        <v>10944</v>
      </c>
      <c r="L369" s="94" t="s">
        <v>7076</v>
      </c>
      <c r="M369" s="94" t="s">
        <v>10945</v>
      </c>
      <c r="N369" s="94" t="s">
        <v>10946</v>
      </c>
      <c r="O369" s="94" t="s">
        <v>89</v>
      </c>
      <c r="P369" s="94" t="s">
        <v>90</v>
      </c>
      <c r="Q369" s="94" t="s">
        <v>7041</v>
      </c>
      <c r="R369" s="94" t="s">
        <v>7079</v>
      </c>
      <c r="S369" s="94" t="s">
        <v>135</v>
      </c>
      <c r="T369" s="94" t="s">
        <v>1314</v>
      </c>
      <c r="U369" s="94" t="s">
        <v>1236</v>
      </c>
      <c r="V369" s="104" t="s">
        <v>10947</v>
      </c>
      <c r="W369" s="105" t="s">
        <v>2498</v>
      </c>
      <c r="X369" s="105" t="s">
        <v>7041</v>
      </c>
      <c r="Y369" s="105" t="s">
        <v>7081</v>
      </c>
      <c r="Z369" s="105" t="s">
        <v>10948</v>
      </c>
      <c r="AA369" s="105" t="s">
        <v>10949</v>
      </c>
      <c r="AB369" s="106">
        <v>3</v>
      </c>
      <c r="AC369" s="102">
        <v>3750</v>
      </c>
      <c r="AD369" s="94">
        <v>3000</v>
      </c>
      <c r="AE369" s="94">
        <v>0</v>
      </c>
      <c r="AF369" s="94">
        <v>0</v>
      </c>
      <c r="AG369" s="94">
        <v>0</v>
      </c>
      <c r="AH369" s="102"/>
      <c r="AI369" s="102"/>
      <c r="AJ369" s="107"/>
      <c r="AK369" s="107" t="s">
        <v>3118</v>
      </c>
      <c r="AL369" s="107"/>
    </row>
    <row r="370" spans="2:38" ht="25.25" customHeight="1" x14ac:dyDescent="0.2">
      <c r="B370" s="102" t="s">
        <v>1226</v>
      </c>
      <c r="C370" s="94" t="s">
        <v>85</v>
      </c>
      <c r="D370" s="103" t="s">
        <v>10950</v>
      </c>
      <c r="E370" s="94" t="s">
        <v>10951</v>
      </c>
      <c r="F370" s="94" t="s">
        <v>3505</v>
      </c>
      <c r="G370" s="94" t="s">
        <v>2497</v>
      </c>
      <c r="H370" s="103">
        <v>2022</v>
      </c>
      <c r="I370" s="103">
        <v>2022</v>
      </c>
      <c r="J370" s="102" t="s">
        <v>6196</v>
      </c>
      <c r="K370" s="94" t="s">
        <v>6197</v>
      </c>
      <c r="L370" s="94" t="s">
        <v>6198</v>
      </c>
      <c r="M370" s="94" t="s">
        <v>6199</v>
      </c>
      <c r="N370" s="94" t="s">
        <v>6200</v>
      </c>
      <c r="O370" s="94" t="s">
        <v>89</v>
      </c>
      <c r="P370" s="94" t="s">
        <v>90</v>
      </c>
      <c r="Q370" s="94" t="s">
        <v>6201</v>
      </c>
      <c r="R370" s="94" t="s">
        <v>6202</v>
      </c>
      <c r="S370" s="94" t="s">
        <v>135</v>
      </c>
      <c r="T370" s="94" t="s">
        <v>1350</v>
      </c>
      <c r="U370" s="94" t="s">
        <v>1236</v>
      </c>
      <c r="V370" s="104" t="s">
        <v>6203</v>
      </c>
      <c r="W370" s="105" t="s">
        <v>2498</v>
      </c>
      <c r="X370" s="105" t="s">
        <v>6201</v>
      </c>
      <c r="Y370" s="105" t="s">
        <v>6204</v>
      </c>
      <c r="Z370" s="105" t="s">
        <v>6205</v>
      </c>
      <c r="AA370" s="105" t="s">
        <v>6206</v>
      </c>
      <c r="AB370" s="106">
        <v>1</v>
      </c>
      <c r="AC370" s="102">
        <v>3289</v>
      </c>
      <c r="AD370" s="94">
        <v>3000</v>
      </c>
      <c r="AE370" s="94">
        <v>0</v>
      </c>
      <c r="AF370" s="94">
        <v>0</v>
      </c>
      <c r="AG370" s="94">
        <v>0</v>
      </c>
      <c r="AH370" s="102"/>
      <c r="AI370" s="102"/>
      <c r="AJ370" s="107"/>
      <c r="AK370" s="107" t="s">
        <v>3118</v>
      </c>
      <c r="AL370" s="107"/>
    </row>
    <row r="371" spans="2:38" ht="25.25" customHeight="1" x14ac:dyDescent="0.2">
      <c r="B371" s="102" t="s">
        <v>1226</v>
      </c>
      <c r="C371" s="94" t="s">
        <v>85</v>
      </c>
      <c r="D371" s="103" t="s">
        <v>10952</v>
      </c>
      <c r="E371" s="94" t="s">
        <v>10953</v>
      </c>
      <c r="F371" s="94" t="s">
        <v>3116</v>
      </c>
      <c r="G371" s="94" t="s">
        <v>2497</v>
      </c>
      <c r="H371" s="103">
        <v>2022</v>
      </c>
      <c r="I371" s="103">
        <v>2022</v>
      </c>
      <c r="J371" s="102" t="s">
        <v>6527</v>
      </c>
      <c r="K371" s="94" t="s">
        <v>6528</v>
      </c>
      <c r="L371" s="94" t="s">
        <v>6529</v>
      </c>
      <c r="M371" s="94" t="s">
        <v>6530</v>
      </c>
      <c r="N371" s="94" t="s">
        <v>6531</v>
      </c>
      <c r="O371" s="94" t="s">
        <v>89</v>
      </c>
      <c r="P371" s="94" t="s">
        <v>90</v>
      </c>
      <c r="Q371" s="94" t="s">
        <v>6532</v>
      </c>
      <c r="R371" s="94" t="s">
        <v>6533</v>
      </c>
      <c r="S371" s="94" t="s">
        <v>91</v>
      </c>
      <c r="T371" s="94" t="s">
        <v>1400</v>
      </c>
      <c r="U371" s="94" t="s">
        <v>1236</v>
      </c>
      <c r="V371" s="104" t="s">
        <v>6534</v>
      </c>
      <c r="W371" s="105" t="s">
        <v>2498</v>
      </c>
      <c r="X371" s="105" t="s">
        <v>6532</v>
      </c>
      <c r="Y371" s="105" t="s">
        <v>6535</v>
      </c>
      <c r="Z371" s="105" t="s">
        <v>6536</v>
      </c>
      <c r="AA371" s="105" t="s">
        <v>6537</v>
      </c>
      <c r="AB371" s="106">
        <v>3</v>
      </c>
      <c r="AC371" s="102">
        <v>18810</v>
      </c>
      <c r="AD371" s="94">
        <v>7500</v>
      </c>
      <c r="AE371" s="94">
        <v>3748</v>
      </c>
      <c r="AF371" s="94">
        <v>3748</v>
      </c>
      <c r="AG371" s="94">
        <v>3748</v>
      </c>
      <c r="AH371" s="102" t="s">
        <v>3117</v>
      </c>
      <c r="AI371" s="102"/>
      <c r="AJ371" s="107"/>
      <c r="AK371" s="107" t="s">
        <v>3118</v>
      </c>
      <c r="AL371" s="107"/>
    </row>
    <row r="372" spans="2:38" ht="25.25" customHeight="1" x14ac:dyDescent="0.2">
      <c r="B372" s="102" t="s">
        <v>1226</v>
      </c>
      <c r="C372" s="94" t="s">
        <v>85</v>
      </c>
      <c r="D372" s="103" t="s">
        <v>10954</v>
      </c>
      <c r="E372" s="94" t="s">
        <v>10955</v>
      </c>
      <c r="F372" s="94" t="s">
        <v>3116</v>
      </c>
      <c r="G372" s="94" t="s">
        <v>2497</v>
      </c>
      <c r="H372" s="103">
        <v>2022</v>
      </c>
      <c r="I372" s="103">
        <v>2022</v>
      </c>
      <c r="J372" s="102" t="s">
        <v>10956</v>
      </c>
      <c r="K372" s="94" t="s">
        <v>10957</v>
      </c>
      <c r="L372" s="94" t="s">
        <v>10958</v>
      </c>
      <c r="M372" s="94" t="s">
        <v>10959</v>
      </c>
      <c r="N372" s="94" t="s">
        <v>10960</v>
      </c>
      <c r="O372" s="94" t="s">
        <v>89</v>
      </c>
      <c r="P372" s="94" t="s">
        <v>90</v>
      </c>
      <c r="Q372" s="94" t="s">
        <v>10961</v>
      </c>
      <c r="R372" s="94" t="s">
        <v>10962</v>
      </c>
      <c r="S372" s="94" t="s">
        <v>135</v>
      </c>
      <c r="T372" s="94" t="s">
        <v>1314</v>
      </c>
      <c r="U372" s="94" t="s">
        <v>1236</v>
      </c>
      <c r="V372" s="104" t="s">
        <v>10963</v>
      </c>
      <c r="W372" s="105" t="s">
        <v>10964</v>
      </c>
      <c r="X372" s="105" t="s">
        <v>10961</v>
      </c>
      <c r="Y372" s="105" t="s">
        <v>10965</v>
      </c>
      <c r="Z372" s="105" t="s">
        <v>10966</v>
      </c>
      <c r="AA372" s="105" t="s">
        <v>10967</v>
      </c>
      <c r="AB372" s="106">
        <v>1</v>
      </c>
      <c r="AC372" s="102">
        <v>3050</v>
      </c>
      <c r="AD372" s="94">
        <v>1500</v>
      </c>
      <c r="AE372" s="94">
        <v>1500</v>
      </c>
      <c r="AF372" s="94">
        <v>1500</v>
      </c>
      <c r="AG372" s="94">
        <v>1500</v>
      </c>
      <c r="AH372" s="102"/>
      <c r="AI372" s="102"/>
      <c r="AJ372" s="107"/>
      <c r="AK372" s="107" t="s">
        <v>3118</v>
      </c>
      <c r="AL372" s="107"/>
    </row>
    <row r="373" spans="2:38" ht="25.25" customHeight="1" x14ac:dyDescent="0.2">
      <c r="B373" s="102" t="s">
        <v>1226</v>
      </c>
      <c r="C373" s="94" t="s">
        <v>85</v>
      </c>
      <c r="D373" s="103" t="s">
        <v>10968</v>
      </c>
      <c r="E373" s="94" t="s">
        <v>10969</v>
      </c>
      <c r="F373" s="94" t="s">
        <v>3505</v>
      </c>
      <c r="G373" s="94" t="s">
        <v>2497</v>
      </c>
      <c r="H373" s="103">
        <v>2022</v>
      </c>
      <c r="I373" s="103">
        <v>2022</v>
      </c>
      <c r="J373" s="102" t="s">
        <v>10970</v>
      </c>
      <c r="K373" s="94" t="s">
        <v>10971</v>
      </c>
      <c r="L373" s="94" t="s">
        <v>10972</v>
      </c>
      <c r="M373" s="94" t="s">
        <v>10973</v>
      </c>
      <c r="N373" s="94" t="s">
        <v>10974</v>
      </c>
      <c r="O373" s="94" t="s">
        <v>89</v>
      </c>
      <c r="P373" s="94" t="s">
        <v>90</v>
      </c>
      <c r="Q373" s="94" t="s">
        <v>10975</v>
      </c>
      <c r="R373" s="94" t="s">
        <v>10976</v>
      </c>
      <c r="S373" s="94" t="s">
        <v>135</v>
      </c>
      <c r="T373" s="94" t="s">
        <v>1350</v>
      </c>
      <c r="U373" s="94" t="s">
        <v>1236</v>
      </c>
      <c r="V373" s="104" t="s">
        <v>10977</v>
      </c>
      <c r="W373" s="105" t="s">
        <v>2498</v>
      </c>
      <c r="X373" s="105" t="s">
        <v>10975</v>
      </c>
      <c r="Y373" s="105" t="s">
        <v>10978</v>
      </c>
      <c r="Z373" s="105" t="s">
        <v>10979</v>
      </c>
      <c r="AA373" s="105" t="s">
        <v>10980</v>
      </c>
      <c r="AB373" s="106">
        <v>2</v>
      </c>
      <c r="AC373" s="102">
        <v>4930</v>
      </c>
      <c r="AD373" s="94">
        <v>2000</v>
      </c>
      <c r="AE373" s="94">
        <v>0</v>
      </c>
      <c r="AF373" s="94">
        <v>0</v>
      </c>
      <c r="AG373" s="94">
        <v>0</v>
      </c>
      <c r="AH373" s="102"/>
      <c r="AI373" s="102"/>
      <c r="AJ373" s="107"/>
      <c r="AK373" s="107" t="s">
        <v>3118</v>
      </c>
      <c r="AL373" s="107"/>
    </row>
    <row r="374" spans="2:38" ht="25.25" customHeight="1" x14ac:dyDescent="0.2">
      <c r="B374" s="102" t="s">
        <v>1226</v>
      </c>
      <c r="C374" s="94" t="s">
        <v>85</v>
      </c>
      <c r="D374" s="103" t="s">
        <v>10981</v>
      </c>
      <c r="E374" s="94" t="s">
        <v>10982</v>
      </c>
      <c r="F374" s="94" t="s">
        <v>3116</v>
      </c>
      <c r="G374" s="94" t="s">
        <v>2497</v>
      </c>
      <c r="H374" s="103">
        <v>2022</v>
      </c>
      <c r="I374" s="103">
        <v>2022</v>
      </c>
      <c r="J374" s="102" t="s">
        <v>6783</v>
      </c>
      <c r="K374" s="94" t="s">
        <v>6784</v>
      </c>
      <c r="L374" s="94" t="s">
        <v>6785</v>
      </c>
      <c r="M374" s="94" t="s">
        <v>6786</v>
      </c>
      <c r="N374" s="94" t="s">
        <v>6787</v>
      </c>
      <c r="O374" s="94" t="s">
        <v>89</v>
      </c>
      <c r="P374" s="94" t="s">
        <v>90</v>
      </c>
      <c r="Q374" s="94" t="s">
        <v>6788</v>
      </c>
      <c r="R374" s="94" t="s">
        <v>6789</v>
      </c>
      <c r="S374" s="94" t="s">
        <v>135</v>
      </c>
      <c r="T374" s="94" t="s">
        <v>1257</v>
      </c>
      <c r="U374" s="94" t="s">
        <v>1236</v>
      </c>
      <c r="V374" s="104" t="s">
        <v>6790</v>
      </c>
      <c r="W374" s="105" t="s">
        <v>2498</v>
      </c>
      <c r="X374" s="105" t="s">
        <v>6788</v>
      </c>
      <c r="Y374" s="105" t="s">
        <v>6791</v>
      </c>
      <c r="Z374" s="105" t="s">
        <v>6792</v>
      </c>
      <c r="AA374" s="105" t="s">
        <v>6793</v>
      </c>
      <c r="AB374" s="106">
        <v>2</v>
      </c>
      <c r="AC374" s="102">
        <v>11380</v>
      </c>
      <c r="AD374" s="94">
        <v>4200</v>
      </c>
      <c r="AE374" s="94">
        <v>2700</v>
      </c>
      <c r="AF374" s="94">
        <v>2700</v>
      </c>
      <c r="AG374" s="94">
        <v>2700</v>
      </c>
      <c r="AH374" s="102" t="s">
        <v>3117</v>
      </c>
      <c r="AI374" s="102"/>
      <c r="AJ374" s="107"/>
      <c r="AK374" s="107" t="s">
        <v>3118</v>
      </c>
      <c r="AL374" s="107"/>
    </row>
    <row r="375" spans="2:38" ht="25.25" customHeight="1" x14ac:dyDescent="0.2">
      <c r="B375" s="102" t="s">
        <v>1226</v>
      </c>
      <c r="C375" s="94" t="s">
        <v>85</v>
      </c>
      <c r="D375" s="103" t="s">
        <v>10983</v>
      </c>
      <c r="E375" s="94" t="s">
        <v>10984</v>
      </c>
      <c r="F375" s="94" t="s">
        <v>3116</v>
      </c>
      <c r="G375" s="94" t="s">
        <v>2497</v>
      </c>
      <c r="H375" s="103">
        <v>2022</v>
      </c>
      <c r="I375" s="103">
        <v>2022</v>
      </c>
      <c r="J375" s="102" t="s">
        <v>6929</v>
      </c>
      <c r="K375" s="94" t="s">
        <v>6930</v>
      </c>
      <c r="L375" s="94" t="s">
        <v>6931</v>
      </c>
      <c r="M375" s="94" t="s">
        <v>6932</v>
      </c>
      <c r="N375" s="94" t="s">
        <v>6933</v>
      </c>
      <c r="O375" s="94" t="s">
        <v>89</v>
      </c>
      <c r="P375" s="94" t="s">
        <v>90</v>
      </c>
      <c r="Q375" s="94" t="s">
        <v>6934</v>
      </c>
      <c r="R375" s="94" t="s">
        <v>6935</v>
      </c>
      <c r="S375" s="94" t="s">
        <v>135</v>
      </c>
      <c r="T375" s="94" t="s">
        <v>1257</v>
      </c>
      <c r="U375" s="94" t="s">
        <v>1236</v>
      </c>
      <c r="V375" s="104" t="s">
        <v>6936</v>
      </c>
      <c r="W375" s="105" t="s">
        <v>6937</v>
      </c>
      <c r="X375" s="105" t="s">
        <v>6934</v>
      </c>
      <c r="Y375" s="105" t="s">
        <v>6938</v>
      </c>
      <c r="Z375" s="105" t="s">
        <v>6939</v>
      </c>
      <c r="AA375" s="105" t="s">
        <v>6940</v>
      </c>
      <c r="AB375" s="106">
        <v>3</v>
      </c>
      <c r="AC375" s="102">
        <v>21700</v>
      </c>
      <c r="AD375" s="94">
        <v>9300</v>
      </c>
      <c r="AE375" s="94">
        <v>4600</v>
      </c>
      <c r="AF375" s="94">
        <v>4600</v>
      </c>
      <c r="AG375" s="94">
        <v>4600</v>
      </c>
      <c r="AH375" s="102" t="s">
        <v>3117</v>
      </c>
      <c r="AI375" s="102"/>
      <c r="AJ375" s="107"/>
      <c r="AK375" s="107" t="s">
        <v>3118</v>
      </c>
      <c r="AL375" s="107"/>
    </row>
    <row r="376" spans="2:38" ht="25.25" customHeight="1" x14ac:dyDescent="0.2">
      <c r="B376" s="102" t="s">
        <v>1226</v>
      </c>
      <c r="C376" s="94" t="s">
        <v>85</v>
      </c>
      <c r="D376" s="103" t="s">
        <v>10985</v>
      </c>
      <c r="E376" s="94" t="s">
        <v>10986</v>
      </c>
      <c r="F376" s="94" t="s">
        <v>3116</v>
      </c>
      <c r="G376" s="94" t="s">
        <v>2497</v>
      </c>
      <c r="H376" s="103">
        <v>2022</v>
      </c>
      <c r="I376" s="103">
        <v>2022</v>
      </c>
      <c r="J376" s="102" t="s">
        <v>10987</v>
      </c>
      <c r="K376" s="94" t="s">
        <v>10988</v>
      </c>
      <c r="L376" s="94" t="s">
        <v>10989</v>
      </c>
      <c r="M376" s="94" t="s">
        <v>10990</v>
      </c>
      <c r="N376" s="94" t="s">
        <v>10991</v>
      </c>
      <c r="O376" s="94" t="s">
        <v>89</v>
      </c>
      <c r="P376" s="94" t="s">
        <v>90</v>
      </c>
      <c r="Q376" s="94" t="s">
        <v>10992</v>
      </c>
      <c r="R376" s="94" t="s">
        <v>10993</v>
      </c>
      <c r="S376" s="94" t="s">
        <v>135</v>
      </c>
      <c r="T376" s="94" t="s">
        <v>1400</v>
      </c>
      <c r="U376" s="94" t="s">
        <v>1236</v>
      </c>
      <c r="V376" s="104" t="s">
        <v>10994</v>
      </c>
      <c r="W376" s="105" t="s">
        <v>10995</v>
      </c>
      <c r="X376" s="105" t="s">
        <v>10992</v>
      </c>
      <c r="Y376" s="105" t="s">
        <v>10996</v>
      </c>
      <c r="Z376" s="105" t="s">
        <v>10997</v>
      </c>
      <c r="AA376" s="105" t="s">
        <v>10998</v>
      </c>
      <c r="AB376" s="106">
        <v>2</v>
      </c>
      <c r="AC376" s="102">
        <v>6200</v>
      </c>
      <c r="AD376" s="94">
        <v>3000</v>
      </c>
      <c r="AE376" s="94">
        <v>1500</v>
      </c>
      <c r="AF376" s="94">
        <v>1500</v>
      </c>
      <c r="AG376" s="94">
        <v>1500</v>
      </c>
      <c r="AH376" s="102" t="s">
        <v>3117</v>
      </c>
      <c r="AI376" s="102"/>
      <c r="AJ376" s="107"/>
      <c r="AK376" s="107" t="s">
        <v>3118</v>
      </c>
      <c r="AL376" s="107"/>
    </row>
    <row r="377" spans="2:38" ht="25.25" customHeight="1" x14ac:dyDescent="0.2">
      <c r="B377" s="102" t="s">
        <v>1226</v>
      </c>
      <c r="C377" s="94" t="s">
        <v>85</v>
      </c>
      <c r="D377" s="103" t="s">
        <v>10999</v>
      </c>
      <c r="E377" s="94" t="s">
        <v>11000</v>
      </c>
      <c r="F377" s="94" t="s">
        <v>3116</v>
      </c>
      <c r="G377" s="94" t="s">
        <v>2497</v>
      </c>
      <c r="H377" s="103">
        <v>2022</v>
      </c>
      <c r="I377" s="103">
        <v>2022</v>
      </c>
      <c r="J377" s="102" t="s">
        <v>6810</v>
      </c>
      <c r="K377" s="94" t="s">
        <v>6811</v>
      </c>
      <c r="L377" s="94"/>
      <c r="M377" s="94" t="s">
        <v>6812</v>
      </c>
      <c r="N377" s="94" t="s">
        <v>6813</v>
      </c>
      <c r="O377" s="94" t="s">
        <v>89</v>
      </c>
      <c r="P377" s="94" t="s">
        <v>90</v>
      </c>
      <c r="Q377" s="94" t="s">
        <v>6814</v>
      </c>
      <c r="R377" s="94" t="s">
        <v>6815</v>
      </c>
      <c r="S377" s="94" t="s">
        <v>135</v>
      </c>
      <c r="T377" s="94" t="s">
        <v>1235</v>
      </c>
      <c r="U377" s="94" t="s">
        <v>1236</v>
      </c>
      <c r="V377" s="104" t="s">
        <v>6816</v>
      </c>
      <c r="W377" s="105" t="s">
        <v>2498</v>
      </c>
      <c r="X377" s="105" t="s">
        <v>6814</v>
      </c>
      <c r="Y377" s="105" t="s">
        <v>6817</v>
      </c>
      <c r="Z377" s="105" t="s">
        <v>6818</v>
      </c>
      <c r="AA377" s="105" t="s">
        <v>6819</v>
      </c>
      <c r="AB377" s="106">
        <v>4</v>
      </c>
      <c r="AC377" s="102">
        <v>42650</v>
      </c>
      <c r="AD377" s="94">
        <v>18000</v>
      </c>
      <c r="AE377" s="94">
        <v>1695</v>
      </c>
      <c r="AF377" s="94">
        <v>1695</v>
      </c>
      <c r="AG377" s="94">
        <v>1695</v>
      </c>
      <c r="AH377" s="102" t="s">
        <v>3117</v>
      </c>
      <c r="AI377" s="102"/>
      <c r="AJ377" s="107"/>
      <c r="AK377" s="107" t="s">
        <v>3118</v>
      </c>
      <c r="AL377" s="107"/>
    </row>
    <row r="378" spans="2:38" ht="25.25" customHeight="1" x14ac:dyDescent="0.2">
      <c r="B378" s="102" t="s">
        <v>1226</v>
      </c>
      <c r="C378" s="94" t="s">
        <v>85</v>
      </c>
      <c r="D378" s="103" t="s">
        <v>11001</v>
      </c>
      <c r="E378" s="94" t="s">
        <v>11002</v>
      </c>
      <c r="F378" s="94" t="s">
        <v>3116</v>
      </c>
      <c r="G378" s="94" t="s">
        <v>2497</v>
      </c>
      <c r="H378" s="103">
        <v>2022</v>
      </c>
      <c r="I378" s="103">
        <v>2022</v>
      </c>
      <c r="J378" s="102" t="s">
        <v>1228</v>
      </c>
      <c r="K378" s="94" t="s">
        <v>1229</v>
      </c>
      <c r="L378" s="94" t="s">
        <v>2790</v>
      </c>
      <c r="M378" s="94" t="s">
        <v>1231</v>
      </c>
      <c r="N378" s="94" t="s">
        <v>1232</v>
      </c>
      <c r="O378" s="94" t="s">
        <v>89</v>
      </c>
      <c r="P378" s="94" t="s">
        <v>90</v>
      </c>
      <c r="Q378" s="94" t="s">
        <v>1233</v>
      </c>
      <c r="R378" s="94" t="s">
        <v>1234</v>
      </c>
      <c r="S378" s="94" t="s">
        <v>135</v>
      </c>
      <c r="T378" s="94" t="s">
        <v>1235</v>
      </c>
      <c r="U378" s="94" t="s">
        <v>1236</v>
      </c>
      <c r="V378" s="104" t="s">
        <v>2791</v>
      </c>
      <c r="W378" s="105" t="s">
        <v>2498</v>
      </c>
      <c r="X378" s="105" t="s">
        <v>1233</v>
      </c>
      <c r="Y378" s="105" t="s">
        <v>2792</v>
      </c>
      <c r="Z378" s="105" t="s">
        <v>2793</v>
      </c>
      <c r="AA378" s="105" t="s">
        <v>2794</v>
      </c>
      <c r="AB378" s="106">
        <v>1</v>
      </c>
      <c r="AC378" s="102">
        <v>3450</v>
      </c>
      <c r="AD378" s="94">
        <v>1650</v>
      </c>
      <c r="AE378" s="94">
        <v>1650</v>
      </c>
      <c r="AF378" s="94">
        <v>1650</v>
      </c>
      <c r="AG378" s="94">
        <v>1650</v>
      </c>
      <c r="AH378" s="102" t="s">
        <v>3117</v>
      </c>
      <c r="AI378" s="102"/>
      <c r="AJ378" s="107"/>
      <c r="AK378" s="107" t="s">
        <v>3118</v>
      </c>
      <c r="AL378" s="107"/>
    </row>
    <row r="379" spans="2:38" ht="25.25" customHeight="1" x14ac:dyDescent="0.2">
      <c r="B379" s="102" t="s">
        <v>1226</v>
      </c>
      <c r="C379" s="94" t="s">
        <v>85</v>
      </c>
      <c r="D379" s="103" t="s">
        <v>11003</v>
      </c>
      <c r="E379" s="94" t="s">
        <v>11004</v>
      </c>
      <c r="F379" s="94" t="s">
        <v>3116</v>
      </c>
      <c r="G379" s="94" t="s">
        <v>2497</v>
      </c>
      <c r="H379" s="103">
        <v>2022</v>
      </c>
      <c r="I379" s="103">
        <v>2022</v>
      </c>
      <c r="J379" s="102" t="s">
        <v>11005</v>
      </c>
      <c r="K379" s="94" t="s">
        <v>11006</v>
      </c>
      <c r="L379" s="94" t="s">
        <v>11007</v>
      </c>
      <c r="M379" s="94" t="s">
        <v>11008</v>
      </c>
      <c r="N379" s="94" t="s">
        <v>11009</v>
      </c>
      <c r="O379" s="94" t="s">
        <v>89</v>
      </c>
      <c r="P379" s="94" t="s">
        <v>90</v>
      </c>
      <c r="Q379" s="94" t="s">
        <v>10898</v>
      </c>
      <c r="R379" s="94" t="s">
        <v>10899</v>
      </c>
      <c r="S379" s="94" t="s">
        <v>135</v>
      </c>
      <c r="T379" s="94" t="s">
        <v>1583</v>
      </c>
      <c r="U379" s="94" t="s">
        <v>1236</v>
      </c>
      <c r="V379" s="104" t="s">
        <v>11010</v>
      </c>
      <c r="W379" s="105" t="s">
        <v>2498</v>
      </c>
      <c r="X379" s="105" t="s">
        <v>10898</v>
      </c>
      <c r="Y379" s="105" t="s">
        <v>2887</v>
      </c>
      <c r="Z379" s="105" t="s">
        <v>11011</v>
      </c>
      <c r="AA379" s="105" t="s">
        <v>11012</v>
      </c>
      <c r="AB379" s="106">
        <v>3</v>
      </c>
      <c r="AC379" s="102">
        <v>14800</v>
      </c>
      <c r="AD379" s="94">
        <v>7100</v>
      </c>
      <c r="AE379" s="94">
        <v>1500</v>
      </c>
      <c r="AF379" s="94">
        <v>1500</v>
      </c>
      <c r="AG379" s="94">
        <v>1500</v>
      </c>
      <c r="AH379" s="102" t="s">
        <v>3117</v>
      </c>
      <c r="AI379" s="102"/>
      <c r="AJ379" s="107"/>
      <c r="AK379" s="107" t="s">
        <v>3118</v>
      </c>
      <c r="AL379" s="107"/>
    </row>
    <row r="380" spans="2:38" ht="25.25" customHeight="1" x14ac:dyDescent="0.2">
      <c r="B380" s="102" t="s">
        <v>1226</v>
      </c>
      <c r="C380" s="94" t="s">
        <v>85</v>
      </c>
      <c r="D380" s="103" t="s">
        <v>11013</v>
      </c>
      <c r="E380" s="94" t="s">
        <v>11014</v>
      </c>
      <c r="F380" s="94" t="s">
        <v>3116</v>
      </c>
      <c r="G380" s="94" t="s">
        <v>2497</v>
      </c>
      <c r="H380" s="103">
        <v>2022</v>
      </c>
      <c r="I380" s="103">
        <v>2022</v>
      </c>
      <c r="J380" s="102" t="s">
        <v>6669</v>
      </c>
      <c r="K380" s="94" t="s">
        <v>6670</v>
      </c>
      <c r="L380" s="94" t="s">
        <v>6671</v>
      </c>
      <c r="M380" s="94" t="s">
        <v>6672</v>
      </c>
      <c r="N380" s="94" t="s">
        <v>6673</v>
      </c>
      <c r="O380" s="94" t="s">
        <v>89</v>
      </c>
      <c r="P380" s="94" t="s">
        <v>90</v>
      </c>
      <c r="Q380" s="94" t="s">
        <v>6674</v>
      </c>
      <c r="R380" s="94" t="s">
        <v>6675</v>
      </c>
      <c r="S380" s="94" t="s">
        <v>91</v>
      </c>
      <c r="T380" s="94" t="s">
        <v>1235</v>
      </c>
      <c r="U380" s="94" t="s">
        <v>1236</v>
      </c>
      <c r="V380" s="104" t="s">
        <v>6676</v>
      </c>
      <c r="W380" s="105" t="s">
        <v>2498</v>
      </c>
      <c r="X380" s="105" t="s">
        <v>6674</v>
      </c>
      <c r="Y380" s="105" t="s">
        <v>6677</v>
      </c>
      <c r="Z380" s="105" t="s">
        <v>6678</v>
      </c>
      <c r="AA380" s="105" t="s">
        <v>6679</v>
      </c>
      <c r="AB380" s="106">
        <v>2</v>
      </c>
      <c r="AC380" s="102">
        <v>5740</v>
      </c>
      <c r="AD380" s="94">
        <v>2600</v>
      </c>
      <c r="AE380" s="94">
        <v>1750</v>
      </c>
      <c r="AF380" s="94">
        <v>1750</v>
      </c>
      <c r="AG380" s="94">
        <v>1750</v>
      </c>
      <c r="AH380" s="102" t="s">
        <v>3117</v>
      </c>
      <c r="AI380" s="102"/>
      <c r="AJ380" s="107"/>
      <c r="AK380" s="107" t="s">
        <v>3118</v>
      </c>
      <c r="AL380" s="107"/>
    </row>
    <row r="381" spans="2:38" ht="25.25" customHeight="1" x14ac:dyDescent="0.2">
      <c r="B381" s="102" t="s">
        <v>1226</v>
      </c>
      <c r="C381" s="94" t="s">
        <v>85</v>
      </c>
      <c r="D381" s="103" t="s">
        <v>11015</v>
      </c>
      <c r="E381" s="94" t="s">
        <v>11016</v>
      </c>
      <c r="F381" s="94" t="s">
        <v>3116</v>
      </c>
      <c r="G381" s="94" t="s">
        <v>2497</v>
      </c>
      <c r="H381" s="103">
        <v>2022</v>
      </c>
      <c r="I381" s="103">
        <v>2022</v>
      </c>
      <c r="J381" s="102" t="s">
        <v>11017</v>
      </c>
      <c r="K381" s="94" t="s">
        <v>11018</v>
      </c>
      <c r="L381" s="94"/>
      <c r="M381" s="94" t="s">
        <v>11019</v>
      </c>
      <c r="N381" s="94" t="s">
        <v>11020</v>
      </c>
      <c r="O381" s="94" t="s">
        <v>89</v>
      </c>
      <c r="P381" s="94" t="s">
        <v>90</v>
      </c>
      <c r="Q381" s="94" t="s">
        <v>11021</v>
      </c>
      <c r="R381" s="94" t="s">
        <v>11022</v>
      </c>
      <c r="S381" s="94" t="s">
        <v>91</v>
      </c>
      <c r="T381" s="94" t="s">
        <v>1400</v>
      </c>
      <c r="U381" s="94" t="s">
        <v>1236</v>
      </c>
      <c r="V381" s="104" t="s">
        <v>11023</v>
      </c>
      <c r="W381" s="105" t="s">
        <v>2498</v>
      </c>
      <c r="X381" s="105" t="s">
        <v>11021</v>
      </c>
      <c r="Y381" s="105" t="s">
        <v>11024</v>
      </c>
      <c r="Z381" s="105" t="s">
        <v>11025</v>
      </c>
      <c r="AA381" s="105" t="s">
        <v>11026</v>
      </c>
      <c r="AB381" s="106">
        <v>1</v>
      </c>
      <c r="AC381" s="102">
        <v>5280</v>
      </c>
      <c r="AD381" s="94">
        <v>2500</v>
      </c>
      <c r="AE381" s="94">
        <v>1500</v>
      </c>
      <c r="AF381" s="94">
        <v>1500</v>
      </c>
      <c r="AG381" s="94">
        <v>1500</v>
      </c>
      <c r="AH381" s="102"/>
      <c r="AI381" s="102"/>
      <c r="AJ381" s="107"/>
      <c r="AK381" s="107" t="s">
        <v>3118</v>
      </c>
      <c r="AL381" s="107"/>
    </row>
    <row r="382" spans="2:38" ht="25.25" customHeight="1" x14ac:dyDescent="0.2">
      <c r="B382" s="102" t="s">
        <v>1226</v>
      </c>
      <c r="C382" s="94" t="s">
        <v>85</v>
      </c>
      <c r="D382" s="103" t="s">
        <v>11027</v>
      </c>
      <c r="E382" s="94" t="s">
        <v>11028</v>
      </c>
      <c r="F382" s="94" t="s">
        <v>3116</v>
      </c>
      <c r="G382" s="94" t="s">
        <v>2497</v>
      </c>
      <c r="H382" s="103">
        <v>2022</v>
      </c>
      <c r="I382" s="103">
        <v>2022</v>
      </c>
      <c r="J382" s="102" t="s">
        <v>6915</v>
      </c>
      <c r="K382" s="94" t="s">
        <v>6916</v>
      </c>
      <c r="L382" s="94" t="s">
        <v>6917</v>
      </c>
      <c r="M382" s="94" t="s">
        <v>6918</v>
      </c>
      <c r="N382" s="94" t="s">
        <v>6919</v>
      </c>
      <c r="O382" s="94" t="s">
        <v>89</v>
      </c>
      <c r="P382" s="94" t="s">
        <v>90</v>
      </c>
      <c r="Q382" s="94" t="s">
        <v>6920</v>
      </c>
      <c r="R382" s="94" t="s">
        <v>6921</v>
      </c>
      <c r="S382" s="94" t="s">
        <v>91</v>
      </c>
      <c r="T382" s="94" t="s">
        <v>1400</v>
      </c>
      <c r="U382" s="94" t="s">
        <v>1236</v>
      </c>
      <c r="V382" s="104" t="s">
        <v>6922</v>
      </c>
      <c r="W382" s="105" t="s">
        <v>6923</v>
      </c>
      <c r="X382" s="105" t="s">
        <v>6920</v>
      </c>
      <c r="Y382" s="105" t="s">
        <v>6924</v>
      </c>
      <c r="Z382" s="105" t="s">
        <v>6925</v>
      </c>
      <c r="AA382" s="105" t="s">
        <v>6926</v>
      </c>
      <c r="AB382" s="106">
        <v>3</v>
      </c>
      <c r="AC382" s="102">
        <v>17388</v>
      </c>
      <c r="AD382" s="94">
        <v>4500</v>
      </c>
      <c r="AE382" s="94">
        <v>2000</v>
      </c>
      <c r="AF382" s="94">
        <v>2000</v>
      </c>
      <c r="AG382" s="94">
        <v>2000</v>
      </c>
      <c r="AH382" s="102" t="s">
        <v>3117</v>
      </c>
      <c r="AI382" s="102"/>
      <c r="AJ382" s="107"/>
      <c r="AK382" s="107" t="s">
        <v>3118</v>
      </c>
      <c r="AL382" s="107"/>
    </row>
    <row r="383" spans="2:38" ht="25.25" customHeight="1" x14ac:dyDescent="0.2">
      <c r="B383" s="102" t="s">
        <v>1226</v>
      </c>
      <c r="C383" s="94" t="s">
        <v>85</v>
      </c>
      <c r="D383" s="103" t="s">
        <v>11029</v>
      </c>
      <c r="E383" s="94" t="s">
        <v>11030</v>
      </c>
      <c r="F383" s="94" t="s">
        <v>3116</v>
      </c>
      <c r="G383" s="94" t="s">
        <v>2497</v>
      </c>
      <c r="H383" s="103">
        <v>2022</v>
      </c>
      <c r="I383" s="103">
        <v>2022</v>
      </c>
      <c r="J383" s="102" t="s">
        <v>11031</v>
      </c>
      <c r="K383" s="94" t="s">
        <v>11032</v>
      </c>
      <c r="L383" s="94" t="s">
        <v>11033</v>
      </c>
      <c r="M383" s="94" t="s">
        <v>11034</v>
      </c>
      <c r="N383" s="94" t="s">
        <v>11035</v>
      </c>
      <c r="O383" s="94" t="s">
        <v>89</v>
      </c>
      <c r="P383" s="94" t="s">
        <v>90</v>
      </c>
      <c r="Q383" s="94" t="s">
        <v>11036</v>
      </c>
      <c r="R383" s="94" t="s">
        <v>11037</v>
      </c>
      <c r="S383" s="94" t="s">
        <v>135</v>
      </c>
      <c r="T383" s="94" t="s">
        <v>1314</v>
      </c>
      <c r="U383" s="94" t="s">
        <v>1236</v>
      </c>
      <c r="V383" s="104" t="s">
        <v>11038</v>
      </c>
      <c r="W383" s="105" t="s">
        <v>2498</v>
      </c>
      <c r="X383" s="105" t="s">
        <v>11036</v>
      </c>
      <c r="Y383" s="105" t="s">
        <v>11039</v>
      </c>
      <c r="Z383" s="105" t="s">
        <v>11040</v>
      </c>
      <c r="AA383" s="105" t="s">
        <v>11041</v>
      </c>
      <c r="AB383" s="106">
        <v>3</v>
      </c>
      <c r="AC383" s="102">
        <v>7980</v>
      </c>
      <c r="AD383" s="94">
        <v>3895</v>
      </c>
      <c r="AE383" s="94">
        <v>1500</v>
      </c>
      <c r="AF383" s="94">
        <v>1500</v>
      </c>
      <c r="AG383" s="94">
        <v>1500</v>
      </c>
      <c r="AH383" s="102"/>
      <c r="AI383" s="102"/>
      <c r="AJ383" s="107"/>
      <c r="AK383" s="107" t="s">
        <v>3118</v>
      </c>
      <c r="AL383" s="107"/>
    </row>
    <row r="384" spans="2:38" ht="25.25" customHeight="1" x14ac:dyDescent="0.2">
      <c r="B384" s="102" t="s">
        <v>1226</v>
      </c>
      <c r="C384" s="94" t="s">
        <v>85</v>
      </c>
      <c r="D384" s="103" t="s">
        <v>11042</v>
      </c>
      <c r="E384" s="94" t="s">
        <v>11043</v>
      </c>
      <c r="F384" s="94" t="s">
        <v>3116</v>
      </c>
      <c r="G384" s="94" t="s">
        <v>2497</v>
      </c>
      <c r="H384" s="103">
        <v>2022</v>
      </c>
      <c r="I384" s="103">
        <v>2022</v>
      </c>
      <c r="J384" s="102" t="s">
        <v>6902</v>
      </c>
      <c r="K384" s="94" t="s">
        <v>6903</v>
      </c>
      <c r="L384" s="94" t="s">
        <v>6904</v>
      </c>
      <c r="M384" s="94" t="s">
        <v>6905</v>
      </c>
      <c r="N384" s="94" t="s">
        <v>6906</v>
      </c>
      <c r="O384" s="94" t="s">
        <v>89</v>
      </c>
      <c r="P384" s="94" t="s">
        <v>90</v>
      </c>
      <c r="Q384" s="94" t="s">
        <v>6907</v>
      </c>
      <c r="R384" s="94" t="s">
        <v>6908</v>
      </c>
      <c r="S384" s="94" t="s">
        <v>135</v>
      </c>
      <c r="T384" s="94" t="s">
        <v>1583</v>
      </c>
      <c r="U384" s="94" t="s">
        <v>1236</v>
      </c>
      <c r="V384" s="104" t="s">
        <v>6909</v>
      </c>
      <c r="W384" s="105" t="s">
        <v>6910</v>
      </c>
      <c r="X384" s="105" t="s">
        <v>6907</v>
      </c>
      <c r="Y384" s="105" t="s">
        <v>2887</v>
      </c>
      <c r="Z384" s="105" t="s">
        <v>6911</v>
      </c>
      <c r="AA384" s="105" t="s">
        <v>6912</v>
      </c>
      <c r="AB384" s="106">
        <v>4</v>
      </c>
      <c r="AC384" s="102">
        <v>19043</v>
      </c>
      <c r="AD384" s="94">
        <v>7600</v>
      </c>
      <c r="AE384" s="94">
        <v>2950</v>
      </c>
      <c r="AF384" s="94">
        <v>2950</v>
      </c>
      <c r="AG384" s="94">
        <v>2950</v>
      </c>
      <c r="AH384" s="102" t="s">
        <v>3117</v>
      </c>
      <c r="AI384" s="102"/>
      <c r="AJ384" s="107"/>
      <c r="AK384" s="107" t="s">
        <v>3118</v>
      </c>
      <c r="AL384" s="107"/>
    </row>
    <row r="385" spans="2:38" ht="25.25" customHeight="1" x14ac:dyDescent="0.2">
      <c r="B385" s="102" t="s">
        <v>1226</v>
      </c>
      <c r="C385" s="94" t="s">
        <v>85</v>
      </c>
      <c r="D385" s="103" t="s">
        <v>11044</v>
      </c>
      <c r="E385" s="94" t="s">
        <v>11045</v>
      </c>
      <c r="F385" s="94" t="s">
        <v>3116</v>
      </c>
      <c r="G385" s="94" t="s">
        <v>2497</v>
      </c>
      <c r="H385" s="103">
        <v>2022</v>
      </c>
      <c r="I385" s="103">
        <v>2022</v>
      </c>
      <c r="J385" s="102" t="s">
        <v>6590</v>
      </c>
      <c r="K385" s="94" t="s">
        <v>6591</v>
      </c>
      <c r="L385" s="94" t="s">
        <v>6592</v>
      </c>
      <c r="M385" s="94" t="s">
        <v>6593</v>
      </c>
      <c r="N385" s="94" t="s">
        <v>6594</v>
      </c>
      <c r="O385" s="94" t="s">
        <v>89</v>
      </c>
      <c r="P385" s="94" t="s">
        <v>90</v>
      </c>
      <c r="Q385" s="94" t="s">
        <v>6595</v>
      </c>
      <c r="R385" s="94" t="s">
        <v>6596</v>
      </c>
      <c r="S385" s="94" t="s">
        <v>135</v>
      </c>
      <c r="T385" s="94" t="s">
        <v>1400</v>
      </c>
      <c r="U385" s="94" t="s">
        <v>1236</v>
      </c>
      <c r="V385" s="104" t="s">
        <v>6597</v>
      </c>
      <c r="W385" s="105" t="s">
        <v>6598</v>
      </c>
      <c r="X385" s="105" t="s">
        <v>6595</v>
      </c>
      <c r="Y385" s="105" t="s">
        <v>6599</v>
      </c>
      <c r="Z385" s="105" t="s">
        <v>6600</v>
      </c>
      <c r="AA385" s="105" t="s">
        <v>6601</v>
      </c>
      <c r="AB385" s="106">
        <v>1</v>
      </c>
      <c r="AC385" s="102">
        <v>9714</v>
      </c>
      <c r="AD385" s="94">
        <v>1546</v>
      </c>
      <c r="AE385" s="94">
        <v>1546</v>
      </c>
      <c r="AF385" s="94">
        <v>1546</v>
      </c>
      <c r="AG385" s="94">
        <v>1546</v>
      </c>
      <c r="AH385" s="102" t="s">
        <v>3117</v>
      </c>
      <c r="AI385" s="102"/>
      <c r="AJ385" s="107"/>
      <c r="AK385" s="107" t="s">
        <v>3118</v>
      </c>
      <c r="AL385" s="107"/>
    </row>
    <row r="386" spans="2:38" ht="25.25" customHeight="1" x14ac:dyDescent="0.2">
      <c r="B386" s="102" t="s">
        <v>1226</v>
      </c>
      <c r="C386" s="94" t="s">
        <v>85</v>
      </c>
      <c r="D386" s="103" t="s">
        <v>11046</v>
      </c>
      <c r="E386" s="94" t="s">
        <v>11047</v>
      </c>
      <c r="F386" s="94" t="s">
        <v>3505</v>
      </c>
      <c r="G386" s="94" t="s">
        <v>2497</v>
      </c>
      <c r="H386" s="103">
        <v>2022</v>
      </c>
      <c r="I386" s="103">
        <v>2022</v>
      </c>
      <c r="J386" s="102" t="s">
        <v>11048</v>
      </c>
      <c r="K386" s="94" t="s">
        <v>11049</v>
      </c>
      <c r="L386" s="94" t="s">
        <v>11050</v>
      </c>
      <c r="M386" s="94" t="s">
        <v>11051</v>
      </c>
      <c r="N386" s="94" t="s">
        <v>11052</v>
      </c>
      <c r="O386" s="94" t="s">
        <v>89</v>
      </c>
      <c r="P386" s="94" t="s">
        <v>90</v>
      </c>
      <c r="Q386" s="94" t="s">
        <v>11053</v>
      </c>
      <c r="R386" s="94" t="s">
        <v>11054</v>
      </c>
      <c r="S386" s="94" t="s">
        <v>135</v>
      </c>
      <c r="T386" s="94" t="s">
        <v>1314</v>
      </c>
      <c r="U386" s="94" t="s">
        <v>1236</v>
      </c>
      <c r="V386" s="104" t="s">
        <v>11055</v>
      </c>
      <c r="W386" s="105" t="s">
        <v>2498</v>
      </c>
      <c r="X386" s="105" t="s">
        <v>11053</v>
      </c>
      <c r="Y386" s="105" t="s">
        <v>11056</v>
      </c>
      <c r="Z386" s="105" t="s">
        <v>11057</v>
      </c>
      <c r="AA386" s="105" t="s">
        <v>11058</v>
      </c>
      <c r="AB386" s="106">
        <v>2</v>
      </c>
      <c r="AC386" s="102">
        <v>3500</v>
      </c>
      <c r="AD386" s="94">
        <v>3500</v>
      </c>
      <c r="AE386" s="94">
        <v>0</v>
      </c>
      <c r="AF386" s="94">
        <v>0</v>
      </c>
      <c r="AG386" s="94">
        <v>0</v>
      </c>
      <c r="AH386" s="102"/>
      <c r="AI386" s="102"/>
      <c r="AJ386" s="107"/>
      <c r="AK386" s="107" t="s">
        <v>3118</v>
      </c>
      <c r="AL386" s="107"/>
    </row>
    <row r="387" spans="2:38" ht="25.25" customHeight="1" x14ac:dyDescent="0.2">
      <c r="B387" s="102" t="s">
        <v>1226</v>
      </c>
      <c r="C387" s="94" t="s">
        <v>85</v>
      </c>
      <c r="D387" s="103" t="s">
        <v>11059</v>
      </c>
      <c r="E387" s="94" t="s">
        <v>11060</v>
      </c>
      <c r="F387" s="94" t="s">
        <v>3116</v>
      </c>
      <c r="G387" s="94" t="s">
        <v>2497</v>
      </c>
      <c r="H387" s="103">
        <v>2022</v>
      </c>
      <c r="I387" s="103">
        <v>2022</v>
      </c>
      <c r="J387" s="102" t="s">
        <v>6837</v>
      </c>
      <c r="K387" s="94" t="s">
        <v>6838</v>
      </c>
      <c r="L387" s="94" t="s">
        <v>6839</v>
      </c>
      <c r="M387" s="94" t="s">
        <v>6840</v>
      </c>
      <c r="N387" s="94" t="s">
        <v>6841</v>
      </c>
      <c r="O387" s="94" t="s">
        <v>89</v>
      </c>
      <c r="P387" s="94" t="s">
        <v>90</v>
      </c>
      <c r="Q387" s="94" t="s">
        <v>6842</v>
      </c>
      <c r="R387" s="94" t="s">
        <v>6843</v>
      </c>
      <c r="S387" s="94" t="s">
        <v>135</v>
      </c>
      <c r="T387" s="94" t="s">
        <v>1426</v>
      </c>
      <c r="U387" s="94" t="s">
        <v>1236</v>
      </c>
      <c r="V387" s="104" t="s">
        <v>6844</v>
      </c>
      <c r="W387" s="105" t="s">
        <v>2498</v>
      </c>
      <c r="X387" s="105" t="s">
        <v>6842</v>
      </c>
      <c r="Y387" s="105" t="s">
        <v>6845</v>
      </c>
      <c r="Z387" s="105" t="s">
        <v>6846</v>
      </c>
      <c r="AA387" s="105" t="s">
        <v>6847</v>
      </c>
      <c r="AB387" s="106">
        <v>3</v>
      </c>
      <c r="AC387" s="102">
        <v>20764</v>
      </c>
      <c r="AD387" s="94">
        <v>4455</v>
      </c>
      <c r="AE387" s="94">
        <v>2909</v>
      </c>
      <c r="AF387" s="94">
        <v>2909</v>
      </c>
      <c r="AG387" s="94">
        <v>2909</v>
      </c>
      <c r="AH387" s="102" t="s">
        <v>3117</v>
      </c>
      <c r="AI387" s="102"/>
      <c r="AJ387" s="107"/>
      <c r="AK387" s="107" t="s">
        <v>3118</v>
      </c>
      <c r="AL387" s="107"/>
    </row>
    <row r="388" spans="2:38" ht="25.25" customHeight="1" x14ac:dyDescent="0.2">
      <c r="B388" s="102" t="s">
        <v>1226</v>
      </c>
      <c r="C388" s="94" t="s">
        <v>85</v>
      </c>
      <c r="D388" s="103" t="s">
        <v>11061</v>
      </c>
      <c r="E388" s="94" t="s">
        <v>11062</v>
      </c>
      <c r="F388" s="94" t="s">
        <v>472</v>
      </c>
      <c r="G388" s="94" t="s">
        <v>2497</v>
      </c>
      <c r="H388" s="103">
        <v>2022</v>
      </c>
      <c r="I388" s="103">
        <v>2022</v>
      </c>
      <c r="J388" s="102" t="s">
        <v>6761</v>
      </c>
      <c r="K388" s="94" t="s">
        <v>6762</v>
      </c>
      <c r="L388" s="94" t="s">
        <v>6763</v>
      </c>
      <c r="M388" s="94" t="s">
        <v>6764</v>
      </c>
      <c r="N388" s="94" t="s">
        <v>6765</v>
      </c>
      <c r="O388" s="94" t="s">
        <v>89</v>
      </c>
      <c r="P388" s="94" t="s">
        <v>90</v>
      </c>
      <c r="Q388" s="94" t="s">
        <v>6766</v>
      </c>
      <c r="R388" s="94" t="s">
        <v>6767</v>
      </c>
      <c r="S388" s="94" t="s">
        <v>135</v>
      </c>
      <c r="T388" s="94" t="s">
        <v>1400</v>
      </c>
      <c r="U388" s="94" t="s">
        <v>1236</v>
      </c>
      <c r="V388" s="104" t="s">
        <v>6768</v>
      </c>
      <c r="W388" s="105" t="s">
        <v>2498</v>
      </c>
      <c r="X388" s="105" t="s">
        <v>6766</v>
      </c>
      <c r="Y388" s="105" t="s">
        <v>6769</v>
      </c>
      <c r="Z388" s="105" t="s">
        <v>6770</v>
      </c>
      <c r="AA388" s="105" t="s">
        <v>6771</v>
      </c>
      <c r="AB388" s="106">
        <v>1</v>
      </c>
      <c r="AC388" s="102">
        <v>3100</v>
      </c>
      <c r="AD388" s="94">
        <v>1500</v>
      </c>
      <c r="AE388" s="94">
        <v>0</v>
      </c>
      <c r="AF388" s="94">
        <v>0</v>
      </c>
      <c r="AG388" s="94">
        <v>0</v>
      </c>
      <c r="AH388" s="102"/>
      <c r="AI388" s="102"/>
      <c r="AJ388" s="107"/>
      <c r="AK388" s="107" t="s">
        <v>2499</v>
      </c>
      <c r="AL388" s="107"/>
    </row>
    <row r="389" spans="2:38" ht="25.25" customHeight="1" x14ac:dyDescent="0.2">
      <c r="B389" s="102" t="s">
        <v>1226</v>
      </c>
      <c r="C389" s="94" t="s">
        <v>85</v>
      </c>
      <c r="D389" s="103" t="s">
        <v>11063</v>
      </c>
      <c r="E389" s="94" t="s">
        <v>11064</v>
      </c>
      <c r="F389" s="94" t="s">
        <v>3116</v>
      </c>
      <c r="G389" s="94" t="s">
        <v>2497</v>
      </c>
      <c r="H389" s="103">
        <v>2022</v>
      </c>
      <c r="I389" s="103">
        <v>2022</v>
      </c>
      <c r="J389" s="102" t="s">
        <v>7035</v>
      </c>
      <c r="K389" s="94" t="s">
        <v>7036</v>
      </c>
      <c r="L389" s="94" t="s">
        <v>7037</v>
      </c>
      <c r="M389" s="94" t="s">
        <v>7038</v>
      </c>
      <c r="N389" s="94" t="s">
        <v>7039</v>
      </c>
      <c r="O389" s="94" t="s">
        <v>89</v>
      </c>
      <c r="P389" s="94" t="s">
        <v>90</v>
      </c>
      <c r="Q389" s="94" t="s">
        <v>7040</v>
      </c>
      <c r="R389" s="94" t="s">
        <v>7041</v>
      </c>
      <c r="S389" s="94" t="s">
        <v>4868</v>
      </c>
      <c r="T389" s="94" t="s">
        <v>1314</v>
      </c>
      <c r="U389" s="94" t="s">
        <v>1236</v>
      </c>
      <c r="V389" s="104" t="s">
        <v>7042</v>
      </c>
      <c r="W389" s="105" t="s">
        <v>7043</v>
      </c>
      <c r="X389" s="105" t="s">
        <v>7040</v>
      </c>
      <c r="Y389" s="105" t="s">
        <v>7044</v>
      </c>
      <c r="Z389" s="105" t="s">
        <v>7045</v>
      </c>
      <c r="AA389" s="105" t="s">
        <v>7046</v>
      </c>
      <c r="AB389" s="106">
        <v>4</v>
      </c>
      <c r="AC389" s="102">
        <v>172000</v>
      </c>
      <c r="AD389" s="94">
        <v>58500</v>
      </c>
      <c r="AE389" s="94">
        <v>2500</v>
      </c>
      <c r="AF389" s="94">
        <v>2500</v>
      </c>
      <c r="AG389" s="94">
        <v>2500</v>
      </c>
      <c r="AH389" s="102" t="s">
        <v>3117</v>
      </c>
      <c r="AI389" s="102"/>
      <c r="AJ389" s="107"/>
      <c r="AK389" s="107" t="s">
        <v>3118</v>
      </c>
      <c r="AL389" s="107"/>
    </row>
    <row r="390" spans="2:38" ht="25.25" customHeight="1" x14ac:dyDescent="0.2">
      <c r="B390" s="102" t="s">
        <v>1226</v>
      </c>
      <c r="C390" s="94" t="s">
        <v>85</v>
      </c>
      <c r="D390" s="103" t="s">
        <v>11065</v>
      </c>
      <c r="E390" s="94" t="s">
        <v>11066</v>
      </c>
      <c r="F390" s="94" t="s">
        <v>3116</v>
      </c>
      <c r="G390" s="94" t="s">
        <v>2497</v>
      </c>
      <c r="H390" s="103">
        <v>2022</v>
      </c>
      <c r="I390" s="103">
        <v>2022</v>
      </c>
      <c r="J390" s="102" t="s">
        <v>6761</v>
      </c>
      <c r="K390" s="94" t="s">
        <v>6762</v>
      </c>
      <c r="L390" s="94" t="s">
        <v>6763</v>
      </c>
      <c r="M390" s="94" t="s">
        <v>6764</v>
      </c>
      <c r="N390" s="94" t="s">
        <v>6765</v>
      </c>
      <c r="O390" s="94" t="s">
        <v>89</v>
      </c>
      <c r="P390" s="94" t="s">
        <v>90</v>
      </c>
      <c r="Q390" s="94" t="s">
        <v>6766</v>
      </c>
      <c r="R390" s="94" t="s">
        <v>6767</v>
      </c>
      <c r="S390" s="94" t="s">
        <v>135</v>
      </c>
      <c r="T390" s="94" t="s">
        <v>1400</v>
      </c>
      <c r="U390" s="94" t="s">
        <v>1236</v>
      </c>
      <c r="V390" s="104" t="s">
        <v>6768</v>
      </c>
      <c r="W390" s="105" t="s">
        <v>2498</v>
      </c>
      <c r="X390" s="105" t="s">
        <v>6766</v>
      </c>
      <c r="Y390" s="105" t="s">
        <v>6769</v>
      </c>
      <c r="Z390" s="105" t="s">
        <v>6770</v>
      </c>
      <c r="AA390" s="105" t="s">
        <v>6771</v>
      </c>
      <c r="AB390" s="106">
        <v>2</v>
      </c>
      <c r="AC390" s="102">
        <v>5800</v>
      </c>
      <c r="AD390" s="94">
        <v>3000</v>
      </c>
      <c r="AE390" s="94">
        <v>1500</v>
      </c>
      <c r="AF390" s="94">
        <v>1500</v>
      </c>
      <c r="AG390" s="94">
        <v>1500</v>
      </c>
      <c r="AH390" s="102"/>
      <c r="AI390" s="102"/>
      <c r="AJ390" s="107"/>
      <c r="AK390" s="107" t="s">
        <v>3118</v>
      </c>
      <c r="AL390" s="107"/>
    </row>
    <row r="391" spans="2:38" ht="25.25" customHeight="1" x14ac:dyDescent="0.2">
      <c r="B391" s="102" t="s">
        <v>1226</v>
      </c>
      <c r="C391" s="94" t="s">
        <v>85</v>
      </c>
      <c r="D391" s="103" t="s">
        <v>11067</v>
      </c>
      <c r="E391" s="94" t="s">
        <v>11068</v>
      </c>
      <c r="F391" s="94" t="s">
        <v>3116</v>
      </c>
      <c r="G391" s="94" t="s">
        <v>2497</v>
      </c>
      <c r="H391" s="103">
        <v>2022</v>
      </c>
      <c r="I391" s="103">
        <v>2022</v>
      </c>
      <c r="J391" s="102" t="s">
        <v>6877</v>
      </c>
      <c r="K391" s="94" t="s">
        <v>6878</v>
      </c>
      <c r="L391" s="94" t="s">
        <v>6879</v>
      </c>
      <c r="M391" s="94" t="s">
        <v>6880</v>
      </c>
      <c r="N391" s="94" t="s">
        <v>6881</v>
      </c>
      <c r="O391" s="94" t="s">
        <v>89</v>
      </c>
      <c r="P391" s="94" t="s">
        <v>90</v>
      </c>
      <c r="Q391" s="94" t="s">
        <v>6882</v>
      </c>
      <c r="R391" s="94" t="s">
        <v>6883</v>
      </c>
      <c r="S391" s="94" t="s">
        <v>135</v>
      </c>
      <c r="T391" s="94" t="s">
        <v>1583</v>
      </c>
      <c r="U391" s="94" t="s">
        <v>1236</v>
      </c>
      <c r="V391" s="104" t="s">
        <v>6884</v>
      </c>
      <c r="W391" s="105" t="s">
        <v>2498</v>
      </c>
      <c r="X391" s="105" t="s">
        <v>6278</v>
      </c>
      <c r="Y391" s="105" t="s">
        <v>2887</v>
      </c>
      <c r="Z391" s="105" t="s">
        <v>6885</v>
      </c>
      <c r="AA391" s="105" t="s">
        <v>6886</v>
      </c>
      <c r="AB391" s="106">
        <v>2</v>
      </c>
      <c r="AC391" s="102">
        <v>13695</v>
      </c>
      <c r="AD391" s="94">
        <v>5995</v>
      </c>
      <c r="AE391" s="94">
        <v>1500</v>
      </c>
      <c r="AF391" s="94">
        <v>1500</v>
      </c>
      <c r="AG391" s="94">
        <v>1500</v>
      </c>
      <c r="AH391" s="102" t="s">
        <v>3117</v>
      </c>
      <c r="AI391" s="102"/>
      <c r="AJ391" s="107"/>
      <c r="AK391" s="107" t="s">
        <v>3118</v>
      </c>
      <c r="AL391" s="107"/>
    </row>
    <row r="392" spans="2:38" ht="25.25" customHeight="1" x14ac:dyDescent="0.2">
      <c r="B392" s="102" t="s">
        <v>1226</v>
      </c>
      <c r="C392" s="94" t="s">
        <v>85</v>
      </c>
      <c r="D392" s="103" t="s">
        <v>11069</v>
      </c>
      <c r="E392" s="94" t="s">
        <v>11070</v>
      </c>
      <c r="F392" s="94" t="s">
        <v>3116</v>
      </c>
      <c r="G392" s="94" t="s">
        <v>2497</v>
      </c>
      <c r="H392" s="103">
        <v>2022</v>
      </c>
      <c r="I392" s="103">
        <v>2022</v>
      </c>
      <c r="J392" s="102" t="s">
        <v>6682</v>
      </c>
      <c r="K392" s="94" t="s">
        <v>6683</v>
      </c>
      <c r="L392" s="94"/>
      <c r="M392" s="94" t="s">
        <v>6684</v>
      </c>
      <c r="N392" s="94" t="s">
        <v>6685</v>
      </c>
      <c r="O392" s="94" t="s">
        <v>89</v>
      </c>
      <c r="P392" s="94" t="s">
        <v>90</v>
      </c>
      <c r="Q392" s="94" t="s">
        <v>6686</v>
      </c>
      <c r="R392" s="94" t="s">
        <v>6687</v>
      </c>
      <c r="S392" s="94" t="s">
        <v>135</v>
      </c>
      <c r="T392" s="94" t="s">
        <v>1426</v>
      </c>
      <c r="U392" s="94" t="s">
        <v>1236</v>
      </c>
      <c r="V392" s="104" t="s">
        <v>6688</v>
      </c>
      <c r="W392" s="105" t="s">
        <v>2498</v>
      </c>
      <c r="X392" s="105" t="s">
        <v>6686</v>
      </c>
      <c r="Y392" s="105" t="s">
        <v>6689</v>
      </c>
      <c r="Z392" s="105" t="s">
        <v>6690</v>
      </c>
      <c r="AA392" s="105" t="s">
        <v>6691</v>
      </c>
      <c r="AB392" s="106">
        <v>4</v>
      </c>
      <c r="AC392" s="102">
        <v>14830</v>
      </c>
      <c r="AD392" s="94">
        <v>7000</v>
      </c>
      <c r="AE392" s="94">
        <v>1500</v>
      </c>
      <c r="AF392" s="94">
        <v>1500</v>
      </c>
      <c r="AG392" s="94">
        <v>1500</v>
      </c>
      <c r="AH392" s="102" t="s">
        <v>3117</v>
      </c>
      <c r="AI392" s="102"/>
      <c r="AJ392" s="107"/>
      <c r="AK392" s="107" t="s">
        <v>3118</v>
      </c>
      <c r="AL392" s="107"/>
    </row>
    <row r="393" spans="2:38" ht="25.25" customHeight="1" x14ac:dyDescent="0.2">
      <c r="B393" s="102" t="s">
        <v>1226</v>
      </c>
      <c r="C393" s="94" t="s">
        <v>85</v>
      </c>
      <c r="D393" s="103" t="s">
        <v>11071</v>
      </c>
      <c r="E393" s="94" t="s">
        <v>11072</v>
      </c>
      <c r="F393" s="94" t="s">
        <v>3116</v>
      </c>
      <c r="G393" s="94" t="s">
        <v>2497</v>
      </c>
      <c r="H393" s="103">
        <v>2022</v>
      </c>
      <c r="I393" s="103">
        <v>2022</v>
      </c>
      <c r="J393" s="102"/>
      <c r="K393" s="94" t="s">
        <v>7062</v>
      </c>
      <c r="L393" s="94" t="s">
        <v>7063</v>
      </c>
      <c r="M393" s="94" t="s">
        <v>7064</v>
      </c>
      <c r="N393" s="94" t="s">
        <v>7065</v>
      </c>
      <c r="O393" s="94" t="s">
        <v>89</v>
      </c>
      <c r="P393" s="94" t="s">
        <v>90</v>
      </c>
      <c r="Q393" s="94" t="s">
        <v>7066</v>
      </c>
      <c r="R393" s="94" t="s">
        <v>7067</v>
      </c>
      <c r="S393" s="94" t="s">
        <v>135</v>
      </c>
      <c r="T393" s="94" t="s">
        <v>1257</v>
      </c>
      <c r="U393" s="94" t="s">
        <v>1236</v>
      </c>
      <c r="V393" s="104" t="s">
        <v>7068</v>
      </c>
      <c r="W393" s="105" t="s">
        <v>2498</v>
      </c>
      <c r="X393" s="105" t="s">
        <v>7066</v>
      </c>
      <c r="Y393" s="105" t="s">
        <v>7069</v>
      </c>
      <c r="Z393" s="105" t="s">
        <v>7070</v>
      </c>
      <c r="AA393" s="105" t="s">
        <v>7071</v>
      </c>
      <c r="AB393" s="106">
        <v>3</v>
      </c>
      <c r="AC393" s="102">
        <v>23478</v>
      </c>
      <c r="AD393" s="94">
        <v>9028</v>
      </c>
      <c r="AE393" s="94">
        <v>2700</v>
      </c>
      <c r="AF393" s="94">
        <v>2700</v>
      </c>
      <c r="AG393" s="94">
        <v>2700</v>
      </c>
      <c r="AH393" s="102" t="s">
        <v>3117</v>
      </c>
      <c r="AI393" s="102"/>
      <c r="AJ393" s="107"/>
      <c r="AK393" s="107" t="s">
        <v>3118</v>
      </c>
      <c r="AL393" s="107"/>
    </row>
    <row r="394" spans="2:38" ht="25.25" customHeight="1" x14ac:dyDescent="0.2">
      <c r="B394" s="102" t="s">
        <v>1226</v>
      </c>
      <c r="C394" s="94" t="s">
        <v>85</v>
      </c>
      <c r="D394" s="103" t="s">
        <v>11073</v>
      </c>
      <c r="E394" s="94" t="s">
        <v>11074</v>
      </c>
      <c r="F394" s="94" t="s">
        <v>3505</v>
      </c>
      <c r="G394" s="94" t="s">
        <v>2497</v>
      </c>
      <c r="H394" s="103">
        <v>2022</v>
      </c>
      <c r="I394" s="103">
        <v>2022</v>
      </c>
      <c r="J394" s="102" t="s">
        <v>11075</v>
      </c>
      <c r="K394" s="94" t="s">
        <v>11076</v>
      </c>
      <c r="L394" s="94" t="s">
        <v>11077</v>
      </c>
      <c r="M394" s="94" t="s">
        <v>11078</v>
      </c>
      <c r="N394" s="94" t="s">
        <v>11079</v>
      </c>
      <c r="O394" s="94" t="s">
        <v>89</v>
      </c>
      <c r="P394" s="94" t="s">
        <v>90</v>
      </c>
      <c r="Q394" s="94" t="s">
        <v>11080</v>
      </c>
      <c r="R394" s="94" t="s">
        <v>11081</v>
      </c>
      <c r="S394" s="94" t="s">
        <v>135</v>
      </c>
      <c r="T394" s="94" t="s">
        <v>1257</v>
      </c>
      <c r="U394" s="94" t="s">
        <v>1236</v>
      </c>
      <c r="V394" s="104" t="s">
        <v>11082</v>
      </c>
      <c r="W394" s="105" t="s">
        <v>2498</v>
      </c>
      <c r="X394" s="105" t="s">
        <v>11080</v>
      </c>
      <c r="Y394" s="105" t="s">
        <v>11083</v>
      </c>
      <c r="Z394" s="105" t="s">
        <v>11084</v>
      </c>
      <c r="AA394" s="105" t="s">
        <v>11085</v>
      </c>
      <c r="AB394" s="106">
        <v>1</v>
      </c>
      <c r="AC394" s="102">
        <v>4000</v>
      </c>
      <c r="AD394" s="94">
        <v>1500</v>
      </c>
      <c r="AE394" s="94">
        <v>0</v>
      </c>
      <c r="AF394" s="94">
        <v>0</v>
      </c>
      <c r="AG394" s="94">
        <v>0</v>
      </c>
      <c r="AH394" s="102"/>
      <c r="AI394" s="102"/>
      <c r="AJ394" s="107"/>
      <c r="AK394" s="107" t="s">
        <v>3118</v>
      </c>
      <c r="AL394" s="107"/>
    </row>
    <row r="395" spans="2:38" ht="25.25" customHeight="1" x14ac:dyDescent="0.2">
      <c r="B395" s="102" t="s">
        <v>1226</v>
      </c>
      <c r="C395" s="94" t="s">
        <v>85</v>
      </c>
      <c r="D395" s="103" t="s">
        <v>11086</v>
      </c>
      <c r="E395" s="94" t="s">
        <v>11087</v>
      </c>
      <c r="F395" s="94" t="s">
        <v>3505</v>
      </c>
      <c r="G395" s="94" t="s">
        <v>2497</v>
      </c>
      <c r="H395" s="103">
        <v>2022</v>
      </c>
      <c r="I395" s="103">
        <v>2022</v>
      </c>
      <c r="J395" s="102" t="s">
        <v>7049</v>
      </c>
      <c r="K395" s="94" t="s">
        <v>7050</v>
      </c>
      <c r="L395" s="94" t="s">
        <v>7051</v>
      </c>
      <c r="M395" s="94" t="s">
        <v>7052</v>
      </c>
      <c r="N395" s="94" t="s">
        <v>7053</v>
      </c>
      <c r="O395" s="94" t="s">
        <v>89</v>
      </c>
      <c r="P395" s="94" t="s">
        <v>90</v>
      </c>
      <c r="Q395" s="94" t="s">
        <v>7054</v>
      </c>
      <c r="R395" s="94" t="s">
        <v>1466</v>
      </c>
      <c r="S395" s="94" t="s">
        <v>223</v>
      </c>
      <c r="T395" s="94" t="s">
        <v>1350</v>
      </c>
      <c r="U395" s="94" t="s">
        <v>1236</v>
      </c>
      <c r="V395" s="104" t="s">
        <v>7055</v>
      </c>
      <c r="W395" s="105" t="s">
        <v>7056</v>
      </c>
      <c r="X395" s="105" t="s">
        <v>7054</v>
      </c>
      <c r="Y395" s="105" t="s">
        <v>7057</v>
      </c>
      <c r="Z395" s="105" t="s">
        <v>7058</v>
      </c>
      <c r="AA395" s="105" t="s">
        <v>7059</v>
      </c>
      <c r="AB395" s="106">
        <v>1</v>
      </c>
      <c r="AC395" s="102">
        <v>9000</v>
      </c>
      <c r="AD395" s="94">
        <v>2000</v>
      </c>
      <c r="AE395" s="94">
        <v>0</v>
      </c>
      <c r="AF395" s="94">
        <v>0</v>
      </c>
      <c r="AG395" s="94">
        <v>0</v>
      </c>
      <c r="AH395" s="102"/>
      <c r="AI395" s="102"/>
      <c r="AJ395" s="107"/>
      <c r="AK395" s="107" t="s">
        <v>3118</v>
      </c>
      <c r="AL395" s="107"/>
    </row>
    <row r="396" spans="2:38" ht="25.25" customHeight="1" x14ac:dyDescent="0.2">
      <c r="B396" s="102" t="s">
        <v>1226</v>
      </c>
      <c r="C396" s="94" t="s">
        <v>85</v>
      </c>
      <c r="D396" s="103" t="s">
        <v>11088</v>
      </c>
      <c r="E396" s="94" t="s">
        <v>11089</v>
      </c>
      <c r="F396" s="94" t="s">
        <v>3505</v>
      </c>
      <c r="G396" s="94" t="s">
        <v>2497</v>
      </c>
      <c r="H396" s="103">
        <v>2022</v>
      </c>
      <c r="I396" s="103">
        <v>2022</v>
      </c>
      <c r="J396" s="102" t="s">
        <v>6452</v>
      </c>
      <c r="K396" s="94" t="s">
        <v>6453</v>
      </c>
      <c r="L396" s="94"/>
      <c r="M396" s="94" t="s">
        <v>6454</v>
      </c>
      <c r="N396" s="94" t="s">
        <v>6455</v>
      </c>
      <c r="O396" s="94" t="s">
        <v>89</v>
      </c>
      <c r="P396" s="94" t="s">
        <v>90</v>
      </c>
      <c r="Q396" s="94" t="s">
        <v>6456</v>
      </c>
      <c r="R396" s="94" t="s">
        <v>6457</v>
      </c>
      <c r="S396" s="94" t="s">
        <v>135</v>
      </c>
      <c r="T396" s="94" t="s">
        <v>1426</v>
      </c>
      <c r="U396" s="94" t="s">
        <v>1236</v>
      </c>
      <c r="V396" s="104" t="s">
        <v>6458</v>
      </c>
      <c r="W396" s="105" t="s">
        <v>2498</v>
      </c>
      <c r="X396" s="105" t="s">
        <v>6456</v>
      </c>
      <c r="Y396" s="105" t="s">
        <v>6459</v>
      </c>
      <c r="Z396" s="105" t="s">
        <v>6460</v>
      </c>
      <c r="AA396" s="105" t="s">
        <v>6461</v>
      </c>
      <c r="AB396" s="106">
        <v>3</v>
      </c>
      <c r="AC396" s="102">
        <v>0</v>
      </c>
      <c r="AD396" s="94">
        <v>6500</v>
      </c>
      <c r="AE396" s="94">
        <v>0</v>
      </c>
      <c r="AF396" s="94">
        <v>0</v>
      </c>
      <c r="AG396" s="94">
        <v>0</v>
      </c>
      <c r="AH396" s="102"/>
      <c r="AI396" s="102"/>
      <c r="AJ396" s="107"/>
      <c r="AK396" s="107" t="s">
        <v>3118</v>
      </c>
      <c r="AL396" s="107"/>
    </row>
    <row r="397" spans="2:38" ht="25.25" customHeight="1" x14ac:dyDescent="0.2">
      <c r="B397" s="102" t="s">
        <v>7149</v>
      </c>
      <c r="C397" s="94" t="s">
        <v>85</v>
      </c>
      <c r="D397" s="103" t="s">
        <v>11090</v>
      </c>
      <c r="E397" s="94" t="s">
        <v>11091</v>
      </c>
      <c r="F397" s="94" t="s">
        <v>3116</v>
      </c>
      <c r="G397" s="94" t="s">
        <v>2497</v>
      </c>
      <c r="H397" s="103">
        <v>2022</v>
      </c>
      <c r="I397" s="103">
        <v>2022</v>
      </c>
      <c r="J397" s="102" t="s">
        <v>7152</v>
      </c>
      <c r="K397" s="94" t="s">
        <v>7153</v>
      </c>
      <c r="L397" s="94" t="s">
        <v>7154</v>
      </c>
      <c r="M397" s="94" t="s">
        <v>7155</v>
      </c>
      <c r="N397" s="94" t="s">
        <v>7156</v>
      </c>
      <c r="O397" s="94" t="s">
        <v>89</v>
      </c>
      <c r="P397" s="94" t="s">
        <v>90</v>
      </c>
      <c r="Q397" s="94" t="s">
        <v>3321</v>
      </c>
      <c r="R397" s="94" t="s">
        <v>3322</v>
      </c>
      <c r="S397" s="94" t="s">
        <v>135</v>
      </c>
      <c r="T397" s="94" t="s">
        <v>3323</v>
      </c>
      <c r="U397" s="94" t="s">
        <v>3323</v>
      </c>
      <c r="V397" s="104" t="s">
        <v>7157</v>
      </c>
      <c r="W397" s="105" t="s">
        <v>7158</v>
      </c>
      <c r="X397" s="105" t="s">
        <v>3321</v>
      </c>
      <c r="Y397" s="105" t="s">
        <v>3326</v>
      </c>
      <c r="Z397" s="105" t="s">
        <v>7159</v>
      </c>
      <c r="AA397" s="105" t="s">
        <v>7160</v>
      </c>
      <c r="AB397" s="106">
        <v>1</v>
      </c>
      <c r="AC397" s="102">
        <v>2550</v>
      </c>
      <c r="AD397" s="94">
        <v>1500</v>
      </c>
      <c r="AE397" s="94">
        <v>1500</v>
      </c>
      <c r="AF397" s="94">
        <v>1500</v>
      </c>
      <c r="AG397" s="94">
        <v>1500</v>
      </c>
      <c r="AH397" s="102" t="s">
        <v>3117</v>
      </c>
      <c r="AI397" s="102"/>
      <c r="AJ397" s="107"/>
      <c r="AK397" s="107" t="s">
        <v>3118</v>
      </c>
      <c r="AL397" s="107"/>
    </row>
    <row r="398" spans="2:38" ht="25.25" customHeight="1" x14ac:dyDescent="0.2">
      <c r="B398" s="102" t="s">
        <v>7149</v>
      </c>
      <c r="C398" s="94" t="s">
        <v>85</v>
      </c>
      <c r="D398" s="103" t="s">
        <v>11092</v>
      </c>
      <c r="E398" s="94" t="s">
        <v>11093</v>
      </c>
      <c r="F398" s="94" t="s">
        <v>3116</v>
      </c>
      <c r="G398" s="94" t="s">
        <v>2497</v>
      </c>
      <c r="H398" s="103">
        <v>2022</v>
      </c>
      <c r="I398" s="103">
        <v>2022</v>
      </c>
      <c r="J398" s="102" t="s">
        <v>7163</v>
      </c>
      <c r="K398" s="94" t="s">
        <v>7164</v>
      </c>
      <c r="L398" s="94" t="s">
        <v>7165</v>
      </c>
      <c r="M398" s="94" t="s">
        <v>7166</v>
      </c>
      <c r="N398" s="94" t="s">
        <v>7167</v>
      </c>
      <c r="O398" s="94" t="s">
        <v>89</v>
      </c>
      <c r="P398" s="94" t="s">
        <v>90</v>
      </c>
      <c r="Q398" s="94" t="s">
        <v>7168</v>
      </c>
      <c r="R398" s="94" t="s">
        <v>7169</v>
      </c>
      <c r="S398" s="94" t="s">
        <v>135</v>
      </c>
      <c r="T398" s="94" t="s">
        <v>3323</v>
      </c>
      <c r="U398" s="94" t="s">
        <v>3323</v>
      </c>
      <c r="V398" s="104" t="s">
        <v>7170</v>
      </c>
      <c r="W398" s="105" t="s">
        <v>7171</v>
      </c>
      <c r="X398" s="105" t="s">
        <v>7172</v>
      </c>
      <c r="Y398" s="105" t="s">
        <v>7173</v>
      </c>
      <c r="Z398" s="105" t="s">
        <v>7174</v>
      </c>
      <c r="AA398" s="105" t="s">
        <v>7175</v>
      </c>
      <c r="AB398" s="106">
        <v>2</v>
      </c>
      <c r="AC398" s="102">
        <v>5500</v>
      </c>
      <c r="AD398" s="94">
        <v>3000</v>
      </c>
      <c r="AE398" s="94">
        <v>3000</v>
      </c>
      <c r="AF398" s="94">
        <v>3000</v>
      </c>
      <c r="AG398" s="94">
        <v>3000</v>
      </c>
      <c r="AH398" s="102"/>
      <c r="AI398" s="102"/>
      <c r="AJ398" s="107"/>
      <c r="AK398" s="107" t="s">
        <v>3118</v>
      </c>
      <c r="AL398" s="107"/>
    </row>
    <row r="399" spans="2:38" ht="25.25" customHeight="1" x14ac:dyDescent="0.2">
      <c r="B399" s="102" t="s">
        <v>7149</v>
      </c>
      <c r="C399" s="94" t="s">
        <v>85</v>
      </c>
      <c r="D399" s="103" t="s">
        <v>11094</v>
      </c>
      <c r="E399" s="94" t="s">
        <v>11095</v>
      </c>
      <c r="F399" s="94" t="s">
        <v>3116</v>
      </c>
      <c r="G399" s="94" t="s">
        <v>2497</v>
      </c>
      <c r="H399" s="103">
        <v>2022</v>
      </c>
      <c r="I399" s="103">
        <v>2022</v>
      </c>
      <c r="J399" s="102" t="s">
        <v>11096</v>
      </c>
      <c r="K399" s="94" t="s">
        <v>11097</v>
      </c>
      <c r="L399" s="94" t="s">
        <v>11098</v>
      </c>
      <c r="M399" s="94" t="s">
        <v>11099</v>
      </c>
      <c r="N399" s="94" t="s">
        <v>11100</v>
      </c>
      <c r="O399" s="94" t="s">
        <v>89</v>
      </c>
      <c r="P399" s="94" t="s">
        <v>90</v>
      </c>
      <c r="Q399" s="94" t="s">
        <v>3321</v>
      </c>
      <c r="R399" s="94" t="s">
        <v>3322</v>
      </c>
      <c r="S399" s="94" t="s">
        <v>135</v>
      </c>
      <c r="T399" s="94" t="s">
        <v>3323</v>
      </c>
      <c r="U399" s="94" t="s">
        <v>3323</v>
      </c>
      <c r="V399" s="104" t="s">
        <v>11101</v>
      </c>
      <c r="W399" s="105" t="s">
        <v>11102</v>
      </c>
      <c r="X399" s="105" t="s">
        <v>3321</v>
      </c>
      <c r="Y399" s="105" t="s">
        <v>3326</v>
      </c>
      <c r="Z399" s="105" t="s">
        <v>11103</v>
      </c>
      <c r="AA399" s="105" t="s">
        <v>11104</v>
      </c>
      <c r="AB399" s="106">
        <v>3</v>
      </c>
      <c r="AC399" s="102">
        <v>7480</v>
      </c>
      <c r="AD399" s="94">
        <v>4400</v>
      </c>
      <c r="AE399" s="94">
        <v>4400</v>
      </c>
      <c r="AF399" s="94">
        <v>4400</v>
      </c>
      <c r="AG399" s="94">
        <v>4400</v>
      </c>
      <c r="AH399" s="102"/>
      <c r="AI399" s="102"/>
      <c r="AJ399" s="107"/>
      <c r="AK399" s="107" t="s">
        <v>3118</v>
      </c>
      <c r="AL399" s="107"/>
    </row>
    <row r="400" spans="2:38" ht="25.25" customHeight="1" x14ac:dyDescent="0.2">
      <c r="B400" s="102" t="s">
        <v>1628</v>
      </c>
      <c r="C400" s="94" t="s">
        <v>85</v>
      </c>
      <c r="D400" s="103" t="s">
        <v>11105</v>
      </c>
      <c r="E400" s="94" t="s">
        <v>11106</v>
      </c>
      <c r="F400" s="94" t="s">
        <v>3116</v>
      </c>
      <c r="G400" s="94" t="s">
        <v>2497</v>
      </c>
      <c r="H400" s="103">
        <v>2022</v>
      </c>
      <c r="I400" s="103">
        <v>2022</v>
      </c>
      <c r="J400" s="102" t="s">
        <v>1630</v>
      </c>
      <c r="K400" s="94" t="s">
        <v>1631</v>
      </c>
      <c r="L400" s="94" t="s">
        <v>1632</v>
      </c>
      <c r="M400" s="94" t="s">
        <v>1633</v>
      </c>
      <c r="N400" s="94" t="s">
        <v>1634</v>
      </c>
      <c r="O400" s="94" t="s">
        <v>89</v>
      </c>
      <c r="P400" s="94" t="s">
        <v>90</v>
      </c>
      <c r="Q400" s="94" t="s">
        <v>1635</v>
      </c>
      <c r="R400" s="94" t="s">
        <v>1636</v>
      </c>
      <c r="S400" s="94" t="s">
        <v>119</v>
      </c>
      <c r="T400" s="94" t="s">
        <v>1637</v>
      </c>
      <c r="U400" s="94" t="s">
        <v>1637</v>
      </c>
      <c r="V400" s="104" t="s">
        <v>2897</v>
      </c>
      <c r="W400" s="105" t="s">
        <v>2498</v>
      </c>
      <c r="X400" s="105" t="s">
        <v>1635</v>
      </c>
      <c r="Y400" s="105" t="s">
        <v>2898</v>
      </c>
      <c r="Z400" s="105" t="s">
        <v>2899</v>
      </c>
      <c r="AA400" s="105" t="s">
        <v>2900</v>
      </c>
      <c r="AB400" s="106">
        <v>1</v>
      </c>
      <c r="AC400" s="102">
        <v>4000</v>
      </c>
      <c r="AD400" s="94">
        <v>2500</v>
      </c>
      <c r="AE400" s="94">
        <v>2500</v>
      </c>
      <c r="AF400" s="94">
        <v>2500</v>
      </c>
      <c r="AG400" s="94">
        <v>2500</v>
      </c>
      <c r="AH400" s="102" t="s">
        <v>3117</v>
      </c>
      <c r="AI400" s="102"/>
      <c r="AJ400" s="107"/>
      <c r="AK400" s="107" t="s">
        <v>3118</v>
      </c>
      <c r="AL400" s="107"/>
    </row>
    <row r="401" spans="2:38" ht="25.25" customHeight="1" x14ac:dyDescent="0.2">
      <c r="B401" s="102" t="s">
        <v>1628</v>
      </c>
      <c r="C401" s="94" t="s">
        <v>85</v>
      </c>
      <c r="D401" s="103" t="s">
        <v>11107</v>
      </c>
      <c r="E401" s="94" t="s">
        <v>11108</v>
      </c>
      <c r="F401" s="94" t="s">
        <v>3116</v>
      </c>
      <c r="G401" s="94" t="s">
        <v>2497</v>
      </c>
      <c r="H401" s="103">
        <v>2022</v>
      </c>
      <c r="I401" s="103">
        <v>2022</v>
      </c>
      <c r="J401" s="102" t="s">
        <v>7180</v>
      </c>
      <c r="K401" s="94" t="s">
        <v>7181</v>
      </c>
      <c r="L401" s="94" t="s">
        <v>5652</v>
      </c>
      <c r="M401" s="94" t="s">
        <v>7182</v>
      </c>
      <c r="N401" s="94" t="s">
        <v>7183</v>
      </c>
      <c r="O401" s="94" t="s">
        <v>89</v>
      </c>
      <c r="P401" s="94" t="s">
        <v>90</v>
      </c>
      <c r="Q401" s="94" t="s">
        <v>3150</v>
      </c>
      <c r="R401" s="94" t="s">
        <v>3151</v>
      </c>
      <c r="S401" s="94" t="s">
        <v>135</v>
      </c>
      <c r="T401" s="94" t="s">
        <v>1637</v>
      </c>
      <c r="U401" s="94" t="s">
        <v>1637</v>
      </c>
      <c r="V401" s="104" t="s">
        <v>7184</v>
      </c>
      <c r="W401" s="105" t="s">
        <v>7185</v>
      </c>
      <c r="X401" s="105" t="s">
        <v>3150</v>
      </c>
      <c r="Y401" s="105" t="s">
        <v>3155</v>
      </c>
      <c r="Z401" s="105" t="s">
        <v>7186</v>
      </c>
      <c r="AA401" s="105" t="s">
        <v>7187</v>
      </c>
      <c r="AB401" s="106">
        <v>1</v>
      </c>
      <c r="AC401" s="102">
        <v>4000</v>
      </c>
      <c r="AD401" s="94">
        <v>3000</v>
      </c>
      <c r="AE401" s="94">
        <v>3000</v>
      </c>
      <c r="AF401" s="94">
        <v>3000</v>
      </c>
      <c r="AG401" s="94">
        <v>3000</v>
      </c>
      <c r="AH401" s="102" t="s">
        <v>3117</v>
      </c>
      <c r="AI401" s="102"/>
      <c r="AJ401" s="107"/>
      <c r="AK401" s="107" t="s">
        <v>3118</v>
      </c>
      <c r="AL401" s="107"/>
    </row>
    <row r="402" spans="2:38" ht="25.25" customHeight="1" x14ac:dyDescent="0.2">
      <c r="B402" s="102" t="s">
        <v>1658</v>
      </c>
      <c r="C402" s="94" t="s">
        <v>85</v>
      </c>
      <c r="D402" s="103" t="s">
        <v>11109</v>
      </c>
      <c r="E402" s="94" t="s">
        <v>11110</v>
      </c>
      <c r="F402" s="94" t="s">
        <v>3116</v>
      </c>
      <c r="G402" s="94" t="s">
        <v>2497</v>
      </c>
      <c r="H402" s="103">
        <v>2022</v>
      </c>
      <c r="I402" s="103">
        <v>2022</v>
      </c>
      <c r="J402" s="102" t="s">
        <v>11111</v>
      </c>
      <c r="K402" s="94" t="s">
        <v>11112</v>
      </c>
      <c r="L402" s="94" t="s">
        <v>11113</v>
      </c>
      <c r="M402" s="94" t="s">
        <v>11114</v>
      </c>
      <c r="N402" s="94" t="s">
        <v>11115</v>
      </c>
      <c r="O402" s="94" t="s">
        <v>89</v>
      </c>
      <c r="P402" s="94" t="s">
        <v>90</v>
      </c>
      <c r="Q402" s="94" t="s">
        <v>11116</v>
      </c>
      <c r="R402" s="94" t="s">
        <v>11117</v>
      </c>
      <c r="S402" s="94" t="s">
        <v>135</v>
      </c>
      <c r="T402" s="94" t="s">
        <v>7484</v>
      </c>
      <c r="U402" s="94" t="s">
        <v>1668</v>
      </c>
      <c r="V402" s="104" t="s">
        <v>11118</v>
      </c>
      <c r="W402" s="105" t="s">
        <v>11119</v>
      </c>
      <c r="X402" s="105" t="s">
        <v>11116</v>
      </c>
      <c r="Y402" s="105" t="s">
        <v>11120</v>
      </c>
      <c r="Z402" s="105" t="s">
        <v>11121</v>
      </c>
      <c r="AA402" s="105" t="s">
        <v>11122</v>
      </c>
      <c r="AB402" s="106">
        <v>1</v>
      </c>
      <c r="AC402" s="102">
        <v>9550</v>
      </c>
      <c r="AD402" s="94">
        <v>3000</v>
      </c>
      <c r="AE402" s="94">
        <v>1500</v>
      </c>
      <c r="AF402" s="94">
        <v>1500</v>
      </c>
      <c r="AG402" s="94">
        <v>1500</v>
      </c>
      <c r="AH402" s="102" t="s">
        <v>3117</v>
      </c>
      <c r="AI402" s="102"/>
      <c r="AJ402" s="107"/>
      <c r="AK402" s="107" t="s">
        <v>3118</v>
      </c>
      <c r="AL402" s="107"/>
    </row>
    <row r="403" spans="2:38" ht="25.25" customHeight="1" x14ac:dyDescent="0.2">
      <c r="B403" s="102" t="s">
        <v>1658</v>
      </c>
      <c r="C403" s="94" t="s">
        <v>85</v>
      </c>
      <c r="D403" s="103" t="s">
        <v>11123</v>
      </c>
      <c r="E403" s="94" t="s">
        <v>11124</v>
      </c>
      <c r="F403" s="94" t="s">
        <v>3116</v>
      </c>
      <c r="G403" s="94" t="s">
        <v>2497</v>
      </c>
      <c r="H403" s="103">
        <v>2022</v>
      </c>
      <c r="I403" s="103">
        <v>2022</v>
      </c>
      <c r="J403" s="102" t="s">
        <v>7194</v>
      </c>
      <c r="K403" s="94" t="s">
        <v>7195</v>
      </c>
      <c r="L403" s="94" t="s">
        <v>7196</v>
      </c>
      <c r="M403" s="94" t="s">
        <v>7197</v>
      </c>
      <c r="N403" s="94" t="s">
        <v>7198</v>
      </c>
      <c r="O403" s="94" t="s">
        <v>89</v>
      </c>
      <c r="P403" s="94" t="s">
        <v>90</v>
      </c>
      <c r="Q403" s="94" t="s">
        <v>7199</v>
      </c>
      <c r="R403" s="94" t="s">
        <v>7200</v>
      </c>
      <c r="S403" s="94" t="s">
        <v>91</v>
      </c>
      <c r="T403" s="94" t="s">
        <v>1849</v>
      </c>
      <c r="U403" s="94" t="s">
        <v>1668</v>
      </c>
      <c r="V403" s="104" t="s">
        <v>7201</v>
      </c>
      <c r="W403" s="105" t="s">
        <v>2498</v>
      </c>
      <c r="X403" s="105" t="s">
        <v>7199</v>
      </c>
      <c r="Y403" s="105" t="s">
        <v>7202</v>
      </c>
      <c r="Z403" s="105" t="s">
        <v>7203</v>
      </c>
      <c r="AA403" s="105" t="s">
        <v>7204</v>
      </c>
      <c r="AB403" s="106">
        <v>1</v>
      </c>
      <c r="AC403" s="102">
        <v>3000</v>
      </c>
      <c r="AD403" s="94">
        <v>1500</v>
      </c>
      <c r="AE403" s="94">
        <v>1500</v>
      </c>
      <c r="AF403" s="94">
        <v>1500</v>
      </c>
      <c r="AG403" s="94">
        <v>1500</v>
      </c>
      <c r="AH403" s="102" t="s">
        <v>3117</v>
      </c>
      <c r="AI403" s="102"/>
      <c r="AJ403" s="107"/>
      <c r="AK403" s="107" t="s">
        <v>3118</v>
      </c>
      <c r="AL403" s="107"/>
    </row>
    <row r="404" spans="2:38" ht="25.25" customHeight="1" x14ac:dyDescent="0.2">
      <c r="B404" s="102" t="s">
        <v>1658</v>
      </c>
      <c r="C404" s="94" t="s">
        <v>85</v>
      </c>
      <c r="D404" s="103" t="s">
        <v>11125</v>
      </c>
      <c r="E404" s="94" t="s">
        <v>11126</v>
      </c>
      <c r="F404" s="94" t="s">
        <v>3116</v>
      </c>
      <c r="G404" s="94" t="s">
        <v>2497</v>
      </c>
      <c r="H404" s="103">
        <v>2022</v>
      </c>
      <c r="I404" s="103">
        <v>2022</v>
      </c>
      <c r="J404" s="102" t="s">
        <v>7347</v>
      </c>
      <c r="K404" s="94" t="s">
        <v>7348</v>
      </c>
      <c r="L404" s="94" t="s">
        <v>7349</v>
      </c>
      <c r="M404" s="94" t="s">
        <v>7350</v>
      </c>
      <c r="N404" s="94" t="s">
        <v>7351</v>
      </c>
      <c r="O404" s="94" t="s">
        <v>89</v>
      </c>
      <c r="P404" s="94" t="s">
        <v>257</v>
      </c>
      <c r="Q404" s="94" t="s">
        <v>7338</v>
      </c>
      <c r="R404" s="94" t="s">
        <v>7339</v>
      </c>
      <c r="S404" s="94" t="s">
        <v>91</v>
      </c>
      <c r="T404" s="94" t="s">
        <v>7340</v>
      </c>
      <c r="U404" s="94" t="s">
        <v>1668</v>
      </c>
      <c r="V404" s="104" t="s">
        <v>7352</v>
      </c>
      <c r="W404" s="105" t="s">
        <v>2498</v>
      </c>
      <c r="X404" s="105" t="s">
        <v>7338</v>
      </c>
      <c r="Y404" s="105" t="s">
        <v>7342</v>
      </c>
      <c r="Z404" s="105"/>
      <c r="AA404" s="105"/>
      <c r="AB404" s="106">
        <v>4</v>
      </c>
      <c r="AC404" s="102">
        <v>22250</v>
      </c>
      <c r="AD404" s="94">
        <v>7500</v>
      </c>
      <c r="AE404" s="94">
        <v>5000</v>
      </c>
      <c r="AF404" s="94">
        <v>5000</v>
      </c>
      <c r="AG404" s="94">
        <v>5000</v>
      </c>
      <c r="AH404" s="102" t="s">
        <v>3117</v>
      </c>
      <c r="AI404" s="102"/>
      <c r="AJ404" s="107"/>
      <c r="AK404" s="107" t="s">
        <v>3118</v>
      </c>
      <c r="AL404" s="107"/>
    </row>
    <row r="405" spans="2:38" ht="25.25" customHeight="1" x14ac:dyDescent="0.2">
      <c r="B405" s="102" t="s">
        <v>1658</v>
      </c>
      <c r="C405" s="94" t="s">
        <v>85</v>
      </c>
      <c r="D405" s="103" t="s">
        <v>11127</v>
      </c>
      <c r="E405" s="94" t="s">
        <v>11128</v>
      </c>
      <c r="F405" s="94" t="s">
        <v>3116</v>
      </c>
      <c r="G405" s="94" t="s">
        <v>2497</v>
      </c>
      <c r="H405" s="103">
        <v>2022</v>
      </c>
      <c r="I405" s="103">
        <v>2022</v>
      </c>
      <c r="J405" s="102" t="s">
        <v>1660</v>
      </c>
      <c r="K405" s="94" t="s">
        <v>1661</v>
      </c>
      <c r="L405" s="94" t="s">
        <v>2907</v>
      </c>
      <c r="M405" s="94" t="s">
        <v>1663</v>
      </c>
      <c r="N405" s="94" t="s">
        <v>1664</v>
      </c>
      <c r="O405" s="94" t="s">
        <v>89</v>
      </c>
      <c r="P405" s="94" t="s">
        <v>90</v>
      </c>
      <c r="Q405" s="94" t="s">
        <v>1665</v>
      </c>
      <c r="R405" s="94" t="s">
        <v>1666</v>
      </c>
      <c r="S405" s="94" t="s">
        <v>135</v>
      </c>
      <c r="T405" s="94" t="s">
        <v>1667</v>
      </c>
      <c r="U405" s="94" t="s">
        <v>1668</v>
      </c>
      <c r="V405" s="104" t="s">
        <v>2908</v>
      </c>
      <c r="W405" s="105" t="s">
        <v>2909</v>
      </c>
      <c r="X405" s="105" t="s">
        <v>1665</v>
      </c>
      <c r="Y405" s="105" t="s">
        <v>2910</v>
      </c>
      <c r="Z405" s="105" t="s">
        <v>2911</v>
      </c>
      <c r="AA405" s="105" t="s">
        <v>2912</v>
      </c>
      <c r="AB405" s="106">
        <v>4</v>
      </c>
      <c r="AC405" s="102">
        <v>51100</v>
      </c>
      <c r="AD405" s="94">
        <v>15400</v>
      </c>
      <c r="AE405" s="94">
        <v>2000</v>
      </c>
      <c r="AF405" s="94">
        <v>2000</v>
      </c>
      <c r="AG405" s="94">
        <v>2000</v>
      </c>
      <c r="AH405" s="102" t="s">
        <v>3117</v>
      </c>
      <c r="AI405" s="102"/>
      <c r="AJ405" s="107"/>
      <c r="AK405" s="107" t="s">
        <v>3118</v>
      </c>
      <c r="AL405" s="107"/>
    </row>
    <row r="406" spans="2:38" ht="25.25" customHeight="1" x14ac:dyDescent="0.2">
      <c r="B406" s="102" t="s">
        <v>1658</v>
      </c>
      <c r="C406" s="94" t="s">
        <v>85</v>
      </c>
      <c r="D406" s="103" t="s">
        <v>11129</v>
      </c>
      <c r="E406" s="94" t="s">
        <v>11130</v>
      </c>
      <c r="F406" s="94" t="s">
        <v>3116</v>
      </c>
      <c r="G406" s="94" t="s">
        <v>2497</v>
      </c>
      <c r="H406" s="103">
        <v>2022</v>
      </c>
      <c r="I406" s="103">
        <v>2022</v>
      </c>
      <c r="J406" s="102" t="s">
        <v>7436</v>
      </c>
      <c r="K406" s="94" t="s">
        <v>7437</v>
      </c>
      <c r="L406" s="94" t="s">
        <v>7438</v>
      </c>
      <c r="M406" s="94" t="s">
        <v>7439</v>
      </c>
      <c r="N406" s="94" t="s">
        <v>7440</v>
      </c>
      <c r="O406" s="94" t="s">
        <v>89</v>
      </c>
      <c r="P406" s="94" t="s">
        <v>90</v>
      </c>
      <c r="Q406" s="94" t="s">
        <v>7441</v>
      </c>
      <c r="R406" s="94" t="s">
        <v>7442</v>
      </c>
      <c r="S406" s="94" t="s">
        <v>135</v>
      </c>
      <c r="T406" s="94" t="s">
        <v>1667</v>
      </c>
      <c r="U406" s="94" t="s">
        <v>1668</v>
      </c>
      <c r="V406" s="104" t="s">
        <v>7443</v>
      </c>
      <c r="W406" s="105" t="s">
        <v>7444</v>
      </c>
      <c r="X406" s="105" t="s">
        <v>7441</v>
      </c>
      <c r="Y406" s="105" t="s">
        <v>7445</v>
      </c>
      <c r="Z406" s="105" t="s">
        <v>7446</v>
      </c>
      <c r="AA406" s="105" t="s">
        <v>7447</v>
      </c>
      <c r="AB406" s="106">
        <v>4</v>
      </c>
      <c r="AC406" s="102">
        <v>46800</v>
      </c>
      <c r="AD406" s="94">
        <v>14900</v>
      </c>
      <c r="AE406" s="94">
        <v>2000</v>
      </c>
      <c r="AF406" s="94">
        <v>2000</v>
      </c>
      <c r="AG406" s="94">
        <v>2000</v>
      </c>
      <c r="AH406" s="102" t="s">
        <v>3117</v>
      </c>
      <c r="AI406" s="102"/>
      <c r="AJ406" s="107"/>
      <c r="AK406" s="107" t="s">
        <v>3118</v>
      </c>
      <c r="AL406" s="107"/>
    </row>
    <row r="407" spans="2:38" ht="25.25" customHeight="1" x14ac:dyDescent="0.2">
      <c r="B407" s="102" t="s">
        <v>1658</v>
      </c>
      <c r="C407" s="94" t="s">
        <v>85</v>
      </c>
      <c r="D407" s="103" t="s">
        <v>11131</v>
      </c>
      <c r="E407" s="94" t="s">
        <v>11132</v>
      </c>
      <c r="F407" s="94" t="s">
        <v>3116</v>
      </c>
      <c r="G407" s="94" t="s">
        <v>2497</v>
      </c>
      <c r="H407" s="103">
        <v>2022</v>
      </c>
      <c r="I407" s="103">
        <v>2022</v>
      </c>
      <c r="J407" s="102" t="s">
        <v>7307</v>
      </c>
      <c r="K407" s="94" t="s">
        <v>7308</v>
      </c>
      <c r="L407" s="94" t="s">
        <v>7309</v>
      </c>
      <c r="M407" s="94" t="s">
        <v>7310</v>
      </c>
      <c r="N407" s="94" t="s">
        <v>7311</v>
      </c>
      <c r="O407" s="94" t="s">
        <v>89</v>
      </c>
      <c r="P407" s="94" t="s">
        <v>90</v>
      </c>
      <c r="Q407" s="94" t="s">
        <v>7312</v>
      </c>
      <c r="R407" s="94" t="s">
        <v>7313</v>
      </c>
      <c r="S407" s="94" t="s">
        <v>91</v>
      </c>
      <c r="T407" s="94" t="s">
        <v>1667</v>
      </c>
      <c r="U407" s="94" t="s">
        <v>1668</v>
      </c>
      <c r="V407" s="104" t="s">
        <v>7314</v>
      </c>
      <c r="W407" s="105" t="s">
        <v>2498</v>
      </c>
      <c r="X407" s="105" t="s">
        <v>7312</v>
      </c>
      <c r="Y407" s="105" t="s">
        <v>7315</v>
      </c>
      <c r="Z407" s="105" t="s">
        <v>7316</v>
      </c>
      <c r="AA407" s="105" t="s">
        <v>7317</v>
      </c>
      <c r="AB407" s="106">
        <v>2</v>
      </c>
      <c r="AC407" s="102">
        <v>46700</v>
      </c>
      <c r="AD407" s="94">
        <v>4000</v>
      </c>
      <c r="AE407" s="94">
        <v>1500</v>
      </c>
      <c r="AF407" s="94">
        <v>1500</v>
      </c>
      <c r="AG407" s="94">
        <v>1500</v>
      </c>
      <c r="AH407" s="102" t="s">
        <v>3117</v>
      </c>
      <c r="AI407" s="102"/>
      <c r="AJ407" s="107"/>
      <c r="AK407" s="107" t="s">
        <v>3118</v>
      </c>
      <c r="AL407" s="107"/>
    </row>
    <row r="408" spans="2:38" ht="25.25" customHeight="1" x14ac:dyDescent="0.2">
      <c r="B408" s="102" t="s">
        <v>1658</v>
      </c>
      <c r="C408" s="94" t="s">
        <v>85</v>
      </c>
      <c r="D408" s="103" t="s">
        <v>11133</v>
      </c>
      <c r="E408" s="94" t="s">
        <v>11134</v>
      </c>
      <c r="F408" s="94" t="s">
        <v>3116</v>
      </c>
      <c r="G408" s="94" t="s">
        <v>2497</v>
      </c>
      <c r="H408" s="103">
        <v>2022</v>
      </c>
      <c r="I408" s="103">
        <v>2022</v>
      </c>
      <c r="J408" s="102" t="s">
        <v>7420</v>
      </c>
      <c r="K408" s="94" t="s">
        <v>7421</v>
      </c>
      <c r="L408" s="94" t="s">
        <v>7422</v>
      </c>
      <c r="M408" s="94" t="s">
        <v>7423</v>
      </c>
      <c r="N408" s="94" t="s">
        <v>7424</v>
      </c>
      <c r="O408" s="94" t="s">
        <v>89</v>
      </c>
      <c r="P408" s="94" t="s">
        <v>90</v>
      </c>
      <c r="Q408" s="94" t="s">
        <v>7425</v>
      </c>
      <c r="R408" s="94" t="s">
        <v>7426</v>
      </c>
      <c r="S408" s="94" t="s">
        <v>135</v>
      </c>
      <c r="T408" s="94" t="s">
        <v>1667</v>
      </c>
      <c r="U408" s="94" t="s">
        <v>1668</v>
      </c>
      <c r="V408" s="104" t="s">
        <v>7427</v>
      </c>
      <c r="W408" s="105" t="s">
        <v>7428</v>
      </c>
      <c r="X408" s="105" t="s">
        <v>7425</v>
      </c>
      <c r="Y408" s="105" t="s">
        <v>7429</v>
      </c>
      <c r="Z408" s="105" t="s">
        <v>7430</v>
      </c>
      <c r="AA408" s="105" t="s">
        <v>7431</v>
      </c>
      <c r="AB408" s="106">
        <v>1</v>
      </c>
      <c r="AC408" s="102">
        <v>9250</v>
      </c>
      <c r="AD408" s="94">
        <v>2500</v>
      </c>
      <c r="AE408" s="94">
        <v>1500</v>
      </c>
      <c r="AF408" s="94">
        <v>1500</v>
      </c>
      <c r="AG408" s="94">
        <v>1500</v>
      </c>
      <c r="AH408" s="102" t="s">
        <v>3117</v>
      </c>
      <c r="AI408" s="102"/>
      <c r="AJ408" s="107"/>
      <c r="AK408" s="107" t="s">
        <v>3118</v>
      </c>
      <c r="AL408" s="107"/>
    </row>
    <row r="409" spans="2:38" ht="25.25" customHeight="1" x14ac:dyDescent="0.2">
      <c r="B409" s="102" t="s">
        <v>1658</v>
      </c>
      <c r="C409" s="94" t="s">
        <v>85</v>
      </c>
      <c r="D409" s="103" t="s">
        <v>11135</v>
      </c>
      <c r="E409" s="94" t="s">
        <v>11136</v>
      </c>
      <c r="F409" s="94" t="s">
        <v>3116</v>
      </c>
      <c r="G409" s="94" t="s">
        <v>2497</v>
      </c>
      <c r="H409" s="103">
        <v>2022</v>
      </c>
      <c r="I409" s="103">
        <v>2022</v>
      </c>
      <c r="J409" s="102" t="s">
        <v>7858</v>
      </c>
      <c r="K409" s="94" t="s">
        <v>7859</v>
      </c>
      <c r="L409" s="94" t="s">
        <v>7860</v>
      </c>
      <c r="M409" s="94" t="s">
        <v>7861</v>
      </c>
      <c r="N409" s="94" t="s">
        <v>7862</v>
      </c>
      <c r="O409" s="94" t="s">
        <v>89</v>
      </c>
      <c r="P409" s="94" t="s">
        <v>90</v>
      </c>
      <c r="Q409" s="94" t="s">
        <v>7863</v>
      </c>
      <c r="R409" s="94" t="s">
        <v>7864</v>
      </c>
      <c r="S409" s="94" t="s">
        <v>135</v>
      </c>
      <c r="T409" s="94" t="s">
        <v>1849</v>
      </c>
      <c r="U409" s="94" t="s">
        <v>1668</v>
      </c>
      <c r="V409" s="104" t="s">
        <v>7865</v>
      </c>
      <c r="W409" s="105" t="s">
        <v>7866</v>
      </c>
      <c r="X409" s="105" t="s">
        <v>7863</v>
      </c>
      <c r="Y409" s="105" t="s">
        <v>7867</v>
      </c>
      <c r="Z409" s="105" t="s">
        <v>7868</v>
      </c>
      <c r="AA409" s="105" t="s">
        <v>7869</v>
      </c>
      <c r="AB409" s="106">
        <v>1</v>
      </c>
      <c r="AC409" s="102">
        <v>2485</v>
      </c>
      <c r="AD409" s="94">
        <v>1200</v>
      </c>
      <c r="AE409" s="94">
        <v>1000</v>
      </c>
      <c r="AF409" s="94">
        <v>1000</v>
      </c>
      <c r="AG409" s="94">
        <v>1000</v>
      </c>
      <c r="AH409" s="102" t="s">
        <v>3117</v>
      </c>
      <c r="AI409" s="102"/>
      <c r="AJ409" s="107"/>
      <c r="AK409" s="107" t="s">
        <v>3118</v>
      </c>
      <c r="AL409" s="107"/>
    </row>
    <row r="410" spans="2:38" ht="25.25" customHeight="1" x14ac:dyDescent="0.2">
      <c r="B410" s="102" t="s">
        <v>1658</v>
      </c>
      <c r="C410" s="94" t="s">
        <v>85</v>
      </c>
      <c r="D410" s="103" t="s">
        <v>11137</v>
      </c>
      <c r="E410" s="94" t="s">
        <v>11138</v>
      </c>
      <c r="F410" s="94" t="s">
        <v>3116</v>
      </c>
      <c r="G410" s="94" t="s">
        <v>2497</v>
      </c>
      <c r="H410" s="103">
        <v>2022</v>
      </c>
      <c r="I410" s="103">
        <v>2022</v>
      </c>
      <c r="J410" s="102" t="s">
        <v>7653</v>
      </c>
      <c r="K410" s="94" t="s">
        <v>7654</v>
      </c>
      <c r="L410" s="94" t="s">
        <v>7655</v>
      </c>
      <c r="M410" s="94" t="s">
        <v>7656</v>
      </c>
      <c r="N410" s="94" t="s">
        <v>7657</v>
      </c>
      <c r="O410" s="94" t="s">
        <v>89</v>
      </c>
      <c r="P410" s="94" t="s">
        <v>90</v>
      </c>
      <c r="Q410" s="94" t="s">
        <v>7658</v>
      </c>
      <c r="R410" s="94" t="s">
        <v>7659</v>
      </c>
      <c r="S410" s="94" t="s">
        <v>135</v>
      </c>
      <c r="T410" s="94" t="s">
        <v>1849</v>
      </c>
      <c r="U410" s="94" t="s">
        <v>1668</v>
      </c>
      <c r="V410" s="104" t="s">
        <v>7660</v>
      </c>
      <c r="W410" s="105" t="s">
        <v>2498</v>
      </c>
      <c r="X410" s="105" t="s">
        <v>7658</v>
      </c>
      <c r="Y410" s="105" t="s">
        <v>7661</v>
      </c>
      <c r="Z410" s="105" t="s">
        <v>7662</v>
      </c>
      <c r="AA410" s="105" t="s">
        <v>7663</v>
      </c>
      <c r="AB410" s="106">
        <v>1</v>
      </c>
      <c r="AC410" s="102">
        <v>4290</v>
      </c>
      <c r="AD410" s="94">
        <v>1500</v>
      </c>
      <c r="AE410" s="94">
        <v>1500</v>
      </c>
      <c r="AF410" s="94">
        <v>1500</v>
      </c>
      <c r="AG410" s="94">
        <v>1500</v>
      </c>
      <c r="AH410" s="102" t="s">
        <v>3117</v>
      </c>
      <c r="AI410" s="102"/>
      <c r="AJ410" s="107"/>
      <c r="AK410" s="107" t="s">
        <v>3118</v>
      </c>
      <c r="AL410" s="107"/>
    </row>
    <row r="411" spans="2:38" ht="25.25" customHeight="1" x14ac:dyDescent="0.2">
      <c r="B411" s="102" t="s">
        <v>1658</v>
      </c>
      <c r="C411" s="94" t="s">
        <v>85</v>
      </c>
      <c r="D411" s="103" t="s">
        <v>11139</v>
      </c>
      <c r="E411" s="94" t="s">
        <v>11140</v>
      </c>
      <c r="F411" s="94" t="s">
        <v>3116</v>
      </c>
      <c r="G411" s="94" t="s">
        <v>2497</v>
      </c>
      <c r="H411" s="103">
        <v>2022</v>
      </c>
      <c r="I411" s="103">
        <v>2022</v>
      </c>
      <c r="J411" s="102" t="s">
        <v>7819</v>
      </c>
      <c r="K411" s="94" t="s">
        <v>7820</v>
      </c>
      <c r="L411" s="94" t="s">
        <v>7821</v>
      </c>
      <c r="M411" s="94" t="s">
        <v>7822</v>
      </c>
      <c r="N411" s="94" t="s">
        <v>7823</v>
      </c>
      <c r="O411" s="94" t="s">
        <v>89</v>
      </c>
      <c r="P411" s="94" t="s">
        <v>90</v>
      </c>
      <c r="Q411" s="94" t="s">
        <v>7824</v>
      </c>
      <c r="R411" s="94" t="s">
        <v>7825</v>
      </c>
      <c r="S411" s="94" t="s">
        <v>135</v>
      </c>
      <c r="T411" s="94" t="s">
        <v>1667</v>
      </c>
      <c r="U411" s="94" t="s">
        <v>1668</v>
      </c>
      <c r="V411" s="104" t="s">
        <v>7826</v>
      </c>
      <c r="W411" s="105" t="s">
        <v>7827</v>
      </c>
      <c r="X411" s="105" t="s">
        <v>7824</v>
      </c>
      <c r="Y411" s="105" t="s">
        <v>7828</v>
      </c>
      <c r="Z411" s="105" t="s">
        <v>7829</v>
      </c>
      <c r="AA411" s="105" t="s">
        <v>7830</v>
      </c>
      <c r="AB411" s="106">
        <v>1</v>
      </c>
      <c r="AC411" s="102">
        <v>8800</v>
      </c>
      <c r="AD411" s="94">
        <v>2000</v>
      </c>
      <c r="AE411" s="94">
        <v>1500</v>
      </c>
      <c r="AF411" s="94">
        <v>1500</v>
      </c>
      <c r="AG411" s="94">
        <v>1500</v>
      </c>
      <c r="AH411" s="102" t="s">
        <v>3117</v>
      </c>
      <c r="AI411" s="102"/>
      <c r="AJ411" s="107"/>
      <c r="AK411" s="107" t="s">
        <v>3118</v>
      </c>
      <c r="AL411" s="107"/>
    </row>
    <row r="412" spans="2:38" ht="25.25" customHeight="1" x14ac:dyDescent="0.2">
      <c r="B412" s="102" t="s">
        <v>1658</v>
      </c>
      <c r="C412" s="94" t="s">
        <v>85</v>
      </c>
      <c r="D412" s="103" t="s">
        <v>11141</v>
      </c>
      <c r="E412" s="94" t="s">
        <v>11142</v>
      </c>
      <c r="F412" s="94" t="s">
        <v>3116</v>
      </c>
      <c r="G412" s="94" t="s">
        <v>2497</v>
      </c>
      <c r="H412" s="103">
        <v>2022</v>
      </c>
      <c r="I412" s="103">
        <v>2022</v>
      </c>
      <c r="J412" s="102"/>
      <c r="K412" s="94" t="s">
        <v>7207</v>
      </c>
      <c r="L412" s="94" t="s">
        <v>7208</v>
      </c>
      <c r="M412" s="94" t="s">
        <v>7209</v>
      </c>
      <c r="N412" s="94" t="s">
        <v>7210</v>
      </c>
      <c r="O412" s="94" t="s">
        <v>89</v>
      </c>
      <c r="P412" s="94" t="s">
        <v>90</v>
      </c>
      <c r="Q412" s="94" t="s">
        <v>7211</v>
      </c>
      <c r="R412" s="94" t="s">
        <v>7212</v>
      </c>
      <c r="S412" s="94" t="s">
        <v>135</v>
      </c>
      <c r="T412" s="94" t="s">
        <v>1667</v>
      </c>
      <c r="U412" s="94" t="s">
        <v>1668</v>
      </c>
      <c r="V412" s="104" t="s">
        <v>7213</v>
      </c>
      <c r="W412" s="105" t="s">
        <v>2498</v>
      </c>
      <c r="X412" s="105" t="s">
        <v>7211</v>
      </c>
      <c r="Y412" s="105" t="s">
        <v>7214</v>
      </c>
      <c r="Z412" s="105" t="s">
        <v>7215</v>
      </c>
      <c r="AA412" s="105" t="s">
        <v>7216</v>
      </c>
      <c r="AB412" s="106">
        <v>2</v>
      </c>
      <c r="AC412" s="102">
        <v>9200</v>
      </c>
      <c r="AD412" s="94">
        <v>4500</v>
      </c>
      <c r="AE412" s="94">
        <v>1500</v>
      </c>
      <c r="AF412" s="94">
        <v>1500</v>
      </c>
      <c r="AG412" s="94">
        <v>1500</v>
      </c>
      <c r="AH412" s="102" t="s">
        <v>3117</v>
      </c>
      <c r="AI412" s="102"/>
      <c r="AJ412" s="107"/>
      <c r="AK412" s="107" t="s">
        <v>3118</v>
      </c>
      <c r="AL412" s="107"/>
    </row>
    <row r="413" spans="2:38" ht="25.25" customHeight="1" x14ac:dyDescent="0.2">
      <c r="B413" s="102" t="s">
        <v>1658</v>
      </c>
      <c r="C413" s="94" t="s">
        <v>85</v>
      </c>
      <c r="D413" s="103" t="s">
        <v>11143</v>
      </c>
      <c r="E413" s="94" t="s">
        <v>11144</v>
      </c>
      <c r="F413" s="94" t="s">
        <v>3116</v>
      </c>
      <c r="G413" s="94" t="s">
        <v>2497</v>
      </c>
      <c r="H413" s="103">
        <v>2022</v>
      </c>
      <c r="I413" s="103">
        <v>2022</v>
      </c>
      <c r="J413" s="102" t="s">
        <v>7279</v>
      </c>
      <c r="K413" s="94" t="s">
        <v>7280</v>
      </c>
      <c r="L413" s="94" t="s">
        <v>7281</v>
      </c>
      <c r="M413" s="94" t="s">
        <v>7282</v>
      </c>
      <c r="N413" s="94" t="s">
        <v>7283</v>
      </c>
      <c r="O413" s="94" t="s">
        <v>89</v>
      </c>
      <c r="P413" s="94" t="s">
        <v>257</v>
      </c>
      <c r="Q413" s="94" t="s">
        <v>1868</v>
      </c>
      <c r="R413" s="94" t="s">
        <v>1869</v>
      </c>
      <c r="S413" s="94" t="s">
        <v>91</v>
      </c>
      <c r="T413" s="94" t="s">
        <v>1667</v>
      </c>
      <c r="U413" s="94" t="s">
        <v>1668</v>
      </c>
      <c r="V413" s="104" t="s">
        <v>7284</v>
      </c>
      <c r="W413" s="105" t="s">
        <v>7285</v>
      </c>
      <c r="X413" s="105" t="s">
        <v>1868</v>
      </c>
      <c r="Y413" s="105" t="s">
        <v>1885</v>
      </c>
      <c r="Z413" s="105" t="s">
        <v>7286</v>
      </c>
      <c r="AA413" s="105" t="s">
        <v>7287</v>
      </c>
      <c r="AB413" s="106">
        <v>4</v>
      </c>
      <c r="AC413" s="102">
        <v>42150</v>
      </c>
      <c r="AD413" s="94">
        <v>15000</v>
      </c>
      <c r="AE413" s="94">
        <v>5000</v>
      </c>
      <c r="AF413" s="94">
        <v>5000</v>
      </c>
      <c r="AG413" s="94">
        <v>5000</v>
      </c>
      <c r="AH413" s="102" t="s">
        <v>3117</v>
      </c>
      <c r="AI413" s="102"/>
      <c r="AJ413" s="107"/>
      <c r="AK413" s="107" t="s">
        <v>3118</v>
      </c>
      <c r="AL413" s="107"/>
    </row>
    <row r="414" spans="2:38" ht="25.25" customHeight="1" x14ac:dyDescent="0.2">
      <c r="B414" s="102" t="s">
        <v>1658</v>
      </c>
      <c r="C414" s="94" t="s">
        <v>85</v>
      </c>
      <c r="D414" s="103" t="s">
        <v>11145</v>
      </c>
      <c r="E414" s="94" t="s">
        <v>11146</v>
      </c>
      <c r="F414" s="94" t="s">
        <v>3116</v>
      </c>
      <c r="G414" s="94" t="s">
        <v>2497</v>
      </c>
      <c r="H414" s="103">
        <v>2022</v>
      </c>
      <c r="I414" s="103">
        <v>2022</v>
      </c>
      <c r="J414" s="102" t="s">
        <v>7320</v>
      </c>
      <c r="K414" s="94" t="s">
        <v>7321</v>
      </c>
      <c r="L414" s="94" t="s">
        <v>7322</v>
      </c>
      <c r="M414" s="94" t="s">
        <v>7323</v>
      </c>
      <c r="N414" s="94" t="s">
        <v>7324</v>
      </c>
      <c r="O414" s="94" t="s">
        <v>89</v>
      </c>
      <c r="P414" s="94" t="s">
        <v>90</v>
      </c>
      <c r="Q414" s="94" t="s">
        <v>7325</v>
      </c>
      <c r="R414" s="94" t="s">
        <v>7326</v>
      </c>
      <c r="S414" s="94" t="s">
        <v>135</v>
      </c>
      <c r="T414" s="94" t="s">
        <v>1667</v>
      </c>
      <c r="U414" s="94" t="s">
        <v>1668</v>
      </c>
      <c r="V414" s="104" t="s">
        <v>7327</v>
      </c>
      <c r="W414" s="105" t="s">
        <v>2498</v>
      </c>
      <c r="X414" s="105" t="s">
        <v>7325</v>
      </c>
      <c r="Y414" s="105" t="s">
        <v>7328</v>
      </c>
      <c r="Z414" s="105" t="s">
        <v>7329</v>
      </c>
      <c r="AA414" s="105" t="s">
        <v>7330</v>
      </c>
      <c r="AB414" s="106">
        <v>1</v>
      </c>
      <c r="AC414" s="102">
        <v>19450</v>
      </c>
      <c r="AD414" s="94">
        <v>2000</v>
      </c>
      <c r="AE414" s="94">
        <v>1500</v>
      </c>
      <c r="AF414" s="94">
        <v>1500</v>
      </c>
      <c r="AG414" s="94">
        <v>1500</v>
      </c>
      <c r="AH414" s="102" t="s">
        <v>3117</v>
      </c>
      <c r="AI414" s="102"/>
      <c r="AJ414" s="107"/>
      <c r="AK414" s="107" t="s">
        <v>3118</v>
      </c>
      <c r="AL414" s="107"/>
    </row>
    <row r="415" spans="2:38" ht="25.25" customHeight="1" x14ac:dyDescent="0.2">
      <c r="B415" s="102" t="s">
        <v>1658</v>
      </c>
      <c r="C415" s="94" t="s">
        <v>85</v>
      </c>
      <c r="D415" s="103" t="s">
        <v>11147</v>
      </c>
      <c r="E415" s="94" t="s">
        <v>11148</v>
      </c>
      <c r="F415" s="94" t="s">
        <v>3116</v>
      </c>
      <c r="G415" s="94" t="s">
        <v>2497</v>
      </c>
      <c r="H415" s="103">
        <v>2022</v>
      </c>
      <c r="I415" s="103">
        <v>2022</v>
      </c>
      <c r="J415" s="102" t="s">
        <v>7369</v>
      </c>
      <c r="K415" s="94" t="s">
        <v>7370</v>
      </c>
      <c r="L415" s="94" t="s">
        <v>7371</v>
      </c>
      <c r="M415" s="94" t="s">
        <v>7372</v>
      </c>
      <c r="N415" s="94" t="s">
        <v>7373</v>
      </c>
      <c r="O415" s="94" t="s">
        <v>89</v>
      </c>
      <c r="P415" s="94" t="s">
        <v>90</v>
      </c>
      <c r="Q415" s="94" t="s">
        <v>7374</v>
      </c>
      <c r="R415" s="94" t="s">
        <v>7375</v>
      </c>
      <c r="S415" s="94" t="s">
        <v>135</v>
      </c>
      <c r="T415" s="94" t="s">
        <v>1667</v>
      </c>
      <c r="U415" s="94" t="s">
        <v>1668</v>
      </c>
      <c r="V415" s="104" t="s">
        <v>7376</v>
      </c>
      <c r="W415" s="105" t="s">
        <v>2498</v>
      </c>
      <c r="X415" s="105" t="s">
        <v>7374</v>
      </c>
      <c r="Y415" s="105" t="s">
        <v>7377</v>
      </c>
      <c r="Z415" s="105" t="s">
        <v>7378</v>
      </c>
      <c r="AA415" s="105" t="s">
        <v>7379</v>
      </c>
      <c r="AB415" s="106">
        <v>3</v>
      </c>
      <c r="AC415" s="102">
        <v>20375</v>
      </c>
      <c r="AD415" s="94">
        <v>8500</v>
      </c>
      <c r="AE415" s="94">
        <v>3200</v>
      </c>
      <c r="AF415" s="94">
        <v>3200</v>
      </c>
      <c r="AG415" s="94">
        <v>3200</v>
      </c>
      <c r="AH415" s="102" t="s">
        <v>3117</v>
      </c>
      <c r="AI415" s="102"/>
      <c r="AJ415" s="107"/>
      <c r="AK415" s="107" t="s">
        <v>3118</v>
      </c>
      <c r="AL415" s="107"/>
    </row>
    <row r="416" spans="2:38" ht="25.25" customHeight="1" x14ac:dyDescent="0.2">
      <c r="B416" s="102" t="s">
        <v>1658</v>
      </c>
      <c r="C416" s="94" t="s">
        <v>85</v>
      </c>
      <c r="D416" s="103" t="s">
        <v>11149</v>
      </c>
      <c r="E416" s="94" t="s">
        <v>11150</v>
      </c>
      <c r="F416" s="94" t="s">
        <v>3116</v>
      </c>
      <c r="G416" s="94" t="s">
        <v>2497</v>
      </c>
      <c r="H416" s="103">
        <v>2022</v>
      </c>
      <c r="I416" s="103">
        <v>2022</v>
      </c>
      <c r="J416" s="102" t="s">
        <v>7597</v>
      </c>
      <c r="K416" s="94" t="s">
        <v>7598</v>
      </c>
      <c r="L416" s="94" t="s">
        <v>7599</v>
      </c>
      <c r="M416" s="94" t="s">
        <v>7600</v>
      </c>
      <c r="N416" s="94" t="s">
        <v>7601</v>
      </c>
      <c r="O416" s="94" t="s">
        <v>89</v>
      </c>
      <c r="P416" s="94" t="s">
        <v>90</v>
      </c>
      <c r="Q416" s="94" t="s">
        <v>7602</v>
      </c>
      <c r="R416" s="94" t="s">
        <v>7603</v>
      </c>
      <c r="S416" s="94" t="s">
        <v>135</v>
      </c>
      <c r="T416" s="94" t="s">
        <v>1849</v>
      </c>
      <c r="U416" s="94" t="s">
        <v>1668</v>
      </c>
      <c r="V416" s="104" t="s">
        <v>7604</v>
      </c>
      <c r="W416" s="105" t="s">
        <v>7605</v>
      </c>
      <c r="X416" s="105" t="s">
        <v>7602</v>
      </c>
      <c r="Y416" s="105" t="s">
        <v>7606</v>
      </c>
      <c r="Z416" s="105" t="s">
        <v>7607</v>
      </c>
      <c r="AA416" s="105" t="s">
        <v>7608</v>
      </c>
      <c r="AB416" s="106">
        <v>2</v>
      </c>
      <c r="AC416" s="102">
        <v>24840</v>
      </c>
      <c r="AD416" s="94">
        <v>7500</v>
      </c>
      <c r="AE416" s="94">
        <v>3300</v>
      </c>
      <c r="AF416" s="94">
        <v>3300</v>
      </c>
      <c r="AG416" s="94">
        <v>3300</v>
      </c>
      <c r="AH416" s="102" t="s">
        <v>3117</v>
      </c>
      <c r="AI416" s="102"/>
      <c r="AJ416" s="107"/>
      <c r="AK416" s="107" t="s">
        <v>3118</v>
      </c>
      <c r="AL416" s="107"/>
    </row>
    <row r="417" spans="2:38" ht="25.25" customHeight="1" x14ac:dyDescent="0.2">
      <c r="B417" s="102" t="s">
        <v>1658</v>
      </c>
      <c r="C417" s="94" t="s">
        <v>85</v>
      </c>
      <c r="D417" s="103" t="s">
        <v>11151</v>
      </c>
      <c r="E417" s="94" t="s">
        <v>11152</v>
      </c>
      <c r="F417" s="94" t="s">
        <v>3116</v>
      </c>
      <c r="G417" s="94" t="s">
        <v>2497</v>
      </c>
      <c r="H417" s="103">
        <v>2022</v>
      </c>
      <c r="I417" s="103">
        <v>2022</v>
      </c>
      <c r="J417" s="102" t="s">
        <v>7236</v>
      </c>
      <c r="K417" s="94" t="s">
        <v>7237</v>
      </c>
      <c r="L417" s="94" t="s">
        <v>7238</v>
      </c>
      <c r="M417" s="94" t="s">
        <v>7239</v>
      </c>
      <c r="N417" s="94" t="s">
        <v>7240</v>
      </c>
      <c r="O417" s="94" t="s">
        <v>89</v>
      </c>
      <c r="P417" s="94" t="s">
        <v>90</v>
      </c>
      <c r="Q417" s="94" t="s">
        <v>7241</v>
      </c>
      <c r="R417" s="94" t="s">
        <v>7242</v>
      </c>
      <c r="S417" s="94" t="s">
        <v>135</v>
      </c>
      <c r="T417" s="94" t="s">
        <v>7243</v>
      </c>
      <c r="U417" s="94" t="s">
        <v>1668</v>
      </c>
      <c r="V417" s="104" t="s">
        <v>7244</v>
      </c>
      <c r="W417" s="105" t="s">
        <v>2498</v>
      </c>
      <c r="X417" s="105" t="s">
        <v>7245</v>
      </c>
      <c r="Y417" s="105" t="s">
        <v>7246</v>
      </c>
      <c r="Z417" s="105" t="s">
        <v>7247</v>
      </c>
      <c r="AA417" s="105" t="s">
        <v>7248</v>
      </c>
      <c r="AB417" s="106">
        <v>3</v>
      </c>
      <c r="AC417" s="102">
        <v>29352</v>
      </c>
      <c r="AD417" s="94">
        <v>8500</v>
      </c>
      <c r="AE417" s="94">
        <v>4250</v>
      </c>
      <c r="AF417" s="94">
        <v>4250</v>
      </c>
      <c r="AG417" s="94">
        <v>4250</v>
      </c>
      <c r="AH417" s="102" t="s">
        <v>3117</v>
      </c>
      <c r="AI417" s="102"/>
      <c r="AJ417" s="107"/>
      <c r="AK417" s="107" t="s">
        <v>3118</v>
      </c>
      <c r="AL417" s="107"/>
    </row>
    <row r="418" spans="2:38" ht="25.25" customHeight="1" x14ac:dyDescent="0.2">
      <c r="B418" s="102" t="s">
        <v>1658</v>
      </c>
      <c r="C418" s="94" t="s">
        <v>85</v>
      </c>
      <c r="D418" s="103" t="s">
        <v>11153</v>
      </c>
      <c r="E418" s="94" t="s">
        <v>11154</v>
      </c>
      <c r="F418" s="94" t="s">
        <v>3116</v>
      </c>
      <c r="G418" s="94" t="s">
        <v>2497</v>
      </c>
      <c r="H418" s="103">
        <v>2022</v>
      </c>
      <c r="I418" s="103">
        <v>2022</v>
      </c>
      <c r="J418" s="102" t="s">
        <v>7264</v>
      </c>
      <c r="K418" s="94" t="s">
        <v>7265</v>
      </c>
      <c r="L418" s="94" t="s">
        <v>7266</v>
      </c>
      <c r="M418" s="94" t="s">
        <v>7267</v>
      </c>
      <c r="N418" s="94" t="s">
        <v>7268</v>
      </c>
      <c r="O418" s="94" t="s">
        <v>89</v>
      </c>
      <c r="P418" s="94" t="s">
        <v>90</v>
      </c>
      <c r="Q418" s="94" t="s">
        <v>7269</v>
      </c>
      <c r="R418" s="94" t="s">
        <v>7270</v>
      </c>
      <c r="S418" s="94" t="s">
        <v>91</v>
      </c>
      <c r="T418" s="94" t="s">
        <v>7243</v>
      </c>
      <c r="U418" s="94" t="s">
        <v>1668</v>
      </c>
      <c r="V418" s="104" t="s">
        <v>7271</v>
      </c>
      <c r="W418" s="105" t="s">
        <v>7272</v>
      </c>
      <c r="X418" s="105" t="s">
        <v>7273</v>
      </c>
      <c r="Y418" s="105" t="s">
        <v>7274</v>
      </c>
      <c r="Z418" s="105" t="s">
        <v>7275</v>
      </c>
      <c r="AA418" s="105" t="s">
        <v>7276</v>
      </c>
      <c r="AB418" s="106">
        <v>2</v>
      </c>
      <c r="AC418" s="102">
        <v>7870</v>
      </c>
      <c r="AD418" s="94">
        <v>3700</v>
      </c>
      <c r="AE418" s="94">
        <v>1800</v>
      </c>
      <c r="AF418" s="94">
        <v>1800</v>
      </c>
      <c r="AG418" s="94">
        <v>1800</v>
      </c>
      <c r="AH418" s="102" t="s">
        <v>3117</v>
      </c>
      <c r="AI418" s="102"/>
      <c r="AJ418" s="107"/>
      <c r="AK418" s="107" t="s">
        <v>3118</v>
      </c>
      <c r="AL418" s="107"/>
    </row>
    <row r="419" spans="2:38" ht="25.25" customHeight="1" x14ac:dyDescent="0.2">
      <c r="B419" s="102" t="s">
        <v>1658</v>
      </c>
      <c r="C419" s="94" t="s">
        <v>85</v>
      </c>
      <c r="D419" s="103" t="s">
        <v>11155</v>
      </c>
      <c r="E419" s="94" t="s">
        <v>11156</v>
      </c>
      <c r="F419" s="94" t="s">
        <v>3116</v>
      </c>
      <c r="G419" s="94" t="s">
        <v>2497</v>
      </c>
      <c r="H419" s="103">
        <v>2022</v>
      </c>
      <c r="I419" s="103">
        <v>2022</v>
      </c>
      <c r="J419" s="102" t="s">
        <v>7407</v>
      </c>
      <c r="K419" s="94" t="s">
        <v>7408</v>
      </c>
      <c r="L419" s="94" t="s">
        <v>7409</v>
      </c>
      <c r="M419" s="94" t="s">
        <v>7410</v>
      </c>
      <c r="N419" s="94" t="s">
        <v>7411</v>
      </c>
      <c r="O419" s="94" t="s">
        <v>89</v>
      </c>
      <c r="P419" s="94" t="s">
        <v>257</v>
      </c>
      <c r="Q419" s="94" t="s">
        <v>7412</v>
      </c>
      <c r="R419" s="94" t="s">
        <v>7413</v>
      </c>
      <c r="S419" s="94" t="s">
        <v>91</v>
      </c>
      <c r="T419" s="94" t="s">
        <v>1761</v>
      </c>
      <c r="U419" s="94" t="s">
        <v>1668</v>
      </c>
      <c r="V419" s="104" t="s">
        <v>7414</v>
      </c>
      <c r="W419" s="105" t="s">
        <v>2498</v>
      </c>
      <c r="X419" s="105" t="s">
        <v>7412</v>
      </c>
      <c r="Y419" s="105" t="s">
        <v>7415</v>
      </c>
      <c r="Z419" s="105" t="s">
        <v>7416</v>
      </c>
      <c r="AA419" s="105" t="s">
        <v>7417</v>
      </c>
      <c r="AB419" s="106">
        <v>4</v>
      </c>
      <c r="AC419" s="102">
        <v>25920</v>
      </c>
      <c r="AD419" s="94">
        <v>6500</v>
      </c>
      <c r="AE419" s="94">
        <v>1500</v>
      </c>
      <c r="AF419" s="94">
        <v>1500</v>
      </c>
      <c r="AG419" s="94">
        <v>1500</v>
      </c>
      <c r="AH419" s="102" t="s">
        <v>3117</v>
      </c>
      <c r="AI419" s="102"/>
      <c r="AJ419" s="107"/>
      <c r="AK419" s="107" t="s">
        <v>3118</v>
      </c>
      <c r="AL419" s="107"/>
    </row>
    <row r="420" spans="2:38" ht="25.25" customHeight="1" x14ac:dyDescent="0.2">
      <c r="B420" s="102" t="s">
        <v>1658</v>
      </c>
      <c r="C420" s="94" t="s">
        <v>85</v>
      </c>
      <c r="D420" s="103" t="s">
        <v>11157</v>
      </c>
      <c r="E420" s="94" t="s">
        <v>11158</v>
      </c>
      <c r="F420" s="94" t="s">
        <v>3116</v>
      </c>
      <c r="G420" s="94" t="s">
        <v>2497</v>
      </c>
      <c r="H420" s="103">
        <v>2022</v>
      </c>
      <c r="I420" s="103">
        <v>2022</v>
      </c>
      <c r="J420" s="102" t="s">
        <v>7806</v>
      </c>
      <c r="K420" s="94" t="s">
        <v>7807</v>
      </c>
      <c r="L420" s="94" t="s">
        <v>7808</v>
      </c>
      <c r="M420" s="94" t="s">
        <v>7809</v>
      </c>
      <c r="N420" s="94" t="s">
        <v>7810</v>
      </c>
      <c r="O420" s="94" t="s">
        <v>89</v>
      </c>
      <c r="P420" s="94" t="s">
        <v>90</v>
      </c>
      <c r="Q420" s="94" t="s">
        <v>7811</v>
      </c>
      <c r="R420" s="94" t="s">
        <v>7812</v>
      </c>
      <c r="S420" s="94" t="s">
        <v>91</v>
      </c>
      <c r="T420" s="94" t="s">
        <v>7484</v>
      </c>
      <c r="U420" s="94" t="s">
        <v>1668</v>
      </c>
      <c r="V420" s="104" t="s">
        <v>7813</v>
      </c>
      <c r="W420" s="105" t="s">
        <v>2498</v>
      </c>
      <c r="X420" s="105" t="s">
        <v>7811</v>
      </c>
      <c r="Y420" s="105" t="s">
        <v>7814</v>
      </c>
      <c r="Z420" s="105" t="s">
        <v>7815</v>
      </c>
      <c r="AA420" s="105" t="s">
        <v>7816</v>
      </c>
      <c r="AB420" s="106">
        <v>2</v>
      </c>
      <c r="AC420" s="102">
        <v>3275</v>
      </c>
      <c r="AD420" s="94">
        <v>2500</v>
      </c>
      <c r="AE420" s="94">
        <v>1500</v>
      </c>
      <c r="AF420" s="94">
        <v>1500</v>
      </c>
      <c r="AG420" s="94">
        <v>1500</v>
      </c>
      <c r="AH420" s="102" t="s">
        <v>3117</v>
      </c>
      <c r="AI420" s="102"/>
      <c r="AJ420" s="107"/>
      <c r="AK420" s="107" t="s">
        <v>3118</v>
      </c>
      <c r="AL420" s="107"/>
    </row>
    <row r="421" spans="2:38" ht="25.25" customHeight="1" x14ac:dyDescent="0.2">
      <c r="B421" s="102" t="s">
        <v>1658</v>
      </c>
      <c r="C421" s="94" t="s">
        <v>85</v>
      </c>
      <c r="D421" s="103" t="s">
        <v>11159</v>
      </c>
      <c r="E421" s="94" t="s">
        <v>11160</v>
      </c>
      <c r="F421" s="94" t="s">
        <v>3116</v>
      </c>
      <c r="G421" s="94" t="s">
        <v>2497</v>
      </c>
      <c r="H421" s="103">
        <v>2022</v>
      </c>
      <c r="I421" s="103">
        <v>2022</v>
      </c>
      <c r="J421" s="102" t="s">
        <v>7333</v>
      </c>
      <c r="K421" s="94" t="s">
        <v>7334</v>
      </c>
      <c r="L421" s="94" t="s">
        <v>7335</v>
      </c>
      <c r="M421" s="94" t="s">
        <v>7336</v>
      </c>
      <c r="N421" s="94" t="s">
        <v>7337</v>
      </c>
      <c r="O421" s="94" t="s">
        <v>89</v>
      </c>
      <c r="P421" s="94" t="s">
        <v>90</v>
      </c>
      <c r="Q421" s="94" t="s">
        <v>7338</v>
      </c>
      <c r="R421" s="94" t="s">
        <v>7339</v>
      </c>
      <c r="S421" s="94" t="s">
        <v>135</v>
      </c>
      <c r="T421" s="94" t="s">
        <v>7340</v>
      </c>
      <c r="U421" s="94" t="s">
        <v>1668</v>
      </c>
      <c r="V421" s="104" t="s">
        <v>7341</v>
      </c>
      <c r="W421" s="105" t="s">
        <v>2654</v>
      </c>
      <c r="X421" s="105" t="s">
        <v>7338</v>
      </c>
      <c r="Y421" s="105" t="s">
        <v>7342</v>
      </c>
      <c r="Z421" s="105" t="s">
        <v>7343</v>
      </c>
      <c r="AA421" s="105" t="s">
        <v>7344</v>
      </c>
      <c r="AB421" s="106">
        <v>3</v>
      </c>
      <c r="AC421" s="102">
        <v>26150</v>
      </c>
      <c r="AD421" s="94">
        <v>5000</v>
      </c>
      <c r="AE421" s="94">
        <v>2500</v>
      </c>
      <c r="AF421" s="94">
        <v>2500</v>
      </c>
      <c r="AG421" s="94">
        <v>2500</v>
      </c>
      <c r="AH421" s="102" t="s">
        <v>3117</v>
      </c>
      <c r="AI421" s="102"/>
      <c r="AJ421" s="107"/>
      <c r="AK421" s="107" t="s">
        <v>3118</v>
      </c>
      <c r="AL421" s="107"/>
    </row>
    <row r="422" spans="2:38" ht="25.25" customHeight="1" x14ac:dyDescent="0.2">
      <c r="B422" s="102" t="s">
        <v>1658</v>
      </c>
      <c r="C422" s="94" t="s">
        <v>85</v>
      </c>
      <c r="D422" s="103" t="s">
        <v>11161</v>
      </c>
      <c r="E422" s="94" t="s">
        <v>11162</v>
      </c>
      <c r="F422" s="94" t="s">
        <v>3116</v>
      </c>
      <c r="G422" s="94" t="s">
        <v>2497</v>
      </c>
      <c r="H422" s="103">
        <v>2022</v>
      </c>
      <c r="I422" s="103">
        <v>2022</v>
      </c>
      <c r="J422" s="102" t="s">
        <v>1768</v>
      </c>
      <c r="K422" s="94" t="s">
        <v>1769</v>
      </c>
      <c r="L422" s="94" t="s">
        <v>1770</v>
      </c>
      <c r="M422" s="94" t="s">
        <v>1771</v>
      </c>
      <c r="N422" s="94" t="s">
        <v>1772</v>
      </c>
      <c r="O422" s="94" t="s">
        <v>89</v>
      </c>
      <c r="P422" s="94" t="s">
        <v>257</v>
      </c>
      <c r="Q422" s="94" t="s">
        <v>1773</v>
      </c>
      <c r="R422" s="94" t="s">
        <v>1774</v>
      </c>
      <c r="S422" s="94" t="s">
        <v>91</v>
      </c>
      <c r="T422" s="94" t="s">
        <v>1747</v>
      </c>
      <c r="U422" s="94" t="s">
        <v>1668</v>
      </c>
      <c r="V422" s="104" t="s">
        <v>2936</v>
      </c>
      <c r="W422" s="105" t="s">
        <v>2498</v>
      </c>
      <c r="X422" s="105" t="s">
        <v>1773</v>
      </c>
      <c r="Y422" s="105" t="s">
        <v>2937</v>
      </c>
      <c r="Z422" s="105" t="s">
        <v>2938</v>
      </c>
      <c r="AA422" s="105" t="s">
        <v>2939</v>
      </c>
      <c r="AB422" s="106">
        <v>4</v>
      </c>
      <c r="AC422" s="102">
        <v>36930</v>
      </c>
      <c r="AD422" s="94">
        <v>9500</v>
      </c>
      <c r="AE422" s="94">
        <v>6000</v>
      </c>
      <c r="AF422" s="94">
        <v>6000</v>
      </c>
      <c r="AG422" s="94">
        <v>6000</v>
      </c>
      <c r="AH422" s="102" t="s">
        <v>3117</v>
      </c>
      <c r="AI422" s="102"/>
      <c r="AJ422" s="107"/>
      <c r="AK422" s="107" t="s">
        <v>3118</v>
      </c>
      <c r="AL422" s="107"/>
    </row>
    <row r="423" spans="2:38" ht="25.25" customHeight="1" x14ac:dyDescent="0.2">
      <c r="B423" s="102" t="s">
        <v>1658</v>
      </c>
      <c r="C423" s="94" t="s">
        <v>85</v>
      </c>
      <c r="D423" s="103" t="s">
        <v>11163</v>
      </c>
      <c r="E423" s="94" t="s">
        <v>11164</v>
      </c>
      <c r="F423" s="94" t="s">
        <v>3116</v>
      </c>
      <c r="G423" s="94" t="s">
        <v>2497</v>
      </c>
      <c r="H423" s="103">
        <v>2022</v>
      </c>
      <c r="I423" s="103">
        <v>2022</v>
      </c>
      <c r="J423" s="102" t="s">
        <v>1793</v>
      </c>
      <c r="K423" s="94" t="s">
        <v>1794</v>
      </c>
      <c r="L423" s="94" t="s">
        <v>1795</v>
      </c>
      <c r="M423" s="94" t="s">
        <v>1796</v>
      </c>
      <c r="N423" s="94" t="s">
        <v>1797</v>
      </c>
      <c r="O423" s="94" t="s">
        <v>89</v>
      </c>
      <c r="P423" s="94" t="s">
        <v>90</v>
      </c>
      <c r="Q423" s="94" t="s">
        <v>1798</v>
      </c>
      <c r="R423" s="94" t="s">
        <v>1799</v>
      </c>
      <c r="S423" s="94" t="s">
        <v>135</v>
      </c>
      <c r="T423" s="94" t="s">
        <v>1747</v>
      </c>
      <c r="U423" s="94" t="s">
        <v>1668</v>
      </c>
      <c r="V423" s="104" t="s">
        <v>2941</v>
      </c>
      <c r="W423" s="105" t="s">
        <v>2942</v>
      </c>
      <c r="X423" s="105" t="s">
        <v>1798</v>
      </c>
      <c r="Y423" s="105" t="s">
        <v>2943</v>
      </c>
      <c r="Z423" s="105" t="s">
        <v>2944</v>
      </c>
      <c r="AA423" s="105" t="s">
        <v>2945</v>
      </c>
      <c r="AB423" s="106">
        <v>3</v>
      </c>
      <c r="AC423" s="102">
        <v>38000</v>
      </c>
      <c r="AD423" s="94">
        <v>15000</v>
      </c>
      <c r="AE423" s="94">
        <v>4000</v>
      </c>
      <c r="AF423" s="94">
        <v>4000</v>
      </c>
      <c r="AG423" s="94">
        <v>4000</v>
      </c>
      <c r="AH423" s="102" t="s">
        <v>3117</v>
      </c>
      <c r="AI423" s="102"/>
      <c r="AJ423" s="107"/>
      <c r="AK423" s="107" t="s">
        <v>3118</v>
      </c>
      <c r="AL423" s="107"/>
    </row>
    <row r="424" spans="2:38" ht="25.25" customHeight="1" x14ac:dyDescent="0.2">
      <c r="B424" s="102" t="s">
        <v>1658</v>
      </c>
      <c r="C424" s="94" t="s">
        <v>85</v>
      </c>
      <c r="D424" s="103" t="s">
        <v>11165</v>
      </c>
      <c r="E424" s="94" t="s">
        <v>11166</v>
      </c>
      <c r="F424" s="94" t="s">
        <v>3116</v>
      </c>
      <c r="G424" s="94" t="s">
        <v>2497</v>
      </c>
      <c r="H424" s="103">
        <v>2022</v>
      </c>
      <c r="I424" s="103">
        <v>2022</v>
      </c>
      <c r="J424" s="102" t="s">
        <v>7639</v>
      </c>
      <c r="K424" s="94" t="s">
        <v>7640</v>
      </c>
      <c r="L424" s="94" t="s">
        <v>7641</v>
      </c>
      <c r="M424" s="94" t="s">
        <v>7642</v>
      </c>
      <c r="N424" s="94" t="s">
        <v>7643</v>
      </c>
      <c r="O424" s="94" t="s">
        <v>89</v>
      </c>
      <c r="P424" s="94" t="s">
        <v>90</v>
      </c>
      <c r="Q424" s="94" t="s">
        <v>7644</v>
      </c>
      <c r="R424" s="94" t="s">
        <v>7645</v>
      </c>
      <c r="S424" s="94" t="s">
        <v>135</v>
      </c>
      <c r="T424" s="94" t="s">
        <v>7362</v>
      </c>
      <c r="U424" s="94" t="s">
        <v>1668</v>
      </c>
      <c r="V424" s="104" t="s">
        <v>7646</v>
      </c>
      <c r="W424" s="105" t="s">
        <v>7647</v>
      </c>
      <c r="X424" s="105" t="s">
        <v>7644</v>
      </c>
      <c r="Y424" s="105" t="s">
        <v>7648</v>
      </c>
      <c r="Z424" s="105" t="s">
        <v>7649</v>
      </c>
      <c r="AA424" s="105" t="s">
        <v>7650</v>
      </c>
      <c r="AB424" s="106">
        <v>1</v>
      </c>
      <c r="AC424" s="102">
        <v>6500</v>
      </c>
      <c r="AD424" s="94">
        <v>3200</v>
      </c>
      <c r="AE424" s="94">
        <v>1500</v>
      </c>
      <c r="AF424" s="94">
        <v>1500</v>
      </c>
      <c r="AG424" s="94">
        <v>1500</v>
      </c>
      <c r="AH424" s="102" t="s">
        <v>3117</v>
      </c>
      <c r="AI424" s="102"/>
      <c r="AJ424" s="107"/>
      <c r="AK424" s="107" t="s">
        <v>3118</v>
      </c>
      <c r="AL424" s="107"/>
    </row>
    <row r="425" spans="2:38" ht="25.25" customHeight="1" x14ac:dyDescent="0.2">
      <c r="B425" s="102" t="s">
        <v>1658</v>
      </c>
      <c r="C425" s="94" t="s">
        <v>85</v>
      </c>
      <c r="D425" s="103" t="s">
        <v>11167</v>
      </c>
      <c r="E425" s="94" t="s">
        <v>11168</v>
      </c>
      <c r="F425" s="94" t="s">
        <v>3116</v>
      </c>
      <c r="G425" s="94" t="s">
        <v>2497</v>
      </c>
      <c r="H425" s="103">
        <v>2022</v>
      </c>
      <c r="I425" s="103">
        <v>2022</v>
      </c>
      <c r="J425" s="102" t="s">
        <v>7611</v>
      </c>
      <c r="K425" s="94" t="s">
        <v>7612</v>
      </c>
      <c r="L425" s="94" t="s">
        <v>7613</v>
      </c>
      <c r="M425" s="94" t="s">
        <v>7614</v>
      </c>
      <c r="N425" s="94" t="s">
        <v>7615</v>
      </c>
      <c r="O425" s="94" t="s">
        <v>89</v>
      </c>
      <c r="P425" s="94" t="s">
        <v>90</v>
      </c>
      <c r="Q425" s="94" t="s">
        <v>7616</v>
      </c>
      <c r="R425" s="94" t="s">
        <v>7617</v>
      </c>
      <c r="S425" s="94" t="s">
        <v>135</v>
      </c>
      <c r="T425" s="94" t="s">
        <v>1699</v>
      </c>
      <c r="U425" s="94" t="s">
        <v>1668</v>
      </c>
      <c r="V425" s="104" t="s">
        <v>7618</v>
      </c>
      <c r="W425" s="105" t="s">
        <v>7619</v>
      </c>
      <c r="X425" s="105" t="s">
        <v>7616</v>
      </c>
      <c r="Y425" s="105" t="s">
        <v>7620</v>
      </c>
      <c r="Z425" s="105" t="s">
        <v>7621</v>
      </c>
      <c r="AA425" s="105" t="s">
        <v>7622</v>
      </c>
      <c r="AB425" s="106">
        <v>4</v>
      </c>
      <c r="AC425" s="102">
        <v>28500</v>
      </c>
      <c r="AD425" s="94">
        <v>13000</v>
      </c>
      <c r="AE425" s="94">
        <v>3300</v>
      </c>
      <c r="AF425" s="94">
        <v>3300</v>
      </c>
      <c r="AG425" s="94">
        <v>3300</v>
      </c>
      <c r="AH425" s="102" t="s">
        <v>3117</v>
      </c>
      <c r="AI425" s="102"/>
      <c r="AJ425" s="107"/>
      <c r="AK425" s="107" t="s">
        <v>3118</v>
      </c>
      <c r="AL425" s="107"/>
    </row>
    <row r="426" spans="2:38" ht="25.25" customHeight="1" x14ac:dyDescent="0.2">
      <c r="B426" s="102" t="s">
        <v>1658</v>
      </c>
      <c r="C426" s="94" t="s">
        <v>85</v>
      </c>
      <c r="D426" s="103" t="s">
        <v>11169</v>
      </c>
      <c r="E426" s="94" t="s">
        <v>11170</v>
      </c>
      <c r="F426" s="94" t="s">
        <v>3116</v>
      </c>
      <c r="G426" s="94" t="s">
        <v>2497</v>
      </c>
      <c r="H426" s="103">
        <v>2022</v>
      </c>
      <c r="I426" s="103">
        <v>2022</v>
      </c>
      <c r="J426" s="102" t="s">
        <v>7251</v>
      </c>
      <c r="K426" s="94" t="s">
        <v>7252</v>
      </c>
      <c r="L426" s="94" t="s">
        <v>7253</v>
      </c>
      <c r="M426" s="94" t="s">
        <v>7254</v>
      </c>
      <c r="N426" s="94" t="s">
        <v>7255</v>
      </c>
      <c r="O426" s="94" t="s">
        <v>89</v>
      </c>
      <c r="P426" s="94" t="s">
        <v>90</v>
      </c>
      <c r="Q426" s="94" t="s">
        <v>7256</v>
      </c>
      <c r="R426" s="94" t="s">
        <v>7257</v>
      </c>
      <c r="S426" s="94" t="s">
        <v>91</v>
      </c>
      <c r="T426" s="94" t="s">
        <v>1747</v>
      </c>
      <c r="U426" s="94" t="s">
        <v>1668</v>
      </c>
      <c r="V426" s="104" t="s">
        <v>7258</v>
      </c>
      <c r="W426" s="105" t="s">
        <v>2498</v>
      </c>
      <c r="X426" s="105" t="s">
        <v>7256</v>
      </c>
      <c r="Y426" s="105" t="s">
        <v>7259</v>
      </c>
      <c r="Z426" s="105" t="s">
        <v>7260</v>
      </c>
      <c r="AA426" s="105" t="s">
        <v>7261</v>
      </c>
      <c r="AB426" s="106">
        <v>3</v>
      </c>
      <c r="AC426" s="102">
        <v>16900</v>
      </c>
      <c r="AD426" s="94">
        <v>5500</v>
      </c>
      <c r="AE426" s="94">
        <v>1500</v>
      </c>
      <c r="AF426" s="94">
        <v>1500</v>
      </c>
      <c r="AG426" s="94">
        <v>1500</v>
      </c>
      <c r="AH426" s="102" t="s">
        <v>3117</v>
      </c>
      <c r="AI426" s="102"/>
      <c r="AJ426" s="107"/>
      <c r="AK426" s="107" t="s">
        <v>3118</v>
      </c>
      <c r="AL426" s="107"/>
    </row>
    <row r="427" spans="2:38" ht="25.25" customHeight="1" x14ac:dyDescent="0.2">
      <c r="B427" s="102" t="s">
        <v>1658</v>
      </c>
      <c r="C427" s="94" t="s">
        <v>85</v>
      </c>
      <c r="D427" s="103" t="s">
        <v>11171</v>
      </c>
      <c r="E427" s="94" t="s">
        <v>11172</v>
      </c>
      <c r="F427" s="94" t="s">
        <v>3116</v>
      </c>
      <c r="G427" s="94" t="s">
        <v>2497</v>
      </c>
      <c r="H427" s="103">
        <v>2022</v>
      </c>
      <c r="I427" s="103">
        <v>2022</v>
      </c>
      <c r="J427" s="102" t="s">
        <v>7545</v>
      </c>
      <c r="K427" s="94" t="s">
        <v>7546</v>
      </c>
      <c r="L427" s="94" t="s">
        <v>7547</v>
      </c>
      <c r="M427" s="94" t="s">
        <v>7548</v>
      </c>
      <c r="N427" s="94" t="s">
        <v>7549</v>
      </c>
      <c r="O427" s="94" t="s">
        <v>89</v>
      </c>
      <c r="P427" s="94" t="s">
        <v>90</v>
      </c>
      <c r="Q427" s="94" t="s">
        <v>7550</v>
      </c>
      <c r="R427" s="94" t="s">
        <v>7551</v>
      </c>
      <c r="S427" s="94" t="s">
        <v>135</v>
      </c>
      <c r="T427" s="94" t="s">
        <v>1761</v>
      </c>
      <c r="U427" s="94" t="s">
        <v>1668</v>
      </c>
      <c r="V427" s="104" t="s">
        <v>7552</v>
      </c>
      <c r="W427" s="105" t="s">
        <v>2498</v>
      </c>
      <c r="X427" s="105" t="s">
        <v>7550</v>
      </c>
      <c r="Y427" s="105" t="s">
        <v>7553</v>
      </c>
      <c r="Z427" s="105" t="s">
        <v>7554</v>
      </c>
      <c r="AA427" s="105" t="s">
        <v>7555</v>
      </c>
      <c r="AB427" s="106">
        <v>4</v>
      </c>
      <c r="AC427" s="102">
        <v>36970</v>
      </c>
      <c r="AD427" s="94">
        <v>10200</v>
      </c>
      <c r="AE427" s="94">
        <v>3000</v>
      </c>
      <c r="AF427" s="94">
        <v>3000</v>
      </c>
      <c r="AG427" s="94">
        <v>3000</v>
      </c>
      <c r="AH427" s="102" t="s">
        <v>3117</v>
      </c>
      <c r="AI427" s="102"/>
      <c r="AJ427" s="107"/>
      <c r="AK427" s="107" t="s">
        <v>3118</v>
      </c>
      <c r="AL427" s="107"/>
    </row>
    <row r="428" spans="2:38" ht="25.25" customHeight="1" x14ac:dyDescent="0.2">
      <c r="B428" s="102" t="s">
        <v>1658</v>
      </c>
      <c r="C428" s="94" t="s">
        <v>85</v>
      </c>
      <c r="D428" s="103" t="s">
        <v>11173</v>
      </c>
      <c r="E428" s="94" t="s">
        <v>11174</v>
      </c>
      <c r="F428" s="94" t="s">
        <v>3116</v>
      </c>
      <c r="G428" s="94" t="s">
        <v>2497</v>
      </c>
      <c r="H428" s="103">
        <v>2022</v>
      </c>
      <c r="I428" s="103">
        <v>2022</v>
      </c>
      <c r="J428" s="102" t="s">
        <v>7506</v>
      </c>
      <c r="K428" s="94" t="s">
        <v>7507</v>
      </c>
      <c r="L428" s="94" t="s">
        <v>7508</v>
      </c>
      <c r="M428" s="94" t="s">
        <v>7509</v>
      </c>
      <c r="N428" s="94" t="s">
        <v>7510</v>
      </c>
      <c r="O428" s="94" t="s">
        <v>89</v>
      </c>
      <c r="P428" s="94" t="s">
        <v>90</v>
      </c>
      <c r="Q428" s="94" t="s">
        <v>7511</v>
      </c>
      <c r="R428" s="94" t="s">
        <v>7512</v>
      </c>
      <c r="S428" s="94" t="s">
        <v>91</v>
      </c>
      <c r="T428" s="94" t="s">
        <v>7484</v>
      </c>
      <c r="U428" s="94" t="s">
        <v>1668</v>
      </c>
      <c r="V428" s="104" t="s">
        <v>7513</v>
      </c>
      <c r="W428" s="105" t="s">
        <v>2498</v>
      </c>
      <c r="X428" s="105" t="s">
        <v>7514</v>
      </c>
      <c r="Y428" s="105" t="s">
        <v>7515</v>
      </c>
      <c r="Z428" s="105" t="s">
        <v>7516</v>
      </c>
      <c r="AA428" s="105" t="s">
        <v>7517</v>
      </c>
      <c r="AB428" s="106">
        <v>2</v>
      </c>
      <c r="AC428" s="102">
        <v>7325</v>
      </c>
      <c r="AD428" s="94">
        <v>1600</v>
      </c>
      <c r="AE428" s="94">
        <v>1000</v>
      </c>
      <c r="AF428" s="94">
        <v>1000</v>
      </c>
      <c r="AG428" s="94">
        <v>1000</v>
      </c>
      <c r="AH428" s="102" t="s">
        <v>3117</v>
      </c>
      <c r="AI428" s="102"/>
      <c r="AJ428" s="107"/>
      <c r="AK428" s="107" t="s">
        <v>3118</v>
      </c>
      <c r="AL428" s="107"/>
    </row>
    <row r="429" spans="2:38" ht="25.25" customHeight="1" x14ac:dyDescent="0.2">
      <c r="B429" s="102" t="s">
        <v>1658</v>
      </c>
      <c r="C429" s="94" t="s">
        <v>85</v>
      </c>
      <c r="D429" s="103" t="s">
        <v>11175</v>
      </c>
      <c r="E429" s="94" t="s">
        <v>11176</v>
      </c>
      <c r="F429" s="94" t="s">
        <v>3116</v>
      </c>
      <c r="G429" s="94" t="s">
        <v>2497</v>
      </c>
      <c r="H429" s="103">
        <v>2022</v>
      </c>
      <c r="I429" s="103">
        <v>2022</v>
      </c>
      <c r="J429" s="102" t="s">
        <v>1842</v>
      </c>
      <c r="K429" s="94" t="s">
        <v>1843</v>
      </c>
      <c r="L429" s="94" t="s">
        <v>1844</v>
      </c>
      <c r="M429" s="94" t="s">
        <v>1845</v>
      </c>
      <c r="N429" s="94" t="s">
        <v>1846</v>
      </c>
      <c r="O429" s="94" t="s">
        <v>89</v>
      </c>
      <c r="P429" s="94" t="s">
        <v>90</v>
      </c>
      <c r="Q429" s="94" t="s">
        <v>1847</v>
      </c>
      <c r="R429" s="94" t="s">
        <v>1848</v>
      </c>
      <c r="S429" s="94" t="s">
        <v>135</v>
      </c>
      <c r="T429" s="94" t="s">
        <v>1849</v>
      </c>
      <c r="U429" s="94" t="s">
        <v>1668</v>
      </c>
      <c r="V429" s="104" t="s">
        <v>2955</v>
      </c>
      <c r="W429" s="105" t="s">
        <v>2956</v>
      </c>
      <c r="X429" s="105" t="s">
        <v>1847</v>
      </c>
      <c r="Y429" s="105" t="s">
        <v>2957</v>
      </c>
      <c r="Z429" s="105" t="s">
        <v>2958</v>
      </c>
      <c r="AA429" s="105" t="s">
        <v>2959</v>
      </c>
      <c r="AB429" s="106">
        <v>1</v>
      </c>
      <c r="AC429" s="102">
        <v>6760</v>
      </c>
      <c r="AD429" s="94">
        <v>3000</v>
      </c>
      <c r="AE429" s="94">
        <v>1500</v>
      </c>
      <c r="AF429" s="94">
        <v>1500</v>
      </c>
      <c r="AG429" s="94">
        <v>1500</v>
      </c>
      <c r="AH429" s="102" t="s">
        <v>3117</v>
      </c>
      <c r="AI429" s="102"/>
      <c r="AJ429" s="107"/>
      <c r="AK429" s="107" t="s">
        <v>3118</v>
      </c>
      <c r="AL429" s="107"/>
    </row>
    <row r="430" spans="2:38" ht="25.25" customHeight="1" x14ac:dyDescent="0.2">
      <c r="B430" s="102" t="s">
        <v>1658</v>
      </c>
      <c r="C430" s="94" t="s">
        <v>85</v>
      </c>
      <c r="D430" s="103" t="s">
        <v>11177</v>
      </c>
      <c r="E430" s="94" t="s">
        <v>11178</v>
      </c>
      <c r="F430" s="94" t="s">
        <v>3116</v>
      </c>
      <c r="G430" s="94" t="s">
        <v>2497</v>
      </c>
      <c r="H430" s="103">
        <v>2022</v>
      </c>
      <c r="I430" s="103">
        <v>2022</v>
      </c>
      <c r="J430" s="102" t="s">
        <v>11179</v>
      </c>
      <c r="K430" s="94" t="s">
        <v>11180</v>
      </c>
      <c r="L430" s="94" t="s">
        <v>11181</v>
      </c>
      <c r="M430" s="94" t="s">
        <v>11182</v>
      </c>
      <c r="N430" s="94" t="s">
        <v>11183</v>
      </c>
      <c r="O430" s="94" t="s">
        <v>89</v>
      </c>
      <c r="P430" s="94" t="s">
        <v>90</v>
      </c>
      <c r="Q430" s="94" t="s">
        <v>11184</v>
      </c>
      <c r="R430" s="94" t="s">
        <v>11185</v>
      </c>
      <c r="S430" s="94" t="s">
        <v>91</v>
      </c>
      <c r="T430" s="94" t="s">
        <v>7243</v>
      </c>
      <c r="U430" s="94" t="s">
        <v>1668</v>
      </c>
      <c r="V430" s="104" t="s">
        <v>11186</v>
      </c>
      <c r="W430" s="105" t="s">
        <v>2498</v>
      </c>
      <c r="X430" s="105" t="s">
        <v>11184</v>
      </c>
      <c r="Y430" s="105" t="s">
        <v>11187</v>
      </c>
      <c r="Z430" s="105" t="s">
        <v>11188</v>
      </c>
      <c r="AA430" s="105" t="s">
        <v>11189</v>
      </c>
      <c r="AB430" s="106">
        <v>1</v>
      </c>
      <c r="AC430" s="102">
        <v>25980</v>
      </c>
      <c r="AD430" s="94">
        <v>4000</v>
      </c>
      <c r="AE430" s="94">
        <v>1000</v>
      </c>
      <c r="AF430" s="94">
        <v>1000</v>
      </c>
      <c r="AG430" s="94">
        <v>1000</v>
      </c>
      <c r="AH430" s="102" t="s">
        <v>3117</v>
      </c>
      <c r="AI430" s="102"/>
      <c r="AJ430" s="107"/>
      <c r="AK430" s="107" t="s">
        <v>3118</v>
      </c>
      <c r="AL430" s="107"/>
    </row>
    <row r="431" spans="2:38" ht="25.25" customHeight="1" x14ac:dyDescent="0.2">
      <c r="B431" s="102" t="s">
        <v>1658</v>
      </c>
      <c r="C431" s="94" t="s">
        <v>85</v>
      </c>
      <c r="D431" s="103" t="s">
        <v>11190</v>
      </c>
      <c r="E431" s="94" t="s">
        <v>11191</v>
      </c>
      <c r="F431" s="94" t="s">
        <v>3116</v>
      </c>
      <c r="G431" s="94" t="s">
        <v>2497</v>
      </c>
      <c r="H431" s="103">
        <v>2022</v>
      </c>
      <c r="I431" s="103">
        <v>2022</v>
      </c>
      <c r="J431" s="102" t="s">
        <v>1863</v>
      </c>
      <c r="K431" s="94" t="s">
        <v>1864</v>
      </c>
      <c r="L431" s="94" t="s">
        <v>2961</v>
      </c>
      <c r="M431" s="94" t="s">
        <v>1866</v>
      </c>
      <c r="N431" s="94" t="s">
        <v>1867</v>
      </c>
      <c r="O431" s="94" t="s">
        <v>89</v>
      </c>
      <c r="P431" s="94" t="s">
        <v>90</v>
      </c>
      <c r="Q431" s="94" t="s">
        <v>1868</v>
      </c>
      <c r="R431" s="94" t="s">
        <v>1869</v>
      </c>
      <c r="S431" s="94" t="s">
        <v>135</v>
      </c>
      <c r="T431" s="94" t="s">
        <v>1667</v>
      </c>
      <c r="U431" s="94" t="s">
        <v>1668</v>
      </c>
      <c r="V431" s="104" t="s">
        <v>2962</v>
      </c>
      <c r="W431" s="105" t="s">
        <v>2963</v>
      </c>
      <c r="X431" s="105" t="s">
        <v>1868</v>
      </c>
      <c r="Y431" s="105" t="s">
        <v>1885</v>
      </c>
      <c r="Z431" s="105" t="s">
        <v>2964</v>
      </c>
      <c r="AA431" s="105" t="s">
        <v>2965</v>
      </c>
      <c r="AB431" s="106">
        <v>2</v>
      </c>
      <c r="AC431" s="102">
        <v>9000</v>
      </c>
      <c r="AD431" s="94">
        <v>3500</v>
      </c>
      <c r="AE431" s="94">
        <v>1500</v>
      </c>
      <c r="AF431" s="94">
        <v>1500</v>
      </c>
      <c r="AG431" s="94">
        <v>1500</v>
      </c>
      <c r="AH431" s="102" t="s">
        <v>3117</v>
      </c>
      <c r="AI431" s="102"/>
      <c r="AJ431" s="107"/>
      <c r="AK431" s="107" t="s">
        <v>3118</v>
      </c>
      <c r="AL431" s="107"/>
    </row>
    <row r="432" spans="2:38" ht="25.25" customHeight="1" x14ac:dyDescent="0.2">
      <c r="B432" s="102" t="s">
        <v>1658</v>
      </c>
      <c r="C432" s="94" t="s">
        <v>85</v>
      </c>
      <c r="D432" s="103" t="s">
        <v>11192</v>
      </c>
      <c r="E432" s="94" t="s">
        <v>11193</v>
      </c>
      <c r="F432" s="94" t="s">
        <v>3116</v>
      </c>
      <c r="G432" s="94" t="s">
        <v>2497</v>
      </c>
      <c r="H432" s="103">
        <v>2022</v>
      </c>
      <c r="I432" s="103">
        <v>2022</v>
      </c>
      <c r="J432" s="102" t="s">
        <v>7666</v>
      </c>
      <c r="K432" s="94" t="s">
        <v>7667</v>
      </c>
      <c r="L432" s="94" t="s">
        <v>7668</v>
      </c>
      <c r="M432" s="94" t="s">
        <v>7669</v>
      </c>
      <c r="N432" s="94" t="s">
        <v>7670</v>
      </c>
      <c r="O432" s="94" t="s">
        <v>89</v>
      </c>
      <c r="P432" s="94" t="s">
        <v>257</v>
      </c>
      <c r="Q432" s="94" t="s">
        <v>7241</v>
      </c>
      <c r="R432" s="94" t="s">
        <v>7242</v>
      </c>
      <c r="S432" s="94" t="s">
        <v>91</v>
      </c>
      <c r="T432" s="94" t="s">
        <v>7243</v>
      </c>
      <c r="U432" s="94" t="s">
        <v>1668</v>
      </c>
      <c r="V432" s="104" t="s">
        <v>7671</v>
      </c>
      <c r="W432" s="105" t="s">
        <v>7672</v>
      </c>
      <c r="X432" s="105" t="s">
        <v>7241</v>
      </c>
      <c r="Y432" s="105" t="s">
        <v>7673</v>
      </c>
      <c r="Z432" s="105" t="s">
        <v>7674</v>
      </c>
      <c r="AA432" s="105" t="s">
        <v>7675</v>
      </c>
      <c r="AB432" s="106">
        <v>4</v>
      </c>
      <c r="AC432" s="102">
        <v>48200</v>
      </c>
      <c r="AD432" s="94">
        <v>10000</v>
      </c>
      <c r="AE432" s="94">
        <v>6300</v>
      </c>
      <c r="AF432" s="94">
        <v>6300</v>
      </c>
      <c r="AG432" s="94">
        <v>6300</v>
      </c>
      <c r="AH432" s="102" t="s">
        <v>3117</v>
      </c>
      <c r="AI432" s="102"/>
      <c r="AJ432" s="107"/>
      <c r="AK432" s="107" t="s">
        <v>3118</v>
      </c>
      <c r="AL432" s="107"/>
    </row>
    <row r="433" spans="2:38" ht="25.25" customHeight="1" x14ac:dyDescent="0.2">
      <c r="B433" s="102" t="s">
        <v>1658</v>
      </c>
      <c r="C433" s="94" t="s">
        <v>85</v>
      </c>
      <c r="D433" s="103" t="s">
        <v>11194</v>
      </c>
      <c r="E433" s="94" t="s">
        <v>11195</v>
      </c>
      <c r="F433" s="94" t="s">
        <v>3116</v>
      </c>
      <c r="G433" s="94" t="s">
        <v>2497</v>
      </c>
      <c r="H433" s="103">
        <v>2022</v>
      </c>
      <c r="I433" s="103">
        <v>2022</v>
      </c>
      <c r="J433" s="102" t="s">
        <v>11196</v>
      </c>
      <c r="K433" s="94" t="s">
        <v>11197</v>
      </c>
      <c r="L433" s="94" t="s">
        <v>11198</v>
      </c>
      <c r="M433" s="94" t="s">
        <v>11199</v>
      </c>
      <c r="N433" s="94" t="s">
        <v>11200</v>
      </c>
      <c r="O433" s="94" t="s">
        <v>89</v>
      </c>
      <c r="P433" s="94" t="s">
        <v>90</v>
      </c>
      <c r="Q433" s="94" t="s">
        <v>11201</v>
      </c>
      <c r="R433" s="94" t="s">
        <v>11202</v>
      </c>
      <c r="S433" s="94" t="s">
        <v>135</v>
      </c>
      <c r="T433" s="94" t="s">
        <v>1747</v>
      </c>
      <c r="U433" s="94" t="s">
        <v>1668</v>
      </c>
      <c r="V433" s="104" t="s">
        <v>11203</v>
      </c>
      <c r="W433" s="105" t="s">
        <v>11204</v>
      </c>
      <c r="X433" s="105" t="s">
        <v>11201</v>
      </c>
      <c r="Y433" s="105" t="s">
        <v>11205</v>
      </c>
      <c r="Z433" s="105" t="s">
        <v>11206</v>
      </c>
      <c r="AA433" s="105" t="s">
        <v>11207</v>
      </c>
      <c r="AB433" s="106">
        <v>4</v>
      </c>
      <c r="AC433" s="102">
        <v>50700</v>
      </c>
      <c r="AD433" s="94">
        <v>20000</v>
      </c>
      <c r="AE433" s="94">
        <v>3500</v>
      </c>
      <c r="AF433" s="94">
        <v>3500</v>
      </c>
      <c r="AG433" s="94">
        <v>3500</v>
      </c>
      <c r="AH433" s="102" t="s">
        <v>3117</v>
      </c>
      <c r="AI433" s="102"/>
      <c r="AJ433" s="107"/>
      <c r="AK433" s="107" t="s">
        <v>3118</v>
      </c>
      <c r="AL433" s="107"/>
    </row>
    <row r="434" spans="2:38" ht="25.25" customHeight="1" x14ac:dyDescent="0.2">
      <c r="B434" s="102" t="s">
        <v>1658</v>
      </c>
      <c r="C434" s="94" t="s">
        <v>85</v>
      </c>
      <c r="D434" s="103" t="s">
        <v>11208</v>
      </c>
      <c r="E434" s="94" t="s">
        <v>11209</v>
      </c>
      <c r="F434" s="94" t="s">
        <v>3116</v>
      </c>
      <c r="G434" s="94" t="s">
        <v>2497</v>
      </c>
      <c r="H434" s="103">
        <v>2022</v>
      </c>
      <c r="I434" s="103">
        <v>2022</v>
      </c>
      <c r="J434" s="102" t="s">
        <v>7678</v>
      </c>
      <c r="K434" s="94" t="s">
        <v>7679</v>
      </c>
      <c r="L434" s="94" t="s">
        <v>7680</v>
      </c>
      <c r="M434" s="94" t="s">
        <v>7681</v>
      </c>
      <c r="N434" s="94" t="s">
        <v>7682</v>
      </c>
      <c r="O434" s="94" t="s">
        <v>89</v>
      </c>
      <c r="P434" s="94" t="s">
        <v>90</v>
      </c>
      <c r="Q434" s="94" t="s">
        <v>7412</v>
      </c>
      <c r="R434" s="94" t="s">
        <v>7413</v>
      </c>
      <c r="S434" s="94" t="s">
        <v>135</v>
      </c>
      <c r="T434" s="94" t="s">
        <v>1761</v>
      </c>
      <c r="U434" s="94" t="s">
        <v>1668</v>
      </c>
      <c r="V434" s="104" t="s">
        <v>7683</v>
      </c>
      <c r="W434" s="105" t="s">
        <v>7684</v>
      </c>
      <c r="X434" s="105" t="s">
        <v>7412</v>
      </c>
      <c r="Y434" s="105" t="s">
        <v>7415</v>
      </c>
      <c r="Z434" s="105" t="s">
        <v>7685</v>
      </c>
      <c r="AA434" s="105" t="s">
        <v>7686</v>
      </c>
      <c r="AB434" s="106">
        <v>3</v>
      </c>
      <c r="AC434" s="102">
        <v>5700</v>
      </c>
      <c r="AD434" s="94">
        <v>2400</v>
      </c>
      <c r="AE434" s="94">
        <v>1500</v>
      </c>
      <c r="AF434" s="94">
        <v>1500</v>
      </c>
      <c r="AG434" s="94">
        <v>1500</v>
      </c>
      <c r="AH434" s="102" t="s">
        <v>3117</v>
      </c>
      <c r="AI434" s="102"/>
      <c r="AJ434" s="107"/>
      <c r="AK434" s="107" t="s">
        <v>3118</v>
      </c>
      <c r="AL434" s="107"/>
    </row>
    <row r="435" spans="2:38" ht="25.25" customHeight="1" x14ac:dyDescent="0.2">
      <c r="B435" s="102" t="s">
        <v>1658</v>
      </c>
      <c r="C435" s="94" t="s">
        <v>85</v>
      </c>
      <c r="D435" s="103" t="s">
        <v>11210</v>
      </c>
      <c r="E435" s="94" t="s">
        <v>11211</v>
      </c>
      <c r="F435" s="94" t="s">
        <v>3116</v>
      </c>
      <c r="G435" s="94" t="s">
        <v>2497</v>
      </c>
      <c r="H435" s="103">
        <v>2022</v>
      </c>
      <c r="I435" s="103">
        <v>2022</v>
      </c>
      <c r="J435" s="102" t="s">
        <v>7382</v>
      </c>
      <c r="K435" s="94" t="s">
        <v>7383</v>
      </c>
      <c r="L435" s="94" t="s">
        <v>7384</v>
      </c>
      <c r="M435" s="94" t="s">
        <v>7385</v>
      </c>
      <c r="N435" s="94" t="s">
        <v>7386</v>
      </c>
      <c r="O435" s="94" t="s">
        <v>89</v>
      </c>
      <c r="P435" s="94" t="s">
        <v>257</v>
      </c>
      <c r="Q435" s="94" t="s">
        <v>1824</v>
      </c>
      <c r="R435" s="94" t="s">
        <v>1825</v>
      </c>
      <c r="S435" s="94" t="s">
        <v>91</v>
      </c>
      <c r="T435" s="94" t="s">
        <v>1826</v>
      </c>
      <c r="U435" s="94" t="s">
        <v>1668</v>
      </c>
      <c r="V435" s="104" t="s">
        <v>7387</v>
      </c>
      <c r="W435" s="105" t="s">
        <v>2498</v>
      </c>
      <c r="X435" s="105" t="s">
        <v>1824</v>
      </c>
      <c r="Y435" s="105" t="s">
        <v>7388</v>
      </c>
      <c r="Z435" s="105" t="s">
        <v>7389</v>
      </c>
      <c r="AA435" s="105" t="s">
        <v>7390</v>
      </c>
      <c r="AB435" s="106">
        <v>4</v>
      </c>
      <c r="AC435" s="102">
        <v>17200</v>
      </c>
      <c r="AD435" s="94">
        <v>6000</v>
      </c>
      <c r="AE435" s="94">
        <v>3800</v>
      </c>
      <c r="AF435" s="94">
        <v>3800</v>
      </c>
      <c r="AG435" s="94">
        <v>3800</v>
      </c>
      <c r="AH435" s="102" t="s">
        <v>3117</v>
      </c>
      <c r="AI435" s="102"/>
      <c r="AJ435" s="107"/>
      <c r="AK435" s="107" t="s">
        <v>3118</v>
      </c>
      <c r="AL435" s="107"/>
    </row>
    <row r="436" spans="2:38" ht="25.25" customHeight="1" x14ac:dyDescent="0.2">
      <c r="B436" s="102" t="s">
        <v>1658</v>
      </c>
      <c r="C436" s="94" t="s">
        <v>85</v>
      </c>
      <c r="D436" s="103" t="s">
        <v>11212</v>
      </c>
      <c r="E436" s="94" t="s">
        <v>11213</v>
      </c>
      <c r="F436" s="94" t="s">
        <v>3116</v>
      </c>
      <c r="G436" s="94" t="s">
        <v>2497</v>
      </c>
      <c r="H436" s="103">
        <v>2022</v>
      </c>
      <c r="I436" s="103">
        <v>2022</v>
      </c>
      <c r="J436" s="102" t="s">
        <v>7743</v>
      </c>
      <c r="K436" s="94" t="s">
        <v>7744</v>
      </c>
      <c r="L436" s="94" t="s">
        <v>7745</v>
      </c>
      <c r="M436" s="94" t="s">
        <v>7746</v>
      </c>
      <c r="N436" s="94" t="s">
        <v>7747</v>
      </c>
      <c r="O436" s="94" t="s">
        <v>89</v>
      </c>
      <c r="P436" s="94" t="s">
        <v>90</v>
      </c>
      <c r="Q436" s="94" t="s">
        <v>7748</v>
      </c>
      <c r="R436" s="94" t="s">
        <v>7749</v>
      </c>
      <c r="S436" s="94" t="s">
        <v>91</v>
      </c>
      <c r="T436" s="94" t="s">
        <v>7243</v>
      </c>
      <c r="U436" s="94" t="s">
        <v>1668</v>
      </c>
      <c r="V436" s="104" t="s">
        <v>7750</v>
      </c>
      <c r="W436" s="105" t="s">
        <v>2498</v>
      </c>
      <c r="X436" s="105" t="s">
        <v>7748</v>
      </c>
      <c r="Y436" s="105" t="s">
        <v>7751</v>
      </c>
      <c r="Z436" s="105" t="s">
        <v>7752</v>
      </c>
      <c r="AA436" s="105" t="s">
        <v>7753</v>
      </c>
      <c r="AB436" s="106">
        <v>3</v>
      </c>
      <c r="AC436" s="102">
        <v>12525</v>
      </c>
      <c r="AD436" s="94">
        <v>3800</v>
      </c>
      <c r="AE436" s="94">
        <v>1500</v>
      </c>
      <c r="AF436" s="94">
        <v>1500</v>
      </c>
      <c r="AG436" s="94">
        <v>1500</v>
      </c>
      <c r="AH436" s="102" t="s">
        <v>3117</v>
      </c>
      <c r="AI436" s="102"/>
      <c r="AJ436" s="107"/>
      <c r="AK436" s="107" t="s">
        <v>3118</v>
      </c>
      <c r="AL436" s="107"/>
    </row>
    <row r="437" spans="2:38" ht="25.25" customHeight="1" x14ac:dyDescent="0.2">
      <c r="B437" s="102" t="s">
        <v>1658</v>
      </c>
      <c r="C437" s="94" t="s">
        <v>85</v>
      </c>
      <c r="D437" s="103" t="s">
        <v>11214</v>
      </c>
      <c r="E437" s="94" t="s">
        <v>11215</v>
      </c>
      <c r="F437" s="94" t="s">
        <v>3116</v>
      </c>
      <c r="G437" s="94" t="s">
        <v>2497</v>
      </c>
      <c r="H437" s="103">
        <v>2022</v>
      </c>
      <c r="I437" s="103">
        <v>2022</v>
      </c>
      <c r="J437" s="102" t="s">
        <v>7572</v>
      </c>
      <c r="K437" s="94" t="s">
        <v>7573</v>
      </c>
      <c r="L437" s="94" t="s">
        <v>7574</v>
      </c>
      <c r="M437" s="94" t="s">
        <v>7575</v>
      </c>
      <c r="N437" s="94" t="s">
        <v>7576</v>
      </c>
      <c r="O437" s="94" t="s">
        <v>89</v>
      </c>
      <c r="P437" s="94" t="s">
        <v>90</v>
      </c>
      <c r="Q437" s="94" t="s">
        <v>7326</v>
      </c>
      <c r="R437" s="94" t="s">
        <v>7577</v>
      </c>
      <c r="S437" s="94" t="s">
        <v>135</v>
      </c>
      <c r="T437" s="94" t="s">
        <v>1667</v>
      </c>
      <c r="U437" s="94" t="s">
        <v>1668</v>
      </c>
      <c r="V437" s="104" t="s">
        <v>7578</v>
      </c>
      <c r="W437" s="105" t="s">
        <v>7579</v>
      </c>
      <c r="X437" s="105" t="s">
        <v>7326</v>
      </c>
      <c r="Y437" s="105" t="s">
        <v>7580</v>
      </c>
      <c r="Z437" s="105" t="s">
        <v>7581</v>
      </c>
      <c r="AA437" s="105" t="s">
        <v>7582</v>
      </c>
      <c r="AB437" s="106">
        <v>3</v>
      </c>
      <c r="AC437" s="102">
        <v>35270</v>
      </c>
      <c r="AD437" s="94">
        <v>14000</v>
      </c>
      <c r="AE437" s="94">
        <v>2000</v>
      </c>
      <c r="AF437" s="94">
        <v>2000</v>
      </c>
      <c r="AG437" s="94">
        <v>2000</v>
      </c>
      <c r="AH437" s="102" t="s">
        <v>3117</v>
      </c>
      <c r="AI437" s="102"/>
      <c r="AJ437" s="107"/>
      <c r="AK437" s="107" t="s">
        <v>3118</v>
      </c>
      <c r="AL437" s="107"/>
    </row>
    <row r="438" spans="2:38" ht="25.25" customHeight="1" x14ac:dyDescent="0.2">
      <c r="B438" s="102" t="s">
        <v>1658</v>
      </c>
      <c r="C438" s="94" t="s">
        <v>85</v>
      </c>
      <c r="D438" s="103" t="s">
        <v>11216</v>
      </c>
      <c r="E438" s="94" t="s">
        <v>11217</v>
      </c>
      <c r="F438" s="94" t="s">
        <v>3116</v>
      </c>
      <c r="G438" s="94" t="s">
        <v>2497</v>
      </c>
      <c r="H438" s="103">
        <v>2022</v>
      </c>
      <c r="I438" s="103">
        <v>2022</v>
      </c>
      <c r="J438" s="102" t="s">
        <v>11218</v>
      </c>
      <c r="K438" s="94" t="s">
        <v>11219</v>
      </c>
      <c r="L438" s="94" t="s">
        <v>11220</v>
      </c>
      <c r="M438" s="94" t="s">
        <v>11221</v>
      </c>
      <c r="N438" s="94" t="s">
        <v>11222</v>
      </c>
      <c r="O438" s="94" t="s">
        <v>89</v>
      </c>
      <c r="P438" s="94" t="s">
        <v>257</v>
      </c>
      <c r="Q438" s="94" t="s">
        <v>7602</v>
      </c>
      <c r="R438" s="94" t="s">
        <v>7603</v>
      </c>
      <c r="S438" s="94" t="s">
        <v>91</v>
      </c>
      <c r="T438" s="94" t="s">
        <v>1849</v>
      </c>
      <c r="U438" s="94" t="s">
        <v>1668</v>
      </c>
      <c r="V438" s="104" t="s">
        <v>7604</v>
      </c>
      <c r="W438" s="105" t="s">
        <v>2498</v>
      </c>
      <c r="X438" s="105" t="s">
        <v>7602</v>
      </c>
      <c r="Y438" s="105" t="s">
        <v>11223</v>
      </c>
      <c r="Z438" s="105" t="s">
        <v>11224</v>
      </c>
      <c r="AA438" s="105" t="s">
        <v>11225</v>
      </c>
      <c r="AB438" s="106">
        <v>3</v>
      </c>
      <c r="AC438" s="102">
        <v>28950</v>
      </c>
      <c r="AD438" s="94">
        <v>8000</v>
      </c>
      <c r="AE438" s="94">
        <v>5000</v>
      </c>
      <c r="AF438" s="94">
        <v>5000</v>
      </c>
      <c r="AG438" s="94">
        <v>5000</v>
      </c>
      <c r="AH438" s="102" t="s">
        <v>3117</v>
      </c>
      <c r="AI438" s="102"/>
      <c r="AJ438" s="107"/>
      <c r="AK438" s="107" t="s">
        <v>3118</v>
      </c>
      <c r="AL438" s="107"/>
    </row>
    <row r="439" spans="2:38" ht="25.25" customHeight="1" x14ac:dyDescent="0.2">
      <c r="B439" s="102" t="s">
        <v>1658</v>
      </c>
      <c r="C439" s="94" t="s">
        <v>85</v>
      </c>
      <c r="D439" s="103" t="s">
        <v>11226</v>
      </c>
      <c r="E439" s="94" t="s">
        <v>11227</v>
      </c>
      <c r="F439" s="94" t="s">
        <v>3116</v>
      </c>
      <c r="G439" s="94" t="s">
        <v>2497</v>
      </c>
      <c r="H439" s="103">
        <v>2022</v>
      </c>
      <c r="I439" s="103">
        <v>2022</v>
      </c>
      <c r="J439" s="102" t="s">
        <v>7491</v>
      </c>
      <c r="K439" s="94" t="s">
        <v>7492</v>
      </c>
      <c r="L439" s="94" t="s">
        <v>7493</v>
      </c>
      <c r="M439" s="94" t="s">
        <v>7494</v>
      </c>
      <c r="N439" s="94" t="s">
        <v>7495</v>
      </c>
      <c r="O439" s="94" t="s">
        <v>89</v>
      </c>
      <c r="P439" s="94" t="s">
        <v>90</v>
      </c>
      <c r="Q439" s="94" t="s">
        <v>7496</v>
      </c>
      <c r="R439" s="94" t="s">
        <v>7497</v>
      </c>
      <c r="S439" s="94" t="s">
        <v>119</v>
      </c>
      <c r="T439" s="94" t="s">
        <v>1699</v>
      </c>
      <c r="U439" s="94" t="s">
        <v>1668</v>
      </c>
      <c r="V439" s="104" t="s">
        <v>7498</v>
      </c>
      <c r="W439" s="105" t="s">
        <v>2498</v>
      </c>
      <c r="X439" s="105" t="s">
        <v>7496</v>
      </c>
      <c r="Y439" s="105" t="s">
        <v>7499</v>
      </c>
      <c r="Z439" s="105" t="s">
        <v>7500</v>
      </c>
      <c r="AA439" s="105" t="s">
        <v>7501</v>
      </c>
      <c r="AB439" s="106">
        <v>3</v>
      </c>
      <c r="AC439" s="102">
        <v>17500</v>
      </c>
      <c r="AD439" s="94">
        <v>5500</v>
      </c>
      <c r="AE439" s="94">
        <v>2821</v>
      </c>
      <c r="AF439" s="94">
        <v>2821</v>
      </c>
      <c r="AG439" s="94">
        <v>2821</v>
      </c>
      <c r="AH439" s="102" t="s">
        <v>3117</v>
      </c>
      <c r="AI439" s="102"/>
      <c r="AJ439" s="107"/>
      <c r="AK439" s="107" t="s">
        <v>3118</v>
      </c>
      <c r="AL439" s="107"/>
    </row>
    <row r="440" spans="2:38" ht="25.25" customHeight="1" x14ac:dyDescent="0.2">
      <c r="B440" s="102" t="s">
        <v>1658</v>
      </c>
      <c r="C440" s="94" t="s">
        <v>85</v>
      </c>
      <c r="D440" s="103" t="s">
        <v>11228</v>
      </c>
      <c r="E440" s="94" t="s">
        <v>11229</v>
      </c>
      <c r="F440" s="94" t="s">
        <v>3116</v>
      </c>
      <c r="G440" s="94" t="s">
        <v>2497</v>
      </c>
      <c r="H440" s="103">
        <v>2022</v>
      </c>
      <c r="I440" s="103">
        <v>2022</v>
      </c>
      <c r="J440" s="102" t="s">
        <v>7393</v>
      </c>
      <c r="K440" s="94" t="s">
        <v>7394</v>
      </c>
      <c r="L440" s="94" t="s">
        <v>7395</v>
      </c>
      <c r="M440" s="94" t="s">
        <v>7396</v>
      </c>
      <c r="N440" s="94" t="s">
        <v>7397</v>
      </c>
      <c r="O440" s="94" t="s">
        <v>89</v>
      </c>
      <c r="P440" s="94" t="s">
        <v>90</v>
      </c>
      <c r="Q440" s="94" t="s">
        <v>7398</v>
      </c>
      <c r="R440" s="94" t="s">
        <v>7399</v>
      </c>
      <c r="S440" s="94" t="s">
        <v>135</v>
      </c>
      <c r="T440" s="94" t="s">
        <v>1761</v>
      </c>
      <c r="U440" s="94" t="s">
        <v>1668</v>
      </c>
      <c r="V440" s="104" t="s">
        <v>7400</v>
      </c>
      <c r="W440" s="105" t="s">
        <v>7401</v>
      </c>
      <c r="X440" s="105" t="s">
        <v>7398</v>
      </c>
      <c r="Y440" s="105" t="s">
        <v>7402</v>
      </c>
      <c r="Z440" s="105" t="s">
        <v>7403</v>
      </c>
      <c r="AA440" s="105" t="s">
        <v>7404</v>
      </c>
      <c r="AB440" s="106">
        <v>2</v>
      </c>
      <c r="AC440" s="102">
        <v>18950</v>
      </c>
      <c r="AD440" s="94">
        <v>3500</v>
      </c>
      <c r="AE440" s="94">
        <v>1500</v>
      </c>
      <c r="AF440" s="94">
        <v>1500</v>
      </c>
      <c r="AG440" s="94">
        <v>1500</v>
      </c>
      <c r="AH440" s="102" t="s">
        <v>3117</v>
      </c>
      <c r="AI440" s="102"/>
      <c r="AJ440" s="107"/>
      <c r="AK440" s="107" t="s">
        <v>3118</v>
      </c>
      <c r="AL440" s="107"/>
    </row>
    <row r="441" spans="2:38" ht="25.25" customHeight="1" x14ac:dyDescent="0.2">
      <c r="B441" s="102" t="s">
        <v>1658</v>
      </c>
      <c r="C441" s="94" t="s">
        <v>85</v>
      </c>
      <c r="D441" s="103" t="s">
        <v>11230</v>
      </c>
      <c r="E441" s="94" t="s">
        <v>11231</v>
      </c>
      <c r="F441" s="94" t="s">
        <v>3116</v>
      </c>
      <c r="G441" s="94" t="s">
        <v>2497</v>
      </c>
      <c r="H441" s="103">
        <v>2022</v>
      </c>
      <c r="I441" s="103">
        <v>2022</v>
      </c>
      <c r="J441" s="102" t="s">
        <v>7795</v>
      </c>
      <c r="K441" s="94" t="s">
        <v>7796</v>
      </c>
      <c r="L441" s="94" t="s">
        <v>7797</v>
      </c>
      <c r="M441" s="94" t="s">
        <v>7798</v>
      </c>
      <c r="N441" s="94" t="s">
        <v>7799</v>
      </c>
      <c r="O441" s="94" t="s">
        <v>89</v>
      </c>
      <c r="P441" s="94" t="s">
        <v>90</v>
      </c>
      <c r="Q441" s="94" t="s">
        <v>7241</v>
      </c>
      <c r="R441" s="94" t="s">
        <v>7242</v>
      </c>
      <c r="S441" s="94" t="s">
        <v>135</v>
      </c>
      <c r="T441" s="94" t="s">
        <v>7243</v>
      </c>
      <c r="U441" s="94" t="s">
        <v>1668</v>
      </c>
      <c r="V441" s="104" t="s">
        <v>7800</v>
      </c>
      <c r="W441" s="105" t="s">
        <v>7801</v>
      </c>
      <c r="X441" s="105" t="s">
        <v>7241</v>
      </c>
      <c r="Y441" s="105" t="s">
        <v>7673</v>
      </c>
      <c r="Z441" s="105" t="s">
        <v>7802</v>
      </c>
      <c r="AA441" s="105" t="s">
        <v>7803</v>
      </c>
      <c r="AB441" s="106">
        <v>3</v>
      </c>
      <c r="AC441" s="102">
        <v>17600</v>
      </c>
      <c r="AD441" s="94">
        <v>7500</v>
      </c>
      <c r="AE441" s="94">
        <v>1500</v>
      </c>
      <c r="AF441" s="94">
        <v>1500</v>
      </c>
      <c r="AG441" s="94">
        <v>1500</v>
      </c>
      <c r="AH441" s="102" t="s">
        <v>3117</v>
      </c>
      <c r="AI441" s="102"/>
      <c r="AJ441" s="107"/>
      <c r="AK441" s="107" t="s">
        <v>3118</v>
      </c>
      <c r="AL441" s="107"/>
    </row>
    <row r="442" spans="2:38" ht="25.25" customHeight="1" x14ac:dyDescent="0.2">
      <c r="B442" s="102" t="s">
        <v>1658</v>
      </c>
      <c r="C442" s="94" t="s">
        <v>85</v>
      </c>
      <c r="D442" s="103" t="s">
        <v>11232</v>
      </c>
      <c r="E442" s="94" t="s">
        <v>11233</v>
      </c>
      <c r="F442" s="94" t="s">
        <v>3116</v>
      </c>
      <c r="G442" s="94" t="s">
        <v>2497</v>
      </c>
      <c r="H442" s="103">
        <v>2022</v>
      </c>
      <c r="I442" s="103">
        <v>2022</v>
      </c>
      <c r="J442" s="102" t="s">
        <v>7355</v>
      </c>
      <c r="K442" s="94" t="s">
        <v>7356</v>
      </c>
      <c r="L442" s="94" t="s">
        <v>7357</v>
      </c>
      <c r="M442" s="94" t="s">
        <v>7358</v>
      </c>
      <c r="N442" s="94" t="s">
        <v>7359</v>
      </c>
      <c r="O442" s="94" t="s">
        <v>89</v>
      </c>
      <c r="P442" s="94" t="s">
        <v>90</v>
      </c>
      <c r="Q442" s="94" t="s">
        <v>7360</v>
      </c>
      <c r="R442" s="94" t="s">
        <v>7361</v>
      </c>
      <c r="S442" s="94" t="s">
        <v>119</v>
      </c>
      <c r="T442" s="94" t="s">
        <v>7362</v>
      </c>
      <c r="U442" s="94" t="s">
        <v>1668</v>
      </c>
      <c r="V442" s="104" t="s">
        <v>7363</v>
      </c>
      <c r="W442" s="105" t="s">
        <v>2498</v>
      </c>
      <c r="X442" s="105" t="s">
        <v>7360</v>
      </c>
      <c r="Y442" s="105" t="s">
        <v>7364</v>
      </c>
      <c r="Z442" s="105" t="s">
        <v>7365</v>
      </c>
      <c r="AA442" s="105" t="s">
        <v>7366</v>
      </c>
      <c r="AB442" s="106">
        <v>1</v>
      </c>
      <c r="AC442" s="102">
        <v>6000</v>
      </c>
      <c r="AD442" s="94">
        <v>3000</v>
      </c>
      <c r="AE442" s="94">
        <v>1500</v>
      </c>
      <c r="AF442" s="94">
        <v>1500</v>
      </c>
      <c r="AG442" s="94">
        <v>1500</v>
      </c>
      <c r="AH442" s="102" t="s">
        <v>3117</v>
      </c>
      <c r="AI442" s="102"/>
      <c r="AJ442" s="107"/>
      <c r="AK442" s="107" t="s">
        <v>3118</v>
      </c>
      <c r="AL442" s="107"/>
    </row>
    <row r="443" spans="2:38" ht="25.25" customHeight="1" x14ac:dyDescent="0.2">
      <c r="B443" s="102" t="s">
        <v>1658</v>
      </c>
      <c r="C443" s="94" t="s">
        <v>85</v>
      </c>
      <c r="D443" s="103" t="s">
        <v>11234</v>
      </c>
      <c r="E443" s="94" t="s">
        <v>11235</v>
      </c>
      <c r="F443" s="94" t="s">
        <v>3116</v>
      </c>
      <c r="G443" s="94" t="s">
        <v>2497</v>
      </c>
      <c r="H443" s="103">
        <v>2022</v>
      </c>
      <c r="I443" s="103">
        <v>2022</v>
      </c>
      <c r="J443" s="102" t="s">
        <v>7689</v>
      </c>
      <c r="K443" s="94" t="s">
        <v>7690</v>
      </c>
      <c r="L443" s="94" t="s">
        <v>7691</v>
      </c>
      <c r="M443" s="94" t="s">
        <v>7692</v>
      </c>
      <c r="N443" s="94" t="s">
        <v>7693</v>
      </c>
      <c r="O443" s="94" t="s">
        <v>89</v>
      </c>
      <c r="P443" s="94" t="s">
        <v>90</v>
      </c>
      <c r="Q443" s="94" t="s">
        <v>7694</v>
      </c>
      <c r="R443" s="94" t="s">
        <v>7695</v>
      </c>
      <c r="S443" s="94" t="s">
        <v>135</v>
      </c>
      <c r="T443" s="94" t="s">
        <v>1699</v>
      </c>
      <c r="U443" s="94" t="s">
        <v>1668</v>
      </c>
      <c r="V443" s="104" t="s">
        <v>7696</v>
      </c>
      <c r="W443" s="105" t="s">
        <v>7697</v>
      </c>
      <c r="X443" s="105" t="s">
        <v>7694</v>
      </c>
      <c r="Y443" s="105" t="s">
        <v>7698</v>
      </c>
      <c r="Z443" s="105" t="s">
        <v>7699</v>
      </c>
      <c r="AA443" s="105" t="s">
        <v>7700</v>
      </c>
      <c r="AB443" s="106">
        <v>4</v>
      </c>
      <c r="AC443" s="102">
        <v>81890</v>
      </c>
      <c r="AD443" s="94">
        <v>25000</v>
      </c>
      <c r="AE443" s="94">
        <v>2500</v>
      </c>
      <c r="AF443" s="94">
        <v>2500</v>
      </c>
      <c r="AG443" s="94">
        <v>2500</v>
      </c>
      <c r="AH443" s="102" t="s">
        <v>3117</v>
      </c>
      <c r="AI443" s="102"/>
      <c r="AJ443" s="107"/>
      <c r="AK443" s="107" t="s">
        <v>3118</v>
      </c>
      <c r="AL443" s="107"/>
    </row>
    <row r="444" spans="2:38" ht="25.25" customHeight="1" x14ac:dyDescent="0.2">
      <c r="B444" s="102" t="s">
        <v>1658</v>
      </c>
      <c r="C444" s="94" t="s">
        <v>85</v>
      </c>
      <c r="D444" s="103" t="s">
        <v>11236</v>
      </c>
      <c r="E444" s="94" t="s">
        <v>11237</v>
      </c>
      <c r="F444" s="94" t="s">
        <v>3116</v>
      </c>
      <c r="G444" s="94" t="s">
        <v>2497</v>
      </c>
      <c r="H444" s="103">
        <v>2022</v>
      </c>
      <c r="I444" s="103">
        <v>2022</v>
      </c>
      <c r="J444" s="102" t="s">
        <v>7835</v>
      </c>
      <c r="K444" s="94" t="s">
        <v>7836</v>
      </c>
      <c r="L444" s="94" t="s">
        <v>7837</v>
      </c>
      <c r="M444" s="94" t="s">
        <v>7838</v>
      </c>
      <c r="N444" s="94" t="s">
        <v>7839</v>
      </c>
      <c r="O444" s="94" t="s">
        <v>89</v>
      </c>
      <c r="P444" s="94" t="s">
        <v>90</v>
      </c>
      <c r="Q444" s="94" t="s">
        <v>1697</v>
      </c>
      <c r="R444" s="94" t="s">
        <v>1698</v>
      </c>
      <c r="S444" s="94" t="s">
        <v>135</v>
      </c>
      <c r="T444" s="94" t="s">
        <v>1699</v>
      </c>
      <c r="U444" s="94" t="s">
        <v>1668</v>
      </c>
      <c r="V444" s="104" t="s">
        <v>7840</v>
      </c>
      <c r="W444" s="105" t="s">
        <v>2498</v>
      </c>
      <c r="X444" s="105" t="s">
        <v>1697</v>
      </c>
      <c r="Y444" s="105" t="s">
        <v>2915</v>
      </c>
      <c r="Z444" s="105" t="s">
        <v>7841</v>
      </c>
      <c r="AA444" s="105" t="s">
        <v>2917</v>
      </c>
      <c r="AB444" s="106">
        <v>3</v>
      </c>
      <c r="AC444" s="102">
        <v>15987</v>
      </c>
      <c r="AD444" s="94">
        <v>4550</v>
      </c>
      <c r="AE444" s="94">
        <v>1500</v>
      </c>
      <c r="AF444" s="94">
        <v>1500</v>
      </c>
      <c r="AG444" s="94">
        <v>1500</v>
      </c>
      <c r="AH444" s="102" t="s">
        <v>3117</v>
      </c>
      <c r="AI444" s="102"/>
      <c r="AJ444" s="107"/>
      <c r="AK444" s="107" t="s">
        <v>3118</v>
      </c>
      <c r="AL444" s="107"/>
    </row>
    <row r="445" spans="2:38" ht="25.25" customHeight="1" x14ac:dyDescent="0.2">
      <c r="B445" s="102" t="s">
        <v>1658</v>
      </c>
      <c r="C445" s="94" t="s">
        <v>85</v>
      </c>
      <c r="D445" s="103" t="s">
        <v>11238</v>
      </c>
      <c r="E445" s="94" t="s">
        <v>11239</v>
      </c>
      <c r="F445" s="94" t="s">
        <v>3116</v>
      </c>
      <c r="G445" s="94" t="s">
        <v>2497</v>
      </c>
      <c r="H445" s="103">
        <v>2022</v>
      </c>
      <c r="I445" s="103">
        <v>2022</v>
      </c>
      <c r="J445" s="102" t="s">
        <v>11240</v>
      </c>
      <c r="K445" s="94" t="s">
        <v>11241</v>
      </c>
      <c r="L445" s="94" t="s">
        <v>11242</v>
      </c>
      <c r="M445" s="94" t="s">
        <v>11243</v>
      </c>
      <c r="N445" s="94" t="s">
        <v>11244</v>
      </c>
      <c r="O445" s="94" t="s">
        <v>89</v>
      </c>
      <c r="P445" s="94" t="s">
        <v>90</v>
      </c>
      <c r="Q445" s="94" t="s">
        <v>11245</v>
      </c>
      <c r="R445" s="94" t="s">
        <v>11246</v>
      </c>
      <c r="S445" s="94" t="s">
        <v>135</v>
      </c>
      <c r="T445" s="94" t="s">
        <v>1849</v>
      </c>
      <c r="U445" s="94" t="s">
        <v>1668</v>
      </c>
      <c r="V445" s="104" t="s">
        <v>11247</v>
      </c>
      <c r="W445" s="105" t="s">
        <v>11248</v>
      </c>
      <c r="X445" s="105" t="s">
        <v>11245</v>
      </c>
      <c r="Y445" s="105" t="s">
        <v>11249</v>
      </c>
      <c r="Z445" s="105" t="s">
        <v>11250</v>
      </c>
      <c r="AA445" s="105" t="s">
        <v>11251</v>
      </c>
      <c r="AB445" s="106">
        <v>1</v>
      </c>
      <c r="AC445" s="102">
        <v>24700</v>
      </c>
      <c r="AD445" s="94">
        <v>2000</v>
      </c>
      <c r="AE445" s="94">
        <v>1500</v>
      </c>
      <c r="AF445" s="94">
        <v>1500</v>
      </c>
      <c r="AG445" s="94">
        <v>1500</v>
      </c>
      <c r="AH445" s="102" t="s">
        <v>3117</v>
      </c>
      <c r="AI445" s="102"/>
      <c r="AJ445" s="107"/>
      <c r="AK445" s="107" t="s">
        <v>3118</v>
      </c>
      <c r="AL445" s="107"/>
    </row>
    <row r="446" spans="2:38" ht="25.25" customHeight="1" x14ac:dyDescent="0.2">
      <c r="B446" s="102" t="s">
        <v>1658</v>
      </c>
      <c r="C446" s="94" t="s">
        <v>85</v>
      </c>
      <c r="D446" s="103" t="s">
        <v>11252</v>
      </c>
      <c r="E446" s="94" t="s">
        <v>11253</v>
      </c>
      <c r="F446" s="94" t="s">
        <v>3116</v>
      </c>
      <c r="G446" s="94" t="s">
        <v>2497</v>
      </c>
      <c r="H446" s="103">
        <v>2022</v>
      </c>
      <c r="I446" s="103">
        <v>2022</v>
      </c>
      <c r="J446" s="102" t="s">
        <v>7844</v>
      </c>
      <c r="K446" s="94" t="s">
        <v>7845</v>
      </c>
      <c r="L446" s="94" t="s">
        <v>7846</v>
      </c>
      <c r="M446" s="94" t="s">
        <v>7847</v>
      </c>
      <c r="N446" s="94" t="s">
        <v>7848</v>
      </c>
      <c r="O446" s="94" t="s">
        <v>89</v>
      </c>
      <c r="P446" s="94" t="s">
        <v>90</v>
      </c>
      <c r="Q446" s="94" t="s">
        <v>7849</v>
      </c>
      <c r="R446" s="94" t="s">
        <v>7850</v>
      </c>
      <c r="S446" s="94" t="s">
        <v>135</v>
      </c>
      <c r="T446" s="94" t="s">
        <v>1849</v>
      </c>
      <c r="U446" s="94" t="s">
        <v>1668</v>
      </c>
      <c r="V446" s="104" t="s">
        <v>7851</v>
      </c>
      <c r="W446" s="105" t="s">
        <v>7852</v>
      </c>
      <c r="X446" s="105" t="s">
        <v>7849</v>
      </c>
      <c r="Y446" s="105" t="s">
        <v>7853</v>
      </c>
      <c r="Z446" s="105" t="s">
        <v>7854</v>
      </c>
      <c r="AA446" s="105" t="s">
        <v>7855</v>
      </c>
      <c r="AB446" s="106">
        <v>1</v>
      </c>
      <c r="AC446" s="102">
        <v>3120</v>
      </c>
      <c r="AD446" s="94">
        <v>1500</v>
      </c>
      <c r="AE446" s="94">
        <v>1000</v>
      </c>
      <c r="AF446" s="94">
        <v>1000</v>
      </c>
      <c r="AG446" s="94">
        <v>1000</v>
      </c>
      <c r="AH446" s="102" t="s">
        <v>3117</v>
      </c>
      <c r="AI446" s="102"/>
      <c r="AJ446" s="107"/>
      <c r="AK446" s="107" t="s">
        <v>3118</v>
      </c>
      <c r="AL446" s="107"/>
    </row>
    <row r="447" spans="2:38" ht="25.25" customHeight="1" x14ac:dyDescent="0.2">
      <c r="B447" s="102" t="s">
        <v>1658</v>
      </c>
      <c r="C447" s="94" t="s">
        <v>85</v>
      </c>
      <c r="D447" s="103" t="s">
        <v>11254</v>
      </c>
      <c r="E447" s="94" t="s">
        <v>11255</v>
      </c>
      <c r="F447" s="94" t="s">
        <v>3116</v>
      </c>
      <c r="G447" s="94" t="s">
        <v>2497</v>
      </c>
      <c r="H447" s="103">
        <v>2022</v>
      </c>
      <c r="I447" s="103">
        <v>2022</v>
      </c>
      <c r="J447" s="102" t="s">
        <v>11256</v>
      </c>
      <c r="K447" s="94" t="s">
        <v>11257</v>
      </c>
      <c r="L447" s="94" t="s">
        <v>11258</v>
      </c>
      <c r="M447" s="94" t="s">
        <v>11259</v>
      </c>
      <c r="N447" s="94" t="s">
        <v>11260</v>
      </c>
      <c r="O447" s="94" t="s">
        <v>89</v>
      </c>
      <c r="P447" s="94" t="s">
        <v>257</v>
      </c>
      <c r="Q447" s="94" t="s">
        <v>11261</v>
      </c>
      <c r="R447" s="94" t="s">
        <v>11262</v>
      </c>
      <c r="S447" s="94" t="s">
        <v>91</v>
      </c>
      <c r="T447" s="94" t="s">
        <v>1720</v>
      </c>
      <c r="U447" s="94" t="s">
        <v>1668</v>
      </c>
      <c r="V447" s="104" t="s">
        <v>11263</v>
      </c>
      <c r="W447" s="105" t="s">
        <v>2498</v>
      </c>
      <c r="X447" s="105" t="s">
        <v>11261</v>
      </c>
      <c r="Y447" s="105" t="s">
        <v>11264</v>
      </c>
      <c r="Z447" s="105" t="s">
        <v>11265</v>
      </c>
      <c r="AA447" s="105" t="s">
        <v>11266</v>
      </c>
      <c r="AB447" s="106">
        <v>3</v>
      </c>
      <c r="AC447" s="102">
        <v>10770</v>
      </c>
      <c r="AD447" s="94">
        <v>4150</v>
      </c>
      <c r="AE447" s="94">
        <v>1500</v>
      </c>
      <c r="AF447" s="94">
        <v>1500</v>
      </c>
      <c r="AG447" s="94">
        <v>1500</v>
      </c>
      <c r="AH447" s="102" t="s">
        <v>3117</v>
      </c>
      <c r="AI447" s="102"/>
      <c r="AJ447" s="107"/>
      <c r="AK447" s="107" t="s">
        <v>3118</v>
      </c>
      <c r="AL447" s="107"/>
    </row>
    <row r="448" spans="2:38" ht="25.25" customHeight="1" x14ac:dyDescent="0.2">
      <c r="B448" s="102" t="s">
        <v>1658</v>
      </c>
      <c r="C448" s="94" t="s">
        <v>85</v>
      </c>
      <c r="D448" s="103" t="s">
        <v>11267</v>
      </c>
      <c r="E448" s="94" t="s">
        <v>11268</v>
      </c>
      <c r="F448" s="94" t="s">
        <v>3116</v>
      </c>
      <c r="G448" s="94" t="s">
        <v>2497</v>
      </c>
      <c r="H448" s="103">
        <v>2022</v>
      </c>
      <c r="I448" s="103">
        <v>2022</v>
      </c>
      <c r="J448" s="102" t="s">
        <v>7625</v>
      </c>
      <c r="K448" s="94" t="s">
        <v>7626</v>
      </c>
      <c r="L448" s="94" t="s">
        <v>7627</v>
      </c>
      <c r="M448" s="94" t="s">
        <v>7628</v>
      </c>
      <c r="N448" s="94" t="s">
        <v>7629</v>
      </c>
      <c r="O448" s="94" t="s">
        <v>89</v>
      </c>
      <c r="P448" s="94" t="s">
        <v>90</v>
      </c>
      <c r="Q448" s="94" t="s">
        <v>7630</v>
      </c>
      <c r="R448" s="94" t="s">
        <v>7631</v>
      </c>
      <c r="S448" s="94" t="s">
        <v>135</v>
      </c>
      <c r="T448" s="94" t="s">
        <v>7243</v>
      </c>
      <c r="U448" s="94" t="s">
        <v>1668</v>
      </c>
      <c r="V448" s="104" t="s">
        <v>7632</v>
      </c>
      <c r="W448" s="105" t="s">
        <v>7633</v>
      </c>
      <c r="X448" s="105" t="s">
        <v>7630</v>
      </c>
      <c r="Y448" s="105" t="s">
        <v>7634</v>
      </c>
      <c r="Z448" s="105" t="s">
        <v>7635</v>
      </c>
      <c r="AA448" s="105" t="s">
        <v>7636</v>
      </c>
      <c r="AB448" s="106">
        <v>3</v>
      </c>
      <c r="AC448" s="102">
        <v>22500</v>
      </c>
      <c r="AD448" s="94">
        <v>6500</v>
      </c>
      <c r="AE448" s="94">
        <v>1500</v>
      </c>
      <c r="AF448" s="94">
        <v>1500</v>
      </c>
      <c r="AG448" s="94">
        <v>1500</v>
      </c>
      <c r="AH448" s="102" t="s">
        <v>3117</v>
      </c>
      <c r="AI448" s="102"/>
      <c r="AJ448" s="107"/>
      <c r="AK448" s="107" t="s">
        <v>3118</v>
      </c>
      <c r="AL448" s="107"/>
    </row>
    <row r="449" spans="2:38" ht="25.25" customHeight="1" x14ac:dyDescent="0.2">
      <c r="B449" s="102" t="s">
        <v>1658</v>
      </c>
      <c r="C449" s="94" t="s">
        <v>85</v>
      </c>
      <c r="D449" s="103" t="s">
        <v>11269</v>
      </c>
      <c r="E449" s="94" t="s">
        <v>11270</v>
      </c>
      <c r="F449" s="94" t="s">
        <v>3116</v>
      </c>
      <c r="G449" s="94" t="s">
        <v>2497</v>
      </c>
      <c r="H449" s="103">
        <v>2022</v>
      </c>
      <c r="I449" s="103">
        <v>2022</v>
      </c>
      <c r="J449" s="102" t="s">
        <v>7756</v>
      </c>
      <c r="K449" s="94" t="s">
        <v>7757</v>
      </c>
      <c r="L449" s="94" t="s">
        <v>7758</v>
      </c>
      <c r="M449" s="94" t="s">
        <v>7759</v>
      </c>
      <c r="N449" s="94" t="s">
        <v>7760</v>
      </c>
      <c r="O449" s="94" t="s">
        <v>89</v>
      </c>
      <c r="P449" s="94" t="s">
        <v>90</v>
      </c>
      <c r="Q449" s="94" t="s">
        <v>7761</v>
      </c>
      <c r="R449" s="94" t="s">
        <v>7762</v>
      </c>
      <c r="S449" s="94" t="s">
        <v>135</v>
      </c>
      <c r="T449" s="94" t="s">
        <v>7457</v>
      </c>
      <c r="U449" s="94" t="s">
        <v>1668</v>
      </c>
      <c r="V449" s="104" t="s">
        <v>7763</v>
      </c>
      <c r="W449" s="105" t="s">
        <v>2498</v>
      </c>
      <c r="X449" s="105" t="s">
        <v>7761</v>
      </c>
      <c r="Y449" s="105" t="s">
        <v>7764</v>
      </c>
      <c r="Z449" s="105" t="s">
        <v>7765</v>
      </c>
      <c r="AA449" s="105" t="s">
        <v>7766</v>
      </c>
      <c r="AB449" s="106">
        <v>1</v>
      </c>
      <c r="AC449" s="102">
        <v>4500</v>
      </c>
      <c r="AD449" s="94">
        <v>2250</v>
      </c>
      <c r="AE449" s="94">
        <v>2000</v>
      </c>
      <c r="AF449" s="94">
        <v>2000</v>
      </c>
      <c r="AG449" s="94">
        <v>2000</v>
      </c>
      <c r="AH449" s="102" t="s">
        <v>3117</v>
      </c>
      <c r="AI449" s="102"/>
      <c r="AJ449" s="107"/>
      <c r="AK449" s="107" t="s">
        <v>3118</v>
      </c>
      <c r="AL449" s="107"/>
    </row>
    <row r="450" spans="2:38" ht="25.25" customHeight="1" x14ac:dyDescent="0.2">
      <c r="B450" s="102" t="s">
        <v>1658</v>
      </c>
      <c r="C450" s="94" t="s">
        <v>85</v>
      </c>
      <c r="D450" s="103" t="s">
        <v>11271</v>
      </c>
      <c r="E450" s="94" t="s">
        <v>11272</v>
      </c>
      <c r="F450" s="94" t="s">
        <v>3116</v>
      </c>
      <c r="G450" s="94" t="s">
        <v>2497</v>
      </c>
      <c r="H450" s="103">
        <v>2022</v>
      </c>
      <c r="I450" s="103">
        <v>2022</v>
      </c>
      <c r="J450" s="102" t="s">
        <v>7292</v>
      </c>
      <c r="K450" s="94" t="s">
        <v>7293</v>
      </c>
      <c r="L450" s="94" t="s">
        <v>7294</v>
      </c>
      <c r="M450" s="94" t="s">
        <v>7295</v>
      </c>
      <c r="N450" s="94" t="s">
        <v>7296</v>
      </c>
      <c r="O450" s="94" t="s">
        <v>89</v>
      </c>
      <c r="P450" s="94" t="s">
        <v>90</v>
      </c>
      <c r="Q450" s="94" t="s">
        <v>7297</v>
      </c>
      <c r="R450" s="94" t="s">
        <v>7298</v>
      </c>
      <c r="S450" s="94" t="s">
        <v>91</v>
      </c>
      <c r="T450" s="94" t="s">
        <v>7243</v>
      </c>
      <c r="U450" s="94" t="s">
        <v>1668</v>
      </c>
      <c r="V450" s="104" t="s">
        <v>7299</v>
      </c>
      <c r="W450" s="105" t="s">
        <v>2498</v>
      </c>
      <c r="X450" s="105" t="s">
        <v>7297</v>
      </c>
      <c r="Y450" s="105" t="s">
        <v>7300</v>
      </c>
      <c r="Z450" s="105" t="s">
        <v>7301</v>
      </c>
      <c r="AA450" s="105" t="s">
        <v>7302</v>
      </c>
      <c r="AB450" s="106">
        <v>1</v>
      </c>
      <c r="AC450" s="102">
        <v>26900</v>
      </c>
      <c r="AD450" s="94">
        <v>5000</v>
      </c>
      <c r="AE450" s="94">
        <v>1500</v>
      </c>
      <c r="AF450" s="94">
        <v>1500</v>
      </c>
      <c r="AG450" s="94">
        <v>1500</v>
      </c>
      <c r="AH450" s="102" t="s">
        <v>3117</v>
      </c>
      <c r="AI450" s="102"/>
      <c r="AJ450" s="107"/>
      <c r="AK450" s="107" t="s">
        <v>3118</v>
      </c>
      <c r="AL450" s="107"/>
    </row>
    <row r="451" spans="2:38" ht="25.25" customHeight="1" x14ac:dyDescent="0.2">
      <c r="B451" s="102" t="s">
        <v>1658</v>
      </c>
      <c r="C451" s="94" t="s">
        <v>85</v>
      </c>
      <c r="D451" s="103" t="s">
        <v>11273</v>
      </c>
      <c r="E451" s="94" t="s">
        <v>11274</v>
      </c>
      <c r="F451" s="94" t="s">
        <v>3116</v>
      </c>
      <c r="G451" s="94" t="s">
        <v>2497</v>
      </c>
      <c r="H451" s="103">
        <v>2022</v>
      </c>
      <c r="I451" s="103">
        <v>2022</v>
      </c>
      <c r="J451" s="102" t="s">
        <v>7464</v>
      </c>
      <c r="K451" s="94" t="s">
        <v>7465</v>
      </c>
      <c r="L451" s="94" t="s">
        <v>7466</v>
      </c>
      <c r="M451" s="94" t="s">
        <v>7467</v>
      </c>
      <c r="N451" s="94" t="s">
        <v>7468</v>
      </c>
      <c r="O451" s="94" t="s">
        <v>89</v>
      </c>
      <c r="P451" s="94" t="s">
        <v>90</v>
      </c>
      <c r="Q451" s="94" t="s">
        <v>7469</v>
      </c>
      <c r="R451" s="94" t="s">
        <v>7470</v>
      </c>
      <c r="S451" s="94" t="s">
        <v>135</v>
      </c>
      <c r="T451" s="94" t="s">
        <v>1667</v>
      </c>
      <c r="U451" s="94" t="s">
        <v>1668</v>
      </c>
      <c r="V451" s="104" t="s">
        <v>7471</v>
      </c>
      <c r="W451" s="105" t="s">
        <v>2498</v>
      </c>
      <c r="X451" s="105" t="s">
        <v>7469</v>
      </c>
      <c r="Y451" s="105" t="s">
        <v>7472</v>
      </c>
      <c r="Z451" s="105" t="s">
        <v>7473</v>
      </c>
      <c r="AA451" s="105" t="s">
        <v>7474</v>
      </c>
      <c r="AB451" s="106">
        <v>2</v>
      </c>
      <c r="AC451" s="102">
        <v>12105</v>
      </c>
      <c r="AD451" s="94">
        <v>2500</v>
      </c>
      <c r="AE451" s="94">
        <v>1500</v>
      </c>
      <c r="AF451" s="94">
        <v>1500</v>
      </c>
      <c r="AG451" s="94">
        <v>1500</v>
      </c>
      <c r="AH451" s="102" t="s">
        <v>3117</v>
      </c>
      <c r="AI451" s="102"/>
      <c r="AJ451" s="107"/>
      <c r="AK451" s="107" t="s">
        <v>3118</v>
      </c>
      <c r="AL451" s="107"/>
    </row>
    <row r="452" spans="2:38" ht="25.25" customHeight="1" x14ac:dyDescent="0.2">
      <c r="B452" s="102" t="s">
        <v>1658</v>
      </c>
      <c r="C452" s="94" t="s">
        <v>85</v>
      </c>
      <c r="D452" s="103" t="s">
        <v>11275</v>
      </c>
      <c r="E452" s="94" t="s">
        <v>11276</v>
      </c>
      <c r="F452" s="94" t="s">
        <v>3116</v>
      </c>
      <c r="G452" s="94" t="s">
        <v>2497</v>
      </c>
      <c r="H452" s="103">
        <v>2022</v>
      </c>
      <c r="I452" s="103">
        <v>2022</v>
      </c>
      <c r="J452" s="102" t="s">
        <v>1819</v>
      </c>
      <c r="K452" s="94" t="s">
        <v>1820</v>
      </c>
      <c r="L452" s="94" t="s">
        <v>2947</v>
      </c>
      <c r="M452" s="94" t="s">
        <v>1822</v>
      </c>
      <c r="N452" s="94" t="s">
        <v>1823</v>
      </c>
      <c r="O452" s="94" t="s">
        <v>89</v>
      </c>
      <c r="P452" s="94" t="s">
        <v>90</v>
      </c>
      <c r="Q452" s="94" t="s">
        <v>1824</v>
      </c>
      <c r="R452" s="94" t="s">
        <v>1825</v>
      </c>
      <c r="S452" s="94" t="s">
        <v>135</v>
      </c>
      <c r="T452" s="94" t="s">
        <v>1826</v>
      </c>
      <c r="U452" s="94" t="s">
        <v>1668</v>
      </c>
      <c r="V452" s="104" t="s">
        <v>2948</v>
      </c>
      <c r="W452" s="105" t="s">
        <v>2949</v>
      </c>
      <c r="X452" s="105" t="s">
        <v>2950</v>
      </c>
      <c r="Y452" s="105" t="s">
        <v>2951</v>
      </c>
      <c r="Z452" s="105" t="s">
        <v>2952</v>
      </c>
      <c r="AA452" s="105" t="s">
        <v>2953</v>
      </c>
      <c r="AB452" s="106">
        <v>3</v>
      </c>
      <c r="AC452" s="102">
        <v>12520</v>
      </c>
      <c r="AD452" s="94">
        <v>3800</v>
      </c>
      <c r="AE452" s="94">
        <v>1500</v>
      </c>
      <c r="AF452" s="94">
        <v>1500</v>
      </c>
      <c r="AG452" s="94">
        <v>1500</v>
      </c>
      <c r="AH452" s="102" t="s">
        <v>3117</v>
      </c>
      <c r="AI452" s="102"/>
      <c r="AJ452" s="107"/>
      <c r="AK452" s="107" t="s">
        <v>3118</v>
      </c>
      <c r="AL452" s="107"/>
    </row>
    <row r="453" spans="2:38" ht="25.25" customHeight="1" x14ac:dyDescent="0.2">
      <c r="B453" s="102" t="s">
        <v>1887</v>
      </c>
      <c r="C453" s="94" t="s">
        <v>85</v>
      </c>
      <c r="D453" s="103" t="s">
        <v>11277</v>
      </c>
      <c r="E453" s="94" t="s">
        <v>11278</v>
      </c>
      <c r="F453" s="94" t="s">
        <v>3116</v>
      </c>
      <c r="G453" s="94" t="s">
        <v>2497</v>
      </c>
      <c r="H453" s="103">
        <v>2022</v>
      </c>
      <c r="I453" s="103">
        <v>2022</v>
      </c>
      <c r="J453" s="102" t="s">
        <v>1889</v>
      </c>
      <c r="K453" s="94" t="s">
        <v>1890</v>
      </c>
      <c r="L453" s="94" t="s">
        <v>1891</v>
      </c>
      <c r="M453" s="94" t="s">
        <v>1892</v>
      </c>
      <c r="N453" s="94" t="s">
        <v>1893</v>
      </c>
      <c r="O453" s="94" t="s">
        <v>89</v>
      </c>
      <c r="P453" s="94" t="s">
        <v>90</v>
      </c>
      <c r="Q453" s="94" t="s">
        <v>1894</v>
      </c>
      <c r="R453" s="94" t="s">
        <v>1895</v>
      </c>
      <c r="S453" s="94" t="s">
        <v>91</v>
      </c>
      <c r="T453" s="94" t="s">
        <v>1896</v>
      </c>
      <c r="U453" s="94" t="s">
        <v>137</v>
      </c>
      <c r="V453" s="104" t="s">
        <v>2967</v>
      </c>
      <c r="W453" s="105" t="s">
        <v>2498</v>
      </c>
      <c r="X453" s="105" t="s">
        <v>1894</v>
      </c>
      <c r="Y453" s="105" t="s">
        <v>2968</v>
      </c>
      <c r="Z453" s="105" t="s">
        <v>2969</v>
      </c>
      <c r="AA453" s="105" t="s">
        <v>2970</v>
      </c>
      <c r="AB453" s="106">
        <v>3</v>
      </c>
      <c r="AC453" s="102">
        <v>43938</v>
      </c>
      <c r="AD453" s="94">
        <v>20794</v>
      </c>
      <c r="AE453" s="94">
        <v>2910</v>
      </c>
      <c r="AF453" s="94">
        <v>2910</v>
      </c>
      <c r="AG453" s="94">
        <v>2910</v>
      </c>
      <c r="AH453" s="102" t="s">
        <v>3117</v>
      </c>
      <c r="AI453" s="102"/>
      <c r="AJ453" s="107"/>
      <c r="AK453" s="107" t="s">
        <v>3118</v>
      </c>
      <c r="AL453" s="107"/>
    </row>
    <row r="454" spans="2:38" ht="25.25" customHeight="1" x14ac:dyDescent="0.2">
      <c r="B454" s="102" t="s">
        <v>1887</v>
      </c>
      <c r="C454" s="94" t="s">
        <v>85</v>
      </c>
      <c r="D454" s="103" t="s">
        <v>11279</v>
      </c>
      <c r="E454" s="94" t="s">
        <v>11280</v>
      </c>
      <c r="F454" s="94" t="s">
        <v>3116</v>
      </c>
      <c r="G454" s="94" t="s">
        <v>2497</v>
      </c>
      <c r="H454" s="103">
        <v>2022</v>
      </c>
      <c r="I454" s="103">
        <v>2022</v>
      </c>
      <c r="J454" s="102" t="s">
        <v>8270</v>
      </c>
      <c r="K454" s="94" t="s">
        <v>8271</v>
      </c>
      <c r="L454" s="94" t="s">
        <v>8272</v>
      </c>
      <c r="M454" s="94" t="s">
        <v>8273</v>
      </c>
      <c r="N454" s="94" t="s">
        <v>8274</v>
      </c>
      <c r="O454" s="94" t="s">
        <v>89</v>
      </c>
      <c r="P454" s="94" t="s">
        <v>90</v>
      </c>
      <c r="Q454" s="94" t="s">
        <v>8275</v>
      </c>
      <c r="R454" s="94" t="s">
        <v>8276</v>
      </c>
      <c r="S454" s="94" t="s">
        <v>135</v>
      </c>
      <c r="T454" s="94" t="s">
        <v>1946</v>
      </c>
      <c r="U454" s="94" t="s">
        <v>137</v>
      </c>
      <c r="V454" s="104" t="s">
        <v>8277</v>
      </c>
      <c r="W454" s="105" t="s">
        <v>2498</v>
      </c>
      <c r="X454" s="105" t="s">
        <v>8275</v>
      </c>
      <c r="Y454" s="105" t="s">
        <v>8278</v>
      </c>
      <c r="Z454" s="105" t="s">
        <v>8279</v>
      </c>
      <c r="AA454" s="105" t="s">
        <v>8280</v>
      </c>
      <c r="AB454" s="106">
        <v>1</v>
      </c>
      <c r="AC454" s="102">
        <v>3350</v>
      </c>
      <c r="AD454" s="94">
        <v>1500</v>
      </c>
      <c r="AE454" s="94">
        <v>1000</v>
      </c>
      <c r="AF454" s="94">
        <v>1000</v>
      </c>
      <c r="AG454" s="94">
        <v>1000</v>
      </c>
      <c r="AH454" s="102" t="s">
        <v>3117</v>
      </c>
      <c r="AI454" s="102"/>
      <c r="AJ454" s="107"/>
      <c r="AK454" s="107" t="s">
        <v>3118</v>
      </c>
      <c r="AL454" s="107"/>
    </row>
    <row r="455" spans="2:38" ht="25.25" customHeight="1" x14ac:dyDescent="0.2">
      <c r="B455" s="102" t="s">
        <v>1887</v>
      </c>
      <c r="C455" s="94" t="s">
        <v>85</v>
      </c>
      <c r="D455" s="103" t="s">
        <v>11281</v>
      </c>
      <c r="E455" s="94" t="s">
        <v>11282</v>
      </c>
      <c r="F455" s="94" t="s">
        <v>472</v>
      </c>
      <c r="G455" s="94" t="s">
        <v>2497</v>
      </c>
      <c r="H455" s="103">
        <v>2022</v>
      </c>
      <c r="I455" s="103">
        <v>2022</v>
      </c>
      <c r="J455" s="102" t="s">
        <v>7893</v>
      </c>
      <c r="K455" s="94" t="s">
        <v>7894</v>
      </c>
      <c r="L455" s="94" t="s">
        <v>7895</v>
      </c>
      <c r="M455" s="94" t="s">
        <v>7896</v>
      </c>
      <c r="N455" s="94" t="s">
        <v>7897</v>
      </c>
      <c r="O455" s="94" t="s">
        <v>89</v>
      </c>
      <c r="P455" s="94" t="s">
        <v>90</v>
      </c>
      <c r="Q455" s="94" t="s">
        <v>7898</v>
      </c>
      <c r="R455" s="94" t="s">
        <v>7899</v>
      </c>
      <c r="S455" s="94" t="s">
        <v>91</v>
      </c>
      <c r="T455" s="94" t="s">
        <v>136</v>
      </c>
      <c r="U455" s="94" t="s">
        <v>137</v>
      </c>
      <c r="V455" s="104" t="s">
        <v>7900</v>
      </c>
      <c r="W455" s="105" t="s">
        <v>7901</v>
      </c>
      <c r="X455" s="105" t="s">
        <v>7898</v>
      </c>
      <c r="Y455" s="105" t="s">
        <v>7902</v>
      </c>
      <c r="Z455" s="105" t="s">
        <v>7903</v>
      </c>
      <c r="AA455" s="105" t="s">
        <v>7904</v>
      </c>
      <c r="AB455" s="106">
        <v>1</v>
      </c>
      <c r="AC455" s="102">
        <v>8900</v>
      </c>
      <c r="AD455" s="94">
        <v>3700</v>
      </c>
      <c r="AE455" s="94">
        <v>0</v>
      </c>
      <c r="AF455" s="94">
        <v>0</v>
      </c>
      <c r="AG455" s="94">
        <v>0</v>
      </c>
      <c r="AH455" s="102"/>
      <c r="AI455" s="102"/>
      <c r="AJ455" s="107"/>
      <c r="AK455" s="107" t="s">
        <v>2499</v>
      </c>
      <c r="AL455" s="107"/>
    </row>
    <row r="456" spans="2:38" ht="25.25" customHeight="1" x14ac:dyDescent="0.2">
      <c r="B456" s="102" t="s">
        <v>1887</v>
      </c>
      <c r="C456" s="94" t="s">
        <v>85</v>
      </c>
      <c r="D456" s="103" t="s">
        <v>11283</v>
      </c>
      <c r="E456" s="94" t="s">
        <v>11284</v>
      </c>
      <c r="F456" s="94" t="s">
        <v>3116</v>
      </c>
      <c r="G456" s="94" t="s">
        <v>2497</v>
      </c>
      <c r="H456" s="103">
        <v>2022</v>
      </c>
      <c r="I456" s="103">
        <v>2022</v>
      </c>
      <c r="J456" s="102" t="s">
        <v>7893</v>
      </c>
      <c r="K456" s="94" t="s">
        <v>7894</v>
      </c>
      <c r="L456" s="94" t="s">
        <v>7895</v>
      </c>
      <c r="M456" s="94" t="s">
        <v>7896</v>
      </c>
      <c r="N456" s="94" t="s">
        <v>7897</v>
      </c>
      <c r="O456" s="94" t="s">
        <v>89</v>
      </c>
      <c r="P456" s="94" t="s">
        <v>90</v>
      </c>
      <c r="Q456" s="94" t="s">
        <v>7898</v>
      </c>
      <c r="R456" s="94" t="s">
        <v>7899</v>
      </c>
      <c r="S456" s="94" t="s">
        <v>91</v>
      </c>
      <c r="T456" s="94" t="s">
        <v>136</v>
      </c>
      <c r="U456" s="94" t="s">
        <v>137</v>
      </c>
      <c r="V456" s="104" t="s">
        <v>7900</v>
      </c>
      <c r="W456" s="105" t="s">
        <v>7901</v>
      </c>
      <c r="X456" s="105" t="s">
        <v>7898</v>
      </c>
      <c r="Y456" s="105" t="s">
        <v>7902</v>
      </c>
      <c r="Z456" s="105" t="s">
        <v>7903</v>
      </c>
      <c r="AA456" s="105" t="s">
        <v>7904</v>
      </c>
      <c r="AB456" s="106">
        <v>3</v>
      </c>
      <c r="AC456" s="102">
        <v>14050</v>
      </c>
      <c r="AD456" s="94">
        <v>5950</v>
      </c>
      <c r="AE456" s="94">
        <v>2000</v>
      </c>
      <c r="AF456" s="94">
        <v>2000</v>
      </c>
      <c r="AG456" s="94">
        <v>2000</v>
      </c>
      <c r="AH456" s="102" t="s">
        <v>3117</v>
      </c>
      <c r="AI456" s="102"/>
      <c r="AJ456" s="107"/>
      <c r="AK456" s="107" t="s">
        <v>3118</v>
      </c>
      <c r="AL456" s="107"/>
    </row>
    <row r="457" spans="2:38" ht="25.25" customHeight="1" x14ac:dyDescent="0.2">
      <c r="B457" s="102" t="s">
        <v>1887</v>
      </c>
      <c r="C457" s="94" t="s">
        <v>85</v>
      </c>
      <c r="D457" s="103" t="s">
        <v>11285</v>
      </c>
      <c r="E457" s="94" t="s">
        <v>11286</v>
      </c>
      <c r="F457" s="94" t="s">
        <v>3116</v>
      </c>
      <c r="G457" s="94" t="s">
        <v>2497</v>
      </c>
      <c r="H457" s="103">
        <v>2022</v>
      </c>
      <c r="I457" s="103">
        <v>2022</v>
      </c>
      <c r="J457" s="102" t="s">
        <v>8001</v>
      </c>
      <c r="K457" s="94" t="s">
        <v>8002</v>
      </c>
      <c r="L457" s="94"/>
      <c r="M457" s="94" t="s">
        <v>8003</v>
      </c>
      <c r="N457" s="94" t="s">
        <v>8004</v>
      </c>
      <c r="O457" s="94" t="s">
        <v>89</v>
      </c>
      <c r="P457" s="94" t="s">
        <v>257</v>
      </c>
      <c r="Q457" s="94" t="s">
        <v>8005</v>
      </c>
      <c r="R457" s="94" t="s">
        <v>8006</v>
      </c>
      <c r="S457" s="94" t="s">
        <v>91</v>
      </c>
      <c r="T457" s="94" t="s">
        <v>1946</v>
      </c>
      <c r="U457" s="94" t="s">
        <v>137</v>
      </c>
      <c r="V457" s="104" t="s">
        <v>8007</v>
      </c>
      <c r="W457" s="105" t="s">
        <v>2498</v>
      </c>
      <c r="X457" s="105" t="s">
        <v>8005</v>
      </c>
      <c r="Y457" s="105" t="s">
        <v>8008</v>
      </c>
      <c r="Z457" s="105" t="s">
        <v>8009</v>
      </c>
      <c r="AA457" s="105" t="s">
        <v>8010</v>
      </c>
      <c r="AB457" s="106">
        <v>4</v>
      </c>
      <c r="AC457" s="102">
        <v>40435</v>
      </c>
      <c r="AD457" s="94">
        <v>13000</v>
      </c>
      <c r="AE457" s="94">
        <v>8500</v>
      </c>
      <c r="AF457" s="94">
        <v>8500</v>
      </c>
      <c r="AG457" s="94">
        <v>8500</v>
      </c>
      <c r="AH457" s="102" t="s">
        <v>3117</v>
      </c>
      <c r="AI457" s="102"/>
      <c r="AJ457" s="107"/>
      <c r="AK457" s="107" t="s">
        <v>3118</v>
      </c>
      <c r="AL457" s="107"/>
    </row>
    <row r="458" spans="2:38" ht="25.25" customHeight="1" x14ac:dyDescent="0.2">
      <c r="B458" s="102" t="s">
        <v>1887</v>
      </c>
      <c r="C458" s="94" t="s">
        <v>85</v>
      </c>
      <c r="D458" s="103" t="s">
        <v>11287</v>
      </c>
      <c r="E458" s="94" t="s">
        <v>11288</v>
      </c>
      <c r="F458" s="94" t="s">
        <v>3116</v>
      </c>
      <c r="G458" s="94" t="s">
        <v>2497</v>
      </c>
      <c r="H458" s="103">
        <v>2022</v>
      </c>
      <c r="I458" s="103">
        <v>2022</v>
      </c>
      <c r="J458" s="102" t="s">
        <v>7945</v>
      </c>
      <c r="K458" s="94" t="s">
        <v>7946</v>
      </c>
      <c r="L458" s="94" t="s">
        <v>7947</v>
      </c>
      <c r="M458" s="94" t="s">
        <v>7948</v>
      </c>
      <c r="N458" s="94" t="s">
        <v>7949</v>
      </c>
      <c r="O458" s="94" t="s">
        <v>89</v>
      </c>
      <c r="P458" s="94" t="s">
        <v>90</v>
      </c>
      <c r="Q458" s="94" t="s">
        <v>7950</v>
      </c>
      <c r="R458" s="94" t="s">
        <v>7951</v>
      </c>
      <c r="S458" s="94" t="s">
        <v>135</v>
      </c>
      <c r="T458" s="94" t="s">
        <v>7952</v>
      </c>
      <c r="U458" s="94" t="s">
        <v>137</v>
      </c>
      <c r="V458" s="104" t="s">
        <v>7953</v>
      </c>
      <c r="W458" s="105" t="s">
        <v>7954</v>
      </c>
      <c r="X458" s="105" t="s">
        <v>7950</v>
      </c>
      <c r="Y458" s="105" t="s">
        <v>7955</v>
      </c>
      <c r="Z458" s="105" t="s">
        <v>7956</v>
      </c>
      <c r="AA458" s="105" t="s">
        <v>7957</v>
      </c>
      <c r="AB458" s="106">
        <v>3</v>
      </c>
      <c r="AC458" s="102">
        <v>20800</v>
      </c>
      <c r="AD458" s="94">
        <v>10000</v>
      </c>
      <c r="AE458" s="94">
        <v>4310</v>
      </c>
      <c r="AF458" s="94">
        <v>4310</v>
      </c>
      <c r="AG458" s="94">
        <v>4310</v>
      </c>
      <c r="AH458" s="102" t="s">
        <v>3117</v>
      </c>
      <c r="AI458" s="102"/>
      <c r="AJ458" s="107"/>
      <c r="AK458" s="107" t="s">
        <v>3118</v>
      </c>
      <c r="AL458" s="107"/>
    </row>
    <row r="459" spans="2:38" ht="25.25" customHeight="1" x14ac:dyDescent="0.2">
      <c r="B459" s="102" t="s">
        <v>1887</v>
      </c>
      <c r="C459" s="94" t="s">
        <v>85</v>
      </c>
      <c r="D459" s="103" t="s">
        <v>11289</v>
      </c>
      <c r="E459" s="94" t="s">
        <v>11290</v>
      </c>
      <c r="F459" s="94" t="s">
        <v>3116</v>
      </c>
      <c r="G459" s="94" t="s">
        <v>2497</v>
      </c>
      <c r="H459" s="103">
        <v>2022</v>
      </c>
      <c r="I459" s="103">
        <v>2022</v>
      </c>
      <c r="J459" s="102" t="s">
        <v>11291</v>
      </c>
      <c r="K459" s="94" t="s">
        <v>11292</v>
      </c>
      <c r="L459" s="94" t="s">
        <v>11293</v>
      </c>
      <c r="M459" s="94" t="s">
        <v>11294</v>
      </c>
      <c r="N459" s="94" t="s">
        <v>11295</v>
      </c>
      <c r="O459" s="94" t="s">
        <v>89</v>
      </c>
      <c r="P459" s="94" t="s">
        <v>90</v>
      </c>
      <c r="Q459" s="94" t="s">
        <v>11296</v>
      </c>
      <c r="R459" s="94" t="s">
        <v>11297</v>
      </c>
      <c r="S459" s="94" t="s">
        <v>91</v>
      </c>
      <c r="T459" s="94" t="s">
        <v>1896</v>
      </c>
      <c r="U459" s="94" t="s">
        <v>137</v>
      </c>
      <c r="V459" s="104" t="s">
        <v>11298</v>
      </c>
      <c r="W459" s="105" t="s">
        <v>2498</v>
      </c>
      <c r="X459" s="105" t="s">
        <v>11296</v>
      </c>
      <c r="Y459" s="105" t="s">
        <v>11299</v>
      </c>
      <c r="Z459" s="105" t="s">
        <v>11300</v>
      </c>
      <c r="AA459" s="105" t="s">
        <v>11301</v>
      </c>
      <c r="AB459" s="106">
        <v>3</v>
      </c>
      <c r="AC459" s="102">
        <v>11396</v>
      </c>
      <c r="AD459" s="94">
        <v>4086</v>
      </c>
      <c r="AE459" s="94">
        <v>3470</v>
      </c>
      <c r="AF459" s="94">
        <v>3470</v>
      </c>
      <c r="AG459" s="94">
        <v>3470</v>
      </c>
      <c r="AH459" s="102" t="s">
        <v>3117</v>
      </c>
      <c r="AI459" s="102"/>
      <c r="AJ459" s="107"/>
      <c r="AK459" s="107" t="s">
        <v>3118</v>
      </c>
      <c r="AL459" s="107"/>
    </row>
    <row r="460" spans="2:38" ht="25.25" customHeight="1" x14ac:dyDescent="0.2">
      <c r="B460" s="102" t="s">
        <v>1887</v>
      </c>
      <c r="C460" s="94" t="s">
        <v>85</v>
      </c>
      <c r="D460" s="103" t="s">
        <v>11302</v>
      </c>
      <c r="E460" s="94" t="s">
        <v>11303</v>
      </c>
      <c r="F460" s="94" t="s">
        <v>3116</v>
      </c>
      <c r="G460" s="94" t="s">
        <v>2497</v>
      </c>
      <c r="H460" s="103">
        <v>2022</v>
      </c>
      <c r="I460" s="103">
        <v>2022</v>
      </c>
      <c r="J460" s="102" t="s">
        <v>7919</v>
      </c>
      <c r="K460" s="94" t="s">
        <v>7920</v>
      </c>
      <c r="L460" s="94" t="s">
        <v>7921</v>
      </c>
      <c r="M460" s="94" t="s">
        <v>7922</v>
      </c>
      <c r="N460" s="94" t="s">
        <v>7923</v>
      </c>
      <c r="O460" s="94" t="s">
        <v>89</v>
      </c>
      <c r="P460" s="94" t="s">
        <v>90</v>
      </c>
      <c r="Q460" s="94" t="s">
        <v>7924</v>
      </c>
      <c r="R460" s="94" t="s">
        <v>7925</v>
      </c>
      <c r="S460" s="94" t="s">
        <v>135</v>
      </c>
      <c r="T460" s="94" t="s">
        <v>136</v>
      </c>
      <c r="U460" s="94" t="s">
        <v>137</v>
      </c>
      <c r="V460" s="104" t="s">
        <v>7926</v>
      </c>
      <c r="W460" s="105" t="s">
        <v>2498</v>
      </c>
      <c r="X460" s="105" t="s">
        <v>7924</v>
      </c>
      <c r="Y460" s="105" t="s">
        <v>7927</v>
      </c>
      <c r="Z460" s="105" t="s">
        <v>7928</v>
      </c>
      <c r="AA460" s="105" t="s">
        <v>7929</v>
      </c>
      <c r="AB460" s="106">
        <v>2</v>
      </c>
      <c r="AC460" s="102">
        <v>12990</v>
      </c>
      <c r="AD460" s="94">
        <v>5500</v>
      </c>
      <c r="AE460" s="94">
        <v>2260</v>
      </c>
      <c r="AF460" s="94">
        <v>2260</v>
      </c>
      <c r="AG460" s="94">
        <v>2260</v>
      </c>
      <c r="AH460" s="102" t="s">
        <v>3117</v>
      </c>
      <c r="AI460" s="102"/>
      <c r="AJ460" s="107"/>
      <c r="AK460" s="107" t="s">
        <v>3118</v>
      </c>
      <c r="AL460" s="107"/>
    </row>
    <row r="461" spans="2:38" ht="25.25" customHeight="1" x14ac:dyDescent="0.2">
      <c r="B461" s="102" t="s">
        <v>1887</v>
      </c>
      <c r="C461" s="94" t="s">
        <v>85</v>
      </c>
      <c r="D461" s="103" t="s">
        <v>11304</v>
      </c>
      <c r="E461" s="94" t="s">
        <v>11305</v>
      </c>
      <c r="F461" s="94" t="s">
        <v>3116</v>
      </c>
      <c r="G461" s="94" t="s">
        <v>2497</v>
      </c>
      <c r="H461" s="103">
        <v>2022</v>
      </c>
      <c r="I461" s="103">
        <v>2022</v>
      </c>
      <c r="J461" s="102" t="s">
        <v>7874</v>
      </c>
      <c r="K461" s="94" t="s">
        <v>7875</v>
      </c>
      <c r="L461" s="94" t="s">
        <v>7876</v>
      </c>
      <c r="M461" s="94" t="s">
        <v>7877</v>
      </c>
      <c r="N461" s="94" t="s">
        <v>7878</v>
      </c>
      <c r="O461" s="94" t="s">
        <v>89</v>
      </c>
      <c r="P461" s="94" t="s">
        <v>90</v>
      </c>
      <c r="Q461" s="94" t="s">
        <v>7879</v>
      </c>
      <c r="R461" s="94" t="s">
        <v>7880</v>
      </c>
      <c r="S461" s="94" t="s">
        <v>135</v>
      </c>
      <c r="T461" s="94" t="s">
        <v>1926</v>
      </c>
      <c r="U461" s="94" t="s">
        <v>137</v>
      </c>
      <c r="V461" s="104" t="s">
        <v>7881</v>
      </c>
      <c r="W461" s="105" t="s">
        <v>7882</v>
      </c>
      <c r="X461" s="105" t="s">
        <v>7883</v>
      </c>
      <c r="Y461" s="105" t="s">
        <v>7884</v>
      </c>
      <c r="Z461" s="105" t="s">
        <v>7885</v>
      </c>
      <c r="AA461" s="105" t="s">
        <v>7886</v>
      </c>
      <c r="AB461" s="106">
        <v>3</v>
      </c>
      <c r="AC461" s="102">
        <v>7279</v>
      </c>
      <c r="AD461" s="94">
        <v>3440</v>
      </c>
      <c r="AE461" s="94">
        <v>2870</v>
      </c>
      <c r="AF461" s="94">
        <v>2870</v>
      </c>
      <c r="AG461" s="94">
        <v>2870</v>
      </c>
      <c r="AH461" s="102" t="s">
        <v>3117</v>
      </c>
      <c r="AI461" s="102"/>
      <c r="AJ461" s="107"/>
      <c r="AK461" s="107" t="s">
        <v>3118</v>
      </c>
      <c r="AL461" s="107"/>
    </row>
    <row r="462" spans="2:38" ht="25.25" customHeight="1" x14ac:dyDescent="0.2">
      <c r="B462" s="102" t="s">
        <v>1887</v>
      </c>
      <c r="C462" s="94" t="s">
        <v>85</v>
      </c>
      <c r="D462" s="103" t="s">
        <v>11306</v>
      </c>
      <c r="E462" s="94" t="s">
        <v>11307</v>
      </c>
      <c r="F462" s="94" t="s">
        <v>3116</v>
      </c>
      <c r="G462" s="94" t="s">
        <v>2497</v>
      </c>
      <c r="H462" s="103">
        <v>2022</v>
      </c>
      <c r="I462" s="103">
        <v>2022</v>
      </c>
      <c r="J462" s="102" t="s">
        <v>8211</v>
      </c>
      <c r="K462" s="94" t="s">
        <v>8212</v>
      </c>
      <c r="L462" s="94" t="s">
        <v>8213</v>
      </c>
      <c r="M462" s="94" t="s">
        <v>8214</v>
      </c>
      <c r="N462" s="94" t="s">
        <v>8215</v>
      </c>
      <c r="O462" s="94" t="s">
        <v>89</v>
      </c>
      <c r="P462" s="94" t="s">
        <v>90</v>
      </c>
      <c r="Q462" s="94" t="s">
        <v>8216</v>
      </c>
      <c r="R462" s="94" t="s">
        <v>8217</v>
      </c>
      <c r="S462" s="94" t="s">
        <v>135</v>
      </c>
      <c r="T462" s="94" t="s">
        <v>1926</v>
      </c>
      <c r="U462" s="94" t="s">
        <v>137</v>
      </c>
      <c r="V462" s="104" t="s">
        <v>8218</v>
      </c>
      <c r="W462" s="105" t="s">
        <v>8219</v>
      </c>
      <c r="X462" s="105" t="s">
        <v>8216</v>
      </c>
      <c r="Y462" s="105" t="s">
        <v>8220</v>
      </c>
      <c r="Z462" s="105" t="s">
        <v>8221</v>
      </c>
      <c r="AA462" s="105" t="s">
        <v>8222</v>
      </c>
      <c r="AB462" s="106">
        <v>3</v>
      </c>
      <c r="AC462" s="102">
        <v>10000</v>
      </c>
      <c r="AD462" s="94">
        <v>5000</v>
      </c>
      <c r="AE462" s="94">
        <v>1500</v>
      </c>
      <c r="AF462" s="94">
        <v>1500</v>
      </c>
      <c r="AG462" s="94">
        <v>1500</v>
      </c>
      <c r="AH462" s="102" t="s">
        <v>3117</v>
      </c>
      <c r="AI462" s="102"/>
      <c r="AJ462" s="107"/>
      <c r="AK462" s="107" t="s">
        <v>3118</v>
      </c>
      <c r="AL462" s="107"/>
    </row>
    <row r="463" spans="2:38" ht="25.25" customHeight="1" x14ac:dyDescent="0.2">
      <c r="B463" s="102" t="s">
        <v>1887</v>
      </c>
      <c r="C463" s="94" t="s">
        <v>85</v>
      </c>
      <c r="D463" s="103" t="s">
        <v>11308</v>
      </c>
      <c r="E463" s="94" t="s">
        <v>11309</v>
      </c>
      <c r="F463" s="94" t="s">
        <v>3116</v>
      </c>
      <c r="G463" s="94" t="s">
        <v>2497</v>
      </c>
      <c r="H463" s="103">
        <v>2022</v>
      </c>
      <c r="I463" s="103">
        <v>2022</v>
      </c>
      <c r="J463" s="102" t="s">
        <v>1939</v>
      </c>
      <c r="K463" s="94" t="s">
        <v>1940</v>
      </c>
      <c r="L463" s="94" t="s">
        <v>1941</v>
      </c>
      <c r="M463" s="94" t="s">
        <v>1942</v>
      </c>
      <c r="N463" s="94" t="s">
        <v>1943</v>
      </c>
      <c r="O463" s="94" t="s">
        <v>89</v>
      </c>
      <c r="P463" s="94" t="s">
        <v>90</v>
      </c>
      <c r="Q463" s="94" t="s">
        <v>1944</v>
      </c>
      <c r="R463" s="94" t="s">
        <v>1945</v>
      </c>
      <c r="S463" s="94" t="s">
        <v>135</v>
      </c>
      <c r="T463" s="94" t="s">
        <v>1946</v>
      </c>
      <c r="U463" s="94" t="s">
        <v>137</v>
      </c>
      <c r="V463" s="104" t="s">
        <v>2979</v>
      </c>
      <c r="W463" s="105" t="s">
        <v>2498</v>
      </c>
      <c r="X463" s="105" t="s">
        <v>1944</v>
      </c>
      <c r="Y463" s="105" t="s">
        <v>2980</v>
      </c>
      <c r="Z463" s="105" t="s">
        <v>2981</v>
      </c>
      <c r="AA463" s="105" t="s">
        <v>2982</v>
      </c>
      <c r="AB463" s="106">
        <v>3</v>
      </c>
      <c r="AC463" s="102">
        <v>24200</v>
      </c>
      <c r="AD463" s="94">
        <v>10500</v>
      </c>
      <c r="AE463" s="94">
        <v>3580</v>
      </c>
      <c r="AF463" s="94">
        <v>3580</v>
      </c>
      <c r="AG463" s="94">
        <v>3580</v>
      </c>
      <c r="AH463" s="102" t="s">
        <v>3117</v>
      </c>
      <c r="AI463" s="102"/>
      <c r="AJ463" s="107"/>
      <c r="AK463" s="107" t="s">
        <v>3118</v>
      </c>
      <c r="AL463" s="107"/>
    </row>
    <row r="464" spans="2:38" ht="25.25" customHeight="1" x14ac:dyDescent="0.2">
      <c r="B464" s="102" t="s">
        <v>1887</v>
      </c>
      <c r="C464" s="94" t="s">
        <v>85</v>
      </c>
      <c r="D464" s="103" t="s">
        <v>11310</v>
      </c>
      <c r="E464" s="94" t="s">
        <v>11311</v>
      </c>
      <c r="F464" s="94" t="s">
        <v>3116</v>
      </c>
      <c r="G464" s="94" t="s">
        <v>2497</v>
      </c>
      <c r="H464" s="103">
        <v>2022</v>
      </c>
      <c r="I464" s="103">
        <v>2022</v>
      </c>
      <c r="J464" s="102" t="s">
        <v>1920</v>
      </c>
      <c r="K464" s="94" t="s">
        <v>7889</v>
      </c>
      <c r="L464" s="94" t="s">
        <v>2972</v>
      </c>
      <c r="M464" s="94" t="s">
        <v>7890</v>
      </c>
      <c r="N464" s="94" t="s">
        <v>1923</v>
      </c>
      <c r="O464" s="94" t="s">
        <v>89</v>
      </c>
      <c r="P464" s="94" t="s">
        <v>90</v>
      </c>
      <c r="Q464" s="94" t="s">
        <v>1924</v>
      </c>
      <c r="R464" s="94" t="s">
        <v>1925</v>
      </c>
      <c r="S464" s="94" t="s">
        <v>135</v>
      </c>
      <c r="T464" s="94" t="s">
        <v>1926</v>
      </c>
      <c r="U464" s="94" t="s">
        <v>137</v>
      </c>
      <c r="V464" s="104" t="s">
        <v>2973</v>
      </c>
      <c r="W464" s="105" t="s">
        <v>2974</v>
      </c>
      <c r="X464" s="105" t="s">
        <v>1924</v>
      </c>
      <c r="Y464" s="105" t="s">
        <v>2975</v>
      </c>
      <c r="Z464" s="105" t="s">
        <v>2976</v>
      </c>
      <c r="AA464" s="105" t="s">
        <v>2977</v>
      </c>
      <c r="AB464" s="106">
        <v>3</v>
      </c>
      <c r="AC464" s="102">
        <v>41734</v>
      </c>
      <c r="AD464" s="94">
        <v>4500</v>
      </c>
      <c r="AE464" s="94">
        <v>2000</v>
      </c>
      <c r="AF464" s="94">
        <v>2000</v>
      </c>
      <c r="AG464" s="94">
        <v>2000</v>
      </c>
      <c r="AH464" s="102" t="s">
        <v>3117</v>
      </c>
      <c r="AI464" s="102"/>
      <c r="AJ464" s="107"/>
      <c r="AK464" s="107" t="s">
        <v>3118</v>
      </c>
      <c r="AL464" s="107"/>
    </row>
    <row r="465" spans="2:38" ht="25.25" customHeight="1" x14ac:dyDescent="0.2">
      <c r="B465" s="102" t="s">
        <v>1887</v>
      </c>
      <c r="C465" s="94" t="s">
        <v>85</v>
      </c>
      <c r="D465" s="103" t="s">
        <v>11312</v>
      </c>
      <c r="E465" s="94" t="s">
        <v>11313</v>
      </c>
      <c r="F465" s="94" t="s">
        <v>472</v>
      </c>
      <c r="G465" s="94" t="s">
        <v>2497</v>
      </c>
      <c r="H465" s="103">
        <v>2022</v>
      </c>
      <c r="I465" s="103">
        <v>2022</v>
      </c>
      <c r="J465" s="102" t="s">
        <v>7907</v>
      </c>
      <c r="K465" s="94" t="s">
        <v>7908</v>
      </c>
      <c r="L465" s="94" t="s">
        <v>7909</v>
      </c>
      <c r="M465" s="94" t="s">
        <v>7910</v>
      </c>
      <c r="N465" s="94" t="s">
        <v>7911</v>
      </c>
      <c r="O465" s="94" t="s">
        <v>89</v>
      </c>
      <c r="P465" s="94" t="s">
        <v>90</v>
      </c>
      <c r="Q465" s="94" t="s">
        <v>7912</v>
      </c>
      <c r="R465" s="94" t="s">
        <v>1895</v>
      </c>
      <c r="S465" s="94" t="s">
        <v>135</v>
      </c>
      <c r="T465" s="94" t="s">
        <v>1896</v>
      </c>
      <c r="U465" s="94" t="s">
        <v>137</v>
      </c>
      <c r="V465" s="104" t="s">
        <v>7913</v>
      </c>
      <c r="W465" s="105" t="s">
        <v>2498</v>
      </c>
      <c r="X465" s="105" t="s">
        <v>7912</v>
      </c>
      <c r="Y465" s="105" t="s">
        <v>7914</v>
      </c>
      <c r="Z465" s="105" t="s">
        <v>7915</v>
      </c>
      <c r="AA465" s="105" t="s">
        <v>7916</v>
      </c>
      <c r="AB465" s="106">
        <v>2</v>
      </c>
      <c r="AC465" s="102">
        <v>6050</v>
      </c>
      <c r="AD465" s="94">
        <v>3000</v>
      </c>
      <c r="AE465" s="94">
        <v>0</v>
      </c>
      <c r="AF465" s="94">
        <v>0</v>
      </c>
      <c r="AG465" s="94">
        <v>0</v>
      </c>
      <c r="AH465" s="102"/>
      <c r="AI465" s="102"/>
      <c r="AJ465" s="107"/>
      <c r="AK465" s="107" t="s">
        <v>2499</v>
      </c>
      <c r="AL465" s="107"/>
    </row>
    <row r="466" spans="2:38" ht="25.25" customHeight="1" x14ac:dyDescent="0.2">
      <c r="B466" s="102" t="s">
        <v>1887</v>
      </c>
      <c r="C466" s="94" t="s">
        <v>85</v>
      </c>
      <c r="D466" s="103" t="s">
        <v>11314</v>
      </c>
      <c r="E466" s="94" t="s">
        <v>11315</v>
      </c>
      <c r="F466" s="94" t="s">
        <v>3116</v>
      </c>
      <c r="G466" s="94" t="s">
        <v>2497</v>
      </c>
      <c r="H466" s="103">
        <v>2022</v>
      </c>
      <c r="I466" s="103">
        <v>2022</v>
      </c>
      <c r="J466" s="102" t="s">
        <v>7907</v>
      </c>
      <c r="K466" s="94" t="s">
        <v>7908</v>
      </c>
      <c r="L466" s="94" t="s">
        <v>7909</v>
      </c>
      <c r="M466" s="94" t="s">
        <v>7910</v>
      </c>
      <c r="N466" s="94" t="s">
        <v>7911</v>
      </c>
      <c r="O466" s="94" t="s">
        <v>89</v>
      </c>
      <c r="P466" s="94" t="s">
        <v>90</v>
      </c>
      <c r="Q466" s="94" t="s">
        <v>7912</v>
      </c>
      <c r="R466" s="94" t="s">
        <v>1895</v>
      </c>
      <c r="S466" s="94" t="s">
        <v>135</v>
      </c>
      <c r="T466" s="94" t="s">
        <v>1896</v>
      </c>
      <c r="U466" s="94" t="s">
        <v>137</v>
      </c>
      <c r="V466" s="104" t="s">
        <v>7913</v>
      </c>
      <c r="W466" s="105" t="s">
        <v>2498</v>
      </c>
      <c r="X466" s="105" t="s">
        <v>7912</v>
      </c>
      <c r="Y466" s="105" t="s">
        <v>7914</v>
      </c>
      <c r="Z466" s="105" t="s">
        <v>7915</v>
      </c>
      <c r="AA466" s="105" t="s">
        <v>7916</v>
      </c>
      <c r="AB466" s="106">
        <v>3</v>
      </c>
      <c r="AC466" s="102">
        <v>11500</v>
      </c>
      <c r="AD466" s="94">
        <v>5500</v>
      </c>
      <c r="AE466" s="94">
        <v>2730</v>
      </c>
      <c r="AF466" s="94">
        <v>2730</v>
      </c>
      <c r="AG466" s="94">
        <v>2730</v>
      </c>
      <c r="AH466" s="102" t="s">
        <v>3117</v>
      </c>
      <c r="AI466" s="102"/>
      <c r="AJ466" s="107"/>
      <c r="AK466" s="107" t="s">
        <v>3118</v>
      </c>
      <c r="AL466" s="107"/>
    </row>
    <row r="467" spans="2:38" ht="25.25" customHeight="1" x14ac:dyDescent="0.2">
      <c r="B467" s="102" t="s">
        <v>1887</v>
      </c>
      <c r="C467" s="94" t="s">
        <v>85</v>
      </c>
      <c r="D467" s="103" t="s">
        <v>11316</v>
      </c>
      <c r="E467" s="94" t="s">
        <v>11317</v>
      </c>
      <c r="F467" s="94" t="s">
        <v>3116</v>
      </c>
      <c r="G467" s="94" t="s">
        <v>2497</v>
      </c>
      <c r="H467" s="103">
        <v>2022</v>
      </c>
      <c r="I467" s="103">
        <v>2022</v>
      </c>
      <c r="J467" s="102" t="s">
        <v>8077</v>
      </c>
      <c r="K467" s="94" t="s">
        <v>8078</v>
      </c>
      <c r="L467" s="94" t="s">
        <v>8079</v>
      </c>
      <c r="M467" s="94" t="s">
        <v>8080</v>
      </c>
      <c r="N467" s="94" t="s">
        <v>8081</v>
      </c>
      <c r="O467" s="94" t="s">
        <v>89</v>
      </c>
      <c r="P467" s="94" t="s">
        <v>90</v>
      </c>
      <c r="Q467" s="94" t="s">
        <v>8082</v>
      </c>
      <c r="R467" s="94" t="s">
        <v>8083</v>
      </c>
      <c r="S467" s="94" t="s">
        <v>135</v>
      </c>
      <c r="T467" s="94" t="s">
        <v>7952</v>
      </c>
      <c r="U467" s="94" t="s">
        <v>137</v>
      </c>
      <c r="V467" s="104" t="s">
        <v>8084</v>
      </c>
      <c r="W467" s="105" t="s">
        <v>2921</v>
      </c>
      <c r="X467" s="105" t="s">
        <v>8082</v>
      </c>
      <c r="Y467" s="105" t="s">
        <v>8085</v>
      </c>
      <c r="Z467" s="105" t="s">
        <v>8086</v>
      </c>
      <c r="AA467" s="105" t="s">
        <v>8087</v>
      </c>
      <c r="AB467" s="106">
        <v>2</v>
      </c>
      <c r="AC467" s="102">
        <v>11055</v>
      </c>
      <c r="AD467" s="94">
        <v>3450</v>
      </c>
      <c r="AE467" s="94">
        <v>2950</v>
      </c>
      <c r="AF467" s="94">
        <v>2950</v>
      </c>
      <c r="AG467" s="94">
        <v>2950</v>
      </c>
      <c r="AH467" s="102" t="s">
        <v>3117</v>
      </c>
      <c r="AI467" s="102"/>
      <c r="AJ467" s="107"/>
      <c r="AK467" s="107" t="s">
        <v>3118</v>
      </c>
      <c r="AL467" s="107"/>
    </row>
    <row r="468" spans="2:38" ht="25.25" customHeight="1" x14ac:dyDescent="0.2">
      <c r="B468" s="102" t="s">
        <v>1887</v>
      </c>
      <c r="C468" s="94" t="s">
        <v>85</v>
      </c>
      <c r="D468" s="103" t="s">
        <v>11318</v>
      </c>
      <c r="E468" s="94" t="s">
        <v>11319</v>
      </c>
      <c r="F468" s="94" t="s">
        <v>3116</v>
      </c>
      <c r="G468" s="94" t="s">
        <v>2497</v>
      </c>
      <c r="H468" s="103">
        <v>2022</v>
      </c>
      <c r="I468" s="103">
        <v>2022</v>
      </c>
      <c r="J468" s="102" t="s">
        <v>7932</v>
      </c>
      <c r="K468" s="94" t="s">
        <v>7933</v>
      </c>
      <c r="L468" s="94" t="s">
        <v>7934</v>
      </c>
      <c r="M468" s="94" t="s">
        <v>7935</v>
      </c>
      <c r="N468" s="94" t="s">
        <v>7936</v>
      </c>
      <c r="O468" s="94" t="s">
        <v>89</v>
      </c>
      <c r="P468" s="94" t="s">
        <v>90</v>
      </c>
      <c r="Q468" s="94" t="s">
        <v>7937</v>
      </c>
      <c r="R468" s="94" t="s">
        <v>7938</v>
      </c>
      <c r="S468" s="94" t="s">
        <v>91</v>
      </c>
      <c r="T468" s="94" t="s">
        <v>1896</v>
      </c>
      <c r="U468" s="94" t="s">
        <v>137</v>
      </c>
      <c r="V468" s="104" t="s">
        <v>7939</v>
      </c>
      <c r="W468" s="105" t="s">
        <v>2498</v>
      </c>
      <c r="X468" s="105" t="s">
        <v>7937</v>
      </c>
      <c r="Y468" s="105" t="s">
        <v>7940</v>
      </c>
      <c r="Z468" s="105" t="s">
        <v>7941</v>
      </c>
      <c r="AA468" s="105" t="s">
        <v>7942</v>
      </c>
      <c r="AB468" s="106">
        <v>2</v>
      </c>
      <c r="AC468" s="102">
        <v>12460</v>
      </c>
      <c r="AD468" s="94">
        <v>5055</v>
      </c>
      <c r="AE468" s="94">
        <v>3240</v>
      </c>
      <c r="AF468" s="94">
        <v>3240</v>
      </c>
      <c r="AG468" s="94">
        <v>3240</v>
      </c>
      <c r="AH468" s="102" t="s">
        <v>3117</v>
      </c>
      <c r="AI468" s="102"/>
      <c r="AJ468" s="107"/>
      <c r="AK468" s="107" t="s">
        <v>3118</v>
      </c>
      <c r="AL468" s="107"/>
    </row>
    <row r="469" spans="2:38" ht="25.25" customHeight="1" x14ac:dyDescent="0.2">
      <c r="B469" s="102" t="s">
        <v>1887</v>
      </c>
      <c r="C469" s="94" t="s">
        <v>85</v>
      </c>
      <c r="D469" s="103" t="s">
        <v>11320</v>
      </c>
      <c r="E469" s="94" t="s">
        <v>11321</v>
      </c>
      <c r="F469" s="94" t="s">
        <v>3116</v>
      </c>
      <c r="G469" s="94" t="s">
        <v>2497</v>
      </c>
      <c r="H469" s="103">
        <v>2022</v>
      </c>
      <c r="I469" s="103">
        <v>2022</v>
      </c>
      <c r="J469" s="102" t="s">
        <v>7974</v>
      </c>
      <c r="K469" s="94" t="s">
        <v>7975</v>
      </c>
      <c r="L469" s="94" t="s">
        <v>7976</v>
      </c>
      <c r="M469" s="94" t="s">
        <v>7977</v>
      </c>
      <c r="N469" s="94" t="s">
        <v>7978</v>
      </c>
      <c r="O469" s="94" t="s">
        <v>89</v>
      </c>
      <c r="P469" s="94" t="s">
        <v>90</v>
      </c>
      <c r="Q469" s="94" t="s">
        <v>7979</v>
      </c>
      <c r="R469" s="94" t="s">
        <v>7980</v>
      </c>
      <c r="S469" s="94" t="s">
        <v>135</v>
      </c>
      <c r="T469" s="94" t="s">
        <v>1946</v>
      </c>
      <c r="U469" s="94" t="s">
        <v>137</v>
      </c>
      <c r="V469" s="104" t="s">
        <v>7981</v>
      </c>
      <c r="W469" s="105" t="s">
        <v>7982</v>
      </c>
      <c r="X469" s="105" t="s">
        <v>7979</v>
      </c>
      <c r="Y469" s="105" t="s">
        <v>7983</v>
      </c>
      <c r="Z469" s="105" t="s">
        <v>7984</v>
      </c>
      <c r="AA469" s="105" t="s">
        <v>7985</v>
      </c>
      <c r="AB469" s="106">
        <v>3</v>
      </c>
      <c r="AC469" s="102">
        <v>22600</v>
      </c>
      <c r="AD469" s="94">
        <v>8500</v>
      </c>
      <c r="AE469" s="94">
        <v>3290</v>
      </c>
      <c r="AF469" s="94">
        <v>3290</v>
      </c>
      <c r="AG469" s="94">
        <v>3290</v>
      </c>
      <c r="AH469" s="102" t="s">
        <v>3117</v>
      </c>
      <c r="AI469" s="102"/>
      <c r="AJ469" s="107"/>
      <c r="AK469" s="107" t="s">
        <v>3118</v>
      </c>
      <c r="AL469" s="107"/>
    </row>
    <row r="470" spans="2:38" ht="25.25" customHeight="1" x14ac:dyDescent="0.2">
      <c r="B470" s="102" t="s">
        <v>1887</v>
      </c>
      <c r="C470" s="94" t="s">
        <v>85</v>
      </c>
      <c r="D470" s="103" t="s">
        <v>11322</v>
      </c>
      <c r="E470" s="94" t="s">
        <v>11323</v>
      </c>
      <c r="F470" s="94" t="s">
        <v>3116</v>
      </c>
      <c r="G470" s="94" t="s">
        <v>2497</v>
      </c>
      <c r="H470" s="103">
        <v>2022</v>
      </c>
      <c r="I470" s="103">
        <v>2022</v>
      </c>
      <c r="J470" s="102" t="s">
        <v>7988</v>
      </c>
      <c r="K470" s="94" t="s">
        <v>7989</v>
      </c>
      <c r="L470" s="94" t="s">
        <v>7990</v>
      </c>
      <c r="M470" s="94" t="s">
        <v>7991</v>
      </c>
      <c r="N470" s="94" t="s">
        <v>7992</v>
      </c>
      <c r="O470" s="94" t="s">
        <v>89</v>
      </c>
      <c r="P470" s="94" t="s">
        <v>90</v>
      </c>
      <c r="Q470" s="94" t="s">
        <v>7993</v>
      </c>
      <c r="R470" s="94" t="s">
        <v>7994</v>
      </c>
      <c r="S470" s="94" t="s">
        <v>135</v>
      </c>
      <c r="T470" s="94" t="s">
        <v>1896</v>
      </c>
      <c r="U470" s="94" t="s">
        <v>137</v>
      </c>
      <c r="V470" s="104" t="s">
        <v>7995</v>
      </c>
      <c r="W470" s="105" t="s">
        <v>2498</v>
      </c>
      <c r="X470" s="105" t="s">
        <v>7993</v>
      </c>
      <c r="Y470" s="105" t="s">
        <v>7996</v>
      </c>
      <c r="Z470" s="105" t="s">
        <v>7997</v>
      </c>
      <c r="AA470" s="105" t="s">
        <v>7998</v>
      </c>
      <c r="AB470" s="106">
        <v>3</v>
      </c>
      <c r="AC470" s="102">
        <v>29120</v>
      </c>
      <c r="AD470" s="94">
        <v>15000</v>
      </c>
      <c r="AE470" s="94">
        <v>5907</v>
      </c>
      <c r="AF470" s="94">
        <v>5907</v>
      </c>
      <c r="AG470" s="94">
        <v>5907</v>
      </c>
      <c r="AH470" s="102" t="s">
        <v>3117</v>
      </c>
      <c r="AI470" s="102"/>
      <c r="AJ470" s="107"/>
      <c r="AK470" s="107" t="s">
        <v>3118</v>
      </c>
      <c r="AL470" s="107"/>
    </row>
    <row r="471" spans="2:38" ht="25.25" customHeight="1" x14ac:dyDescent="0.2">
      <c r="B471" s="102" t="s">
        <v>1887</v>
      </c>
      <c r="C471" s="94" t="s">
        <v>85</v>
      </c>
      <c r="D471" s="103" t="s">
        <v>11324</v>
      </c>
      <c r="E471" s="94" t="s">
        <v>11325</v>
      </c>
      <c r="F471" s="94" t="s">
        <v>3116</v>
      </c>
      <c r="G471" s="94" t="s">
        <v>2497</v>
      </c>
      <c r="H471" s="103">
        <v>2022</v>
      </c>
      <c r="I471" s="103">
        <v>2022</v>
      </c>
      <c r="J471" s="102" t="s">
        <v>8160</v>
      </c>
      <c r="K471" s="94" t="s">
        <v>8161</v>
      </c>
      <c r="L471" s="94" t="s">
        <v>8162</v>
      </c>
      <c r="M471" s="94" t="s">
        <v>8163</v>
      </c>
      <c r="N471" s="94" t="s">
        <v>8164</v>
      </c>
      <c r="O471" s="94" t="s">
        <v>89</v>
      </c>
      <c r="P471" s="94" t="s">
        <v>90</v>
      </c>
      <c r="Q471" s="94" t="s">
        <v>8165</v>
      </c>
      <c r="R471" s="94" t="s">
        <v>8166</v>
      </c>
      <c r="S471" s="94" t="s">
        <v>135</v>
      </c>
      <c r="T471" s="94" t="s">
        <v>1896</v>
      </c>
      <c r="U471" s="94" t="s">
        <v>137</v>
      </c>
      <c r="V471" s="104" t="s">
        <v>8167</v>
      </c>
      <c r="W471" s="105" t="s">
        <v>2498</v>
      </c>
      <c r="X471" s="105" t="s">
        <v>8165</v>
      </c>
      <c r="Y471" s="105" t="s">
        <v>8168</v>
      </c>
      <c r="Z471" s="105" t="s">
        <v>8169</v>
      </c>
      <c r="AA471" s="105" t="s">
        <v>8170</v>
      </c>
      <c r="AB471" s="106">
        <v>1</v>
      </c>
      <c r="AC471" s="102">
        <v>4000</v>
      </c>
      <c r="AD471" s="94">
        <v>1800</v>
      </c>
      <c r="AE471" s="94">
        <v>1500</v>
      </c>
      <c r="AF471" s="94">
        <v>1500</v>
      </c>
      <c r="AG471" s="94">
        <v>1500</v>
      </c>
      <c r="AH471" s="102" t="s">
        <v>3117</v>
      </c>
      <c r="AI471" s="102"/>
      <c r="AJ471" s="107"/>
      <c r="AK471" s="107" t="s">
        <v>3118</v>
      </c>
      <c r="AL471" s="107"/>
    </row>
    <row r="472" spans="2:38" ht="25.25" customHeight="1" x14ac:dyDescent="0.2">
      <c r="B472" s="102" t="s">
        <v>1887</v>
      </c>
      <c r="C472" s="94" t="s">
        <v>85</v>
      </c>
      <c r="D472" s="103" t="s">
        <v>11326</v>
      </c>
      <c r="E472" s="94" t="s">
        <v>11327</v>
      </c>
      <c r="F472" s="94" t="s">
        <v>3116</v>
      </c>
      <c r="G472" s="94" t="s">
        <v>2497</v>
      </c>
      <c r="H472" s="103">
        <v>2022</v>
      </c>
      <c r="I472" s="103">
        <v>2022</v>
      </c>
      <c r="J472" s="102" t="s">
        <v>8173</v>
      </c>
      <c r="K472" s="94" t="s">
        <v>8174</v>
      </c>
      <c r="L472" s="94" t="s">
        <v>8175</v>
      </c>
      <c r="M472" s="94" t="s">
        <v>8176</v>
      </c>
      <c r="N472" s="94" t="s">
        <v>8177</v>
      </c>
      <c r="O472" s="94" t="s">
        <v>89</v>
      </c>
      <c r="P472" s="94" t="s">
        <v>90</v>
      </c>
      <c r="Q472" s="94" t="s">
        <v>8178</v>
      </c>
      <c r="R472" s="94" t="s">
        <v>8179</v>
      </c>
      <c r="S472" s="94" t="s">
        <v>135</v>
      </c>
      <c r="T472" s="94" t="s">
        <v>1946</v>
      </c>
      <c r="U472" s="94" t="s">
        <v>137</v>
      </c>
      <c r="V472" s="104" t="s">
        <v>8180</v>
      </c>
      <c r="W472" s="105" t="s">
        <v>2498</v>
      </c>
      <c r="X472" s="105" t="s">
        <v>8178</v>
      </c>
      <c r="Y472" s="105" t="s">
        <v>8181</v>
      </c>
      <c r="Z472" s="105" t="s">
        <v>8182</v>
      </c>
      <c r="AA472" s="105" t="s">
        <v>8183</v>
      </c>
      <c r="AB472" s="106">
        <v>3</v>
      </c>
      <c r="AC472" s="102">
        <v>25320</v>
      </c>
      <c r="AD472" s="94">
        <v>8000</v>
      </c>
      <c r="AE472" s="94">
        <v>3310</v>
      </c>
      <c r="AF472" s="94">
        <v>3310</v>
      </c>
      <c r="AG472" s="94">
        <v>3310</v>
      </c>
      <c r="AH472" s="102" t="s">
        <v>3117</v>
      </c>
      <c r="AI472" s="102"/>
      <c r="AJ472" s="107"/>
      <c r="AK472" s="107" t="s">
        <v>3118</v>
      </c>
      <c r="AL472" s="107"/>
    </row>
    <row r="473" spans="2:38" ht="25.25" customHeight="1" x14ac:dyDescent="0.2">
      <c r="B473" s="102" t="s">
        <v>1887</v>
      </c>
      <c r="C473" s="94" t="s">
        <v>85</v>
      </c>
      <c r="D473" s="103" t="s">
        <v>11328</v>
      </c>
      <c r="E473" s="94" t="s">
        <v>11329</v>
      </c>
      <c r="F473" s="94" t="s">
        <v>3116</v>
      </c>
      <c r="G473" s="94" t="s">
        <v>2497</v>
      </c>
      <c r="H473" s="103">
        <v>2022</v>
      </c>
      <c r="I473" s="103">
        <v>2022</v>
      </c>
      <c r="J473" s="102" t="s">
        <v>8048</v>
      </c>
      <c r="K473" s="94" t="s">
        <v>8049</v>
      </c>
      <c r="L473" s="94" t="s">
        <v>8050</v>
      </c>
      <c r="M473" s="94" t="s">
        <v>8051</v>
      </c>
      <c r="N473" s="94" t="s">
        <v>8052</v>
      </c>
      <c r="O473" s="94" t="s">
        <v>89</v>
      </c>
      <c r="P473" s="94" t="s">
        <v>90</v>
      </c>
      <c r="Q473" s="94" t="s">
        <v>8053</v>
      </c>
      <c r="R473" s="94" t="s">
        <v>8054</v>
      </c>
      <c r="S473" s="94" t="s">
        <v>119</v>
      </c>
      <c r="T473" s="94" t="s">
        <v>1896</v>
      </c>
      <c r="U473" s="94" t="s">
        <v>137</v>
      </c>
      <c r="V473" s="104" t="s">
        <v>8055</v>
      </c>
      <c r="W473" s="105" t="s">
        <v>2498</v>
      </c>
      <c r="X473" s="105" t="s">
        <v>8053</v>
      </c>
      <c r="Y473" s="105" t="s">
        <v>8056</v>
      </c>
      <c r="Z473" s="105" t="s">
        <v>8057</v>
      </c>
      <c r="AA473" s="105" t="s">
        <v>8058</v>
      </c>
      <c r="AB473" s="106">
        <v>3</v>
      </c>
      <c r="AC473" s="102">
        <v>69500</v>
      </c>
      <c r="AD473" s="94">
        <v>11000</v>
      </c>
      <c r="AE473" s="94">
        <v>4970</v>
      </c>
      <c r="AF473" s="94">
        <v>4970</v>
      </c>
      <c r="AG473" s="94">
        <v>4970</v>
      </c>
      <c r="AH473" s="102" t="s">
        <v>3117</v>
      </c>
      <c r="AI473" s="102"/>
      <c r="AJ473" s="107"/>
      <c r="AK473" s="107" t="s">
        <v>3118</v>
      </c>
      <c r="AL473" s="107"/>
    </row>
    <row r="474" spans="2:38" ht="25.25" customHeight="1" x14ac:dyDescent="0.2">
      <c r="B474" s="102" t="s">
        <v>1887</v>
      </c>
      <c r="C474" s="94" t="s">
        <v>85</v>
      </c>
      <c r="D474" s="103" t="s">
        <v>11330</v>
      </c>
      <c r="E474" s="94" t="s">
        <v>11331</v>
      </c>
      <c r="F474" s="94" t="s">
        <v>3116</v>
      </c>
      <c r="G474" s="94" t="s">
        <v>2497</v>
      </c>
      <c r="H474" s="103">
        <v>2022</v>
      </c>
      <c r="I474" s="103">
        <v>2022</v>
      </c>
      <c r="J474" s="102" t="s">
        <v>8225</v>
      </c>
      <c r="K474" s="94" t="s">
        <v>8226</v>
      </c>
      <c r="L474" s="94" t="s">
        <v>8227</v>
      </c>
      <c r="M474" s="94" t="s">
        <v>8228</v>
      </c>
      <c r="N474" s="94" t="s">
        <v>8229</v>
      </c>
      <c r="O474" s="94" t="s">
        <v>89</v>
      </c>
      <c r="P474" s="94" t="s">
        <v>90</v>
      </c>
      <c r="Q474" s="94" t="s">
        <v>8005</v>
      </c>
      <c r="R474" s="94" t="s">
        <v>8006</v>
      </c>
      <c r="S474" s="94" t="s">
        <v>135</v>
      </c>
      <c r="T474" s="94" t="s">
        <v>1946</v>
      </c>
      <c r="U474" s="94" t="s">
        <v>137</v>
      </c>
      <c r="V474" s="104" t="s">
        <v>8230</v>
      </c>
      <c r="W474" s="105" t="s">
        <v>2498</v>
      </c>
      <c r="X474" s="105" t="s">
        <v>8005</v>
      </c>
      <c r="Y474" s="105" t="s">
        <v>8008</v>
      </c>
      <c r="Z474" s="105" t="s">
        <v>8231</v>
      </c>
      <c r="AA474" s="105" t="s">
        <v>8232</v>
      </c>
      <c r="AB474" s="106">
        <v>3</v>
      </c>
      <c r="AC474" s="102">
        <v>53800</v>
      </c>
      <c r="AD474" s="94">
        <v>18800</v>
      </c>
      <c r="AE474" s="94">
        <v>2800</v>
      </c>
      <c r="AF474" s="94">
        <v>2800</v>
      </c>
      <c r="AG474" s="94">
        <v>2800</v>
      </c>
      <c r="AH474" s="102" t="s">
        <v>3117</v>
      </c>
      <c r="AI474" s="102"/>
      <c r="AJ474" s="107"/>
      <c r="AK474" s="107" t="s">
        <v>3118</v>
      </c>
      <c r="AL474" s="107"/>
    </row>
    <row r="475" spans="2:38" ht="25.25" customHeight="1" x14ac:dyDescent="0.2">
      <c r="B475" s="102" t="s">
        <v>1887</v>
      </c>
      <c r="C475" s="94" t="s">
        <v>85</v>
      </c>
      <c r="D475" s="103" t="s">
        <v>11332</v>
      </c>
      <c r="E475" s="94" t="s">
        <v>11333</v>
      </c>
      <c r="F475" s="94" t="s">
        <v>3116</v>
      </c>
      <c r="G475" s="94" t="s">
        <v>2497</v>
      </c>
      <c r="H475" s="103">
        <v>2022</v>
      </c>
      <c r="I475" s="103">
        <v>2022</v>
      </c>
      <c r="J475" s="102" t="s">
        <v>8092</v>
      </c>
      <c r="K475" s="94" t="s">
        <v>8093</v>
      </c>
      <c r="L475" s="94" t="s">
        <v>8094</v>
      </c>
      <c r="M475" s="94" t="s">
        <v>8095</v>
      </c>
      <c r="N475" s="94" t="s">
        <v>8096</v>
      </c>
      <c r="O475" s="94" t="s">
        <v>89</v>
      </c>
      <c r="P475" s="94" t="s">
        <v>90</v>
      </c>
      <c r="Q475" s="94" t="s">
        <v>8097</v>
      </c>
      <c r="R475" s="94" t="s">
        <v>8098</v>
      </c>
      <c r="S475" s="94" t="s">
        <v>135</v>
      </c>
      <c r="T475" s="94" t="s">
        <v>1896</v>
      </c>
      <c r="U475" s="94" t="s">
        <v>137</v>
      </c>
      <c r="V475" s="104" t="s">
        <v>8099</v>
      </c>
      <c r="W475" s="105" t="s">
        <v>8100</v>
      </c>
      <c r="X475" s="105" t="s">
        <v>8101</v>
      </c>
      <c r="Y475" s="105" t="s">
        <v>8102</v>
      </c>
      <c r="Z475" s="105" t="s">
        <v>8103</v>
      </c>
      <c r="AA475" s="105" t="s">
        <v>8104</v>
      </c>
      <c r="AB475" s="106">
        <v>3</v>
      </c>
      <c r="AC475" s="102">
        <v>51050</v>
      </c>
      <c r="AD475" s="94">
        <v>15500</v>
      </c>
      <c r="AE475" s="94">
        <v>2800</v>
      </c>
      <c r="AF475" s="94">
        <v>2800</v>
      </c>
      <c r="AG475" s="94">
        <v>2800</v>
      </c>
      <c r="AH475" s="102" t="s">
        <v>3117</v>
      </c>
      <c r="AI475" s="102"/>
      <c r="AJ475" s="107"/>
      <c r="AK475" s="107" t="s">
        <v>3118</v>
      </c>
      <c r="AL475" s="107"/>
    </row>
    <row r="476" spans="2:38" ht="25.25" customHeight="1" x14ac:dyDescent="0.2">
      <c r="B476" s="102" t="s">
        <v>1887</v>
      </c>
      <c r="C476" s="94" t="s">
        <v>85</v>
      </c>
      <c r="D476" s="103" t="s">
        <v>11334</v>
      </c>
      <c r="E476" s="94" t="s">
        <v>11335</v>
      </c>
      <c r="F476" s="94" t="s">
        <v>3116</v>
      </c>
      <c r="G476" s="94" t="s">
        <v>2497</v>
      </c>
      <c r="H476" s="103">
        <v>2022</v>
      </c>
      <c r="I476" s="103">
        <v>2022</v>
      </c>
      <c r="J476" s="102" t="s">
        <v>8013</v>
      </c>
      <c r="K476" s="94" t="s">
        <v>8014</v>
      </c>
      <c r="L476" s="94"/>
      <c r="M476" s="94" t="s">
        <v>8015</v>
      </c>
      <c r="N476" s="94" t="s">
        <v>8016</v>
      </c>
      <c r="O476" s="94" t="s">
        <v>89</v>
      </c>
      <c r="P476" s="94" t="s">
        <v>257</v>
      </c>
      <c r="Q476" s="94" t="s">
        <v>1973</v>
      </c>
      <c r="R476" s="94" t="s">
        <v>1974</v>
      </c>
      <c r="S476" s="94" t="s">
        <v>91</v>
      </c>
      <c r="T476" s="94" t="s">
        <v>136</v>
      </c>
      <c r="U476" s="94" t="s">
        <v>137</v>
      </c>
      <c r="V476" s="104" t="s">
        <v>8017</v>
      </c>
      <c r="W476" s="105" t="s">
        <v>8018</v>
      </c>
      <c r="X476" s="105" t="s">
        <v>7965</v>
      </c>
      <c r="Y476" s="105" t="s">
        <v>7969</v>
      </c>
      <c r="Z476" s="105" t="s">
        <v>8019</v>
      </c>
      <c r="AA476" s="105" t="s">
        <v>8020</v>
      </c>
      <c r="AB476" s="106">
        <v>4</v>
      </c>
      <c r="AC476" s="102">
        <v>42930</v>
      </c>
      <c r="AD476" s="94">
        <v>17000</v>
      </c>
      <c r="AE476" s="94">
        <v>10300</v>
      </c>
      <c r="AF476" s="94">
        <v>10300</v>
      </c>
      <c r="AG476" s="94">
        <v>10300</v>
      </c>
      <c r="AH476" s="102" t="s">
        <v>3117</v>
      </c>
      <c r="AI476" s="102"/>
      <c r="AJ476" s="107"/>
      <c r="AK476" s="107" t="s">
        <v>3118</v>
      </c>
      <c r="AL476" s="107"/>
    </row>
    <row r="477" spans="2:38" ht="25.25" customHeight="1" x14ac:dyDescent="0.2">
      <c r="B477" s="102" t="s">
        <v>1887</v>
      </c>
      <c r="C477" s="94" t="s">
        <v>85</v>
      </c>
      <c r="D477" s="103" t="s">
        <v>11336</v>
      </c>
      <c r="E477" s="94" t="s">
        <v>11337</v>
      </c>
      <c r="F477" s="94" t="s">
        <v>3116</v>
      </c>
      <c r="G477" s="94" t="s">
        <v>2497</v>
      </c>
      <c r="H477" s="103">
        <v>2022</v>
      </c>
      <c r="I477" s="103">
        <v>2022</v>
      </c>
      <c r="J477" s="102" t="s">
        <v>8283</v>
      </c>
      <c r="K477" s="94" t="s">
        <v>8284</v>
      </c>
      <c r="L477" s="94" t="s">
        <v>8285</v>
      </c>
      <c r="M477" s="94" t="s">
        <v>8286</v>
      </c>
      <c r="N477" s="94" t="s">
        <v>8287</v>
      </c>
      <c r="O477" s="94" t="s">
        <v>89</v>
      </c>
      <c r="P477" s="94" t="s">
        <v>90</v>
      </c>
      <c r="Q477" s="94" t="s">
        <v>8288</v>
      </c>
      <c r="R477" s="94" t="s">
        <v>8289</v>
      </c>
      <c r="S477" s="94" t="s">
        <v>135</v>
      </c>
      <c r="T477" s="94" t="s">
        <v>136</v>
      </c>
      <c r="U477" s="94" t="s">
        <v>137</v>
      </c>
      <c r="V477" s="104" t="s">
        <v>8290</v>
      </c>
      <c r="W477" s="105" t="s">
        <v>2498</v>
      </c>
      <c r="X477" s="105" t="s">
        <v>8288</v>
      </c>
      <c r="Y477" s="105" t="s">
        <v>8291</v>
      </c>
      <c r="Z477" s="105" t="s">
        <v>8292</v>
      </c>
      <c r="AA477" s="105" t="s">
        <v>8293</v>
      </c>
      <c r="AB477" s="106">
        <v>3</v>
      </c>
      <c r="AC477" s="102">
        <v>20030</v>
      </c>
      <c r="AD477" s="94">
        <v>10015</v>
      </c>
      <c r="AE477" s="94">
        <v>1500</v>
      </c>
      <c r="AF477" s="94">
        <v>1500</v>
      </c>
      <c r="AG477" s="94">
        <v>1500</v>
      </c>
      <c r="AH477" s="102" t="s">
        <v>3117</v>
      </c>
      <c r="AI477" s="102"/>
      <c r="AJ477" s="107"/>
      <c r="AK477" s="107" t="s">
        <v>3118</v>
      </c>
      <c r="AL477" s="107"/>
    </row>
    <row r="478" spans="2:38" ht="25.25" customHeight="1" x14ac:dyDescent="0.2">
      <c r="B478" s="102" t="s">
        <v>1887</v>
      </c>
      <c r="C478" s="94" t="s">
        <v>85</v>
      </c>
      <c r="D478" s="103" t="s">
        <v>11338</v>
      </c>
      <c r="E478" s="94" t="s">
        <v>11339</v>
      </c>
      <c r="F478" s="94" t="s">
        <v>3116</v>
      </c>
      <c r="G478" s="94" t="s">
        <v>2497</v>
      </c>
      <c r="H478" s="103">
        <v>2022</v>
      </c>
      <c r="I478" s="103">
        <v>2022</v>
      </c>
      <c r="J478" s="102" t="s">
        <v>11340</v>
      </c>
      <c r="K478" s="94" t="s">
        <v>11341</v>
      </c>
      <c r="L478" s="94" t="s">
        <v>11342</v>
      </c>
      <c r="M478" s="94" t="s">
        <v>11343</v>
      </c>
      <c r="N478" s="94" t="s">
        <v>11344</v>
      </c>
      <c r="O478" s="94" t="s">
        <v>89</v>
      </c>
      <c r="P478" s="94" t="s">
        <v>90</v>
      </c>
      <c r="Q478" s="94" t="s">
        <v>11345</v>
      </c>
      <c r="R478" s="94" t="s">
        <v>11346</v>
      </c>
      <c r="S478" s="94" t="s">
        <v>135</v>
      </c>
      <c r="T478" s="94" t="s">
        <v>136</v>
      </c>
      <c r="U478" s="94" t="s">
        <v>137</v>
      </c>
      <c r="V478" s="104" t="s">
        <v>11347</v>
      </c>
      <c r="W478" s="105" t="s">
        <v>11348</v>
      </c>
      <c r="X478" s="105" t="s">
        <v>11345</v>
      </c>
      <c r="Y478" s="105" t="s">
        <v>11349</v>
      </c>
      <c r="Z478" s="105" t="s">
        <v>11350</v>
      </c>
      <c r="AA478" s="105" t="s">
        <v>11351</v>
      </c>
      <c r="AB478" s="106">
        <v>1</v>
      </c>
      <c r="AC478" s="102">
        <v>4140</v>
      </c>
      <c r="AD478" s="94">
        <v>1500</v>
      </c>
      <c r="AE478" s="94">
        <v>1000</v>
      </c>
      <c r="AF478" s="94">
        <v>1000</v>
      </c>
      <c r="AG478" s="94">
        <v>1000</v>
      </c>
      <c r="AH478" s="102" t="s">
        <v>3117</v>
      </c>
      <c r="AI478" s="102"/>
      <c r="AJ478" s="107"/>
      <c r="AK478" s="107" t="s">
        <v>3118</v>
      </c>
      <c r="AL478" s="107"/>
    </row>
    <row r="479" spans="2:38" ht="25.25" customHeight="1" x14ac:dyDescent="0.2">
      <c r="B479" s="102" t="s">
        <v>1887</v>
      </c>
      <c r="C479" s="94" t="s">
        <v>85</v>
      </c>
      <c r="D479" s="103" t="s">
        <v>11352</v>
      </c>
      <c r="E479" s="94" t="s">
        <v>11353</v>
      </c>
      <c r="F479" s="94" t="s">
        <v>3116</v>
      </c>
      <c r="G479" s="94" t="s">
        <v>2497</v>
      </c>
      <c r="H479" s="103">
        <v>2022</v>
      </c>
      <c r="I479" s="103">
        <v>2022</v>
      </c>
      <c r="J479" s="102" t="s">
        <v>8063</v>
      </c>
      <c r="K479" s="94" t="s">
        <v>8064</v>
      </c>
      <c r="L479" s="94" t="s">
        <v>8065</v>
      </c>
      <c r="M479" s="94" t="s">
        <v>8066</v>
      </c>
      <c r="N479" s="94" t="s">
        <v>8067</v>
      </c>
      <c r="O479" s="94" t="s">
        <v>89</v>
      </c>
      <c r="P479" s="94" t="s">
        <v>90</v>
      </c>
      <c r="Q479" s="94" t="s">
        <v>8068</v>
      </c>
      <c r="R479" s="94" t="s">
        <v>8069</v>
      </c>
      <c r="S479" s="94" t="s">
        <v>135</v>
      </c>
      <c r="T479" s="94" t="s">
        <v>1896</v>
      </c>
      <c r="U479" s="94" t="s">
        <v>137</v>
      </c>
      <c r="V479" s="104" t="s">
        <v>8070</v>
      </c>
      <c r="W479" s="105" t="s">
        <v>8071</v>
      </c>
      <c r="X479" s="105" t="s">
        <v>8068</v>
      </c>
      <c r="Y479" s="105" t="s">
        <v>8072</v>
      </c>
      <c r="Z479" s="105" t="s">
        <v>8073</v>
      </c>
      <c r="AA479" s="105" t="s">
        <v>8074</v>
      </c>
      <c r="AB479" s="106">
        <v>4</v>
      </c>
      <c r="AC479" s="102">
        <v>46650</v>
      </c>
      <c r="AD479" s="94">
        <v>23000</v>
      </c>
      <c r="AE479" s="94">
        <v>3670</v>
      </c>
      <c r="AF479" s="94">
        <v>3670</v>
      </c>
      <c r="AG479" s="94">
        <v>3670</v>
      </c>
      <c r="AH479" s="102" t="s">
        <v>3117</v>
      </c>
      <c r="AI479" s="102"/>
      <c r="AJ479" s="107"/>
      <c r="AK479" s="107" t="s">
        <v>3118</v>
      </c>
      <c r="AL479" s="107"/>
    </row>
    <row r="480" spans="2:38" ht="25.25" customHeight="1" x14ac:dyDescent="0.2">
      <c r="B480" s="102" t="s">
        <v>1887</v>
      </c>
      <c r="C480" s="94" t="s">
        <v>85</v>
      </c>
      <c r="D480" s="103" t="s">
        <v>11354</v>
      </c>
      <c r="E480" s="94" t="s">
        <v>11355</v>
      </c>
      <c r="F480" s="94" t="s">
        <v>3116</v>
      </c>
      <c r="G480" s="94" t="s">
        <v>2497</v>
      </c>
      <c r="H480" s="103">
        <v>2022</v>
      </c>
      <c r="I480" s="103">
        <v>2022</v>
      </c>
      <c r="J480" s="102" t="s">
        <v>8235</v>
      </c>
      <c r="K480" s="94" t="s">
        <v>8236</v>
      </c>
      <c r="L480" s="94" t="s">
        <v>8237</v>
      </c>
      <c r="M480" s="94" t="s">
        <v>8238</v>
      </c>
      <c r="N480" s="94" t="s">
        <v>8239</v>
      </c>
      <c r="O480" s="94" t="s">
        <v>89</v>
      </c>
      <c r="P480" s="94" t="s">
        <v>90</v>
      </c>
      <c r="Q480" s="94" t="s">
        <v>8240</v>
      </c>
      <c r="R480" s="94" t="s">
        <v>8241</v>
      </c>
      <c r="S480" s="94" t="s">
        <v>119</v>
      </c>
      <c r="T480" s="94" t="s">
        <v>1896</v>
      </c>
      <c r="U480" s="94" t="s">
        <v>137</v>
      </c>
      <c r="V480" s="104" t="s">
        <v>8242</v>
      </c>
      <c r="W480" s="105" t="s">
        <v>2498</v>
      </c>
      <c r="X480" s="105" t="s">
        <v>8243</v>
      </c>
      <c r="Y480" s="105" t="s">
        <v>8244</v>
      </c>
      <c r="Z480" s="105" t="s">
        <v>8245</v>
      </c>
      <c r="AA480" s="105" t="s">
        <v>8246</v>
      </c>
      <c r="AB480" s="106">
        <v>2</v>
      </c>
      <c r="AC480" s="102">
        <v>10805</v>
      </c>
      <c r="AD480" s="94">
        <v>3956</v>
      </c>
      <c r="AE480" s="94">
        <v>2500</v>
      </c>
      <c r="AF480" s="94">
        <v>2500</v>
      </c>
      <c r="AG480" s="94">
        <v>2500</v>
      </c>
      <c r="AH480" s="102" t="s">
        <v>3117</v>
      </c>
      <c r="AI480" s="102"/>
      <c r="AJ480" s="107"/>
      <c r="AK480" s="107" t="s">
        <v>3118</v>
      </c>
      <c r="AL480" s="107"/>
    </row>
    <row r="481" spans="2:38" ht="25.25" customHeight="1" x14ac:dyDescent="0.2">
      <c r="B481" s="102" t="s">
        <v>1887</v>
      </c>
      <c r="C481" s="94" t="s">
        <v>85</v>
      </c>
      <c r="D481" s="103" t="s">
        <v>11356</v>
      </c>
      <c r="E481" s="94" t="s">
        <v>11357</v>
      </c>
      <c r="F481" s="94" t="s">
        <v>3116</v>
      </c>
      <c r="G481" s="94" t="s">
        <v>2497</v>
      </c>
      <c r="H481" s="103">
        <v>2022</v>
      </c>
      <c r="I481" s="103">
        <v>2022</v>
      </c>
      <c r="J481" s="102" t="s">
        <v>8296</v>
      </c>
      <c r="K481" s="94" t="s">
        <v>8297</v>
      </c>
      <c r="L481" s="94"/>
      <c r="M481" s="94" t="s">
        <v>8298</v>
      </c>
      <c r="N481" s="94" t="s">
        <v>8299</v>
      </c>
      <c r="O481" s="94" t="s">
        <v>89</v>
      </c>
      <c r="P481" s="94" t="s">
        <v>257</v>
      </c>
      <c r="Q481" s="94" t="s">
        <v>8216</v>
      </c>
      <c r="R481" s="94" t="s">
        <v>8217</v>
      </c>
      <c r="S481" s="94" t="s">
        <v>91</v>
      </c>
      <c r="T481" s="94" t="s">
        <v>1926</v>
      </c>
      <c r="U481" s="94" t="s">
        <v>137</v>
      </c>
      <c r="V481" s="104" t="s">
        <v>8300</v>
      </c>
      <c r="W481" s="105" t="s">
        <v>2498</v>
      </c>
      <c r="X481" s="105" t="s">
        <v>8216</v>
      </c>
      <c r="Y481" s="105" t="s">
        <v>8301</v>
      </c>
      <c r="Z481" s="105" t="s">
        <v>8302</v>
      </c>
      <c r="AA481" s="105" t="s">
        <v>8303</v>
      </c>
      <c r="AB481" s="106">
        <v>4</v>
      </c>
      <c r="AC481" s="102">
        <v>28325</v>
      </c>
      <c r="AD481" s="94">
        <v>10100</v>
      </c>
      <c r="AE481" s="94">
        <v>8000</v>
      </c>
      <c r="AF481" s="94">
        <v>8000</v>
      </c>
      <c r="AG481" s="94">
        <v>8000</v>
      </c>
      <c r="AH481" s="102" t="s">
        <v>3117</v>
      </c>
      <c r="AI481" s="102"/>
      <c r="AJ481" s="107"/>
      <c r="AK481" s="107" t="s">
        <v>3118</v>
      </c>
      <c r="AL481" s="107"/>
    </row>
    <row r="482" spans="2:38" ht="25.25" customHeight="1" x14ac:dyDescent="0.2">
      <c r="B482" s="102" t="s">
        <v>1887</v>
      </c>
      <c r="C482" s="94" t="s">
        <v>85</v>
      </c>
      <c r="D482" s="103" t="s">
        <v>11358</v>
      </c>
      <c r="E482" s="94" t="s">
        <v>11359</v>
      </c>
      <c r="F482" s="94" t="s">
        <v>3116</v>
      </c>
      <c r="G482" s="94" t="s">
        <v>2497</v>
      </c>
      <c r="H482" s="103">
        <v>2022</v>
      </c>
      <c r="I482" s="103">
        <v>2022</v>
      </c>
      <c r="J482" s="102" t="s">
        <v>8134</v>
      </c>
      <c r="K482" s="94" t="s">
        <v>8135</v>
      </c>
      <c r="L482" s="94" t="s">
        <v>8136</v>
      </c>
      <c r="M482" s="94" t="s">
        <v>8137</v>
      </c>
      <c r="N482" s="94" t="s">
        <v>8138</v>
      </c>
      <c r="O482" s="94" t="s">
        <v>89</v>
      </c>
      <c r="P482" s="94" t="s">
        <v>90</v>
      </c>
      <c r="Q482" s="94" t="s">
        <v>8139</v>
      </c>
      <c r="R482" s="94" t="s">
        <v>8140</v>
      </c>
      <c r="S482" s="94" t="s">
        <v>135</v>
      </c>
      <c r="T482" s="94" t="s">
        <v>7952</v>
      </c>
      <c r="U482" s="94" t="s">
        <v>137</v>
      </c>
      <c r="V482" s="104" t="s">
        <v>8141</v>
      </c>
      <c r="W482" s="105" t="s">
        <v>2498</v>
      </c>
      <c r="X482" s="105" t="s">
        <v>7950</v>
      </c>
      <c r="Y482" s="105" t="s">
        <v>8142</v>
      </c>
      <c r="Z482" s="105" t="s">
        <v>8143</v>
      </c>
      <c r="AA482" s="105" t="s">
        <v>8144</v>
      </c>
      <c r="AB482" s="106">
        <v>1</v>
      </c>
      <c r="AC482" s="102">
        <v>7700</v>
      </c>
      <c r="AD482" s="94">
        <v>4900</v>
      </c>
      <c r="AE482" s="94">
        <v>1000</v>
      </c>
      <c r="AF482" s="94">
        <v>1000</v>
      </c>
      <c r="AG482" s="94">
        <v>1000</v>
      </c>
      <c r="AH482" s="102" t="s">
        <v>3117</v>
      </c>
      <c r="AI482" s="102"/>
      <c r="AJ482" s="107"/>
      <c r="AK482" s="107" t="s">
        <v>3118</v>
      </c>
      <c r="AL482" s="107"/>
    </row>
    <row r="483" spans="2:38" ht="25.25" customHeight="1" x14ac:dyDescent="0.2">
      <c r="B483" s="102" t="s">
        <v>1887</v>
      </c>
      <c r="C483" s="94" t="s">
        <v>85</v>
      </c>
      <c r="D483" s="103" t="s">
        <v>11360</v>
      </c>
      <c r="E483" s="94" t="s">
        <v>11361</v>
      </c>
      <c r="F483" s="94" t="s">
        <v>3116</v>
      </c>
      <c r="G483" s="94" t="s">
        <v>2497</v>
      </c>
      <c r="H483" s="103">
        <v>2022</v>
      </c>
      <c r="I483" s="103">
        <v>2022</v>
      </c>
      <c r="J483" s="102" t="s">
        <v>8249</v>
      </c>
      <c r="K483" s="94" t="s">
        <v>8250</v>
      </c>
      <c r="L483" s="94"/>
      <c r="M483" s="94" t="s">
        <v>8251</v>
      </c>
      <c r="N483" s="94" t="s">
        <v>8252</v>
      </c>
      <c r="O483" s="94" t="s">
        <v>89</v>
      </c>
      <c r="P483" s="94" t="s">
        <v>257</v>
      </c>
      <c r="Q483" s="94" t="s">
        <v>3164</v>
      </c>
      <c r="R483" s="94" t="s">
        <v>3165</v>
      </c>
      <c r="S483" s="94" t="s">
        <v>91</v>
      </c>
      <c r="T483" s="94" t="s">
        <v>1896</v>
      </c>
      <c r="U483" s="94" t="s">
        <v>137</v>
      </c>
      <c r="V483" s="104" t="s">
        <v>8253</v>
      </c>
      <c r="W483" s="105" t="s">
        <v>2498</v>
      </c>
      <c r="X483" s="105" t="s">
        <v>3164</v>
      </c>
      <c r="Y483" s="105" t="s">
        <v>3167</v>
      </c>
      <c r="Z483" s="105" t="s">
        <v>8254</v>
      </c>
      <c r="AA483" s="105" t="s">
        <v>3169</v>
      </c>
      <c r="AB483" s="106">
        <v>4</v>
      </c>
      <c r="AC483" s="102">
        <v>54600</v>
      </c>
      <c r="AD483" s="94">
        <v>20000</v>
      </c>
      <c r="AE483" s="94">
        <v>15100</v>
      </c>
      <c r="AF483" s="94">
        <v>15100</v>
      </c>
      <c r="AG483" s="94">
        <v>15100</v>
      </c>
      <c r="AH483" s="102" t="s">
        <v>3117</v>
      </c>
      <c r="AI483" s="102"/>
      <c r="AJ483" s="107"/>
      <c r="AK483" s="107" t="s">
        <v>3118</v>
      </c>
      <c r="AL483" s="107"/>
    </row>
    <row r="484" spans="2:38" ht="25.25" customHeight="1" x14ac:dyDescent="0.2">
      <c r="B484" s="102" t="s">
        <v>1887</v>
      </c>
      <c r="C484" s="94" t="s">
        <v>85</v>
      </c>
      <c r="D484" s="103" t="s">
        <v>11362</v>
      </c>
      <c r="E484" s="94" t="s">
        <v>11363</v>
      </c>
      <c r="F484" s="94" t="s">
        <v>3116</v>
      </c>
      <c r="G484" s="94" t="s">
        <v>2497</v>
      </c>
      <c r="H484" s="103">
        <v>2022</v>
      </c>
      <c r="I484" s="103">
        <v>2022</v>
      </c>
      <c r="J484" s="102" t="s">
        <v>8200</v>
      </c>
      <c r="K484" s="94" t="s">
        <v>8201</v>
      </c>
      <c r="L484" s="94"/>
      <c r="M484" s="94" t="s">
        <v>8202</v>
      </c>
      <c r="N484" s="94" t="s">
        <v>8203</v>
      </c>
      <c r="O484" s="94" t="s">
        <v>89</v>
      </c>
      <c r="P484" s="94" t="s">
        <v>257</v>
      </c>
      <c r="Q484" s="94" t="s">
        <v>7950</v>
      </c>
      <c r="R484" s="94" t="s">
        <v>7951</v>
      </c>
      <c r="S484" s="94" t="s">
        <v>91</v>
      </c>
      <c r="T484" s="94" t="s">
        <v>7952</v>
      </c>
      <c r="U484" s="94" t="s">
        <v>137</v>
      </c>
      <c r="V484" s="104" t="s">
        <v>8204</v>
      </c>
      <c r="W484" s="105" t="s">
        <v>8205</v>
      </c>
      <c r="X484" s="105" t="s">
        <v>8206</v>
      </c>
      <c r="Y484" s="105" t="s">
        <v>7955</v>
      </c>
      <c r="Z484" s="105" t="s">
        <v>8207</v>
      </c>
      <c r="AA484" s="105" t="s">
        <v>8208</v>
      </c>
      <c r="AB484" s="106">
        <v>4</v>
      </c>
      <c r="AC484" s="102">
        <v>36930</v>
      </c>
      <c r="AD484" s="94">
        <v>10000</v>
      </c>
      <c r="AE484" s="94">
        <v>8750</v>
      </c>
      <c r="AF484" s="94">
        <v>8750</v>
      </c>
      <c r="AG484" s="94">
        <v>8750</v>
      </c>
      <c r="AH484" s="102" t="s">
        <v>3117</v>
      </c>
      <c r="AI484" s="102"/>
      <c r="AJ484" s="107"/>
      <c r="AK484" s="107" t="s">
        <v>3118</v>
      </c>
      <c r="AL484" s="107"/>
    </row>
    <row r="485" spans="2:38" ht="25.25" customHeight="1" x14ac:dyDescent="0.2">
      <c r="B485" s="102" t="s">
        <v>1887</v>
      </c>
      <c r="C485" s="94" t="s">
        <v>85</v>
      </c>
      <c r="D485" s="103" t="s">
        <v>11364</v>
      </c>
      <c r="E485" s="94" t="s">
        <v>11365</v>
      </c>
      <c r="F485" s="94" t="s">
        <v>3116</v>
      </c>
      <c r="G485" s="94" t="s">
        <v>2497</v>
      </c>
      <c r="H485" s="103">
        <v>2022</v>
      </c>
      <c r="I485" s="103">
        <v>2022</v>
      </c>
      <c r="J485" s="102" t="s">
        <v>1986</v>
      </c>
      <c r="K485" s="94" t="s">
        <v>1987</v>
      </c>
      <c r="L485" s="94" t="s">
        <v>2990</v>
      </c>
      <c r="M485" s="94" t="s">
        <v>1989</v>
      </c>
      <c r="N485" s="94" t="s">
        <v>1990</v>
      </c>
      <c r="O485" s="94" t="s">
        <v>89</v>
      </c>
      <c r="P485" s="94" t="s">
        <v>90</v>
      </c>
      <c r="Q485" s="94" t="s">
        <v>1991</v>
      </c>
      <c r="R485" s="94" t="s">
        <v>1992</v>
      </c>
      <c r="S485" s="94" t="s">
        <v>135</v>
      </c>
      <c r="T485" s="94" t="s">
        <v>1896</v>
      </c>
      <c r="U485" s="94" t="s">
        <v>137</v>
      </c>
      <c r="V485" s="104" t="s">
        <v>2991</v>
      </c>
      <c r="W485" s="105" t="s">
        <v>2992</v>
      </c>
      <c r="X485" s="105" t="s">
        <v>1991</v>
      </c>
      <c r="Y485" s="105" t="s">
        <v>2993</v>
      </c>
      <c r="Z485" s="105" t="s">
        <v>2994</v>
      </c>
      <c r="AA485" s="105" t="s">
        <v>2995</v>
      </c>
      <c r="AB485" s="106">
        <v>1</v>
      </c>
      <c r="AC485" s="102">
        <v>22600</v>
      </c>
      <c r="AD485" s="94">
        <v>4500</v>
      </c>
      <c r="AE485" s="94">
        <v>1500</v>
      </c>
      <c r="AF485" s="94">
        <v>1500</v>
      </c>
      <c r="AG485" s="94">
        <v>1500</v>
      </c>
      <c r="AH485" s="102" t="s">
        <v>3117</v>
      </c>
      <c r="AI485" s="102"/>
      <c r="AJ485" s="107"/>
      <c r="AK485" s="107" t="s">
        <v>3118</v>
      </c>
      <c r="AL485" s="107"/>
    </row>
    <row r="486" spans="2:38" ht="25.25" customHeight="1" x14ac:dyDescent="0.2">
      <c r="B486" s="102" t="s">
        <v>1887</v>
      </c>
      <c r="C486" s="94" t="s">
        <v>85</v>
      </c>
      <c r="D486" s="103" t="s">
        <v>11366</v>
      </c>
      <c r="E486" s="94" t="s">
        <v>11367</v>
      </c>
      <c r="F486" s="94" t="s">
        <v>3116</v>
      </c>
      <c r="G486" s="94" t="s">
        <v>2497</v>
      </c>
      <c r="H486" s="103">
        <v>2022</v>
      </c>
      <c r="I486" s="103">
        <v>2022</v>
      </c>
      <c r="J486" s="102" t="s">
        <v>128</v>
      </c>
      <c r="K486" s="94" t="s">
        <v>129</v>
      </c>
      <c r="L486" s="94" t="s">
        <v>130</v>
      </c>
      <c r="M486" s="94" t="s">
        <v>131</v>
      </c>
      <c r="N486" s="94" t="s">
        <v>132</v>
      </c>
      <c r="O486" s="94" t="s">
        <v>89</v>
      </c>
      <c r="P486" s="94" t="s">
        <v>90</v>
      </c>
      <c r="Q486" s="94" t="s">
        <v>133</v>
      </c>
      <c r="R486" s="94" t="s">
        <v>134</v>
      </c>
      <c r="S486" s="94" t="s">
        <v>135</v>
      </c>
      <c r="T486" s="94" t="s">
        <v>136</v>
      </c>
      <c r="U486" s="94" t="s">
        <v>137</v>
      </c>
      <c r="V486" s="104" t="s">
        <v>2505</v>
      </c>
      <c r="W486" s="105" t="s">
        <v>2498</v>
      </c>
      <c r="X486" s="105" t="s">
        <v>133</v>
      </c>
      <c r="Y486" s="105" t="s">
        <v>2506</v>
      </c>
      <c r="Z486" s="105" t="s">
        <v>2507</v>
      </c>
      <c r="AA486" s="105" t="s">
        <v>2508</v>
      </c>
      <c r="AB486" s="106">
        <v>3</v>
      </c>
      <c r="AC486" s="102">
        <v>36510</v>
      </c>
      <c r="AD486" s="94">
        <v>9000</v>
      </c>
      <c r="AE486" s="94">
        <v>2680</v>
      </c>
      <c r="AF486" s="94">
        <v>2680</v>
      </c>
      <c r="AG486" s="94">
        <v>2680</v>
      </c>
      <c r="AH486" s="102" t="s">
        <v>3117</v>
      </c>
      <c r="AI486" s="102"/>
      <c r="AJ486" s="107"/>
      <c r="AK486" s="107" t="s">
        <v>3118</v>
      </c>
      <c r="AL486" s="107"/>
    </row>
    <row r="487" spans="2:38" ht="25.25" customHeight="1" x14ac:dyDescent="0.2">
      <c r="B487" s="102" t="s">
        <v>1887</v>
      </c>
      <c r="C487" s="94" t="s">
        <v>85</v>
      </c>
      <c r="D487" s="103" t="s">
        <v>11368</v>
      </c>
      <c r="E487" s="94" t="s">
        <v>11369</v>
      </c>
      <c r="F487" s="94" t="s">
        <v>472</v>
      </c>
      <c r="G487" s="94" t="s">
        <v>2497</v>
      </c>
      <c r="H487" s="103">
        <v>2022</v>
      </c>
      <c r="I487" s="103">
        <v>2022</v>
      </c>
      <c r="J487" s="102" t="s">
        <v>11370</v>
      </c>
      <c r="K487" s="94" t="s">
        <v>11371</v>
      </c>
      <c r="L487" s="94" t="s">
        <v>11372</v>
      </c>
      <c r="M487" s="94" t="s">
        <v>11373</v>
      </c>
      <c r="N487" s="94" t="s">
        <v>11374</v>
      </c>
      <c r="O487" s="94" t="s">
        <v>89</v>
      </c>
      <c r="P487" s="94" t="s">
        <v>90</v>
      </c>
      <c r="Q487" s="94" t="s">
        <v>8005</v>
      </c>
      <c r="R487" s="94" t="s">
        <v>8006</v>
      </c>
      <c r="S487" s="94" t="s">
        <v>119</v>
      </c>
      <c r="T487" s="94" t="s">
        <v>1946</v>
      </c>
      <c r="U487" s="94" t="s">
        <v>137</v>
      </c>
      <c r="V487" s="104" t="s">
        <v>11375</v>
      </c>
      <c r="W487" s="105" t="s">
        <v>2498</v>
      </c>
      <c r="X487" s="105" t="s">
        <v>8005</v>
      </c>
      <c r="Y487" s="105" t="s">
        <v>8008</v>
      </c>
      <c r="Z487" s="105" t="s">
        <v>11376</v>
      </c>
      <c r="AA487" s="105" t="s">
        <v>11377</v>
      </c>
      <c r="AB487" s="106">
        <v>1</v>
      </c>
      <c r="AC487" s="102">
        <v>4160</v>
      </c>
      <c r="AD487" s="94">
        <v>1600</v>
      </c>
      <c r="AE487" s="94">
        <v>0</v>
      </c>
      <c r="AF487" s="94">
        <v>0</v>
      </c>
      <c r="AG487" s="94">
        <v>0</v>
      </c>
      <c r="AH487" s="102"/>
      <c r="AI487" s="102"/>
      <c r="AJ487" s="107"/>
      <c r="AK487" s="107" t="s">
        <v>2499</v>
      </c>
      <c r="AL487" s="107"/>
    </row>
    <row r="488" spans="2:38" ht="25.25" customHeight="1" x14ac:dyDescent="0.2">
      <c r="B488" s="102" t="s">
        <v>1887</v>
      </c>
      <c r="C488" s="94" t="s">
        <v>85</v>
      </c>
      <c r="D488" s="103" t="s">
        <v>11378</v>
      </c>
      <c r="E488" s="94" t="s">
        <v>11379</v>
      </c>
      <c r="F488" s="94" t="s">
        <v>3505</v>
      </c>
      <c r="G488" s="94" t="s">
        <v>2497</v>
      </c>
      <c r="H488" s="103">
        <v>2022</v>
      </c>
      <c r="I488" s="103">
        <v>2022</v>
      </c>
      <c r="J488" s="102" t="s">
        <v>11370</v>
      </c>
      <c r="K488" s="94" t="s">
        <v>11371</v>
      </c>
      <c r="L488" s="94" t="s">
        <v>11372</v>
      </c>
      <c r="M488" s="94" t="s">
        <v>11373</v>
      </c>
      <c r="N488" s="94" t="s">
        <v>11374</v>
      </c>
      <c r="O488" s="94" t="s">
        <v>89</v>
      </c>
      <c r="P488" s="94" t="s">
        <v>90</v>
      </c>
      <c r="Q488" s="94" t="s">
        <v>8005</v>
      </c>
      <c r="R488" s="94" t="s">
        <v>8006</v>
      </c>
      <c r="S488" s="94" t="s">
        <v>119</v>
      </c>
      <c r="T488" s="94" t="s">
        <v>1946</v>
      </c>
      <c r="U488" s="94" t="s">
        <v>137</v>
      </c>
      <c r="V488" s="104" t="s">
        <v>11375</v>
      </c>
      <c r="W488" s="105" t="s">
        <v>2498</v>
      </c>
      <c r="X488" s="105" t="s">
        <v>8005</v>
      </c>
      <c r="Y488" s="105" t="s">
        <v>8008</v>
      </c>
      <c r="Z488" s="105" t="s">
        <v>11376</v>
      </c>
      <c r="AA488" s="105" t="s">
        <v>11377</v>
      </c>
      <c r="AB488" s="106">
        <v>3</v>
      </c>
      <c r="AC488" s="102">
        <v>11540</v>
      </c>
      <c r="AD488" s="94">
        <v>4600</v>
      </c>
      <c r="AE488" s="94">
        <v>0</v>
      </c>
      <c r="AF488" s="94">
        <v>0</v>
      </c>
      <c r="AG488" s="94">
        <v>0</v>
      </c>
      <c r="AH488" s="102"/>
      <c r="AI488" s="102"/>
      <c r="AJ488" s="107"/>
      <c r="AK488" s="107" t="s">
        <v>3118</v>
      </c>
      <c r="AL488" s="107"/>
    </row>
    <row r="489" spans="2:38" ht="25.25" customHeight="1" x14ac:dyDescent="0.2">
      <c r="B489" s="102" t="s">
        <v>1887</v>
      </c>
      <c r="C489" s="94" t="s">
        <v>85</v>
      </c>
      <c r="D489" s="103" t="s">
        <v>11380</v>
      </c>
      <c r="E489" s="94" t="s">
        <v>11381</v>
      </c>
      <c r="F489" s="94" t="s">
        <v>472</v>
      </c>
      <c r="G489" s="94" t="s">
        <v>2497</v>
      </c>
      <c r="H489" s="103">
        <v>2022</v>
      </c>
      <c r="I489" s="103">
        <v>2022</v>
      </c>
      <c r="J489" s="102" t="s">
        <v>11370</v>
      </c>
      <c r="K489" s="94" t="s">
        <v>11371</v>
      </c>
      <c r="L489" s="94" t="s">
        <v>11372</v>
      </c>
      <c r="M489" s="94" t="s">
        <v>11373</v>
      </c>
      <c r="N489" s="94" t="s">
        <v>11374</v>
      </c>
      <c r="O489" s="94" t="s">
        <v>89</v>
      </c>
      <c r="P489" s="94" t="s">
        <v>90</v>
      </c>
      <c r="Q489" s="94" t="s">
        <v>8005</v>
      </c>
      <c r="R489" s="94" t="s">
        <v>8006</v>
      </c>
      <c r="S489" s="94" t="s">
        <v>119</v>
      </c>
      <c r="T489" s="94" t="s">
        <v>1946</v>
      </c>
      <c r="U489" s="94" t="s">
        <v>137</v>
      </c>
      <c r="V489" s="104" t="s">
        <v>11375</v>
      </c>
      <c r="W489" s="105" t="s">
        <v>2498</v>
      </c>
      <c r="X489" s="105" t="s">
        <v>8005</v>
      </c>
      <c r="Y489" s="105" t="s">
        <v>8008</v>
      </c>
      <c r="Z489" s="105" t="s">
        <v>11376</v>
      </c>
      <c r="AA489" s="105" t="s">
        <v>11377</v>
      </c>
      <c r="AB489" s="106">
        <v>1</v>
      </c>
      <c r="AC489" s="102">
        <v>3530</v>
      </c>
      <c r="AD489" s="94">
        <v>1500</v>
      </c>
      <c r="AE489" s="94">
        <v>0</v>
      </c>
      <c r="AF489" s="94">
        <v>0</v>
      </c>
      <c r="AG489" s="94">
        <v>0</v>
      </c>
      <c r="AH489" s="102"/>
      <c r="AI489" s="102"/>
      <c r="AJ489" s="107"/>
      <c r="AK489" s="107" t="s">
        <v>2499</v>
      </c>
      <c r="AL489" s="107"/>
    </row>
    <row r="490" spans="2:38" ht="25.25" customHeight="1" x14ac:dyDescent="0.2">
      <c r="B490" s="102" t="s">
        <v>1887</v>
      </c>
      <c r="C490" s="94" t="s">
        <v>85</v>
      </c>
      <c r="D490" s="103" t="s">
        <v>11382</v>
      </c>
      <c r="E490" s="94" t="s">
        <v>11383</v>
      </c>
      <c r="F490" s="94" t="s">
        <v>3116</v>
      </c>
      <c r="G490" s="94" t="s">
        <v>2497</v>
      </c>
      <c r="H490" s="103">
        <v>2022</v>
      </c>
      <c r="I490" s="103">
        <v>2022</v>
      </c>
      <c r="J490" s="102" t="s">
        <v>8121</v>
      </c>
      <c r="K490" s="94" t="s">
        <v>8122</v>
      </c>
      <c r="L490" s="94" t="s">
        <v>8123</v>
      </c>
      <c r="M490" s="94" t="s">
        <v>8124</v>
      </c>
      <c r="N490" s="94" t="s">
        <v>8125</v>
      </c>
      <c r="O490" s="94" t="s">
        <v>89</v>
      </c>
      <c r="P490" s="94" t="s">
        <v>90</v>
      </c>
      <c r="Q490" s="94" t="s">
        <v>8126</v>
      </c>
      <c r="R490" s="94" t="s">
        <v>8127</v>
      </c>
      <c r="S490" s="94" t="s">
        <v>135</v>
      </c>
      <c r="T490" s="94" t="s">
        <v>1946</v>
      </c>
      <c r="U490" s="94" t="s">
        <v>137</v>
      </c>
      <c r="V490" s="104" t="s">
        <v>8128</v>
      </c>
      <c r="W490" s="105" t="s">
        <v>2498</v>
      </c>
      <c r="X490" s="105" t="s">
        <v>8126</v>
      </c>
      <c r="Y490" s="105" t="s">
        <v>8129</v>
      </c>
      <c r="Z490" s="105" t="s">
        <v>8130</v>
      </c>
      <c r="AA490" s="105" t="s">
        <v>8131</v>
      </c>
      <c r="AB490" s="106">
        <v>1</v>
      </c>
      <c r="AC490" s="102">
        <v>11480</v>
      </c>
      <c r="AD490" s="94">
        <v>5000</v>
      </c>
      <c r="AE490" s="94">
        <v>2000</v>
      </c>
      <c r="AF490" s="94">
        <v>2000</v>
      </c>
      <c r="AG490" s="94">
        <v>2000</v>
      </c>
      <c r="AH490" s="102" t="s">
        <v>3117</v>
      </c>
      <c r="AI490" s="102"/>
      <c r="AJ490" s="107"/>
      <c r="AK490" s="107" t="s">
        <v>3118</v>
      </c>
      <c r="AL490" s="107"/>
    </row>
    <row r="491" spans="2:38" ht="25.25" customHeight="1" x14ac:dyDescent="0.2">
      <c r="B491" s="102" t="s">
        <v>1887</v>
      </c>
      <c r="C491" s="94" t="s">
        <v>85</v>
      </c>
      <c r="D491" s="103" t="s">
        <v>11384</v>
      </c>
      <c r="E491" s="94" t="s">
        <v>11385</v>
      </c>
      <c r="F491" s="94" t="s">
        <v>3116</v>
      </c>
      <c r="G491" s="94" t="s">
        <v>2497</v>
      </c>
      <c r="H491" s="103">
        <v>2022</v>
      </c>
      <c r="I491" s="103">
        <v>2022</v>
      </c>
      <c r="J491" s="102" t="s">
        <v>1968</v>
      </c>
      <c r="K491" s="94" t="s">
        <v>1969</v>
      </c>
      <c r="L491" s="94" t="s">
        <v>1970</v>
      </c>
      <c r="M491" s="94" t="s">
        <v>1971</v>
      </c>
      <c r="N491" s="94" t="s">
        <v>1972</v>
      </c>
      <c r="O491" s="94" t="s">
        <v>89</v>
      </c>
      <c r="P491" s="94" t="s">
        <v>90</v>
      </c>
      <c r="Q491" s="94" t="s">
        <v>1973</v>
      </c>
      <c r="R491" s="94" t="s">
        <v>1974</v>
      </c>
      <c r="S491" s="94" t="s">
        <v>135</v>
      </c>
      <c r="T491" s="94" t="s">
        <v>136</v>
      </c>
      <c r="U491" s="94" t="s">
        <v>137</v>
      </c>
      <c r="V491" s="104" t="s">
        <v>2984</v>
      </c>
      <c r="W491" s="105" t="s">
        <v>2985</v>
      </c>
      <c r="X491" s="105" t="s">
        <v>1973</v>
      </c>
      <c r="Y491" s="105" t="s">
        <v>2986</v>
      </c>
      <c r="Z491" s="105" t="s">
        <v>2987</v>
      </c>
      <c r="AA491" s="105" t="s">
        <v>2988</v>
      </c>
      <c r="AB491" s="106">
        <v>2</v>
      </c>
      <c r="AC491" s="102">
        <v>11750</v>
      </c>
      <c r="AD491" s="94">
        <v>9750</v>
      </c>
      <c r="AE491" s="94">
        <v>2600</v>
      </c>
      <c r="AF491" s="94">
        <v>2600</v>
      </c>
      <c r="AG491" s="94">
        <v>2600</v>
      </c>
      <c r="AH491" s="102" t="s">
        <v>3117</v>
      </c>
      <c r="AI491" s="102"/>
      <c r="AJ491" s="107"/>
      <c r="AK491" s="107" t="s">
        <v>3118</v>
      </c>
      <c r="AL491" s="107"/>
    </row>
    <row r="492" spans="2:38" ht="25.25" customHeight="1" x14ac:dyDescent="0.2">
      <c r="B492" s="102" t="s">
        <v>1887</v>
      </c>
      <c r="C492" s="94" t="s">
        <v>85</v>
      </c>
      <c r="D492" s="103" t="s">
        <v>11386</v>
      </c>
      <c r="E492" s="94" t="s">
        <v>11387</v>
      </c>
      <c r="F492" s="94" t="s">
        <v>3116</v>
      </c>
      <c r="G492" s="94" t="s">
        <v>2497</v>
      </c>
      <c r="H492" s="103">
        <v>2022</v>
      </c>
      <c r="I492" s="103">
        <v>2022</v>
      </c>
      <c r="J492" s="102" t="s">
        <v>8186</v>
      </c>
      <c r="K492" s="94" t="s">
        <v>8187</v>
      </c>
      <c r="L492" s="94" t="s">
        <v>8188</v>
      </c>
      <c r="M492" s="94" t="s">
        <v>8189</v>
      </c>
      <c r="N492" s="94" t="s">
        <v>8190</v>
      </c>
      <c r="O492" s="94" t="s">
        <v>89</v>
      </c>
      <c r="P492" s="94" t="s">
        <v>90</v>
      </c>
      <c r="Q492" s="94" t="s">
        <v>8191</v>
      </c>
      <c r="R492" s="94" t="s">
        <v>8192</v>
      </c>
      <c r="S492" s="94" t="s">
        <v>91</v>
      </c>
      <c r="T492" s="94" t="s">
        <v>1896</v>
      </c>
      <c r="U492" s="94" t="s">
        <v>137</v>
      </c>
      <c r="V492" s="104" t="s">
        <v>8193</v>
      </c>
      <c r="W492" s="105" t="s">
        <v>8194</v>
      </c>
      <c r="X492" s="105" t="s">
        <v>8191</v>
      </c>
      <c r="Y492" s="105" t="s">
        <v>8195</v>
      </c>
      <c r="Z492" s="105" t="s">
        <v>8196</v>
      </c>
      <c r="AA492" s="105" t="s">
        <v>8197</v>
      </c>
      <c r="AB492" s="106">
        <v>2</v>
      </c>
      <c r="AC492" s="102">
        <v>7000</v>
      </c>
      <c r="AD492" s="94">
        <v>3500</v>
      </c>
      <c r="AE492" s="94">
        <v>2520</v>
      </c>
      <c r="AF492" s="94">
        <v>2520</v>
      </c>
      <c r="AG492" s="94">
        <v>2520</v>
      </c>
      <c r="AH492" s="102" t="s">
        <v>3117</v>
      </c>
      <c r="AI492" s="102"/>
      <c r="AJ492" s="107"/>
      <c r="AK492" s="107" t="s">
        <v>3118</v>
      </c>
      <c r="AL492" s="107"/>
    </row>
    <row r="493" spans="2:38" ht="25.25" customHeight="1" x14ac:dyDescent="0.2">
      <c r="B493" s="102" t="s">
        <v>1887</v>
      </c>
      <c r="C493" s="94" t="s">
        <v>85</v>
      </c>
      <c r="D493" s="103" t="s">
        <v>11388</v>
      </c>
      <c r="E493" s="94" t="s">
        <v>11389</v>
      </c>
      <c r="F493" s="94" t="s">
        <v>3116</v>
      </c>
      <c r="G493" s="94" t="s">
        <v>2497</v>
      </c>
      <c r="H493" s="103">
        <v>2022</v>
      </c>
      <c r="I493" s="103">
        <v>2022</v>
      </c>
      <c r="J493" s="102" t="s">
        <v>8023</v>
      </c>
      <c r="K493" s="94" t="s">
        <v>8024</v>
      </c>
      <c r="L493" s="94" t="s">
        <v>8025</v>
      </c>
      <c r="M493" s="94" t="s">
        <v>8026</v>
      </c>
      <c r="N493" s="94" t="s">
        <v>8027</v>
      </c>
      <c r="O493" s="94" t="s">
        <v>89</v>
      </c>
      <c r="P493" s="94" t="s">
        <v>90</v>
      </c>
      <c r="Q493" s="94" t="s">
        <v>8005</v>
      </c>
      <c r="R493" s="94" t="s">
        <v>8006</v>
      </c>
      <c r="S493" s="94" t="s">
        <v>135</v>
      </c>
      <c r="T493" s="94" t="s">
        <v>1946</v>
      </c>
      <c r="U493" s="94" t="s">
        <v>137</v>
      </c>
      <c r="V493" s="104" t="s">
        <v>8028</v>
      </c>
      <c r="W493" s="105" t="s">
        <v>8029</v>
      </c>
      <c r="X493" s="105" t="s">
        <v>8005</v>
      </c>
      <c r="Y493" s="105" t="s">
        <v>8008</v>
      </c>
      <c r="Z493" s="105" t="s">
        <v>8030</v>
      </c>
      <c r="AA493" s="105" t="s">
        <v>8031</v>
      </c>
      <c r="AB493" s="106">
        <v>2</v>
      </c>
      <c r="AC493" s="102">
        <v>21410</v>
      </c>
      <c r="AD493" s="94">
        <v>9300</v>
      </c>
      <c r="AE493" s="94">
        <v>2530</v>
      </c>
      <c r="AF493" s="94">
        <v>2530</v>
      </c>
      <c r="AG493" s="94">
        <v>2530</v>
      </c>
      <c r="AH493" s="102" t="s">
        <v>3117</v>
      </c>
      <c r="AI493" s="102"/>
      <c r="AJ493" s="107"/>
      <c r="AK493" s="107" t="s">
        <v>3118</v>
      </c>
      <c r="AL493" s="107"/>
    </row>
    <row r="494" spans="2:38" ht="25.25" customHeight="1" x14ac:dyDescent="0.2">
      <c r="B494" s="102" t="s">
        <v>1887</v>
      </c>
      <c r="C494" s="94" t="s">
        <v>85</v>
      </c>
      <c r="D494" s="103" t="s">
        <v>11390</v>
      </c>
      <c r="E494" s="94" t="s">
        <v>11391</v>
      </c>
      <c r="F494" s="94" t="s">
        <v>3116</v>
      </c>
      <c r="G494" s="94" t="s">
        <v>2497</v>
      </c>
      <c r="H494" s="103">
        <v>2022</v>
      </c>
      <c r="I494" s="103">
        <v>2022</v>
      </c>
      <c r="J494" s="102" t="s">
        <v>8034</v>
      </c>
      <c r="K494" s="94" t="s">
        <v>8035</v>
      </c>
      <c r="L494" s="94" t="s">
        <v>8036</v>
      </c>
      <c r="M494" s="94" t="s">
        <v>8037</v>
      </c>
      <c r="N494" s="94" t="s">
        <v>8038</v>
      </c>
      <c r="O494" s="94" t="s">
        <v>89</v>
      </c>
      <c r="P494" s="94" t="s">
        <v>90</v>
      </c>
      <c r="Q494" s="94" t="s">
        <v>8039</v>
      </c>
      <c r="R494" s="94" t="s">
        <v>8040</v>
      </c>
      <c r="S494" s="94" t="s">
        <v>135</v>
      </c>
      <c r="T494" s="94" t="s">
        <v>1946</v>
      </c>
      <c r="U494" s="94" t="s">
        <v>137</v>
      </c>
      <c r="V494" s="104" t="s">
        <v>8041</v>
      </c>
      <c r="W494" s="105" t="s">
        <v>8042</v>
      </c>
      <c r="X494" s="105" t="s">
        <v>8039</v>
      </c>
      <c r="Y494" s="105" t="s">
        <v>8043</v>
      </c>
      <c r="Z494" s="105" t="s">
        <v>8044</v>
      </c>
      <c r="AA494" s="105" t="s">
        <v>8045</v>
      </c>
      <c r="AB494" s="106">
        <v>2</v>
      </c>
      <c r="AC494" s="102">
        <v>10900</v>
      </c>
      <c r="AD494" s="94">
        <v>4800</v>
      </c>
      <c r="AE494" s="94">
        <v>1500</v>
      </c>
      <c r="AF494" s="94">
        <v>1500</v>
      </c>
      <c r="AG494" s="94">
        <v>1500</v>
      </c>
      <c r="AH494" s="102" t="s">
        <v>3117</v>
      </c>
      <c r="AI494" s="102"/>
      <c r="AJ494" s="107"/>
      <c r="AK494" s="107" t="s">
        <v>3118</v>
      </c>
      <c r="AL494" s="107"/>
    </row>
    <row r="495" spans="2:38" ht="25.25" customHeight="1" x14ac:dyDescent="0.2">
      <c r="B495" s="102" t="s">
        <v>2002</v>
      </c>
      <c r="C495" s="94" t="s">
        <v>85</v>
      </c>
      <c r="D495" s="103" t="s">
        <v>11392</v>
      </c>
      <c r="E495" s="94" t="s">
        <v>11393</v>
      </c>
      <c r="F495" s="94" t="s">
        <v>3116</v>
      </c>
      <c r="G495" s="94" t="s">
        <v>2497</v>
      </c>
      <c r="H495" s="103">
        <v>2022</v>
      </c>
      <c r="I495" s="103">
        <v>2022</v>
      </c>
      <c r="J495" s="102" t="s">
        <v>2026</v>
      </c>
      <c r="K495" s="94" t="s">
        <v>2027</v>
      </c>
      <c r="L495" s="94" t="s">
        <v>2028</v>
      </c>
      <c r="M495" s="94" t="s">
        <v>2029</v>
      </c>
      <c r="N495" s="94" t="s">
        <v>2030</v>
      </c>
      <c r="O495" s="94" t="s">
        <v>89</v>
      </c>
      <c r="P495" s="94" t="s">
        <v>90</v>
      </c>
      <c r="Q495" s="94" t="s">
        <v>2031</v>
      </c>
      <c r="R495" s="94" t="s">
        <v>2032</v>
      </c>
      <c r="S495" s="94" t="s">
        <v>135</v>
      </c>
      <c r="T495" s="94" t="s">
        <v>2011</v>
      </c>
      <c r="U495" s="94" t="s">
        <v>2012</v>
      </c>
      <c r="V495" s="104" t="s">
        <v>3002</v>
      </c>
      <c r="W495" s="105" t="s">
        <v>3003</v>
      </c>
      <c r="X495" s="105" t="s">
        <v>3004</v>
      </c>
      <c r="Y495" s="105" t="s">
        <v>3005</v>
      </c>
      <c r="Z495" s="105" t="s">
        <v>3006</v>
      </c>
      <c r="AA495" s="105" t="s">
        <v>3007</v>
      </c>
      <c r="AB495" s="106">
        <v>1</v>
      </c>
      <c r="AC495" s="102">
        <v>2190</v>
      </c>
      <c r="AD495" s="94">
        <v>1000</v>
      </c>
      <c r="AE495" s="94">
        <v>1000</v>
      </c>
      <c r="AF495" s="94">
        <v>1000</v>
      </c>
      <c r="AG495" s="94">
        <v>1000</v>
      </c>
      <c r="AH495" s="102" t="s">
        <v>3117</v>
      </c>
      <c r="AI495" s="102"/>
      <c r="AJ495" s="107"/>
      <c r="AK495" s="107" t="s">
        <v>3118</v>
      </c>
      <c r="AL495" s="107"/>
    </row>
    <row r="496" spans="2:38" ht="25.25" customHeight="1" x14ac:dyDescent="0.2">
      <c r="B496" s="102" t="s">
        <v>2002</v>
      </c>
      <c r="C496" s="94" t="s">
        <v>85</v>
      </c>
      <c r="D496" s="103" t="s">
        <v>11394</v>
      </c>
      <c r="E496" s="94" t="s">
        <v>11395</v>
      </c>
      <c r="F496" s="94" t="s">
        <v>3116</v>
      </c>
      <c r="G496" s="94" t="s">
        <v>2497</v>
      </c>
      <c r="H496" s="103">
        <v>2022</v>
      </c>
      <c r="I496" s="103">
        <v>2022</v>
      </c>
      <c r="J496" s="102" t="s">
        <v>8377</v>
      </c>
      <c r="K496" s="94" t="s">
        <v>8378</v>
      </c>
      <c r="L496" s="94" t="s">
        <v>8379</v>
      </c>
      <c r="M496" s="94" t="s">
        <v>8380</v>
      </c>
      <c r="N496" s="94" t="s">
        <v>8381</v>
      </c>
      <c r="O496" s="94" t="s">
        <v>89</v>
      </c>
      <c r="P496" s="94" t="s">
        <v>90</v>
      </c>
      <c r="Q496" s="94" t="s">
        <v>8382</v>
      </c>
      <c r="R496" s="94" t="s">
        <v>8383</v>
      </c>
      <c r="S496" s="94" t="s">
        <v>135</v>
      </c>
      <c r="T496" s="94" t="s">
        <v>8384</v>
      </c>
      <c r="U496" s="94" t="s">
        <v>2012</v>
      </c>
      <c r="V496" s="104" t="s">
        <v>8385</v>
      </c>
      <c r="W496" s="105" t="s">
        <v>8386</v>
      </c>
      <c r="X496" s="105" t="s">
        <v>8382</v>
      </c>
      <c r="Y496" s="105" t="s">
        <v>8387</v>
      </c>
      <c r="Z496" s="105" t="s">
        <v>8388</v>
      </c>
      <c r="AA496" s="105" t="s">
        <v>8389</v>
      </c>
      <c r="AB496" s="106">
        <v>3</v>
      </c>
      <c r="AC496" s="102">
        <v>11380</v>
      </c>
      <c r="AD496" s="94">
        <v>5000</v>
      </c>
      <c r="AE496" s="94">
        <v>4700</v>
      </c>
      <c r="AF496" s="94">
        <v>4700</v>
      </c>
      <c r="AG496" s="94">
        <v>4700</v>
      </c>
      <c r="AH496" s="102" t="s">
        <v>3117</v>
      </c>
      <c r="AI496" s="102"/>
      <c r="AJ496" s="107"/>
      <c r="AK496" s="107" t="s">
        <v>3118</v>
      </c>
      <c r="AL496" s="107"/>
    </row>
    <row r="497" spans="2:38" ht="25.25" customHeight="1" x14ac:dyDescent="0.2">
      <c r="B497" s="102" t="s">
        <v>2002</v>
      </c>
      <c r="C497" s="94" t="s">
        <v>85</v>
      </c>
      <c r="D497" s="103" t="s">
        <v>11396</v>
      </c>
      <c r="E497" s="94" t="s">
        <v>11397</v>
      </c>
      <c r="F497" s="94" t="s">
        <v>3116</v>
      </c>
      <c r="G497" s="94" t="s">
        <v>2497</v>
      </c>
      <c r="H497" s="103">
        <v>2022</v>
      </c>
      <c r="I497" s="103">
        <v>2022</v>
      </c>
      <c r="J497" s="102" t="s">
        <v>8333</v>
      </c>
      <c r="K497" s="94" t="s">
        <v>8334</v>
      </c>
      <c r="L497" s="94" t="s">
        <v>1694</v>
      </c>
      <c r="M497" s="94" t="s">
        <v>8335</v>
      </c>
      <c r="N497" s="94" t="s">
        <v>8336</v>
      </c>
      <c r="O497" s="94" t="s">
        <v>89</v>
      </c>
      <c r="P497" s="94" t="s">
        <v>257</v>
      </c>
      <c r="Q497" s="94" t="s">
        <v>8337</v>
      </c>
      <c r="R497" s="94" t="s">
        <v>8338</v>
      </c>
      <c r="S497" s="94" t="s">
        <v>91</v>
      </c>
      <c r="T497" s="94" t="s">
        <v>8339</v>
      </c>
      <c r="U497" s="94" t="s">
        <v>2012</v>
      </c>
      <c r="V497" s="104" t="s">
        <v>8340</v>
      </c>
      <c r="W497" s="105" t="s">
        <v>2498</v>
      </c>
      <c r="X497" s="105" t="s">
        <v>8337</v>
      </c>
      <c r="Y497" s="105" t="s">
        <v>8341</v>
      </c>
      <c r="Z497" s="105" t="s">
        <v>8342</v>
      </c>
      <c r="AA497" s="105" t="s">
        <v>8343</v>
      </c>
      <c r="AB497" s="106">
        <v>3</v>
      </c>
      <c r="AC497" s="102">
        <v>21900</v>
      </c>
      <c r="AD497" s="94">
        <v>9000</v>
      </c>
      <c r="AE497" s="94">
        <v>1500</v>
      </c>
      <c r="AF497" s="94">
        <v>1500</v>
      </c>
      <c r="AG497" s="94">
        <v>1500</v>
      </c>
      <c r="AH497" s="102" t="s">
        <v>3117</v>
      </c>
      <c r="AI497" s="102"/>
      <c r="AJ497" s="107"/>
      <c r="AK497" s="107" t="s">
        <v>3118</v>
      </c>
      <c r="AL497" s="107"/>
    </row>
    <row r="498" spans="2:38" ht="25.25" customHeight="1" x14ac:dyDescent="0.2">
      <c r="B498" s="102" t="s">
        <v>2002</v>
      </c>
      <c r="C498" s="94" t="s">
        <v>85</v>
      </c>
      <c r="D498" s="103" t="s">
        <v>11398</v>
      </c>
      <c r="E498" s="94" t="s">
        <v>11399</v>
      </c>
      <c r="F498" s="94" t="s">
        <v>472</v>
      </c>
      <c r="G498" s="94" t="s">
        <v>2497</v>
      </c>
      <c r="H498" s="103">
        <v>2022</v>
      </c>
      <c r="I498" s="103">
        <v>2022</v>
      </c>
      <c r="J498" s="102" t="s">
        <v>2126</v>
      </c>
      <c r="K498" s="94" t="s">
        <v>11400</v>
      </c>
      <c r="L498" s="94" t="s">
        <v>11401</v>
      </c>
      <c r="M498" s="94" t="s">
        <v>11402</v>
      </c>
      <c r="N498" s="94" t="s">
        <v>2130</v>
      </c>
      <c r="O498" s="94" t="s">
        <v>89</v>
      </c>
      <c r="P498" s="94" t="s">
        <v>90</v>
      </c>
      <c r="Q498" s="94" t="s">
        <v>2131</v>
      </c>
      <c r="R498" s="94" t="s">
        <v>2132</v>
      </c>
      <c r="S498" s="94" t="s">
        <v>135</v>
      </c>
      <c r="T498" s="94" t="s">
        <v>2133</v>
      </c>
      <c r="U498" s="94" t="s">
        <v>2012</v>
      </c>
      <c r="V498" s="104" t="s">
        <v>11403</v>
      </c>
      <c r="W498" s="105" t="s">
        <v>2498</v>
      </c>
      <c r="X498" s="105" t="s">
        <v>2131</v>
      </c>
      <c r="Y498" s="105" t="s">
        <v>3030</v>
      </c>
      <c r="Z498" s="105" t="s">
        <v>3031</v>
      </c>
      <c r="AA498" s="105" t="s">
        <v>3032</v>
      </c>
      <c r="AB498" s="106">
        <v>1</v>
      </c>
      <c r="AC498" s="102">
        <v>5900</v>
      </c>
      <c r="AD498" s="94">
        <v>2400</v>
      </c>
      <c r="AE498" s="94">
        <v>0</v>
      </c>
      <c r="AF498" s="94">
        <v>0</v>
      </c>
      <c r="AG498" s="94">
        <v>0</v>
      </c>
      <c r="AH498" s="102"/>
      <c r="AI498" s="102"/>
      <c r="AJ498" s="107"/>
      <c r="AK498" s="107" t="s">
        <v>2499</v>
      </c>
      <c r="AL498" s="107"/>
    </row>
    <row r="499" spans="2:38" ht="25.25" customHeight="1" x14ac:dyDescent="0.2">
      <c r="B499" s="102" t="s">
        <v>2002</v>
      </c>
      <c r="C499" s="94" t="s">
        <v>85</v>
      </c>
      <c r="D499" s="103" t="s">
        <v>11404</v>
      </c>
      <c r="E499" s="94" t="s">
        <v>11405</v>
      </c>
      <c r="F499" s="94" t="s">
        <v>3116</v>
      </c>
      <c r="G499" s="94" t="s">
        <v>2497</v>
      </c>
      <c r="H499" s="103">
        <v>2022</v>
      </c>
      <c r="I499" s="103">
        <v>2022</v>
      </c>
      <c r="J499" s="102" t="s">
        <v>8512</v>
      </c>
      <c r="K499" s="94" t="s">
        <v>8513</v>
      </c>
      <c r="L499" s="94" t="s">
        <v>8514</v>
      </c>
      <c r="M499" s="94" t="s">
        <v>8515</v>
      </c>
      <c r="N499" s="94" t="s">
        <v>8516</v>
      </c>
      <c r="O499" s="94" t="s">
        <v>89</v>
      </c>
      <c r="P499" s="94" t="s">
        <v>90</v>
      </c>
      <c r="Q499" s="94" t="s">
        <v>8517</v>
      </c>
      <c r="R499" s="94" t="s">
        <v>8518</v>
      </c>
      <c r="S499" s="94" t="s">
        <v>135</v>
      </c>
      <c r="T499" s="94" t="s">
        <v>2133</v>
      </c>
      <c r="U499" s="94" t="s">
        <v>2012</v>
      </c>
      <c r="V499" s="104" t="s">
        <v>8519</v>
      </c>
      <c r="W499" s="105" t="s">
        <v>2498</v>
      </c>
      <c r="X499" s="105" t="s">
        <v>8517</v>
      </c>
      <c r="Y499" s="105" t="s">
        <v>8520</v>
      </c>
      <c r="Z499" s="105" t="s">
        <v>8521</v>
      </c>
      <c r="AA499" s="105" t="s">
        <v>8522</v>
      </c>
      <c r="AB499" s="106">
        <v>1</v>
      </c>
      <c r="AC499" s="102">
        <v>17900</v>
      </c>
      <c r="AD499" s="94">
        <v>4900</v>
      </c>
      <c r="AE499" s="94">
        <v>3750</v>
      </c>
      <c r="AF499" s="94">
        <v>3750</v>
      </c>
      <c r="AG499" s="94">
        <v>3750</v>
      </c>
      <c r="AH499" s="102" t="s">
        <v>3117</v>
      </c>
      <c r="AI499" s="102"/>
      <c r="AJ499" s="107"/>
      <c r="AK499" s="107" t="s">
        <v>3118</v>
      </c>
      <c r="AL499" s="107"/>
    </row>
    <row r="500" spans="2:38" ht="25.25" customHeight="1" x14ac:dyDescent="0.2">
      <c r="B500" s="102" t="s">
        <v>2002</v>
      </c>
      <c r="C500" s="94" t="s">
        <v>85</v>
      </c>
      <c r="D500" s="103" t="s">
        <v>11406</v>
      </c>
      <c r="E500" s="94" t="s">
        <v>11407</v>
      </c>
      <c r="F500" s="94" t="s">
        <v>3116</v>
      </c>
      <c r="G500" s="94" t="s">
        <v>2497</v>
      </c>
      <c r="H500" s="103">
        <v>2022</v>
      </c>
      <c r="I500" s="103">
        <v>2022</v>
      </c>
      <c r="J500" s="102" t="s">
        <v>2126</v>
      </c>
      <c r="K500" s="94" t="s">
        <v>11400</v>
      </c>
      <c r="L500" s="94" t="s">
        <v>11401</v>
      </c>
      <c r="M500" s="94" t="s">
        <v>11402</v>
      </c>
      <c r="N500" s="94" t="s">
        <v>2130</v>
      </c>
      <c r="O500" s="94" t="s">
        <v>89</v>
      </c>
      <c r="P500" s="94" t="s">
        <v>90</v>
      </c>
      <c r="Q500" s="94" t="s">
        <v>2131</v>
      </c>
      <c r="R500" s="94" t="s">
        <v>2132</v>
      </c>
      <c r="S500" s="94" t="s">
        <v>135</v>
      </c>
      <c r="T500" s="94" t="s">
        <v>2133</v>
      </c>
      <c r="U500" s="94" t="s">
        <v>2012</v>
      </c>
      <c r="V500" s="104" t="s">
        <v>11403</v>
      </c>
      <c r="W500" s="105" t="s">
        <v>2498</v>
      </c>
      <c r="X500" s="105" t="s">
        <v>2131</v>
      </c>
      <c r="Y500" s="105" t="s">
        <v>3030</v>
      </c>
      <c r="Z500" s="105" t="s">
        <v>3031</v>
      </c>
      <c r="AA500" s="105" t="s">
        <v>3032</v>
      </c>
      <c r="AB500" s="106">
        <v>3</v>
      </c>
      <c r="AC500" s="102">
        <v>40815</v>
      </c>
      <c r="AD500" s="94">
        <v>10200</v>
      </c>
      <c r="AE500" s="94">
        <v>7800</v>
      </c>
      <c r="AF500" s="94">
        <v>7800</v>
      </c>
      <c r="AG500" s="94">
        <v>7800</v>
      </c>
      <c r="AH500" s="102" t="s">
        <v>3117</v>
      </c>
      <c r="AI500" s="102"/>
      <c r="AJ500" s="107"/>
      <c r="AK500" s="107" t="s">
        <v>3118</v>
      </c>
      <c r="AL500" s="107"/>
    </row>
    <row r="501" spans="2:38" ht="25.25" customHeight="1" x14ac:dyDescent="0.2">
      <c r="B501" s="102" t="s">
        <v>2002</v>
      </c>
      <c r="C501" s="94" t="s">
        <v>85</v>
      </c>
      <c r="D501" s="103" t="s">
        <v>11408</v>
      </c>
      <c r="E501" s="94" t="s">
        <v>11409</v>
      </c>
      <c r="F501" s="94" t="s">
        <v>3116</v>
      </c>
      <c r="G501" s="94" t="s">
        <v>2497</v>
      </c>
      <c r="H501" s="103">
        <v>2022</v>
      </c>
      <c r="I501" s="103">
        <v>2022</v>
      </c>
      <c r="J501" s="102" t="s">
        <v>8428</v>
      </c>
      <c r="K501" s="94" t="s">
        <v>8429</v>
      </c>
      <c r="L501" s="94" t="s">
        <v>8430</v>
      </c>
      <c r="M501" s="94" t="s">
        <v>8431</v>
      </c>
      <c r="N501" s="94" t="s">
        <v>8432</v>
      </c>
      <c r="O501" s="94" t="s">
        <v>89</v>
      </c>
      <c r="P501" s="94" t="s">
        <v>90</v>
      </c>
      <c r="Q501" s="94" t="s">
        <v>8433</v>
      </c>
      <c r="R501" s="94" t="s">
        <v>8433</v>
      </c>
      <c r="S501" s="94" t="s">
        <v>135</v>
      </c>
      <c r="T501" s="94" t="s">
        <v>2011</v>
      </c>
      <c r="U501" s="94" t="s">
        <v>2012</v>
      </c>
      <c r="V501" s="104" t="s">
        <v>8434</v>
      </c>
      <c r="W501" s="105" t="s">
        <v>2498</v>
      </c>
      <c r="X501" s="105" t="s">
        <v>8433</v>
      </c>
      <c r="Y501" s="105" t="s">
        <v>8435</v>
      </c>
      <c r="Z501" s="105" t="s">
        <v>8436</v>
      </c>
      <c r="AA501" s="105" t="s">
        <v>8437</v>
      </c>
      <c r="AB501" s="106">
        <v>3</v>
      </c>
      <c r="AC501" s="102">
        <v>7000</v>
      </c>
      <c r="AD501" s="94">
        <v>3500</v>
      </c>
      <c r="AE501" s="94">
        <v>1500</v>
      </c>
      <c r="AF501" s="94">
        <v>1500</v>
      </c>
      <c r="AG501" s="94">
        <v>1500</v>
      </c>
      <c r="AH501" s="102" t="s">
        <v>3117</v>
      </c>
      <c r="AI501" s="102"/>
      <c r="AJ501" s="107"/>
      <c r="AK501" s="107" t="s">
        <v>3118</v>
      </c>
      <c r="AL501" s="107"/>
    </row>
    <row r="502" spans="2:38" ht="25.25" customHeight="1" x14ac:dyDescent="0.2">
      <c r="B502" s="102" t="s">
        <v>2002</v>
      </c>
      <c r="C502" s="94" t="s">
        <v>85</v>
      </c>
      <c r="D502" s="103" t="s">
        <v>11410</v>
      </c>
      <c r="E502" s="94" t="s">
        <v>11411</v>
      </c>
      <c r="F502" s="94" t="s">
        <v>3505</v>
      </c>
      <c r="G502" s="94" t="s">
        <v>2497</v>
      </c>
      <c r="H502" s="103">
        <v>2022</v>
      </c>
      <c r="I502" s="103">
        <v>2022</v>
      </c>
      <c r="J502" s="102" t="s">
        <v>11412</v>
      </c>
      <c r="K502" s="94" t="s">
        <v>11413</v>
      </c>
      <c r="L502" s="94" t="s">
        <v>11414</v>
      </c>
      <c r="M502" s="94" t="s">
        <v>11415</v>
      </c>
      <c r="N502" s="94" t="s">
        <v>4157</v>
      </c>
      <c r="O502" s="94" t="s">
        <v>89</v>
      </c>
      <c r="P502" s="94" t="s">
        <v>90</v>
      </c>
      <c r="Q502" s="94" t="s">
        <v>11416</v>
      </c>
      <c r="R502" s="94" t="s">
        <v>11417</v>
      </c>
      <c r="S502" s="94" t="s">
        <v>135</v>
      </c>
      <c r="T502" s="94" t="s">
        <v>8474</v>
      </c>
      <c r="U502" s="94" t="s">
        <v>2012</v>
      </c>
      <c r="V502" s="104" t="s">
        <v>11418</v>
      </c>
      <c r="W502" s="105" t="s">
        <v>2498</v>
      </c>
      <c r="X502" s="105" t="s">
        <v>11416</v>
      </c>
      <c r="Y502" s="105" t="s">
        <v>11419</v>
      </c>
      <c r="Z502" s="105" t="s">
        <v>11420</v>
      </c>
      <c r="AA502" s="105" t="s">
        <v>11421</v>
      </c>
      <c r="AB502" s="106">
        <v>1</v>
      </c>
      <c r="AC502" s="102">
        <v>4250</v>
      </c>
      <c r="AD502" s="94">
        <v>1500</v>
      </c>
      <c r="AE502" s="94">
        <v>0</v>
      </c>
      <c r="AF502" s="94">
        <v>0</v>
      </c>
      <c r="AG502" s="94">
        <v>0</v>
      </c>
      <c r="AH502" s="102"/>
      <c r="AI502" s="102"/>
      <c r="AJ502" s="107"/>
      <c r="AK502" s="107" t="s">
        <v>3118</v>
      </c>
      <c r="AL502" s="107"/>
    </row>
    <row r="503" spans="2:38" ht="25.25" customHeight="1" x14ac:dyDescent="0.2">
      <c r="B503" s="102" t="s">
        <v>2002</v>
      </c>
      <c r="C503" s="94" t="s">
        <v>85</v>
      </c>
      <c r="D503" s="103" t="s">
        <v>11422</v>
      </c>
      <c r="E503" s="94" t="s">
        <v>11423</v>
      </c>
      <c r="F503" s="94" t="s">
        <v>3116</v>
      </c>
      <c r="G503" s="94" t="s">
        <v>2497</v>
      </c>
      <c r="H503" s="103">
        <v>2022</v>
      </c>
      <c r="I503" s="103">
        <v>2022</v>
      </c>
      <c r="J503" s="102" t="s">
        <v>8497</v>
      </c>
      <c r="K503" s="94" t="s">
        <v>8498</v>
      </c>
      <c r="L503" s="94" t="s">
        <v>8499</v>
      </c>
      <c r="M503" s="94" t="s">
        <v>8500</v>
      </c>
      <c r="N503" s="94" t="s">
        <v>8501</v>
      </c>
      <c r="O503" s="94" t="s">
        <v>89</v>
      </c>
      <c r="P503" s="94" t="s">
        <v>257</v>
      </c>
      <c r="Q503" s="94" t="s">
        <v>8502</v>
      </c>
      <c r="R503" s="94" t="s">
        <v>8503</v>
      </c>
      <c r="S503" s="94" t="s">
        <v>91</v>
      </c>
      <c r="T503" s="94" t="s">
        <v>8504</v>
      </c>
      <c r="U503" s="94" t="s">
        <v>2012</v>
      </c>
      <c r="V503" s="104" t="s">
        <v>8505</v>
      </c>
      <c r="W503" s="105" t="s">
        <v>2498</v>
      </c>
      <c r="X503" s="105" t="s">
        <v>8506</v>
      </c>
      <c r="Y503" s="105" t="s">
        <v>8507</v>
      </c>
      <c r="Z503" s="105" t="s">
        <v>8508</v>
      </c>
      <c r="AA503" s="105" t="s">
        <v>8509</v>
      </c>
      <c r="AB503" s="106">
        <v>3</v>
      </c>
      <c r="AC503" s="102">
        <v>26100</v>
      </c>
      <c r="AD503" s="94">
        <v>12000</v>
      </c>
      <c r="AE503" s="94">
        <v>1700</v>
      </c>
      <c r="AF503" s="94">
        <v>1700</v>
      </c>
      <c r="AG503" s="94">
        <v>1700</v>
      </c>
      <c r="AH503" s="102" t="s">
        <v>3117</v>
      </c>
      <c r="AI503" s="102"/>
      <c r="AJ503" s="107"/>
      <c r="AK503" s="107" t="s">
        <v>3118</v>
      </c>
      <c r="AL503" s="107"/>
    </row>
    <row r="504" spans="2:38" ht="25.25" customHeight="1" x14ac:dyDescent="0.2">
      <c r="B504" s="102" t="s">
        <v>2002</v>
      </c>
      <c r="C504" s="94" t="s">
        <v>85</v>
      </c>
      <c r="D504" s="103" t="s">
        <v>11424</v>
      </c>
      <c r="E504" s="94" t="s">
        <v>11425</v>
      </c>
      <c r="F504" s="94" t="s">
        <v>3116</v>
      </c>
      <c r="G504" s="94" t="s">
        <v>2497</v>
      </c>
      <c r="H504" s="103">
        <v>2022</v>
      </c>
      <c r="I504" s="103">
        <v>2022</v>
      </c>
      <c r="J504" s="102" t="s">
        <v>8348</v>
      </c>
      <c r="K504" s="94" t="s">
        <v>8349</v>
      </c>
      <c r="L504" s="94" t="s">
        <v>8350</v>
      </c>
      <c r="M504" s="94" t="s">
        <v>8351</v>
      </c>
      <c r="N504" s="94" t="s">
        <v>8352</v>
      </c>
      <c r="O504" s="94" t="s">
        <v>89</v>
      </c>
      <c r="P504" s="94" t="s">
        <v>90</v>
      </c>
      <c r="Q504" s="94" t="s">
        <v>8353</v>
      </c>
      <c r="R504" s="94" t="s">
        <v>8354</v>
      </c>
      <c r="S504" s="94" t="s">
        <v>135</v>
      </c>
      <c r="T504" s="94" t="s">
        <v>8355</v>
      </c>
      <c r="U504" s="94" t="s">
        <v>2012</v>
      </c>
      <c r="V504" s="104" t="s">
        <v>8356</v>
      </c>
      <c r="W504" s="105" t="s">
        <v>2498</v>
      </c>
      <c r="X504" s="105" t="s">
        <v>8353</v>
      </c>
      <c r="Y504" s="105" t="s">
        <v>8357</v>
      </c>
      <c r="Z504" s="105" t="s">
        <v>8358</v>
      </c>
      <c r="AA504" s="105" t="s">
        <v>8359</v>
      </c>
      <c r="AB504" s="106">
        <v>2</v>
      </c>
      <c r="AC504" s="102">
        <v>6753</v>
      </c>
      <c r="AD504" s="94">
        <v>3000</v>
      </c>
      <c r="AE504" s="94">
        <v>2500</v>
      </c>
      <c r="AF504" s="94">
        <v>2500</v>
      </c>
      <c r="AG504" s="94">
        <v>2500</v>
      </c>
      <c r="AH504" s="102" t="s">
        <v>3117</v>
      </c>
      <c r="AI504" s="102"/>
      <c r="AJ504" s="107"/>
      <c r="AK504" s="107" t="s">
        <v>3118</v>
      </c>
      <c r="AL504" s="107"/>
    </row>
    <row r="505" spans="2:38" ht="25.25" customHeight="1" x14ac:dyDescent="0.2">
      <c r="B505" s="102" t="s">
        <v>2002</v>
      </c>
      <c r="C505" s="94" t="s">
        <v>85</v>
      </c>
      <c r="D505" s="103" t="s">
        <v>11426</v>
      </c>
      <c r="E505" s="94" t="s">
        <v>11427</v>
      </c>
      <c r="F505" s="94" t="s">
        <v>3116</v>
      </c>
      <c r="G505" s="94" t="s">
        <v>2497</v>
      </c>
      <c r="H505" s="103">
        <v>2022</v>
      </c>
      <c r="I505" s="103">
        <v>2022</v>
      </c>
      <c r="J505" s="102" t="s">
        <v>11428</v>
      </c>
      <c r="K505" s="94" t="s">
        <v>11429</v>
      </c>
      <c r="L505" s="94"/>
      <c r="M505" s="94" t="s">
        <v>11430</v>
      </c>
      <c r="N505" s="94" t="s">
        <v>7411</v>
      </c>
      <c r="O505" s="94" t="s">
        <v>89</v>
      </c>
      <c r="P505" s="94" t="s">
        <v>257</v>
      </c>
      <c r="Q505" s="94" t="s">
        <v>8382</v>
      </c>
      <c r="R505" s="94" t="s">
        <v>8383</v>
      </c>
      <c r="S505" s="94" t="s">
        <v>91</v>
      </c>
      <c r="T505" s="94" t="s">
        <v>8384</v>
      </c>
      <c r="U505" s="94" t="s">
        <v>2012</v>
      </c>
      <c r="V505" s="104" t="s">
        <v>11431</v>
      </c>
      <c r="W505" s="105" t="s">
        <v>2498</v>
      </c>
      <c r="X505" s="105" t="s">
        <v>8382</v>
      </c>
      <c r="Y505" s="105" t="s">
        <v>8387</v>
      </c>
      <c r="Z505" s="105" t="s">
        <v>11432</v>
      </c>
      <c r="AA505" s="105" t="s">
        <v>11433</v>
      </c>
      <c r="AB505" s="106">
        <v>2</v>
      </c>
      <c r="AC505" s="102">
        <v>5620</v>
      </c>
      <c r="AD505" s="94">
        <v>2500</v>
      </c>
      <c r="AE505" s="94">
        <v>1750</v>
      </c>
      <c r="AF505" s="94">
        <v>1750</v>
      </c>
      <c r="AG505" s="94">
        <v>1750</v>
      </c>
      <c r="AH505" s="102" t="s">
        <v>3117</v>
      </c>
      <c r="AI505" s="102"/>
      <c r="AJ505" s="107"/>
      <c r="AK505" s="107" t="s">
        <v>3118</v>
      </c>
      <c r="AL505" s="107"/>
    </row>
    <row r="506" spans="2:38" ht="25.25" customHeight="1" x14ac:dyDescent="0.2">
      <c r="B506" s="102" t="s">
        <v>2002</v>
      </c>
      <c r="C506" s="94" t="s">
        <v>85</v>
      </c>
      <c r="D506" s="103" t="s">
        <v>11434</v>
      </c>
      <c r="E506" s="94" t="s">
        <v>11435</v>
      </c>
      <c r="F506" s="94" t="s">
        <v>3505</v>
      </c>
      <c r="G506" s="94" t="s">
        <v>2497</v>
      </c>
      <c r="H506" s="103">
        <v>2022</v>
      </c>
      <c r="I506" s="103">
        <v>2022</v>
      </c>
      <c r="J506" s="102" t="s">
        <v>11436</v>
      </c>
      <c r="K506" s="94" t="s">
        <v>11437</v>
      </c>
      <c r="L506" s="94" t="s">
        <v>11438</v>
      </c>
      <c r="M506" s="94" t="s">
        <v>11439</v>
      </c>
      <c r="N506" s="94" t="s">
        <v>11440</v>
      </c>
      <c r="O506" s="94" t="s">
        <v>89</v>
      </c>
      <c r="P506" s="94" t="s">
        <v>90</v>
      </c>
      <c r="Q506" s="94" t="s">
        <v>8502</v>
      </c>
      <c r="R506" s="94" t="s">
        <v>8503</v>
      </c>
      <c r="S506" s="94" t="s">
        <v>135</v>
      </c>
      <c r="T506" s="94" t="s">
        <v>8504</v>
      </c>
      <c r="U506" s="94" t="s">
        <v>2012</v>
      </c>
      <c r="V506" s="104" t="s">
        <v>11441</v>
      </c>
      <c r="W506" s="105" t="s">
        <v>11442</v>
      </c>
      <c r="X506" s="105" t="s">
        <v>8502</v>
      </c>
      <c r="Y506" s="105" t="s">
        <v>11443</v>
      </c>
      <c r="Z506" s="105" t="s">
        <v>11444</v>
      </c>
      <c r="AA506" s="105" t="s">
        <v>11445</v>
      </c>
      <c r="AB506" s="106">
        <v>3</v>
      </c>
      <c r="AC506" s="102">
        <v>26600</v>
      </c>
      <c r="AD506" s="94">
        <v>9000</v>
      </c>
      <c r="AE506" s="94">
        <v>0</v>
      </c>
      <c r="AF506" s="94">
        <v>0</v>
      </c>
      <c r="AG506" s="94">
        <v>0</v>
      </c>
      <c r="AH506" s="102"/>
      <c r="AI506" s="102"/>
      <c r="AJ506" s="107"/>
      <c r="AK506" s="107" t="s">
        <v>3118</v>
      </c>
      <c r="AL506" s="107"/>
    </row>
    <row r="507" spans="2:38" ht="25.25" customHeight="1" x14ac:dyDescent="0.2">
      <c r="B507" s="102" t="s">
        <v>2002</v>
      </c>
      <c r="C507" s="94" t="s">
        <v>85</v>
      </c>
      <c r="D507" s="103" t="s">
        <v>11446</v>
      </c>
      <c r="E507" s="94" t="s">
        <v>11447</v>
      </c>
      <c r="F507" s="94" t="s">
        <v>3116</v>
      </c>
      <c r="G507" s="94" t="s">
        <v>2497</v>
      </c>
      <c r="H507" s="103">
        <v>2022</v>
      </c>
      <c r="I507" s="103">
        <v>2022</v>
      </c>
      <c r="J507" s="102" t="s">
        <v>8406</v>
      </c>
      <c r="K507" s="94" t="s">
        <v>8407</v>
      </c>
      <c r="L507" s="94" t="s">
        <v>8408</v>
      </c>
      <c r="M507" s="94" t="s">
        <v>8409</v>
      </c>
      <c r="N507" s="94" t="s">
        <v>8410</v>
      </c>
      <c r="O507" s="94" t="s">
        <v>89</v>
      </c>
      <c r="P507" s="94" t="s">
        <v>90</v>
      </c>
      <c r="Q507" s="94" t="s">
        <v>2188</v>
      </c>
      <c r="R507" s="94" t="s">
        <v>2189</v>
      </c>
      <c r="S507" s="94" t="s">
        <v>135</v>
      </c>
      <c r="T507" s="94" t="s">
        <v>2190</v>
      </c>
      <c r="U507" s="94" t="s">
        <v>2012</v>
      </c>
      <c r="V507" s="104" t="s">
        <v>8411</v>
      </c>
      <c r="W507" s="105" t="s">
        <v>2498</v>
      </c>
      <c r="X507" s="105" t="s">
        <v>2188</v>
      </c>
      <c r="Y507" s="105" t="s">
        <v>3041</v>
      </c>
      <c r="Z507" s="105" t="s">
        <v>3042</v>
      </c>
      <c r="AA507" s="105" t="s">
        <v>3043</v>
      </c>
      <c r="AB507" s="106">
        <v>3</v>
      </c>
      <c r="AC507" s="102">
        <v>29500</v>
      </c>
      <c r="AD507" s="94">
        <v>8500</v>
      </c>
      <c r="AE507" s="94">
        <v>4000</v>
      </c>
      <c r="AF507" s="94">
        <v>4000</v>
      </c>
      <c r="AG507" s="94">
        <v>4000</v>
      </c>
      <c r="AH507" s="102" t="s">
        <v>3117</v>
      </c>
      <c r="AI507" s="102"/>
      <c r="AJ507" s="107"/>
      <c r="AK507" s="107" t="s">
        <v>3118</v>
      </c>
      <c r="AL507" s="107"/>
    </row>
    <row r="508" spans="2:38" ht="25.25" customHeight="1" x14ac:dyDescent="0.2">
      <c r="B508" s="102" t="s">
        <v>2002</v>
      </c>
      <c r="C508" s="94" t="s">
        <v>85</v>
      </c>
      <c r="D508" s="103" t="s">
        <v>11448</v>
      </c>
      <c r="E508" s="94" t="s">
        <v>11449</v>
      </c>
      <c r="F508" s="94" t="s">
        <v>3116</v>
      </c>
      <c r="G508" s="94" t="s">
        <v>2497</v>
      </c>
      <c r="H508" s="103">
        <v>2022</v>
      </c>
      <c r="I508" s="103">
        <v>2022</v>
      </c>
      <c r="J508" s="102" t="s">
        <v>2184</v>
      </c>
      <c r="K508" s="94" t="s">
        <v>2185</v>
      </c>
      <c r="L508" s="94"/>
      <c r="M508" s="94" t="s">
        <v>2186</v>
      </c>
      <c r="N508" s="94" t="s">
        <v>2187</v>
      </c>
      <c r="O508" s="94" t="s">
        <v>89</v>
      </c>
      <c r="P508" s="94" t="s">
        <v>257</v>
      </c>
      <c r="Q508" s="94" t="s">
        <v>2188</v>
      </c>
      <c r="R508" s="94" t="s">
        <v>2189</v>
      </c>
      <c r="S508" s="94" t="s">
        <v>91</v>
      </c>
      <c r="T508" s="94" t="s">
        <v>2190</v>
      </c>
      <c r="U508" s="94" t="s">
        <v>2012</v>
      </c>
      <c r="V508" s="104" t="s">
        <v>3040</v>
      </c>
      <c r="W508" s="105" t="s">
        <v>2498</v>
      </c>
      <c r="X508" s="105" t="s">
        <v>2188</v>
      </c>
      <c r="Y508" s="105" t="s">
        <v>3041</v>
      </c>
      <c r="Z508" s="105" t="s">
        <v>3042</v>
      </c>
      <c r="AA508" s="105" t="s">
        <v>3043</v>
      </c>
      <c r="AB508" s="106">
        <v>4</v>
      </c>
      <c r="AC508" s="102">
        <v>28800</v>
      </c>
      <c r="AD508" s="94">
        <v>8000</v>
      </c>
      <c r="AE508" s="94">
        <v>4000</v>
      </c>
      <c r="AF508" s="94">
        <v>4000</v>
      </c>
      <c r="AG508" s="94">
        <v>4000</v>
      </c>
      <c r="AH508" s="102" t="s">
        <v>3117</v>
      </c>
      <c r="AI508" s="102"/>
      <c r="AJ508" s="107"/>
      <c r="AK508" s="107" t="s">
        <v>3118</v>
      </c>
      <c r="AL508" s="107"/>
    </row>
    <row r="509" spans="2:38" ht="25.25" customHeight="1" x14ac:dyDescent="0.2">
      <c r="B509" s="102" t="s">
        <v>2002</v>
      </c>
      <c r="C509" s="94" t="s">
        <v>85</v>
      </c>
      <c r="D509" s="103" t="s">
        <v>11450</v>
      </c>
      <c r="E509" s="94" t="s">
        <v>11451</v>
      </c>
      <c r="F509" s="94" t="s">
        <v>3116</v>
      </c>
      <c r="G509" s="94" t="s">
        <v>2497</v>
      </c>
      <c r="H509" s="103">
        <v>2022</v>
      </c>
      <c r="I509" s="103">
        <v>2022</v>
      </c>
      <c r="J509" s="102" t="s">
        <v>8453</v>
      </c>
      <c r="K509" s="94" t="s">
        <v>8454</v>
      </c>
      <c r="L509" s="94" t="s">
        <v>8455</v>
      </c>
      <c r="M509" s="94" t="s">
        <v>8456</v>
      </c>
      <c r="N509" s="94" t="s">
        <v>8457</v>
      </c>
      <c r="O509" s="94" t="s">
        <v>89</v>
      </c>
      <c r="P509" s="94" t="s">
        <v>90</v>
      </c>
      <c r="Q509" s="94" t="s">
        <v>8458</v>
      </c>
      <c r="R509" s="94" t="s">
        <v>8459</v>
      </c>
      <c r="S509" s="94" t="s">
        <v>135</v>
      </c>
      <c r="T509" s="94" t="s">
        <v>8355</v>
      </c>
      <c r="U509" s="94" t="s">
        <v>2012</v>
      </c>
      <c r="V509" s="104" t="s">
        <v>8460</v>
      </c>
      <c r="W509" s="105" t="s">
        <v>8461</v>
      </c>
      <c r="X509" s="105" t="s">
        <v>8458</v>
      </c>
      <c r="Y509" s="105" t="s">
        <v>8462</v>
      </c>
      <c r="Z509" s="105" t="s">
        <v>8463</v>
      </c>
      <c r="AA509" s="105" t="s">
        <v>8464</v>
      </c>
      <c r="AB509" s="106">
        <v>3</v>
      </c>
      <c r="AC509" s="102">
        <v>7150</v>
      </c>
      <c r="AD509" s="94">
        <v>3500</v>
      </c>
      <c r="AE509" s="94">
        <v>2000</v>
      </c>
      <c r="AF509" s="94">
        <v>2000</v>
      </c>
      <c r="AG509" s="94">
        <v>2000</v>
      </c>
      <c r="AH509" s="102" t="s">
        <v>3117</v>
      </c>
      <c r="AI509" s="102"/>
      <c r="AJ509" s="107"/>
      <c r="AK509" s="107" t="s">
        <v>3118</v>
      </c>
      <c r="AL509" s="107"/>
    </row>
    <row r="510" spans="2:38" ht="25.25" customHeight="1" x14ac:dyDescent="0.2">
      <c r="B510" s="102" t="s">
        <v>2002</v>
      </c>
      <c r="C510" s="94" t="s">
        <v>85</v>
      </c>
      <c r="D510" s="103" t="s">
        <v>11452</v>
      </c>
      <c r="E510" s="94" t="s">
        <v>11453</v>
      </c>
      <c r="F510" s="94" t="s">
        <v>3116</v>
      </c>
      <c r="G510" s="94" t="s">
        <v>2497</v>
      </c>
      <c r="H510" s="103">
        <v>2022</v>
      </c>
      <c r="I510" s="103">
        <v>2022</v>
      </c>
      <c r="J510" s="102" t="s">
        <v>8440</v>
      </c>
      <c r="K510" s="94" t="s">
        <v>8441</v>
      </c>
      <c r="L510" s="94" t="s">
        <v>8442</v>
      </c>
      <c r="M510" s="94" t="s">
        <v>8443</v>
      </c>
      <c r="N510" s="94" t="s">
        <v>8444</v>
      </c>
      <c r="O510" s="94" t="s">
        <v>89</v>
      </c>
      <c r="P510" s="94" t="s">
        <v>90</v>
      </c>
      <c r="Q510" s="94" t="s">
        <v>8445</v>
      </c>
      <c r="R510" s="94" t="s">
        <v>2169</v>
      </c>
      <c r="S510" s="94" t="s">
        <v>135</v>
      </c>
      <c r="T510" s="94" t="s">
        <v>2052</v>
      </c>
      <c r="U510" s="94" t="s">
        <v>2012</v>
      </c>
      <c r="V510" s="104" t="s">
        <v>8446</v>
      </c>
      <c r="W510" s="105" t="s">
        <v>2498</v>
      </c>
      <c r="X510" s="105" t="s">
        <v>8445</v>
      </c>
      <c r="Y510" s="105" t="s">
        <v>3036</v>
      </c>
      <c r="Z510" s="105" t="s">
        <v>8447</v>
      </c>
      <c r="AA510" s="105" t="s">
        <v>8448</v>
      </c>
      <c r="AB510" s="106">
        <v>3</v>
      </c>
      <c r="AC510" s="102">
        <v>11500</v>
      </c>
      <c r="AD510" s="94">
        <v>5000</v>
      </c>
      <c r="AE510" s="94">
        <v>3600</v>
      </c>
      <c r="AF510" s="94">
        <v>3600</v>
      </c>
      <c r="AG510" s="94">
        <v>3600</v>
      </c>
      <c r="AH510" s="102" t="s">
        <v>3117</v>
      </c>
      <c r="AI510" s="102"/>
      <c r="AJ510" s="107"/>
      <c r="AK510" s="107" t="s">
        <v>3118</v>
      </c>
      <c r="AL510" s="107"/>
    </row>
    <row r="511" spans="2:38" ht="25.25" customHeight="1" x14ac:dyDescent="0.2">
      <c r="B511" s="102" t="s">
        <v>2002</v>
      </c>
      <c r="C511" s="94" t="s">
        <v>85</v>
      </c>
      <c r="D511" s="103" t="s">
        <v>11454</v>
      </c>
      <c r="E511" s="94" t="s">
        <v>11455</v>
      </c>
      <c r="F511" s="94" t="s">
        <v>3116</v>
      </c>
      <c r="G511" s="94" t="s">
        <v>2497</v>
      </c>
      <c r="H511" s="103">
        <v>2022</v>
      </c>
      <c r="I511" s="103">
        <v>2022</v>
      </c>
      <c r="J511" s="102" t="s">
        <v>8525</v>
      </c>
      <c r="K511" s="94" t="s">
        <v>8526</v>
      </c>
      <c r="L511" s="94" t="s">
        <v>8527</v>
      </c>
      <c r="M511" s="94" t="s">
        <v>8528</v>
      </c>
      <c r="N511" s="94" t="s">
        <v>8529</v>
      </c>
      <c r="O511" s="94" t="s">
        <v>89</v>
      </c>
      <c r="P511" s="94" t="s">
        <v>90</v>
      </c>
      <c r="Q511" s="94" t="s">
        <v>2102</v>
      </c>
      <c r="R511" s="94" t="s">
        <v>2103</v>
      </c>
      <c r="S511" s="94" t="s">
        <v>135</v>
      </c>
      <c r="T511" s="94" t="s">
        <v>2104</v>
      </c>
      <c r="U511" s="94" t="s">
        <v>2012</v>
      </c>
      <c r="V511" s="104" t="s">
        <v>8530</v>
      </c>
      <c r="W511" s="105" t="s">
        <v>8531</v>
      </c>
      <c r="X511" s="105" t="s">
        <v>2102</v>
      </c>
      <c r="Y511" s="105" t="s">
        <v>8532</v>
      </c>
      <c r="Z511" s="105" t="s">
        <v>8533</v>
      </c>
      <c r="AA511" s="105" t="s">
        <v>8534</v>
      </c>
      <c r="AB511" s="106">
        <v>3</v>
      </c>
      <c r="AC511" s="102">
        <v>106200</v>
      </c>
      <c r="AD511" s="94">
        <v>18000</v>
      </c>
      <c r="AE511" s="94">
        <v>5000</v>
      </c>
      <c r="AF511" s="94">
        <v>5000</v>
      </c>
      <c r="AG511" s="94">
        <v>5000</v>
      </c>
      <c r="AH511" s="102" t="s">
        <v>3117</v>
      </c>
      <c r="AI511" s="102"/>
      <c r="AJ511" s="107"/>
      <c r="AK511" s="107" t="s">
        <v>3118</v>
      </c>
      <c r="AL511" s="107"/>
    </row>
    <row r="512" spans="2:38" ht="25.25" customHeight="1" x14ac:dyDescent="0.2">
      <c r="B512" s="102" t="s">
        <v>2002</v>
      </c>
      <c r="C512" s="94" t="s">
        <v>85</v>
      </c>
      <c r="D512" s="103" t="s">
        <v>11456</v>
      </c>
      <c r="E512" s="94" t="s">
        <v>11457</v>
      </c>
      <c r="F512" s="94" t="s">
        <v>3116</v>
      </c>
      <c r="G512" s="94" t="s">
        <v>2497</v>
      </c>
      <c r="H512" s="103">
        <v>2022</v>
      </c>
      <c r="I512" s="103">
        <v>2022</v>
      </c>
      <c r="J512" s="102"/>
      <c r="K512" s="94" t="s">
        <v>11458</v>
      </c>
      <c r="L512" s="94" t="s">
        <v>11459</v>
      </c>
      <c r="M512" s="94" t="s">
        <v>11460</v>
      </c>
      <c r="N512" s="94" t="s">
        <v>11461</v>
      </c>
      <c r="O512" s="94" t="s">
        <v>89</v>
      </c>
      <c r="P512" s="94" t="s">
        <v>90</v>
      </c>
      <c r="Q512" s="94" t="s">
        <v>11462</v>
      </c>
      <c r="R512" s="94" t="s">
        <v>11463</v>
      </c>
      <c r="S512" s="94" t="s">
        <v>91</v>
      </c>
      <c r="T512" s="94" t="s">
        <v>8355</v>
      </c>
      <c r="U512" s="94" t="s">
        <v>2012</v>
      </c>
      <c r="V512" s="104" t="s">
        <v>11464</v>
      </c>
      <c r="W512" s="105" t="s">
        <v>11465</v>
      </c>
      <c r="X512" s="105" t="s">
        <v>11462</v>
      </c>
      <c r="Y512" s="105" t="s">
        <v>11466</v>
      </c>
      <c r="Z512" s="105" t="s">
        <v>11467</v>
      </c>
      <c r="AA512" s="105" t="s">
        <v>11468</v>
      </c>
      <c r="AB512" s="106">
        <v>1</v>
      </c>
      <c r="AC512" s="102">
        <v>13500</v>
      </c>
      <c r="AD512" s="94">
        <v>4000</v>
      </c>
      <c r="AE512" s="94">
        <v>1000</v>
      </c>
      <c r="AF512" s="94">
        <v>1000</v>
      </c>
      <c r="AG512" s="94">
        <v>1000</v>
      </c>
      <c r="AH512" s="102"/>
      <c r="AI512" s="102"/>
      <c r="AJ512" s="107"/>
      <c r="AK512" s="107" t="s">
        <v>3118</v>
      </c>
      <c r="AL512" s="107"/>
    </row>
    <row r="513" spans="2:38" ht="25.25" customHeight="1" x14ac:dyDescent="0.2">
      <c r="B513" s="102" t="s">
        <v>2002</v>
      </c>
      <c r="C513" s="94" t="s">
        <v>85</v>
      </c>
      <c r="D513" s="103" t="s">
        <v>11469</v>
      </c>
      <c r="E513" s="94" t="s">
        <v>11470</v>
      </c>
      <c r="F513" s="94" t="s">
        <v>3116</v>
      </c>
      <c r="G513" s="94" t="s">
        <v>2497</v>
      </c>
      <c r="H513" s="103">
        <v>2022</v>
      </c>
      <c r="I513" s="103">
        <v>2022</v>
      </c>
      <c r="J513" s="102" t="s">
        <v>8599</v>
      </c>
      <c r="K513" s="94" t="s">
        <v>8600</v>
      </c>
      <c r="L513" s="94" t="s">
        <v>8601</v>
      </c>
      <c r="M513" s="94" t="s">
        <v>8602</v>
      </c>
      <c r="N513" s="94" t="s">
        <v>8603</v>
      </c>
      <c r="O513" s="94" t="s">
        <v>89</v>
      </c>
      <c r="P513" s="94" t="s">
        <v>90</v>
      </c>
      <c r="Q513" s="94" t="s">
        <v>8604</v>
      </c>
      <c r="R513" s="94" t="s">
        <v>8605</v>
      </c>
      <c r="S513" s="94" t="s">
        <v>135</v>
      </c>
      <c r="T513" s="94" t="s">
        <v>2104</v>
      </c>
      <c r="U513" s="94" t="s">
        <v>2012</v>
      </c>
      <c r="V513" s="104" t="s">
        <v>8606</v>
      </c>
      <c r="W513" s="105" t="s">
        <v>2498</v>
      </c>
      <c r="X513" s="105" t="s">
        <v>8604</v>
      </c>
      <c r="Y513" s="105" t="s">
        <v>8607</v>
      </c>
      <c r="Z513" s="105" t="s">
        <v>8608</v>
      </c>
      <c r="AA513" s="105" t="s">
        <v>8609</v>
      </c>
      <c r="AB513" s="106">
        <v>3</v>
      </c>
      <c r="AC513" s="102">
        <v>10900</v>
      </c>
      <c r="AD513" s="94">
        <v>5000</v>
      </c>
      <c r="AE513" s="94">
        <v>3100</v>
      </c>
      <c r="AF513" s="94">
        <v>3100</v>
      </c>
      <c r="AG513" s="94">
        <v>3100</v>
      </c>
      <c r="AH513" s="102" t="s">
        <v>3117</v>
      </c>
      <c r="AI513" s="102"/>
      <c r="AJ513" s="107"/>
      <c r="AK513" s="107" t="s">
        <v>3118</v>
      </c>
      <c r="AL513" s="107"/>
    </row>
    <row r="514" spans="2:38" ht="25.25" customHeight="1" x14ac:dyDescent="0.2">
      <c r="B514" s="102" t="s">
        <v>2002</v>
      </c>
      <c r="C514" s="94" t="s">
        <v>85</v>
      </c>
      <c r="D514" s="103" t="s">
        <v>11471</v>
      </c>
      <c r="E514" s="94" t="s">
        <v>11472</v>
      </c>
      <c r="F514" s="94" t="s">
        <v>3116</v>
      </c>
      <c r="G514" s="94" t="s">
        <v>2497</v>
      </c>
      <c r="H514" s="103">
        <v>2022</v>
      </c>
      <c r="I514" s="103">
        <v>2022</v>
      </c>
      <c r="J514" s="102"/>
      <c r="K514" s="94" t="s">
        <v>8576</v>
      </c>
      <c r="L514" s="94"/>
      <c r="M514" s="94" t="s">
        <v>8577</v>
      </c>
      <c r="N514" s="94" t="s">
        <v>8578</v>
      </c>
      <c r="O514" s="94" t="s">
        <v>89</v>
      </c>
      <c r="P514" s="94" t="s">
        <v>257</v>
      </c>
      <c r="Q514" s="94" t="s">
        <v>8458</v>
      </c>
      <c r="R514" s="94" t="s">
        <v>8459</v>
      </c>
      <c r="S514" s="94" t="s">
        <v>91</v>
      </c>
      <c r="T514" s="94" t="s">
        <v>8355</v>
      </c>
      <c r="U514" s="94" t="s">
        <v>2012</v>
      </c>
      <c r="V514" s="104" t="s">
        <v>8579</v>
      </c>
      <c r="W514" s="105" t="s">
        <v>2498</v>
      </c>
      <c r="X514" s="105" t="s">
        <v>8580</v>
      </c>
      <c r="Y514" s="105" t="s">
        <v>8581</v>
      </c>
      <c r="Z514" s="105" t="s">
        <v>8582</v>
      </c>
      <c r="AA514" s="105" t="s">
        <v>8583</v>
      </c>
      <c r="AB514" s="106">
        <v>4</v>
      </c>
      <c r="AC514" s="102">
        <v>60452</v>
      </c>
      <c r="AD514" s="94">
        <v>12000</v>
      </c>
      <c r="AE514" s="94">
        <v>6500</v>
      </c>
      <c r="AF514" s="94">
        <v>6500</v>
      </c>
      <c r="AG514" s="94">
        <v>6500</v>
      </c>
      <c r="AH514" s="102" t="s">
        <v>3117</v>
      </c>
      <c r="AI514" s="102"/>
      <c r="AJ514" s="107"/>
      <c r="AK514" s="107" t="s">
        <v>3118</v>
      </c>
      <c r="AL514" s="107"/>
    </row>
    <row r="515" spans="2:38" ht="25.25" customHeight="1" x14ac:dyDescent="0.2">
      <c r="B515" s="102" t="s">
        <v>2002</v>
      </c>
      <c r="C515" s="94" t="s">
        <v>85</v>
      </c>
      <c r="D515" s="103" t="s">
        <v>11473</v>
      </c>
      <c r="E515" s="94" t="s">
        <v>11474</v>
      </c>
      <c r="F515" s="94" t="s">
        <v>3116</v>
      </c>
      <c r="G515" s="94" t="s">
        <v>2497</v>
      </c>
      <c r="H515" s="103">
        <v>2022</v>
      </c>
      <c r="I515" s="103">
        <v>2022</v>
      </c>
      <c r="J515" s="102" t="s">
        <v>2045</v>
      </c>
      <c r="K515" s="94" t="s">
        <v>2046</v>
      </c>
      <c r="L515" s="94" t="s">
        <v>3009</v>
      </c>
      <c r="M515" s="94" t="s">
        <v>2048</v>
      </c>
      <c r="N515" s="94" t="s">
        <v>2049</v>
      </c>
      <c r="O515" s="94" t="s">
        <v>89</v>
      </c>
      <c r="P515" s="94" t="s">
        <v>90</v>
      </c>
      <c r="Q515" s="94" t="s">
        <v>2050</v>
      </c>
      <c r="R515" s="94" t="s">
        <v>2051</v>
      </c>
      <c r="S515" s="94" t="s">
        <v>135</v>
      </c>
      <c r="T515" s="94" t="s">
        <v>2052</v>
      </c>
      <c r="U515" s="94" t="s">
        <v>2012</v>
      </c>
      <c r="V515" s="104" t="s">
        <v>3010</v>
      </c>
      <c r="W515" s="105" t="s">
        <v>2498</v>
      </c>
      <c r="X515" s="105" t="s">
        <v>2050</v>
      </c>
      <c r="Y515" s="105" t="s">
        <v>3011</v>
      </c>
      <c r="Z515" s="105" t="s">
        <v>3012</v>
      </c>
      <c r="AA515" s="105" t="s">
        <v>3013</v>
      </c>
      <c r="AB515" s="106">
        <v>4</v>
      </c>
      <c r="AC515" s="102">
        <v>12000</v>
      </c>
      <c r="AD515" s="94">
        <v>5500</v>
      </c>
      <c r="AE515" s="94">
        <v>2500</v>
      </c>
      <c r="AF515" s="94">
        <v>2500</v>
      </c>
      <c r="AG515" s="94">
        <v>2500</v>
      </c>
      <c r="AH515" s="102" t="s">
        <v>3117</v>
      </c>
      <c r="AI515" s="102"/>
      <c r="AJ515" s="107"/>
      <c r="AK515" s="107" t="s">
        <v>3118</v>
      </c>
      <c r="AL515" s="107"/>
    </row>
    <row r="516" spans="2:38" ht="25.25" customHeight="1" x14ac:dyDescent="0.2">
      <c r="B516" s="102" t="s">
        <v>2002</v>
      </c>
      <c r="C516" s="94" t="s">
        <v>85</v>
      </c>
      <c r="D516" s="103" t="s">
        <v>11475</v>
      </c>
      <c r="E516" s="94" t="s">
        <v>11476</v>
      </c>
      <c r="F516" s="94" t="s">
        <v>3116</v>
      </c>
      <c r="G516" s="94" t="s">
        <v>2497</v>
      </c>
      <c r="H516" s="103">
        <v>2022</v>
      </c>
      <c r="I516" s="103">
        <v>2022</v>
      </c>
      <c r="J516" s="102" t="s">
        <v>11477</v>
      </c>
      <c r="K516" s="94" t="s">
        <v>11478</v>
      </c>
      <c r="L516" s="94" t="s">
        <v>11479</v>
      </c>
      <c r="M516" s="94" t="s">
        <v>11480</v>
      </c>
      <c r="N516" s="94" t="s">
        <v>11481</v>
      </c>
      <c r="O516" s="94" t="s">
        <v>89</v>
      </c>
      <c r="P516" s="94" t="s">
        <v>90</v>
      </c>
      <c r="Q516" s="94" t="s">
        <v>11482</v>
      </c>
      <c r="R516" s="94" t="s">
        <v>11483</v>
      </c>
      <c r="S516" s="94" t="s">
        <v>135</v>
      </c>
      <c r="T516" s="94" t="s">
        <v>2104</v>
      </c>
      <c r="U516" s="94" t="s">
        <v>2012</v>
      </c>
      <c r="V516" s="104" t="s">
        <v>11484</v>
      </c>
      <c r="W516" s="105" t="s">
        <v>2498</v>
      </c>
      <c r="X516" s="105" t="s">
        <v>11485</v>
      </c>
      <c r="Y516" s="105" t="s">
        <v>11486</v>
      </c>
      <c r="Z516" s="105" t="s">
        <v>11487</v>
      </c>
      <c r="AA516" s="105" t="s">
        <v>11488</v>
      </c>
      <c r="AB516" s="106">
        <v>4</v>
      </c>
      <c r="AC516" s="102">
        <v>10000</v>
      </c>
      <c r="AD516" s="94">
        <v>5000</v>
      </c>
      <c r="AE516" s="94">
        <v>1500</v>
      </c>
      <c r="AF516" s="94">
        <v>1500</v>
      </c>
      <c r="AG516" s="94">
        <v>1500</v>
      </c>
      <c r="AH516" s="102"/>
      <c r="AI516" s="102"/>
      <c r="AJ516" s="107"/>
      <c r="AK516" s="107" t="s">
        <v>3118</v>
      </c>
      <c r="AL516" s="107"/>
    </row>
    <row r="517" spans="2:38" ht="25.25" customHeight="1" x14ac:dyDescent="0.2">
      <c r="B517" s="102" t="s">
        <v>2002</v>
      </c>
      <c r="C517" s="94" t="s">
        <v>85</v>
      </c>
      <c r="D517" s="103" t="s">
        <v>11489</v>
      </c>
      <c r="E517" s="94" t="s">
        <v>11490</v>
      </c>
      <c r="F517" s="94" t="s">
        <v>3116</v>
      </c>
      <c r="G517" s="94" t="s">
        <v>2497</v>
      </c>
      <c r="H517" s="103">
        <v>2022</v>
      </c>
      <c r="I517" s="103">
        <v>2022</v>
      </c>
      <c r="J517" s="102" t="s">
        <v>2097</v>
      </c>
      <c r="K517" s="94" t="s">
        <v>2098</v>
      </c>
      <c r="L517" s="94" t="s">
        <v>3021</v>
      </c>
      <c r="M517" s="94" t="s">
        <v>2100</v>
      </c>
      <c r="N517" s="94" t="s">
        <v>2101</v>
      </c>
      <c r="O517" s="94" t="s">
        <v>89</v>
      </c>
      <c r="P517" s="94" t="s">
        <v>90</v>
      </c>
      <c r="Q517" s="94" t="s">
        <v>2102</v>
      </c>
      <c r="R517" s="94" t="s">
        <v>2103</v>
      </c>
      <c r="S517" s="94" t="s">
        <v>135</v>
      </c>
      <c r="T517" s="94" t="s">
        <v>2104</v>
      </c>
      <c r="U517" s="94" t="s">
        <v>2012</v>
      </c>
      <c r="V517" s="104" t="s">
        <v>3022</v>
      </c>
      <c r="W517" s="105" t="s">
        <v>3023</v>
      </c>
      <c r="X517" s="105" t="s">
        <v>2102</v>
      </c>
      <c r="Y517" s="105" t="s">
        <v>3024</v>
      </c>
      <c r="Z517" s="105" t="s">
        <v>3025</v>
      </c>
      <c r="AA517" s="105" t="s">
        <v>3026</v>
      </c>
      <c r="AB517" s="106">
        <v>3</v>
      </c>
      <c r="AC517" s="102">
        <v>6550</v>
      </c>
      <c r="AD517" s="94">
        <v>3200</v>
      </c>
      <c r="AE517" s="94">
        <v>2500</v>
      </c>
      <c r="AF517" s="94">
        <v>2500</v>
      </c>
      <c r="AG517" s="94">
        <v>2500</v>
      </c>
      <c r="AH517" s="102" t="s">
        <v>3117</v>
      </c>
      <c r="AI517" s="102"/>
      <c r="AJ517" s="107"/>
      <c r="AK517" s="107" t="s">
        <v>3118</v>
      </c>
      <c r="AL517" s="107"/>
    </row>
    <row r="518" spans="2:38" ht="25.25" customHeight="1" x14ac:dyDescent="0.2">
      <c r="B518" s="102" t="s">
        <v>2002</v>
      </c>
      <c r="C518" s="94" t="s">
        <v>85</v>
      </c>
      <c r="D518" s="103" t="s">
        <v>11491</v>
      </c>
      <c r="E518" s="94" t="s">
        <v>11492</v>
      </c>
      <c r="F518" s="94" t="s">
        <v>3116</v>
      </c>
      <c r="G518" s="94" t="s">
        <v>2497</v>
      </c>
      <c r="H518" s="103">
        <v>2022</v>
      </c>
      <c r="I518" s="103">
        <v>2022</v>
      </c>
      <c r="J518" s="102" t="s">
        <v>8551</v>
      </c>
      <c r="K518" s="94" t="s">
        <v>8552</v>
      </c>
      <c r="L518" s="94"/>
      <c r="M518" s="94" t="s">
        <v>8553</v>
      </c>
      <c r="N518" s="94" t="s">
        <v>8554</v>
      </c>
      <c r="O518" s="94" t="s">
        <v>89</v>
      </c>
      <c r="P518" s="94" t="s">
        <v>257</v>
      </c>
      <c r="Q518" s="94" t="s">
        <v>8517</v>
      </c>
      <c r="R518" s="94" t="s">
        <v>8518</v>
      </c>
      <c r="S518" s="94" t="s">
        <v>91</v>
      </c>
      <c r="T518" s="94" t="s">
        <v>2133</v>
      </c>
      <c r="U518" s="94" t="s">
        <v>2012</v>
      </c>
      <c r="V518" s="104" t="s">
        <v>8555</v>
      </c>
      <c r="W518" s="105" t="s">
        <v>8556</v>
      </c>
      <c r="X518" s="105" t="s">
        <v>8517</v>
      </c>
      <c r="Y518" s="105" t="s">
        <v>8520</v>
      </c>
      <c r="Z518" s="105" t="s">
        <v>8557</v>
      </c>
      <c r="AA518" s="105" t="s">
        <v>8558</v>
      </c>
      <c r="AB518" s="106">
        <v>4</v>
      </c>
      <c r="AC518" s="102">
        <v>42500</v>
      </c>
      <c r="AD518" s="94">
        <v>18000</v>
      </c>
      <c r="AE518" s="94">
        <v>5000</v>
      </c>
      <c r="AF518" s="94">
        <v>5000</v>
      </c>
      <c r="AG518" s="94">
        <v>5000</v>
      </c>
      <c r="AH518" s="102" t="s">
        <v>3117</v>
      </c>
      <c r="AI518" s="102"/>
      <c r="AJ518" s="107"/>
      <c r="AK518" s="107" t="s">
        <v>3118</v>
      </c>
      <c r="AL518" s="107"/>
    </row>
    <row r="519" spans="2:38" ht="25.25" customHeight="1" x14ac:dyDescent="0.2">
      <c r="B519" s="102" t="s">
        <v>2002</v>
      </c>
      <c r="C519" s="94" t="s">
        <v>85</v>
      </c>
      <c r="D519" s="103" t="s">
        <v>11493</v>
      </c>
      <c r="E519" s="94" t="s">
        <v>11494</v>
      </c>
      <c r="F519" s="94" t="s">
        <v>3116</v>
      </c>
      <c r="G519" s="94" t="s">
        <v>2497</v>
      </c>
      <c r="H519" s="103">
        <v>2022</v>
      </c>
      <c r="I519" s="103">
        <v>2022</v>
      </c>
      <c r="J519" s="102" t="s">
        <v>8418</v>
      </c>
      <c r="K519" s="94" t="s">
        <v>8419</v>
      </c>
      <c r="L519" s="94"/>
      <c r="M519" s="94" t="s">
        <v>8420</v>
      </c>
      <c r="N519" s="94" t="s">
        <v>8421</v>
      </c>
      <c r="O519" s="94" t="s">
        <v>89</v>
      </c>
      <c r="P519" s="94" t="s">
        <v>257</v>
      </c>
      <c r="Q519" s="94" t="s">
        <v>8422</v>
      </c>
      <c r="R519" s="94" t="s">
        <v>2103</v>
      </c>
      <c r="S519" s="94" t="s">
        <v>91</v>
      </c>
      <c r="T519" s="94" t="s">
        <v>2104</v>
      </c>
      <c r="U519" s="94" t="s">
        <v>2012</v>
      </c>
      <c r="V519" s="104" t="s">
        <v>8423</v>
      </c>
      <c r="W519" s="105" t="s">
        <v>2498</v>
      </c>
      <c r="X519" s="105" t="s">
        <v>8422</v>
      </c>
      <c r="Y519" s="105" t="s">
        <v>3024</v>
      </c>
      <c r="Z519" s="105" t="s">
        <v>8424</v>
      </c>
      <c r="AA519" s="105" t="s">
        <v>8425</v>
      </c>
      <c r="AB519" s="106">
        <v>4</v>
      </c>
      <c r="AC519" s="102">
        <v>25600</v>
      </c>
      <c r="AD519" s="94">
        <v>10500</v>
      </c>
      <c r="AE519" s="94">
        <v>6000</v>
      </c>
      <c r="AF519" s="94">
        <v>6000</v>
      </c>
      <c r="AG519" s="94">
        <v>6000</v>
      </c>
      <c r="AH519" s="102" t="s">
        <v>3117</v>
      </c>
      <c r="AI519" s="102"/>
      <c r="AJ519" s="107"/>
      <c r="AK519" s="107" t="s">
        <v>3118</v>
      </c>
      <c r="AL519" s="107"/>
    </row>
    <row r="520" spans="2:38" ht="25.25" customHeight="1" x14ac:dyDescent="0.2">
      <c r="B520" s="102" t="s">
        <v>2002</v>
      </c>
      <c r="C520" s="94" t="s">
        <v>85</v>
      </c>
      <c r="D520" s="103" t="s">
        <v>11495</v>
      </c>
      <c r="E520" s="94" t="s">
        <v>11496</v>
      </c>
      <c r="F520" s="94" t="s">
        <v>3116</v>
      </c>
      <c r="G520" s="94" t="s">
        <v>2497</v>
      </c>
      <c r="H520" s="103">
        <v>2022</v>
      </c>
      <c r="I520" s="103">
        <v>2022</v>
      </c>
      <c r="J520" s="102" t="s">
        <v>8362</v>
      </c>
      <c r="K520" s="94" t="s">
        <v>8363</v>
      </c>
      <c r="L520" s="94" t="s">
        <v>8364</v>
      </c>
      <c r="M520" s="94" t="s">
        <v>8365</v>
      </c>
      <c r="N520" s="94" t="s">
        <v>8366</v>
      </c>
      <c r="O520" s="94" t="s">
        <v>89</v>
      </c>
      <c r="P520" s="94" t="s">
        <v>90</v>
      </c>
      <c r="Q520" s="94" t="s">
        <v>8367</v>
      </c>
      <c r="R520" s="94" t="s">
        <v>8368</v>
      </c>
      <c r="S520" s="94" t="s">
        <v>135</v>
      </c>
      <c r="T520" s="94" t="s">
        <v>2104</v>
      </c>
      <c r="U520" s="94" t="s">
        <v>2012</v>
      </c>
      <c r="V520" s="104" t="s">
        <v>8369</v>
      </c>
      <c r="W520" s="105" t="s">
        <v>2498</v>
      </c>
      <c r="X520" s="105" t="s">
        <v>8367</v>
      </c>
      <c r="Y520" s="105" t="s">
        <v>8370</v>
      </c>
      <c r="Z520" s="105" t="s">
        <v>8371</v>
      </c>
      <c r="AA520" s="105" t="s">
        <v>8372</v>
      </c>
      <c r="AB520" s="106">
        <v>3</v>
      </c>
      <c r="AC520" s="102">
        <v>15100</v>
      </c>
      <c r="AD520" s="94">
        <v>6500</v>
      </c>
      <c r="AE520" s="94">
        <v>5678</v>
      </c>
      <c r="AF520" s="94">
        <v>5678</v>
      </c>
      <c r="AG520" s="94">
        <v>5678</v>
      </c>
      <c r="AH520" s="102" t="s">
        <v>3117</v>
      </c>
      <c r="AI520" s="102"/>
      <c r="AJ520" s="107"/>
      <c r="AK520" s="107" t="s">
        <v>3118</v>
      </c>
      <c r="AL520" s="107"/>
    </row>
    <row r="521" spans="2:38" ht="25.25" customHeight="1" x14ac:dyDescent="0.2">
      <c r="B521" s="102" t="s">
        <v>2002</v>
      </c>
      <c r="C521" s="94" t="s">
        <v>85</v>
      </c>
      <c r="D521" s="103" t="s">
        <v>11497</v>
      </c>
      <c r="E521" s="94" t="s">
        <v>11498</v>
      </c>
      <c r="F521" s="94" t="s">
        <v>3116</v>
      </c>
      <c r="G521" s="94" t="s">
        <v>2497</v>
      </c>
      <c r="H521" s="103">
        <v>2022</v>
      </c>
      <c r="I521" s="103">
        <v>2022</v>
      </c>
      <c r="J521" s="102" t="s">
        <v>8666</v>
      </c>
      <c r="K521" s="94" t="s">
        <v>8667</v>
      </c>
      <c r="L521" s="94"/>
      <c r="M521" s="94" t="s">
        <v>8668</v>
      </c>
      <c r="N521" s="94" t="s">
        <v>8669</v>
      </c>
      <c r="O521" s="94" t="s">
        <v>89</v>
      </c>
      <c r="P521" s="94" t="s">
        <v>257</v>
      </c>
      <c r="Q521" s="94" t="s">
        <v>8670</v>
      </c>
      <c r="R521" s="94" t="s">
        <v>8671</v>
      </c>
      <c r="S521" s="94" t="s">
        <v>91</v>
      </c>
      <c r="T521" s="94" t="s">
        <v>2052</v>
      </c>
      <c r="U521" s="94" t="s">
        <v>2012</v>
      </c>
      <c r="V521" s="104" t="s">
        <v>8672</v>
      </c>
      <c r="W521" s="105" t="s">
        <v>8673</v>
      </c>
      <c r="X521" s="105" t="s">
        <v>8670</v>
      </c>
      <c r="Y521" s="105" t="s">
        <v>8674</v>
      </c>
      <c r="Z521" s="105" t="s">
        <v>8675</v>
      </c>
      <c r="AA521" s="105" t="s">
        <v>8676</v>
      </c>
      <c r="AB521" s="106">
        <v>3</v>
      </c>
      <c r="AC521" s="102">
        <v>13689</v>
      </c>
      <c r="AD521" s="94">
        <v>4500</v>
      </c>
      <c r="AE521" s="94">
        <v>4500</v>
      </c>
      <c r="AF521" s="94">
        <v>4500</v>
      </c>
      <c r="AG521" s="94">
        <v>4500</v>
      </c>
      <c r="AH521" s="102" t="s">
        <v>3117</v>
      </c>
      <c r="AI521" s="102"/>
      <c r="AJ521" s="107"/>
      <c r="AK521" s="107" t="s">
        <v>3118</v>
      </c>
      <c r="AL521" s="107"/>
    </row>
    <row r="522" spans="2:38" ht="25.25" customHeight="1" x14ac:dyDescent="0.2">
      <c r="B522" s="102" t="s">
        <v>2002</v>
      </c>
      <c r="C522" s="94" t="s">
        <v>85</v>
      </c>
      <c r="D522" s="103" t="s">
        <v>11499</v>
      </c>
      <c r="E522" s="94" t="s">
        <v>11500</v>
      </c>
      <c r="F522" s="94" t="s">
        <v>3116</v>
      </c>
      <c r="G522" s="94" t="s">
        <v>2497</v>
      </c>
      <c r="H522" s="103">
        <v>2022</v>
      </c>
      <c r="I522" s="103">
        <v>2022</v>
      </c>
      <c r="J522" s="102" t="s">
        <v>11501</v>
      </c>
      <c r="K522" s="94" t="s">
        <v>11502</v>
      </c>
      <c r="L522" s="94" t="s">
        <v>11503</v>
      </c>
      <c r="M522" s="94" t="s">
        <v>11504</v>
      </c>
      <c r="N522" s="94" t="s">
        <v>11505</v>
      </c>
      <c r="O522" s="94" t="s">
        <v>89</v>
      </c>
      <c r="P522" s="94" t="s">
        <v>90</v>
      </c>
      <c r="Q522" s="94" t="s">
        <v>8433</v>
      </c>
      <c r="R522" s="94" t="s">
        <v>11506</v>
      </c>
      <c r="S522" s="94" t="s">
        <v>135</v>
      </c>
      <c r="T522" s="94" t="s">
        <v>2011</v>
      </c>
      <c r="U522" s="94" t="s">
        <v>2012</v>
      </c>
      <c r="V522" s="104" t="s">
        <v>11507</v>
      </c>
      <c r="W522" s="105" t="s">
        <v>2498</v>
      </c>
      <c r="X522" s="105" t="s">
        <v>8433</v>
      </c>
      <c r="Y522" s="105" t="s">
        <v>11508</v>
      </c>
      <c r="Z522" s="105" t="s">
        <v>11509</v>
      </c>
      <c r="AA522" s="105" t="s">
        <v>11510</v>
      </c>
      <c r="AB522" s="106">
        <v>3</v>
      </c>
      <c r="AC522" s="102">
        <v>17490</v>
      </c>
      <c r="AD522" s="94">
        <v>8000</v>
      </c>
      <c r="AE522" s="94">
        <v>1000</v>
      </c>
      <c r="AF522" s="94">
        <v>1000</v>
      </c>
      <c r="AG522" s="94">
        <v>1000</v>
      </c>
      <c r="AH522" s="102" t="s">
        <v>3117</v>
      </c>
      <c r="AI522" s="102"/>
      <c r="AJ522" s="107"/>
      <c r="AK522" s="107" t="s">
        <v>3118</v>
      </c>
      <c r="AL522" s="107"/>
    </row>
    <row r="523" spans="2:38" ht="25.25" customHeight="1" x14ac:dyDescent="0.2">
      <c r="B523" s="102" t="s">
        <v>2002</v>
      </c>
      <c r="C523" s="94" t="s">
        <v>85</v>
      </c>
      <c r="D523" s="103" t="s">
        <v>11511</v>
      </c>
      <c r="E523" s="94" t="s">
        <v>11512</v>
      </c>
      <c r="F523" s="94" t="s">
        <v>3116</v>
      </c>
      <c r="G523" s="94" t="s">
        <v>2497</v>
      </c>
      <c r="H523" s="103">
        <v>2022</v>
      </c>
      <c r="I523" s="103">
        <v>2022</v>
      </c>
      <c r="J523" s="102" t="s">
        <v>11513</v>
      </c>
      <c r="K523" s="94" t="s">
        <v>11514</v>
      </c>
      <c r="L523" s="94"/>
      <c r="M523" s="94" t="s">
        <v>11515</v>
      </c>
      <c r="N523" s="94" t="s">
        <v>11516</v>
      </c>
      <c r="O523" s="94" t="s">
        <v>89</v>
      </c>
      <c r="P523" s="94" t="s">
        <v>257</v>
      </c>
      <c r="Q523" s="94" t="s">
        <v>11517</v>
      </c>
      <c r="R523" s="94" t="s">
        <v>11518</v>
      </c>
      <c r="S523" s="94" t="s">
        <v>91</v>
      </c>
      <c r="T523" s="94" t="s">
        <v>11519</v>
      </c>
      <c r="U523" s="94" t="s">
        <v>2012</v>
      </c>
      <c r="V523" s="104" t="s">
        <v>11520</v>
      </c>
      <c r="W523" s="105" t="s">
        <v>2498</v>
      </c>
      <c r="X523" s="105" t="s">
        <v>11517</v>
      </c>
      <c r="Y523" s="105" t="s">
        <v>11521</v>
      </c>
      <c r="Z523" s="105" t="s">
        <v>11522</v>
      </c>
      <c r="AA523" s="105" t="s">
        <v>11523</v>
      </c>
      <c r="AB523" s="106">
        <v>3</v>
      </c>
      <c r="AC523" s="102">
        <v>5000</v>
      </c>
      <c r="AD523" s="94">
        <v>2500</v>
      </c>
      <c r="AE523" s="94">
        <v>1500</v>
      </c>
      <c r="AF523" s="94">
        <v>1500</v>
      </c>
      <c r="AG523" s="94">
        <v>1500</v>
      </c>
      <c r="AH523" s="102" t="s">
        <v>3117</v>
      </c>
      <c r="AI523" s="102"/>
      <c r="AJ523" s="107"/>
      <c r="AK523" s="107" t="s">
        <v>3118</v>
      </c>
      <c r="AL523" s="107"/>
    </row>
    <row r="524" spans="2:38" ht="25.25" customHeight="1" x14ac:dyDescent="0.2">
      <c r="B524" s="102" t="s">
        <v>2002</v>
      </c>
      <c r="C524" s="94" t="s">
        <v>85</v>
      </c>
      <c r="D524" s="103" t="s">
        <v>11524</v>
      </c>
      <c r="E524" s="94" t="s">
        <v>11525</v>
      </c>
      <c r="F524" s="94" t="s">
        <v>3116</v>
      </c>
      <c r="G524" s="94" t="s">
        <v>2497</v>
      </c>
      <c r="H524" s="103">
        <v>2022</v>
      </c>
      <c r="I524" s="103">
        <v>2022</v>
      </c>
      <c r="J524" s="102" t="s">
        <v>2004</v>
      </c>
      <c r="K524" s="94" t="s">
        <v>2005</v>
      </c>
      <c r="L524" s="94" t="s">
        <v>2006</v>
      </c>
      <c r="M524" s="94" t="s">
        <v>2007</v>
      </c>
      <c r="N524" s="94" t="s">
        <v>2008</v>
      </c>
      <c r="O524" s="94" t="s">
        <v>89</v>
      </c>
      <c r="P524" s="94" t="s">
        <v>90</v>
      </c>
      <c r="Q524" s="94" t="s">
        <v>2009</v>
      </c>
      <c r="R524" s="94" t="s">
        <v>2010</v>
      </c>
      <c r="S524" s="94" t="s">
        <v>135</v>
      </c>
      <c r="T524" s="94" t="s">
        <v>2011</v>
      </c>
      <c r="U524" s="94" t="s">
        <v>2012</v>
      </c>
      <c r="V524" s="104" t="s">
        <v>2997</v>
      </c>
      <c r="W524" s="105" t="s">
        <v>2498</v>
      </c>
      <c r="X524" s="105" t="s">
        <v>2009</v>
      </c>
      <c r="Y524" s="105" t="s">
        <v>2998</v>
      </c>
      <c r="Z524" s="105" t="s">
        <v>2999</v>
      </c>
      <c r="AA524" s="105" t="s">
        <v>3000</v>
      </c>
      <c r="AB524" s="106">
        <v>3</v>
      </c>
      <c r="AC524" s="102">
        <v>7250</v>
      </c>
      <c r="AD524" s="94">
        <v>2200</v>
      </c>
      <c r="AE524" s="94">
        <v>2200</v>
      </c>
      <c r="AF524" s="94">
        <v>2200</v>
      </c>
      <c r="AG524" s="94">
        <v>2200</v>
      </c>
      <c r="AH524" s="102" t="s">
        <v>3117</v>
      </c>
      <c r="AI524" s="102"/>
      <c r="AJ524" s="107"/>
      <c r="AK524" s="107" t="s">
        <v>3118</v>
      </c>
      <c r="AL524" s="107"/>
    </row>
    <row r="525" spans="2:38" ht="25.25" customHeight="1" x14ac:dyDescent="0.2">
      <c r="B525" s="102" t="s">
        <v>2002</v>
      </c>
      <c r="C525" s="94" t="s">
        <v>85</v>
      </c>
      <c r="D525" s="103" t="s">
        <v>11526</v>
      </c>
      <c r="E525" s="94" t="s">
        <v>11527</v>
      </c>
      <c r="F525" s="94" t="s">
        <v>472</v>
      </c>
      <c r="G525" s="94" t="s">
        <v>2497</v>
      </c>
      <c r="H525" s="103">
        <v>2022</v>
      </c>
      <c r="I525" s="103">
        <v>2022</v>
      </c>
      <c r="J525" s="102" t="s">
        <v>11501</v>
      </c>
      <c r="K525" s="94" t="s">
        <v>11502</v>
      </c>
      <c r="L525" s="94" t="s">
        <v>11503</v>
      </c>
      <c r="M525" s="94" t="s">
        <v>11504</v>
      </c>
      <c r="N525" s="94" t="s">
        <v>11505</v>
      </c>
      <c r="O525" s="94" t="s">
        <v>89</v>
      </c>
      <c r="P525" s="94" t="s">
        <v>90</v>
      </c>
      <c r="Q525" s="94" t="s">
        <v>8433</v>
      </c>
      <c r="R525" s="94" t="s">
        <v>11506</v>
      </c>
      <c r="S525" s="94" t="s">
        <v>135</v>
      </c>
      <c r="T525" s="94" t="s">
        <v>2011</v>
      </c>
      <c r="U525" s="94" t="s">
        <v>2012</v>
      </c>
      <c r="V525" s="104" t="s">
        <v>11507</v>
      </c>
      <c r="W525" s="105" t="s">
        <v>2498</v>
      </c>
      <c r="X525" s="105" t="s">
        <v>8433</v>
      </c>
      <c r="Y525" s="105" t="s">
        <v>11508</v>
      </c>
      <c r="Z525" s="105" t="s">
        <v>11509</v>
      </c>
      <c r="AA525" s="105" t="s">
        <v>11510</v>
      </c>
      <c r="AB525" s="106">
        <v>3</v>
      </c>
      <c r="AC525" s="102">
        <v>11770</v>
      </c>
      <c r="AD525" s="94">
        <v>6000</v>
      </c>
      <c r="AE525" s="94">
        <v>0</v>
      </c>
      <c r="AF525" s="94">
        <v>0</v>
      </c>
      <c r="AG525" s="94">
        <v>0</v>
      </c>
      <c r="AH525" s="102"/>
      <c r="AI525" s="102"/>
      <c r="AJ525" s="107"/>
      <c r="AK525" s="107" t="s">
        <v>2499</v>
      </c>
      <c r="AL525" s="107"/>
    </row>
    <row r="526" spans="2:38" ht="25.25" customHeight="1" x14ac:dyDescent="0.2">
      <c r="B526" s="102" t="s">
        <v>2002</v>
      </c>
      <c r="C526" s="94" t="s">
        <v>85</v>
      </c>
      <c r="D526" s="103" t="s">
        <v>11528</v>
      </c>
      <c r="E526" s="94" t="s">
        <v>11529</v>
      </c>
      <c r="F526" s="94" t="s">
        <v>3116</v>
      </c>
      <c r="G526" s="94" t="s">
        <v>2497</v>
      </c>
      <c r="H526" s="103">
        <v>2022</v>
      </c>
      <c r="I526" s="103">
        <v>2022</v>
      </c>
      <c r="J526" s="102" t="s">
        <v>8392</v>
      </c>
      <c r="K526" s="94" t="s">
        <v>8393</v>
      </c>
      <c r="L526" s="94" t="s">
        <v>8394</v>
      </c>
      <c r="M526" s="94" t="s">
        <v>8395</v>
      </c>
      <c r="N526" s="94" t="s">
        <v>8396</v>
      </c>
      <c r="O526" s="94" t="s">
        <v>89</v>
      </c>
      <c r="P526" s="94" t="s">
        <v>90</v>
      </c>
      <c r="Q526" s="94" t="s">
        <v>8397</v>
      </c>
      <c r="R526" s="94" t="s">
        <v>8398</v>
      </c>
      <c r="S526" s="94" t="s">
        <v>135</v>
      </c>
      <c r="T526" s="94" t="s">
        <v>2190</v>
      </c>
      <c r="U526" s="94" t="s">
        <v>2012</v>
      </c>
      <c r="V526" s="104" t="s">
        <v>8399</v>
      </c>
      <c r="W526" s="105" t="s">
        <v>8400</v>
      </c>
      <c r="X526" s="105" t="s">
        <v>8397</v>
      </c>
      <c r="Y526" s="105" t="s">
        <v>8401</v>
      </c>
      <c r="Z526" s="105" t="s">
        <v>8402</v>
      </c>
      <c r="AA526" s="105" t="s">
        <v>8403</v>
      </c>
      <c r="AB526" s="106">
        <v>1</v>
      </c>
      <c r="AC526" s="102">
        <v>18940</v>
      </c>
      <c r="AD526" s="94">
        <v>6500</v>
      </c>
      <c r="AE526" s="94">
        <v>3000</v>
      </c>
      <c r="AF526" s="94">
        <v>3000</v>
      </c>
      <c r="AG526" s="94">
        <v>0</v>
      </c>
      <c r="AH526" s="102" t="s">
        <v>3117</v>
      </c>
      <c r="AI526" s="102"/>
      <c r="AJ526" s="107"/>
      <c r="AK526" s="107" t="s">
        <v>3118</v>
      </c>
      <c r="AL526" s="107"/>
    </row>
    <row r="527" spans="2:38" ht="25.25" customHeight="1" x14ac:dyDescent="0.2">
      <c r="B527" s="102" t="s">
        <v>2002</v>
      </c>
      <c r="C527" s="94" t="s">
        <v>85</v>
      </c>
      <c r="D527" s="103" t="s">
        <v>11530</v>
      </c>
      <c r="E527" s="94" t="s">
        <v>11531</v>
      </c>
      <c r="F527" s="94" t="s">
        <v>3116</v>
      </c>
      <c r="G527" s="94" t="s">
        <v>2497</v>
      </c>
      <c r="H527" s="103">
        <v>2022</v>
      </c>
      <c r="I527" s="103">
        <v>2022</v>
      </c>
      <c r="J527" s="102" t="s">
        <v>8612</v>
      </c>
      <c r="K527" s="94" t="s">
        <v>8613</v>
      </c>
      <c r="L527" s="94" t="s">
        <v>8614</v>
      </c>
      <c r="M527" s="94" t="s">
        <v>8615</v>
      </c>
      <c r="N527" s="94" t="s">
        <v>8616</v>
      </c>
      <c r="O527" s="94" t="s">
        <v>89</v>
      </c>
      <c r="P527" s="94" t="s">
        <v>90</v>
      </c>
      <c r="Q527" s="94" t="s">
        <v>8617</v>
      </c>
      <c r="R527" s="94" t="s">
        <v>8618</v>
      </c>
      <c r="S527" s="94" t="s">
        <v>135</v>
      </c>
      <c r="T527" s="94" t="s">
        <v>2052</v>
      </c>
      <c r="U527" s="94" t="s">
        <v>2012</v>
      </c>
      <c r="V527" s="104" t="s">
        <v>8619</v>
      </c>
      <c r="W527" s="105" t="s">
        <v>2546</v>
      </c>
      <c r="X527" s="105" t="s">
        <v>8617</v>
      </c>
      <c r="Y527" s="105" t="s">
        <v>8620</v>
      </c>
      <c r="Z527" s="105" t="s">
        <v>8621</v>
      </c>
      <c r="AA527" s="105" t="s">
        <v>8622</v>
      </c>
      <c r="AB527" s="106">
        <v>1</v>
      </c>
      <c r="AC527" s="102">
        <v>5580</v>
      </c>
      <c r="AD527" s="94">
        <v>2500</v>
      </c>
      <c r="AE527" s="94">
        <v>1500</v>
      </c>
      <c r="AF527" s="94">
        <v>1500</v>
      </c>
      <c r="AG527" s="94">
        <v>1500</v>
      </c>
      <c r="AH527" s="102" t="s">
        <v>3117</v>
      </c>
      <c r="AI527" s="102"/>
      <c r="AJ527" s="107"/>
      <c r="AK527" s="107" t="s">
        <v>3118</v>
      </c>
      <c r="AL527" s="107"/>
    </row>
    <row r="528" spans="2:38" ht="25.25" customHeight="1" x14ac:dyDescent="0.2">
      <c r="B528" s="102" t="s">
        <v>2002</v>
      </c>
      <c r="C528" s="94" t="s">
        <v>85</v>
      </c>
      <c r="D528" s="103" t="s">
        <v>11532</v>
      </c>
      <c r="E528" s="94" t="s">
        <v>11533</v>
      </c>
      <c r="F528" s="94" t="s">
        <v>3505</v>
      </c>
      <c r="G528" s="94" t="s">
        <v>2497</v>
      </c>
      <c r="H528" s="103">
        <v>2022</v>
      </c>
      <c r="I528" s="103">
        <v>2022</v>
      </c>
      <c r="J528" s="102" t="s">
        <v>8467</v>
      </c>
      <c r="K528" s="94" t="s">
        <v>8468</v>
      </c>
      <c r="L528" s="94" t="s">
        <v>8469</v>
      </c>
      <c r="M528" s="94" t="s">
        <v>8470</v>
      </c>
      <c r="N528" s="94" t="s">
        <v>8471</v>
      </c>
      <c r="O528" s="94" t="s">
        <v>89</v>
      </c>
      <c r="P528" s="94" t="s">
        <v>90</v>
      </c>
      <c r="Q528" s="94" t="s">
        <v>8472</v>
      </c>
      <c r="R528" s="94" t="s">
        <v>8473</v>
      </c>
      <c r="S528" s="94" t="s">
        <v>135</v>
      </c>
      <c r="T528" s="94" t="s">
        <v>8474</v>
      </c>
      <c r="U528" s="94" t="s">
        <v>2012</v>
      </c>
      <c r="V528" s="104" t="s">
        <v>8475</v>
      </c>
      <c r="W528" s="105" t="s">
        <v>8476</v>
      </c>
      <c r="X528" s="105" t="s">
        <v>8472</v>
      </c>
      <c r="Y528" s="105" t="s">
        <v>8477</v>
      </c>
      <c r="Z528" s="105" t="s">
        <v>8478</v>
      </c>
      <c r="AA528" s="105" t="s">
        <v>8479</v>
      </c>
      <c r="AB528" s="106">
        <v>2</v>
      </c>
      <c r="AC528" s="102">
        <v>7300</v>
      </c>
      <c r="AD528" s="94">
        <v>3600</v>
      </c>
      <c r="AE528" s="94">
        <v>0</v>
      </c>
      <c r="AF528" s="94">
        <v>0</v>
      </c>
      <c r="AG528" s="94">
        <v>0</v>
      </c>
      <c r="AH528" s="102"/>
      <c r="AI528" s="102"/>
      <c r="AJ528" s="107"/>
      <c r="AK528" s="107" t="s">
        <v>3118</v>
      </c>
      <c r="AL528" s="107"/>
    </row>
    <row r="529" spans="2:38" ht="25.25" customHeight="1" x14ac:dyDescent="0.2">
      <c r="B529" s="102" t="s">
        <v>2002</v>
      </c>
      <c r="C529" s="94" t="s">
        <v>85</v>
      </c>
      <c r="D529" s="103" t="s">
        <v>11534</v>
      </c>
      <c r="E529" s="94" t="s">
        <v>11535</v>
      </c>
      <c r="F529" s="94" t="s">
        <v>3505</v>
      </c>
      <c r="G529" s="94" t="s">
        <v>2497</v>
      </c>
      <c r="H529" s="103">
        <v>2022</v>
      </c>
      <c r="I529" s="103">
        <v>2022</v>
      </c>
      <c r="J529" s="102" t="s">
        <v>11536</v>
      </c>
      <c r="K529" s="94" t="s">
        <v>11537</v>
      </c>
      <c r="L529" s="94" t="s">
        <v>11538</v>
      </c>
      <c r="M529" s="94" t="s">
        <v>11539</v>
      </c>
      <c r="N529" s="94" t="s">
        <v>11540</v>
      </c>
      <c r="O529" s="94" t="s">
        <v>89</v>
      </c>
      <c r="P529" s="94" t="s">
        <v>90</v>
      </c>
      <c r="Q529" s="94" t="s">
        <v>8580</v>
      </c>
      <c r="R529" s="94" t="s">
        <v>11541</v>
      </c>
      <c r="S529" s="94" t="s">
        <v>135</v>
      </c>
      <c r="T529" s="94" t="s">
        <v>8355</v>
      </c>
      <c r="U529" s="94" t="s">
        <v>2012</v>
      </c>
      <c r="V529" s="104" t="s">
        <v>11542</v>
      </c>
      <c r="W529" s="105" t="s">
        <v>2498</v>
      </c>
      <c r="X529" s="105" t="s">
        <v>8580</v>
      </c>
      <c r="Y529" s="105" t="s">
        <v>11543</v>
      </c>
      <c r="Z529" s="105" t="s">
        <v>8582</v>
      </c>
      <c r="AA529" s="105" t="s">
        <v>8583</v>
      </c>
      <c r="AB529" s="106">
        <v>1</v>
      </c>
      <c r="AC529" s="102">
        <v>2093</v>
      </c>
      <c r="AD529" s="94">
        <v>1000</v>
      </c>
      <c r="AE529" s="94">
        <v>0</v>
      </c>
      <c r="AF529" s="94">
        <v>0</v>
      </c>
      <c r="AG529" s="94">
        <v>0</v>
      </c>
      <c r="AH529" s="102"/>
      <c r="AI529" s="102"/>
      <c r="AJ529" s="107"/>
      <c r="AK529" s="107" t="s">
        <v>3118</v>
      </c>
      <c r="AL529" s="107"/>
    </row>
    <row r="530" spans="2:38" ht="25.25" customHeight="1" x14ac:dyDescent="0.2">
      <c r="B530" s="102" t="s">
        <v>2002</v>
      </c>
      <c r="C530" s="94" t="s">
        <v>85</v>
      </c>
      <c r="D530" s="103" t="s">
        <v>11544</v>
      </c>
      <c r="E530" s="94" t="s">
        <v>11545</v>
      </c>
      <c r="F530" s="94" t="s">
        <v>3116</v>
      </c>
      <c r="G530" s="94" t="s">
        <v>2497</v>
      </c>
      <c r="H530" s="103">
        <v>2022</v>
      </c>
      <c r="I530" s="103">
        <v>2022</v>
      </c>
      <c r="J530" s="102" t="s">
        <v>8625</v>
      </c>
      <c r="K530" s="94" t="s">
        <v>8626</v>
      </c>
      <c r="L530" s="94" t="s">
        <v>8627</v>
      </c>
      <c r="M530" s="94" t="s">
        <v>8628</v>
      </c>
      <c r="N530" s="94" t="s">
        <v>8629</v>
      </c>
      <c r="O530" s="94" t="s">
        <v>89</v>
      </c>
      <c r="P530" s="94" t="s">
        <v>90</v>
      </c>
      <c r="Q530" s="94" t="s">
        <v>8630</v>
      </c>
      <c r="R530" s="94" t="s">
        <v>8631</v>
      </c>
      <c r="S530" s="94" t="s">
        <v>135</v>
      </c>
      <c r="T530" s="94" t="s">
        <v>2052</v>
      </c>
      <c r="U530" s="94" t="s">
        <v>2012</v>
      </c>
      <c r="V530" s="104" t="s">
        <v>8632</v>
      </c>
      <c r="W530" s="105" t="s">
        <v>2498</v>
      </c>
      <c r="X530" s="105" t="s">
        <v>8630</v>
      </c>
      <c r="Y530" s="105" t="s">
        <v>8633</v>
      </c>
      <c r="Z530" s="105" t="s">
        <v>8634</v>
      </c>
      <c r="AA530" s="105" t="s">
        <v>8635</v>
      </c>
      <c r="AB530" s="106">
        <v>3</v>
      </c>
      <c r="AC530" s="102">
        <v>11530</v>
      </c>
      <c r="AD530" s="94">
        <v>5300</v>
      </c>
      <c r="AE530" s="94">
        <v>2500</v>
      </c>
      <c r="AF530" s="94">
        <v>2500</v>
      </c>
      <c r="AG530" s="94">
        <v>2500</v>
      </c>
      <c r="AH530" s="102" t="s">
        <v>3117</v>
      </c>
      <c r="AI530" s="102"/>
      <c r="AJ530" s="107"/>
      <c r="AK530" s="107" t="s">
        <v>3118</v>
      </c>
      <c r="AL530" s="107"/>
    </row>
    <row r="531" spans="2:38" ht="25.25" customHeight="1" x14ac:dyDescent="0.2">
      <c r="B531" s="102" t="s">
        <v>2002</v>
      </c>
      <c r="C531" s="94" t="s">
        <v>85</v>
      </c>
      <c r="D531" s="103" t="s">
        <v>11546</v>
      </c>
      <c r="E531" s="94" t="s">
        <v>11547</v>
      </c>
      <c r="F531" s="94" t="s">
        <v>3116</v>
      </c>
      <c r="G531" s="94" t="s">
        <v>2497</v>
      </c>
      <c r="H531" s="103">
        <v>2022</v>
      </c>
      <c r="I531" s="103">
        <v>2022</v>
      </c>
      <c r="J531" s="102" t="s">
        <v>8561</v>
      </c>
      <c r="K531" s="94" t="s">
        <v>8562</v>
      </c>
      <c r="L531" s="94" t="s">
        <v>8563</v>
      </c>
      <c r="M531" s="94" t="s">
        <v>8564</v>
      </c>
      <c r="N531" s="94" t="s">
        <v>8565</v>
      </c>
      <c r="O531" s="94" t="s">
        <v>89</v>
      </c>
      <c r="P531" s="94" t="s">
        <v>90</v>
      </c>
      <c r="Q531" s="94" t="s">
        <v>8566</v>
      </c>
      <c r="R531" s="94" t="s">
        <v>8567</v>
      </c>
      <c r="S531" s="94" t="s">
        <v>135</v>
      </c>
      <c r="T531" s="94" t="s">
        <v>8568</v>
      </c>
      <c r="U531" s="94" t="s">
        <v>2012</v>
      </c>
      <c r="V531" s="104" t="s">
        <v>8569</v>
      </c>
      <c r="W531" s="105" t="s">
        <v>8570</v>
      </c>
      <c r="X531" s="105" t="s">
        <v>8566</v>
      </c>
      <c r="Y531" s="105" t="s">
        <v>8571</v>
      </c>
      <c r="Z531" s="105" t="s">
        <v>8572</v>
      </c>
      <c r="AA531" s="105" t="s">
        <v>8573</v>
      </c>
      <c r="AB531" s="106">
        <v>2</v>
      </c>
      <c r="AC531" s="102">
        <v>28800</v>
      </c>
      <c r="AD531" s="94">
        <v>8000</v>
      </c>
      <c r="AE531" s="94">
        <v>5000</v>
      </c>
      <c r="AF531" s="94">
        <v>5000</v>
      </c>
      <c r="AG531" s="94">
        <v>5000</v>
      </c>
      <c r="AH531" s="102" t="s">
        <v>3117</v>
      </c>
      <c r="AI531" s="102"/>
      <c r="AJ531" s="107"/>
      <c r="AK531" s="107" t="s">
        <v>3118</v>
      </c>
      <c r="AL531" s="107"/>
    </row>
    <row r="532" spans="2:38" ht="25.25" customHeight="1" x14ac:dyDescent="0.2">
      <c r="B532" s="102" t="s">
        <v>2002</v>
      </c>
      <c r="C532" s="94" t="s">
        <v>85</v>
      </c>
      <c r="D532" s="103" t="s">
        <v>11548</v>
      </c>
      <c r="E532" s="94" t="s">
        <v>11549</v>
      </c>
      <c r="F532" s="94" t="s">
        <v>3505</v>
      </c>
      <c r="G532" s="94" t="s">
        <v>2497</v>
      </c>
      <c r="H532" s="103">
        <v>2022</v>
      </c>
      <c r="I532" s="103">
        <v>2022</v>
      </c>
      <c r="J532" s="102" t="s">
        <v>11550</v>
      </c>
      <c r="K532" s="94" t="s">
        <v>11551</v>
      </c>
      <c r="L532" s="94" t="s">
        <v>11552</v>
      </c>
      <c r="M532" s="94" t="s">
        <v>11553</v>
      </c>
      <c r="N532" s="94" t="s">
        <v>11554</v>
      </c>
      <c r="O532" s="94" t="s">
        <v>89</v>
      </c>
      <c r="P532" s="94" t="s">
        <v>90</v>
      </c>
      <c r="Q532" s="94" t="s">
        <v>11555</v>
      </c>
      <c r="R532" s="94" t="s">
        <v>11556</v>
      </c>
      <c r="S532" s="94" t="s">
        <v>135</v>
      </c>
      <c r="T532" s="94" t="s">
        <v>2133</v>
      </c>
      <c r="U532" s="94" t="s">
        <v>2012</v>
      </c>
      <c r="V532" s="104" t="s">
        <v>11557</v>
      </c>
      <c r="W532" s="105" t="s">
        <v>11558</v>
      </c>
      <c r="X532" s="105" t="s">
        <v>11555</v>
      </c>
      <c r="Y532" s="105" t="s">
        <v>11559</v>
      </c>
      <c r="Z532" s="105" t="s">
        <v>11560</v>
      </c>
      <c r="AA532" s="105" t="s">
        <v>11561</v>
      </c>
      <c r="AB532" s="106">
        <v>1</v>
      </c>
      <c r="AC532" s="102">
        <v>7950</v>
      </c>
      <c r="AD532" s="94">
        <v>3500</v>
      </c>
      <c r="AE532" s="94">
        <v>0</v>
      </c>
      <c r="AF532" s="94">
        <v>0</v>
      </c>
      <c r="AG532" s="94">
        <v>0</v>
      </c>
      <c r="AH532" s="102"/>
      <c r="AI532" s="102"/>
      <c r="AJ532" s="107"/>
      <c r="AK532" s="107" t="s">
        <v>3118</v>
      </c>
      <c r="AL532" s="107"/>
    </row>
    <row r="533" spans="2:38" ht="25.25" customHeight="1" x14ac:dyDescent="0.2">
      <c r="B533" s="102" t="s">
        <v>2002</v>
      </c>
      <c r="C533" s="94" t="s">
        <v>85</v>
      </c>
      <c r="D533" s="103" t="s">
        <v>11562</v>
      </c>
      <c r="E533" s="94" t="s">
        <v>11563</v>
      </c>
      <c r="F533" s="94" t="s">
        <v>472</v>
      </c>
      <c r="G533" s="94" t="s">
        <v>2497</v>
      </c>
      <c r="H533" s="103">
        <v>2022</v>
      </c>
      <c r="I533" s="103">
        <v>2022</v>
      </c>
      <c r="J533" s="102" t="s">
        <v>11501</v>
      </c>
      <c r="K533" s="94" t="s">
        <v>11502</v>
      </c>
      <c r="L533" s="94" t="s">
        <v>11503</v>
      </c>
      <c r="M533" s="94" t="s">
        <v>11504</v>
      </c>
      <c r="N533" s="94" t="s">
        <v>11505</v>
      </c>
      <c r="O533" s="94" t="s">
        <v>89</v>
      </c>
      <c r="P533" s="94" t="s">
        <v>90</v>
      </c>
      <c r="Q533" s="94" t="s">
        <v>8433</v>
      </c>
      <c r="R533" s="94" t="s">
        <v>11506</v>
      </c>
      <c r="S533" s="94" t="s">
        <v>135</v>
      </c>
      <c r="T533" s="94" t="s">
        <v>2011</v>
      </c>
      <c r="U533" s="94" t="s">
        <v>2012</v>
      </c>
      <c r="V533" s="104" t="s">
        <v>11507</v>
      </c>
      <c r="W533" s="105" t="s">
        <v>2498</v>
      </c>
      <c r="X533" s="105" t="s">
        <v>8433</v>
      </c>
      <c r="Y533" s="105" t="s">
        <v>11508</v>
      </c>
      <c r="Z533" s="105" t="s">
        <v>11509</v>
      </c>
      <c r="AA533" s="105" t="s">
        <v>11510</v>
      </c>
      <c r="AB533" s="106">
        <v>1</v>
      </c>
      <c r="AC533" s="102">
        <v>1370</v>
      </c>
      <c r="AD533" s="94">
        <v>1000</v>
      </c>
      <c r="AE533" s="94">
        <v>0</v>
      </c>
      <c r="AF533" s="94">
        <v>0</v>
      </c>
      <c r="AG533" s="94">
        <v>0</v>
      </c>
      <c r="AH533" s="102"/>
      <c r="AI533" s="102"/>
      <c r="AJ533" s="107"/>
      <c r="AK533" s="107" t="s">
        <v>2499</v>
      </c>
      <c r="AL533" s="107"/>
    </row>
    <row r="534" spans="2:38" ht="25.25" customHeight="1" x14ac:dyDescent="0.2">
      <c r="B534" s="102" t="s">
        <v>2002</v>
      </c>
      <c r="C534" s="94" t="s">
        <v>85</v>
      </c>
      <c r="D534" s="103" t="s">
        <v>11564</v>
      </c>
      <c r="E534" s="94" t="s">
        <v>11565</v>
      </c>
      <c r="F534" s="94" t="s">
        <v>3116</v>
      </c>
      <c r="G534" s="94" t="s">
        <v>2497</v>
      </c>
      <c r="H534" s="103">
        <v>2022</v>
      </c>
      <c r="I534" s="103">
        <v>2022</v>
      </c>
      <c r="J534" s="102" t="s">
        <v>8586</v>
      </c>
      <c r="K534" s="94" t="s">
        <v>8587</v>
      </c>
      <c r="L534" s="94" t="s">
        <v>8588</v>
      </c>
      <c r="M534" s="94" t="s">
        <v>8589</v>
      </c>
      <c r="N534" s="94" t="s">
        <v>8590</v>
      </c>
      <c r="O534" s="94" t="s">
        <v>89</v>
      </c>
      <c r="P534" s="94" t="s">
        <v>90</v>
      </c>
      <c r="Q534" s="94" t="s">
        <v>8591</v>
      </c>
      <c r="R534" s="94" t="s">
        <v>8592</v>
      </c>
      <c r="S534" s="94" t="s">
        <v>135</v>
      </c>
      <c r="T534" s="94" t="s">
        <v>8568</v>
      </c>
      <c r="U534" s="94" t="s">
        <v>2012</v>
      </c>
      <c r="V534" s="104" t="s">
        <v>8593</v>
      </c>
      <c r="W534" s="105" t="s">
        <v>2498</v>
      </c>
      <c r="X534" s="105" t="s">
        <v>8591</v>
      </c>
      <c r="Y534" s="105" t="s">
        <v>8594</v>
      </c>
      <c r="Z534" s="105" t="s">
        <v>8595</v>
      </c>
      <c r="AA534" s="105" t="s">
        <v>8596</v>
      </c>
      <c r="AB534" s="106">
        <v>3</v>
      </c>
      <c r="AC534" s="102">
        <v>14000</v>
      </c>
      <c r="AD534" s="94">
        <v>7000</v>
      </c>
      <c r="AE534" s="94">
        <v>3000</v>
      </c>
      <c r="AF534" s="94">
        <v>3000</v>
      </c>
      <c r="AG534" s="94">
        <v>3000</v>
      </c>
      <c r="AH534" s="102" t="s">
        <v>3117</v>
      </c>
      <c r="AI534" s="102"/>
      <c r="AJ534" s="107"/>
      <c r="AK534" s="107" t="s">
        <v>3118</v>
      </c>
      <c r="AL534" s="107"/>
    </row>
    <row r="535" spans="2:38" ht="25.25" customHeight="1" x14ac:dyDescent="0.2">
      <c r="B535" s="102" t="s">
        <v>2002</v>
      </c>
      <c r="C535" s="94" t="s">
        <v>85</v>
      </c>
      <c r="D535" s="103" t="s">
        <v>11566</v>
      </c>
      <c r="E535" s="94" t="s">
        <v>11567</v>
      </c>
      <c r="F535" s="94" t="s">
        <v>472</v>
      </c>
      <c r="G535" s="94" t="s">
        <v>2497</v>
      </c>
      <c r="H535" s="103">
        <v>2022</v>
      </c>
      <c r="I535" s="103">
        <v>2022</v>
      </c>
      <c r="J535" s="102" t="s">
        <v>8586</v>
      </c>
      <c r="K535" s="94" t="s">
        <v>8587</v>
      </c>
      <c r="L535" s="94" t="s">
        <v>8588</v>
      </c>
      <c r="M535" s="94" t="s">
        <v>8589</v>
      </c>
      <c r="N535" s="94" t="s">
        <v>8590</v>
      </c>
      <c r="O535" s="94" t="s">
        <v>89</v>
      </c>
      <c r="P535" s="94" t="s">
        <v>90</v>
      </c>
      <c r="Q535" s="94" t="s">
        <v>8591</v>
      </c>
      <c r="R535" s="94" t="s">
        <v>8592</v>
      </c>
      <c r="S535" s="94" t="s">
        <v>135</v>
      </c>
      <c r="T535" s="94" t="s">
        <v>8568</v>
      </c>
      <c r="U535" s="94" t="s">
        <v>2012</v>
      </c>
      <c r="V535" s="104" t="s">
        <v>8593</v>
      </c>
      <c r="W535" s="105" t="s">
        <v>2498</v>
      </c>
      <c r="X535" s="105" t="s">
        <v>8591</v>
      </c>
      <c r="Y535" s="105" t="s">
        <v>8594</v>
      </c>
      <c r="Z535" s="105" t="s">
        <v>8595</v>
      </c>
      <c r="AA535" s="105" t="s">
        <v>8596</v>
      </c>
      <c r="AB535" s="106">
        <v>1</v>
      </c>
      <c r="AC535" s="102">
        <v>4000</v>
      </c>
      <c r="AD535" s="94">
        <v>2000</v>
      </c>
      <c r="AE535" s="94">
        <v>0</v>
      </c>
      <c r="AF535" s="94">
        <v>0</v>
      </c>
      <c r="AG535" s="94">
        <v>0</v>
      </c>
      <c r="AH535" s="102"/>
      <c r="AI535" s="102"/>
      <c r="AJ535" s="107"/>
      <c r="AK535" s="107" t="s">
        <v>2499</v>
      </c>
      <c r="AL535" s="107"/>
    </row>
    <row r="536" spans="2:38" ht="25.25" customHeight="1" x14ac:dyDescent="0.2">
      <c r="B536" s="102" t="s">
        <v>2002</v>
      </c>
      <c r="C536" s="94" t="s">
        <v>85</v>
      </c>
      <c r="D536" s="103" t="s">
        <v>11568</v>
      </c>
      <c r="E536" s="94" t="s">
        <v>11569</v>
      </c>
      <c r="F536" s="94" t="s">
        <v>472</v>
      </c>
      <c r="G536" s="94" t="s">
        <v>2497</v>
      </c>
      <c r="H536" s="103">
        <v>2022</v>
      </c>
      <c r="I536" s="103">
        <v>2022</v>
      </c>
      <c r="J536" s="102" t="s">
        <v>8586</v>
      </c>
      <c r="K536" s="94" t="s">
        <v>8587</v>
      </c>
      <c r="L536" s="94" t="s">
        <v>8588</v>
      </c>
      <c r="M536" s="94" t="s">
        <v>8589</v>
      </c>
      <c r="N536" s="94" t="s">
        <v>8590</v>
      </c>
      <c r="O536" s="94" t="s">
        <v>89</v>
      </c>
      <c r="P536" s="94" t="s">
        <v>90</v>
      </c>
      <c r="Q536" s="94" t="s">
        <v>8591</v>
      </c>
      <c r="R536" s="94" t="s">
        <v>8592</v>
      </c>
      <c r="S536" s="94" t="s">
        <v>135</v>
      </c>
      <c r="T536" s="94" t="s">
        <v>8568</v>
      </c>
      <c r="U536" s="94" t="s">
        <v>2012</v>
      </c>
      <c r="V536" s="104" t="s">
        <v>8593</v>
      </c>
      <c r="W536" s="105" t="s">
        <v>2498</v>
      </c>
      <c r="X536" s="105" t="s">
        <v>8591</v>
      </c>
      <c r="Y536" s="105" t="s">
        <v>8594</v>
      </c>
      <c r="Z536" s="105" t="s">
        <v>8595</v>
      </c>
      <c r="AA536" s="105" t="s">
        <v>8596</v>
      </c>
      <c r="AB536" s="106">
        <v>1</v>
      </c>
      <c r="AC536" s="102">
        <v>5000</v>
      </c>
      <c r="AD536" s="94">
        <v>2500</v>
      </c>
      <c r="AE536" s="94">
        <v>0</v>
      </c>
      <c r="AF536" s="94">
        <v>0</v>
      </c>
      <c r="AG536" s="94">
        <v>0</v>
      </c>
      <c r="AH536" s="102"/>
      <c r="AI536" s="102"/>
      <c r="AJ536" s="107"/>
      <c r="AK536" s="107" t="s">
        <v>2499</v>
      </c>
      <c r="AL536" s="107"/>
    </row>
    <row r="537" spans="2:38" ht="25.25" customHeight="1" x14ac:dyDescent="0.2">
      <c r="B537" s="102" t="s">
        <v>2002</v>
      </c>
      <c r="C537" s="94" t="s">
        <v>85</v>
      </c>
      <c r="D537" s="103" t="s">
        <v>11570</v>
      </c>
      <c r="E537" s="94" t="s">
        <v>11571</v>
      </c>
      <c r="F537" s="94" t="s">
        <v>472</v>
      </c>
      <c r="G537" s="94" t="s">
        <v>2497</v>
      </c>
      <c r="H537" s="103">
        <v>2022</v>
      </c>
      <c r="I537" s="103">
        <v>2022</v>
      </c>
      <c r="J537" s="102" t="s">
        <v>11501</v>
      </c>
      <c r="K537" s="94" t="s">
        <v>11502</v>
      </c>
      <c r="L537" s="94" t="s">
        <v>11503</v>
      </c>
      <c r="M537" s="94" t="s">
        <v>11504</v>
      </c>
      <c r="N537" s="94" t="s">
        <v>11505</v>
      </c>
      <c r="O537" s="94" t="s">
        <v>89</v>
      </c>
      <c r="P537" s="94" t="s">
        <v>90</v>
      </c>
      <c r="Q537" s="94" t="s">
        <v>8433</v>
      </c>
      <c r="R537" s="94" t="s">
        <v>11506</v>
      </c>
      <c r="S537" s="94" t="s">
        <v>135</v>
      </c>
      <c r="T537" s="94" t="s">
        <v>2011</v>
      </c>
      <c r="U537" s="94" t="s">
        <v>2012</v>
      </c>
      <c r="V537" s="104" t="s">
        <v>11507</v>
      </c>
      <c r="W537" s="105" t="s">
        <v>2498</v>
      </c>
      <c r="X537" s="105" t="s">
        <v>8433</v>
      </c>
      <c r="Y537" s="105" t="s">
        <v>11508</v>
      </c>
      <c r="Z537" s="105" t="s">
        <v>11509</v>
      </c>
      <c r="AA537" s="105" t="s">
        <v>11510</v>
      </c>
      <c r="AB537" s="106">
        <v>1</v>
      </c>
      <c r="AC537" s="102">
        <v>4000</v>
      </c>
      <c r="AD537" s="94">
        <v>2000</v>
      </c>
      <c r="AE537" s="94">
        <v>0</v>
      </c>
      <c r="AF537" s="94">
        <v>0</v>
      </c>
      <c r="AG537" s="94">
        <v>0</v>
      </c>
      <c r="AH537" s="102"/>
      <c r="AI537" s="102"/>
      <c r="AJ537" s="107"/>
      <c r="AK537" s="107" t="s">
        <v>2499</v>
      </c>
      <c r="AL537" s="107"/>
    </row>
    <row r="538" spans="2:38" ht="25.25" customHeight="1" x14ac:dyDescent="0.2">
      <c r="B538" s="102" t="s">
        <v>2002</v>
      </c>
      <c r="C538" s="94" t="s">
        <v>85</v>
      </c>
      <c r="D538" s="103" t="s">
        <v>11572</v>
      </c>
      <c r="E538" s="94" t="s">
        <v>11573</v>
      </c>
      <c r="F538" s="94" t="s">
        <v>3116</v>
      </c>
      <c r="G538" s="94" t="s">
        <v>2497</v>
      </c>
      <c r="H538" s="103">
        <v>2022</v>
      </c>
      <c r="I538" s="103">
        <v>2022</v>
      </c>
      <c r="J538" s="102" t="s">
        <v>8640</v>
      </c>
      <c r="K538" s="94" t="s">
        <v>8641</v>
      </c>
      <c r="L538" s="94" t="s">
        <v>8642</v>
      </c>
      <c r="M538" s="94" t="s">
        <v>8643</v>
      </c>
      <c r="N538" s="94" t="s">
        <v>8644</v>
      </c>
      <c r="O538" s="94" t="s">
        <v>89</v>
      </c>
      <c r="P538" s="94" t="s">
        <v>90</v>
      </c>
      <c r="Q538" s="94" t="s">
        <v>8645</v>
      </c>
      <c r="R538" s="94" t="s">
        <v>8646</v>
      </c>
      <c r="S538" s="94" t="s">
        <v>223</v>
      </c>
      <c r="T538" s="94" t="s">
        <v>8504</v>
      </c>
      <c r="U538" s="94" t="s">
        <v>2012</v>
      </c>
      <c r="V538" s="104" t="s">
        <v>8647</v>
      </c>
      <c r="W538" s="105" t="s">
        <v>8648</v>
      </c>
      <c r="X538" s="105" t="s">
        <v>8645</v>
      </c>
      <c r="Y538" s="105" t="s">
        <v>8649</v>
      </c>
      <c r="Z538" s="105" t="s">
        <v>8650</v>
      </c>
      <c r="AA538" s="105" t="s">
        <v>8651</v>
      </c>
      <c r="AB538" s="106">
        <v>2</v>
      </c>
      <c r="AC538" s="102">
        <v>29530</v>
      </c>
      <c r="AD538" s="94">
        <v>4000</v>
      </c>
      <c r="AE538" s="94">
        <v>3500</v>
      </c>
      <c r="AF538" s="94">
        <v>3500</v>
      </c>
      <c r="AG538" s="94">
        <v>3500</v>
      </c>
      <c r="AH538" s="102" t="s">
        <v>3117</v>
      </c>
      <c r="AI538" s="102"/>
      <c r="AJ538" s="107"/>
      <c r="AK538" s="107" t="s">
        <v>3118</v>
      </c>
      <c r="AL538" s="107"/>
    </row>
    <row r="539" spans="2:38" ht="25.25" customHeight="1" x14ac:dyDescent="0.2">
      <c r="B539" s="102" t="s">
        <v>2002</v>
      </c>
      <c r="C539" s="94" t="s">
        <v>85</v>
      </c>
      <c r="D539" s="103" t="s">
        <v>11574</v>
      </c>
      <c r="E539" s="94" t="s">
        <v>11575</v>
      </c>
      <c r="F539" s="94" t="s">
        <v>3116</v>
      </c>
      <c r="G539" s="94" t="s">
        <v>2497</v>
      </c>
      <c r="H539" s="103">
        <v>2022</v>
      </c>
      <c r="I539" s="103">
        <v>2022</v>
      </c>
      <c r="J539" s="102" t="s">
        <v>2081</v>
      </c>
      <c r="K539" s="94" t="s">
        <v>2082</v>
      </c>
      <c r="L539" s="94" t="s">
        <v>2083</v>
      </c>
      <c r="M539" s="94" t="s">
        <v>2084</v>
      </c>
      <c r="N539" s="94" t="s">
        <v>2085</v>
      </c>
      <c r="O539" s="94" t="s">
        <v>89</v>
      </c>
      <c r="P539" s="94" t="s">
        <v>257</v>
      </c>
      <c r="Q539" s="94" t="s">
        <v>2086</v>
      </c>
      <c r="R539" s="94" t="s">
        <v>2087</v>
      </c>
      <c r="S539" s="94" t="s">
        <v>91</v>
      </c>
      <c r="T539" s="94" t="s">
        <v>2088</v>
      </c>
      <c r="U539" s="94" t="s">
        <v>2012</v>
      </c>
      <c r="V539" s="104" t="s">
        <v>3015</v>
      </c>
      <c r="W539" s="105" t="s">
        <v>3016</v>
      </c>
      <c r="X539" s="105" t="s">
        <v>2086</v>
      </c>
      <c r="Y539" s="105" t="s">
        <v>3017</v>
      </c>
      <c r="Z539" s="105" t="s">
        <v>3018</v>
      </c>
      <c r="AA539" s="105" t="s">
        <v>3019</v>
      </c>
      <c r="AB539" s="106">
        <v>2</v>
      </c>
      <c r="AC539" s="102">
        <v>6320</v>
      </c>
      <c r="AD539" s="94">
        <v>2000</v>
      </c>
      <c r="AE539" s="94">
        <v>1000</v>
      </c>
      <c r="AF539" s="94">
        <v>1000</v>
      </c>
      <c r="AG539" s="94">
        <v>1000</v>
      </c>
      <c r="AH539" s="102" t="s">
        <v>3117</v>
      </c>
      <c r="AI539" s="102"/>
      <c r="AJ539" s="107"/>
      <c r="AK539" s="107" t="s">
        <v>3118</v>
      </c>
      <c r="AL539" s="107"/>
    </row>
    <row r="540" spans="2:38" ht="25.25" customHeight="1" x14ac:dyDescent="0.2">
      <c r="B540" s="102" t="s">
        <v>2002</v>
      </c>
      <c r="C540" s="94" t="s">
        <v>85</v>
      </c>
      <c r="D540" s="103" t="s">
        <v>11576</v>
      </c>
      <c r="E540" s="94" t="s">
        <v>11577</v>
      </c>
      <c r="F540" s="94" t="s">
        <v>3116</v>
      </c>
      <c r="G540" s="94" t="s">
        <v>2497</v>
      </c>
      <c r="H540" s="103">
        <v>2022</v>
      </c>
      <c r="I540" s="103">
        <v>2022</v>
      </c>
      <c r="J540" s="102" t="s">
        <v>8654</v>
      </c>
      <c r="K540" s="94" t="s">
        <v>8655</v>
      </c>
      <c r="L540" s="94"/>
      <c r="M540" s="94" t="s">
        <v>8656</v>
      </c>
      <c r="N540" s="94" t="s">
        <v>8657</v>
      </c>
      <c r="O540" s="94" t="s">
        <v>89</v>
      </c>
      <c r="P540" s="94" t="s">
        <v>257</v>
      </c>
      <c r="Q540" s="94" t="s">
        <v>8658</v>
      </c>
      <c r="R540" s="94" t="s">
        <v>8567</v>
      </c>
      <c r="S540" s="94" t="s">
        <v>91</v>
      </c>
      <c r="T540" s="94" t="s">
        <v>8568</v>
      </c>
      <c r="U540" s="94" t="s">
        <v>2012</v>
      </c>
      <c r="V540" s="104" t="s">
        <v>8659</v>
      </c>
      <c r="W540" s="105" t="s">
        <v>8660</v>
      </c>
      <c r="X540" s="105" t="s">
        <v>8661</v>
      </c>
      <c r="Y540" s="105" t="s">
        <v>8571</v>
      </c>
      <c r="Z540" s="105" t="s">
        <v>8662</v>
      </c>
      <c r="AA540" s="105" t="s">
        <v>8663</v>
      </c>
      <c r="AB540" s="106">
        <v>4</v>
      </c>
      <c r="AC540" s="102">
        <v>43100</v>
      </c>
      <c r="AD540" s="94">
        <v>13000</v>
      </c>
      <c r="AE540" s="94">
        <v>10000</v>
      </c>
      <c r="AF540" s="94">
        <v>10000</v>
      </c>
      <c r="AG540" s="94">
        <v>10000</v>
      </c>
      <c r="AH540" s="102" t="s">
        <v>3117</v>
      </c>
      <c r="AI540" s="102"/>
      <c r="AJ540" s="107"/>
      <c r="AK540" s="107" t="s">
        <v>3118</v>
      </c>
      <c r="AL540" s="107"/>
    </row>
    <row r="541" spans="2:38" ht="25.25" customHeight="1" x14ac:dyDescent="0.2">
      <c r="B541" s="102" t="s">
        <v>2212</v>
      </c>
      <c r="C541" s="94" t="s">
        <v>85</v>
      </c>
      <c r="D541" s="103" t="s">
        <v>11578</v>
      </c>
      <c r="E541" s="94" t="s">
        <v>11579</v>
      </c>
      <c r="F541" s="94" t="s">
        <v>3116</v>
      </c>
      <c r="G541" s="94" t="s">
        <v>2497</v>
      </c>
      <c r="H541" s="103">
        <v>2022</v>
      </c>
      <c r="I541" s="103">
        <v>2022</v>
      </c>
      <c r="J541" s="102" t="s">
        <v>8724</v>
      </c>
      <c r="K541" s="94" t="s">
        <v>8725</v>
      </c>
      <c r="L541" s="94" t="s">
        <v>8726</v>
      </c>
      <c r="M541" s="94" t="s">
        <v>8727</v>
      </c>
      <c r="N541" s="94" t="s">
        <v>8728</v>
      </c>
      <c r="O541" s="94" t="s">
        <v>89</v>
      </c>
      <c r="P541" s="94" t="s">
        <v>90</v>
      </c>
      <c r="Q541" s="94" t="s">
        <v>8729</v>
      </c>
      <c r="R541" s="94" t="s">
        <v>8730</v>
      </c>
      <c r="S541" s="94" t="s">
        <v>135</v>
      </c>
      <c r="T541" s="94" t="s">
        <v>8731</v>
      </c>
      <c r="U541" s="94" t="s">
        <v>2222</v>
      </c>
      <c r="V541" s="104" t="s">
        <v>8732</v>
      </c>
      <c r="W541" s="105" t="s">
        <v>3153</v>
      </c>
      <c r="X541" s="105" t="s">
        <v>8729</v>
      </c>
      <c r="Y541" s="105" t="s">
        <v>8733</v>
      </c>
      <c r="Z541" s="105"/>
      <c r="AA541" s="105"/>
      <c r="AB541" s="106">
        <v>1</v>
      </c>
      <c r="AC541" s="102">
        <v>8150</v>
      </c>
      <c r="AD541" s="94">
        <v>4000</v>
      </c>
      <c r="AE541" s="94">
        <v>3000</v>
      </c>
      <c r="AF541" s="94">
        <v>3000</v>
      </c>
      <c r="AG541" s="94">
        <v>3000</v>
      </c>
      <c r="AH541" s="102" t="s">
        <v>3117</v>
      </c>
      <c r="AI541" s="102"/>
      <c r="AJ541" s="107"/>
      <c r="AK541" s="107" t="s">
        <v>3118</v>
      </c>
      <c r="AL541" s="107"/>
    </row>
    <row r="542" spans="2:38" ht="25.25" customHeight="1" x14ac:dyDescent="0.2">
      <c r="B542" s="102" t="s">
        <v>2212</v>
      </c>
      <c r="C542" s="94" t="s">
        <v>85</v>
      </c>
      <c r="D542" s="103" t="s">
        <v>11580</v>
      </c>
      <c r="E542" s="94" t="s">
        <v>11581</v>
      </c>
      <c r="F542" s="94" t="s">
        <v>3116</v>
      </c>
      <c r="G542" s="94" t="s">
        <v>2497</v>
      </c>
      <c r="H542" s="103">
        <v>2022</v>
      </c>
      <c r="I542" s="103">
        <v>2022</v>
      </c>
      <c r="J542" s="102" t="s">
        <v>2214</v>
      </c>
      <c r="K542" s="94" t="s">
        <v>2215</v>
      </c>
      <c r="L542" s="94" t="s">
        <v>2216</v>
      </c>
      <c r="M542" s="94" t="s">
        <v>2217</v>
      </c>
      <c r="N542" s="94" t="s">
        <v>2218</v>
      </c>
      <c r="O542" s="94" t="s">
        <v>89</v>
      </c>
      <c r="P542" s="94" t="s">
        <v>90</v>
      </c>
      <c r="Q542" s="94" t="s">
        <v>2219</v>
      </c>
      <c r="R542" s="94" t="s">
        <v>2220</v>
      </c>
      <c r="S542" s="94" t="s">
        <v>135</v>
      </c>
      <c r="T542" s="94" t="s">
        <v>2221</v>
      </c>
      <c r="U542" s="94" t="s">
        <v>2222</v>
      </c>
      <c r="V542" s="104" t="s">
        <v>3045</v>
      </c>
      <c r="W542" s="105" t="s">
        <v>2498</v>
      </c>
      <c r="X542" s="105" t="s">
        <v>2219</v>
      </c>
      <c r="Y542" s="105" t="s">
        <v>3046</v>
      </c>
      <c r="Z542" s="105" t="s">
        <v>3047</v>
      </c>
      <c r="AA542" s="105" t="s">
        <v>3048</v>
      </c>
      <c r="AB542" s="106">
        <v>3</v>
      </c>
      <c r="AC542" s="102">
        <v>26125</v>
      </c>
      <c r="AD542" s="94">
        <v>10000</v>
      </c>
      <c r="AE542" s="94">
        <v>3000</v>
      </c>
      <c r="AF542" s="94">
        <v>3000</v>
      </c>
      <c r="AG542" s="94">
        <v>3000</v>
      </c>
      <c r="AH542" s="102" t="s">
        <v>3117</v>
      </c>
      <c r="AI542" s="102"/>
      <c r="AJ542" s="107"/>
      <c r="AK542" s="107" t="s">
        <v>3118</v>
      </c>
      <c r="AL542" s="107"/>
    </row>
    <row r="543" spans="2:38" ht="25.25" customHeight="1" x14ac:dyDescent="0.2">
      <c r="B543" s="102" t="s">
        <v>2212</v>
      </c>
      <c r="C543" s="94" t="s">
        <v>85</v>
      </c>
      <c r="D543" s="103" t="s">
        <v>11582</v>
      </c>
      <c r="E543" s="94" t="s">
        <v>11583</v>
      </c>
      <c r="F543" s="94" t="s">
        <v>3116</v>
      </c>
      <c r="G543" s="94" t="s">
        <v>2497</v>
      </c>
      <c r="H543" s="103">
        <v>2022</v>
      </c>
      <c r="I543" s="103">
        <v>2022</v>
      </c>
      <c r="J543" s="102" t="s">
        <v>8695</v>
      </c>
      <c r="K543" s="94" t="s">
        <v>8696</v>
      </c>
      <c r="L543" s="94" t="s">
        <v>8697</v>
      </c>
      <c r="M543" s="94" t="s">
        <v>8698</v>
      </c>
      <c r="N543" s="94" t="s">
        <v>8699</v>
      </c>
      <c r="O543" s="94" t="s">
        <v>89</v>
      </c>
      <c r="P543" s="94" t="s">
        <v>90</v>
      </c>
      <c r="Q543" s="94" t="s">
        <v>8700</v>
      </c>
      <c r="R543" s="94" t="s">
        <v>8701</v>
      </c>
      <c r="S543" s="94" t="s">
        <v>91</v>
      </c>
      <c r="T543" s="94" t="s">
        <v>8702</v>
      </c>
      <c r="U543" s="94" t="s">
        <v>2222</v>
      </c>
      <c r="V543" s="104" t="s">
        <v>8703</v>
      </c>
      <c r="W543" s="105" t="s">
        <v>2498</v>
      </c>
      <c r="X543" s="105" t="s">
        <v>8700</v>
      </c>
      <c r="Y543" s="105" t="s">
        <v>8704</v>
      </c>
      <c r="Z543" s="105" t="s">
        <v>8705</v>
      </c>
      <c r="AA543" s="105" t="s">
        <v>8706</v>
      </c>
      <c r="AB543" s="106">
        <v>2</v>
      </c>
      <c r="AC543" s="102">
        <v>5900</v>
      </c>
      <c r="AD543" s="94">
        <v>3000</v>
      </c>
      <c r="AE543" s="94">
        <v>1500</v>
      </c>
      <c r="AF543" s="94">
        <v>1500</v>
      </c>
      <c r="AG543" s="94">
        <v>1500</v>
      </c>
      <c r="AH543" s="102" t="s">
        <v>3117</v>
      </c>
      <c r="AI543" s="102"/>
      <c r="AJ543" s="107"/>
      <c r="AK543" s="107" t="s">
        <v>3118</v>
      </c>
      <c r="AL543" s="107"/>
    </row>
    <row r="544" spans="2:38" ht="25.25" customHeight="1" x14ac:dyDescent="0.2">
      <c r="B544" s="102" t="s">
        <v>2212</v>
      </c>
      <c r="C544" s="94" t="s">
        <v>85</v>
      </c>
      <c r="D544" s="103" t="s">
        <v>11584</v>
      </c>
      <c r="E544" s="94" t="s">
        <v>11585</v>
      </c>
      <c r="F544" s="94" t="s">
        <v>3505</v>
      </c>
      <c r="G544" s="94" t="s">
        <v>2497</v>
      </c>
      <c r="H544" s="103">
        <v>2022</v>
      </c>
      <c r="I544" s="103">
        <v>2022</v>
      </c>
      <c r="J544" s="102" t="s">
        <v>11586</v>
      </c>
      <c r="K544" s="94" t="s">
        <v>11587</v>
      </c>
      <c r="L544" s="94" t="s">
        <v>11588</v>
      </c>
      <c r="M544" s="94" t="s">
        <v>11589</v>
      </c>
      <c r="N544" s="94" t="s">
        <v>11590</v>
      </c>
      <c r="O544" s="94" t="s">
        <v>89</v>
      </c>
      <c r="P544" s="94" t="s">
        <v>90</v>
      </c>
      <c r="Q544" s="94" t="s">
        <v>11591</v>
      </c>
      <c r="R544" s="94" t="s">
        <v>11592</v>
      </c>
      <c r="S544" s="94" t="s">
        <v>223</v>
      </c>
      <c r="T544" s="94" t="s">
        <v>8702</v>
      </c>
      <c r="U544" s="94" t="s">
        <v>2222</v>
      </c>
      <c r="V544" s="104" t="s">
        <v>11593</v>
      </c>
      <c r="W544" s="105" t="s">
        <v>2498</v>
      </c>
      <c r="X544" s="105" t="s">
        <v>11591</v>
      </c>
      <c r="Y544" s="105" t="s">
        <v>11594</v>
      </c>
      <c r="Z544" s="105" t="s">
        <v>11595</v>
      </c>
      <c r="AA544" s="105" t="s">
        <v>11596</v>
      </c>
      <c r="AB544" s="106">
        <v>1</v>
      </c>
      <c r="AC544" s="102">
        <v>52900</v>
      </c>
      <c r="AD544" s="94">
        <v>2000</v>
      </c>
      <c r="AE544" s="94">
        <v>0</v>
      </c>
      <c r="AF544" s="94">
        <v>0</v>
      </c>
      <c r="AG544" s="94">
        <v>0</v>
      </c>
      <c r="AH544" s="102"/>
      <c r="AI544" s="102"/>
      <c r="AJ544" s="107"/>
      <c r="AK544" s="107" t="s">
        <v>3118</v>
      </c>
      <c r="AL544" s="107"/>
    </row>
    <row r="545" spans="2:38" ht="25.25" customHeight="1" x14ac:dyDescent="0.2">
      <c r="B545" s="102" t="s">
        <v>2212</v>
      </c>
      <c r="C545" s="94" t="s">
        <v>85</v>
      </c>
      <c r="D545" s="103" t="s">
        <v>11597</v>
      </c>
      <c r="E545" s="94" t="s">
        <v>11598</v>
      </c>
      <c r="F545" s="94" t="s">
        <v>3116</v>
      </c>
      <c r="G545" s="94" t="s">
        <v>2497</v>
      </c>
      <c r="H545" s="103">
        <v>2022</v>
      </c>
      <c r="I545" s="103">
        <v>2022</v>
      </c>
      <c r="J545" s="102" t="s">
        <v>8817</v>
      </c>
      <c r="K545" s="94" t="s">
        <v>8818</v>
      </c>
      <c r="L545" s="94" t="s">
        <v>8819</v>
      </c>
      <c r="M545" s="94" t="s">
        <v>8820</v>
      </c>
      <c r="N545" s="94" t="s">
        <v>8821</v>
      </c>
      <c r="O545" s="94" t="s">
        <v>89</v>
      </c>
      <c r="P545" s="94" t="s">
        <v>90</v>
      </c>
      <c r="Q545" s="94" t="s">
        <v>8822</v>
      </c>
      <c r="R545" s="94" t="s">
        <v>8823</v>
      </c>
      <c r="S545" s="94" t="s">
        <v>135</v>
      </c>
      <c r="T545" s="94" t="s">
        <v>2221</v>
      </c>
      <c r="U545" s="94" t="s">
        <v>2222</v>
      </c>
      <c r="V545" s="104" t="s">
        <v>8824</v>
      </c>
      <c r="W545" s="105" t="s">
        <v>8825</v>
      </c>
      <c r="X545" s="105" t="s">
        <v>8822</v>
      </c>
      <c r="Y545" s="105" t="s">
        <v>8826</v>
      </c>
      <c r="Z545" s="105" t="s">
        <v>8827</v>
      </c>
      <c r="AA545" s="105" t="s">
        <v>8828</v>
      </c>
      <c r="AB545" s="106">
        <v>1</v>
      </c>
      <c r="AC545" s="102">
        <v>3200</v>
      </c>
      <c r="AD545" s="94">
        <v>1500</v>
      </c>
      <c r="AE545" s="94">
        <v>1500</v>
      </c>
      <c r="AF545" s="94">
        <v>1500</v>
      </c>
      <c r="AG545" s="94">
        <v>1500</v>
      </c>
      <c r="AH545" s="102" t="s">
        <v>3117</v>
      </c>
      <c r="AI545" s="102"/>
      <c r="AJ545" s="107"/>
      <c r="AK545" s="107" t="s">
        <v>3118</v>
      </c>
      <c r="AL545" s="107"/>
    </row>
    <row r="546" spans="2:38" ht="25.25" customHeight="1" x14ac:dyDescent="0.2">
      <c r="B546" s="102" t="s">
        <v>2212</v>
      </c>
      <c r="C546" s="94" t="s">
        <v>85</v>
      </c>
      <c r="D546" s="103" t="s">
        <v>11599</v>
      </c>
      <c r="E546" s="94" t="s">
        <v>11600</v>
      </c>
      <c r="F546" s="94" t="s">
        <v>472</v>
      </c>
      <c r="G546" s="94" t="s">
        <v>2497</v>
      </c>
      <c r="H546" s="103">
        <v>2022</v>
      </c>
      <c r="I546" s="103">
        <v>2022</v>
      </c>
      <c r="J546" s="102" t="s">
        <v>11601</v>
      </c>
      <c r="K546" s="94" t="s">
        <v>11602</v>
      </c>
      <c r="L546" s="94" t="s">
        <v>11603</v>
      </c>
      <c r="M546" s="94" t="s">
        <v>11604</v>
      </c>
      <c r="N546" s="94" t="s">
        <v>11605</v>
      </c>
      <c r="O546" s="94" t="s">
        <v>89</v>
      </c>
      <c r="P546" s="94" t="s">
        <v>90</v>
      </c>
      <c r="Q546" s="94" t="s">
        <v>11606</v>
      </c>
      <c r="R546" s="94" t="s">
        <v>11607</v>
      </c>
      <c r="S546" s="94" t="s">
        <v>135</v>
      </c>
      <c r="T546" s="94" t="s">
        <v>2221</v>
      </c>
      <c r="U546" s="94" t="s">
        <v>2222</v>
      </c>
      <c r="V546" s="104" t="s">
        <v>11608</v>
      </c>
      <c r="W546" s="105" t="s">
        <v>11609</v>
      </c>
      <c r="X546" s="105" t="s">
        <v>11606</v>
      </c>
      <c r="Y546" s="105" t="s">
        <v>11610</v>
      </c>
      <c r="Z546" s="105" t="s">
        <v>11611</v>
      </c>
      <c r="AA546" s="105" t="s">
        <v>11612</v>
      </c>
      <c r="AB546" s="106">
        <v>1</v>
      </c>
      <c r="AC546" s="102">
        <v>7200</v>
      </c>
      <c r="AD546" s="94">
        <v>3000</v>
      </c>
      <c r="AE546" s="94">
        <v>0</v>
      </c>
      <c r="AF546" s="94">
        <v>0</v>
      </c>
      <c r="AG546" s="94">
        <v>0</v>
      </c>
      <c r="AH546" s="102"/>
      <c r="AI546" s="102"/>
      <c r="AJ546" s="107"/>
      <c r="AK546" s="107" t="s">
        <v>2499</v>
      </c>
      <c r="AL546" s="107"/>
    </row>
    <row r="547" spans="2:38" ht="25.25" customHeight="1" x14ac:dyDescent="0.2">
      <c r="B547" s="102" t="s">
        <v>2212</v>
      </c>
      <c r="C547" s="94" t="s">
        <v>85</v>
      </c>
      <c r="D547" s="103" t="s">
        <v>11613</v>
      </c>
      <c r="E547" s="94" t="s">
        <v>11614</v>
      </c>
      <c r="F547" s="94" t="s">
        <v>3505</v>
      </c>
      <c r="G547" s="94" t="s">
        <v>2497</v>
      </c>
      <c r="H547" s="103">
        <v>2022</v>
      </c>
      <c r="I547" s="103">
        <v>2022</v>
      </c>
      <c r="J547" s="102" t="s">
        <v>11601</v>
      </c>
      <c r="K547" s="94" t="s">
        <v>11602</v>
      </c>
      <c r="L547" s="94" t="s">
        <v>11603</v>
      </c>
      <c r="M547" s="94" t="s">
        <v>11604</v>
      </c>
      <c r="N547" s="94" t="s">
        <v>11605</v>
      </c>
      <c r="O547" s="94" t="s">
        <v>89</v>
      </c>
      <c r="P547" s="94" t="s">
        <v>90</v>
      </c>
      <c r="Q547" s="94" t="s">
        <v>11606</v>
      </c>
      <c r="R547" s="94" t="s">
        <v>11607</v>
      </c>
      <c r="S547" s="94" t="s">
        <v>135</v>
      </c>
      <c r="T547" s="94" t="s">
        <v>2221</v>
      </c>
      <c r="U547" s="94" t="s">
        <v>2222</v>
      </c>
      <c r="V547" s="104" t="s">
        <v>11608</v>
      </c>
      <c r="W547" s="105" t="s">
        <v>11609</v>
      </c>
      <c r="X547" s="105" t="s">
        <v>11606</v>
      </c>
      <c r="Y547" s="105" t="s">
        <v>11610</v>
      </c>
      <c r="Z547" s="105" t="s">
        <v>11611</v>
      </c>
      <c r="AA547" s="105" t="s">
        <v>11612</v>
      </c>
      <c r="AB547" s="106">
        <v>3</v>
      </c>
      <c r="AC547" s="102">
        <v>17500</v>
      </c>
      <c r="AD547" s="94">
        <v>9000</v>
      </c>
      <c r="AE547" s="94">
        <v>0</v>
      </c>
      <c r="AF547" s="94">
        <v>0</v>
      </c>
      <c r="AG547" s="94">
        <v>0</v>
      </c>
      <c r="AH547" s="102"/>
      <c r="AI547" s="102"/>
      <c r="AJ547" s="107"/>
      <c r="AK547" s="107" t="s">
        <v>3118</v>
      </c>
      <c r="AL547" s="107"/>
    </row>
    <row r="548" spans="2:38" ht="25.25" customHeight="1" x14ac:dyDescent="0.2">
      <c r="B548" s="102" t="s">
        <v>2212</v>
      </c>
      <c r="C548" s="94" t="s">
        <v>85</v>
      </c>
      <c r="D548" s="103" t="s">
        <v>11615</v>
      </c>
      <c r="E548" s="94" t="s">
        <v>11616</v>
      </c>
      <c r="F548" s="94" t="s">
        <v>472</v>
      </c>
      <c r="G548" s="94" t="s">
        <v>2497</v>
      </c>
      <c r="H548" s="103">
        <v>2022</v>
      </c>
      <c r="I548" s="103">
        <v>2022</v>
      </c>
      <c r="J548" s="102" t="s">
        <v>11601</v>
      </c>
      <c r="K548" s="94" t="s">
        <v>11602</v>
      </c>
      <c r="L548" s="94" t="s">
        <v>11603</v>
      </c>
      <c r="M548" s="94" t="s">
        <v>11604</v>
      </c>
      <c r="N548" s="94" t="s">
        <v>11605</v>
      </c>
      <c r="O548" s="94" t="s">
        <v>89</v>
      </c>
      <c r="P548" s="94" t="s">
        <v>90</v>
      </c>
      <c r="Q548" s="94" t="s">
        <v>11606</v>
      </c>
      <c r="R548" s="94" t="s">
        <v>11607</v>
      </c>
      <c r="S548" s="94" t="s">
        <v>135</v>
      </c>
      <c r="T548" s="94" t="s">
        <v>2221</v>
      </c>
      <c r="U548" s="94" t="s">
        <v>2222</v>
      </c>
      <c r="V548" s="104" t="s">
        <v>11608</v>
      </c>
      <c r="W548" s="105" t="s">
        <v>11609</v>
      </c>
      <c r="X548" s="105" t="s">
        <v>11606</v>
      </c>
      <c r="Y548" s="105" t="s">
        <v>11610</v>
      </c>
      <c r="Z548" s="105" t="s">
        <v>11611</v>
      </c>
      <c r="AA548" s="105" t="s">
        <v>11612</v>
      </c>
      <c r="AB548" s="106">
        <v>1</v>
      </c>
      <c r="AC548" s="102">
        <v>5000</v>
      </c>
      <c r="AD548" s="94">
        <v>2500</v>
      </c>
      <c r="AE548" s="94">
        <v>0</v>
      </c>
      <c r="AF548" s="94">
        <v>0</v>
      </c>
      <c r="AG548" s="94">
        <v>0</v>
      </c>
      <c r="AH548" s="102"/>
      <c r="AI548" s="102"/>
      <c r="AJ548" s="107"/>
      <c r="AK548" s="107" t="s">
        <v>2499</v>
      </c>
      <c r="AL548" s="107"/>
    </row>
    <row r="549" spans="2:38" ht="25.25" customHeight="1" x14ac:dyDescent="0.2">
      <c r="B549" s="102" t="s">
        <v>2212</v>
      </c>
      <c r="C549" s="94" t="s">
        <v>85</v>
      </c>
      <c r="D549" s="103" t="s">
        <v>11617</v>
      </c>
      <c r="E549" s="94" t="s">
        <v>11618</v>
      </c>
      <c r="F549" s="94" t="s">
        <v>3505</v>
      </c>
      <c r="G549" s="94" t="s">
        <v>2497</v>
      </c>
      <c r="H549" s="103">
        <v>2022</v>
      </c>
      <c r="I549" s="103">
        <v>2022</v>
      </c>
      <c r="J549" s="102" t="s">
        <v>8749</v>
      </c>
      <c r="K549" s="94" t="s">
        <v>8750</v>
      </c>
      <c r="L549" s="94" t="s">
        <v>8751</v>
      </c>
      <c r="M549" s="94" t="s">
        <v>8752</v>
      </c>
      <c r="N549" s="94" t="s">
        <v>8753</v>
      </c>
      <c r="O549" s="94" t="s">
        <v>89</v>
      </c>
      <c r="P549" s="94" t="s">
        <v>90</v>
      </c>
      <c r="Q549" s="94" t="s">
        <v>8754</v>
      </c>
      <c r="R549" s="94" t="s">
        <v>8755</v>
      </c>
      <c r="S549" s="94" t="s">
        <v>119</v>
      </c>
      <c r="T549" s="94" t="s">
        <v>8702</v>
      </c>
      <c r="U549" s="94" t="s">
        <v>2222</v>
      </c>
      <c r="V549" s="104" t="s">
        <v>8756</v>
      </c>
      <c r="W549" s="105" t="s">
        <v>2498</v>
      </c>
      <c r="X549" s="105" t="s">
        <v>8754</v>
      </c>
      <c r="Y549" s="105" t="s">
        <v>8757</v>
      </c>
      <c r="Z549" s="105" t="s">
        <v>8758</v>
      </c>
      <c r="AA549" s="105" t="s">
        <v>8759</v>
      </c>
      <c r="AB549" s="106">
        <v>1</v>
      </c>
      <c r="AC549" s="102">
        <v>28200</v>
      </c>
      <c r="AD549" s="94">
        <v>2000</v>
      </c>
      <c r="AE549" s="94">
        <v>0</v>
      </c>
      <c r="AF549" s="94">
        <v>0</v>
      </c>
      <c r="AG549" s="94">
        <v>0</v>
      </c>
      <c r="AH549" s="102"/>
      <c r="AI549" s="102"/>
      <c r="AJ549" s="107"/>
      <c r="AK549" s="107" t="s">
        <v>3118</v>
      </c>
      <c r="AL549" s="107"/>
    </row>
    <row r="550" spans="2:38" ht="25.25" customHeight="1" x14ac:dyDescent="0.2">
      <c r="B550" s="102" t="s">
        <v>2212</v>
      </c>
      <c r="C550" s="94" t="s">
        <v>85</v>
      </c>
      <c r="D550" s="103" t="s">
        <v>11619</v>
      </c>
      <c r="E550" s="94" t="s">
        <v>11620</v>
      </c>
      <c r="F550" s="94" t="s">
        <v>3116</v>
      </c>
      <c r="G550" s="94" t="s">
        <v>2497</v>
      </c>
      <c r="H550" s="103">
        <v>2022</v>
      </c>
      <c r="I550" s="103">
        <v>2022</v>
      </c>
      <c r="J550" s="102" t="s">
        <v>8762</v>
      </c>
      <c r="K550" s="94" t="s">
        <v>11621</v>
      </c>
      <c r="L550" s="94" t="s">
        <v>8764</v>
      </c>
      <c r="M550" s="94" t="s">
        <v>11622</v>
      </c>
      <c r="N550" s="94" t="s">
        <v>8766</v>
      </c>
      <c r="O550" s="94" t="s">
        <v>89</v>
      </c>
      <c r="P550" s="94" t="s">
        <v>90</v>
      </c>
      <c r="Q550" s="94" t="s">
        <v>11623</v>
      </c>
      <c r="R550" s="94" t="s">
        <v>11624</v>
      </c>
      <c r="S550" s="94" t="s">
        <v>91</v>
      </c>
      <c r="T550" s="94" t="s">
        <v>8731</v>
      </c>
      <c r="U550" s="94" t="s">
        <v>2222</v>
      </c>
      <c r="V550" s="104" t="s">
        <v>11625</v>
      </c>
      <c r="W550" s="105" t="s">
        <v>2498</v>
      </c>
      <c r="X550" s="105" t="s">
        <v>11623</v>
      </c>
      <c r="Y550" s="105" t="s">
        <v>11626</v>
      </c>
      <c r="Z550" s="105"/>
      <c r="AA550" s="105"/>
      <c r="AB550" s="106">
        <v>1</v>
      </c>
      <c r="AC550" s="102">
        <v>3000</v>
      </c>
      <c r="AD550" s="94">
        <v>1500</v>
      </c>
      <c r="AE550" s="94">
        <v>1500</v>
      </c>
      <c r="AF550" s="94">
        <v>1500</v>
      </c>
      <c r="AG550" s="94">
        <v>1500</v>
      </c>
      <c r="AH550" s="102" t="s">
        <v>3117</v>
      </c>
      <c r="AI550" s="102"/>
      <c r="AJ550" s="107"/>
      <c r="AK550" s="107" t="s">
        <v>3118</v>
      </c>
      <c r="AL550" s="107"/>
    </row>
    <row r="551" spans="2:38" ht="25.25" customHeight="1" x14ac:dyDescent="0.2">
      <c r="B551" s="102" t="s">
        <v>2212</v>
      </c>
      <c r="C551" s="94" t="s">
        <v>85</v>
      </c>
      <c r="D551" s="103" t="s">
        <v>11627</v>
      </c>
      <c r="E551" s="94" t="s">
        <v>11628</v>
      </c>
      <c r="F551" s="94" t="s">
        <v>3505</v>
      </c>
      <c r="G551" s="94" t="s">
        <v>2497</v>
      </c>
      <c r="H551" s="103">
        <v>2022</v>
      </c>
      <c r="I551" s="103">
        <v>2022</v>
      </c>
      <c r="J551" s="102" t="s">
        <v>11629</v>
      </c>
      <c r="K551" s="94" t="s">
        <v>11630</v>
      </c>
      <c r="L551" s="94" t="s">
        <v>11631</v>
      </c>
      <c r="M551" s="94" t="s">
        <v>11632</v>
      </c>
      <c r="N551" s="94" t="s">
        <v>11633</v>
      </c>
      <c r="O551" s="94" t="s">
        <v>89</v>
      </c>
      <c r="P551" s="94" t="s">
        <v>90</v>
      </c>
      <c r="Q551" s="94" t="s">
        <v>11634</v>
      </c>
      <c r="R551" s="94" t="s">
        <v>11635</v>
      </c>
      <c r="S551" s="94" t="s">
        <v>91</v>
      </c>
      <c r="T551" s="94" t="s">
        <v>8702</v>
      </c>
      <c r="U551" s="94" t="s">
        <v>2222</v>
      </c>
      <c r="V551" s="104" t="s">
        <v>11636</v>
      </c>
      <c r="W551" s="105" t="s">
        <v>11637</v>
      </c>
      <c r="X551" s="105" t="s">
        <v>11634</v>
      </c>
      <c r="Y551" s="105" t="s">
        <v>11638</v>
      </c>
      <c r="Z551" s="105" t="s">
        <v>11639</v>
      </c>
      <c r="AA551" s="105" t="s">
        <v>11640</v>
      </c>
      <c r="AB551" s="106">
        <v>1</v>
      </c>
      <c r="AC551" s="102">
        <v>4586</v>
      </c>
      <c r="AD551" s="94">
        <v>1800</v>
      </c>
      <c r="AE551" s="94">
        <v>0</v>
      </c>
      <c r="AF551" s="94">
        <v>0</v>
      </c>
      <c r="AG551" s="94">
        <v>0</v>
      </c>
      <c r="AH551" s="102"/>
      <c r="AI551" s="102"/>
      <c r="AJ551" s="107"/>
      <c r="AK551" s="107" t="s">
        <v>3118</v>
      </c>
      <c r="AL551" s="107"/>
    </row>
    <row r="552" spans="2:38" ht="25.25" customHeight="1" x14ac:dyDescent="0.2">
      <c r="B552" s="102" t="s">
        <v>2212</v>
      </c>
      <c r="C552" s="94" t="s">
        <v>85</v>
      </c>
      <c r="D552" s="103" t="s">
        <v>11641</v>
      </c>
      <c r="E552" s="94" t="s">
        <v>11642</v>
      </c>
      <c r="F552" s="94" t="s">
        <v>3116</v>
      </c>
      <c r="G552" s="94" t="s">
        <v>2497</v>
      </c>
      <c r="H552" s="103">
        <v>2022</v>
      </c>
      <c r="I552" s="103">
        <v>2022</v>
      </c>
      <c r="J552" s="102" t="s">
        <v>8882</v>
      </c>
      <c r="K552" s="94" t="s">
        <v>8883</v>
      </c>
      <c r="L552" s="94" t="s">
        <v>8884</v>
      </c>
      <c r="M552" s="94" t="s">
        <v>8885</v>
      </c>
      <c r="N552" s="94" t="s">
        <v>8886</v>
      </c>
      <c r="O552" s="94" t="s">
        <v>89</v>
      </c>
      <c r="P552" s="94" t="s">
        <v>90</v>
      </c>
      <c r="Q552" s="94" t="s">
        <v>8887</v>
      </c>
      <c r="R552" s="94" t="s">
        <v>8888</v>
      </c>
      <c r="S552" s="94" t="s">
        <v>119</v>
      </c>
      <c r="T552" s="94" t="s">
        <v>2221</v>
      </c>
      <c r="U552" s="94" t="s">
        <v>2222</v>
      </c>
      <c r="V552" s="104" t="s">
        <v>8889</v>
      </c>
      <c r="W552" s="105" t="s">
        <v>2498</v>
      </c>
      <c r="X552" s="105" t="s">
        <v>8887</v>
      </c>
      <c r="Y552" s="105" t="s">
        <v>8890</v>
      </c>
      <c r="Z552" s="105" t="s">
        <v>8891</v>
      </c>
      <c r="AA552" s="105" t="s">
        <v>8892</v>
      </c>
      <c r="AB552" s="106">
        <v>1</v>
      </c>
      <c r="AC552" s="102">
        <v>19835</v>
      </c>
      <c r="AD552" s="94">
        <v>3000</v>
      </c>
      <c r="AE552" s="94">
        <v>2000</v>
      </c>
      <c r="AF552" s="94">
        <v>2000</v>
      </c>
      <c r="AG552" s="94">
        <v>2000</v>
      </c>
      <c r="AH552" s="102" t="s">
        <v>3117</v>
      </c>
      <c r="AI552" s="102"/>
      <c r="AJ552" s="107"/>
      <c r="AK552" s="107" t="s">
        <v>3118</v>
      </c>
      <c r="AL552" s="107"/>
    </row>
    <row r="553" spans="2:38" ht="25.25" customHeight="1" x14ac:dyDescent="0.2">
      <c r="B553" s="102" t="s">
        <v>2212</v>
      </c>
      <c r="C553" s="94" t="s">
        <v>85</v>
      </c>
      <c r="D553" s="103" t="s">
        <v>11643</v>
      </c>
      <c r="E553" s="94" t="s">
        <v>11644</v>
      </c>
      <c r="F553" s="94" t="s">
        <v>3116</v>
      </c>
      <c r="G553" s="94" t="s">
        <v>2497</v>
      </c>
      <c r="H553" s="103">
        <v>2022</v>
      </c>
      <c r="I553" s="103">
        <v>2022</v>
      </c>
      <c r="J553" s="102" t="s">
        <v>8679</v>
      </c>
      <c r="K553" s="94" t="s">
        <v>8680</v>
      </c>
      <c r="L553" s="94" t="s">
        <v>8681</v>
      </c>
      <c r="M553" s="94" t="s">
        <v>8682</v>
      </c>
      <c r="N553" s="94" t="s">
        <v>8683</v>
      </c>
      <c r="O553" s="94" t="s">
        <v>89</v>
      </c>
      <c r="P553" s="94" t="s">
        <v>90</v>
      </c>
      <c r="Q553" s="94" t="s">
        <v>8684</v>
      </c>
      <c r="R553" s="94" t="s">
        <v>8685</v>
      </c>
      <c r="S553" s="94" t="s">
        <v>135</v>
      </c>
      <c r="T553" s="94" t="s">
        <v>8686</v>
      </c>
      <c r="U553" s="94" t="s">
        <v>2222</v>
      </c>
      <c r="V553" s="104" t="s">
        <v>8687</v>
      </c>
      <c r="W553" s="105" t="s">
        <v>8688</v>
      </c>
      <c r="X553" s="105" t="s">
        <v>8689</v>
      </c>
      <c r="Y553" s="105" t="s">
        <v>8690</v>
      </c>
      <c r="Z553" s="105" t="s">
        <v>8691</v>
      </c>
      <c r="AA553" s="105" t="s">
        <v>8692</v>
      </c>
      <c r="AB553" s="106">
        <v>1</v>
      </c>
      <c r="AC553" s="102">
        <v>3050</v>
      </c>
      <c r="AD553" s="94">
        <v>1500</v>
      </c>
      <c r="AE553" s="94">
        <v>1500</v>
      </c>
      <c r="AF553" s="94">
        <v>1500</v>
      </c>
      <c r="AG553" s="94">
        <v>1500</v>
      </c>
      <c r="AH553" s="102" t="s">
        <v>3117</v>
      </c>
      <c r="AI553" s="102"/>
      <c r="AJ553" s="107"/>
      <c r="AK553" s="107" t="s">
        <v>3118</v>
      </c>
      <c r="AL553" s="107"/>
    </row>
    <row r="554" spans="2:38" ht="25.25" customHeight="1" x14ac:dyDescent="0.2">
      <c r="B554" s="102" t="s">
        <v>2212</v>
      </c>
      <c r="C554" s="94" t="s">
        <v>85</v>
      </c>
      <c r="D554" s="103" t="s">
        <v>11645</v>
      </c>
      <c r="E554" s="94" t="s">
        <v>11646</v>
      </c>
      <c r="F554" s="94" t="s">
        <v>3116</v>
      </c>
      <c r="G554" s="94" t="s">
        <v>2497</v>
      </c>
      <c r="H554" s="103">
        <v>2022</v>
      </c>
      <c r="I554" s="103">
        <v>2022</v>
      </c>
      <c r="J554" s="102" t="s">
        <v>8804</v>
      </c>
      <c r="K554" s="94" t="s">
        <v>8805</v>
      </c>
      <c r="L554" s="94" t="s">
        <v>8806</v>
      </c>
      <c r="M554" s="94" t="s">
        <v>8807</v>
      </c>
      <c r="N554" s="94" t="s">
        <v>8808</v>
      </c>
      <c r="O554" s="94" t="s">
        <v>89</v>
      </c>
      <c r="P554" s="94" t="s">
        <v>90</v>
      </c>
      <c r="Q554" s="94" t="s">
        <v>8809</v>
      </c>
      <c r="R554" s="94" t="s">
        <v>8810</v>
      </c>
      <c r="S554" s="94" t="s">
        <v>135</v>
      </c>
      <c r="T554" s="94" t="s">
        <v>8686</v>
      </c>
      <c r="U554" s="94" t="s">
        <v>2222</v>
      </c>
      <c r="V554" s="104" t="s">
        <v>8811</v>
      </c>
      <c r="W554" s="105" t="s">
        <v>2921</v>
      </c>
      <c r="X554" s="105" t="s">
        <v>8809</v>
      </c>
      <c r="Y554" s="105" t="s">
        <v>8812</v>
      </c>
      <c r="Z554" s="105" t="s">
        <v>8813</v>
      </c>
      <c r="AA554" s="105" t="s">
        <v>8814</v>
      </c>
      <c r="AB554" s="106">
        <v>4</v>
      </c>
      <c r="AC554" s="102">
        <v>17195</v>
      </c>
      <c r="AD554" s="94">
        <v>7800</v>
      </c>
      <c r="AE554" s="94">
        <v>3000</v>
      </c>
      <c r="AF554" s="94">
        <v>3000</v>
      </c>
      <c r="AG554" s="94">
        <v>3000</v>
      </c>
      <c r="AH554" s="102" t="s">
        <v>3117</v>
      </c>
      <c r="AI554" s="102"/>
      <c r="AJ554" s="107"/>
      <c r="AK554" s="107" t="s">
        <v>3118</v>
      </c>
      <c r="AL554" s="107"/>
    </row>
    <row r="555" spans="2:38" ht="25.25" customHeight="1" x14ac:dyDescent="0.2">
      <c r="B555" s="102" t="s">
        <v>2212</v>
      </c>
      <c r="C555" s="94" t="s">
        <v>85</v>
      </c>
      <c r="D555" s="103" t="s">
        <v>11647</v>
      </c>
      <c r="E555" s="94" t="s">
        <v>11648</v>
      </c>
      <c r="F555" s="94" t="s">
        <v>3505</v>
      </c>
      <c r="G555" s="94" t="s">
        <v>2497</v>
      </c>
      <c r="H555" s="103">
        <v>2022</v>
      </c>
      <c r="I555" s="103">
        <v>2022</v>
      </c>
      <c r="J555" s="102" t="s">
        <v>8776</v>
      </c>
      <c r="K555" s="94" t="s">
        <v>11649</v>
      </c>
      <c r="L555" s="94" t="s">
        <v>8778</v>
      </c>
      <c r="M555" s="94" t="s">
        <v>11650</v>
      </c>
      <c r="N555" s="94" t="s">
        <v>11651</v>
      </c>
      <c r="O555" s="94" t="s">
        <v>89</v>
      </c>
      <c r="P555" s="94" t="s">
        <v>90</v>
      </c>
      <c r="Q555" s="94" t="s">
        <v>8781</v>
      </c>
      <c r="R555" s="94" t="s">
        <v>8782</v>
      </c>
      <c r="S555" s="94" t="s">
        <v>91</v>
      </c>
      <c r="T555" s="94" t="s">
        <v>8702</v>
      </c>
      <c r="U555" s="94" t="s">
        <v>2222</v>
      </c>
      <c r="V555" s="104" t="s">
        <v>11652</v>
      </c>
      <c r="W555" s="105" t="s">
        <v>11653</v>
      </c>
      <c r="X555" s="105" t="s">
        <v>8781</v>
      </c>
      <c r="Y555" s="105" t="s">
        <v>8785</v>
      </c>
      <c r="Z555" s="105" t="s">
        <v>8786</v>
      </c>
      <c r="AA555" s="105" t="s">
        <v>11654</v>
      </c>
      <c r="AB555" s="106">
        <v>1</v>
      </c>
      <c r="AC555" s="102">
        <v>3200</v>
      </c>
      <c r="AD555" s="94">
        <v>2250</v>
      </c>
      <c r="AE555" s="94">
        <v>0</v>
      </c>
      <c r="AF555" s="94">
        <v>0</v>
      </c>
      <c r="AG555" s="94">
        <v>0</v>
      </c>
      <c r="AH555" s="102"/>
      <c r="AI555" s="102"/>
      <c r="AJ555" s="107"/>
      <c r="AK555" s="107" t="s">
        <v>3118</v>
      </c>
      <c r="AL555" s="107"/>
    </row>
    <row r="556" spans="2:38" ht="25.25" customHeight="1" x14ac:dyDescent="0.2">
      <c r="B556" s="102" t="s">
        <v>2212</v>
      </c>
      <c r="C556" s="94" t="s">
        <v>85</v>
      </c>
      <c r="D556" s="103" t="s">
        <v>11655</v>
      </c>
      <c r="E556" s="94" t="s">
        <v>11656</v>
      </c>
      <c r="F556" s="94" t="s">
        <v>3116</v>
      </c>
      <c r="G556" s="94" t="s">
        <v>2497</v>
      </c>
      <c r="H556" s="103">
        <v>2022</v>
      </c>
      <c r="I556" s="103">
        <v>2022</v>
      </c>
      <c r="J556" s="102" t="s">
        <v>8831</v>
      </c>
      <c r="K556" s="94" t="s">
        <v>8832</v>
      </c>
      <c r="L556" s="94" t="s">
        <v>8833</v>
      </c>
      <c r="M556" s="94" t="s">
        <v>8834</v>
      </c>
      <c r="N556" s="94" t="s">
        <v>8835</v>
      </c>
      <c r="O556" s="94" t="s">
        <v>89</v>
      </c>
      <c r="P556" s="94" t="s">
        <v>90</v>
      </c>
      <c r="Q556" s="94" t="s">
        <v>8836</v>
      </c>
      <c r="R556" s="94" t="s">
        <v>8837</v>
      </c>
      <c r="S556" s="94" t="s">
        <v>135</v>
      </c>
      <c r="T556" s="94" t="s">
        <v>2221</v>
      </c>
      <c r="U556" s="94" t="s">
        <v>2222</v>
      </c>
      <c r="V556" s="104" t="s">
        <v>8838</v>
      </c>
      <c r="W556" s="105" t="s">
        <v>2498</v>
      </c>
      <c r="X556" s="105" t="s">
        <v>8836</v>
      </c>
      <c r="Y556" s="105" t="s">
        <v>8839</v>
      </c>
      <c r="Z556" s="105" t="s">
        <v>8840</v>
      </c>
      <c r="AA556" s="105" t="s">
        <v>8841</v>
      </c>
      <c r="AB556" s="106">
        <v>1</v>
      </c>
      <c r="AC556" s="102">
        <v>6800</v>
      </c>
      <c r="AD556" s="94">
        <v>2000</v>
      </c>
      <c r="AE556" s="94">
        <v>1500</v>
      </c>
      <c r="AF556" s="94">
        <v>1500</v>
      </c>
      <c r="AG556" s="94">
        <v>1500</v>
      </c>
      <c r="AH556" s="102" t="s">
        <v>3117</v>
      </c>
      <c r="AI556" s="102"/>
      <c r="AJ556" s="107"/>
      <c r="AK556" s="107" t="s">
        <v>3118</v>
      </c>
      <c r="AL556" s="107"/>
    </row>
    <row r="557" spans="2:38" ht="25.25" customHeight="1" x14ac:dyDescent="0.2">
      <c r="B557" s="102" t="s">
        <v>2212</v>
      </c>
      <c r="C557" s="94" t="s">
        <v>85</v>
      </c>
      <c r="D557" s="103" t="s">
        <v>11657</v>
      </c>
      <c r="E557" s="94" t="s">
        <v>11658</v>
      </c>
      <c r="F557" s="94" t="s">
        <v>3505</v>
      </c>
      <c r="G557" s="94" t="s">
        <v>2497</v>
      </c>
      <c r="H557" s="103">
        <v>2022</v>
      </c>
      <c r="I557" s="103">
        <v>2022</v>
      </c>
      <c r="J557" s="102" t="s">
        <v>8736</v>
      </c>
      <c r="K557" s="94" t="s">
        <v>8737</v>
      </c>
      <c r="L557" s="94" t="s">
        <v>8738</v>
      </c>
      <c r="M557" s="94" t="s">
        <v>8739</v>
      </c>
      <c r="N557" s="94" t="s">
        <v>8740</v>
      </c>
      <c r="O557" s="94" t="s">
        <v>89</v>
      </c>
      <c r="P557" s="94" t="s">
        <v>90</v>
      </c>
      <c r="Q557" s="94" t="s">
        <v>8741</v>
      </c>
      <c r="R557" s="94" t="s">
        <v>8742</v>
      </c>
      <c r="S557" s="94" t="s">
        <v>135</v>
      </c>
      <c r="T557" s="94" t="s">
        <v>8702</v>
      </c>
      <c r="U557" s="94" t="s">
        <v>2222</v>
      </c>
      <c r="V557" s="104" t="s">
        <v>8743</v>
      </c>
      <c r="W557" s="105" t="s">
        <v>2498</v>
      </c>
      <c r="X557" s="105" t="s">
        <v>8741</v>
      </c>
      <c r="Y557" s="105" t="s">
        <v>8744</v>
      </c>
      <c r="Z557" s="105" t="s">
        <v>8745</v>
      </c>
      <c r="AA557" s="105" t="s">
        <v>8746</v>
      </c>
      <c r="AB557" s="106">
        <v>1</v>
      </c>
      <c r="AC557" s="102">
        <v>1000</v>
      </c>
      <c r="AD557" s="94">
        <v>1000</v>
      </c>
      <c r="AE557" s="94">
        <v>0</v>
      </c>
      <c r="AF557" s="94">
        <v>0</v>
      </c>
      <c r="AG557" s="94">
        <v>0</v>
      </c>
      <c r="AH557" s="102"/>
      <c r="AI557" s="102"/>
      <c r="AJ557" s="107"/>
      <c r="AK557" s="107" t="s">
        <v>3118</v>
      </c>
      <c r="AL557" s="107"/>
    </row>
    <row r="558" spans="2:38" ht="25.25" customHeight="1" x14ac:dyDescent="0.2">
      <c r="B558" s="102" t="s">
        <v>2212</v>
      </c>
      <c r="C558" s="94" t="s">
        <v>85</v>
      </c>
      <c r="D558" s="103" t="s">
        <v>11659</v>
      </c>
      <c r="E558" s="94" t="s">
        <v>11660</v>
      </c>
      <c r="F558" s="94" t="s">
        <v>3116</v>
      </c>
      <c r="G558" s="94" t="s">
        <v>2497</v>
      </c>
      <c r="H558" s="103">
        <v>2022</v>
      </c>
      <c r="I558" s="103">
        <v>2022</v>
      </c>
      <c r="J558" s="102" t="s">
        <v>8870</v>
      </c>
      <c r="K558" s="94" t="s">
        <v>11661</v>
      </c>
      <c r="L558" s="94"/>
      <c r="M558" s="94" t="s">
        <v>11662</v>
      </c>
      <c r="N558" s="94" t="s">
        <v>8873</v>
      </c>
      <c r="O558" s="94" t="s">
        <v>89</v>
      </c>
      <c r="P558" s="94" t="s">
        <v>257</v>
      </c>
      <c r="Q558" s="94" t="s">
        <v>8795</v>
      </c>
      <c r="R558" s="94" t="s">
        <v>8796</v>
      </c>
      <c r="S558" s="94" t="s">
        <v>91</v>
      </c>
      <c r="T558" s="94" t="s">
        <v>8731</v>
      </c>
      <c r="U558" s="94" t="s">
        <v>2222</v>
      </c>
      <c r="V558" s="104" t="s">
        <v>11663</v>
      </c>
      <c r="W558" s="105" t="s">
        <v>11664</v>
      </c>
      <c r="X558" s="105" t="s">
        <v>8795</v>
      </c>
      <c r="Y558" s="105" t="s">
        <v>11665</v>
      </c>
      <c r="Z558" s="105"/>
      <c r="AA558" s="105"/>
      <c r="AB558" s="106">
        <v>1</v>
      </c>
      <c r="AC558" s="102">
        <v>6000</v>
      </c>
      <c r="AD558" s="94">
        <v>3000</v>
      </c>
      <c r="AE558" s="94">
        <v>3000</v>
      </c>
      <c r="AF558" s="94">
        <v>3000</v>
      </c>
      <c r="AG558" s="94">
        <v>3000</v>
      </c>
      <c r="AH558" s="102" t="s">
        <v>3117</v>
      </c>
      <c r="AI558" s="102"/>
      <c r="AJ558" s="107"/>
      <c r="AK558" s="107" t="s">
        <v>3118</v>
      </c>
      <c r="AL558" s="107"/>
    </row>
    <row r="559" spans="2:38" ht="25.25" customHeight="1" x14ac:dyDescent="0.2">
      <c r="B559" s="102" t="s">
        <v>2212</v>
      </c>
      <c r="C559" s="94" t="s">
        <v>85</v>
      </c>
      <c r="D559" s="103" t="s">
        <v>11666</v>
      </c>
      <c r="E559" s="94" t="s">
        <v>11667</v>
      </c>
      <c r="F559" s="94" t="s">
        <v>472</v>
      </c>
      <c r="G559" s="94" t="s">
        <v>2497</v>
      </c>
      <c r="H559" s="103">
        <v>2022</v>
      </c>
      <c r="I559" s="103">
        <v>2022</v>
      </c>
      <c r="J559" s="102" t="s">
        <v>8844</v>
      </c>
      <c r="K559" s="94" t="s">
        <v>8845</v>
      </c>
      <c r="L559" s="94" t="s">
        <v>8846</v>
      </c>
      <c r="M559" s="94" t="s">
        <v>8847</v>
      </c>
      <c r="N559" s="94" t="s">
        <v>8848</v>
      </c>
      <c r="O559" s="94" t="s">
        <v>89</v>
      </c>
      <c r="P559" s="94" t="s">
        <v>90</v>
      </c>
      <c r="Q559" s="94" t="s">
        <v>8849</v>
      </c>
      <c r="R559" s="94" t="s">
        <v>8850</v>
      </c>
      <c r="S559" s="94" t="s">
        <v>135</v>
      </c>
      <c r="T559" s="94" t="s">
        <v>8686</v>
      </c>
      <c r="U559" s="94" t="s">
        <v>2222</v>
      </c>
      <c r="V559" s="104" t="s">
        <v>8851</v>
      </c>
      <c r="W559" s="105" t="s">
        <v>2498</v>
      </c>
      <c r="X559" s="105" t="s">
        <v>8849</v>
      </c>
      <c r="Y559" s="105" t="s">
        <v>8852</v>
      </c>
      <c r="Z559" s="105" t="s">
        <v>8853</v>
      </c>
      <c r="AA559" s="105" t="s">
        <v>8854</v>
      </c>
      <c r="AB559" s="106">
        <v>1</v>
      </c>
      <c r="AC559" s="102">
        <v>1722</v>
      </c>
      <c r="AD559" s="94">
        <v>800</v>
      </c>
      <c r="AE559" s="94">
        <v>0</v>
      </c>
      <c r="AF559" s="94">
        <v>0</v>
      </c>
      <c r="AG559" s="94">
        <v>0</v>
      </c>
      <c r="AH559" s="102"/>
      <c r="AI559" s="102"/>
      <c r="AJ559" s="107"/>
      <c r="AK559" s="107" t="s">
        <v>2499</v>
      </c>
      <c r="AL559" s="107"/>
    </row>
    <row r="560" spans="2:38" ht="25.25" customHeight="1" x14ac:dyDescent="0.2">
      <c r="B560" s="102" t="s">
        <v>2212</v>
      </c>
      <c r="C560" s="94" t="s">
        <v>85</v>
      </c>
      <c r="D560" s="103" t="s">
        <v>11668</v>
      </c>
      <c r="E560" s="94" t="s">
        <v>11669</v>
      </c>
      <c r="F560" s="94" t="s">
        <v>3116</v>
      </c>
      <c r="G560" s="94" t="s">
        <v>2497</v>
      </c>
      <c r="H560" s="103">
        <v>2022</v>
      </c>
      <c r="I560" s="103">
        <v>2022</v>
      </c>
      <c r="J560" s="102" t="s">
        <v>11670</v>
      </c>
      <c r="K560" s="94" t="s">
        <v>11671</v>
      </c>
      <c r="L560" s="94" t="s">
        <v>11672</v>
      </c>
      <c r="M560" s="94" t="s">
        <v>11673</v>
      </c>
      <c r="N560" s="94" t="s">
        <v>11674</v>
      </c>
      <c r="O560" s="94" t="s">
        <v>89</v>
      </c>
      <c r="P560" s="94" t="s">
        <v>90</v>
      </c>
      <c r="Q560" s="94" t="s">
        <v>11675</v>
      </c>
      <c r="R560" s="94" t="s">
        <v>11676</v>
      </c>
      <c r="S560" s="94" t="s">
        <v>135</v>
      </c>
      <c r="T560" s="94" t="s">
        <v>8702</v>
      </c>
      <c r="U560" s="94" t="s">
        <v>2222</v>
      </c>
      <c r="V560" s="104" t="s">
        <v>11677</v>
      </c>
      <c r="W560" s="105" t="s">
        <v>11678</v>
      </c>
      <c r="X560" s="105" t="s">
        <v>11675</v>
      </c>
      <c r="Y560" s="105" t="s">
        <v>11679</v>
      </c>
      <c r="Z560" s="105" t="s">
        <v>11680</v>
      </c>
      <c r="AA560" s="105" t="s">
        <v>11681</v>
      </c>
      <c r="AB560" s="106">
        <v>2</v>
      </c>
      <c r="AC560" s="102">
        <v>7100</v>
      </c>
      <c r="AD560" s="94">
        <v>3000</v>
      </c>
      <c r="AE560" s="94">
        <v>1500</v>
      </c>
      <c r="AF560" s="94">
        <v>1500</v>
      </c>
      <c r="AG560" s="94">
        <v>1500</v>
      </c>
      <c r="AH560" s="102" t="s">
        <v>3117</v>
      </c>
      <c r="AI560" s="102"/>
      <c r="AJ560" s="107"/>
      <c r="AK560" s="107" t="s">
        <v>3118</v>
      </c>
      <c r="AL560" s="107"/>
    </row>
    <row r="561" spans="2:38" ht="25.25" customHeight="1" x14ac:dyDescent="0.2">
      <c r="B561" s="102" t="s">
        <v>2212</v>
      </c>
      <c r="C561" s="94" t="s">
        <v>85</v>
      </c>
      <c r="D561" s="103" t="s">
        <v>11682</v>
      </c>
      <c r="E561" s="94" t="s">
        <v>11683</v>
      </c>
      <c r="F561" s="94" t="s">
        <v>472</v>
      </c>
      <c r="G561" s="94" t="s">
        <v>2497</v>
      </c>
      <c r="H561" s="103">
        <v>2022</v>
      </c>
      <c r="I561" s="103">
        <v>2022</v>
      </c>
      <c r="J561" s="102" t="s">
        <v>9019</v>
      </c>
      <c r="K561" s="94" t="s">
        <v>9020</v>
      </c>
      <c r="L561" s="94" t="s">
        <v>9021</v>
      </c>
      <c r="M561" s="94" t="s">
        <v>9022</v>
      </c>
      <c r="N561" s="94" t="s">
        <v>9023</v>
      </c>
      <c r="O561" s="94" t="s">
        <v>89</v>
      </c>
      <c r="P561" s="94" t="s">
        <v>90</v>
      </c>
      <c r="Q561" s="94" t="s">
        <v>9024</v>
      </c>
      <c r="R561" s="94" t="s">
        <v>8887</v>
      </c>
      <c r="S561" s="94" t="s">
        <v>135</v>
      </c>
      <c r="T561" s="94" t="s">
        <v>2221</v>
      </c>
      <c r="U561" s="94" t="s">
        <v>2222</v>
      </c>
      <c r="V561" s="104" t="s">
        <v>9025</v>
      </c>
      <c r="W561" s="105" t="s">
        <v>2546</v>
      </c>
      <c r="X561" s="105" t="s">
        <v>9024</v>
      </c>
      <c r="Y561" s="105" t="s">
        <v>9026</v>
      </c>
      <c r="Z561" s="105" t="s">
        <v>9027</v>
      </c>
      <c r="AA561" s="105" t="s">
        <v>9028</v>
      </c>
      <c r="AB561" s="106">
        <v>1</v>
      </c>
      <c r="AC561" s="102">
        <v>3000</v>
      </c>
      <c r="AD561" s="94">
        <v>3000</v>
      </c>
      <c r="AE561" s="94">
        <v>0</v>
      </c>
      <c r="AF561" s="94">
        <v>0</v>
      </c>
      <c r="AG561" s="94">
        <v>0</v>
      </c>
      <c r="AH561" s="102"/>
      <c r="AI561" s="102"/>
      <c r="AJ561" s="107"/>
      <c r="AK561" s="107" t="s">
        <v>2499</v>
      </c>
      <c r="AL561" s="107"/>
    </row>
    <row r="562" spans="2:38" ht="25.25" customHeight="1" x14ac:dyDescent="0.2">
      <c r="B562" s="102" t="s">
        <v>2212</v>
      </c>
      <c r="C562" s="94" t="s">
        <v>85</v>
      </c>
      <c r="D562" s="103" t="s">
        <v>11684</v>
      </c>
      <c r="E562" s="94" t="s">
        <v>11685</v>
      </c>
      <c r="F562" s="94" t="s">
        <v>472</v>
      </c>
      <c r="G562" s="94" t="s">
        <v>2497</v>
      </c>
      <c r="H562" s="103">
        <v>2022</v>
      </c>
      <c r="I562" s="103">
        <v>2022</v>
      </c>
      <c r="J562" s="102" t="s">
        <v>9019</v>
      </c>
      <c r="K562" s="94" t="s">
        <v>9020</v>
      </c>
      <c r="L562" s="94" t="s">
        <v>9021</v>
      </c>
      <c r="M562" s="94" t="s">
        <v>9022</v>
      </c>
      <c r="N562" s="94" t="s">
        <v>9023</v>
      </c>
      <c r="O562" s="94" t="s">
        <v>89</v>
      </c>
      <c r="P562" s="94" t="s">
        <v>90</v>
      </c>
      <c r="Q562" s="94" t="s">
        <v>9024</v>
      </c>
      <c r="R562" s="94" t="s">
        <v>8887</v>
      </c>
      <c r="S562" s="94" t="s">
        <v>135</v>
      </c>
      <c r="T562" s="94" t="s">
        <v>2221</v>
      </c>
      <c r="U562" s="94" t="s">
        <v>2222</v>
      </c>
      <c r="V562" s="104" t="s">
        <v>9025</v>
      </c>
      <c r="W562" s="105" t="s">
        <v>2546</v>
      </c>
      <c r="X562" s="105" t="s">
        <v>9024</v>
      </c>
      <c r="Y562" s="105" t="s">
        <v>9026</v>
      </c>
      <c r="Z562" s="105" t="s">
        <v>9027</v>
      </c>
      <c r="AA562" s="105" t="s">
        <v>9028</v>
      </c>
      <c r="AB562" s="106">
        <v>1</v>
      </c>
      <c r="AC562" s="102">
        <v>3600</v>
      </c>
      <c r="AD562" s="94">
        <v>3000</v>
      </c>
      <c r="AE562" s="94">
        <v>0</v>
      </c>
      <c r="AF562" s="94">
        <v>0</v>
      </c>
      <c r="AG562" s="94">
        <v>0</v>
      </c>
      <c r="AH562" s="102"/>
      <c r="AI562" s="102"/>
      <c r="AJ562" s="107"/>
      <c r="AK562" s="107" t="s">
        <v>2499</v>
      </c>
      <c r="AL562" s="107"/>
    </row>
    <row r="563" spans="2:38" ht="25.25" customHeight="1" x14ac:dyDescent="0.2">
      <c r="B563" s="102" t="s">
        <v>2212</v>
      </c>
      <c r="C563" s="94" t="s">
        <v>85</v>
      </c>
      <c r="D563" s="103" t="s">
        <v>11686</v>
      </c>
      <c r="E563" s="94" t="s">
        <v>11687</v>
      </c>
      <c r="F563" s="94" t="s">
        <v>472</v>
      </c>
      <c r="G563" s="94" t="s">
        <v>2497</v>
      </c>
      <c r="H563" s="103">
        <v>2022</v>
      </c>
      <c r="I563" s="103">
        <v>2022</v>
      </c>
      <c r="J563" s="102" t="s">
        <v>9019</v>
      </c>
      <c r="K563" s="94" t="s">
        <v>9020</v>
      </c>
      <c r="L563" s="94" t="s">
        <v>9021</v>
      </c>
      <c r="M563" s="94" t="s">
        <v>9022</v>
      </c>
      <c r="N563" s="94" t="s">
        <v>9023</v>
      </c>
      <c r="O563" s="94" t="s">
        <v>89</v>
      </c>
      <c r="P563" s="94" t="s">
        <v>90</v>
      </c>
      <c r="Q563" s="94" t="s">
        <v>9024</v>
      </c>
      <c r="R563" s="94" t="s">
        <v>8887</v>
      </c>
      <c r="S563" s="94" t="s">
        <v>135</v>
      </c>
      <c r="T563" s="94" t="s">
        <v>2221</v>
      </c>
      <c r="U563" s="94" t="s">
        <v>2222</v>
      </c>
      <c r="V563" s="104" t="s">
        <v>9025</v>
      </c>
      <c r="W563" s="105" t="s">
        <v>2546</v>
      </c>
      <c r="X563" s="105" t="s">
        <v>9024</v>
      </c>
      <c r="Y563" s="105" t="s">
        <v>9026</v>
      </c>
      <c r="Z563" s="105" t="s">
        <v>9027</v>
      </c>
      <c r="AA563" s="105" t="s">
        <v>9028</v>
      </c>
      <c r="AB563" s="106">
        <v>1</v>
      </c>
      <c r="AC563" s="102">
        <v>7000</v>
      </c>
      <c r="AD563" s="94">
        <v>3000</v>
      </c>
      <c r="AE563" s="94">
        <v>0</v>
      </c>
      <c r="AF563" s="94">
        <v>0</v>
      </c>
      <c r="AG563" s="94">
        <v>0</v>
      </c>
      <c r="AH563" s="102"/>
      <c r="AI563" s="102"/>
      <c r="AJ563" s="107"/>
      <c r="AK563" s="107" t="s">
        <v>2499</v>
      </c>
      <c r="AL563" s="107"/>
    </row>
    <row r="564" spans="2:38" ht="25.25" customHeight="1" x14ac:dyDescent="0.2">
      <c r="B564" s="102" t="s">
        <v>2212</v>
      </c>
      <c r="C564" s="94" t="s">
        <v>85</v>
      </c>
      <c r="D564" s="103" t="s">
        <v>11688</v>
      </c>
      <c r="E564" s="94" t="s">
        <v>11689</v>
      </c>
      <c r="F564" s="94" t="s">
        <v>3505</v>
      </c>
      <c r="G564" s="94" t="s">
        <v>2497</v>
      </c>
      <c r="H564" s="103">
        <v>2022</v>
      </c>
      <c r="I564" s="103">
        <v>2022</v>
      </c>
      <c r="J564" s="102" t="s">
        <v>9019</v>
      </c>
      <c r="K564" s="94" t="s">
        <v>9020</v>
      </c>
      <c r="L564" s="94" t="s">
        <v>9021</v>
      </c>
      <c r="M564" s="94" t="s">
        <v>9022</v>
      </c>
      <c r="N564" s="94" t="s">
        <v>9023</v>
      </c>
      <c r="O564" s="94" t="s">
        <v>89</v>
      </c>
      <c r="P564" s="94" t="s">
        <v>90</v>
      </c>
      <c r="Q564" s="94" t="s">
        <v>9024</v>
      </c>
      <c r="R564" s="94" t="s">
        <v>8887</v>
      </c>
      <c r="S564" s="94" t="s">
        <v>135</v>
      </c>
      <c r="T564" s="94" t="s">
        <v>2221</v>
      </c>
      <c r="U564" s="94" t="s">
        <v>2222</v>
      </c>
      <c r="V564" s="104" t="s">
        <v>9025</v>
      </c>
      <c r="W564" s="105" t="s">
        <v>2546</v>
      </c>
      <c r="X564" s="105" t="s">
        <v>9024</v>
      </c>
      <c r="Y564" s="105" t="s">
        <v>9026</v>
      </c>
      <c r="Z564" s="105" t="s">
        <v>9027</v>
      </c>
      <c r="AA564" s="105" t="s">
        <v>9028</v>
      </c>
      <c r="AB564" s="106">
        <v>4</v>
      </c>
      <c r="AC564" s="102">
        <v>15100</v>
      </c>
      <c r="AD564" s="94">
        <v>10500</v>
      </c>
      <c r="AE564" s="94">
        <v>0</v>
      </c>
      <c r="AF564" s="94">
        <v>0</v>
      </c>
      <c r="AG564" s="94">
        <v>0</v>
      </c>
      <c r="AH564" s="102"/>
      <c r="AI564" s="102"/>
      <c r="AJ564" s="107"/>
      <c r="AK564" s="107" t="s">
        <v>3118</v>
      </c>
      <c r="AL564" s="107"/>
    </row>
    <row r="565" spans="2:38" ht="25.25" customHeight="1" x14ac:dyDescent="0.2">
      <c r="B565" s="102" t="s">
        <v>2212</v>
      </c>
      <c r="C565" s="94" t="s">
        <v>85</v>
      </c>
      <c r="D565" s="103" t="s">
        <v>11690</v>
      </c>
      <c r="E565" s="94" t="s">
        <v>11691</v>
      </c>
      <c r="F565" s="94" t="s">
        <v>3116</v>
      </c>
      <c r="G565" s="94" t="s">
        <v>2497</v>
      </c>
      <c r="H565" s="103">
        <v>2022</v>
      </c>
      <c r="I565" s="103">
        <v>2022</v>
      </c>
      <c r="J565" s="102" t="s">
        <v>8709</v>
      </c>
      <c r="K565" s="94" t="s">
        <v>8710</v>
      </c>
      <c r="L565" s="94" t="s">
        <v>8711</v>
      </c>
      <c r="M565" s="94" t="s">
        <v>8712</v>
      </c>
      <c r="N565" s="94" t="s">
        <v>8713</v>
      </c>
      <c r="O565" s="94" t="s">
        <v>89</v>
      </c>
      <c r="P565" s="94" t="s">
        <v>90</v>
      </c>
      <c r="Q565" s="94" t="s">
        <v>8714</v>
      </c>
      <c r="R565" s="94" t="s">
        <v>8715</v>
      </c>
      <c r="S565" s="94" t="s">
        <v>135</v>
      </c>
      <c r="T565" s="94" t="s">
        <v>8686</v>
      </c>
      <c r="U565" s="94" t="s">
        <v>2222</v>
      </c>
      <c r="V565" s="104" t="s">
        <v>8716</v>
      </c>
      <c r="W565" s="105" t="s">
        <v>2498</v>
      </c>
      <c r="X565" s="105" t="s">
        <v>8714</v>
      </c>
      <c r="Y565" s="105" t="s">
        <v>8717</v>
      </c>
      <c r="Z565" s="105" t="s">
        <v>8718</v>
      </c>
      <c r="AA565" s="105" t="s">
        <v>8719</v>
      </c>
      <c r="AB565" s="106">
        <v>3</v>
      </c>
      <c r="AC565" s="102">
        <v>8200</v>
      </c>
      <c r="AD565" s="94">
        <v>4000</v>
      </c>
      <c r="AE565" s="94">
        <v>2000</v>
      </c>
      <c r="AF565" s="94">
        <v>2000</v>
      </c>
      <c r="AG565" s="94">
        <v>2000</v>
      </c>
      <c r="AH565" s="102" t="s">
        <v>3117</v>
      </c>
      <c r="AI565" s="102"/>
      <c r="AJ565" s="107"/>
      <c r="AK565" s="107" t="s">
        <v>3118</v>
      </c>
      <c r="AL565" s="107"/>
    </row>
    <row r="566" spans="2:38" ht="25.25" customHeight="1" x14ac:dyDescent="0.2">
      <c r="B566" s="102" t="s">
        <v>2212</v>
      </c>
      <c r="C566" s="94" t="s">
        <v>85</v>
      </c>
      <c r="D566" s="103" t="s">
        <v>11692</v>
      </c>
      <c r="E566" s="94" t="s">
        <v>11693</v>
      </c>
      <c r="F566" s="94" t="s">
        <v>3116</v>
      </c>
      <c r="G566" s="94" t="s">
        <v>2497</v>
      </c>
      <c r="H566" s="103">
        <v>2022</v>
      </c>
      <c r="I566" s="103">
        <v>2022</v>
      </c>
      <c r="J566" s="102" t="s">
        <v>8844</v>
      </c>
      <c r="K566" s="94" t="s">
        <v>8845</v>
      </c>
      <c r="L566" s="94" t="s">
        <v>8846</v>
      </c>
      <c r="M566" s="94" t="s">
        <v>8847</v>
      </c>
      <c r="N566" s="94" t="s">
        <v>8848</v>
      </c>
      <c r="O566" s="94" t="s">
        <v>89</v>
      </c>
      <c r="P566" s="94" t="s">
        <v>90</v>
      </c>
      <c r="Q566" s="94" t="s">
        <v>8849</v>
      </c>
      <c r="R566" s="94" t="s">
        <v>8850</v>
      </c>
      <c r="S566" s="94" t="s">
        <v>135</v>
      </c>
      <c r="T566" s="94" t="s">
        <v>8686</v>
      </c>
      <c r="U566" s="94" t="s">
        <v>2222</v>
      </c>
      <c r="V566" s="104" t="s">
        <v>8851</v>
      </c>
      <c r="W566" s="105" t="s">
        <v>2498</v>
      </c>
      <c r="X566" s="105" t="s">
        <v>8849</v>
      </c>
      <c r="Y566" s="105" t="s">
        <v>8852</v>
      </c>
      <c r="Z566" s="105" t="s">
        <v>8853</v>
      </c>
      <c r="AA566" s="105" t="s">
        <v>8854</v>
      </c>
      <c r="AB566" s="106">
        <v>3</v>
      </c>
      <c r="AC566" s="102">
        <v>7982</v>
      </c>
      <c r="AD566" s="94">
        <v>3800</v>
      </c>
      <c r="AE566" s="94">
        <v>1500</v>
      </c>
      <c r="AF566" s="94">
        <v>1500</v>
      </c>
      <c r="AG566" s="94">
        <v>1500</v>
      </c>
      <c r="AH566" s="102" t="s">
        <v>3117</v>
      </c>
      <c r="AI566" s="102"/>
      <c r="AJ566" s="107"/>
      <c r="AK566" s="107" t="s">
        <v>3118</v>
      </c>
      <c r="AL566" s="107"/>
    </row>
    <row r="567" spans="2:38" ht="25.25" customHeight="1" x14ac:dyDescent="0.2">
      <c r="B567" s="102" t="s">
        <v>2212</v>
      </c>
      <c r="C567" s="94" t="s">
        <v>85</v>
      </c>
      <c r="D567" s="103" t="s">
        <v>11694</v>
      </c>
      <c r="E567" s="94" t="s">
        <v>11695</v>
      </c>
      <c r="F567" s="94" t="s">
        <v>472</v>
      </c>
      <c r="G567" s="94" t="s">
        <v>2497</v>
      </c>
      <c r="H567" s="103">
        <v>2022</v>
      </c>
      <c r="I567" s="103">
        <v>2022</v>
      </c>
      <c r="J567" s="102" t="s">
        <v>8844</v>
      </c>
      <c r="K567" s="94" t="s">
        <v>8845</v>
      </c>
      <c r="L567" s="94" t="s">
        <v>8846</v>
      </c>
      <c r="M567" s="94" t="s">
        <v>8847</v>
      </c>
      <c r="N567" s="94" t="s">
        <v>8848</v>
      </c>
      <c r="O567" s="94" t="s">
        <v>89</v>
      </c>
      <c r="P567" s="94" t="s">
        <v>90</v>
      </c>
      <c r="Q567" s="94" t="s">
        <v>8849</v>
      </c>
      <c r="R567" s="94" t="s">
        <v>8850</v>
      </c>
      <c r="S567" s="94" t="s">
        <v>135</v>
      </c>
      <c r="T567" s="94" t="s">
        <v>8686</v>
      </c>
      <c r="U567" s="94" t="s">
        <v>2222</v>
      </c>
      <c r="V567" s="104" t="s">
        <v>8851</v>
      </c>
      <c r="W567" s="105" t="s">
        <v>2498</v>
      </c>
      <c r="X567" s="105" t="s">
        <v>8849</v>
      </c>
      <c r="Y567" s="105" t="s">
        <v>8852</v>
      </c>
      <c r="Z567" s="105" t="s">
        <v>8853</v>
      </c>
      <c r="AA567" s="105" t="s">
        <v>8854</v>
      </c>
      <c r="AB567" s="106">
        <v>1</v>
      </c>
      <c r="AC567" s="102">
        <v>3300</v>
      </c>
      <c r="AD567" s="94">
        <v>2000</v>
      </c>
      <c r="AE567" s="94">
        <v>0</v>
      </c>
      <c r="AF567" s="94">
        <v>0</v>
      </c>
      <c r="AG567" s="94">
        <v>0</v>
      </c>
      <c r="AH567" s="102"/>
      <c r="AI567" s="102"/>
      <c r="AJ567" s="107"/>
      <c r="AK567" s="107" t="s">
        <v>2499</v>
      </c>
      <c r="AL567" s="107"/>
    </row>
    <row r="568" spans="2:38" ht="25.25" customHeight="1" x14ac:dyDescent="0.2">
      <c r="B568" s="102" t="s">
        <v>2212</v>
      </c>
      <c r="C568" s="94" t="s">
        <v>85</v>
      </c>
      <c r="D568" s="103" t="s">
        <v>11696</v>
      </c>
      <c r="E568" s="94" t="s">
        <v>11697</v>
      </c>
      <c r="F568" s="94" t="s">
        <v>3116</v>
      </c>
      <c r="G568" s="94" t="s">
        <v>2497</v>
      </c>
      <c r="H568" s="103">
        <v>2022</v>
      </c>
      <c r="I568" s="103">
        <v>2022</v>
      </c>
      <c r="J568" s="102" t="s">
        <v>8790</v>
      </c>
      <c r="K568" s="94" t="s">
        <v>8791</v>
      </c>
      <c r="L568" s="94" t="s">
        <v>8792</v>
      </c>
      <c r="M568" s="94" t="s">
        <v>8793</v>
      </c>
      <c r="N568" s="94" t="s">
        <v>8794</v>
      </c>
      <c r="O568" s="94" t="s">
        <v>89</v>
      </c>
      <c r="P568" s="94" t="s">
        <v>90</v>
      </c>
      <c r="Q568" s="94" t="s">
        <v>8795</v>
      </c>
      <c r="R568" s="94" t="s">
        <v>8796</v>
      </c>
      <c r="S568" s="94" t="s">
        <v>135</v>
      </c>
      <c r="T568" s="94" t="s">
        <v>8731</v>
      </c>
      <c r="U568" s="94" t="s">
        <v>2222</v>
      </c>
      <c r="V568" s="104" t="s">
        <v>8797</v>
      </c>
      <c r="W568" s="105" t="s">
        <v>8798</v>
      </c>
      <c r="X568" s="105" t="s">
        <v>8795</v>
      </c>
      <c r="Y568" s="105" t="s">
        <v>8799</v>
      </c>
      <c r="Z568" s="105" t="s">
        <v>8800</v>
      </c>
      <c r="AA568" s="105" t="s">
        <v>8801</v>
      </c>
      <c r="AB568" s="106">
        <v>3</v>
      </c>
      <c r="AC568" s="102">
        <v>16700</v>
      </c>
      <c r="AD568" s="94">
        <v>6000</v>
      </c>
      <c r="AE568" s="94">
        <v>2000</v>
      </c>
      <c r="AF568" s="94">
        <v>2000</v>
      </c>
      <c r="AG568" s="94">
        <v>2000</v>
      </c>
      <c r="AH568" s="102" t="s">
        <v>3117</v>
      </c>
      <c r="AI568" s="102"/>
      <c r="AJ568" s="107"/>
      <c r="AK568" s="107" t="s">
        <v>3118</v>
      </c>
      <c r="AL568" s="107"/>
    </row>
    <row r="569" spans="2:38" ht="25.25" customHeight="1" x14ac:dyDescent="0.2">
      <c r="B569" s="102" t="s">
        <v>2212</v>
      </c>
      <c r="C569" s="94" t="s">
        <v>85</v>
      </c>
      <c r="D569" s="103" t="s">
        <v>11698</v>
      </c>
      <c r="E569" s="94" t="s">
        <v>11699</v>
      </c>
      <c r="F569" s="94" t="s">
        <v>3116</v>
      </c>
      <c r="G569" s="94" t="s">
        <v>2497</v>
      </c>
      <c r="H569" s="103">
        <v>2022</v>
      </c>
      <c r="I569" s="103">
        <v>2022</v>
      </c>
      <c r="J569" s="102" t="s">
        <v>8979</v>
      </c>
      <c r="K569" s="94" t="s">
        <v>11700</v>
      </c>
      <c r="L569" s="94" t="s">
        <v>8981</v>
      </c>
      <c r="M569" s="94" t="s">
        <v>11701</v>
      </c>
      <c r="N569" s="94" t="s">
        <v>8983</v>
      </c>
      <c r="O569" s="94" t="s">
        <v>89</v>
      </c>
      <c r="P569" s="94" t="s">
        <v>90</v>
      </c>
      <c r="Q569" s="94" t="s">
        <v>8984</v>
      </c>
      <c r="R569" s="94" t="s">
        <v>8985</v>
      </c>
      <c r="S569" s="94" t="s">
        <v>223</v>
      </c>
      <c r="T569" s="94" t="s">
        <v>2221</v>
      </c>
      <c r="U569" s="94" t="s">
        <v>2222</v>
      </c>
      <c r="V569" s="104" t="s">
        <v>8986</v>
      </c>
      <c r="W569" s="105" t="s">
        <v>8987</v>
      </c>
      <c r="X569" s="105" t="s">
        <v>8988</v>
      </c>
      <c r="Y569" s="105" t="s">
        <v>8989</v>
      </c>
      <c r="Z569" s="105" t="s">
        <v>8990</v>
      </c>
      <c r="AA569" s="105" t="s">
        <v>8991</v>
      </c>
      <c r="AB569" s="106">
        <v>3</v>
      </c>
      <c r="AC569" s="102">
        <v>30990</v>
      </c>
      <c r="AD569" s="94">
        <v>8000</v>
      </c>
      <c r="AE569" s="94">
        <v>5000</v>
      </c>
      <c r="AF569" s="94">
        <v>5000</v>
      </c>
      <c r="AG569" s="94">
        <v>5000</v>
      </c>
      <c r="AH569" s="102" t="s">
        <v>3117</v>
      </c>
      <c r="AI569" s="102"/>
      <c r="AJ569" s="107"/>
      <c r="AK569" s="107" t="s">
        <v>3118</v>
      </c>
      <c r="AL569" s="107"/>
    </row>
    <row r="570" spans="2:38" ht="25.25" customHeight="1" x14ac:dyDescent="0.2">
      <c r="B570" s="102" t="s">
        <v>2212</v>
      </c>
      <c r="C570" s="94" t="s">
        <v>85</v>
      </c>
      <c r="D570" s="103" t="s">
        <v>11702</v>
      </c>
      <c r="E570" s="94" t="s">
        <v>11703</v>
      </c>
      <c r="F570" s="94" t="s">
        <v>3505</v>
      </c>
      <c r="G570" s="94" t="s">
        <v>2497</v>
      </c>
      <c r="H570" s="103">
        <v>2022</v>
      </c>
      <c r="I570" s="103">
        <v>2022</v>
      </c>
      <c r="J570" s="102" t="s">
        <v>11704</v>
      </c>
      <c r="K570" s="94" t="s">
        <v>11705</v>
      </c>
      <c r="L570" s="94" t="s">
        <v>11706</v>
      </c>
      <c r="M570" s="94" t="s">
        <v>11707</v>
      </c>
      <c r="N570" s="94" t="s">
        <v>11708</v>
      </c>
      <c r="O570" s="94" t="s">
        <v>89</v>
      </c>
      <c r="P570" s="94" t="s">
        <v>90</v>
      </c>
      <c r="Q570" s="94" t="s">
        <v>11709</v>
      </c>
      <c r="R570" s="94" t="s">
        <v>11710</v>
      </c>
      <c r="S570" s="94" t="s">
        <v>91</v>
      </c>
      <c r="T570" s="94" t="s">
        <v>8731</v>
      </c>
      <c r="U570" s="94" t="s">
        <v>2222</v>
      </c>
      <c r="V570" s="104" t="s">
        <v>11711</v>
      </c>
      <c r="W570" s="105" t="s">
        <v>11712</v>
      </c>
      <c r="X570" s="105" t="s">
        <v>11713</v>
      </c>
      <c r="Y570" s="105" t="s">
        <v>11714</v>
      </c>
      <c r="Z570" s="105" t="s">
        <v>11715</v>
      </c>
      <c r="AA570" s="105" t="s">
        <v>11716</v>
      </c>
      <c r="AB570" s="106">
        <v>1</v>
      </c>
      <c r="AC570" s="102">
        <v>3200</v>
      </c>
      <c r="AD570" s="94">
        <v>1500</v>
      </c>
      <c r="AE570" s="94">
        <v>0</v>
      </c>
      <c r="AF570" s="94">
        <v>0</v>
      </c>
      <c r="AG570" s="94">
        <v>0</v>
      </c>
      <c r="AH570" s="102"/>
      <c r="AI570" s="102"/>
      <c r="AJ570" s="107"/>
      <c r="AK570" s="107" t="s">
        <v>3118</v>
      </c>
      <c r="AL570" s="107"/>
    </row>
    <row r="571" spans="2:38" ht="25.25" customHeight="1" x14ac:dyDescent="0.2">
      <c r="B571" s="102" t="s">
        <v>2212</v>
      </c>
      <c r="C571" s="94" t="s">
        <v>85</v>
      </c>
      <c r="D571" s="103" t="s">
        <v>11717</v>
      </c>
      <c r="E571" s="94" t="s">
        <v>11718</v>
      </c>
      <c r="F571" s="94" t="s">
        <v>3116</v>
      </c>
      <c r="G571" s="94" t="s">
        <v>2497</v>
      </c>
      <c r="H571" s="103">
        <v>2022</v>
      </c>
      <c r="I571" s="103">
        <v>2022</v>
      </c>
      <c r="J571" s="102" t="s">
        <v>8909</v>
      </c>
      <c r="K571" s="94" t="s">
        <v>8910</v>
      </c>
      <c r="L571" s="94" t="s">
        <v>8911</v>
      </c>
      <c r="M571" s="94" t="s">
        <v>8912</v>
      </c>
      <c r="N571" s="94" t="s">
        <v>8913</v>
      </c>
      <c r="O571" s="94" t="s">
        <v>89</v>
      </c>
      <c r="P571" s="94" t="s">
        <v>90</v>
      </c>
      <c r="Q571" s="94" t="s">
        <v>8914</v>
      </c>
      <c r="R571" s="94" t="s">
        <v>8915</v>
      </c>
      <c r="S571" s="94" t="s">
        <v>135</v>
      </c>
      <c r="T571" s="94" t="s">
        <v>8686</v>
      </c>
      <c r="U571" s="94" t="s">
        <v>2222</v>
      </c>
      <c r="V571" s="104" t="s">
        <v>8916</v>
      </c>
      <c r="W571" s="105" t="s">
        <v>2498</v>
      </c>
      <c r="X571" s="105" t="s">
        <v>8914</v>
      </c>
      <c r="Y571" s="105" t="s">
        <v>8917</v>
      </c>
      <c r="Z571" s="105" t="s">
        <v>8918</v>
      </c>
      <c r="AA571" s="105" t="s">
        <v>8919</v>
      </c>
      <c r="AB571" s="106">
        <v>2</v>
      </c>
      <c r="AC571" s="102">
        <v>3210</v>
      </c>
      <c r="AD571" s="94">
        <v>1500</v>
      </c>
      <c r="AE571" s="94">
        <v>1500</v>
      </c>
      <c r="AF571" s="94">
        <v>1500</v>
      </c>
      <c r="AG571" s="94">
        <v>1500</v>
      </c>
      <c r="AH571" s="102" t="s">
        <v>3117</v>
      </c>
      <c r="AI571" s="102"/>
      <c r="AJ571" s="107"/>
      <c r="AK571" s="107" t="s">
        <v>3118</v>
      </c>
      <c r="AL571" s="107"/>
    </row>
    <row r="572" spans="2:38" ht="25.25" customHeight="1" x14ac:dyDescent="0.2">
      <c r="B572" s="102" t="s">
        <v>2212</v>
      </c>
      <c r="C572" s="94" t="s">
        <v>85</v>
      </c>
      <c r="D572" s="103" t="s">
        <v>11719</v>
      </c>
      <c r="E572" s="94" t="s">
        <v>11720</v>
      </c>
      <c r="F572" s="94" t="s">
        <v>3116</v>
      </c>
      <c r="G572" s="94" t="s">
        <v>2497</v>
      </c>
      <c r="H572" s="103">
        <v>2022</v>
      </c>
      <c r="I572" s="103">
        <v>2022</v>
      </c>
      <c r="J572" s="102" t="s">
        <v>8994</v>
      </c>
      <c r="K572" s="94" t="s">
        <v>8995</v>
      </c>
      <c r="L572" s="94"/>
      <c r="M572" s="94" t="s">
        <v>8996</v>
      </c>
      <c r="N572" s="94" t="s">
        <v>8997</v>
      </c>
      <c r="O572" s="94" t="s">
        <v>89</v>
      </c>
      <c r="P572" s="94" t="s">
        <v>257</v>
      </c>
      <c r="Q572" s="94" t="s">
        <v>3201</v>
      </c>
      <c r="R572" s="94" t="s">
        <v>3202</v>
      </c>
      <c r="S572" s="94" t="s">
        <v>91</v>
      </c>
      <c r="T572" s="94" t="s">
        <v>2221</v>
      </c>
      <c r="U572" s="94" t="s">
        <v>2222</v>
      </c>
      <c r="V572" s="104" t="s">
        <v>8998</v>
      </c>
      <c r="W572" s="105" t="s">
        <v>2498</v>
      </c>
      <c r="X572" s="105" t="s">
        <v>8999</v>
      </c>
      <c r="Y572" s="105" t="s">
        <v>9000</v>
      </c>
      <c r="Z572" s="105" t="s">
        <v>9001</v>
      </c>
      <c r="AA572" s="105" t="s">
        <v>9002</v>
      </c>
      <c r="AB572" s="106">
        <v>4</v>
      </c>
      <c r="AC572" s="102">
        <v>68850</v>
      </c>
      <c r="AD572" s="94">
        <v>20000</v>
      </c>
      <c r="AE572" s="94">
        <v>20000</v>
      </c>
      <c r="AF572" s="94">
        <v>20000</v>
      </c>
      <c r="AG572" s="94">
        <v>20000</v>
      </c>
      <c r="AH572" s="102" t="s">
        <v>3117</v>
      </c>
      <c r="AI572" s="102"/>
      <c r="AJ572" s="107"/>
      <c r="AK572" s="107" t="s">
        <v>3118</v>
      </c>
      <c r="AL572" s="107"/>
    </row>
    <row r="573" spans="2:38" ht="25.25" customHeight="1" x14ac:dyDescent="0.2">
      <c r="B573" s="102" t="s">
        <v>2212</v>
      </c>
      <c r="C573" s="94" t="s">
        <v>85</v>
      </c>
      <c r="D573" s="103" t="s">
        <v>11721</v>
      </c>
      <c r="E573" s="94" t="s">
        <v>11722</v>
      </c>
      <c r="F573" s="94" t="s">
        <v>3505</v>
      </c>
      <c r="G573" s="94" t="s">
        <v>2497</v>
      </c>
      <c r="H573" s="103">
        <v>2022</v>
      </c>
      <c r="I573" s="103">
        <v>2022</v>
      </c>
      <c r="J573" s="102" t="s">
        <v>11723</v>
      </c>
      <c r="K573" s="94" t="s">
        <v>11724</v>
      </c>
      <c r="L573" s="94" t="s">
        <v>11725</v>
      </c>
      <c r="M573" s="94" t="s">
        <v>11726</v>
      </c>
      <c r="N573" s="94" t="s">
        <v>11727</v>
      </c>
      <c r="O573" s="94" t="s">
        <v>89</v>
      </c>
      <c r="P573" s="94" t="s">
        <v>90</v>
      </c>
      <c r="Q573" s="94" t="s">
        <v>11728</v>
      </c>
      <c r="R573" s="94" t="s">
        <v>11729</v>
      </c>
      <c r="S573" s="94" t="s">
        <v>223</v>
      </c>
      <c r="T573" s="94" t="s">
        <v>8686</v>
      </c>
      <c r="U573" s="94" t="s">
        <v>2222</v>
      </c>
      <c r="V573" s="104" t="s">
        <v>2774</v>
      </c>
      <c r="W573" s="105" t="s">
        <v>11730</v>
      </c>
      <c r="X573" s="105" t="s">
        <v>11728</v>
      </c>
      <c r="Y573" s="105" t="s">
        <v>11731</v>
      </c>
      <c r="Z573" s="105" t="s">
        <v>11732</v>
      </c>
      <c r="AA573" s="105" t="s">
        <v>11733</v>
      </c>
      <c r="AB573" s="106">
        <v>3</v>
      </c>
      <c r="AC573" s="102">
        <v>12160</v>
      </c>
      <c r="AD573" s="94">
        <v>3500</v>
      </c>
      <c r="AE573" s="94">
        <v>0</v>
      </c>
      <c r="AF573" s="94">
        <v>0</v>
      </c>
      <c r="AG573" s="94">
        <v>0</v>
      </c>
      <c r="AH573" s="102"/>
      <c r="AI573" s="102"/>
      <c r="AJ573" s="107"/>
      <c r="AK573" s="107" t="s">
        <v>3118</v>
      </c>
      <c r="AL573" s="107"/>
    </row>
    <row r="574" spans="2:38" ht="25.25" customHeight="1" x14ac:dyDescent="0.2">
      <c r="B574" s="102" t="s">
        <v>2212</v>
      </c>
      <c r="C574" s="94" t="s">
        <v>85</v>
      </c>
      <c r="D574" s="103" t="s">
        <v>11734</v>
      </c>
      <c r="E574" s="94" t="s">
        <v>11735</v>
      </c>
      <c r="F574" s="94" t="s">
        <v>3116</v>
      </c>
      <c r="G574" s="94" t="s">
        <v>2497</v>
      </c>
      <c r="H574" s="103">
        <v>2022</v>
      </c>
      <c r="I574" s="103">
        <v>2022</v>
      </c>
      <c r="J574" s="102" t="s">
        <v>8964</v>
      </c>
      <c r="K574" s="94" t="s">
        <v>8965</v>
      </c>
      <c r="L574" s="94" t="s">
        <v>8966</v>
      </c>
      <c r="M574" s="94" t="s">
        <v>8967</v>
      </c>
      <c r="N574" s="94" t="s">
        <v>8968</v>
      </c>
      <c r="O574" s="94" t="s">
        <v>89</v>
      </c>
      <c r="P574" s="94" t="s">
        <v>90</v>
      </c>
      <c r="Q574" s="94" t="s">
        <v>8969</v>
      </c>
      <c r="R574" s="94" t="s">
        <v>8970</v>
      </c>
      <c r="S574" s="94" t="s">
        <v>135</v>
      </c>
      <c r="T574" s="94" t="s">
        <v>8731</v>
      </c>
      <c r="U574" s="94" t="s">
        <v>2222</v>
      </c>
      <c r="V574" s="104" t="s">
        <v>8971</v>
      </c>
      <c r="W574" s="105" t="s">
        <v>8972</v>
      </c>
      <c r="X574" s="105" t="s">
        <v>8973</v>
      </c>
      <c r="Y574" s="105" t="s">
        <v>8974</v>
      </c>
      <c r="Z574" s="105" t="s">
        <v>8975</v>
      </c>
      <c r="AA574" s="105" t="s">
        <v>8976</v>
      </c>
      <c r="AB574" s="106">
        <v>2</v>
      </c>
      <c r="AC574" s="102">
        <v>10900</v>
      </c>
      <c r="AD574" s="94">
        <v>6000</v>
      </c>
      <c r="AE574" s="94">
        <v>1500</v>
      </c>
      <c r="AF574" s="94">
        <v>1500</v>
      </c>
      <c r="AG574" s="94">
        <v>1500</v>
      </c>
      <c r="AH574" s="102" t="s">
        <v>3117</v>
      </c>
      <c r="AI574" s="102"/>
      <c r="AJ574" s="107"/>
      <c r="AK574" s="107" t="s">
        <v>3118</v>
      </c>
      <c r="AL574" s="107"/>
    </row>
    <row r="575" spans="2:38" ht="25.25" customHeight="1" x14ac:dyDescent="0.2">
      <c r="B575" s="102" t="s">
        <v>2212</v>
      </c>
      <c r="C575" s="94" t="s">
        <v>85</v>
      </c>
      <c r="D575" s="103" t="s">
        <v>11736</v>
      </c>
      <c r="E575" s="94" t="s">
        <v>11737</v>
      </c>
      <c r="F575" s="94" t="s">
        <v>472</v>
      </c>
      <c r="G575" s="94" t="s">
        <v>2497</v>
      </c>
      <c r="H575" s="103">
        <v>2022</v>
      </c>
      <c r="I575" s="103">
        <v>2022</v>
      </c>
      <c r="J575" s="102" t="s">
        <v>9005</v>
      </c>
      <c r="K575" s="94" t="s">
        <v>9006</v>
      </c>
      <c r="L575" s="94" t="s">
        <v>9007</v>
      </c>
      <c r="M575" s="94" t="s">
        <v>9008</v>
      </c>
      <c r="N575" s="94" t="s">
        <v>9009</v>
      </c>
      <c r="O575" s="94" t="s">
        <v>89</v>
      </c>
      <c r="P575" s="94" t="s">
        <v>90</v>
      </c>
      <c r="Q575" s="94" t="s">
        <v>9010</v>
      </c>
      <c r="R575" s="94" t="s">
        <v>9011</v>
      </c>
      <c r="S575" s="94" t="s">
        <v>135</v>
      </c>
      <c r="T575" s="94" t="s">
        <v>2221</v>
      </c>
      <c r="U575" s="94" t="s">
        <v>2222</v>
      </c>
      <c r="V575" s="104" t="s">
        <v>9012</v>
      </c>
      <c r="W575" s="105" t="s">
        <v>9013</v>
      </c>
      <c r="X575" s="105" t="s">
        <v>9014</v>
      </c>
      <c r="Y575" s="105" t="s">
        <v>8890</v>
      </c>
      <c r="Z575" s="105" t="s">
        <v>9015</v>
      </c>
      <c r="AA575" s="105" t="s">
        <v>9016</v>
      </c>
      <c r="AB575" s="106">
        <v>1</v>
      </c>
      <c r="AC575" s="102">
        <v>3480</v>
      </c>
      <c r="AD575" s="94">
        <v>1700</v>
      </c>
      <c r="AE575" s="94">
        <v>0</v>
      </c>
      <c r="AF575" s="94">
        <v>0</v>
      </c>
      <c r="AG575" s="94">
        <v>0</v>
      </c>
      <c r="AH575" s="102"/>
      <c r="AI575" s="102"/>
      <c r="AJ575" s="107"/>
      <c r="AK575" s="107" t="s">
        <v>2499</v>
      </c>
      <c r="AL575" s="107"/>
    </row>
    <row r="576" spans="2:38" ht="25.25" customHeight="1" x14ac:dyDescent="0.2">
      <c r="B576" s="102" t="s">
        <v>2212</v>
      </c>
      <c r="C576" s="94" t="s">
        <v>85</v>
      </c>
      <c r="D576" s="103" t="s">
        <v>11738</v>
      </c>
      <c r="E576" s="94" t="s">
        <v>11739</v>
      </c>
      <c r="F576" s="94" t="s">
        <v>472</v>
      </c>
      <c r="G576" s="94" t="s">
        <v>2497</v>
      </c>
      <c r="H576" s="103">
        <v>2022</v>
      </c>
      <c r="I576" s="103">
        <v>2022</v>
      </c>
      <c r="J576" s="102" t="s">
        <v>9005</v>
      </c>
      <c r="K576" s="94" t="s">
        <v>9006</v>
      </c>
      <c r="L576" s="94" t="s">
        <v>9007</v>
      </c>
      <c r="M576" s="94" t="s">
        <v>9008</v>
      </c>
      <c r="N576" s="94" t="s">
        <v>9009</v>
      </c>
      <c r="O576" s="94" t="s">
        <v>89</v>
      </c>
      <c r="P576" s="94" t="s">
        <v>90</v>
      </c>
      <c r="Q576" s="94" t="s">
        <v>9010</v>
      </c>
      <c r="R576" s="94" t="s">
        <v>9011</v>
      </c>
      <c r="S576" s="94" t="s">
        <v>135</v>
      </c>
      <c r="T576" s="94" t="s">
        <v>2221</v>
      </c>
      <c r="U576" s="94" t="s">
        <v>2222</v>
      </c>
      <c r="V576" s="104" t="s">
        <v>9012</v>
      </c>
      <c r="W576" s="105" t="s">
        <v>9013</v>
      </c>
      <c r="X576" s="105" t="s">
        <v>9014</v>
      </c>
      <c r="Y576" s="105" t="s">
        <v>8890</v>
      </c>
      <c r="Z576" s="105" t="s">
        <v>9015</v>
      </c>
      <c r="AA576" s="105" t="s">
        <v>9016</v>
      </c>
      <c r="AB576" s="106">
        <v>1</v>
      </c>
      <c r="AC576" s="102">
        <v>14700</v>
      </c>
      <c r="AD576" s="94">
        <v>5000</v>
      </c>
      <c r="AE576" s="94">
        <v>0</v>
      </c>
      <c r="AF576" s="94">
        <v>0</v>
      </c>
      <c r="AG576" s="94">
        <v>0</v>
      </c>
      <c r="AH576" s="102"/>
      <c r="AI576" s="102"/>
      <c r="AJ576" s="107"/>
      <c r="AK576" s="107" t="s">
        <v>2499</v>
      </c>
      <c r="AL576" s="107"/>
    </row>
    <row r="577" spans="2:38" ht="25.25" customHeight="1" x14ac:dyDescent="0.2">
      <c r="B577" s="102" t="s">
        <v>2212</v>
      </c>
      <c r="C577" s="94" t="s">
        <v>85</v>
      </c>
      <c r="D577" s="103" t="s">
        <v>11740</v>
      </c>
      <c r="E577" s="94" t="s">
        <v>11741</v>
      </c>
      <c r="F577" s="94" t="s">
        <v>3505</v>
      </c>
      <c r="G577" s="94" t="s">
        <v>2497</v>
      </c>
      <c r="H577" s="103">
        <v>2022</v>
      </c>
      <c r="I577" s="103">
        <v>2022</v>
      </c>
      <c r="J577" s="102" t="s">
        <v>9005</v>
      </c>
      <c r="K577" s="94" t="s">
        <v>9006</v>
      </c>
      <c r="L577" s="94" t="s">
        <v>9007</v>
      </c>
      <c r="M577" s="94" t="s">
        <v>9008</v>
      </c>
      <c r="N577" s="94" t="s">
        <v>9009</v>
      </c>
      <c r="O577" s="94" t="s">
        <v>89</v>
      </c>
      <c r="P577" s="94" t="s">
        <v>90</v>
      </c>
      <c r="Q577" s="94" t="s">
        <v>9010</v>
      </c>
      <c r="R577" s="94" t="s">
        <v>9011</v>
      </c>
      <c r="S577" s="94" t="s">
        <v>135</v>
      </c>
      <c r="T577" s="94" t="s">
        <v>2221</v>
      </c>
      <c r="U577" s="94" t="s">
        <v>2222</v>
      </c>
      <c r="V577" s="104" t="s">
        <v>9012</v>
      </c>
      <c r="W577" s="105" t="s">
        <v>9013</v>
      </c>
      <c r="X577" s="105" t="s">
        <v>9014</v>
      </c>
      <c r="Y577" s="105" t="s">
        <v>8890</v>
      </c>
      <c r="Z577" s="105" t="s">
        <v>9015</v>
      </c>
      <c r="AA577" s="105" t="s">
        <v>9016</v>
      </c>
      <c r="AB577" s="106">
        <v>3</v>
      </c>
      <c r="AC577" s="102">
        <v>20960</v>
      </c>
      <c r="AD577" s="94">
        <v>7700</v>
      </c>
      <c r="AE577" s="94">
        <v>0</v>
      </c>
      <c r="AF577" s="94">
        <v>0</v>
      </c>
      <c r="AG577" s="94">
        <v>0</v>
      </c>
      <c r="AH577" s="102"/>
      <c r="AI577" s="102"/>
      <c r="AJ577" s="107"/>
      <c r="AK577" s="107" t="s">
        <v>3118</v>
      </c>
      <c r="AL577" s="107"/>
    </row>
    <row r="578" spans="2:38" ht="25.25" customHeight="1" x14ac:dyDescent="0.2">
      <c r="B578" s="102" t="s">
        <v>2212</v>
      </c>
      <c r="C578" s="94" t="s">
        <v>85</v>
      </c>
      <c r="D578" s="103" t="s">
        <v>11742</v>
      </c>
      <c r="E578" s="94" t="s">
        <v>11743</v>
      </c>
      <c r="F578" s="94" t="s">
        <v>3116</v>
      </c>
      <c r="G578" s="94" t="s">
        <v>2497</v>
      </c>
      <c r="H578" s="103">
        <v>2022</v>
      </c>
      <c r="I578" s="103">
        <v>2022</v>
      </c>
      <c r="J578" s="102" t="s">
        <v>8922</v>
      </c>
      <c r="K578" s="94" t="s">
        <v>11744</v>
      </c>
      <c r="L578" s="94" t="s">
        <v>8924</v>
      </c>
      <c r="M578" s="94" t="s">
        <v>11745</v>
      </c>
      <c r="N578" s="94" t="s">
        <v>8926</v>
      </c>
      <c r="O578" s="94" t="s">
        <v>89</v>
      </c>
      <c r="P578" s="94" t="s">
        <v>90</v>
      </c>
      <c r="Q578" s="94" t="s">
        <v>11746</v>
      </c>
      <c r="R578" s="94" t="s">
        <v>11747</v>
      </c>
      <c r="S578" s="94" t="s">
        <v>135</v>
      </c>
      <c r="T578" s="94" t="s">
        <v>2221</v>
      </c>
      <c r="U578" s="94" t="s">
        <v>2222</v>
      </c>
      <c r="V578" s="104" t="s">
        <v>11748</v>
      </c>
      <c r="W578" s="105" t="s">
        <v>11749</v>
      </c>
      <c r="X578" s="105" t="s">
        <v>11746</v>
      </c>
      <c r="Y578" s="105" t="s">
        <v>11750</v>
      </c>
      <c r="Z578" s="105"/>
      <c r="AA578" s="105"/>
      <c r="AB578" s="106">
        <v>3</v>
      </c>
      <c r="AC578" s="102">
        <v>9050</v>
      </c>
      <c r="AD578" s="94">
        <v>4500</v>
      </c>
      <c r="AE578" s="94">
        <v>2000</v>
      </c>
      <c r="AF578" s="94">
        <v>2000</v>
      </c>
      <c r="AG578" s="94">
        <v>2000</v>
      </c>
      <c r="AH578" s="102" t="s">
        <v>3117</v>
      </c>
      <c r="AI578" s="102"/>
      <c r="AJ578" s="107"/>
      <c r="AK578" s="107" t="s">
        <v>3118</v>
      </c>
      <c r="AL578" s="107"/>
    </row>
    <row r="579" spans="2:38" ht="25.25" customHeight="1" x14ac:dyDescent="0.2">
      <c r="B579" s="102" t="s">
        <v>2238</v>
      </c>
      <c r="C579" s="94" t="s">
        <v>85</v>
      </c>
      <c r="D579" s="103" t="s">
        <v>11751</v>
      </c>
      <c r="E579" s="94" t="s">
        <v>11752</v>
      </c>
      <c r="F579" s="94" t="s">
        <v>3116</v>
      </c>
      <c r="G579" s="94" t="s">
        <v>2497</v>
      </c>
      <c r="H579" s="103">
        <v>2022</v>
      </c>
      <c r="I579" s="103">
        <v>2022</v>
      </c>
      <c r="J579" s="102" t="s">
        <v>2293</v>
      </c>
      <c r="K579" s="94" t="s">
        <v>2294</v>
      </c>
      <c r="L579" s="94"/>
      <c r="M579" s="94" t="s">
        <v>2295</v>
      </c>
      <c r="N579" s="94" t="s">
        <v>2296</v>
      </c>
      <c r="O579" s="94" t="s">
        <v>89</v>
      </c>
      <c r="P579" s="94" t="s">
        <v>257</v>
      </c>
      <c r="Q579" s="94" t="s">
        <v>2297</v>
      </c>
      <c r="R579" s="94" t="s">
        <v>2298</v>
      </c>
      <c r="S579" s="94" t="s">
        <v>91</v>
      </c>
      <c r="T579" s="94" t="s">
        <v>2247</v>
      </c>
      <c r="U579" s="94" t="s">
        <v>93</v>
      </c>
      <c r="V579" s="104" t="s">
        <v>3061</v>
      </c>
      <c r="W579" s="105" t="s">
        <v>3062</v>
      </c>
      <c r="X579" s="105" t="s">
        <v>2297</v>
      </c>
      <c r="Y579" s="105" t="s">
        <v>3063</v>
      </c>
      <c r="Z579" s="105" t="s">
        <v>3064</v>
      </c>
      <c r="AA579" s="105" t="s">
        <v>3065</v>
      </c>
      <c r="AB579" s="106">
        <v>4</v>
      </c>
      <c r="AC579" s="102">
        <v>40750</v>
      </c>
      <c r="AD579" s="94">
        <v>13500</v>
      </c>
      <c r="AE579" s="94">
        <v>7997</v>
      </c>
      <c r="AF579" s="94">
        <v>7997</v>
      </c>
      <c r="AG579" s="94">
        <v>7997</v>
      </c>
      <c r="AH579" s="102" t="s">
        <v>3117</v>
      </c>
      <c r="AI579" s="102"/>
      <c r="AJ579" s="107"/>
      <c r="AK579" s="107" t="s">
        <v>3118</v>
      </c>
      <c r="AL579" s="107"/>
    </row>
    <row r="580" spans="2:38" ht="25.25" customHeight="1" x14ac:dyDescent="0.2">
      <c r="B580" s="102" t="s">
        <v>2238</v>
      </c>
      <c r="C580" s="94" t="s">
        <v>85</v>
      </c>
      <c r="D580" s="103" t="s">
        <v>11753</v>
      </c>
      <c r="E580" s="94" t="s">
        <v>11754</v>
      </c>
      <c r="F580" s="94" t="s">
        <v>3116</v>
      </c>
      <c r="G580" s="94" t="s">
        <v>2497</v>
      </c>
      <c r="H580" s="103">
        <v>2022</v>
      </c>
      <c r="I580" s="103">
        <v>2022</v>
      </c>
      <c r="J580" s="102" t="s">
        <v>9074</v>
      </c>
      <c r="K580" s="94" t="s">
        <v>9075</v>
      </c>
      <c r="L580" s="94" t="s">
        <v>9076</v>
      </c>
      <c r="M580" s="94" t="s">
        <v>9077</v>
      </c>
      <c r="N580" s="94" t="s">
        <v>9078</v>
      </c>
      <c r="O580" s="94" t="s">
        <v>89</v>
      </c>
      <c r="P580" s="94" t="s">
        <v>90</v>
      </c>
      <c r="Q580" s="94" t="s">
        <v>9079</v>
      </c>
      <c r="R580" s="94" t="s">
        <v>9080</v>
      </c>
      <c r="S580" s="94" t="s">
        <v>135</v>
      </c>
      <c r="T580" s="94" t="s">
        <v>9081</v>
      </c>
      <c r="U580" s="94" t="s">
        <v>93</v>
      </c>
      <c r="V580" s="104" t="s">
        <v>9082</v>
      </c>
      <c r="W580" s="105" t="s">
        <v>2498</v>
      </c>
      <c r="X580" s="105" t="s">
        <v>9079</v>
      </c>
      <c r="Y580" s="105" t="s">
        <v>9083</v>
      </c>
      <c r="Z580" s="105" t="s">
        <v>9084</v>
      </c>
      <c r="AA580" s="105" t="s">
        <v>9085</v>
      </c>
      <c r="AB580" s="106">
        <v>3</v>
      </c>
      <c r="AC580" s="102">
        <v>3179</v>
      </c>
      <c r="AD580" s="94">
        <v>1550</v>
      </c>
      <c r="AE580" s="94">
        <v>1500</v>
      </c>
      <c r="AF580" s="94">
        <v>1500</v>
      </c>
      <c r="AG580" s="94">
        <v>1500</v>
      </c>
      <c r="AH580" s="102" t="s">
        <v>3117</v>
      </c>
      <c r="AI580" s="102"/>
      <c r="AJ580" s="107"/>
      <c r="AK580" s="107" t="s">
        <v>3118</v>
      </c>
      <c r="AL580" s="107"/>
    </row>
    <row r="581" spans="2:38" ht="25.25" customHeight="1" x14ac:dyDescent="0.2">
      <c r="B581" s="102" t="s">
        <v>2238</v>
      </c>
      <c r="C581" s="94" t="s">
        <v>85</v>
      </c>
      <c r="D581" s="103" t="s">
        <v>11755</v>
      </c>
      <c r="E581" s="94" t="s">
        <v>11756</v>
      </c>
      <c r="F581" s="94" t="s">
        <v>3116</v>
      </c>
      <c r="G581" s="94" t="s">
        <v>2497</v>
      </c>
      <c r="H581" s="103">
        <v>2022</v>
      </c>
      <c r="I581" s="103">
        <v>2022</v>
      </c>
      <c r="J581" s="102" t="s">
        <v>2261</v>
      </c>
      <c r="K581" s="94" t="s">
        <v>2262</v>
      </c>
      <c r="L581" s="94"/>
      <c r="M581" s="94" t="s">
        <v>2263</v>
      </c>
      <c r="N581" s="94" t="s">
        <v>2264</v>
      </c>
      <c r="O581" s="94" t="s">
        <v>89</v>
      </c>
      <c r="P581" s="94" t="s">
        <v>257</v>
      </c>
      <c r="Q581" s="94" t="s">
        <v>2265</v>
      </c>
      <c r="R581" s="94" t="s">
        <v>2266</v>
      </c>
      <c r="S581" s="94" t="s">
        <v>91</v>
      </c>
      <c r="T581" s="94" t="s">
        <v>2267</v>
      </c>
      <c r="U581" s="94" t="s">
        <v>93</v>
      </c>
      <c r="V581" s="104" t="s">
        <v>3055</v>
      </c>
      <c r="W581" s="105" t="s">
        <v>3056</v>
      </c>
      <c r="X581" s="105" t="s">
        <v>2265</v>
      </c>
      <c r="Y581" s="105" t="s">
        <v>3057</v>
      </c>
      <c r="Z581" s="105" t="s">
        <v>3058</v>
      </c>
      <c r="AA581" s="105" t="s">
        <v>3059</v>
      </c>
      <c r="AB581" s="106">
        <v>4</v>
      </c>
      <c r="AC581" s="102">
        <v>17570</v>
      </c>
      <c r="AD581" s="94">
        <v>8750</v>
      </c>
      <c r="AE581" s="94">
        <v>2400</v>
      </c>
      <c r="AF581" s="94">
        <v>2400</v>
      </c>
      <c r="AG581" s="94">
        <v>0</v>
      </c>
      <c r="AH581" s="102" t="s">
        <v>3117</v>
      </c>
      <c r="AI581" s="102"/>
      <c r="AJ581" s="107"/>
      <c r="AK581" s="107" t="s">
        <v>3118</v>
      </c>
      <c r="AL581" s="107"/>
    </row>
    <row r="582" spans="2:38" ht="25.25" customHeight="1" x14ac:dyDescent="0.2">
      <c r="B582" s="102" t="s">
        <v>2238</v>
      </c>
      <c r="C582" s="94" t="s">
        <v>85</v>
      </c>
      <c r="D582" s="103" t="s">
        <v>11757</v>
      </c>
      <c r="E582" s="94" t="s">
        <v>11758</v>
      </c>
      <c r="F582" s="94" t="s">
        <v>472</v>
      </c>
      <c r="G582" s="94" t="s">
        <v>2497</v>
      </c>
      <c r="H582" s="103">
        <v>2022</v>
      </c>
      <c r="I582" s="103">
        <v>2022</v>
      </c>
      <c r="J582" s="102" t="s">
        <v>9297</v>
      </c>
      <c r="K582" s="94" t="s">
        <v>9298</v>
      </c>
      <c r="L582" s="94" t="s">
        <v>9299</v>
      </c>
      <c r="M582" s="94" t="s">
        <v>9300</v>
      </c>
      <c r="N582" s="94" t="s">
        <v>9301</v>
      </c>
      <c r="O582" s="94" t="s">
        <v>89</v>
      </c>
      <c r="P582" s="94" t="s">
        <v>90</v>
      </c>
      <c r="Q582" s="94" t="s">
        <v>9302</v>
      </c>
      <c r="R582" s="94" t="s">
        <v>9303</v>
      </c>
      <c r="S582" s="94" t="s">
        <v>135</v>
      </c>
      <c r="T582" s="94" t="s">
        <v>2267</v>
      </c>
      <c r="U582" s="94" t="s">
        <v>93</v>
      </c>
      <c r="V582" s="104" t="s">
        <v>9304</v>
      </c>
      <c r="W582" s="105" t="s">
        <v>9305</v>
      </c>
      <c r="X582" s="105" t="s">
        <v>9302</v>
      </c>
      <c r="Y582" s="105" t="s">
        <v>9306</v>
      </c>
      <c r="Z582" s="105" t="s">
        <v>9307</v>
      </c>
      <c r="AA582" s="105" t="s">
        <v>9308</v>
      </c>
      <c r="AB582" s="106">
        <v>1</v>
      </c>
      <c r="AC582" s="102">
        <v>4500</v>
      </c>
      <c r="AD582" s="94">
        <v>2000</v>
      </c>
      <c r="AE582" s="94">
        <v>0</v>
      </c>
      <c r="AF582" s="94">
        <v>0</v>
      </c>
      <c r="AG582" s="94">
        <v>0</v>
      </c>
      <c r="AH582" s="102"/>
      <c r="AI582" s="102"/>
      <c r="AJ582" s="107"/>
      <c r="AK582" s="107" t="s">
        <v>2499</v>
      </c>
      <c r="AL582" s="107"/>
    </row>
    <row r="583" spans="2:38" ht="25.25" customHeight="1" x14ac:dyDescent="0.2">
      <c r="B583" s="102" t="s">
        <v>2238</v>
      </c>
      <c r="C583" s="94" t="s">
        <v>85</v>
      </c>
      <c r="D583" s="103" t="s">
        <v>11759</v>
      </c>
      <c r="E583" s="94" t="s">
        <v>11760</v>
      </c>
      <c r="F583" s="94" t="s">
        <v>472</v>
      </c>
      <c r="G583" s="94" t="s">
        <v>2497</v>
      </c>
      <c r="H583" s="103">
        <v>2022</v>
      </c>
      <c r="I583" s="103">
        <v>2022</v>
      </c>
      <c r="J583" s="102" t="s">
        <v>9297</v>
      </c>
      <c r="K583" s="94" t="s">
        <v>9298</v>
      </c>
      <c r="L583" s="94" t="s">
        <v>9299</v>
      </c>
      <c r="M583" s="94" t="s">
        <v>9300</v>
      </c>
      <c r="N583" s="94" t="s">
        <v>9301</v>
      </c>
      <c r="O583" s="94" t="s">
        <v>89</v>
      </c>
      <c r="P583" s="94" t="s">
        <v>90</v>
      </c>
      <c r="Q583" s="94" t="s">
        <v>9302</v>
      </c>
      <c r="R583" s="94" t="s">
        <v>9303</v>
      </c>
      <c r="S583" s="94" t="s">
        <v>135</v>
      </c>
      <c r="T583" s="94" t="s">
        <v>2267</v>
      </c>
      <c r="U583" s="94" t="s">
        <v>93</v>
      </c>
      <c r="V583" s="104" t="s">
        <v>9304</v>
      </c>
      <c r="W583" s="105" t="s">
        <v>9305</v>
      </c>
      <c r="X583" s="105" t="s">
        <v>9302</v>
      </c>
      <c r="Y583" s="105" t="s">
        <v>9306</v>
      </c>
      <c r="Z583" s="105" t="s">
        <v>9307</v>
      </c>
      <c r="AA583" s="105" t="s">
        <v>9308</v>
      </c>
      <c r="AB583" s="106">
        <v>1</v>
      </c>
      <c r="AC583" s="102">
        <v>3100</v>
      </c>
      <c r="AD583" s="94">
        <v>1600</v>
      </c>
      <c r="AE583" s="94">
        <v>0</v>
      </c>
      <c r="AF583" s="94">
        <v>0</v>
      </c>
      <c r="AG583" s="94">
        <v>0</v>
      </c>
      <c r="AH583" s="102"/>
      <c r="AI583" s="102"/>
      <c r="AJ583" s="107"/>
      <c r="AK583" s="107" t="s">
        <v>2499</v>
      </c>
      <c r="AL583" s="107"/>
    </row>
    <row r="584" spans="2:38" ht="25.25" customHeight="1" x14ac:dyDescent="0.2">
      <c r="B584" s="102" t="s">
        <v>2238</v>
      </c>
      <c r="C584" s="94" t="s">
        <v>85</v>
      </c>
      <c r="D584" s="103" t="s">
        <v>11761</v>
      </c>
      <c r="E584" s="94" t="s">
        <v>11762</v>
      </c>
      <c r="F584" s="94" t="s">
        <v>3116</v>
      </c>
      <c r="G584" s="94" t="s">
        <v>2497</v>
      </c>
      <c r="H584" s="103">
        <v>2022</v>
      </c>
      <c r="I584" s="103">
        <v>2022</v>
      </c>
      <c r="J584" s="102" t="s">
        <v>9297</v>
      </c>
      <c r="K584" s="94" t="s">
        <v>9298</v>
      </c>
      <c r="L584" s="94" t="s">
        <v>9299</v>
      </c>
      <c r="M584" s="94" t="s">
        <v>9300</v>
      </c>
      <c r="N584" s="94" t="s">
        <v>9301</v>
      </c>
      <c r="O584" s="94" t="s">
        <v>89</v>
      </c>
      <c r="P584" s="94" t="s">
        <v>90</v>
      </c>
      <c r="Q584" s="94" t="s">
        <v>9302</v>
      </c>
      <c r="R584" s="94" t="s">
        <v>9303</v>
      </c>
      <c r="S584" s="94" t="s">
        <v>135</v>
      </c>
      <c r="T584" s="94" t="s">
        <v>2267</v>
      </c>
      <c r="U584" s="94" t="s">
        <v>93</v>
      </c>
      <c r="V584" s="104" t="s">
        <v>9304</v>
      </c>
      <c r="W584" s="105" t="s">
        <v>9305</v>
      </c>
      <c r="X584" s="105" t="s">
        <v>9302</v>
      </c>
      <c r="Y584" s="105" t="s">
        <v>9306</v>
      </c>
      <c r="Z584" s="105" t="s">
        <v>9307</v>
      </c>
      <c r="AA584" s="105" t="s">
        <v>9308</v>
      </c>
      <c r="AB584" s="106">
        <v>2</v>
      </c>
      <c r="AC584" s="102">
        <v>7450</v>
      </c>
      <c r="AD584" s="94">
        <v>3600</v>
      </c>
      <c r="AE584" s="94">
        <v>1600</v>
      </c>
      <c r="AF584" s="94">
        <v>1600</v>
      </c>
      <c r="AG584" s="94">
        <v>1600</v>
      </c>
      <c r="AH584" s="102" t="s">
        <v>3117</v>
      </c>
      <c r="AI584" s="102"/>
      <c r="AJ584" s="107"/>
      <c r="AK584" s="107" t="s">
        <v>3118</v>
      </c>
      <c r="AL584" s="107"/>
    </row>
    <row r="585" spans="2:38" ht="25.25" customHeight="1" x14ac:dyDescent="0.2">
      <c r="B585" s="102" t="s">
        <v>2238</v>
      </c>
      <c r="C585" s="94" t="s">
        <v>85</v>
      </c>
      <c r="D585" s="103" t="s">
        <v>11763</v>
      </c>
      <c r="E585" s="94" t="s">
        <v>11764</v>
      </c>
      <c r="F585" s="94" t="s">
        <v>3116</v>
      </c>
      <c r="G585" s="94" t="s">
        <v>2497</v>
      </c>
      <c r="H585" s="103">
        <v>2022</v>
      </c>
      <c r="I585" s="103">
        <v>2022</v>
      </c>
      <c r="J585" s="102" t="s">
        <v>9043</v>
      </c>
      <c r="K585" s="94" t="s">
        <v>9044</v>
      </c>
      <c r="L585" s="94" t="s">
        <v>9045</v>
      </c>
      <c r="M585" s="94" t="s">
        <v>9046</v>
      </c>
      <c r="N585" s="94" t="s">
        <v>9047</v>
      </c>
      <c r="O585" s="94" t="s">
        <v>89</v>
      </c>
      <c r="P585" s="94" t="s">
        <v>90</v>
      </c>
      <c r="Q585" s="94" t="s">
        <v>9048</v>
      </c>
      <c r="R585" s="94" t="s">
        <v>9049</v>
      </c>
      <c r="S585" s="94" t="s">
        <v>135</v>
      </c>
      <c r="T585" s="94" t="s">
        <v>2267</v>
      </c>
      <c r="U585" s="94" t="s">
        <v>93</v>
      </c>
      <c r="V585" s="104" t="s">
        <v>9050</v>
      </c>
      <c r="W585" s="105" t="s">
        <v>2498</v>
      </c>
      <c r="X585" s="105" t="s">
        <v>9048</v>
      </c>
      <c r="Y585" s="105" t="s">
        <v>9051</v>
      </c>
      <c r="Z585" s="105" t="s">
        <v>9052</v>
      </c>
      <c r="AA585" s="105" t="s">
        <v>9053</v>
      </c>
      <c r="AB585" s="106">
        <v>3</v>
      </c>
      <c r="AC585" s="102">
        <v>15000</v>
      </c>
      <c r="AD585" s="94">
        <v>6000</v>
      </c>
      <c r="AE585" s="94">
        <v>3500</v>
      </c>
      <c r="AF585" s="94">
        <v>3500</v>
      </c>
      <c r="AG585" s="94">
        <v>3500</v>
      </c>
      <c r="AH585" s="102" t="s">
        <v>3117</v>
      </c>
      <c r="AI585" s="102"/>
      <c r="AJ585" s="107"/>
      <c r="AK585" s="107" t="s">
        <v>3118</v>
      </c>
      <c r="AL585" s="107"/>
    </row>
    <row r="586" spans="2:38" ht="25.25" customHeight="1" x14ac:dyDescent="0.2">
      <c r="B586" s="102" t="s">
        <v>2238</v>
      </c>
      <c r="C586" s="94" t="s">
        <v>85</v>
      </c>
      <c r="D586" s="103" t="s">
        <v>11765</v>
      </c>
      <c r="E586" s="94" t="s">
        <v>11766</v>
      </c>
      <c r="F586" s="94" t="s">
        <v>3116</v>
      </c>
      <c r="G586" s="94" t="s">
        <v>2497</v>
      </c>
      <c r="H586" s="103">
        <v>2022</v>
      </c>
      <c r="I586" s="103">
        <v>2022</v>
      </c>
      <c r="J586" s="102" t="s">
        <v>2323</v>
      </c>
      <c r="K586" s="94" t="s">
        <v>2324</v>
      </c>
      <c r="L586" s="94" t="s">
        <v>3067</v>
      </c>
      <c r="M586" s="94" t="s">
        <v>2326</v>
      </c>
      <c r="N586" s="94" t="s">
        <v>2327</v>
      </c>
      <c r="O586" s="94" t="s">
        <v>89</v>
      </c>
      <c r="P586" s="94" t="s">
        <v>90</v>
      </c>
      <c r="Q586" s="94" t="s">
        <v>2297</v>
      </c>
      <c r="R586" s="94" t="s">
        <v>2298</v>
      </c>
      <c r="S586" s="94" t="s">
        <v>135</v>
      </c>
      <c r="T586" s="94" t="s">
        <v>2247</v>
      </c>
      <c r="U586" s="94" t="s">
        <v>93</v>
      </c>
      <c r="V586" s="104" t="s">
        <v>3068</v>
      </c>
      <c r="W586" s="105" t="s">
        <v>2498</v>
      </c>
      <c r="X586" s="105" t="s">
        <v>2297</v>
      </c>
      <c r="Y586" s="105" t="s">
        <v>3063</v>
      </c>
      <c r="Z586" s="105" t="s">
        <v>3069</v>
      </c>
      <c r="AA586" s="105" t="s">
        <v>3070</v>
      </c>
      <c r="AB586" s="106">
        <v>3</v>
      </c>
      <c r="AC586" s="102">
        <v>11550</v>
      </c>
      <c r="AD586" s="94">
        <v>4000</v>
      </c>
      <c r="AE586" s="94">
        <v>2800</v>
      </c>
      <c r="AF586" s="94">
        <v>2800</v>
      </c>
      <c r="AG586" s="94">
        <v>2800</v>
      </c>
      <c r="AH586" s="102" t="s">
        <v>3117</v>
      </c>
      <c r="AI586" s="102"/>
      <c r="AJ586" s="107"/>
      <c r="AK586" s="107" t="s">
        <v>3118</v>
      </c>
      <c r="AL586" s="107"/>
    </row>
    <row r="587" spans="2:38" ht="25.25" customHeight="1" x14ac:dyDescent="0.2">
      <c r="B587" s="102" t="s">
        <v>2238</v>
      </c>
      <c r="C587" s="94" t="s">
        <v>85</v>
      </c>
      <c r="D587" s="103" t="s">
        <v>11767</v>
      </c>
      <c r="E587" s="94" t="s">
        <v>11768</v>
      </c>
      <c r="F587" s="94" t="s">
        <v>3505</v>
      </c>
      <c r="G587" s="94" t="s">
        <v>2497</v>
      </c>
      <c r="H587" s="103">
        <v>2022</v>
      </c>
      <c r="I587" s="103">
        <v>2022</v>
      </c>
      <c r="J587" s="102" t="s">
        <v>11769</v>
      </c>
      <c r="K587" s="94" t="s">
        <v>11770</v>
      </c>
      <c r="L587" s="94" t="s">
        <v>11771</v>
      </c>
      <c r="M587" s="94" t="s">
        <v>11772</v>
      </c>
      <c r="N587" s="94" t="s">
        <v>11773</v>
      </c>
      <c r="O587" s="94" t="s">
        <v>89</v>
      </c>
      <c r="P587" s="94" t="s">
        <v>90</v>
      </c>
      <c r="Q587" s="94" t="s">
        <v>11774</v>
      </c>
      <c r="R587" s="94" t="s">
        <v>11775</v>
      </c>
      <c r="S587" s="94" t="s">
        <v>135</v>
      </c>
      <c r="T587" s="94" t="s">
        <v>2352</v>
      </c>
      <c r="U587" s="94" t="s">
        <v>93</v>
      </c>
      <c r="V587" s="104" t="s">
        <v>11776</v>
      </c>
      <c r="W587" s="105" t="s">
        <v>2498</v>
      </c>
      <c r="X587" s="105" t="s">
        <v>11774</v>
      </c>
      <c r="Y587" s="105" t="s">
        <v>11777</v>
      </c>
      <c r="Z587" s="105" t="s">
        <v>11778</v>
      </c>
      <c r="AA587" s="105" t="s">
        <v>11779</v>
      </c>
      <c r="AB587" s="106">
        <v>1</v>
      </c>
      <c r="AC587" s="102">
        <v>78170</v>
      </c>
      <c r="AD587" s="94">
        <v>2500</v>
      </c>
      <c r="AE587" s="94">
        <v>0</v>
      </c>
      <c r="AF587" s="94">
        <v>0</v>
      </c>
      <c r="AG587" s="94">
        <v>0</v>
      </c>
      <c r="AH587" s="102"/>
      <c r="AI587" s="102"/>
      <c r="AJ587" s="107"/>
      <c r="AK587" s="107" t="s">
        <v>3118</v>
      </c>
      <c r="AL587" s="107"/>
    </row>
    <row r="588" spans="2:38" ht="25.25" customHeight="1" x14ac:dyDescent="0.2">
      <c r="B588" s="102" t="s">
        <v>2238</v>
      </c>
      <c r="C588" s="94" t="s">
        <v>85</v>
      </c>
      <c r="D588" s="103" t="s">
        <v>11780</v>
      </c>
      <c r="E588" s="94" t="s">
        <v>11781</v>
      </c>
      <c r="F588" s="94" t="s">
        <v>3116</v>
      </c>
      <c r="G588" s="94" t="s">
        <v>2497</v>
      </c>
      <c r="H588" s="103">
        <v>2022</v>
      </c>
      <c r="I588" s="103">
        <v>2022</v>
      </c>
      <c r="J588" s="102" t="s">
        <v>2345</v>
      </c>
      <c r="K588" s="94" t="s">
        <v>2346</v>
      </c>
      <c r="L588" s="94" t="s">
        <v>3072</v>
      </c>
      <c r="M588" s="94" t="s">
        <v>2348</v>
      </c>
      <c r="N588" s="94" t="s">
        <v>2349</v>
      </c>
      <c r="O588" s="94" t="s">
        <v>89</v>
      </c>
      <c r="P588" s="94" t="s">
        <v>90</v>
      </c>
      <c r="Q588" s="94" t="s">
        <v>2350</v>
      </c>
      <c r="R588" s="94" t="s">
        <v>2351</v>
      </c>
      <c r="S588" s="94" t="s">
        <v>135</v>
      </c>
      <c r="T588" s="94" t="s">
        <v>2352</v>
      </c>
      <c r="U588" s="94" t="s">
        <v>93</v>
      </c>
      <c r="V588" s="104" t="s">
        <v>3073</v>
      </c>
      <c r="W588" s="105" t="s">
        <v>2498</v>
      </c>
      <c r="X588" s="105" t="s">
        <v>3074</v>
      </c>
      <c r="Y588" s="105" t="s">
        <v>3075</v>
      </c>
      <c r="Z588" s="105" t="s">
        <v>3076</v>
      </c>
      <c r="AA588" s="105" t="s">
        <v>3077</v>
      </c>
      <c r="AB588" s="106">
        <v>3</v>
      </c>
      <c r="AC588" s="102">
        <v>15483</v>
      </c>
      <c r="AD588" s="94">
        <v>6450</v>
      </c>
      <c r="AE588" s="94">
        <v>1900</v>
      </c>
      <c r="AF588" s="94">
        <v>1900</v>
      </c>
      <c r="AG588" s="94">
        <v>1900</v>
      </c>
      <c r="AH588" s="102" t="s">
        <v>3117</v>
      </c>
      <c r="AI588" s="102"/>
      <c r="AJ588" s="107"/>
      <c r="AK588" s="107" t="s">
        <v>3118</v>
      </c>
      <c r="AL588" s="107"/>
    </row>
    <row r="589" spans="2:38" ht="25.25" customHeight="1" x14ac:dyDescent="0.2">
      <c r="B589" s="102" t="s">
        <v>2238</v>
      </c>
      <c r="C589" s="94" t="s">
        <v>85</v>
      </c>
      <c r="D589" s="103" t="s">
        <v>11782</v>
      </c>
      <c r="E589" s="94" t="s">
        <v>11783</v>
      </c>
      <c r="F589" s="94" t="s">
        <v>472</v>
      </c>
      <c r="G589" s="94" t="s">
        <v>2497</v>
      </c>
      <c r="H589" s="103">
        <v>2022</v>
      </c>
      <c r="I589" s="103">
        <v>2022</v>
      </c>
      <c r="J589" s="102" t="s">
        <v>2345</v>
      </c>
      <c r="K589" s="94" t="s">
        <v>2346</v>
      </c>
      <c r="L589" s="94" t="s">
        <v>3072</v>
      </c>
      <c r="M589" s="94" t="s">
        <v>2348</v>
      </c>
      <c r="N589" s="94" t="s">
        <v>2349</v>
      </c>
      <c r="O589" s="94" t="s">
        <v>89</v>
      </c>
      <c r="P589" s="94" t="s">
        <v>90</v>
      </c>
      <c r="Q589" s="94" t="s">
        <v>2350</v>
      </c>
      <c r="R589" s="94" t="s">
        <v>2351</v>
      </c>
      <c r="S589" s="94" t="s">
        <v>135</v>
      </c>
      <c r="T589" s="94" t="s">
        <v>2352</v>
      </c>
      <c r="U589" s="94" t="s">
        <v>93</v>
      </c>
      <c r="V589" s="104" t="s">
        <v>3073</v>
      </c>
      <c r="W589" s="105" t="s">
        <v>2498</v>
      </c>
      <c r="X589" s="105" t="s">
        <v>3074</v>
      </c>
      <c r="Y589" s="105" t="s">
        <v>3075</v>
      </c>
      <c r="Z589" s="105" t="s">
        <v>3076</v>
      </c>
      <c r="AA589" s="105" t="s">
        <v>3077</v>
      </c>
      <c r="AB589" s="106">
        <v>2</v>
      </c>
      <c r="AC589" s="102">
        <v>11975</v>
      </c>
      <c r="AD589" s="94">
        <v>8000</v>
      </c>
      <c r="AE589" s="94">
        <v>0</v>
      </c>
      <c r="AF589" s="94">
        <v>0</v>
      </c>
      <c r="AG589" s="94">
        <v>0</v>
      </c>
      <c r="AH589" s="102"/>
      <c r="AI589" s="102"/>
      <c r="AJ589" s="107"/>
      <c r="AK589" s="107" t="s">
        <v>2499</v>
      </c>
      <c r="AL589" s="107"/>
    </row>
    <row r="590" spans="2:38" ht="25.25" customHeight="1" x14ac:dyDescent="0.2">
      <c r="B590" s="102" t="s">
        <v>2238</v>
      </c>
      <c r="C590" s="94" t="s">
        <v>85</v>
      </c>
      <c r="D590" s="103" t="s">
        <v>11784</v>
      </c>
      <c r="E590" s="94" t="s">
        <v>11785</v>
      </c>
      <c r="F590" s="94" t="s">
        <v>3116</v>
      </c>
      <c r="G590" s="94" t="s">
        <v>2497</v>
      </c>
      <c r="H590" s="103">
        <v>2022</v>
      </c>
      <c r="I590" s="103">
        <v>2022</v>
      </c>
      <c r="J590" s="102" t="s">
        <v>9110</v>
      </c>
      <c r="K590" s="94" t="s">
        <v>9111</v>
      </c>
      <c r="L590" s="94"/>
      <c r="M590" s="94" t="s">
        <v>9112</v>
      </c>
      <c r="N590" s="94" t="s">
        <v>9113</v>
      </c>
      <c r="O590" s="94" t="s">
        <v>89</v>
      </c>
      <c r="P590" s="94" t="s">
        <v>90</v>
      </c>
      <c r="Q590" s="94" t="s">
        <v>9061</v>
      </c>
      <c r="R590" s="94" t="s">
        <v>9062</v>
      </c>
      <c r="S590" s="94" t="s">
        <v>135</v>
      </c>
      <c r="T590" s="94" t="s">
        <v>92</v>
      </c>
      <c r="U590" s="94" t="s">
        <v>93</v>
      </c>
      <c r="V590" s="104" t="s">
        <v>9114</v>
      </c>
      <c r="W590" s="105" t="s">
        <v>2498</v>
      </c>
      <c r="X590" s="105" t="s">
        <v>9061</v>
      </c>
      <c r="Y590" s="105" t="s">
        <v>9115</v>
      </c>
      <c r="Z590" s="105" t="s">
        <v>9116</v>
      </c>
      <c r="AA590" s="105" t="s">
        <v>9117</v>
      </c>
      <c r="AB590" s="106">
        <v>3</v>
      </c>
      <c r="AC590" s="102">
        <v>29226</v>
      </c>
      <c r="AD590" s="94">
        <v>5600</v>
      </c>
      <c r="AE590" s="94">
        <v>5545</v>
      </c>
      <c r="AF590" s="94">
        <v>5545</v>
      </c>
      <c r="AG590" s="94">
        <v>5545</v>
      </c>
      <c r="AH590" s="102" t="s">
        <v>3117</v>
      </c>
      <c r="AI590" s="102"/>
      <c r="AJ590" s="107"/>
      <c r="AK590" s="107" t="s">
        <v>3118</v>
      </c>
      <c r="AL590" s="107"/>
    </row>
    <row r="591" spans="2:38" ht="25.25" customHeight="1" x14ac:dyDescent="0.2">
      <c r="B591" s="102" t="s">
        <v>2238</v>
      </c>
      <c r="C591" s="94" t="s">
        <v>85</v>
      </c>
      <c r="D591" s="103" t="s">
        <v>11786</v>
      </c>
      <c r="E591" s="94" t="s">
        <v>11787</v>
      </c>
      <c r="F591" s="94" t="s">
        <v>3116</v>
      </c>
      <c r="G591" s="94" t="s">
        <v>2497</v>
      </c>
      <c r="H591" s="103">
        <v>2022</v>
      </c>
      <c r="I591" s="103">
        <v>2022</v>
      </c>
      <c r="J591" s="102" t="s">
        <v>9145</v>
      </c>
      <c r="K591" s="94" t="s">
        <v>11788</v>
      </c>
      <c r="L591" s="94" t="s">
        <v>9147</v>
      </c>
      <c r="M591" s="94" t="s">
        <v>11789</v>
      </c>
      <c r="N591" s="94" t="s">
        <v>9149</v>
      </c>
      <c r="O591" s="94" t="s">
        <v>89</v>
      </c>
      <c r="P591" s="94" t="s">
        <v>90</v>
      </c>
      <c r="Q591" s="94" t="s">
        <v>9150</v>
      </c>
      <c r="R591" s="94" t="s">
        <v>9151</v>
      </c>
      <c r="S591" s="94" t="s">
        <v>135</v>
      </c>
      <c r="T591" s="94" t="s">
        <v>2247</v>
      </c>
      <c r="U591" s="94" t="s">
        <v>93</v>
      </c>
      <c r="V591" s="104" t="s">
        <v>11790</v>
      </c>
      <c r="W591" s="105" t="s">
        <v>2498</v>
      </c>
      <c r="X591" s="105" t="s">
        <v>9150</v>
      </c>
      <c r="Y591" s="105" t="s">
        <v>9153</v>
      </c>
      <c r="Z591" s="105"/>
      <c r="AA591" s="105"/>
      <c r="AB591" s="106">
        <v>3</v>
      </c>
      <c r="AC591" s="102">
        <v>11350</v>
      </c>
      <c r="AD591" s="94">
        <v>5500</v>
      </c>
      <c r="AE591" s="94">
        <v>2600</v>
      </c>
      <c r="AF591" s="94">
        <v>2600</v>
      </c>
      <c r="AG591" s="94">
        <v>2600</v>
      </c>
      <c r="AH591" s="102" t="s">
        <v>3117</v>
      </c>
      <c r="AI591" s="102"/>
      <c r="AJ591" s="107"/>
      <c r="AK591" s="107" t="s">
        <v>3118</v>
      </c>
      <c r="AL591" s="107"/>
    </row>
    <row r="592" spans="2:38" ht="25.25" customHeight="1" x14ac:dyDescent="0.2">
      <c r="B592" s="102" t="s">
        <v>2238</v>
      </c>
      <c r="C592" s="94" t="s">
        <v>85</v>
      </c>
      <c r="D592" s="103" t="s">
        <v>11791</v>
      </c>
      <c r="E592" s="94" t="s">
        <v>11792</v>
      </c>
      <c r="F592" s="94" t="s">
        <v>3116</v>
      </c>
      <c r="G592" s="94" t="s">
        <v>2497</v>
      </c>
      <c r="H592" s="103">
        <v>2022</v>
      </c>
      <c r="I592" s="103">
        <v>2022</v>
      </c>
      <c r="J592" s="102" t="s">
        <v>9209</v>
      </c>
      <c r="K592" s="94" t="s">
        <v>9210</v>
      </c>
      <c r="L592" s="94"/>
      <c r="M592" s="94" t="s">
        <v>9211</v>
      </c>
      <c r="N592" s="94" t="s">
        <v>9212</v>
      </c>
      <c r="O592" s="94" t="s">
        <v>89</v>
      </c>
      <c r="P592" s="94" t="s">
        <v>257</v>
      </c>
      <c r="Q592" s="94" t="s">
        <v>9061</v>
      </c>
      <c r="R592" s="94" t="s">
        <v>9062</v>
      </c>
      <c r="S592" s="94" t="s">
        <v>91</v>
      </c>
      <c r="T592" s="94" t="s">
        <v>92</v>
      </c>
      <c r="U592" s="94" t="s">
        <v>93</v>
      </c>
      <c r="V592" s="104" t="s">
        <v>9213</v>
      </c>
      <c r="W592" s="105" t="s">
        <v>2498</v>
      </c>
      <c r="X592" s="105" t="s">
        <v>9061</v>
      </c>
      <c r="Y592" s="105" t="s">
        <v>9115</v>
      </c>
      <c r="Z592" s="105" t="s">
        <v>9214</v>
      </c>
      <c r="AA592" s="105" t="s">
        <v>9215</v>
      </c>
      <c r="AB592" s="106">
        <v>4</v>
      </c>
      <c r="AC592" s="102">
        <v>37922</v>
      </c>
      <c r="AD592" s="94">
        <v>18900</v>
      </c>
      <c r="AE592" s="94">
        <v>9200</v>
      </c>
      <c r="AF592" s="94">
        <v>9200</v>
      </c>
      <c r="AG592" s="94">
        <v>9200</v>
      </c>
      <c r="AH592" s="102" t="s">
        <v>3117</v>
      </c>
      <c r="AI592" s="102"/>
      <c r="AJ592" s="107"/>
      <c r="AK592" s="107" t="s">
        <v>3118</v>
      </c>
      <c r="AL592" s="107"/>
    </row>
    <row r="593" spans="2:38" ht="25.25" customHeight="1" x14ac:dyDescent="0.2">
      <c r="B593" s="102" t="s">
        <v>2238</v>
      </c>
      <c r="C593" s="94" t="s">
        <v>85</v>
      </c>
      <c r="D593" s="103" t="s">
        <v>11793</v>
      </c>
      <c r="E593" s="94" t="s">
        <v>11794</v>
      </c>
      <c r="F593" s="94" t="s">
        <v>3116</v>
      </c>
      <c r="G593" s="94" t="s">
        <v>2497</v>
      </c>
      <c r="H593" s="103">
        <v>2022</v>
      </c>
      <c r="I593" s="103">
        <v>2022</v>
      </c>
      <c r="J593" s="102" t="s">
        <v>2408</v>
      </c>
      <c r="K593" s="94" t="s">
        <v>2409</v>
      </c>
      <c r="L593" s="94" t="s">
        <v>2410</v>
      </c>
      <c r="M593" s="94" t="s">
        <v>2411</v>
      </c>
      <c r="N593" s="94" t="s">
        <v>2412</v>
      </c>
      <c r="O593" s="94" t="s">
        <v>89</v>
      </c>
      <c r="P593" s="94" t="s">
        <v>90</v>
      </c>
      <c r="Q593" s="94" t="s">
        <v>2413</v>
      </c>
      <c r="R593" s="94" t="s">
        <v>2414</v>
      </c>
      <c r="S593" s="94" t="s">
        <v>135</v>
      </c>
      <c r="T593" s="94" t="s">
        <v>92</v>
      </c>
      <c r="U593" s="94" t="s">
        <v>93</v>
      </c>
      <c r="V593" s="104" t="s">
        <v>3090</v>
      </c>
      <c r="W593" s="105" t="s">
        <v>3091</v>
      </c>
      <c r="X593" s="105" t="s">
        <v>2413</v>
      </c>
      <c r="Y593" s="105" t="s">
        <v>3092</v>
      </c>
      <c r="Z593" s="105" t="s">
        <v>3093</v>
      </c>
      <c r="AA593" s="105" t="s">
        <v>3094</v>
      </c>
      <c r="AB593" s="106">
        <v>3</v>
      </c>
      <c r="AC593" s="102">
        <v>9235</v>
      </c>
      <c r="AD593" s="94">
        <v>4550</v>
      </c>
      <c r="AE593" s="94">
        <v>3900</v>
      </c>
      <c r="AF593" s="94">
        <v>3900</v>
      </c>
      <c r="AG593" s="94">
        <v>3900</v>
      </c>
      <c r="AH593" s="102" t="s">
        <v>3117</v>
      </c>
      <c r="AI593" s="102"/>
      <c r="AJ593" s="107"/>
      <c r="AK593" s="107" t="s">
        <v>3118</v>
      </c>
      <c r="AL593" s="107"/>
    </row>
    <row r="594" spans="2:38" ht="25.25" customHeight="1" x14ac:dyDescent="0.2">
      <c r="B594" s="102" t="s">
        <v>2238</v>
      </c>
      <c r="C594" s="94" t="s">
        <v>85</v>
      </c>
      <c r="D594" s="103" t="s">
        <v>11795</v>
      </c>
      <c r="E594" s="94" t="s">
        <v>11796</v>
      </c>
      <c r="F594" s="94" t="s">
        <v>3505</v>
      </c>
      <c r="G594" s="94" t="s">
        <v>2497</v>
      </c>
      <c r="H594" s="103">
        <v>2022</v>
      </c>
      <c r="I594" s="103">
        <v>2022</v>
      </c>
      <c r="J594" s="102" t="s">
        <v>11797</v>
      </c>
      <c r="K594" s="94" t="s">
        <v>11798</v>
      </c>
      <c r="L594" s="94" t="s">
        <v>11799</v>
      </c>
      <c r="M594" s="94" t="s">
        <v>11800</v>
      </c>
      <c r="N594" s="94" t="s">
        <v>11801</v>
      </c>
      <c r="O594" s="94" t="s">
        <v>89</v>
      </c>
      <c r="P594" s="94" t="s">
        <v>90</v>
      </c>
      <c r="Q594" s="94" t="s">
        <v>11802</v>
      </c>
      <c r="R594" s="94" t="s">
        <v>11803</v>
      </c>
      <c r="S594" s="94" t="s">
        <v>135</v>
      </c>
      <c r="T594" s="94" t="s">
        <v>9081</v>
      </c>
      <c r="U594" s="94" t="s">
        <v>93</v>
      </c>
      <c r="V594" s="104" t="s">
        <v>11804</v>
      </c>
      <c r="W594" s="105" t="s">
        <v>11805</v>
      </c>
      <c r="X594" s="105" t="s">
        <v>11806</v>
      </c>
      <c r="Y594" s="105" t="s">
        <v>11807</v>
      </c>
      <c r="Z594" s="105" t="s">
        <v>11808</v>
      </c>
      <c r="AA594" s="105" t="s">
        <v>11809</v>
      </c>
      <c r="AB594" s="106">
        <v>1</v>
      </c>
      <c r="AC594" s="102">
        <v>19341</v>
      </c>
      <c r="AD594" s="94">
        <v>1560</v>
      </c>
      <c r="AE594" s="94">
        <v>0</v>
      </c>
      <c r="AF594" s="94">
        <v>0</v>
      </c>
      <c r="AG594" s="94">
        <v>0</v>
      </c>
      <c r="AH594" s="102"/>
      <c r="AI594" s="102"/>
      <c r="AJ594" s="107"/>
      <c r="AK594" s="107" t="s">
        <v>3118</v>
      </c>
      <c r="AL594" s="107"/>
    </row>
    <row r="595" spans="2:38" ht="25.25" customHeight="1" x14ac:dyDescent="0.2">
      <c r="B595" s="102" t="s">
        <v>2238</v>
      </c>
      <c r="C595" s="94" t="s">
        <v>85</v>
      </c>
      <c r="D595" s="103" t="s">
        <v>11810</v>
      </c>
      <c r="E595" s="94" t="s">
        <v>11811</v>
      </c>
      <c r="F595" s="94" t="s">
        <v>3116</v>
      </c>
      <c r="G595" s="94" t="s">
        <v>2497</v>
      </c>
      <c r="H595" s="103">
        <v>2022</v>
      </c>
      <c r="I595" s="103">
        <v>2022</v>
      </c>
      <c r="J595" s="102" t="s">
        <v>9231</v>
      </c>
      <c r="K595" s="94" t="s">
        <v>9232</v>
      </c>
      <c r="L595" s="94"/>
      <c r="M595" s="94" t="s">
        <v>9233</v>
      </c>
      <c r="N595" s="94" t="s">
        <v>9234</v>
      </c>
      <c r="O595" s="94" t="s">
        <v>89</v>
      </c>
      <c r="P595" s="94" t="s">
        <v>257</v>
      </c>
      <c r="Q595" s="94" t="s">
        <v>9235</v>
      </c>
      <c r="R595" s="94" t="s">
        <v>2351</v>
      </c>
      <c r="S595" s="94" t="s">
        <v>91</v>
      </c>
      <c r="T595" s="94" t="s">
        <v>2352</v>
      </c>
      <c r="U595" s="94" t="s">
        <v>93</v>
      </c>
      <c r="V595" s="104" t="s">
        <v>3244</v>
      </c>
      <c r="W595" s="105" t="s">
        <v>9236</v>
      </c>
      <c r="X595" s="105" t="s">
        <v>3243</v>
      </c>
      <c r="Y595" s="105" t="s">
        <v>3246</v>
      </c>
      <c r="Z595" s="105" t="s">
        <v>9237</v>
      </c>
      <c r="AA595" s="105" t="s">
        <v>9238</v>
      </c>
      <c r="AB595" s="106">
        <v>4</v>
      </c>
      <c r="AC595" s="102">
        <v>63737</v>
      </c>
      <c r="AD595" s="94">
        <v>23400</v>
      </c>
      <c r="AE595" s="94">
        <v>14000</v>
      </c>
      <c r="AF595" s="94">
        <v>14000</v>
      </c>
      <c r="AG595" s="94">
        <v>14000</v>
      </c>
      <c r="AH595" s="102" t="s">
        <v>3117</v>
      </c>
      <c r="AI595" s="102"/>
      <c r="AJ595" s="107"/>
      <c r="AK595" s="107" t="s">
        <v>3118</v>
      </c>
      <c r="AL595" s="107"/>
    </row>
    <row r="596" spans="2:38" ht="25.25" customHeight="1" x14ac:dyDescent="0.2">
      <c r="B596" s="102" t="s">
        <v>2238</v>
      </c>
      <c r="C596" s="94" t="s">
        <v>85</v>
      </c>
      <c r="D596" s="103" t="s">
        <v>11812</v>
      </c>
      <c r="E596" s="94" t="s">
        <v>11813</v>
      </c>
      <c r="F596" s="94" t="s">
        <v>3116</v>
      </c>
      <c r="G596" s="94" t="s">
        <v>2497</v>
      </c>
      <c r="H596" s="103">
        <v>2022</v>
      </c>
      <c r="I596" s="103">
        <v>2022</v>
      </c>
      <c r="J596" s="102" t="s">
        <v>9135</v>
      </c>
      <c r="K596" s="94" t="s">
        <v>9136</v>
      </c>
      <c r="L596" s="94" t="s">
        <v>9137</v>
      </c>
      <c r="M596" s="94" t="s">
        <v>9138</v>
      </c>
      <c r="N596" s="94" t="s">
        <v>9139</v>
      </c>
      <c r="O596" s="94" t="s">
        <v>89</v>
      </c>
      <c r="P596" s="94" t="s">
        <v>90</v>
      </c>
      <c r="Q596" s="94" t="s">
        <v>2297</v>
      </c>
      <c r="R596" s="94" t="s">
        <v>2298</v>
      </c>
      <c r="S596" s="94" t="s">
        <v>135</v>
      </c>
      <c r="T596" s="94" t="s">
        <v>2247</v>
      </c>
      <c r="U596" s="94" t="s">
        <v>93</v>
      </c>
      <c r="V596" s="104" t="s">
        <v>9140</v>
      </c>
      <c r="W596" s="105" t="s">
        <v>2498</v>
      </c>
      <c r="X596" s="105" t="s">
        <v>2297</v>
      </c>
      <c r="Y596" s="105" t="s">
        <v>3063</v>
      </c>
      <c r="Z596" s="105" t="s">
        <v>9141</v>
      </c>
      <c r="AA596" s="105" t="s">
        <v>9142</v>
      </c>
      <c r="AB596" s="106">
        <v>3</v>
      </c>
      <c r="AC596" s="102">
        <v>7650</v>
      </c>
      <c r="AD596" s="94">
        <v>3200</v>
      </c>
      <c r="AE596" s="94">
        <v>2800</v>
      </c>
      <c r="AF596" s="94">
        <v>2800</v>
      </c>
      <c r="AG596" s="94">
        <v>2800</v>
      </c>
      <c r="AH596" s="102" t="s">
        <v>3117</v>
      </c>
      <c r="AI596" s="102"/>
      <c r="AJ596" s="107"/>
      <c r="AK596" s="107" t="s">
        <v>3118</v>
      </c>
      <c r="AL596" s="107"/>
    </row>
    <row r="597" spans="2:38" ht="25.25" customHeight="1" x14ac:dyDescent="0.2">
      <c r="B597" s="102" t="s">
        <v>2238</v>
      </c>
      <c r="C597" s="94" t="s">
        <v>85</v>
      </c>
      <c r="D597" s="103" t="s">
        <v>11814</v>
      </c>
      <c r="E597" s="94" t="s">
        <v>11815</v>
      </c>
      <c r="F597" s="94" t="s">
        <v>3116</v>
      </c>
      <c r="G597" s="94" t="s">
        <v>2497</v>
      </c>
      <c r="H597" s="103">
        <v>2022</v>
      </c>
      <c r="I597" s="103">
        <v>2022</v>
      </c>
      <c r="J597" s="102" t="s">
        <v>11816</v>
      </c>
      <c r="K597" s="94" t="s">
        <v>11817</v>
      </c>
      <c r="L597" s="94" t="s">
        <v>11818</v>
      </c>
      <c r="M597" s="94" t="s">
        <v>11819</v>
      </c>
      <c r="N597" s="94" t="s">
        <v>11820</v>
      </c>
      <c r="O597" s="94" t="s">
        <v>89</v>
      </c>
      <c r="P597" s="94" t="s">
        <v>90</v>
      </c>
      <c r="Q597" s="94" t="s">
        <v>11821</v>
      </c>
      <c r="R597" s="94" t="s">
        <v>11822</v>
      </c>
      <c r="S597" s="94" t="s">
        <v>91</v>
      </c>
      <c r="T597" s="94" t="s">
        <v>92</v>
      </c>
      <c r="U597" s="94" t="s">
        <v>93</v>
      </c>
      <c r="V597" s="104" t="s">
        <v>11823</v>
      </c>
      <c r="W597" s="105" t="s">
        <v>2498</v>
      </c>
      <c r="X597" s="105" t="s">
        <v>11824</v>
      </c>
      <c r="Y597" s="105" t="s">
        <v>11825</v>
      </c>
      <c r="Z597" s="105" t="s">
        <v>11826</v>
      </c>
      <c r="AA597" s="105" t="s">
        <v>11827</v>
      </c>
      <c r="AB597" s="106">
        <v>3</v>
      </c>
      <c r="AC597" s="102">
        <v>7880</v>
      </c>
      <c r="AD597" s="94">
        <v>3400</v>
      </c>
      <c r="AE597" s="94">
        <v>1600</v>
      </c>
      <c r="AF597" s="94">
        <v>1600</v>
      </c>
      <c r="AG597" s="94">
        <v>1600</v>
      </c>
      <c r="AH597" s="102" t="s">
        <v>3117</v>
      </c>
      <c r="AI597" s="102"/>
      <c r="AJ597" s="107"/>
      <c r="AK597" s="107" t="s">
        <v>3118</v>
      </c>
      <c r="AL597" s="107"/>
    </row>
    <row r="598" spans="2:38" ht="25.25" customHeight="1" x14ac:dyDescent="0.2">
      <c r="B598" s="102" t="s">
        <v>2238</v>
      </c>
      <c r="C598" s="94" t="s">
        <v>85</v>
      </c>
      <c r="D598" s="103" t="s">
        <v>11828</v>
      </c>
      <c r="E598" s="94" t="s">
        <v>11829</v>
      </c>
      <c r="F598" s="94" t="s">
        <v>3116</v>
      </c>
      <c r="G598" s="94" t="s">
        <v>2497</v>
      </c>
      <c r="H598" s="103">
        <v>2022</v>
      </c>
      <c r="I598" s="103">
        <v>2022</v>
      </c>
      <c r="J598" s="102" t="s">
        <v>9283</v>
      </c>
      <c r="K598" s="94" t="s">
        <v>9284</v>
      </c>
      <c r="L598" s="94" t="s">
        <v>9285</v>
      </c>
      <c r="M598" s="94" t="s">
        <v>9286</v>
      </c>
      <c r="N598" s="94" t="s">
        <v>9287</v>
      </c>
      <c r="O598" s="94" t="s">
        <v>89</v>
      </c>
      <c r="P598" s="94" t="s">
        <v>90</v>
      </c>
      <c r="Q598" s="94" t="s">
        <v>9288</v>
      </c>
      <c r="R598" s="94" t="s">
        <v>9289</v>
      </c>
      <c r="S598" s="94" t="s">
        <v>135</v>
      </c>
      <c r="T598" s="94" t="s">
        <v>9081</v>
      </c>
      <c r="U598" s="94" t="s">
        <v>93</v>
      </c>
      <c r="V598" s="104" t="s">
        <v>9290</v>
      </c>
      <c r="W598" s="105" t="s">
        <v>9291</v>
      </c>
      <c r="X598" s="105" t="s">
        <v>9288</v>
      </c>
      <c r="Y598" s="105" t="s">
        <v>9292</v>
      </c>
      <c r="Z598" s="105" t="s">
        <v>9293</v>
      </c>
      <c r="AA598" s="105" t="s">
        <v>9294</v>
      </c>
      <c r="AB598" s="106">
        <v>4</v>
      </c>
      <c r="AC598" s="102">
        <v>6500</v>
      </c>
      <c r="AD598" s="94">
        <v>3250</v>
      </c>
      <c r="AE598" s="94">
        <v>2250</v>
      </c>
      <c r="AF598" s="94">
        <v>2250</v>
      </c>
      <c r="AG598" s="94">
        <v>2250</v>
      </c>
      <c r="AH598" s="102" t="s">
        <v>3117</v>
      </c>
      <c r="AI598" s="102"/>
      <c r="AJ598" s="107"/>
      <c r="AK598" s="107" t="s">
        <v>3118</v>
      </c>
      <c r="AL598" s="107"/>
    </row>
    <row r="599" spans="2:38" ht="25.25" customHeight="1" x14ac:dyDescent="0.2">
      <c r="B599" s="102" t="s">
        <v>2238</v>
      </c>
      <c r="C599" s="94" t="s">
        <v>85</v>
      </c>
      <c r="D599" s="103" t="s">
        <v>11830</v>
      </c>
      <c r="E599" s="94" t="s">
        <v>11831</v>
      </c>
      <c r="F599" s="94" t="s">
        <v>3116</v>
      </c>
      <c r="G599" s="94" t="s">
        <v>2497</v>
      </c>
      <c r="H599" s="103">
        <v>2022</v>
      </c>
      <c r="I599" s="103">
        <v>2022</v>
      </c>
      <c r="J599" s="102" t="s">
        <v>9324</v>
      </c>
      <c r="K599" s="94" t="s">
        <v>9325</v>
      </c>
      <c r="L599" s="94" t="s">
        <v>9326</v>
      </c>
      <c r="M599" s="94" t="s">
        <v>9327</v>
      </c>
      <c r="N599" s="94" t="s">
        <v>9328</v>
      </c>
      <c r="O599" s="94" t="s">
        <v>89</v>
      </c>
      <c r="P599" s="94" t="s">
        <v>90</v>
      </c>
      <c r="Q599" s="94" t="s">
        <v>9329</v>
      </c>
      <c r="R599" s="94" t="s">
        <v>9330</v>
      </c>
      <c r="S599" s="94" t="s">
        <v>135</v>
      </c>
      <c r="T599" s="94" t="s">
        <v>9081</v>
      </c>
      <c r="U599" s="94" t="s">
        <v>93</v>
      </c>
      <c r="V599" s="104" t="s">
        <v>9331</v>
      </c>
      <c r="W599" s="105" t="s">
        <v>2654</v>
      </c>
      <c r="X599" s="105" t="s">
        <v>9329</v>
      </c>
      <c r="Y599" s="105" t="s">
        <v>9332</v>
      </c>
      <c r="Z599" s="105" t="s">
        <v>9333</v>
      </c>
      <c r="AA599" s="105" t="s">
        <v>9334</v>
      </c>
      <c r="AB599" s="106">
        <v>2</v>
      </c>
      <c r="AC599" s="102">
        <v>7970</v>
      </c>
      <c r="AD599" s="94">
        <v>2500</v>
      </c>
      <c r="AE599" s="94">
        <v>1700</v>
      </c>
      <c r="AF599" s="94">
        <v>1700</v>
      </c>
      <c r="AG599" s="94">
        <v>1700</v>
      </c>
      <c r="AH599" s="102" t="s">
        <v>3117</v>
      </c>
      <c r="AI599" s="102"/>
      <c r="AJ599" s="107"/>
      <c r="AK599" s="107" t="s">
        <v>3118</v>
      </c>
      <c r="AL599" s="107"/>
    </row>
    <row r="600" spans="2:38" ht="25.25" customHeight="1" x14ac:dyDescent="0.2">
      <c r="B600" s="102" t="s">
        <v>2238</v>
      </c>
      <c r="C600" s="94" t="s">
        <v>85</v>
      </c>
      <c r="D600" s="103" t="s">
        <v>11832</v>
      </c>
      <c r="E600" s="94" t="s">
        <v>11833</v>
      </c>
      <c r="F600" s="94" t="s">
        <v>3116</v>
      </c>
      <c r="G600" s="94" t="s">
        <v>2497</v>
      </c>
      <c r="H600" s="103">
        <v>2022</v>
      </c>
      <c r="I600" s="103">
        <v>2022</v>
      </c>
      <c r="J600" s="102" t="s">
        <v>9353</v>
      </c>
      <c r="K600" s="94" t="s">
        <v>9354</v>
      </c>
      <c r="L600" s="94"/>
      <c r="M600" s="94" t="s">
        <v>9355</v>
      </c>
      <c r="N600" s="94" t="s">
        <v>9356</v>
      </c>
      <c r="O600" s="94" t="s">
        <v>89</v>
      </c>
      <c r="P600" s="94" t="s">
        <v>90</v>
      </c>
      <c r="Q600" s="94" t="s">
        <v>9357</v>
      </c>
      <c r="R600" s="94" t="s">
        <v>9358</v>
      </c>
      <c r="S600" s="94" t="s">
        <v>135</v>
      </c>
      <c r="T600" s="94" t="s">
        <v>2267</v>
      </c>
      <c r="U600" s="94" t="s">
        <v>93</v>
      </c>
      <c r="V600" s="104" t="s">
        <v>9359</v>
      </c>
      <c r="W600" s="105" t="s">
        <v>2498</v>
      </c>
      <c r="X600" s="105" t="s">
        <v>9357</v>
      </c>
      <c r="Y600" s="105" t="s">
        <v>9360</v>
      </c>
      <c r="Z600" s="105" t="s">
        <v>9361</v>
      </c>
      <c r="AA600" s="105" t="s">
        <v>9362</v>
      </c>
      <c r="AB600" s="106">
        <v>3</v>
      </c>
      <c r="AC600" s="102">
        <v>12000</v>
      </c>
      <c r="AD600" s="94">
        <v>6000</v>
      </c>
      <c r="AE600" s="94">
        <v>2800</v>
      </c>
      <c r="AF600" s="94">
        <v>2800</v>
      </c>
      <c r="AG600" s="94">
        <v>2800</v>
      </c>
      <c r="AH600" s="102" t="s">
        <v>3117</v>
      </c>
      <c r="AI600" s="102"/>
      <c r="AJ600" s="107"/>
      <c r="AK600" s="107" t="s">
        <v>3118</v>
      </c>
      <c r="AL600" s="107"/>
    </row>
    <row r="601" spans="2:38" ht="25.25" customHeight="1" x14ac:dyDescent="0.2">
      <c r="B601" s="102" t="s">
        <v>2238</v>
      </c>
      <c r="C601" s="94" t="s">
        <v>85</v>
      </c>
      <c r="D601" s="103" t="s">
        <v>11834</v>
      </c>
      <c r="E601" s="94" t="s">
        <v>11835</v>
      </c>
      <c r="F601" s="94" t="s">
        <v>3116</v>
      </c>
      <c r="G601" s="94" t="s">
        <v>2497</v>
      </c>
      <c r="H601" s="103">
        <v>2022</v>
      </c>
      <c r="I601" s="103">
        <v>2022</v>
      </c>
      <c r="J601" s="102" t="s">
        <v>9257</v>
      </c>
      <c r="K601" s="94" t="s">
        <v>9258</v>
      </c>
      <c r="L601" s="94"/>
      <c r="M601" s="94" t="s">
        <v>9259</v>
      </c>
      <c r="N601" s="94" t="s">
        <v>7411</v>
      </c>
      <c r="O601" s="94" t="s">
        <v>89</v>
      </c>
      <c r="P601" s="94" t="s">
        <v>257</v>
      </c>
      <c r="Q601" s="94" t="s">
        <v>9260</v>
      </c>
      <c r="R601" s="94" t="s">
        <v>9261</v>
      </c>
      <c r="S601" s="94" t="s">
        <v>91</v>
      </c>
      <c r="T601" s="94" t="s">
        <v>9081</v>
      </c>
      <c r="U601" s="94" t="s">
        <v>93</v>
      </c>
      <c r="V601" s="104" t="s">
        <v>9262</v>
      </c>
      <c r="W601" s="105" t="s">
        <v>9263</v>
      </c>
      <c r="X601" s="105" t="s">
        <v>9264</v>
      </c>
      <c r="Y601" s="105" t="s">
        <v>9265</v>
      </c>
      <c r="Z601" s="105" t="s">
        <v>9266</v>
      </c>
      <c r="AA601" s="105" t="s">
        <v>9267</v>
      </c>
      <c r="AB601" s="106">
        <v>4</v>
      </c>
      <c r="AC601" s="102">
        <v>37700</v>
      </c>
      <c r="AD601" s="94">
        <v>17000</v>
      </c>
      <c r="AE601" s="94">
        <v>6000</v>
      </c>
      <c r="AF601" s="94">
        <v>6000</v>
      </c>
      <c r="AG601" s="94">
        <v>6000</v>
      </c>
      <c r="AH601" s="102" t="s">
        <v>3117</v>
      </c>
      <c r="AI601" s="102"/>
      <c r="AJ601" s="107"/>
      <c r="AK601" s="107" t="s">
        <v>3118</v>
      </c>
      <c r="AL601" s="107"/>
    </row>
    <row r="602" spans="2:38" ht="25.25" customHeight="1" x14ac:dyDescent="0.2">
      <c r="B602" s="102" t="s">
        <v>2238</v>
      </c>
      <c r="C602" s="94" t="s">
        <v>85</v>
      </c>
      <c r="D602" s="103" t="s">
        <v>11836</v>
      </c>
      <c r="E602" s="94" t="s">
        <v>11837</v>
      </c>
      <c r="F602" s="94" t="s">
        <v>3116</v>
      </c>
      <c r="G602" s="94" t="s">
        <v>2497</v>
      </c>
      <c r="H602" s="103">
        <v>2022</v>
      </c>
      <c r="I602" s="103">
        <v>2022</v>
      </c>
      <c r="J602" s="102" t="s">
        <v>2455</v>
      </c>
      <c r="K602" s="94" t="s">
        <v>2456</v>
      </c>
      <c r="L602" s="94" t="s">
        <v>3107</v>
      </c>
      <c r="M602" s="94" t="s">
        <v>2458</v>
      </c>
      <c r="N602" s="94" t="s">
        <v>2459</v>
      </c>
      <c r="O602" s="94" t="s">
        <v>89</v>
      </c>
      <c r="P602" s="94" t="s">
        <v>90</v>
      </c>
      <c r="Q602" s="94" t="s">
        <v>2460</v>
      </c>
      <c r="R602" s="94" t="s">
        <v>2461</v>
      </c>
      <c r="S602" s="94" t="s">
        <v>135</v>
      </c>
      <c r="T602" s="94" t="s">
        <v>2267</v>
      </c>
      <c r="U602" s="94" t="s">
        <v>93</v>
      </c>
      <c r="V602" s="104" t="s">
        <v>3108</v>
      </c>
      <c r="W602" s="105" t="s">
        <v>2498</v>
      </c>
      <c r="X602" s="105" t="s">
        <v>2460</v>
      </c>
      <c r="Y602" s="105" t="s">
        <v>3109</v>
      </c>
      <c r="Z602" s="105" t="s">
        <v>3110</v>
      </c>
      <c r="AA602" s="105" t="s">
        <v>3111</v>
      </c>
      <c r="AB602" s="106">
        <v>3</v>
      </c>
      <c r="AC602" s="102">
        <v>26620</v>
      </c>
      <c r="AD602" s="94">
        <v>13000</v>
      </c>
      <c r="AE602" s="94">
        <v>3100</v>
      </c>
      <c r="AF602" s="94">
        <v>3100</v>
      </c>
      <c r="AG602" s="94">
        <v>3100</v>
      </c>
      <c r="AH602" s="102" t="s">
        <v>472</v>
      </c>
      <c r="AI602" s="102"/>
      <c r="AJ602" s="107"/>
      <c r="AK602" s="107" t="s">
        <v>3118</v>
      </c>
      <c r="AL602" s="107"/>
    </row>
    <row r="603" spans="2:38" ht="25.25" customHeight="1" x14ac:dyDescent="0.2">
      <c r="B603" s="102" t="s">
        <v>2238</v>
      </c>
      <c r="C603" s="94" t="s">
        <v>85</v>
      </c>
      <c r="D603" s="103" t="s">
        <v>11838</v>
      </c>
      <c r="E603" s="94" t="s">
        <v>11839</v>
      </c>
      <c r="F603" s="94" t="s">
        <v>472</v>
      </c>
      <c r="G603" s="94" t="s">
        <v>2497</v>
      </c>
      <c r="H603" s="103">
        <v>2022</v>
      </c>
      <c r="I603" s="103">
        <v>2022</v>
      </c>
      <c r="J603" s="102" t="s">
        <v>2455</v>
      </c>
      <c r="K603" s="94" t="s">
        <v>2456</v>
      </c>
      <c r="L603" s="94" t="s">
        <v>3107</v>
      </c>
      <c r="M603" s="94" t="s">
        <v>2458</v>
      </c>
      <c r="N603" s="94" t="s">
        <v>2459</v>
      </c>
      <c r="O603" s="94" t="s">
        <v>89</v>
      </c>
      <c r="P603" s="94" t="s">
        <v>90</v>
      </c>
      <c r="Q603" s="94" t="s">
        <v>2460</v>
      </c>
      <c r="R603" s="94" t="s">
        <v>2461</v>
      </c>
      <c r="S603" s="94" t="s">
        <v>135</v>
      </c>
      <c r="T603" s="94" t="s">
        <v>2267</v>
      </c>
      <c r="U603" s="94" t="s">
        <v>93</v>
      </c>
      <c r="V603" s="104" t="s">
        <v>3108</v>
      </c>
      <c r="W603" s="105" t="s">
        <v>2498</v>
      </c>
      <c r="X603" s="105" t="s">
        <v>2460</v>
      </c>
      <c r="Y603" s="105" t="s">
        <v>3109</v>
      </c>
      <c r="Z603" s="105" t="s">
        <v>3110</v>
      </c>
      <c r="AA603" s="105" t="s">
        <v>3111</v>
      </c>
      <c r="AB603" s="106">
        <v>1</v>
      </c>
      <c r="AC603" s="102">
        <v>11020</v>
      </c>
      <c r="AD603" s="94">
        <v>6000</v>
      </c>
      <c r="AE603" s="94">
        <v>0</v>
      </c>
      <c r="AF603" s="94">
        <v>0</v>
      </c>
      <c r="AG603" s="94">
        <v>0</v>
      </c>
      <c r="AH603" s="102"/>
      <c r="AI603" s="102"/>
      <c r="AJ603" s="107"/>
      <c r="AK603" s="107" t="s">
        <v>2499</v>
      </c>
      <c r="AL603" s="107"/>
    </row>
    <row r="604" spans="2:38" ht="25.25" customHeight="1" x14ac:dyDescent="0.2">
      <c r="B604" s="102" t="s">
        <v>2238</v>
      </c>
      <c r="C604" s="94" t="s">
        <v>85</v>
      </c>
      <c r="D604" s="103" t="s">
        <v>11840</v>
      </c>
      <c r="E604" s="94" t="s">
        <v>11841</v>
      </c>
      <c r="F604" s="94" t="s">
        <v>3116</v>
      </c>
      <c r="G604" s="94" t="s">
        <v>2497</v>
      </c>
      <c r="H604" s="103">
        <v>2022</v>
      </c>
      <c r="I604" s="103">
        <v>2022</v>
      </c>
      <c r="J604" s="102"/>
      <c r="K604" s="94" t="s">
        <v>11842</v>
      </c>
      <c r="L604" s="94" t="s">
        <v>11843</v>
      </c>
      <c r="M604" s="94" t="s">
        <v>11844</v>
      </c>
      <c r="N604" s="94" t="s">
        <v>11845</v>
      </c>
      <c r="O604" s="94" t="s">
        <v>89</v>
      </c>
      <c r="P604" s="94" t="s">
        <v>90</v>
      </c>
      <c r="Q604" s="94" t="s">
        <v>11846</v>
      </c>
      <c r="R604" s="94" t="s">
        <v>11847</v>
      </c>
      <c r="S604" s="94" t="s">
        <v>91</v>
      </c>
      <c r="T604" s="94" t="s">
        <v>2352</v>
      </c>
      <c r="U604" s="94" t="s">
        <v>93</v>
      </c>
      <c r="V604" s="104" t="s">
        <v>11848</v>
      </c>
      <c r="W604" s="105" t="s">
        <v>2498</v>
      </c>
      <c r="X604" s="105" t="s">
        <v>11846</v>
      </c>
      <c r="Y604" s="105" t="s">
        <v>11849</v>
      </c>
      <c r="Z604" s="105" t="s">
        <v>11850</v>
      </c>
      <c r="AA604" s="105" t="s">
        <v>11851</v>
      </c>
      <c r="AB604" s="106">
        <v>3</v>
      </c>
      <c r="AC604" s="102">
        <v>16950</v>
      </c>
      <c r="AD604" s="94">
        <v>8000</v>
      </c>
      <c r="AE604" s="94">
        <v>1500</v>
      </c>
      <c r="AF604" s="94">
        <v>1500</v>
      </c>
      <c r="AG604" s="94">
        <v>1500</v>
      </c>
      <c r="AH604" s="102" t="s">
        <v>3117</v>
      </c>
      <c r="AI604" s="102"/>
      <c r="AJ604" s="107"/>
      <c r="AK604" s="107" t="s">
        <v>3118</v>
      </c>
      <c r="AL604" s="107"/>
    </row>
    <row r="605" spans="2:38" ht="25.25" customHeight="1" x14ac:dyDescent="0.2">
      <c r="B605" s="102" t="s">
        <v>2238</v>
      </c>
      <c r="C605" s="94" t="s">
        <v>85</v>
      </c>
      <c r="D605" s="103" t="s">
        <v>11852</v>
      </c>
      <c r="E605" s="94" t="s">
        <v>11853</v>
      </c>
      <c r="F605" s="94" t="s">
        <v>472</v>
      </c>
      <c r="G605" s="94" t="s">
        <v>2497</v>
      </c>
      <c r="H605" s="103">
        <v>2022</v>
      </c>
      <c r="I605" s="103">
        <v>2022</v>
      </c>
      <c r="J605" s="102" t="s">
        <v>2455</v>
      </c>
      <c r="K605" s="94" t="s">
        <v>2456</v>
      </c>
      <c r="L605" s="94" t="s">
        <v>3107</v>
      </c>
      <c r="M605" s="94" t="s">
        <v>2458</v>
      </c>
      <c r="N605" s="94" t="s">
        <v>2459</v>
      </c>
      <c r="O605" s="94" t="s">
        <v>89</v>
      </c>
      <c r="P605" s="94" t="s">
        <v>90</v>
      </c>
      <c r="Q605" s="94" t="s">
        <v>2460</v>
      </c>
      <c r="R605" s="94" t="s">
        <v>2461</v>
      </c>
      <c r="S605" s="94" t="s">
        <v>135</v>
      </c>
      <c r="T605" s="94" t="s">
        <v>2267</v>
      </c>
      <c r="U605" s="94" t="s">
        <v>93</v>
      </c>
      <c r="V605" s="104" t="s">
        <v>3108</v>
      </c>
      <c r="W605" s="105" t="s">
        <v>2498</v>
      </c>
      <c r="X605" s="105" t="s">
        <v>2460</v>
      </c>
      <c r="Y605" s="105" t="s">
        <v>3109</v>
      </c>
      <c r="Z605" s="105" t="s">
        <v>3110</v>
      </c>
      <c r="AA605" s="105" t="s">
        <v>3111</v>
      </c>
      <c r="AB605" s="106">
        <v>1</v>
      </c>
      <c r="AC605" s="102">
        <v>6000</v>
      </c>
      <c r="AD605" s="94">
        <v>3000</v>
      </c>
      <c r="AE605" s="94">
        <v>0</v>
      </c>
      <c r="AF605" s="94">
        <v>0</v>
      </c>
      <c r="AG605" s="94">
        <v>0</v>
      </c>
      <c r="AH605" s="102"/>
      <c r="AI605" s="102"/>
      <c r="AJ605" s="107"/>
      <c r="AK605" s="107" t="s">
        <v>2499</v>
      </c>
      <c r="AL605" s="107"/>
    </row>
    <row r="606" spans="2:38" ht="25.25" customHeight="1" x14ac:dyDescent="0.2">
      <c r="B606" s="102" t="s">
        <v>2238</v>
      </c>
      <c r="C606" s="94" t="s">
        <v>85</v>
      </c>
      <c r="D606" s="103" t="s">
        <v>11854</v>
      </c>
      <c r="E606" s="94" t="s">
        <v>11855</v>
      </c>
      <c r="F606" s="94" t="s">
        <v>3116</v>
      </c>
      <c r="G606" s="94" t="s">
        <v>2497</v>
      </c>
      <c r="H606" s="103">
        <v>2022</v>
      </c>
      <c r="I606" s="103">
        <v>2022</v>
      </c>
      <c r="J606" s="102" t="s">
        <v>9270</v>
      </c>
      <c r="K606" s="94" t="s">
        <v>9271</v>
      </c>
      <c r="L606" s="94" t="s">
        <v>9272</v>
      </c>
      <c r="M606" s="94" t="s">
        <v>9273</v>
      </c>
      <c r="N606" s="94" t="s">
        <v>9274</v>
      </c>
      <c r="O606" s="94" t="s">
        <v>89</v>
      </c>
      <c r="P606" s="94" t="s">
        <v>90</v>
      </c>
      <c r="Q606" s="94" t="s">
        <v>9125</v>
      </c>
      <c r="R606" s="94" t="s">
        <v>9275</v>
      </c>
      <c r="S606" s="94" t="s">
        <v>135</v>
      </c>
      <c r="T606" s="94" t="s">
        <v>2352</v>
      </c>
      <c r="U606" s="94" t="s">
        <v>93</v>
      </c>
      <c r="V606" s="104" t="s">
        <v>9276</v>
      </c>
      <c r="W606" s="105" t="s">
        <v>9277</v>
      </c>
      <c r="X606" s="105" t="s">
        <v>9125</v>
      </c>
      <c r="Y606" s="105" t="s">
        <v>9278</v>
      </c>
      <c r="Z606" s="105" t="s">
        <v>9279</v>
      </c>
      <c r="AA606" s="105" t="s">
        <v>9280</v>
      </c>
      <c r="AB606" s="106">
        <v>4</v>
      </c>
      <c r="AC606" s="102">
        <v>15970</v>
      </c>
      <c r="AD606" s="94">
        <v>7985</v>
      </c>
      <c r="AE606" s="94">
        <v>2200</v>
      </c>
      <c r="AF606" s="94">
        <v>2200</v>
      </c>
      <c r="AG606" s="94">
        <v>2200</v>
      </c>
      <c r="AH606" s="102" t="s">
        <v>3117</v>
      </c>
      <c r="AI606" s="102"/>
      <c r="AJ606" s="107"/>
      <c r="AK606" s="107" t="s">
        <v>3118</v>
      </c>
      <c r="AL606" s="107"/>
    </row>
    <row r="607" spans="2:38" ht="25.25" customHeight="1" x14ac:dyDescent="0.2">
      <c r="B607" s="102" t="s">
        <v>2238</v>
      </c>
      <c r="C607" s="94" t="s">
        <v>85</v>
      </c>
      <c r="D607" s="103" t="s">
        <v>11856</v>
      </c>
      <c r="E607" s="94" t="s">
        <v>11857</v>
      </c>
      <c r="F607" s="94" t="s">
        <v>3505</v>
      </c>
      <c r="G607" s="94" t="s">
        <v>2497</v>
      </c>
      <c r="H607" s="103">
        <v>2022</v>
      </c>
      <c r="I607" s="103">
        <v>2022</v>
      </c>
      <c r="J607" s="102" t="s">
        <v>9197</v>
      </c>
      <c r="K607" s="94" t="s">
        <v>9198</v>
      </c>
      <c r="L607" s="94"/>
      <c r="M607" s="94" t="s">
        <v>9199</v>
      </c>
      <c r="N607" s="94" t="s">
        <v>9200</v>
      </c>
      <c r="O607" s="94" t="s">
        <v>89</v>
      </c>
      <c r="P607" s="94" t="s">
        <v>90</v>
      </c>
      <c r="Q607" s="94" t="s">
        <v>9201</v>
      </c>
      <c r="R607" s="94" t="s">
        <v>9202</v>
      </c>
      <c r="S607" s="94" t="s">
        <v>135</v>
      </c>
      <c r="T607" s="94" t="s">
        <v>2267</v>
      </c>
      <c r="U607" s="94" t="s">
        <v>93</v>
      </c>
      <c r="V607" s="104" t="s">
        <v>9203</v>
      </c>
      <c r="W607" s="105" t="s">
        <v>2498</v>
      </c>
      <c r="X607" s="105" t="s">
        <v>9201</v>
      </c>
      <c r="Y607" s="105" t="s">
        <v>9204</v>
      </c>
      <c r="Z607" s="105" t="s">
        <v>9205</v>
      </c>
      <c r="AA607" s="105" t="s">
        <v>9206</v>
      </c>
      <c r="AB607" s="106">
        <v>1</v>
      </c>
      <c r="AC607" s="102">
        <v>0</v>
      </c>
      <c r="AD607" s="94">
        <v>3000</v>
      </c>
      <c r="AE607" s="94">
        <v>0</v>
      </c>
      <c r="AF607" s="94">
        <v>0</v>
      </c>
      <c r="AG607" s="94">
        <v>0</v>
      </c>
      <c r="AH607" s="102"/>
      <c r="AI607" s="102"/>
      <c r="AJ607" s="107"/>
      <c r="AK607" s="107" t="s">
        <v>3118</v>
      </c>
      <c r="AL607" s="107"/>
    </row>
    <row r="608" spans="2:38" ht="25.25" customHeight="1" x14ac:dyDescent="0.2">
      <c r="B608" s="102" t="s">
        <v>2238</v>
      </c>
      <c r="C608" s="94" t="s">
        <v>85</v>
      </c>
      <c r="D608" s="103" t="s">
        <v>11858</v>
      </c>
      <c r="E608" s="94" t="s">
        <v>11859</v>
      </c>
      <c r="F608" s="94" t="s">
        <v>3116</v>
      </c>
      <c r="G608" s="94" t="s">
        <v>2497</v>
      </c>
      <c r="H608" s="103">
        <v>2022</v>
      </c>
      <c r="I608" s="103">
        <v>2022</v>
      </c>
      <c r="J608" s="102" t="s">
        <v>9432</v>
      </c>
      <c r="K608" s="94" t="s">
        <v>9433</v>
      </c>
      <c r="L608" s="94" t="s">
        <v>9434</v>
      </c>
      <c r="M608" s="94" t="s">
        <v>9435</v>
      </c>
      <c r="N608" s="94" t="s">
        <v>9436</v>
      </c>
      <c r="O608" s="94" t="s">
        <v>89</v>
      </c>
      <c r="P608" s="94" t="s">
        <v>90</v>
      </c>
      <c r="Q608" s="94" t="s">
        <v>9437</v>
      </c>
      <c r="R608" s="94" t="s">
        <v>9438</v>
      </c>
      <c r="S608" s="94" t="s">
        <v>119</v>
      </c>
      <c r="T608" s="94" t="s">
        <v>2352</v>
      </c>
      <c r="U608" s="94" t="s">
        <v>93</v>
      </c>
      <c r="V608" s="104" t="s">
        <v>9439</v>
      </c>
      <c r="W608" s="105" t="s">
        <v>2498</v>
      </c>
      <c r="X608" s="105" t="s">
        <v>9437</v>
      </c>
      <c r="Y608" s="105" t="s">
        <v>9440</v>
      </c>
      <c r="Z608" s="105" t="s">
        <v>9441</v>
      </c>
      <c r="AA608" s="105" t="s">
        <v>9442</v>
      </c>
      <c r="AB608" s="106">
        <v>3</v>
      </c>
      <c r="AC608" s="102">
        <v>16270</v>
      </c>
      <c r="AD608" s="94">
        <v>7000</v>
      </c>
      <c r="AE608" s="94">
        <v>1600</v>
      </c>
      <c r="AF608" s="94">
        <v>1600</v>
      </c>
      <c r="AG608" s="94">
        <v>1600</v>
      </c>
      <c r="AH608" s="102" t="s">
        <v>3117</v>
      </c>
      <c r="AI608" s="102"/>
      <c r="AJ608" s="107"/>
      <c r="AK608" s="107" t="s">
        <v>3118</v>
      </c>
      <c r="AL608" s="107"/>
    </row>
    <row r="609" spans="2:38" ht="25.25" customHeight="1" x14ac:dyDescent="0.2">
      <c r="B609" s="102" t="s">
        <v>2238</v>
      </c>
      <c r="C609" s="94" t="s">
        <v>85</v>
      </c>
      <c r="D609" s="103" t="s">
        <v>11860</v>
      </c>
      <c r="E609" s="94" t="s">
        <v>11861</v>
      </c>
      <c r="F609" s="94" t="s">
        <v>3116</v>
      </c>
      <c r="G609" s="94" t="s">
        <v>2497</v>
      </c>
      <c r="H609" s="103">
        <v>2022</v>
      </c>
      <c r="I609" s="103">
        <v>2022</v>
      </c>
      <c r="J609" s="102" t="s">
        <v>9120</v>
      </c>
      <c r="K609" s="94" t="s">
        <v>9121</v>
      </c>
      <c r="L609" s="94" t="s">
        <v>9122</v>
      </c>
      <c r="M609" s="94" t="s">
        <v>9123</v>
      </c>
      <c r="N609" s="94" t="s">
        <v>9124</v>
      </c>
      <c r="O609" s="94" t="s">
        <v>89</v>
      </c>
      <c r="P609" s="94" t="s">
        <v>90</v>
      </c>
      <c r="Q609" s="94" t="s">
        <v>9125</v>
      </c>
      <c r="R609" s="94" t="s">
        <v>9126</v>
      </c>
      <c r="S609" s="94" t="s">
        <v>135</v>
      </c>
      <c r="T609" s="94" t="s">
        <v>2352</v>
      </c>
      <c r="U609" s="94" t="s">
        <v>93</v>
      </c>
      <c r="V609" s="104" t="s">
        <v>9127</v>
      </c>
      <c r="W609" s="105" t="s">
        <v>2498</v>
      </c>
      <c r="X609" s="105" t="s">
        <v>9125</v>
      </c>
      <c r="Y609" s="105" t="s">
        <v>9128</v>
      </c>
      <c r="Z609" s="105" t="s">
        <v>9129</v>
      </c>
      <c r="AA609" s="105" t="s">
        <v>9130</v>
      </c>
      <c r="AB609" s="106">
        <v>1</v>
      </c>
      <c r="AC609" s="102">
        <v>7475</v>
      </c>
      <c r="AD609" s="94">
        <v>3500</v>
      </c>
      <c r="AE609" s="94">
        <v>1500</v>
      </c>
      <c r="AF609" s="94">
        <v>1500</v>
      </c>
      <c r="AG609" s="94">
        <v>1500</v>
      </c>
      <c r="AH609" s="102" t="s">
        <v>3117</v>
      </c>
      <c r="AI609" s="102"/>
      <c r="AJ609" s="107"/>
      <c r="AK609" s="107" t="s">
        <v>3118</v>
      </c>
      <c r="AL609" s="107"/>
    </row>
    <row r="610" spans="2:38" ht="25.25" customHeight="1" x14ac:dyDescent="0.2">
      <c r="B610" s="102" t="s">
        <v>2238</v>
      </c>
      <c r="C610" s="94" t="s">
        <v>85</v>
      </c>
      <c r="D610" s="103" t="s">
        <v>11862</v>
      </c>
      <c r="E610" s="94" t="s">
        <v>11863</v>
      </c>
      <c r="F610" s="94" t="s">
        <v>3116</v>
      </c>
      <c r="G610" s="94" t="s">
        <v>2497</v>
      </c>
      <c r="H610" s="103">
        <v>2022</v>
      </c>
      <c r="I610" s="103">
        <v>2022</v>
      </c>
      <c r="J610" s="102" t="s">
        <v>9311</v>
      </c>
      <c r="K610" s="94" t="s">
        <v>9312</v>
      </c>
      <c r="L610" s="94" t="s">
        <v>9313</v>
      </c>
      <c r="M610" s="94" t="s">
        <v>9314</v>
      </c>
      <c r="N610" s="94" t="s">
        <v>9315</v>
      </c>
      <c r="O610" s="94" t="s">
        <v>89</v>
      </c>
      <c r="P610" s="94" t="s">
        <v>90</v>
      </c>
      <c r="Q610" s="94" t="s">
        <v>9316</v>
      </c>
      <c r="R610" s="94" t="s">
        <v>9317</v>
      </c>
      <c r="S610" s="94" t="s">
        <v>135</v>
      </c>
      <c r="T610" s="94" t="s">
        <v>2267</v>
      </c>
      <c r="U610" s="94" t="s">
        <v>93</v>
      </c>
      <c r="V610" s="104" t="s">
        <v>9318</v>
      </c>
      <c r="W610" s="105" t="s">
        <v>2498</v>
      </c>
      <c r="X610" s="105" t="s">
        <v>9316</v>
      </c>
      <c r="Y610" s="105" t="s">
        <v>9319</v>
      </c>
      <c r="Z610" s="105" t="s">
        <v>9320</v>
      </c>
      <c r="AA610" s="105" t="s">
        <v>9321</v>
      </c>
      <c r="AB610" s="106">
        <v>3</v>
      </c>
      <c r="AC610" s="102">
        <v>15300</v>
      </c>
      <c r="AD610" s="94">
        <v>5500</v>
      </c>
      <c r="AE610" s="94">
        <v>2600</v>
      </c>
      <c r="AF610" s="94">
        <v>2600</v>
      </c>
      <c r="AG610" s="94">
        <v>2600</v>
      </c>
      <c r="AH610" s="102" t="s">
        <v>3117</v>
      </c>
      <c r="AI610" s="102"/>
      <c r="AJ610" s="107"/>
      <c r="AK610" s="107" t="s">
        <v>3118</v>
      </c>
      <c r="AL610" s="107"/>
    </row>
    <row r="611" spans="2:38" ht="25.25" customHeight="1" x14ac:dyDescent="0.2">
      <c r="B611" s="102" t="s">
        <v>2238</v>
      </c>
      <c r="C611" s="94" t="s">
        <v>85</v>
      </c>
      <c r="D611" s="103" t="s">
        <v>11864</v>
      </c>
      <c r="E611" s="94" t="s">
        <v>11865</v>
      </c>
      <c r="F611" s="94" t="s">
        <v>3116</v>
      </c>
      <c r="G611" s="94" t="s">
        <v>2497</v>
      </c>
      <c r="H611" s="103">
        <v>2022</v>
      </c>
      <c r="I611" s="103">
        <v>2022</v>
      </c>
      <c r="J611" s="102" t="s">
        <v>11866</v>
      </c>
      <c r="K611" s="94" t="s">
        <v>11867</v>
      </c>
      <c r="L611" s="94" t="s">
        <v>11868</v>
      </c>
      <c r="M611" s="94" t="s">
        <v>11869</v>
      </c>
      <c r="N611" s="94" t="s">
        <v>11870</v>
      </c>
      <c r="O611" s="94" t="s">
        <v>89</v>
      </c>
      <c r="P611" s="94" t="s">
        <v>90</v>
      </c>
      <c r="Q611" s="94" t="s">
        <v>2429</v>
      </c>
      <c r="R611" s="94" t="s">
        <v>2430</v>
      </c>
      <c r="S611" s="94" t="s">
        <v>119</v>
      </c>
      <c r="T611" s="94" t="s">
        <v>2352</v>
      </c>
      <c r="U611" s="94" t="s">
        <v>93</v>
      </c>
      <c r="V611" s="104" t="s">
        <v>11871</v>
      </c>
      <c r="W611" s="105" t="s">
        <v>2654</v>
      </c>
      <c r="X611" s="105" t="s">
        <v>2429</v>
      </c>
      <c r="Y611" s="105" t="s">
        <v>3098</v>
      </c>
      <c r="Z611" s="105" t="s">
        <v>3099</v>
      </c>
      <c r="AA611" s="105" t="s">
        <v>3100</v>
      </c>
      <c r="AB611" s="106">
        <v>2</v>
      </c>
      <c r="AC611" s="102">
        <v>14676</v>
      </c>
      <c r="AD611" s="94">
        <v>4200</v>
      </c>
      <c r="AE611" s="94">
        <v>2900</v>
      </c>
      <c r="AF611" s="94">
        <v>2900</v>
      </c>
      <c r="AG611" s="94">
        <v>2900</v>
      </c>
      <c r="AH611" s="102" t="s">
        <v>3117</v>
      </c>
      <c r="AI611" s="102"/>
      <c r="AJ611" s="107"/>
      <c r="AK611" s="107" t="s">
        <v>3118</v>
      </c>
      <c r="AL611" s="107"/>
    </row>
    <row r="612" spans="2:38" ht="25.25" customHeight="1" x14ac:dyDescent="0.2">
      <c r="B612" s="102" t="s">
        <v>2238</v>
      </c>
      <c r="C612" s="94" t="s">
        <v>85</v>
      </c>
      <c r="D612" s="103" t="s">
        <v>11872</v>
      </c>
      <c r="E612" s="94" t="s">
        <v>11873</v>
      </c>
      <c r="F612" s="94" t="s">
        <v>3116</v>
      </c>
      <c r="G612" s="94" t="s">
        <v>2497</v>
      </c>
      <c r="H612" s="103">
        <v>2022</v>
      </c>
      <c r="I612" s="103">
        <v>2022</v>
      </c>
      <c r="J612" s="102" t="s">
        <v>9404</v>
      </c>
      <c r="K612" s="94" t="s">
        <v>9405</v>
      </c>
      <c r="L612" s="94" t="s">
        <v>9406</v>
      </c>
      <c r="M612" s="94" t="s">
        <v>9407</v>
      </c>
      <c r="N612" s="94" t="s">
        <v>9408</v>
      </c>
      <c r="O612" s="94" t="s">
        <v>89</v>
      </c>
      <c r="P612" s="94" t="s">
        <v>90</v>
      </c>
      <c r="Q612" s="94" t="s">
        <v>9409</v>
      </c>
      <c r="R612" s="94" t="s">
        <v>9410</v>
      </c>
      <c r="S612" s="94" t="s">
        <v>91</v>
      </c>
      <c r="T612" s="94" t="s">
        <v>2247</v>
      </c>
      <c r="U612" s="94" t="s">
        <v>93</v>
      </c>
      <c r="V612" s="104" t="s">
        <v>9411</v>
      </c>
      <c r="W612" s="105" t="s">
        <v>2498</v>
      </c>
      <c r="X612" s="105" t="s">
        <v>9409</v>
      </c>
      <c r="Y612" s="105" t="s">
        <v>9412</v>
      </c>
      <c r="Z612" s="105" t="s">
        <v>9413</v>
      </c>
      <c r="AA612" s="105" t="s">
        <v>9414</v>
      </c>
      <c r="AB612" s="106">
        <v>2</v>
      </c>
      <c r="AC612" s="102">
        <v>14710</v>
      </c>
      <c r="AD612" s="94">
        <v>2500</v>
      </c>
      <c r="AE612" s="94">
        <v>2100</v>
      </c>
      <c r="AF612" s="94">
        <v>2100</v>
      </c>
      <c r="AG612" s="94">
        <v>2100</v>
      </c>
      <c r="AH612" s="102" t="s">
        <v>3117</v>
      </c>
      <c r="AI612" s="102"/>
      <c r="AJ612" s="107"/>
      <c r="AK612" s="107" t="s">
        <v>3118</v>
      </c>
      <c r="AL612" s="107"/>
    </row>
    <row r="613" spans="2:38" ht="25.25" customHeight="1" x14ac:dyDescent="0.2">
      <c r="B613" s="102" t="s">
        <v>2238</v>
      </c>
      <c r="C613" s="94" t="s">
        <v>85</v>
      </c>
      <c r="D613" s="103" t="s">
        <v>11874</v>
      </c>
      <c r="E613" s="94" t="s">
        <v>11875</v>
      </c>
      <c r="F613" s="94" t="s">
        <v>3116</v>
      </c>
      <c r="G613" s="94" t="s">
        <v>2497</v>
      </c>
      <c r="H613" s="103">
        <v>2022</v>
      </c>
      <c r="I613" s="103">
        <v>2022</v>
      </c>
      <c r="J613" s="102" t="s">
        <v>9365</v>
      </c>
      <c r="K613" s="94" t="s">
        <v>9366</v>
      </c>
      <c r="L613" s="94" t="s">
        <v>9367</v>
      </c>
      <c r="M613" s="94" t="s">
        <v>9368</v>
      </c>
      <c r="N613" s="94" t="s">
        <v>9369</v>
      </c>
      <c r="O613" s="94" t="s">
        <v>89</v>
      </c>
      <c r="P613" s="94" t="s">
        <v>90</v>
      </c>
      <c r="Q613" s="94" t="s">
        <v>2265</v>
      </c>
      <c r="R613" s="94" t="s">
        <v>2266</v>
      </c>
      <c r="S613" s="94" t="s">
        <v>135</v>
      </c>
      <c r="T613" s="94" t="s">
        <v>2267</v>
      </c>
      <c r="U613" s="94" t="s">
        <v>93</v>
      </c>
      <c r="V613" s="104" t="s">
        <v>9370</v>
      </c>
      <c r="W613" s="105" t="s">
        <v>9371</v>
      </c>
      <c r="X613" s="105" t="s">
        <v>2265</v>
      </c>
      <c r="Y613" s="105" t="s">
        <v>9372</v>
      </c>
      <c r="Z613" s="105" t="s">
        <v>9373</v>
      </c>
      <c r="AA613" s="105" t="s">
        <v>9374</v>
      </c>
      <c r="AB613" s="106">
        <v>3</v>
      </c>
      <c r="AC613" s="102">
        <v>13104</v>
      </c>
      <c r="AD613" s="94">
        <v>2800</v>
      </c>
      <c r="AE613" s="94">
        <v>1600</v>
      </c>
      <c r="AF613" s="94">
        <v>1600</v>
      </c>
      <c r="AG613" s="94">
        <v>1600</v>
      </c>
      <c r="AH613" s="102" t="s">
        <v>3117</v>
      </c>
      <c r="AI613" s="102"/>
      <c r="AJ613" s="107"/>
      <c r="AK613" s="107" t="s">
        <v>3118</v>
      </c>
      <c r="AL613" s="107"/>
    </row>
    <row r="614" spans="2:38" ht="25.25" customHeight="1" x14ac:dyDescent="0.2">
      <c r="B614" s="102" t="s">
        <v>2238</v>
      </c>
      <c r="C614" s="94" t="s">
        <v>85</v>
      </c>
      <c r="D614" s="103" t="s">
        <v>11876</v>
      </c>
      <c r="E614" s="94" t="s">
        <v>11877</v>
      </c>
      <c r="F614" s="94" t="s">
        <v>3116</v>
      </c>
      <c r="G614" s="94" t="s">
        <v>2497</v>
      </c>
      <c r="H614" s="103">
        <v>2022</v>
      </c>
      <c r="I614" s="103">
        <v>2022</v>
      </c>
      <c r="J614" s="102" t="s">
        <v>2240</v>
      </c>
      <c r="K614" s="94" t="s">
        <v>2241</v>
      </c>
      <c r="L614" s="94" t="s">
        <v>2242</v>
      </c>
      <c r="M614" s="94" t="s">
        <v>2243</v>
      </c>
      <c r="N614" s="94" t="s">
        <v>2244</v>
      </c>
      <c r="O614" s="94" t="s">
        <v>89</v>
      </c>
      <c r="P614" s="94" t="s">
        <v>90</v>
      </c>
      <c r="Q614" s="94" t="s">
        <v>2245</v>
      </c>
      <c r="R614" s="94" t="s">
        <v>2246</v>
      </c>
      <c r="S614" s="94" t="s">
        <v>223</v>
      </c>
      <c r="T614" s="94" t="s">
        <v>2247</v>
      </c>
      <c r="U614" s="94" t="s">
        <v>93</v>
      </c>
      <c r="V614" s="104" t="s">
        <v>3050</v>
      </c>
      <c r="W614" s="105" t="s">
        <v>2498</v>
      </c>
      <c r="X614" s="105" t="s">
        <v>2245</v>
      </c>
      <c r="Y614" s="105" t="s">
        <v>3051</v>
      </c>
      <c r="Z614" s="105" t="s">
        <v>3052</v>
      </c>
      <c r="AA614" s="105" t="s">
        <v>3053</v>
      </c>
      <c r="AB614" s="106">
        <v>3</v>
      </c>
      <c r="AC614" s="102">
        <v>26100</v>
      </c>
      <c r="AD614" s="94">
        <v>12500</v>
      </c>
      <c r="AE614" s="94">
        <v>2200</v>
      </c>
      <c r="AF614" s="94">
        <v>2200</v>
      </c>
      <c r="AG614" s="94">
        <v>2200</v>
      </c>
      <c r="AH614" s="102" t="s">
        <v>3117</v>
      </c>
      <c r="AI614" s="102"/>
      <c r="AJ614" s="107"/>
      <c r="AK614" s="107" t="s">
        <v>3118</v>
      </c>
      <c r="AL614" s="107"/>
    </row>
    <row r="615" spans="2:38" ht="25.25" customHeight="1" x14ac:dyDescent="0.2">
      <c r="B615" s="102" t="s">
        <v>2238</v>
      </c>
      <c r="C615" s="94" t="s">
        <v>85</v>
      </c>
      <c r="D615" s="103" t="s">
        <v>11878</v>
      </c>
      <c r="E615" s="94" t="s">
        <v>11879</v>
      </c>
      <c r="F615" s="94" t="s">
        <v>3116</v>
      </c>
      <c r="G615" s="94" t="s">
        <v>2497</v>
      </c>
      <c r="H615" s="103">
        <v>2022</v>
      </c>
      <c r="I615" s="103">
        <v>2022</v>
      </c>
      <c r="J615" s="102" t="s">
        <v>9417</v>
      </c>
      <c r="K615" s="94" t="s">
        <v>9418</v>
      </c>
      <c r="L615" s="94" t="s">
        <v>9419</v>
      </c>
      <c r="M615" s="94" t="s">
        <v>9420</v>
      </c>
      <c r="N615" s="94" t="s">
        <v>9421</v>
      </c>
      <c r="O615" s="94" t="s">
        <v>89</v>
      </c>
      <c r="P615" s="94" t="s">
        <v>90</v>
      </c>
      <c r="Q615" s="94" t="s">
        <v>9422</v>
      </c>
      <c r="R615" s="94" t="s">
        <v>2351</v>
      </c>
      <c r="S615" s="94" t="s">
        <v>119</v>
      </c>
      <c r="T615" s="94" t="s">
        <v>2352</v>
      </c>
      <c r="U615" s="94" t="s">
        <v>93</v>
      </c>
      <c r="V615" s="104" t="s">
        <v>9423</v>
      </c>
      <c r="W615" s="105" t="s">
        <v>9424</v>
      </c>
      <c r="X615" s="105" t="s">
        <v>9422</v>
      </c>
      <c r="Y615" s="105" t="s">
        <v>9425</v>
      </c>
      <c r="Z615" s="105" t="s">
        <v>9426</v>
      </c>
      <c r="AA615" s="105" t="s">
        <v>9427</v>
      </c>
      <c r="AB615" s="106">
        <v>3</v>
      </c>
      <c r="AC615" s="102">
        <v>24825</v>
      </c>
      <c r="AD615" s="94">
        <v>9400</v>
      </c>
      <c r="AE615" s="94">
        <v>3100</v>
      </c>
      <c r="AF615" s="94">
        <v>3100</v>
      </c>
      <c r="AG615" s="94">
        <v>3100</v>
      </c>
      <c r="AH615" s="102" t="s">
        <v>3117</v>
      </c>
      <c r="AI615" s="102"/>
      <c r="AJ615" s="107"/>
      <c r="AK615" s="107" t="s">
        <v>3118</v>
      </c>
      <c r="AL615" s="107"/>
    </row>
    <row r="616" spans="2:38" ht="25.25" customHeight="1" x14ac:dyDescent="0.2">
      <c r="B616" s="102" t="s">
        <v>2238</v>
      </c>
      <c r="C616" s="94" t="s">
        <v>85</v>
      </c>
      <c r="D616" s="103" t="s">
        <v>11880</v>
      </c>
      <c r="E616" s="94" t="s">
        <v>11881</v>
      </c>
      <c r="F616" s="94" t="s">
        <v>3116</v>
      </c>
      <c r="G616" s="94" t="s">
        <v>2497</v>
      </c>
      <c r="H616" s="103">
        <v>2022</v>
      </c>
      <c r="I616" s="103">
        <v>2022</v>
      </c>
      <c r="J616" s="102" t="s">
        <v>11882</v>
      </c>
      <c r="K616" s="94" t="s">
        <v>11883</v>
      </c>
      <c r="L616" s="94" t="s">
        <v>11884</v>
      </c>
      <c r="M616" s="94" t="s">
        <v>11885</v>
      </c>
      <c r="N616" s="94" t="s">
        <v>11886</v>
      </c>
      <c r="O616" s="94" t="s">
        <v>89</v>
      </c>
      <c r="P616" s="94" t="s">
        <v>90</v>
      </c>
      <c r="Q616" s="94" t="s">
        <v>11887</v>
      </c>
      <c r="R616" s="94" t="s">
        <v>11888</v>
      </c>
      <c r="S616" s="94" t="s">
        <v>135</v>
      </c>
      <c r="T616" s="94" t="s">
        <v>9081</v>
      </c>
      <c r="U616" s="94" t="s">
        <v>93</v>
      </c>
      <c r="V616" s="104" t="s">
        <v>11889</v>
      </c>
      <c r="W616" s="105" t="s">
        <v>11890</v>
      </c>
      <c r="X616" s="105" t="s">
        <v>11887</v>
      </c>
      <c r="Y616" s="105" t="s">
        <v>11891</v>
      </c>
      <c r="Z616" s="105" t="s">
        <v>11892</v>
      </c>
      <c r="AA616" s="105" t="s">
        <v>11893</v>
      </c>
      <c r="AB616" s="106">
        <v>1</v>
      </c>
      <c r="AC616" s="102">
        <v>11150</v>
      </c>
      <c r="AD616" s="94">
        <v>3000</v>
      </c>
      <c r="AE616" s="94">
        <v>1500</v>
      </c>
      <c r="AF616" s="94">
        <v>1500</v>
      </c>
      <c r="AG616" s="94">
        <v>1500</v>
      </c>
      <c r="AH616" s="102" t="s">
        <v>3117</v>
      </c>
      <c r="AI616" s="102"/>
      <c r="AJ616" s="107"/>
      <c r="AK616" s="107" t="s">
        <v>3118</v>
      </c>
      <c r="AL616" s="107"/>
    </row>
    <row r="617" spans="2:38" ht="25.25" customHeight="1" x14ac:dyDescent="0.2">
      <c r="B617" s="102" t="s">
        <v>9443</v>
      </c>
      <c r="C617" s="94" t="s">
        <v>85</v>
      </c>
      <c r="D617" s="103" t="s">
        <v>11894</v>
      </c>
      <c r="E617" s="94" t="s">
        <v>11895</v>
      </c>
      <c r="F617" s="94" t="s">
        <v>3116</v>
      </c>
      <c r="G617" s="94" t="s">
        <v>2497</v>
      </c>
      <c r="H617" s="103">
        <v>2022</v>
      </c>
      <c r="I617" s="103">
        <v>2022</v>
      </c>
      <c r="J617" s="102" t="s">
        <v>9446</v>
      </c>
      <c r="K617" s="94" t="s">
        <v>9447</v>
      </c>
      <c r="L617" s="94" t="s">
        <v>9448</v>
      </c>
      <c r="M617" s="94" t="s">
        <v>9449</v>
      </c>
      <c r="N617" s="94" t="s">
        <v>9450</v>
      </c>
      <c r="O617" s="94" t="s">
        <v>89</v>
      </c>
      <c r="P617" s="94" t="s">
        <v>90</v>
      </c>
      <c r="Q617" s="94" t="s">
        <v>9451</v>
      </c>
      <c r="R617" s="94" t="s">
        <v>9452</v>
      </c>
      <c r="S617" s="94" t="s">
        <v>119</v>
      </c>
      <c r="T617" s="94" t="s">
        <v>3294</v>
      </c>
      <c r="U617" s="94" t="s">
        <v>3294</v>
      </c>
      <c r="V617" s="104" t="s">
        <v>9453</v>
      </c>
      <c r="W617" s="105" t="s">
        <v>2498</v>
      </c>
      <c r="X617" s="105" t="s">
        <v>9451</v>
      </c>
      <c r="Y617" s="105" t="s">
        <v>9454</v>
      </c>
      <c r="Z617" s="105" t="s">
        <v>9455</v>
      </c>
      <c r="AA617" s="105" t="s">
        <v>3299</v>
      </c>
      <c r="AB617" s="106">
        <v>3</v>
      </c>
      <c r="AC617" s="102">
        <v>15500</v>
      </c>
      <c r="AD617" s="94">
        <v>7500</v>
      </c>
      <c r="AE617" s="94">
        <v>4500</v>
      </c>
      <c r="AF617" s="94">
        <v>4500</v>
      </c>
      <c r="AG617" s="94">
        <v>4500</v>
      </c>
      <c r="AH617" s="102" t="s">
        <v>3117</v>
      </c>
      <c r="AI617" s="102"/>
      <c r="AJ617" s="107"/>
      <c r="AK617" s="107" t="s">
        <v>3118</v>
      </c>
      <c r="AL617" s="107"/>
    </row>
    <row r="618" spans="2:38" ht="25.25" customHeight="1" x14ac:dyDescent="0.2">
      <c r="B618" s="102" t="s">
        <v>9443</v>
      </c>
      <c r="C618" s="94" t="s">
        <v>85</v>
      </c>
      <c r="D618" s="103" t="s">
        <v>11896</v>
      </c>
      <c r="E618" s="94" t="s">
        <v>11897</v>
      </c>
      <c r="F618" s="94" t="s">
        <v>3116</v>
      </c>
      <c r="G618" s="94" t="s">
        <v>2497</v>
      </c>
      <c r="H618" s="103">
        <v>2022</v>
      </c>
      <c r="I618" s="103">
        <v>2022</v>
      </c>
      <c r="J618" s="102" t="s">
        <v>9494</v>
      </c>
      <c r="K618" s="94" t="s">
        <v>9495</v>
      </c>
      <c r="L618" s="94" t="s">
        <v>9496</v>
      </c>
      <c r="M618" s="94" t="s">
        <v>9497</v>
      </c>
      <c r="N618" s="94" t="s">
        <v>9498</v>
      </c>
      <c r="O618" s="94" t="s">
        <v>89</v>
      </c>
      <c r="P618" s="94" t="s">
        <v>90</v>
      </c>
      <c r="Q618" s="94" t="s">
        <v>9499</v>
      </c>
      <c r="R618" s="94" t="s">
        <v>9500</v>
      </c>
      <c r="S618" s="94" t="s">
        <v>135</v>
      </c>
      <c r="T618" s="94" t="s">
        <v>3294</v>
      </c>
      <c r="U618" s="94" t="s">
        <v>3294</v>
      </c>
      <c r="V618" s="104" t="s">
        <v>9501</v>
      </c>
      <c r="W618" s="105" t="s">
        <v>2498</v>
      </c>
      <c r="X618" s="105" t="s">
        <v>9499</v>
      </c>
      <c r="Y618" s="105" t="s">
        <v>9502</v>
      </c>
      <c r="Z618" s="105" t="s">
        <v>9503</v>
      </c>
      <c r="AA618" s="105" t="s">
        <v>9504</v>
      </c>
      <c r="AB618" s="106">
        <v>3</v>
      </c>
      <c r="AC618" s="102">
        <v>8800</v>
      </c>
      <c r="AD618" s="94">
        <v>6000</v>
      </c>
      <c r="AE618" s="94">
        <v>1250</v>
      </c>
      <c r="AF618" s="94">
        <v>1250</v>
      </c>
      <c r="AG618" s="94">
        <v>1250</v>
      </c>
      <c r="AH618" s="102" t="s">
        <v>3117</v>
      </c>
      <c r="AI618" s="102"/>
      <c r="AJ618" s="107"/>
      <c r="AK618" s="107" t="s">
        <v>3118</v>
      </c>
      <c r="AL618" s="107"/>
    </row>
    <row r="619" spans="2:38" ht="25.25" customHeight="1" x14ac:dyDescent="0.2">
      <c r="B619" s="102" t="s">
        <v>9443</v>
      </c>
      <c r="C619" s="94" t="s">
        <v>85</v>
      </c>
      <c r="D619" s="103" t="s">
        <v>11898</v>
      </c>
      <c r="E619" s="94" t="s">
        <v>11899</v>
      </c>
      <c r="F619" s="94" t="s">
        <v>3116</v>
      </c>
      <c r="G619" s="94" t="s">
        <v>2497</v>
      </c>
      <c r="H619" s="103">
        <v>2022</v>
      </c>
      <c r="I619" s="103">
        <v>2022</v>
      </c>
      <c r="J619" s="102" t="s">
        <v>9483</v>
      </c>
      <c r="K619" s="94" t="s">
        <v>9484</v>
      </c>
      <c r="L619" s="94" t="s">
        <v>9485</v>
      </c>
      <c r="M619" s="94" t="s">
        <v>9486</v>
      </c>
      <c r="N619" s="94" t="s">
        <v>9487</v>
      </c>
      <c r="O619" s="94" t="s">
        <v>89</v>
      </c>
      <c r="P619" s="94" t="s">
        <v>90</v>
      </c>
      <c r="Q619" s="94" t="s">
        <v>9488</v>
      </c>
      <c r="R619" s="94" t="s">
        <v>3293</v>
      </c>
      <c r="S619" s="94" t="s">
        <v>119</v>
      </c>
      <c r="T619" s="94" t="s">
        <v>3294</v>
      </c>
      <c r="U619" s="94" t="s">
        <v>3294</v>
      </c>
      <c r="V619" s="104" t="s">
        <v>9489</v>
      </c>
      <c r="W619" s="105" t="s">
        <v>2498</v>
      </c>
      <c r="X619" s="105" t="s">
        <v>9488</v>
      </c>
      <c r="Y619" s="105" t="s">
        <v>6560</v>
      </c>
      <c r="Z619" s="105" t="s">
        <v>9490</v>
      </c>
      <c r="AA619" s="105" t="s">
        <v>9491</v>
      </c>
      <c r="AB619" s="106">
        <v>3</v>
      </c>
      <c r="AC619" s="102">
        <v>8900</v>
      </c>
      <c r="AD619" s="94">
        <v>5500</v>
      </c>
      <c r="AE619" s="94">
        <v>1750</v>
      </c>
      <c r="AF619" s="94">
        <v>1750</v>
      </c>
      <c r="AG619" s="94">
        <v>1750</v>
      </c>
      <c r="AH619" s="102" t="s">
        <v>3117</v>
      </c>
      <c r="AI619" s="102"/>
      <c r="AJ619" s="107"/>
      <c r="AK619" s="107" t="s">
        <v>3118</v>
      </c>
      <c r="AL619" s="107"/>
    </row>
    <row r="620" spans="2:38" ht="25.25" customHeight="1" x14ac:dyDescent="0.2">
      <c r="B620" s="102" t="s">
        <v>9443</v>
      </c>
      <c r="C620" s="94" t="s">
        <v>85</v>
      </c>
      <c r="D620" s="103" t="s">
        <v>11900</v>
      </c>
      <c r="E620" s="94" t="s">
        <v>11901</v>
      </c>
      <c r="F620" s="94" t="s">
        <v>3116</v>
      </c>
      <c r="G620" s="94" t="s">
        <v>2497</v>
      </c>
      <c r="H620" s="103">
        <v>2022</v>
      </c>
      <c r="I620" s="103">
        <v>2022</v>
      </c>
      <c r="J620" s="102" t="s">
        <v>9458</v>
      </c>
      <c r="K620" s="94" t="s">
        <v>9459</v>
      </c>
      <c r="L620" s="94" t="s">
        <v>9460</v>
      </c>
      <c r="M620" s="94" t="s">
        <v>9461</v>
      </c>
      <c r="N620" s="94" t="s">
        <v>9462</v>
      </c>
      <c r="O620" s="94" t="s">
        <v>89</v>
      </c>
      <c r="P620" s="94" t="s">
        <v>90</v>
      </c>
      <c r="Q620" s="94" t="s">
        <v>9463</v>
      </c>
      <c r="R620" s="94" t="s">
        <v>9464</v>
      </c>
      <c r="S620" s="94" t="s">
        <v>135</v>
      </c>
      <c r="T620" s="94" t="s">
        <v>3294</v>
      </c>
      <c r="U620" s="94" t="s">
        <v>3294</v>
      </c>
      <c r="V620" s="104" t="s">
        <v>9465</v>
      </c>
      <c r="W620" s="105" t="s">
        <v>9466</v>
      </c>
      <c r="X620" s="105" t="s">
        <v>9463</v>
      </c>
      <c r="Y620" s="105" t="s">
        <v>9467</v>
      </c>
      <c r="Z620" s="105" t="s">
        <v>9468</v>
      </c>
      <c r="AA620" s="105" t="s">
        <v>9469</v>
      </c>
      <c r="AB620" s="106">
        <v>3</v>
      </c>
      <c r="AC620" s="102">
        <v>21718</v>
      </c>
      <c r="AD620" s="94">
        <v>4500</v>
      </c>
      <c r="AE620" s="94">
        <v>4500</v>
      </c>
      <c r="AF620" s="94">
        <v>4500</v>
      </c>
      <c r="AG620" s="94">
        <v>4500</v>
      </c>
      <c r="AH620" s="102" t="s">
        <v>3117</v>
      </c>
      <c r="AI620" s="102"/>
      <c r="AJ620" s="107"/>
      <c r="AK620" s="107" t="s">
        <v>3118</v>
      </c>
      <c r="AL620" s="107"/>
    </row>
    <row r="621" spans="2:38" ht="25.25" customHeight="1" x14ac:dyDescent="0.2">
      <c r="B621" s="102" t="s">
        <v>9443</v>
      </c>
      <c r="C621" s="94" t="s">
        <v>85</v>
      </c>
      <c r="D621" s="103" t="s">
        <v>11902</v>
      </c>
      <c r="E621" s="94" t="s">
        <v>11903</v>
      </c>
      <c r="F621" s="94" t="s">
        <v>3116</v>
      </c>
      <c r="G621" s="94" t="s">
        <v>2497</v>
      </c>
      <c r="H621" s="103">
        <v>2022</v>
      </c>
      <c r="I621" s="103">
        <v>2022</v>
      </c>
      <c r="J621" s="102" t="s">
        <v>9521</v>
      </c>
      <c r="K621" s="94" t="s">
        <v>9522</v>
      </c>
      <c r="L621" s="94"/>
      <c r="M621" s="94" t="s">
        <v>9523</v>
      </c>
      <c r="N621" s="94" t="s">
        <v>9524</v>
      </c>
      <c r="O621" s="94" t="s">
        <v>89</v>
      </c>
      <c r="P621" s="94" t="s">
        <v>90</v>
      </c>
      <c r="Q621" s="94" t="s">
        <v>9525</v>
      </c>
      <c r="R621" s="94" t="s">
        <v>9526</v>
      </c>
      <c r="S621" s="94" t="s">
        <v>119</v>
      </c>
      <c r="T621" s="94" t="s">
        <v>3294</v>
      </c>
      <c r="U621" s="94" t="s">
        <v>3294</v>
      </c>
      <c r="V621" s="104" t="s">
        <v>9527</v>
      </c>
      <c r="W621" s="105" t="s">
        <v>2623</v>
      </c>
      <c r="X621" s="105" t="s">
        <v>9525</v>
      </c>
      <c r="Y621" s="105" t="s">
        <v>9528</v>
      </c>
      <c r="Z621" s="105" t="s">
        <v>9529</v>
      </c>
      <c r="AA621" s="105" t="s">
        <v>9530</v>
      </c>
      <c r="AB621" s="106">
        <v>2</v>
      </c>
      <c r="AC621" s="102">
        <v>20260</v>
      </c>
      <c r="AD621" s="94">
        <v>5500</v>
      </c>
      <c r="AE621" s="94">
        <v>3000</v>
      </c>
      <c r="AF621" s="94">
        <v>3000</v>
      </c>
      <c r="AG621" s="94">
        <v>3000</v>
      </c>
      <c r="AH621" s="102" t="s">
        <v>3117</v>
      </c>
      <c r="AI621" s="102"/>
      <c r="AJ621" s="107"/>
      <c r="AK621" s="107" t="s">
        <v>3118</v>
      </c>
      <c r="AL621" s="107"/>
    </row>
    <row r="622" spans="2:38" ht="25.25" customHeight="1" x14ac:dyDescent="0.2">
      <c r="B622" s="102" t="s">
        <v>9443</v>
      </c>
      <c r="C622" s="94" t="s">
        <v>85</v>
      </c>
      <c r="D622" s="103" t="s">
        <v>11904</v>
      </c>
      <c r="E622" s="94" t="s">
        <v>11905</v>
      </c>
      <c r="F622" s="94" t="s">
        <v>472</v>
      </c>
      <c r="G622" s="94" t="s">
        <v>2497</v>
      </c>
      <c r="H622" s="103">
        <v>2022</v>
      </c>
      <c r="I622" s="103">
        <v>2022</v>
      </c>
      <c r="J622" s="102" t="s">
        <v>9521</v>
      </c>
      <c r="K622" s="94" t="s">
        <v>9522</v>
      </c>
      <c r="L622" s="94"/>
      <c r="M622" s="94" t="s">
        <v>9523</v>
      </c>
      <c r="N622" s="94" t="s">
        <v>9524</v>
      </c>
      <c r="O622" s="94" t="s">
        <v>89</v>
      </c>
      <c r="P622" s="94" t="s">
        <v>90</v>
      </c>
      <c r="Q622" s="94" t="s">
        <v>9525</v>
      </c>
      <c r="R622" s="94" t="s">
        <v>9526</v>
      </c>
      <c r="S622" s="94" t="s">
        <v>119</v>
      </c>
      <c r="T622" s="94" t="s">
        <v>3294</v>
      </c>
      <c r="U622" s="94" t="s">
        <v>3294</v>
      </c>
      <c r="V622" s="104" t="s">
        <v>9527</v>
      </c>
      <c r="W622" s="105" t="s">
        <v>2623</v>
      </c>
      <c r="X622" s="105" t="s">
        <v>9525</v>
      </c>
      <c r="Y622" s="105" t="s">
        <v>9528</v>
      </c>
      <c r="Z622" s="105" t="s">
        <v>9529</v>
      </c>
      <c r="AA622" s="105" t="s">
        <v>9530</v>
      </c>
      <c r="AB622" s="106">
        <v>1</v>
      </c>
      <c r="AC622" s="102">
        <v>11010</v>
      </c>
      <c r="AD622" s="94">
        <v>3500</v>
      </c>
      <c r="AE622" s="94">
        <v>0</v>
      </c>
      <c r="AF622" s="94">
        <v>0</v>
      </c>
      <c r="AG622" s="94">
        <v>0</v>
      </c>
      <c r="AH622" s="102"/>
      <c r="AI622" s="102"/>
      <c r="AJ622" s="107"/>
      <c r="AK622" s="107" t="s">
        <v>2499</v>
      </c>
      <c r="AL622" s="107"/>
    </row>
    <row r="623" spans="2:38" ht="25.25" customHeight="1" x14ac:dyDescent="0.2">
      <c r="B623" s="102" t="s">
        <v>9443</v>
      </c>
      <c r="C623" s="94" t="s">
        <v>85</v>
      </c>
      <c r="D623" s="103" t="s">
        <v>11906</v>
      </c>
      <c r="E623" s="94" t="s">
        <v>11907</v>
      </c>
      <c r="F623" s="94" t="s">
        <v>3116</v>
      </c>
      <c r="G623" s="94" t="s">
        <v>2497</v>
      </c>
      <c r="H623" s="103">
        <v>2022</v>
      </c>
      <c r="I623" s="103">
        <v>2022</v>
      </c>
      <c r="J623" s="102" t="s">
        <v>9472</v>
      </c>
      <c r="K623" s="94" t="s">
        <v>9473</v>
      </c>
      <c r="L623" s="94" t="s">
        <v>9474</v>
      </c>
      <c r="M623" s="94" t="s">
        <v>9475</v>
      </c>
      <c r="N623" s="94" t="s">
        <v>9476</v>
      </c>
      <c r="O623" s="94" t="s">
        <v>89</v>
      </c>
      <c r="P623" s="94" t="s">
        <v>90</v>
      </c>
      <c r="Q623" s="94" t="s">
        <v>9477</v>
      </c>
      <c r="R623" s="94" t="s">
        <v>3293</v>
      </c>
      <c r="S623" s="94" t="s">
        <v>119</v>
      </c>
      <c r="T623" s="94" t="s">
        <v>3294</v>
      </c>
      <c r="U623" s="94" t="s">
        <v>3294</v>
      </c>
      <c r="V623" s="104" t="s">
        <v>9478</v>
      </c>
      <c r="W623" s="105" t="s">
        <v>2498</v>
      </c>
      <c r="X623" s="105" t="s">
        <v>9477</v>
      </c>
      <c r="Y623" s="105" t="s">
        <v>6560</v>
      </c>
      <c r="Z623" s="105" t="s">
        <v>9479</v>
      </c>
      <c r="AA623" s="105" t="s">
        <v>9480</v>
      </c>
      <c r="AB623" s="106">
        <v>2</v>
      </c>
      <c r="AC623" s="102">
        <v>18200</v>
      </c>
      <c r="AD623" s="94">
        <v>8000</v>
      </c>
      <c r="AE623" s="94">
        <v>4500</v>
      </c>
      <c r="AF623" s="94">
        <v>4500</v>
      </c>
      <c r="AG623" s="94">
        <v>4500</v>
      </c>
      <c r="AH623" s="102" t="s">
        <v>3117</v>
      </c>
      <c r="AI623" s="102"/>
      <c r="AJ623" s="107"/>
      <c r="AK623" s="107" t="s">
        <v>3118</v>
      </c>
      <c r="AL623" s="107"/>
    </row>
    <row r="624" spans="2:38" ht="25.25" customHeight="1" x14ac:dyDescent="0.2">
      <c r="B624" s="102" t="s">
        <v>9443</v>
      </c>
      <c r="C624" s="94" t="s">
        <v>85</v>
      </c>
      <c r="D624" s="103" t="s">
        <v>11908</v>
      </c>
      <c r="E624" s="94" t="s">
        <v>11909</v>
      </c>
      <c r="F624" s="94" t="s">
        <v>3116</v>
      </c>
      <c r="G624" s="94" t="s">
        <v>2497</v>
      </c>
      <c r="H624" s="103">
        <v>2022</v>
      </c>
      <c r="I624" s="103">
        <v>2022</v>
      </c>
      <c r="J624" s="102" t="s">
        <v>9507</v>
      </c>
      <c r="K624" s="94" t="s">
        <v>9508</v>
      </c>
      <c r="L624" s="94" t="s">
        <v>9509</v>
      </c>
      <c r="M624" s="94" t="s">
        <v>9510</v>
      </c>
      <c r="N624" s="94" t="s">
        <v>9511</v>
      </c>
      <c r="O624" s="94" t="s">
        <v>89</v>
      </c>
      <c r="P624" s="94" t="s">
        <v>90</v>
      </c>
      <c r="Q624" s="94" t="s">
        <v>9512</v>
      </c>
      <c r="R624" s="94" t="s">
        <v>9513</v>
      </c>
      <c r="S624" s="94" t="s">
        <v>135</v>
      </c>
      <c r="T624" s="94" t="s">
        <v>3294</v>
      </c>
      <c r="U624" s="94" t="s">
        <v>3294</v>
      </c>
      <c r="V624" s="104" t="s">
        <v>9514</v>
      </c>
      <c r="W624" s="105" t="s">
        <v>9515</v>
      </c>
      <c r="X624" s="105" t="s">
        <v>9512</v>
      </c>
      <c r="Y624" s="105" t="s">
        <v>9516</v>
      </c>
      <c r="Z624" s="105" t="s">
        <v>9517</v>
      </c>
      <c r="AA624" s="105" t="s">
        <v>9518</v>
      </c>
      <c r="AB624" s="106">
        <v>2</v>
      </c>
      <c r="AC624" s="102">
        <v>26200</v>
      </c>
      <c r="AD624" s="94">
        <v>6000</v>
      </c>
      <c r="AE624" s="94">
        <v>2500</v>
      </c>
      <c r="AF624" s="94">
        <v>2500</v>
      </c>
      <c r="AG624" s="94">
        <v>2500</v>
      </c>
      <c r="AH624" s="102" t="s">
        <v>3117</v>
      </c>
      <c r="AI624" s="102"/>
      <c r="AJ624" s="107"/>
      <c r="AK624" s="107" t="s">
        <v>3118</v>
      </c>
      <c r="AL624" s="107"/>
    </row>
    <row r="625" spans="2:38" ht="25.25" customHeight="1" x14ac:dyDescent="0.2">
      <c r="B625" s="102" t="s">
        <v>9443</v>
      </c>
      <c r="C625" s="94" t="s">
        <v>85</v>
      </c>
      <c r="D625" s="103" t="s">
        <v>11910</v>
      </c>
      <c r="E625" s="94" t="s">
        <v>11911</v>
      </c>
      <c r="F625" s="94" t="s">
        <v>472</v>
      </c>
      <c r="G625" s="94" t="s">
        <v>2497</v>
      </c>
      <c r="H625" s="103">
        <v>2022</v>
      </c>
      <c r="I625" s="103">
        <v>2022</v>
      </c>
      <c r="J625" s="102" t="s">
        <v>11912</v>
      </c>
      <c r="K625" s="94" t="s">
        <v>11913</v>
      </c>
      <c r="L625" s="94" t="s">
        <v>11914</v>
      </c>
      <c r="M625" s="94" t="s">
        <v>11915</v>
      </c>
      <c r="N625" s="94" t="s">
        <v>11916</v>
      </c>
      <c r="O625" s="94" t="s">
        <v>89</v>
      </c>
      <c r="P625" s="94" t="s">
        <v>90</v>
      </c>
      <c r="Q625" s="94" t="s">
        <v>11917</v>
      </c>
      <c r="R625" s="94" t="s">
        <v>11918</v>
      </c>
      <c r="S625" s="94" t="s">
        <v>119</v>
      </c>
      <c r="T625" s="94" t="s">
        <v>3294</v>
      </c>
      <c r="U625" s="94" t="s">
        <v>3294</v>
      </c>
      <c r="V625" s="104" t="s">
        <v>11919</v>
      </c>
      <c r="W625" s="105" t="s">
        <v>2498</v>
      </c>
      <c r="X625" s="105" t="s">
        <v>11917</v>
      </c>
      <c r="Y625" s="105" t="s">
        <v>11920</v>
      </c>
      <c r="Z625" s="105" t="s">
        <v>11921</v>
      </c>
      <c r="AA625" s="105" t="s">
        <v>11922</v>
      </c>
      <c r="AB625" s="106">
        <v>1</v>
      </c>
      <c r="AC625" s="102">
        <v>2600</v>
      </c>
      <c r="AD625" s="94">
        <v>2500</v>
      </c>
      <c r="AE625" s="94">
        <v>0</v>
      </c>
      <c r="AF625" s="94">
        <v>0</v>
      </c>
      <c r="AG625" s="94">
        <v>0</v>
      </c>
      <c r="AH625" s="102"/>
      <c r="AI625" s="102"/>
      <c r="AJ625" s="107"/>
      <c r="AK625" s="107" t="s">
        <v>2499</v>
      </c>
      <c r="AL625" s="107"/>
    </row>
    <row r="626" spans="2:38" ht="25.25" customHeight="1" x14ac:dyDescent="0.2">
      <c r="B626" s="102" t="s">
        <v>9443</v>
      </c>
      <c r="C626" s="94" t="s">
        <v>85</v>
      </c>
      <c r="D626" s="103" t="s">
        <v>11923</v>
      </c>
      <c r="E626" s="94" t="s">
        <v>11924</v>
      </c>
      <c r="F626" s="94" t="s">
        <v>3116</v>
      </c>
      <c r="G626" s="94" t="s">
        <v>2497</v>
      </c>
      <c r="H626" s="103">
        <v>2022</v>
      </c>
      <c r="I626" s="103">
        <v>2022</v>
      </c>
      <c r="J626" s="102" t="s">
        <v>11912</v>
      </c>
      <c r="K626" s="94" t="s">
        <v>11913</v>
      </c>
      <c r="L626" s="94" t="s">
        <v>11914</v>
      </c>
      <c r="M626" s="94" t="s">
        <v>11915</v>
      </c>
      <c r="N626" s="94" t="s">
        <v>11916</v>
      </c>
      <c r="O626" s="94" t="s">
        <v>89</v>
      </c>
      <c r="P626" s="94" t="s">
        <v>90</v>
      </c>
      <c r="Q626" s="94" t="s">
        <v>11917</v>
      </c>
      <c r="R626" s="94" t="s">
        <v>11918</v>
      </c>
      <c r="S626" s="94" t="s">
        <v>119</v>
      </c>
      <c r="T626" s="94" t="s">
        <v>3294</v>
      </c>
      <c r="U626" s="94" t="s">
        <v>3294</v>
      </c>
      <c r="V626" s="104" t="s">
        <v>11919</v>
      </c>
      <c r="W626" s="105" t="s">
        <v>2498</v>
      </c>
      <c r="X626" s="105" t="s">
        <v>11917</v>
      </c>
      <c r="Y626" s="105" t="s">
        <v>11920</v>
      </c>
      <c r="Z626" s="105" t="s">
        <v>11921</v>
      </c>
      <c r="AA626" s="105" t="s">
        <v>11922</v>
      </c>
      <c r="AB626" s="106">
        <v>1</v>
      </c>
      <c r="AC626" s="102">
        <v>3100</v>
      </c>
      <c r="AD626" s="94">
        <v>1800</v>
      </c>
      <c r="AE626" s="94">
        <v>1500</v>
      </c>
      <c r="AF626" s="94">
        <v>1500</v>
      </c>
      <c r="AG626" s="94">
        <v>1500</v>
      </c>
      <c r="AH626" s="102"/>
      <c r="AI626" s="102"/>
      <c r="AJ626" s="107"/>
      <c r="AK626" s="107" t="s">
        <v>3118</v>
      </c>
      <c r="AL626" s="107"/>
    </row>
    <row r="627" spans="2:38" ht="25.25" customHeight="1" thickBot="1" x14ac:dyDescent="0.25">
      <c r="B627" s="110">
        <v>624</v>
      </c>
      <c r="C627" s="130"/>
      <c r="D627" s="131"/>
      <c r="E627" s="131"/>
      <c r="F627" s="131"/>
      <c r="G627" s="131"/>
      <c r="H627" s="131"/>
      <c r="I627" s="132"/>
      <c r="J627" s="133"/>
      <c r="K627" s="131"/>
      <c r="L627" s="131"/>
      <c r="M627" s="131"/>
      <c r="N627" s="131"/>
      <c r="O627" s="131"/>
      <c r="P627" s="131"/>
      <c r="Q627" s="131"/>
      <c r="R627" s="131"/>
      <c r="S627" s="132"/>
      <c r="T627" s="112"/>
      <c r="U627" s="112"/>
      <c r="V627" s="133"/>
      <c r="W627" s="131"/>
      <c r="X627" s="131"/>
      <c r="Y627" s="131"/>
      <c r="Z627" s="131"/>
      <c r="AA627" s="132"/>
      <c r="AB627" s="113">
        <v>1480</v>
      </c>
      <c r="AC627" s="112">
        <v>15230370</v>
      </c>
      <c r="AD627" s="111">
        <v>4269981</v>
      </c>
      <c r="AE627" s="111">
        <v>1974000</v>
      </c>
      <c r="AF627" s="111">
        <v>1974000</v>
      </c>
      <c r="AG627" s="111">
        <v>1868576</v>
      </c>
      <c r="AH627" s="112"/>
      <c r="AI627" s="133"/>
      <c r="AJ627" s="132"/>
      <c r="AK627" s="112"/>
      <c r="AL627" s="112"/>
    </row>
    <row r="628" spans="2:38" ht="25.25" customHeight="1" x14ac:dyDescent="0.2"/>
    <row r="629" spans="2:38" ht="25.25" customHeight="1" x14ac:dyDescent="0.2"/>
  </sheetData>
  <sheetProtection algorithmName="SHA-512" hashValue="++cfMX9IRxvJnhc5hGvvMBicCxpAQRnwkvos2IxOSNmk8ZfaFJUoI9IdvVhx5LiNW42nOglZzq/u1q6DT6sUYg==" saltValue="Yg0Q18/buTHYFJ716WBz+g==" spinCount="100000" sheet="1" objects="1" scenarios="1"/>
  <mergeCells count="10">
    <mergeCell ref="AK1:AL1"/>
    <mergeCell ref="C627:I627"/>
    <mergeCell ref="J627:S627"/>
    <mergeCell ref="V627:AA627"/>
    <mergeCell ref="AI627:AJ627"/>
    <mergeCell ref="B1:I1"/>
    <mergeCell ref="J1:U1"/>
    <mergeCell ref="V1:AA1"/>
    <mergeCell ref="AC1:AF1"/>
    <mergeCell ref="AI1:A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2BCA0-2716-4238-83E8-89F7AD631B43}">
  <dimension ref="A1:E4"/>
  <sheetViews>
    <sheetView workbookViewId="0">
      <selection activeCell="E4" sqref="E4"/>
    </sheetView>
  </sheetViews>
  <sheetFormatPr baseColWidth="10" defaultRowHeight="15" x14ac:dyDescent="0.2"/>
  <cols>
    <col min="5" max="5" width="12.33203125" customWidth="1"/>
  </cols>
  <sheetData>
    <row r="1" spans="1:5" x14ac:dyDescent="0.2">
      <c r="A1" t="s">
        <v>16</v>
      </c>
      <c r="C1" t="s">
        <v>3112</v>
      </c>
      <c r="E1" t="s">
        <v>18</v>
      </c>
    </row>
    <row r="2" spans="1:5" x14ac:dyDescent="0.2">
      <c r="A2" t="s">
        <v>17</v>
      </c>
      <c r="C2" t="s">
        <v>3113</v>
      </c>
      <c r="E2" t="s">
        <v>19</v>
      </c>
    </row>
    <row r="3" spans="1:5" x14ac:dyDescent="0.2">
      <c r="E3" t="s">
        <v>20</v>
      </c>
    </row>
    <row r="4" spans="1:5" x14ac:dyDescent="0.2">
      <c r="E4" t="s">
        <v>21</v>
      </c>
    </row>
  </sheetData>
  <sheetProtection algorithmName="SHA-512" hashValue="tKNbyGmKIRcOSL8LpCxM/tCIUcjy2su5nKrgCfd8lsi/S7+rkvuaKL5VRlPpxenWB85KUWChyeR8Zpto5p+vLA==" saltValue="t5Sclz+3jR4KhHu1DBRcv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8</vt:i4>
      </vt:variant>
      <vt:variant>
        <vt:lpstr>Plages nommées</vt:lpstr>
      </vt:variant>
      <vt:variant>
        <vt:i4>5</vt:i4>
      </vt:variant>
    </vt:vector>
  </HeadingPairs>
  <TitlesOfParts>
    <vt:vector size="13" baseType="lpstr">
      <vt:lpstr>Notice</vt:lpstr>
      <vt:lpstr>Instruction CLUB</vt:lpstr>
      <vt:lpstr>Instruction CD</vt:lpstr>
      <vt:lpstr>Export Action</vt:lpstr>
      <vt:lpstr>Export Dossier</vt:lpstr>
      <vt:lpstr>Export 2023</vt:lpstr>
      <vt:lpstr>Export 2022</vt:lpstr>
      <vt:lpstr>F(X)</vt:lpstr>
      <vt:lpstr>Complétude</vt:lpstr>
      <vt:lpstr>GAAP</vt:lpstr>
      <vt:lpstr>Notation</vt:lpstr>
      <vt:lpstr>'Instruction CD'!zone_impression</vt:lpstr>
      <vt:lpstr>zone_impression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Legrand</dc:creator>
  <cp:lastModifiedBy>romain bardin</cp:lastModifiedBy>
  <dcterms:created xsi:type="dcterms:W3CDTF">2024-03-29T10:33:51Z</dcterms:created>
  <dcterms:modified xsi:type="dcterms:W3CDTF">2024-05-16T12:50:29Z</dcterms:modified>
</cp:coreProperties>
</file>